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M&amp;E Activities\MIS Data\TB Data 2022\Q3\Reporting Form\"/>
    </mc:Choice>
  </mc:AlternateContent>
  <xr:revisionPtr revIDLastSave="0" documentId="13_ncr:48009_{2E94F5F2-3C1C-4513-8EDD-13DE66063F7D}" xr6:coauthVersionLast="45" xr6:coauthVersionMax="45" xr10:uidLastSave="{00000000-0000-0000-0000-000000000000}"/>
  <workbookProtection workbookPassword="E57F" lockStructure="1"/>
  <bookViews>
    <workbookView xWindow="-120" yWindow="-120" windowWidth="20730" windowHeight="11160"/>
  </bookViews>
  <sheets>
    <sheet name="Menu" sheetId="1" r:id="rId1"/>
    <sheet name="TB-10" sheetId="2" r:id="rId2"/>
    <sheet name="TB-11" sheetId="9" r:id="rId3"/>
    <sheet name="TB-12" sheetId="4" r:id="rId4"/>
    <sheet name="CI-DS-TB" sheetId="10" state="hidden" r:id="rId5"/>
    <sheet name="TB-15" sheetId="13" r:id="rId6"/>
    <sheet name="Total_TB-10" sheetId="5" r:id="rId7"/>
    <sheet name="Total_TB-11" sheetId="6" r:id="rId8"/>
    <sheet name="Total_TB-12" sheetId="7" r:id="rId9"/>
    <sheet name="Total_CI-DS-TB" sheetId="12" state="hidden" r:id="rId10"/>
    <sheet name="Total_TB-15" sheetId="14" r:id="rId11"/>
    <sheet name="NTP" sheetId="8" r:id="rId12"/>
  </sheets>
  <externalReferences>
    <externalReference r:id="rId13"/>
    <externalReference r:id="rId14"/>
    <externalReference r:id="rId15"/>
  </externalReferences>
  <definedNames>
    <definedName name="_xlnm._FilterDatabase" localSheetId="11" hidden="1">NTP!#REF!</definedName>
    <definedName name="Bagerhat">#REF!</definedName>
    <definedName name="Bandarban">#REF!</definedName>
    <definedName name="Barguna">#REF!</definedName>
    <definedName name="Barisal">#REF!</definedName>
    <definedName name="Barisal_Metropolitan_BRAC">#REF!</definedName>
    <definedName name="Barishal_Division">Menu!$B$526:$B$531</definedName>
    <definedName name="Barishal_Metropolitan">Menu!$E$526</definedName>
    <definedName name="Bhola">#REF!</definedName>
    <definedName name="Bogra">#REF!</definedName>
    <definedName name="Brahmanbaria">#REF!</definedName>
    <definedName name="CF_UP" localSheetId="2">#REF!</definedName>
    <definedName name="CF_UP">#REF!</definedName>
    <definedName name="Chandpur">#REF!</definedName>
    <definedName name="Chapainawabganj">#REF!</definedName>
    <definedName name="Chattogram_Division">Menu!$B$532:$B$542</definedName>
    <definedName name="Chattogram_Metropolitan">Menu!$E$559:$E$569</definedName>
    <definedName name="Chittagong">#REF!</definedName>
    <definedName name="Chittagong_BGMEA">#REF!</definedName>
    <definedName name="Chittagong_BRAC">#REF!</definedName>
    <definedName name="Chittagong_CCC">#REF!</definedName>
    <definedName name="Chittagong_GoB">#REF!</definedName>
    <definedName name="Chittagong_IMAGE">#REF!</definedName>
    <definedName name="Chittagong_MAMATA">#REF!</definedName>
    <definedName name="Chittagong_Metropolitan_BGMEA">#REF!</definedName>
    <definedName name="Chittagong_Metropolitan_BRAC">#REF!</definedName>
    <definedName name="Chittagong_Metropolitan_CCC">#REF!</definedName>
    <definedName name="Chittagong_Metropolitan_GoB">#REF!</definedName>
    <definedName name="Chittagong_Metropolitan_IMAGE">#REF!</definedName>
    <definedName name="Chittagong_Metropolitan_MAMATA">#REF!</definedName>
    <definedName name="Chittagong_Metropolitan_NATAB">#REF!</definedName>
    <definedName name="Chittagong_Metropolitan_NISHKRITI">#REF!</definedName>
    <definedName name="Chittagong_Metropolitan_YOUNGONE">#REF!</definedName>
    <definedName name="Chittagong_NATAB">#REF!</definedName>
    <definedName name="Chittagong_NISHKRITI">#REF!</definedName>
    <definedName name="Chittagong_YOUNGONE">#REF!</definedName>
    <definedName name="Chuadanga">#REF!</definedName>
    <definedName name="Comilla">#REF!</definedName>
    <definedName name="Coxs_Bazar">#REF!</definedName>
    <definedName name="Dhaka">#REF!</definedName>
    <definedName name="Dhaka_BAMANEH">#REF!</definedName>
    <definedName name="Dhaka_BAPSA">#REF!</definedName>
    <definedName name="Dhaka_BGMEA">#REF!</definedName>
    <definedName name="Dhaka_BRAC_AreaWise">#REF!</definedName>
    <definedName name="Dhaka_BRAC_DOTSWise">#REF!</definedName>
    <definedName name="Dhaka_CWFD">#REF!</definedName>
    <definedName name="Dhaka_DAM">#REF!</definedName>
    <definedName name="Dhaka_Division">Menu!$B$543:$B$555</definedName>
    <definedName name="Dhaka_FOB">#REF!</definedName>
    <definedName name="Dhaka_GoB">#REF!</definedName>
    <definedName name="Dhaka_ICDDRB">#REF!</definedName>
    <definedName name="Dhaka_IOM">#REF!</definedName>
    <definedName name="Dhaka_KMSS_PA02">#REF!</definedName>
    <definedName name="Dhaka_KMSS_PA04">#REF!</definedName>
    <definedName name="Dhaka_Metropolitan">Menu!$E$538:$E$556</definedName>
    <definedName name="Dhaka_Metropolitan_BAMANEH">#REF!</definedName>
    <definedName name="Dhaka_Metropolitan_BAPSA">#REF!</definedName>
    <definedName name="Dhaka_Metropolitan_BGMEA">#REF!</definedName>
    <definedName name="Dhaka_Metropolitan_BRAC_AreaWise">#REF!</definedName>
    <definedName name="Dhaka_Metropolitan_BRAC_DOTSWise">#REF!</definedName>
    <definedName name="Dhaka_Metropolitan_CWFD">#REF!</definedName>
    <definedName name="Dhaka_Metropolitan_DAM">#REF!</definedName>
    <definedName name="Dhaka_Metropolitan_FOB">#REF!</definedName>
    <definedName name="Dhaka_Metropolitan_GoB">#REF!</definedName>
    <definedName name="Dhaka_Metropolitan_ICDDRB">#REF!</definedName>
    <definedName name="Dhaka_Metropolitan_IOM">#REF!</definedName>
    <definedName name="Dhaka_Metropolitan_KMSS_PA02">#REF!</definedName>
    <definedName name="Dhaka_Metropolitan_KMSS_PA04">#REF!</definedName>
    <definedName name="Dhaka_Metropolitan_NariMaitree_PA01">#REF!</definedName>
    <definedName name="Dhaka_Metropolitan_NariMaitree_PA02">#REF!</definedName>
    <definedName name="Dhaka_Metropolitan_PSTC_NHSDP">#REF!</definedName>
    <definedName name="Dhaka_Metropolitan_PSTC_PA01">#REF!</definedName>
    <definedName name="Dhaka_Metropolitan_PSTC_PA04">#REF!</definedName>
    <definedName name="Dhaka_Metropolitan_PSTC_PA05">#REF!</definedName>
    <definedName name="Dhaka_Metropolitan_PVT">#REF!</definedName>
    <definedName name="Dhaka_Metropolitan_SalvationArmy">#REF!</definedName>
    <definedName name="Dhaka_Metropolitan_Swanirvar">#REF!</definedName>
    <definedName name="Dhaka_Metropolitan_UTPS">#REF!</definedName>
    <definedName name="Dhaka_NariMaitree_PA01">#REF!</definedName>
    <definedName name="Dhaka_NariMaitree_PA02">#REF!</definedName>
    <definedName name="Dhaka_NHSDP">#REF!</definedName>
    <definedName name="Dhaka_PSTC_PA01">#REF!</definedName>
    <definedName name="Dhaka_PSTC_PA04">#REF!</definedName>
    <definedName name="Dhaka_PSTC_PA05">#REF!</definedName>
    <definedName name="Dhaka_PVT">#REF!</definedName>
    <definedName name="Dhaka_SalvationArmy">#REF!</definedName>
    <definedName name="Dhaka_Swanirvar">#REF!</definedName>
    <definedName name="Dhaka_UTPS">#REF!</definedName>
    <definedName name="Dinajpur">#REF!</definedName>
    <definedName name="Faridpur">#REF!</definedName>
    <definedName name="Feni">#REF!</definedName>
    <definedName name="Gaibandha">#REF!</definedName>
    <definedName name="Gazipur">#REF!</definedName>
    <definedName name="Gopalganj">#REF!</definedName>
    <definedName name="Habiganj">#REF!</definedName>
    <definedName name="Jaipurhat">#REF!</definedName>
    <definedName name="Jamalpur">#REF!</definedName>
    <definedName name="Jessore">#REF!</definedName>
    <definedName name="Jhalakati">#REF!</definedName>
    <definedName name="Jhenaidah">#REF!</definedName>
    <definedName name="Khagrachari">#REF!</definedName>
    <definedName name="Khulna">#REF!</definedName>
    <definedName name="Khulna_BRAC">#REF!</definedName>
    <definedName name="Khulna_Division">Menu!$B$556:$B$565</definedName>
    <definedName name="Khulna_KMSS">#REF!</definedName>
    <definedName name="Khulna_Metropolitan">Menu!$E$534:$E$537</definedName>
    <definedName name="Khulna_Metropolitan_BRAC">#REF!</definedName>
    <definedName name="Khulna_Metropolitan_KMSS">#REF!</definedName>
    <definedName name="Khulna_Metropolitan_PIMESISTERS">#REF!</definedName>
    <definedName name="Khulna_Metropolitan_PKS">#REF!</definedName>
    <definedName name="Khulna_PIMESISTERS">#REF!</definedName>
    <definedName name="Khulna_PKS">#REF!</definedName>
    <definedName name="Kishoreganj">#REF!</definedName>
    <definedName name="Kurigram">#REF!</definedName>
    <definedName name="Kushtia">#REF!</definedName>
    <definedName name="Lakshmipur">#REF!</definedName>
    <definedName name="Lalmonirhat">#REF!</definedName>
    <definedName name="List_METRO">#REF!</definedName>
    <definedName name="Madaripur">#REF!</definedName>
    <definedName name="Magura">#REF!</definedName>
    <definedName name="Manikganj">#REF!</definedName>
    <definedName name="Meherpur">#REF!</definedName>
    <definedName name="Moulvibazar">#REF!</definedName>
    <definedName name="Munshiganj">#REF!</definedName>
    <definedName name="Mymensingh">#REF!</definedName>
    <definedName name="Mymensingh_Division">Menu!$B$566:$B$569</definedName>
    <definedName name="Naogaon">#REF!</definedName>
    <definedName name="Narail">#REF!</definedName>
    <definedName name="Narayanganj">#REF!</definedName>
    <definedName name="Narsinghdi">#REF!</definedName>
    <definedName name="Natore">#REF!</definedName>
    <definedName name="Netrakona">#REF!</definedName>
    <definedName name="Nilphamari">#REF!</definedName>
    <definedName name="Noakhali">#REF!</definedName>
    <definedName name="Pabna">#REF!</definedName>
    <definedName name="Panchagarh">#REF!</definedName>
    <definedName name="Patuakhali">#REF!</definedName>
    <definedName name="Pirojpur">#REF!</definedName>
    <definedName name="_xlnm.Print_Area" localSheetId="0">Menu!$A$1:$H$43</definedName>
    <definedName name="_xlnm.Print_Area" localSheetId="1">'TB-10'!$B$2:$AN$1701</definedName>
    <definedName name="_xlnm.Print_Area" localSheetId="2">'TB-11'!$B$2:$W$1701</definedName>
    <definedName name="_xlnm.Print_Area" localSheetId="3">'TB-12'!$B$2:$W$801</definedName>
    <definedName name="_xlnm.Print_Area" localSheetId="5">'TB-15'!$A$1:$AM$501</definedName>
    <definedName name="_xlnm.Print_Area" localSheetId="6">'Total_TB-10'!$B$1:$AN$68</definedName>
    <definedName name="_xlnm.Print_Area" localSheetId="7">'Total_TB-11'!$B$1:$W$68</definedName>
    <definedName name="_xlnm.Print_Area" localSheetId="8">'Total_TB-12'!$B$1:$W$32</definedName>
    <definedName name="Rajbari">#REF!</definedName>
    <definedName name="Rajshahi">#REF!</definedName>
    <definedName name="Rajshahi_DF">#REF!</definedName>
    <definedName name="Rajshahi_Division">Menu!$B$570:$B$577</definedName>
    <definedName name="Rajshahi_Metropolitan">Menu!$E$530:$E$533</definedName>
    <definedName name="Rajshahi_Metropolitan_DF">#REF!</definedName>
    <definedName name="Rajshahi_Metropolitan_PSTC">#REF!</definedName>
    <definedName name="Rajshahi_Metropolitan_Tilottama">#REF!</definedName>
    <definedName name="Rajshahi_PSTC">#REF!</definedName>
    <definedName name="Rajshahi_Tilottama">#REF!</definedName>
    <definedName name="Rangamati">#REF!</definedName>
    <definedName name="Rangpur">#REF!</definedName>
    <definedName name="Rangpur_Division">Menu!$B$578:$B$585</definedName>
    <definedName name="Satkhira">#REF!</definedName>
    <definedName name="Shariatpur">#REF!</definedName>
    <definedName name="Sherpur">#REF!</definedName>
    <definedName name="Sirajganj">#REF!</definedName>
    <definedName name="SPUTUM_UP" localSheetId="2">#REF!</definedName>
    <definedName name="SPUTUM_UP">#REF!</definedName>
    <definedName name="Sunamganj">#REF!</definedName>
    <definedName name="Sylhet">#REF!</definedName>
    <definedName name="Sylhet_BRAC">#REF!</definedName>
    <definedName name="Sylhet_Division">Menu!$B$586:$B$589</definedName>
    <definedName name="Sylhet_IOM">#REF!</definedName>
    <definedName name="Sylhet_Metropolitan">Menu!$E$527:$E$529</definedName>
    <definedName name="Sylhet_Metropolitan_BRAC">#REF!</definedName>
    <definedName name="Sylhet_Metropolitan_MCH">Menu!$G$592</definedName>
    <definedName name="Tangail">#REF!</definedName>
    <definedName name="Thakurgaon">#REF!</definedName>
    <definedName name="Upazilla_Name" localSheetId="2">#REF!</definedName>
    <definedName name="Upazilla_Name">#REF!</definedName>
    <definedName name="Z_0CC9586D_DEC8_48D3_AD62_EDB82E4D3123_.wvu.Cols" localSheetId="1" hidden="1">'TB-10'!$A:$S</definedName>
    <definedName name="Z_0CC9586D_DEC8_48D3_AD62_EDB82E4D3123_.wvu.PrintArea" localSheetId="0" hidden="1">Menu!$A$1:$H$43</definedName>
    <definedName name="Z_0CC9586D_DEC8_48D3_AD62_EDB82E4D3123_.wvu.PrintArea" localSheetId="1" hidden="1">'TB-10'!$B$2:$AN$1701</definedName>
    <definedName name="Z_0CC9586D_DEC8_48D3_AD62_EDB82E4D3123_.wvu.PrintArea" localSheetId="2" hidden="1">'TB-11'!$B$2:$W$1701</definedName>
    <definedName name="Z_0CC9586D_DEC8_48D3_AD62_EDB82E4D3123_.wvu.PrintArea" localSheetId="3" hidden="1">'TB-12'!$B$2:$W$800</definedName>
    <definedName name="Z_0CC9586D_DEC8_48D3_AD62_EDB82E4D3123_.wvu.PrintArea" localSheetId="6" hidden="1">'Total_TB-10'!$B$1:$AN$68</definedName>
    <definedName name="Z_0CC9586D_DEC8_48D3_AD62_EDB82E4D3123_.wvu.PrintArea" localSheetId="7" hidden="1">'Total_TB-11'!#REF!</definedName>
    <definedName name="Z_0CC9586D_DEC8_48D3_AD62_EDB82E4D3123_.wvu.PrintArea" localSheetId="8" hidden="1">'Total_TB-12'!$B$1:$W$32</definedName>
    <definedName name="Z_F6944D1D_EB59_4805_AF21_A03688D1882C_.wvu.PrintArea" localSheetId="0" hidden="1">Menu!$A$1:$H$43</definedName>
    <definedName name="Z_F6944D1D_EB59_4805_AF21_A03688D1882C_.wvu.PrintArea" localSheetId="1" hidden="1">'TB-10'!$B$2:$AN$1701</definedName>
    <definedName name="Z_F6944D1D_EB59_4805_AF21_A03688D1882C_.wvu.PrintArea" localSheetId="2" hidden="1">'TB-11'!$B$2:$W$1701</definedName>
    <definedName name="Z_F6944D1D_EB59_4805_AF21_A03688D1882C_.wvu.PrintArea" localSheetId="3" hidden="1">'TB-12'!$B$2:$W$800</definedName>
    <definedName name="Z_F6944D1D_EB59_4805_AF21_A03688D1882C_.wvu.PrintArea" localSheetId="6" hidden="1">'Total_TB-10'!$B$1:$AN$68</definedName>
    <definedName name="Z_F6944D1D_EB59_4805_AF21_A03688D1882C_.wvu.PrintArea" localSheetId="7" hidden="1">'Total_TB-11'!#REF!</definedName>
    <definedName name="Z_F6944D1D_EB59_4805_AF21_A03688D1882C_.wvu.PrintArea" localSheetId="8" hidden="1">'Total_TB-12'!$B$1:$W$32</definedName>
    <definedName name="Z_F6944D1D_EB59_4805_AF21_A03688D1882C_.wvu.Rows" localSheetId="2" hidden="1">'TB-11'!$15:$26</definedName>
  </definedNames>
  <calcPr calcId="191029" fullCalcOnLoad="1"/>
  <customWorkbookViews>
    <customWorkbookView name="MIS Assistant - Personal View" guid="{F6944D1D-EB59-4805-AF21-A03688D1882C}" mergeInterval="0" personalView="1" xWindow="7" yWindow="29" windowWidth="1268" windowHeight="338" activeSheetId="8"/>
    <customWorkbookView name="Dell - Personal View" guid="{0CC9586D-DEC8-48D3-AD62-EDB82E4D3123}" mergeInterval="0" personalView="1" xWindow="21" yWindow="300" windowWidth="1354" windowHeight="353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41" i="6" l="1"/>
  <c r="T41" i="6"/>
  <c r="K60" i="6"/>
  <c r="K59" i="6"/>
  <c r="K58" i="6"/>
  <c r="K57" i="6"/>
  <c r="K53" i="6"/>
  <c r="K52" i="6"/>
  <c r="K51" i="6"/>
  <c r="K50" i="6"/>
  <c r="K54" i="6"/>
  <c r="K41" i="6"/>
  <c r="K35" i="6"/>
  <c r="K34" i="6"/>
  <c r="K33" i="6"/>
  <c r="K32" i="6"/>
  <c r="K36" i="6"/>
  <c r="K31" i="6"/>
  <c r="K27" i="6"/>
  <c r="K26" i="6"/>
  <c r="K25" i="6"/>
  <c r="K24" i="6"/>
  <c r="K23" i="6"/>
  <c r="K19" i="6"/>
  <c r="K18" i="6"/>
  <c r="K17" i="6"/>
  <c r="K16" i="6"/>
  <c r="K15" i="6"/>
  <c r="B41" i="6"/>
  <c r="D41" i="6"/>
  <c r="M41" i="6"/>
  <c r="W2376" i="9"/>
  <c r="AQ2376" i="9"/>
  <c r="BJ2376" i="9"/>
  <c r="CC2376" i="9"/>
  <c r="CP2376" i="9"/>
  <c r="DB2376" i="9"/>
  <c r="DG2376" i="9"/>
  <c r="DL2376" i="9"/>
  <c r="DQ2376" i="9"/>
  <c r="C2376" i="9"/>
  <c r="R1676" i="4"/>
  <c r="C1676" i="4"/>
  <c r="R1797" i="4"/>
  <c r="C1797" i="4"/>
  <c r="DQ2497" i="9"/>
  <c r="DL2497" i="9"/>
  <c r="DG2497" i="9"/>
  <c r="DB2497" i="9"/>
  <c r="CP2497" i="9"/>
  <c r="CC2497" i="9"/>
  <c r="BJ2497" i="9"/>
  <c r="AQ2497" i="9"/>
  <c r="W2497" i="9"/>
  <c r="C2497" i="9"/>
  <c r="R1750" i="4"/>
  <c r="C1750" i="4"/>
  <c r="DQ2450" i="9"/>
  <c r="DL2450" i="9"/>
  <c r="DG2450" i="9"/>
  <c r="DB2450" i="9"/>
  <c r="CP2450" i="9"/>
  <c r="CC2450" i="9"/>
  <c r="BJ2450" i="9"/>
  <c r="AQ2450" i="9"/>
  <c r="W2450" i="9"/>
  <c r="C2450" i="9"/>
  <c r="R1730" i="4"/>
  <c r="CP2430" i="9"/>
  <c r="CC2430" i="9"/>
  <c r="BJ2430" i="9"/>
  <c r="AQ2430" i="9"/>
  <c r="C1730" i="4"/>
  <c r="DQ2430" i="9"/>
  <c r="DL2430" i="9"/>
  <c r="DG2430" i="9"/>
  <c r="DB2430" i="9"/>
  <c r="W2430" i="9"/>
  <c r="C2430" i="9"/>
  <c r="HA126" i="8"/>
  <c r="HA125" i="8"/>
  <c r="HA124" i="8"/>
  <c r="HA123" i="8"/>
  <c r="HA122" i="8"/>
  <c r="HA121" i="8"/>
  <c r="HA120" i="8"/>
  <c r="HA119" i="8"/>
  <c r="HA118" i="8"/>
  <c r="HA117" i="8"/>
  <c r="HA116" i="8"/>
  <c r="HA115" i="8"/>
  <c r="HA114" i="8"/>
  <c r="HA113" i="8"/>
  <c r="HA112" i="8"/>
  <c r="HA111" i="8"/>
  <c r="HA110" i="8"/>
  <c r="HA109" i="8"/>
  <c r="HA108" i="8"/>
  <c r="HA107" i="8"/>
  <c r="HA106" i="8"/>
  <c r="HA105" i="8"/>
  <c r="HA104" i="8"/>
  <c r="HA103" i="8"/>
  <c r="HA102" i="8"/>
  <c r="HA127" i="8" s="1"/>
  <c r="GZ126" i="8"/>
  <c r="GZ125" i="8"/>
  <c r="GZ124" i="8"/>
  <c r="GZ123" i="8"/>
  <c r="GZ122" i="8"/>
  <c r="GZ121" i="8"/>
  <c r="GZ120" i="8"/>
  <c r="GZ119" i="8"/>
  <c r="GZ118" i="8"/>
  <c r="GZ117" i="8"/>
  <c r="GZ116" i="8"/>
  <c r="GZ115" i="8"/>
  <c r="GZ114" i="8"/>
  <c r="GZ113" i="8"/>
  <c r="GZ112" i="8"/>
  <c r="GZ111" i="8"/>
  <c r="GZ110" i="8"/>
  <c r="GZ109" i="8"/>
  <c r="GZ108" i="8"/>
  <c r="GZ107" i="8"/>
  <c r="GZ106" i="8"/>
  <c r="GZ105" i="8"/>
  <c r="GZ104" i="8"/>
  <c r="GZ103" i="8"/>
  <c r="GZ102" i="8"/>
  <c r="DQ3087" i="9"/>
  <c r="DL3087" i="9"/>
  <c r="DQ3086" i="9"/>
  <c r="DL3086" i="9"/>
  <c r="DQ3085" i="9"/>
  <c r="DL3085" i="9"/>
  <c r="DQ3084" i="9"/>
  <c r="DL3084" i="9"/>
  <c r="DQ3083" i="9"/>
  <c r="DL3083" i="9"/>
  <c r="DQ3082" i="9"/>
  <c r="DL3082" i="9"/>
  <c r="DQ3081" i="9"/>
  <c r="DL3081" i="9"/>
  <c r="DQ3080" i="9"/>
  <c r="DL3080" i="9"/>
  <c r="DQ3079" i="9"/>
  <c r="DL3079" i="9"/>
  <c r="DQ3078" i="9"/>
  <c r="DL3078" i="9"/>
  <c r="DQ3077" i="9"/>
  <c r="DL3077" i="9"/>
  <c r="DQ3076" i="9"/>
  <c r="DL3076" i="9"/>
  <c r="DQ3075" i="9"/>
  <c r="DL3075" i="9"/>
  <c r="DQ3074" i="9"/>
  <c r="DL3074" i="9"/>
  <c r="DQ3073" i="9"/>
  <c r="DL3073" i="9"/>
  <c r="DQ3072" i="9"/>
  <c r="DL3072" i="9"/>
  <c r="DQ3071" i="9"/>
  <c r="DL3071" i="9"/>
  <c r="DQ3070" i="9"/>
  <c r="DL3070" i="9"/>
  <c r="DQ3069" i="9"/>
  <c r="DL3069" i="9"/>
  <c r="DQ3068" i="9"/>
  <c r="DL3068" i="9"/>
  <c r="DQ3067" i="9"/>
  <c r="DL3067" i="9"/>
  <c r="DQ3066" i="9"/>
  <c r="DL3066" i="9"/>
  <c r="DQ3065" i="9"/>
  <c r="DL3065" i="9"/>
  <c r="DQ3064" i="9"/>
  <c r="DL3064" i="9"/>
  <c r="DQ3063" i="9"/>
  <c r="DL3063" i="9"/>
  <c r="DQ3062" i="9"/>
  <c r="DL3062" i="9"/>
  <c r="DQ3061" i="9"/>
  <c r="DL3061" i="9"/>
  <c r="DQ3060" i="9"/>
  <c r="DL3060" i="9"/>
  <c r="DQ3059" i="9"/>
  <c r="DL3059" i="9"/>
  <c r="DQ3058" i="9"/>
  <c r="DL3058" i="9"/>
  <c r="DQ3057" i="9"/>
  <c r="DL3057" i="9"/>
  <c r="DQ3056" i="9"/>
  <c r="DL3056" i="9"/>
  <c r="DQ3055" i="9"/>
  <c r="DL3055" i="9"/>
  <c r="DQ3054" i="9"/>
  <c r="DL3054" i="9"/>
  <c r="DQ3053" i="9"/>
  <c r="DL3053" i="9"/>
  <c r="DQ3052" i="9"/>
  <c r="DL3052" i="9"/>
  <c r="DQ3051" i="9"/>
  <c r="DL3051" i="9"/>
  <c r="DQ3050" i="9"/>
  <c r="DL3050" i="9"/>
  <c r="DQ3049" i="9"/>
  <c r="DL3049" i="9"/>
  <c r="DQ3048" i="9"/>
  <c r="DL3048" i="9"/>
  <c r="DQ3047" i="9"/>
  <c r="DL3047" i="9"/>
  <c r="DQ3046" i="9"/>
  <c r="DL3046" i="9"/>
  <c r="DQ3045" i="9"/>
  <c r="DL3045" i="9"/>
  <c r="DQ3044" i="9"/>
  <c r="DL3044" i="9"/>
  <c r="DQ3041" i="9"/>
  <c r="DL3041" i="9"/>
  <c r="DQ3040" i="9"/>
  <c r="DL3040" i="9"/>
  <c r="DQ3039" i="9"/>
  <c r="DL3039" i="9"/>
  <c r="DQ3038" i="9"/>
  <c r="DL3038" i="9"/>
  <c r="DQ3037" i="9"/>
  <c r="DL3037" i="9"/>
  <c r="DQ3036" i="9"/>
  <c r="DL3036" i="9"/>
  <c r="DQ3035" i="9"/>
  <c r="DL3035" i="9"/>
  <c r="DQ3034" i="9"/>
  <c r="DL3034" i="9"/>
  <c r="DQ3033" i="9"/>
  <c r="DL3033" i="9"/>
  <c r="DQ3032" i="9"/>
  <c r="DL3032" i="9"/>
  <c r="DQ3031" i="9"/>
  <c r="DL3031" i="9"/>
  <c r="DQ3030" i="9"/>
  <c r="DL3030" i="9"/>
  <c r="DQ3029" i="9"/>
  <c r="DL3029" i="9"/>
  <c r="DQ3028" i="9"/>
  <c r="DL3028" i="9"/>
  <c r="DQ3027" i="9"/>
  <c r="DL3027" i="9"/>
  <c r="DQ3026" i="9"/>
  <c r="DL3026" i="9"/>
  <c r="DQ3025" i="9"/>
  <c r="DL3025" i="9"/>
  <c r="DQ3024" i="9"/>
  <c r="DL3024" i="9"/>
  <c r="DQ3023" i="9"/>
  <c r="DL3023" i="9"/>
  <c r="DQ3022" i="9"/>
  <c r="DL3022" i="9"/>
  <c r="DQ3021" i="9"/>
  <c r="DL3021" i="9"/>
  <c r="DQ3020" i="9"/>
  <c r="DL3020" i="9"/>
  <c r="DQ3019" i="9"/>
  <c r="DL3019" i="9"/>
  <c r="DQ3018" i="9"/>
  <c r="DL3018" i="9"/>
  <c r="DQ3017" i="9"/>
  <c r="DL3017" i="9"/>
  <c r="DQ3016" i="9"/>
  <c r="DL3016" i="9"/>
  <c r="DQ3015" i="9"/>
  <c r="DL3015" i="9"/>
  <c r="DQ3014" i="9"/>
  <c r="DL3014" i="9"/>
  <c r="DQ3013" i="9"/>
  <c r="DL3013" i="9"/>
  <c r="DQ3012" i="9"/>
  <c r="DL3012" i="9"/>
  <c r="DQ3011" i="9"/>
  <c r="DL3011" i="9"/>
  <c r="DQ3010" i="9"/>
  <c r="DL3010" i="9"/>
  <c r="DQ3009" i="9"/>
  <c r="DL3009" i="9"/>
  <c r="DQ3008" i="9"/>
  <c r="DL3008" i="9"/>
  <c r="DQ3007" i="9"/>
  <c r="DL3007" i="9"/>
  <c r="DQ3006" i="9"/>
  <c r="DL3006" i="9"/>
  <c r="DQ3005" i="9"/>
  <c r="DL3005" i="9"/>
  <c r="DQ3004" i="9"/>
  <c r="DL3004" i="9"/>
  <c r="DQ3003" i="9"/>
  <c r="DL3003" i="9"/>
  <c r="DQ3002" i="9"/>
  <c r="DL3002" i="9"/>
  <c r="DQ3001" i="9"/>
  <c r="DL3001" i="9"/>
  <c r="DQ3000" i="9"/>
  <c r="DL3000" i="9"/>
  <c r="DQ2999" i="9"/>
  <c r="DL2999" i="9"/>
  <c r="DQ2998" i="9"/>
  <c r="DL2998" i="9"/>
  <c r="DQ2997" i="9"/>
  <c r="DL2997" i="9"/>
  <c r="DQ2996" i="9"/>
  <c r="DL2996" i="9"/>
  <c r="DQ2995" i="9"/>
  <c r="DL2995" i="9"/>
  <c r="DQ2994" i="9"/>
  <c r="DL2994" i="9"/>
  <c r="DQ2993" i="9"/>
  <c r="DL2993" i="9"/>
  <c r="DQ2992" i="9"/>
  <c r="DL2992" i="9"/>
  <c r="DQ2991" i="9"/>
  <c r="DL2991" i="9"/>
  <c r="DQ2990" i="9"/>
  <c r="DL2990" i="9"/>
  <c r="DQ2989" i="9"/>
  <c r="DL2989" i="9"/>
  <c r="DQ2988" i="9"/>
  <c r="DL2988" i="9"/>
  <c r="DQ2987" i="9"/>
  <c r="DL2987" i="9"/>
  <c r="DQ2986" i="9"/>
  <c r="DL2986" i="9"/>
  <c r="DQ2985" i="9"/>
  <c r="DL2985" i="9"/>
  <c r="DQ2984" i="9"/>
  <c r="DL2984" i="9"/>
  <c r="DQ2983" i="9"/>
  <c r="DL2983" i="9"/>
  <c r="DQ2982" i="9"/>
  <c r="DL2982" i="9"/>
  <c r="DQ2981" i="9"/>
  <c r="DL2981" i="9"/>
  <c r="DQ2980" i="9"/>
  <c r="DL2980" i="9"/>
  <c r="DQ2979" i="9"/>
  <c r="DL2979" i="9"/>
  <c r="DQ2978" i="9"/>
  <c r="DL2978" i="9"/>
  <c r="DQ2977" i="9"/>
  <c r="DL2977" i="9"/>
  <c r="DQ2976" i="9"/>
  <c r="DL2976" i="9"/>
  <c r="DQ2975" i="9"/>
  <c r="DL2975" i="9"/>
  <c r="DQ2974" i="9"/>
  <c r="DL2974" i="9"/>
  <c r="DQ2973" i="9"/>
  <c r="DL2973" i="9"/>
  <c r="DQ2972" i="9"/>
  <c r="DL2972" i="9"/>
  <c r="DQ2971" i="9"/>
  <c r="DL2971" i="9"/>
  <c r="DQ2970" i="9"/>
  <c r="DL2970" i="9"/>
  <c r="DQ2969" i="9"/>
  <c r="DL2969" i="9"/>
  <c r="DQ2968" i="9"/>
  <c r="DL2968" i="9"/>
  <c r="DQ2967" i="9"/>
  <c r="DL2967" i="9"/>
  <c r="DQ2966" i="9"/>
  <c r="DL2966" i="9"/>
  <c r="DQ2965" i="9"/>
  <c r="DL2965" i="9"/>
  <c r="DQ2964" i="9"/>
  <c r="DL2964" i="9"/>
  <c r="DQ2963" i="9"/>
  <c r="DL2963" i="9"/>
  <c r="DQ2962" i="9"/>
  <c r="DL2962" i="9"/>
  <c r="DQ2961" i="9"/>
  <c r="DL2961" i="9"/>
  <c r="DQ2960" i="9"/>
  <c r="DL2960" i="9"/>
  <c r="DQ2959" i="9"/>
  <c r="DL2959" i="9"/>
  <c r="DQ2958" i="9"/>
  <c r="DL2958" i="9"/>
  <c r="DQ2957" i="9"/>
  <c r="DL2957" i="9"/>
  <c r="DQ2956" i="9"/>
  <c r="DL2956" i="9"/>
  <c r="DQ2955" i="9"/>
  <c r="DL2955" i="9"/>
  <c r="DQ2954" i="9"/>
  <c r="DL2954" i="9"/>
  <c r="DQ2953" i="9"/>
  <c r="DL2953" i="9"/>
  <c r="DQ2952" i="9"/>
  <c r="DL2952" i="9"/>
  <c r="DQ2951" i="9"/>
  <c r="DL2951" i="9"/>
  <c r="DQ2950" i="9"/>
  <c r="DL2950" i="9"/>
  <c r="DQ2949" i="9"/>
  <c r="DL2949" i="9"/>
  <c r="DQ2948" i="9"/>
  <c r="DL2948" i="9"/>
  <c r="DQ2947" i="9"/>
  <c r="DL2947" i="9"/>
  <c r="DQ2946" i="9"/>
  <c r="DL2946" i="9"/>
  <c r="DQ2945" i="9"/>
  <c r="DL2945" i="9"/>
  <c r="DQ2944" i="9"/>
  <c r="DL2944" i="9"/>
  <c r="DQ2943" i="9"/>
  <c r="DL2943" i="9"/>
  <c r="DQ2942" i="9"/>
  <c r="DL2942" i="9"/>
  <c r="DQ2941" i="9"/>
  <c r="DL2941" i="9"/>
  <c r="DQ2940" i="9"/>
  <c r="DL2940" i="9"/>
  <c r="DQ2939" i="9"/>
  <c r="DL2939" i="9"/>
  <c r="DQ2938" i="9"/>
  <c r="DL2938" i="9"/>
  <c r="DQ2937" i="9"/>
  <c r="DL2937" i="9"/>
  <c r="DQ2936" i="9"/>
  <c r="DL2936" i="9"/>
  <c r="DQ2935" i="9"/>
  <c r="DL2935" i="9"/>
  <c r="DQ2934" i="9"/>
  <c r="DL2934" i="9"/>
  <c r="DQ2933" i="9"/>
  <c r="DL2933" i="9"/>
  <c r="DQ2932" i="9"/>
  <c r="DL2932" i="9"/>
  <c r="DQ2931" i="9"/>
  <c r="DL2931" i="9"/>
  <c r="DQ2930" i="9"/>
  <c r="DL2930" i="9"/>
  <c r="DQ2929" i="9"/>
  <c r="DL2929" i="9"/>
  <c r="DQ2928" i="9"/>
  <c r="DL2928" i="9"/>
  <c r="DQ2927" i="9"/>
  <c r="DL2927" i="9"/>
  <c r="DQ2926" i="9"/>
  <c r="DL2926" i="9"/>
  <c r="DQ2925" i="9"/>
  <c r="DL2925" i="9"/>
  <c r="DQ2924" i="9"/>
  <c r="DL2924" i="9"/>
  <c r="DQ2923" i="9"/>
  <c r="DL2923" i="9"/>
  <c r="DQ2922" i="9"/>
  <c r="DL2922" i="9"/>
  <c r="DQ2921" i="9"/>
  <c r="DL2921" i="9"/>
  <c r="DQ2920" i="9"/>
  <c r="DL2920" i="9"/>
  <c r="DQ2919" i="9"/>
  <c r="DL2919" i="9"/>
  <c r="DQ2918" i="9"/>
  <c r="DL2918" i="9"/>
  <c r="DQ2917" i="9"/>
  <c r="DL2917" i="9"/>
  <c r="DQ2916" i="9"/>
  <c r="DL2916" i="9"/>
  <c r="DQ2915" i="9"/>
  <c r="DL2915" i="9"/>
  <c r="DQ2914" i="9"/>
  <c r="DL2914" i="9"/>
  <c r="DQ2913" i="9"/>
  <c r="DL2913" i="9"/>
  <c r="DQ2912" i="9"/>
  <c r="DL2912" i="9"/>
  <c r="DQ2911" i="9"/>
  <c r="DL2911" i="9"/>
  <c r="DQ2910" i="9"/>
  <c r="DL2910" i="9"/>
  <c r="DQ2909" i="9"/>
  <c r="DL2909" i="9"/>
  <c r="DQ2908" i="9"/>
  <c r="DL2908" i="9"/>
  <c r="DQ2907" i="9"/>
  <c r="DL2907" i="9"/>
  <c r="DQ2906" i="9"/>
  <c r="DL2906" i="9"/>
  <c r="DQ2905" i="9"/>
  <c r="DL2905" i="9"/>
  <c r="DQ2904" i="9"/>
  <c r="DL2904" i="9"/>
  <c r="DQ2903" i="9"/>
  <c r="DL2903" i="9"/>
  <c r="DQ2902" i="9"/>
  <c r="DL2902" i="9"/>
  <c r="DQ2901" i="9"/>
  <c r="DL2901" i="9"/>
  <c r="DQ2900" i="9"/>
  <c r="DL2900" i="9"/>
  <c r="DQ2899" i="9"/>
  <c r="DL2899" i="9"/>
  <c r="DQ2898" i="9"/>
  <c r="DL2898" i="9"/>
  <c r="DQ2897" i="9"/>
  <c r="DL2897" i="9"/>
  <c r="DQ2896" i="9"/>
  <c r="DL2896" i="9"/>
  <c r="DQ2895" i="9"/>
  <c r="DL2895" i="9"/>
  <c r="DQ2894" i="9"/>
  <c r="DL2894" i="9"/>
  <c r="DQ2893" i="9"/>
  <c r="DL2893" i="9"/>
  <c r="DQ2892" i="9"/>
  <c r="DL2892" i="9"/>
  <c r="DQ2891" i="9"/>
  <c r="DL2891" i="9"/>
  <c r="DQ2890" i="9"/>
  <c r="DL2890" i="9"/>
  <c r="DQ2889" i="9"/>
  <c r="DL2889" i="9"/>
  <c r="DQ2888" i="9"/>
  <c r="DL2888" i="9"/>
  <c r="DQ2887" i="9"/>
  <c r="DL2887" i="9"/>
  <c r="DQ2886" i="9"/>
  <c r="DL2886" i="9"/>
  <c r="DQ2885" i="9"/>
  <c r="DL2885" i="9"/>
  <c r="DQ2884" i="9"/>
  <c r="DL2884" i="9"/>
  <c r="DQ2883" i="9"/>
  <c r="DL2883" i="9"/>
  <c r="DQ2882" i="9"/>
  <c r="DL2882" i="9"/>
  <c r="DQ2881" i="9"/>
  <c r="DL2881" i="9"/>
  <c r="DQ2880" i="9"/>
  <c r="DL2880" i="9"/>
  <c r="DQ2879" i="9"/>
  <c r="DL2879" i="9"/>
  <c r="DQ2878" i="9"/>
  <c r="DL2878" i="9"/>
  <c r="DQ2877" i="9"/>
  <c r="DL2877" i="9"/>
  <c r="DQ2876" i="9"/>
  <c r="DL2876" i="9"/>
  <c r="DQ2875" i="9"/>
  <c r="DL2875" i="9"/>
  <c r="DQ2874" i="9"/>
  <c r="DL2874" i="9"/>
  <c r="DQ2873" i="9"/>
  <c r="DL2873" i="9"/>
  <c r="DQ2872" i="9"/>
  <c r="DL2872" i="9"/>
  <c r="DQ2871" i="9"/>
  <c r="DL2871" i="9"/>
  <c r="DQ2870" i="9"/>
  <c r="DL2870" i="9"/>
  <c r="DQ2869" i="9"/>
  <c r="DL2869" i="9"/>
  <c r="DQ2868" i="9"/>
  <c r="DL2868" i="9"/>
  <c r="DQ2867" i="9"/>
  <c r="DL2867" i="9"/>
  <c r="DQ2866" i="9"/>
  <c r="DL2866" i="9"/>
  <c r="DQ2865" i="9"/>
  <c r="DL2865" i="9"/>
  <c r="DQ2864" i="9"/>
  <c r="DL2864" i="9"/>
  <c r="DQ2863" i="9"/>
  <c r="DL2863" i="9"/>
  <c r="DQ2862" i="9"/>
  <c r="DL2862" i="9"/>
  <c r="DQ2861" i="9"/>
  <c r="DL2861" i="9"/>
  <c r="DQ2860" i="9"/>
  <c r="DL2860" i="9"/>
  <c r="DQ2859" i="9"/>
  <c r="DL2859" i="9"/>
  <c r="DQ2858" i="9"/>
  <c r="DL2858" i="9"/>
  <c r="DQ2857" i="9"/>
  <c r="DL2857" i="9"/>
  <c r="DQ2856" i="9"/>
  <c r="DL2856" i="9"/>
  <c r="DQ2855" i="9"/>
  <c r="DL2855" i="9"/>
  <c r="DQ2854" i="9"/>
  <c r="DL2854" i="9"/>
  <c r="DQ2853" i="9"/>
  <c r="DL2853" i="9"/>
  <c r="DQ2852" i="9"/>
  <c r="DL2852" i="9"/>
  <c r="DQ2851" i="9"/>
  <c r="DL2851" i="9"/>
  <c r="DQ2850" i="9"/>
  <c r="DL2850" i="9"/>
  <c r="DQ2849" i="9"/>
  <c r="DL2849" i="9"/>
  <c r="DQ2848" i="9"/>
  <c r="DL2848" i="9"/>
  <c r="DQ2847" i="9"/>
  <c r="DL2847" i="9"/>
  <c r="DQ2846" i="9"/>
  <c r="DL2846" i="9"/>
  <c r="DQ2845" i="9"/>
  <c r="DL2845" i="9"/>
  <c r="DQ2844" i="9"/>
  <c r="DL2844" i="9"/>
  <c r="DQ2843" i="9"/>
  <c r="DL2843" i="9"/>
  <c r="DQ2842" i="9"/>
  <c r="DL2842" i="9"/>
  <c r="DQ2841" i="9"/>
  <c r="DL2841" i="9"/>
  <c r="DQ2840" i="9"/>
  <c r="DL2840" i="9"/>
  <c r="DQ2839" i="9"/>
  <c r="DL2839" i="9"/>
  <c r="DQ2838" i="9"/>
  <c r="DL2838" i="9"/>
  <c r="DQ2837" i="9"/>
  <c r="DL2837" i="9"/>
  <c r="DQ2836" i="9"/>
  <c r="DL2836" i="9"/>
  <c r="DQ2835" i="9"/>
  <c r="DL2835" i="9"/>
  <c r="DQ2834" i="9"/>
  <c r="DL2834" i="9"/>
  <c r="DQ2831" i="9"/>
  <c r="DL2831" i="9"/>
  <c r="DQ2830" i="9"/>
  <c r="DL2830" i="9"/>
  <c r="DQ2829" i="9"/>
  <c r="DL2829" i="9"/>
  <c r="DQ2828" i="9"/>
  <c r="DL2828" i="9"/>
  <c r="DQ2827" i="9"/>
  <c r="DL2827" i="9"/>
  <c r="DQ2826" i="9"/>
  <c r="DL2826" i="9"/>
  <c r="DQ2825" i="9"/>
  <c r="DL2825" i="9"/>
  <c r="DQ2824" i="9"/>
  <c r="DL2824" i="9"/>
  <c r="DQ2823" i="9"/>
  <c r="DL2823" i="9"/>
  <c r="DQ2822" i="9"/>
  <c r="DL2822" i="9"/>
  <c r="DQ2821" i="9"/>
  <c r="DL2821" i="9"/>
  <c r="DQ2820" i="9"/>
  <c r="DL2820" i="9"/>
  <c r="DQ2819" i="9"/>
  <c r="DL2819" i="9"/>
  <c r="DQ2818" i="9"/>
  <c r="DL2818" i="9"/>
  <c r="DQ2817" i="9"/>
  <c r="DL2817" i="9"/>
  <c r="DQ2816" i="9"/>
  <c r="DL2816" i="9"/>
  <c r="DQ2815" i="9"/>
  <c r="DL2815" i="9"/>
  <c r="DQ2814" i="9"/>
  <c r="DL2814" i="9"/>
  <c r="DQ2813" i="9"/>
  <c r="DL2813" i="9"/>
  <c r="DQ2812" i="9"/>
  <c r="DL2812" i="9"/>
  <c r="DQ2811" i="9"/>
  <c r="DL2811" i="9"/>
  <c r="DQ2810" i="9"/>
  <c r="DL2810" i="9"/>
  <c r="DQ2809" i="9"/>
  <c r="DL2809" i="9"/>
  <c r="DQ2808" i="9"/>
  <c r="DL2808" i="9"/>
  <c r="DQ2807" i="9"/>
  <c r="DL2807" i="9"/>
  <c r="DQ2806" i="9"/>
  <c r="DL2806" i="9"/>
  <c r="DQ2805" i="9"/>
  <c r="DL2805" i="9"/>
  <c r="DQ2804" i="9"/>
  <c r="DL2804" i="9"/>
  <c r="DQ2803" i="9"/>
  <c r="DL2803" i="9"/>
  <c r="DQ2802" i="9"/>
  <c r="DL2802" i="9"/>
  <c r="DQ2801" i="9"/>
  <c r="DL2801" i="9"/>
  <c r="DQ2800" i="9"/>
  <c r="DL2800" i="9"/>
  <c r="DQ2799" i="9"/>
  <c r="DL2799" i="9"/>
  <c r="DQ2798" i="9"/>
  <c r="DL2798" i="9"/>
  <c r="DQ2797" i="9"/>
  <c r="DL2797" i="9"/>
  <c r="DQ2796" i="9"/>
  <c r="DL2796" i="9"/>
  <c r="DQ2795" i="9"/>
  <c r="DL2795" i="9"/>
  <c r="DQ2794" i="9"/>
  <c r="DL2794" i="9"/>
  <c r="DQ2793" i="9"/>
  <c r="DL2793" i="9"/>
  <c r="DQ2792" i="9"/>
  <c r="DL2792" i="9"/>
  <c r="DQ2791" i="9"/>
  <c r="DL2791" i="9"/>
  <c r="DQ2790" i="9"/>
  <c r="DL2790" i="9"/>
  <c r="DQ2789" i="9"/>
  <c r="DL2789" i="9"/>
  <c r="DQ2788" i="9"/>
  <c r="DL2788" i="9"/>
  <c r="DQ2787" i="9"/>
  <c r="DL2787" i="9"/>
  <c r="DQ2786" i="9"/>
  <c r="DL2786" i="9"/>
  <c r="DQ2785" i="9"/>
  <c r="DL2785" i="9"/>
  <c r="DQ2784" i="9"/>
  <c r="DL2784" i="9"/>
  <c r="DQ2783" i="9"/>
  <c r="DL2783" i="9"/>
  <c r="DQ2782" i="9"/>
  <c r="DL2782" i="9"/>
  <c r="DQ2781" i="9"/>
  <c r="DL2781" i="9"/>
  <c r="DQ2780" i="9"/>
  <c r="DL2780" i="9"/>
  <c r="DQ2779" i="9"/>
  <c r="DL2779" i="9"/>
  <c r="DQ2778" i="9"/>
  <c r="DL2778" i="9"/>
  <c r="DQ2777" i="9"/>
  <c r="DL2777" i="9"/>
  <c r="DQ2776" i="9"/>
  <c r="DL2776" i="9"/>
  <c r="DQ2775" i="9"/>
  <c r="DL2775" i="9"/>
  <c r="DQ2774" i="9"/>
  <c r="DL2774" i="9"/>
  <c r="DQ2773" i="9"/>
  <c r="DL2773" i="9"/>
  <c r="DQ2772" i="9"/>
  <c r="DL2772" i="9"/>
  <c r="DQ2771" i="9"/>
  <c r="DL2771" i="9"/>
  <c r="DQ2770" i="9"/>
  <c r="DL2770" i="9"/>
  <c r="DQ2769" i="9"/>
  <c r="DL2769" i="9"/>
  <c r="DQ2768" i="9"/>
  <c r="DL2768" i="9"/>
  <c r="DQ2767" i="9"/>
  <c r="DL2767" i="9"/>
  <c r="DQ2766" i="9"/>
  <c r="DL2766" i="9"/>
  <c r="DQ2765" i="9"/>
  <c r="DL2765" i="9"/>
  <c r="DQ2764" i="9"/>
  <c r="DL2764" i="9"/>
  <c r="DQ2763" i="9"/>
  <c r="DL2763" i="9"/>
  <c r="DQ2762" i="9"/>
  <c r="DL2762" i="9"/>
  <c r="DQ2761" i="9"/>
  <c r="DL2761" i="9"/>
  <c r="DQ2760" i="9"/>
  <c r="DL2760" i="9"/>
  <c r="DQ2759" i="9"/>
  <c r="DL2759" i="9"/>
  <c r="DQ2758" i="9"/>
  <c r="DL2758" i="9"/>
  <c r="DQ2757" i="9"/>
  <c r="DL2757" i="9"/>
  <c r="DQ2756" i="9"/>
  <c r="DL2756" i="9"/>
  <c r="DQ2755" i="9"/>
  <c r="DL2755" i="9"/>
  <c r="DQ2754" i="9"/>
  <c r="DL2754" i="9"/>
  <c r="DQ2753" i="9"/>
  <c r="DL2753" i="9"/>
  <c r="DQ2752" i="9"/>
  <c r="DL2752" i="9"/>
  <c r="DQ2751" i="9"/>
  <c r="DL2751" i="9"/>
  <c r="DQ2750" i="9"/>
  <c r="DL2750" i="9"/>
  <c r="DQ2749" i="9"/>
  <c r="DL2749" i="9"/>
  <c r="DQ2748" i="9"/>
  <c r="DL2748" i="9"/>
  <c r="DQ2747" i="9"/>
  <c r="DL2747" i="9"/>
  <c r="DQ2746" i="9"/>
  <c r="DL2746" i="9"/>
  <c r="DQ2745" i="9"/>
  <c r="DL2745" i="9"/>
  <c r="DQ2744" i="9"/>
  <c r="DL2744" i="9"/>
  <c r="DQ2743" i="9"/>
  <c r="DL2743" i="9"/>
  <c r="DQ2742" i="9"/>
  <c r="DL2742" i="9"/>
  <c r="DQ2741" i="9"/>
  <c r="DL2741" i="9"/>
  <c r="DQ2740" i="9"/>
  <c r="DL2740" i="9"/>
  <c r="DQ2739" i="9"/>
  <c r="DL2739" i="9"/>
  <c r="DQ2738" i="9"/>
  <c r="DL2738" i="9"/>
  <c r="DQ2737" i="9"/>
  <c r="DL2737" i="9"/>
  <c r="DQ2736" i="9"/>
  <c r="DL2736" i="9"/>
  <c r="DQ2735" i="9"/>
  <c r="DL2735" i="9"/>
  <c r="DQ2734" i="9"/>
  <c r="DL2734" i="9"/>
  <c r="DQ2733" i="9"/>
  <c r="DL2733" i="9"/>
  <c r="DQ2732" i="9"/>
  <c r="DL2732" i="9"/>
  <c r="DQ2731" i="9"/>
  <c r="DL2731" i="9"/>
  <c r="DQ2730" i="9"/>
  <c r="DL2730" i="9"/>
  <c r="DQ2729" i="9"/>
  <c r="DL2729" i="9"/>
  <c r="DQ2728" i="9"/>
  <c r="DL2728" i="9"/>
  <c r="DQ2727" i="9"/>
  <c r="DL2727" i="9"/>
  <c r="DQ2726" i="9"/>
  <c r="DL2726" i="9"/>
  <c r="DQ2725" i="9"/>
  <c r="DL2725" i="9"/>
  <c r="DQ2724" i="9"/>
  <c r="DL2724" i="9"/>
  <c r="DQ2723" i="9"/>
  <c r="DL2723" i="9"/>
  <c r="DQ2722" i="9"/>
  <c r="DL2722" i="9"/>
  <c r="DQ2721" i="9"/>
  <c r="DL2721" i="9"/>
  <c r="DQ2720" i="9"/>
  <c r="DL2720" i="9"/>
  <c r="DQ2719" i="9"/>
  <c r="DL2719" i="9"/>
  <c r="DQ2718" i="9"/>
  <c r="DL2718" i="9"/>
  <c r="DQ2717" i="9"/>
  <c r="DL2717" i="9"/>
  <c r="DQ2716" i="9"/>
  <c r="DL2716" i="9"/>
  <c r="DQ2715" i="9"/>
  <c r="DL2715" i="9"/>
  <c r="DQ2714" i="9"/>
  <c r="DL2714" i="9"/>
  <c r="DQ2713" i="9"/>
  <c r="DL2713" i="9"/>
  <c r="DQ2712" i="9"/>
  <c r="DL2712" i="9"/>
  <c r="DQ2711" i="9"/>
  <c r="DL2711" i="9"/>
  <c r="DQ2710" i="9"/>
  <c r="DL2710" i="9"/>
  <c r="DQ2709" i="9"/>
  <c r="DL2709" i="9"/>
  <c r="DQ2708" i="9"/>
  <c r="DL2708" i="9"/>
  <c r="DQ2707" i="9"/>
  <c r="DL2707" i="9"/>
  <c r="DQ2706" i="9"/>
  <c r="DL2706" i="9"/>
  <c r="DQ2705" i="9"/>
  <c r="DL2705" i="9"/>
  <c r="DQ2704" i="9"/>
  <c r="DL2704" i="9"/>
  <c r="DQ2703" i="9"/>
  <c r="DL2703" i="9"/>
  <c r="DQ2702" i="9"/>
  <c r="DL2702" i="9"/>
  <c r="DQ2701" i="9"/>
  <c r="DL2701" i="9"/>
  <c r="DQ2700" i="9"/>
  <c r="DL2700" i="9"/>
  <c r="DQ2699" i="9"/>
  <c r="DL2699" i="9"/>
  <c r="DQ2698" i="9"/>
  <c r="DL2698" i="9"/>
  <c r="DQ2697" i="9"/>
  <c r="DL2697" i="9"/>
  <c r="DQ2696" i="9"/>
  <c r="DL2696" i="9"/>
  <c r="DQ2695" i="9"/>
  <c r="DL2695" i="9"/>
  <c r="DQ2694" i="9"/>
  <c r="DL2694" i="9"/>
  <c r="DQ2693" i="9"/>
  <c r="DL2693" i="9"/>
  <c r="DQ2692" i="9"/>
  <c r="DL2692" i="9"/>
  <c r="DQ2691" i="9"/>
  <c r="DL2691" i="9"/>
  <c r="DQ2690" i="9"/>
  <c r="DL2690" i="9"/>
  <c r="DQ2689" i="9"/>
  <c r="DL2689" i="9"/>
  <c r="DQ2688" i="9"/>
  <c r="DL2688" i="9"/>
  <c r="DQ2687" i="9"/>
  <c r="DL2687" i="9"/>
  <c r="DQ2686" i="9"/>
  <c r="DL2686" i="9"/>
  <c r="DQ2685" i="9"/>
  <c r="DL2685" i="9"/>
  <c r="DQ2684" i="9"/>
  <c r="DL2684" i="9"/>
  <c r="DQ2683" i="9"/>
  <c r="DL2683" i="9"/>
  <c r="DQ2682" i="9"/>
  <c r="DL2682" i="9"/>
  <c r="DQ2681" i="9"/>
  <c r="DL2681" i="9"/>
  <c r="DQ2680" i="9"/>
  <c r="DL2680" i="9"/>
  <c r="DQ2679" i="9"/>
  <c r="DL2679" i="9"/>
  <c r="DQ2678" i="9"/>
  <c r="DL2678" i="9"/>
  <c r="DQ2677" i="9"/>
  <c r="DL2677" i="9"/>
  <c r="DQ2676" i="9"/>
  <c r="DL2676" i="9"/>
  <c r="DQ2675" i="9"/>
  <c r="DL2675" i="9"/>
  <c r="DQ2674" i="9"/>
  <c r="DL2674" i="9"/>
  <c r="DQ2673" i="9"/>
  <c r="DL2673" i="9"/>
  <c r="DQ2672" i="9"/>
  <c r="DL2672" i="9"/>
  <c r="DQ2671" i="9"/>
  <c r="DL2671" i="9"/>
  <c r="DQ2670" i="9"/>
  <c r="DL2670" i="9"/>
  <c r="DQ2669" i="9"/>
  <c r="DL2669" i="9"/>
  <c r="DQ2668" i="9"/>
  <c r="DL2668" i="9"/>
  <c r="DQ2667" i="9"/>
  <c r="DL2667" i="9"/>
  <c r="DQ2666" i="9"/>
  <c r="DL2666" i="9"/>
  <c r="DQ2665" i="9"/>
  <c r="DL2665" i="9"/>
  <c r="DQ2664" i="9"/>
  <c r="DL2664" i="9"/>
  <c r="DQ2663" i="9"/>
  <c r="DL2663" i="9"/>
  <c r="DQ2662" i="9"/>
  <c r="DL2662" i="9"/>
  <c r="DQ2661" i="9"/>
  <c r="DL2661" i="9"/>
  <c r="DQ2660" i="9"/>
  <c r="DL2660" i="9"/>
  <c r="DQ2659" i="9"/>
  <c r="DL2659" i="9"/>
  <c r="DQ2658" i="9"/>
  <c r="DL2658" i="9"/>
  <c r="DQ2657" i="9"/>
  <c r="DL2657" i="9"/>
  <c r="DQ2656" i="9"/>
  <c r="DL2656" i="9"/>
  <c r="DQ2655" i="9"/>
  <c r="DL2655" i="9"/>
  <c r="DQ2654" i="9"/>
  <c r="DL2654" i="9"/>
  <c r="DQ2653" i="9"/>
  <c r="DL2653" i="9"/>
  <c r="DQ2652" i="9"/>
  <c r="DL2652" i="9"/>
  <c r="DQ2651" i="9"/>
  <c r="DL2651" i="9"/>
  <c r="DQ2650" i="9"/>
  <c r="DL2650" i="9"/>
  <c r="DQ2649" i="9"/>
  <c r="DL2649" i="9"/>
  <c r="DQ2648" i="9"/>
  <c r="DL2648" i="9"/>
  <c r="DQ2647" i="9"/>
  <c r="DL2647" i="9"/>
  <c r="DQ2646" i="9"/>
  <c r="DL2646" i="9"/>
  <c r="DQ2645" i="9"/>
  <c r="DL2645" i="9"/>
  <c r="DQ2644" i="9"/>
  <c r="DL2644" i="9"/>
  <c r="DQ2643" i="9"/>
  <c r="DL2643" i="9"/>
  <c r="DQ2642" i="9"/>
  <c r="DL2642" i="9"/>
  <c r="DQ2641" i="9"/>
  <c r="DL2641" i="9"/>
  <c r="DQ2640" i="9"/>
  <c r="DL2640" i="9"/>
  <c r="DQ2639" i="9"/>
  <c r="DL2639" i="9"/>
  <c r="DQ2638" i="9"/>
  <c r="DL2638" i="9"/>
  <c r="DQ2637" i="9"/>
  <c r="DL2637" i="9"/>
  <c r="DQ2636" i="9"/>
  <c r="DL2636" i="9"/>
  <c r="DQ2635" i="9"/>
  <c r="DL2635" i="9"/>
  <c r="DQ2634" i="9"/>
  <c r="DL2634" i="9"/>
  <c r="DQ2633" i="9"/>
  <c r="DL2633" i="9"/>
  <c r="DQ2632" i="9"/>
  <c r="DL2632" i="9"/>
  <c r="DQ2631" i="9"/>
  <c r="DL2631" i="9"/>
  <c r="DQ2630" i="9"/>
  <c r="DL2630" i="9"/>
  <c r="DQ2629" i="9"/>
  <c r="DL2629" i="9"/>
  <c r="DQ2628" i="9"/>
  <c r="DL2628" i="9"/>
  <c r="DQ2627" i="9"/>
  <c r="DL2627" i="9"/>
  <c r="DQ2626" i="9"/>
  <c r="DL2626" i="9"/>
  <c r="DQ2625" i="9"/>
  <c r="DL2625" i="9"/>
  <c r="DQ2624" i="9"/>
  <c r="DL2624" i="9"/>
  <c r="DQ2623" i="9"/>
  <c r="DL2623" i="9"/>
  <c r="DQ2622" i="9"/>
  <c r="DL2622" i="9"/>
  <c r="DQ2621" i="9"/>
  <c r="DL2621" i="9"/>
  <c r="DQ2620" i="9"/>
  <c r="DL2620" i="9"/>
  <c r="DQ2619" i="9"/>
  <c r="DL2619" i="9"/>
  <c r="DQ2618" i="9"/>
  <c r="DL2618" i="9"/>
  <c r="DQ2617" i="9"/>
  <c r="DL2617" i="9"/>
  <c r="DQ2616" i="9"/>
  <c r="DL2616" i="9"/>
  <c r="DQ2615" i="9"/>
  <c r="DL2615" i="9"/>
  <c r="DQ2614" i="9"/>
  <c r="DL2614" i="9"/>
  <c r="DQ2613" i="9"/>
  <c r="DL2613" i="9"/>
  <c r="DQ2612" i="9"/>
  <c r="DL2612" i="9"/>
  <c r="DQ2611" i="9"/>
  <c r="DL2611" i="9"/>
  <c r="DQ2610" i="9"/>
  <c r="DL2610" i="9"/>
  <c r="DQ2609" i="9"/>
  <c r="DL2609" i="9"/>
  <c r="DQ2608" i="9"/>
  <c r="DL2608" i="9"/>
  <c r="DQ2607" i="9"/>
  <c r="DL2607" i="9"/>
  <c r="DQ2606" i="9"/>
  <c r="DL2606" i="9"/>
  <c r="DQ2605" i="9"/>
  <c r="DL2605" i="9"/>
  <c r="DQ2604" i="9"/>
  <c r="DL2604" i="9"/>
  <c r="DQ2603" i="9"/>
  <c r="DL2603" i="9"/>
  <c r="DQ2602" i="9"/>
  <c r="DL2602" i="9"/>
  <c r="DQ2601" i="9"/>
  <c r="DL2601" i="9"/>
  <c r="DQ2600" i="9"/>
  <c r="DL2600" i="9"/>
  <c r="DQ2599" i="9"/>
  <c r="DL2599" i="9"/>
  <c r="DQ2598" i="9"/>
  <c r="DL2598" i="9"/>
  <c r="DQ2597" i="9"/>
  <c r="DL2597" i="9"/>
  <c r="DQ2596" i="9"/>
  <c r="DL2596" i="9"/>
  <c r="DQ2595" i="9"/>
  <c r="DL2595" i="9"/>
  <c r="DQ2594" i="9"/>
  <c r="DL2594" i="9"/>
  <c r="DQ2593" i="9"/>
  <c r="DL2593" i="9"/>
  <c r="DQ2592" i="9"/>
  <c r="DL2592" i="9"/>
  <c r="DQ2591" i="9"/>
  <c r="DL2591" i="9"/>
  <c r="DQ2590" i="9"/>
  <c r="DL2590" i="9"/>
  <c r="DQ2589" i="9"/>
  <c r="DL2589" i="9"/>
  <c r="DQ2588" i="9"/>
  <c r="DL2588" i="9"/>
  <c r="DQ2587" i="9"/>
  <c r="DL2587" i="9"/>
  <c r="DQ2586" i="9"/>
  <c r="DL2586" i="9"/>
  <c r="DQ2585" i="9"/>
  <c r="DL2585" i="9"/>
  <c r="DQ2584" i="9"/>
  <c r="DL2584" i="9"/>
  <c r="DQ2583" i="9"/>
  <c r="DL2583" i="9"/>
  <c r="DQ2582" i="9"/>
  <c r="DL2582" i="9"/>
  <c r="DQ2581" i="9"/>
  <c r="DL2581" i="9"/>
  <c r="DQ2580" i="9"/>
  <c r="DL2580" i="9"/>
  <c r="DQ2579" i="9"/>
  <c r="DL2579" i="9"/>
  <c r="DQ2578" i="9"/>
  <c r="DL2578" i="9"/>
  <c r="DQ2577" i="9"/>
  <c r="DL2577" i="9"/>
  <c r="DQ2576" i="9"/>
  <c r="DL2576" i="9"/>
  <c r="DQ2575" i="9"/>
  <c r="DL2575" i="9"/>
  <c r="DQ2574" i="9"/>
  <c r="DL2574" i="9"/>
  <c r="DQ2573" i="9"/>
  <c r="DL2573" i="9"/>
  <c r="DQ2572" i="9"/>
  <c r="DL2572" i="9"/>
  <c r="DQ2571" i="9"/>
  <c r="DL2571" i="9"/>
  <c r="DQ2570" i="9"/>
  <c r="DL2570" i="9"/>
  <c r="DQ2569" i="9"/>
  <c r="DL2569" i="9"/>
  <c r="DQ2568" i="9"/>
  <c r="DL2568" i="9"/>
  <c r="DQ2567" i="9"/>
  <c r="DL2567" i="9"/>
  <c r="DQ2566" i="9"/>
  <c r="DL2566" i="9"/>
  <c r="DQ2565" i="9"/>
  <c r="DL2565" i="9"/>
  <c r="DQ2564" i="9"/>
  <c r="DL2564" i="9"/>
  <c r="DQ2563" i="9"/>
  <c r="DL2563" i="9"/>
  <c r="DQ2562" i="9"/>
  <c r="DL2562" i="9"/>
  <c r="DQ2561" i="9"/>
  <c r="DL2561" i="9"/>
  <c r="DQ2560" i="9"/>
  <c r="DL2560" i="9"/>
  <c r="DQ2559" i="9"/>
  <c r="DL2559" i="9"/>
  <c r="DQ2558" i="9"/>
  <c r="DL2558" i="9"/>
  <c r="DQ2557" i="9"/>
  <c r="DL2557" i="9"/>
  <c r="DQ2556" i="9"/>
  <c r="DL2556" i="9"/>
  <c r="DQ2555" i="9"/>
  <c r="DL2555" i="9"/>
  <c r="DQ2554" i="9"/>
  <c r="DL2554" i="9"/>
  <c r="DQ2553" i="9"/>
  <c r="DL2553" i="9"/>
  <c r="DQ2552" i="9"/>
  <c r="DL2552" i="9"/>
  <c r="DQ2551" i="9"/>
  <c r="DL2551" i="9"/>
  <c r="DQ2550" i="9"/>
  <c r="DL2550" i="9"/>
  <c r="DQ2549" i="9"/>
  <c r="DL2549" i="9"/>
  <c r="DQ2548" i="9"/>
  <c r="DL2548" i="9"/>
  <c r="DQ2547" i="9"/>
  <c r="DL2547" i="9"/>
  <c r="DQ2546" i="9"/>
  <c r="DL2546" i="9"/>
  <c r="DQ2545" i="9"/>
  <c r="DL2545" i="9"/>
  <c r="DQ2544" i="9"/>
  <c r="DL2544" i="9"/>
  <c r="DQ2543" i="9"/>
  <c r="DL2543" i="9"/>
  <c r="DQ2542" i="9"/>
  <c r="DL2542" i="9"/>
  <c r="DQ2541" i="9"/>
  <c r="DL2541" i="9"/>
  <c r="DQ2540" i="9"/>
  <c r="DL2540" i="9"/>
  <c r="DQ2539" i="9"/>
  <c r="DL2539" i="9"/>
  <c r="DQ2538" i="9"/>
  <c r="DL2538" i="9"/>
  <c r="DQ2537" i="9"/>
  <c r="DL2537" i="9"/>
  <c r="DQ2536" i="9"/>
  <c r="DL2536" i="9"/>
  <c r="DQ2535" i="9"/>
  <c r="DL2535" i="9"/>
  <c r="DQ2534" i="9"/>
  <c r="DL2534" i="9"/>
  <c r="DQ2533" i="9"/>
  <c r="DL2533" i="9"/>
  <c r="DQ2532" i="9"/>
  <c r="DL2532" i="9"/>
  <c r="DQ2531" i="9"/>
  <c r="DL2531" i="9"/>
  <c r="DQ2530" i="9"/>
  <c r="DL2530" i="9"/>
  <c r="DQ2529" i="9"/>
  <c r="DL2529" i="9"/>
  <c r="DQ2528" i="9"/>
  <c r="DL2528" i="9"/>
  <c r="DQ2527" i="9"/>
  <c r="DL2527" i="9"/>
  <c r="DQ2526" i="9"/>
  <c r="DL2526" i="9"/>
  <c r="DQ2525" i="9"/>
  <c r="DL2525" i="9"/>
  <c r="DQ2524" i="9"/>
  <c r="DL2524" i="9"/>
  <c r="DQ2523" i="9"/>
  <c r="DL2523" i="9"/>
  <c r="DQ2522" i="9"/>
  <c r="DL2522" i="9"/>
  <c r="DQ2521" i="9"/>
  <c r="DL2521" i="9"/>
  <c r="DQ2520" i="9"/>
  <c r="DL2520" i="9"/>
  <c r="DQ2519" i="9"/>
  <c r="DL2519" i="9"/>
  <c r="DQ2518" i="9"/>
  <c r="DL2518" i="9"/>
  <c r="DQ2517" i="9"/>
  <c r="DL2517" i="9"/>
  <c r="DQ2516" i="9"/>
  <c r="DL2516" i="9"/>
  <c r="DQ2515" i="9"/>
  <c r="DL2515" i="9"/>
  <c r="DQ2514" i="9"/>
  <c r="DL2514" i="9"/>
  <c r="DQ2513" i="9"/>
  <c r="DL2513" i="9"/>
  <c r="DQ2512" i="9"/>
  <c r="DL2512" i="9"/>
  <c r="DQ2511" i="9"/>
  <c r="DL2511" i="9"/>
  <c r="DQ2510" i="9"/>
  <c r="DL2510" i="9"/>
  <c r="DQ2509" i="9"/>
  <c r="DL2509" i="9"/>
  <c r="DQ2508" i="9"/>
  <c r="DL2508" i="9"/>
  <c r="DQ2507" i="9"/>
  <c r="DL2507" i="9"/>
  <c r="DQ2506" i="9"/>
  <c r="DL2506" i="9"/>
  <c r="DQ2505" i="9"/>
  <c r="DL2505" i="9"/>
  <c r="DQ2504" i="9"/>
  <c r="DL2504" i="9"/>
  <c r="DQ2503" i="9"/>
  <c r="DL2503" i="9"/>
  <c r="DQ2502" i="9"/>
  <c r="DL2502" i="9"/>
  <c r="DQ2501" i="9"/>
  <c r="DL2501" i="9"/>
  <c r="DQ2500" i="9"/>
  <c r="DL2500" i="9"/>
  <c r="DQ2499" i="9"/>
  <c r="DL2499" i="9"/>
  <c r="DQ2498" i="9"/>
  <c r="DL2498" i="9"/>
  <c r="DQ2496" i="9"/>
  <c r="DL2496" i="9"/>
  <c r="DQ2495" i="9"/>
  <c r="DL2495" i="9"/>
  <c r="DQ2494" i="9"/>
  <c r="DL2494" i="9"/>
  <c r="DQ2493" i="9"/>
  <c r="DL2493" i="9"/>
  <c r="DQ2492" i="9"/>
  <c r="DL2492" i="9"/>
  <c r="DQ2491" i="9"/>
  <c r="DL2491" i="9"/>
  <c r="DQ2490" i="9"/>
  <c r="DL2490" i="9"/>
  <c r="DQ2489" i="9"/>
  <c r="DL2489" i="9"/>
  <c r="DQ2488" i="9"/>
  <c r="DL2488" i="9"/>
  <c r="DQ2487" i="9"/>
  <c r="DL2487" i="9"/>
  <c r="DQ2486" i="9"/>
  <c r="DL2486" i="9"/>
  <c r="DQ2485" i="9"/>
  <c r="DL2485" i="9"/>
  <c r="DQ2484" i="9"/>
  <c r="DL2484" i="9"/>
  <c r="DQ2483" i="9"/>
  <c r="DL2483" i="9"/>
  <c r="DQ2482" i="9"/>
  <c r="DL2482" i="9"/>
  <c r="DQ2481" i="9"/>
  <c r="DL2481" i="9"/>
  <c r="DQ2480" i="9"/>
  <c r="DL2480" i="9"/>
  <c r="DQ2479" i="9"/>
  <c r="DL2479" i="9"/>
  <c r="DQ2478" i="9"/>
  <c r="DL2478" i="9"/>
  <c r="DQ2477" i="9"/>
  <c r="DL2477" i="9"/>
  <c r="DQ2476" i="9"/>
  <c r="DL2476" i="9"/>
  <c r="DQ2475" i="9"/>
  <c r="DL2475" i="9"/>
  <c r="DQ2474" i="9"/>
  <c r="DL2474" i="9"/>
  <c r="DQ2473" i="9"/>
  <c r="DL2473" i="9"/>
  <c r="DQ2472" i="9"/>
  <c r="DL2472" i="9"/>
  <c r="DQ2471" i="9"/>
  <c r="DL2471" i="9"/>
  <c r="DQ2470" i="9"/>
  <c r="DL2470" i="9"/>
  <c r="DQ2469" i="9"/>
  <c r="DL2469" i="9"/>
  <c r="DQ2468" i="9"/>
  <c r="DL2468" i="9"/>
  <c r="DQ2467" i="9"/>
  <c r="DL2467" i="9"/>
  <c r="DQ2466" i="9"/>
  <c r="DL2466" i="9"/>
  <c r="DQ2465" i="9"/>
  <c r="DL2465" i="9"/>
  <c r="DQ2464" i="9"/>
  <c r="DL2464" i="9"/>
  <c r="DQ2463" i="9"/>
  <c r="DL2463" i="9"/>
  <c r="DQ2462" i="9"/>
  <c r="DL2462" i="9"/>
  <c r="DQ2461" i="9"/>
  <c r="DL2461" i="9"/>
  <c r="DQ2460" i="9"/>
  <c r="DL2460" i="9"/>
  <c r="DQ2459" i="9"/>
  <c r="DL2459" i="9"/>
  <c r="DQ2458" i="9"/>
  <c r="DL2458" i="9"/>
  <c r="DQ2457" i="9"/>
  <c r="DL2457" i="9"/>
  <c r="DQ2456" i="9"/>
  <c r="DL2456" i="9"/>
  <c r="DQ2455" i="9"/>
  <c r="DL2455" i="9"/>
  <c r="DQ2454" i="9"/>
  <c r="DL2454" i="9"/>
  <c r="DQ2453" i="9"/>
  <c r="DL2453" i="9"/>
  <c r="DQ2452" i="9"/>
  <c r="DL2452" i="9"/>
  <c r="DQ2451" i="9"/>
  <c r="DL2451" i="9"/>
  <c r="DQ2449" i="9"/>
  <c r="DL2449" i="9"/>
  <c r="DQ2448" i="9"/>
  <c r="DL2448" i="9"/>
  <c r="DQ2447" i="9"/>
  <c r="DL2447" i="9"/>
  <c r="DQ2446" i="9"/>
  <c r="DL2446" i="9"/>
  <c r="DQ2445" i="9"/>
  <c r="DL2445" i="9"/>
  <c r="DQ2444" i="9"/>
  <c r="DL2444" i="9"/>
  <c r="DQ2443" i="9"/>
  <c r="DL2443" i="9"/>
  <c r="DQ2442" i="9"/>
  <c r="DL2442" i="9"/>
  <c r="DQ2441" i="9"/>
  <c r="DL2441" i="9"/>
  <c r="DQ2440" i="9"/>
  <c r="DL2440" i="9"/>
  <c r="DQ2439" i="9"/>
  <c r="DL2439" i="9"/>
  <c r="DQ2438" i="9"/>
  <c r="DL2438" i="9"/>
  <c r="DQ2437" i="9"/>
  <c r="DL2437" i="9"/>
  <c r="DQ2436" i="9"/>
  <c r="DL2436" i="9"/>
  <c r="DQ2435" i="9"/>
  <c r="DL2435" i="9"/>
  <c r="DQ2434" i="9"/>
  <c r="DL2434" i="9"/>
  <c r="DQ2433" i="9"/>
  <c r="DL2433" i="9"/>
  <c r="DQ2432" i="9"/>
  <c r="DL2432" i="9"/>
  <c r="DQ2431" i="9"/>
  <c r="DL2431" i="9"/>
  <c r="DQ2429" i="9"/>
  <c r="DL2429" i="9"/>
  <c r="DQ2428" i="9"/>
  <c r="DL2428" i="9"/>
  <c r="DQ2427" i="9"/>
  <c r="DL2427" i="9"/>
  <c r="DQ2426" i="9"/>
  <c r="DL2426" i="9"/>
  <c r="DQ2425" i="9"/>
  <c r="DL2425" i="9"/>
  <c r="DQ2424" i="9"/>
  <c r="DL2424" i="9"/>
  <c r="DQ2423" i="9"/>
  <c r="DL2423" i="9"/>
  <c r="DQ2422" i="9"/>
  <c r="DL2422" i="9"/>
  <c r="DQ2421" i="9"/>
  <c r="DL2421" i="9"/>
  <c r="DQ2420" i="9"/>
  <c r="DL2420" i="9"/>
  <c r="DQ2419" i="9"/>
  <c r="DL2419" i="9"/>
  <c r="DQ2418" i="9"/>
  <c r="DL2418" i="9"/>
  <c r="DQ2417" i="9"/>
  <c r="DL2417" i="9"/>
  <c r="DQ2416" i="9"/>
  <c r="DL2416" i="9"/>
  <c r="DQ2415" i="9"/>
  <c r="DL2415" i="9"/>
  <c r="DQ2414" i="9"/>
  <c r="DL2414" i="9"/>
  <c r="DQ2413" i="9"/>
  <c r="DL2413" i="9"/>
  <c r="DQ2412" i="9"/>
  <c r="DL2412" i="9"/>
  <c r="DQ2411" i="9"/>
  <c r="DL2411" i="9"/>
  <c r="DQ2410" i="9"/>
  <c r="DL2410" i="9"/>
  <c r="DQ2409" i="9"/>
  <c r="DL2409" i="9"/>
  <c r="DQ2408" i="9"/>
  <c r="DL2408" i="9"/>
  <c r="DQ2407" i="9"/>
  <c r="DL2407" i="9"/>
  <c r="DQ2406" i="9"/>
  <c r="DL2406" i="9"/>
  <c r="DQ2405" i="9"/>
  <c r="DL2405" i="9"/>
  <c r="DQ2404" i="9"/>
  <c r="DL2404" i="9"/>
  <c r="DQ2403" i="9"/>
  <c r="DL2403" i="9"/>
  <c r="DQ2402" i="9"/>
  <c r="DL2402" i="9"/>
  <c r="DQ2401" i="9"/>
  <c r="DL2401" i="9"/>
  <c r="DQ2400" i="9"/>
  <c r="DL2400" i="9"/>
  <c r="DQ2399" i="9"/>
  <c r="DL2399" i="9"/>
  <c r="DQ2398" i="9"/>
  <c r="DL2398" i="9"/>
  <c r="DQ2397" i="9"/>
  <c r="DL2397" i="9"/>
  <c r="DQ2396" i="9"/>
  <c r="DL2396" i="9"/>
  <c r="DQ2395" i="9"/>
  <c r="DL2395" i="9"/>
  <c r="DQ2394" i="9"/>
  <c r="DL2394" i="9"/>
  <c r="DQ2393" i="9"/>
  <c r="DL2393" i="9"/>
  <c r="DQ2392" i="9"/>
  <c r="DL2392" i="9"/>
  <c r="DQ2391" i="9"/>
  <c r="DL2391" i="9"/>
  <c r="DQ2390" i="9"/>
  <c r="DL2390" i="9"/>
  <c r="DQ2389" i="9"/>
  <c r="DL2389" i="9"/>
  <c r="DQ2388" i="9"/>
  <c r="DL2388" i="9"/>
  <c r="DQ2387" i="9"/>
  <c r="DL2387" i="9"/>
  <c r="DQ2386" i="9"/>
  <c r="DL2386" i="9"/>
  <c r="DQ2385" i="9"/>
  <c r="DL2385" i="9"/>
  <c r="DQ2384" i="9"/>
  <c r="DL2384" i="9"/>
  <c r="DQ2383" i="9"/>
  <c r="DL2383" i="9"/>
  <c r="DQ2382" i="9"/>
  <c r="DL2382" i="9"/>
  <c r="DQ2381" i="9"/>
  <c r="DL2381" i="9"/>
  <c r="DQ2380" i="9"/>
  <c r="DL2380" i="9"/>
  <c r="DQ2379" i="9"/>
  <c r="DL2379" i="9"/>
  <c r="DQ2378" i="9"/>
  <c r="DL2378" i="9"/>
  <c r="DQ2377" i="9"/>
  <c r="DL2377" i="9"/>
  <c r="DQ2375" i="9"/>
  <c r="DL2375" i="9"/>
  <c r="DQ2374" i="9"/>
  <c r="DL2374" i="9"/>
  <c r="DQ2373" i="9"/>
  <c r="DL2373" i="9"/>
  <c r="DQ2372" i="9"/>
  <c r="DL2372" i="9"/>
  <c r="DQ2371" i="9"/>
  <c r="DL2371" i="9"/>
  <c r="DQ2370" i="9"/>
  <c r="DL2370" i="9"/>
  <c r="DQ2369" i="9"/>
  <c r="DL2369" i="9"/>
  <c r="DQ2368" i="9"/>
  <c r="DL2368" i="9"/>
  <c r="DQ2367" i="9"/>
  <c r="DL2367" i="9"/>
  <c r="DQ2366" i="9"/>
  <c r="DL2366" i="9"/>
  <c r="DQ2365" i="9"/>
  <c r="DL2365" i="9"/>
  <c r="DQ2364" i="9"/>
  <c r="DL2364" i="9"/>
  <c r="DQ2363" i="9"/>
  <c r="DL2363" i="9"/>
  <c r="DQ2362" i="9"/>
  <c r="DL2362" i="9"/>
  <c r="DQ2361" i="9"/>
  <c r="DL2361" i="9"/>
  <c r="DQ2360" i="9"/>
  <c r="DL2360" i="9"/>
  <c r="DQ2359" i="9"/>
  <c r="DL2359" i="9"/>
  <c r="DQ2358" i="9"/>
  <c r="DL2358" i="9"/>
  <c r="DQ2357" i="9"/>
  <c r="DL2357" i="9"/>
  <c r="DQ2356" i="9"/>
  <c r="DL2356" i="9"/>
  <c r="DQ2355" i="9"/>
  <c r="DL2355" i="9"/>
  <c r="DQ2354" i="9"/>
  <c r="DL2354" i="9"/>
  <c r="DQ2353" i="9"/>
  <c r="DL2353" i="9"/>
  <c r="DQ2352" i="9"/>
  <c r="DL2352" i="9"/>
  <c r="DQ2351" i="9"/>
  <c r="DL2351" i="9"/>
  <c r="DQ2350" i="9"/>
  <c r="DL2350" i="9"/>
  <c r="DQ2349" i="9"/>
  <c r="DL2349" i="9"/>
  <c r="DQ2348" i="9"/>
  <c r="DL2348" i="9"/>
  <c r="DQ2347" i="9"/>
  <c r="DL2347" i="9"/>
  <c r="DQ2346" i="9"/>
  <c r="DL2346" i="9"/>
  <c r="DQ2345" i="9"/>
  <c r="DL2345" i="9"/>
  <c r="DQ2344" i="9"/>
  <c r="DL2344" i="9"/>
  <c r="DQ2343" i="9"/>
  <c r="DL2343" i="9"/>
  <c r="DQ2342" i="9"/>
  <c r="DL2342" i="9"/>
  <c r="DQ2341" i="9"/>
  <c r="DL2341" i="9"/>
  <c r="DQ2340" i="9"/>
  <c r="DL2340" i="9"/>
  <c r="DQ2339" i="9"/>
  <c r="DL2339" i="9"/>
  <c r="DQ2338" i="9"/>
  <c r="DL2338" i="9"/>
  <c r="DQ2337" i="9"/>
  <c r="DL2337" i="9"/>
  <c r="DQ2336" i="9"/>
  <c r="DL2336" i="9"/>
  <c r="DQ2335" i="9"/>
  <c r="DL2335" i="9"/>
  <c r="DQ2334" i="9"/>
  <c r="DL2334" i="9"/>
  <c r="DQ2333" i="9"/>
  <c r="DL2333" i="9"/>
  <c r="DQ2332" i="9"/>
  <c r="DL2332" i="9"/>
  <c r="DQ2331" i="9"/>
  <c r="DL2331" i="9"/>
  <c r="DQ2330" i="9"/>
  <c r="DL2330" i="9"/>
  <c r="DQ2329" i="9"/>
  <c r="DL2329" i="9"/>
  <c r="DQ2328" i="9"/>
  <c r="DL2328" i="9"/>
  <c r="DQ2327" i="9"/>
  <c r="DL2327" i="9"/>
  <c r="DQ2326" i="9"/>
  <c r="DL2326" i="9"/>
  <c r="DQ2325" i="9"/>
  <c r="DL2325" i="9"/>
  <c r="DQ2324" i="9"/>
  <c r="DL2324" i="9"/>
  <c r="DQ2323" i="9"/>
  <c r="DL2323" i="9"/>
  <c r="DQ2322" i="9"/>
  <c r="DL2322" i="9"/>
  <c r="DQ2321" i="9"/>
  <c r="DL2321" i="9"/>
  <c r="DQ2320" i="9"/>
  <c r="DL2320" i="9"/>
  <c r="DQ2319" i="9"/>
  <c r="DL2319" i="9"/>
  <c r="DQ2318" i="9"/>
  <c r="DL2318" i="9"/>
  <c r="DQ2317" i="9"/>
  <c r="DL2317" i="9"/>
  <c r="DQ2316" i="9"/>
  <c r="DL2316" i="9"/>
  <c r="DQ2315" i="9"/>
  <c r="DL2315" i="9"/>
  <c r="DQ2314" i="9"/>
  <c r="DL2314" i="9"/>
  <c r="DQ2313" i="9"/>
  <c r="DL2313" i="9"/>
  <c r="DQ2312" i="9"/>
  <c r="DL2312" i="9"/>
  <c r="DQ2311" i="9"/>
  <c r="DL2311" i="9"/>
  <c r="DQ2310" i="9"/>
  <c r="DL2310" i="9"/>
  <c r="DQ2309" i="9"/>
  <c r="DL2309" i="9"/>
  <c r="DQ2308" i="9"/>
  <c r="DL2308" i="9"/>
  <c r="DQ2307" i="9"/>
  <c r="DL2307" i="9"/>
  <c r="DQ2306" i="9"/>
  <c r="DL2306" i="9"/>
  <c r="DQ2305" i="9"/>
  <c r="DL2305" i="9"/>
  <c r="DQ2304" i="9"/>
  <c r="DL2304" i="9"/>
  <c r="DQ2303" i="9"/>
  <c r="DL2303" i="9"/>
  <c r="DQ2302" i="9"/>
  <c r="DL2302" i="9"/>
  <c r="DQ2301" i="9"/>
  <c r="DL2301" i="9"/>
  <c r="DQ2300" i="9"/>
  <c r="DL2300" i="9"/>
  <c r="DQ2299" i="9"/>
  <c r="DL2299" i="9"/>
  <c r="DQ2298" i="9"/>
  <c r="DL2298" i="9"/>
  <c r="DQ2297" i="9"/>
  <c r="DL2297" i="9"/>
  <c r="DQ2296" i="9"/>
  <c r="DL2296" i="9"/>
  <c r="DQ2295" i="9"/>
  <c r="DL2295" i="9"/>
  <c r="DQ2294" i="9"/>
  <c r="DL2294" i="9"/>
  <c r="DQ2293" i="9"/>
  <c r="DL2293" i="9"/>
  <c r="DQ2292" i="9"/>
  <c r="DL2292" i="9"/>
  <c r="DQ2291" i="9"/>
  <c r="DL2291" i="9"/>
  <c r="DQ2290" i="9"/>
  <c r="DL2290" i="9"/>
  <c r="DQ2289" i="9"/>
  <c r="DL2289" i="9"/>
  <c r="DQ2288" i="9"/>
  <c r="DL2288" i="9"/>
  <c r="DQ2287" i="9"/>
  <c r="DL2287" i="9"/>
  <c r="DQ2286" i="9"/>
  <c r="DL2286" i="9"/>
  <c r="DQ2285" i="9"/>
  <c r="DL2285" i="9"/>
  <c r="DQ2284" i="9"/>
  <c r="DL2284" i="9"/>
  <c r="DQ2283" i="9"/>
  <c r="DL2283" i="9"/>
  <c r="DQ2282" i="9"/>
  <c r="DL2282" i="9"/>
  <c r="DQ2281" i="9"/>
  <c r="DL2281" i="9"/>
  <c r="DQ2280" i="9"/>
  <c r="DL2280" i="9"/>
  <c r="DQ2279" i="9"/>
  <c r="DL2279" i="9"/>
  <c r="DQ2278" i="9"/>
  <c r="DL2278" i="9"/>
  <c r="DQ2277" i="9"/>
  <c r="DL2277" i="9"/>
  <c r="DQ2276" i="9"/>
  <c r="DL2276" i="9"/>
  <c r="DQ2275" i="9"/>
  <c r="DL2275" i="9"/>
  <c r="DQ2274" i="9"/>
  <c r="DL2274" i="9"/>
  <c r="DQ2273" i="9"/>
  <c r="DL2273" i="9"/>
  <c r="DQ2272" i="9"/>
  <c r="DL2272" i="9"/>
  <c r="DQ2271" i="9"/>
  <c r="DL2271" i="9"/>
  <c r="DQ2270" i="9"/>
  <c r="DL2270" i="9"/>
  <c r="DQ2269" i="9"/>
  <c r="DL2269" i="9"/>
  <c r="DQ2268" i="9"/>
  <c r="DL2268" i="9"/>
  <c r="DQ2267" i="9"/>
  <c r="DL2267" i="9"/>
  <c r="DQ2266" i="9"/>
  <c r="DL2266" i="9"/>
  <c r="DQ2265" i="9"/>
  <c r="DL2265" i="9"/>
  <c r="DQ2264" i="9"/>
  <c r="DL2264" i="9"/>
  <c r="DQ2263" i="9"/>
  <c r="DL2263" i="9"/>
  <c r="DQ2262" i="9"/>
  <c r="DL2262" i="9"/>
  <c r="DQ2261" i="9"/>
  <c r="DL2261" i="9"/>
  <c r="DQ2260" i="9"/>
  <c r="DL2260" i="9"/>
  <c r="DQ2259" i="9"/>
  <c r="DL2259" i="9"/>
  <c r="DQ2258" i="9"/>
  <c r="DL2258" i="9"/>
  <c r="DQ2257" i="9"/>
  <c r="DL2257" i="9"/>
  <c r="DQ2256" i="9"/>
  <c r="DL2256" i="9"/>
  <c r="DQ2255" i="9"/>
  <c r="DL2255" i="9"/>
  <c r="DQ2254" i="9"/>
  <c r="DL2254" i="9"/>
  <c r="DQ2253" i="9"/>
  <c r="DL2253" i="9"/>
  <c r="DQ2252" i="9"/>
  <c r="DL2252" i="9"/>
  <c r="DQ2251" i="9"/>
  <c r="DL2251" i="9"/>
  <c r="DQ2250" i="9"/>
  <c r="DL2250" i="9"/>
  <c r="DQ2249" i="9"/>
  <c r="DL2249" i="9"/>
  <c r="DQ2248" i="9"/>
  <c r="DL2248" i="9"/>
  <c r="DQ2247" i="9"/>
  <c r="DL2247" i="9"/>
  <c r="DQ2246" i="9"/>
  <c r="DL2246" i="9"/>
  <c r="DQ2245" i="9"/>
  <c r="DL2245" i="9"/>
  <c r="DQ2244" i="9"/>
  <c r="DL2244" i="9"/>
  <c r="DQ2243" i="9"/>
  <c r="DL2243" i="9"/>
  <c r="DQ2242" i="9"/>
  <c r="DL2242" i="9"/>
  <c r="DQ2241" i="9"/>
  <c r="DL2241" i="9"/>
  <c r="DQ2240" i="9"/>
  <c r="DL2240" i="9"/>
  <c r="DQ2239" i="9"/>
  <c r="DL2239" i="9"/>
  <c r="DQ2238" i="9"/>
  <c r="DL2238" i="9"/>
  <c r="DQ2237" i="9"/>
  <c r="DL2237" i="9"/>
  <c r="DQ2236" i="9"/>
  <c r="DL2236" i="9"/>
  <c r="DQ2235" i="9"/>
  <c r="DL2235" i="9"/>
  <c r="DQ2234" i="9"/>
  <c r="DL2234" i="9"/>
  <c r="DQ2233" i="9"/>
  <c r="DL2233" i="9"/>
  <c r="DQ2232" i="9"/>
  <c r="DL2232" i="9"/>
  <c r="DQ2231" i="9"/>
  <c r="DL2231" i="9"/>
  <c r="DQ2230" i="9"/>
  <c r="DL2230" i="9"/>
  <c r="DQ2229" i="9"/>
  <c r="DL2229" i="9"/>
  <c r="DQ2228" i="9"/>
  <c r="DL2228" i="9"/>
  <c r="DQ2227" i="9"/>
  <c r="DL2227" i="9"/>
  <c r="DQ2226" i="9"/>
  <c r="DL2226" i="9"/>
  <c r="DQ2225" i="9"/>
  <c r="DL2225" i="9"/>
  <c r="DQ2224" i="9"/>
  <c r="DL2224" i="9"/>
  <c r="DQ2223" i="9"/>
  <c r="DL2223" i="9"/>
  <c r="DQ2222" i="9"/>
  <c r="DL2222" i="9"/>
  <c r="DQ2221" i="9"/>
  <c r="DL2221" i="9"/>
  <c r="DQ2220" i="9"/>
  <c r="DL2220" i="9"/>
  <c r="DQ2219" i="9"/>
  <c r="DL2219" i="9"/>
  <c r="DQ2218" i="9"/>
  <c r="DL2218" i="9"/>
  <c r="DQ2217" i="9"/>
  <c r="DL2217" i="9"/>
  <c r="DQ2216" i="9"/>
  <c r="DL2216" i="9"/>
  <c r="DQ2215" i="9"/>
  <c r="DL2215" i="9"/>
  <c r="DQ2214" i="9"/>
  <c r="DL2214" i="9"/>
  <c r="DQ2213" i="9"/>
  <c r="DL2213" i="9"/>
  <c r="DQ2212" i="9"/>
  <c r="R42" i="9" s="1"/>
  <c r="GY102" i="8" s="1"/>
  <c r="GY127" i="8" s="1"/>
  <c r="DL2212" i="9"/>
  <c r="DQ2211" i="9"/>
  <c r="DL2211" i="9"/>
  <c r="AA8" i="14"/>
  <c r="AA7" i="14"/>
  <c r="A8" i="14"/>
  <c r="H6" i="14"/>
  <c r="R2340" i="4"/>
  <c r="C2340" i="4"/>
  <c r="DG3040" i="9"/>
  <c r="DB3040" i="9"/>
  <c r="CP3040" i="9"/>
  <c r="CC3040" i="9"/>
  <c r="BJ3040" i="9"/>
  <c r="AQ3040" i="9"/>
  <c r="W3040" i="9"/>
  <c r="C3040" i="9"/>
  <c r="AF227" i="8"/>
  <c r="AE227" i="8"/>
  <c r="AD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I227" i="8"/>
  <c r="H227" i="8"/>
  <c r="F227" i="8"/>
  <c r="E227" i="8"/>
  <c r="AF226" i="8"/>
  <c r="AE226" i="8"/>
  <c r="AD226" i="8"/>
  <c r="AB226" i="8"/>
  <c r="AA226" i="8"/>
  <c r="AA228" i="8" s="1"/>
  <c r="Z226" i="8"/>
  <c r="Y226" i="8"/>
  <c r="X226" i="8"/>
  <c r="W226" i="8"/>
  <c r="V226" i="8"/>
  <c r="U226" i="8"/>
  <c r="T226" i="8"/>
  <c r="S226" i="8"/>
  <c r="S228" i="8" s="1"/>
  <c r="R226" i="8"/>
  <c r="Q226" i="8"/>
  <c r="P226" i="8"/>
  <c r="O226" i="8"/>
  <c r="O228" i="8" s="1"/>
  <c r="N226" i="8"/>
  <c r="M226" i="8"/>
  <c r="L226" i="8"/>
  <c r="K226" i="8"/>
  <c r="I226" i="8"/>
  <c r="H226" i="8"/>
  <c r="F226" i="8"/>
  <c r="E226" i="8"/>
  <c r="AF225" i="8"/>
  <c r="AE225" i="8"/>
  <c r="AD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I225" i="8"/>
  <c r="H225" i="8"/>
  <c r="F225" i="8"/>
  <c r="E225" i="8"/>
  <c r="AE224" i="8"/>
  <c r="AD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F224" i="8"/>
  <c r="E224" i="8"/>
  <c r="AF223" i="8"/>
  <c r="AE223" i="8"/>
  <c r="AD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I223" i="8"/>
  <c r="H223" i="8"/>
  <c r="F223" i="8"/>
  <c r="E223" i="8"/>
  <c r="AE222" i="8"/>
  <c r="AD222" i="8"/>
  <c r="AB222" i="8"/>
  <c r="AA222" i="8"/>
  <c r="K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J222" i="8"/>
  <c r="I222" i="8"/>
  <c r="H222" i="8"/>
  <c r="F222" i="8"/>
  <c r="E222" i="8"/>
  <c r="AF221" i="8"/>
  <c r="AE221" i="8"/>
  <c r="AD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I221" i="8"/>
  <c r="H221" i="8"/>
  <c r="F221" i="8"/>
  <c r="E221" i="8"/>
  <c r="AE220" i="8"/>
  <c r="AD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I220" i="8"/>
  <c r="H220" i="8"/>
  <c r="F220" i="8"/>
  <c r="E220" i="8"/>
  <c r="AF219" i="8"/>
  <c r="AE219" i="8"/>
  <c r="AD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I219" i="8"/>
  <c r="H219" i="8"/>
  <c r="F219" i="8"/>
  <c r="E219" i="8"/>
  <c r="AE218" i="8"/>
  <c r="AD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I218" i="8"/>
  <c r="H218" i="8"/>
  <c r="G218" i="8"/>
  <c r="F218" i="8"/>
  <c r="E218" i="8"/>
  <c r="AE217" i="8"/>
  <c r="AD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I217" i="8"/>
  <c r="H217" i="8"/>
  <c r="F217" i="8"/>
  <c r="E217" i="8"/>
  <c r="AF216" i="8"/>
  <c r="AE216" i="8"/>
  <c r="AD216" i="8"/>
  <c r="AB216" i="8"/>
  <c r="AA216" i="8"/>
  <c r="Z216" i="8"/>
  <c r="Y216" i="8"/>
  <c r="X216" i="8"/>
  <c r="W216" i="8"/>
  <c r="V216" i="8"/>
  <c r="U216" i="8"/>
  <c r="T216" i="8"/>
  <c r="T228" i="8" s="1"/>
  <c r="S216" i="8"/>
  <c r="R216" i="8"/>
  <c r="Q216" i="8"/>
  <c r="P216" i="8"/>
  <c r="O216" i="8"/>
  <c r="N216" i="8"/>
  <c r="M216" i="8"/>
  <c r="L216" i="8"/>
  <c r="K216" i="8"/>
  <c r="I216" i="8"/>
  <c r="H216" i="8"/>
  <c r="F216" i="8"/>
  <c r="E216" i="8"/>
  <c r="AE215" i="8"/>
  <c r="AD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I215" i="8"/>
  <c r="H215" i="8"/>
  <c r="F215" i="8"/>
  <c r="E215" i="8"/>
  <c r="AE214" i="8"/>
  <c r="AD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I214" i="8"/>
  <c r="H214" i="8"/>
  <c r="F214" i="8"/>
  <c r="E214" i="8"/>
  <c r="AF213" i="8"/>
  <c r="AE213" i="8"/>
  <c r="AD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I213" i="8"/>
  <c r="H213" i="8"/>
  <c r="F213" i="8"/>
  <c r="E213" i="8"/>
  <c r="AE212" i="8"/>
  <c r="AD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I212" i="8"/>
  <c r="H212" i="8"/>
  <c r="F212" i="8"/>
  <c r="E212" i="8"/>
  <c r="AF211" i="8"/>
  <c r="AE211" i="8"/>
  <c r="AD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I211" i="8"/>
  <c r="H211" i="8"/>
  <c r="F211" i="8"/>
  <c r="E211" i="8"/>
  <c r="AE210" i="8"/>
  <c r="AD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I210" i="8"/>
  <c r="H210" i="8"/>
  <c r="F210" i="8"/>
  <c r="E210" i="8"/>
  <c r="AE209" i="8"/>
  <c r="AD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I209" i="8"/>
  <c r="H209" i="8"/>
  <c r="F209" i="8"/>
  <c r="E209" i="8"/>
  <c r="AE208" i="8"/>
  <c r="AD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I208" i="8"/>
  <c r="H208" i="8"/>
  <c r="F208" i="8"/>
  <c r="E208" i="8"/>
  <c r="O203" i="8"/>
  <c r="O204" i="8"/>
  <c r="O205" i="8"/>
  <c r="O206" i="8"/>
  <c r="O207" i="8"/>
  <c r="E203" i="8"/>
  <c r="E204" i="8"/>
  <c r="AF207" i="8"/>
  <c r="AE207" i="8"/>
  <c r="AD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N207" i="8"/>
  <c r="M207" i="8"/>
  <c r="L207" i="8"/>
  <c r="K207" i="8"/>
  <c r="I207" i="8"/>
  <c r="H207" i="8"/>
  <c r="F207" i="8"/>
  <c r="E207" i="8"/>
  <c r="AE206" i="8"/>
  <c r="AD206" i="8"/>
  <c r="AB206" i="8"/>
  <c r="AA206" i="8"/>
  <c r="Z206" i="8"/>
  <c r="Y206" i="8"/>
  <c r="X206" i="8"/>
  <c r="W206" i="8"/>
  <c r="V206" i="8"/>
  <c r="U206" i="8"/>
  <c r="U228" i="8"/>
  <c r="T206" i="8"/>
  <c r="S206" i="8"/>
  <c r="R206" i="8"/>
  <c r="Q206" i="8"/>
  <c r="P206" i="8"/>
  <c r="N206" i="8"/>
  <c r="M206" i="8"/>
  <c r="L206" i="8"/>
  <c r="K206" i="8"/>
  <c r="I206" i="8"/>
  <c r="H206" i="8"/>
  <c r="F206" i="8"/>
  <c r="E206" i="8"/>
  <c r="AE205" i="8"/>
  <c r="AD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N205" i="8"/>
  <c r="M205" i="8"/>
  <c r="L205" i="8"/>
  <c r="K205" i="8"/>
  <c r="AE204" i="8"/>
  <c r="AD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N204" i="8"/>
  <c r="M204" i="8"/>
  <c r="L204" i="8"/>
  <c r="K204" i="8"/>
  <c r="I205" i="8"/>
  <c r="H205" i="8"/>
  <c r="F205" i="8"/>
  <c r="E205" i="8"/>
  <c r="J204" i="8"/>
  <c r="I204" i="8"/>
  <c r="H204" i="8"/>
  <c r="F204" i="8"/>
  <c r="HK61" i="8"/>
  <c r="HJ61" i="8"/>
  <c r="HI61" i="8"/>
  <c r="HG61" i="8"/>
  <c r="HF61" i="8"/>
  <c r="HD61" i="8"/>
  <c r="HC61" i="8"/>
  <c r="HB61" i="8"/>
  <c r="HA61" i="8"/>
  <c r="GZ61" i="8"/>
  <c r="GX61" i="8"/>
  <c r="GW61" i="8"/>
  <c r="HJ60" i="8"/>
  <c r="HI60" i="8"/>
  <c r="HG60" i="8"/>
  <c r="HF60" i="8"/>
  <c r="HE60" i="8"/>
  <c r="HD60" i="8"/>
  <c r="HC60" i="8"/>
  <c r="HA60" i="8"/>
  <c r="GZ60" i="8"/>
  <c r="GX60" i="8"/>
  <c r="GW60" i="8"/>
  <c r="HJ59" i="8"/>
  <c r="HI59" i="8"/>
  <c r="HH59" i="8"/>
  <c r="HG59" i="8"/>
  <c r="HF59" i="8"/>
  <c r="HD59" i="8"/>
  <c r="HC59" i="8"/>
  <c r="HB59" i="8"/>
  <c r="HA59" i="8"/>
  <c r="GZ59" i="8"/>
  <c r="GX59" i="8"/>
  <c r="GW59" i="8"/>
  <c r="HJ58" i="8"/>
  <c r="HI58" i="8"/>
  <c r="HH58" i="8"/>
  <c r="HG58" i="8"/>
  <c r="HF58" i="8"/>
  <c r="HD58" i="8"/>
  <c r="HC58" i="8"/>
  <c r="HA58" i="8"/>
  <c r="GZ58" i="8"/>
  <c r="GY58" i="8"/>
  <c r="GX58" i="8"/>
  <c r="GW58" i="8"/>
  <c r="HJ57" i="8"/>
  <c r="HI57" i="8"/>
  <c r="HG57" i="8"/>
  <c r="HF57" i="8"/>
  <c r="HD57" i="8"/>
  <c r="HC57" i="8"/>
  <c r="HB57" i="8"/>
  <c r="HA57" i="8"/>
  <c r="GZ57" i="8"/>
  <c r="GX57" i="8"/>
  <c r="GW57" i="8"/>
  <c r="HJ56" i="8"/>
  <c r="HI56" i="8"/>
  <c r="HG56" i="8"/>
  <c r="HF56" i="8"/>
  <c r="HE56" i="8"/>
  <c r="HD56" i="8"/>
  <c r="HC56" i="8"/>
  <c r="HA56" i="8"/>
  <c r="GZ56" i="8"/>
  <c r="GY56" i="8"/>
  <c r="GX56" i="8"/>
  <c r="GW56" i="8"/>
  <c r="HJ55" i="8"/>
  <c r="HI55" i="8"/>
  <c r="HG55" i="8"/>
  <c r="HF55" i="8"/>
  <c r="HE55" i="8"/>
  <c r="HD55" i="8"/>
  <c r="HC55" i="8"/>
  <c r="HA55" i="8"/>
  <c r="GZ55" i="8"/>
  <c r="GX55" i="8"/>
  <c r="GW55" i="8"/>
  <c r="HK54" i="8"/>
  <c r="HJ54" i="8"/>
  <c r="HI54" i="8"/>
  <c r="HG54" i="8"/>
  <c r="HF54" i="8"/>
  <c r="HD54" i="8"/>
  <c r="HC54" i="8"/>
  <c r="HA54" i="8"/>
  <c r="GZ54" i="8"/>
  <c r="GY54" i="8"/>
  <c r="GX54" i="8"/>
  <c r="GW54" i="8"/>
  <c r="HJ53" i="8"/>
  <c r="HI53" i="8"/>
  <c r="HG53" i="8"/>
  <c r="HF53" i="8"/>
  <c r="HD53" i="8"/>
  <c r="HC53" i="8"/>
  <c r="HB53" i="8"/>
  <c r="HA53" i="8"/>
  <c r="GZ53" i="8"/>
  <c r="GX53" i="8"/>
  <c r="GW53" i="8"/>
  <c r="HK52" i="8"/>
  <c r="HJ52" i="8"/>
  <c r="HI52" i="8"/>
  <c r="HG52" i="8"/>
  <c r="HF52" i="8"/>
  <c r="HD52" i="8"/>
  <c r="HC52" i="8"/>
  <c r="HB52" i="8"/>
  <c r="HA52" i="8"/>
  <c r="GZ52" i="8"/>
  <c r="GX52" i="8"/>
  <c r="GW52" i="8"/>
  <c r="HJ51" i="8"/>
  <c r="HI51" i="8"/>
  <c r="HH51" i="8"/>
  <c r="HG51" i="8"/>
  <c r="HF51" i="8"/>
  <c r="HD51" i="8"/>
  <c r="HC51" i="8"/>
  <c r="HA51" i="8"/>
  <c r="GZ51" i="8"/>
  <c r="GX51" i="8"/>
  <c r="GW51" i="8"/>
  <c r="HK50" i="8"/>
  <c r="HJ50" i="8"/>
  <c r="HI50" i="8"/>
  <c r="HG50" i="8"/>
  <c r="HF50" i="8"/>
  <c r="HD50" i="8"/>
  <c r="HC50" i="8"/>
  <c r="HA50" i="8"/>
  <c r="GZ50" i="8"/>
  <c r="GY50" i="8"/>
  <c r="GX50" i="8"/>
  <c r="GW50" i="8"/>
  <c r="HJ49" i="8"/>
  <c r="HI49" i="8"/>
  <c r="HH49" i="8"/>
  <c r="HG49" i="8"/>
  <c r="HF49" i="8"/>
  <c r="HD49" i="8"/>
  <c r="HC49" i="8"/>
  <c r="HA49" i="8"/>
  <c r="GZ49" i="8"/>
  <c r="GY49" i="8"/>
  <c r="GX49" i="8"/>
  <c r="GW49" i="8"/>
  <c r="HJ48" i="8"/>
  <c r="HI48" i="8"/>
  <c r="HG48" i="8"/>
  <c r="HF48" i="8"/>
  <c r="HE48" i="8"/>
  <c r="HD48" i="8"/>
  <c r="HC48" i="8"/>
  <c r="HA48" i="8"/>
  <c r="GZ48" i="8"/>
  <c r="GX48" i="8"/>
  <c r="GW48" i="8"/>
  <c r="HJ47" i="8"/>
  <c r="HI47" i="8"/>
  <c r="HH47" i="8"/>
  <c r="HG47" i="8"/>
  <c r="HF47" i="8"/>
  <c r="HD47" i="8"/>
  <c r="HC47" i="8"/>
  <c r="HA47" i="8"/>
  <c r="GZ47" i="8"/>
  <c r="GX47" i="8"/>
  <c r="GW47" i="8"/>
  <c r="HK46" i="8"/>
  <c r="HJ46" i="8"/>
  <c r="HI46" i="8"/>
  <c r="HG46" i="8"/>
  <c r="HF46" i="8"/>
  <c r="HE46" i="8"/>
  <c r="HD46" i="8"/>
  <c r="HC46" i="8"/>
  <c r="HA46" i="8"/>
  <c r="GZ46" i="8"/>
  <c r="GX46" i="8"/>
  <c r="GW46" i="8"/>
  <c r="HK45" i="8"/>
  <c r="HJ45" i="8"/>
  <c r="HI45" i="8"/>
  <c r="HG45" i="8"/>
  <c r="HF45" i="8"/>
  <c r="HD45" i="8"/>
  <c r="HC45" i="8"/>
  <c r="HB45" i="8"/>
  <c r="HA45" i="8"/>
  <c r="GZ45" i="8"/>
  <c r="GX45" i="8"/>
  <c r="GW45" i="8"/>
  <c r="HJ44" i="8"/>
  <c r="HI44" i="8"/>
  <c r="HG44" i="8"/>
  <c r="HF44" i="8"/>
  <c r="HE44" i="8"/>
  <c r="HD44" i="8"/>
  <c r="HC44" i="8"/>
  <c r="HA44" i="8"/>
  <c r="GZ44" i="8"/>
  <c r="GX44" i="8"/>
  <c r="GW44" i="8"/>
  <c r="HJ43" i="8"/>
  <c r="HI43" i="8"/>
  <c r="HH43" i="8"/>
  <c r="HG43" i="8"/>
  <c r="HF43" i="8"/>
  <c r="HD43" i="8"/>
  <c r="HC43" i="8"/>
  <c r="HB43" i="8"/>
  <c r="HA43" i="8"/>
  <c r="GZ43" i="8"/>
  <c r="GX43" i="8"/>
  <c r="GW43" i="8"/>
  <c r="HJ42" i="8"/>
  <c r="HI42" i="8"/>
  <c r="HH42" i="8"/>
  <c r="HG42" i="8"/>
  <c r="HF42" i="8"/>
  <c r="HD42" i="8"/>
  <c r="HC42" i="8"/>
  <c r="HA42" i="8"/>
  <c r="GZ42" i="8"/>
  <c r="GY42" i="8"/>
  <c r="GX42" i="8"/>
  <c r="GW42" i="8"/>
  <c r="HJ41" i="8"/>
  <c r="HI41" i="8"/>
  <c r="HG41" i="8"/>
  <c r="HF41" i="8"/>
  <c r="HD41" i="8"/>
  <c r="HC41" i="8"/>
  <c r="HB41" i="8"/>
  <c r="HA41" i="8"/>
  <c r="GZ41" i="8"/>
  <c r="GX41" i="8"/>
  <c r="GW41" i="8"/>
  <c r="HJ40" i="8"/>
  <c r="HI40" i="8"/>
  <c r="HG40" i="8"/>
  <c r="HF40" i="8"/>
  <c r="HD40" i="8"/>
  <c r="HC40" i="8"/>
  <c r="HA40" i="8"/>
  <c r="GZ40" i="8"/>
  <c r="GX40" i="8"/>
  <c r="GW40" i="8"/>
  <c r="HJ39" i="8"/>
  <c r="HI39" i="8"/>
  <c r="HH39" i="8"/>
  <c r="HG39" i="8"/>
  <c r="HF39" i="8"/>
  <c r="HD39" i="8"/>
  <c r="HC39" i="8"/>
  <c r="HB39" i="8"/>
  <c r="HA39" i="8"/>
  <c r="GZ39" i="8"/>
  <c r="GX39" i="8"/>
  <c r="GW39" i="8"/>
  <c r="HJ38" i="8"/>
  <c r="HI38" i="8"/>
  <c r="HH38" i="8"/>
  <c r="HG38" i="8"/>
  <c r="HF38" i="8"/>
  <c r="HD38" i="8"/>
  <c r="HC38" i="8"/>
  <c r="HA38" i="8"/>
  <c r="GZ38" i="8"/>
  <c r="GY38" i="8"/>
  <c r="GX38" i="8"/>
  <c r="GW38" i="8"/>
  <c r="HE37" i="8"/>
  <c r="HD37" i="8"/>
  <c r="HC37" i="8"/>
  <c r="HB37" i="8"/>
  <c r="HA37" i="8"/>
  <c r="GZ37" i="8"/>
  <c r="GX37" i="8"/>
  <c r="GW37" i="8"/>
  <c r="HJ37" i="8"/>
  <c r="HI37" i="8"/>
  <c r="HG37" i="8"/>
  <c r="HF37" i="8"/>
  <c r="AG62" i="5"/>
  <c r="AE62" i="5"/>
  <c r="Z62" i="5"/>
  <c r="X62" i="5"/>
  <c r="AK58" i="5"/>
  <c r="AM58" i="5" s="1"/>
  <c r="AI58" i="5"/>
  <c r="AE58" i="5"/>
  <c r="AC58" i="5"/>
  <c r="Y58" i="5"/>
  <c r="AA58" i="5" s="1"/>
  <c r="W58" i="5"/>
  <c r="AI1695" i="2"/>
  <c r="AB1695" i="2"/>
  <c r="HH61" i="8" s="1"/>
  <c r="AM1691" i="2"/>
  <c r="HE61" i="8" s="1"/>
  <c r="AG1691" i="2"/>
  <c r="AA1691" i="2"/>
  <c r="GY61" i="8" s="1"/>
  <c r="AI1627" i="2"/>
  <c r="HK60" i="8" s="1"/>
  <c r="AB1627" i="2"/>
  <c r="HH60" i="8" s="1"/>
  <c r="AM1623" i="2"/>
  <c r="AG1623" i="2"/>
  <c r="HB60" i="8" s="1"/>
  <c r="AA1623" i="2"/>
  <c r="GY60" i="8" s="1"/>
  <c r="AI1559" i="2"/>
  <c r="HK59" i="8" s="1"/>
  <c r="AB1559" i="2"/>
  <c r="AM1555" i="2"/>
  <c r="HE59" i="8" s="1"/>
  <c r="AG1555" i="2"/>
  <c r="AA1555" i="2"/>
  <c r="GY59" i="8" s="1"/>
  <c r="AI1491" i="2"/>
  <c r="HK58" i="8" s="1"/>
  <c r="AB1491" i="2"/>
  <c r="AM1487" i="2"/>
  <c r="HE58" i="8" s="1"/>
  <c r="AG1487" i="2"/>
  <c r="HB58" i="8" s="1"/>
  <c r="AA1487" i="2"/>
  <c r="AI1423" i="2"/>
  <c r="HK57" i="8" s="1"/>
  <c r="AB1423" i="2"/>
  <c r="HH57" i="8" s="1"/>
  <c r="AM1419" i="2"/>
  <c r="HE57" i="8" s="1"/>
  <c r="AG1419" i="2"/>
  <c r="AA1419" i="2"/>
  <c r="GY57" i="8" s="1"/>
  <c r="AI1355" i="2"/>
  <c r="HK56" i="8" s="1"/>
  <c r="AB1355" i="2"/>
  <c r="HH56" i="8" s="1"/>
  <c r="AM1351" i="2"/>
  <c r="AG1351" i="2"/>
  <c r="HB56" i="8" s="1"/>
  <c r="AA1351" i="2"/>
  <c r="AI1287" i="2"/>
  <c r="HK55" i="8" s="1"/>
  <c r="AB1287" i="2"/>
  <c r="HH55" i="8" s="1"/>
  <c r="AM1283" i="2"/>
  <c r="AG1283" i="2"/>
  <c r="HB55" i="8" s="1"/>
  <c r="AA1283" i="2"/>
  <c r="GY55" i="8" s="1"/>
  <c r="AI1219" i="2"/>
  <c r="AB1219" i="2"/>
  <c r="HH54" i="8" s="1"/>
  <c r="AM1215" i="2"/>
  <c r="HE54" i="8" s="1"/>
  <c r="AG1215" i="2"/>
  <c r="HB54" i="8" s="1"/>
  <c r="AA1215" i="2"/>
  <c r="AI1151" i="2"/>
  <c r="HK53" i="8" s="1"/>
  <c r="AB1151" i="2"/>
  <c r="HH53" i="8" s="1"/>
  <c r="AM1147" i="2"/>
  <c r="HE53" i="8" s="1"/>
  <c r="AG1147" i="2"/>
  <c r="AA1147" i="2"/>
  <c r="GY53" i="8" s="1"/>
  <c r="AI1083" i="2"/>
  <c r="AB1083" i="2"/>
  <c r="HH52" i="8" s="1"/>
  <c r="AM1079" i="2"/>
  <c r="HE52" i="8" s="1"/>
  <c r="AG1079" i="2"/>
  <c r="AA1079" i="2"/>
  <c r="GY52" i="8" s="1"/>
  <c r="AI1015" i="2"/>
  <c r="HK51" i="8" s="1"/>
  <c r="AB1015" i="2"/>
  <c r="AM1011" i="2"/>
  <c r="HE51" i="8" s="1"/>
  <c r="AG1011" i="2"/>
  <c r="HB51" i="8" s="1"/>
  <c r="AA1011" i="2"/>
  <c r="GY51" i="8" s="1"/>
  <c r="AI947" i="2"/>
  <c r="AB947" i="2"/>
  <c r="HH50" i="8" s="1"/>
  <c r="AM943" i="2"/>
  <c r="HE50" i="8" s="1"/>
  <c r="AG943" i="2"/>
  <c r="HB50" i="8" s="1"/>
  <c r="AA943" i="2"/>
  <c r="AI879" i="2"/>
  <c r="HK49" i="8" s="1"/>
  <c r="AB879" i="2"/>
  <c r="AM875" i="2"/>
  <c r="HE49" i="8" s="1"/>
  <c r="AG875" i="2"/>
  <c r="HB49" i="8" s="1"/>
  <c r="AA875" i="2"/>
  <c r="AI811" i="2"/>
  <c r="HK48" i="8" s="1"/>
  <c r="AB811" i="2"/>
  <c r="HH48" i="8" s="1"/>
  <c r="AM807" i="2"/>
  <c r="AG807" i="2"/>
  <c r="HB48" i="8" s="1"/>
  <c r="AA807" i="2"/>
  <c r="GY48" i="8" s="1"/>
  <c r="AI743" i="2"/>
  <c r="HK47" i="8" s="1"/>
  <c r="AB743" i="2"/>
  <c r="AM739" i="2"/>
  <c r="HE47" i="8" s="1"/>
  <c r="AG739" i="2"/>
  <c r="HB47" i="8" s="1"/>
  <c r="AA739" i="2"/>
  <c r="GY47" i="8" s="1"/>
  <c r="AI675" i="2"/>
  <c r="AB675" i="2"/>
  <c r="HH46" i="8" s="1"/>
  <c r="AM671" i="2"/>
  <c r="AG671" i="2"/>
  <c r="HB46" i="8" s="1"/>
  <c r="AA671" i="2"/>
  <c r="GY46" i="8" s="1"/>
  <c r="AI607" i="2"/>
  <c r="AB607" i="2"/>
  <c r="HH45" i="8" s="1"/>
  <c r="AM603" i="2"/>
  <c r="HE45" i="8" s="1"/>
  <c r="AG603" i="2"/>
  <c r="AA603" i="2"/>
  <c r="GY45" i="8" s="1"/>
  <c r="AI539" i="2"/>
  <c r="HK44" i="8" s="1"/>
  <c r="AB539" i="2"/>
  <c r="HH44" i="8" s="1"/>
  <c r="AM535" i="2"/>
  <c r="AG535" i="2"/>
  <c r="HB44" i="8" s="1"/>
  <c r="AA535" i="2"/>
  <c r="GY44" i="8" s="1"/>
  <c r="AI471" i="2"/>
  <c r="HK43" i="8" s="1"/>
  <c r="AB471" i="2"/>
  <c r="AM467" i="2"/>
  <c r="HE43" i="8" s="1"/>
  <c r="AG467" i="2"/>
  <c r="AA467" i="2"/>
  <c r="GY43" i="8" s="1"/>
  <c r="AI403" i="2"/>
  <c r="HK42" i="8" s="1"/>
  <c r="AB403" i="2"/>
  <c r="AM399" i="2"/>
  <c r="HE42" i="8" s="1"/>
  <c r="AG399" i="2"/>
  <c r="HB42" i="8" s="1"/>
  <c r="AA399" i="2"/>
  <c r="AI335" i="2"/>
  <c r="HK41" i="8" s="1"/>
  <c r="AB335" i="2"/>
  <c r="HH41" i="8" s="1"/>
  <c r="AM331" i="2"/>
  <c r="HE41" i="8" s="1"/>
  <c r="AG331" i="2"/>
  <c r="AA331" i="2"/>
  <c r="GY41" i="8" s="1"/>
  <c r="AI267" i="2"/>
  <c r="HK40" i="8" s="1"/>
  <c r="AB267" i="2"/>
  <c r="HH40" i="8"/>
  <c r="AM263" i="2"/>
  <c r="HE40" i="8" s="1"/>
  <c r="AG263" i="2"/>
  <c r="HB40" i="8"/>
  <c r="AA263" i="2"/>
  <c r="GY40" i="8" s="1"/>
  <c r="AI199" i="2"/>
  <c r="HK39" i="8" s="1"/>
  <c r="AB199" i="2"/>
  <c r="AM195" i="2"/>
  <c r="HE39" i="8" s="1"/>
  <c r="AG195" i="2"/>
  <c r="AA195" i="2"/>
  <c r="GY39" i="8" s="1"/>
  <c r="AI131" i="2"/>
  <c r="HK38" i="8" s="1"/>
  <c r="AB131" i="2"/>
  <c r="AM127" i="2"/>
  <c r="HE38" i="8" s="1"/>
  <c r="AG127" i="2"/>
  <c r="HB38" i="8" s="1"/>
  <c r="AA127" i="2"/>
  <c r="AI63" i="2"/>
  <c r="HK37" i="8" s="1"/>
  <c r="AB63" i="2"/>
  <c r="HH37" i="8" s="1"/>
  <c r="AM59" i="2"/>
  <c r="AG59" i="2"/>
  <c r="AA59" i="2"/>
  <c r="GY37" i="8" s="1"/>
  <c r="AE203" i="8"/>
  <c r="AD203" i="8"/>
  <c r="AD228" i="8" s="1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N203" i="8"/>
  <c r="M203" i="8"/>
  <c r="L203" i="8"/>
  <c r="K203" i="8"/>
  <c r="I203" i="8"/>
  <c r="H203" i="8"/>
  <c r="F203" i="8"/>
  <c r="C228" i="8"/>
  <c r="C195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228" i="8"/>
  <c r="B227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204" i="8"/>
  <c r="B203" i="8"/>
  <c r="I21" i="14"/>
  <c r="G21" i="14"/>
  <c r="C21" i="14"/>
  <c r="A21" i="14"/>
  <c r="AF17" i="14"/>
  <c r="AD17" i="14"/>
  <c r="AB17" i="14"/>
  <c r="Z17" i="14"/>
  <c r="X17" i="14"/>
  <c r="V17" i="14"/>
  <c r="T17" i="14"/>
  <c r="R17" i="14"/>
  <c r="O17" i="14"/>
  <c r="M17" i="14"/>
  <c r="K17" i="14"/>
  <c r="I17" i="14"/>
  <c r="G17" i="14"/>
  <c r="E17" i="14"/>
  <c r="C17" i="14"/>
  <c r="A17" i="14"/>
  <c r="I12" i="14"/>
  <c r="G12" i="14"/>
  <c r="C12" i="14"/>
  <c r="A12" i="14"/>
  <c r="K501" i="13"/>
  <c r="E501" i="13"/>
  <c r="AC227" i="8" s="1"/>
  <c r="K492" i="13"/>
  <c r="J227" i="8" s="1"/>
  <c r="E492" i="13"/>
  <c r="G227" i="8"/>
  <c r="K481" i="13"/>
  <c r="E481" i="13"/>
  <c r="AC226" i="8" s="1"/>
  <c r="K472" i="13"/>
  <c r="J226" i="8" s="1"/>
  <c r="E472" i="13"/>
  <c r="G226" i="8" s="1"/>
  <c r="K461" i="13"/>
  <c r="E461" i="13"/>
  <c r="AC225" i="8"/>
  <c r="K452" i="13"/>
  <c r="J225" i="8" s="1"/>
  <c r="E452" i="13"/>
  <c r="G225" i="8"/>
  <c r="K441" i="13"/>
  <c r="AF224" i="8" s="1"/>
  <c r="E441" i="13"/>
  <c r="AC224" i="8" s="1"/>
  <c r="K432" i="13"/>
  <c r="E432" i="13"/>
  <c r="G224" i="8"/>
  <c r="K421" i="13"/>
  <c r="E421" i="13"/>
  <c r="AC223" i="8" s="1"/>
  <c r="K412" i="13"/>
  <c r="J223" i="8" s="1"/>
  <c r="E412" i="13"/>
  <c r="G223" i="8"/>
  <c r="K401" i="13"/>
  <c r="AF222" i="8" s="1"/>
  <c r="E401" i="13"/>
  <c r="AC222" i="8" s="1"/>
  <c r="K392" i="13"/>
  <c r="E392" i="13"/>
  <c r="G222" i="8" s="1"/>
  <c r="K381" i="13"/>
  <c r="E381" i="13"/>
  <c r="AC221" i="8"/>
  <c r="K372" i="13"/>
  <c r="J221" i="8" s="1"/>
  <c r="E372" i="13"/>
  <c r="G221" i="8"/>
  <c r="K361" i="13"/>
  <c r="AF220" i="8" s="1"/>
  <c r="E361" i="13"/>
  <c r="AC220" i="8" s="1"/>
  <c r="K352" i="13"/>
  <c r="J220" i="8" s="1"/>
  <c r="E352" i="13"/>
  <c r="G220" i="8"/>
  <c r="K341" i="13"/>
  <c r="E341" i="13"/>
  <c r="AC219" i="8" s="1"/>
  <c r="K332" i="13"/>
  <c r="J219" i="8" s="1"/>
  <c r="E332" i="13"/>
  <c r="G219" i="8"/>
  <c r="K321" i="13"/>
  <c r="AF218" i="8"/>
  <c r="E321" i="13"/>
  <c r="AC218" i="8"/>
  <c r="K312" i="13"/>
  <c r="J218" i="8"/>
  <c r="E312" i="13"/>
  <c r="K301" i="13"/>
  <c r="AF217" i="8" s="1"/>
  <c r="E301" i="13"/>
  <c r="AC217" i="8" s="1"/>
  <c r="K292" i="13"/>
  <c r="J217" i="8"/>
  <c r="E292" i="13"/>
  <c r="G217" i="8" s="1"/>
  <c r="K281" i="13"/>
  <c r="E281" i="13"/>
  <c r="AC216" i="8"/>
  <c r="K272" i="13"/>
  <c r="J216" i="8" s="1"/>
  <c r="E272" i="13"/>
  <c r="G216" i="8"/>
  <c r="K261" i="13"/>
  <c r="AF215" i="8" s="1"/>
  <c r="E261" i="13"/>
  <c r="AC215" i="8" s="1"/>
  <c r="K252" i="13"/>
  <c r="J215" i="8" s="1"/>
  <c r="E252" i="13"/>
  <c r="G215" i="8" s="1"/>
  <c r="K241" i="13"/>
  <c r="AF214" i="8"/>
  <c r="E241" i="13"/>
  <c r="AC214" i="8" s="1"/>
  <c r="K232" i="13"/>
  <c r="J214" i="8" s="1"/>
  <c r="E232" i="13"/>
  <c r="G214" i="8"/>
  <c r="K221" i="13"/>
  <c r="E221" i="13"/>
  <c r="AC213" i="8" s="1"/>
  <c r="K212" i="13"/>
  <c r="J213" i="8" s="1"/>
  <c r="E212" i="13"/>
  <c r="G213" i="8" s="1"/>
  <c r="K201" i="13"/>
  <c r="AF212" i="8" s="1"/>
  <c r="E201" i="13"/>
  <c r="AC212" i="8" s="1"/>
  <c r="K192" i="13"/>
  <c r="J212" i="8" s="1"/>
  <c r="E192" i="13"/>
  <c r="G212" i="8"/>
  <c r="K181" i="13"/>
  <c r="E181" i="13"/>
  <c r="AC211" i="8" s="1"/>
  <c r="K172" i="13"/>
  <c r="J211" i="8" s="1"/>
  <c r="E172" i="13"/>
  <c r="G211" i="8"/>
  <c r="K161" i="13"/>
  <c r="AF210" i="8" s="1"/>
  <c r="E161" i="13"/>
  <c r="AC210" i="8" s="1"/>
  <c r="K152" i="13"/>
  <c r="J210" i="8"/>
  <c r="E152" i="13"/>
  <c r="G210" i="8" s="1"/>
  <c r="K141" i="13"/>
  <c r="AF209" i="8" s="1"/>
  <c r="E141" i="13"/>
  <c r="AC209" i="8" s="1"/>
  <c r="K132" i="13"/>
  <c r="J209" i="8"/>
  <c r="E132" i="13"/>
  <c r="G209" i="8" s="1"/>
  <c r="K121" i="13"/>
  <c r="AF208" i="8" s="1"/>
  <c r="E121" i="13"/>
  <c r="AC208" i="8"/>
  <c r="K112" i="13"/>
  <c r="J208" i="8"/>
  <c r="E112" i="13"/>
  <c r="G208" i="8"/>
  <c r="K101" i="13"/>
  <c r="E101" i="13"/>
  <c r="AC207" i="8" s="1"/>
  <c r="K92" i="13"/>
  <c r="J207" i="8" s="1"/>
  <c r="E92" i="13"/>
  <c r="G207" i="8"/>
  <c r="K81" i="13"/>
  <c r="AF206" i="8" s="1"/>
  <c r="E81" i="13"/>
  <c r="AC206" i="8" s="1"/>
  <c r="K72" i="13"/>
  <c r="J206" i="8" s="1"/>
  <c r="E72" i="13"/>
  <c r="G206" i="8"/>
  <c r="K61" i="13"/>
  <c r="AF205" i="8" s="1"/>
  <c r="E61" i="13"/>
  <c r="AC205" i="8" s="1"/>
  <c r="K52" i="13"/>
  <c r="J205" i="8" s="1"/>
  <c r="E52" i="13"/>
  <c r="G205" i="8"/>
  <c r="K41" i="13"/>
  <c r="AF204" i="8" s="1"/>
  <c r="E41" i="13"/>
  <c r="AC204" i="8" s="1"/>
  <c r="K32" i="13"/>
  <c r="E32" i="13"/>
  <c r="G204" i="8"/>
  <c r="K21" i="13"/>
  <c r="AF203" i="8"/>
  <c r="E21" i="13"/>
  <c r="AC203" i="8"/>
  <c r="K12" i="13"/>
  <c r="J203" i="8"/>
  <c r="E12" i="13"/>
  <c r="G203" i="8"/>
  <c r="U6" i="14"/>
  <c r="P6" i="14"/>
  <c r="E5" i="14"/>
  <c r="U486" i="13"/>
  <c r="P486" i="13"/>
  <c r="E485" i="13"/>
  <c r="U466" i="13"/>
  <c r="P466" i="13"/>
  <c r="E465" i="13"/>
  <c r="U446" i="13"/>
  <c r="P446" i="13"/>
  <c r="E445" i="13"/>
  <c r="U426" i="13"/>
  <c r="P426" i="13"/>
  <c r="E425" i="13"/>
  <c r="U406" i="13"/>
  <c r="P406" i="13"/>
  <c r="E405" i="13"/>
  <c r="U386" i="13"/>
  <c r="P386" i="13"/>
  <c r="E385" i="13"/>
  <c r="U366" i="13"/>
  <c r="P366" i="13"/>
  <c r="E365" i="13"/>
  <c r="U346" i="13"/>
  <c r="P346" i="13"/>
  <c r="E345" i="13"/>
  <c r="U326" i="13"/>
  <c r="P326" i="13"/>
  <c r="E325" i="13"/>
  <c r="U306" i="13"/>
  <c r="P306" i="13"/>
  <c r="E305" i="13"/>
  <c r="U286" i="13"/>
  <c r="P286" i="13"/>
  <c r="E285" i="13"/>
  <c r="U266" i="13"/>
  <c r="P266" i="13"/>
  <c r="E265" i="13"/>
  <c r="U246" i="13"/>
  <c r="P246" i="13"/>
  <c r="E245" i="13"/>
  <c r="U226" i="13"/>
  <c r="P226" i="13"/>
  <c r="E225" i="13"/>
  <c r="U206" i="13"/>
  <c r="P206" i="13"/>
  <c r="E205" i="13"/>
  <c r="U186" i="13"/>
  <c r="P186" i="13"/>
  <c r="E185" i="13"/>
  <c r="U166" i="13"/>
  <c r="P166" i="13"/>
  <c r="E165" i="13"/>
  <c r="U146" i="13"/>
  <c r="P146" i="13"/>
  <c r="E145" i="13"/>
  <c r="U126" i="13"/>
  <c r="P126" i="13"/>
  <c r="E125" i="13"/>
  <c r="U106" i="13"/>
  <c r="P106" i="13"/>
  <c r="E105" i="13"/>
  <c r="U86" i="13"/>
  <c r="P86" i="13"/>
  <c r="E85" i="13"/>
  <c r="U66" i="13"/>
  <c r="P66" i="13"/>
  <c r="E65" i="13"/>
  <c r="U46" i="13"/>
  <c r="P46" i="13"/>
  <c r="E45" i="13"/>
  <c r="U26" i="13"/>
  <c r="P26" i="13"/>
  <c r="E25" i="13"/>
  <c r="U6" i="13"/>
  <c r="P6" i="13"/>
  <c r="E5" i="13"/>
  <c r="AK194" i="8"/>
  <c r="AL194" i="8"/>
  <c r="AM194" i="8"/>
  <c r="AN194" i="8"/>
  <c r="AO194" i="8"/>
  <c r="AP194" i="8"/>
  <c r="AQ194" i="8"/>
  <c r="AR194" i="8"/>
  <c r="AS194" i="8"/>
  <c r="AA194" i="8"/>
  <c r="AB194" i="8"/>
  <c r="AC194" i="8"/>
  <c r="AD194" i="8"/>
  <c r="AE194" i="8"/>
  <c r="AF194" i="8"/>
  <c r="AG194" i="8"/>
  <c r="AH194" i="8"/>
  <c r="AI194" i="8"/>
  <c r="Q194" i="8"/>
  <c r="R194" i="8"/>
  <c r="S194" i="8"/>
  <c r="T194" i="8"/>
  <c r="U194" i="8"/>
  <c r="V194" i="8"/>
  <c r="W194" i="8"/>
  <c r="X194" i="8"/>
  <c r="Y194" i="8"/>
  <c r="G194" i="8"/>
  <c r="H194" i="8"/>
  <c r="I194" i="8"/>
  <c r="J194" i="8"/>
  <c r="K194" i="8"/>
  <c r="L194" i="8"/>
  <c r="M194" i="8"/>
  <c r="N194" i="8"/>
  <c r="O194" i="8"/>
  <c r="E194" i="8"/>
  <c r="AK193" i="8"/>
  <c r="AL193" i="8"/>
  <c r="AM193" i="8"/>
  <c r="AN193" i="8"/>
  <c r="AO193" i="8"/>
  <c r="AP193" i="8"/>
  <c r="AQ193" i="8"/>
  <c r="AR193" i="8"/>
  <c r="AS193" i="8"/>
  <c r="AA193" i="8"/>
  <c r="AB193" i="8"/>
  <c r="AC193" i="8"/>
  <c r="AD193" i="8"/>
  <c r="AE193" i="8"/>
  <c r="AF193" i="8"/>
  <c r="AG193" i="8"/>
  <c r="AH193" i="8"/>
  <c r="AI193" i="8"/>
  <c r="Q193" i="8"/>
  <c r="R193" i="8"/>
  <c r="S193" i="8"/>
  <c r="T193" i="8"/>
  <c r="U193" i="8"/>
  <c r="V193" i="8"/>
  <c r="W193" i="8"/>
  <c r="X193" i="8"/>
  <c r="Y193" i="8"/>
  <c r="G193" i="8"/>
  <c r="H193" i="8"/>
  <c r="I193" i="8"/>
  <c r="J193" i="8"/>
  <c r="K193" i="8"/>
  <c r="L193" i="8"/>
  <c r="M193" i="8"/>
  <c r="N193" i="8"/>
  <c r="O193" i="8"/>
  <c r="E193" i="8"/>
  <c r="AK192" i="8"/>
  <c r="AL192" i="8"/>
  <c r="AM192" i="8"/>
  <c r="AN192" i="8"/>
  <c r="AO192" i="8"/>
  <c r="AP192" i="8"/>
  <c r="AQ192" i="8"/>
  <c r="AR192" i="8"/>
  <c r="AS192" i="8"/>
  <c r="AA192" i="8"/>
  <c r="AB192" i="8"/>
  <c r="AC192" i="8"/>
  <c r="AD192" i="8"/>
  <c r="AE192" i="8"/>
  <c r="AF192" i="8"/>
  <c r="AG192" i="8"/>
  <c r="AH192" i="8"/>
  <c r="AI192" i="8"/>
  <c r="Q192" i="8"/>
  <c r="R192" i="8"/>
  <c r="S192" i="8"/>
  <c r="T192" i="8"/>
  <c r="U192" i="8"/>
  <c r="V192" i="8"/>
  <c r="W192" i="8"/>
  <c r="X192" i="8"/>
  <c r="Y192" i="8"/>
  <c r="G192" i="8"/>
  <c r="H192" i="8"/>
  <c r="I192" i="8"/>
  <c r="J192" i="8"/>
  <c r="K192" i="8"/>
  <c r="L192" i="8"/>
  <c r="M192" i="8"/>
  <c r="N192" i="8"/>
  <c r="O192" i="8"/>
  <c r="E192" i="8"/>
  <c r="AK191" i="8"/>
  <c r="AL191" i="8"/>
  <c r="AM191" i="8"/>
  <c r="AN191" i="8"/>
  <c r="AO191" i="8"/>
  <c r="AP191" i="8"/>
  <c r="AQ191" i="8"/>
  <c r="AR191" i="8"/>
  <c r="AS191" i="8"/>
  <c r="AA191" i="8"/>
  <c r="AB191" i="8"/>
  <c r="AC191" i="8"/>
  <c r="AD191" i="8"/>
  <c r="AE191" i="8"/>
  <c r="AF191" i="8"/>
  <c r="AG191" i="8"/>
  <c r="AH191" i="8"/>
  <c r="AI191" i="8"/>
  <c r="Q191" i="8"/>
  <c r="R191" i="8"/>
  <c r="S191" i="8"/>
  <c r="T191" i="8"/>
  <c r="U191" i="8"/>
  <c r="V191" i="8"/>
  <c r="W191" i="8"/>
  <c r="X191" i="8"/>
  <c r="Y191" i="8"/>
  <c r="G191" i="8"/>
  <c r="H191" i="8"/>
  <c r="I191" i="8"/>
  <c r="J191" i="8"/>
  <c r="K191" i="8"/>
  <c r="L191" i="8"/>
  <c r="M191" i="8"/>
  <c r="N191" i="8"/>
  <c r="O191" i="8"/>
  <c r="E191" i="8"/>
  <c r="AK190" i="8"/>
  <c r="AL190" i="8"/>
  <c r="AM190" i="8"/>
  <c r="AN190" i="8"/>
  <c r="AO190" i="8"/>
  <c r="AP190" i="8"/>
  <c r="AQ190" i="8"/>
  <c r="AR190" i="8"/>
  <c r="AS190" i="8"/>
  <c r="AA190" i="8"/>
  <c r="AB190" i="8"/>
  <c r="AC190" i="8"/>
  <c r="AD190" i="8"/>
  <c r="AE190" i="8"/>
  <c r="AF190" i="8"/>
  <c r="AG190" i="8"/>
  <c r="AH190" i="8"/>
  <c r="AI190" i="8"/>
  <c r="Q190" i="8"/>
  <c r="R190" i="8"/>
  <c r="S190" i="8"/>
  <c r="T190" i="8"/>
  <c r="U190" i="8"/>
  <c r="V190" i="8"/>
  <c r="W190" i="8"/>
  <c r="X190" i="8"/>
  <c r="Y190" i="8"/>
  <c r="G190" i="8"/>
  <c r="H190" i="8"/>
  <c r="I190" i="8"/>
  <c r="J190" i="8"/>
  <c r="K190" i="8"/>
  <c r="L190" i="8"/>
  <c r="M190" i="8"/>
  <c r="N190" i="8"/>
  <c r="O190" i="8"/>
  <c r="E190" i="8"/>
  <c r="AK189" i="8"/>
  <c r="AL189" i="8"/>
  <c r="AM189" i="8"/>
  <c r="AN189" i="8"/>
  <c r="AO189" i="8"/>
  <c r="AP189" i="8"/>
  <c r="AQ189" i="8"/>
  <c r="AR189" i="8"/>
  <c r="AS189" i="8"/>
  <c r="AA189" i="8"/>
  <c r="AB189" i="8"/>
  <c r="AC189" i="8"/>
  <c r="AC195" i="8" s="1"/>
  <c r="AD189" i="8"/>
  <c r="AE189" i="8"/>
  <c r="AF189" i="8"/>
  <c r="AG189" i="8"/>
  <c r="AG195" i="8" s="1"/>
  <c r="AH189" i="8"/>
  <c r="AI189" i="8"/>
  <c r="Q189" i="8"/>
  <c r="R189" i="8"/>
  <c r="R195" i="8" s="1"/>
  <c r="S189" i="8"/>
  <c r="T189" i="8"/>
  <c r="U189" i="8"/>
  <c r="V189" i="8"/>
  <c r="W189" i="8"/>
  <c r="X189" i="8"/>
  <c r="Y189" i="8"/>
  <c r="P189" i="8"/>
  <c r="P195" i="8" s="1"/>
  <c r="G189" i="8"/>
  <c r="H189" i="8"/>
  <c r="I189" i="8"/>
  <c r="J189" i="8"/>
  <c r="J195" i="8" s="1"/>
  <c r="K189" i="8"/>
  <c r="L189" i="8"/>
  <c r="M189" i="8"/>
  <c r="N189" i="8"/>
  <c r="O189" i="8"/>
  <c r="E189" i="8"/>
  <c r="AK188" i="8"/>
  <c r="AL188" i="8"/>
  <c r="AM188" i="8"/>
  <c r="AN188" i="8"/>
  <c r="AO188" i="8"/>
  <c r="AP188" i="8"/>
  <c r="AQ188" i="8"/>
  <c r="AR188" i="8"/>
  <c r="AS188" i="8"/>
  <c r="AJ188" i="8"/>
  <c r="AA188" i="8"/>
  <c r="AB188" i="8"/>
  <c r="AC188" i="8"/>
  <c r="AD188" i="8"/>
  <c r="AE188" i="8"/>
  <c r="AF188" i="8"/>
  <c r="AG188" i="8"/>
  <c r="AH188" i="8"/>
  <c r="AH195" i="8" s="1"/>
  <c r="AI188" i="8"/>
  <c r="Q188" i="8"/>
  <c r="R188" i="8"/>
  <c r="S188" i="8"/>
  <c r="T188" i="8"/>
  <c r="U188" i="8"/>
  <c r="V188" i="8"/>
  <c r="W188" i="8"/>
  <c r="X188" i="8"/>
  <c r="Y188" i="8"/>
  <c r="G188" i="8"/>
  <c r="H188" i="8"/>
  <c r="I188" i="8"/>
  <c r="J188" i="8"/>
  <c r="K188" i="8"/>
  <c r="L188" i="8"/>
  <c r="M188" i="8"/>
  <c r="N188" i="8"/>
  <c r="O188" i="8"/>
  <c r="E188" i="8"/>
  <c r="AK187" i="8"/>
  <c r="AL187" i="8"/>
  <c r="AM187" i="8"/>
  <c r="AN187" i="8"/>
  <c r="AO187" i="8"/>
  <c r="AP187" i="8"/>
  <c r="AQ187" i="8"/>
  <c r="AR187" i="8"/>
  <c r="AS187" i="8"/>
  <c r="AA187" i="8"/>
  <c r="AB187" i="8"/>
  <c r="AC187" i="8"/>
  <c r="AD187" i="8"/>
  <c r="AE187" i="8"/>
  <c r="AF187" i="8"/>
  <c r="AG187" i="8"/>
  <c r="AH187" i="8"/>
  <c r="AI187" i="8"/>
  <c r="Q187" i="8"/>
  <c r="R187" i="8"/>
  <c r="S187" i="8"/>
  <c r="T187" i="8"/>
  <c r="U187" i="8"/>
  <c r="V187" i="8"/>
  <c r="W187" i="8"/>
  <c r="X187" i="8"/>
  <c r="Y187" i="8"/>
  <c r="G187" i="8"/>
  <c r="H187" i="8"/>
  <c r="I187" i="8"/>
  <c r="J187" i="8"/>
  <c r="K187" i="8"/>
  <c r="L187" i="8"/>
  <c r="M187" i="8"/>
  <c r="N187" i="8"/>
  <c r="O187" i="8"/>
  <c r="E187" i="8"/>
  <c r="AK186" i="8"/>
  <c r="AL186" i="8"/>
  <c r="AM186" i="8"/>
  <c r="AN186" i="8"/>
  <c r="AO186" i="8"/>
  <c r="AP186" i="8"/>
  <c r="AQ186" i="8"/>
  <c r="AR186" i="8"/>
  <c r="AS186" i="8"/>
  <c r="AA186" i="8"/>
  <c r="AB186" i="8"/>
  <c r="AC186" i="8"/>
  <c r="AD186" i="8"/>
  <c r="AE186" i="8"/>
  <c r="AF186" i="8"/>
  <c r="AG186" i="8"/>
  <c r="AH186" i="8"/>
  <c r="AI186" i="8"/>
  <c r="Q186" i="8"/>
  <c r="R186" i="8"/>
  <c r="S186" i="8"/>
  <c r="T186" i="8"/>
  <c r="U186" i="8"/>
  <c r="V186" i="8"/>
  <c r="W186" i="8"/>
  <c r="X186" i="8"/>
  <c r="Y186" i="8"/>
  <c r="G186" i="8"/>
  <c r="H186" i="8"/>
  <c r="I186" i="8"/>
  <c r="J186" i="8"/>
  <c r="K186" i="8"/>
  <c r="L186" i="8"/>
  <c r="M186" i="8"/>
  <c r="N186" i="8"/>
  <c r="O186" i="8"/>
  <c r="E186" i="8"/>
  <c r="E185" i="8"/>
  <c r="E184" i="8"/>
  <c r="AK185" i="8"/>
  <c r="AL185" i="8"/>
  <c r="AM185" i="8"/>
  <c r="AN185" i="8"/>
  <c r="AO185" i="8"/>
  <c r="AP185" i="8"/>
  <c r="AQ185" i="8"/>
  <c r="AR185" i="8"/>
  <c r="AS185" i="8"/>
  <c r="AA185" i="8"/>
  <c r="AB185" i="8"/>
  <c r="AC185" i="8"/>
  <c r="AD185" i="8"/>
  <c r="AE185" i="8"/>
  <c r="AF185" i="8"/>
  <c r="AG185" i="8"/>
  <c r="AH185" i="8"/>
  <c r="AI185" i="8"/>
  <c r="Q185" i="8"/>
  <c r="R185" i="8"/>
  <c r="S185" i="8"/>
  <c r="T185" i="8"/>
  <c r="U185" i="8"/>
  <c r="V185" i="8"/>
  <c r="W185" i="8"/>
  <c r="X185" i="8"/>
  <c r="Y185" i="8"/>
  <c r="G185" i="8"/>
  <c r="H185" i="8"/>
  <c r="I185" i="8"/>
  <c r="J185" i="8"/>
  <c r="K185" i="8"/>
  <c r="L185" i="8"/>
  <c r="M185" i="8"/>
  <c r="N185" i="8"/>
  <c r="O185" i="8"/>
  <c r="AK184" i="8"/>
  <c r="AL184" i="8"/>
  <c r="AM184" i="8"/>
  <c r="AN184" i="8"/>
  <c r="AO184" i="8"/>
  <c r="AP184" i="8"/>
  <c r="AQ184" i="8"/>
  <c r="AR184" i="8"/>
  <c r="AS184" i="8"/>
  <c r="AA184" i="8"/>
  <c r="AB184" i="8"/>
  <c r="AC184" i="8"/>
  <c r="AD184" i="8"/>
  <c r="AE184" i="8"/>
  <c r="AF184" i="8"/>
  <c r="AG184" i="8"/>
  <c r="AH184" i="8"/>
  <c r="AI184" i="8"/>
  <c r="Q184" i="8"/>
  <c r="R184" i="8"/>
  <c r="S184" i="8"/>
  <c r="T184" i="8"/>
  <c r="U184" i="8"/>
  <c r="V184" i="8"/>
  <c r="W184" i="8"/>
  <c r="X184" i="8"/>
  <c r="Y184" i="8"/>
  <c r="G184" i="8"/>
  <c r="H184" i="8"/>
  <c r="I184" i="8"/>
  <c r="J184" i="8"/>
  <c r="K184" i="8"/>
  <c r="L184" i="8"/>
  <c r="M184" i="8"/>
  <c r="N184" i="8"/>
  <c r="O184" i="8"/>
  <c r="AK183" i="8"/>
  <c r="AL183" i="8"/>
  <c r="AM183" i="8"/>
  <c r="AN183" i="8"/>
  <c r="AO183" i="8"/>
  <c r="AP183" i="8"/>
  <c r="AQ183" i="8"/>
  <c r="AR183" i="8"/>
  <c r="AS183" i="8"/>
  <c r="AA183" i="8"/>
  <c r="AB183" i="8"/>
  <c r="AC183" i="8"/>
  <c r="AD183" i="8"/>
  <c r="AE183" i="8"/>
  <c r="AF183" i="8"/>
  <c r="AG183" i="8"/>
  <c r="AH183" i="8"/>
  <c r="AI183" i="8"/>
  <c r="Q183" i="8"/>
  <c r="R183" i="8"/>
  <c r="S183" i="8"/>
  <c r="T183" i="8"/>
  <c r="U183" i="8"/>
  <c r="V183" i="8"/>
  <c r="W183" i="8"/>
  <c r="X183" i="8"/>
  <c r="Y183" i="8"/>
  <c r="G183" i="8"/>
  <c r="H183" i="8"/>
  <c r="I183" i="8"/>
  <c r="J183" i="8"/>
  <c r="K183" i="8"/>
  <c r="L183" i="8"/>
  <c r="M183" i="8"/>
  <c r="N183" i="8"/>
  <c r="O183" i="8"/>
  <c r="E183" i="8"/>
  <c r="AK182" i="8"/>
  <c r="AL182" i="8"/>
  <c r="AM182" i="8"/>
  <c r="AN182" i="8"/>
  <c r="AO182" i="8"/>
  <c r="AP182" i="8"/>
  <c r="AQ182" i="8"/>
  <c r="AR182" i="8"/>
  <c r="AS182" i="8"/>
  <c r="AA182" i="8"/>
  <c r="AB182" i="8"/>
  <c r="AC182" i="8"/>
  <c r="AD182" i="8"/>
  <c r="AE182" i="8"/>
  <c r="AF182" i="8"/>
  <c r="AG182" i="8"/>
  <c r="AH182" i="8"/>
  <c r="AI182" i="8"/>
  <c r="Q182" i="8"/>
  <c r="R182" i="8"/>
  <c r="S182" i="8"/>
  <c r="T182" i="8"/>
  <c r="U182" i="8"/>
  <c r="V182" i="8"/>
  <c r="W182" i="8"/>
  <c r="X182" i="8"/>
  <c r="Y182" i="8"/>
  <c r="G182" i="8"/>
  <c r="H182" i="8"/>
  <c r="I182" i="8"/>
  <c r="J182" i="8"/>
  <c r="K182" i="8"/>
  <c r="L182" i="8"/>
  <c r="M182" i="8"/>
  <c r="N182" i="8"/>
  <c r="O182" i="8"/>
  <c r="E182" i="8"/>
  <c r="AK181" i="8"/>
  <c r="AL181" i="8"/>
  <c r="AM181" i="8"/>
  <c r="AN181" i="8"/>
  <c r="AO181" i="8"/>
  <c r="AP181" i="8"/>
  <c r="AQ181" i="8"/>
  <c r="AR181" i="8"/>
  <c r="AS181" i="8"/>
  <c r="AA181" i="8"/>
  <c r="AB181" i="8"/>
  <c r="AC181" i="8"/>
  <c r="AD181" i="8"/>
  <c r="AE181" i="8"/>
  <c r="AF181" i="8"/>
  <c r="AG181" i="8"/>
  <c r="AH181" i="8"/>
  <c r="AI181" i="8"/>
  <c r="Q181" i="8"/>
  <c r="R181" i="8"/>
  <c r="S181" i="8"/>
  <c r="T181" i="8"/>
  <c r="U181" i="8"/>
  <c r="V181" i="8"/>
  <c r="W181" i="8"/>
  <c r="X181" i="8"/>
  <c r="Y181" i="8"/>
  <c r="G181" i="8"/>
  <c r="H181" i="8"/>
  <c r="I181" i="8"/>
  <c r="J181" i="8"/>
  <c r="K181" i="8"/>
  <c r="L181" i="8"/>
  <c r="M181" i="8"/>
  <c r="N181" i="8"/>
  <c r="O181" i="8"/>
  <c r="E181" i="8"/>
  <c r="E176" i="8"/>
  <c r="E175" i="8"/>
  <c r="AK180" i="8"/>
  <c r="AL180" i="8"/>
  <c r="AM180" i="8"/>
  <c r="AN180" i="8"/>
  <c r="AO180" i="8"/>
  <c r="AP180" i="8"/>
  <c r="AQ180" i="8"/>
  <c r="AR180" i="8"/>
  <c r="AS180" i="8"/>
  <c r="AA180" i="8"/>
  <c r="AB180" i="8"/>
  <c r="AC180" i="8"/>
  <c r="AD180" i="8"/>
  <c r="AE180" i="8"/>
  <c r="AF180" i="8"/>
  <c r="AG180" i="8"/>
  <c r="AH180" i="8"/>
  <c r="AI180" i="8"/>
  <c r="Q180" i="8"/>
  <c r="R180" i="8"/>
  <c r="S180" i="8"/>
  <c r="T180" i="8"/>
  <c r="U180" i="8"/>
  <c r="V180" i="8"/>
  <c r="W180" i="8"/>
  <c r="X180" i="8"/>
  <c r="Y180" i="8"/>
  <c r="G180" i="8"/>
  <c r="H180" i="8"/>
  <c r="I180" i="8"/>
  <c r="J180" i="8"/>
  <c r="K180" i="8"/>
  <c r="L180" i="8"/>
  <c r="M180" i="8"/>
  <c r="N180" i="8"/>
  <c r="O180" i="8"/>
  <c r="E180" i="8"/>
  <c r="E177" i="8"/>
  <c r="E178" i="8"/>
  <c r="E179" i="8"/>
  <c r="G15" i="12"/>
  <c r="AK179" i="8"/>
  <c r="AL179" i="8"/>
  <c r="AM179" i="8"/>
  <c r="AN179" i="8"/>
  <c r="AO179" i="8"/>
  <c r="AP179" i="8"/>
  <c r="AQ179" i="8"/>
  <c r="AR179" i="8"/>
  <c r="AS179" i="8"/>
  <c r="AA179" i="8"/>
  <c r="AB179" i="8"/>
  <c r="AC179" i="8"/>
  <c r="AD179" i="8"/>
  <c r="AE179" i="8"/>
  <c r="AF179" i="8"/>
  <c r="AG179" i="8"/>
  <c r="AH179" i="8"/>
  <c r="AI179" i="8"/>
  <c r="Q179" i="8"/>
  <c r="R179" i="8"/>
  <c r="S179" i="8"/>
  <c r="T179" i="8"/>
  <c r="U179" i="8"/>
  <c r="V179" i="8"/>
  <c r="W179" i="8"/>
  <c r="X179" i="8"/>
  <c r="Y179" i="8"/>
  <c r="G179" i="8"/>
  <c r="H179" i="8"/>
  <c r="I179" i="8"/>
  <c r="J179" i="8"/>
  <c r="K179" i="8"/>
  <c r="L179" i="8"/>
  <c r="M179" i="8"/>
  <c r="N179" i="8"/>
  <c r="O179" i="8"/>
  <c r="AK178" i="8"/>
  <c r="AL178" i="8"/>
  <c r="AM178" i="8"/>
  <c r="AN178" i="8"/>
  <c r="AO178" i="8"/>
  <c r="AP178" i="8"/>
  <c r="AQ178" i="8"/>
  <c r="AR178" i="8"/>
  <c r="AS178" i="8"/>
  <c r="AA178" i="8"/>
  <c r="AB178" i="8"/>
  <c r="AC178" i="8"/>
  <c r="AD178" i="8"/>
  <c r="AE178" i="8"/>
  <c r="AF178" i="8"/>
  <c r="AG178" i="8"/>
  <c r="AH178" i="8"/>
  <c r="AI178" i="8"/>
  <c r="Q178" i="8"/>
  <c r="R178" i="8"/>
  <c r="S178" i="8"/>
  <c r="T178" i="8"/>
  <c r="U178" i="8"/>
  <c r="V178" i="8"/>
  <c r="W178" i="8"/>
  <c r="X178" i="8"/>
  <c r="Y178" i="8"/>
  <c r="G178" i="8"/>
  <c r="H178" i="8"/>
  <c r="I178" i="8"/>
  <c r="J178" i="8"/>
  <c r="K178" i="8"/>
  <c r="L178" i="8"/>
  <c r="M178" i="8"/>
  <c r="N178" i="8"/>
  <c r="O178" i="8"/>
  <c r="AK177" i="8"/>
  <c r="AL177" i="8"/>
  <c r="AM177" i="8"/>
  <c r="AN177" i="8"/>
  <c r="AO177" i="8"/>
  <c r="AP177" i="8"/>
  <c r="AQ177" i="8"/>
  <c r="AR177" i="8"/>
  <c r="AS177" i="8"/>
  <c r="AA177" i="8"/>
  <c r="AB177" i="8"/>
  <c r="AC177" i="8"/>
  <c r="AD177" i="8"/>
  <c r="AE177" i="8"/>
  <c r="AF177" i="8"/>
  <c r="AG177" i="8"/>
  <c r="AH177" i="8"/>
  <c r="AI177" i="8"/>
  <c r="Q177" i="8"/>
  <c r="R177" i="8"/>
  <c r="S177" i="8"/>
  <c r="T177" i="8"/>
  <c r="U177" i="8"/>
  <c r="V177" i="8"/>
  <c r="W177" i="8"/>
  <c r="X177" i="8"/>
  <c r="Y177" i="8"/>
  <c r="G177" i="8"/>
  <c r="H177" i="8"/>
  <c r="I177" i="8"/>
  <c r="J177" i="8"/>
  <c r="K177" i="8"/>
  <c r="L177" i="8"/>
  <c r="M177" i="8"/>
  <c r="N177" i="8"/>
  <c r="O177" i="8"/>
  <c r="AK176" i="8"/>
  <c r="AL176" i="8"/>
  <c r="AM176" i="8"/>
  <c r="AN176" i="8"/>
  <c r="AO176" i="8"/>
  <c r="AP176" i="8"/>
  <c r="AQ176" i="8"/>
  <c r="AR176" i="8"/>
  <c r="AS176" i="8"/>
  <c r="AA176" i="8"/>
  <c r="AB176" i="8"/>
  <c r="AC176" i="8"/>
  <c r="AD176" i="8"/>
  <c r="AE176" i="8"/>
  <c r="AF176" i="8"/>
  <c r="AG176" i="8"/>
  <c r="AH176" i="8"/>
  <c r="AI176" i="8"/>
  <c r="Q176" i="8"/>
  <c r="R176" i="8"/>
  <c r="S176" i="8"/>
  <c r="T176" i="8"/>
  <c r="U176" i="8"/>
  <c r="V176" i="8"/>
  <c r="W176" i="8"/>
  <c r="X176" i="8"/>
  <c r="Y176" i="8"/>
  <c r="G176" i="8"/>
  <c r="H176" i="8"/>
  <c r="I176" i="8"/>
  <c r="J176" i="8"/>
  <c r="K176" i="8"/>
  <c r="L176" i="8"/>
  <c r="M176" i="8"/>
  <c r="N176" i="8"/>
  <c r="O176" i="8"/>
  <c r="AK175" i="8"/>
  <c r="AL175" i="8"/>
  <c r="AM175" i="8"/>
  <c r="AN175" i="8"/>
  <c r="AO175" i="8"/>
  <c r="AP175" i="8"/>
  <c r="AQ175" i="8"/>
  <c r="AR175" i="8"/>
  <c r="AS175" i="8"/>
  <c r="AA175" i="8"/>
  <c r="AB175" i="8"/>
  <c r="AC175" i="8"/>
  <c r="AD175" i="8"/>
  <c r="AE175" i="8"/>
  <c r="AF175" i="8"/>
  <c r="AG175" i="8"/>
  <c r="AH175" i="8"/>
  <c r="AI175" i="8"/>
  <c r="Q175" i="8"/>
  <c r="R175" i="8"/>
  <c r="S175" i="8"/>
  <c r="T175" i="8"/>
  <c r="U175" i="8"/>
  <c r="V175" i="8"/>
  <c r="W175" i="8"/>
  <c r="X175" i="8"/>
  <c r="Y175" i="8"/>
  <c r="G175" i="8"/>
  <c r="H175" i="8"/>
  <c r="I175" i="8"/>
  <c r="J175" i="8"/>
  <c r="K175" i="8"/>
  <c r="L175" i="8"/>
  <c r="M175" i="8"/>
  <c r="N175" i="8"/>
  <c r="O175" i="8"/>
  <c r="AK174" i="8"/>
  <c r="AL174" i="8"/>
  <c r="AM174" i="8"/>
  <c r="AN174" i="8"/>
  <c r="AO174" i="8"/>
  <c r="AP174" i="8"/>
  <c r="AQ174" i="8"/>
  <c r="AR174" i="8"/>
  <c r="AS174" i="8"/>
  <c r="AA174" i="8"/>
  <c r="AB174" i="8"/>
  <c r="AC174" i="8"/>
  <c r="AD174" i="8"/>
  <c r="AE174" i="8"/>
  <c r="AF174" i="8"/>
  <c r="AG174" i="8"/>
  <c r="AH174" i="8"/>
  <c r="AI174" i="8"/>
  <c r="Q174" i="8"/>
  <c r="R174" i="8"/>
  <c r="S174" i="8"/>
  <c r="T174" i="8"/>
  <c r="U174" i="8"/>
  <c r="V174" i="8"/>
  <c r="W174" i="8"/>
  <c r="X174" i="8"/>
  <c r="Y174" i="8"/>
  <c r="G174" i="8"/>
  <c r="H174" i="8"/>
  <c r="I174" i="8"/>
  <c r="J174" i="8"/>
  <c r="K174" i="8"/>
  <c r="L174" i="8"/>
  <c r="M174" i="8"/>
  <c r="N174" i="8"/>
  <c r="O174" i="8"/>
  <c r="E174" i="8"/>
  <c r="AL173" i="8"/>
  <c r="AM173" i="8"/>
  <c r="AN173" i="8"/>
  <c r="AO173" i="8"/>
  <c r="AP173" i="8"/>
  <c r="AQ173" i="8"/>
  <c r="AR173" i="8"/>
  <c r="AS173" i="8"/>
  <c r="AK173" i="8"/>
  <c r="AB173" i="8"/>
  <c r="AC173" i="8"/>
  <c r="AD173" i="8"/>
  <c r="AE173" i="8"/>
  <c r="AF173" i="8"/>
  <c r="AG173" i="8"/>
  <c r="AH173" i="8"/>
  <c r="AI173" i="8"/>
  <c r="AA173" i="8"/>
  <c r="R173" i="8"/>
  <c r="S173" i="8"/>
  <c r="T173" i="8"/>
  <c r="U173" i="8"/>
  <c r="V173" i="8"/>
  <c r="W173" i="8"/>
  <c r="X173" i="8"/>
  <c r="Y173" i="8"/>
  <c r="Q173" i="8"/>
  <c r="J173" i="8"/>
  <c r="K173" i="8"/>
  <c r="L173" i="8"/>
  <c r="M173" i="8"/>
  <c r="N173" i="8"/>
  <c r="O173" i="8"/>
  <c r="H173" i="8"/>
  <c r="I173" i="8"/>
  <c r="G173" i="8"/>
  <c r="E173" i="8"/>
  <c r="Y172" i="8"/>
  <c r="X172" i="8"/>
  <c r="W172" i="8"/>
  <c r="V172" i="8"/>
  <c r="U172" i="8"/>
  <c r="T172" i="8"/>
  <c r="S172" i="8"/>
  <c r="R172" i="8"/>
  <c r="Q172" i="8"/>
  <c r="O172" i="8"/>
  <c r="N172" i="8"/>
  <c r="M172" i="8"/>
  <c r="M195" i="8" s="1"/>
  <c r="L172" i="8"/>
  <c r="K172" i="8"/>
  <c r="J172" i="8"/>
  <c r="I172" i="8"/>
  <c r="H172" i="8"/>
  <c r="G172" i="8"/>
  <c r="E172" i="8"/>
  <c r="Y171" i="8"/>
  <c r="X171" i="8"/>
  <c r="W171" i="8"/>
  <c r="V171" i="8"/>
  <c r="U171" i="8"/>
  <c r="T171" i="8"/>
  <c r="S171" i="8"/>
  <c r="R171" i="8"/>
  <c r="Q171" i="8"/>
  <c r="O171" i="8"/>
  <c r="N171" i="8"/>
  <c r="M171" i="8"/>
  <c r="L171" i="8"/>
  <c r="K171" i="8"/>
  <c r="J171" i="8"/>
  <c r="I171" i="8"/>
  <c r="H171" i="8"/>
  <c r="G171" i="8"/>
  <c r="E171" i="8"/>
  <c r="Y170" i="8"/>
  <c r="X170" i="8"/>
  <c r="W170" i="8"/>
  <c r="W195" i="8" s="1"/>
  <c r="V170" i="8"/>
  <c r="U170" i="8"/>
  <c r="T170" i="8"/>
  <c r="S170" i="8"/>
  <c r="R170" i="8"/>
  <c r="Q170" i="8"/>
  <c r="O170" i="8"/>
  <c r="N170" i="8"/>
  <c r="M170" i="8"/>
  <c r="L170" i="8"/>
  <c r="K170" i="8"/>
  <c r="J170" i="8"/>
  <c r="I170" i="8"/>
  <c r="H170" i="8"/>
  <c r="G170" i="8"/>
  <c r="E170" i="8"/>
  <c r="AS172" i="8"/>
  <c r="AR172" i="8"/>
  <c r="AQ172" i="8"/>
  <c r="AP172" i="8"/>
  <c r="AO172" i="8"/>
  <c r="AN172" i="8"/>
  <c r="AM172" i="8"/>
  <c r="AL172" i="8"/>
  <c r="AK172" i="8"/>
  <c r="AI172" i="8"/>
  <c r="AH172" i="8"/>
  <c r="AG172" i="8"/>
  <c r="AF172" i="8"/>
  <c r="AE172" i="8"/>
  <c r="AD172" i="8"/>
  <c r="AC172" i="8"/>
  <c r="AB172" i="8"/>
  <c r="AA172" i="8"/>
  <c r="AS171" i="8"/>
  <c r="AR171" i="8"/>
  <c r="AQ171" i="8"/>
  <c r="AP171" i="8"/>
  <c r="AO171" i="8"/>
  <c r="AN171" i="8"/>
  <c r="AM171" i="8"/>
  <c r="AL171" i="8"/>
  <c r="AK171" i="8"/>
  <c r="AI171" i="8"/>
  <c r="AH171" i="8"/>
  <c r="AG171" i="8"/>
  <c r="AF171" i="8"/>
  <c r="AE171" i="8"/>
  <c r="AD171" i="8"/>
  <c r="AC171" i="8"/>
  <c r="AB171" i="8"/>
  <c r="AA171" i="8"/>
  <c r="AS170" i="8"/>
  <c r="AR170" i="8"/>
  <c r="AQ170" i="8"/>
  <c r="AP170" i="8"/>
  <c r="AO170" i="8"/>
  <c r="AN170" i="8"/>
  <c r="AM170" i="8"/>
  <c r="AL170" i="8"/>
  <c r="AK170" i="8"/>
  <c r="AI170" i="8"/>
  <c r="AH170" i="8"/>
  <c r="AG170" i="8"/>
  <c r="AF170" i="8"/>
  <c r="AE170" i="8"/>
  <c r="AD170" i="8"/>
  <c r="AC170" i="8"/>
  <c r="AB170" i="8"/>
  <c r="AA170" i="8"/>
  <c r="B6" i="8"/>
  <c r="E6" i="8"/>
  <c r="F6" i="8"/>
  <c r="H6" i="8"/>
  <c r="J6" i="8"/>
  <c r="I6" i="8"/>
  <c r="K6" i="8"/>
  <c r="L6" i="8"/>
  <c r="N6" i="8"/>
  <c r="P6" i="8" s="1"/>
  <c r="O6" i="8"/>
  <c r="Q6" i="8"/>
  <c r="R6" i="8"/>
  <c r="T6" i="8"/>
  <c r="U6" i="8"/>
  <c r="W6" i="8"/>
  <c r="X6" i="8"/>
  <c r="Z6" i="8"/>
  <c r="AB6" i="8"/>
  <c r="AA6" i="8"/>
  <c r="AC6" i="8"/>
  <c r="AD6" i="8"/>
  <c r="AF6" i="8"/>
  <c r="AH6" i="8" s="1"/>
  <c r="AG6" i="8"/>
  <c r="AI6" i="8"/>
  <c r="AJ6" i="8"/>
  <c r="AL6" i="8"/>
  <c r="AM6" i="8"/>
  <c r="AO6" i="8"/>
  <c r="AP6" i="8"/>
  <c r="AR6" i="8"/>
  <c r="AS6" i="8"/>
  <c r="AU6" i="8"/>
  <c r="AV6" i="8"/>
  <c r="AX6" i="8"/>
  <c r="AY6" i="8"/>
  <c r="BA6" i="8"/>
  <c r="BB6" i="8"/>
  <c r="BD6" i="8"/>
  <c r="BF6" i="8"/>
  <c r="BE6" i="8"/>
  <c r="BJ6" i="8"/>
  <c r="BK6" i="8"/>
  <c r="BL6" i="8"/>
  <c r="BM6" i="8"/>
  <c r="BN6" i="8"/>
  <c r="BO6" i="8"/>
  <c r="BP6" i="8"/>
  <c r="BQ6" i="8"/>
  <c r="BR6" i="8"/>
  <c r="BS6" i="8"/>
  <c r="BT6" i="8"/>
  <c r="BZ6" i="8" s="1"/>
  <c r="BU6" i="8"/>
  <c r="BV6" i="8"/>
  <c r="BW6" i="8"/>
  <c r="CA6" i="8"/>
  <c r="BX6" i="8"/>
  <c r="BY6" i="8"/>
  <c r="CB6" i="8"/>
  <c r="CC6" i="8"/>
  <c r="CD6" i="8"/>
  <c r="CE6" i="8"/>
  <c r="CF6" i="8"/>
  <c r="CG6" i="8"/>
  <c r="CH6" i="8"/>
  <c r="CI6" i="8"/>
  <c r="CJ6" i="8"/>
  <c r="CK6" i="8"/>
  <c r="CL6" i="8"/>
  <c r="CM6" i="8"/>
  <c r="CN6" i="8"/>
  <c r="CO6" i="8"/>
  <c r="CP6" i="8"/>
  <c r="CQ6" i="8"/>
  <c r="CT6" i="8"/>
  <c r="CU6" i="8"/>
  <c r="CV6" i="8"/>
  <c r="CW6" i="8"/>
  <c r="CX6" i="8"/>
  <c r="CY6" i="8"/>
  <c r="CZ6" i="8"/>
  <c r="DA6" i="8"/>
  <c r="DB6" i="8"/>
  <c r="DC6" i="8"/>
  <c r="DD6" i="8"/>
  <c r="DE6" i="8"/>
  <c r="DF6" i="8"/>
  <c r="DG6" i="8"/>
  <c r="DH6" i="8"/>
  <c r="DJ6" i="8" s="1"/>
  <c r="DI6" i="8"/>
  <c r="DK6" i="8" s="1"/>
  <c r="DL6" i="8"/>
  <c r="DM6" i="8"/>
  <c r="DN6" i="8"/>
  <c r="DO6" i="8"/>
  <c r="DP6" i="8"/>
  <c r="DQ6" i="8"/>
  <c r="DR6" i="8"/>
  <c r="DS6" i="8"/>
  <c r="DT6" i="8"/>
  <c r="DU6" i="8"/>
  <c r="DV6" i="8"/>
  <c r="DW6" i="8"/>
  <c r="DX6" i="8"/>
  <c r="DY6" i="8"/>
  <c r="DZ6" i="8"/>
  <c r="EA6" i="8"/>
  <c r="ED6" i="8"/>
  <c r="EE6" i="8"/>
  <c r="EF6" i="8"/>
  <c r="EG6" i="8"/>
  <c r="EH6" i="8"/>
  <c r="EI6" i="8"/>
  <c r="EJ6" i="8"/>
  <c r="EK6" i="8"/>
  <c r="EL6" i="8"/>
  <c r="EM6" i="8"/>
  <c r="EN6" i="8"/>
  <c r="EO6" i="8"/>
  <c r="EP6" i="8"/>
  <c r="EQ6" i="8"/>
  <c r="ER6" i="8"/>
  <c r="ES6" i="8"/>
  <c r="EV6" i="8"/>
  <c r="EW6" i="8"/>
  <c r="EX6" i="8"/>
  <c r="EY6" i="8"/>
  <c r="EZ6" i="8"/>
  <c r="FA6" i="8"/>
  <c r="FB6" i="8"/>
  <c r="FC6" i="8"/>
  <c r="FD6" i="8"/>
  <c r="FE6" i="8"/>
  <c r="FF6" i="8"/>
  <c r="FG6" i="8"/>
  <c r="FH6" i="8"/>
  <c r="FI6" i="8"/>
  <c r="FJ6" i="8"/>
  <c r="FK6" i="8"/>
  <c r="FM6" i="8" s="1"/>
  <c r="FN6" i="8"/>
  <c r="FO6" i="8"/>
  <c r="FP6" i="8"/>
  <c r="FQ6" i="8"/>
  <c r="FR6" i="8"/>
  <c r="FS6" i="8"/>
  <c r="FT6" i="8"/>
  <c r="FU6" i="8"/>
  <c r="FV6" i="8"/>
  <c r="FW6" i="8"/>
  <c r="FX6" i="8"/>
  <c r="FY6" i="8"/>
  <c r="FZ6" i="8"/>
  <c r="GA6" i="8"/>
  <c r="GB6" i="8"/>
  <c r="GC6" i="8"/>
  <c r="GF6" i="8"/>
  <c r="GG6" i="8"/>
  <c r="GH6" i="8"/>
  <c r="GI6" i="8"/>
  <c r="GJ6" i="8"/>
  <c r="GK6" i="8"/>
  <c r="GL6" i="8"/>
  <c r="GM6" i="8"/>
  <c r="GN6" i="8"/>
  <c r="GO6" i="8"/>
  <c r="GP6" i="8"/>
  <c r="GQ6" i="8"/>
  <c r="GR6" i="8"/>
  <c r="GS6" i="8"/>
  <c r="GT6" i="8"/>
  <c r="GV6" i="8"/>
  <c r="GU6" i="8"/>
  <c r="GX6" i="8"/>
  <c r="GY6" i="8"/>
  <c r="GZ6" i="8"/>
  <c r="HA6" i="8"/>
  <c r="HB6" i="8"/>
  <c r="HC6" i="8"/>
  <c r="HD6" i="8"/>
  <c r="HE6" i="8"/>
  <c r="HF6" i="8"/>
  <c r="HG6" i="8"/>
  <c r="HH6" i="8"/>
  <c r="HI6" i="8"/>
  <c r="HJ6" i="8"/>
  <c r="HK6" i="8"/>
  <c r="HO6" i="8"/>
  <c r="HL6" i="8"/>
  <c r="HM6" i="8"/>
  <c r="HP6" i="8"/>
  <c r="HQ6" i="8"/>
  <c r="HR6" i="8"/>
  <c r="HS6" i="8"/>
  <c r="HT6" i="8"/>
  <c r="HU6" i="8"/>
  <c r="HV6" i="8"/>
  <c r="HW6" i="8"/>
  <c r="HX6" i="8"/>
  <c r="HY6" i="8"/>
  <c r="HZ6" i="8"/>
  <c r="IA6" i="8"/>
  <c r="IB6" i="8"/>
  <c r="IC6" i="8"/>
  <c r="ID6" i="8"/>
  <c r="IF6" i="8" s="1"/>
  <c r="IE6" i="8"/>
  <c r="IG6" i="8" s="1"/>
  <c r="B7" i="8"/>
  <c r="E7" i="8"/>
  <c r="F7" i="8"/>
  <c r="H7" i="8"/>
  <c r="I7" i="8"/>
  <c r="K7" i="8"/>
  <c r="M7" i="8"/>
  <c r="L7" i="8"/>
  <c r="N7" i="8"/>
  <c r="O7" i="8"/>
  <c r="Q7" i="8"/>
  <c r="S7" i="8" s="1"/>
  <c r="R7" i="8"/>
  <c r="T7" i="8"/>
  <c r="U7" i="8"/>
  <c r="W7" i="8"/>
  <c r="Y7" i="8"/>
  <c r="X7" i="8"/>
  <c r="Z7" i="8"/>
  <c r="AA7" i="8"/>
  <c r="AC7" i="8"/>
  <c r="AD7" i="8"/>
  <c r="AF7" i="8"/>
  <c r="AG7" i="8"/>
  <c r="AI7" i="8"/>
  <c r="AJ7" i="8"/>
  <c r="AL7" i="8"/>
  <c r="AM7" i="8"/>
  <c r="AO7" i="8"/>
  <c r="AP7" i="8"/>
  <c r="AR7" i="8"/>
  <c r="AS7" i="8"/>
  <c r="AU7" i="8"/>
  <c r="AW7" i="8"/>
  <c r="AV7" i="8"/>
  <c r="AX7" i="8"/>
  <c r="AY7" i="8"/>
  <c r="BA7" i="8"/>
  <c r="BB7" i="8"/>
  <c r="BD7" i="8"/>
  <c r="BE7" i="8"/>
  <c r="BJ7" i="8"/>
  <c r="BK7" i="8"/>
  <c r="BL7" i="8"/>
  <c r="BM7" i="8"/>
  <c r="BN7" i="8"/>
  <c r="BO7" i="8"/>
  <c r="BP7" i="8"/>
  <c r="BQ7" i="8"/>
  <c r="BR7" i="8"/>
  <c r="BS7" i="8"/>
  <c r="BT7" i="8"/>
  <c r="BU7" i="8"/>
  <c r="BV7" i="8"/>
  <c r="BW7" i="8"/>
  <c r="BX7" i="8"/>
  <c r="BZ7" i="8" s="1"/>
  <c r="BY7" i="8"/>
  <c r="CB7" i="8"/>
  <c r="CC7" i="8"/>
  <c r="CD7" i="8"/>
  <c r="CE7" i="8"/>
  <c r="CF7" i="8"/>
  <c r="CG7" i="8"/>
  <c r="CH7" i="8"/>
  <c r="CI7" i="8"/>
  <c r="CJ7" i="8"/>
  <c r="CK7" i="8"/>
  <c r="CL7" i="8"/>
  <c r="CM7" i="8"/>
  <c r="CN7" i="8"/>
  <c r="CO7" i="8"/>
  <c r="CP7" i="8"/>
  <c r="CQ7" i="8"/>
  <c r="CT7" i="8"/>
  <c r="CU7" i="8"/>
  <c r="CV7" i="8"/>
  <c r="CW7" i="8"/>
  <c r="CX7" i="8"/>
  <c r="CY7" i="8"/>
  <c r="CZ7" i="8"/>
  <c r="DA7" i="8"/>
  <c r="DB7" i="8"/>
  <c r="DC7" i="8"/>
  <c r="DD7" i="8"/>
  <c r="DE7" i="8"/>
  <c r="DF7" i="8"/>
  <c r="DG7" i="8"/>
  <c r="DH7" i="8"/>
  <c r="DI7" i="8"/>
  <c r="DL7" i="8"/>
  <c r="DM7" i="8"/>
  <c r="DN7" i="8"/>
  <c r="DO7" i="8"/>
  <c r="DP7" i="8"/>
  <c r="DQ7" i="8"/>
  <c r="DR7" i="8"/>
  <c r="DS7" i="8"/>
  <c r="DT7" i="8"/>
  <c r="DU7" i="8"/>
  <c r="DV7" i="8"/>
  <c r="DW7" i="8"/>
  <c r="DX7" i="8"/>
  <c r="DY7" i="8"/>
  <c r="DZ7" i="8"/>
  <c r="EA7" i="8"/>
  <c r="EC7" i="8" s="1"/>
  <c r="ED7" i="8"/>
  <c r="EE7" i="8"/>
  <c r="EF7" i="8"/>
  <c r="EG7" i="8"/>
  <c r="EH7" i="8"/>
  <c r="EI7" i="8"/>
  <c r="EJ7" i="8"/>
  <c r="EK7" i="8"/>
  <c r="EL7" i="8"/>
  <c r="EM7" i="8"/>
  <c r="EN7" i="8"/>
  <c r="EO7" i="8"/>
  <c r="EP7" i="8"/>
  <c r="EQ7" i="8"/>
  <c r="ER7" i="8"/>
  <c r="ES7" i="8"/>
  <c r="EU7" i="8"/>
  <c r="EV7" i="8"/>
  <c r="EW7" i="8"/>
  <c r="EX7" i="8"/>
  <c r="EY7" i="8"/>
  <c r="EZ7" i="8"/>
  <c r="FA7" i="8"/>
  <c r="FB7" i="8"/>
  <c r="FC7" i="8"/>
  <c r="FD7" i="8"/>
  <c r="FE7" i="8"/>
  <c r="FF7" i="8"/>
  <c r="FG7" i="8"/>
  <c r="FH7" i="8"/>
  <c r="FI7" i="8"/>
  <c r="FJ7" i="8"/>
  <c r="FK7" i="8"/>
  <c r="FN7" i="8"/>
  <c r="FO7" i="8"/>
  <c r="FP7" i="8"/>
  <c r="FQ7" i="8"/>
  <c r="FR7" i="8"/>
  <c r="FS7" i="8"/>
  <c r="FT7" i="8"/>
  <c r="FU7" i="8"/>
  <c r="FV7" i="8"/>
  <c r="FW7" i="8"/>
  <c r="FX7" i="8"/>
  <c r="FY7" i="8"/>
  <c r="FZ7" i="8"/>
  <c r="GA7" i="8"/>
  <c r="GB7" i="8"/>
  <c r="GC7" i="8"/>
  <c r="GF7" i="8"/>
  <c r="GG7" i="8"/>
  <c r="GH7" i="8"/>
  <c r="GI7" i="8"/>
  <c r="GJ7" i="8"/>
  <c r="GK7" i="8"/>
  <c r="GL7" i="8"/>
  <c r="GM7" i="8"/>
  <c r="GN7" i="8"/>
  <c r="GO7" i="8"/>
  <c r="GP7" i="8"/>
  <c r="GQ7" i="8"/>
  <c r="GR7" i="8"/>
  <c r="GS7" i="8"/>
  <c r="GT7" i="8"/>
  <c r="GU7" i="8"/>
  <c r="GX7" i="8"/>
  <c r="GY7" i="8"/>
  <c r="GZ7" i="8"/>
  <c r="HA7" i="8"/>
  <c r="HB7" i="8"/>
  <c r="HC7" i="8"/>
  <c r="HD7" i="8"/>
  <c r="HE7" i="8"/>
  <c r="HF7" i="8"/>
  <c r="HG7" i="8"/>
  <c r="HH7" i="8"/>
  <c r="HI7" i="8"/>
  <c r="HJ7" i="8"/>
  <c r="HK7" i="8"/>
  <c r="HL7" i="8"/>
  <c r="HM7" i="8"/>
  <c r="HP7" i="8"/>
  <c r="HQ7" i="8"/>
  <c r="HR7" i="8"/>
  <c r="HS7" i="8"/>
  <c r="HT7" i="8"/>
  <c r="HU7" i="8"/>
  <c r="HV7" i="8"/>
  <c r="HW7" i="8"/>
  <c r="HX7" i="8"/>
  <c r="HY7" i="8"/>
  <c r="HZ7" i="8"/>
  <c r="IA7" i="8"/>
  <c r="IB7" i="8"/>
  <c r="IC7" i="8"/>
  <c r="ID7" i="8"/>
  <c r="IE7" i="8"/>
  <c r="B8" i="8"/>
  <c r="E8" i="8"/>
  <c r="G8" i="8" s="1"/>
  <c r="F8" i="8"/>
  <c r="H8" i="8"/>
  <c r="I8" i="8"/>
  <c r="J8" i="8" s="1"/>
  <c r="K8" i="8"/>
  <c r="M8" i="8" s="1"/>
  <c r="L8" i="8"/>
  <c r="N8" i="8"/>
  <c r="P8" i="8" s="1"/>
  <c r="O8" i="8"/>
  <c r="Q8" i="8"/>
  <c r="R8" i="8"/>
  <c r="T8" i="8"/>
  <c r="V8" i="8" s="1"/>
  <c r="U8" i="8"/>
  <c r="W8" i="8"/>
  <c r="Y8" i="8"/>
  <c r="X8" i="8"/>
  <c r="Z8" i="8"/>
  <c r="AA8" i="8"/>
  <c r="AC8" i="8"/>
  <c r="AD8" i="8"/>
  <c r="AF8" i="8"/>
  <c r="AG8" i="8"/>
  <c r="AH8" i="8"/>
  <c r="AI8" i="8"/>
  <c r="AJ8" i="8"/>
  <c r="AL8" i="8"/>
  <c r="AM8" i="8"/>
  <c r="AO8" i="8"/>
  <c r="AP8" i="8"/>
  <c r="AR8" i="8"/>
  <c r="AS8" i="8"/>
  <c r="AU8" i="8"/>
  <c r="AW8" i="8"/>
  <c r="AV8" i="8"/>
  <c r="AX8" i="8"/>
  <c r="AY8" i="8"/>
  <c r="BA8" i="8"/>
  <c r="BB8" i="8"/>
  <c r="BD8" i="8"/>
  <c r="BF8" i="8" s="1"/>
  <c r="BE8" i="8"/>
  <c r="BJ8" i="8"/>
  <c r="BK8" i="8"/>
  <c r="BL8" i="8"/>
  <c r="BM8" i="8"/>
  <c r="BN8" i="8"/>
  <c r="BO8" i="8"/>
  <c r="BP8" i="8"/>
  <c r="BQ8" i="8"/>
  <c r="BR8" i="8"/>
  <c r="BS8" i="8"/>
  <c r="BT8" i="8"/>
  <c r="BU8" i="8"/>
  <c r="BV8" i="8"/>
  <c r="BZ8" i="8"/>
  <c r="BW8" i="8"/>
  <c r="BX8" i="8"/>
  <c r="BY8" i="8"/>
  <c r="CB8" i="8"/>
  <c r="CC8" i="8"/>
  <c r="CD8" i="8"/>
  <c r="CE8" i="8"/>
  <c r="CF8" i="8"/>
  <c r="CG8" i="8"/>
  <c r="CH8" i="8"/>
  <c r="CI8" i="8"/>
  <c r="CJ8" i="8"/>
  <c r="CK8" i="8"/>
  <c r="CL8" i="8"/>
  <c r="CM8" i="8"/>
  <c r="CN8" i="8"/>
  <c r="CO8" i="8"/>
  <c r="CP8" i="8"/>
  <c r="CQ8" i="8"/>
  <c r="CT8" i="8"/>
  <c r="CU8" i="8"/>
  <c r="CV8" i="8"/>
  <c r="CW8" i="8"/>
  <c r="CX8" i="8"/>
  <c r="CY8" i="8"/>
  <c r="CZ8" i="8"/>
  <c r="DA8" i="8"/>
  <c r="DB8" i="8"/>
  <c r="DC8" i="8"/>
  <c r="DD8" i="8"/>
  <c r="DE8" i="8"/>
  <c r="DF8" i="8"/>
  <c r="DG8" i="8"/>
  <c r="DH8" i="8"/>
  <c r="DI8" i="8"/>
  <c r="DK8" i="8"/>
  <c r="DL8" i="8"/>
  <c r="DM8" i="8"/>
  <c r="DN8" i="8"/>
  <c r="DO8" i="8"/>
  <c r="DP8" i="8"/>
  <c r="DQ8" i="8"/>
  <c r="DR8" i="8"/>
  <c r="DS8" i="8"/>
  <c r="DT8" i="8"/>
  <c r="DU8" i="8"/>
  <c r="DV8" i="8"/>
  <c r="DW8" i="8"/>
  <c r="DX8" i="8"/>
  <c r="DY8" i="8"/>
  <c r="DZ8" i="8"/>
  <c r="EA8" i="8"/>
  <c r="EC8" i="8" s="1"/>
  <c r="ED8" i="8"/>
  <c r="EE8" i="8"/>
  <c r="EF8" i="8"/>
  <c r="EG8" i="8"/>
  <c r="EH8" i="8"/>
  <c r="EI8" i="8"/>
  <c r="EJ8" i="8"/>
  <c r="EK8" i="8"/>
  <c r="EL8" i="8"/>
  <c r="EM8" i="8"/>
  <c r="EN8" i="8"/>
  <c r="EO8" i="8"/>
  <c r="EP8" i="8"/>
  <c r="EQ8" i="8"/>
  <c r="ER8" i="8"/>
  <c r="ES8" i="8"/>
  <c r="EU8" i="8"/>
  <c r="EV8" i="8"/>
  <c r="EW8" i="8"/>
  <c r="EX8" i="8"/>
  <c r="EY8" i="8"/>
  <c r="EZ8" i="8"/>
  <c r="FA8" i="8"/>
  <c r="FB8" i="8"/>
  <c r="FC8" i="8"/>
  <c r="FD8" i="8"/>
  <c r="FE8" i="8"/>
  <c r="FF8" i="8"/>
  <c r="FG8" i="8"/>
  <c r="FH8" i="8"/>
  <c r="FI8" i="8"/>
  <c r="FJ8" i="8"/>
  <c r="FK8" i="8"/>
  <c r="FN8" i="8"/>
  <c r="FO8" i="8"/>
  <c r="FP8" i="8"/>
  <c r="FQ8" i="8"/>
  <c r="FR8" i="8"/>
  <c r="FS8" i="8"/>
  <c r="FT8" i="8"/>
  <c r="FU8" i="8"/>
  <c r="FV8" i="8"/>
  <c r="FW8" i="8"/>
  <c r="FX8" i="8"/>
  <c r="FY8" i="8"/>
  <c r="FZ8" i="8"/>
  <c r="GA8" i="8"/>
  <c r="GB8" i="8"/>
  <c r="GC8" i="8"/>
  <c r="GF8" i="8"/>
  <c r="GG8" i="8"/>
  <c r="GH8" i="8"/>
  <c r="GI8" i="8"/>
  <c r="GJ8" i="8"/>
  <c r="GK8" i="8"/>
  <c r="GL8" i="8"/>
  <c r="GM8" i="8"/>
  <c r="GN8" i="8"/>
  <c r="GO8" i="8"/>
  <c r="GP8" i="8"/>
  <c r="GQ8" i="8"/>
  <c r="GR8" i="8"/>
  <c r="GS8" i="8"/>
  <c r="GT8" i="8"/>
  <c r="GU8" i="8"/>
  <c r="GW8" i="8"/>
  <c r="GX8" i="8"/>
  <c r="GY8" i="8"/>
  <c r="GZ8" i="8"/>
  <c r="HA8" i="8"/>
  <c r="HB8" i="8"/>
  <c r="HC8" i="8"/>
  <c r="HD8" i="8"/>
  <c r="HE8" i="8"/>
  <c r="HF8" i="8"/>
  <c r="HG8" i="8"/>
  <c r="HH8" i="8"/>
  <c r="HI8" i="8"/>
  <c r="HJ8" i="8"/>
  <c r="HK8" i="8"/>
  <c r="HL8" i="8"/>
  <c r="HM8" i="8"/>
  <c r="HP8" i="8"/>
  <c r="HQ8" i="8"/>
  <c r="HR8" i="8"/>
  <c r="HS8" i="8"/>
  <c r="HT8" i="8"/>
  <c r="HU8" i="8"/>
  <c r="HV8" i="8"/>
  <c r="HW8" i="8"/>
  <c r="HX8" i="8"/>
  <c r="HY8" i="8"/>
  <c r="HZ8" i="8"/>
  <c r="IA8" i="8"/>
  <c r="IB8" i="8"/>
  <c r="IC8" i="8"/>
  <c r="ID8" i="8"/>
  <c r="IE8" i="8"/>
  <c r="B9" i="8"/>
  <c r="E9" i="8"/>
  <c r="F9" i="8"/>
  <c r="G9" i="8" s="1"/>
  <c r="H9" i="8"/>
  <c r="J9" i="8" s="1"/>
  <c r="I9" i="8"/>
  <c r="K9" i="8"/>
  <c r="M9" i="8" s="1"/>
  <c r="L9" i="8"/>
  <c r="N9" i="8"/>
  <c r="P9" i="8" s="1"/>
  <c r="O9" i="8"/>
  <c r="Q9" i="8"/>
  <c r="R9" i="8"/>
  <c r="S9" i="8" s="1"/>
  <c r="T9" i="8"/>
  <c r="V9" i="8" s="1"/>
  <c r="U9" i="8"/>
  <c r="W9" i="8"/>
  <c r="Y9" i="8" s="1"/>
  <c r="X9" i="8"/>
  <c r="Z9" i="8"/>
  <c r="AB9" i="8" s="1"/>
  <c r="AA9" i="8"/>
  <c r="AC9" i="8"/>
  <c r="AD9" i="8"/>
  <c r="AE9" i="8" s="1"/>
  <c r="AF9" i="8"/>
  <c r="AH9" i="8" s="1"/>
  <c r="AG9" i="8"/>
  <c r="AI9" i="8"/>
  <c r="AJ9" i="8"/>
  <c r="AL9" i="8"/>
  <c r="AN9" i="8"/>
  <c r="AM9" i="8"/>
  <c r="AO9" i="8"/>
  <c r="AP9" i="8"/>
  <c r="AQ9" i="8"/>
  <c r="AR9" i="8"/>
  <c r="AT9" i="8"/>
  <c r="AS9" i="8"/>
  <c r="AU9" i="8"/>
  <c r="AW9" i="8" s="1"/>
  <c r="AV9" i="8"/>
  <c r="AX9" i="8"/>
  <c r="AZ9" i="8"/>
  <c r="AY9" i="8"/>
  <c r="BA9" i="8"/>
  <c r="BB9" i="8"/>
  <c r="BD9" i="8"/>
  <c r="BE9" i="8"/>
  <c r="BJ9" i="8"/>
  <c r="BK9" i="8"/>
  <c r="BL9" i="8"/>
  <c r="BM9" i="8"/>
  <c r="BN9" i="8"/>
  <c r="BO9" i="8"/>
  <c r="BP9" i="8"/>
  <c r="BQ9" i="8"/>
  <c r="BR9" i="8"/>
  <c r="BS9" i="8"/>
  <c r="BT9" i="8"/>
  <c r="BU9" i="8"/>
  <c r="BV9" i="8"/>
  <c r="BW9" i="8"/>
  <c r="BX9" i="8"/>
  <c r="BZ9" i="8" s="1"/>
  <c r="BY9" i="8"/>
  <c r="CB9" i="8"/>
  <c r="CC9" i="8"/>
  <c r="CD9" i="8"/>
  <c r="CE9" i="8"/>
  <c r="CF9" i="8"/>
  <c r="CG9" i="8"/>
  <c r="CH9" i="8"/>
  <c r="CI9" i="8"/>
  <c r="CJ9" i="8"/>
  <c r="CK9" i="8"/>
  <c r="CL9" i="8"/>
  <c r="CM9" i="8"/>
  <c r="CN9" i="8"/>
  <c r="CO9" i="8"/>
  <c r="CP9" i="8"/>
  <c r="CQ9" i="8"/>
  <c r="CT9" i="8"/>
  <c r="CU9" i="8"/>
  <c r="CV9" i="8"/>
  <c r="CW9" i="8"/>
  <c r="CX9" i="8"/>
  <c r="CY9" i="8"/>
  <c r="CZ9" i="8"/>
  <c r="DA9" i="8"/>
  <c r="DB9" i="8"/>
  <c r="DC9" i="8"/>
  <c r="DD9" i="8"/>
  <c r="DE9" i="8"/>
  <c r="DF9" i="8"/>
  <c r="DG9" i="8"/>
  <c r="DH9" i="8"/>
  <c r="DI9" i="8"/>
  <c r="DL9" i="8"/>
  <c r="DM9" i="8"/>
  <c r="DN9" i="8"/>
  <c r="DO9" i="8"/>
  <c r="DP9" i="8"/>
  <c r="DQ9" i="8"/>
  <c r="DR9" i="8"/>
  <c r="DS9" i="8"/>
  <c r="DT9" i="8"/>
  <c r="DU9" i="8"/>
  <c r="DV9" i="8"/>
  <c r="DW9" i="8"/>
  <c r="DX9" i="8"/>
  <c r="DY9" i="8"/>
  <c r="DZ9" i="8"/>
  <c r="EA9" i="8"/>
  <c r="ED9" i="8"/>
  <c r="EE9" i="8"/>
  <c r="EF9" i="8"/>
  <c r="EG9" i="8"/>
  <c r="EH9" i="8"/>
  <c r="EI9" i="8"/>
  <c r="EJ9" i="8"/>
  <c r="EK9" i="8"/>
  <c r="EL9" i="8"/>
  <c r="EM9" i="8"/>
  <c r="EN9" i="8"/>
  <c r="EO9" i="8"/>
  <c r="EP9" i="8"/>
  <c r="EQ9" i="8"/>
  <c r="ER9" i="8"/>
  <c r="ES9" i="8"/>
  <c r="EV9" i="8"/>
  <c r="EW9" i="8"/>
  <c r="EX9" i="8"/>
  <c r="EY9" i="8"/>
  <c r="EZ9" i="8"/>
  <c r="FA9" i="8"/>
  <c r="FB9" i="8"/>
  <c r="FC9" i="8"/>
  <c r="FD9" i="8"/>
  <c r="FE9" i="8"/>
  <c r="FF9" i="8"/>
  <c r="FG9" i="8"/>
  <c r="FH9" i="8"/>
  <c r="FI9" i="8"/>
  <c r="FJ9" i="8"/>
  <c r="FK9" i="8"/>
  <c r="FM9" i="8" s="1"/>
  <c r="FN9" i="8"/>
  <c r="FO9" i="8"/>
  <c r="FP9" i="8"/>
  <c r="FQ9" i="8"/>
  <c r="FR9" i="8"/>
  <c r="FS9" i="8"/>
  <c r="FT9" i="8"/>
  <c r="FU9" i="8"/>
  <c r="FV9" i="8"/>
  <c r="FW9" i="8"/>
  <c r="FX9" i="8"/>
  <c r="FY9" i="8"/>
  <c r="FZ9" i="8"/>
  <c r="GA9" i="8"/>
  <c r="GB9" i="8"/>
  <c r="GC9" i="8"/>
  <c r="GF9" i="8"/>
  <c r="GG9" i="8"/>
  <c r="GH9" i="8"/>
  <c r="GI9" i="8"/>
  <c r="GJ9" i="8"/>
  <c r="GK9" i="8"/>
  <c r="GL9" i="8"/>
  <c r="GM9" i="8"/>
  <c r="GN9" i="8"/>
  <c r="GO9" i="8"/>
  <c r="GP9" i="8"/>
  <c r="GQ9" i="8"/>
  <c r="GR9" i="8"/>
  <c r="GS9" i="8"/>
  <c r="GT9" i="8"/>
  <c r="GU9" i="8"/>
  <c r="GX9" i="8"/>
  <c r="GY9" i="8"/>
  <c r="GZ9" i="8"/>
  <c r="HA9" i="8"/>
  <c r="HB9" i="8"/>
  <c r="HC9" i="8"/>
  <c r="HD9" i="8"/>
  <c r="HE9" i="8"/>
  <c r="HF9" i="8"/>
  <c r="HG9" i="8"/>
  <c r="HH9" i="8"/>
  <c r="HI9" i="8"/>
  <c r="HJ9" i="8"/>
  <c r="HK9" i="8"/>
  <c r="HO9" i="8"/>
  <c r="HL9" i="8"/>
  <c r="HM9" i="8"/>
  <c r="HP9" i="8"/>
  <c r="HQ9" i="8"/>
  <c r="HR9" i="8"/>
  <c r="HS9" i="8"/>
  <c r="HT9" i="8"/>
  <c r="HU9" i="8"/>
  <c r="HV9" i="8"/>
  <c r="HW9" i="8"/>
  <c r="HX9" i="8"/>
  <c r="HY9" i="8"/>
  <c r="HZ9" i="8"/>
  <c r="IA9" i="8"/>
  <c r="IB9" i="8"/>
  <c r="IC9" i="8"/>
  <c r="ID9" i="8"/>
  <c r="IE9" i="8"/>
  <c r="B10" i="8"/>
  <c r="E10" i="8"/>
  <c r="F10" i="8"/>
  <c r="H10" i="8"/>
  <c r="I10" i="8"/>
  <c r="J10" i="8" s="1"/>
  <c r="K10" i="8"/>
  <c r="L10" i="8"/>
  <c r="N10" i="8"/>
  <c r="O10" i="8"/>
  <c r="Q10" i="8"/>
  <c r="R10" i="8"/>
  <c r="T10" i="8"/>
  <c r="U10" i="8"/>
  <c r="V10" i="8" s="1"/>
  <c r="W10" i="8"/>
  <c r="X10" i="8"/>
  <c r="Z10" i="8"/>
  <c r="AA10" i="8"/>
  <c r="AC10" i="8"/>
  <c r="AE10" i="8"/>
  <c r="AD10" i="8"/>
  <c r="AF10" i="8"/>
  <c r="AG10" i="8"/>
  <c r="AH10" i="8"/>
  <c r="AI10" i="8"/>
  <c r="AJ10" i="8"/>
  <c r="AL10" i="8"/>
  <c r="AM10" i="8"/>
  <c r="AN10" i="8" s="1"/>
  <c r="AO10" i="8"/>
  <c r="AP10" i="8"/>
  <c r="AR10" i="8"/>
  <c r="AT10" i="8" s="1"/>
  <c r="AS10" i="8"/>
  <c r="AU10" i="8"/>
  <c r="AW10" i="8"/>
  <c r="AV10" i="8"/>
  <c r="AX10" i="8"/>
  <c r="AY10" i="8"/>
  <c r="AZ10" i="8"/>
  <c r="BA10" i="8"/>
  <c r="BC10" i="8"/>
  <c r="BB10" i="8"/>
  <c r="BD10" i="8"/>
  <c r="BF10" i="8" s="1"/>
  <c r="BE10" i="8"/>
  <c r="BJ10" i="8"/>
  <c r="BK10" i="8"/>
  <c r="BL10" i="8"/>
  <c r="BM10" i="8"/>
  <c r="BN10" i="8"/>
  <c r="BO10" i="8"/>
  <c r="BP10" i="8"/>
  <c r="BQ10" i="8"/>
  <c r="BR10" i="8"/>
  <c r="BS10" i="8"/>
  <c r="BT10" i="8"/>
  <c r="BU10" i="8"/>
  <c r="BV10" i="8"/>
  <c r="BZ10" i="8"/>
  <c r="BW10" i="8"/>
  <c r="BX10" i="8"/>
  <c r="BY10" i="8"/>
  <c r="CA10" i="8"/>
  <c r="CB10" i="8"/>
  <c r="CC10" i="8"/>
  <c r="CD10" i="8"/>
  <c r="CE10" i="8"/>
  <c r="CF10" i="8"/>
  <c r="CG10" i="8"/>
  <c r="CH10" i="8"/>
  <c r="CI10" i="8"/>
  <c r="CJ10" i="8"/>
  <c r="CK10" i="8"/>
  <c r="CL10" i="8"/>
  <c r="CM10" i="8"/>
  <c r="CS10" i="8" s="1"/>
  <c r="CN10" i="8"/>
  <c r="CO10" i="8"/>
  <c r="CP10" i="8"/>
  <c r="CR10" i="8" s="1"/>
  <c r="CQ10" i="8"/>
  <c r="CT10" i="8"/>
  <c r="CU10" i="8"/>
  <c r="CV10" i="8"/>
  <c r="CW10" i="8"/>
  <c r="CX10" i="8"/>
  <c r="CY10" i="8"/>
  <c r="CZ10" i="8"/>
  <c r="DA10" i="8"/>
  <c r="DB10" i="8"/>
  <c r="DC10" i="8"/>
  <c r="DD10" i="8"/>
  <c r="DE10" i="8"/>
  <c r="DF10" i="8"/>
  <c r="DJ10" i="8"/>
  <c r="DG10" i="8"/>
  <c r="DH10" i="8"/>
  <c r="DI10" i="8"/>
  <c r="DK10" i="8"/>
  <c r="DL10" i="8"/>
  <c r="DM10" i="8"/>
  <c r="DN10" i="8"/>
  <c r="DO10" i="8"/>
  <c r="DP10" i="8"/>
  <c r="DQ10" i="8"/>
  <c r="DR10" i="8"/>
  <c r="DS10" i="8"/>
  <c r="DT10" i="8"/>
  <c r="DU10" i="8"/>
  <c r="DV10" i="8"/>
  <c r="DW10" i="8"/>
  <c r="DX10" i="8"/>
  <c r="DY10" i="8"/>
  <c r="DZ10" i="8"/>
  <c r="EA10" i="8"/>
  <c r="EC10" i="8" s="1"/>
  <c r="ED10" i="8"/>
  <c r="EE10" i="8"/>
  <c r="EF10" i="8"/>
  <c r="EG10" i="8"/>
  <c r="EH10" i="8"/>
  <c r="EI10" i="8"/>
  <c r="EJ10" i="8"/>
  <c r="EK10" i="8"/>
  <c r="EL10" i="8"/>
  <c r="EM10" i="8"/>
  <c r="EN10" i="8"/>
  <c r="EO10" i="8"/>
  <c r="EP10" i="8"/>
  <c r="EQ10" i="8"/>
  <c r="ER10" i="8"/>
  <c r="ES10" i="8"/>
  <c r="EU10" i="8" s="1"/>
  <c r="EV10" i="8"/>
  <c r="EW10" i="8"/>
  <c r="EX10" i="8"/>
  <c r="EY10" i="8"/>
  <c r="EZ10" i="8"/>
  <c r="FA10" i="8"/>
  <c r="FB10" i="8"/>
  <c r="FC10" i="8"/>
  <c r="FD10" i="8"/>
  <c r="FE10" i="8"/>
  <c r="FF10" i="8"/>
  <c r="FG10" i="8"/>
  <c r="FH10" i="8"/>
  <c r="FL10" i="8" s="1"/>
  <c r="FI10" i="8"/>
  <c r="FJ10" i="8"/>
  <c r="FK10" i="8"/>
  <c r="FM10" i="8" s="1"/>
  <c r="FN10" i="8"/>
  <c r="FO10" i="8"/>
  <c r="FP10" i="8"/>
  <c r="FQ10" i="8"/>
  <c r="FR10" i="8"/>
  <c r="FS10" i="8"/>
  <c r="FT10" i="8"/>
  <c r="FU10" i="8"/>
  <c r="FV10" i="8"/>
  <c r="FW10" i="8"/>
  <c r="FX10" i="8"/>
  <c r="FY10" i="8"/>
  <c r="FZ10" i="8"/>
  <c r="GA10" i="8"/>
  <c r="GB10" i="8"/>
  <c r="GC10" i="8"/>
  <c r="GE10" i="8"/>
  <c r="GF10" i="8"/>
  <c r="GG10" i="8"/>
  <c r="GH10" i="8"/>
  <c r="GI10" i="8"/>
  <c r="GJ10" i="8"/>
  <c r="GK10" i="8"/>
  <c r="GL10" i="8"/>
  <c r="GM10" i="8"/>
  <c r="GN10" i="8"/>
  <c r="GO10" i="8"/>
  <c r="GP10" i="8"/>
  <c r="GQ10" i="8"/>
  <c r="GR10" i="8"/>
  <c r="GS10" i="8"/>
  <c r="GT10" i="8"/>
  <c r="GU10" i="8"/>
  <c r="GW10" i="8" s="1"/>
  <c r="GX10" i="8"/>
  <c r="GY10" i="8"/>
  <c r="GZ10" i="8"/>
  <c r="HA10" i="8"/>
  <c r="HB10" i="8"/>
  <c r="HC10" i="8"/>
  <c r="HD10" i="8"/>
  <c r="HE10" i="8"/>
  <c r="HF10" i="8"/>
  <c r="HG10" i="8"/>
  <c r="HH10" i="8"/>
  <c r="HI10" i="8"/>
  <c r="HJ10" i="8"/>
  <c r="HK10" i="8"/>
  <c r="HL10" i="8"/>
  <c r="HM10" i="8"/>
  <c r="HO10" i="8" s="1"/>
  <c r="HP10" i="8"/>
  <c r="HQ10" i="8"/>
  <c r="HR10" i="8"/>
  <c r="HS10" i="8"/>
  <c r="HT10" i="8"/>
  <c r="HU10" i="8"/>
  <c r="HV10" i="8"/>
  <c r="HW10" i="8"/>
  <c r="HX10" i="8"/>
  <c r="HY10" i="8"/>
  <c r="HZ10" i="8"/>
  <c r="IA10" i="8"/>
  <c r="IB10" i="8"/>
  <c r="IC10" i="8"/>
  <c r="ID10" i="8"/>
  <c r="IF10" i="8" s="1"/>
  <c r="IE10" i="8"/>
  <c r="IG10" i="8" s="1"/>
  <c r="B11" i="8"/>
  <c r="E11" i="8"/>
  <c r="F11" i="8"/>
  <c r="H11" i="8"/>
  <c r="I11" i="8"/>
  <c r="K11" i="8"/>
  <c r="L11" i="8"/>
  <c r="N11" i="8"/>
  <c r="O11" i="8"/>
  <c r="P11" i="8" s="1"/>
  <c r="Q11" i="8"/>
  <c r="R11" i="8"/>
  <c r="T11" i="8"/>
  <c r="U11" i="8"/>
  <c r="W11" i="8"/>
  <c r="Y11" i="8"/>
  <c r="X11" i="8"/>
  <c r="Z11" i="8"/>
  <c r="AA11" i="8"/>
  <c r="AC11" i="8"/>
  <c r="AD11" i="8"/>
  <c r="AF11" i="8"/>
  <c r="AG11" i="8"/>
  <c r="AI11" i="8"/>
  <c r="AJ11" i="8"/>
  <c r="AL11" i="8"/>
  <c r="AM11" i="8"/>
  <c r="AO11" i="8"/>
  <c r="AP11" i="8"/>
  <c r="AR11" i="8"/>
  <c r="AS11" i="8"/>
  <c r="AU11" i="8"/>
  <c r="AV11" i="8"/>
  <c r="AX11" i="8"/>
  <c r="AY11" i="8"/>
  <c r="BA11" i="8"/>
  <c r="BB11" i="8"/>
  <c r="BD11" i="8"/>
  <c r="BE11" i="8"/>
  <c r="BJ11" i="8"/>
  <c r="BK11" i="8"/>
  <c r="BL11" i="8"/>
  <c r="BM11" i="8"/>
  <c r="BN11" i="8"/>
  <c r="BO11" i="8"/>
  <c r="BP11" i="8"/>
  <c r="BQ11" i="8"/>
  <c r="BR11" i="8"/>
  <c r="BS11" i="8"/>
  <c r="BT11" i="8"/>
  <c r="BU11" i="8"/>
  <c r="BV11" i="8"/>
  <c r="BW11" i="8"/>
  <c r="CA11" i="8" s="1"/>
  <c r="BX11" i="8"/>
  <c r="BY11" i="8"/>
  <c r="CB11" i="8"/>
  <c r="CC11" i="8"/>
  <c r="CD11" i="8"/>
  <c r="CE11" i="8"/>
  <c r="CF11" i="8"/>
  <c r="CG11" i="8"/>
  <c r="CH11" i="8"/>
  <c r="CI11" i="8"/>
  <c r="CJ11" i="8"/>
  <c r="CK11" i="8"/>
  <c r="CL11" i="8"/>
  <c r="CM11" i="8"/>
  <c r="CN11" i="8"/>
  <c r="CO11" i="8"/>
  <c r="CP11" i="8"/>
  <c r="CQ11" i="8"/>
  <c r="CT11" i="8"/>
  <c r="CU11" i="8"/>
  <c r="CV11" i="8"/>
  <c r="CW11" i="8"/>
  <c r="CX11" i="8"/>
  <c r="CY11" i="8"/>
  <c r="CZ11" i="8"/>
  <c r="DA11" i="8"/>
  <c r="DB11" i="8"/>
  <c r="DC11" i="8"/>
  <c r="DD11" i="8"/>
  <c r="DE11" i="8"/>
  <c r="DF11" i="8"/>
  <c r="DG11" i="8"/>
  <c r="DH11" i="8"/>
  <c r="DI11" i="8"/>
  <c r="DK11" i="8"/>
  <c r="DL11" i="8"/>
  <c r="DM11" i="8"/>
  <c r="DN11" i="8"/>
  <c r="DO11" i="8"/>
  <c r="DP11" i="8"/>
  <c r="DQ11" i="8"/>
  <c r="DR11" i="8"/>
  <c r="DS11" i="8"/>
  <c r="DT11" i="8"/>
  <c r="DU11" i="8"/>
  <c r="DV11" i="8"/>
  <c r="DW11" i="8"/>
  <c r="DX11" i="8"/>
  <c r="DY11" i="8"/>
  <c r="EC11" i="8" s="1"/>
  <c r="DZ11" i="8"/>
  <c r="EA11" i="8"/>
  <c r="ED11" i="8"/>
  <c r="EE11" i="8"/>
  <c r="EF11" i="8"/>
  <c r="EG11" i="8"/>
  <c r="EH11" i="8"/>
  <c r="EI11" i="8"/>
  <c r="EJ11" i="8"/>
  <c r="EK11" i="8"/>
  <c r="EL11" i="8"/>
  <c r="EM11" i="8"/>
  <c r="EN11" i="8"/>
  <c r="EO11" i="8"/>
  <c r="EP11" i="8"/>
  <c r="EQ11" i="8"/>
  <c r="EU11" i="8" s="1"/>
  <c r="ER11" i="8"/>
  <c r="ES11" i="8"/>
  <c r="EV11" i="8"/>
  <c r="EW11" i="8"/>
  <c r="EX11" i="8"/>
  <c r="EY11" i="8"/>
  <c r="EZ11" i="8"/>
  <c r="FA11" i="8"/>
  <c r="FB11" i="8"/>
  <c r="FC11" i="8"/>
  <c r="FD11" i="8"/>
  <c r="FE11" i="8"/>
  <c r="FF11" i="8"/>
  <c r="FG11" i="8"/>
  <c r="FH11" i="8"/>
  <c r="FI11" i="8"/>
  <c r="FJ11" i="8"/>
  <c r="FK11" i="8"/>
  <c r="FN11" i="8"/>
  <c r="FO11" i="8"/>
  <c r="FP11" i="8"/>
  <c r="FQ11" i="8"/>
  <c r="FR11" i="8"/>
  <c r="FS11" i="8"/>
  <c r="FT11" i="8"/>
  <c r="FU11" i="8"/>
  <c r="FV11" i="8"/>
  <c r="FW11" i="8"/>
  <c r="FX11" i="8"/>
  <c r="FY11" i="8"/>
  <c r="FZ11" i="8"/>
  <c r="GA11" i="8"/>
  <c r="GB11" i="8"/>
  <c r="GC11" i="8"/>
  <c r="GF11" i="8"/>
  <c r="GG11" i="8"/>
  <c r="GH11" i="8"/>
  <c r="GI11" i="8"/>
  <c r="GJ11" i="8"/>
  <c r="GK11" i="8"/>
  <c r="GL11" i="8"/>
  <c r="GM11" i="8"/>
  <c r="GN11" i="8"/>
  <c r="GO11" i="8"/>
  <c r="GP11" i="8"/>
  <c r="GQ11" i="8"/>
  <c r="GR11" i="8"/>
  <c r="GS11" i="8"/>
  <c r="GT11" i="8"/>
  <c r="GU11" i="8"/>
  <c r="GW11" i="8"/>
  <c r="GX11" i="8"/>
  <c r="GY11" i="8"/>
  <c r="GZ11" i="8"/>
  <c r="HA11" i="8"/>
  <c r="HB11" i="8"/>
  <c r="HC11" i="8"/>
  <c r="HD11" i="8"/>
  <c r="HE11" i="8"/>
  <c r="HF11" i="8"/>
  <c r="HG11" i="8"/>
  <c r="HH11" i="8"/>
  <c r="HI11" i="8"/>
  <c r="HJ11" i="8"/>
  <c r="HK11" i="8"/>
  <c r="HL11" i="8"/>
  <c r="HM11" i="8"/>
  <c r="HP11" i="8"/>
  <c r="HQ11" i="8"/>
  <c r="HR11" i="8"/>
  <c r="HS11" i="8"/>
  <c r="HT11" i="8"/>
  <c r="HU11" i="8"/>
  <c r="HV11" i="8"/>
  <c r="HW11" i="8"/>
  <c r="HX11" i="8"/>
  <c r="HY11" i="8"/>
  <c r="HZ11" i="8"/>
  <c r="IA11" i="8"/>
  <c r="IB11" i="8"/>
  <c r="IC11" i="8"/>
  <c r="ID11" i="8"/>
  <c r="IE11" i="8"/>
  <c r="B12" i="8"/>
  <c r="E12" i="8"/>
  <c r="F12" i="8"/>
  <c r="G12" i="8"/>
  <c r="H12" i="8"/>
  <c r="I12" i="8"/>
  <c r="J12" i="8" s="1"/>
  <c r="K12" i="8"/>
  <c r="M12" i="8" s="1"/>
  <c r="L12" i="8"/>
  <c r="N12" i="8"/>
  <c r="O12" i="8"/>
  <c r="Q12" i="8"/>
  <c r="R12" i="8"/>
  <c r="S12" i="8"/>
  <c r="T12" i="8"/>
  <c r="V12" i="8" s="1"/>
  <c r="U12" i="8"/>
  <c r="W12" i="8"/>
  <c r="X12" i="8"/>
  <c r="Z12" i="8"/>
  <c r="AB12" i="8" s="1"/>
  <c r="AA12" i="8"/>
  <c r="AC12" i="8"/>
  <c r="AD12" i="8"/>
  <c r="AE12" i="8" s="1"/>
  <c r="AF12" i="8"/>
  <c r="AG12" i="8"/>
  <c r="AI12" i="8"/>
  <c r="AJ12" i="8"/>
  <c r="AL12" i="8"/>
  <c r="AM12" i="8"/>
  <c r="AN12" i="8" s="1"/>
  <c r="AO12" i="8"/>
  <c r="AP12" i="8"/>
  <c r="AQ12" i="8"/>
  <c r="AR12" i="8"/>
  <c r="AT12" i="8" s="1"/>
  <c r="AS12" i="8"/>
  <c r="AU12" i="8"/>
  <c r="AV12" i="8"/>
  <c r="AX12" i="8"/>
  <c r="AY12" i="8"/>
  <c r="AZ12" i="8" s="1"/>
  <c r="BA12" i="8"/>
  <c r="BB12" i="8"/>
  <c r="BC12" i="8"/>
  <c r="BD12" i="8"/>
  <c r="BF12" i="8" s="1"/>
  <c r="BE12" i="8"/>
  <c r="BJ12" i="8"/>
  <c r="BK12" i="8"/>
  <c r="BL12" i="8"/>
  <c r="BM12" i="8"/>
  <c r="BN12" i="8"/>
  <c r="BO12" i="8"/>
  <c r="BP12" i="8"/>
  <c r="BQ12" i="8"/>
  <c r="BR12" i="8"/>
  <c r="BS12" i="8"/>
  <c r="BT12" i="8"/>
  <c r="BU12" i="8"/>
  <c r="BV12" i="8"/>
  <c r="BW12" i="8"/>
  <c r="BX12" i="8"/>
  <c r="BY12" i="8"/>
  <c r="CB12" i="8"/>
  <c r="CC12" i="8"/>
  <c r="CD12" i="8"/>
  <c r="CE12" i="8"/>
  <c r="CF12" i="8"/>
  <c r="CG12" i="8"/>
  <c r="CH12" i="8"/>
  <c r="CI12" i="8"/>
  <c r="CJ12" i="8"/>
  <c r="CK12" i="8"/>
  <c r="CL12" i="8"/>
  <c r="CM12" i="8"/>
  <c r="CN12" i="8"/>
  <c r="CR12" i="8" s="1"/>
  <c r="CO12" i="8"/>
  <c r="CP12" i="8"/>
  <c r="CQ12" i="8"/>
  <c r="CS12" i="8" s="1"/>
  <c r="CT12" i="8"/>
  <c r="CU12" i="8"/>
  <c r="CV12" i="8"/>
  <c r="CW12" i="8"/>
  <c r="CX12" i="8"/>
  <c r="CY12" i="8"/>
  <c r="CZ12" i="8"/>
  <c r="DA12" i="8"/>
  <c r="DB12" i="8"/>
  <c r="DC12" i="8"/>
  <c r="DD12" i="8"/>
  <c r="DE12" i="8"/>
  <c r="DK12" i="8" s="1"/>
  <c r="DF12" i="8"/>
  <c r="DG12" i="8"/>
  <c r="DH12" i="8"/>
  <c r="DI12" i="8"/>
  <c r="DL12" i="8"/>
  <c r="DM12" i="8"/>
  <c r="DN12" i="8"/>
  <c r="DN31" i="8" s="1"/>
  <c r="DO12" i="8"/>
  <c r="DP12" i="8"/>
  <c r="DQ12" i="8"/>
  <c r="DR12" i="8"/>
  <c r="DS12" i="8"/>
  <c r="DT12" i="8"/>
  <c r="DU12" i="8"/>
  <c r="DV12" i="8"/>
  <c r="DW12" i="8"/>
  <c r="DX12" i="8"/>
  <c r="DY12" i="8"/>
  <c r="EC12" i="8"/>
  <c r="DZ12" i="8"/>
  <c r="EA12" i="8"/>
  <c r="ED12" i="8"/>
  <c r="EE12" i="8"/>
  <c r="EF12" i="8"/>
  <c r="EG12" i="8"/>
  <c r="EH12" i="8"/>
  <c r="EI12" i="8"/>
  <c r="EJ12" i="8"/>
  <c r="EK12" i="8"/>
  <c r="EL12" i="8"/>
  <c r="EM12" i="8"/>
  <c r="EN12" i="8"/>
  <c r="EO12" i="8"/>
  <c r="EP12" i="8"/>
  <c r="ET12" i="8" s="1"/>
  <c r="EQ12" i="8"/>
  <c r="ER12" i="8"/>
  <c r="ES12" i="8"/>
  <c r="EV12" i="8"/>
  <c r="EW12" i="8"/>
  <c r="EX12" i="8"/>
  <c r="EY12" i="8"/>
  <c r="EZ12" i="8"/>
  <c r="FA12" i="8"/>
  <c r="FB12" i="8"/>
  <c r="FC12" i="8"/>
  <c r="FD12" i="8"/>
  <c r="FE12" i="8"/>
  <c r="FF12" i="8"/>
  <c r="FG12" i="8"/>
  <c r="FM12" i="8" s="1"/>
  <c r="FH12" i="8"/>
  <c r="FI12" i="8"/>
  <c r="FJ12" i="8"/>
  <c r="FK12" i="8"/>
  <c r="FN12" i="8"/>
  <c r="FO12" i="8"/>
  <c r="FP12" i="8"/>
  <c r="FQ12" i="8"/>
  <c r="FR12" i="8"/>
  <c r="FS12" i="8"/>
  <c r="FT12" i="8"/>
  <c r="FU12" i="8"/>
  <c r="FV12" i="8"/>
  <c r="FW12" i="8"/>
  <c r="FX12" i="8"/>
  <c r="GD12" i="8" s="1"/>
  <c r="FY12" i="8"/>
  <c r="FZ12" i="8"/>
  <c r="GA12" i="8"/>
  <c r="GE12" i="8"/>
  <c r="GB12" i="8"/>
  <c r="GC12" i="8"/>
  <c r="GF12" i="8"/>
  <c r="GG12" i="8"/>
  <c r="GH12" i="8"/>
  <c r="GI12" i="8"/>
  <c r="GJ12" i="8"/>
  <c r="GK12" i="8"/>
  <c r="GL12" i="8"/>
  <c r="GM12" i="8"/>
  <c r="GN12" i="8"/>
  <c r="GO12" i="8"/>
  <c r="GP12" i="8"/>
  <c r="GQ12" i="8"/>
  <c r="GW12" i="8" s="1"/>
  <c r="GR12" i="8"/>
  <c r="GS12" i="8"/>
  <c r="GT12" i="8"/>
  <c r="GV12" i="8"/>
  <c r="GU12" i="8"/>
  <c r="GX12" i="8"/>
  <c r="GY12" i="8"/>
  <c r="GZ12" i="8"/>
  <c r="HA12" i="8"/>
  <c r="HB12" i="8"/>
  <c r="HC12" i="8"/>
  <c r="HD12" i="8"/>
  <c r="HE12" i="8"/>
  <c r="HF12" i="8"/>
  <c r="HG12" i="8"/>
  <c r="HH12" i="8"/>
  <c r="HN12" i="8" s="1"/>
  <c r="HI12" i="8"/>
  <c r="HJ12" i="8"/>
  <c r="HK12" i="8"/>
  <c r="HO12" i="8"/>
  <c r="HL12" i="8"/>
  <c r="HM12" i="8"/>
  <c r="HP12" i="8"/>
  <c r="HQ12" i="8"/>
  <c r="HR12" i="8"/>
  <c r="HS12" i="8"/>
  <c r="HT12" i="8"/>
  <c r="HU12" i="8"/>
  <c r="HV12" i="8"/>
  <c r="HW12" i="8"/>
  <c r="HX12" i="8"/>
  <c r="HY12" i="8"/>
  <c r="HZ12" i="8"/>
  <c r="IA12" i="8"/>
  <c r="IB12" i="8"/>
  <c r="IC12" i="8"/>
  <c r="ID12" i="8"/>
  <c r="IE12" i="8"/>
  <c r="IG12" i="8" s="1"/>
  <c r="B13" i="8"/>
  <c r="E13" i="8"/>
  <c r="F13" i="8"/>
  <c r="G13" i="8" s="1"/>
  <c r="H13" i="8"/>
  <c r="I13" i="8"/>
  <c r="K13" i="8"/>
  <c r="M13" i="8"/>
  <c r="L13" i="8"/>
  <c r="N13" i="8"/>
  <c r="O13" i="8"/>
  <c r="Q13" i="8"/>
  <c r="R13" i="8"/>
  <c r="T13" i="8"/>
  <c r="U13" i="8"/>
  <c r="W13" i="8"/>
  <c r="Y13" i="8"/>
  <c r="X13" i="8"/>
  <c r="Z13" i="8"/>
  <c r="AA13" i="8"/>
  <c r="AC13" i="8"/>
  <c r="AE13" i="8" s="1"/>
  <c r="AD13" i="8"/>
  <c r="AF13" i="8"/>
  <c r="AG13" i="8"/>
  <c r="AI13" i="8"/>
  <c r="AK13" i="8"/>
  <c r="AJ13" i="8"/>
  <c r="AL13" i="8"/>
  <c r="AM13" i="8"/>
  <c r="AO13" i="8"/>
  <c r="AP13" i="8"/>
  <c r="AR13" i="8"/>
  <c r="AS13" i="8"/>
  <c r="AU13" i="8"/>
  <c r="AV13" i="8"/>
  <c r="AW13" i="8" s="1"/>
  <c r="AX13" i="8"/>
  <c r="AY13" i="8"/>
  <c r="BA13" i="8"/>
  <c r="BC13" i="8"/>
  <c r="BB13" i="8"/>
  <c r="BD13" i="8"/>
  <c r="BE13" i="8"/>
  <c r="BJ13" i="8"/>
  <c r="BK13" i="8"/>
  <c r="BL13" i="8"/>
  <c r="BM13" i="8"/>
  <c r="BN13" i="8"/>
  <c r="BO13" i="8"/>
  <c r="BP13" i="8"/>
  <c r="BQ13" i="8"/>
  <c r="BR13" i="8"/>
  <c r="BS13" i="8"/>
  <c r="BT13" i="8"/>
  <c r="BU13" i="8"/>
  <c r="BV13" i="8"/>
  <c r="BW13" i="8"/>
  <c r="CA13" i="8"/>
  <c r="BX13" i="8"/>
  <c r="BZ13" i="8" s="1"/>
  <c r="BY13" i="8"/>
  <c r="CB13" i="8"/>
  <c r="CC13" i="8"/>
  <c r="CD13" i="8"/>
  <c r="CE13" i="8"/>
  <c r="CF13" i="8"/>
  <c r="CG13" i="8"/>
  <c r="CH13" i="8"/>
  <c r="CI13" i="8"/>
  <c r="CJ13" i="8"/>
  <c r="CK13" i="8"/>
  <c r="CL13" i="8"/>
  <c r="CR13" i="8" s="1"/>
  <c r="CM13" i="8"/>
  <c r="CN13" i="8"/>
  <c r="CO13" i="8"/>
  <c r="CP13" i="8"/>
  <c r="CQ13" i="8"/>
  <c r="CS13" i="8" s="1"/>
  <c r="CT13" i="8"/>
  <c r="CU13" i="8"/>
  <c r="CV13" i="8"/>
  <c r="CW13" i="8"/>
  <c r="CX13" i="8"/>
  <c r="CY13" i="8"/>
  <c r="CZ13" i="8"/>
  <c r="DA13" i="8"/>
  <c r="DB13" i="8"/>
  <c r="DC13" i="8"/>
  <c r="DD13" i="8"/>
  <c r="DE13" i="8"/>
  <c r="DF13" i="8"/>
  <c r="DG13" i="8"/>
  <c r="DH13" i="8"/>
  <c r="DI13" i="8"/>
  <c r="DL13" i="8"/>
  <c r="DM13" i="8"/>
  <c r="DN13" i="8"/>
  <c r="DO13" i="8"/>
  <c r="DP13" i="8"/>
  <c r="DQ13" i="8"/>
  <c r="DR13" i="8"/>
  <c r="DS13" i="8"/>
  <c r="DT13" i="8"/>
  <c r="DU13" i="8"/>
  <c r="DV13" i="8"/>
  <c r="DW13" i="8"/>
  <c r="DX13" i="8"/>
  <c r="DY13" i="8"/>
  <c r="DZ13" i="8"/>
  <c r="EB13" i="8" s="1"/>
  <c r="EA13" i="8"/>
  <c r="ED13" i="8"/>
  <c r="EE13" i="8"/>
  <c r="EF13" i="8"/>
  <c r="EG13" i="8"/>
  <c r="EH13" i="8"/>
  <c r="EI13" i="8"/>
  <c r="EJ13" i="8"/>
  <c r="EK13" i="8"/>
  <c r="EL13" i="8"/>
  <c r="EM13" i="8"/>
  <c r="EN13" i="8"/>
  <c r="ET13" i="8" s="1"/>
  <c r="EO13" i="8"/>
  <c r="EP13" i="8"/>
  <c r="EQ13" i="8"/>
  <c r="EU13" i="8"/>
  <c r="ER13" i="8"/>
  <c r="ES13" i="8"/>
  <c r="EV13" i="8"/>
  <c r="EW13" i="8"/>
  <c r="EX13" i="8"/>
  <c r="EY13" i="8"/>
  <c r="EZ13" i="8"/>
  <c r="FA13" i="8"/>
  <c r="FB13" i="8"/>
  <c r="FC13" i="8"/>
  <c r="FD13" i="8"/>
  <c r="FE13" i="8"/>
  <c r="FF13" i="8"/>
  <c r="FG13" i="8"/>
  <c r="FH13" i="8"/>
  <c r="FL13" i="8"/>
  <c r="FI13" i="8"/>
  <c r="FJ13" i="8"/>
  <c r="FK13" i="8"/>
  <c r="FN13" i="8"/>
  <c r="FO13" i="8"/>
  <c r="FP13" i="8"/>
  <c r="FQ13" i="8"/>
  <c r="FR13" i="8"/>
  <c r="FS13" i="8"/>
  <c r="FT13" i="8"/>
  <c r="FU13" i="8"/>
  <c r="FV13" i="8"/>
  <c r="FW13" i="8"/>
  <c r="FX13" i="8"/>
  <c r="GD13" i="8" s="1"/>
  <c r="FY13" i="8"/>
  <c r="FZ13" i="8"/>
  <c r="GA13" i="8"/>
  <c r="GE13" i="8"/>
  <c r="GB13" i="8"/>
  <c r="GC13" i="8"/>
  <c r="GF13" i="8"/>
  <c r="GG13" i="8"/>
  <c r="GH13" i="8"/>
  <c r="GI13" i="8"/>
  <c r="GJ13" i="8"/>
  <c r="GK13" i="8"/>
  <c r="GL13" i="8"/>
  <c r="GM13" i="8"/>
  <c r="GN13" i="8"/>
  <c r="GO13" i="8"/>
  <c r="GP13" i="8"/>
  <c r="GQ13" i="8"/>
  <c r="GR13" i="8"/>
  <c r="GS13" i="8"/>
  <c r="GT13" i="8"/>
  <c r="GU13" i="8"/>
  <c r="GX13" i="8"/>
  <c r="GY13" i="8"/>
  <c r="GZ13" i="8"/>
  <c r="HA13" i="8"/>
  <c r="HB13" i="8"/>
  <c r="HC13" i="8"/>
  <c r="HD13" i="8"/>
  <c r="HE13" i="8"/>
  <c r="HF13" i="8"/>
  <c r="HG13" i="8"/>
  <c r="HH13" i="8"/>
  <c r="HI13" i="8"/>
  <c r="HJ13" i="8"/>
  <c r="HK13" i="8"/>
  <c r="HO13" i="8" s="1"/>
  <c r="HL13" i="8"/>
  <c r="HM13" i="8"/>
  <c r="HP13" i="8"/>
  <c r="HQ13" i="8"/>
  <c r="HR13" i="8"/>
  <c r="HS13" i="8"/>
  <c r="HT13" i="8"/>
  <c r="HU13" i="8"/>
  <c r="HV13" i="8"/>
  <c r="HW13" i="8"/>
  <c r="HX13" i="8"/>
  <c r="HY13" i="8"/>
  <c r="HZ13" i="8"/>
  <c r="IA13" i="8"/>
  <c r="IB13" i="8"/>
  <c r="IC13" i="8"/>
  <c r="ID13" i="8"/>
  <c r="IE13" i="8"/>
  <c r="IG13" i="8" s="1"/>
  <c r="B14" i="8"/>
  <c r="E14" i="8"/>
  <c r="F14" i="8"/>
  <c r="G14" i="8" s="1"/>
  <c r="H14" i="8"/>
  <c r="I14" i="8"/>
  <c r="J14" i="8"/>
  <c r="K14" i="8"/>
  <c r="M14" i="8" s="1"/>
  <c r="L14" i="8"/>
  <c r="N14" i="8"/>
  <c r="O14" i="8"/>
  <c r="Q14" i="8"/>
  <c r="R14" i="8"/>
  <c r="T14" i="8"/>
  <c r="V14" i="8" s="1"/>
  <c r="U14" i="8"/>
  <c r="W14" i="8"/>
  <c r="X14" i="8"/>
  <c r="Y14" i="8" s="1"/>
  <c r="Z14" i="8"/>
  <c r="AA14" i="8"/>
  <c r="AB14" i="8"/>
  <c r="AC14" i="8"/>
  <c r="AE14" i="8" s="1"/>
  <c r="AD14" i="8"/>
  <c r="AF14" i="8"/>
  <c r="AG14" i="8"/>
  <c r="AI14" i="8"/>
  <c r="AJ14" i="8"/>
  <c r="AK14" i="8" s="1"/>
  <c r="AL14" i="8"/>
  <c r="AN14" i="8" s="1"/>
  <c r="AM14" i="8"/>
  <c r="AO14" i="8"/>
  <c r="AQ14" i="8"/>
  <c r="AP14" i="8"/>
  <c r="AR14" i="8"/>
  <c r="AS14" i="8"/>
  <c r="AT14" i="8"/>
  <c r="AU14" i="8"/>
  <c r="AV14" i="8"/>
  <c r="AW14" i="8" s="1"/>
  <c r="AX14" i="8"/>
  <c r="AZ14" i="8" s="1"/>
  <c r="AY14" i="8"/>
  <c r="BA14" i="8"/>
  <c r="BC14" i="8"/>
  <c r="BB14" i="8"/>
  <c r="BD14" i="8"/>
  <c r="BE14" i="8"/>
  <c r="BF14" i="8"/>
  <c r="BJ14" i="8"/>
  <c r="BK14" i="8"/>
  <c r="BL14" i="8"/>
  <c r="BM14" i="8"/>
  <c r="BN14" i="8"/>
  <c r="BO14" i="8"/>
  <c r="BP14" i="8"/>
  <c r="BQ14" i="8"/>
  <c r="BR14" i="8"/>
  <c r="BS14" i="8"/>
  <c r="BT14" i="8"/>
  <c r="BU14" i="8"/>
  <c r="BV14" i="8"/>
  <c r="BW14" i="8"/>
  <c r="CA14" i="8" s="1"/>
  <c r="BX14" i="8"/>
  <c r="BZ14" i="8" s="1"/>
  <c r="BY14" i="8"/>
  <c r="CB14" i="8"/>
  <c r="CC14" i="8"/>
  <c r="CD14" i="8"/>
  <c r="CE14" i="8"/>
  <c r="CF14" i="8"/>
  <c r="CG14" i="8"/>
  <c r="CH14" i="8"/>
  <c r="CI14" i="8"/>
  <c r="CJ14" i="8"/>
  <c r="CK14" i="8"/>
  <c r="CL14" i="8"/>
  <c r="CM14" i="8"/>
  <c r="CN14" i="8"/>
  <c r="CR14" i="8"/>
  <c r="CO14" i="8"/>
  <c r="CP14" i="8"/>
  <c r="CQ14" i="8"/>
  <c r="CS14" i="8"/>
  <c r="CT14" i="8"/>
  <c r="CU14" i="8"/>
  <c r="CV14" i="8"/>
  <c r="CW14" i="8"/>
  <c r="CX14" i="8"/>
  <c r="CY14" i="8"/>
  <c r="CZ14" i="8"/>
  <c r="DA14" i="8"/>
  <c r="DB14" i="8"/>
  <c r="DC14" i="8"/>
  <c r="DD14" i="8"/>
  <c r="DE14" i="8"/>
  <c r="DF14" i="8"/>
  <c r="DG14" i="8"/>
  <c r="DK14" i="8" s="1"/>
  <c r="DH14" i="8"/>
  <c r="DJ14" i="8" s="1"/>
  <c r="DI14" i="8"/>
  <c r="DL14" i="8"/>
  <c r="DM14" i="8"/>
  <c r="DN14" i="8"/>
  <c r="DO14" i="8"/>
  <c r="DP14" i="8"/>
  <c r="DQ14" i="8"/>
  <c r="DR14" i="8"/>
  <c r="DS14" i="8"/>
  <c r="DT14" i="8"/>
  <c r="DU14" i="8"/>
  <c r="DV14" i="8"/>
  <c r="DW14" i="8"/>
  <c r="DX14" i="8"/>
  <c r="DY14" i="8"/>
  <c r="EC14" i="8" s="1"/>
  <c r="DZ14" i="8"/>
  <c r="EA14" i="8"/>
  <c r="ED14" i="8"/>
  <c r="EE14" i="8"/>
  <c r="EF14" i="8"/>
  <c r="EG14" i="8"/>
  <c r="EH14" i="8"/>
  <c r="EI14" i="8"/>
  <c r="EJ14" i="8"/>
  <c r="EK14" i="8"/>
  <c r="EL14" i="8"/>
  <c r="EM14" i="8"/>
  <c r="EN14" i="8"/>
  <c r="EO14" i="8"/>
  <c r="EP14" i="8"/>
  <c r="EQ14" i="8"/>
  <c r="ER14" i="8"/>
  <c r="ES14" i="8"/>
  <c r="EU14" i="8"/>
  <c r="EV14" i="8"/>
  <c r="EW14" i="8"/>
  <c r="EX14" i="8"/>
  <c r="EY14" i="8"/>
  <c r="EZ14" i="8"/>
  <c r="FA14" i="8"/>
  <c r="FB14" i="8"/>
  <c r="FC14" i="8"/>
  <c r="FD14" i="8"/>
  <c r="FE14" i="8"/>
  <c r="FF14" i="8"/>
  <c r="FG14" i="8"/>
  <c r="FH14" i="8"/>
  <c r="FI14" i="8"/>
  <c r="FJ14" i="8"/>
  <c r="FK14" i="8"/>
  <c r="FM14" i="8" s="1"/>
  <c r="FN14" i="8"/>
  <c r="FO14" i="8"/>
  <c r="FP14" i="8"/>
  <c r="FQ14" i="8"/>
  <c r="FR14" i="8"/>
  <c r="FS14" i="8"/>
  <c r="FT14" i="8"/>
  <c r="FU14" i="8"/>
  <c r="FV14" i="8"/>
  <c r="FW14" i="8"/>
  <c r="FX14" i="8"/>
  <c r="FY14" i="8"/>
  <c r="FZ14" i="8"/>
  <c r="GD14" i="8" s="1"/>
  <c r="GA14" i="8"/>
  <c r="GB14" i="8"/>
  <c r="GC14" i="8"/>
  <c r="GE14" i="8" s="1"/>
  <c r="GF14" i="8"/>
  <c r="GG14" i="8"/>
  <c r="GH14" i="8"/>
  <c r="GI14" i="8"/>
  <c r="GJ14" i="8"/>
  <c r="GK14" i="8"/>
  <c r="GL14" i="8"/>
  <c r="GM14" i="8"/>
  <c r="GN14" i="8"/>
  <c r="GO14" i="8"/>
  <c r="GP14" i="8"/>
  <c r="GQ14" i="8"/>
  <c r="GR14" i="8"/>
  <c r="GS14" i="8"/>
  <c r="GT14" i="8"/>
  <c r="GV14" i="8" s="1"/>
  <c r="GU14" i="8"/>
  <c r="GX14" i="8"/>
  <c r="GY14" i="8"/>
  <c r="GZ14" i="8"/>
  <c r="HA14" i="8"/>
  <c r="HB14" i="8"/>
  <c r="HC14" i="8"/>
  <c r="HD14" i="8"/>
  <c r="HE14" i="8"/>
  <c r="HF14" i="8"/>
  <c r="HG14" i="8"/>
  <c r="HH14" i="8"/>
  <c r="HN14" i="8" s="1"/>
  <c r="HI14" i="8"/>
  <c r="HJ14" i="8"/>
  <c r="HK14" i="8"/>
  <c r="HO14" i="8" s="1"/>
  <c r="HL14" i="8"/>
  <c r="HM14" i="8"/>
  <c r="HP14" i="8"/>
  <c r="HQ14" i="8"/>
  <c r="HR14" i="8"/>
  <c r="HS14" i="8"/>
  <c r="HT14" i="8"/>
  <c r="HU14" i="8"/>
  <c r="HV14" i="8"/>
  <c r="HW14" i="8"/>
  <c r="HX14" i="8"/>
  <c r="HY14" i="8"/>
  <c r="HZ14" i="8"/>
  <c r="IA14" i="8"/>
  <c r="IB14" i="8"/>
  <c r="IC14" i="8"/>
  <c r="ID14" i="8"/>
  <c r="IE14" i="8"/>
  <c r="IG14" i="8"/>
  <c r="B15" i="8"/>
  <c r="E15" i="8"/>
  <c r="F15" i="8"/>
  <c r="H15" i="8"/>
  <c r="J15" i="8" s="1"/>
  <c r="I15" i="8"/>
  <c r="K15" i="8"/>
  <c r="L15" i="8"/>
  <c r="N15" i="8"/>
  <c r="O15" i="8"/>
  <c r="P15" i="8" s="1"/>
  <c r="Q15" i="8"/>
  <c r="R15" i="8"/>
  <c r="T15" i="8"/>
  <c r="U15" i="8"/>
  <c r="V15" i="8" s="1"/>
  <c r="W15" i="8"/>
  <c r="X15" i="8"/>
  <c r="Z15" i="8"/>
  <c r="AB15" i="8"/>
  <c r="AA15" i="8"/>
  <c r="AC15" i="8"/>
  <c r="AD15" i="8"/>
  <c r="AF15" i="8"/>
  <c r="AG15" i="8"/>
  <c r="AI15" i="8"/>
  <c r="AJ15" i="8"/>
  <c r="AL15" i="8"/>
  <c r="AM15" i="8"/>
  <c r="AO15" i="8"/>
  <c r="AP15" i="8"/>
  <c r="AR15" i="8"/>
  <c r="AT15" i="8"/>
  <c r="AS15" i="8"/>
  <c r="AU15" i="8"/>
  <c r="AV15" i="8"/>
  <c r="AX15" i="8"/>
  <c r="AZ15" i="8" s="1"/>
  <c r="AY15" i="8"/>
  <c r="BA15" i="8"/>
  <c r="BB15" i="8"/>
  <c r="BD15" i="8"/>
  <c r="BE15" i="8"/>
  <c r="BJ15" i="8"/>
  <c r="BK15" i="8"/>
  <c r="BL15" i="8"/>
  <c r="BM15" i="8"/>
  <c r="BN15" i="8"/>
  <c r="BO15" i="8"/>
  <c r="BP15" i="8"/>
  <c r="BQ15" i="8"/>
  <c r="BR15" i="8"/>
  <c r="BS15" i="8"/>
  <c r="BT15" i="8"/>
  <c r="BU15" i="8"/>
  <c r="BV15" i="8"/>
  <c r="BW15" i="8"/>
  <c r="CA15" i="8" s="1"/>
  <c r="BX15" i="8"/>
  <c r="BY15" i="8"/>
  <c r="CB15" i="8"/>
  <c r="CC15" i="8"/>
  <c r="CD15" i="8"/>
  <c r="CE15" i="8"/>
  <c r="CF15" i="8"/>
  <c r="CG15" i="8"/>
  <c r="CH15" i="8"/>
  <c r="CI15" i="8"/>
  <c r="CJ15" i="8"/>
  <c r="CK15" i="8"/>
  <c r="CL15" i="8"/>
  <c r="CM15" i="8"/>
  <c r="CN15" i="8"/>
  <c r="CR15" i="8" s="1"/>
  <c r="CO15" i="8"/>
  <c r="CP15" i="8"/>
  <c r="CQ15" i="8"/>
  <c r="CS15" i="8" s="1"/>
  <c r="CT15" i="8"/>
  <c r="CU15" i="8"/>
  <c r="CV15" i="8"/>
  <c r="CW15" i="8"/>
  <c r="CX15" i="8"/>
  <c r="CY15" i="8"/>
  <c r="CZ15" i="8"/>
  <c r="DA15" i="8"/>
  <c r="DB15" i="8"/>
  <c r="DC15" i="8"/>
  <c r="DD15" i="8"/>
  <c r="DE15" i="8"/>
  <c r="DF15" i="8"/>
  <c r="DG15" i="8"/>
  <c r="DH15" i="8"/>
  <c r="DJ15" i="8" s="1"/>
  <c r="DI15" i="8"/>
  <c r="DL15" i="8"/>
  <c r="DM15" i="8"/>
  <c r="DN15" i="8"/>
  <c r="DO15" i="8"/>
  <c r="DP15" i="8"/>
  <c r="DQ15" i="8"/>
  <c r="DR15" i="8"/>
  <c r="DS15" i="8"/>
  <c r="DT15" i="8"/>
  <c r="DU15" i="8"/>
  <c r="DV15" i="8"/>
  <c r="DW15" i="8"/>
  <c r="EC15" i="8" s="1"/>
  <c r="DX15" i="8"/>
  <c r="DY15" i="8"/>
  <c r="DZ15" i="8"/>
  <c r="EB15" i="8"/>
  <c r="EA15" i="8"/>
  <c r="ED15" i="8"/>
  <c r="EE15" i="8"/>
  <c r="EF15" i="8"/>
  <c r="EG15" i="8"/>
  <c r="EH15" i="8"/>
  <c r="EI15" i="8"/>
  <c r="EJ15" i="8"/>
  <c r="EK15" i="8"/>
  <c r="EL15" i="8"/>
  <c r="EM15" i="8"/>
  <c r="EN15" i="8"/>
  <c r="EO15" i="8"/>
  <c r="EP15" i="8"/>
  <c r="EQ15" i="8"/>
  <c r="ER15" i="8"/>
  <c r="ET15" i="8"/>
  <c r="ES15" i="8"/>
  <c r="EU15" i="8"/>
  <c r="EV15" i="8"/>
  <c r="EW15" i="8"/>
  <c r="EX15" i="8"/>
  <c r="EY15" i="8"/>
  <c r="EZ15" i="8"/>
  <c r="FA15" i="8"/>
  <c r="FB15" i="8"/>
  <c r="FC15" i="8"/>
  <c r="FD15" i="8"/>
  <c r="FE15" i="8"/>
  <c r="FF15" i="8"/>
  <c r="FG15" i="8"/>
  <c r="FM15" i="8" s="1"/>
  <c r="FH15" i="8"/>
  <c r="FI15" i="8"/>
  <c r="FJ15" i="8"/>
  <c r="FL15" i="8"/>
  <c r="FK15" i="8"/>
  <c r="FN15" i="8"/>
  <c r="FO15" i="8"/>
  <c r="FP15" i="8"/>
  <c r="FQ15" i="8"/>
  <c r="FR15" i="8"/>
  <c r="FS15" i="8"/>
  <c r="FT15" i="8"/>
  <c r="FU15" i="8"/>
  <c r="FV15" i="8"/>
  <c r="FW15" i="8"/>
  <c r="FX15" i="8"/>
  <c r="FY15" i="8"/>
  <c r="FZ15" i="8"/>
  <c r="GA15" i="8"/>
  <c r="GB15" i="8"/>
  <c r="GD15" i="8"/>
  <c r="GC15" i="8"/>
  <c r="GF15" i="8"/>
  <c r="GG15" i="8"/>
  <c r="GH15" i="8"/>
  <c r="GI15" i="8"/>
  <c r="GJ15" i="8"/>
  <c r="GK15" i="8"/>
  <c r="GL15" i="8"/>
  <c r="GM15" i="8"/>
  <c r="GN15" i="8"/>
  <c r="GO15" i="8"/>
  <c r="GP15" i="8"/>
  <c r="GQ15" i="8"/>
  <c r="GR15" i="8"/>
  <c r="GS15" i="8"/>
  <c r="GT15" i="8"/>
  <c r="GU15" i="8"/>
  <c r="GW15" i="8"/>
  <c r="GX15" i="8"/>
  <c r="GY15" i="8"/>
  <c r="GZ15" i="8"/>
  <c r="HA15" i="8"/>
  <c r="HB15" i="8"/>
  <c r="HC15" i="8"/>
  <c r="HD15" i="8"/>
  <c r="HE15" i="8"/>
  <c r="HF15" i="8"/>
  <c r="HG15" i="8"/>
  <c r="HH15" i="8"/>
  <c r="HI15" i="8"/>
  <c r="HJ15" i="8"/>
  <c r="HK15" i="8"/>
  <c r="HL15" i="8"/>
  <c r="HN15" i="8"/>
  <c r="HM15" i="8"/>
  <c r="HP15" i="8"/>
  <c r="HQ15" i="8"/>
  <c r="HR15" i="8"/>
  <c r="HS15" i="8"/>
  <c r="HT15" i="8"/>
  <c r="HU15" i="8"/>
  <c r="HV15" i="8"/>
  <c r="HW15" i="8"/>
  <c r="HX15" i="8"/>
  <c r="HY15" i="8"/>
  <c r="HZ15" i="8"/>
  <c r="IA15" i="8"/>
  <c r="IB15" i="8"/>
  <c r="IC15" i="8"/>
  <c r="IG15" i="8" s="1"/>
  <c r="ID15" i="8"/>
  <c r="IF15" i="8" s="1"/>
  <c r="IE15" i="8"/>
  <c r="B16" i="8"/>
  <c r="E16" i="8"/>
  <c r="F16" i="8"/>
  <c r="G16" i="8"/>
  <c r="H16" i="8"/>
  <c r="I16" i="8"/>
  <c r="K16" i="8"/>
  <c r="L16" i="8"/>
  <c r="M16" i="8"/>
  <c r="N16" i="8"/>
  <c r="O16" i="8"/>
  <c r="Q16" i="8"/>
  <c r="R16" i="8"/>
  <c r="T16" i="8"/>
  <c r="U16" i="8"/>
  <c r="W16" i="8"/>
  <c r="X16" i="8"/>
  <c r="Z16" i="8"/>
  <c r="AA16" i="8"/>
  <c r="AC16" i="8"/>
  <c r="AD16" i="8"/>
  <c r="AE16" i="8"/>
  <c r="AF16" i="8"/>
  <c r="AH16" i="8"/>
  <c r="AG16" i="8"/>
  <c r="AI16" i="8"/>
  <c r="AK16" i="8" s="1"/>
  <c r="AJ16" i="8"/>
  <c r="AL16" i="8"/>
  <c r="AN16" i="8"/>
  <c r="AM16" i="8"/>
  <c r="AO16" i="8"/>
  <c r="AP16" i="8"/>
  <c r="AQ16" i="8"/>
  <c r="AR16" i="8"/>
  <c r="AS16" i="8"/>
  <c r="AU16" i="8"/>
  <c r="AV16" i="8"/>
  <c r="AX16" i="8"/>
  <c r="AZ16" i="8"/>
  <c r="AY16" i="8"/>
  <c r="BA16" i="8"/>
  <c r="BB16" i="8"/>
  <c r="BD16" i="8"/>
  <c r="BE16" i="8"/>
  <c r="BJ16" i="8"/>
  <c r="BK16" i="8"/>
  <c r="BL16" i="8"/>
  <c r="BM16" i="8"/>
  <c r="BN16" i="8"/>
  <c r="BO16" i="8"/>
  <c r="BP16" i="8"/>
  <c r="BQ16" i="8"/>
  <c r="BR16" i="8"/>
  <c r="BS16" i="8"/>
  <c r="BT16" i="8"/>
  <c r="BU16" i="8"/>
  <c r="BV16" i="8"/>
  <c r="BZ16" i="8" s="1"/>
  <c r="BW16" i="8"/>
  <c r="BX16" i="8"/>
  <c r="BY16" i="8"/>
  <c r="CA16" i="8" s="1"/>
  <c r="CB16" i="8"/>
  <c r="CC16" i="8"/>
  <c r="CD16" i="8"/>
  <c r="CE16" i="8"/>
  <c r="CF16" i="8"/>
  <c r="CG16" i="8"/>
  <c r="CH16" i="8"/>
  <c r="CI16" i="8"/>
  <c r="CJ16" i="8"/>
  <c r="CK16" i="8"/>
  <c r="CL16" i="8"/>
  <c r="CM16" i="8"/>
  <c r="CS16" i="8" s="1"/>
  <c r="CN16" i="8"/>
  <c r="CO16" i="8"/>
  <c r="CP16" i="8"/>
  <c r="CR16" i="8" s="1"/>
  <c r="CQ16" i="8"/>
  <c r="CT16" i="8"/>
  <c r="CU16" i="8"/>
  <c r="CV16" i="8"/>
  <c r="CW16" i="8"/>
  <c r="CX16" i="8"/>
  <c r="CY16" i="8"/>
  <c r="CZ16" i="8"/>
  <c r="DA16" i="8"/>
  <c r="DB16" i="8"/>
  <c r="DC16" i="8"/>
  <c r="DD16" i="8"/>
  <c r="DE16" i="8"/>
  <c r="DF16" i="8"/>
  <c r="DG16" i="8"/>
  <c r="DH16" i="8"/>
  <c r="DJ16" i="8" s="1"/>
  <c r="DI16" i="8"/>
  <c r="DL16" i="8"/>
  <c r="DM16" i="8"/>
  <c r="DN16" i="8"/>
  <c r="DO16" i="8"/>
  <c r="DP16" i="8"/>
  <c r="DQ16" i="8"/>
  <c r="DR16" i="8"/>
  <c r="DS16" i="8"/>
  <c r="DT16" i="8"/>
  <c r="DU16" i="8"/>
  <c r="DV16" i="8"/>
  <c r="DW16" i="8"/>
  <c r="DX16" i="8"/>
  <c r="DY16" i="8"/>
  <c r="DZ16" i="8"/>
  <c r="EB16" i="8" s="1"/>
  <c r="EA16" i="8"/>
  <c r="EC16" i="8" s="1"/>
  <c r="ED16" i="8"/>
  <c r="EE16" i="8"/>
  <c r="EF16" i="8"/>
  <c r="EG16" i="8"/>
  <c r="EH16" i="8"/>
  <c r="EI16" i="8"/>
  <c r="EJ16" i="8"/>
  <c r="EK16" i="8"/>
  <c r="EL16" i="8"/>
  <c r="EM16" i="8"/>
  <c r="EN16" i="8"/>
  <c r="EO16" i="8"/>
  <c r="EP16" i="8"/>
  <c r="EQ16" i="8"/>
  <c r="ER16" i="8"/>
  <c r="ES16" i="8"/>
  <c r="EU16" i="8" s="1"/>
  <c r="EV16" i="8"/>
  <c r="EW16" i="8"/>
  <c r="EX16" i="8"/>
  <c r="EY16" i="8"/>
  <c r="EZ16" i="8"/>
  <c r="FA16" i="8"/>
  <c r="FB16" i="8"/>
  <c r="FC16" i="8"/>
  <c r="FD16" i="8"/>
  <c r="FE16" i="8"/>
  <c r="FF16" i="8"/>
  <c r="FG16" i="8"/>
  <c r="FH16" i="8"/>
  <c r="FI16" i="8"/>
  <c r="FJ16" i="8"/>
  <c r="FL16" i="8"/>
  <c r="FK16" i="8"/>
  <c r="FN16" i="8"/>
  <c r="FO16" i="8"/>
  <c r="FP16" i="8"/>
  <c r="FQ16" i="8"/>
  <c r="FR16" i="8"/>
  <c r="FS16" i="8"/>
  <c r="FT16" i="8"/>
  <c r="FU16" i="8"/>
  <c r="FV16" i="8"/>
  <c r="FW16" i="8"/>
  <c r="FX16" i="8"/>
  <c r="GD16" i="8" s="1"/>
  <c r="FY16" i="8"/>
  <c r="FZ16" i="8"/>
  <c r="GA16" i="8"/>
  <c r="GE16" i="8"/>
  <c r="GB16" i="8"/>
  <c r="GC16" i="8"/>
  <c r="GF16" i="8"/>
  <c r="GG16" i="8"/>
  <c r="GH16" i="8"/>
  <c r="GI16" i="8"/>
  <c r="GJ16" i="8"/>
  <c r="GK16" i="8"/>
  <c r="GL16" i="8"/>
  <c r="GM16" i="8"/>
  <c r="GN16" i="8"/>
  <c r="GO16" i="8"/>
  <c r="GP16" i="8"/>
  <c r="GQ16" i="8"/>
  <c r="GR16" i="8"/>
  <c r="GS16" i="8"/>
  <c r="GT16" i="8"/>
  <c r="GU16" i="8"/>
  <c r="GW16" i="8" s="1"/>
  <c r="GX16" i="8"/>
  <c r="GY16" i="8"/>
  <c r="GZ16" i="8"/>
  <c r="HA16" i="8"/>
  <c r="HB16" i="8"/>
  <c r="HC16" i="8"/>
  <c r="HD16" i="8"/>
  <c r="HE16" i="8"/>
  <c r="HF16" i="8"/>
  <c r="HG16" i="8"/>
  <c r="HH16" i="8"/>
  <c r="HI16" i="8"/>
  <c r="HJ16" i="8"/>
  <c r="HK16" i="8"/>
  <c r="HO16" i="8" s="1"/>
  <c r="HL16" i="8"/>
  <c r="HM16" i="8"/>
  <c r="HP16" i="8"/>
  <c r="HQ16" i="8"/>
  <c r="HR16" i="8"/>
  <c r="HS16" i="8"/>
  <c r="HT16" i="8"/>
  <c r="HU16" i="8"/>
  <c r="HV16" i="8"/>
  <c r="HW16" i="8"/>
  <c r="HX16" i="8"/>
  <c r="HY16" i="8"/>
  <c r="HZ16" i="8"/>
  <c r="IF16" i="8" s="1"/>
  <c r="IA16" i="8"/>
  <c r="IB16" i="8"/>
  <c r="IC16" i="8"/>
  <c r="IG16" i="8"/>
  <c r="ID16" i="8"/>
  <c r="IE16" i="8"/>
  <c r="B17" i="8"/>
  <c r="E17" i="8"/>
  <c r="G17" i="8"/>
  <c r="F17" i="8"/>
  <c r="H17" i="8"/>
  <c r="I17" i="8"/>
  <c r="K17" i="8"/>
  <c r="L17" i="8"/>
  <c r="N17" i="8"/>
  <c r="O17" i="8"/>
  <c r="Q17" i="8"/>
  <c r="S17" i="8"/>
  <c r="R17" i="8"/>
  <c r="T17" i="8"/>
  <c r="U17" i="8"/>
  <c r="W17" i="8"/>
  <c r="Y17" i="8" s="1"/>
  <c r="X17" i="8"/>
  <c r="Z17" i="8"/>
  <c r="AA17" i="8"/>
  <c r="AC17" i="8"/>
  <c r="AD17" i="8"/>
  <c r="AE17" i="8" s="1"/>
  <c r="AF17" i="8"/>
  <c r="AG17" i="8"/>
  <c r="AI17" i="8"/>
  <c r="AK17" i="8"/>
  <c r="AJ17" i="8"/>
  <c r="AL17" i="8"/>
  <c r="AM17" i="8"/>
  <c r="AO17" i="8"/>
  <c r="AQ17" i="8" s="1"/>
  <c r="AP17" i="8"/>
  <c r="AR17" i="8"/>
  <c r="AS17" i="8"/>
  <c r="AU17" i="8"/>
  <c r="AV17" i="8"/>
  <c r="AX17" i="8"/>
  <c r="AY17" i="8"/>
  <c r="BA17" i="8"/>
  <c r="BC17" i="8"/>
  <c r="BB17" i="8"/>
  <c r="BD17" i="8"/>
  <c r="BE17" i="8"/>
  <c r="BJ17" i="8"/>
  <c r="BK17" i="8"/>
  <c r="BL17" i="8"/>
  <c r="BM17" i="8"/>
  <c r="BN17" i="8"/>
  <c r="BO17" i="8"/>
  <c r="BP17" i="8"/>
  <c r="BQ17" i="8"/>
  <c r="BR17" i="8"/>
  <c r="BS17" i="8"/>
  <c r="BT17" i="8"/>
  <c r="BU17" i="8"/>
  <c r="BV17" i="8"/>
  <c r="BZ17" i="8"/>
  <c r="BW17" i="8"/>
  <c r="CA17" i="8"/>
  <c r="BX17" i="8"/>
  <c r="BY17" i="8"/>
  <c r="CB17" i="8"/>
  <c r="CC17" i="8"/>
  <c r="CD17" i="8"/>
  <c r="CE17" i="8"/>
  <c r="CF17" i="8"/>
  <c r="CG17" i="8"/>
  <c r="CH17" i="8"/>
  <c r="CI17" i="8"/>
  <c r="CJ17" i="8"/>
  <c r="CK17" i="8"/>
  <c r="CL17" i="8"/>
  <c r="CM17" i="8"/>
  <c r="CN17" i="8"/>
  <c r="CR17" i="8"/>
  <c r="CO17" i="8"/>
  <c r="CP17" i="8"/>
  <c r="CQ17" i="8"/>
  <c r="CS17" i="8" s="1"/>
  <c r="CT17" i="8"/>
  <c r="CU17" i="8"/>
  <c r="CV17" i="8"/>
  <c r="CW17" i="8"/>
  <c r="CX17" i="8"/>
  <c r="CY17" i="8"/>
  <c r="CZ17" i="8"/>
  <c r="DA17" i="8"/>
  <c r="DB17" i="8"/>
  <c r="DC17" i="8"/>
  <c r="DD17" i="8"/>
  <c r="DE17" i="8"/>
  <c r="DF17" i="8"/>
  <c r="DG17" i="8"/>
  <c r="DH17" i="8"/>
  <c r="DJ17" i="8" s="1"/>
  <c r="DI17" i="8"/>
  <c r="DL17" i="8"/>
  <c r="DM17" i="8"/>
  <c r="DN17" i="8"/>
  <c r="DO17" i="8"/>
  <c r="DP17" i="8"/>
  <c r="DQ17" i="8"/>
  <c r="DR17" i="8"/>
  <c r="DS17" i="8"/>
  <c r="DT17" i="8"/>
  <c r="DU17" i="8"/>
  <c r="DV17" i="8"/>
  <c r="DW17" i="8"/>
  <c r="DX17" i="8"/>
  <c r="DY17" i="8"/>
  <c r="EC17" i="8"/>
  <c r="DZ17" i="8"/>
  <c r="EA17" i="8"/>
  <c r="ED17" i="8"/>
  <c r="EE17" i="8"/>
  <c r="EF17" i="8"/>
  <c r="EG17" i="8"/>
  <c r="EH17" i="8"/>
  <c r="EI17" i="8"/>
  <c r="EJ17" i="8"/>
  <c r="EK17" i="8"/>
  <c r="EL17" i="8"/>
  <c r="EM17" i="8"/>
  <c r="EN17" i="8"/>
  <c r="EO17" i="8"/>
  <c r="EP17" i="8"/>
  <c r="ET17" i="8"/>
  <c r="EQ17" i="8"/>
  <c r="ER17" i="8"/>
  <c r="ES17" i="8"/>
  <c r="EV17" i="8"/>
  <c r="EW17" i="8"/>
  <c r="EX17" i="8"/>
  <c r="EY17" i="8"/>
  <c r="EZ17" i="8"/>
  <c r="FA17" i="8"/>
  <c r="FB17" i="8"/>
  <c r="FC17" i="8"/>
  <c r="FD17" i="8"/>
  <c r="FE17" i="8"/>
  <c r="FF17" i="8"/>
  <c r="FG17" i="8"/>
  <c r="FH17" i="8"/>
  <c r="FI17" i="8"/>
  <c r="FM17" i="8"/>
  <c r="FJ17" i="8"/>
  <c r="FL17" i="8" s="1"/>
  <c r="FK17" i="8"/>
  <c r="FN17" i="8"/>
  <c r="FO17" i="8"/>
  <c r="FP17" i="8"/>
  <c r="FQ17" i="8"/>
  <c r="FR17" i="8"/>
  <c r="FS17" i="8"/>
  <c r="FT17" i="8"/>
  <c r="FU17" i="8"/>
  <c r="FV17" i="8"/>
  <c r="FW17" i="8"/>
  <c r="FX17" i="8"/>
  <c r="GD17" i="8" s="1"/>
  <c r="FY17" i="8"/>
  <c r="FZ17" i="8"/>
  <c r="GA17" i="8"/>
  <c r="GB17" i="8"/>
  <c r="GC17" i="8"/>
  <c r="GF17" i="8"/>
  <c r="GG17" i="8"/>
  <c r="GH17" i="8"/>
  <c r="GI17" i="8"/>
  <c r="GJ17" i="8"/>
  <c r="GK17" i="8"/>
  <c r="GL17" i="8"/>
  <c r="GM17" i="8"/>
  <c r="GN17" i="8"/>
  <c r="GO17" i="8"/>
  <c r="GP17" i="8"/>
  <c r="GQ17" i="8"/>
  <c r="GR17" i="8"/>
  <c r="GS17" i="8"/>
  <c r="GT17" i="8"/>
  <c r="GV17" i="8" s="1"/>
  <c r="GU17" i="8"/>
  <c r="GX17" i="8"/>
  <c r="GY17" i="8"/>
  <c r="GZ17" i="8"/>
  <c r="HA17" i="8"/>
  <c r="HB17" i="8"/>
  <c r="HC17" i="8"/>
  <c r="HD17" i="8"/>
  <c r="HE17" i="8"/>
  <c r="HF17" i="8"/>
  <c r="HG17" i="8"/>
  <c r="HH17" i="8"/>
  <c r="HI17" i="8"/>
  <c r="HJ17" i="8"/>
  <c r="HK17" i="8"/>
  <c r="HL17" i="8"/>
  <c r="HN17" i="8" s="1"/>
  <c r="HM17" i="8"/>
  <c r="HP17" i="8"/>
  <c r="HQ17" i="8"/>
  <c r="HR17" i="8"/>
  <c r="HS17" i="8"/>
  <c r="HT17" i="8"/>
  <c r="HU17" i="8"/>
  <c r="HV17" i="8"/>
  <c r="HW17" i="8"/>
  <c r="HX17" i="8"/>
  <c r="HY17" i="8"/>
  <c r="HZ17" i="8"/>
  <c r="IA17" i="8"/>
  <c r="IB17" i="8"/>
  <c r="IC17" i="8"/>
  <c r="ID17" i="8"/>
  <c r="IF17" i="8" s="1"/>
  <c r="IE17" i="8"/>
  <c r="B18" i="8"/>
  <c r="E18" i="8"/>
  <c r="G18" i="8"/>
  <c r="F18" i="8"/>
  <c r="H18" i="8"/>
  <c r="I18" i="8"/>
  <c r="J18" i="8"/>
  <c r="K18" i="8"/>
  <c r="L18" i="8"/>
  <c r="M18" i="8" s="1"/>
  <c r="N18" i="8"/>
  <c r="P18" i="8" s="1"/>
  <c r="O18" i="8"/>
  <c r="Q18" i="8"/>
  <c r="S18" i="8"/>
  <c r="R18" i="8"/>
  <c r="T18" i="8"/>
  <c r="U18" i="8"/>
  <c r="V18" i="8"/>
  <c r="W18" i="8"/>
  <c r="Y18" i="8"/>
  <c r="X18" i="8"/>
  <c r="Z18" i="8"/>
  <c r="AB18" i="8" s="1"/>
  <c r="AA18" i="8"/>
  <c r="AC18" i="8"/>
  <c r="AD18" i="8"/>
  <c r="AF18" i="8"/>
  <c r="AG18" i="8"/>
  <c r="AH18" i="8" s="1"/>
  <c r="AI18" i="8"/>
  <c r="AJ18" i="8"/>
  <c r="AL18" i="8"/>
  <c r="AM18" i="8"/>
  <c r="AN18" i="8"/>
  <c r="AO18" i="8"/>
  <c r="AQ18" i="8"/>
  <c r="AP18" i="8"/>
  <c r="AR18" i="8"/>
  <c r="AT18" i="8" s="1"/>
  <c r="AS18" i="8"/>
  <c r="AU18" i="8"/>
  <c r="AW18" i="8"/>
  <c r="AV18" i="8"/>
  <c r="AX18" i="8"/>
  <c r="AY18" i="8"/>
  <c r="AZ18" i="8"/>
  <c r="BA18" i="8"/>
  <c r="BC18" i="8"/>
  <c r="BB18" i="8"/>
  <c r="BD18" i="8"/>
  <c r="BF18" i="8" s="1"/>
  <c r="BE18" i="8"/>
  <c r="BJ18" i="8"/>
  <c r="BK18" i="8"/>
  <c r="BL18" i="8"/>
  <c r="BM18" i="8"/>
  <c r="BN18" i="8"/>
  <c r="BO18" i="8"/>
  <c r="BP18" i="8"/>
  <c r="BQ18" i="8"/>
  <c r="BR18" i="8"/>
  <c r="BS18" i="8"/>
  <c r="BT18" i="8"/>
  <c r="BU18" i="8"/>
  <c r="BV18" i="8"/>
  <c r="BZ18" i="8"/>
  <c r="BW18" i="8"/>
  <c r="BX18" i="8"/>
  <c r="BY18" i="8"/>
  <c r="CA18" i="8"/>
  <c r="CB18" i="8"/>
  <c r="CC18" i="8"/>
  <c r="CD18" i="8"/>
  <c r="CE18" i="8"/>
  <c r="CF18" i="8"/>
  <c r="CG18" i="8"/>
  <c r="CH18" i="8"/>
  <c r="CI18" i="8"/>
  <c r="CJ18" i="8"/>
  <c r="CK18" i="8"/>
  <c r="CL18" i="8"/>
  <c r="CM18" i="8"/>
  <c r="CN18" i="8"/>
  <c r="CO18" i="8"/>
  <c r="CP18" i="8"/>
  <c r="CQ18" i="8"/>
  <c r="CS18" i="8" s="1"/>
  <c r="CT18" i="8"/>
  <c r="CU18" i="8"/>
  <c r="CV18" i="8"/>
  <c r="CW18" i="8"/>
  <c r="CX18" i="8"/>
  <c r="CY18" i="8"/>
  <c r="CZ18" i="8"/>
  <c r="DA18" i="8"/>
  <c r="DB18" i="8"/>
  <c r="DC18" i="8"/>
  <c r="DD18" i="8"/>
  <c r="DE18" i="8"/>
  <c r="DF18" i="8"/>
  <c r="DG18" i="8"/>
  <c r="DK18" i="8" s="1"/>
  <c r="DH18" i="8"/>
  <c r="DI18" i="8"/>
  <c r="DL18" i="8"/>
  <c r="DM18" i="8"/>
  <c r="DN18" i="8"/>
  <c r="DO18" i="8"/>
  <c r="DP18" i="8"/>
  <c r="DQ18" i="8"/>
  <c r="DR18" i="8"/>
  <c r="DS18" i="8"/>
  <c r="DT18" i="8"/>
  <c r="DU18" i="8"/>
  <c r="DV18" i="8"/>
  <c r="DW18" i="8"/>
  <c r="DX18" i="8"/>
  <c r="DY18" i="8"/>
  <c r="DZ18" i="8"/>
  <c r="EA18" i="8"/>
  <c r="EC18" i="8"/>
  <c r="ED18" i="8"/>
  <c r="EE18" i="8"/>
  <c r="EF18" i="8"/>
  <c r="EG18" i="8"/>
  <c r="EH18" i="8"/>
  <c r="EI18" i="8"/>
  <c r="EJ18" i="8"/>
  <c r="EK18" i="8"/>
  <c r="EL18" i="8"/>
  <c r="EM18" i="8"/>
  <c r="EN18" i="8"/>
  <c r="EO18" i="8"/>
  <c r="EP18" i="8"/>
  <c r="EQ18" i="8"/>
  <c r="ER18" i="8"/>
  <c r="ES18" i="8"/>
  <c r="EV18" i="8"/>
  <c r="EW18" i="8"/>
  <c r="EX18" i="8"/>
  <c r="EY18" i="8"/>
  <c r="EZ18" i="8"/>
  <c r="FA18" i="8"/>
  <c r="FB18" i="8"/>
  <c r="FC18" i="8"/>
  <c r="FD18" i="8"/>
  <c r="FE18" i="8"/>
  <c r="FF18" i="8"/>
  <c r="FG18" i="8"/>
  <c r="FH18" i="8"/>
  <c r="FL18" i="8"/>
  <c r="FI18" i="8"/>
  <c r="FJ18" i="8"/>
  <c r="FK18" i="8"/>
  <c r="FM18" i="8"/>
  <c r="FN18" i="8"/>
  <c r="FO18" i="8"/>
  <c r="FP18" i="8"/>
  <c r="FQ18" i="8"/>
  <c r="FR18" i="8"/>
  <c r="FS18" i="8"/>
  <c r="FT18" i="8"/>
  <c r="FU18" i="8"/>
  <c r="FV18" i="8"/>
  <c r="FW18" i="8"/>
  <c r="FX18" i="8"/>
  <c r="FY18" i="8"/>
  <c r="FZ18" i="8"/>
  <c r="GA18" i="8"/>
  <c r="GB18" i="8"/>
  <c r="GC18" i="8"/>
  <c r="GE18" i="8" s="1"/>
  <c r="GF18" i="8"/>
  <c r="GG18" i="8"/>
  <c r="GH18" i="8"/>
  <c r="GI18" i="8"/>
  <c r="GJ18" i="8"/>
  <c r="GK18" i="8"/>
  <c r="GL18" i="8"/>
  <c r="GM18" i="8"/>
  <c r="GN18" i="8"/>
  <c r="GO18" i="8"/>
  <c r="GP18" i="8"/>
  <c r="GV18" i="8" s="1"/>
  <c r="GQ18" i="8"/>
  <c r="GR18" i="8"/>
  <c r="GS18" i="8"/>
  <c r="GW18" i="8" s="1"/>
  <c r="GT18" i="8"/>
  <c r="GU18" i="8"/>
  <c r="GX18" i="8"/>
  <c r="GY18" i="8"/>
  <c r="GZ18" i="8"/>
  <c r="HA18" i="8"/>
  <c r="HB18" i="8"/>
  <c r="HC18" i="8"/>
  <c r="HD18" i="8"/>
  <c r="HE18" i="8"/>
  <c r="HF18" i="8"/>
  <c r="HG18" i="8"/>
  <c r="HH18" i="8"/>
  <c r="HI18" i="8"/>
  <c r="HJ18" i="8"/>
  <c r="HK18" i="8"/>
  <c r="HL18" i="8"/>
  <c r="HN18" i="8" s="1"/>
  <c r="HM18" i="8"/>
  <c r="HO18" i="8" s="1"/>
  <c r="HP18" i="8"/>
  <c r="HQ18" i="8"/>
  <c r="HR18" i="8"/>
  <c r="HS18" i="8"/>
  <c r="HT18" i="8"/>
  <c r="HU18" i="8"/>
  <c r="HV18" i="8"/>
  <c r="HW18" i="8"/>
  <c r="HX18" i="8"/>
  <c r="HY18" i="8"/>
  <c r="HZ18" i="8"/>
  <c r="IA18" i="8"/>
  <c r="IB18" i="8"/>
  <c r="IC18" i="8"/>
  <c r="ID18" i="8"/>
  <c r="IE18" i="8"/>
  <c r="B19" i="8"/>
  <c r="E19" i="8"/>
  <c r="F19" i="8"/>
  <c r="H19" i="8"/>
  <c r="I19" i="8"/>
  <c r="J19" i="8" s="1"/>
  <c r="K19" i="8"/>
  <c r="L19" i="8"/>
  <c r="N19" i="8"/>
  <c r="O19" i="8"/>
  <c r="P19" i="8" s="1"/>
  <c r="Q19" i="8"/>
  <c r="R19" i="8"/>
  <c r="T19" i="8"/>
  <c r="V19" i="8"/>
  <c r="U19" i="8"/>
  <c r="W19" i="8"/>
  <c r="X19" i="8"/>
  <c r="Z19" i="8"/>
  <c r="AB19" i="8" s="1"/>
  <c r="AA19" i="8"/>
  <c r="AC19" i="8"/>
  <c r="AD19" i="8"/>
  <c r="AF19" i="8"/>
  <c r="AG19" i="8"/>
  <c r="AH19" i="8" s="1"/>
  <c r="AI19" i="8"/>
  <c r="AJ19" i="8"/>
  <c r="AL19" i="8"/>
  <c r="AM19" i="8"/>
  <c r="AN19" i="8" s="1"/>
  <c r="AO19" i="8"/>
  <c r="AP19" i="8"/>
  <c r="AR19" i="8"/>
  <c r="AT19" i="8"/>
  <c r="AS19" i="8"/>
  <c r="AU19" i="8"/>
  <c r="AV19" i="8"/>
  <c r="AX19" i="8"/>
  <c r="AY19" i="8"/>
  <c r="BA19" i="8"/>
  <c r="BB19" i="8"/>
  <c r="BD19" i="8"/>
  <c r="BF19" i="8"/>
  <c r="BE19" i="8"/>
  <c r="BJ19" i="8"/>
  <c r="BK19" i="8"/>
  <c r="BL19" i="8"/>
  <c r="BM19" i="8"/>
  <c r="BN19" i="8"/>
  <c r="BO19" i="8"/>
  <c r="BP19" i="8"/>
  <c r="BQ19" i="8"/>
  <c r="BR19" i="8"/>
  <c r="BS19" i="8"/>
  <c r="BT19" i="8"/>
  <c r="BU19" i="8"/>
  <c r="BV19" i="8"/>
  <c r="BW19" i="8"/>
  <c r="BX19" i="8"/>
  <c r="BZ19" i="8" s="1"/>
  <c r="BY19" i="8"/>
  <c r="CB19" i="8"/>
  <c r="CC19" i="8"/>
  <c r="CD19" i="8"/>
  <c r="CE19" i="8"/>
  <c r="CF19" i="8"/>
  <c r="CG19" i="8"/>
  <c r="CH19" i="8"/>
  <c r="CI19" i="8"/>
  <c r="CJ19" i="8"/>
  <c r="CK19" i="8"/>
  <c r="CL19" i="8"/>
  <c r="CM19" i="8"/>
  <c r="CN19" i="8"/>
  <c r="CO19" i="8"/>
  <c r="CP19" i="8"/>
  <c r="CR19" i="8"/>
  <c r="CQ19" i="8"/>
  <c r="CT19" i="8"/>
  <c r="CU19" i="8"/>
  <c r="CV19" i="8"/>
  <c r="CW19" i="8"/>
  <c r="CX19" i="8"/>
  <c r="CY19" i="8"/>
  <c r="CZ19" i="8"/>
  <c r="DA19" i="8"/>
  <c r="DB19" i="8"/>
  <c r="DC19" i="8"/>
  <c r="DD19" i="8"/>
  <c r="DE19" i="8"/>
  <c r="DF19" i="8"/>
  <c r="DG19" i="8"/>
  <c r="DH19" i="8"/>
  <c r="DI19" i="8"/>
  <c r="DK19" i="8"/>
  <c r="DL19" i="8"/>
  <c r="DM19" i="8"/>
  <c r="DN19" i="8"/>
  <c r="DO19" i="8"/>
  <c r="DP19" i="8"/>
  <c r="DQ19" i="8"/>
  <c r="DR19" i="8"/>
  <c r="DS19" i="8"/>
  <c r="DT19" i="8"/>
  <c r="DU19" i="8"/>
  <c r="DV19" i="8"/>
  <c r="DW19" i="8"/>
  <c r="DX19" i="8"/>
  <c r="DY19" i="8"/>
  <c r="DZ19" i="8"/>
  <c r="EB19" i="8"/>
  <c r="EA19" i="8"/>
  <c r="ED19" i="8"/>
  <c r="EE19" i="8"/>
  <c r="EF19" i="8"/>
  <c r="EG19" i="8"/>
  <c r="EH19" i="8"/>
  <c r="EI19" i="8"/>
  <c r="EJ19" i="8"/>
  <c r="EK19" i="8"/>
  <c r="EL19" i="8"/>
  <c r="EM19" i="8"/>
  <c r="EN19" i="8"/>
  <c r="EO19" i="8"/>
  <c r="EP19" i="8"/>
  <c r="EQ19" i="8"/>
  <c r="ER19" i="8"/>
  <c r="ET19" i="8" s="1"/>
  <c r="ES19" i="8"/>
  <c r="EU19" i="8"/>
  <c r="EV19" i="8"/>
  <c r="EW19" i="8"/>
  <c r="EX19" i="8"/>
  <c r="EY19" i="8"/>
  <c r="EZ19" i="8"/>
  <c r="FA19" i="8"/>
  <c r="FB19" i="8"/>
  <c r="FC19" i="8"/>
  <c r="FD19" i="8"/>
  <c r="FE19" i="8"/>
  <c r="FF19" i="8"/>
  <c r="FG19" i="8"/>
  <c r="FH19" i="8"/>
  <c r="FI19" i="8"/>
  <c r="FJ19" i="8"/>
  <c r="FL19" i="8"/>
  <c r="FK19" i="8"/>
  <c r="FN19" i="8"/>
  <c r="FO19" i="8"/>
  <c r="FP19" i="8"/>
  <c r="FQ19" i="8"/>
  <c r="FR19" i="8"/>
  <c r="FS19" i="8"/>
  <c r="FT19" i="8"/>
  <c r="FU19" i="8"/>
  <c r="FV19" i="8"/>
  <c r="FW19" i="8"/>
  <c r="FX19" i="8"/>
  <c r="FY19" i="8"/>
  <c r="FZ19" i="8"/>
  <c r="GA19" i="8"/>
  <c r="GB19" i="8"/>
  <c r="GC19" i="8"/>
  <c r="GF19" i="8"/>
  <c r="GG19" i="8"/>
  <c r="GH19" i="8"/>
  <c r="GI19" i="8"/>
  <c r="GJ19" i="8"/>
  <c r="GK19" i="8"/>
  <c r="GL19" i="8"/>
  <c r="GM19" i="8"/>
  <c r="GN19" i="8"/>
  <c r="GO19" i="8"/>
  <c r="GP19" i="8"/>
  <c r="GQ19" i="8"/>
  <c r="GR19" i="8"/>
  <c r="GV19" i="8" s="1"/>
  <c r="GS19" i="8"/>
  <c r="GT19" i="8"/>
  <c r="GU19" i="8"/>
  <c r="GW19" i="8" s="1"/>
  <c r="GX19" i="8"/>
  <c r="GY19" i="8"/>
  <c r="GZ19" i="8"/>
  <c r="HA19" i="8"/>
  <c r="HB19" i="8"/>
  <c r="HC19" i="8"/>
  <c r="HD19" i="8"/>
  <c r="HE19" i="8"/>
  <c r="HF19" i="8"/>
  <c r="HG19" i="8"/>
  <c r="HH19" i="8"/>
  <c r="HI19" i="8"/>
  <c r="HJ19" i="8"/>
  <c r="HK19" i="8"/>
  <c r="HL19" i="8"/>
  <c r="HN19" i="8" s="1"/>
  <c r="HM19" i="8"/>
  <c r="HO19" i="8"/>
  <c r="HP19" i="8"/>
  <c r="HQ19" i="8"/>
  <c r="HR19" i="8"/>
  <c r="HS19" i="8"/>
  <c r="HT19" i="8"/>
  <c r="HU19" i="8"/>
  <c r="HV19" i="8"/>
  <c r="HW19" i="8"/>
  <c r="HX19" i="8"/>
  <c r="HY19" i="8"/>
  <c r="HZ19" i="8"/>
  <c r="IA19" i="8"/>
  <c r="IB19" i="8"/>
  <c r="IF19" i="8" s="1"/>
  <c r="IC19" i="8"/>
  <c r="ID19" i="8"/>
  <c r="IE19" i="8"/>
  <c r="IG19" i="8" s="1"/>
  <c r="B20" i="8"/>
  <c r="E20" i="8"/>
  <c r="F20" i="8"/>
  <c r="H20" i="8"/>
  <c r="I20" i="8"/>
  <c r="J20" i="8" s="1"/>
  <c r="K20" i="8"/>
  <c r="L20" i="8"/>
  <c r="M20" i="8"/>
  <c r="N20" i="8"/>
  <c r="P20" i="8" s="1"/>
  <c r="O20" i="8"/>
  <c r="Q20" i="8"/>
  <c r="S20" i="8" s="1"/>
  <c r="R20" i="8"/>
  <c r="T20" i="8"/>
  <c r="U20" i="8"/>
  <c r="V20" i="8" s="1"/>
  <c r="W20" i="8"/>
  <c r="X20" i="8"/>
  <c r="Y20" i="8"/>
  <c r="Z20" i="8"/>
  <c r="AB20" i="8" s="1"/>
  <c r="AA20" i="8"/>
  <c r="AC20" i="8"/>
  <c r="AD20" i="8"/>
  <c r="AF20" i="8"/>
  <c r="AG20" i="8"/>
  <c r="AH20" i="8" s="1"/>
  <c r="AI20" i="8"/>
  <c r="AJ20" i="8"/>
  <c r="AK20" i="8"/>
  <c r="AL20" i="8"/>
  <c r="AM20" i="8"/>
  <c r="AO20" i="8"/>
  <c r="AP20" i="8"/>
  <c r="AQ20" i="8"/>
  <c r="AR20" i="8"/>
  <c r="AS20" i="8"/>
  <c r="AU20" i="8"/>
  <c r="AV20" i="8"/>
  <c r="AX20" i="8"/>
  <c r="AY20" i="8"/>
  <c r="BA20" i="8"/>
  <c r="BB20" i="8"/>
  <c r="BD20" i="8"/>
  <c r="BE20" i="8"/>
  <c r="BF20" i="8" s="1"/>
  <c r="BJ20" i="8"/>
  <c r="BK20" i="8"/>
  <c r="BL20" i="8"/>
  <c r="BM20" i="8"/>
  <c r="BN20" i="8"/>
  <c r="BO20" i="8"/>
  <c r="BP20" i="8"/>
  <c r="BQ20" i="8"/>
  <c r="BR20" i="8"/>
  <c r="BS20" i="8"/>
  <c r="BT20" i="8"/>
  <c r="BU20" i="8"/>
  <c r="CA20" i="8" s="1"/>
  <c r="BV20" i="8"/>
  <c r="BW20" i="8"/>
  <c r="BX20" i="8"/>
  <c r="BZ20" i="8" s="1"/>
  <c r="BY20" i="8"/>
  <c r="CB20" i="8"/>
  <c r="CC20" i="8"/>
  <c r="CD20" i="8"/>
  <c r="CE20" i="8"/>
  <c r="CF20" i="8"/>
  <c r="CG20" i="8"/>
  <c r="CH20" i="8"/>
  <c r="CI20" i="8"/>
  <c r="CJ20" i="8"/>
  <c r="CK20" i="8"/>
  <c r="CL20" i="8"/>
  <c r="CM20" i="8"/>
  <c r="CN20" i="8"/>
  <c r="CO20" i="8"/>
  <c r="CP20" i="8"/>
  <c r="CR20" i="8"/>
  <c r="CQ20" i="8"/>
  <c r="CT20" i="8"/>
  <c r="CU20" i="8"/>
  <c r="CV20" i="8"/>
  <c r="CW20" i="8"/>
  <c r="CX20" i="8"/>
  <c r="CY20" i="8"/>
  <c r="CZ20" i="8"/>
  <c r="DA20" i="8"/>
  <c r="DB20" i="8"/>
  <c r="DC20" i="8"/>
  <c r="DD20" i="8"/>
  <c r="DE20" i="8"/>
  <c r="DK20" i="8" s="1"/>
  <c r="DF20" i="8"/>
  <c r="DG20" i="8"/>
  <c r="DH20" i="8"/>
  <c r="DJ20" i="8" s="1"/>
  <c r="DI20" i="8"/>
  <c r="DL20" i="8"/>
  <c r="DM20" i="8"/>
  <c r="DN20" i="8"/>
  <c r="DO20" i="8"/>
  <c r="DP20" i="8"/>
  <c r="DQ20" i="8"/>
  <c r="DR20" i="8"/>
  <c r="DS20" i="8"/>
  <c r="DT20" i="8"/>
  <c r="DU20" i="8"/>
  <c r="DV20" i="8"/>
  <c r="DW20" i="8"/>
  <c r="DX20" i="8"/>
  <c r="DY20" i="8"/>
  <c r="DZ20" i="8"/>
  <c r="EB20" i="8"/>
  <c r="EA20" i="8"/>
  <c r="EC20" i="8" s="1"/>
  <c r="ED20" i="8"/>
  <c r="EE20" i="8"/>
  <c r="EF20" i="8"/>
  <c r="EG20" i="8"/>
  <c r="EH20" i="8"/>
  <c r="EI20" i="8"/>
  <c r="EJ20" i="8"/>
  <c r="EK20" i="8"/>
  <c r="EL20" i="8"/>
  <c r="EM20" i="8"/>
  <c r="EN20" i="8"/>
  <c r="EO20" i="8"/>
  <c r="EU20" i="8" s="1"/>
  <c r="EP20" i="8"/>
  <c r="EQ20" i="8"/>
  <c r="ER20" i="8"/>
  <c r="ET20" i="8" s="1"/>
  <c r="ES20" i="8"/>
  <c r="EV20" i="8"/>
  <c r="EW20" i="8"/>
  <c r="EX20" i="8"/>
  <c r="EY20" i="8"/>
  <c r="EZ20" i="8"/>
  <c r="FA20" i="8"/>
  <c r="FB20" i="8"/>
  <c r="FC20" i="8"/>
  <c r="FD20" i="8"/>
  <c r="FE20" i="8"/>
  <c r="FF20" i="8"/>
  <c r="FG20" i="8"/>
  <c r="FH20" i="8"/>
  <c r="FI20" i="8"/>
  <c r="FJ20" i="8"/>
  <c r="FL20" i="8"/>
  <c r="FK20" i="8"/>
  <c r="FN20" i="8"/>
  <c r="FO20" i="8"/>
  <c r="FP20" i="8"/>
  <c r="FQ20" i="8"/>
  <c r="FR20" i="8"/>
  <c r="FS20" i="8"/>
  <c r="FT20" i="8"/>
  <c r="FU20" i="8"/>
  <c r="FV20" i="8"/>
  <c r="FW20" i="8"/>
  <c r="FX20" i="8"/>
  <c r="FY20" i="8"/>
  <c r="GE20" i="8" s="1"/>
  <c r="FZ20" i="8"/>
  <c r="GA20" i="8"/>
  <c r="GB20" i="8"/>
  <c r="GD20" i="8" s="1"/>
  <c r="GC20" i="8"/>
  <c r="GF20" i="8"/>
  <c r="GG20" i="8"/>
  <c r="GH20" i="8"/>
  <c r="GI20" i="8"/>
  <c r="GJ20" i="8"/>
  <c r="GK20" i="8"/>
  <c r="GL20" i="8"/>
  <c r="GM20" i="8"/>
  <c r="GN20" i="8"/>
  <c r="GO20" i="8"/>
  <c r="GP20" i="8"/>
  <c r="GQ20" i="8"/>
  <c r="GR20" i="8"/>
  <c r="GS20" i="8"/>
  <c r="GT20" i="8"/>
  <c r="GV20" i="8"/>
  <c r="GU20" i="8"/>
  <c r="GW20" i="8" s="1"/>
  <c r="GX20" i="8"/>
  <c r="GY20" i="8"/>
  <c r="GZ20" i="8"/>
  <c r="HA20" i="8"/>
  <c r="HB20" i="8"/>
  <c r="HC20" i="8"/>
  <c r="HD20" i="8"/>
  <c r="HE20" i="8"/>
  <c r="HF20" i="8"/>
  <c r="HG20" i="8"/>
  <c r="HH20" i="8"/>
  <c r="HI20" i="8"/>
  <c r="HO20" i="8" s="1"/>
  <c r="HJ20" i="8"/>
  <c r="HK20" i="8"/>
  <c r="HL20" i="8"/>
  <c r="HN20" i="8" s="1"/>
  <c r="HM20" i="8"/>
  <c r="HP20" i="8"/>
  <c r="HQ20" i="8"/>
  <c r="HR20" i="8"/>
  <c r="HS20" i="8"/>
  <c r="HT20" i="8"/>
  <c r="HU20" i="8"/>
  <c r="HV20" i="8"/>
  <c r="HW20" i="8"/>
  <c r="HX20" i="8"/>
  <c r="HY20" i="8"/>
  <c r="HZ20" i="8"/>
  <c r="IA20" i="8"/>
  <c r="IB20" i="8"/>
  <c r="IC20" i="8"/>
  <c r="ID20" i="8"/>
  <c r="IE20" i="8"/>
  <c r="IG20" i="8" s="1"/>
  <c r="B21" i="8"/>
  <c r="E21" i="8"/>
  <c r="F21" i="8"/>
  <c r="H21" i="8"/>
  <c r="I21" i="8"/>
  <c r="K21" i="8"/>
  <c r="L21" i="8"/>
  <c r="M21" i="8" s="1"/>
  <c r="N21" i="8"/>
  <c r="O21" i="8"/>
  <c r="Q21" i="8"/>
  <c r="R21" i="8"/>
  <c r="S21" i="8" s="1"/>
  <c r="T21" i="8"/>
  <c r="U21" i="8"/>
  <c r="W21" i="8"/>
  <c r="Y21" i="8"/>
  <c r="X21" i="8"/>
  <c r="Z21" i="8"/>
  <c r="AA21" i="8"/>
  <c r="AC21" i="8"/>
  <c r="AE21" i="8" s="1"/>
  <c r="AD21" i="8"/>
  <c r="AF21" i="8"/>
  <c r="AG21" i="8"/>
  <c r="AI21" i="8"/>
  <c r="AJ21" i="8"/>
  <c r="AK21" i="8" s="1"/>
  <c r="AL21" i="8"/>
  <c r="AM21" i="8"/>
  <c r="AO21" i="8"/>
  <c r="AP21" i="8"/>
  <c r="AQ21" i="8" s="1"/>
  <c r="AR21" i="8"/>
  <c r="AS21" i="8"/>
  <c r="AU21" i="8"/>
  <c r="AW21" i="8"/>
  <c r="AV21" i="8"/>
  <c r="AX21" i="8"/>
  <c r="AY21" i="8"/>
  <c r="BA21" i="8"/>
  <c r="BB21" i="8"/>
  <c r="BD21" i="8"/>
  <c r="BE21" i="8"/>
  <c r="BJ21" i="8"/>
  <c r="BK21" i="8"/>
  <c r="BL21" i="8"/>
  <c r="BM21" i="8"/>
  <c r="BN21" i="8"/>
  <c r="BO21" i="8"/>
  <c r="BP21" i="8"/>
  <c r="BQ21" i="8"/>
  <c r="BR21" i="8"/>
  <c r="BS21" i="8"/>
  <c r="BT21" i="8"/>
  <c r="BU21" i="8"/>
  <c r="BV21" i="8"/>
  <c r="BZ21" i="8"/>
  <c r="BW21" i="8"/>
  <c r="BX21" i="8"/>
  <c r="BY21" i="8"/>
  <c r="CA21" i="8" s="1"/>
  <c r="CB21" i="8"/>
  <c r="CC21" i="8"/>
  <c r="CD21" i="8"/>
  <c r="CE21" i="8"/>
  <c r="CF21" i="8"/>
  <c r="CG21" i="8"/>
  <c r="CH21" i="8"/>
  <c r="CI21" i="8"/>
  <c r="CJ21" i="8"/>
  <c r="CK21" i="8"/>
  <c r="CL21" i="8"/>
  <c r="CM21" i="8"/>
  <c r="CN21" i="8"/>
  <c r="CR21" i="8"/>
  <c r="CO21" i="8"/>
  <c r="CS21" i="8"/>
  <c r="CP21" i="8"/>
  <c r="CQ21" i="8"/>
  <c r="CT21" i="8"/>
  <c r="CU21" i="8"/>
  <c r="CV21" i="8"/>
  <c r="CW21" i="8"/>
  <c r="CX21" i="8"/>
  <c r="CY21" i="8"/>
  <c r="CZ21" i="8"/>
  <c r="DA21" i="8"/>
  <c r="DB21" i="8"/>
  <c r="DC21" i="8"/>
  <c r="DD21" i="8"/>
  <c r="DE21" i="8"/>
  <c r="DF21" i="8"/>
  <c r="DJ21" i="8"/>
  <c r="DG21" i="8"/>
  <c r="DH21" i="8"/>
  <c r="DI21" i="8"/>
  <c r="DL21" i="8"/>
  <c r="DM21" i="8"/>
  <c r="DN21" i="8"/>
  <c r="DO21" i="8"/>
  <c r="DP21" i="8"/>
  <c r="DQ21" i="8"/>
  <c r="DR21" i="8"/>
  <c r="DS21" i="8"/>
  <c r="DT21" i="8"/>
  <c r="DU21" i="8"/>
  <c r="DV21" i="8"/>
  <c r="DW21" i="8"/>
  <c r="DX21" i="8"/>
  <c r="DY21" i="8"/>
  <c r="DZ21" i="8"/>
  <c r="EA21" i="8"/>
  <c r="EC21" i="8" s="1"/>
  <c r="ED21" i="8"/>
  <c r="EE21" i="8"/>
  <c r="EF21" i="8"/>
  <c r="EG21" i="8"/>
  <c r="EH21" i="8"/>
  <c r="EI21" i="8"/>
  <c r="EJ21" i="8"/>
  <c r="EK21" i="8"/>
  <c r="EL21" i="8"/>
  <c r="EM21" i="8"/>
  <c r="EN21" i="8"/>
  <c r="EO21" i="8"/>
  <c r="EU21" i="8" s="1"/>
  <c r="EP21" i="8"/>
  <c r="EQ21" i="8"/>
  <c r="ER21" i="8"/>
  <c r="ET21" i="8" s="1"/>
  <c r="ES21" i="8"/>
  <c r="EV21" i="8"/>
  <c r="EW21" i="8"/>
  <c r="EX21" i="8"/>
  <c r="EY21" i="8"/>
  <c r="EZ21" i="8"/>
  <c r="FA21" i="8"/>
  <c r="FB21" i="8"/>
  <c r="FC21" i="8"/>
  <c r="FD21" i="8"/>
  <c r="FE21" i="8"/>
  <c r="FF21" i="8"/>
  <c r="FL21" i="8" s="1"/>
  <c r="FG21" i="8"/>
  <c r="FH21" i="8"/>
  <c r="FI21" i="8"/>
  <c r="FJ21" i="8"/>
  <c r="FK21" i="8"/>
  <c r="FN21" i="8"/>
  <c r="FO21" i="8"/>
  <c r="FP21" i="8"/>
  <c r="FQ21" i="8"/>
  <c r="FR21" i="8"/>
  <c r="FS21" i="8"/>
  <c r="FT21" i="8"/>
  <c r="FU21" i="8"/>
  <c r="FV21" i="8"/>
  <c r="FW21" i="8"/>
  <c r="FX21" i="8"/>
  <c r="FY21" i="8"/>
  <c r="FZ21" i="8"/>
  <c r="GD21" i="8"/>
  <c r="GA21" i="8"/>
  <c r="GB21" i="8"/>
  <c r="GC21" i="8"/>
  <c r="GF21" i="8"/>
  <c r="GG21" i="8"/>
  <c r="GH21" i="8"/>
  <c r="GI21" i="8"/>
  <c r="GJ21" i="8"/>
  <c r="GK21" i="8"/>
  <c r="GL21" i="8"/>
  <c r="GM21" i="8"/>
  <c r="GN21" i="8"/>
  <c r="GO21" i="8"/>
  <c r="GP21" i="8"/>
  <c r="GQ21" i="8"/>
  <c r="GW21" i="8" s="1"/>
  <c r="GR21" i="8"/>
  <c r="GS21" i="8"/>
  <c r="GT21" i="8"/>
  <c r="GU21" i="8"/>
  <c r="GX21" i="8"/>
  <c r="GY21" i="8"/>
  <c r="GZ21" i="8"/>
  <c r="HA21" i="8"/>
  <c r="HB21" i="8"/>
  <c r="HC21" i="8"/>
  <c r="HD21" i="8"/>
  <c r="HE21" i="8"/>
  <c r="HF21" i="8"/>
  <c r="HG21" i="8"/>
  <c r="HH21" i="8"/>
  <c r="HI21" i="8"/>
  <c r="HJ21" i="8"/>
  <c r="HK21" i="8"/>
  <c r="HL21" i="8"/>
  <c r="HN21" i="8" s="1"/>
  <c r="HM21" i="8"/>
  <c r="HP21" i="8"/>
  <c r="HQ21" i="8"/>
  <c r="HR21" i="8"/>
  <c r="HS21" i="8"/>
  <c r="HT21" i="8"/>
  <c r="HU21" i="8"/>
  <c r="HV21" i="8"/>
  <c r="HW21" i="8"/>
  <c r="HX21" i="8"/>
  <c r="HY21" i="8"/>
  <c r="HZ21" i="8"/>
  <c r="IA21" i="8"/>
  <c r="IB21" i="8"/>
  <c r="IC21" i="8"/>
  <c r="ID21" i="8"/>
  <c r="IF21" i="8" s="1"/>
  <c r="IE21" i="8"/>
  <c r="B22" i="8"/>
  <c r="E22" i="8"/>
  <c r="G22" i="8"/>
  <c r="F22" i="8"/>
  <c r="H22" i="8"/>
  <c r="I22" i="8"/>
  <c r="J22" i="8"/>
  <c r="K22" i="8"/>
  <c r="L22" i="8"/>
  <c r="N22" i="8"/>
  <c r="P22" i="8" s="1"/>
  <c r="O22" i="8"/>
  <c r="Q22" i="8"/>
  <c r="R22" i="8"/>
  <c r="S22" i="8" s="1"/>
  <c r="T22" i="8"/>
  <c r="U22" i="8"/>
  <c r="V22" i="8"/>
  <c r="W22" i="8"/>
  <c r="Y22" i="8" s="1"/>
  <c r="X22" i="8"/>
  <c r="Z22" i="8"/>
  <c r="AA22" i="8"/>
  <c r="AC22" i="8"/>
  <c r="AD22" i="8"/>
  <c r="AE22" i="8" s="1"/>
  <c r="AF22" i="8"/>
  <c r="AG22" i="8"/>
  <c r="AH22" i="8"/>
  <c r="AI22" i="8"/>
  <c r="AJ22" i="8"/>
  <c r="AL22" i="8"/>
  <c r="AM22" i="8"/>
  <c r="AN22" i="8"/>
  <c r="AO22" i="8"/>
  <c r="AP22" i="8"/>
  <c r="AR22" i="8"/>
  <c r="AS22" i="8"/>
  <c r="AU22" i="8"/>
  <c r="AV22" i="8"/>
  <c r="AW22" i="8" s="1"/>
  <c r="AX22" i="8"/>
  <c r="AY22" i="8"/>
  <c r="AZ22" i="8"/>
  <c r="BA22" i="8"/>
  <c r="BB22" i="8"/>
  <c r="BD22" i="8"/>
  <c r="BE22" i="8"/>
  <c r="BJ22" i="8"/>
  <c r="BK22" i="8"/>
  <c r="BL22" i="8"/>
  <c r="BM22" i="8"/>
  <c r="BN22" i="8"/>
  <c r="BO22" i="8"/>
  <c r="BP22" i="8"/>
  <c r="BQ22" i="8"/>
  <c r="BR22" i="8"/>
  <c r="BS22" i="8"/>
  <c r="BT22" i="8"/>
  <c r="BU22" i="8"/>
  <c r="BV22" i="8"/>
  <c r="BW22" i="8"/>
  <c r="CA22" i="8" s="1"/>
  <c r="BX22" i="8"/>
  <c r="BY22" i="8"/>
  <c r="CB22" i="8"/>
  <c r="CC22" i="8"/>
  <c r="CD22" i="8"/>
  <c r="CE22" i="8"/>
  <c r="CF22" i="8"/>
  <c r="CG22" i="8"/>
  <c r="CH22" i="8"/>
  <c r="CI22" i="8"/>
  <c r="CJ22" i="8"/>
  <c r="CK22" i="8"/>
  <c r="CL22" i="8"/>
  <c r="CM22" i="8"/>
  <c r="CN22" i="8"/>
  <c r="CO22" i="8"/>
  <c r="CP22" i="8"/>
  <c r="CQ22" i="8"/>
  <c r="CS22" i="8"/>
  <c r="CT22" i="8"/>
  <c r="CU22" i="8"/>
  <c r="CV22" i="8"/>
  <c r="CW22" i="8"/>
  <c r="CX22" i="8"/>
  <c r="CY22" i="8"/>
  <c r="CZ22" i="8"/>
  <c r="DA22" i="8"/>
  <c r="DB22" i="8"/>
  <c r="DC22" i="8"/>
  <c r="DD22" i="8"/>
  <c r="DE22" i="8"/>
  <c r="DF22" i="8"/>
  <c r="DG22" i="8"/>
  <c r="DH22" i="8"/>
  <c r="DJ22" i="8" s="1"/>
  <c r="DI22" i="8"/>
  <c r="DK22" i="8" s="1"/>
  <c r="DL22" i="8"/>
  <c r="DM22" i="8"/>
  <c r="DN22" i="8"/>
  <c r="DO22" i="8"/>
  <c r="DP22" i="8"/>
  <c r="DQ22" i="8"/>
  <c r="DR22" i="8"/>
  <c r="DS22" i="8"/>
  <c r="DT22" i="8"/>
  <c r="DU22" i="8"/>
  <c r="DV22" i="8"/>
  <c r="EB22" i="8" s="1"/>
  <c r="DW22" i="8"/>
  <c r="DX22" i="8"/>
  <c r="DY22" i="8"/>
  <c r="EC22" i="8" s="1"/>
  <c r="DZ22" i="8"/>
  <c r="EA22" i="8"/>
  <c r="ED22" i="8"/>
  <c r="EE22" i="8"/>
  <c r="EF22" i="8"/>
  <c r="EG22" i="8"/>
  <c r="EH22" i="8"/>
  <c r="EI22" i="8"/>
  <c r="EJ22" i="8"/>
  <c r="EK22" i="8"/>
  <c r="EL22" i="8"/>
  <c r="EM22" i="8"/>
  <c r="EN22" i="8"/>
  <c r="EO22" i="8"/>
  <c r="EP22" i="8"/>
  <c r="EQ22" i="8"/>
  <c r="ER22" i="8"/>
  <c r="ES22" i="8"/>
  <c r="EU22" i="8"/>
  <c r="EV22" i="8"/>
  <c r="EW22" i="8"/>
  <c r="EX22" i="8"/>
  <c r="EY22" i="8"/>
  <c r="EZ22" i="8"/>
  <c r="FA22" i="8"/>
  <c r="FB22" i="8"/>
  <c r="FC22" i="8"/>
  <c r="FD22" i="8"/>
  <c r="FE22" i="8"/>
  <c r="FF22" i="8"/>
  <c r="FG22" i="8"/>
  <c r="FH22" i="8"/>
  <c r="FI22" i="8"/>
  <c r="FJ22" i="8"/>
  <c r="FK22" i="8"/>
  <c r="FM22" i="8" s="1"/>
  <c r="FN22" i="8"/>
  <c r="FO22" i="8"/>
  <c r="FP22" i="8"/>
  <c r="FQ22" i="8"/>
  <c r="FR22" i="8"/>
  <c r="FS22" i="8"/>
  <c r="FT22" i="8"/>
  <c r="FU22" i="8"/>
  <c r="FV22" i="8"/>
  <c r="FW22" i="8"/>
  <c r="FX22" i="8"/>
  <c r="FY22" i="8"/>
  <c r="FZ22" i="8"/>
  <c r="GD22" i="8" s="1"/>
  <c r="GA22" i="8"/>
  <c r="GB22" i="8"/>
  <c r="GC22" i="8"/>
  <c r="GE22" i="8" s="1"/>
  <c r="GF22" i="8"/>
  <c r="GG22" i="8"/>
  <c r="GH22" i="8"/>
  <c r="GI22" i="8"/>
  <c r="GJ22" i="8"/>
  <c r="GK22" i="8"/>
  <c r="GL22" i="8"/>
  <c r="GM22" i="8"/>
  <c r="GN22" i="8"/>
  <c r="GO22" i="8"/>
  <c r="GP22" i="8"/>
  <c r="GQ22" i="8"/>
  <c r="GR22" i="8"/>
  <c r="GS22" i="8"/>
  <c r="GT22" i="8"/>
  <c r="GU22" i="8"/>
  <c r="GW22" i="8"/>
  <c r="GX22" i="8"/>
  <c r="GY22" i="8"/>
  <c r="GZ22" i="8"/>
  <c r="HA22" i="8"/>
  <c r="HB22" i="8"/>
  <c r="HC22" i="8"/>
  <c r="HD22" i="8"/>
  <c r="HE22" i="8"/>
  <c r="HF22" i="8"/>
  <c r="HG22" i="8"/>
  <c r="HH22" i="8"/>
  <c r="HI22" i="8"/>
  <c r="HJ22" i="8"/>
  <c r="HN22" i="8"/>
  <c r="HK22" i="8"/>
  <c r="HL22" i="8"/>
  <c r="HM22" i="8"/>
  <c r="HO22" i="8"/>
  <c r="HP22" i="8"/>
  <c r="HQ22" i="8"/>
  <c r="HR22" i="8"/>
  <c r="HS22" i="8"/>
  <c r="HT22" i="8"/>
  <c r="HU22" i="8"/>
  <c r="HV22" i="8"/>
  <c r="HW22" i="8"/>
  <c r="HX22" i="8"/>
  <c r="HY22" i="8"/>
  <c r="HZ22" i="8"/>
  <c r="IA22" i="8"/>
  <c r="IG22" i="8" s="1"/>
  <c r="IB22" i="8"/>
  <c r="IC22" i="8"/>
  <c r="ID22" i="8"/>
  <c r="IF22" i="8" s="1"/>
  <c r="IE22" i="8"/>
  <c r="B23" i="8"/>
  <c r="E23" i="8"/>
  <c r="F23" i="8"/>
  <c r="H23" i="8"/>
  <c r="I23" i="8"/>
  <c r="K23" i="8"/>
  <c r="L23" i="8"/>
  <c r="N23" i="8"/>
  <c r="O23" i="8"/>
  <c r="P23" i="8" s="1"/>
  <c r="Q23" i="8"/>
  <c r="R23" i="8"/>
  <c r="T23" i="8"/>
  <c r="V23" i="8"/>
  <c r="U23" i="8"/>
  <c r="W23" i="8"/>
  <c r="X23" i="8"/>
  <c r="Z23" i="8"/>
  <c r="AB23" i="8" s="1"/>
  <c r="AA23" i="8"/>
  <c r="AC23" i="8"/>
  <c r="AD23" i="8"/>
  <c r="AF23" i="8"/>
  <c r="AG23" i="8"/>
  <c r="AI23" i="8"/>
  <c r="AJ23" i="8"/>
  <c r="AL23" i="8"/>
  <c r="AM23" i="8"/>
  <c r="AO23" i="8"/>
  <c r="AP23" i="8"/>
  <c r="AR23" i="8"/>
  <c r="AS23" i="8"/>
  <c r="AT23" i="8" s="1"/>
  <c r="AU23" i="8"/>
  <c r="AV23" i="8"/>
  <c r="AX23" i="8"/>
  <c r="AY23" i="8"/>
  <c r="AZ23" i="8" s="1"/>
  <c r="BA23" i="8"/>
  <c r="BB23" i="8"/>
  <c r="BD23" i="8"/>
  <c r="BG23" i="8"/>
  <c r="BE23" i="8"/>
  <c r="BJ23" i="8"/>
  <c r="BK23" i="8"/>
  <c r="BL23" i="8"/>
  <c r="BM23" i="8"/>
  <c r="BN23" i="8"/>
  <c r="BO23" i="8"/>
  <c r="BP23" i="8"/>
  <c r="BQ23" i="8"/>
  <c r="BR23" i="8"/>
  <c r="BS23" i="8"/>
  <c r="BT23" i="8"/>
  <c r="BU23" i="8"/>
  <c r="BV23" i="8"/>
  <c r="BZ23" i="8" s="1"/>
  <c r="BW23" i="8"/>
  <c r="BX23" i="8"/>
  <c r="BY23" i="8"/>
  <c r="CB23" i="8"/>
  <c r="CC23" i="8"/>
  <c r="CD23" i="8"/>
  <c r="CE23" i="8"/>
  <c r="CF23" i="8"/>
  <c r="CG23" i="8"/>
  <c r="CH23" i="8"/>
  <c r="CI23" i="8"/>
  <c r="CJ23" i="8"/>
  <c r="CK23" i="8"/>
  <c r="CL23" i="8"/>
  <c r="CM23" i="8"/>
  <c r="CN23" i="8"/>
  <c r="CR23" i="8" s="1"/>
  <c r="CO23" i="8"/>
  <c r="CP23" i="8"/>
  <c r="CQ23" i="8"/>
  <c r="CS23" i="8" s="1"/>
  <c r="CT23" i="8"/>
  <c r="CU23" i="8"/>
  <c r="CV23" i="8"/>
  <c r="CW23" i="8"/>
  <c r="CX23" i="8"/>
  <c r="CY23" i="8"/>
  <c r="CZ23" i="8"/>
  <c r="DA23" i="8"/>
  <c r="DB23" i="8"/>
  <c r="DC23" i="8"/>
  <c r="DD23" i="8"/>
  <c r="DE23" i="8"/>
  <c r="DF23" i="8"/>
  <c r="DG23" i="8"/>
  <c r="DH23" i="8"/>
  <c r="DI23" i="8"/>
  <c r="DK23" i="8"/>
  <c r="DL23" i="8"/>
  <c r="DM23" i="8"/>
  <c r="DN23" i="8"/>
  <c r="DO23" i="8"/>
  <c r="DP23" i="8"/>
  <c r="DQ23" i="8"/>
  <c r="DR23" i="8"/>
  <c r="DS23" i="8"/>
  <c r="DT23" i="8"/>
  <c r="DU23" i="8"/>
  <c r="DV23" i="8"/>
  <c r="DW23" i="8"/>
  <c r="DX23" i="8"/>
  <c r="DY23" i="8"/>
  <c r="DZ23" i="8"/>
  <c r="EB23" i="8"/>
  <c r="EA23" i="8"/>
  <c r="ED23" i="8"/>
  <c r="EE23" i="8"/>
  <c r="EF23" i="8"/>
  <c r="EG23" i="8"/>
  <c r="EH23" i="8"/>
  <c r="EI23" i="8"/>
  <c r="EJ23" i="8"/>
  <c r="EK23" i="8"/>
  <c r="EL23" i="8"/>
  <c r="EM23" i="8"/>
  <c r="EN23" i="8"/>
  <c r="EO23" i="8"/>
  <c r="EP23" i="8"/>
  <c r="EQ23" i="8"/>
  <c r="EU23" i="8" s="1"/>
  <c r="ER23" i="8"/>
  <c r="ET23" i="8" s="1"/>
  <c r="ES23" i="8"/>
  <c r="EV23" i="8"/>
  <c r="EW23" i="8"/>
  <c r="EX23" i="8"/>
  <c r="EY23" i="8"/>
  <c r="EZ23" i="8"/>
  <c r="FA23" i="8"/>
  <c r="FB23" i="8"/>
  <c r="FC23" i="8"/>
  <c r="FD23" i="8"/>
  <c r="FE23" i="8"/>
  <c r="FF23" i="8"/>
  <c r="FG23" i="8"/>
  <c r="FH23" i="8"/>
  <c r="FL23" i="8" s="1"/>
  <c r="FI23" i="8"/>
  <c r="FJ23" i="8"/>
  <c r="FK23" i="8"/>
  <c r="FN23" i="8"/>
  <c r="FO23" i="8"/>
  <c r="FP23" i="8"/>
  <c r="FQ23" i="8"/>
  <c r="FR23" i="8"/>
  <c r="FS23" i="8"/>
  <c r="FT23" i="8"/>
  <c r="FU23" i="8"/>
  <c r="FV23" i="8"/>
  <c r="FW23" i="8"/>
  <c r="FX23" i="8"/>
  <c r="FY23" i="8"/>
  <c r="FZ23" i="8"/>
  <c r="GA23" i="8"/>
  <c r="GB23" i="8"/>
  <c r="GD23" i="8"/>
  <c r="GC23" i="8"/>
  <c r="GF23" i="8"/>
  <c r="GG23" i="8"/>
  <c r="GH23" i="8"/>
  <c r="GI23" i="8"/>
  <c r="GJ23" i="8"/>
  <c r="GK23" i="8"/>
  <c r="GL23" i="8"/>
  <c r="GM23" i="8"/>
  <c r="GN23" i="8"/>
  <c r="GO23" i="8"/>
  <c r="GP23" i="8"/>
  <c r="GQ23" i="8"/>
  <c r="GR23" i="8"/>
  <c r="GS23" i="8"/>
  <c r="GT23" i="8"/>
  <c r="GV23" i="8" s="1"/>
  <c r="GU23" i="8"/>
  <c r="GX23" i="8"/>
  <c r="GY23" i="8"/>
  <c r="GZ23" i="8"/>
  <c r="HA23" i="8"/>
  <c r="HB23" i="8"/>
  <c r="HC23" i="8"/>
  <c r="HD23" i="8"/>
  <c r="HE23" i="8"/>
  <c r="HF23" i="8"/>
  <c r="HG23" i="8"/>
  <c r="HH23" i="8"/>
  <c r="HI23" i="8"/>
  <c r="HJ23" i="8"/>
  <c r="HK23" i="8"/>
  <c r="HL23" i="8"/>
  <c r="HN23" i="8"/>
  <c r="HM23" i="8"/>
  <c r="HP23" i="8"/>
  <c r="HQ23" i="8"/>
  <c r="HR23" i="8"/>
  <c r="HS23" i="8"/>
  <c r="HT23" i="8"/>
  <c r="HU23" i="8"/>
  <c r="HV23" i="8"/>
  <c r="HW23" i="8"/>
  <c r="HX23" i="8"/>
  <c r="HY23" i="8"/>
  <c r="HZ23" i="8"/>
  <c r="IA23" i="8"/>
  <c r="IB23" i="8"/>
  <c r="IC23" i="8"/>
  <c r="ID23" i="8"/>
  <c r="IF23" i="8" s="1"/>
  <c r="IE23" i="8"/>
  <c r="B24" i="8"/>
  <c r="E24" i="8"/>
  <c r="G24" i="8" s="1"/>
  <c r="F24" i="8"/>
  <c r="H24" i="8"/>
  <c r="I24" i="8"/>
  <c r="K24" i="8"/>
  <c r="L24" i="8"/>
  <c r="N24" i="8"/>
  <c r="P24" i="8"/>
  <c r="O24" i="8"/>
  <c r="Q24" i="8"/>
  <c r="R24" i="8"/>
  <c r="T24" i="8"/>
  <c r="V24" i="8" s="1"/>
  <c r="U24" i="8"/>
  <c r="W24" i="8"/>
  <c r="Y24" i="8" s="1"/>
  <c r="X24" i="8"/>
  <c r="Z24" i="8"/>
  <c r="AA24" i="8"/>
  <c r="AB24" i="8" s="1"/>
  <c r="AC24" i="8"/>
  <c r="AD24" i="8"/>
  <c r="AE24" i="8"/>
  <c r="AF24" i="8"/>
  <c r="AH24" i="8" s="1"/>
  <c r="AG24" i="8"/>
  <c r="AI24" i="8"/>
  <c r="AJ24" i="8"/>
  <c r="AL24" i="8"/>
  <c r="AM24" i="8"/>
  <c r="AN24" i="8" s="1"/>
  <c r="AO24" i="8"/>
  <c r="AP24" i="8"/>
  <c r="AQ24" i="8"/>
  <c r="AR24" i="8"/>
  <c r="AS24" i="8"/>
  <c r="AU24" i="8"/>
  <c r="AW24" i="8" s="1"/>
  <c r="AV24" i="8"/>
  <c r="AX24" i="8"/>
  <c r="AY24" i="8"/>
  <c r="AZ24" i="8" s="1"/>
  <c r="BA24" i="8"/>
  <c r="BB24" i="8"/>
  <c r="BD24" i="8"/>
  <c r="BE24" i="8"/>
  <c r="BJ24" i="8"/>
  <c r="BK24" i="8"/>
  <c r="BL24" i="8"/>
  <c r="BM24" i="8"/>
  <c r="BN24" i="8"/>
  <c r="BO24" i="8"/>
  <c r="BP24" i="8"/>
  <c r="BQ24" i="8"/>
  <c r="BR24" i="8"/>
  <c r="BS24" i="8"/>
  <c r="BT24" i="8"/>
  <c r="BU24" i="8"/>
  <c r="BV24" i="8"/>
  <c r="BW24" i="8"/>
  <c r="CA24" i="8" s="1"/>
  <c r="BX24" i="8"/>
  <c r="BY24" i="8"/>
  <c r="CB24" i="8"/>
  <c r="CC24" i="8"/>
  <c r="CD24" i="8"/>
  <c r="CE24" i="8"/>
  <c r="CF24" i="8"/>
  <c r="CG24" i="8"/>
  <c r="CH24" i="8"/>
  <c r="CI24" i="8"/>
  <c r="CJ24" i="8"/>
  <c r="CK24" i="8"/>
  <c r="CL24" i="8"/>
  <c r="CM24" i="8"/>
  <c r="CN24" i="8"/>
  <c r="CR24" i="8" s="1"/>
  <c r="CO24" i="8"/>
  <c r="CP24" i="8"/>
  <c r="CQ24" i="8"/>
  <c r="CT24" i="8"/>
  <c r="CU24" i="8"/>
  <c r="CV24" i="8"/>
  <c r="CW24" i="8"/>
  <c r="CX24" i="8"/>
  <c r="CY24" i="8"/>
  <c r="CZ24" i="8"/>
  <c r="DA24" i="8"/>
  <c r="DB24" i="8"/>
  <c r="DC24" i="8"/>
  <c r="DD24" i="8"/>
  <c r="DE24" i="8"/>
  <c r="DF24" i="8"/>
  <c r="DG24" i="8"/>
  <c r="DH24" i="8"/>
  <c r="DJ24" i="8" s="1"/>
  <c r="DI24" i="8"/>
  <c r="DK24" i="8" s="1"/>
  <c r="DL24" i="8"/>
  <c r="DM24" i="8"/>
  <c r="DN24" i="8"/>
  <c r="DO24" i="8"/>
  <c r="DP24" i="8"/>
  <c r="DQ24" i="8"/>
  <c r="DR24" i="8"/>
  <c r="DS24" i="8"/>
  <c r="DT24" i="8"/>
  <c r="DU24" i="8"/>
  <c r="DV24" i="8"/>
  <c r="DW24" i="8"/>
  <c r="DX24" i="8"/>
  <c r="DY24" i="8"/>
  <c r="DZ24" i="8"/>
  <c r="EB24" i="8" s="1"/>
  <c r="EA24" i="8"/>
  <c r="ED24" i="8"/>
  <c r="EE24" i="8"/>
  <c r="EF24" i="8"/>
  <c r="EG24" i="8"/>
  <c r="EH24" i="8"/>
  <c r="EI24" i="8"/>
  <c r="EJ24" i="8"/>
  <c r="EK24" i="8"/>
  <c r="EL24" i="8"/>
  <c r="EM24" i="8"/>
  <c r="EN24" i="8"/>
  <c r="EO24" i="8"/>
  <c r="EP24" i="8"/>
  <c r="EQ24" i="8"/>
  <c r="EU24" i="8" s="1"/>
  <c r="ER24" i="8"/>
  <c r="ES24" i="8"/>
  <c r="EV24" i="8"/>
  <c r="EW24" i="8"/>
  <c r="EX24" i="8"/>
  <c r="EY24" i="8"/>
  <c r="EZ24" i="8"/>
  <c r="FA24" i="8"/>
  <c r="FB24" i="8"/>
  <c r="FC24" i="8"/>
  <c r="FD24" i="8"/>
  <c r="FE24" i="8"/>
  <c r="FF24" i="8"/>
  <c r="FG24" i="8"/>
  <c r="FH24" i="8"/>
  <c r="FL24" i="8" s="1"/>
  <c r="FI24" i="8"/>
  <c r="FJ24" i="8"/>
  <c r="FK24" i="8"/>
  <c r="FM24" i="8" s="1"/>
  <c r="FN24" i="8"/>
  <c r="FO24" i="8"/>
  <c r="FP24" i="8"/>
  <c r="FQ24" i="8"/>
  <c r="FR24" i="8"/>
  <c r="FS24" i="8"/>
  <c r="FT24" i="8"/>
  <c r="FU24" i="8"/>
  <c r="FV24" i="8"/>
  <c r="FW24" i="8"/>
  <c r="FX24" i="8"/>
  <c r="FY24" i="8"/>
  <c r="FZ24" i="8"/>
  <c r="GA24" i="8"/>
  <c r="GB24" i="8"/>
  <c r="GD24" i="8" s="1"/>
  <c r="GC24" i="8"/>
  <c r="GE24" i="8" s="1"/>
  <c r="GF24" i="8"/>
  <c r="GG24" i="8"/>
  <c r="GH24" i="8"/>
  <c r="GI24" i="8"/>
  <c r="GJ24" i="8"/>
  <c r="GK24" i="8"/>
  <c r="GL24" i="8"/>
  <c r="GM24" i="8"/>
  <c r="GN24" i="8"/>
  <c r="GO24" i="8"/>
  <c r="GP24" i="8"/>
  <c r="GQ24" i="8"/>
  <c r="GR24" i="8"/>
  <c r="GS24" i="8"/>
  <c r="GT24" i="8"/>
  <c r="GV24" i="8" s="1"/>
  <c r="GU24" i="8"/>
  <c r="GX24" i="8"/>
  <c r="GY24" i="8"/>
  <c r="GZ24" i="8"/>
  <c r="HA24" i="8"/>
  <c r="HB24" i="8"/>
  <c r="HC24" i="8"/>
  <c r="HD24" i="8"/>
  <c r="HE24" i="8"/>
  <c r="HF24" i="8"/>
  <c r="HG24" i="8"/>
  <c r="HH24" i="8"/>
  <c r="HI24" i="8"/>
  <c r="HJ24" i="8"/>
  <c r="HK24" i="8"/>
  <c r="HO24" i="8" s="1"/>
  <c r="HL24" i="8"/>
  <c r="HM24" i="8"/>
  <c r="HP24" i="8"/>
  <c r="HQ24" i="8"/>
  <c r="HR24" i="8"/>
  <c r="HS24" i="8"/>
  <c r="HT24" i="8"/>
  <c r="HU24" i="8"/>
  <c r="HV24" i="8"/>
  <c r="HW24" i="8"/>
  <c r="HX24" i="8"/>
  <c r="HY24" i="8"/>
  <c r="HZ24" i="8"/>
  <c r="IA24" i="8"/>
  <c r="IB24" i="8"/>
  <c r="IF24" i="8" s="1"/>
  <c r="IC24" i="8"/>
  <c r="ID24" i="8"/>
  <c r="IE24" i="8"/>
  <c r="IG24" i="8" s="1"/>
  <c r="B25" i="8"/>
  <c r="E25" i="8"/>
  <c r="F25" i="8"/>
  <c r="G25" i="8" s="1"/>
  <c r="H25" i="8"/>
  <c r="I25" i="8"/>
  <c r="K25" i="8"/>
  <c r="M25" i="8"/>
  <c r="L25" i="8"/>
  <c r="N25" i="8"/>
  <c r="O25" i="8"/>
  <c r="Q25" i="8"/>
  <c r="S25" i="8" s="1"/>
  <c r="R25" i="8"/>
  <c r="T25" i="8"/>
  <c r="U25" i="8"/>
  <c r="W25" i="8"/>
  <c r="X25" i="8"/>
  <c r="Z25" i="8"/>
  <c r="AA25" i="8"/>
  <c r="AC25" i="8"/>
  <c r="AD25" i="8"/>
  <c r="AE25" i="8" s="1"/>
  <c r="AF25" i="8"/>
  <c r="AG25" i="8"/>
  <c r="AI25" i="8"/>
  <c r="AJ25" i="8"/>
  <c r="AK25" i="8" s="1"/>
  <c r="AL25" i="8"/>
  <c r="AM25" i="8"/>
  <c r="AO25" i="8"/>
  <c r="AQ25" i="8"/>
  <c r="AP25" i="8"/>
  <c r="AR25" i="8"/>
  <c r="AS25" i="8"/>
  <c r="AU25" i="8"/>
  <c r="AV25" i="8"/>
  <c r="AX25" i="8"/>
  <c r="AY25" i="8"/>
  <c r="BA25" i="8"/>
  <c r="BC25" i="8" s="1"/>
  <c r="BB25" i="8"/>
  <c r="BD25" i="8"/>
  <c r="BE25" i="8"/>
  <c r="BJ25" i="8"/>
  <c r="BK25" i="8"/>
  <c r="BL25" i="8"/>
  <c r="BM25" i="8"/>
  <c r="BN25" i="8"/>
  <c r="BO25" i="8"/>
  <c r="BP25" i="8"/>
  <c r="BQ25" i="8"/>
  <c r="BR25" i="8"/>
  <c r="BS25" i="8"/>
  <c r="BT25" i="8"/>
  <c r="BZ25" i="8" s="1"/>
  <c r="BU25" i="8"/>
  <c r="BV25" i="8"/>
  <c r="BW25" i="8"/>
  <c r="BX25" i="8"/>
  <c r="BY25" i="8"/>
  <c r="CB25" i="8"/>
  <c r="CC25" i="8"/>
  <c r="CD25" i="8"/>
  <c r="CE25" i="8"/>
  <c r="CF25" i="8"/>
  <c r="CG25" i="8"/>
  <c r="CH25" i="8"/>
  <c r="CI25" i="8"/>
  <c r="CJ25" i="8"/>
  <c r="CK25" i="8"/>
  <c r="CL25" i="8"/>
  <c r="CM25" i="8"/>
  <c r="CN25" i="8"/>
  <c r="CR25" i="8"/>
  <c r="CO25" i="8"/>
  <c r="CP25" i="8"/>
  <c r="CQ25" i="8"/>
  <c r="CS25" i="8" s="1"/>
  <c r="CT25" i="8"/>
  <c r="CU25" i="8"/>
  <c r="CV25" i="8"/>
  <c r="CW25" i="8"/>
  <c r="CX25" i="8"/>
  <c r="CY25" i="8"/>
  <c r="CZ25" i="8"/>
  <c r="DA25" i="8"/>
  <c r="DB25" i="8"/>
  <c r="DC25" i="8"/>
  <c r="DD25" i="8"/>
  <c r="DE25" i="8"/>
  <c r="DF25" i="8"/>
  <c r="DG25" i="8"/>
  <c r="DH25" i="8"/>
  <c r="DJ25" i="8" s="1"/>
  <c r="DI25" i="8"/>
  <c r="DL25" i="8"/>
  <c r="DM25" i="8"/>
  <c r="DN25" i="8"/>
  <c r="DO25" i="8"/>
  <c r="DP25" i="8"/>
  <c r="DQ25" i="8"/>
  <c r="DR25" i="8"/>
  <c r="DS25" i="8"/>
  <c r="DT25" i="8"/>
  <c r="DU25" i="8"/>
  <c r="DV25" i="8"/>
  <c r="EB25" i="8" s="1"/>
  <c r="DW25" i="8"/>
  <c r="DX25" i="8"/>
  <c r="DY25" i="8"/>
  <c r="DZ25" i="8"/>
  <c r="EA25" i="8"/>
  <c r="ED25" i="8"/>
  <c r="EE25" i="8"/>
  <c r="EF25" i="8"/>
  <c r="EG25" i="8"/>
  <c r="EH25" i="8"/>
  <c r="EI25" i="8"/>
  <c r="EJ25" i="8"/>
  <c r="EK25" i="8"/>
  <c r="EL25" i="8"/>
  <c r="EM25" i="8"/>
  <c r="EN25" i="8"/>
  <c r="EO25" i="8"/>
  <c r="EP25" i="8"/>
  <c r="ET25" i="8"/>
  <c r="EQ25" i="8"/>
  <c r="ER25" i="8"/>
  <c r="ES25" i="8"/>
  <c r="EV25" i="8"/>
  <c r="EW25" i="8"/>
  <c r="EX25" i="8"/>
  <c r="EY25" i="8"/>
  <c r="EZ25" i="8"/>
  <c r="FA25" i="8"/>
  <c r="FB25" i="8"/>
  <c r="FC25" i="8"/>
  <c r="FD25" i="8"/>
  <c r="FE25" i="8"/>
  <c r="FF25" i="8"/>
  <c r="FL25" i="8" s="1"/>
  <c r="FG25" i="8"/>
  <c r="FH25" i="8"/>
  <c r="FI25" i="8"/>
  <c r="FM25" i="8"/>
  <c r="FJ25" i="8"/>
  <c r="FK25" i="8"/>
  <c r="FN25" i="8"/>
  <c r="FO25" i="8"/>
  <c r="FP25" i="8"/>
  <c r="FQ25" i="8"/>
  <c r="FR25" i="8"/>
  <c r="FS25" i="8"/>
  <c r="FT25" i="8"/>
  <c r="FU25" i="8"/>
  <c r="FV25" i="8"/>
  <c r="FW25" i="8"/>
  <c r="FX25" i="8"/>
  <c r="FY25" i="8"/>
  <c r="FZ25" i="8"/>
  <c r="GD25" i="8"/>
  <c r="GA25" i="8"/>
  <c r="GB25" i="8"/>
  <c r="GC25" i="8"/>
  <c r="GF25" i="8"/>
  <c r="GG25" i="8"/>
  <c r="GH25" i="8"/>
  <c r="GI25" i="8"/>
  <c r="GJ25" i="8"/>
  <c r="GK25" i="8"/>
  <c r="GL25" i="8"/>
  <c r="GM25" i="8"/>
  <c r="GN25" i="8"/>
  <c r="GO25" i="8"/>
  <c r="GP25" i="8"/>
  <c r="GV25" i="8" s="1"/>
  <c r="GQ25" i="8"/>
  <c r="GR25" i="8"/>
  <c r="GS25" i="8"/>
  <c r="GW25" i="8"/>
  <c r="GT25" i="8"/>
  <c r="GU25" i="8"/>
  <c r="GX25" i="8"/>
  <c r="GY25" i="8"/>
  <c r="GZ25" i="8"/>
  <c r="HA25" i="8"/>
  <c r="HB25" i="8"/>
  <c r="HC25" i="8"/>
  <c r="HD25" i="8"/>
  <c r="HE25" i="8"/>
  <c r="HF25" i="8"/>
  <c r="HG25" i="8"/>
  <c r="HH25" i="8"/>
  <c r="HI25" i="8"/>
  <c r="HJ25" i="8"/>
  <c r="HN25" i="8"/>
  <c r="HK25" i="8"/>
  <c r="HL25" i="8"/>
  <c r="HM25" i="8"/>
  <c r="HP25" i="8"/>
  <c r="HQ25" i="8"/>
  <c r="HR25" i="8"/>
  <c r="HS25" i="8"/>
  <c r="HT25" i="8"/>
  <c r="HU25" i="8"/>
  <c r="HV25" i="8"/>
  <c r="HW25" i="8"/>
  <c r="HX25" i="8"/>
  <c r="HY25" i="8"/>
  <c r="HZ25" i="8"/>
  <c r="IA25" i="8"/>
  <c r="IB25" i="8"/>
  <c r="IC25" i="8"/>
  <c r="IG25" i="8" s="1"/>
  <c r="ID25" i="8"/>
  <c r="IE25" i="8"/>
  <c r="B26" i="8"/>
  <c r="E26" i="8"/>
  <c r="G26" i="8"/>
  <c r="F26" i="8"/>
  <c r="H26" i="8"/>
  <c r="J26" i="8" s="1"/>
  <c r="I26" i="8"/>
  <c r="K26" i="8"/>
  <c r="M26" i="8"/>
  <c r="L26" i="8"/>
  <c r="N26" i="8"/>
  <c r="O26" i="8"/>
  <c r="P26" i="8"/>
  <c r="Q26" i="8"/>
  <c r="S26" i="8"/>
  <c r="R26" i="8"/>
  <c r="T26" i="8"/>
  <c r="V26" i="8" s="1"/>
  <c r="U26" i="8"/>
  <c r="W26" i="8"/>
  <c r="Y26" i="8"/>
  <c r="X26" i="8"/>
  <c r="Z26" i="8"/>
  <c r="AB26" i="8" s="1"/>
  <c r="AA26" i="8"/>
  <c r="AC26" i="8"/>
  <c r="AD26" i="8"/>
  <c r="AF26" i="8"/>
  <c r="AG26" i="8"/>
  <c r="AH26" i="8" s="1"/>
  <c r="AI26" i="8"/>
  <c r="AJ26" i="8"/>
  <c r="AL26" i="8"/>
  <c r="AN26" i="8" s="1"/>
  <c r="AM26" i="8"/>
  <c r="AO26" i="8"/>
  <c r="AP26" i="8"/>
  <c r="AP31" i="8" s="1"/>
  <c r="AR26" i="8"/>
  <c r="AT26" i="8" s="1"/>
  <c r="AS26" i="8"/>
  <c r="AU26" i="8"/>
  <c r="AW26" i="8" s="1"/>
  <c r="AV26" i="8"/>
  <c r="AX26" i="8"/>
  <c r="AY26" i="8"/>
  <c r="AZ26" i="8" s="1"/>
  <c r="BA26" i="8"/>
  <c r="BB26" i="8"/>
  <c r="BD26" i="8"/>
  <c r="BF26" i="8" s="1"/>
  <c r="BE26" i="8"/>
  <c r="BJ26" i="8"/>
  <c r="BK26" i="8"/>
  <c r="BL26" i="8"/>
  <c r="BM26" i="8"/>
  <c r="BN26" i="8"/>
  <c r="BO26" i="8"/>
  <c r="BP26" i="8"/>
  <c r="BQ26" i="8"/>
  <c r="BR26" i="8"/>
  <c r="BS26" i="8"/>
  <c r="BT26" i="8"/>
  <c r="BZ26" i="8" s="1"/>
  <c r="BU26" i="8"/>
  <c r="BV26" i="8"/>
  <c r="BW26" i="8"/>
  <c r="BX26" i="8"/>
  <c r="BY26" i="8"/>
  <c r="CB26" i="8"/>
  <c r="CC26" i="8"/>
  <c r="CD26" i="8"/>
  <c r="CE26" i="8"/>
  <c r="CF26" i="8"/>
  <c r="CG26" i="8"/>
  <c r="CH26" i="8"/>
  <c r="CI26" i="8"/>
  <c r="CJ26" i="8"/>
  <c r="CK26" i="8"/>
  <c r="CL26" i="8"/>
  <c r="CM26" i="8"/>
  <c r="CN26" i="8"/>
  <c r="CO26" i="8"/>
  <c r="CP26" i="8"/>
  <c r="CQ26" i="8"/>
  <c r="CS26" i="8"/>
  <c r="CT26" i="8"/>
  <c r="CU26" i="8"/>
  <c r="CV26" i="8"/>
  <c r="CW26" i="8"/>
  <c r="CX26" i="8"/>
  <c r="CY26" i="8"/>
  <c r="CZ26" i="8"/>
  <c r="DA26" i="8"/>
  <c r="DB26" i="8"/>
  <c r="DC26" i="8"/>
  <c r="DD26" i="8"/>
  <c r="DE26" i="8"/>
  <c r="DF26" i="8"/>
  <c r="DG26" i="8"/>
  <c r="DH26" i="8"/>
  <c r="DJ26" i="8" s="1"/>
  <c r="DI26" i="8"/>
  <c r="DL26" i="8"/>
  <c r="DM26" i="8"/>
  <c r="DN26" i="8"/>
  <c r="DO26" i="8"/>
  <c r="DP26" i="8"/>
  <c r="DQ26" i="8"/>
  <c r="DR26" i="8"/>
  <c r="DS26" i="8"/>
  <c r="DT26" i="8"/>
  <c r="DU26" i="8"/>
  <c r="DV26" i="8"/>
  <c r="DW26" i="8"/>
  <c r="DX26" i="8"/>
  <c r="EB26" i="8"/>
  <c r="DY26" i="8"/>
  <c r="DZ26" i="8"/>
  <c r="EA26" i="8"/>
  <c r="EC26" i="8"/>
  <c r="ED26" i="8"/>
  <c r="EE26" i="8"/>
  <c r="EF26" i="8"/>
  <c r="EG26" i="8"/>
  <c r="EH26" i="8"/>
  <c r="EI26" i="8"/>
  <c r="EJ26" i="8"/>
  <c r="EK26" i="8"/>
  <c r="EL26" i="8"/>
  <c r="EM26" i="8"/>
  <c r="EN26" i="8"/>
  <c r="EO26" i="8"/>
  <c r="EP26" i="8"/>
  <c r="EQ26" i="8"/>
  <c r="EU26" i="8" s="1"/>
  <c r="ER26" i="8"/>
  <c r="ET26" i="8" s="1"/>
  <c r="ES26" i="8"/>
  <c r="EV26" i="8"/>
  <c r="EW26" i="8"/>
  <c r="EX26" i="8"/>
  <c r="EY26" i="8"/>
  <c r="EZ26" i="8"/>
  <c r="FA26" i="8"/>
  <c r="FB26" i="8"/>
  <c r="FC26" i="8"/>
  <c r="FD26" i="8"/>
  <c r="FE26" i="8"/>
  <c r="FF26" i="8"/>
  <c r="FG26" i="8"/>
  <c r="FH26" i="8"/>
  <c r="FL26" i="8"/>
  <c r="FI26" i="8"/>
  <c r="FJ26" i="8"/>
  <c r="FK26" i="8"/>
  <c r="FM26" i="8"/>
  <c r="FN26" i="8"/>
  <c r="FO26" i="8"/>
  <c r="FP26" i="8"/>
  <c r="FQ26" i="8"/>
  <c r="FR26" i="8"/>
  <c r="FS26" i="8"/>
  <c r="FT26" i="8"/>
  <c r="FU26" i="8"/>
  <c r="FV26" i="8"/>
  <c r="FW26" i="8"/>
  <c r="FX26" i="8"/>
  <c r="FY26" i="8"/>
  <c r="FZ26" i="8"/>
  <c r="GA26" i="8"/>
  <c r="GB26" i="8"/>
  <c r="GC26" i="8"/>
  <c r="GE26" i="8" s="1"/>
  <c r="GF26" i="8"/>
  <c r="GG26" i="8"/>
  <c r="GH26" i="8"/>
  <c r="GI26" i="8"/>
  <c r="GJ26" i="8"/>
  <c r="GK26" i="8"/>
  <c r="GL26" i="8"/>
  <c r="GM26" i="8"/>
  <c r="GN26" i="8"/>
  <c r="GO26" i="8"/>
  <c r="GP26" i="8"/>
  <c r="GQ26" i="8"/>
  <c r="GR26" i="8"/>
  <c r="GV26" i="8" s="1"/>
  <c r="GS26" i="8"/>
  <c r="GT26" i="8"/>
  <c r="GU26" i="8"/>
  <c r="GW26" i="8" s="1"/>
  <c r="GX26" i="8"/>
  <c r="GY26" i="8"/>
  <c r="GZ26" i="8"/>
  <c r="HA26" i="8"/>
  <c r="HB26" i="8"/>
  <c r="HC26" i="8"/>
  <c r="HD26" i="8"/>
  <c r="HE26" i="8"/>
  <c r="HF26" i="8"/>
  <c r="HG26" i="8"/>
  <c r="HH26" i="8"/>
  <c r="HI26" i="8"/>
  <c r="HJ26" i="8"/>
  <c r="HK26" i="8"/>
  <c r="HL26" i="8"/>
  <c r="HM26" i="8"/>
  <c r="HO26" i="8"/>
  <c r="HP26" i="8"/>
  <c r="HQ26" i="8"/>
  <c r="HR26" i="8"/>
  <c r="HS26" i="8"/>
  <c r="HT26" i="8"/>
  <c r="HU26" i="8"/>
  <c r="HV26" i="8"/>
  <c r="HW26" i="8"/>
  <c r="HX26" i="8"/>
  <c r="HY26" i="8"/>
  <c r="HZ26" i="8"/>
  <c r="IA26" i="8"/>
  <c r="IB26" i="8"/>
  <c r="IC26" i="8"/>
  <c r="ID26" i="8"/>
  <c r="IE26" i="8"/>
  <c r="IG26" i="8" s="1"/>
  <c r="B27" i="8"/>
  <c r="E27" i="8"/>
  <c r="F27" i="8"/>
  <c r="H27" i="8"/>
  <c r="J27" i="8"/>
  <c r="I27" i="8"/>
  <c r="K27" i="8"/>
  <c r="L27" i="8"/>
  <c r="N27" i="8"/>
  <c r="P27" i="8" s="1"/>
  <c r="O27" i="8"/>
  <c r="Q27" i="8"/>
  <c r="R27" i="8"/>
  <c r="S27" i="8" s="1"/>
  <c r="T27" i="8"/>
  <c r="V27" i="8" s="1"/>
  <c r="U27" i="8"/>
  <c r="W27" i="8"/>
  <c r="X27" i="8"/>
  <c r="X31" i="8" s="1"/>
  <c r="Z27" i="8"/>
  <c r="AA27" i="8"/>
  <c r="AC27" i="8"/>
  <c r="AD27" i="8"/>
  <c r="AE27" i="8" s="1"/>
  <c r="AF27" i="8"/>
  <c r="AG27" i="8"/>
  <c r="AI27" i="8"/>
  <c r="AJ27" i="8"/>
  <c r="AK27" i="8" s="1"/>
  <c r="AL27" i="8"/>
  <c r="AN27" i="8"/>
  <c r="AM27" i="8"/>
  <c r="AO27" i="8"/>
  <c r="AP27" i="8"/>
  <c r="AR27" i="8"/>
  <c r="AS27" i="8"/>
  <c r="AU27" i="8"/>
  <c r="AV27" i="8"/>
  <c r="AX27" i="8"/>
  <c r="AZ27" i="8"/>
  <c r="AY27" i="8"/>
  <c r="BA27" i="8"/>
  <c r="BB27" i="8"/>
  <c r="BD27" i="8"/>
  <c r="BF27" i="8" s="1"/>
  <c r="BE27" i="8"/>
  <c r="BJ27" i="8"/>
  <c r="BK27" i="8"/>
  <c r="BL27" i="8"/>
  <c r="BM27" i="8"/>
  <c r="BN27" i="8"/>
  <c r="BO27" i="8"/>
  <c r="BP27" i="8"/>
  <c r="BQ27" i="8"/>
  <c r="BR27" i="8"/>
  <c r="BS27" i="8"/>
  <c r="BT27" i="8"/>
  <c r="BU27" i="8"/>
  <c r="BV27" i="8"/>
  <c r="BW27" i="8"/>
  <c r="BX27" i="8"/>
  <c r="BZ27" i="8"/>
  <c r="BY27" i="8"/>
  <c r="CA27" i="8"/>
  <c r="CB27" i="8"/>
  <c r="CC27" i="8"/>
  <c r="CD27" i="8"/>
  <c r="CE27" i="8"/>
  <c r="CF27" i="8"/>
  <c r="CG27" i="8"/>
  <c r="CH27" i="8"/>
  <c r="CI27" i="8"/>
  <c r="CJ27" i="8"/>
  <c r="CK27" i="8"/>
  <c r="CL27" i="8"/>
  <c r="CM27" i="8"/>
  <c r="CS27" i="8" s="1"/>
  <c r="CN27" i="8"/>
  <c r="CO27" i="8"/>
  <c r="CP27" i="8"/>
  <c r="CR27" i="8"/>
  <c r="CQ27" i="8"/>
  <c r="CT27" i="8"/>
  <c r="CU27" i="8"/>
  <c r="CV27" i="8"/>
  <c r="CW27" i="8"/>
  <c r="CX27" i="8"/>
  <c r="CY27" i="8"/>
  <c r="CZ27" i="8"/>
  <c r="DA27" i="8"/>
  <c r="DB27" i="8"/>
  <c r="DC27" i="8"/>
  <c r="DD27" i="8"/>
  <c r="DE27" i="8"/>
  <c r="DF27" i="8"/>
  <c r="DG27" i="8"/>
  <c r="DH27" i="8"/>
  <c r="DJ27" i="8"/>
  <c r="DI27" i="8"/>
  <c r="DL27" i="8"/>
  <c r="DM27" i="8"/>
  <c r="DN27" i="8"/>
  <c r="DO27" i="8"/>
  <c r="DP27" i="8"/>
  <c r="DQ27" i="8"/>
  <c r="DR27" i="8"/>
  <c r="DS27" i="8"/>
  <c r="DT27" i="8"/>
  <c r="DU27" i="8"/>
  <c r="DV27" i="8"/>
  <c r="DW27" i="8"/>
  <c r="DX27" i="8"/>
  <c r="DY27" i="8"/>
  <c r="DZ27" i="8"/>
  <c r="EA27" i="8"/>
  <c r="ED27" i="8"/>
  <c r="EE27" i="8"/>
  <c r="EF27" i="8"/>
  <c r="EG27" i="8"/>
  <c r="EH27" i="8"/>
  <c r="EI27" i="8"/>
  <c r="EJ27" i="8"/>
  <c r="EK27" i="8"/>
  <c r="EL27" i="8"/>
  <c r="EM27" i="8"/>
  <c r="EN27" i="8"/>
  <c r="EO27" i="8"/>
  <c r="EP27" i="8"/>
  <c r="EQ27" i="8"/>
  <c r="ER27" i="8"/>
  <c r="ET27" i="8"/>
  <c r="ES27" i="8"/>
  <c r="EV27" i="8"/>
  <c r="EW27" i="8"/>
  <c r="EX27" i="8"/>
  <c r="EY27" i="8"/>
  <c r="EZ27" i="8"/>
  <c r="FA27" i="8"/>
  <c r="FB27" i="8"/>
  <c r="FC27" i="8"/>
  <c r="FD27" i="8"/>
  <c r="FE27" i="8"/>
  <c r="FF27" i="8"/>
  <c r="FG27" i="8"/>
  <c r="FH27" i="8"/>
  <c r="FI27" i="8"/>
  <c r="FJ27" i="8"/>
  <c r="FK27" i="8"/>
  <c r="FM27" i="8"/>
  <c r="FN27" i="8"/>
  <c r="FO27" i="8"/>
  <c r="FP27" i="8"/>
  <c r="FQ27" i="8"/>
  <c r="FR27" i="8"/>
  <c r="FS27" i="8"/>
  <c r="FT27" i="8"/>
  <c r="FU27" i="8"/>
  <c r="FV27" i="8"/>
  <c r="FW27" i="8"/>
  <c r="FX27" i="8"/>
  <c r="FY27" i="8"/>
  <c r="FZ27" i="8"/>
  <c r="GA27" i="8"/>
  <c r="GB27" i="8"/>
  <c r="GD27" i="8"/>
  <c r="GC27" i="8"/>
  <c r="GF27" i="8"/>
  <c r="GG27" i="8"/>
  <c r="GH27" i="8"/>
  <c r="GI27" i="8"/>
  <c r="GJ27" i="8"/>
  <c r="GK27" i="8"/>
  <c r="GL27" i="8"/>
  <c r="GM27" i="8"/>
  <c r="GN27" i="8"/>
  <c r="GO27" i="8"/>
  <c r="GP27" i="8"/>
  <c r="GQ27" i="8"/>
  <c r="GR27" i="8"/>
  <c r="GS27" i="8"/>
  <c r="GT27" i="8"/>
  <c r="GV27" i="8" s="1"/>
  <c r="GU27" i="8"/>
  <c r="GX27" i="8"/>
  <c r="GY27" i="8"/>
  <c r="GZ27" i="8"/>
  <c r="HA27" i="8"/>
  <c r="HB27" i="8"/>
  <c r="HC27" i="8"/>
  <c r="HD27" i="8"/>
  <c r="HE27" i="8"/>
  <c r="HF27" i="8"/>
  <c r="HG27" i="8"/>
  <c r="HH27" i="8"/>
  <c r="HI27" i="8"/>
  <c r="HJ27" i="8"/>
  <c r="HN27" i="8" s="1"/>
  <c r="HK27" i="8"/>
  <c r="HL27" i="8"/>
  <c r="HM27" i="8"/>
  <c r="HO27" i="8" s="1"/>
  <c r="HP27" i="8"/>
  <c r="HQ27" i="8"/>
  <c r="HR27" i="8"/>
  <c r="HS27" i="8"/>
  <c r="HT27" i="8"/>
  <c r="HU27" i="8"/>
  <c r="HV27" i="8"/>
  <c r="HW27" i="8"/>
  <c r="HX27" i="8"/>
  <c r="HY27" i="8"/>
  <c r="HZ27" i="8"/>
  <c r="IA27" i="8"/>
  <c r="IB27" i="8"/>
  <c r="IC27" i="8"/>
  <c r="ID27" i="8"/>
  <c r="IF27" i="8" s="1"/>
  <c r="IE27" i="8"/>
  <c r="IG27" i="8"/>
  <c r="B28" i="8"/>
  <c r="E28" i="8"/>
  <c r="F28" i="8"/>
  <c r="G28" i="8"/>
  <c r="H28" i="8"/>
  <c r="J28" i="8" s="1"/>
  <c r="I28" i="8"/>
  <c r="K28" i="8"/>
  <c r="M28" i="8" s="1"/>
  <c r="L28" i="8"/>
  <c r="N28" i="8"/>
  <c r="O28" i="8"/>
  <c r="P28" i="8" s="1"/>
  <c r="Q28" i="8"/>
  <c r="R28" i="8"/>
  <c r="S28" i="8"/>
  <c r="T28" i="8"/>
  <c r="V28" i="8" s="1"/>
  <c r="U28" i="8"/>
  <c r="W28" i="8"/>
  <c r="X28" i="8"/>
  <c r="Z28" i="8"/>
  <c r="AA28" i="8"/>
  <c r="AB28" i="8" s="1"/>
  <c r="AC28" i="8"/>
  <c r="AD28" i="8"/>
  <c r="AE28" i="8"/>
  <c r="AF28" i="8"/>
  <c r="AG28" i="8"/>
  <c r="AI28" i="8"/>
  <c r="AJ28" i="8"/>
  <c r="AK28" i="8"/>
  <c r="AL28" i="8"/>
  <c r="AM28" i="8"/>
  <c r="AO28" i="8"/>
  <c r="AP28" i="8"/>
  <c r="AR28" i="8"/>
  <c r="AT28" i="8"/>
  <c r="AS28" i="8"/>
  <c r="AU28" i="8"/>
  <c r="AV28" i="8"/>
  <c r="AW28" i="8"/>
  <c r="AX28" i="8"/>
  <c r="BG28" i="8" s="1"/>
  <c r="AY28" i="8"/>
  <c r="BA28" i="8"/>
  <c r="BB28" i="8"/>
  <c r="BC28" i="8" s="1"/>
  <c r="BD28" i="8"/>
  <c r="BE28" i="8"/>
  <c r="BJ28" i="8"/>
  <c r="BK28" i="8"/>
  <c r="BL28" i="8"/>
  <c r="BM28" i="8"/>
  <c r="BN28" i="8"/>
  <c r="BO28" i="8"/>
  <c r="BP28" i="8"/>
  <c r="BQ28" i="8"/>
  <c r="BR28" i="8"/>
  <c r="BS28" i="8"/>
  <c r="BT28" i="8"/>
  <c r="BU28" i="8"/>
  <c r="CA28" i="8" s="1"/>
  <c r="BV28" i="8"/>
  <c r="BW28" i="8"/>
  <c r="BX28" i="8"/>
  <c r="BZ28" i="8" s="1"/>
  <c r="BY28" i="8"/>
  <c r="CB28" i="8"/>
  <c r="CC28" i="8"/>
  <c r="CD28" i="8"/>
  <c r="CE28" i="8"/>
  <c r="CF28" i="8"/>
  <c r="CG28" i="8"/>
  <c r="CH28" i="8"/>
  <c r="CI28" i="8"/>
  <c r="CJ28" i="8"/>
  <c r="CK28" i="8"/>
  <c r="CL28" i="8"/>
  <c r="CR28" i="8" s="1"/>
  <c r="CM28" i="8"/>
  <c r="CN28" i="8"/>
  <c r="CO28" i="8"/>
  <c r="CP28" i="8"/>
  <c r="CQ28" i="8"/>
  <c r="CT28" i="8"/>
  <c r="CU28" i="8"/>
  <c r="CV28" i="8"/>
  <c r="CW28" i="8"/>
  <c r="CX28" i="8"/>
  <c r="CY28" i="8"/>
  <c r="CZ28" i="8"/>
  <c r="DA28" i="8"/>
  <c r="DB28" i="8"/>
  <c r="DC28" i="8"/>
  <c r="DD28" i="8"/>
  <c r="DE28" i="8"/>
  <c r="DF28" i="8"/>
  <c r="DG28" i="8"/>
  <c r="DH28" i="8"/>
  <c r="DI28" i="8"/>
  <c r="DK28" i="8" s="1"/>
  <c r="DL28" i="8"/>
  <c r="DM28" i="8"/>
  <c r="DN28" i="8"/>
  <c r="DO28" i="8"/>
  <c r="DP28" i="8"/>
  <c r="DQ28" i="8"/>
  <c r="DR28" i="8"/>
  <c r="DS28" i="8"/>
  <c r="DT28" i="8"/>
  <c r="DU28" i="8"/>
  <c r="DV28" i="8"/>
  <c r="DW28" i="8"/>
  <c r="DX28" i="8"/>
  <c r="DY28" i="8"/>
  <c r="EC28" i="8"/>
  <c r="DZ28" i="8"/>
  <c r="EA28" i="8"/>
  <c r="ED28" i="8"/>
  <c r="EE28" i="8"/>
  <c r="EF28" i="8"/>
  <c r="EG28" i="8"/>
  <c r="EH28" i="8"/>
  <c r="EI28" i="8"/>
  <c r="EJ28" i="8"/>
  <c r="EK28" i="8"/>
  <c r="EL28" i="8"/>
  <c r="EM28" i="8"/>
  <c r="EN28" i="8"/>
  <c r="EO28" i="8"/>
  <c r="EP28" i="8"/>
  <c r="EQ28" i="8"/>
  <c r="ER28" i="8"/>
  <c r="ES28" i="8"/>
  <c r="EV28" i="8"/>
  <c r="EW28" i="8"/>
  <c r="EX28" i="8"/>
  <c r="EY28" i="8"/>
  <c r="EZ28" i="8"/>
  <c r="FA28" i="8"/>
  <c r="FB28" i="8"/>
  <c r="FC28" i="8"/>
  <c r="FD28" i="8"/>
  <c r="FE28" i="8"/>
  <c r="FF28" i="8"/>
  <c r="FG28" i="8"/>
  <c r="FM28" i="8" s="1"/>
  <c r="FH28" i="8"/>
  <c r="FI28" i="8"/>
  <c r="FJ28" i="8"/>
  <c r="FL28" i="8" s="1"/>
  <c r="FK28" i="8"/>
  <c r="FN28" i="8"/>
  <c r="FO28" i="8"/>
  <c r="FP28" i="8"/>
  <c r="FQ28" i="8"/>
  <c r="FR28" i="8"/>
  <c r="FS28" i="8"/>
  <c r="FT28" i="8"/>
  <c r="FU28" i="8"/>
  <c r="FV28" i="8"/>
  <c r="FW28" i="8"/>
  <c r="FX28" i="8"/>
  <c r="FY28" i="8"/>
  <c r="FZ28" i="8"/>
  <c r="GA28" i="8"/>
  <c r="GB28" i="8"/>
  <c r="GD28" i="8"/>
  <c r="GC28" i="8"/>
  <c r="GF28" i="8"/>
  <c r="GG28" i="8"/>
  <c r="GH28" i="8"/>
  <c r="GI28" i="8"/>
  <c r="GJ28" i="8"/>
  <c r="GK28" i="8"/>
  <c r="GL28" i="8"/>
  <c r="GM28" i="8"/>
  <c r="GN28" i="8"/>
  <c r="GO28" i="8"/>
  <c r="GP28" i="8"/>
  <c r="GQ28" i="8"/>
  <c r="GW28" i="8" s="1"/>
  <c r="GR28" i="8"/>
  <c r="GS28" i="8"/>
  <c r="GT28" i="8"/>
  <c r="GV28" i="8" s="1"/>
  <c r="GU28" i="8"/>
  <c r="GX28" i="8"/>
  <c r="GY28" i="8"/>
  <c r="GZ28" i="8"/>
  <c r="HA28" i="8"/>
  <c r="HB28" i="8"/>
  <c r="HC28" i="8"/>
  <c r="HD28" i="8"/>
  <c r="HE28" i="8"/>
  <c r="HF28" i="8"/>
  <c r="HG28" i="8"/>
  <c r="HH28" i="8"/>
  <c r="HI28" i="8"/>
  <c r="HJ28" i="8"/>
  <c r="HK28" i="8"/>
  <c r="HL28" i="8"/>
  <c r="HN28" i="8"/>
  <c r="HM28" i="8"/>
  <c r="HO28" i="8" s="1"/>
  <c r="HP28" i="8"/>
  <c r="HQ28" i="8"/>
  <c r="HR28" i="8"/>
  <c r="HS28" i="8"/>
  <c r="HT28" i="8"/>
  <c r="HU28" i="8"/>
  <c r="HV28" i="8"/>
  <c r="HW28" i="8"/>
  <c r="HX28" i="8"/>
  <c r="HY28" i="8"/>
  <c r="HZ28" i="8"/>
  <c r="IA28" i="8"/>
  <c r="IG28" i="8" s="1"/>
  <c r="IB28" i="8"/>
  <c r="IC28" i="8"/>
  <c r="ID28" i="8"/>
  <c r="IF28" i="8" s="1"/>
  <c r="IE28" i="8"/>
  <c r="B29" i="8"/>
  <c r="E29" i="8"/>
  <c r="G29" i="8" s="1"/>
  <c r="F29" i="8"/>
  <c r="H29" i="8"/>
  <c r="I29" i="8"/>
  <c r="K29" i="8"/>
  <c r="L29" i="8"/>
  <c r="N29" i="8"/>
  <c r="O29" i="8"/>
  <c r="Q29" i="8"/>
  <c r="S29" i="8"/>
  <c r="R29" i="8"/>
  <c r="T29" i="8"/>
  <c r="U29" i="8"/>
  <c r="W29" i="8"/>
  <c r="X29" i="8"/>
  <c r="Z29" i="8"/>
  <c r="AA29" i="8"/>
  <c r="AC29" i="8"/>
  <c r="AE29" i="8"/>
  <c r="AD29" i="8"/>
  <c r="AF29" i="8"/>
  <c r="AG29" i="8"/>
  <c r="AI29" i="8"/>
  <c r="AK29" i="8" s="1"/>
  <c r="AJ29" i="8"/>
  <c r="AL29" i="8"/>
  <c r="AM29" i="8"/>
  <c r="AO29" i="8"/>
  <c r="AP29" i="8"/>
  <c r="AQ29" i="8" s="1"/>
  <c r="AR29" i="8"/>
  <c r="AS29" i="8"/>
  <c r="AU29" i="8"/>
  <c r="AW29" i="8"/>
  <c r="AV29" i="8"/>
  <c r="AX29" i="8"/>
  <c r="AY29" i="8"/>
  <c r="BA29" i="8"/>
  <c r="BC29" i="8" s="1"/>
  <c r="BB29" i="8"/>
  <c r="BD29" i="8"/>
  <c r="BE29" i="8"/>
  <c r="BJ29" i="8"/>
  <c r="BK29" i="8"/>
  <c r="BL29" i="8"/>
  <c r="BM29" i="8"/>
  <c r="BN29" i="8"/>
  <c r="BO29" i="8"/>
  <c r="BP29" i="8"/>
  <c r="BQ29" i="8"/>
  <c r="BR29" i="8"/>
  <c r="BS29" i="8"/>
  <c r="BT29" i="8"/>
  <c r="BU29" i="8"/>
  <c r="BV29" i="8"/>
  <c r="BW29" i="8"/>
  <c r="BX29" i="8"/>
  <c r="BY29" i="8"/>
  <c r="CB29" i="8"/>
  <c r="CC29" i="8"/>
  <c r="CD29" i="8"/>
  <c r="CE29" i="8"/>
  <c r="CF29" i="8"/>
  <c r="CG29" i="8"/>
  <c r="CH29" i="8"/>
  <c r="CI29" i="8"/>
  <c r="CJ29" i="8"/>
  <c r="CK29" i="8"/>
  <c r="CL29" i="8"/>
  <c r="CM29" i="8"/>
  <c r="CN29" i="8"/>
  <c r="CO29" i="8"/>
  <c r="CP29" i="8"/>
  <c r="CR29" i="8" s="1"/>
  <c r="CQ29" i="8"/>
  <c r="CT29" i="8"/>
  <c r="CU29" i="8"/>
  <c r="CV29" i="8"/>
  <c r="CW29" i="8"/>
  <c r="CX29" i="8"/>
  <c r="CY29" i="8"/>
  <c r="CZ29" i="8"/>
  <c r="DA29" i="8"/>
  <c r="DB29" i="8"/>
  <c r="DC29" i="8"/>
  <c r="DD29" i="8"/>
  <c r="DE29" i="8"/>
  <c r="DF29" i="8"/>
  <c r="DG29" i="8"/>
  <c r="DH29" i="8"/>
  <c r="DJ29" i="8" s="1"/>
  <c r="DI29" i="8"/>
  <c r="DL29" i="8"/>
  <c r="DM29" i="8"/>
  <c r="DN29" i="8"/>
  <c r="DO29" i="8"/>
  <c r="DP29" i="8"/>
  <c r="DQ29" i="8"/>
  <c r="DR29" i="8"/>
  <c r="DS29" i="8"/>
  <c r="DT29" i="8"/>
  <c r="DU29" i="8"/>
  <c r="DV29" i="8"/>
  <c r="DW29" i="8"/>
  <c r="DX29" i="8"/>
  <c r="DY29" i="8"/>
  <c r="DZ29" i="8"/>
  <c r="EB29" i="8" s="1"/>
  <c r="EA29" i="8"/>
  <c r="ED29" i="8"/>
  <c r="EE29" i="8"/>
  <c r="EF29" i="8"/>
  <c r="EG29" i="8"/>
  <c r="EH29" i="8"/>
  <c r="EI29" i="8"/>
  <c r="EJ29" i="8"/>
  <c r="EK29" i="8"/>
  <c r="EL29" i="8"/>
  <c r="EM29" i="8"/>
  <c r="EN29" i="8"/>
  <c r="EO29" i="8"/>
  <c r="EP29" i="8"/>
  <c r="EQ29" i="8"/>
  <c r="ER29" i="8"/>
  <c r="ES29" i="8"/>
  <c r="EV29" i="8"/>
  <c r="EW29" i="8"/>
  <c r="EX29" i="8"/>
  <c r="EY29" i="8"/>
  <c r="EZ29" i="8"/>
  <c r="FA29" i="8"/>
  <c r="FB29" i="8"/>
  <c r="FC29" i="8"/>
  <c r="FD29" i="8"/>
  <c r="FE29" i="8"/>
  <c r="FF29" i="8"/>
  <c r="FG29" i="8"/>
  <c r="FH29" i="8"/>
  <c r="FL29" i="8"/>
  <c r="FI29" i="8"/>
  <c r="FJ29" i="8"/>
  <c r="FK29" i="8"/>
  <c r="FN29" i="8"/>
  <c r="FO29" i="8"/>
  <c r="FP29" i="8"/>
  <c r="FQ29" i="8"/>
  <c r="FR29" i="8"/>
  <c r="FS29" i="8"/>
  <c r="FT29" i="8"/>
  <c r="FU29" i="8"/>
  <c r="FV29" i="8"/>
  <c r="FW29" i="8"/>
  <c r="FX29" i="8"/>
  <c r="FY29" i="8"/>
  <c r="FZ29" i="8"/>
  <c r="GD29" i="8" s="1"/>
  <c r="GA29" i="8"/>
  <c r="GB29" i="8"/>
  <c r="GC29" i="8"/>
  <c r="GF29" i="8"/>
  <c r="GG29" i="8"/>
  <c r="GH29" i="8"/>
  <c r="GI29" i="8"/>
  <c r="GJ29" i="8"/>
  <c r="GK29" i="8"/>
  <c r="GL29" i="8"/>
  <c r="GM29" i="8"/>
  <c r="GN29" i="8"/>
  <c r="GO29" i="8"/>
  <c r="GP29" i="8"/>
  <c r="GQ29" i="8"/>
  <c r="GR29" i="8"/>
  <c r="GS29" i="8"/>
  <c r="GT29" i="8"/>
  <c r="GU29" i="8"/>
  <c r="GX29" i="8"/>
  <c r="GY29" i="8"/>
  <c r="GZ29" i="8"/>
  <c r="HA29" i="8"/>
  <c r="HB29" i="8"/>
  <c r="HC29" i="8"/>
  <c r="HD29" i="8"/>
  <c r="HE29" i="8"/>
  <c r="HF29" i="8"/>
  <c r="HG29" i="8"/>
  <c r="HH29" i="8"/>
  <c r="HI29" i="8"/>
  <c r="HJ29" i="8"/>
  <c r="HN29" i="8"/>
  <c r="HK29" i="8"/>
  <c r="HL29" i="8"/>
  <c r="HM29" i="8"/>
  <c r="HP29" i="8"/>
  <c r="HQ29" i="8"/>
  <c r="HR29" i="8"/>
  <c r="HS29" i="8"/>
  <c r="HT29" i="8"/>
  <c r="HU29" i="8"/>
  <c r="HV29" i="8"/>
  <c r="HW29" i="8"/>
  <c r="HW31" i="8" s="1"/>
  <c r="HX29" i="8"/>
  <c r="HY29" i="8"/>
  <c r="HZ29" i="8"/>
  <c r="IA29" i="8"/>
  <c r="IG29" i="8" s="1"/>
  <c r="IB29" i="8"/>
  <c r="IC29" i="8"/>
  <c r="ID29" i="8"/>
  <c r="IF29" i="8" s="1"/>
  <c r="IE29" i="8"/>
  <c r="B30" i="8"/>
  <c r="E30" i="8"/>
  <c r="G30" i="8"/>
  <c r="F30" i="8"/>
  <c r="H30" i="8"/>
  <c r="I30" i="8"/>
  <c r="J30" i="8"/>
  <c r="K30" i="8"/>
  <c r="M30" i="8"/>
  <c r="L30" i="8"/>
  <c r="N30" i="8"/>
  <c r="O30" i="8"/>
  <c r="Q30" i="8"/>
  <c r="S30" i="8" s="1"/>
  <c r="R30" i="8"/>
  <c r="T30" i="8"/>
  <c r="V30" i="8" s="1"/>
  <c r="U30" i="8"/>
  <c r="W30" i="8"/>
  <c r="X30" i="8"/>
  <c r="Z30" i="8"/>
  <c r="AB30" i="8" s="1"/>
  <c r="AA30" i="8"/>
  <c r="AC30" i="8"/>
  <c r="AE30" i="8"/>
  <c r="AD30" i="8"/>
  <c r="AF30" i="8"/>
  <c r="AG30" i="8"/>
  <c r="AH30" i="8"/>
  <c r="AI30" i="8"/>
  <c r="AJ30" i="8"/>
  <c r="AL30" i="8"/>
  <c r="AM30" i="8"/>
  <c r="AO30" i="8"/>
  <c r="AQ30" i="8"/>
  <c r="AP30" i="8"/>
  <c r="AR30" i="8"/>
  <c r="AS30" i="8"/>
  <c r="AT30" i="8"/>
  <c r="AU30" i="8"/>
  <c r="AV30" i="8"/>
  <c r="AX30" i="8"/>
  <c r="AY30" i="8"/>
  <c r="BA30" i="8"/>
  <c r="BC30" i="8"/>
  <c r="BB30" i="8"/>
  <c r="BD30" i="8"/>
  <c r="BE30" i="8"/>
  <c r="BH30" i="8"/>
  <c r="BJ30" i="8"/>
  <c r="BK30" i="8"/>
  <c r="BL30" i="8"/>
  <c r="BM30" i="8"/>
  <c r="BN30" i="8"/>
  <c r="BO30" i="8"/>
  <c r="BP30" i="8"/>
  <c r="BQ30" i="8"/>
  <c r="BR30" i="8"/>
  <c r="BS30" i="8"/>
  <c r="BT30" i="8"/>
  <c r="BU30" i="8"/>
  <c r="BV30" i="8"/>
  <c r="BW30" i="8"/>
  <c r="BX30" i="8"/>
  <c r="BZ30" i="8" s="1"/>
  <c r="BY30" i="8"/>
  <c r="CA30" i="8" s="1"/>
  <c r="CB30" i="8"/>
  <c r="CC30" i="8"/>
  <c r="CD30" i="8"/>
  <c r="CE30" i="8"/>
  <c r="CF30" i="8"/>
  <c r="CG30" i="8"/>
  <c r="CH30" i="8"/>
  <c r="CI30" i="8"/>
  <c r="CJ30" i="8"/>
  <c r="CK30" i="8"/>
  <c r="CL30" i="8"/>
  <c r="CM30" i="8"/>
  <c r="CN30" i="8"/>
  <c r="CR30" i="8"/>
  <c r="CO30" i="8"/>
  <c r="CP30" i="8"/>
  <c r="CQ30" i="8"/>
  <c r="CS30" i="8"/>
  <c r="CT30" i="8"/>
  <c r="CU30" i="8"/>
  <c r="CV30" i="8"/>
  <c r="CW30" i="8"/>
  <c r="CX30" i="8"/>
  <c r="CY30" i="8"/>
  <c r="CZ30" i="8"/>
  <c r="DA30" i="8"/>
  <c r="DB30" i="8"/>
  <c r="DC30" i="8"/>
  <c r="DD30" i="8"/>
  <c r="DE30" i="8"/>
  <c r="DF30" i="8"/>
  <c r="DG30" i="8"/>
  <c r="DH30" i="8"/>
  <c r="DI30" i="8"/>
  <c r="DL30" i="8"/>
  <c r="DM30" i="8"/>
  <c r="DN30" i="8"/>
  <c r="DO30" i="8"/>
  <c r="DP30" i="8"/>
  <c r="DQ30" i="8"/>
  <c r="DR30" i="8"/>
  <c r="DS30" i="8"/>
  <c r="DT30" i="8"/>
  <c r="DU30" i="8"/>
  <c r="DV30" i="8"/>
  <c r="DW30" i="8"/>
  <c r="DX30" i="8"/>
  <c r="DY30" i="8"/>
  <c r="EC30" i="8" s="1"/>
  <c r="DZ30" i="8"/>
  <c r="EA30" i="8"/>
  <c r="ED30" i="8"/>
  <c r="EE30" i="8"/>
  <c r="EF30" i="8"/>
  <c r="EG30" i="8"/>
  <c r="EH30" i="8"/>
  <c r="EI30" i="8"/>
  <c r="EJ30" i="8"/>
  <c r="EK30" i="8"/>
  <c r="EL30" i="8"/>
  <c r="EM30" i="8"/>
  <c r="EN30" i="8"/>
  <c r="EO30" i="8"/>
  <c r="EP30" i="8"/>
  <c r="EQ30" i="8"/>
  <c r="ER30" i="8"/>
  <c r="ES30" i="8"/>
  <c r="EU30" i="8" s="1"/>
  <c r="EV30" i="8"/>
  <c r="EW30" i="8"/>
  <c r="EX30" i="8"/>
  <c r="EY30" i="8"/>
  <c r="EZ30" i="8"/>
  <c r="FA30" i="8"/>
  <c r="FB30" i="8"/>
  <c r="FC30" i="8"/>
  <c r="FD30" i="8"/>
  <c r="FE30" i="8"/>
  <c r="FF30" i="8"/>
  <c r="FG30" i="8"/>
  <c r="FH30" i="8"/>
  <c r="FI30" i="8"/>
  <c r="FJ30" i="8"/>
  <c r="FK30" i="8"/>
  <c r="FN30" i="8"/>
  <c r="FO30" i="8"/>
  <c r="FP30" i="8"/>
  <c r="FQ30" i="8"/>
  <c r="FR30" i="8"/>
  <c r="FS30" i="8"/>
  <c r="FT30" i="8"/>
  <c r="FU30" i="8"/>
  <c r="FV30" i="8"/>
  <c r="FW30" i="8"/>
  <c r="FX30" i="8"/>
  <c r="FY30" i="8"/>
  <c r="FZ30" i="8"/>
  <c r="GA30" i="8"/>
  <c r="GB30" i="8"/>
  <c r="GC30" i="8"/>
  <c r="GE30" i="8"/>
  <c r="GF30" i="8"/>
  <c r="GG30" i="8"/>
  <c r="GH30" i="8"/>
  <c r="GI30" i="8"/>
  <c r="GJ30" i="8"/>
  <c r="GK30" i="8"/>
  <c r="GL30" i="8"/>
  <c r="GM30" i="8"/>
  <c r="GN30" i="8"/>
  <c r="GO30" i="8"/>
  <c r="GP30" i="8"/>
  <c r="GQ30" i="8"/>
  <c r="GR30" i="8"/>
  <c r="GS30" i="8"/>
  <c r="GT30" i="8"/>
  <c r="GU30" i="8"/>
  <c r="GW30" i="8" s="1"/>
  <c r="GX30" i="8"/>
  <c r="GY30" i="8"/>
  <c r="GZ30" i="8"/>
  <c r="HA30" i="8"/>
  <c r="HB30" i="8"/>
  <c r="HC30" i="8"/>
  <c r="HD30" i="8"/>
  <c r="HE30" i="8"/>
  <c r="HF30" i="8"/>
  <c r="HG30" i="8"/>
  <c r="HH30" i="8"/>
  <c r="HI30" i="8"/>
  <c r="HJ30" i="8"/>
  <c r="HK30" i="8"/>
  <c r="HL30" i="8"/>
  <c r="HM30" i="8"/>
  <c r="HO30" i="8" s="1"/>
  <c r="HP30" i="8"/>
  <c r="HQ30" i="8"/>
  <c r="HR30" i="8"/>
  <c r="HS30" i="8"/>
  <c r="HT30" i="8"/>
  <c r="HU30" i="8"/>
  <c r="HV30" i="8"/>
  <c r="HW30" i="8"/>
  <c r="HX30" i="8"/>
  <c r="HY30" i="8"/>
  <c r="HZ30" i="8"/>
  <c r="IA30" i="8"/>
  <c r="IB30" i="8"/>
  <c r="IF30" i="8" s="1"/>
  <c r="IC30" i="8"/>
  <c r="ID30" i="8"/>
  <c r="IE30" i="8"/>
  <c r="IG30" i="8" s="1"/>
  <c r="B31" i="8"/>
  <c r="C31" i="8"/>
  <c r="B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M37" i="8"/>
  <c r="AJ37" i="8"/>
  <c r="AK37" i="8"/>
  <c r="AL37" i="8"/>
  <c r="AO37" i="8"/>
  <c r="AP37" i="8"/>
  <c r="AQ37" i="8"/>
  <c r="AR37" i="8"/>
  <c r="AS37" i="8"/>
  <c r="AT37" i="8"/>
  <c r="AU37" i="8"/>
  <c r="AV37" i="8"/>
  <c r="AW37" i="8"/>
  <c r="AX37" i="8"/>
  <c r="AY37" i="8"/>
  <c r="AZ37" i="8"/>
  <c r="BA37" i="8"/>
  <c r="BB37" i="8"/>
  <c r="BF37" i="8"/>
  <c r="BC37" i="8"/>
  <c r="BD37" i="8"/>
  <c r="BG37" i="8"/>
  <c r="BH37" i="8"/>
  <c r="BI37" i="8"/>
  <c r="BJ37" i="8"/>
  <c r="BK37" i="8"/>
  <c r="BL37" i="8"/>
  <c r="BM37" i="8"/>
  <c r="BN37" i="8"/>
  <c r="BO37" i="8"/>
  <c r="BP37" i="8"/>
  <c r="BQ37" i="8"/>
  <c r="BR37" i="8"/>
  <c r="BS37" i="8"/>
  <c r="BT37" i="8"/>
  <c r="BU37" i="8"/>
  <c r="BW37" i="8" s="1"/>
  <c r="BV37" i="8"/>
  <c r="BY37" i="8"/>
  <c r="BZ37" i="8"/>
  <c r="CA37" i="8"/>
  <c r="CB37" i="8"/>
  <c r="CC37" i="8"/>
  <c r="CD37" i="8"/>
  <c r="CE37" i="8"/>
  <c r="CF37" i="8"/>
  <c r="CG37" i="8"/>
  <c r="CH37" i="8"/>
  <c r="CI37" i="8"/>
  <c r="CJ37" i="8"/>
  <c r="CK37" i="8"/>
  <c r="CL37" i="8"/>
  <c r="CP37" i="8"/>
  <c r="CM37" i="8"/>
  <c r="CN37" i="8"/>
  <c r="CQ37" i="8"/>
  <c r="CR37" i="8"/>
  <c r="CS37" i="8"/>
  <c r="CT37" i="8"/>
  <c r="CU37" i="8"/>
  <c r="CV37" i="8"/>
  <c r="CW37" i="8"/>
  <c r="CX37" i="8"/>
  <c r="CY37" i="8"/>
  <c r="CZ37" i="8"/>
  <c r="DA37" i="8"/>
  <c r="DB37" i="8"/>
  <c r="DC37" i="8"/>
  <c r="DG37" i="8"/>
  <c r="DD37" i="8"/>
  <c r="DE37" i="8"/>
  <c r="DF37" i="8"/>
  <c r="DI37" i="8"/>
  <c r="DJ37" i="8"/>
  <c r="DK37" i="8"/>
  <c r="DL37" i="8"/>
  <c r="DM37" i="8"/>
  <c r="DN37" i="8"/>
  <c r="DO37" i="8"/>
  <c r="DP37" i="8"/>
  <c r="DQ37" i="8"/>
  <c r="DR37" i="8"/>
  <c r="DS37" i="8"/>
  <c r="DT37" i="8"/>
  <c r="DU37" i="8"/>
  <c r="DY37" i="8" s="1"/>
  <c r="DV37" i="8"/>
  <c r="DW37" i="8"/>
  <c r="DX37" i="8"/>
  <c r="DZ37" i="8" s="1"/>
  <c r="EA37" i="8"/>
  <c r="EB37" i="8"/>
  <c r="EC37" i="8"/>
  <c r="ED37" i="8"/>
  <c r="EE37" i="8"/>
  <c r="EF37" i="8"/>
  <c r="EG37" i="8"/>
  <c r="EH37" i="8"/>
  <c r="EI37" i="8"/>
  <c r="EJ37" i="8"/>
  <c r="EK37" i="8"/>
  <c r="EL37" i="8"/>
  <c r="EM37" i="8"/>
  <c r="EN37" i="8"/>
  <c r="EO37" i="8"/>
  <c r="EP37" i="8"/>
  <c r="ES37" i="8"/>
  <c r="ET37" i="8"/>
  <c r="EU37" i="8"/>
  <c r="EV37" i="8"/>
  <c r="EW37" i="8"/>
  <c r="EX37" i="8"/>
  <c r="EY37" i="8"/>
  <c r="EZ37" i="8"/>
  <c r="FA37" i="8"/>
  <c r="FB37" i="8"/>
  <c r="FC37" i="8"/>
  <c r="FD37" i="8"/>
  <c r="FF37" i="8"/>
  <c r="FG37" i="8"/>
  <c r="FI37" i="8"/>
  <c r="FJ37" i="8"/>
  <c r="FL37" i="8"/>
  <c r="FM37" i="8"/>
  <c r="FO37" i="8"/>
  <c r="FP37" i="8"/>
  <c r="FQ37" i="8" s="1"/>
  <c r="FU37" i="8"/>
  <c r="FV37" i="8"/>
  <c r="FW37" i="8"/>
  <c r="FX37" i="8"/>
  <c r="FY37" i="8"/>
  <c r="FZ37" i="8"/>
  <c r="GA37" i="8"/>
  <c r="GB37" i="8"/>
  <c r="GC37" i="8"/>
  <c r="GD37" i="8"/>
  <c r="GE37" i="8"/>
  <c r="GF37" i="8"/>
  <c r="GG37" i="8"/>
  <c r="GH37" i="8"/>
  <c r="GI37" i="8"/>
  <c r="GJ37" i="8"/>
  <c r="GK37" i="8"/>
  <c r="GL37" i="8"/>
  <c r="GM37" i="8"/>
  <c r="GN37" i="8"/>
  <c r="GO37" i="8"/>
  <c r="GP37" i="8"/>
  <c r="GQ37" i="8"/>
  <c r="GR37" i="8"/>
  <c r="GS37" i="8"/>
  <c r="GT37" i="8"/>
  <c r="GU37" i="8"/>
  <c r="GV37" i="8"/>
  <c r="B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W38" i="8"/>
  <c r="X38" i="8"/>
  <c r="Y38" i="8"/>
  <c r="Z38" i="8"/>
  <c r="AA38" i="8"/>
  <c r="AB38" i="8"/>
  <c r="AC38" i="8"/>
  <c r="AD38" i="8"/>
  <c r="AE38" i="8"/>
  <c r="AF38" i="8"/>
  <c r="AG38" i="8"/>
  <c r="AH38" i="8"/>
  <c r="AI38" i="8"/>
  <c r="AJ38" i="8"/>
  <c r="AK38" i="8"/>
  <c r="AM38" i="8"/>
  <c r="AL38" i="8"/>
  <c r="AO38" i="8"/>
  <c r="AP38" i="8"/>
  <c r="AQ38" i="8"/>
  <c r="AR38" i="8"/>
  <c r="AS38" i="8"/>
  <c r="AT38" i="8"/>
  <c r="AU38" i="8"/>
  <c r="AV38" i="8"/>
  <c r="AW38" i="8"/>
  <c r="AX38" i="8"/>
  <c r="AY38" i="8"/>
  <c r="AZ38" i="8"/>
  <c r="BA38" i="8"/>
  <c r="BB38" i="8"/>
  <c r="BC38" i="8"/>
  <c r="BD38" i="8"/>
  <c r="BG38" i="8"/>
  <c r="BH38" i="8"/>
  <c r="BI38" i="8"/>
  <c r="BJ38" i="8"/>
  <c r="BK38" i="8"/>
  <c r="BL38" i="8"/>
  <c r="BM38" i="8"/>
  <c r="BN38" i="8"/>
  <c r="BO38" i="8"/>
  <c r="BP38" i="8"/>
  <c r="BQ38" i="8"/>
  <c r="BR38" i="8"/>
  <c r="BS38" i="8"/>
  <c r="BT38" i="8"/>
  <c r="BU38" i="8"/>
  <c r="BV38" i="8"/>
  <c r="BY38" i="8"/>
  <c r="BZ38" i="8"/>
  <c r="CA38" i="8"/>
  <c r="CB38" i="8"/>
  <c r="CC38" i="8"/>
  <c r="CD38" i="8"/>
  <c r="CE38" i="8"/>
  <c r="CF38" i="8"/>
  <c r="CG38" i="8"/>
  <c r="CH38" i="8"/>
  <c r="CI38" i="8"/>
  <c r="CJ38" i="8"/>
  <c r="CK38" i="8"/>
  <c r="CL38" i="8"/>
  <c r="CM38" i="8"/>
  <c r="CN38" i="8"/>
  <c r="CQ38" i="8"/>
  <c r="CR38" i="8"/>
  <c r="CS38" i="8"/>
  <c r="CT38" i="8"/>
  <c r="CU38" i="8"/>
  <c r="CV38" i="8"/>
  <c r="CW38" i="8"/>
  <c r="CX38" i="8"/>
  <c r="CY38" i="8"/>
  <c r="CZ38" i="8"/>
  <c r="DA38" i="8"/>
  <c r="DB38" i="8"/>
  <c r="DC38" i="8"/>
  <c r="DD38" i="8"/>
  <c r="DE38" i="8"/>
  <c r="DG38" i="8"/>
  <c r="DF38" i="8"/>
  <c r="DI38" i="8"/>
  <c r="DJ38" i="8"/>
  <c r="DK38" i="8"/>
  <c r="DL38" i="8"/>
  <c r="DM38" i="8"/>
  <c r="DN38" i="8"/>
  <c r="DO38" i="8"/>
  <c r="DP38" i="8"/>
  <c r="DQ38" i="8"/>
  <c r="DR38" i="8"/>
  <c r="DS38" i="8"/>
  <c r="DT38" i="8"/>
  <c r="DU38" i="8"/>
  <c r="DV38" i="8"/>
  <c r="DW38" i="8"/>
  <c r="DY38" i="8" s="1"/>
  <c r="DX38" i="8"/>
  <c r="DZ38" i="8"/>
  <c r="EA38" i="8"/>
  <c r="EB38" i="8"/>
  <c r="EC38" i="8"/>
  <c r="ED38" i="8"/>
  <c r="EE38" i="8"/>
  <c r="EF38" i="8"/>
  <c r="EG38" i="8"/>
  <c r="EH38" i="8"/>
  <c r="EI38" i="8"/>
  <c r="EJ38" i="8"/>
  <c r="EK38" i="8"/>
  <c r="EL38" i="8"/>
  <c r="EM38" i="8"/>
  <c r="EQ38" i="8" s="1"/>
  <c r="EN38" i="8"/>
  <c r="EO38" i="8"/>
  <c r="EP38" i="8"/>
  <c r="ES38" i="8"/>
  <c r="ET38" i="8"/>
  <c r="EU38" i="8"/>
  <c r="EV38" i="8"/>
  <c r="EW38" i="8"/>
  <c r="EX38" i="8"/>
  <c r="EY38" i="8"/>
  <c r="EZ38" i="8"/>
  <c r="FA38" i="8"/>
  <c r="FB38" i="8"/>
  <c r="FC38" i="8"/>
  <c r="FD38" i="8"/>
  <c r="FF38" i="8"/>
  <c r="FG38" i="8"/>
  <c r="FI38" i="8"/>
  <c r="FJ38" i="8"/>
  <c r="FL38" i="8"/>
  <c r="FM38" i="8"/>
  <c r="FO38" i="8"/>
  <c r="FP38" i="8"/>
  <c r="FU38" i="8"/>
  <c r="FV38" i="8"/>
  <c r="FW38" i="8"/>
  <c r="FX38" i="8"/>
  <c r="FY38" i="8"/>
  <c r="FZ38" i="8"/>
  <c r="GA38" i="8"/>
  <c r="GB38" i="8"/>
  <c r="GC38" i="8"/>
  <c r="GD38" i="8"/>
  <c r="GE38" i="8"/>
  <c r="GF38" i="8"/>
  <c r="GG38" i="8"/>
  <c r="GH38" i="8"/>
  <c r="GI38" i="8"/>
  <c r="GJ38" i="8"/>
  <c r="GK38" i="8"/>
  <c r="GL38" i="8"/>
  <c r="GM38" i="8"/>
  <c r="GN38" i="8"/>
  <c r="GO38" i="8"/>
  <c r="GP38" i="8"/>
  <c r="GQ38" i="8"/>
  <c r="GR38" i="8"/>
  <c r="GS38" i="8"/>
  <c r="GT38" i="8"/>
  <c r="GU38" i="8"/>
  <c r="GV38" i="8"/>
  <c r="B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W39" i="8"/>
  <c r="X39" i="8"/>
  <c r="Y39" i="8"/>
  <c r="Z39" i="8"/>
  <c r="AA39" i="8"/>
  <c r="AB39" i="8"/>
  <c r="AC39" i="8"/>
  <c r="AD39" i="8"/>
  <c r="AE39" i="8"/>
  <c r="AF39" i="8"/>
  <c r="AG39" i="8"/>
  <c r="AH39" i="8"/>
  <c r="AI39" i="8"/>
  <c r="AJ39" i="8"/>
  <c r="AK39" i="8"/>
  <c r="AL39" i="8"/>
  <c r="AO39" i="8"/>
  <c r="AP39" i="8"/>
  <c r="AQ39" i="8"/>
  <c r="AR39" i="8"/>
  <c r="AS39" i="8"/>
  <c r="AT39" i="8"/>
  <c r="AU39" i="8"/>
  <c r="AV39" i="8"/>
  <c r="AW39" i="8"/>
  <c r="AX39" i="8"/>
  <c r="AY39" i="8"/>
  <c r="AZ39" i="8"/>
  <c r="BA39" i="8"/>
  <c r="BB39" i="8"/>
  <c r="BC39" i="8"/>
  <c r="BE39" i="8" s="1"/>
  <c r="BD39" i="8"/>
  <c r="BF39" i="8" s="1"/>
  <c r="BG39" i="8"/>
  <c r="BH39" i="8"/>
  <c r="BI39" i="8"/>
  <c r="BI62" i="8" s="1"/>
  <c r="BJ39" i="8"/>
  <c r="BK39" i="8"/>
  <c r="BL39" i="8"/>
  <c r="BM39" i="8"/>
  <c r="BM62" i="8" s="1"/>
  <c r="BN39" i="8"/>
  <c r="BO39" i="8"/>
  <c r="BP39" i="8"/>
  <c r="BQ39" i="8"/>
  <c r="BR39" i="8"/>
  <c r="BS39" i="8"/>
  <c r="BT39" i="8"/>
  <c r="BU39" i="8"/>
  <c r="BW39" i="8" s="1"/>
  <c r="BV39" i="8"/>
  <c r="BY39" i="8"/>
  <c r="BZ39" i="8"/>
  <c r="CA39" i="8"/>
  <c r="CA62" i="8" s="1"/>
  <c r="CB39" i="8"/>
  <c r="CC39" i="8"/>
  <c r="CD39" i="8"/>
  <c r="CE39" i="8"/>
  <c r="CE62" i="8" s="1"/>
  <c r="CF39" i="8"/>
  <c r="CG39" i="8"/>
  <c r="CH39" i="8"/>
  <c r="CI39" i="8"/>
  <c r="CJ39" i="8"/>
  <c r="CK39" i="8"/>
  <c r="CL39" i="8"/>
  <c r="CP39" i="8"/>
  <c r="CM39" i="8"/>
  <c r="CN39" i="8"/>
  <c r="CQ39" i="8"/>
  <c r="CR39" i="8"/>
  <c r="CR62" i="8" s="1"/>
  <c r="CS39" i="8"/>
  <c r="CT39" i="8"/>
  <c r="CU39" i="8"/>
  <c r="CV39" i="8"/>
  <c r="CV62" i="8" s="1"/>
  <c r="CW39" i="8"/>
  <c r="CX39" i="8"/>
  <c r="CY39" i="8"/>
  <c r="CZ39" i="8"/>
  <c r="CZ62" i="8" s="1"/>
  <c r="DA39" i="8"/>
  <c r="DB39" i="8"/>
  <c r="DC39" i="8"/>
  <c r="DD39" i="8"/>
  <c r="DE39" i="8"/>
  <c r="DG39" i="8" s="1"/>
  <c r="DF39" i="8"/>
  <c r="DI39" i="8"/>
  <c r="DJ39" i="8"/>
  <c r="DK39" i="8"/>
  <c r="DL39" i="8"/>
  <c r="DM39" i="8"/>
  <c r="DN39" i="8"/>
  <c r="DO39" i="8"/>
  <c r="DP39" i="8"/>
  <c r="DQ39" i="8"/>
  <c r="DR39" i="8"/>
  <c r="DS39" i="8"/>
  <c r="DT39" i="8"/>
  <c r="DU39" i="8"/>
  <c r="DV39" i="8"/>
  <c r="DW39" i="8"/>
  <c r="DX39" i="8"/>
  <c r="EA39" i="8"/>
  <c r="EB39" i="8"/>
  <c r="EC39" i="8"/>
  <c r="ED39" i="8"/>
  <c r="EE39" i="8"/>
  <c r="EF39" i="8"/>
  <c r="EG39" i="8"/>
  <c r="EH39" i="8"/>
  <c r="EI39" i="8"/>
  <c r="EJ39" i="8"/>
  <c r="EK39" i="8"/>
  <c r="EL39" i="8"/>
  <c r="EM39" i="8"/>
  <c r="EN39" i="8"/>
  <c r="EO39" i="8"/>
  <c r="EP39" i="8"/>
  <c r="ER39" i="8" s="1"/>
  <c r="ES39" i="8"/>
  <c r="ET39" i="8"/>
  <c r="EU39" i="8"/>
  <c r="EV39" i="8"/>
  <c r="EW39" i="8"/>
  <c r="EX39" i="8"/>
  <c r="EY39" i="8"/>
  <c r="EZ39" i="8"/>
  <c r="FA39" i="8"/>
  <c r="FB39" i="8"/>
  <c r="FC39" i="8"/>
  <c r="FD39" i="8"/>
  <c r="FF39" i="8"/>
  <c r="FG39" i="8"/>
  <c r="FI39" i="8"/>
  <c r="FJ39" i="8"/>
  <c r="FL39" i="8"/>
  <c r="FM39" i="8"/>
  <c r="FN39" i="8" s="1"/>
  <c r="FO39" i="8"/>
  <c r="FP39" i="8"/>
  <c r="FU39" i="8"/>
  <c r="FV39" i="8"/>
  <c r="FW39" i="8"/>
  <c r="FX39" i="8"/>
  <c r="FY39" i="8"/>
  <c r="FZ39" i="8"/>
  <c r="GA39" i="8"/>
  <c r="GB39" i="8"/>
  <c r="GC39" i="8"/>
  <c r="GD39" i="8"/>
  <c r="GE39" i="8"/>
  <c r="GF39" i="8"/>
  <c r="GG39" i="8"/>
  <c r="GH39" i="8"/>
  <c r="GI39" i="8"/>
  <c r="GJ39" i="8"/>
  <c r="GK39" i="8"/>
  <c r="GL39" i="8"/>
  <c r="GM39" i="8"/>
  <c r="GN39" i="8"/>
  <c r="GO39" i="8"/>
  <c r="GP39" i="8"/>
  <c r="GQ39" i="8"/>
  <c r="GR39" i="8"/>
  <c r="GS39" i="8"/>
  <c r="GT39" i="8"/>
  <c r="GU39" i="8"/>
  <c r="GV39" i="8"/>
  <c r="B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W40" i="8"/>
  <c r="X40" i="8"/>
  <c r="Y40" i="8"/>
  <c r="Z40" i="8"/>
  <c r="AA40" i="8"/>
  <c r="AB40" i="8"/>
  <c r="AC40" i="8"/>
  <c r="AD40" i="8"/>
  <c r="AE40" i="8"/>
  <c r="AF40" i="8"/>
  <c r="AG40" i="8"/>
  <c r="AH40" i="8"/>
  <c r="AI40" i="8"/>
  <c r="AJ40" i="8"/>
  <c r="AK40" i="8"/>
  <c r="AL40" i="8"/>
  <c r="AO40" i="8"/>
  <c r="AP40" i="8"/>
  <c r="AQ40" i="8"/>
  <c r="AR40" i="8"/>
  <c r="AS40" i="8"/>
  <c r="AT40" i="8"/>
  <c r="AU40" i="8"/>
  <c r="AV40" i="8"/>
  <c r="AW40" i="8"/>
  <c r="AX40" i="8"/>
  <c r="AY40" i="8"/>
  <c r="AZ40" i="8"/>
  <c r="BA40" i="8"/>
  <c r="BB40" i="8"/>
  <c r="BC40" i="8"/>
  <c r="BD40" i="8"/>
  <c r="BG40" i="8"/>
  <c r="BH40" i="8"/>
  <c r="BI40" i="8"/>
  <c r="BJ40" i="8"/>
  <c r="BK40" i="8"/>
  <c r="BL40" i="8"/>
  <c r="BM40" i="8"/>
  <c r="BN40" i="8"/>
  <c r="BO40" i="8"/>
  <c r="BP40" i="8"/>
  <c r="BQ40" i="8"/>
  <c r="BR40" i="8"/>
  <c r="BS40" i="8"/>
  <c r="BT40" i="8"/>
  <c r="BU40" i="8"/>
  <c r="BV40" i="8"/>
  <c r="BY40" i="8"/>
  <c r="BZ40" i="8"/>
  <c r="CA40" i="8"/>
  <c r="CB40" i="8"/>
  <c r="CC40" i="8"/>
  <c r="CD40" i="8"/>
  <c r="CE40" i="8"/>
  <c r="CF40" i="8"/>
  <c r="CG40" i="8"/>
  <c r="CH40" i="8"/>
  <c r="CI40" i="8"/>
  <c r="CJ40" i="8"/>
  <c r="CK40" i="8"/>
  <c r="CL40" i="8"/>
  <c r="CM40" i="8"/>
  <c r="CN40" i="8"/>
  <c r="CP40" i="8" s="1"/>
  <c r="CQ40" i="8"/>
  <c r="CR40" i="8"/>
  <c r="CS40" i="8"/>
  <c r="CT40" i="8"/>
  <c r="CU40" i="8"/>
  <c r="CV40" i="8"/>
  <c r="CW40" i="8"/>
  <c r="CX40" i="8"/>
  <c r="CY40" i="8"/>
  <c r="CZ40" i="8"/>
  <c r="DA40" i="8"/>
  <c r="DB40" i="8"/>
  <c r="DC40" i="8"/>
  <c r="DD40" i="8"/>
  <c r="DE40" i="8"/>
  <c r="DF40" i="8"/>
  <c r="DI40" i="8"/>
  <c r="DJ40" i="8"/>
  <c r="DK40" i="8"/>
  <c r="DL40" i="8"/>
  <c r="DM40" i="8"/>
  <c r="DN40" i="8"/>
  <c r="DO40" i="8"/>
  <c r="DP40" i="8"/>
  <c r="DQ40" i="8"/>
  <c r="DR40" i="8"/>
  <c r="DS40" i="8"/>
  <c r="DT40" i="8"/>
  <c r="DU40" i="8"/>
  <c r="DV40" i="8"/>
  <c r="DZ40" i="8"/>
  <c r="DW40" i="8"/>
  <c r="DX40" i="8"/>
  <c r="EA40" i="8"/>
  <c r="EB40" i="8"/>
  <c r="EC40" i="8"/>
  <c r="ED40" i="8"/>
  <c r="EE40" i="8"/>
  <c r="EF40" i="8"/>
  <c r="EG40" i="8"/>
  <c r="EH40" i="8"/>
  <c r="EI40" i="8"/>
  <c r="EJ40" i="8"/>
  <c r="EK40" i="8"/>
  <c r="EL40" i="8"/>
  <c r="EM40" i="8"/>
  <c r="EN40" i="8"/>
  <c r="EO40" i="8"/>
  <c r="EP40" i="8"/>
  <c r="ES40" i="8"/>
  <c r="ET40" i="8"/>
  <c r="EU40" i="8"/>
  <c r="EV40" i="8"/>
  <c r="EW40" i="8"/>
  <c r="EX40" i="8"/>
  <c r="EY40" i="8"/>
  <c r="EZ40" i="8"/>
  <c r="FA40" i="8"/>
  <c r="FB40" i="8"/>
  <c r="FC40" i="8"/>
  <c r="FD40" i="8"/>
  <c r="FF40" i="8"/>
  <c r="FG40" i="8"/>
  <c r="FI40" i="8"/>
  <c r="FJ40" i="8"/>
  <c r="FL40" i="8"/>
  <c r="FN40" i="8" s="1"/>
  <c r="FM40" i="8"/>
  <c r="FO40" i="8"/>
  <c r="FP40" i="8"/>
  <c r="FU40" i="8"/>
  <c r="FV40" i="8"/>
  <c r="FW40" i="8"/>
  <c r="FX40" i="8"/>
  <c r="FY40" i="8"/>
  <c r="FZ40" i="8"/>
  <c r="GA40" i="8"/>
  <c r="GB40" i="8"/>
  <c r="GC40" i="8"/>
  <c r="GD40" i="8"/>
  <c r="GE40" i="8"/>
  <c r="GF40" i="8"/>
  <c r="GG40" i="8"/>
  <c r="GH40" i="8"/>
  <c r="GI40" i="8"/>
  <c r="GJ40" i="8"/>
  <c r="GK40" i="8"/>
  <c r="GL40" i="8"/>
  <c r="GM40" i="8"/>
  <c r="GN40" i="8"/>
  <c r="GO40" i="8"/>
  <c r="GP40" i="8"/>
  <c r="GQ40" i="8"/>
  <c r="GR40" i="8"/>
  <c r="GS40" i="8"/>
  <c r="GT40" i="8"/>
  <c r="GU40" i="8"/>
  <c r="GV40" i="8"/>
  <c r="B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U41" i="8" s="1"/>
  <c r="R41" i="8"/>
  <c r="S41" i="8"/>
  <c r="T41" i="8"/>
  <c r="W41" i="8"/>
  <c r="X41" i="8"/>
  <c r="Y41" i="8"/>
  <c r="Z41" i="8"/>
  <c r="AA41" i="8"/>
  <c r="AB41" i="8"/>
  <c r="AC41" i="8"/>
  <c r="AD41" i="8"/>
  <c r="AE41" i="8"/>
  <c r="AF41" i="8"/>
  <c r="AG41" i="8"/>
  <c r="AH41" i="8"/>
  <c r="AI41" i="8"/>
  <c r="AJ41" i="8"/>
  <c r="AK41" i="8"/>
  <c r="AL41" i="8"/>
  <c r="AO41" i="8"/>
  <c r="AP41" i="8"/>
  <c r="AQ41" i="8"/>
  <c r="AR41" i="8"/>
  <c r="AS41" i="8"/>
  <c r="AT41" i="8"/>
  <c r="AU41" i="8"/>
  <c r="AV41" i="8"/>
  <c r="AW41" i="8"/>
  <c r="AX41" i="8"/>
  <c r="AY41" i="8"/>
  <c r="AZ41" i="8"/>
  <c r="BA41" i="8"/>
  <c r="BB41" i="8"/>
  <c r="BC41" i="8"/>
  <c r="BD41" i="8"/>
  <c r="BF41" i="8" s="1"/>
  <c r="BG41" i="8"/>
  <c r="BH41" i="8"/>
  <c r="BI41" i="8"/>
  <c r="BJ41" i="8"/>
  <c r="BK41" i="8"/>
  <c r="BL41" i="8"/>
  <c r="BM41" i="8"/>
  <c r="BN41" i="8"/>
  <c r="BO41" i="8"/>
  <c r="BP41" i="8"/>
  <c r="BQ41" i="8"/>
  <c r="BR41" i="8"/>
  <c r="BS41" i="8"/>
  <c r="BW41" i="8" s="1"/>
  <c r="BT41" i="8"/>
  <c r="BU41" i="8"/>
  <c r="BV41" i="8"/>
  <c r="BY41" i="8"/>
  <c r="BZ41" i="8"/>
  <c r="CA41" i="8"/>
  <c r="CB41" i="8"/>
  <c r="CC41" i="8"/>
  <c r="CD41" i="8"/>
  <c r="CE41" i="8"/>
  <c r="CF41" i="8"/>
  <c r="CG41" i="8"/>
  <c r="CH41" i="8"/>
  <c r="CI41" i="8"/>
  <c r="CJ41" i="8"/>
  <c r="CK41" i="8"/>
  <c r="CL41" i="8"/>
  <c r="CM41" i="8"/>
  <c r="CN41" i="8"/>
  <c r="CQ41" i="8"/>
  <c r="CR41" i="8"/>
  <c r="CS41" i="8"/>
  <c r="CT41" i="8"/>
  <c r="CU41" i="8"/>
  <c r="CV41" i="8"/>
  <c r="CW41" i="8"/>
  <c r="CX41" i="8"/>
  <c r="CY41" i="8"/>
  <c r="CZ41" i="8"/>
  <c r="DA41" i="8"/>
  <c r="DG41" i="8" s="1"/>
  <c r="DB41" i="8"/>
  <c r="DC41" i="8"/>
  <c r="DD41" i="8"/>
  <c r="DH41" i="8" s="1"/>
  <c r="DE41" i="8"/>
  <c r="DF41" i="8"/>
  <c r="DI41" i="8"/>
  <c r="DJ41" i="8"/>
  <c r="DK41" i="8"/>
  <c r="DL41" i="8"/>
  <c r="DM41" i="8"/>
  <c r="DN41" i="8"/>
  <c r="DO41" i="8"/>
  <c r="DP41" i="8"/>
  <c r="DQ41" i="8"/>
  <c r="DR41" i="8"/>
  <c r="DS41" i="8"/>
  <c r="DT41" i="8"/>
  <c r="DU41" i="8"/>
  <c r="DV41" i="8"/>
  <c r="DW41" i="8"/>
  <c r="DX41" i="8"/>
  <c r="DZ41" i="8" s="1"/>
  <c r="EA41" i="8"/>
  <c r="EB41" i="8"/>
  <c r="EC41" i="8"/>
  <c r="ED41" i="8"/>
  <c r="EE41" i="8"/>
  <c r="EF41" i="8"/>
  <c r="EG41" i="8"/>
  <c r="EH41" i="8"/>
  <c r="EI41" i="8"/>
  <c r="EJ41" i="8"/>
  <c r="EK41" i="8"/>
  <c r="EQ41" i="8" s="1"/>
  <c r="EL41" i="8"/>
  <c r="EM41" i="8"/>
  <c r="EN41" i="8"/>
  <c r="ER41" i="8" s="1"/>
  <c r="EO41" i="8"/>
  <c r="EP41" i="8"/>
  <c r="ES41" i="8"/>
  <c r="ET41" i="8"/>
  <c r="EU41" i="8"/>
  <c r="EV41" i="8"/>
  <c r="EW41" i="8"/>
  <c r="EX41" i="8"/>
  <c r="EY41" i="8"/>
  <c r="EZ41" i="8"/>
  <c r="FA41" i="8"/>
  <c r="FB41" i="8"/>
  <c r="FC41" i="8"/>
  <c r="FD41" i="8"/>
  <c r="FF41" i="8"/>
  <c r="FG41" i="8"/>
  <c r="FI41" i="8"/>
  <c r="FJ41" i="8"/>
  <c r="FL41" i="8"/>
  <c r="FN41" i="8" s="1"/>
  <c r="FM41" i="8"/>
  <c r="FO41" i="8"/>
  <c r="FP41" i="8"/>
  <c r="FQ41" i="8" s="1"/>
  <c r="FU41" i="8"/>
  <c r="FV41" i="8"/>
  <c r="FW41" i="8"/>
  <c r="FX41" i="8"/>
  <c r="FY41" i="8"/>
  <c r="FZ41" i="8"/>
  <c r="GA41" i="8"/>
  <c r="GB41" i="8"/>
  <c r="GC41" i="8"/>
  <c r="GD41" i="8"/>
  <c r="GE41" i="8"/>
  <c r="GF41" i="8"/>
  <c r="GG41" i="8"/>
  <c r="GH41" i="8"/>
  <c r="GI41" i="8"/>
  <c r="GJ41" i="8"/>
  <c r="GK41" i="8"/>
  <c r="GL41" i="8"/>
  <c r="GM41" i="8"/>
  <c r="GN41" i="8"/>
  <c r="GO41" i="8"/>
  <c r="GP41" i="8"/>
  <c r="GQ41" i="8"/>
  <c r="GR41" i="8"/>
  <c r="GS41" i="8"/>
  <c r="GT41" i="8"/>
  <c r="GU41" i="8"/>
  <c r="GV41" i="8"/>
  <c r="B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W42" i="8"/>
  <c r="X42" i="8"/>
  <c r="Y42" i="8"/>
  <c r="Z42" i="8"/>
  <c r="AA42" i="8"/>
  <c r="AB42" i="8"/>
  <c r="AC42" i="8"/>
  <c r="AD42" i="8"/>
  <c r="AE42" i="8"/>
  <c r="AF42" i="8"/>
  <c r="AG42" i="8"/>
  <c r="AH42" i="8"/>
  <c r="AI42" i="8"/>
  <c r="AJ42" i="8"/>
  <c r="AK42" i="8"/>
  <c r="AL42" i="8"/>
  <c r="AO42" i="8"/>
  <c r="AP42" i="8"/>
  <c r="AQ42" i="8"/>
  <c r="AR42" i="8"/>
  <c r="AS42" i="8"/>
  <c r="AT42" i="8"/>
  <c r="AU42" i="8"/>
  <c r="AV42" i="8"/>
  <c r="AW42" i="8"/>
  <c r="AX42" i="8"/>
  <c r="AY42" i="8"/>
  <c r="AZ42" i="8"/>
  <c r="BA42" i="8"/>
  <c r="BB42" i="8"/>
  <c r="BF42" i="8" s="1"/>
  <c r="BC42" i="8"/>
  <c r="BD42" i="8"/>
  <c r="BG42" i="8"/>
  <c r="BH42" i="8"/>
  <c r="BI42" i="8"/>
  <c r="BJ42" i="8"/>
  <c r="BK42" i="8"/>
  <c r="BL42" i="8"/>
  <c r="BM42" i="8"/>
  <c r="BN42" i="8"/>
  <c r="BO42" i="8"/>
  <c r="BP42" i="8"/>
  <c r="BQ42" i="8"/>
  <c r="BR42" i="8"/>
  <c r="BS42" i="8"/>
  <c r="BT42" i="8"/>
  <c r="BU42" i="8"/>
  <c r="BV42" i="8"/>
  <c r="BX42" i="8"/>
  <c r="BY42" i="8"/>
  <c r="BZ42" i="8"/>
  <c r="CA42" i="8"/>
  <c r="CB42" i="8"/>
  <c r="CC42" i="8"/>
  <c r="CD42" i="8"/>
  <c r="CE42" i="8"/>
  <c r="CF42" i="8"/>
  <c r="CG42" i="8"/>
  <c r="CH42" i="8"/>
  <c r="CI42" i="8"/>
  <c r="CJ42" i="8"/>
  <c r="CK42" i="8"/>
  <c r="CL42" i="8"/>
  <c r="CM42" i="8"/>
  <c r="CN42" i="8"/>
  <c r="CP42" i="8" s="1"/>
  <c r="CQ42" i="8"/>
  <c r="CR42" i="8"/>
  <c r="CS42" i="8"/>
  <c r="CT42" i="8"/>
  <c r="CU42" i="8"/>
  <c r="CV42" i="8"/>
  <c r="CW42" i="8"/>
  <c r="CX42" i="8"/>
  <c r="CY42" i="8"/>
  <c r="CZ42" i="8"/>
  <c r="DA42" i="8"/>
  <c r="DB42" i="8"/>
  <c r="DC42" i="8"/>
  <c r="DD42" i="8"/>
  <c r="DE42" i="8"/>
  <c r="DF42" i="8"/>
  <c r="DI42" i="8"/>
  <c r="DJ42" i="8"/>
  <c r="DK42" i="8"/>
  <c r="DL42" i="8"/>
  <c r="DM42" i="8"/>
  <c r="DN42" i="8"/>
  <c r="DO42" i="8"/>
  <c r="DP42" i="8"/>
  <c r="DQ42" i="8"/>
  <c r="DR42" i="8"/>
  <c r="DS42" i="8"/>
  <c r="DT42" i="8"/>
  <c r="DU42" i="8"/>
  <c r="DV42" i="8"/>
  <c r="DW42" i="8"/>
  <c r="DX42" i="8"/>
  <c r="EA42" i="8"/>
  <c r="EB42" i="8"/>
  <c r="EC42" i="8"/>
  <c r="ED42" i="8"/>
  <c r="EE42" i="8"/>
  <c r="EF42" i="8"/>
  <c r="EG42" i="8"/>
  <c r="EH42" i="8"/>
  <c r="EI42" i="8"/>
  <c r="EJ42" i="8"/>
  <c r="EK42" i="8"/>
  <c r="EL42" i="8"/>
  <c r="EM42" i="8"/>
  <c r="EN42" i="8"/>
  <c r="EO42" i="8"/>
  <c r="EQ42" i="8" s="1"/>
  <c r="EP42" i="8"/>
  <c r="ES42" i="8"/>
  <c r="ET42" i="8"/>
  <c r="EU42" i="8"/>
  <c r="EV42" i="8"/>
  <c r="EW42" i="8"/>
  <c r="EX42" i="8"/>
  <c r="EY42" i="8"/>
  <c r="EZ42" i="8"/>
  <c r="FA42" i="8"/>
  <c r="FB42" i="8"/>
  <c r="FC42" i="8"/>
  <c r="FD42" i="8"/>
  <c r="FF42" i="8"/>
  <c r="FG42" i="8"/>
  <c r="FI42" i="8"/>
  <c r="FJ42" i="8"/>
  <c r="FL42" i="8"/>
  <c r="FM42" i="8"/>
  <c r="FO42" i="8"/>
  <c r="FP42" i="8"/>
  <c r="FU42" i="8"/>
  <c r="FV42" i="8"/>
  <c r="FW42" i="8"/>
  <c r="FX42" i="8"/>
  <c r="FY42" i="8"/>
  <c r="FZ42" i="8"/>
  <c r="GA42" i="8"/>
  <c r="GB42" i="8"/>
  <c r="GC42" i="8"/>
  <c r="GD42" i="8"/>
  <c r="GE42" i="8"/>
  <c r="GF42" i="8"/>
  <c r="GG42" i="8"/>
  <c r="GH42" i="8"/>
  <c r="GI42" i="8"/>
  <c r="GJ42" i="8"/>
  <c r="GK42" i="8"/>
  <c r="GL42" i="8"/>
  <c r="GM42" i="8"/>
  <c r="GN42" i="8"/>
  <c r="GO42" i="8"/>
  <c r="GP42" i="8"/>
  <c r="GQ42" i="8"/>
  <c r="GR42" i="8"/>
  <c r="GS42" i="8"/>
  <c r="GT42" i="8"/>
  <c r="GU42" i="8"/>
  <c r="GV42" i="8"/>
  <c r="B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V43" i="8" s="1"/>
  <c r="W43" i="8"/>
  <c r="X43" i="8"/>
  <c r="Y43" i="8"/>
  <c r="Z43" i="8"/>
  <c r="AA43" i="8"/>
  <c r="AB43" i="8"/>
  <c r="AC43" i="8"/>
  <c r="AD43" i="8"/>
  <c r="AE43" i="8"/>
  <c r="AF43" i="8"/>
  <c r="AG43" i="8"/>
  <c r="AH43" i="8"/>
  <c r="AI43" i="8"/>
  <c r="AJ43" i="8"/>
  <c r="AN43" i="8"/>
  <c r="AK43" i="8"/>
  <c r="AL43" i="8"/>
  <c r="AO43" i="8"/>
  <c r="AP43" i="8"/>
  <c r="AQ43" i="8"/>
  <c r="AR43" i="8"/>
  <c r="AS43" i="8"/>
  <c r="AT43" i="8"/>
  <c r="AU43" i="8"/>
  <c r="AV43" i="8"/>
  <c r="AW43" i="8"/>
  <c r="AX43" i="8"/>
  <c r="AY43" i="8"/>
  <c r="AZ43" i="8"/>
  <c r="BA43" i="8"/>
  <c r="BB43" i="8"/>
  <c r="BF43" i="8" s="1"/>
  <c r="BC43" i="8"/>
  <c r="BD43" i="8"/>
  <c r="BG43" i="8"/>
  <c r="BH43" i="8"/>
  <c r="BI43" i="8"/>
  <c r="BJ43" i="8"/>
  <c r="BK43" i="8"/>
  <c r="BL43" i="8"/>
  <c r="BM43" i="8"/>
  <c r="BN43" i="8"/>
  <c r="BO43" i="8"/>
  <c r="BP43" i="8"/>
  <c r="BQ43" i="8"/>
  <c r="BR43" i="8"/>
  <c r="BS43" i="8"/>
  <c r="BT43" i="8"/>
  <c r="BU43" i="8"/>
  <c r="BV43" i="8"/>
  <c r="BX43" i="8" s="1"/>
  <c r="BY43" i="8"/>
  <c r="BZ43" i="8"/>
  <c r="CA43" i="8"/>
  <c r="CB43" i="8"/>
  <c r="CC43" i="8"/>
  <c r="CD43" i="8"/>
  <c r="CE43" i="8"/>
  <c r="CF43" i="8"/>
  <c r="CG43" i="8"/>
  <c r="CH43" i="8"/>
  <c r="CI43" i="8"/>
  <c r="CJ43" i="8"/>
  <c r="CK43" i="8"/>
  <c r="CL43" i="8"/>
  <c r="CP43" i="8" s="1"/>
  <c r="CM43" i="8"/>
  <c r="CN43" i="8"/>
  <c r="CQ43" i="8"/>
  <c r="CR43" i="8"/>
  <c r="CS43" i="8"/>
  <c r="CT43" i="8"/>
  <c r="CU43" i="8"/>
  <c r="CV43" i="8"/>
  <c r="CW43" i="8"/>
  <c r="CX43" i="8"/>
  <c r="CY43" i="8"/>
  <c r="CZ43" i="8"/>
  <c r="DA43" i="8"/>
  <c r="DB43" i="8"/>
  <c r="DC43" i="8"/>
  <c r="DD43" i="8"/>
  <c r="DE43" i="8"/>
  <c r="DF43" i="8"/>
  <c r="DH43" i="8" s="1"/>
  <c r="DI43" i="8"/>
  <c r="DJ43" i="8"/>
  <c r="DK43" i="8"/>
  <c r="DL43" i="8"/>
  <c r="DM43" i="8"/>
  <c r="DN43" i="8"/>
  <c r="DO43" i="8"/>
  <c r="DP43" i="8"/>
  <c r="DQ43" i="8"/>
  <c r="DR43" i="8"/>
  <c r="DS43" i="8"/>
  <c r="DT43" i="8"/>
  <c r="DU43" i="8"/>
  <c r="DV43" i="8"/>
  <c r="DW43" i="8"/>
  <c r="DY43" i="8"/>
  <c r="DX43" i="8"/>
  <c r="EA43" i="8"/>
  <c r="EB43" i="8"/>
  <c r="EC43" i="8"/>
  <c r="ED43" i="8"/>
  <c r="EE43" i="8"/>
  <c r="EF43" i="8"/>
  <c r="EG43" i="8"/>
  <c r="EH43" i="8"/>
  <c r="EI43" i="8"/>
  <c r="EJ43" i="8"/>
  <c r="EK43" i="8"/>
  <c r="EL43" i="8"/>
  <c r="EM43" i="8"/>
  <c r="EN43" i="8"/>
  <c r="ER43" i="8"/>
  <c r="EO43" i="8"/>
  <c r="EP43" i="8"/>
  <c r="ES43" i="8"/>
  <c r="ET43" i="8"/>
  <c r="EU43" i="8"/>
  <c r="EV43" i="8"/>
  <c r="EW43" i="8"/>
  <c r="EX43" i="8"/>
  <c r="EY43" i="8"/>
  <c r="EZ43" i="8"/>
  <c r="FA43" i="8"/>
  <c r="FB43" i="8"/>
  <c r="FC43" i="8"/>
  <c r="FD43" i="8"/>
  <c r="FF43" i="8"/>
  <c r="FG43" i="8"/>
  <c r="FI43" i="8"/>
  <c r="FJ43" i="8"/>
  <c r="FL43" i="8"/>
  <c r="FM43" i="8"/>
  <c r="FN43" i="8" s="1"/>
  <c r="FO43" i="8"/>
  <c r="FP43" i="8"/>
  <c r="FQ43" i="8" s="1"/>
  <c r="FU43" i="8"/>
  <c r="FV43" i="8"/>
  <c r="FW43" i="8"/>
  <c r="FX43" i="8"/>
  <c r="FY43" i="8"/>
  <c r="FZ43" i="8"/>
  <c r="GA43" i="8"/>
  <c r="GB43" i="8"/>
  <c r="GC43" i="8"/>
  <c r="GD43" i="8"/>
  <c r="GE43" i="8"/>
  <c r="GF43" i="8"/>
  <c r="GG43" i="8"/>
  <c r="GH43" i="8"/>
  <c r="GI43" i="8"/>
  <c r="GJ43" i="8"/>
  <c r="GK43" i="8"/>
  <c r="GL43" i="8"/>
  <c r="GM43" i="8"/>
  <c r="GN43" i="8"/>
  <c r="GO43" i="8"/>
  <c r="GP43" i="8"/>
  <c r="GQ43" i="8"/>
  <c r="GR43" i="8"/>
  <c r="GS43" i="8"/>
  <c r="GT43" i="8"/>
  <c r="GU43" i="8"/>
  <c r="GV43" i="8"/>
  <c r="B44" i="8"/>
  <c r="E44" i="8"/>
  <c r="F44" i="8"/>
  <c r="G44" i="8"/>
  <c r="H44" i="8"/>
  <c r="I44" i="8"/>
  <c r="J44" i="8"/>
  <c r="K44" i="8"/>
  <c r="L44" i="8"/>
  <c r="M44" i="8"/>
  <c r="N44" i="8"/>
  <c r="O44" i="8"/>
  <c r="U44" i="8" s="1"/>
  <c r="P44" i="8"/>
  <c r="Q44" i="8"/>
  <c r="R44" i="8"/>
  <c r="S44" i="8"/>
  <c r="T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AI44" i="8"/>
  <c r="AM44" i="8"/>
  <c r="AJ44" i="8"/>
  <c r="AK44" i="8"/>
  <c r="AL44" i="8"/>
  <c r="AO44" i="8"/>
  <c r="AP44" i="8"/>
  <c r="AQ44" i="8"/>
  <c r="AR44" i="8"/>
  <c r="AS44" i="8"/>
  <c r="AT44" i="8"/>
  <c r="AU44" i="8"/>
  <c r="AV44" i="8"/>
  <c r="AW44" i="8"/>
  <c r="AX44" i="8"/>
  <c r="AY44" i="8"/>
  <c r="AZ44" i="8"/>
  <c r="BA44" i="8"/>
  <c r="BB44" i="8"/>
  <c r="BC44" i="8"/>
  <c r="BD44" i="8"/>
  <c r="BG44" i="8"/>
  <c r="BH44" i="8"/>
  <c r="BI44" i="8"/>
  <c r="BJ44" i="8"/>
  <c r="BK44" i="8"/>
  <c r="BL44" i="8"/>
  <c r="BM44" i="8"/>
  <c r="BN44" i="8"/>
  <c r="BO44" i="8"/>
  <c r="BP44" i="8"/>
  <c r="BQ44" i="8"/>
  <c r="BR44" i="8"/>
  <c r="BS44" i="8"/>
  <c r="BT44" i="8"/>
  <c r="BX44" i="8"/>
  <c r="BU44" i="8"/>
  <c r="BV44" i="8"/>
  <c r="BY44" i="8"/>
  <c r="BZ44" i="8"/>
  <c r="CA44" i="8"/>
  <c r="CB44" i="8"/>
  <c r="CC44" i="8"/>
  <c r="CD44" i="8"/>
  <c r="CE44" i="8"/>
  <c r="CF44" i="8"/>
  <c r="CG44" i="8"/>
  <c r="CH44" i="8"/>
  <c r="CI44" i="8"/>
  <c r="CO44" i="8" s="1"/>
  <c r="CJ44" i="8"/>
  <c r="CK44" i="8"/>
  <c r="CL44" i="8"/>
  <c r="CM44" i="8"/>
  <c r="CN44" i="8"/>
  <c r="CQ44" i="8"/>
  <c r="CR44" i="8"/>
  <c r="CS44" i="8"/>
  <c r="CT44" i="8"/>
  <c r="CU44" i="8"/>
  <c r="CV44" i="8"/>
  <c r="CW44" i="8"/>
  <c r="CX44" i="8"/>
  <c r="CY44" i="8"/>
  <c r="CZ44" i="8"/>
  <c r="DA44" i="8"/>
  <c r="DB44" i="8"/>
  <c r="DC44" i="8"/>
  <c r="DD44" i="8"/>
  <c r="DE44" i="8"/>
  <c r="DG44" i="8" s="1"/>
  <c r="DF44" i="8"/>
  <c r="DI44" i="8"/>
  <c r="DJ44" i="8"/>
  <c r="DK44" i="8"/>
  <c r="DL44" i="8"/>
  <c r="DM44" i="8"/>
  <c r="DN44" i="8"/>
  <c r="DO44" i="8"/>
  <c r="DP44" i="8"/>
  <c r="DQ44" i="8"/>
  <c r="DR44" i="8"/>
  <c r="DS44" i="8"/>
  <c r="DT44" i="8"/>
  <c r="DU44" i="8"/>
  <c r="DV44" i="8"/>
  <c r="DW44" i="8"/>
  <c r="DY44" i="8" s="1"/>
  <c r="DX44" i="8"/>
  <c r="EA44" i="8"/>
  <c r="EB44" i="8"/>
  <c r="EC44" i="8"/>
  <c r="ED44" i="8"/>
  <c r="EE44" i="8"/>
  <c r="EF44" i="8"/>
  <c r="EG44" i="8"/>
  <c r="EH44" i="8"/>
  <c r="EI44" i="8"/>
  <c r="EJ44" i="8"/>
  <c r="EK44" i="8"/>
  <c r="EL44" i="8"/>
  <c r="EM44" i="8"/>
  <c r="EN44" i="8"/>
  <c r="EO44" i="8"/>
  <c r="EQ44" i="8" s="1"/>
  <c r="EP44" i="8"/>
  <c r="ES44" i="8"/>
  <c r="ET44" i="8"/>
  <c r="EU44" i="8"/>
  <c r="EV44" i="8"/>
  <c r="EW44" i="8"/>
  <c r="EX44" i="8"/>
  <c r="EY44" i="8"/>
  <c r="EZ44" i="8"/>
  <c r="FA44" i="8"/>
  <c r="FB44" i="8"/>
  <c r="FC44" i="8"/>
  <c r="FD44" i="8"/>
  <c r="FF44" i="8"/>
  <c r="FG44" i="8"/>
  <c r="FI44" i="8"/>
  <c r="FJ44" i="8"/>
  <c r="FL44" i="8"/>
  <c r="FN44" i="8"/>
  <c r="FM44" i="8"/>
  <c r="FO44" i="8"/>
  <c r="FP44" i="8"/>
  <c r="FU44" i="8"/>
  <c r="FV44" i="8"/>
  <c r="FW44" i="8"/>
  <c r="FX44" i="8"/>
  <c r="FY44" i="8"/>
  <c r="FZ44" i="8"/>
  <c r="GA44" i="8"/>
  <c r="GB44" i="8"/>
  <c r="GC44" i="8"/>
  <c r="GD44" i="8"/>
  <c r="GE44" i="8"/>
  <c r="GF44" i="8"/>
  <c r="GG44" i="8"/>
  <c r="GH44" i="8"/>
  <c r="GI44" i="8"/>
  <c r="GJ44" i="8"/>
  <c r="GK44" i="8"/>
  <c r="GL44" i="8"/>
  <c r="GM44" i="8"/>
  <c r="GN44" i="8"/>
  <c r="GO44" i="8"/>
  <c r="GP44" i="8"/>
  <c r="GQ44" i="8"/>
  <c r="GR44" i="8"/>
  <c r="GS44" i="8"/>
  <c r="GT44" i="8"/>
  <c r="GU44" i="8"/>
  <c r="GV44" i="8"/>
  <c r="B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V45" i="8" s="1"/>
  <c r="W45" i="8"/>
  <c r="X45" i="8"/>
  <c r="Y45" i="8"/>
  <c r="Z45" i="8"/>
  <c r="AA45" i="8"/>
  <c r="AB45" i="8"/>
  <c r="AC45" i="8"/>
  <c r="AD45" i="8"/>
  <c r="AE45" i="8"/>
  <c r="AF45" i="8"/>
  <c r="AG45" i="8"/>
  <c r="AH45" i="8"/>
  <c r="AI45" i="8"/>
  <c r="AJ45" i="8"/>
  <c r="AK45" i="8"/>
  <c r="AL45" i="8"/>
  <c r="AN45" i="8" s="1"/>
  <c r="AO45" i="8"/>
  <c r="AP45" i="8"/>
  <c r="AQ45" i="8"/>
  <c r="AR45" i="8"/>
  <c r="AS45" i="8"/>
  <c r="AT45" i="8"/>
  <c r="AU45" i="8"/>
  <c r="AV45" i="8"/>
  <c r="AW45" i="8"/>
  <c r="AX45" i="8"/>
  <c r="AY45" i="8"/>
  <c r="AZ45" i="8"/>
  <c r="BA45" i="8"/>
  <c r="BE45" i="8" s="1"/>
  <c r="BB45" i="8"/>
  <c r="BC45" i="8"/>
  <c r="BD45" i="8"/>
  <c r="BF45" i="8" s="1"/>
  <c r="BG45" i="8"/>
  <c r="BH45" i="8"/>
  <c r="BI45" i="8"/>
  <c r="BJ45" i="8"/>
  <c r="BK45" i="8"/>
  <c r="BL45" i="8"/>
  <c r="BM45" i="8"/>
  <c r="BN45" i="8"/>
  <c r="BO45" i="8"/>
  <c r="BP45" i="8"/>
  <c r="BQ45" i="8"/>
  <c r="BR45" i="8"/>
  <c r="BS45" i="8"/>
  <c r="BT45" i="8"/>
  <c r="BU45" i="8"/>
  <c r="BV45" i="8"/>
  <c r="BX45" i="8"/>
  <c r="BY45" i="8"/>
  <c r="BZ45" i="8"/>
  <c r="CA45" i="8"/>
  <c r="CB45" i="8"/>
  <c r="CC45" i="8"/>
  <c r="CD45" i="8"/>
  <c r="CE45" i="8"/>
  <c r="CF45" i="8"/>
  <c r="CG45" i="8"/>
  <c r="CH45" i="8"/>
  <c r="CI45" i="8"/>
  <c r="CJ45" i="8"/>
  <c r="CK45" i="8"/>
  <c r="CL45" i="8"/>
  <c r="CM45" i="8"/>
  <c r="CN45" i="8"/>
  <c r="CP45" i="8" s="1"/>
  <c r="CQ45" i="8"/>
  <c r="CR45" i="8"/>
  <c r="CS45" i="8"/>
  <c r="CT45" i="8"/>
  <c r="CU45" i="8"/>
  <c r="CV45" i="8"/>
  <c r="CW45" i="8"/>
  <c r="CX45" i="8"/>
  <c r="CY45" i="8"/>
  <c r="CZ45" i="8"/>
  <c r="DA45" i="8"/>
  <c r="DB45" i="8"/>
  <c r="DC45" i="8"/>
  <c r="DD45" i="8"/>
  <c r="DH45" i="8" s="1"/>
  <c r="DE45" i="8"/>
  <c r="DF45" i="8"/>
  <c r="DI45" i="8"/>
  <c r="DJ45" i="8"/>
  <c r="DK45" i="8"/>
  <c r="DL45" i="8"/>
  <c r="DM45" i="8"/>
  <c r="DN45" i="8"/>
  <c r="DO45" i="8"/>
  <c r="DP45" i="8"/>
  <c r="DQ45" i="8"/>
  <c r="DR45" i="8"/>
  <c r="DS45" i="8"/>
  <c r="DT45" i="8"/>
  <c r="DU45" i="8"/>
  <c r="DV45" i="8"/>
  <c r="DW45" i="8"/>
  <c r="DX45" i="8"/>
  <c r="DZ45" i="8"/>
  <c r="EA45" i="8"/>
  <c r="EB45" i="8"/>
  <c r="EC45" i="8"/>
  <c r="ED45" i="8"/>
  <c r="EE45" i="8"/>
  <c r="EF45" i="8"/>
  <c r="EG45" i="8"/>
  <c r="EH45" i="8"/>
  <c r="EI45" i="8"/>
  <c r="EJ45" i="8"/>
  <c r="EK45" i="8"/>
  <c r="EL45" i="8"/>
  <c r="EM45" i="8"/>
  <c r="EN45" i="8"/>
  <c r="EO45" i="8"/>
  <c r="EP45" i="8"/>
  <c r="ER45" i="8" s="1"/>
  <c r="ES45" i="8"/>
  <c r="ET45" i="8"/>
  <c r="EU45" i="8"/>
  <c r="EV45" i="8"/>
  <c r="EW45" i="8"/>
  <c r="EX45" i="8"/>
  <c r="EY45" i="8"/>
  <c r="EZ45" i="8"/>
  <c r="FA45" i="8"/>
  <c r="FB45" i="8"/>
  <c r="FC45" i="8"/>
  <c r="FD45" i="8"/>
  <c r="FF45" i="8"/>
  <c r="FG45" i="8"/>
  <c r="FI45" i="8"/>
  <c r="FJ45" i="8"/>
  <c r="FL45" i="8"/>
  <c r="FM45" i="8"/>
  <c r="FN45" i="8" s="1"/>
  <c r="FO45" i="8"/>
  <c r="FP45" i="8"/>
  <c r="FU45" i="8"/>
  <c r="FV45" i="8"/>
  <c r="FW45" i="8"/>
  <c r="FX45" i="8"/>
  <c r="FY45" i="8"/>
  <c r="FZ45" i="8"/>
  <c r="GA45" i="8"/>
  <c r="GB45" i="8"/>
  <c r="GC45" i="8"/>
  <c r="GD45" i="8"/>
  <c r="GE45" i="8"/>
  <c r="GF45" i="8"/>
  <c r="GG45" i="8"/>
  <c r="GH45" i="8"/>
  <c r="GI45" i="8"/>
  <c r="GJ45" i="8"/>
  <c r="GK45" i="8"/>
  <c r="GL45" i="8"/>
  <c r="GM45" i="8"/>
  <c r="GN45" i="8"/>
  <c r="GO45" i="8"/>
  <c r="GP45" i="8"/>
  <c r="GQ45" i="8"/>
  <c r="GR45" i="8"/>
  <c r="GS45" i="8"/>
  <c r="GT45" i="8"/>
  <c r="GU45" i="8"/>
  <c r="GV45" i="8"/>
  <c r="B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U46" i="8" s="1"/>
  <c r="R46" i="8"/>
  <c r="S46" i="8"/>
  <c r="T46" i="8"/>
  <c r="V46" i="8" s="1"/>
  <c r="W46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M46" i="8" s="1"/>
  <c r="AL46" i="8"/>
  <c r="AO46" i="8"/>
  <c r="AP46" i="8"/>
  <c r="AQ46" i="8"/>
  <c r="AR46" i="8"/>
  <c r="AS46" i="8"/>
  <c r="AT46" i="8"/>
  <c r="AU46" i="8"/>
  <c r="AV46" i="8"/>
  <c r="AW46" i="8"/>
  <c r="AX46" i="8"/>
  <c r="AY46" i="8"/>
  <c r="AZ46" i="8"/>
  <c r="BA46" i="8"/>
  <c r="BB46" i="8"/>
  <c r="BC46" i="8"/>
  <c r="BD46" i="8"/>
  <c r="BG46" i="8"/>
  <c r="BH46" i="8"/>
  <c r="BI46" i="8"/>
  <c r="BJ46" i="8"/>
  <c r="BK46" i="8"/>
  <c r="BL46" i="8"/>
  <c r="BM46" i="8"/>
  <c r="BN46" i="8"/>
  <c r="BO46" i="8"/>
  <c r="BP46" i="8"/>
  <c r="BQ46" i="8"/>
  <c r="BR46" i="8"/>
  <c r="BS46" i="8"/>
  <c r="BT46" i="8"/>
  <c r="BU46" i="8"/>
  <c r="BW46" i="8"/>
  <c r="BV46" i="8"/>
  <c r="BY46" i="8"/>
  <c r="BZ46" i="8"/>
  <c r="CA46" i="8"/>
  <c r="CB46" i="8"/>
  <c r="CC46" i="8"/>
  <c r="CD46" i="8"/>
  <c r="CE46" i="8"/>
  <c r="CF46" i="8"/>
  <c r="CG46" i="8"/>
  <c r="CH46" i="8"/>
  <c r="CI46" i="8"/>
  <c r="CJ46" i="8"/>
  <c r="CK46" i="8"/>
  <c r="CL46" i="8"/>
  <c r="CM46" i="8"/>
  <c r="CN46" i="8"/>
  <c r="CQ46" i="8"/>
  <c r="CR46" i="8"/>
  <c r="CS46" i="8"/>
  <c r="CT46" i="8"/>
  <c r="CU46" i="8"/>
  <c r="CV46" i="8"/>
  <c r="CW46" i="8"/>
  <c r="CX46" i="8"/>
  <c r="CY46" i="8"/>
  <c r="CZ46" i="8"/>
  <c r="DA46" i="8"/>
  <c r="DB46" i="8"/>
  <c r="DC46" i="8"/>
  <c r="DD46" i="8"/>
  <c r="DE46" i="8"/>
  <c r="DG46" i="8"/>
  <c r="DF46" i="8"/>
  <c r="DI46" i="8"/>
  <c r="DJ46" i="8"/>
  <c r="DK46" i="8"/>
  <c r="DL46" i="8"/>
  <c r="DM46" i="8"/>
  <c r="DN46" i="8"/>
  <c r="DO46" i="8"/>
  <c r="DP46" i="8"/>
  <c r="DQ46" i="8"/>
  <c r="DR46" i="8"/>
  <c r="DS46" i="8"/>
  <c r="DT46" i="8"/>
  <c r="DU46" i="8"/>
  <c r="DV46" i="8"/>
  <c r="DW46" i="8"/>
  <c r="DY46" i="8" s="1"/>
  <c r="DX46" i="8"/>
  <c r="DZ46" i="8"/>
  <c r="EA46" i="8"/>
  <c r="EB46" i="8"/>
  <c r="EC46" i="8"/>
  <c r="ED46" i="8"/>
  <c r="EE46" i="8"/>
  <c r="EF46" i="8"/>
  <c r="EG46" i="8"/>
  <c r="EH46" i="8"/>
  <c r="EI46" i="8"/>
  <c r="EJ46" i="8"/>
  <c r="EK46" i="8"/>
  <c r="EL46" i="8"/>
  <c r="EM46" i="8"/>
  <c r="EN46" i="8"/>
  <c r="EO46" i="8"/>
  <c r="EQ46" i="8"/>
  <c r="EP46" i="8"/>
  <c r="ES46" i="8"/>
  <c r="ET46" i="8"/>
  <c r="EU46" i="8"/>
  <c r="EV46" i="8"/>
  <c r="EW46" i="8"/>
  <c r="EX46" i="8"/>
  <c r="EY46" i="8"/>
  <c r="EZ46" i="8"/>
  <c r="FA46" i="8"/>
  <c r="FB46" i="8"/>
  <c r="FC46" i="8"/>
  <c r="FD46" i="8"/>
  <c r="FF46" i="8"/>
  <c r="FG46" i="8"/>
  <c r="FI46" i="8"/>
  <c r="FJ46" i="8"/>
  <c r="FL46" i="8"/>
  <c r="FM46" i="8"/>
  <c r="FO46" i="8"/>
  <c r="FP46" i="8"/>
  <c r="FU46" i="8"/>
  <c r="FV46" i="8"/>
  <c r="FW46" i="8"/>
  <c r="FX46" i="8"/>
  <c r="FY46" i="8"/>
  <c r="FZ46" i="8"/>
  <c r="GA46" i="8"/>
  <c r="GB46" i="8"/>
  <c r="GC46" i="8"/>
  <c r="GD46" i="8"/>
  <c r="GE46" i="8"/>
  <c r="GF46" i="8"/>
  <c r="GG46" i="8"/>
  <c r="GH46" i="8"/>
  <c r="GI46" i="8"/>
  <c r="GJ46" i="8"/>
  <c r="GK46" i="8"/>
  <c r="GL46" i="8"/>
  <c r="GM46" i="8"/>
  <c r="GN46" i="8"/>
  <c r="GO46" i="8"/>
  <c r="GP46" i="8"/>
  <c r="GQ46" i="8"/>
  <c r="GR46" i="8"/>
  <c r="GS46" i="8"/>
  <c r="GT46" i="8"/>
  <c r="GU46" i="8"/>
  <c r="GV46" i="8"/>
  <c r="B47" i="8"/>
  <c r="E47" i="8"/>
  <c r="F47" i="8"/>
  <c r="G47" i="8"/>
  <c r="H47" i="8"/>
  <c r="I47" i="8"/>
  <c r="J47" i="8"/>
  <c r="K47" i="8"/>
  <c r="L47" i="8"/>
  <c r="M47" i="8"/>
  <c r="N47" i="8"/>
  <c r="O47" i="8"/>
  <c r="U47" i="8" s="1"/>
  <c r="P47" i="8"/>
  <c r="Q47" i="8"/>
  <c r="R47" i="8"/>
  <c r="S47" i="8"/>
  <c r="T47" i="8"/>
  <c r="W47" i="8"/>
  <c r="X47" i="8"/>
  <c r="Y47" i="8"/>
  <c r="Z47" i="8"/>
  <c r="AA47" i="8"/>
  <c r="AB47" i="8"/>
  <c r="AC47" i="8"/>
  <c r="AD47" i="8"/>
  <c r="AE47" i="8"/>
  <c r="AF47" i="8"/>
  <c r="AG47" i="8"/>
  <c r="AH47" i="8"/>
  <c r="AI47" i="8"/>
  <c r="AM47" i="8"/>
  <c r="AJ47" i="8"/>
  <c r="AK47" i="8"/>
  <c r="AL47" i="8"/>
  <c r="AO47" i="8"/>
  <c r="AP47" i="8"/>
  <c r="AQ47" i="8"/>
  <c r="AR47" i="8"/>
  <c r="AS47" i="8"/>
  <c r="AT47" i="8"/>
  <c r="AU47" i="8"/>
  <c r="AV47" i="8"/>
  <c r="AW47" i="8"/>
  <c r="AX47" i="8"/>
  <c r="AY47" i="8"/>
  <c r="AZ47" i="8"/>
  <c r="BA47" i="8"/>
  <c r="BB47" i="8"/>
  <c r="BC47" i="8"/>
  <c r="BE47" i="8" s="1"/>
  <c r="BD47" i="8"/>
  <c r="BG47" i="8"/>
  <c r="BH47" i="8"/>
  <c r="BI47" i="8"/>
  <c r="BJ47" i="8"/>
  <c r="BK47" i="8"/>
  <c r="BL47" i="8"/>
  <c r="BM47" i="8"/>
  <c r="BN47" i="8"/>
  <c r="BO47" i="8"/>
  <c r="BP47" i="8"/>
  <c r="BQ47" i="8"/>
  <c r="BR47" i="8"/>
  <c r="BS47" i="8"/>
  <c r="BT47" i="8"/>
  <c r="BU47" i="8"/>
  <c r="BW47" i="8" s="1"/>
  <c r="BV47" i="8"/>
  <c r="BY47" i="8"/>
  <c r="BZ47" i="8"/>
  <c r="CA47" i="8"/>
  <c r="CB47" i="8"/>
  <c r="CC47" i="8"/>
  <c r="CD47" i="8"/>
  <c r="CE47" i="8"/>
  <c r="CF47" i="8"/>
  <c r="CG47" i="8"/>
  <c r="CH47" i="8"/>
  <c r="CI47" i="8"/>
  <c r="CJ47" i="8"/>
  <c r="CK47" i="8"/>
  <c r="CO47" i="8"/>
  <c r="CL47" i="8"/>
  <c r="CM47" i="8"/>
  <c r="CN47" i="8"/>
  <c r="CP47" i="8" s="1"/>
  <c r="CQ47" i="8"/>
  <c r="CR47" i="8"/>
  <c r="CS47" i="8"/>
  <c r="CT47" i="8"/>
  <c r="CU47" i="8"/>
  <c r="CV47" i="8"/>
  <c r="CW47" i="8"/>
  <c r="CX47" i="8"/>
  <c r="CY47" i="8"/>
  <c r="CZ47" i="8"/>
  <c r="DA47" i="8"/>
  <c r="DB47" i="8"/>
  <c r="DC47" i="8"/>
  <c r="DD47" i="8"/>
  <c r="DE47" i="8"/>
  <c r="DG47" i="8" s="1"/>
  <c r="DF47" i="8"/>
  <c r="DI47" i="8"/>
  <c r="DJ47" i="8"/>
  <c r="DK47" i="8"/>
  <c r="DL47" i="8"/>
  <c r="DM47" i="8"/>
  <c r="DN47" i="8"/>
  <c r="DO47" i="8"/>
  <c r="DP47" i="8"/>
  <c r="DQ47" i="8"/>
  <c r="DR47" i="8"/>
  <c r="DS47" i="8"/>
  <c r="DT47" i="8"/>
  <c r="DU47" i="8"/>
  <c r="DV47" i="8"/>
  <c r="DW47" i="8"/>
  <c r="DY47" i="8" s="1"/>
  <c r="DX47" i="8"/>
  <c r="EA47" i="8"/>
  <c r="EB47" i="8"/>
  <c r="EC47" i="8"/>
  <c r="ED47" i="8"/>
  <c r="EE47" i="8"/>
  <c r="EF47" i="8"/>
  <c r="EG47" i="8"/>
  <c r="EH47" i="8"/>
  <c r="EI47" i="8"/>
  <c r="EJ47" i="8"/>
  <c r="EK47" i="8"/>
  <c r="EQ47" i="8" s="1"/>
  <c r="EL47" i="8"/>
  <c r="EM47" i="8"/>
  <c r="EN47" i="8"/>
  <c r="ER47" i="8" s="1"/>
  <c r="EO47" i="8"/>
  <c r="EP47" i="8"/>
  <c r="ES47" i="8"/>
  <c r="ET47" i="8"/>
  <c r="EU47" i="8"/>
  <c r="EV47" i="8"/>
  <c r="EW47" i="8"/>
  <c r="EX47" i="8"/>
  <c r="EY47" i="8"/>
  <c r="EZ47" i="8"/>
  <c r="FA47" i="8"/>
  <c r="FB47" i="8"/>
  <c r="FC47" i="8"/>
  <c r="FD47" i="8"/>
  <c r="FF47" i="8"/>
  <c r="FG47" i="8"/>
  <c r="FI47" i="8"/>
  <c r="FJ47" i="8"/>
  <c r="FL47" i="8"/>
  <c r="FN47" i="8" s="1"/>
  <c r="FM47" i="8"/>
  <c r="FO47" i="8"/>
  <c r="FP47" i="8"/>
  <c r="FU47" i="8"/>
  <c r="FV47" i="8"/>
  <c r="FW47" i="8"/>
  <c r="FX47" i="8"/>
  <c r="FY47" i="8"/>
  <c r="FZ47" i="8"/>
  <c r="GA47" i="8"/>
  <c r="GB47" i="8"/>
  <c r="GC47" i="8"/>
  <c r="GD47" i="8"/>
  <c r="GE47" i="8"/>
  <c r="GF47" i="8"/>
  <c r="GG47" i="8"/>
  <c r="GH47" i="8"/>
  <c r="GI47" i="8"/>
  <c r="GJ47" i="8"/>
  <c r="GK47" i="8"/>
  <c r="GL47" i="8"/>
  <c r="GM47" i="8"/>
  <c r="GN47" i="8"/>
  <c r="GO47" i="8"/>
  <c r="GP47" i="8"/>
  <c r="GQ47" i="8"/>
  <c r="GR47" i="8"/>
  <c r="GS47" i="8"/>
  <c r="GT47" i="8"/>
  <c r="GU47" i="8"/>
  <c r="GV47" i="8"/>
  <c r="B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V48" i="8" s="1"/>
  <c r="W48" i="8"/>
  <c r="X48" i="8"/>
  <c r="Y48" i="8"/>
  <c r="Z48" i="8"/>
  <c r="AA48" i="8"/>
  <c r="AB48" i="8"/>
  <c r="AC48" i="8"/>
  <c r="AD48" i="8"/>
  <c r="AE48" i="8"/>
  <c r="AF48" i="8"/>
  <c r="AG48" i="8"/>
  <c r="AH48" i="8"/>
  <c r="AI48" i="8"/>
  <c r="AJ48" i="8"/>
  <c r="AK48" i="8"/>
  <c r="AL48" i="8"/>
  <c r="AO48" i="8"/>
  <c r="AP48" i="8"/>
  <c r="AQ48" i="8"/>
  <c r="AR48" i="8"/>
  <c r="AS48" i="8"/>
  <c r="AT48" i="8"/>
  <c r="AU48" i="8"/>
  <c r="AV48" i="8"/>
  <c r="AW48" i="8"/>
  <c r="AX48" i="8"/>
  <c r="AY48" i="8"/>
  <c r="AZ48" i="8"/>
  <c r="BA48" i="8"/>
  <c r="BB48" i="8"/>
  <c r="BC48" i="8"/>
  <c r="BD48" i="8"/>
  <c r="BF48" i="8"/>
  <c r="BG48" i="8"/>
  <c r="BH48" i="8"/>
  <c r="BI48" i="8"/>
  <c r="BJ48" i="8"/>
  <c r="BK48" i="8"/>
  <c r="BL48" i="8"/>
  <c r="BM48" i="8"/>
  <c r="BN48" i="8"/>
  <c r="BO48" i="8"/>
  <c r="BP48" i="8"/>
  <c r="BQ48" i="8"/>
  <c r="BR48" i="8"/>
  <c r="BS48" i="8"/>
  <c r="BW48" i="8"/>
  <c r="BT48" i="8"/>
  <c r="BU48" i="8"/>
  <c r="BV48" i="8"/>
  <c r="BX48" i="8"/>
  <c r="BY48" i="8"/>
  <c r="BZ48" i="8"/>
  <c r="CA48" i="8"/>
  <c r="CB48" i="8"/>
  <c r="CC48" i="8"/>
  <c r="CD48" i="8"/>
  <c r="CE48" i="8"/>
  <c r="CF48" i="8"/>
  <c r="CG48" i="8"/>
  <c r="CH48" i="8"/>
  <c r="CI48" i="8"/>
  <c r="CJ48" i="8"/>
  <c r="CK48" i="8"/>
  <c r="CL48" i="8"/>
  <c r="CM48" i="8"/>
  <c r="CN48" i="8"/>
  <c r="CP48" i="8" s="1"/>
  <c r="CQ48" i="8"/>
  <c r="CR48" i="8"/>
  <c r="CS48" i="8"/>
  <c r="CT48" i="8"/>
  <c r="CU48" i="8"/>
  <c r="CV48" i="8"/>
  <c r="CW48" i="8"/>
  <c r="CX48" i="8"/>
  <c r="CY48" i="8"/>
  <c r="CZ48" i="8"/>
  <c r="DA48" i="8"/>
  <c r="DB48" i="8"/>
  <c r="DC48" i="8"/>
  <c r="DD48" i="8"/>
  <c r="DE48" i="8"/>
  <c r="DF48" i="8"/>
  <c r="DH48" i="8"/>
  <c r="DI48" i="8"/>
  <c r="DJ48" i="8"/>
  <c r="DK48" i="8"/>
  <c r="DL48" i="8"/>
  <c r="DM48" i="8"/>
  <c r="DN48" i="8"/>
  <c r="DO48" i="8"/>
  <c r="DP48" i="8"/>
  <c r="DQ48" i="8"/>
  <c r="DR48" i="8"/>
  <c r="DS48" i="8"/>
  <c r="DT48" i="8"/>
  <c r="DU48" i="8"/>
  <c r="DY48" i="8"/>
  <c r="DV48" i="8"/>
  <c r="DW48" i="8"/>
  <c r="DX48" i="8"/>
  <c r="DZ48" i="8"/>
  <c r="EA48" i="8"/>
  <c r="EB48" i="8"/>
  <c r="EC48" i="8"/>
  <c r="ED48" i="8"/>
  <c r="EE48" i="8"/>
  <c r="EF48" i="8"/>
  <c r="EG48" i="8"/>
  <c r="EH48" i="8"/>
  <c r="EI48" i="8"/>
  <c r="EJ48" i="8"/>
  <c r="EK48" i="8"/>
  <c r="EL48" i="8"/>
  <c r="EM48" i="8"/>
  <c r="EN48" i="8"/>
  <c r="EO48" i="8"/>
  <c r="EP48" i="8"/>
  <c r="ER48" i="8" s="1"/>
  <c r="ES48" i="8"/>
  <c r="ET48" i="8"/>
  <c r="EU48" i="8"/>
  <c r="EV48" i="8"/>
  <c r="EW48" i="8"/>
  <c r="EX48" i="8"/>
  <c r="EY48" i="8"/>
  <c r="EZ48" i="8"/>
  <c r="FA48" i="8"/>
  <c r="FB48" i="8"/>
  <c r="FC48" i="8"/>
  <c r="FD48" i="8"/>
  <c r="FF48" i="8"/>
  <c r="FG48" i="8"/>
  <c r="FI48" i="8"/>
  <c r="FJ48" i="8"/>
  <c r="FL48" i="8"/>
  <c r="FM48" i="8"/>
  <c r="FO48" i="8"/>
  <c r="FP48" i="8"/>
  <c r="FU48" i="8"/>
  <c r="FV48" i="8"/>
  <c r="FW48" i="8"/>
  <c r="FX48" i="8"/>
  <c r="FY48" i="8"/>
  <c r="FZ48" i="8"/>
  <c r="GA48" i="8"/>
  <c r="GB48" i="8"/>
  <c r="GC48" i="8"/>
  <c r="GD48" i="8"/>
  <c r="GE48" i="8"/>
  <c r="GF48" i="8"/>
  <c r="GG48" i="8"/>
  <c r="GH48" i="8"/>
  <c r="GI48" i="8"/>
  <c r="GJ48" i="8"/>
  <c r="GK48" i="8"/>
  <c r="GL48" i="8"/>
  <c r="GM48" i="8"/>
  <c r="GN48" i="8"/>
  <c r="GO48" i="8"/>
  <c r="GP48" i="8"/>
  <c r="GQ48" i="8"/>
  <c r="GR48" i="8"/>
  <c r="GS48" i="8"/>
  <c r="GT48" i="8"/>
  <c r="GU48" i="8"/>
  <c r="GV48" i="8"/>
  <c r="B49" i="8"/>
  <c r="E49" i="8"/>
  <c r="F49" i="8"/>
  <c r="G49" i="8"/>
  <c r="H49" i="8"/>
  <c r="I49" i="8"/>
  <c r="J49" i="8"/>
  <c r="K49" i="8"/>
  <c r="L49" i="8"/>
  <c r="M49" i="8"/>
  <c r="N49" i="8"/>
  <c r="O49" i="8"/>
  <c r="P49" i="8"/>
  <c r="V49" i="8" s="1"/>
  <c r="Q49" i="8"/>
  <c r="R49" i="8"/>
  <c r="S49" i="8"/>
  <c r="U49" i="8"/>
  <c r="T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M49" i="8"/>
  <c r="AL49" i="8"/>
  <c r="AO49" i="8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BD49" i="8"/>
  <c r="BF49" i="8"/>
  <c r="BG49" i="8"/>
  <c r="BH49" i="8"/>
  <c r="BI49" i="8"/>
  <c r="BJ49" i="8"/>
  <c r="BK49" i="8"/>
  <c r="BL49" i="8"/>
  <c r="BM49" i="8"/>
  <c r="BN49" i="8"/>
  <c r="BO49" i="8"/>
  <c r="BP49" i="8"/>
  <c r="BQ49" i="8"/>
  <c r="BR49" i="8"/>
  <c r="BS49" i="8"/>
  <c r="BT49" i="8"/>
  <c r="BU49" i="8"/>
  <c r="BW49" i="8"/>
  <c r="BV49" i="8"/>
  <c r="BY49" i="8"/>
  <c r="BZ49" i="8"/>
  <c r="CA49" i="8"/>
  <c r="CB49" i="8"/>
  <c r="CC49" i="8"/>
  <c r="CD49" i="8"/>
  <c r="CE49" i="8"/>
  <c r="CF49" i="8"/>
  <c r="CG49" i="8"/>
  <c r="CH49" i="8"/>
  <c r="CI49" i="8"/>
  <c r="CJ49" i="8"/>
  <c r="CK49" i="8"/>
  <c r="CL49" i="8"/>
  <c r="CM49" i="8"/>
  <c r="CO49" i="8" s="1"/>
  <c r="CN49" i="8"/>
  <c r="CQ49" i="8"/>
  <c r="CR49" i="8"/>
  <c r="CS49" i="8"/>
  <c r="CT49" i="8"/>
  <c r="CU49" i="8"/>
  <c r="CV49" i="8"/>
  <c r="CW49" i="8"/>
  <c r="CX49" i="8"/>
  <c r="CY49" i="8"/>
  <c r="CZ49" i="8"/>
  <c r="DA49" i="8"/>
  <c r="DB49" i="8"/>
  <c r="DC49" i="8"/>
  <c r="DG49" i="8" s="1"/>
  <c r="DD49" i="8"/>
  <c r="DE49" i="8"/>
  <c r="DF49" i="8"/>
  <c r="DH49" i="8" s="1"/>
  <c r="DI49" i="8"/>
  <c r="DJ49" i="8"/>
  <c r="DK49" i="8"/>
  <c r="DL49" i="8"/>
  <c r="DM49" i="8"/>
  <c r="DN49" i="8"/>
  <c r="DO49" i="8"/>
  <c r="DP49" i="8"/>
  <c r="DQ49" i="8"/>
  <c r="DR49" i="8"/>
  <c r="DS49" i="8"/>
  <c r="DT49" i="8"/>
  <c r="DU49" i="8"/>
  <c r="DV49" i="8"/>
  <c r="DW49" i="8"/>
  <c r="DY49" i="8" s="1"/>
  <c r="DX49" i="8"/>
  <c r="EA49" i="8"/>
  <c r="EB49" i="8"/>
  <c r="EC49" i="8"/>
  <c r="ED49" i="8"/>
  <c r="EE49" i="8"/>
  <c r="EF49" i="8"/>
  <c r="EG49" i="8"/>
  <c r="EH49" i="8"/>
  <c r="EI49" i="8"/>
  <c r="EJ49" i="8"/>
  <c r="EK49" i="8"/>
  <c r="EL49" i="8"/>
  <c r="EM49" i="8"/>
  <c r="EN49" i="8"/>
  <c r="EO49" i="8"/>
  <c r="EP49" i="8"/>
  <c r="ES49" i="8"/>
  <c r="ET49" i="8"/>
  <c r="EU49" i="8"/>
  <c r="EV49" i="8"/>
  <c r="EW49" i="8"/>
  <c r="EX49" i="8"/>
  <c r="EY49" i="8"/>
  <c r="EZ49" i="8"/>
  <c r="FA49" i="8"/>
  <c r="FB49" i="8"/>
  <c r="FC49" i="8"/>
  <c r="FD49" i="8"/>
  <c r="FF49" i="8"/>
  <c r="FG49" i="8"/>
  <c r="FI49" i="8"/>
  <c r="FJ49" i="8"/>
  <c r="FL49" i="8"/>
  <c r="FM49" i="8"/>
  <c r="FO49" i="8"/>
  <c r="FP49" i="8"/>
  <c r="FU49" i="8"/>
  <c r="FV49" i="8"/>
  <c r="FW49" i="8"/>
  <c r="FX49" i="8"/>
  <c r="FY49" i="8"/>
  <c r="FZ49" i="8"/>
  <c r="FZ62" i="8" s="1"/>
  <c r="GA49" i="8"/>
  <c r="GB49" i="8"/>
  <c r="GC49" i="8"/>
  <c r="GD49" i="8"/>
  <c r="GE49" i="8"/>
  <c r="GF49" i="8"/>
  <c r="GG49" i="8"/>
  <c r="GH49" i="8"/>
  <c r="GH62" i="8" s="1"/>
  <c r="GI49" i="8"/>
  <c r="GJ49" i="8"/>
  <c r="GK49" i="8"/>
  <c r="GL49" i="8"/>
  <c r="GL62" i="8" s="1"/>
  <c r="GM49" i="8"/>
  <c r="GN49" i="8"/>
  <c r="GO49" i="8"/>
  <c r="GP49" i="8"/>
  <c r="GP62" i="8" s="1"/>
  <c r="GQ49" i="8"/>
  <c r="GR49" i="8"/>
  <c r="GS49" i="8"/>
  <c r="GT49" i="8"/>
  <c r="GT62" i="8" s="1"/>
  <c r="GU49" i="8"/>
  <c r="GV49" i="8"/>
  <c r="B50" i="8"/>
  <c r="E50" i="8"/>
  <c r="E62" i="8" s="1"/>
  <c r="F50" i="8"/>
  <c r="G50" i="8"/>
  <c r="H50" i="8"/>
  <c r="I50" i="8"/>
  <c r="J50" i="8"/>
  <c r="K50" i="8"/>
  <c r="L50" i="8"/>
  <c r="M50" i="8"/>
  <c r="M62" i="8" s="1"/>
  <c r="N50" i="8"/>
  <c r="O50" i="8"/>
  <c r="P50" i="8"/>
  <c r="Q50" i="8"/>
  <c r="U50" i="8" s="1"/>
  <c r="R50" i="8"/>
  <c r="S50" i="8"/>
  <c r="T50" i="8"/>
  <c r="V50" i="8" s="1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M50" i="8" s="1"/>
  <c r="AL50" i="8"/>
  <c r="AO50" i="8"/>
  <c r="AO62" i="8" s="1"/>
  <c r="AP50" i="8"/>
  <c r="AQ50" i="8"/>
  <c r="AR50" i="8"/>
  <c r="AS50" i="8"/>
  <c r="AS62" i="8" s="1"/>
  <c r="AT50" i="8"/>
  <c r="AU50" i="8"/>
  <c r="AV50" i="8"/>
  <c r="AW50" i="8"/>
  <c r="AW62" i="8" s="1"/>
  <c r="AX50" i="8"/>
  <c r="AY50" i="8"/>
  <c r="AZ50" i="8"/>
  <c r="BA50" i="8"/>
  <c r="BE50" i="8" s="1"/>
  <c r="BB50" i="8"/>
  <c r="BC50" i="8"/>
  <c r="BD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W50" i="8" s="1"/>
  <c r="BV50" i="8"/>
  <c r="BY50" i="8"/>
  <c r="BZ50" i="8"/>
  <c r="CA50" i="8"/>
  <c r="CB50" i="8"/>
  <c r="CC50" i="8"/>
  <c r="CD50" i="8"/>
  <c r="CE50" i="8"/>
  <c r="CF50" i="8"/>
  <c r="CG50" i="8"/>
  <c r="CH50" i="8"/>
  <c r="CI50" i="8"/>
  <c r="CJ50" i="8"/>
  <c r="CK50" i="8"/>
  <c r="CL50" i="8"/>
  <c r="CM50" i="8"/>
  <c r="CO50" i="8" s="1"/>
  <c r="CN50" i="8"/>
  <c r="CQ50" i="8"/>
  <c r="CR50" i="8"/>
  <c r="CS50" i="8"/>
  <c r="CT50" i="8"/>
  <c r="CU50" i="8"/>
  <c r="CV50" i="8"/>
  <c r="CW50" i="8"/>
  <c r="CX50" i="8"/>
  <c r="CY50" i="8"/>
  <c r="CZ50" i="8"/>
  <c r="DA50" i="8"/>
  <c r="DG50" i="8" s="1"/>
  <c r="DB50" i="8"/>
  <c r="DC50" i="8"/>
  <c r="DD50" i="8"/>
  <c r="DE50" i="8"/>
  <c r="DF50" i="8"/>
  <c r="DI50" i="8"/>
  <c r="DJ50" i="8"/>
  <c r="DK50" i="8"/>
  <c r="DL50" i="8"/>
  <c r="DM50" i="8"/>
  <c r="DN50" i="8"/>
  <c r="DO50" i="8"/>
  <c r="DP50" i="8"/>
  <c r="DQ50" i="8"/>
  <c r="DR50" i="8"/>
  <c r="DS50" i="8"/>
  <c r="DT50" i="8"/>
  <c r="DU50" i="8"/>
  <c r="DY50" i="8"/>
  <c r="DV50" i="8"/>
  <c r="DW50" i="8"/>
  <c r="DX50" i="8"/>
  <c r="EA50" i="8"/>
  <c r="EB50" i="8"/>
  <c r="EC50" i="8"/>
  <c r="ED50" i="8"/>
  <c r="EE50" i="8"/>
  <c r="EF50" i="8"/>
  <c r="EG50" i="8"/>
  <c r="EH50" i="8"/>
  <c r="EI50" i="8"/>
  <c r="EJ50" i="8"/>
  <c r="EK50" i="8"/>
  <c r="EL50" i="8"/>
  <c r="EM50" i="8"/>
  <c r="EN50" i="8"/>
  <c r="EO50" i="8"/>
  <c r="EQ50" i="8" s="1"/>
  <c r="EP50" i="8"/>
  <c r="ES50" i="8"/>
  <c r="ET50" i="8"/>
  <c r="EU50" i="8"/>
  <c r="EV50" i="8"/>
  <c r="EW50" i="8"/>
  <c r="EX50" i="8"/>
  <c r="EY50" i="8"/>
  <c r="EZ50" i="8"/>
  <c r="FA50" i="8"/>
  <c r="FB50" i="8"/>
  <c r="FC50" i="8"/>
  <c r="FD50" i="8"/>
  <c r="FF50" i="8"/>
  <c r="FG50" i="8"/>
  <c r="FI50" i="8"/>
  <c r="FJ50" i="8"/>
  <c r="FL50" i="8"/>
  <c r="FM50" i="8"/>
  <c r="FN50" i="8" s="1"/>
  <c r="FO50" i="8"/>
  <c r="FP50" i="8"/>
  <c r="FU50" i="8"/>
  <c r="FV50" i="8"/>
  <c r="FW50" i="8"/>
  <c r="FX50" i="8"/>
  <c r="FY50" i="8"/>
  <c r="FZ50" i="8"/>
  <c r="GA50" i="8"/>
  <c r="GB50" i="8"/>
  <c r="GC50" i="8"/>
  <c r="GD50" i="8"/>
  <c r="GE50" i="8"/>
  <c r="GF50" i="8"/>
  <c r="GG50" i="8"/>
  <c r="GH50" i="8"/>
  <c r="GI50" i="8"/>
  <c r="GJ50" i="8"/>
  <c r="GK50" i="8"/>
  <c r="GL50" i="8"/>
  <c r="GM50" i="8"/>
  <c r="GN50" i="8"/>
  <c r="GO50" i="8"/>
  <c r="GP50" i="8"/>
  <c r="GQ50" i="8"/>
  <c r="GR50" i="8"/>
  <c r="GS50" i="8"/>
  <c r="GT50" i="8"/>
  <c r="GU50" i="8"/>
  <c r="GV50" i="8"/>
  <c r="B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N51" i="8" s="1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F51" i="8" s="1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W51" i="8" s="1"/>
  <c r="BT51" i="8"/>
  <c r="BU51" i="8"/>
  <c r="BV51" i="8"/>
  <c r="BX51" i="8" s="1"/>
  <c r="BY51" i="8"/>
  <c r="BZ51" i="8"/>
  <c r="CA51" i="8"/>
  <c r="CB51" i="8"/>
  <c r="CC51" i="8"/>
  <c r="CD51" i="8"/>
  <c r="CE51" i="8"/>
  <c r="CF51" i="8"/>
  <c r="CG51" i="8"/>
  <c r="CH51" i="8"/>
  <c r="CI51" i="8"/>
  <c r="CJ51" i="8"/>
  <c r="CK51" i="8"/>
  <c r="CL51" i="8"/>
  <c r="CM51" i="8"/>
  <c r="CN51" i="8"/>
  <c r="CP51" i="8"/>
  <c r="CQ51" i="8"/>
  <c r="CR51" i="8"/>
  <c r="CS51" i="8"/>
  <c r="CT51" i="8"/>
  <c r="CU51" i="8"/>
  <c r="CV51" i="8"/>
  <c r="CW51" i="8"/>
  <c r="CX51" i="8"/>
  <c r="CY51" i="8"/>
  <c r="CZ51" i="8"/>
  <c r="DA51" i="8"/>
  <c r="DB51" i="8"/>
  <c r="DH51" i="8" s="1"/>
  <c r="DC51" i="8"/>
  <c r="DD51" i="8"/>
  <c r="DE51" i="8"/>
  <c r="DG51" i="8" s="1"/>
  <c r="DF51" i="8"/>
  <c r="DI51" i="8"/>
  <c r="DJ51" i="8"/>
  <c r="DK51" i="8"/>
  <c r="DL51" i="8"/>
  <c r="DM51" i="8"/>
  <c r="DN51" i="8"/>
  <c r="DO51" i="8"/>
  <c r="DP51" i="8"/>
  <c r="DQ51" i="8"/>
  <c r="DR51" i="8"/>
  <c r="DS51" i="8"/>
  <c r="DT51" i="8"/>
  <c r="DU51" i="8"/>
  <c r="DV51" i="8"/>
  <c r="DW51" i="8"/>
  <c r="DX51" i="8"/>
  <c r="EA51" i="8"/>
  <c r="EB51" i="8"/>
  <c r="EC51" i="8"/>
  <c r="ED51" i="8"/>
  <c r="EE51" i="8"/>
  <c r="EF51" i="8"/>
  <c r="EG51" i="8"/>
  <c r="EH51" i="8"/>
  <c r="EI51" i="8"/>
  <c r="EJ51" i="8"/>
  <c r="EK51" i="8"/>
  <c r="EL51" i="8"/>
  <c r="EM51" i="8"/>
  <c r="EN51" i="8"/>
  <c r="EO51" i="8"/>
  <c r="EP51" i="8"/>
  <c r="ER51" i="8"/>
  <c r="ES51" i="8"/>
  <c r="ET51" i="8"/>
  <c r="EU51" i="8"/>
  <c r="EV51" i="8"/>
  <c r="EW51" i="8"/>
  <c r="EX51" i="8"/>
  <c r="EY51" i="8"/>
  <c r="EZ51" i="8"/>
  <c r="FA51" i="8"/>
  <c r="FB51" i="8"/>
  <c r="FC51" i="8"/>
  <c r="FD51" i="8"/>
  <c r="FF51" i="8"/>
  <c r="FG51" i="8"/>
  <c r="FI51" i="8"/>
  <c r="FJ51" i="8"/>
  <c r="FL51" i="8"/>
  <c r="FM51" i="8"/>
  <c r="FO51" i="8"/>
  <c r="FP51" i="8"/>
  <c r="FU51" i="8"/>
  <c r="FV51" i="8"/>
  <c r="FW51" i="8"/>
  <c r="FX51" i="8"/>
  <c r="FY51" i="8"/>
  <c r="FZ51" i="8"/>
  <c r="GA51" i="8"/>
  <c r="GB51" i="8"/>
  <c r="GC51" i="8"/>
  <c r="GD51" i="8"/>
  <c r="GE51" i="8"/>
  <c r="GF51" i="8"/>
  <c r="GG51" i="8"/>
  <c r="GH51" i="8"/>
  <c r="GI51" i="8"/>
  <c r="GJ51" i="8"/>
  <c r="GK51" i="8"/>
  <c r="GL51" i="8"/>
  <c r="GM51" i="8"/>
  <c r="GN51" i="8"/>
  <c r="GO51" i="8"/>
  <c r="GP51" i="8"/>
  <c r="GQ51" i="8"/>
  <c r="GR51" i="8"/>
  <c r="GS51" i="8"/>
  <c r="GT51" i="8"/>
  <c r="GU51" i="8"/>
  <c r="GV51" i="8"/>
  <c r="B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U52" i="8" s="1"/>
  <c r="T52" i="8"/>
  <c r="V52" i="8" s="1"/>
  <c r="W52" i="8"/>
  <c r="X52" i="8"/>
  <c r="Y52" i="8"/>
  <c r="Z52" i="8"/>
  <c r="AA52" i="8"/>
  <c r="AB52" i="8"/>
  <c r="AC52" i="8"/>
  <c r="AD52" i="8"/>
  <c r="AE52" i="8"/>
  <c r="AF52" i="8"/>
  <c r="AG52" i="8"/>
  <c r="AH52" i="8"/>
  <c r="AI52" i="8"/>
  <c r="AJ52" i="8"/>
  <c r="AK52" i="8"/>
  <c r="AL52" i="8"/>
  <c r="AO52" i="8"/>
  <c r="AP52" i="8"/>
  <c r="AQ52" i="8"/>
  <c r="AR52" i="8"/>
  <c r="AS52" i="8"/>
  <c r="AT52" i="8"/>
  <c r="AU52" i="8"/>
  <c r="AV52" i="8"/>
  <c r="AW52" i="8"/>
  <c r="AX52" i="8"/>
  <c r="AY52" i="8"/>
  <c r="BE52" i="8" s="1"/>
  <c r="AZ52" i="8"/>
  <c r="BA52" i="8"/>
  <c r="BB52" i="8"/>
  <c r="BF52" i="8"/>
  <c r="BC52" i="8"/>
  <c r="BD52" i="8"/>
  <c r="BG52" i="8"/>
  <c r="BH52" i="8"/>
  <c r="BI52" i="8"/>
  <c r="BJ52" i="8"/>
  <c r="BK52" i="8"/>
  <c r="BL52" i="8"/>
  <c r="BM52" i="8"/>
  <c r="BN52" i="8"/>
  <c r="BO52" i="8"/>
  <c r="BP52" i="8"/>
  <c r="BQ52" i="8"/>
  <c r="BR52" i="8"/>
  <c r="BS52" i="8"/>
  <c r="BT52" i="8"/>
  <c r="BU52" i="8"/>
  <c r="BV52" i="8"/>
  <c r="BX52" i="8" s="1"/>
  <c r="BY52" i="8"/>
  <c r="BZ52" i="8"/>
  <c r="CA52" i="8"/>
  <c r="CB52" i="8"/>
  <c r="CC52" i="8"/>
  <c r="CD52" i="8"/>
  <c r="CE52" i="8"/>
  <c r="CF52" i="8"/>
  <c r="CG52" i="8"/>
  <c r="CH52" i="8"/>
  <c r="CI52" i="8"/>
  <c r="CJ52" i="8"/>
  <c r="CK52" i="8"/>
  <c r="CL52" i="8"/>
  <c r="CM52" i="8"/>
  <c r="CO52" i="8" s="1"/>
  <c r="CN52" i="8"/>
  <c r="CP52" i="8" s="1"/>
  <c r="CQ52" i="8"/>
  <c r="CR52" i="8"/>
  <c r="CS52" i="8"/>
  <c r="CT52" i="8"/>
  <c r="CU52" i="8"/>
  <c r="CV52" i="8"/>
  <c r="CW52" i="8"/>
  <c r="CX52" i="8"/>
  <c r="CY52" i="8"/>
  <c r="CZ52" i="8"/>
  <c r="DA52" i="8"/>
  <c r="DB52" i="8"/>
  <c r="DC52" i="8"/>
  <c r="DD52" i="8"/>
  <c r="DE52" i="8"/>
  <c r="DF52" i="8"/>
  <c r="DH52" i="8" s="1"/>
  <c r="DI52" i="8"/>
  <c r="DJ52" i="8"/>
  <c r="DK52" i="8"/>
  <c r="DL52" i="8"/>
  <c r="DM52" i="8"/>
  <c r="DN52" i="8"/>
  <c r="DO52" i="8"/>
  <c r="DP52" i="8"/>
  <c r="DQ52" i="8"/>
  <c r="DR52" i="8"/>
  <c r="DS52" i="8"/>
  <c r="DT52" i="8"/>
  <c r="DU52" i="8"/>
  <c r="DV52" i="8"/>
  <c r="DW52" i="8"/>
  <c r="DX52" i="8"/>
  <c r="DZ52" i="8" s="1"/>
  <c r="EA52" i="8"/>
  <c r="EB52" i="8"/>
  <c r="EC52" i="8"/>
  <c r="ED52" i="8"/>
  <c r="EE52" i="8"/>
  <c r="EF52" i="8"/>
  <c r="EG52" i="8"/>
  <c r="EH52" i="8"/>
  <c r="EI52" i="8"/>
  <c r="EJ52" i="8"/>
  <c r="EK52" i="8"/>
  <c r="EL52" i="8"/>
  <c r="EM52" i="8"/>
  <c r="EN52" i="8"/>
  <c r="EO52" i="8"/>
  <c r="EP52" i="8"/>
  <c r="ES52" i="8"/>
  <c r="ET52" i="8"/>
  <c r="EU52" i="8"/>
  <c r="EV52" i="8"/>
  <c r="EW52" i="8"/>
  <c r="EX52" i="8"/>
  <c r="EY52" i="8"/>
  <c r="EZ52" i="8"/>
  <c r="FA52" i="8"/>
  <c r="FB52" i="8"/>
  <c r="FC52" i="8"/>
  <c r="FD52" i="8"/>
  <c r="FF52" i="8"/>
  <c r="FG52" i="8"/>
  <c r="FI52" i="8"/>
  <c r="FJ52" i="8"/>
  <c r="FL52" i="8"/>
  <c r="FM52" i="8"/>
  <c r="FO52" i="8"/>
  <c r="FP52" i="8"/>
  <c r="FQ52" i="8" s="1"/>
  <c r="FU52" i="8"/>
  <c r="FV52" i="8"/>
  <c r="FW52" i="8"/>
  <c r="FX52" i="8"/>
  <c r="FY52" i="8"/>
  <c r="FZ52" i="8"/>
  <c r="GA52" i="8"/>
  <c r="GB52" i="8"/>
  <c r="GC52" i="8"/>
  <c r="GD52" i="8"/>
  <c r="GE52" i="8"/>
  <c r="GF52" i="8"/>
  <c r="GG52" i="8"/>
  <c r="GH52" i="8"/>
  <c r="GI52" i="8"/>
  <c r="GJ52" i="8"/>
  <c r="GK52" i="8"/>
  <c r="GL52" i="8"/>
  <c r="GM52" i="8"/>
  <c r="GN52" i="8"/>
  <c r="GO52" i="8"/>
  <c r="GP52" i="8"/>
  <c r="GQ52" i="8"/>
  <c r="GR52" i="8"/>
  <c r="GS52" i="8"/>
  <c r="GT52" i="8"/>
  <c r="GU52" i="8"/>
  <c r="GV52" i="8"/>
  <c r="B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W53" i="8"/>
  <c r="X53" i="8"/>
  <c r="Y53" i="8"/>
  <c r="Z53" i="8"/>
  <c r="AA53" i="8"/>
  <c r="AB53" i="8"/>
  <c r="AC53" i="8"/>
  <c r="AD53" i="8"/>
  <c r="AE53" i="8"/>
  <c r="AF53" i="8"/>
  <c r="AG53" i="8"/>
  <c r="AH53" i="8"/>
  <c r="AI53" i="8"/>
  <c r="AJ53" i="8"/>
  <c r="AN53" i="8" s="1"/>
  <c r="AK53" i="8"/>
  <c r="AM53" i="8" s="1"/>
  <c r="AL53" i="8"/>
  <c r="AO53" i="8"/>
  <c r="AP53" i="8"/>
  <c r="AQ53" i="8"/>
  <c r="AR53" i="8"/>
  <c r="AS53" i="8"/>
  <c r="AT53" i="8"/>
  <c r="AU53" i="8"/>
  <c r="AV53" i="8"/>
  <c r="AW53" i="8"/>
  <c r="AX53" i="8"/>
  <c r="AY53" i="8"/>
  <c r="AZ53" i="8"/>
  <c r="BA53" i="8"/>
  <c r="BB53" i="8"/>
  <c r="BC53" i="8"/>
  <c r="BE53" i="8" s="1"/>
  <c r="BD53" i="8"/>
  <c r="BG53" i="8"/>
  <c r="BH53" i="8"/>
  <c r="BI53" i="8"/>
  <c r="BJ53" i="8"/>
  <c r="BK53" i="8"/>
  <c r="BL53" i="8"/>
  <c r="BM53" i="8"/>
  <c r="BN53" i="8"/>
  <c r="BO53" i="8"/>
  <c r="BP53" i="8"/>
  <c r="BQ53" i="8"/>
  <c r="BR53" i="8"/>
  <c r="BS53" i="8"/>
  <c r="BT53" i="8"/>
  <c r="BU53" i="8"/>
  <c r="BW53" i="8" s="1"/>
  <c r="BV53" i="8"/>
  <c r="BY53" i="8"/>
  <c r="BZ53" i="8"/>
  <c r="CA53" i="8"/>
  <c r="CB53" i="8"/>
  <c r="CC53" i="8"/>
  <c r="CD53" i="8"/>
  <c r="CE53" i="8"/>
  <c r="CF53" i="8"/>
  <c r="CG53" i="8"/>
  <c r="CH53" i="8"/>
  <c r="CI53" i="8"/>
  <c r="CJ53" i="8"/>
  <c r="CK53" i="8"/>
  <c r="CO53" i="8"/>
  <c r="CL53" i="8"/>
  <c r="CM53" i="8"/>
  <c r="CN53" i="8"/>
  <c r="CQ53" i="8"/>
  <c r="CR53" i="8"/>
  <c r="CS53" i="8"/>
  <c r="CT53" i="8"/>
  <c r="CU53" i="8"/>
  <c r="CV53" i="8"/>
  <c r="CW53" i="8"/>
  <c r="CX53" i="8"/>
  <c r="CY53" i="8"/>
  <c r="CZ53" i="8"/>
  <c r="DA53" i="8"/>
  <c r="DB53" i="8"/>
  <c r="DC53" i="8"/>
  <c r="DG53" i="8" s="1"/>
  <c r="DD53" i="8"/>
  <c r="DE53" i="8"/>
  <c r="DF53" i="8"/>
  <c r="DI53" i="8"/>
  <c r="DJ53" i="8"/>
  <c r="DK53" i="8"/>
  <c r="DL53" i="8"/>
  <c r="DM53" i="8"/>
  <c r="DN53" i="8"/>
  <c r="DO53" i="8"/>
  <c r="DP53" i="8"/>
  <c r="DQ53" i="8"/>
  <c r="DR53" i="8"/>
  <c r="DS53" i="8"/>
  <c r="DT53" i="8"/>
  <c r="DU53" i="8"/>
  <c r="DY53" i="8"/>
  <c r="DV53" i="8"/>
  <c r="DW53" i="8"/>
  <c r="DX53" i="8"/>
  <c r="EA53" i="8"/>
  <c r="EB53" i="8"/>
  <c r="EC53" i="8"/>
  <c r="ED53" i="8"/>
  <c r="EE53" i="8"/>
  <c r="EF53" i="8"/>
  <c r="EG53" i="8"/>
  <c r="EH53" i="8"/>
  <c r="EI53" i="8"/>
  <c r="EJ53" i="8"/>
  <c r="EK53" i="8"/>
  <c r="EL53" i="8"/>
  <c r="EM53" i="8"/>
  <c r="EQ53" i="8"/>
  <c r="EN53" i="8"/>
  <c r="ER53" i="8"/>
  <c r="EO53" i="8"/>
  <c r="EP53" i="8"/>
  <c r="ES53" i="8"/>
  <c r="ET53" i="8"/>
  <c r="EU53" i="8"/>
  <c r="EV53" i="8"/>
  <c r="EW53" i="8"/>
  <c r="EX53" i="8"/>
  <c r="EY53" i="8"/>
  <c r="EZ53" i="8"/>
  <c r="FA53" i="8"/>
  <c r="FB53" i="8"/>
  <c r="FC53" i="8"/>
  <c r="FD53" i="8"/>
  <c r="FF53" i="8"/>
  <c r="FG53" i="8"/>
  <c r="FI53" i="8"/>
  <c r="FJ53" i="8"/>
  <c r="FL53" i="8"/>
  <c r="FN53" i="8"/>
  <c r="FM53" i="8"/>
  <c r="FO53" i="8"/>
  <c r="FP53" i="8"/>
  <c r="FU53" i="8"/>
  <c r="FV53" i="8"/>
  <c r="FW53" i="8"/>
  <c r="FX53" i="8"/>
  <c r="FY53" i="8"/>
  <c r="FZ53" i="8"/>
  <c r="GA53" i="8"/>
  <c r="GB53" i="8"/>
  <c r="GC53" i="8"/>
  <c r="GD53" i="8"/>
  <c r="GE53" i="8"/>
  <c r="GF53" i="8"/>
  <c r="GG53" i="8"/>
  <c r="GH53" i="8"/>
  <c r="GI53" i="8"/>
  <c r="GJ53" i="8"/>
  <c r="GK53" i="8"/>
  <c r="GL53" i="8"/>
  <c r="GM53" i="8"/>
  <c r="GN53" i="8"/>
  <c r="GO53" i="8"/>
  <c r="GP53" i="8"/>
  <c r="GQ53" i="8"/>
  <c r="GR53" i="8"/>
  <c r="GS53" i="8"/>
  <c r="GT53" i="8"/>
  <c r="GU53" i="8"/>
  <c r="GV53" i="8"/>
  <c r="B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U54" i="8" s="1"/>
  <c r="T54" i="8"/>
  <c r="V54" i="8" s="1"/>
  <c r="W54" i="8"/>
  <c r="X54" i="8"/>
  <c r="Y54" i="8"/>
  <c r="Z54" i="8"/>
  <c r="AA54" i="8"/>
  <c r="AB54" i="8"/>
  <c r="AC54" i="8"/>
  <c r="AD54" i="8"/>
  <c r="AE54" i="8"/>
  <c r="AF54" i="8"/>
  <c r="AG54" i="8"/>
  <c r="AH54" i="8"/>
  <c r="AI54" i="8"/>
  <c r="AJ54" i="8"/>
  <c r="AK54" i="8"/>
  <c r="AM54" i="8" s="1"/>
  <c r="AL54" i="8"/>
  <c r="AN54" i="8" s="1"/>
  <c r="AO54" i="8"/>
  <c r="AP54" i="8"/>
  <c r="AQ54" i="8"/>
  <c r="AR54" i="8"/>
  <c r="AS54" i="8"/>
  <c r="AT54" i="8"/>
  <c r="AU54" i="8"/>
  <c r="AV54" i="8"/>
  <c r="AW54" i="8"/>
  <c r="AX54" i="8"/>
  <c r="AY54" i="8"/>
  <c r="AZ54" i="8"/>
  <c r="BA54" i="8"/>
  <c r="BB54" i="8"/>
  <c r="BC54" i="8"/>
  <c r="BE54" i="8" s="1"/>
  <c r="BD54" i="8"/>
  <c r="BG54" i="8"/>
  <c r="BH54" i="8"/>
  <c r="BI54" i="8"/>
  <c r="BJ54" i="8"/>
  <c r="BK54" i="8"/>
  <c r="BL54" i="8"/>
  <c r="BM54" i="8"/>
  <c r="BN54" i="8"/>
  <c r="BO54" i="8"/>
  <c r="BP54" i="8"/>
  <c r="BQ54" i="8"/>
  <c r="BR54" i="8"/>
  <c r="BS54" i="8"/>
  <c r="BW54" i="8" s="1"/>
  <c r="BT54" i="8"/>
  <c r="BU54" i="8"/>
  <c r="BV54" i="8"/>
  <c r="BY54" i="8"/>
  <c r="BZ54" i="8"/>
  <c r="CA54" i="8"/>
  <c r="CB54" i="8"/>
  <c r="CC54" i="8"/>
  <c r="CD54" i="8"/>
  <c r="CE54" i="8"/>
  <c r="CF54" i="8"/>
  <c r="CG54" i="8"/>
  <c r="CH54" i="8"/>
  <c r="CI54" i="8"/>
  <c r="CJ54" i="8"/>
  <c r="CK54" i="8"/>
  <c r="CO54" i="8" s="1"/>
  <c r="CL54" i="8"/>
  <c r="CM54" i="8"/>
  <c r="CN54" i="8"/>
  <c r="CP54" i="8" s="1"/>
  <c r="CQ54" i="8"/>
  <c r="CR54" i="8"/>
  <c r="CS54" i="8"/>
  <c r="CT54" i="8"/>
  <c r="CU54" i="8"/>
  <c r="CV54" i="8"/>
  <c r="CW54" i="8"/>
  <c r="CX54" i="8"/>
  <c r="CY54" i="8"/>
  <c r="CZ54" i="8"/>
  <c r="DA54" i="8"/>
  <c r="DB54" i="8"/>
  <c r="DC54" i="8"/>
  <c r="DD54" i="8"/>
  <c r="DE54" i="8"/>
  <c r="DF54" i="8"/>
  <c r="DI54" i="8"/>
  <c r="DJ54" i="8"/>
  <c r="DK54" i="8"/>
  <c r="DL54" i="8"/>
  <c r="DM54" i="8"/>
  <c r="DN54" i="8"/>
  <c r="DO54" i="8"/>
  <c r="DP54" i="8"/>
  <c r="DQ54" i="8"/>
  <c r="DR54" i="8"/>
  <c r="DS54" i="8"/>
  <c r="DT54" i="8"/>
  <c r="DU54" i="8"/>
  <c r="DY54" i="8" s="1"/>
  <c r="DV54" i="8"/>
  <c r="DW54" i="8"/>
  <c r="DX54" i="8"/>
  <c r="EA54" i="8"/>
  <c r="EB54" i="8"/>
  <c r="EC54" i="8"/>
  <c r="ED54" i="8"/>
  <c r="EE54" i="8"/>
  <c r="EF54" i="8"/>
  <c r="EG54" i="8"/>
  <c r="EH54" i="8"/>
  <c r="EI54" i="8"/>
  <c r="EJ54" i="8"/>
  <c r="EK54" i="8"/>
  <c r="EL54" i="8"/>
  <c r="EM54" i="8"/>
  <c r="EN54" i="8"/>
  <c r="EO54" i="8"/>
  <c r="EQ54" i="8"/>
  <c r="EP54" i="8"/>
  <c r="ES54" i="8"/>
  <c r="ET54" i="8"/>
  <c r="EU54" i="8"/>
  <c r="EV54" i="8"/>
  <c r="EW54" i="8"/>
  <c r="EX54" i="8"/>
  <c r="EY54" i="8"/>
  <c r="EZ54" i="8"/>
  <c r="FA54" i="8"/>
  <c r="FB54" i="8"/>
  <c r="FC54" i="8"/>
  <c r="FD54" i="8"/>
  <c r="FF54" i="8"/>
  <c r="FG54" i="8"/>
  <c r="FI54" i="8"/>
  <c r="FJ54" i="8"/>
  <c r="FL54" i="8"/>
  <c r="FM54" i="8"/>
  <c r="FO54" i="8"/>
  <c r="FP54" i="8"/>
  <c r="FU54" i="8"/>
  <c r="FV54" i="8"/>
  <c r="FW54" i="8"/>
  <c r="FX54" i="8"/>
  <c r="FY54" i="8"/>
  <c r="FZ54" i="8"/>
  <c r="GA54" i="8"/>
  <c r="GB54" i="8"/>
  <c r="GC54" i="8"/>
  <c r="GD54" i="8"/>
  <c r="GE54" i="8"/>
  <c r="GF54" i="8"/>
  <c r="GG54" i="8"/>
  <c r="GH54" i="8"/>
  <c r="GI54" i="8"/>
  <c r="GJ54" i="8"/>
  <c r="GK54" i="8"/>
  <c r="GL54" i="8"/>
  <c r="GM54" i="8"/>
  <c r="GN54" i="8"/>
  <c r="GO54" i="8"/>
  <c r="GP54" i="8"/>
  <c r="GQ54" i="8"/>
  <c r="GR54" i="8"/>
  <c r="GS54" i="8"/>
  <c r="GT54" i="8"/>
  <c r="GU54" i="8"/>
  <c r="GV54" i="8"/>
  <c r="B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U55" i="8"/>
  <c r="T55" i="8"/>
  <c r="W55" i="8"/>
  <c r="X55" i="8"/>
  <c r="Y55" i="8"/>
  <c r="Z55" i="8"/>
  <c r="AA55" i="8"/>
  <c r="AB55" i="8"/>
  <c r="AC55" i="8"/>
  <c r="AD55" i="8"/>
  <c r="AE55" i="8"/>
  <c r="AF55" i="8"/>
  <c r="AG55" i="8"/>
  <c r="AH55" i="8"/>
  <c r="AN55" i="8" s="1"/>
  <c r="AI55" i="8"/>
  <c r="AJ55" i="8"/>
  <c r="AK55" i="8"/>
  <c r="AL55" i="8"/>
  <c r="AO55" i="8"/>
  <c r="AP55" i="8"/>
  <c r="AQ55" i="8"/>
  <c r="AR55" i="8"/>
  <c r="AS55" i="8"/>
  <c r="AT55" i="8"/>
  <c r="AU55" i="8"/>
  <c r="AV55" i="8"/>
  <c r="AW55" i="8"/>
  <c r="AX55" i="8"/>
  <c r="AY55" i="8"/>
  <c r="AZ55" i="8"/>
  <c r="BA55" i="8"/>
  <c r="BB55" i="8"/>
  <c r="BF55" i="8"/>
  <c r="BC55" i="8"/>
  <c r="BD55" i="8"/>
  <c r="BG55" i="8"/>
  <c r="BH55" i="8"/>
  <c r="BI55" i="8"/>
  <c r="BJ55" i="8"/>
  <c r="BK55" i="8"/>
  <c r="BL55" i="8"/>
  <c r="BM55" i="8"/>
  <c r="BN55" i="8"/>
  <c r="BO55" i="8"/>
  <c r="BP55" i="8"/>
  <c r="BQ55" i="8"/>
  <c r="BR55" i="8"/>
  <c r="BS55" i="8"/>
  <c r="BT55" i="8"/>
  <c r="BU55" i="8"/>
  <c r="BW55" i="8"/>
  <c r="BV55" i="8"/>
  <c r="BY55" i="8"/>
  <c r="BZ55" i="8"/>
  <c r="CA55" i="8"/>
  <c r="CB55" i="8"/>
  <c r="CC55" i="8"/>
  <c r="CD55" i="8"/>
  <c r="CE55" i="8"/>
  <c r="CF55" i="8"/>
  <c r="CG55" i="8"/>
  <c r="CH55" i="8"/>
  <c r="CI55" i="8"/>
  <c r="CJ55" i="8"/>
  <c r="CP55" i="8" s="1"/>
  <c r="CK55" i="8"/>
  <c r="CL55" i="8"/>
  <c r="CM55" i="8"/>
  <c r="CO55" i="8" s="1"/>
  <c r="CN55" i="8"/>
  <c r="CQ55" i="8"/>
  <c r="CR55" i="8"/>
  <c r="CS55" i="8"/>
  <c r="CT55" i="8"/>
  <c r="CU55" i="8"/>
  <c r="CV55" i="8"/>
  <c r="CW55" i="8"/>
  <c r="CX55" i="8"/>
  <c r="CY55" i="8"/>
  <c r="CZ55" i="8"/>
  <c r="DA55" i="8"/>
  <c r="DB55" i="8"/>
  <c r="DC55" i="8"/>
  <c r="DD55" i="8"/>
  <c r="DE55" i="8"/>
  <c r="DF55" i="8"/>
  <c r="DH55" i="8" s="1"/>
  <c r="DI55" i="8"/>
  <c r="DJ55" i="8"/>
  <c r="DK55" i="8"/>
  <c r="DL55" i="8"/>
  <c r="DM55" i="8"/>
  <c r="DN55" i="8"/>
  <c r="DO55" i="8"/>
  <c r="DP55" i="8"/>
  <c r="DQ55" i="8"/>
  <c r="DR55" i="8"/>
  <c r="DS55" i="8"/>
  <c r="DT55" i="8"/>
  <c r="DU55" i="8"/>
  <c r="DV55" i="8"/>
  <c r="DW55" i="8"/>
  <c r="DX55" i="8"/>
  <c r="DZ55" i="8" s="1"/>
  <c r="EA55" i="8"/>
  <c r="EB55" i="8"/>
  <c r="EC55" i="8"/>
  <c r="ED55" i="8"/>
  <c r="EE55" i="8"/>
  <c r="EF55" i="8"/>
  <c r="EG55" i="8"/>
  <c r="EH55" i="8"/>
  <c r="EI55" i="8"/>
  <c r="EJ55" i="8"/>
  <c r="EK55" i="8"/>
  <c r="EL55" i="8"/>
  <c r="EM55" i="8"/>
  <c r="EN55" i="8"/>
  <c r="EO55" i="8"/>
  <c r="EP55" i="8"/>
  <c r="ER55" i="8" s="1"/>
  <c r="ES55" i="8"/>
  <c r="ET55" i="8"/>
  <c r="EU55" i="8"/>
  <c r="EV55" i="8"/>
  <c r="EW55" i="8"/>
  <c r="EX55" i="8"/>
  <c r="EY55" i="8"/>
  <c r="EZ55" i="8"/>
  <c r="FA55" i="8"/>
  <c r="FB55" i="8"/>
  <c r="FC55" i="8"/>
  <c r="FD55" i="8"/>
  <c r="FF55" i="8"/>
  <c r="FG55" i="8"/>
  <c r="FI55" i="8"/>
  <c r="FJ55" i="8"/>
  <c r="FL55" i="8"/>
  <c r="FM55" i="8"/>
  <c r="FO55" i="8"/>
  <c r="FP55" i="8"/>
  <c r="FU55" i="8"/>
  <c r="FV55" i="8"/>
  <c r="FW55" i="8"/>
  <c r="FX55" i="8"/>
  <c r="FY55" i="8"/>
  <c r="FZ55" i="8"/>
  <c r="GA55" i="8"/>
  <c r="GB55" i="8"/>
  <c r="GC55" i="8"/>
  <c r="GD55" i="8"/>
  <c r="GE55" i="8"/>
  <c r="GF55" i="8"/>
  <c r="GG55" i="8"/>
  <c r="GH55" i="8"/>
  <c r="GI55" i="8"/>
  <c r="GJ55" i="8"/>
  <c r="GK55" i="8"/>
  <c r="GL55" i="8"/>
  <c r="GM55" i="8"/>
  <c r="GN55" i="8"/>
  <c r="GO55" i="8"/>
  <c r="GP55" i="8"/>
  <c r="GQ55" i="8"/>
  <c r="GR55" i="8"/>
  <c r="GS55" i="8"/>
  <c r="GT55" i="8"/>
  <c r="GU55" i="8"/>
  <c r="GV55" i="8"/>
  <c r="B56" i="8"/>
  <c r="E56" i="8"/>
  <c r="F56" i="8"/>
  <c r="G56" i="8"/>
  <c r="H56" i="8"/>
  <c r="I56" i="8"/>
  <c r="J56" i="8"/>
  <c r="K56" i="8"/>
  <c r="L56" i="8"/>
  <c r="M56" i="8"/>
  <c r="N56" i="8"/>
  <c r="O56" i="8"/>
  <c r="U56" i="8" s="1"/>
  <c r="P56" i="8"/>
  <c r="Q56" i="8"/>
  <c r="R56" i="8"/>
  <c r="S56" i="8"/>
  <c r="T56" i="8"/>
  <c r="W56" i="8"/>
  <c r="X56" i="8"/>
  <c r="Y56" i="8"/>
  <c r="Z56" i="8"/>
  <c r="AA56" i="8"/>
  <c r="AB56" i="8"/>
  <c r="AC56" i="8"/>
  <c r="AD56" i="8"/>
  <c r="AE56" i="8"/>
  <c r="AF56" i="8"/>
  <c r="AG56" i="8"/>
  <c r="AH56" i="8"/>
  <c r="AI56" i="8"/>
  <c r="AJ56" i="8"/>
  <c r="AK56" i="8"/>
  <c r="AL56" i="8"/>
  <c r="AO56" i="8"/>
  <c r="AP56" i="8"/>
  <c r="AQ56" i="8"/>
  <c r="AR56" i="8"/>
  <c r="AS56" i="8"/>
  <c r="AT56" i="8"/>
  <c r="AU56" i="8"/>
  <c r="AV56" i="8"/>
  <c r="AW56" i="8"/>
  <c r="AX56" i="8"/>
  <c r="AY56" i="8"/>
  <c r="AZ56" i="8"/>
  <c r="BA56" i="8"/>
  <c r="BE56" i="8"/>
  <c r="BB56" i="8"/>
  <c r="BC56" i="8"/>
  <c r="BD56" i="8"/>
  <c r="BG56" i="8"/>
  <c r="BH56" i="8"/>
  <c r="BI56" i="8"/>
  <c r="BJ56" i="8"/>
  <c r="BK56" i="8"/>
  <c r="BL56" i="8"/>
  <c r="BM56" i="8"/>
  <c r="BN56" i="8"/>
  <c r="BO56" i="8"/>
  <c r="BP56" i="8"/>
  <c r="BQ56" i="8"/>
  <c r="BR56" i="8"/>
  <c r="BS56" i="8"/>
  <c r="BT56" i="8"/>
  <c r="BU56" i="8"/>
  <c r="BW56" i="8" s="1"/>
  <c r="BV56" i="8"/>
  <c r="BY56" i="8"/>
  <c r="BZ56" i="8"/>
  <c r="CA56" i="8"/>
  <c r="CB56" i="8"/>
  <c r="CC56" i="8"/>
  <c r="CD56" i="8"/>
  <c r="CE56" i="8"/>
  <c r="CF56" i="8"/>
  <c r="CG56" i="8"/>
  <c r="CH56" i="8"/>
  <c r="CI56" i="8"/>
  <c r="CJ56" i="8"/>
  <c r="CK56" i="8"/>
  <c r="CL56" i="8"/>
  <c r="CM56" i="8"/>
  <c r="CO56" i="8" s="1"/>
  <c r="CN56" i="8"/>
  <c r="CQ56" i="8"/>
  <c r="CR56" i="8"/>
  <c r="CS56" i="8"/>
  <c r="CT56" i="8"/>
  <c r="CU56" i="8"/>
  <c r="CV56" i="8"/>
  <c r="CW56" i="8"/>
  <c r="CX56" i="8"/>
  <c r="CY56" i="8"/>
  <c r="CZ56" i="8"/>
  <c r="DA56" i="8"/>
  <c r="DG56" i="8" s="1"/>
  <c r="DB56" i="8"/>
  <c r="DC56" i="8"/>
  <c r="DD56" i="8"/>
  <c r="DE56" i="8"/>
  <c r="DF56" i="8"/>
  <c r="DI56" i="8"/>
  <c r="DJ56" i="8"/>
  <c r="DK56" i="8"/>
  <c r="DL56" i="8"/>
  <c r="DM56" i="8"/>
  <c r="DN56" i="8"/>
  <c r="DO56" i="8"/>
  <c r="DP56" i="8"/>
  <c r="DQ56" i="8"/>
  <c r="DR56" i="8"/>
  <c r="DS56" i="8"/>
  <c r="DT56" i="8"/>
  <c r="DU56" i="8"/>
  <c r="DV56" i="8"/>
  <c r="DZ56" i="8"/>
  <c r="DW56" i="8"/>
  <c r="DX56" i="8"/>
  <c r="EA56" i="8"/>
  <c r="EB56" i="8"/>
  <c r="EC56" i="8"/>
  <c r="ED56" i="8"/>
  <c r="EE56" i="8"/>
  <c r="EF56" i="8"/>
  <c r="EG56" i="8"/>
  <c r="EH56" i="8"/>
  <c r="EI56" i="8"/>
  <c r="EJ56" i="8"/>
  <c r="EK56" i="8"/>
  <c r="EL56" i="8"/>
  <c r="EM56" i="8"/>
  <c r="EN56" i="8"/>
  <c r="EO56" i="8"/>
  <c r="EP56" i="8"/>
  <c r="ES56" i="8"/>
  <c r="ET56" i="8"/>
  <c r="EU56" i="8"/>
  <c r="EV56" i="8"/>
  <c r="EW56" i="8"/>
  <c r="EX56" i="8"/>
  <c r="EY56" i="8"/>
  <c r="EZ56" i="8"/>
  <c r="FA56" i="8"/>
  <c r="FB56" i="8"/>
  <c r="FC56" i="8"/>
  <c r="FD56" i="8"/>
  <c r="FF56" i="8"/>
  <c r="FG56" i="8"/>
  <c r="FI56" i="8"/>
  <c r="FJ56" i="8"/>
  <c r="FL56" i="8"/>
  <c r="FM56" i="8"/>
  <c r="FO56" i="8"/>
  <c r="FP56" i="8"/>
  <c r="FU56" i="8"/>
  <c r="FV56" i="8"/>
  <c r="FW56" i="8"/>
  <c r="FX56" i="8"/>
  <c r="FY56" i="8"/>
  <c r="FZ56" i="8"/>
  <c r="GA56" i="8"/>
  <c r="GB56" i="8"/>
  <c r="GC56" i="8"/>
  <c r="GD56" i="8"/>
  <c r="GE56" i="8"/>
  <c r="GF56" i="8"/>
  <c r="GG56" i="8"/>
  <c r="GH56" i="8"/>
  <c r="GI56" i="8"/>
  <c r="GJ56" i="8"/>
  <c r="GK56" i="8"/>
  <c r="GL56" i="8"/>
  <c r="GM56" i="8"/>
  <c r="GN56" i="8"/>
  <c r="GO56" i="8"/>
  <c r="GP56" i="8"/>
  <c r="GQ56" i="8"/>
  <c r="GR56" i="8"/>
  <c r="GS56" i="8"/>
  <c r="GT56" i="8"/>
  <c r="GU56" i="8"/>
  <c r="GV56" i="8"/>
  <c r="B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V57" i="8" s="1"/>
  <c r="S57" i="8"/>
  <c r="T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F57" i="8" s="1"/>
  <c r="BG57" i="8"/>
  <c r="BH57" i="8"/>
  <c r="BI57" i="8"/>
  <c r="BJ57" i="8"/>
  <c r="BK57" i="8"/>
  <c r="BL57" i="8"/>
  <c r="BM57" i="8"/>
  <c r="BN57" i="8"/>
  <c r="BO57" i="8"/>
  <c r="BP57" i="8"/>
  <c r="BQ57" i="8"/>
  <c r="BR57" i="8"/>
  <c r="BS57" i="8"/>
  <c r="BT57" i="8"/>
  <c r="BU57" i="8"/>
  <c r="BV57" i="8"/>
  <c r="BY57" i="8"/>
  <c r="BZ57" i="8"/>
  <c r="CA57" i="8"/>
  <c r="CB57" i="8"/>
  <c r="CC57" i="8"/>
  <c r="CD57" i="8"/>
  <c r="CE57" i="8"/>
  <c r="CF57" i="8"/>
  <c r="CG57" i="8"/>
  <c r="CH57" i="8"/>
  <c r="CI57" i="8"/>
  <c r="CJ57" i="8"/>
  <c r="CK57" i="8"/>
  <c r="CL57" i="8"/>
  <c r="CP57" i="8" s="1"/>
  <c r="CM57" i="8"/>
  <c r="CN57" i="8"/>
  <c r="CQ57" i="8"/>
  <c r="CR57" i="8"/>
  <c r="CS57" i="8"/>
  <c r="CT57" i="8"/>
  <c r="CU57" i="8"/>
  <c r="CV57" i="8"/>
  <c r="CW57" i="8"/>
  <c r="CX57" i="8"/>
  <c r="CY57" i="8"/>
  <c r="CZ57" i="8"/>
  <c r="DA57" i="8"/>
  <c r="DB57" i="8"/>
  <c r="DC57" i="8"/>
  <c r="DD57" i="8"/>
  <c r="DH57" i="8" s="1"/>
  <c r="DE57" i="8"/>
  <c r="DF57" i="8"/>
  <c r="DI57" i="8"/>
  <c r="DJ57" i="8"/>
  <c r="DK57" i="8"/>
  <c r="DL57" i="8"/>
  <c r="DM57" i="8"/>
  <c r="DN57" i="8"/>
  <c r="DO57" i="8"/>
  <c r="DP57" i="8"/>
  <c r="DQ57" i="8"/>
  <c r="DR57" i="8"/>
  <c r="DS57" i="8"/>
  <c r="DT57" i="8"/>
  <c r="DU57" i="8"/>
  <c r="DV57" i="8"/>
  <c r="DW57" i="8"/>
  <c r="DX57" i="8"/>
  <c r="DZ57" i="8"/>
  <c r="EA57" i="8"/>
  <c r="EB57" i="8"/>
  <c r="EC57" i="8"/>
  <c r="ED57" i="8"/>
  <c r="EE57" i="8"/>
  <c r="EF57" i="8"/>
  <c r="EG57" i="8"/>
  <c r="EH57" i="8"/>
  <c r="EI57" i="8"/>
  <c r="EJ57" i="8"/>
  <c r="EK57" i="8"/>
  <c r="EL57" i="8"/>
  <c r="EM57" i="8"/>
  <c r="EN57" i="8"/>
  <c r="ER57" i="8" s="1"/>
  <c r="EO57" i="8"/>
  <c r="EQ57" i="8" s="1"/>
  <c r="EP57" i="8"/>
  <c r="ES57" i="8"/>
  <c r="ET57" i="8"/>
  <c r="EU57" i="8"/>
  <c r="EV57" i="8"/>
  <c r="EW57" i="8"/>
  <c r="EX57" i="8"/>
  <c r="EY57" i="8"/>
  <c r="EZ57" i="8"/>
  <c r="FA57" i="8"/>
  <c r="FB57" i="8"/>
  <c r="FC57" i="8"/>
  <c r="FD57" i="8"/>
  <c r="FF57" i="8"/>
  <c r="FG57" i="8"/>
  <c r="FI57" i="8"/>
  <c r="FJ57" i="8"/>
  <c r="FL57" i="8"/>
  <c r="FM57" i="8"/>
  <c r="FO57" i="8"/>
  <c r="FP57" i="8"/>
  <c r="FQ57" i="8"/>
  <c r="FU57" i="8"/>
  <c r="FV57" i="8"/>
  <c r="FW57" i="8"/>
  <c r="FX57" i="8"/>
  <c r="FY57" i="8"/>
  <c r="FZ57" i="8"/>
  <c r="GA57" i="8"/>
  <c r="GB57" i="8"/>
  <c r="GC57" i="8"/>
  <c r="GD57" i="8"/>
  <c r="GE57" i="8"/>
  <c r="GF57" i="8"/>
  <c r="GG57" i="8"/>
  <c r="GH57" i="8"/>
  <c r="GI57" i="8"/>
  <c r="GJ57" i="8"/>
  <c r="GK57" i="8"/>
  <c r="GL57" i="8"/>
  <c r="GM57" i="8"/>
  <c r="GN57" i="8"/>
  <c r="GO57" i="8"/>
  <c r="GP57" i="8"/>
  <c r="GQ57" i="8"/>
  <c r="GR57" i="8"/>
  <c r="GS57" i="8"/>
  <c r="GT57" i="8"/>
  <c r="GU57" i="8"/>
  <c r="GV57" i="8"/>
  <c r="B58" i="8"/>
  <c r="E58" i="8"/>
  <c r="F58" i="8"/>
  <c r="G58" i="8"/>
  <c r="H58" i="8"/>
  <c r="I58" i="8"/>
  <c r="J58" i="8"/>
  <c r="K58" i="8"/>
  <c r="L58" i="8"/>
  <c r="M58" i="8"/>
  <c r="N58" i="8"/>
  <c r="O58" i="8"/>
  <c r="P58" i="8"/>
  <c r="V58" i="8" s="1"/>
  <c r="Q58" i="8"/>
  <c r="R58" i="8"/>
  <c r="S58" i="8"/>
  <c r="U58" i="8"/>
  <c r="T58" i="8"/>
  <c r="W58" i="8"/>
  <c r="X58" i="8"/>
  <c r="Y58" i="8"/>
  <c r="Z58" i="8"/>
  <c r="AA58" i="8"/>
  <c r="AB58" i="8"/>
  <c r="AC58" i="8"/>
  <c r="AD58" i="8"/>
  <c r="AE58" i="8"/>
  <c r="AF58" i="8"/>
  <c r="AG58" i="8"/>
  <c r="AH58" i="8"/>
  <c r="AI58" i="8"/>
  <c r="AM58" i="8" s="1"/>
  <c r="AJ58" i="8"/>
  <c r="AN58" i="8" s="1"/>
  <c r="AK58" i="8"/>
  <c r="AL58" i="8"/>
  <c r="AO58" i="8"/>
  <c r="AP58" i="8"/>
  <c r="AQ58" i="8"/>
  <c r="AR58" i="8"/>
  <c r="AS58" i="8"/>
  <c r="AT58" i="8"/>
  <c r="AU58" i="8"/>
  <c r="AV58" i="8"/>
  <c r="AW58" i="8"/>
  <c r="AX58" i="8"/>
  <c r="AY58" i="8"/>
  <c r="AZ58" i="8"/>
  <c r="BF58" i="8" s="1"/>
  <c r="BA58" i="8"/>
  <c r="BB58" i="8"/>
  <c r="BC58" i="8"/>
  <c r="BE58" i="8"/>
  <c r="BD58" i="8"/>
  <c r="BG58" i="8"/>
  <c r="BH58" i="8"/>
  <c r="BI58" i="8"/>
  <c r="BJ58" i="8"/>
  <c r="BK58" i="8"/>
  <c r="BL58" i="8"/>
  <c r="BM58" i="8"/>
  <c r="BN58" i="8"/>
  <c r="BO58" i="8"/>
  <c r="BP58" i="8"/>
  <c r="BQ58" i="8"/>
  <c r="BR58" i="8"/>
  <c r="BS58" i="8"/>
  <c r="BW58" i="8" s="1"/>
  <c r="BT58" i="8"/>
  <c r="BU58" i="8"/>
  <c r="BV58" i="8"/>
  <c r="BY58" i="8"/>
  <c r="BZ58" i="8"/>
  <c r="CA58" i="8"/>
  <c r="CB58" i="8"/>
  <c r="CC58" i="8"/>
  <c r="CD58" i="8"/>
  <c r="CE58" i="8"/>
  <c r="CF58" i="8"/>
  <c r="CG58" i="8"/>
  <c r="CH58" i="8"/>
  <c r="CI58" i="8"/>
  <c r="CJ58" i="8"/>
  <c r="CK58" i="8"/>
  <c r="CO58" i="8" s="1"/>
  <c r="CL58" i="8"/>
  <c r="CM58" i="8"/>
  <c r="CN58" i="8"/>
  <c r="CQ58" i="8"/>
  <c r="CR58" i="8"/>
  <c r="CS58" i="8"/>
  <c r="CT58" i="8"/>
  <c r="CU58" i="8"/>
  <c r="CV58" i="8"/>
  <c r="CW58" i="8"/>
  <c r="CX58" i="8"/>
  <c r="CY58" i="8"/>
  <c r="CZ58" i="8"/>
  <c r="DA58" i="8"/>
  <c r="DB58" i="8"/>
  <c r="DC58" i="8"/>
  <c r="DD58" i="8"/>
  <c r="DE58" i="8"/>
  <c r="DG58" i="8"/>
  <c r="DF58" i="8"/>
  <c r="DI58" i="8"/>
  <c r="DJ58" i="8"/>
  <c r="DK58" i="8"/>
  <c r="DL58" i="8"/>
  <c r="DM58" i="8"/>
  <c r="DN58" i="8"/>
  <c r="DO58" i="8"/>
  <c r="DP58" i="8"/>
  <c r="DQ58" i="8"/>
  <c r="DR58" i="8"/>
  <c r="DS58" i="8"/>
  <c r="DT58" i="8"/>
  <c r="DU58" i="8"/>
  <c r="DV58" i="8"/>
  <c r="DZ58" i="8" s="1"/>
  <c r="DW58" i="8"/>
  <c r="DY58" i="8" s="1"/>
  <c r="DX58" i="8"/>
  <c r="EA58" i="8"/>
  <c r="EB58" i="8"/>
  <c r="EC58" i="8"/>
  <c r="ED58" i="8"/>
  <c r="EE58" i="8"/>
  <c r="EF58" i="8"/>
  <c r="EG58" i="8"/>
  <c r="EH58" i="8"/>
  <c r="EI58" i="8"/>
  <c r="EJ58" i="8"/>
  <c r="EK58" i="8"/>
  <c r="EL58" i="8"/>
  <c r="EM58" i="8"/>
  <c r="EQ58" i="8" s="1"/>
  <c r="EN58" i="8"/>
  <c r="EO58" i="8"/>
  <c r="EP58" i="8"/>
  <c r="ER58" i="8" s="1"/>
  <c r="ES58" i="8"/>
  <c r="ET58" i="8"/>
  <c r="EU58" i="8"/>
  <c r="EV58" i="8"/>
  <c r="EW58" i="8"/>
  <c r="EX58" i="8"/>
  <c r="EY58" i="8"/>
  <c r="EZ58" i="8"/>
  <c r="FA58" i="8"/>
  <c r="FB58" i="8"/>
  <c r="FC58" i="8"/>
  <c r="FD58" i="8"/>
  <c r="FF58" i="8"/>
  <c r="FG58" i="8"/>
  <c r="FI58" i="8"/>
  <c r="FJ58" i="8"/>
  <c r="FL58" i="8"/>
  <c r="FM58" i="8"/>
  <c r="FO58" i="8"/>
  <c r="FP58" i="8"/>
  <c r="FU58" i="8"/>
  <c r="FV58" i="8"/>
  <c r="FW58" i="8"/>
  <c r="FX58" i="8"/>
  <c r="FY58" i="8"/>
  <c r="FZ58" i="8"/>
  <c r="GA58" i="8"/>
  <c r="GB58" i="8"/>
  <c r="GC58" i="8"/>
  <c r="GD58" i="8"/>
  <c r="GE58" i="8"/>
  <c r="GF58" i="8"/>
  <c r="GG58" i="8"/>
  <c r="GH58" i="8"/>
  <c r="GI58" i="8"/>
  <c r="GJ58" i="8"/>
  <c r="GK58" i="8"/>
  <c r="GL58" i="8"/>
  <c r="GM58" i="8"/>
  <c r="GN58" i="8"/>
  <c r="GO58" i="8"/>
  <c r="GP58" i="8"/>
  <c r="GQ58" i="8"/>
  <c r="GR58" i="8"/>
  <c r="GS58" i="8"/>
  <c r="GT58" i="8"/>
  <c r="GU58" i="8"/>
  <c r="GV58" i="8"/>
  <c r="B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U59" i="8"/>
  <c r="T59" i="8"/>
  <c r="W59" i="8"/>
  <c r="X59" i="8"/>
  <c r="Y59" i="8"/>
  <c r="Z59" i="8"/>
  <c r="AA59" i="8"/>
  <c r="AB59" i="8"/>
  <c r="AC59" i="8"/>
  <c r="AD59" i="8"/>
  <c r="AE59" i="8"/>
  <c r="AF59" i="8"/>
  <c r="AG59" i="8"/>
  <c r="AH59" i="8"/>
  <c r="AI59" i="8"/>
  <c r="AJ59" i="8"/>
  <c r="AN59" i="8"/>
  <c r="AK59" i="8"/>
  <c r="AL59" i="8"/>
  <c r="AO59" i="8"/>
  <c r="AP59" i="8"/>
  <c r="AQ59" i="8"/>
  <c r="AR59" i="8"/>
  <c r="AS59" i="8"/>
  <c r="AT59" i="8"/>
  <c r="AU59" i="8"/>
  <c r="AV59" i="8"/>
  <c r="AW59" i="8"/>
  <c r="AX59" i="8"/>
  <c r="AY59" i="8"/>
  <c r="AZ59" i="8"/>
  <c r="BA59" i="8"/>
  <c r="BE59" i="8" s="1"/>
  <c r="BB59" i="8"/>
  <c r="BC59" i="8"/>
  <c r="BD59" i="8"/>
  <c r="BG59" i="8"/>
  <c r="BH59" i="8"/>
  <c r="BI59" i="8"/>
  <c r="BJ59" i="8"/>
  <c r="BK59" i="8"/>
  <c r="BL59" i="8"/>
  <c r="BM59" i="8"/>
  <c r="BN59" i="8"/>
  <c r="BO59" i="8"/>
  <c r="BP59" i="8"/>
  <c r="BQ59" i="8"/>
  <c r="BR59" i="8"/>
  <c r="BS59" i="8"/>
  <c r="BT59" i="8"/>
  <c r="BU59" i="8"/>
  <c r="BW59" i="8" s="1"/>
  <c r="BV59" i="8"/>
  <c r="BX59" i="8" s="1"/>
  <c r="BY59" i="8"/>
  <c r="BZ59" i="8"/>
  <c r="CA59" i="8"/>
  <c r="CB59" i="8"/>
  <c r="CC59" i="8"/>
  <c r="CD59" i="8"/>
  <c r="CE59" i="8"/>
  <c r="CF59" i="8"/>
  <c r="CG59" i="8"/>
  <c r="CH59" i="8"/>
  <c r="CI59" i="8"/>
  <c r="CJ59" i="8"/>
  <c r="CK59" i="8"/>
  <c r="CL59" i="8"/>
  <c r="CM59" i="8"/>
  <c r="CN59" i="8"/>
  <c r="CP59" i="8" s="1"/>
  <c r="CQ59" i="8"/>
  <c r="CR59" i="8"/>
  <c r="CS59" i="8"/>
  <c r="CT59" i="8"/>
  <c r="CU59" i="8"/>
  <c r="CV59" i="8"/>
  <c r="CW59" i="8"/>
  <c r="CX59" i="8"/>
  <c r="CY59" i="8"/>
  <c r="CZ59" i="8"/>
  <c r="DA59" i="8"/>
  <c r="DB59" i="8"/>
  <c r="DH59" i="8" s="1"/>
  <c r="DC59" i="8"/>
  <c r="DD59" i="8"/>
  <c r="DE59" i="8"/>
  <c r="DF59" i="8"/>
  <c r="DI59" i="8"/>
  <c r="DJ59" i="8"/>
  <c r="DK59" i="8"/>
  <c r="DL59" i="8"/>
  <c r="DM59" i="8"/>
  <c r="DN59" i="8"/>
  <c r="DO59" i="8"/>
  <c r="DP59" i="8"/>
  <c r="DQ59" i="8"/>
  <c r="DR59" i="8"/>
  <c r="DS59" i="8"/>
  <c r="DT59" i="8"/>
  <c r="DU59" i="8"/>
  <c r="DV59" i="8"/>
  <c r="DZ59" i="8"/>
  <c r="DW59" i="8"/>
  <c r="DX59" i="8"/>
  <c r="EA59" i="8"/>
  <c r="EB59" i="8"/>
  <c r="EC59" i="8"/>
  <c r="ED59" i="8"/>
  <c r="EE59" i="8"/>
  <c r="EF59" i="8"/>
  <c r="EG59" i="8"/>
  <c r="EH59" i="8"/>
  <c r="EI59" i="8"/>
  <c r="EJ59" i="8"/>
  <c r="EK59" i="8"/>
  <c r="EL59" i="8"/>
  <c r="EM59" i="8"/>
  <c r="EN59" i="8"/>
  <c r="EO59" i="8"/>
  <c r="EP59" i="8"/>
  <c r="ER59" i="8" s="1"/>
  <c r="ES59" i="8"/>
  <c r="ET59" i="8"/>
  <c r="EU59" i="8"/>
  <c r="EV59" i="8"/>
  <c r="EW59" i="8"/>
  <c r="EX59" i="8"/>
  <c r="EY59" i="8"/>
  <c r="EZ59" i="8"/>
  <c r="FA59" i="8"/>
  <c r="FB59" i="8"/>
  <c r="FC59" i="8"/>
  <c r="FD59" i="8"/>
  <c r="FF59" i="8"/>
  <c r="FG59" i="8"/>
  <c r="FI59" i="8"/>
  <c r="FJ59" i="8"/>
  <c r="FL59" i="8"/>
  <c r="FM59" i="8"/>
  <c r="FO59" i="8"/>
  <c r="FP59" i="8"/>
  <c r="FQ59" i="8" s="1"/>
  <c r="FU59" i="8"/>
  <c r="FV59" i="8"/>
  <c r="FW59" i="8"/>
  <c r="FX59" i="8"/>
  <c r="FY59" i="8"/>
  <c r="FZ59" i="8"/>
  <c r="GA59" i="8"/>
  <c r="GB59" i="8"/>
  <c r="GC59" i="8"/>
  <c r="GD59" i="8"/>
  <c r="GE59" i="8"/>
  <c r="GF59" i="8"/>
  <c r="GG59" i="8"/>
  <c r="GH59" i="8"/>
  <c r="GI59" i="8"/>
  <c r="GJ59" i="8"/>
  <c r="GK59" i="8"/>
  <c r="GL59" i="8"/>
  <c r="GM59" i="8"/>
  <c r="GN59" i="8"/>
  <c r="GO59" i="8"/>
  <c r="GP59" i="8"/>
  <c r="GQ59" i="8"/>
  <c r="GR59" i="8"/>
  <c r="GS59" i="8"/>
  <c r="GT59" i="8"/>
  <c r="GU59" i="8"/>
  <c r="GV59" i="8"/>
  <c r="B60" i="8"/>
  <c r="E60" i="8"/>
  <c r="F60" i="8"/>
  <c r="G60" i="8"/>
  <c r="H60" i="8"/>
  <c r="I60" i="8"/>
  <c r="J60" i="8"/>
  <c r="K60" i="8"/>
  <c r="L60" i="8"/>
  <c r="M60" i="8"/>
  <c r="N60" i="8"/>
  <c r="O60" i="8"/>
  <c r="U60" i="8" s="1"/>
  <c r="P60" i="8"/>
  <c r="Q60" i="8"/>
  <c r="R60" i="8"/>
  <c r="S60" i="8"/>
  <c r="T60" i="8"/>
  <c r="W60" i="8"/>
  <c r="X60" i="8"/>
  <c r="Y60" i="8"/>
  <c r="Z60" i="8"/>
  <c r="AA60" i="8"/>
  <c r="AB60" i="8"/>
  <c r="AC60" i="8"/>
  <c r="AD60" i="8"/>
  <c r="AE60" i="8"/>
  <c r="AF60" i="8"/>
  <c r="AG60" i="8"/>
  <c r="AH60" i="8"/>
  <c r="AI60" i="8"/>
  <c r="AM60" i="8"/>
  <c r="AJ60" i="8"/>
  <c r="AK60" i="8"/>
  <c r="AL60" i="8"/>
  <c r="AO60" i="8"/>
  <c r="AP60" i="8"/>
  <c r="AQ60" i="8"/>
  <c r="AR60" i="8"/>
  <c r="AS60" i="8"/>
  <c r="AT60" i="8"/>
  <c r="AU60" i="8"/>
  <c r="AV60" i="8"/>
  <c r="AW60" i="8"/>
  <c r="AX60" i="8"/>
  <c r="AY60" i="8"/>
  <c r="AZ60" i="8"/>
  <c r="BA60" i="8"/>
  <c r="BB60" i="8"/>
  <c r="BF60" i="8"/>
  <c r="BC60" i="8"/>
  <c r="BD60" i="8"/>
  <c r="BG60" i="8"/>
  <c r="BH60" i="8"/>
  <c r="BI60" i="8"/>
  <c r="BJ60" i="8"/>
  <c r="BK60" i="8"/>
  <c r="BL60" i="8"/>
  <c r="BM60" i="8"/>
  <c r="BN60" i="8"/>
  <c r="BO60" i="8"/>
  <c r="BP60" i="8"/>
  <c r="BQ60" i="8"/>
  <c r="BW60" i="8" s="1"/>
  <c r="BR60" i="8"/>
  <c r="BS60" i="8"/>
  <c r="BT60" i="8"/>
  <c r="BU60" i="8"/>
  <c r="BV60" i="8"/>
  <c r="BY60" i="8"/>
  <c r="BZ60" i="8"/>
  <c r="CA60" i="8"/>
  <c r="CB60" i="8"/>
  <c r="CC60" i="8"/>
  <c r="CD60" i="8"/>
  <c r="CE60" i="8"/>
  <c r="CF60" i="8"/>
  <c r="CG60" i="8"/>
  <c r="CH60" i="8"/>
  <c r="CI60" i="8"/>
  <c r="CJ60" i="8"/>
  <c r="CK60" i="8"/>
  <c r="CL60" i="8"/>
  <c r="CM60" i="8"/>
  <c r="CN60" i="8"/>
  <c r="CQ60" i="8"/>
  <c r="CR60" i="8"/>
  <c r="CS60" i="8"/>
  <c r="CT60" i="8"/>
  <c r="CU60" i="8"/>
  <c r="CV60" i="8"/>
  <c r="CW60" i="8"/>
  <c r="CX60" i="8"/>
  <c r="CY60" i="8"/>
  <c r="CZ60" i="8"/>
  <c r="DA60" i="8"/>
  <c r="DB60" i="8"/>
  <c r="DC60" i="8"/>
  <c r="DD60" i="8"/>
  <c r="DE60" i="8"/>
  <c r="DF60" i="8"/>
  <c r="DI60" i="8"/>
  <c r="DJ60" i="8"/>
  <c r="DK60" i="8"/>
  <c r="DL60" i="8"/>
  <c r="DM60" i="8"/>
  <c r="DN60" i="8"/>
  <c r="DO60" i="8"/>
  <c r="DP60" i="8"/>
  <c r="DQ60" i="8"/>
  <c r="DR60" i="8"/>
  <c r="DS60" i="8"/>
  <c r="DT60" i="8"/>
  <c r="DU60" i="8"/>
  <c r="DV60" i="8"/>
  <c r="DW60" i="8"/>
  <c r="DY60" i="8" s="1"/>
  <c r="DX60" i="8"/>
  <c r="EA60" i="8"/>
  <c r="EB60" i="8"/>
  <c r="EC60" i="8"/>
  <c r="ED60" i="8"/>
  <c r="EE60" i="8"/>
  <c r="EF60" i="8"/>
  <c r="EG60" i="8"/>
  <c r="EH60" i="8"/>
  <c r="EI60" i="8"/>
  <c r="EJ60" i="8"/>
  <c r="EK60" i="8"/>
  <c r="EL60" i="8"/>
  <c r="EM60" i="8"/>
  <c r="EN60" i="8"/>
  <c r="EO60" i="8"/>
  <c r="EQ60" i="8" s="1"/>
  <c r="EP60" i="8"/>
  <c r="ES60" i="8"/>
  <c r="ET60" i="8"/>
  <c r="EU60" i="8"/>
  <c r="EV60" i="8"/>
  <c r="EW60" i="8"/>
  <c r="EX60" i="8"/>
  <c r="EY60" i="8"/>
  <c r="EZ60" i="8"/>
  <c r="FA60" i="8"/>
  <c r="FB60" i="8"/>
  <c r="FC60" i="8"/>
  <c r="FD60" i="8"/>
  <c r="FF60" i="8"/>
  <c r="FG60" i="8"/>
  <c r="FI60" i="8"/>
  <c r="FJ60" i="8"/>
  <c r="FL60" i="8"/>
  <c r="FM60" i="8"/>
  <c r="FN60" i="8" s="1"/>
  <c r="FO60" i="8"/>
  <c r="FP60" i="8"/>
  <c r="FU60" i="8"/>
  <c r="FV60" i="8"/>
  <c r="FW60" i="8"/>
  <c r="FX60" i="8"/>
  <c r="FY60" i="8"/>
  <c r="FZ60" i="8"/>
  <c r="GA60" i="8"/>
  <c r="GB60" i="8"/>
  <c r="GC60" i="8"/>
  <c r="GD60" i="8"/>
  <c r="GE60" i="8"/>
  <c r="GF60" i="8"/>
  <c r="GG60" i="8"/>
  <c r="GH60" i="8"/>
  <c r="GI60" i="8"/>
  <c r="GJ60" i="8"/>
  <c r="GK60" i="8"/>
  <c r="GL60" i="8"/>
  <c r="GM60" i="8"/>
  <c r="GN60" i="8"/>
  <c r="GO60" i="8"/>
  <c r="GP60" i="8"/>
  <c r="GQ60" i="8"/>
  <c r="GR60" i="8"/>
  <c r="GS60" i="8"/>
  <c r="GT60" i="8"/>
  <c r="GU60" i="8"/>
  <c r="GV60" i="8"/>
  <c r="B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V61" i="8"/>
  <c r="W61" i="8"/>
  <c r="X61" i="8"/>
  <c r="Y61" i="8"/>
  <c r="Z61" i="8"/>
  <c r="AA61" i="8"/>
  <c r="AB61" i="8"/>
  <c r="AC61" i="8"/>
  <c r="AD61" i="8"/>
  <c r="AE61" i="8"/>
  <c r="AF61" i="8"/>
  <c r="AG61" i="8"/>
  <c r="AH61" i="8"/>
  <c r="AI61" i="8"/>
  <c r="AJ61" i="8"/>
  <c r="AK61" i="8"/>
  <c r="AM61" i="8" s="1"/>
  <c r="AL61" i="8"/>
  <c r="AO61" i="8"/>
  <c r="AP61" i="8"/>
  <c r="AQ61" i="8"/>
  <c r="AR61" i="8"/>
  <c r="AS61" i="8"/>
  <c r="AT61" i="8"/>
  <c r="AU61" i="8"/>
  <c r="AV61" i="8"/>
  <c r="AW61" i="8"/>
  <c r="AX61" i="8"/>
  <c r="AY61" i="8"/>
  <c r="AZ61" i="8"/>
  <c r="BA61" i="8"/>
  <c r="BB61" i="8"/>
  <c r="BF61" i="8" s="1"/>
  <c r="BC61" i="8"/>
  <c r="BD61" i="8"/>
  <c r="BG61" i="8"/>
  <c r="BH61" i="8"/>
  <c r="BI61" i="8"/>
  <c r="BJ61" i="8"/>
  <c r="BK61" i="8"/>
  <c r="BL61" i="8"/>
  <c r="BM61" i="8"/>
  <c r="BN61" i="8"/>
  <c r="BO61" i="8"/>
  <c r="BP61" i="8"/>
  <c r="BQ61" i="8"/>
  <c r="BR61" i="8"/>
  <c r="BS61" i="8"/>
  <c r="BT61" i="8"/>
  <c r="BU61" i="8"/>
  <c r="BV61" i="8"/>
  <c r="BX61" i="8" s="1"/>
  <c r="BY61" i="8"/>
  <c r="BZ61" i="8"/>
  <c r="CA61" i="8"/>
  <c r="CB61" i="8"/>
  <c r="CC61" i="8"/>
  <c r="CD61" i="8"/>
  <c r="CE61" i="8"/>
  <c r="CF61" i="8"/>
  <c r="CG61" i="8"/>
  <c r="CH61" i="8"/>
  <c r="CI61" i="8"/>
  <c r="CJ61" i="8"/>
  <c r="CK61" i="8"/>
  <c r="CO61" i="8" s="1"/>
  <c r="CL61" i="8"/>
  <c r="CM61" i="8"/>
  <c r="CN61" i="8"/>
  <c r="CP61" i="8" s="1"/>
  <c r="CQ61" i="8"/>
  <c r="CR61" i="8"/>
  <c r="CS61" i="8"/>
  <c r="CT61" i="8"/>
  <c r="CU61" i="8"/>
  <c r="CV61" i="8"/>
  <c r="CW61" i="8"/>
  <c r="CX61" i="8"/>
  <c r="CY61" i="8"/>
  <c r="CZ61" i="8"/>
  <c r="DA61" i="8"/>
  <c r="DB61" i="8"/>
  <c r="DC61" i="8"/>
  <c r="DD61" i="8"/>
  <c r="DE61" i="8"/>
  <c r="DF61" i="8"/>
  <c r="DH61" i="8"/>
  <c r="DI61" i="8"/>
  <c r="DJ61" i="8"/>
  <c r="DK61" i="8"/>
  <c r="DL61" i="8"/>
  <c r="DM61" i="8"/>
  <c r="DN61" i="8"/>
  <c r="DO61" i="8"/>
  <c r="DP61" i="8"/>
  <c r="DQ61" i="8"/>
  <c r="DR61" i="8"/>
  <c r="DS61" i="8"/>
  <c r="DT61" i="8"/>
  <c r="DU61" i="8"/>
  <c r="DV61" i="8"/>
  <c r="DW61" i="8"/>
  <c r="DX61" i="8"/>
  <c r="EA61" i="8"/>
  <c r="EB61" i="8"/>
  <c r="EC61" i="8"/>
  <c r="ED61" i="8"/>
  <c r="EE61" i="8"/>
  <c r="EF61" i="8"/>
  <c r="EG61" i="8"/>
  <c r="EH61" i="8"/>
  <c r="EI61" i="8"/>
  <c r="EJ61" i="8"/>
  <c r="EK61" i="8"/>
  <c r="EL61" i="8"/>
  <c r="EM61" i="8"/>
  <c r="EQ61" i="8"/>
  <c r="EN61" i="8"/>
  <c r="EO61" i="8"/>
  <c r="EP61" i="8"/>
  <c r="ER61" i="8"/>
  <c r="ES61" i="8"/>
  <c r="ET61" i="8"/>
  <c r="EU61" i="8"/>
  <c r="EV61" i="8"/>
  <c r="EW61" i="8"/>
  <c r="EX61" i="8"/>
  <c r="EY61" i="8"/>
  <c r="EZ61" i="8"/>
  <c r="FA61" i="8"/>
  <c r="FB61" i="8"/>
  <c r="FC61" i="8"/>
  <c r="FD61" i="8"/>
  <c r="FF61" i="8"/>
  <c r="FG61" i="8"/>
  <c r="FI61" i="8"/>
  <c r="FJ61" i="8"/>
  <c r="FL61" i="8"/>
  <c r="FM61" i="8"/>
  <c r="FN61" i="8" s="1"/>
  <c r="FO61" i="8"/>
  <c r="FP61" i="8"/>
  <c r="FU61" i="8"/>
  <c r="FV61" i="8"/>
  <c r="FW61" i="8"/>
  <c r="FX61" i="8"/>
  <c r="FY61" i="8"/>
  <c r="FZ61" i="8"/>
  <c r="GA61" i="8"/>
  <c r="GB61" i="8"/>
  <c r="GC61" i="8"/>
  <c r="GD61" i="8"/>
  <c r="GE61" i="8"/>
  <c r="GF61" i="8"/>
  <c r="GG61" i="8"/>
  <c r="GH61" i="8"/>
  <c r="GI61" i="8"/>
  <c r="GJ61" i="8"/>
  <c r="GK61" i="8"/>
  <c r="GL61" i="8"/>
  <c r="GM61" i="8"/>
  <c r="GN61" i="8"/>
  <c r="GO61" i="8"/>
  <c r="GP61" i="8"/>
  <c r="GQ61" i="8"/>
  <c r="GR61" i="8"/>
  <c r="GS61" i="8"/>
  <c r="GT61" i="8"/>
  <c r="GU61" i="8"/>
  <c r="GV61" i="8"/>
  <c r="B62" i="8"/>
  <c r="C62" i="8"/>
  <c r="B70" i="8"/>
  <c r="F70" i="8"/>
  <c r="G70" i="8"/>
  <c r="I70" i="8"/>
  <c r="J70" i="8"/>
  <c r="L70" i="8"/>
  <c r="M70" i="8"/>
  <c r="O70" i="8"/>
  <c r="P70" i="8"/>
  <c r="R70" i="8"/>
  <c r="T70" i="8" s="1"/>
  <c r="S70" i="8"/>
  <c r="U70" i="8"/>
  <c r="W70" i="8"/>
  <c r="V70" i="8"/>
  <c r="X70" i="8"/>
  <c r="Y70" i="8"/>
  <c r="Z70" i="8"/>
  <c r="AE70" i="8"/>
  <c r="AF70" i="8"/>
  <c r="AH70" i="8"/>
  <c r="AZ70" i="8" s="1"/>
  <c r="AI70" i="8"/>
  <c r="AK70" i="8"/>
  <c r="AL70" i="8"/>
  <c r="AN70" i="8"/>
  <c r="AO70" i="8"/>
  <c r="AP70" i="8" s="1"/>
  <c r="AQ70" i="8"/>
  <c r="AR70" i="8"/>
  <c r="AT70" i="8"/>
  <c r="AU70" i="8"/>
  <c r="AW70" i="8"/>
  <c r="AX70" i="8"/>
  <c r="BD70" i="8"/>
  <c r="BE70" i="8"/>
  <c r="BF70" i="8"/>
  <c r="BG70" i="8"/>
  <c r="BH70" i="8"/>
  <c r="BJ70" i="8"/>
  <c r="BK70" i="8"/>
  <c r="BM70" i="8"/>
  <c r="BN70" i="8"/>
  <c r="BP70" i="8"/>
  <c r="BQ70" i="8"/>
  <c r="BS70" i="8"/>
  <c r="BT70" i="8"/>
  <c r="BV70" i="8"/>
  <c r="BW70" i="8"/>
  <c r="BX70" i="8" s="1"/>
  <c r="CC70" i="8"/>
  <c r="CD70" i="8"/>
  <c r="CF70" i="8"/>
  <c r="CG70" i="8"/>
  <c r="CI70" i="8"/>
  <c r="CJ70" i="8"/>
  <c r="CL70" i="8"/>
  <c r="CM70" i="8"/>
  <c r="CN70" i="8" s="1"/>
  <c r="CO70" i="8"/>
  <c r="CP70" i="8"/>
  <c r="CR70" i="8"/>
  <c r="CS70" i="8"/>
  <c r="CU70" i="8"/>
  <c r="CV70" i="8"/>
  <c r="DB70" i="8"/>
  <c r="DC70" i="8"/>
  <c r="DE70" i="8"/>
  <c r="DF70" i="8"/>
  <c r="DH70" i="8"/>
  <c r="DI70" i="8"/>
  <c r="DJ70" i="8" s="1"/>
  <c r="DK70" i="8"/>
  <c r="DL70" i="8"/>
  <c r="DN70" i="8"/>
  <c r="DO70" i="8"/>
  <c r="DQ70" i="8"/>
  <c r="DR70" i="8"/>
  <c r="DT70" i="8"/>
  <c r="DU70" i="8"/>
  <c r="DV70" i="8" s="1"/>
  <c r="EA70" i="8"/>
  <c r="EB70" i="8"/>
  <c r="ED70" i="8"/>
  <c r="EE70" i="8"/>
  <c r="EG70" i="8"/>
  <c r="EH70" i="8"/>
  <c r="EJ70" i="8"/>
  <c r="EK70" i="8"/>
  <c r="EM70" i="8"/>
  <c r="EN70" i="8"/>
  <c r="EP70" i="8"/>
  <c r="EQ70" i="8"/>
  <c r="ES70" i="8"/>
  <c r="ET70" i="8"/>
  <c r="EZ70" i="8"/>
  <c r="FA70" i="8"/>
  <c r="FC70" i="8"/>
  <c r="FD70" i="8"/>
  <c r="FF70" i="8"/>
  <c r="FG70" i="8"/>
  <c r="FH70" i="8" s="1"/>
  <c r="FI70" i="8"/>
  <c r="FJ70" i="8"/>
  <c r="FK70" i="8" s="1"/>
  <c r="FL70" i="8"/>
  <c r="FM70" i="8"/>
  <c r="FO70" i="8"/>
  <c r="FP70" i="8"/>
  <c r="FR70" i="8"/>
  <c r="FS70" i="8"/>
  <c r="FT70" i="8" s="1"/>
  <c r="FY70" i="8"/>
  <c r="FZ70" i="8"/>
  <c r="GB70" i="8"/>
  <c r="GC70" i="8"/>
  <c r="GE70" i="8"/>
  <c r="GF70" i="8"/>
  <c r="GH70" i="8"/>
  <c r="GI70" i="8"/>
  <c r="GJ70" i="8" s="1"/>
  <c r="GK70" i="8"/>
  <c r="GL70" i="8"/>
  <c r="GN70" i="8"/>
  <c r="GO70" i="8"/>
  <c r="GQ70" i="8"/>
  <c r="GR70" i="8"/>
  <c r="GS70" i="8" s="1"/>
  <c r="GX70" i="8"/>
  <c r="GY70" i="8"/>
  <c r="HA70" i="8"/>
  <c r="HB70" i="8"/>
  <c r="HD70" i="8"/>
  <c r="HE70" i="8"/>
  <c r="HG70" i="8"/>
  <c r="HH70" i="8"/>
  <c r="HJ70" i="8"/>
  <c r="HK70" i="8"/>
  <c r="HM70" i="8"/>
  <c r="HN70" i="8"/>
  <c r="HO70" i="8"/>
  <c r="HP70" i="8"/>
  <c r="HQ70" i="8"/>
  <c r="HW70" i="8"/>
  <c r="HX70" i="8"/>
  <c r="HZ70" i="8"/>
  <c r="IA70" i="8"/>
  <c r="IB70" i="8" s="1"/>
  <c r="IC70" i="8"/>
  <c r="ID70" i="8"/>
  <c r="IF70" i="8"/>
  <c r="IG70" i="8"/>
  <c r="IH70" i="8" s="1"/>
  <c r="II70" i="8"/>
  <c r="IJ70" i="8"/>
  <c r="IL70" i="8"/>
  <c r="IM70" i="8"/>
  <c r="IO70" i="8"/>
  <c r="IP70" i="8"/>
  <c r="B71" i="8"/>
  <c r="F71" i="8"/>
  <c r="G71" i="8"/>
  <c r="I71" i="8"/>
  <c r="J71" i="8"/>
  <c r="K71" i="8" s="1"/>
  <c r="L71" i="8"/>
  <c r="M71" i="8"/>
  <c r="O71" i="8"/>
  <c r="P71" i="8"/>
  <c r="Q71" i="8"/>
  <c r="R71" i="8"/>
  <c r="S71" i="8"/>
  <c r="U71" i="8"/>
  <c r="V71" i="8"/>
  <c r="X71" i="8"/>
  <c r="Y71" i="8"/>
  <c r="AE71" i="8"/>
  <c r="AF71" i="8"/>
  <c r="AH71" i="8"/>
  <c r="AI71" i="8"/>
  <c r="AK71" i="8"/>
  <c r="AL71" i="8"/>
  <c r="AN71" i="8"/>
  <c r="AO71" i="8"/>
  <c r="AQ71" i="8"/>
  <c r="AR71" i="8"/>
  <c r="AS71" i="8"/>
  <c r="AT71" i="8"/>
  <c r="AU71" i="8"/>
  <c r="AW71" i="8"/>
  <c r="AX71" i="8"/>
  <c r="BD71" i="8"/>
  <c r="BE71" i="8"/>
  <c r="BG71" i="8"/>
  <c r="BH71" i="8"/>
  <c r="BJ71" i="8"/>
  <c r="BK71" i="8"/>
  <c r="BM71" i="8"/>
  <c r="BN71" i="8"/>
  <c r="BO71" i="8" s="1"/>
  <c r="BP71" i="8"/>
  <c r="BQ71" i="8"/>
  <c r="BS71" i="8"/>
  <c r="BT71" i="8"/>
  <c r="BV71" i="8"/>
  <c r="BW71" i="8"/>
  <c r="CC71" i="8"/>
  <c r="CD71" i="8"/>
  <c r="CF71" i="8"/>
  <c r="CG71" i="8"/>
  <c r="CI71" i="8"/>
  <c r="CJ71" i="8"/>
  <c r="CL71" i="8"/>
  <c r="CM71" i="8"/>
  <c r="CO71" i="8"/>
  <c r="CP71" i="8"/>
  <c r="CR71" i="8"/>
  <c r="CS71" i="8"/>
  <c r="CU71" i="8"/>
  <c r="CV71" i="8"/>
  <c r="DB71" i="8"/>
  <c r="DC71" i="8"/>
  <c r="DE71" i="8"/>
  <c r="DF71" i="8"/>
  <c r="DH71" i="8"/>
  <c r="DI71" i="8"/>
  <c r="DK71" i="8"/>
  <c r="DL71" i="8"/>
  <c r="DN71" i="8"/>
  <c r="DO71" i="8"/>
  <c r="DQ71" i="8"/>
  <c r="DR71" i="8"/>
  <c r="DT71" i="8"/>
  <c r="DU71" i="8"/>
  <c r="EA71" i="8"/>
  <c r="EB71" i="8"/>
  <c r="ED71" i="8"/>
  <c r="EE71" i="8"/>
  <c r="EG71" i="8"/>
  <c r="EH71" i="8"/>
  <c r="EJ71" i="8"/>
  <c r="EK71" i="8"/>
  <c r="EM71" i="8"/>
  <c r="EN71" i="8"/>
  <c r="EP71" i="8"/>
  <c r="EQ71" i="8"/>
  <c r="ES71" i="8"/>
  <c r="ET71" i="8"/>
  <c r="EU71" i="8" s="1"/>
  <c r="EZ71" i="8"/>
  <c r="FA71" i="8"/>
  <c r="FC71" i="8"/>
  <c r="FD71" i="8"/>
  <c r="FF71" i="8"/>
  <c r="FG71" i="8"/>
  <c r="FI71" i="8"/>
  <c r="FJ71" i="8"/>
  <c r="FK71" i="8" s="1"/>
  <c r="FL71" i="8"/>
  <c r="FM71" i="8"/>
  <c r="FN71" i="8"/>
  <c r="FO71" i="8"/>
  <c r="FP71" i="8"/>
  <c r="FR71" i="8"/>
  <c r="FS71" i="8"/>
  <c r="FY71" i="8"/>
  <c r="FZ71" i="8"/>
  <c r="GA71" i="8"/>
  <c r="GB71" i="8"/>
  <c r="GC71" i="8"/>
  <c r="GE71" i="8"/>
  <c r="GF71" i="8"/>
  <c r="GH71" i="8"/>
  <c r="GI71" i="8"/>
  <c r="GK71" i="8"/>
  <c r="GL71" i="8"/>
  <c r="GN71" i="8"/>
  <c r="GO71" i="8"/>
  <c r="GQ71" i="8"/>
  <c r="GR71" i="8"/>
  <c r="GX71" i="8"/>
  <c r="GY71" i="8"/>
  <c r="HA71" i="8"/>
  <c r="HB71" i="8"/>
  <c r="HD71" i="8"/>
  <c r="HE71" i="8"/>
  <c r="HG71" i="8"/>
  <c r="HH71" i="8"/>
  <c r="HJ71" i="8"/>
  <c r="HK71" i="8"/>
  <c r="HM71" i="8"/>
  <c r="HN71" i="8"/>
  <c r="HO71" i="8"/>
  <c r="HP71" i="8"/>
  <c r="HQ71" i="8"/>
  <c r="HW71" i="8"/>
  <c r="HY71" i="8"/>
  <c r="HX71" i="8"/>
  <c r="HZ71" i="8"/>
  <c r="IA71" i="8"/>
  <c r="IC71" i="8"/>
  <c r="ID71" i="8"/>
  <c r="IF71" i="8"/>
  <c r="IG71" i="8"/>
  <c r="II71" i="8"/>
  <c r="IJ71" i="8"/>
  <c r="IL71" i="8"/>
  <c r="IM71" i="8"/>
  <c r="IO71" i="8"/>
  <c r="IP71" i="8"/>
  <c r="B72" i="8"/>
  <c r="F72" i="8"/>
  <c r="G72" i="8"/>
  <c r="I72" i="8"/>
  <c r="J72" i="8"/>
  <c r="L72" i="8"/>
  <c r="M72" i="8"/>
  <c r="O72" i="8"/>
  <c r="P72" i="8"/>
  <c r="R72" i="8"/>
  <c r="T72" i="8"/>
  <c r="S72" i="8"/>
  <c r="U72" i="8"/>
  <c r="V72" i="8"/>
  <c r="X72" i="8"/>
  <c r="Y72" i="8"/>
  <c r="AE72" i="8"/>
  <c r="AF72" i="8"/>
  <c r="AG72" i="8" s="1"/>
  <c r="AH72" i="8"/>
  <c r="AI72" i="8"/>
  <c r="AK72" i="8"/>
  <c r="AL72" i="8"/>
  <c r="AN72" i="8"/>
  <c r="AO72" i="8"/>
  <c r="AQ72" i="8"/>
  <c r="AR72" i="8"/>
  <c r="AT72" i="8"/>
  <c r="AU72" i="8"/>
  <c r="AW72" i="8"/>
  <c r="AX72" i="8"/>
  <c r="BD72" i="8"/>
  <c r="BF72" i="8" s="1"/>
  <c r="BE72" i="8"/>
  <c r="BG72" i="8"/>
  <c r="BH72" i="8"/>
  <c r="BJ72" i="8"/>
  <c r="BK72" i="8"/>
  <c r="BL72" i="8"/>
  <c r="BM72" i="8"/>
  <c r="BN72" i="8"/>
  <c r="BP72" i="8"/>
  <c r="BQ72" i="8"/>
  <c r="BS72" i="8"/>
  <c r="BT72" i="8"/>
  <c r="BV72" i="8"/>
  <c r="BW72" i="8"/>
  <c r="CC72" i="8"/>
  <c r="CD72" i="8"/>
  <c r="CF72" i="8"/>
  <c r="CG72" i="8"/>
  <c r="CI72" i="8"/>
  <c r="CJ72" i="8"/>
  <c r="CL72" i="8"/>
  <c r="CM72" i="8"/>
  <c r="CN72" i="8"/>
  <c r="CO72" i="8"/>
  <c r="CP72" i="8"/>
  <c r="CR72" i="8"/>
  <c r="CS72" i="8"/>
  <c r="CU72" i="8"/>
  <c r="CV72" i="8"/>
  <c r="DB72" i="8"/>
  <c r="DC72" i="8"/>
  <c r="DE72" i="8"/>
  <c r="DF72" i="8"/>
  <c r="DH72" i="8"/>
  <c r="DI72" i="8"/>
  <c r="DK72" i="8"/>
  <c r="DL72" i="8"/>
  <c r="DN72" i="8"/>
  <c r="DP72" i="8" s="1"/>
  <c r="DO72" i="8"/>
  <c r="DQ72" i="8"/>
  <c r="DR72" i="8"/>
  <c r="DT72" i="8"/>
  <c r="DU72" i="8"/>
  <c r="DV72" i="8"/>
  <c r="EA72" i="8"/>
  <c r="EB72" i="8"/>
  <c r="ED72" i="8"/>
  <c r="EE72" i="8"/>
  <c r="EF72" i="8"/>
  <c r="EG72" i="8"/>
  <c r="EH72" i="8"/>
  <c r="EJ72" i="8"/>
  <c r="EK72" i="8"/>
  <c r="EM72" i="8"/>
  <c r="EN72" i="8"/>
  <c r="EP72" i="8"/>
  <c r="EQ72" i="8"/>
  <c r="ES72" i="8"/>
  <c r="ET72" i="8"/>
  <c r="EZ72" i="8"/>
  <c r="FA72" i="8"/>
  <c r="FC72" i="8"/>
  <c r="FD72" i="8"/>
  <c r="FF72" i="8"/>
  <c r="FG72" i="8"/>
  <c r="FH72" i="8" s="1"/>
  <c r="FI72" i="8"/>
  <c r="FJ72" i="8"/>
  <c r="FL72" i="8"/>
  <c r="FM72" i="8"/>
  <c r="FO72" i="8"/>
  <c r="FP72" i="8"/>
  <c r="FR72" i="8"/>
  <c r="FS72" i="8"/>
  <c r="FY72" i="8"/>
  <c r="FZ72" i="8"/>
  <c r="GB72" i="8"/>
  <c r="GC72" i="8"/>
  <c r="GE72" i="8"/>
  <c r="GF72" i="8"/>
  <c r="GG72" i="8"/>
  <c r="GH72" i="8"/>
  <c r="GI72" i="8"/>
  <c r="GK72" i="8"/>
  <c r="GL72" i="8"/>
  <c r="GN72" i="8"/>
  <c r="GO72" i="8"/>
  <c r="GP72" i="8" s="1"/>
  <c r="GQ72" i="8"/>
  <c r="GR72" i="8"/>
  <c r="GS72" i="8" s="1"/>
  <c r="GX72" i="8"/>
  <c r="GY72" i="8"/>
  <c r="HA72" i="8"/>
  <c r="HB72" i="8"/>
  <c r="HD72" i="8"/>
  <c r="HE72" i="8"/>
  <c r="HG72" i="8"/>
  <c r="HH72" i="8"/>
  <c r="HJ72" i="8"/>
  <c r="HK72" i="8"/>
  <c r="HM72" i="8"/>
  <c r="HN72" i="8"/>
  <c r="HP72" i="8"/>
  <c r="HQ72" i="8"/>
  <c r="HR72" i="8"/>
  <c r="HW72" i="8"/>
  <c r="HX72" i="8"/>
  <c r="HZ72" i="8"/>
  <c r="IA72" i="8"/>
  <c r="IC72" i="8"/>
  <c r="ID72" i="8"/>
  <c r="IF72" i="8"/>
  <c r="IG72" i="8"/>
  <c r="II72" i="8"/>
  <c r="IJ72" i="8"/>
  <c r="IL72" i="8"/>
  <c r="IM72" i="8"/>
  <c r="IO72" i="8"/>
  <c r="IP72" i="8"/>
  <c r="IQ72" i="8"/>
  <c r="B73" i="8"/>
  <c r="F73" i="8"/>
  <c r="G73" i="8"/>
  <c r="I73" i="8"/>
  <c r="J73" i="8"/>
  <c r="L73" i="8"/>
  <c r="M73" i="8"/>
  <c r="O73" i="8"/>
  <c r="P73" i="8"/>
  <c r="R73" i="8"/>
  <c r="S73" i="8"/>
  <c r="U73" i="8"/>
  <c r="V73" i="8"/>
  <c r="X73" i="8"/>
  <c r="Y73" i="8"/>
  <c r="Z73" i="8" s="1"/>
  <c r="AE73" i="8"/>
  <c r="AF73" i="8"/>
  <c r="AH73" i="8"/>
  <c r="AI73" i="8"/>
  <c r="AK73" i="8"/>
  <c r="AL73" i="8"/>
  <c r="AN73" i="8"/>
  <c r="AO73" i="8"/>
  <c r="AP73" i="8" s="1"/>
  <c r="AQ73" i="8"/>
  <c r="AR73" i="8"/>
  <c r="AT73" i="8"/>
  <c r="AT95" i="8" s="1"/>
  <c r="AV73" i="8"/>
  <c r="AU73" i="8"/>
  <c r="AW73" i="8"/>
  <c r="AX73" i="8"/>
  <c r="AY73" i="8" s="1"/>
  <c r="BD73" i="8"/>
  <c r="BE73" i="8"/>
  <c r="BF73" i="8"/>
  <c r="BG73" i="8"/>
  <c r="BH73" i="8"/>
  <c r="BJ73" i="8"/>
  <c r="BK73" i="8"/>
  <c r="BL73" i="8" s="1"/>
  <c r="BM73" i="8"/>
  <c r="BN73" i="8"/>
  <c r="BP73" i="8"/>
  <c r="BQ73" i="8"/>
  <c r="BS73" i="8"/>
  <c r="BT73" i="8"/>
  <c r="BV73" i="8"/>
  <c r="BW73" i="8"/>
  <c r="BX73" i="8"/>
  <c r="CC73" i="8"/>
  <c r="CD73" i="8"/>
  <c r="CF73" i="8"/>
  <c r="CG73" i="8"/>
  <c r="CI73" i="8"/>
  <c r="CJ73" i="8"/>
  <c r="CL73" i="8"/>
  <c r="CM73" i="8"/>
  <c r="CO73" i="8"/>
  <c r="CP73" i="8"/>
  <c r="CR73" i="8"/>
  <c r="CS73" i="8"/>
  <c r="CU73" i="8"/>
  <c r="CV73" i="8"/>
  <c r="DB73" i="8"/>
  <c r="DC73" i="8"/>
  <c r="DE73" i="8"/>
  <c r="DF73" i="8"/>
  <c r="DG73" i="8" s="1"/>
  <c r="DH73" i="8"/>
  <c r="DI73" i="8"/>
  <c r="DJ73" i="8" s="1"/>
  <c r="DK73" i="8"/>
  <c r="DL73" i="8"/>
  <c r="DN73" i="8"/>
  <c r="DO73" i="8"/>
  <c r="DQ73" i="8"/>
  <c r="DR73" i="8"/>
  <c r="DS73" i="8"/>
  <c r="DT73" i="8"/>
  <c r="DU73" i="8"/>
  <c r="EA73" i="8"/>
  <c r="EB73" i="8"/>
  <c r="ED73" i="8"/>
  <c r="EE73" i="8"/>
  <c r="EG73" i="8"/>
  <c r="EH73" i="8"/>
  <c r="EI73" i="8" s="1"/>
  <c r="EJ73" i="8"/>
  <c r="EK73" i="8"/>
  <c r="EM73" i="8"/>
  <c r="EN73" i="8"/>
  <c r="EP73" i="8"/>
  <c r="EQ73" i="8"/>
  <c r="ES73" i="8"/>
  <c r="ET73" i="8"/>
  <c r="EZ73" i="8"/>
  <c r="FA73" i="8"/>
  <c r="FC73" i="8"/>
  <c r="FD73" i="8"/>
  <c r="FF73" i="8"/>
  <c r="FG73" i="8"/>
  <c r="FI73" i="8"/>
  <c r="FJ73" i="8"/>
  <c r="FL73" i="8"/>
  <c r="FM73" i="8"/>
  <c r="FO73" i="8"/>
  <c r="FP73" i="8"/>
  <c r="FR73" i="8"/>
  <c r="FS73" i="8"/>
  <c r="FY73" i="8"/>
  <c r="FZ73" i="8"/>
  <c r="GB73" i="8"/>
  <c r="GC73" i="8"/>
  <c r="GE73" i="8"/>
  <c r="GF73" i="8"/>
  <c r="GH73" i="8"/>
  <c r="GI73" i="8"/>
  <c r="GK73" i="8"/>
  <c r="GL73" i="8"/>
  <c r="GN73" i="8"/>
  <c r="GO73" i="8"/>
  <c r="GQ73" i="8"/>
  <c r="GR73" i="8"/>
  <c r="GX73" i="8"/>
  <c r="GY73" i="8"/>
  <c r="HA73" i="8"/>
  <c r="HB73" i="8"/>
  <c r="HD73" i="8"/>
  <c r="HE73" i="8"/>
  <c r="HF73" i="8" s="1"/>
  <c r="HG73" i="8"/>
  <c r="HH73" i="8"/>
  <c r="HJ73" i="8"/>
  <c r="HK73" i="8"/>
  <c r="HL73" i="8" s="1"/>
  <c r="HM73" i="8"/>
  <c r="HN73" i="8"/>
  <c r="HP73" i="8"/>
  <c r="HQ73" i="8"/>
  <c r="HW73" i="8"/>
  <c r="HX73" i="8"/>
  <c r="HZ73" i="8"/>
  <c r="IA73" i="8"/>
  <c r="IC73" i="8"/>
  <c r="ID73" i="8"/>
  <c r="IF73" i="8"/>
  <c r="IG73" i="8"/>
  <c r="IH73" i="8"/>
  <c r="II73" i="8"/>
  <c r="IJ73" i="8"/>
  <c r="IL73" i="8"/>
  <c r="IM73" i="8"/>
  <c r="IN73" i="8"/>
  <c r="IO73" i="8"/>
  <c r="IP73" i="8"/>
  <c r="B74" i="8"/>
  <c r="F74" i="8"/>
  <c r="G74" i="8"/>
  <c r="I74" i="8"/>
  <c r="J74" i="8"/>
  <c r="K74" i="8"/>
  <c r="L74" i="8"/>
  <c r="M74" i="8"/>
  <c r="O74" i="8"/>
  <c r="P74" i="8"/>
  <c r="Q74" i="8" s="1"/>
  <c r="R74" i="8"/>
  <c r="S74" i="8"/>
  <c r="U74" i="8"/>
  <c r="W74" i="8" s="1"/>
  <c r="V74" i="8"/>
  <c r="X74" i="8"/>
  <c r="Y74" i="8"/>
  <c r="AE74" i="8"/>
  <c r="AF74" i="8"/>
  <c r="AH74" i="8"/>
  <c r="AI74" i="8"/>
  <c r="AK74" i="8"/>
  <c r="AL74" i="8"/>
  <c r="AM74" i="8"/>
  <c r="AN74" i="8"/>
  <c r="AO74" i="8"/>
  <c r="AQ74" i="8"/>
  <c r="AR74" i="8"/>
  <c r="AS74" i="8" s="1"/>
  <c r="AT74" i="8"/>
  <c r="AU74" i="8"/>
  <c r="AV74" i="8"/>
  <c r="AW74" i="8"/>
  <c r="AX74" i="8"/>
  <c r="BD74" i="8"/>
  <c r="BE74" i="8"/>
  <c r="BG74" i="8"/>
  <c r="BH74" i="8"/>
  <c r="BJ74" i="8"/>
  <c r="BK74" i="8"/>
  <c r="BL74" i="8" s="1"/>
  <c r="BM74" i="8"/>
  <c r="BN74" i="8"/>
  <c r="BO74" i="8" s="1"/>
  <c r="BP74" i="8"/>
  <c r="BQ74" i="8"/>
  <c r="BR74" i="8"/>
  <c r="BS74" i="8"/>
  <c r="BT74" i="8"/>
  <c r="BV74" i="8"/>
  <c r="BW74" i="8"/>
  <c r="CC74" i="8"/>
  <c r="CD74" i="8"/>
  <c r="CF74" i="8"/>
  <c r="CG74" i="8"/>
  <c r="CI74" i="8"/>
  <c r="CJ74" i="8"/>
  <c r="CK74" i="8" s="1"/>
  <c r="CL74" i="8"/>
  <c r="CM74" i="8"/>
  <c r="CO74" i="8"/>
  <c r="CP74" i="8"/>
  <c r="CR74" i="8"/>
  <c r="CS74" i="8"/>
  <c r="CU74" i="8"/>
  <c r="CV74" i="8"/>
  <c r="DB74" i="8"/>
  <c r="DC74" i="8"/>
  <c r="DE74" i="8"/>
  <c r="DF74" i="8"/>
  <c r="DG74" i="8"/>
  <c r="DH74" i="8"/>
  <c r="DI74" i="8"/>
  <c r="DK74" i="8"/>
  <c r="DL74" i="8"/>
  <c r="DN74" i="8"/>
  <c r="DO74" i="8"/>
  <c r="DQ74" i="8"/>
  <c r="DR74" i="8"/>
  <c r="DT74" i="8"/>
  <c r="DU74" i="8"/>
  <c r="EA74" i="8"/>
  <c r="EB74" i="8"/>
  <c r="ED74" i="8"/>
  <c r="EE74" i="8"/>
  <c r="EF74" i="8" s="1"/>
  <c r="EG74" i="8"/>
  <c r="EI74" i="8" s="1"/>
  <c r="EH74" i="8"/>
  <c r="EJ74" i="8"/>
  <c r="EL74" i="8"/>
  <c r="EK74" i="8"/>
  <c r="EM74" i="8"/>
  <c r="EN74" i="8"/>
  <c r="EP74" i="8"/>
  <c r="EQ74" i="8"/>
  <c r="ES74" i="8"/>
  <c r="ET74" i="8"/>
  <c r="EZ74" i="8"/>
  <c r="FA74" i="8"/>
  <c r="FC74" i="8"/>
  <c r="FD74" i="8"/>
  <c r="FE74" i="8"/>
  <c r="FF74" i="8"/>
  <c r="FG74" i="8"/>
  <c r="FI74" i="8"/>
  <c r="FJ74" i="8"/>
  <c r="FL74" i="8"/>
  <c r="FM74" i="8"/>
  <c r="FO74" i="8"/>
  <c r="FQ74" i="8"/>
  <c r="FP74" i="8"/>
  <c r="FR74" i="8"/>
  <c r="FS74" i="8"/>
  <c r="FY74" i="8"/>
  <c r="FZ74" i="8"/>
  <c r="GB74" i="8"/>
  <c r="GC74" i="8"/>
  <c r="GE74" i="8"/>
  <c r="GF74" i="8"/>
  <c r="GG74" i="8" s="1"/>
  <c r="GH74" i="8"/>
  <c r="GI74" i="8"/>
  <c r="GK74" i="8"/>
  <c r="GL74" i="8"/>
  <c r="GN74" i="8"/>
  <c r="GO74" i="8"/>
  <c r="GQ74" i="8"/>
  <c r="GR74" i="8"/>
  <c r="GX74" i="8"/>
  <c r="GY74" i="8"/>
  <c r="HA74" i="8"/>
  <c r="HB74" i="8"/>
  <c r="HD74" i="8"/>
  <c r="HE74" i="8"/>
  <c r="HG74" i="8"/>
  <c r="HH74" i="8"/>
  <c r="HI74" i="8" s="1"/>
  <c r="HJ74" i="8"/>
  <c r="HK74" i="8"/>
  <c r="HM74" i="8"/>
  <c r="HN74" i="8"/>
  <c r="HP74" i="8"/>
  <c r="HQ74" i="8"/>
  <c r="HW74" i="8"/>
  <c r="HX74" i="8"/>
  <c r="HY74" i="8" s="1"/>
  <c r="HZ74" i="8"/>
  <c r="IA74" i="8"/>
  <c r="IC74" i="8"/>
  <c r="IE74" i="8"/>
  <c r="ID74" i="8"/>
  <c r="IF74" i="8"/>
  <c r="IG74" i="8"/>
  <c r="II74" i="8"/>
  <c r="IJ74" i="8"/>
  <c r="IL74" i="8"/>
  <c r="IM74" i="8"/>
  <c r="IO74" i="8"/>
  <c r="IP74" i="8"/>
  <c r="B75" i="8"/>
  <c r="F75" i="8"/>
  <c r="G75" i="8"/>
  <c r="I75" i="8"/>
  <c r="J75" i="8"/>
  <c r="L75" i="8"/>
  <c r="M75" i="8"/>
  <c r="O75" i="8"/>
  <c r="P75" i="8"/>
  <c r="R75" i="8"/>
  <c r="S75" i="8"/>
  <c r="U75" i="8"/>
  <c r="V75" i="8"/>
  <c r="X75" i="8"/>
  <c r="Y75" i="8"/>
  <c r="AE75" i="8"/>
  <c r="AF75" i="8"/>
  <c r="AH75" i="8"/>
  <c r="AI75" i="8"/>
  <c r="AK75" i="8"/>
  <c r="AL75" i="8"/>
  <c r="AN75" i="8"/>
  <c r="AO75" i="8"/>
  <c r="AQ75" i="8"/>
  <c r="AR75" i="8"/>
  <c r="AT75" i="8"/>
  <c r="AU75" i="8"/>
  <c r="AW75" i="8"/>
  <c r="AX75" i="8"/>
  <c r="BD75" i="8"/>
  <c r="BE75" i="8"/>
  <c r="BG75" i="8"/>
  <c r="BH75" i="8"/>
  <c r="BJ75" i="8"/>
  <c r="BK75" i="8"/>
  <c r="BM75" i="8"/>
  <c r="BN75" i="8"/>
  <c r="BP75" i="8"/>
  <c r="BQ75" i="8"/>
  <c r="BS75" i="8"/>
  <c r="BT75" i="8"/>
  <c r="BV75" i="8"/>
  <c r="BW75" i="8"/>
  <c r="CC75" i="8"/>
  <c r="CD75" i="8"/>
  <c r="CF75" i="8"/>
  <c r="CG75" i="8"/>
  <c r="CI75" i="8"/>
  <c r="CJ75" i="8"/>
  <c r="CL75" i="8"/>
  <c r="CM75" i="8"/>
  <c r="CO75" i="8"/>
  <c r="CP75" i="8"/>
  <c r="CR75" i="8"/>
  <c r="CS75" i="8"/>
  <c r="CU75" i="8"/>
  <c r="CV75" i="8"/>
  <c r="DB75" i="8"/>
  <c r="DC75" i="8"/>
  <c r="DE75" i="8"/>
  <c r="DF75" i="8"/>
  <c r="DH75" i="8"/>
  <c r="DI75" i="8"/>
  <c r="DK75" i="8"/>
  <c r="DL75" i="8"/>
  <c r="DM75" i="8" s="1"/>
  <c r="DN75" i="8"/>
  <c r="DO75" i="8"/>
  <c r="DP75" i="8"/>
  <c r="DQ75" i="8"/>
  <c r="DR75" i="8"/>
  <c r="DT75" i="8"/>
  <c r="DU75" i="8"/>
  <c r="DV75" i="8" s="1"/>
  <c r="EA75" i="8"/>
  <c r="EB75" i="8"/>
  <c r="ED75" i="8"/>
  <c r="EE75" i="8"/>
  <c r="EG75" i="8"/>
  <c r="EH75" i="8"/>
  <c r="EJ75" i="8"/>
  <c r="EK75" i="8"/>
  <c r="EM75" i="8"/>
  <c r="EN75" i="8"/>
  <c r="EP75" i="8"/>
  <c r="EQ75" i="8"/>
  <c r="ES75" i="8"/>
  <c r="ET75" i="8"/>
  <c r="EZ75" i="8"/>
  <c r="FA75" i="8"/>
  <c r="FC75" i="8"/>
  <c r="FD75" i="8"/>
  <c r="FF75" i="8"/>
  <c r="FG75" i="8"/>
  <c r="FI75" i="8"/>
  <c r="FJ75" i="8"/>
  <c r="FL75" i="8"/>
  <c r="FM75" i="8"/>
  <c r="FO75" i="8"/>
  <c r="FP75" i="8"/>
  <c r="FR75" i="8"/>
  <c r="FS75" i="8"/>
  <c r="FY75" i="8"/>
  <c r="FZ75" i="8"/>
  <c r="GB75" i="8"/>
  <c r="GC75" i="8"/>
  <c r="GE75" i="8"/>
  <c r="GF75" i="8"/>
  <c r="GH75" i="8"/>
  <c r="GJ75" i="8"/>
  <c r="GI75" i="8"/>
  <c r="GK75" i="8"/>
  <c r="GL75" i="8"/>
  <c r="GN75" i="8"/>
  <c r="GO75" i="8"/>
  <c r="GQ75" i="8"/>
  <c r="GR75" i="8"/>
  <c r="GX75" i="8"/>
  <c r="GY75" i="8"/>
  <c r="HA75" i="8"/>
  <c r="HB75" i="8"/>
  <c r="HD75" i="8"/>
  <c r="HE75" i="8"/>
  <c r="HG75" i="8"/>
  <c r="HH75" i="8"/>
  <c r="HJ75" i="8"/>
  <c r="HK75" i="8"/>
  <c r="HM75" i="8"/>
  <c r="HN75" i="8"/>
  <c r="HP75" i="8"/>
  <c r="HQ75" i="8"/>
  <c r="HR75" i="8" s="1"/>
  <c r="HW75" i="8"/>
  <c r="HX75" i="8"/>
  <c r="HZ75" i="8"/>
  <c r="IA75" i="8"/>
  <c r="IC75" i="8"/>
  <c r="ID75" i="8"/>
  <c r="IF75" i="8"/>
  <c r="IG75" i="8"/>
  <c r="IH75" i="8" s="1"/>
  <c r="II75" i="8"/>
  <c r="IJ75" i="8"/>
  <c r="IL75" i="8"/>
  <c r="IM75" i="8"/>
  <c r="IO75" i="8"/>
  <c r="IP75" i="8"/>
  <c r="B76" i="8"/>
  <c r="F76" i="8"/>
  <c r="G76" i="8"/>
  <c r="I76" i="8"/>
  <c r="J76" i="8"/>
  <c r="L76" i="8"/>
  <c r="M76" i="8"/>
  <c r="O76" i="8"/>
  <c r="P76" i="8"/>
  <c r="R76" i="8"/>
  <c r="T76" i="8" s="1"/>
  <c r="S76" i="8"/>
  <c r="U76" i="8"/>
  <c r="V76" i="8"/>
  <c r="X76" i="8"/>
  <c r="Y76" i="8"/>
  <c r="Z76" i="8"/>
  <c r="AE76" i="8"/>
  <c r="AF76" i="8"/>
  <c r="AH76" i="8"/>
  <c r="AI76" i="8"/>
  <c r="AJ76" i="8"/>
  <c r="AK76" i="8"/>
  <c r="AL76" i="8"/>
  <c r="AN76" i="8"/>
  <c r="AO76" i="8"/>
  <c r="AP76" i="8" s="1"/>
  <c r="AQ76" i="8"/>
  <c r="AR76" i="8"/>
  <c r="AT76" i="8"/>
  <c r="AU76" i="8"/>
  <c r="AW76" i="8"/>
  <c r="AX76" i="8"/>
  <c r="AY76" i="8"/>
  <c r="BD76" i="8"/>
  <c r="BE76" i="8"/>
  <c r="BG76" i="8"/>
  <c r="BH76" i="8"/>
  <c r="BJ76" i="8"/>
  <c r="BK76" i="8"/>
  <c r="BL76" i="8"/>
  <c r="BM76" i="8"/>
  <c r="BN76" i="8"/>
  <c r="BP76" i="8"/>
  <c r="BQ76" i="8"/>
  <c r="BS76" i="8"/>
  <c r="BT76" i="8"/>
  <c r="BV76" i="8"/>
  <c r="BW76" i="8"/>
  <c r="CC76" i="8"/>
  <c r="CD76" i="8"/>
  <c r="CF76" i="8"/>
  <c r="CG76" i="8"/>
  <c r="CI76" i="8"/>
  <c r="CJ76" i="8"/>
  <c r="CL76" i="8"/>
  <c r="CM76" i="8"/>
  <c r="CO76" i="8"/>
  <c r="CP76" i="8"/>
  <c r="CR76" i="8"/>
  <c r="CS76" i="8"/>
  <c r="CU76" i="8"/>
  <c r="CV76" i="8"/>
  <c r="DB76" i="8"/>
  <c r="DC76" i="8"/>
  <c r="DE76" i="8"/>
  <c r="DF76" i="8"/>
  <c r="DH76" i="8"/>
  <c r="DI76" i="8"/>
  <c r="DK76" i="8"/>
  <c r="DL76" i="8"/>
  <c r="DN76" i="8"/>
  <c r="DO76" i="8"/>
  <c r="DP76" i="8" s="1"/>
  <c r="DQ76" i="8"/>
  <c r="DR76" i="8"/>
  <c r="DT76" i="8"/>
  <c r="DU76" i="8"/>
  <c r="DV76" i="8"/>
  <c r="EA76" i="8"/>
  <c r="EB76" i="8"/>
  <c r="ED76" i="8"/>
  <c r="EE76" i="8"/>
  <c r="EG76" i="8"/>
  <c r="EH76" i="8"/>
  <c r="EJ76" i="8"/>
  <c r="EK76" i="8"/>
  <c r="EL76" i="8" s="1"/>
  <c r="EM76" i="8"/>
  <c r="EN76" i="8"/>
  <c r="EO76" i="8"/>
  <c r="EP76" i="8"/>
  <c r="EQ76" i="8"/>
  <c r="ES76" i="8"/>
  <c r="ET76" i="8"/>
  <c r="EZ76" i="8"/>
  <c r="FA76" i="8"/>
  <c r="FC76" i="8"/>
  <c r="FD76" i="8"/>
  <c r="FF76" i="8"/>
  <c r="FG76" i="8"/>
  <c r="FI76" i="8"/>
  <c r="FJ76" i="8"/>
  <c r="FK76" i="8" s="1"/>
  <c r="FL76" i="8"/>
  <c r="FM76" i="8"/>
  <c r="FO76" i="8"/>
  <c r="FQ76" i="8" s="1"/>
  <c r="FP76" i="8"/>
  <c r="FR76" i="8"/>
  <c r="FS76" i="8"/>
  <c r="FY76" i="8"/>
  <c r="FZ76" i="8"/>
  <c r="GB76" i="8"/>
  <c r="GC76" i="8"/>
  <c r="GE76" i="8"/>
  <c r="GF76" i="8"/>
  <c r="GG76" i="8" s="1"/>
  <c r="GH76" i="8"/>
  <c r="GI76" i="8"/>
  <c r="GK76" i="8"/>
  <c r="GL76" i="8"/>
  <c r="GN76" i="8"/>
  <c r="GO76" i="8"/>
  <c r="GQ76" i="8"/>
  <c r="GR76" i="8"/>
  <c r="GS76" i="8" s="1"/>
  <c r="GX76" i="8"/>
  <c r="GY76" i="8"/>
  <c r="HA76" i="8"/>
  <c r="HB76" i="8"/>
  <c r="HC76" i="8"/>
  <c r="HD76" i="8"/>
  <c r="HE76" i="8"/>
  <c r="HG76" i="8"/>
  <c r="HH76" i="8"/>
  <c r="HI76" i="8" s="1"/>
  <c r="HJ76" i="8"/>
  <c r="HK76" i="8"/>
  <c r="HM76" i="8"/>
  <c r="HN76" i="8"/>
  <c r="HP76" i="8"/>
  <c r="HQ76" i="8"/>
  <c r="HW76" i="8"/>
  <c r="HY76" i="8" s="1"/>
  <c r="HX76" i="8"/>
  <c r="HZ76" i="8"/>
  <c r="IA76" i="8"/>
  <c r="IC76" i="8"/>
  <c r="ID76" i="8"/>
  <c r="IE76" i="8"/>
  <c r="IF76" i="8"/>
  <c r="IG76" i="8"/>
  <c r="IH76" i="8" s="1"/>
  <c r="II76" i="8"/>
  <c r="IJ76" i="8"/>
  <c r="IL76" i="8"/>
  <c r="IN76" i="8"/>
  <c r="IM76" i="8"/>
  <c r="IO76" i="8"/>
  <c r="IP76" i="8"/>
  <c r="IQ76" i="8"/>
  <c r="B77" i="8"/>
  <c r="F77" i="8"/>
  <c r="G77" i="8"/>
  <c r="I77" i="8"/>
  <c r="K77" i="8" s="1"/>
  <c r="J77" i="8"/>
  <c r="L77" i="8"/>
  <c r="M77" i="8"/>
  <c r="O77" i="8"/>
  <c r="P77" i="8"/>
  <c r="Q77" i="8" s="1"/>
  <c r="R77" i="8"/>
  <c r="S77" i="8"/>
  <c r="U77" i="8"/>
  <c r="V77" i="8"/>
  <c r="W77" i="8"/>
  <c r="X77" i="8"/>
  <c r="Y77" i="8"/>
  <c r="AE77" i="8"/>
  <c r="AF77" i="8"/>
  <c r="AH77" i="8"/>
  <c r="AI77" i="8"/>
  <c r="AK77" i="8"/>
  <c r="AL77" i="8"/>
  <c r="AN77" i="8"/>
  <c r="AO77" i="8"/>
  <c r="AQ77" i="8"/>
  <c r="AS77" i="8"/>
  <c r="AR77" i="8"/>
  <c r="AT77" i="8"/>
  <c r="AU77" i="8"/>
  <c r="AW77" i="8"/>
  <c r="AX77" i="8"/>
  <c r="BD77" i="8"/>
  <c r="BE77" i="8"/>
  <c r="BF77" i="8"/>
  <c r="BG77" i="8"/>
  <c r="BH77" i="8"/>
  <c r="BJ77" i="8"/>
  <c r="BK77" i="8"/>
  <c r="BL77" i="8" s="1"/>
  <c r="BM77" i="8"/>
  <c r="BN77" i="8"/>
  <c r="BP77" i="8"/>
  <c r="BQ77" i="8"/>
  <c r="BS77" i="8"/>
  <c r="BT77" i="8"/>
  <c r="BU77" i="8" s="1"/>
  <c r="BV77" i="8"/>
  <c r="BW77" i="8"/>
  <c r="CC77" i="8"/>
  <c r="CD77" i="8"/>
  <c r="CF77" i="8"/>
  <c r="CG77" i="8"/>
  <c r="CI77" i="8"/>
  <c r="CK77" i="8"/>
  <c r="CJ77" i="8"/>
  <c r="CL77" i="8"/>
  <c r="CM77" i="8"/>
  <c r="CO77" i="8"/>
  <c r="CP77" i="8"/>
  <c r="CR77" i="8"/>
  <c r="CS77" i="8"/>
  <c r="CU77" i="8"/>
  <c r="CV77" i="8"/>
  <c r="DB77" i="8"/>
  <c r="DC77" i="8"/>
  <c r="DE77" i="8"/>
  <c r="DG77" i="8" s="1"/>
  <c r="DF77" i="8"/>
  <c r="DH77" i="8"/>
  <c r="DJ77" i="8"/>
  <c r="DI77" i="8"/>
  <c r="DK77" i="8"/>
  <c r="DL77" i="8"/>
  <c r="DN77" i="8"/>
  <c r="DO77" i="8"/>
  <c r="DQ77" i="8"/>
  <c r="DR77" i="8"/>
  <c r="DT77" i="8"/>
  <c r="DU77" i="8"/>
  <c r="EA77" i="8"/>
  <c r="EB77" i="8"/>
  <c r="ED77" i="8"/>
  <c r="EE77" i="8"/>
  <c r="EG77" i="8"/>
  <c r="EH77" i="8"/>
  <c r="EJ77" i="8"/>
  <c r="EK77" i="8"/>
  <c r="EL77" i="8" s="1"/>
  <c r="EM77" i="8"/>
  <c r="EN77" i="8"/>
  <c r="EP77" i="8"/>
  <c r="EQ77" i="8"/>
  <c r="ER77" i="8" s="1"/>
  <c r="ES77" i="8"/>
  <c r="ET77" i="8"/>
  <c r="EZ77" i="8"/>
  <c r="FA77" i="8"/>
  <c r="FC77" i="8"/>
  <c r="FD77" i="8"/>
  <c r="FF77" i="8"/>
  <c r="FG77" i="8"/>
  <c r="FI77" i="8"/>
  <c r="FJ77" i="8"/>
  <c r="FL77" i="8"/>
  <c r="FM77" i="8"/>
  <c r="FO77" i="8"/>
  <c r="FP77" i="8"/>
  <c r="FR77" i="8"/>
  <c r="FS77" i="8"/>
  <c r="FT77" i="8" s="1"/>
  <c r="FY77" i="8"/>
  <c r="FZ77" i="8"/>
  <c r="GB77" i="8"/>
  <c r="GC77" i="8"/>
  <c r="GD77" i="8" s="1"/>
  <c r="GE77" i="8"/>
  <c r="GF77" i="8"/>
  <c r="GH77" i="8"/>
  <c r="GI77" i="8"/>
  <c r="GK77" i="8"/>
  <c r="GL77" i="8"/>
  <c r="GN77" i="8"/>
  <c r="GO77" i="8"/>
  <c r="GQ77" i="8"/>
  <c r="GR77" i="8"/>
  <c r="GS77" i="8" s="1"/>
  <c r="GX77" i="8"/>
  <c r="GY77" i="8"/>
  <c r="HA77" i="8"/>
  <c r="HC77" i="8" s="1"/>
  <c r="HB77" i="8"/>
  <c r="HD77" i="8"/>
  <c r="HE77" i="8"/>
  <c r="HF77" i="8" s="1"/>
  <c r="HG77" i="8"/>
  <c r="HH77" i="8"/>
  <c r="HJ77" i="8"/>
  <c r="HK77" i="8"/>
  <c r="HM77" i="8"/>
  <c r="HN77" i="8"/>
  <c r="HP77" i="8"/>
  <c r="HQ77" i="8"/>
  <c r="HW77" i="8"/>
  <c r="HX77" i="8"/>
  <c r="HZ77" i="8"/>
  <c r="IA77" i="8"/>
  <c r="IC77" i="8"/>
  <c r="ID77" i="8"/>
  <c r="IF77" i="8"/>
  <c r="IG77" i="8"/>
  <c r="II77" i="8"/>
  <c r="IJ77" i="8"/>
  <c r="IL77" i="8"/>
  <c r="IM77" i="8"/>
  <c r="IO77" i="8"/>
  <c r="IP77" i="8"/>
  <c r="B78" i="8"/>
  <c r="F78" i="8"/>
  <c r="G78" i="8"/>
  <c r="I78" i="8"/>
  <c r="J78" i="8"/>
  <c r="K78" i="8" s="1"/>
  <c r="L78" i="8"/>
  <c r="M78" i="8"/>
  <c r="O78" i="8"/>
  <c r="P78" i="8"/>
  <c r="R78" i="8"/>
  <c r="S78" i="8"/>
  <c r="U78" i="8"/>
  <c r="V78" i="8"/>
  <c r="X78" i="8"/>
  <c r="Y78" i="8"/>
  <c r="AE78" i="8"/>
  <c r="AF78" i="8"/>
  <c r="AH78" i="8"/>
  <c r="AI78" i="8"/>
  <c r="AK78" i="8"/>
  <c r="AL78" i="8"/>
  <c r="AN78" i="8"/>
  <c r="AO78" i="8"/>
  <c r="AQ78" i="8"/>
  <c r="AR78" i="8"/>
  <c r="AT78" i="8"/>
  <c r="AU78" i="8"/>
  <c r="AV78" i="8" s="1"/>
  <c r="AW78" i="8"/>
  <c r="AX78" i="8"/>
  <c r="BD78" i="8"/>
  <c r="BE78" i="8"/>
  <c r="BG78" i="8"/>
  <c r="BH78" i="8"/>
  <c r="BI78" i="8" s="1"/>
  <c r="BJ78" i="8"/>
  <c r="BK78" i="8"/>
  <c r="BL78" i="8"/>
  <c r="BM78" i="8"/>
  <c r="BN78" i="8"/>
  <c r="BP78" i="8"/>
  <c r="BQ78" i="8"/>
  <c r="BS78" i="8"/>
  <c r="BU78" i="8" s="1"/>
  <c r="BT78" i="8"/>
  <c r="BV78" i="8"/>
  <c r="BW78" i="8"/>
  <c r="CC78" i="8"/>
  <c r="CD78" i="8"/>
  <c r="CF78" i="8"/>
  <c r="CG78" i="8"/>
  <c r="CI78" i="8"/>
  <c r="CJ78" i="8"/>
  <c r="CK78" i="8"/>
  <c r="CL78" i="8"/>
  <c r="CM78" i="8"/>
  <c r="CO78" i="8"/>
  <c r="CP78" i="8"/>
  <c r="CR78" i="8"/>
  <c r="CS78" i="8"/>
  <c r="CU78" i="8"/>
  <c r="CV78" i="8"/>
  <c r="DB78" i="8"/>
  <c r="DC78" i="8"/>
  <c r="DE78" i="8"/>
  <c r="DF78" i="8"/>
  <c r="DH78" i="8"/>
  <c r="DI78" i="8"/>
  <c r="DK78" i="8"/>
  <c r="DL78" i="8"/>
  <c r="DM78" i="8"/>
  <c r="DN78" i="8"/>
  <c r="DO78" i="8"/>
  <c r="DQ78" i="8"/>
  <c r="DR78" i="8"/>
  <c r="DS78" i="8" s="1"/>
  <c r="DT78" i="8"/>
  <c r="DU78" i="8"/>
  <c r="EA78" i="8"/>
  <c r="EB78" i="8"/>
  <c r="ED78" i="8"/>
  <c r="EE78" i="8"/>
  <c r="EG78" i="8"/>
  <c r="EH78" i="8"/>
  <c r="EJ78" i="8"/>
  <c r="EK78" i="8"/>
  <c r="EM78" i="8"/>
  <c r="EN78" i="8"/>
  <c r="EP78" i="8"/>
  <c r="EQ78" i="8"/>
  <c r="ES78" i="8"/>
  <c r="ET78" i="8"/>
  <c r="EZ78" i="8"/>
  <c r="FA78" i="8"/>
  <c r="FC78" i="8"/>
  <c r="FD78" i="8"/>
  <c r="FF78" i="8"/>
  <c r="FG78" i="8"/>
  <c r="FI78" i="8"/>
  <c r="FJ78" i="8"/>
  <c r="FL78" i="8"/>
  <c r="FM78" i="8"/>
  <c r="FO78" i="8"/>
  <c r="FP78" i="8"/>
  <c r="FR78" i="8"/>
  <c r="FS78" i="8"/>
  <c r="FY78" i="8"/>
  <c r="FZ78" i="8"/>
  <c r="GB78" i="8"/>
  <c r="GC78" i="8"/>
  <c r="GE78" i="8"/>
  <c r="GF78" i="8"/>
  <c r="GH78" i="8"/>
  <c r="GI78" i="8"/>
  <c r="GK78" i="8"/>
  <c r="GL78" i="8"/>
  <c r="GN78" i="8"/>
  <c r="GO78" i="8"/>
  <c r="GQ78" i="8"/>
  <c r="GR78" i="8"/>
  <c r="GX78" i="8"/>
  <c r="GY78" i="8"/>
  <c r="HA78" i="8"/>
  <c r="HB78" i="8"/>
  <c r="HD78" i="8"/>
  <c r="HE78" i="8"/>
  <c r="HG78" i="8"/>
  <c r="HH78" i="8"/>
  <c r="HI78" i="8" s="1"/>
  <c r="HJ78" i="8"/>
  <c r="HK78" i="8"/>
  <c r="HM78" i="8"/>
  <c r="HN78" i="8"/>
  <c r="HP78" i="8"/>
  <c r="HQ78" i="8"/>
  <c r="HW78" i="8"/>
  <c r="HX78" i="8"/>
  <c r="HZ78" i="8"/>
  <c r="IA78" i="8"/>
  <c r="IC78" i="8"/>
  <c r="ID78" i="8"/>
  <c r="IF78" i="8"/>
  <c r="IG78" i="8"/>
  <c r="II78" i="8"/>
  <c r="IJ78" i="8"/>
  <c r="IK78" i="8" s="1"/>
  <c r="IL78" i="8"/>
  <c r="IM78" i="8"/>
  <c r="IO78" i="8"/>
  <c r="IP78" i="8"/>
  <c r="B79" i="8"/>
  <c r="F79" i="8"/>
  <c r="G79" i="8"/>
  <c r="I79" i="8"/>
  <c r="J79" i="8"/>
  <c r="L79" i="8"/>
  <c r="M79" i="8"/>
  <c r="O79" i="8"/>
  <c r="P79" i="8"/>
  <c r="R79" i="8"/>
  <c r="S79" i="8"/>
  <c r="U79" i="8"/>
  <c r="V79" i="8"/>
  <c r="X79" i="8"/>
  <c r="Y79" i="8"/>
  <c r="AE79" i="8"/>
  <c r="AF79" i="8"/>
  <c r="AH79" i="8"/>
  <c r="AI79" i="8"/>
  <c r="AK79" i="8"/>
  <c r="AM79" i="8"/>
  <c r="AL79" i="8"/>
  <c r="AN79" i="8"/>
  <c r="AO79" i="8"/>
  <c r="AQ79" i="8"/>
  <c r="AR79" i="8"/>
  <c r="AT79" i="8"/>
  <c r="AU79" i="8"/>
  <c r="AW79" i="8"/>
  <c r="AX79" i="8"/>
  <c r="BD79" i="8"/>
  <c r="BE79" i="8"/>
  <c r="BG79" i="8"/>
  <c r="BH79" i="8"/>
  <c r="BI79" i="8"/>
  <c r="BJ79" i="8"/>
  <c r="BK79" i="8"/>
  <c r="BM79" i="8"/>
  <c r="BN79" i="8"/>
  <c r="BP79" i="8"/>
  <c r="BQ79" i="8"/>
  <c r="BS79" i="8"/>
  <c r="BT79" i="8"/>
  <c r="BV79" i="8"/>
  <c r="BW79" i="8"/>
  <c r="CC79" i="8"/>
  <c r="CE79" i="8"/>
  <c r="CD79" i="8"/>
  <c r="CF79" i="8"/>
  <c r="CG79" i="8"/>
  <c r="CI79" i="8"/>
  <c r="CJ79" i="8"/>
  <c r="CL79" i="8"/>
  <c r="CM79" i="8"/>
  <c r="CO79" i="8"/>
  <c r="CP79" i="8"/>
  <c r="CR79" i="8"/>
  <c r="CS79" i="8"/>
  <c r="CU79" i="8"/>
  <c r="CV79" i="8"/>
  <c r="DB79" i="8"/>
  <c r="DC79" i="8"/>
  <c r="DE79" i="8"/>
  <c r="DF79" i="8"/>
  <c r="DH79" i="8"/>
  <c r="DI79" i="8"/>
  <c r="DK79" i="8"/>
  <c r="DL79" i="8"/>
  <c r="DN79" i="8"/>
  <c r="DO79" i="8"/>
  <c r="DQ79" i="8"/>
  <c r="DR79" i="8"/>
  <c r="DT79" i="8"/>
  <c r="DU79" i="8"/>
  <c r="EA79" i="8"/>
  <c r="EB79" i="8"/>
  <c r="EW79" i="8" s="1"/>
  <c r="ED79" i="8"/>
  <c r="EE79" i="8"/>
  <c r="EG79" i="8"/>
  <c r="EH79" i="8"/>
  <c r="EJ79" i="8"/>
  <c r="EK79" i="8"/>
  <c r="EM79" i="8"/>
  <c r="EN79" i="8"/>
  <c r="EP79" i="8"/>
  <c r="EQ79" i="8"/>
  <c r="ES79" i="8"/>
  <c r="ET79" i="8"/>
  <c r="EZ79" i="8"/>
  <c r="FA79" i="8"/>
  <c r="FC79" i="8"/>
  <c r="FD79" i="8"/>
  <c r="FF79" i="8"/>
  <c r="FG79" i="8"/>
  <c r="FI79" i="8"/>
  <c r="FJ79" i="8"/>
  <c r="FL79" i="8"/>
  <c r="FN79" i="8" s="1"/>
  <c r="FM79" i="8"/>
  <c r="FO79" i="8"/>
  <c r="FP79" i="8"/>
  <c r="FR79" i="8"/>
  <c r="FS79" i="8"/>
  <c r="FY79" i="8"/>
  <c r="FZ79" i="8"/>
  <c r="GB79" i="8"/>
  <c r="GC79" i="8"/>
  <c r="GE79" i="8"/>
  <c r="GG79" i="8"/>
  <c r="GF79" i="8"/>
  <c r="GH79" i="8"/>
  <c r="GI79" i="8"/>
  <c r="GK79" i="8"/>
  <c r="GL79" i="8"/>
  <c r="GM79" i="8" s="1"/>
  <c r="GN79" i="8"/>
  <c r="GO79" i="8"/>
  <c r="GP79" i="8" s="1"/>
  <c r="GQ79" i="8"/>
  <c r="GR79" i="8"/>
  <c r="GX79" i="8"/>
  <c r="GZ79" i="8" s="1"/>
  <c r="GY79" i="8"/>
  <c r="HA79" i="8"/>
  <c r="HB79" i="8"/>
  <c r="HC79" i="8" s="1"/>
  <c r="HD79" i="8"/>
  <c r="HE79" i="8"/>
  <c r="HG79" i="8"/>
  <c r="HH79" i="8"/>
  <c r="HJ79" i="8"/>
  <c r="HK79" i="8"/>
  <c r="HL79" i="8"/>
  <c r="HM79" i="8"/>
  <c r="HN79" i="8"/>
  <c r="HP79" i="8"/>
  <c r="HQ79" i="8"/>
  <c r="HW79" i="8"/>
  <c r="HX79" i="8"/>
  <c r="HZ79" i="8"/>
  <c r="IA79" i="8"/>
  <c r="IC79" i="8"/>
  <c r="ID79" i="8"/>
  <c r="IF79" i="8"/>
  <c r="IG79" i="8"/>
  <c r="II79" i="8"/>
  <c r="IJ79" i="8"/>
  <c r="IL79" i="8"/>
  <c r="IM79" i="8"/>
  <c r="IO79" i="8"/>
  <c r="IP79" i="8"/>
  <c r="B80" i="8"/>
  <c r="F80" i="8"/>
  <c r="G80" i="8"/>
  <c r="I80" i="8"/>
  <c r="J80" i="8"/>
  <c r="L80" i="8"/>
  <c r="M80" i="8"/>
  <c r="O80" i="8"/>
  <c r="P80" i="8"/>
  <c r="R80" i="8"/>
  <c r="T80" i="8" s="1"/>
  <c r="S80" i="8"/>
  <c r="U80" i="8"/>
  <c r="V80" i="8"/>
  <c r="X80" i="8"/>
  <c r="Y80" i="8"/>
  <c r="AE80" i="8"/>
  <c r="AF80" i="8"/>
  <c r="AH80" i="8"/>
  <c r="AJ80" i="8"/>
  <c r="AI80" i="8"/>
  <c r="AK80" i="8"/>
  <c r="AL80" i="8"/>
  <c r="AN80" i="8"/>
  <c r="AO80" i="8"/>
  <c r="AQ80" i="8"/>
  <c r="AR80" i="8"/>
  <c r="AT80" i="8"/>
  <c r="AU80" i="8"/>
  <c r="AV80" i="8"/>
  <c r="AW80" i="8"/>
  <c r="AX80" i="8"/>
  <c r="BD80" i="8"/>
  <c r="BE80" i="8"/>
  <c r="BG80" i="8"/>
  <c r="BH80" i="8"/>
  <c r="BJ80" i="8"/>
  <c r="BL80" i="8"/>
  <c r="BK80" i="8"/>
  <c r="BM80" i="8"/>
  <c r="BN80" i="8"/>
  <c r="BP80" i="8"/>
  <c r="BQ80" i="8"/>
  <c r="BS80" i="8"/>
  <c r="BT80" i="8"/>
  <c r="BV80" i="8"/>
  <c r="BW80" i="8"/>
  <c r="CC80" i="8"/>
  <c r="CD80" i="8"/>
  <c r="CF80" i="8"/>
  <c r="CG80" i="8"/>
  <c r="CI80" i="8"/>
  <c r="CJ80" i="8"/>
  <c r="CK80" i="8" s="1"/>
  <c r="CL80" i="8"/>
  <c r="CM80" i="8"/>
  <c r="CO80" i="8"/>
  <c r="CP80" i="8"/>
  <c r="CR80" i="8"/>
  <c r="CT80" i="8" s="1"/>
  <c r="CS80" i="8"/>
  <c r="CU80" i="8"/>
  <c r="CV80" i="8"/>
  <c r="DB80" i="8"/>
  <c r="DC80" i="8"/>
  <c r="DE80" i="8"/>
  <c r="DF80" i="8"/>
  <c r="DH80" i="8"/>
  <c r="DI80" i="8"/>
  <c r="DJ80" i="8" s="1"/>
  <c r="DK80" i="8"/>
  <c r="DL80" i="8"/>
  <c r="DN80" i="8"/>
  <c r="DO80" i="8"/>
  <c r="DP80" i="8" s="1"/>
  <c r="DQ80" i="8"/>
  <c r="DR80" i="8"/>
  <c r="DS80" i="8"/>
  <c r="DT80" i="8"/>
  <c r="DU80" i="8"/>
  <c r="EA80" i="8"/>
  <c r="EB80" i="8"/>
  <c r="ED80" i="8"/>
  <c r="EF80" i="8" s="1"/>
  <c r="EE80" i="8"/>
  <c r="EG80" i="8"/>
  <c r="EH80" i="8"/>
  <c r="EJ80" i="8"/>
  <c r="EK80" i="8"/>
  <c r="EM80" i="8"/>
  <c r="EN80" i="8"/>
  <c r="EO80" i="8" s="1"/>
  <c r="EP80" i="8"/>
  <c r="EQ80" i="8"/>
  <c r="ER80" i="8" s="1"/>
  <c r="ES80" i="8"/>
  <c r="ET80" i="8"/>
  <c r="EU80" i="8" s="1"/>
  <c r="EZ80" i="8"/>
  <c r="FB80" i="8" s="1"/>
  <c r="FA80" i="8"/>
  <c r="FC80" i="8"/>
  <c r="FD80" i="8"/>
  <c r="FF80" i="8"/>
  <c r="FG80" i="8"/>
  <c r="FI80" i="8"/>
  <c r="FJ80" i="8"/>
  <c r="FL80" i="8"/>
  <c r="FM80" i="8"/>
  <c r="FN80" i="8" s="1"/>
  <c r="FO80" i="8"/>
  <c r="FQ80" i="8" s="1"/>
  <c r="FP80" i="8"/>
  <c r="FR80" i="8"/>
  <c r="FS80" i="8"/>
  <c r="FT80" i="8" s="1"/>
  <c r="FY80" i="8"/>
  <c r="FZ80" i="8"/>
  <c r="GB80" i="8"/>
  <c r="GC80" i="8"/>
  <c r="GD80" i="8" s="1"/>
  <c r="GE80" i="8"/>
  <c r="GF80" i="8"/>
  <c r="GH80" i="8"/>
  <c r="GI80" i="8"/>
  <c r="GK80" i="8"/>
  <c r="GL80" i="8"/>
  <c r="GN80" i="8"/>
  <c r="GO80" i="8"/>
  <c r="GP80" i="8" s="1"/>
  <c r="GQ80" i="8"/>
  <c r="GR80" i="8"/>
  <c r="GS80" i="8" s="1"/>
  <c r="GX80" i="8"/>
  <c r="GY80" i="8"/>
  <c r="HA80" i="8"/>
  <c r="HB80" i="8"/>
  <c r="HC80" i="8" s="1"/>
  <c r="HD80" i="8"/>
  <c r="HE80" i="8"/>
  <c r="HG80" i="8"/>
  <c r="HH80" i="8"/>
  <c r="HJ80" i="8"/>
  <c r="HK80" i="8"/>
  <c r="HM80" i="8"/>
  <c r="HN80" i="8"/>
  <c r="HP80" i="8"/>
  <c r="HQ80" i="8"/>
  <c r="HW80" i="8"/>
  <c r="HX80" i="8"/>
  <c r="HZ80" i="8"/>
  <c r="IA80" i="8"/>
  <c r="IB80" i="8" s="1"/>
  <c r="IC80" i="8"/>
  <c r="ID80" i="8"/>
  <c r="IF80" i="8"/>
  <c r="IG80" i="8"/>
  <c r="IH80" i="8"/>
  <c r="II80" i="8"/>
  <c r="IJ80" i="8"/>
  <c r="IL80" i="8"/>
  <c r="IM80" i="8"/>
  <c r="IN80" i="8" s="1"/>
  <c r="IO80" i="8"/>
  <c r="IP80" i="8"/>
  <c r="B81" i="8"/>
  <c r="F81" i="8"/>
  <c r="G81" i="8"/>
  <c r="I81" i="8"/>
  <c r="J81" i="8"/>
  <c r="K81" i="8" s="1"/>
  <c r="L81" i="8"/>
  <c r="M81" i="8"/>
  <c r="O81" i="8"/>
  <c r="P81" i="8"/>
  <c r="R81" i="8"/>
  <c r="S81" i="8"/>
  <c r="U81" i="8"/>
  <c r="V81" i="8"/>
  <c r="W81" i="8"/>
  <c r="X81" i="8"/>
  <c r="Y81" i="8"/>
  <c r="AE81" i="8"/>
  <c r="AF81" i="8"/>
  <c r="AH81" i="8"/>
  <c r="AI81" i="8"/>
  <c r="AK81" i="8"/>
  <c r="AL81" i="8"/>
  <c r="AN81" i="8"/>
  <c r="AO81" i="8"/>
  <c r="AQ81" i="8"/>
  <c r="AR81" i="8"/>
  <c r="AS81" i="8" s="1"/>
  <c r="AT81" i="8"/>
  <c r="AU81" i="8"/>
  <c r="AW81" i="8"/>
  <c r="AX81" i="8"/>
  <c r="AY81" i="8" s="1"/>
  <c r="BD81" i="8"/>
  <c r="BE81" i="8"/>
  <c r="BG81" i="8"/>
  <c r="BI81" i="8" s="1"/>
  <c r="BH81" i="8"/>
  <c r="BJ81" i="8"/>
  <c r="BK81" i="8"/>
  <c r="BM81" i="8"/>
  <c r="BN81" i="8"/>
  <c r="BP81" i="8"/>
  <c r="BQ81" i="8"/>
  <c r="BS81" i="8"/>
  <c r="BT81" i="8"/>
  <c r="BU81" i="8" s="1"/>
  <c r="BV81" i="8"/>
  <c r="BW81" i="8"/>
  <c r="CC81" i="8"/>
  <c r="CD81" i="8"/>
  <c r="CF81" i="8"/>
  <c r="CG81" i="8"/>
  <c r="CI81" i="8"/>
  <c r="CJ81" i="8"/>
  <c r="CL81" i="8"/>
  <c r="CM81" i="8"/>
  <c r="CO81" i="8"/>
  <c r="CP81" i="8"/>
  <c r="CR81" i="8"/>
  <c r="CS81" i="8"/>
  <c r="CU81" i="8"/>
  <c r="CV81" i="8"/>
  <c r="DB81" i="8"/>
  <c r="DC81" i="8"/>
  <c r="DE81" i="8"/>
  <c r="DF81" i="8"/>
  <c r="DH81" i="8"/>
  <c r="DI81" i="8"/>
  <c r="DK81" i="8"/>
  <c r="DL81" i="8"/>
  <c r="DN81" i="8"/>
  <c r="DO81" i="8"/>
  <c r="DQ81" i="8"/>
  <c r="DR81" i="8"/>
  <c r="DT81" i="8"/>
  <c r="DU81" i="8"/>
  <c r="EA81" i="8"/>
  <c r="EB81" i="8"/>
  <c r="ED81" i="8"/>
  <c r="EE81" i="8"/>
  <c r="EG81" i="8"/>
  <c r="EH81" i="8"/>
  <c r="EJ81" i="8"/>
  <c r="EK81" i="8"/>
  <c r="EM81" i="8"/>
  <c r="EN81" i="8"/>
  <c r="EP81" i="8"/>
  <c r="EQ81" i="8"/>
  <c r="ES81" i="8"/>
  <c r="ET81" i="8"/>
  <c r="EZ81" i="8"/>
  <c r="FA81" i="8"/>
  <c r="FC81" i="8"/>
  <c r="FD81" i="8"/>
  <c r="FF81" i="8"/>
  <c r="FG81" i="8"/>
  <c r="FI81" i="8"/>
  <c r="FJ81" i="8"/>
  <c r="FL81" i="8"/>
  <c r="FN81" i="8" s="1"/>
  <c r="FM81" i="8"/>
  <c r="FO81" i="8"/>
  <c r="FP81" i="8"/>
  <c r="FR81" i="8"/>
  <c r="FS81" i="8"/>
  <c r="FT81" i="8" s="1"/>
  <c r="FY81" i="8"/>
  <c r="GA81" i="8" s="1"/>
  <c r="FZ81" i="8"/>
  <c r="GB81" i="8"/>
  <c r="GC81" i="8"/>
  <c r="GE81" i="8"/>
  <c r="GF81" i="8"/>
  <c r="GG81" i="8"/>
  <c r="GH81" i="8"/>
  <c r="GI81" i="8"/>
  <c r="GK81" i="8"/>
  <c r="GL81" i="8"/>
  <c r="GM81" i="8" s="1"/>
  <c r="GN81" i="8"/>
  <c r="GO81" i="8"/>
  <c r="GQ81" i="8"/>
  <c r="GS81" i="8"/>
  <c r="GR81" i="8"/>
  <c r="GX81" i="8"/>
  <c r="GY81" i="8"/>
  <c r="HA81" i="8"/>
  <c r="HB81" i="8"/>
  <c r="HD81" i="8"/>
  <c r="HE81" i="8"/>
  <c r="HG81" i="8"/>
  <c r="HH81" i="8"/>
  <c r="HJ81" i="8"/>
  <c r="HK81" i="8"/>
  <c r="HM81" i="8"/>
  <c r="HN81" i="8"/>
  <c r="HP81" i="8"/>
  <c r="HQ81" i="8"/>
  <c r="HW81" i="8"/>
  <c r="HX81" i="8"/>
  <c r="IS81" i="8" s="1"/>
  <c r="HZ81" i="8"/>
  <c r="IA81" i="8"/>
  <c r="IC81" i="8"/>
  <c r="IE81" i="8"/>
  <c r="ID81" i="8"/>
  <c r="IF81" i="8"/>
  <c r="IG81" i="8"/>
  <c r="IH81" i="8"/>
  <c r="II81" i="8"/>
  <c r="IJ81" i="8"/>
  <c r="IK81" i="8"/>
  <c r="IL81" i="8"/>
  <c r="IM81" i="8"/>
  <c r="IO81" i="8"/>
  <c r="IP81" i="8"/>
  <c r="B82" i="8"/>
  <c r="F82" i="8"/>
  <c r="G82" i="8"/>
  <c r="I82" i="8"/>
  <c r="K82" i="8"/>
  <c r="J82" i="8"/>
  <c r="L82" i="8"/>
  <c r="M82" i="8"/>
  <c r="O82" i="8"/>
  <c r="P82" i="8"/>
  <c r="R82" i="8"/>
  <c r="S82" i="8"/>
  <c r="T82" i="8" s="1"/>
  <c r="U82" i="8"/>
  <c r="V82" i="8"/>
  <c r="W82" i="8"/>
  <c r="X82" i="8"/>
  <c r="Y82" i="8"/>
  <c r="AE82" i="8"/>
  <c r="AF82" i="8"/>
  <c r="AG82" i="8" s="1"/>
  <c r="AH82" i="8"/>
  <c r="AI82" i="8"/>
  <c r="AK82" i="8"/>
  <c r="AL82" i="8"/>
  <c r="AN82" i="8"/>
  <c r="AO82" i="8"/>
  <c r="AP82" i="8" s="1"/>
  <c r="AQ82" i="8"/>
  <c r="AR82" i="8"/>
  <c r="AS82" i="8"/>
  <c r="AT82" i="8"/>
  <c r="AU82" i="8"/>
  <c r="AW82" i="8"/>
  <c r="AY82" i="8"/>
  <c r="AX82" i="8"/>
  <c r="BD82" i="8"/>
  <c r="BE82" i="8"/>
  <c r="BG82" i="8"/>
  <c r="BH82" i="8"/>
  <c r="BJ82" i="8"/>
  <c r="BK82" i="8"/>
  <c r="BM82" i="8"/>
  <c r="BN82" i="8"/>
  <c r="BP82" i="8"/>
  <c r="BQ82" i="8"/>
  <c r="BS82" i="8"/>
  <c r="BT82" i="8"/>
  <c r="BV82" i="8"/>
  <c r="BW82" i="8"/>
  <c r="CC82" i="8"/>
  <c r="CD82" i="8"/>
  <c r="CF82" i="8"/>
  <c r="CG82" i="8"/>
  <c r="CI82" i="8"/>
  <c r="CJ82" i="8"/>
  <c r="CL82" i="8"/>
  <c r="CM82" i="8"/>
  <c r="CO82" i="8"/>
  <c r="CP82" i="8"/>
  <c r="CR82" i="8"/>
  <c r="CS82" i="8"/>
  <c r="CU82" i="8"/>
  <c r="CV82" i="8"/>
  <c r="CW82" i="8" s="1"/>
  <c r="DB82" i="8"/>
  <c r="DC82" i="8"/>
  <c r="DE82" i="8"/>
  <c r="DF82" i="8"/>
  <c r="DH82" i="8"/>
  <c r="DI82" i="8"/>
  <c r="DK82" i="8"/>
  <c r="DL82" i="8"/>
  <c r="DN82" i="8"/>
  <c r="DO82" i="8"/>
  <c r="DQ82" i="8"/>
  <c r="DR82" i="8"/>
  <c r="DS82" i="8" s="1"/>
  <c r="DT82" i="8"/>
  <c r="DV82" i="8" s="1"/>
  <c r="DU82" i="8"/>
  <c r="EA82" i="8"/>
  <c r="EC82" i="8"/>
  <c r="EB82" i="8"/>
  <c r="ED82" i="8"/>
  <c r="EE82" i="8"/>
  <c r="EG82" i="8"/>
  <c r="EH82" i="8"/>
  <c r="EJ82" i="8"/>
  <c r="EK82" i="8"/>
  <c r="EL82" i="8"/>
  <c r="EM82" i="8"/>
  <c r="EN82" i="8"/>
  <c r="EO82" i="8" s="1"/>
  <c r="EP82" i="8"/>
  <c r="EQ82" i="8"/>
  <c r="ES82" i="8"/>
  <c r="ET82" i="8"/>
  <c r="EU82" i="8" s="1"/>
  <c r="EZ82" i="8"/>
  <c r="FA82" i="8"/>
  <c r="FC82" i="8"/>
  <c r="FD82" i="8"/>
  <c r="FE82" i="8" s="1"/>
  <c r="FF82" i="8"/>
  <c r="FG82" i="8"/>
  <c r="FI82" i="8"/>
  <c r="FJ82" i="8"/>
  <c r="FK82" i="8" s="1"/>
  <c r="FL82" i="8"/>
  <c r="FM82" i="8"/>
  <c r="FN82" i="8" s="1"/>
  <c r="FO82" i="8"/>
  <c r="FQ82" i="8"/>
  <c r="FP82" i="8"/>
  <c r="FR82" i="8"/>
  <c r="FS82" i="8"/>
  <c r="FY82" i="8"/>
  <c r="FZ82" i="8"/>
  <c r="GB82" i="8"/>
  <c r="GC82" i="8"/>
  <c r="GE82" i="8"/>
  <c r="GF82" i="8"/>
  <c r="GH82" i="8"/>
  <c r="GI82" i="8"/>
  <c r="GK82" i="8"/>
  <c r="GL82" i="8"/>
  <c r="GM82" i="8" s="1"/>
  <c r="GN82" i="8"/>
  <c r="GO82" i="8"/>
  <c r="GP82" i="8" s="1"/>
  <c r="GQ82" i="8"/>
  <c r="GS82" i="8"/>
  <c r="GR82" i="8"/>
  <c r="GX82" i="8"/>
  <c r="GY82" i="8"/>
  <c r="HA82" i="8"/>
  <c r="HB82" i="8"/>
  <c r="HD82" i="8"/>
  <c r="HE82" i="8"/>
  <c r="HG82" i="8"/>
  <c r="HH82" i="8"/>
  <c r="HI82" i="8" s="1"/>
  <c r="HJ82" i="8"/>
  <c r="HK82" i="8"/>
  <c r="HM82" i="8"/>
  <c r="HN82" i="8"/>
  <c r="HP82" i="8"/>
  <c r="HQ82" i="8"/>
  <c r="HW82" i="8"/>
  <c r="HX82" i="8"/>
  <c r="HY82" i="8" s="1"/>
  <c r="HZ82" i="8"/>
  <c r="IA82" i="8"/>
  <c r="IC82" i="8"/>
  <c r="ID82" i="8"/>
  <c r="IE82" i="8" s="1"/>
  <c r="IF82" i="8"/>
  <c r="IG82" i="8"/>
  <c r="II82" i="8"/>
  <c r="IJ82" i="8"/>
  <c r="IK82" i="8" s="1"/>
  <c r="IL82" i="8"/>
  <c r="IM82" i="8"/>
  <c r="IN82" i="8"/>
  <c r="IO82" i="8"/>
  <c r="IP82" i="8"/>
  <c r="B83" i="8"/>
  <c r="F83" i="8"/>
  <c r="G83" i="8"/>
  <c r="I83" i="8"/>
  <c r="J83" i="8"/>
  <c r="L83" i="8"/>
  <c r="M83" i="8"/>
  <c r="O83" i="8"/>
  <c r="P83" i="8"/>
  <c r="R83" i="8"/>
  <c r="S83" i="8"/>
  <c r="T83" i="8" s="1"/>
  <c r="U83" i="8"/>
  <c r="V83" i="8"/>
  <c r="X83" i="8"/>
  <c r="Y83" i="8"/>
  <c r="AE83" i="8"/>
  <c r="AF83" i="8"/>
  <c r="AH83" i="8"/>
  <c r="AI83" i="8"/>
  <c r="AK83" i="8"/>
  <c r="AL83" i="8"/>
  <c r="AN83" i="8"/>
  <c r="AO83" i="8"/>
  <c r="AQ83" i="8"/>
  <c r="AR83" i="8"/>
  <c r="AT83" i="8"/>
  <c r="AU83" i="8"/>
  <c r="AW83" i="8"/>
  <c r="AX83" i="8"/>
  <c r="BD83" i="8"/>
  <c r="BE83" i="8"/>
  <c r="BG83" i="8"/>
  <c r="BH83" i="8"/>
  <c r="BJ83" i="8"/>
  <c r="BK83" i="8"/>
  <c r="BM83" i="8"/>
  <c r="BN83" i="8"/>
  <c r="BP83" i="8"/>
  <c r="BQ83" i="8"/>
  <c r="BS83" i="8"/>
  <c r="BT83" i="8"/>
  <c r="BU83" i="8"/>
  <c r="BV83" i="8"/>
  <c r="BW83" i="8"/>
  <c r="CC83" i="8"/>
  <c r="CD83" i="8"/>
  <c r="CF83" i="8"/>
  <c r="CG83" i="8"/>
  <c r="CI83" i="8"/>
  <c r="CJ83" i="8"/>
  <c r="CL83" i="8"/>
  <c r="CM83" i="8"/>
  <c r="CO83" i="8"/>
  <c r="CP83" i="8"/>
  <c r="CR83" i="8"/>
  <c r="CS83" i="8"/>
  <c r="CU83" i="8"/>
  <c r="CV83" i="8"/>
  <c r="DB83" i="8"/>
  <c r="DC83" i="8"/>
  <c r="DE83" i="8"/>
  <c r="DF83" i="8"/>
  <c r="DH83" i="8"/>
  <c r="DI83" i="8"/>
  <c r="DK83" i="8"/>
  <c r="DL83" i="8"/>
  <c r="DN83" i="8"/>
  <c r="DO83" i="8"/>
  <c r="DQ83" i="8"/>
  <c r="DR83" i="8"/>
  <c r="DT83" i="8"/>
  <c r="DU83" i="8"/>
  <c r="EA83" i="8"/>
  <c r="EB83" i="8"/>
  <c r="ED83" i="8"/>
  <c r="EE83" i="8"/>
  <c r="EF83" i="8"/>
  <c r="EG83" i="8"/>
  <c r="EH83" i="8"/>
  <c r="EJ83" i="8"/>
  <c r="EK83" i="8"/>
  <c r="EM83" i="8"/>
  <c r="EN83" i="8"/>
  <c r="EP83" i="8"/>
  <c r="EQ83" i="8"/>
  <c r="ES83" i="8"/>
  <c r="ET83" i="8"/>
  <c r="EZ83" i="8"/>
  <c r="FA83" i="8"/>
  <c r="FC83" i="8"/>
  <c r="FD83" i="8"/>
  <c r="FF83" i="8"/>
  <c r="FG83" i="8"/>
  <c r="FI83" i="8"/>
  <c r="FJ83" i="8"/>
  <c r="FL83" i="8"/>
  <c r="FM83" i="8"/>
  <c r="FN83" i="8"/>
  <c r="FO83" i="8"/>
  <c r="FP83" i="8"/>
  <c r="FR83" i="8"/>
  <c r="FS83" i="8"/>
  <c r="FT83" i="8" s="1"/>
  <c r="FY83" i="8"/>
  <c r="FZ83" i="8"/>
  <c r="GB83" i="8"/>
  <c r="GC83" i="8"/>
  <c r="GE83" i="8"/>
  <c r="GF83" i="8"/>
  <c r="GH83" i="8"/>
  <c r="GI83" i="8"/>
  <c r="GK83" i="8"/>
  <c r="GL83" i="8"/>
  <c r="GN83" i="8"/>
  <c r="GO83" i="8"/>
  <c r="GQ83" i="8"/>
  <c r="GR83" i="8"/>
  <c r="GX83" i="8"/>
  <c r="GY83" i="8"/>
  <c r="HA83" i="8"/>
  <c r="HB83" i="8"/>
  <c r="HD83" i="8"/>
  <c r="HE83" i="8"/>
  <c r="HG83" i="8"/>
  <c r="HH83" i="8"/>
  <c r="HJ83" i="8"/>
  <c r="HK83" i="8"/>
  <c r="HM83" i="8"/>
  <c r="HN83" i="8"/>
  <c r="HP83" i="8"/>
  <c r="HQ83" i="8"/>
  <c r="HW83" i="8"/>
  <c r="HX83" i="8"/>
  <c r="HZ83" i="8"/>
  <c r="IA83" i="8"/>
  <c r="IC83" i="8"/>
  <c r="ID83" i="8"/>
  <c r="IF83" i="8"/>
  <c r="IG83" i="8"/>
  <c r="II83" i="8"/>
  <c r="IJ83" i="8"/>
  <c r="IL83" i="8"/>
  <c r="IM83" i="8"/>
  <c r="IO83" i="8"/>
  <c r="IP83" i="8"/>
  <c r="B84" i="8"/>
  <c r="F84" i="8"/>
  <c r="G84" i="8"/>
  <c r="I84" i="8"/>
  <c r="J84" i="8"/>
  <c r="L84" i="8"/>
  <c r="M84" i="8"/>
  <c r="N84" i="8" s="1"/>
  <c r="O84" i="8"/>
  <c r="P84" i="8"/>
  <c r="R84" i="8"/>
  <c r="T84" i="8"/>
  <c r="S84" i="8"/>
  <c r="U84" i="8"/>
  <c r="W84" i="8" s="1"/>
  <c r="V84" i="8"/>
  <c r="X84" i="8"/>
  <c r="Y84" i="8"/>
  <c r="Z84" i="8" s="1"/>
  <c r="AE84" i="8"/>
  <c r="AF84" i="8"/>
  <c r="AG84" i="8" s="1"/>
  <c r="AH84" i="8"/>
  <c r="AI84" i="8"/>
  <c r="AK84" i="8"/>
  <c r="AL84" i="8"/>
  <c r="AN84" i="8"/>
  <c r="AO84" i="8"/>
  <c r="AP84" i="8" s="1"/>
  <c r="AQ84" i="8"/>
  <c r="AR84" i="8"/>
  <c r="AT84" i="8"/>
  <c r="AU84" i="8"/>
  <c r="AW84" i="8"/>
  <c r="AX84" i="8"/>
  <c r="BD84" i="8"/>
  <c r="BE84" i="8"/>
  <c r="BF84" i="8" s="1"/>
  <c r="BG84" i="8"/>
  <c r="BH84" i="8"/>
  <c r="BJ84" i="8"/>
  <c r="BK84" i="8"/>
  <c r="BM84" i="8"/>
  <c r="BN84" i="8"/>
  <c r="BP84" i="8"/>
  <c r="BR84" i="8"/>
  <c r="BQ84" i="8"/>
  <c r="BS84" i="8"/>
  <c r="BT84" i="8"/>
  <c r="BV84" i="8"/>
  <c r="BX84" i="8" s="1"/>
  <c r="BW84" i="8"/>
  <c r="CC84" i="8"/>
  <c r="CD84" i="8"/>
  <c r="CF84" i="8"/>
  <c r="CG84" i="8"/>
  <c r="CI84" i="8"/>
  <c r="CJ84" i="8"/>
  <c r="CL84" i="8"/>
  <c r="CM84" i="8"/>
  <c r="CO84" i="8"/>
  <c r="CQ84" i="8"/>
  <c r="CP84" i="8"/>
  <c r="CR84" i="8"/>
  <c r="CS84" i="8"/>
  <c r="CU84" i="8"/>
  <c r="CW84" i="8" s="1"/>
  <c r="CV84" i="8"/>
  <c r="DB84" i="8"/>
  <c r="DC84" i="8"/>
  <c r="DE84" i="8"/>
  <c r="DF84" i="8"/>
  <c r="DH84" i="8"/>
  <c r="DI84" i="8"/>
  <c r="DJ84" i="8" s="1"/>
  <c r="DK84" i="8"/>
  <c r="DL84" i="8"/>
  <c r="DM84" i="8" s="1"/>
  <c r="DN84" i="8"/>
  <c r="DO84" i="8"/>
  <c r="DQ84" i="8"/>
  <c r="DR84" i="8"/>
  <c r="DS84" i="8"/>
  <c r="DT84" i="8"/>
  <c r="DU84" i="8"/>
  <c r="DV84" i="8" s="1"/>
  <c r="EA84" i="8"/>
  <c r="EB84" i="8"/>
  <c r="ED84" i="8"/>
  <c r="EE84" i="8"/>
  <c r="EG84" i="8"/>
  <c r="EH84" i="8"/>
  <c r="EJ84" i="8"/>
  <c r="EK84" i="8"/>
  <c r="EL84" i="8" s="1"/>
  <c r="EM84" i="8"/>
  <c r="EO84" i="8" s="1"/>
  <c r="EN84" i="8"/>
  <c r="EP84" i="8"/>
  <c r="EQ84" i="8"/>
  <c r="ES84" i="8"/>
  <c r="ET84" i="8"/>
  <c r="EU84" i="8" s="1"/>
  <c r="EZ84" i="8"/>
  <c r="FA84" i="8"/>
  <c r="FC84" i="8"/>
  <c r="FD84" i="8"/>
  <c r="FF84" i="8"/>
  <c r="FG84" i="8"/>
  <c r="FH84" i="8" s="1"/>
  <c r="FI84" i="8"/>
  <c r="FK84" i="8"/>
  <c r="FJ84" i="8"/>
  <c r="FL84" i="8"/>
  <c r="FM84" i="8"/>
  <c r="FO84" i="8"/>
  <c r="FP84" i="8"/>
  <c r="FR84" i="8"/>
  <c r="FS84" i="8"/>
  <c r="FT84" i="8" s="1"/>
  <c r="FY84" i="8"/>
  <c r="FZ84" i="8"/>
  <c r="GB84" i="8"/>
  <c r="GC84" i="8"/>
  <c r="GE84" i="8"/>
  <c r="GF84" i="8"/>
  <c r="GG84" i="8" s="1"/>
  <c r="GH84" i="8"/>
  <c r="GI84" i="8"/>
  <c r="GK84" i="8"/>
  <c r="GL84" i="8"/>
  <c r="GN84" i="8"/>
  <c r="GO84" i="8"/>
  <c r="GQ84" i="8"/>
  <c r="GS84" i="8"/>
  <c r="GR84" i="8"/>
  <c r="GX84" i="8"/>
  <c r="GY84" i="8"/>
  <c r="GZ84" i="8"/>
  <c r="HA84" i="8"/>
  <c r="HB84" i="8"/>
  <c r="HD84" i="8"/>
  <c r="HE84" i="8"/>
  <c r="HG84" i="8"/>
  <c r="HH84" i="8"/>
  <c r="HI84" i="8" s="1"/>
  <c r="HJ84" i="8"/>
  <c r="HK84" i="8"/>
  <c r="HL84" i="8" s="1"/>
  <c r="HM84" i="8"/>
  <c r="HN84" i="8"/>
  <c r="HP84" i="8"/>
  <c r="HQ84" i="8"/>
  <c r="HR84" i="8" s="1"/>
  <c r="HW84" i="8"/>
  <c r="HX84" i="8"/>
  <c r="HZ84" i="8"/>
  <c r="IB84" i="8"/>
  <c r="IA84" i="8"/>
  <c r="IC84" i="8"/>
  <c r="ID84" i="8"/>
  <c r="IF84" i="8"/>
  <c r="IG84" i="8"/>
  <c r="II84" i="8"/>
  <c r="IK84" i="8"/>
  <c r="IJ84" i="8"/>
  <c r="IL84" i="8"/>
  <c r="IM84" i="8"/>
  <c r="IO84" i="8"/>
  <c r="IQ84" i="8" s="1"/>
  <c r="IP84" i="8"/>
  <c r="B85" i="8"/>
  <c r="F85" i="8"/>
  <c r="G85" i="8"/>
  <c r="I85" i="8"/>
  <c r="J85" i="8"/>
  <c r="L85" i="8"/>
  <c r="N85" i="8" s="1"/>
  <c r="M85" i="8"/>
  <c r="O85" i="8"/>
  <c r="P85" i="8"/>
  <c r="R85" i="8"/>
  <c r="S85" i="8"/>
  <c r="U85" i="8"/>
  <c r="V85" i="8"/>
  <c r="X85" i="8"/>
  <c r="Y85" i="8"/>
  <c r="AE85" i="8"/>
  <c r="AF85" i="8"/>
  <c r="AH85" i="8"/>
  <c r="AI85" i="8"/>
  <c r="AK85" i="8"/>
  <c r="AL85" i="8"/>
  <c r="AN85" i="8"/>
  <c r="AO85" i="8"/>
  <c r="AP85" i="8" s="1"/>
  <c r="AQ85" i="8"/>
  <c r="AR85" i="8"/>
  <c r="AT85" i="8"/>
  <c r="AU85" i="8"/>
  <c r="AW85" i="8"/>
  <c r="AX85" i="8"/>
  <c r="BD85" i="8"/>
  <c r="BE85" i="8"/>
  <c r="BG85" i="8"/>
  <c r="BH85" i="8"/>
  <c r="BJ85" i="8"/>
  <c r="BK85" i="8"/>
  <c r="BM85" i="8"/>
  <c r="BO85" i="8" s="1"/>
  <c r="BN85" i="8"/>
  <c r="BP85" i="8"/>
  <c r="BQ85" i="8"/>
  <c r="BS85" i="8"/>
  <c r="BU85" i="8" s="1"/>
  <c r="BT85" i="8"/>
  <c r="BV85" i="8"/>
  <c r="BW85" i="8"/>
  <c r="CC85" i="8"/>
  <c r="CD85" i="8"/>
  <c r="CF85" i="8"/>
  <c r="CG85" i="8"/>
  <c r="CI85" i="8"/>
  <c r="CK85" i="8" s="1"/>
  <c r="CJ85" i="8"/>
  <c r="CL85" i="8"/>
  <c r="CM85" i="8"/>
  <c r="CO85" i="8"/>
  <c r="CP85" i="8"/>
  <c r="CR85" i="8"/>
  <c r="CS85" i="8"/>
  <c r="CU85" i="8"/>
  <c r="CW85" i="8" s="1"/>
  <c r="CV85" i="8"/>
  <c r="DB85" i="8"/>
  <c r="DC85" i="8"/>
  <c r="DE85" i="8"/>
  <c r="DF85" i="8"/>
  <c r="DH85" i="8"/>
  <c r="DI85" i="8"/>
  <c r="DK85" i="8"/>
  <c r="DM85" i="8" s="1"/>
  <c r="DL85" i="8"/>
  <c r="DN85" i="8"/>
  <c r="DO85" i="8"/>
  <c r="DQ85" i="8"/>
  <c r="DR85" i="8"/>
  <c r="DT85" i="8"/>
  <c r="DU85" i="8"/>
  <c r="EA85" i="8"/>
  <c r="EB85" i="8"/>
  <c r="EC85" i="8"/>
  <c r="ED85" i="8"/>
  <c r="EE85" i="8"/>
  <c r="EG85" i="8"/>
  <c r="EH85" i="8"/>
  <c r="EJ85" i="8"/>
  <c r="EK85" i="8"/>
  <c r="EM85" i="8"/>
  <c r="EO85" i="8"/>
  <c r="EN85" i="8"/>
  <c r="EP85" i="8"/>
  <c r="EQ85" i="8"/>
  <c r="ES85" i="8"/>
  <c r="ET85" i="8"/>
  <c r="EZ85" i="8"/>
  <c r="FA85" i="8"/>
  <c r="FC85" i="8"/>
  <c r="FD85" i="8"/>
  <c r="FF85" i="8"/>
  <c r="FG85" i="8"/>
  <c r="FI85" i="8"/>
  <c r="FJ85" i="8"/>
  <c r="FL85" i="8"/>
  <c r="FM85" i="8"/>
  <c r="FO85" i="8"/>
  <c r="FP85" i="8"/>
  <c r="FR85" i="8"/>
  <c r="FS85" i="8"/>
  <c r="FY85" i="8"/>
  <c r="FZ85" i="8"/>
  <c r="GB85" i="8"/>
  <c r="GC85" i="8"/>
  <c r="GE85" i="8"/>
  <c r="GF85" i="8"/>
  <c r="GH85" i="8"/>
  <c r="GI85" i="8"/>
  <c r="GK85" i="8"/>
  <c r="GL85" i="8"/>
  <c r="GN85" i="8"/>
  <c r="GO85" i="8"/>
  <c r="GQ85" i="8"/>
  <c r="GR85" i="8"/>
  <c r="GX85" i="8"/>
  <c r="GY85" i="8"/>
  <c r="HA85" i="8"/>
  <c r="HB85" i="8"/>
  <c r="HD85" i="8"/>
  <c r="HE85" i="8"/>
  <c r="HG85" i="8"/>
  <c r="HH85" i="8"/>
  <c r="HJ85" i="8"/>
  <c r="HK85" i="8"/>
  <c r="HM85" i="8"/>
  <c r="HN85" i="8"/>
  <c r="HP85" i="8"/>
  <c r="HQ85" i="8"/>
  <c r="HW85" i="8"/>
  <c r="HX85" i="8"/>
  <c r="HZ85" i="8"/>
  <c r="IA85" i="8"/>
  <c r="IC85" i="8"/>
  <c r="ID85" i="8"/>
  <c r="IF85" i="8"/>
  <c r="IG85" i="8"/>
  <c r="II85" i="8"/>
  <c r="IJ85" i="8"/>
  <c r="IL85" i="8"/>
  <c r="IM85" i="8"/>
  <c r="IO85" i="8"/>
  <c r="IP85" i="8"/>
  <c r="B86" i="8"/>
  <c r="F86" i="8"/>
  <c r="G86" i="8"/>
  <c r="I86" i="8"/>
  <c r="J86" i="8"/>
  <c r="K86" i="8"/>
  <c r="L86" i="8"/>
  <c r="N86" i="8" s="1"/>
  <c r="M86" i="8"/>
  <c r="O86" i="8"/>
  <c r="P86" i="8"/>
  <c r="R86" i="8"/>
  <c r="S86" i="8"/>
  <c r="U86" i="8"/>
  <c r="W86" i="8"/>
  <c r="V86" i="8"/>
  <c r="X86" i="8"/>
  <c r="Y86" i="8"/>
  <c r="AE86" i="8"/>
  <c r="AF86" i="8"/>
  <c r="AH86" i="8"/>
  <c r="AI86" i="8"/>
  <c r="AK86" i="8"/>
  <c r="AL86" i="8"/>
  <c r="AN86" i="8"/>
  <c r="AO86" i="8"/>
  <c r="AQ86" i="8"/>
  <c r="AR86" i="8"/>
  <c r="AT86" i="8"/>
  <c r="AU86" i="8"/>
  <c r="AW86" i="8"/>
  <c r="AX86" i="8"/>
  <c r="BD86" i="8"/>
  <c r="BE86" i="8"/>
  <c r="BF86" i="8" s="1"/>
  <c r="BG86" i="8"/>
  <c r="BH86" i="8"/>
  <c r="BJ86" i="8"/>
  <c r="BK86" i="8"/>
  <c r="BL86" i="8" s="1"/>
  <c r="BM86" i="8"/>
  <c r="BN86" i="8"/>
  <c r="BP86" i="8"/>
  <c r="BR86" i="8"/>
  <c r="BQ86" i="8"/>
  <c r="BS86" i="8"/>
  <c r="BT86" i="8"/>
  <c r="BV86" i="8"/>
  <c r="BW86" i="8"/>
  <c r="CC86" i="8"/>
  <c r="CD86" i="8"/>
  <c r="CE86" i="8" s="1"/>
  <c r="CF86" i="8"/>
  <c r="CG86" i="8"/>
  <c r="CI86" i="8"/>
  <c r="CK86" i="8"/>
  <c r="CJ86" i="8"/>
  <c r="CL86" i="8"/>
  <c r="CM86" i="8"/>
  <c r="CO86" i="8"/>
  <c r="CP86" i="8"/>
  <c r="CR86" i="8"/>
  <c r="CS86" i="8"/>
  <c r="CU86" i="8"/>
  <c r="CV86" i="8"/>
  <c r="DB86" i="8"/>
  <c r="DC86" i="8"/>
  <c r="DE86" i="8"/>
  <c r="DF86" i="8"/>
  <c r="DH86" i="8"/>
  <c r="DI86" i="8"/>
  <c r="DJ86" i="8"/>
  <c r="DK86" i="8"/>
  <c r="DL86" i="8"/>
  <c r="DN86" i="8"/>
  <c r="DP86" i="8"/>
  <c r="DO86" i="8"/>
  <c r="DQ86" i="8"/>
  <c r="DR86" i="8"/>
  <c r="DS86" i="8"/>
  <c r="DT86" i="8"/>
  <c r="DU86" i="8"/>
  <c r="DV86" i="8"/>
  <c r="EA86" i="8"/>
  <c r="EB86" i="8"/>
  <c r="ED86" i="8"/>
  <c r="EE86" i="8"/>
  <c r="EG86" i="8"/>
  <c r="EH86" i="8"/>
  <c r="EJ86" i="8"/>
  <c r="EK86" i="8"/>
  <c r="EM86" i="8"/>
  <c r="EN86" i="8"/>
  <c r="EP86" i="8"/>
  <c r="EQ86" i="8"/>
  <c r="ES86" i="8"/>
  <c r="ET86" i="8"/>
  <c r="EZ86" i="8"/>
  <c r="FA86" i="8"/>
  <c r="FB86" i="8" s="1"/>
  <c r="FC86" i="8"/>
  <c r="FD86" i="8"/>
  <c r="FF86" i="8"/>
  <c r="FH86" i="8"/>
  <c r="FG86" i="8"/>
  <c r="FI86" i="8"/>
  <c r="FJ86" i="8"/>
  <c r="FL86" i="8"/>
  <c r="FN86" i="8" s="1"/>
  <c r="FM86" i="8"/>
  <c r="FO86" i="8"/>
  <c r="FP86" i="8"/>
  <c r="FR86" i="8"/>
  <c r="FS86" i="8"/>
  <c r="FY86" i="8"/>
  <c r="FZ86" i="8"/>
  <c r="GB86" i="8"/>
  <c r="GC86" i="8"/>
  <c r="GE86" i="8"/>
  <c r="GF86" i="8"/>
  <c r="GH86" i="8"/>
  <c r="GI86" i="8"/>
  <c r="GK86" i="8"/>
  <c r="GM86" i="8" s="1"/>
  <c r="GL86" i="8"/>
  <c r="GN86" i="8"/>
  <c r="GO86" i="8"/>
  <c r="GQ86" i="8"/>
  <c r="GS86" i="8" s="1"/>
  <c r="GR86" i="8"/>
  <c r="GX86" i="8"/>
  <c r="GY86" i="8"/>
  <c r="HA86" i="8"/>
  <c r="HB86" i="8"/>
  <c r="HD86" i="8"/>
  <c r="HF86" i="8"/>
  <c r="HE86" i="8"/>
  <c r="HG86" i="8"/>
  <c r="HH86" i="8"/>
  <c r="HJ86" i="8"/>
  <c r="HK86" i="8"/>
  <c r="HM86" i="8"/>
  <c r="HN86" i="8"/>
  <c r="HO86" i="8"/>
  <c r="HP86" i="8"/>
  <c r="HQ86" i="8"/>
  <c r="HW86" i="8"/>
  <c r="HX86" i="8"/>
  <c r="HZ86" i="8"/>
  <c r="IA86" i="8"/>
  <c r="IB86" i="8" s="1"/>
  <c r="IC86" i="8"/>
  <c r="ID86" i="8"/>
  <c r="IE86" i="8" s="1"/>
  <c r="IF86" i="8"/>
  <c r="IG86" i="8"/>
  <c r="IH86" i="8"/>
  <c r="II86" i="8"/>
  <c r="IJ86" i="8"/>
  <c r="IL86" i="8"/>
  <c r="IN86" i="8"/>
  <c r="IM86" i="8"/>
  <c r="IO86" i="8"/>
  <c r="IP86" i="8"/>
  <c r="IQ86" i="8"/>
  <c r="B87" i="8"/>
  <c r="F87" i="8"/>
  <c r="G87" i="8"/>
  <c r="I87" i="8"/>
  <c r="J87" i="8"/>
  <c r="L87" i="8"/>
  <c r="M87" i="8"/>
  <c r="O87" i="8"/>
  <c r="P87" i="8"/>
  <c r="R87" i="8"/>
  <c r="S87" i="8"/>
  <c r="U87" i="8"/>
  <c r="V87" i="8"/>
  <c r="X87" i="8"/>
  <c r="Y87" i="8"/>
  <c r="AE87" i="8"/>
  <c r="AF87" i="8"/>
  <c r="AH87" i="8"/>
  <c r="AI87" i="8"/>
  <c r="AK87" i="8"/>
  <c r="AL87" i="8"/>
  <c r="AN87" i="8"/>
  <c r="AO87" i="8"/>
  <c r="AQ87" i="8"/>
  <c r="AR87" i="8"/>
  <c r="AT87" i="8"/>
  <c r="AU87" i="8"/>
  <c r="AV87" i="8"/>
  <c r="AW87" i="8"/>
  <c r="AX87" i="8"/>
  <c r="BD87" i="8"/>
  <c r="BE87" i="8"/>
  <c r="BF87" i="8" s="1"/>
  <c r="BG87" i="8"/>
  <c r="BH87" i="8"/>
  <c r="BJ87" i="8"/>
  <c r="BK87" i="8"/>
  <c r="BM87" i="8"/>
  <c r="BN87" i="8"/>
  <c r="BP87" i="8"/>
  <c r="BQ87" i="8"/>
  <c r="BR87" i="8" s="1"/>
  <c r="BS87" i="8"/>
  <c r="BT87" i="8"/>
  <c r="BV87" i="8"/>
  <c r="BW87" i="8"/>
  <c r="BX87" i="8" s="1"/>
  <c r="CC87" i="8"/>
  <c r="CD87" i="8"/>
  <c r="CF87" i="8"/>
  <c r="CX87" i="8"/>
  <c r="CG87" i="8"/>
  <c r="CI87" i="8"/>
  <c r="CJ87" i="8"/>
  <c r="CK87" i="8"/>
  <c r="CL87" i="8"/>
  <c r="CM87" i="8"/>
  <c r="CO87" i="8"/>
  <c r="CP87" i="8"/>
  <c r="CQ87" i="8" s="1"/>
  <c r="CR87" i="8"/>
  <c r="CS87" i="8"/>
  <c r="CU87" i="8"/>
  <c r="CV87" i="8"/>
  <c r="DB87" i="8"/>
  <c r="DC87" i="8"/>
  <c r="DE87" i="8"/>
  <c r="DF87" i="8"/>
  <c r="DH87" i="8"/>
  <c r="DI87" i="8"/>
  <c r="DK87" i="8"/>
  <c r="DL87" i="8"/>
  <c r="DN87" i="8"/>
  <c r="DO87" i="8"/>
  <c r="DP87" i="8"/>
  <c r="DQ87" i="8"/>
  <c r="DR87" i="8"/>
  <c r="DT87" i="8"/>
  <c r="DU87" i="8"/>
  <c r="DV87" i="8"/>
  <c r="EA87" i="8"/>
  <c r="EB87" i="8"/>
  <c r="ED87" i="8"/>
  <c r="EE87" i="8"/>
  <c r="EG87" i="8"/>
  <c r="EH87" i="8"/>
  <c r="EJ87" i="8"/>
  <c r="EK87" i="8"/>
  <c r="EL87" i="8" s="1"/>
  <c r="EM87" i="8"/>
  <c r="EN87" i="8"/>
  <c r="EP87" i="8"/>
  <c r="EQ87" i="8"/>
  <c r="ES87" i="8"/>
  <c r="ET87" i="8"/>
  <c r="EZ87" i="8"/>
  <c r="FA87" i="8"/>
  <c r="FC87" i="8"/>
  <c r="FD87" i="8"/>
  <c r="FF87" i="8"/>
  <c r="FG87" i="8"/>
  <c r="FH87" i="8"/>
  <c r="FI87" i="8"/>
  <c r="FJ87" i="8"/>
  <c r="FL87" i="8"/>
  <c r="FM87" i="8"/>
  <c r="FN87" i="8" s="1"/>
  <c r="FO87" i="8"/>
  <c r="FP87" i="8"/>
  <c r="FR87" i="8"/>
  <c r="FT87" i="8" s="1"/>
  <c r="FS87" i="8"/>
  <c r="FY87" i="8"/>
  <c r="FZ87" i="8"/>
  <c r="GB87" i="8"/>
  <c r="GC87" i="8"/>
  <c r="GE87" i="8"/>
  <c r="GF87" i="8"/>
  <c r="GH87" i="8"/>
  <c r="GI87" i="8"/>
  <c r="GJ87" i="8" s="1"/>
  <c r="GK87" i="8"/>
  <c r="GK95" i="8" s="1"/>
  <c r="GL87" i="8"/>
  <c r="GN87" i="8"/>
  <c r="GO87" i="8"/>
  <c r="GQ87" i="8"/>
  <c r="GQ95" i="8" s="1"/>
  <c r="GR87" i="8"/>
  <c r="GX87" i="8"/>
  <c r="GY87" i="8"/>
  <c r="HA87" i="8"/>
  <c r="HC87" i="8" s="1"/>
  <c r="HB87" i="8"/>
  <c r="HD87" i="8"/>
  <c r="HE87" i="8"/>
  <c r="HF87" i="8" s="1"/>
  <c r="HG87" i="8"/>
  <c r="HH87" i="8"/>
  <c r="HJ87" i="8"/>
  <c r="HK87" i="8"/>
  <c r="HM87" i="8"/>
  <c r="HO87" i="8" s="1"/>
  <c r="HN87" i="8"/>
  <c r="HP87" i="8"/>
  <c r="HQ87" i="8"/>
  <c r="HW87" i="8"/>
  <c r="HX87" i="8"/>
  <c r="HZ87" i="8"/>
  <c r="IA87" i="8"/>
  <c r="IC87" i="8"/>
  <c r="ID87" i="8"/>
  <c r="IF87" i="8"/>
  <c r="IG87" i="8"/>
  <c r="II87" i="8"/>
  <c r="IJ87" i="8"/>
  <c r="IL87" i="8"/>
  <c r="IM87" i="8"/>
  <c r="IO87" i="8"/>
  <c r="IP87" i="8"/>
  <c r="B88" i="8"/>
  <c r="F88" i="8"/>
  <c r="G88" i="8"/>
  <c r="I88" i="8"/>
  <c r="J88" i="8"/>
  <c r="L88" i="8"/>
  <c r="M88" i="8"/>
  <c r="N88" i="8" s="1"/>
  <c r="O88" i="8"/>
  <c r="P88" i="8"/>
  <c r="R88" i="8"/>
  <c r="S88" i="8"/>
  <c r="T88" i="8" s="1"/>
  <c r="U88" i="8"/>
  <c r="V88" i="8"/>
  <c r="X88" i="8"/>
  <c r="Y88" i="8"/>
  <c r="Z88" i="8" s="1"/>
  <c r="AE88" i="8"/>
  <c r="AF88" i="8"/>
  <c r="AH88" i="8"/>
  <c r="AI88" i="8"/>
  <c r="AJ88" i="8" s="1"/>
  <c r="AK88" i="8"/>
  <c r="AL88" i="8"/>
  <c r="AN88" i="8"/>
  <c r="AO88" i="8"/>
  <c r="AQ88" i="8"/>
  <c r="AR88" i="8"/>
  <c r="AT88" i="8"/>
  <c r="AU88" i="8"/>
  <c r="AV88" i="8" s="1"/>
  <c r="AW88" i="8"/>
  <c r="AX88" i="8"/>
  <c r="AY88" i="8" s="1"/>
  <c r="BD88" i="8"/>
  <c r="BE88" i="8"/>
  <c r="BG88" i="8"/>
  <c r="BH88" i="8"/>
  <c r="BJ88" i="8"/>
  <c r="BL88" i="8"/>
  <c r="BK88" i="8"/>
  <c r="BM88" i="8"/>
  <c r="BN88" i="8"/>
  <c r="BP88" i="8"/>
  <c r="BQ88" i="8"/>
  <c r="BS88" i="8"/>
  <c r="BT88" i="8"/>
  <c r="BV88" i="8"/>
  <c r="BX88" i="8" s="1"/>
  <c r="BW88" i="8"/>
  <c r="CC88" i="8"/>
  <c r="CD88" i="8"/>
  <c r="CF88" i="8"/>
  <c r="CG88" i="8"/>
  <c r="CI88" i="8"/>
  <c r="CJ88" i="8"/>
  <c r="CK88" i="8"/>
  <c r="CL88" i="8"/>
  <c r="CM88" i="8"/>
  <c r="CN88" i="8"/>
  <c r="CO88" i="8"/>
  <c r="CQ88" i="8" s="1"/>
  <c r="CP88" i="8"/>
  <c r="CR88" i="8"/>
  <c r="CT88" i="8" s="1"/>
  <c r="CS88" i="8"/>
  <c r="CU88" i="8"/>
  <c r="CV88" i="8"/>
  <c r="CW88" i="8" s="1"/>
  <c r="DB88" i="8"/>
  <c r="DC88" i="8"/>
  <c r="DD88" i="8" s="1"/>
  <c r="DE88" i="8"/>
  <c r="DF88" i="8"/>
  <c r="DH88" i="8"/>
  <c r="DI88" i="8"/>
  <c r="DK88" i="8"/>
  <c r="DL88" i="8"/>
  <c r="DN88" i="8"/>
  <c r="DO88" i="8"/>
  <c r="DQ88" i="8"/>
  <c r="DR88" i="8"/>
  <c r="DT88" i="8"/>
  <c r="DU88" i="8"/>
  <c r="EA88" i="8"/>
  <c r="EB88" i="8"/>
  <c r="EC88" i="8" s="1"/>
  <c r="ED88" i="8"/>
  <c r="EE88" i="8"/>
  <c r="EG88" i="8"/>
  <c r="EH88" i="8"/>
  <c r="EJ88" i="8"/>
  <c r="EK88" i="8"/>
  <c r="EM88" i="8"/>
  <c r="EN88" i="8"/>
  <c r="EP88" i="8"/>
  <c r="EQ88" i="8"/>
  <c r="ES88" i="8"/>
  <c r="EU88" i="8" s="1"/>
  <c r="ET88" i="8"/>
  <c r="EZ88" i="8"/>
  <c r="FA88" i="8"/>
  <c r="FC88" i="8"/>
  <c r="FD88" i="8"/>
  <c r="FF88" i="8"/>
  <c r="FG88" i="8"/>
  <c r="FI88" i="8"/>
  <c r="FJ88" i="8"/>
  <c r="FK88" i="8"/>
  <c r="FL88" i="8"/>
  <c r="FM88" i="8"/>
  <c r="FO88" i="8"/>
  <c r="FP88" i="8"/>
  <c r="FQ88" i="8" s="1"/>
  <c r="FR88" i="8"/>
  <c r="FS88" i="8"/>
  <c r="FY88" i="8"/>
  <c r="FZ88" i="8"/>
  <c r="GB88" i="8"/>
  <c r="GC88" i="8"/>
  <c r="GE88" i="8"/>
  <c r="GF88" i="8"/>
  <c r="GG88" i="8" s="1"/>
  <c r="GH88" i="8"/>
  <c r="GJ88" i="8" s="1"/>
  <c r="GI88" i="8"/>
  <c r="GK88" i="8"/>
  <c r="GL88" i="8"/>
  <c r="GN88" i="8"/>
  <c r="GO88" i="8"/>
  <c r="GQ88" i="8"/>
  <c r="GR88" i="8"/>
  <c r="GX88" i="8"/>
  <c r="GY88" i="8"/>
  <c r="HA88" i="8"/>
  <c r="HB88" i="8"/>
  <c r="HD88" i="8"/>
  <c r="HE88" i="8"/>
  <c r="HF88" i="8"/>
  <c r="HG88" i="8"/>
  <c r="HH88" i="8"/>
  <c r="HJ88" i="8"/>
  <c r="HK88" i="8"/>
  <c r="HL88" i="8" s="1"/>
  <c r="HM88" i="8"/>
  <c r="HN88" i="8"/>
  <c r="HP88" i="8"/>
  <c r="HR88" i="8" s="1"/>
  <c r="HQ88" i="8"/>
  <c r="HW88" i="8"/>
  <c r="HX88" i="8"/>
  <c r="HZ88" i="8"/>
  <c r="IA88" i="8"/>
  <c r="IC88" i="8"/>
  <c r="ID88" i="8"/>
  <c r="IF88" i="8"/>
  <c r="IH88" i="8" s="1"/>
  <c r="IG88" i="8"/>
  <c r="II88" i="8"/>
  <c r="IJ88" i="8"/>
  <c r="IL88" i="8"/>
  <c r="IM88" i="8"/>
  <c r="IN88" i="8"/>
  <c r="IO88" i="8"/>
  <c r="IP88" i="8"/>
  <c r="B89" i="8"/>
  <c r="F89" i="8"/>
  <c r="G89" i="8"/>
  <c r="I89" i="8"/>
  <c r="J89" i="8"/>
  <c r="L89" i="8"/>
  <c r="M89" i="8"/>
  <c r="O89" i="8"/>
  <c r="P89" i="8"/>
  <c r="R89" i="8"/>
  <c r="T89" i="8" s="1"/>
  <c r="S89" i="8"/>
  <c r="U89" i="8"/>
  <c r="V89" i="8"/>
  <c r="X89" i="8"/>
  <c r="Y89" i="8"/>
  <c r="Z89" i="8" s="1"/>
  <c r="AE89" i="8"/>
  <c r="AF89" i="8"/>
  <c r="AH89" i="8"/>
  <c r="AI89" i="8"/>
  <c r="AK89" i="8"/>
  <c r="AL89" i="8"/>
  <c r="AM89" i="8" s="1"/>
  <c r="AN89" i="8"/>
  <c r="AO89" i="8"/>
  <c r="AQ89" i="8"/>
  <c r="AR89" i="8"/>
  <c r="AT89" i="8"/>
  <c r="AU89" i="8"/>
  <c r="AW89" i="8"/>
  <c r="AY89" i="8" s="1"/>
  <c r="AX89" i="8"/>
  <c r="BD89" i="8"/>
  <c r="BE89" i="8"/>
  <c r="BG89" i="8"/>
  <c r="BH89" i="8"/>
  <c r="BJ89" i="8"/>
  <c r="BK89" i="8"/>
  <c r="BM89" i="8"/>
  <c r="BN89" i="8"/>
  <c r="BO89" i="8"/>
  <c r="BP89" i="8"/>
  <c r="BQ89" i="8"/>
  <c r="BS89" i="8"/>
  <c r="BT89" i="8"/>
  <c r="BV89" i="8"/>
  <c r="BW89" i="8"/>
  <c r="CC89" i="8"/>
  <c r="CE89" i="8" s="1"/>
  <c r="CD89" i="8"/>
  <c r="CF89" i="8"/>
  <c r="CG89" i="8"/>
  <c r="CI89" i="8"/>
  <c r="CJ89" i="8"/>
  <c r="CK89" i="8"/>
  <c r="CL89" i="8"/>
  <c r="CM89" i="8"/>
  <c r="CO89" i="8"/>
  <c r="CP89" i="8"/>
  <c r="CQ89" i="8" s="1"/>
  <c r="CR89" i="8"/>
  <c r="CS89" i="8"/>
  <c r="CU89" i="8"/>
  <c r="CV89" i="8"/>
  <c r="DB89" i="8"/>
  <c r="DC89" i="8"/>
  <c r="DE89" i="8"/>
  <c r="DF89" i="8"/>
  <c r="DH89" i="8"/>
  <c r="DI89" i="8"/>
  <c r="DK89" i="8"/>
  <c r="DL89" i="8"/>
  <c r="DN89" i="8"/>
  <c r="DO89" i="8"/>
  <c r="DQ89" i="8"/>
  <c r="DR89" i="8"/>
  <c r="DT89" i="8"/>
  <c r="DU89" i="8"/>
  <c r="EA89" i="8"/>
  <c r="EC89" i="8" s="1"/>
  <c r="EB89" i="8"/>
  <c r="ED89" i="8"/>
  <c r="EE89" i="8"/>
  <c r="EG89" i="8"/>
  <c r="EH89" i="8"/>
  <c r="EJ89" i="8"/>
  <c r="EK89" i="8"/>
  <c r="EL89" i="8" s="1"/>
  <c r="EM89" i="8"/>
  <c r="EN89" i="8"/>
  <c r="EP89" i="8"/>
  <c r="EQ89" i="8"/>
  <c r="ES89" i="8"/>
  <c r="ET89" i="8"/>
  <c r="EZ89" i="8"/>
  <c r="FA89" i="8"/>
  <c r="FC89" i="8"/>
  <c r="FD89" i="8"/>
  <c r="FF89" i="8"/>
  <c r="FH89" i="8" s="1"/>
  <c r="FG89" i="8"/>
  <c r="FI89" i="8"/>
  <c r="FJ89" i="8"/>
  <c r="FK89" i="8"/>
  <c r="FL89" i="8"/>
  <c r="FM89" i="8"/>
  <c r="FO89" i="8"/>
  <c r="FP89" i="8"/>
  <c r="FV89" i="8" s="1"/>
  <c r="FR89" i="8"/>
  <c r="FS89" i="8"/>
  <c r="FY89" i="8"/>
  <c r="FZ89" i="8"/>
  <c r="GB89" i="8"/>
  <c r="GC89" i="8"/>
  <c r="GE89" i="8"/>
  <c r="GF89" i="8"/>
  <c r="GH89" i="8"/>
  <c r="GI89" i="8"/>
  <c r="GK89" i="8"/>
  <c r="GL89" i="8"/>
  <c r="GM89" i="8" s="1"/>
  <c r="GN89" i="8"/>
  <c r="GO89" i="8"/>
  <c r="GP89" i="8" s="1"/>
  <c r="GQ89" i="8"/>
  <c r="GR89" i="8"/>
  <c r="GS89" i="8" s="1"/>
  <c r="GX89" i="8"/>
  <c r="GY89" i="8"/>
  <c r="GZ89" i="8" s="1"/>
  <c r="HA89" i="8"/>
  <c r="HB89" i="8"/>
  <c r="HD89" i="8"/>
  <c r="HE89" i="8"/>
  <c r="HG89" i="8"/>
  <c r="HH89" i="8"/>
  <c r="HJ89" i="8"/>
  <c r="HK89" i="8"/>
  <c r="HM89" i="8"/>
  <c r="HN89" i="8"/>
  <c r="HP89" i="8"/>
  <c r="HQ89" i="8"/>
  <c r="HW89" i="8"/>
  <c r="HX89" i="8"/>
  <c r="HZ89" i="8"/>
  <c r="IA89" i="8"/>
  <c r="IC89" i="8"/>
  <c r="ID89" i="8"/>
  <c r="IF89" i="8"/>
  <c r="IG89" i="8"/>
  <c r="II89" i="8"/>
  <c r="IJ89" i="8"/>
  <c r="IL89" i="8"/>
  <c r="IM89" i="8"/>
  <c r="IO89" i="8"/>
  <c r="IP89" i="8"/>
  <c r="B90" i="8"/>
  <c r="F90" i="8"/>
  <c r="G90" i="8"/>
  <c r="I90" i="8"/>
  <c r="J90" i="8"/>
  <c r="L90" i="8"/>
  <c r="M90" i="8"/>
  <c r="O90" i="8"/>
  <c r="P90" i="8"/>
  <c r="R90" i="8"/>
  <c r="S90" i="8"/>
  <c r="U90" i="8"/>
  <c r="V90" i="8"/>
  <c r="X90" i="8"/>
  <c r="Y90" i="8"/>
  <c r="AE90" i="8"/>
  <c r="AF90" i="8"/>
  <c r="AH90" i="8"/>
  <c r="AI90" i="8"/>
  <c r="AK90" i="8"/>
  <c r="AL90" i="8"/>
  <c r="AN90" i="8"/>
  <c r="AO90" i="8"/>
  <c r="AQ90" i="8"/>
  <c r="AR90" i="8"/>
  <c r="AS90" i="8"/>
  <c r="AT90" i="8"/>
  <c r="AU90" i="8"/>
  <c r="AW90" i="8"/>
  <c r="AX90" i="8"/>
  <c r="BD90" i="8"/>
  <c r="BE90" i="8"/>
  <c r="BG90" i="8"/>
  <c r="BH90" i="8"/>
  <c r="BJ90" i="8"/>
  <c r="BK90" i="8"/>
  <c r="BM90" i="8"/>
  <c r="BO90" i="8"/>
  <c r="BN90" i="8"/>
  <c r="BP90" i="8"/>
  <c r="BQ90" i="8"/>
  <c r="BS90" i="8"/>
  <c r="BT90" i="8"/>
  <c r="BV90" i="8"/>
  <c r="BY90" i="8" s="1"/>
  <c r="BW90" i="8"/>
  <c r="CC90" i="8"/>
  <c r="CD90" i="8"/>
  <c r="CE90" i="8" s="1"/>
  <c r="CF90" i="8"/>
  <c r="CG90" i="8"/>
  <c r="CI90" i="8"/>
  <c r="CK90" i="8"/>
  <c r="CJ90" i="8"/>
  <c r="CL90" i="8"/>
  <c r="CM90" i="8"/>
  <c r="CN90" i="8"/>
  <c r="CO90" i="8"/>
  <c r="CP90" i="8"/>
  <c r="CQ90" i="8" s="1"/>
  <c r="CR90" i="8"/>
  <c r="CT90" i="8" s="1"/>
  <c r="CS90" i="8"/>
  <c r="CU90" i="8"/>
  <c r="CW90" i="8"/>
  <c r="CV90" i="8"/>
  <c r="DB90" i="8"/>
  <c r="DC90" i="8"/>
  <c r="DE90" i="8"/>
  <c r="DF90" i="8"/>
  <c r="DH90" i="8"/>
  <c r="DI90" i="8"/>
  <c r="DJ90" i="8"/>
  <c r="DK90" i="8"/>
  <c r="DL90" i="8"/>
  <c r="DM90" i="8" s="1"/>
  <c r="DN90" i="8"/>
  <c r="DP90" i="8" s="1"/>
  <c r="DO90" i="8"/>
  <c r="DQ90" i="8"/>
  <c r="DR90" i="8"/>
  <c r="DT90" i="8"/>
  <c r="DU90" i="8"/>
  <c r="DV90" i="8"/>
  <c r="EA90" i="8"/>
  <c r="EB90" i="8"/>
  <c r="ED90" i="8"/>
  <c r="EE90" i="8"/>
  <c r="EG90" i="8"/>
  <c r="EH90" i="8"/>
  <c r="EJ90" i="8"/>
  <c r="EK90" i="8"/>
  <c r="EL90" i="8"/>
  <c r="EM90" i="8"/>
  <c r="EN90" i="8"/>
  <c r="EP90" i="8"/>
  <c r="EQ90" i="8"/>
  <c r="ER90" i="8" s="1"/>
  <c r="ES90" i="8"/>
  <c r="ET90" i="8"/>
  <c r="EZ90" i="8"/>
  <c r="FB90" i="8" s="1"/>
  <c r="FA90" i="8"/>
  <c r="FC90" i="8"/>
  <c r="FD90" i="8"/>
  <c r="FF90" i="8"/>
  <c r="FG90" i="8"/>
  <c r="FH90" i="8"/>
  <c r="FI90" i="8"/>
  <c r="FJ90" i="8"/>
  <c r="FL90" i="8"/>
  <c r="FM90" i="8"/>
  <c r="FN90" i="8"/>
  <c r="FO90" i="8"/>
  <c r="FP90" i="8"/>
  <c r="FR90" i="8"/>
  <c r="FS90" i="8"/>
  <c r="FT90" i="8" s="1"/>
  <c r="FY90" i="8"/>
  <c r="FZ90" i="8"/>
  <c r="GA90" i="8" s="1"/>
  <c r="GB90" i="8"/>
  <c r="GC90" i="8"/>
  <c r="GE90" i="8"/>
  <c r="GF90" i="8"/>
  <c r="GH90" i="8"/>
  <c r="GI90" i="8"/>
  <c r="GJ90" i="8" s="1"/>
  <c r="GK90" i="8"/>
  <c r="GM90" i="8" s="1"/>
  <c r="GL90" i="8"/>
  <c r="GN90" i="8"/>
  <c r="GO90" i="8"/>
  <c r="GQ90" i="8"/>
  <c r="GR90" i="8"/>
  <c r="GS90" i="8"/>
  <c r="GX90" i="8"/>
  <c r="GY90" i="8"/>
  <c r="HA90" i="8"/>
  <c r="HB90" i="8"/>
  <c r="HD90" i="8"/>
  <c r="HF90" i="8" s="1"/>
  <c r="HE90" i="8"/>
  <c r="HG90" i="8"/>
  <c r="HH90" i="8"/>
  <c r="HJ90" i="8"/>
  <c r="HK90" i="8"/>
  <c r="HM90" i="8"/>
  <c r="HN90" i="8"/>
  <c r="HP90" i="8"/>
  <c r="HQ90" i="8"/>
  <c r="HR90" i="8" s="1"/>
  <c r="HW90" i="8"/>
  <c r="HX90" i="8"/>
  <c r="HZ90" i="8"/>
  <c r="IB90" i="8"/>
  <c r="IA90" i="8"/>
  <c r="IC90" i="8"/>
  <c r="ID90" i="8"/>
  <c r="IF90" i="8"/>
  <c r="IG90" i="8"/>
  <c r="II90" i="8"/>
  <c r="IJ90" i="8"/>
  <c r="IL90" i="8"/>
  <c r="IN90" i="8" s="1"/>
  <c r="IM90" i="8"/>
  <c r="IO90" i="8"/>
  <c r="IP90" i="8"/>
  <c r="B91" i="8"/>
  <c r="F91" i="8"/>
  <c r="G91" i="8"/>
  <c r="I91" i="8"/>
  <c r="J91" i="8"/>
  <c r="L91" i="8"/>
  <c r="M91" i="8"/>
  <c r="O91" i="8"/>
  <c r="P91" i="8"/>
  <c r="R91" i="8"/>
  <c r="S91" i="8"/>
  <c r="U91" i="8"/>
  <c r="V91" i="8"/>
  <c r="X91" i="8"/>
  <c r="Y91" i="8"/>
  <c r="AE91" i="8"/>
  <c r="AF91" i="8"/>
  <c r="AH91" i="8"/>
  <c r="AI91" i="8"/>
  <c r="AJ91" i="8"/>
  <c r="AK91" i="8"/>
  <c r="AL91" i="8"/>
  <c r="AN91" i="8"/>
  <c r="AP91" i="8"/>
  <c r="AO91" i="8"/>
  <c r="AQ91" i="8"/>
  <c r="AR91" i="8"/>
  <c r="AS91" i="8"/>
  <c r="AT91" i="8"/>
  <c r="AU91" i="8"/>
  <c r="AW91" i="8"/>
  <c r="AX91" i="8"/>
  <c r="AY91" i="8" s="1"/>
  <c r="BD91" i="8"/>
  <c r="BE91" i="8"/>
  <c r="BG91" i="8"/>
  <c r="BH91" i="8"/>
  <c r="BJ91" i="8"/>
  <c r="BK91" i="8"/>
  <c r="BL91" i="8" s="1"/>
  <c r="BM91" i="8"/>
  <c r="BN91" i="8"/>
  <c r="BP91" i="8"/>
  <c r="BQ91" i="8"/>
  <c r="BS91" i="8"/>
  <c r="BT91" i="8"/>
  <c r="BV91" i="8"/>
  <c r="BW91" i="8"/>
  <c r="CC91" i="8"/>
  <c r="CD91" i="8"/>
  <c r="CF91" i="8"/>
  <c r="CG91" i="8"/>
  <c r="CI91" i="8"/>
  <c r="CJ91" i="8"/>
  <c r="CL91" i="8"/>
  <c r="CM91" i="8"/>
  <c r="CO91" i="8"/>
  <c r="CP91" i="8"/>
  <c r="CR91" i="8"/>
  <c r="CS91" i="8"/>
  <c r="CU91" i="8"/>
  <c r="CV91" i="8"/>
  <c r="DB91" i="8"/>
  <c r="DC91" i="8"/>
  <c r="DE91" i="8"/>
  <c r="DF91" i="8"/>
  <c r="DH91" i="8"/>
  <c r="DI91" i="8"/>
  <c r="DK91" i="8"/>
  <c r="DL91" i="8"/>
  <c r="DN91" i="8"/>
  <c r="DO91" i="8"/>
  <c r="DQ91" i="8"/>
  <c r="DR91" i="8"/>
  <c r="DT91" i="8"/>
  <c r="DV91" i="8" s="1"/>
  <c r="DU91" i="8"/>
  <c r="EA91" i="8"/>
  <c r="EB91" i="8"/>
  <c r="EC91" i="8" s="1"/>
  <c r="ED91" i="8"/>
  <c r="EE91" i="8"/>
  <c r="EG91" i="8"/>
  <c r="EV91" i="8" s="1"/>
  <c r="EH91" i="8"/>
  <c r="EJ91" i="8"/>
  <c r="EK91" i="8"/>
  <c r="EM91" i="8"/>
  <c r="EN91" i="8"/>
  <c r="EO91" i="8"/>
  <c r="EP91" i="8"/>
  <c r="EQ91" i="8"/>
  <c r="ES91" i="8"/>
  <c r="ET91" i="8"/>
  <c r="EU91" i="8" s="1"/>
  <c r="EZ91" i="8"/>
  <c r="FA91" i="8"/>
  <c r="FC91" i="8"/>
  <c r="FD91" i="8"/>
  <c r="FF91" i="8"/>
  <c r="FG91" i="8"/>
  <c r="FI91" i="8"/>
  <c r="FJ91" i="8"/>
  <c r="FL91" i="8"/>
  <c r="FM91" i="8"/>
  <c r="FO91" i="8"/>
  <c r="FP91" i="8"/>
  <c r="FR91" i="8"/>
  <c r="FS91" i="8"/>
  <c r="FY91" i="8"/>
  <c r="FZ91" i="8"/>
  <c r="GA91" i="8"/>
  <c r="GB91" i="8"/>
  <c r="GC91" i="8"/>
  <c r="GE91" i="8"/>
  <c r="GF91" i="8"/>
  <c r="GG91" i="8" s="1"/>
  <c r="GH91" i="8"/>
  <c r="GI91" i="8"/>
  <c r="GK91" i="8"/>
  <c r="GL91" i="8"/>
  <c r="GN91" i="8"/>
  <c r="GO91" i="8"/>
  <c r="GQ91" i="8"/>
  <c r="GS91" i="8" s="1"/>
  <c r="GR91" i="8"/>
  <c r="GX91" i="8"/>
  <c r="GY91" i="8"/>
  <c r="HA91" i="8"/>
  <c r="HB91" i="8"/>
  <c r="HD91" i="8"/>
  <c r="HS91" i="8" s="1"/>
  <c r="HE91" i="8"/>
  <c r="HG91" i="8"/>
  <c r="HH91" i="8"/>
  <c r="HI91" i="8" s="1"/>
  <c r="HJ91" i="8"/>
  <c r="HK91" i="8"/>
  <c r="HM91" i="8"/>
  <c r="HN91" i="8"/>
  <c r="HP91" i="8"/>
  <c r="HQ91" i="8"/>
  <c r="HR91" i="8" s="1"/>
  <c r="HW91" i="8"/>
  <c r="HX91" i="8"/>
  <c r="HZ91" i="8"/>
  <c r="IA91" i="8"/>
  <c r="IC91" i="8"/>
  <c r="ID91" i="8"/>
  <c r="IF91" i="8"/>
  <c r="IG91" i="8"/>
  <c r="IH91" i="8" s="1"/>
  <c r="II91" i="8"/>
  <c r="IJ91" i="8"/>
  <c r="IL91" i="8"/>
  <c r="IN91" i="8" s="1"/>
  <c r="IM91" i="8"/>
  <c r="IO91" i="8"/>
  <c r="IP91" i="8"/>
  <c r="B92" i="8"/>
  <c r="F92" i="8"/>
  <c r="G92" i="8"/>
  <c r="I92" i="8"/>
  <c r="J92" i="8"/>
  <c r="L92" i="8"/>
  <c r="M92" i="8"/>
  <c r="O92" i="8"/>
  <c r="Q92" i="8" s="1"/>
  <c r="P92" i="8"/>
  <c r="R92" i="8"/>
  <c r="S92" i="8"/>
  <c r="U92" i="8"/>
  <c r="V92" i="8"/>
  <c r="X92" i="8"/>
  <c r="Y92" i="8"/>
  <c r="AE92" i="8"/>
  <c r="AF92" i="8"/>
  <c r="AH92" i="8"/>
  <c r="AI92" i="8"/>
  <c r="AK92" i="8"/>
  <c r="AL92" i="8"/>
  <c r="AM92" i="8" s="1"/>
  <c r="AN92" i="8"/>
  <c r="AO92" i="8"/>
  <c r="AQ92" i="8"/>
  <c r="AR92" i="8"/>
  <c r="AT92" i="8"/>
  <c r="AU92" i="8"/>
  <c r="AW92" i="8"/>
  <c r="AY92" i="8"/>
  <c r="AX92" i="8"/>
  <c r="BD92" i="8"/>
  <c r="BE92" i="8"/>
  <c r="BG92" i="8"/>
  <c r="BH92" i="8"/>
  <c r="BJ92" i="8"/>
  <c r="BK92" i="8"/>
  <c r="BM92" i="8"/>
  <c r="BN92" i="8"/>
  <c r="BP92" i="8"/>
  <c r="BQ92" i="8"/>
  <c r="BS92" i="8"/>
  <c r="BT92" i="8"/>
  <c r="BV92" i="8"/>
  <c r="BW92" i="8"/>
  <c r="CC92" i="8"/>
  <c r="CD92" i="8"/>
  <c r="CF92" i="8"/>
  <c r="CG92" i="8"/>
  <c r="CI92" i="8"/>
  <c r="CJ92" i="8"/>
  <c r="CL92" i="8"/>
  <c r="CM92" i="8"/>
  <c r="CO92" i="8"/>
  <c r="CP92" i="8"/>
  <c r="CR92" i="8"/>
  <c r="CS92" i="8"/>
  <c r="CU92" i="8"/>
  <c r="CV92" i="8"/>
  <c r="DB92" i="8"/>
  <c r="DC92" i="8"/>
  <c r="DD92" i="8"/>
  <c r="DE92" i="8"/>
  <c r="DG92" i="8" s="1"/>
  <c r="DF92" i="8"/>
  <c r="DH92" i="8"/>
  <c r="DI92" i="8"/>
  <c r="DK92" i="8"/>
  <c r="DL92" i="8"/>
  <c r="DN92" i="8"/>
  <c r="DO92" i="8"/>
  <c r="DQ92" i="8"/>
  <c r="DR92" i="8"/>
  <c r="DT92" i="8"/>
  <c r="DU92" i="8"/>
  <c r="EA92" i="8"/>
  <c r="EB92" i="8"/>
  <c r="ED92" i="8"/>
  <c r="EE92" i="8"/>
  <c r="EG92" i="8"/>
  <c r="EI92" i="8"/>
  <c r="EH92" i="8"/>
  <c r="EJ92" i="8"/>
  <c r="EK92" i="8"/>
  <c r="EL92" i="8" s="1"/>
  <c r="EM92" i="8"/>
  <c r="EN92" i="8"/>
  <c r="EO92" i="8" s="1"/>
  <c r="EP92" i="8"/>
  <c r="EQ92" i="8"/>
  <c r="ES92" i="8"/>
  <c r="ET92" i="8"/>
  <c r="EZ92" i="8"/>
  <c r="FA92" i="8"/>
  <c r="FC92" i="8"/>
  <c r="FD92" i="8"/>
  <c r="FF92" i="8"/>
  <c r="FG92" i="8"/>
  <c r="FH92" i="8"/>
  <c r="FI92" i="8"/>
  <c r="FJ92" i="8"/>
  <c r="FL92" i="8"/>
  <c r="FN92" i="8"/>
  <c r="FM92" i="8"/>
  <c r="FO92" i="8"/>
  <c r="FP92" i="8"/>
  <c r="FR92" i="8"/>
  <c r="FT92" i="8" s="1"/>
  <c r="FS92" i="8"/>
  <c r="FY92" i="8"/>
  <c r="FZ92" i="8"/>
  <c r="GB92" i="8"/>
  <c r="GC92" i="8"/>
  <c r="GD92" i="8" s="1"/>
  <c r="GE92" i="8"/>
  <c r="GG92" i="8"/>
  <c r="GF92" i="8"/>
  <c r="GH92" i="8"/>
  <c r="GI92" i="8"/>
  <c r="GJ92" i="8"/>
  <c r="GK92" i="8"/>
  <c r="GM92" i="8"/>
  <c r="GL92" i="8"/>
  <c r="GN92" i="8"/>
  <c r="GP92" i="8" s="1"/>
  <c r="GO92" i="8"/>
  <c r="GQ92" i="8"/>
  <c r="GR92" i="8"/>
  <c r="GS92" i="8" s="1"/>
  <c r="GX92" i="8"/>
  <c r="GY92" i="8"/>
  <c r="HA92" i="8"/>
  <c r="HB92" i="8"/>
  <c r="HD92" i="8"/>
  <c r="HE92" i="8"/>
  <c r="HG92" i="8"/>
  <c r="HH92" i="8"/>
  <c r="HJ92" i="8"/>
  <c r="HK92" i="8"/>
  <c r="HL92" i="8" s="1"/>
  <c r="HM92" i="8"/>
  <c r="HN92" i="8"/>
  <c r="HP92" i="8"/>
  <c r="HR92" i="8" s="1"/>
  <c r="HQ92" i="8"/>
  <c r="HW92" i="8"/>
  <c r="HX92" i="8"/>
  <c r="HZ92" i="8"/>
  <c r="IA92" i="8"/>
  <c r="IC92" i="8"/>
  <c r="ID92" i="8"/>
  <c r="IE92" i="8" s="1"/>
  <c r="IF92" i="8"/>
  <c r="IG92" i="8"/>
  <c r="IH92" i="8" s="1"/>
  <c r="II92" i="8"/>
  <c r="IJ92" i="8"/>
  <c r="IL92" i="8"/>
  <c r="IM92" i="8"/>
  <c r="IO92" i="8"/>
  <c r="IP92" i="8"/>
  <c r="IQ92" i="8" s="1"/>
  <c r="B93" i="8"/>
  <c r="F93" i="8"/>
  <c r="G93" i="8"/>
  <c r="H93" i="8"/>
  <c r="I93" i="8"/>
  <c r="J93" i="8"/>
  <c r="L93" i="8"/>
  <c r="M93" i="8"/>
  <c r="O93" i="8"/>
  <c r="P93" i="8"/>
  <c r="R93" i="8"/>
  <c r="S93" i="8"/>
  <c r="U93" i="8"/>
  <c r="V93" i="8"/>
  <c r="X93" i="8"/>
  <c r="Y93" i="8"/>
  <c r="AE93" i="8"/>
  <c r="AF93" i="8"/>
  <c r="AH93" i="8"/>
  <c r="AI93" i="8"/>
  <c r="AK93" i="8"/>
  <c r="AL93" i="8"/>
  <c r="AN93" i="8"/>
  <c r="AO93" i="8"/>
  <c r="AP93" i="8" s="1"/>
  <c r="AQ93" i="8"/>
  <c r="AR93" i="8"/>
  <c r="AT93" i="8"/>
  <c r="AV93" i="8" s="1"/>
  <c r="AU93" i="8"/>
  <c r="AW93" i="8"/>
  <c r="AX93" i="8"/>
  <c r="AY93" i="8" s="1"/>
  <c r="BD93" i="8"/>
  <c r="BE93" i="8"/>
  <c r="BG93" i="8"/>
  <c r="BH93" i="8"/>
  <c r="BJ93" i="8"/>
  <c r="BK93" i="8"/>
  <c r="BM93" i="8"/>
  <c r="BN93" i="8"/>
  <c r="BP93" i="8"/>
  <c r="BQ93" i="8"/>
  <c r="BS93" i="8"/>
  <c r="BU93" i="8" s="1"/>
  <c r="BT93" i="8"/>
  <c r="BV93" i="8"/>
  <c r="BW93" i="8"/>
  <c r="CC93" i="8"/>
  <c r="CD93" i="8"/>
  <c r="CF93" i="8"/>
  <c r="CG93" i="8"/>
  <c r="CH93" i="8" s="1"/>
  <c r="CI93" i="8"/>
  <c r="CJ93" i="8"/>
  <c r="CK93" i="8" s="1"/>
  <c r="CL93" i="8"/>
  <c r="CM93" i="8"/>
  <c r="CN93" i="8"/>
  <c r="CO93" i="8"/>
  <c r="CP93" i="8"/>
  <c r="CR93" i="8"/>
  <c r="CS93" i="8"/>
  <c r="CU93" i="8"/>
  <c r="CW93" i="8" s="1"/>
  <c r="CV93" i="8"/>
  <c r="DB93" i="8"/>
  <c r="DC93" i="8"/>
  <c r="DE93" i="8"/>
  <c r="DF93" i="8"/>
  <c r="DG93" i="8"/>
  <c r="DH93" i="8"/>
  <c r="DI93" i="8"/>
  <c r="DK93" i="8"/>
  <c r="DM93" i="8"/>
  <c r="DL93" i="8"/>
  <c r="DN93" i="8"/>
  <c r="DO93" i="8"/>
  <c r="DP93" i="8" s="1"/>
  <c r="DQ93" i="8"/>
  <c r="DR93" i="8"/>
  <c r="DT93" i="8"/>
  <c r="DV93" i="8"/>
  <c r="DU93" i="8"/>
  <c r="EA93" i="8"/>
  <c r="EB93" i="8"/>
  <c r="EC93" i="8"/>
  <c r="ED93" i="8"/>
  <c r="EE93" i="8"/>
  <c r="EG93" i="8"/>
  <c r="EH93" i="8"/>
  <c r="EJ93" i="8"/>
  <c r="EK93" i="8"/>
  <c r="EM93" i="8"/>
  <c r="EO93" i="8"/>
  <c r="EN93" i="8"/>
  <c r="EP93" i="8"/>
  <c r="EQ93" i="8"/>
  <c r="ES93" i="8"/>
  <c r="ET93" i="8"/>
  <c r="EZ93" i="8"/>
  <c r="FA93" i="8"/>
  <c r="FC93" i="8"/>
  <c r="FD93" i="8"/>
  <c r="FF93" i="8"/>
  <c r="FG93" i="8"/>
  <c r="FI93" i="8"/>
  <c r="FK93" i="8" s="1"/>
  <c r="FJ93" i="8"/>
  <c r="FL93" i="8"/>
  <c r="FM93" i="8"/>
  <c r="FO93" i="8"/>
  <c r="FP93" i="8"/>
  <c r="FQ93" i="8" s="1"/>
  <c r="FR93" i="8"/>
  <c r="FS93" i="8"/>
  <c r="FT93" i="8" s="1"/>
  <c r="FY93" i="8"/>
  <c r="GA93" i="8"/>
  <c r="FZ93" i="8"/>
  <c r="GB93" i="8"/>
  <c r="GC93" i="8"/>
  <c r="GE93" i="8"/>
  <c r="GF93" i="8"/>
  <c r="GH93" i="8"/>
  <c r="GI93" i="8"/>
  <c r="GJ93" i="8" s="1"/>
  <c r="GK93" i="8"/>
  <c r="GM93" i="8"/>
  <c r="GL93" i="8"/>
  <c r="GN93" i="8"/>
  <c r="GO93" i="8"/>
  <c r="GQ93" i="8"/>
  <c r="GR93" i="8"/>
  <c r="GX93" i="8"/>
  <c r="GY93" i="8"/>
  <c r="HA93" i="8"/>
  <c r="HB93" i="8"/>
  <c r="HD93" i="8"/>
  <c r="HE93" i="8"/>
  <c r="HG93" i="8"/>
  <c r="HH93" i="8"/>
  <c r="HJ93" i="8"/>
  <c r="HK93" i="8"/>
  <c r="HM93" i="8"/>
  <c r="HN93" i="8"/>
  <c r="HP93" i="8"/>
  <c r="HQ93" i="8"/>
  <c r="HW93" i="8"/>
  <c r="HX93" i="8"/>
  <c r="HZ93" i="8"/>
  <c r="IA93" i="8"/>
  <c r="IC93" i="8"/>
  <c r="ID93" i="8"/>
  <c r="IE93" i="8" s="1"/>
  <c r="IF93" i="8"/>
  <c r="IG93" i="8"/>
  <c r="II93" i="8"/>
  <c r="IJ93" i="8"/>
  <c r="IK93" i="8" s="1"/>
  <c r="IL93" i="8"/>
  <c r="IM93" i="8"/>
  <c r="IO93" i="8"/>
  <c r="IP93" i="8"/>
  <c r="B94" i="8"/>
  <c r="F94" i="8"/>
  <c r="G94" i="8"/>
  <c r="I94" i="8"/>
  <c r="J94" i="8"/>
  <c r="L94" i="8"/>
  <c r="M94" i="8"/>
  <c r="O94" i="8"/>
  <c r="P94" i="8"/>
  <c r="R94" i="8"/>
  <c r="S94" i="8"/>
  <c r="T94" i="8"/>
  <c r="U94" i="8"/>
  <c r="V94" i="8"/>
  <c r="X94" i="8"/>
  <c r="Y94" i="8"/>
  <c r="AE94" i="8"/>
  <c r="AF94" i="8"/>
  <c r="AH94" i="8"/>
  <c r="AI94" i="8"/>
  <c r="AJ94" i="8" s="1"/>
  <c r="AK94" i="8"/>
  <c r="AL94" i="8"/>
  <c r="AN94" i="8"/>
  <c r="AO94" i="8"/>
  <c r="AQ94" i="8"/>
  <c r="AR94" i="8"/>
  <c r="AS94" i="8" s="1"/>
  <c r="AT94" i="8"/>
  <c r="AU94" i="8"/>
  <c r="AV94" i="8" s="1"/>
  <c r="AW94" i="8"/>
  <c r="AX94" i="8"/>
  <c r="BD94" i="8"/>
  <c r="BE94" i="8"/>
  <c r="BG94" i="8"/>
  <c r="BH94" i="8"/>
  <c r="BJ94" i="8"/>
  <c r="BK94" i="8"/>
  <c r="BL94" i="8" s="1"/>
  <c r="BM94" i="8"/>
  <c r="BN94" i="8"/>
  <c r="BO94" i="8" s="1"/>
  <c r="BP94" i="8"/>
  <c r="BR94" i="8" s="1"/>
  <c r="BQ94" i="8"/>
  <c r="BS94" i="8"/>
  <c r="BU94" i="8"/>
  <c r="BT94" i="8"/>
  <c r="BV94" i="8"/>
  <c r="BW94" i="8"/>
  <c r="CC94" i="8"/>
  <c r="CD94" i="8"/>
  <c r="CF94" i="8"/>
  <c r="CG94" i="8"/>
  <c r="CI94" i="8"/>
  <c r="CJ94" i="8"/>
  <c r="CL94" i="8"/>
  <c r="CM94" i="8"/>
  <c r="CO94" i="8"/>
  <c r="CP94" i="8"/>
  <c r="CR94" i="8"/>
  <c r="CS94" i="8"/>
  <c r="CU94" i="8"/>
  <c r="CV94" i="8"/>
  <c r="DB94" i="8"/>
  <c r="DC94" i="8"/>
  <c r="DE94" i="8"/>
  <c r="DF94" i="8"/>
  <c r="DH94" i="8"/>
  <c r="DI94" i="8"/>
  <c r="DK94" i="8"/>
  <c r="DL94" i="8"/>
  <c r="DN94" i="8"/>
  <c r="DO94" i="8"/>
  <c r="DP94" i="8" s="1"/>
  <c r="DQ94" i="8"/>
  <c r="DR94" i="8"/>
  <c r="DT94" i="8"/>
  <c r="DU94" i="8"/>
  <c r="EA94" i="8"/>
  <c r="EB94" i="8"/>
  <c r="ED94" i="8"/>
  <c r="EE94" i="8"/>
  <c r="EG94" i="8"/>
  <c r="EH94" i="8"/>
  <c r="EJ94" i="8"/>
  <c r="EK94" i="8"/>
  <c r="EM94" i="8"/>
  <c r="EN94" i="8"/>
  <c r="EP94" i="8"/>
  <c r="EQ94" i="8"/>
  <c r="ES94" i="8"/>
  <c r="ET94" i="8"/>
  <c r="EZ94" i="8"/>
  <c r="FA94" i="8"/>
  <c r="FC94" i="8"/>
  <c r="FD94" i="8"/>
  <c r="FF94" i="8"/>
  <c r="FG94" i="8"/>
  <c r="FI94" i="8"/>
  <c r="FK94" i="8"/>
  <c r="FJ94" i="8"/>
  <c r="FL94" i="8"/>
  <c r="FM94" i="8"/>
  <c r="FO94" i="8"/>
  <c r="FP94" i="8"/>
  <c r="FQ94" i="8" s="1"/>
  <c r="FR94" i="8"/>
  <c r="FT94" i="8"/>
  <c r="FS94" i="8"/>
  <c r="FY94" i="8"/>
  <c r="GT94" i="8" s="1"/>
  <c r="FZ94" i="8"/>
  <c r="GB94" i="8"/>
  <c r="GC94" i="8"/>
  <c r="GE94" i="8"/>
  <c r="GF94" i="8"/>
  <c r="GG94" i="8" s="1"/>
  <c r="GH94" i="8"/>
  <c r="GI94" i="8"/>
  <c r="GK94" i="8"/>
  <c r="GL94" i="8"/>
  <c r="GM94" i="8"/>
  <c r="GN94" i="8"/>
  <c r="GO94" i="8"/>
  <c r="GQ94" i="8"/>
  <c r="GR94" i="8"/>
  <c r="GX94" i="8"/>
  <c r="GY94" i="8"/>
  <c r="HA94" i="8"/>
  <c r="HB94" i="8"/>
  <c r="HC94" i="8" s="1"/>
  <c r="HD94" i="8"/>
  <c r="HE94" i="8"/>
  <c r="HG94" i="8"/>
  <c r="HI94" i="8" s="1"/>
  <c r="HH94" i="8"/>
  <c r="HJ94" i="8"/>
  <c r="HK94" i="8"/>
  <c r="HM94" i="8"/>
  <c r="HN94" i="8"/>
  <c r="HO94" i="8" s="1"/>
  <c r="HP94" i="8"/>
  <c r="HQ94" i="8"/>
  <c r="HW94" i="8"/>
  <c r="HX94" i="8"/>
  <c r="HZ94" i="8"/>
  <c r="IA94" i="8"/>
  <c r="IC94" i="8"/>
  <c r="IE94" i="8"/>
  <c r="ID94" i="8"/>
  <c r="IF94" i="8"/>
  <c r="IG94" i="8"/>
  <c r="II94" i="8"/>
  <c r="IJ94" i="8"/>
  <c r="IL94" i="8"/>
  <c r="IM94" i="8"/>
  <c r="IO94" i="8"/>
  <c r="IP94" i="8"/>
  <c r="B95" i="8"/>
  <c r="C95" i="8"/>
  <c r="B102" i="8"/>
  <c r="F102" i="8"/>
  <c r="G102" i="8"/>
  <c r="I102" i="8"/>
  <c r="K102" i="8"/>
  <c r="J102" i="8"/>
  <c r="L102" i="8"/>
  <c r="M102" i="8"/>
  <c r="O102" i="8"/>
  <c r="P102" i="8"/>
  <c r="R102" i="8"/>
  <c r="S102" i="8"/>
  <c r="U102" i="8"/>
  <c r="V102" i="8"/>
  <c r="X102" i="8"/>
  <c r="Y102" i="8"/>
  <c r="AE102" i="8"/>
  <c r="AF102" i="8"/>
  <c r="AH102" i="8"/>
  <c r="AI102" i="8"/>
  <c r="AK102" i="8"/>
  <c r="AL102" i="8"/>
  <c r="AN102" i="8"/>
  <c r="AO102" i="8"/>
  <c r="AQ102" i="8"/>
  <c r="AS102" i="8" s="1"/>
  <c r="AR102" i="8"/>
  <c r="AT102" i="8"/>
  <c r="AU102" i="8"/>
  <c r="AW102" i="8"/>
  <c r="AX102" i="8"/>
  <c r="BD102" i="8"/>
  <c r="BE102" i="8"/>
  <c r="BG102" i="8"/>
  <c r="BI102" i="8"/>
  <c r="BH102" i="8"/>
  <c r="BJ102" i="8"/>
  <c r="BK102" i="8"/>
  <c r="BM102" i="8"/>
  <c r="BN102" i="8"/>
  <c r="BO102" i="8" s="1"/>
  <c r="BP102" i="8"/>
  <c r="BQ102" i="8"/>
  <c r="BS102" i="8"/>
  <c r="BT102" i="8"/>
  <c r="BU102" i="8" s="1"/>
  <c r="BV102" i="8"/>
  <c r="BW102" i="8"/>
  <c r="CC102" i="8"/>
  <c r="CD102" i="8"/>
  <c r="CF102" i="8"/>
  <c r="CG102" i="8"/>
  <c r="CI102" i="8"/>
  <c r="CJ102" i="8"/>
  <c r="CK102" i="8" s="1"/>
  <c r="CL102" i="8"/>
  <c r="CM102" i="8"/>
  <c r="CO102" i="8"/>
  <c r="CP102" i="8"/>
  <c r="CR102" i="8"/>
  <c r="CS102" i="8"/>
  <c r="CU102" i="8"/>
  <c r="CW102" i="8"/>
  <c r="CV102" i="8"/>
  <c r="DB102" i="8"/>
  <c r="DC102" i="8"/>
  <c r="DE102" i="8"/>
  <c r="DG102" i="8" s="1"/>
  <c r="DF102" i="8"/>
  <c r="DH102" i="8"/>
  <c r="DI102" i="8"/>
  <c r="DK102" i="8"/>
  <c r="DL102" i="8"/>
  <c r="DN102" i="8"/>
  <c r="DO102" i="8"/>
  <c r="DQ102" i="8"/>
  <c r="DR102" i="8"/>
  <c r="DT102" i="8"/>
  <c r="DU102" i="8"/>
  <c r="EA102" i="8"/>
  <c r="EB102" i="8"/>
  <c r="EF102" i="8" s="1"/>
  <c r="EC102" i="8"/>
  <c r="ED102" i="8"/>
  <c r="EI102" i="8"/>
  <c r="EJ102" i="8"/>
  <c r="EK102" i="8"/>
  <c r="EL102" i="8"/>
  <c r="EQ102" i="8"/>
  <c r="EU102" i="8"/>
  <c r="ER102" i="8"/>
  <c r="ES102" i="8"/>
  <c r="ET102" i="8"/>
  <c r="EY102" i="8"/>
  <c r="FC102" i="8" s="1"/>
  <c r="EZ102" i="8"/>
  <c r="FA102" i="8"/>
  <c r="FB102" i="8"/>
  <c r="FG102" i="8"/>
  <c r="FH102" i="8"/>
  <c r="FI102" i="8"/>
  <c r="FJ102" i="8"/>
  <c r="FO102" i="8"/>
  <c r="FS102" i="8" s="1"/>
  <c r="FP102" i="8"/>
  <c r="FQ102" i="8"/>
  <c r="FR102" i="8"/>
  <c r="FW102" i="8"/>
  <c r="FX102" i="8"/>
  <c r="FY102" i="8"/>
  <c r="FZ102" i="8"/>
  <c r="GE102" i="8"/>
  <c r="GF102" i="8"/>
  <c r="GG102" i="8"/>
  <c r="GH102" i="8"/>
  <c r="GJ102" i="8"/>
  <c r="GL102" i="8"/>
  <c r="GM102" i="8"/>
  <c r="GN102" i="8"/>
  <c r="GO102" i="8"/>
  <c r="GP102" i="8"/>
  <c r="GQ102" i="8"/>
  <c r="GR102" i="8"/>
  <c r="GS102" i="8"/>
  <c r="GV102" i="8"/>
  <c r="GW102" i="8"/>
  <c r="B103" i="8"/>
  <c r="F103" i="8"/>
  <c r="G103" i="8"/>
  <c r="I103" i="8"/>
  <c r="J103" i="8"/>
  <c r="L103" i="8"/>
  <c r="M103" i="8"/>
  <c r="O103" i="8"/>
  <c r="P103" i="8"/>
  <c r="R103" i="8"/>
  <c r="S103" i="8"/>
  <c r="U103" i="8"/>
  <c r="V103" i="8"/>
  <c r="X103" i="8"/>
  <c r="Y103" i="8"/>
  <c r="Z103" i="8"/>
  <c r="AE103" i="8"/>
  <c r="AF103" i="8"/>
  <c r="AH103" i="8"/>
  <c r="AI103" i="8"/>
  <c r="AK103" i="8"/>
  <c r="AL103" i="8"/>
  <c r="AN103" i="8"/>
  <c r="AP103" i="8"/>
  <c r="AO103" i="8"/>
  <c r="AQ103" i="8"/>
  <c r="AR103" i="8"/>
  <c r="AT103" i="8"/>
  <c r="AV103" i="8" s="1"/>
  <c r="AU103" i="8"/>
  <c r="AW103" i="8"/>
  <c r="AX103" i="8"/>
  <c r="BD103" i="8"/>
  <c r="BE103" i="8"/>
  <c r="BF103" i="8" s="1"/>
  <c r="BG103" i="8"/>
  <c r="BH103" i="8"/>
  <c r="BJ103" i="8"/>
  <c r="BK103" i="8"/>
  <c r="BM103" i="8"/>
  <c r="BN103" i="8"/>
  <c r="BP103" i="8"/>
  <c r="BQ103" i="8"/>
  <c r="BS103" i="8"/>
  <c r="BT103" i="8"/>
  <c r="BV103" i="8"/>
  <c r="BW103" i="8"/>
  <c r="CC103" i="8"/>
  <c r="CD103" i="8"/>
  <c r="CF103" i="8"/>
  <c r="CG103" i="8"/>
  <c r="CI103" i="8"/>
  <c r="CJ103" i="8"/>
  <c r="CL103" i="8"/>
  <c r="CM103" i="8"/>
  <c r="CO103" i="8"/>
  <c r="CP103" i="8"/>
  <c r="CR103" i="8"/>
  <c r="CS103" i="8"/>
  <c r="CU103" i="8"/>
  <c r="CW103" i="8" s="1"/>
  <c r="CV103" i="8"/>
  <c r="DB103" i="8"/>
  <c r="DC103" i="8"/>
  <c r="DX103" i="8" s="1"/>
  <c r="DE103" i="8"/>
  <c r="DF103" i="8"/>
  <c r="DH103" i="8"/>
  <c r="DI103" i="8"/>
  <c r="DK103" i="8"/>
  <c r="DL103" i="8"/>
  <c r="DN103" i="8"/>
  <c r="DO103" i="8"/>
  <c r="DQ103" i="8"/>
  <c r="DR103" i="8"/>
  <c r="DS103" i="8"/>
  <c r="DT103" i="8"/>
  <c r="DU103" i="8"/>
  <c r="EA103" i="8"/>
  <c r="EB103" i="8"/>
  <c r="EF103" i="8" s="1"/>
  <c r="EC103" i="8"/>
  <c r="ED103" i="8"/>
  <c r="EI103" i="8"/>
  <c r="EJ103" i="8"/>
  <c r="EK103" i="8"/>
  <c r="EM103" i="8"/>
  <c r="EL103" i="8"/>
  <c r="EQ103" i="8"/>
  <c r="ER103" i="8"/>
  <c r="ES103" i="8"/>
  <c r="ET103" i="8"/>
  <c r="EY103" i="8"/>
  <c r="EZ103" i="8"/>
  <c r="FA103" i="8"/>
  <c r="FB103" i="8"/>
  <c r="FG103" i="8"/>
  <c r="FH103" i="8"/>
  <c r="FI103" i="8"/>
  <c r="FJ103" i="8"/>
  <c r="FO103" i="8"/>
  <c r="FP103" i="8"/>
  <c r="FQ103" i="8"/>
  <c r="FR103" i="8"/>
  <c r="FW103" i="8"/>
  <c r="FX103" i="8"/>
  <c r="FY103" i="8"/>
  <c r="FZ103" i="8"/>
  <c r="GE103" i="8"/>
  <c r="GF103" i="8"/>
  <c r="GG103" i="8"/>
  <c r="GH103" i="8"/>
  <c r="GL103" i="8"/>
  <c r="GM103" i="8"/>
  <c r="GN103" i="8"/>
  <c r="GO103" i="8"/>
  <c r="GP103" i="8"/>
  <c r="GQ103" i="8"/>
  <c r="GR103" i="8"/>
  <c r="GS103" i="8"/>
  <c r="GV103" i="8"/>
  <c r="GW103" i="8"/>
  <c r="B104" i="8"/>
  <c r="F104" i="8"/>
  <c r="G104" i="8"/>
  <c r="I104" i="8"/>
  <c r="J104" i="8"/>
  <c r="K104" i="8"/>
  <c r="L104" i="8"/>
  <c r="M104" i="8"/>
  <c r="O104" i="8"/>
  <c r="P104" i="8"/>
  <c r="P127" i="8" s="1"/>
  <c r="R104" i="8"/>
  <c r="S104" i="8"/>
  <c r="U104" i="8"/>
  <c r="W104" i="8"/>
  <c r="V104" i="8"/>
  <c r="X104" i="8"/>
  <c r="Y104" i="8"/>
  <c r="AE104" i="8"/>
  <c r="AF104" i="8"/>
  <c r="AH104" i="8"/>
  <c r="AI104" i="8"/>
  <c r="AK104" i="8"/>
  <c r="AM104" i="8" s="1"/>
  <c r="AL104" i="8"/>
  <c r="AN104" i="8"/>
  <c r="AO104" i="8"/>
  <c r="AQ104" i="8"/>
  <c r="AR104" i="8"/>
  <c r="AS104" i="8"/>
  <c r="AT104" i="8"/>
  <c r="AU104" i="8"/>
  <c r="AW104" i="8"/>
  <c r="AX104" i="8"/>
  <c r="AY104" i="8"/>
  <c r="BD104" i="8"/>
  <c r="BE104" i="8"/>
  <c r="BG104" i="8"/>
  <c r="BH104" i="8"/>
  <c r="BJ104" i="8"/>
  <c r="BK104" i="8"/>
  <c r="BM104" i="8"/>
  <c r="BY104" i="8"/>
  <c r="BN104" i="8"/>
  <c r="BP104" i="8"/>
  <c r="BQ104" i="8"/>
  <c r="BS104" i="8"/>
  <c r="BT104" i="8"/>
  <c r="BU104" i="8" s="1"/>
  <c r="BV104" i="8"/>
  <c r="BW104" i="8"/>
  <c r="CC104" i="8"/>
  <c r="CD104" i="8"/>
  <c r="CE104" i="8" s="1"/>
  <c r="CF104" i="8"/>
  <c r="CG104" i="8"/>
  <c r="CI104" i="8"/>
  <c r="CJ104" i="8"/>
  <c r="CK104" i="8" s="1"/>
  <c r="CL104" i="8"/>
  <c r="CM104" i="8"/>
  <c r="CO104" i="8"/>
  <c r="CQ104" i="8"/>
  <c r="CP104" i="8"/>
  <c r="CR104" i="8"/>
  <c r="CS104" i="8"/>
  <c r="CU104" i="8"/>
  <c r="CV104" i="8"/>
  <c r="DB104" i="8"/>
  <c r="DC104" i="8"/>
  <c r="DE104" i="8"/>
  <c r="DF104" i="8"/>
  <c r="DG104" i="8"/>
  <c r="DH104" i="8"/>
  <c r="DI104" i="8"/>
  <c r="DK104" i="8"/>
  <c r="DL104" i="8"/>
  <c r="DN104" i="8"/>
  <c r="DO104" i="8"/>
  <c r="DQ104" i="8"/>
  <c r="DS104" i="8" s="1"/>
  <c r="DR104" i="8"/>
  <c r="DT104" i="8"/>
  <c r="DU104" i="8"/>
  <c r="EA104" i="8"/>
  <c r="EB104" i="8"/>
  <c r="EC104" i="8"/>
  <c r="ED104" i="8"/>
  <c r="EF104" i="8" s="1"/>
  <c r="EI104" i="8"/>
  <c r="EJ104" i="8"/>
  <c r="EK104" i="8"/>
  <c r="EM104" i="8" s="1"/>
  <c r="EL104" i="8"/>
  <c r="EQ104" i="8"/>
  <c r="ER104" i="8"/>
  <c r="EV104" i="8" s="1"/>
  <c r="ES104" i="8"/>
  <c r="ET104" i="8"/>
  <c r="EY104" i="8"/>
  <c r="FC104" i="8" s="1"/>
  <c r="EZ104" i="8"/>
  <c r="FD104" i="8" s="1"/>
  <c r="FE104" i="8" s="1"/>
  <c r="FA104" i="8"/>
  <c r="FB104" i="8"/>
  <c r="FG104" i="8"/>
  <c r="FK104" i="8" s="1"/>
  <c r="FH104" i="8"/>
  <c r="FI104" i="8"/>
  <c r="FJ104" i="8"/>
  <c r="FO104" i="8"/>
  <c r="FP104" i="8"/>
  <c r="FQ104" i="8"/>
  <c r="FR104" i="8"/>
  <c r="FW104" i="8"/>
  <c r="FX104" i="8"/>
  <c r="FY104" i="8"/>
  <c r="FZ104" i="8"/>
  <c r="GE104" i="8"/>
  <c r="GF104" i="8"/>
  <c r="GG104" i="8"/>
  <c r="GI104" i="8" s="1"/>
  <c r="GH104" i="8"/>
  <c r="GL104" i="8"/>
  <c r="GM104" i="8"/>
  <c r="GN104" i="8"/>
  <c r="GO104" i="8"/>
  <c r="GP104" i="8"/>
  <c r="GQ104" i="8"/>
  <c r="GR104" i="8"/>
  <c r="GS104" i="8"/>
  <c r="GV104" i="8"/>
  <c r="GW104" i="8"/>
  <c r="B105" i="8"/>
  <c r="F105" i="8"/>
  <c r="G105" i="8"/>
  <c r="I105" i="8"/>
  <c r="J105" i="8"/>
  <c r="L105" i="8"/>
  <c r="M105" i="8"/>
  <c r="O105" i="8"/>
  <c r="P105" i="8"/>
  <c r="R105" i="8"/>
  <c r="S105" i="8"/>
  <c r="T105" i="8" s="1"/>
  <c r="U105" i="8"/>
  <c r="V105" i="8"/>
  <c r="X105" i="8"/>
  <c r="Z105" i="8" s="1"/>
  <c r="Y105" i="8"/>
  <c r="AE105" i="8"/>
  <c r="AF105" i="8"/>
  <c r="AH105" i="8"/>
  <c r="AI105" i="8"/>
  <c r="AJ105" i="8"/>
  <c r="AK105" i="8"/>
  <c r="AL105" i="8"/>
  <c r="AN105" i="8"/>
  <c r="AO105" i="8"/>
  <c r="AQ105" i="8"/>
  <c r="AR105" i="8"/>
  <c r="AT105" i="8"/>
  <c r="AV105" i="8"/>
  <c r="AU105" i="8"/>
  <c r="AW105" i="8"/>
  <c r="AX105" i="8"/>
  <c r="BD105" i="8"/>
  <c r="BE105" i="8"/>
  <c r="BG105" i="8"/>
  <c r="BH105" i="8"/>
  <c r="BJ105" i="8"/>
  <c r="BK105" i="8"/>
  <c r="BM105" i="8"/>
  <c r="BN105" i="8"/>
  <c r="BP105" i="8"/>
  <c r="BQ105" i="8"/>
  <c r="BS105" i="8"/>
  <c r="BT105" i="8"/>
  <c r="BV105" i="8"/>
  <c r="BW105" i="8"/>
  <c r="BX105" i="8"/>
  <c r="CC105" i="8"/>
  <c r="CD105" i="8"/>
  <c r="CF105" i="8"/>
  <c r="CG105" i="8"/>
  <c r="CI105" i="8"/>
  <c r="CJ105" i="8"/>
  <c r="CL105" i="8"/>
  <c r="CM105" i="8"/>
  <c r="CN105" i="8" s="1"/>
  <c r="CO105" i="8"/>
  <c r="CP105" i="8"/>
  <c r="CR105" i="8"/>
  <c r="CS105" i="8"/>
  <c r="CU105" i="8"/>
  <c r="CV105" i="8"/>
  <c r="DB105" i="8"/>
  <c r="DD105" i="8" s="1"/>
  <c r="DC105" i="8"/>
  <c r="DE105" i="8"/>
  <c r="DF105" i="8"/>
  <c r="DH105" i="8"/>
  <c r="DI105" i="8"/>
  <c r="DJ105" i="8" s="1"/>
  <c r="DK105" i="8"/>
  <c r="DL105" i="8"/>
  <c r="DN105" i="8"/>
  <c r="DO105" i="8"/>
  <c r="DQ105" i="8"/>
  <c r="DR105" i="8"/>
  <c r="DS105" i="8" s="1"/>
  <c r="DT105" i="8"/>
  <c r="DU105" i="8"/>
  <c r="DV105" i="8"/>
  <c r="EA105" i="8"/>
  <c r="EB105" i="8"/>
  <c r="EF105" i="8"/>
  <c r="EC105" i="8"/>
  <c r="ED105" i="8"/>
  <c r="EI105" i="8"/>
  <c r="EJ105" i="8"/>
  <c r="EK105" i="8"/>
  <c r="EL105" i="8"/>
  <c r="EQ105" i="8"/>
  <c r="ER105" i="8"/>
  <c r="ES105" i="8"/>
  <c r="EU105" i="8" s="1"/>
  <c r="ET105" i="8"/>
  <c r="EY105" i="8"/>
  <c r="EZ105" i="8"/>
  <c r="FA105" i="8"/>
  <c r="FB105" i="8"/>
  <c r="FG105" i="8"/>
  <c r="FK105" i="8" s="1"/>
  <c r="FH105" i="8"/>
  <c r="FI105" i="8"/>
  <c r="FJ105" i="8"/>
  <c r="FO105" i="8"/>
  <c r="FP105" i="8"/>
  <c r="FQ105" i="8"/>
  <c r="FR105" i="8"/>
  <c r="FW105" i="8"/>
  <c r="FX105" i="8"/>
  <c r="GB105" i="8" s="1"/>
  <c r="FY105" i="8"/>
  <c r="GA105" i="8"/>
  <c r="FZ105" i="8"/>
  <c r="GE105" i="8"/>
  <c r="GF105" i="8"/>
  <c r="GG105" i="8"/>
  <c r="GH105" i="8"/>
  <c r="GL105" i="8"/>
  <c r="GM105" i="8"/>
  <c r="GN105" i="8"/>
  <c r="GO105" i="8"/>
  <c r="GP105" i="8"/>
  <c r="GQ105" i="8"/>
  <c r="GR105" i="8"/>
  <c r="GS105" i="8"/>
  <c r="GV105" i="8"/>
  <c r="GW105" i="8"/>
  <c r="B106" i="8"/>
  <c r="F106" i="8"/>
  <c r="G106" i="8"/>
  <c r="H106" i="8" s="1"/>
  <c r="I106" i="8"/>
  <c r="J106" i="8"/>
  <c r="L106" i="8"/>
  <c r="M106" i="8"/>
  <c r="O106" i="8"/>
  <c r="Q106" i="8"/>
  <c r="P106" i="8"/>
  <c r="R106" i="8"/>
  <c r="S106" i="8"/>
  <c r="U106" i="8"/>
  <c r="V106" i="8"/>
  <c r="X106" i="8"/>
  <c r="Z106" i="8"/>
  <c r="Y106" i="8"/>
  <c r="AE106" i="8"/>
  <c r="AF106" i="8"/>
  <c r="AH106" i="8"/>
  <c r="AI106" i="8"/>
  <c r="AK106" i="8"/>
  <c r="AL106" i="8"/>
  <c r="AN106" i="8"/>
  <c r="AO106" i="8"/>
  <c r="AQ106" i="8"/>
  <c r="AR106" i="8"/>
  <c r="AT106" i="8"/>
  <c r="AU106" i="8"/>
  <c r="AW106" i="8"/>
  <c r="AX106" i="8"/>
  <c r="BD106" i="8"/>
  <c r="BE106" i="8"/>
  <c r="BF106" i="8" s="1"/>
  <c r="BG106" i="8"/>
  <c r="BH106" i="8"/>
  <c r="BJ106" i="8"/>
  <c r="BL106" i="8"/>
  <c r="BK106" i="8"/>
  <c r="BM106" i="8"/>
  <c r="BN106" i="8"/>
  <c r="BO106" i="8" s="1"/>
  <c r="BP106" i="8"/>
  <c r="BQ106" i="8"/>
  <c r="BS106" i="8"/>
  <c r="BU106" i="8"/>
  <c r="BT106" i="8"/>
  <c r="BV106" i="8"/>
  <c r="BW106" i="8"/>
  <c r="BX106" i="8" s="1"/>
  <c r="CC106" i="8"/>
  <c r="CD106" i="8"/>
  <c r="CF106" i="8"/>
  <c r="CH106" i="8"/>
  <c r="CG106" i="8"/>
  <c r="CI106" i="8"/>
  <c r="CJ106" i="8"/>
  <c r="CK106" i="8" s="1"/>
  <c r="CL106" i="8"/>
  <c r="CM106" i="8"/>
  <c r="CN106" i="8" s="1"/>
  <c r="CO106" i="8"/>
  <c r="CP106" i="8"/>
  <c r="CR106" i="8"/>
  <c r="CS106" i="8"/>
  <c r="CU106" i="8"/>
  <c r="CW106" i="8"/>
  <c r="CV106" i="8"/>
  <c r="DB106" i="8"/>
  <c r="DC106" i="8"/>
  <c r="DE106" i="8"/>
  <c r="DF106" i="8"/>
  <c r="DH106" i="8"/>
  <c r="DI106" i="8"/>
  <c r="DJ106" i="8"/>
  <c r="DK106" i="8"/>
  <c r="DM106" i="8"/>
  <c r="DL106" i="8"/>
  <c r="DN106" i="8"/>
  <c r="DP106" i="8" s="1"/>
  <c r="DO106" i="8"/>
  <c r="DQ106" i="8"/>
  <c r="DR106" i="8"/>
  <c r="DS106" i="8" s="1"/>
  <c r="DT106" i="8"/>
  <c r="DU106" i="8"/>
  <c r="EA106" i="8"/>
  <c r="EB106" i="8"/>
  <c r="EC106" i="8"/>
  <c r="ED106" i="8"/>
  <c r="EI106" i="8"/>
  <c r="EJ106" i="8"/>
  <c r="EK106" i="8"/>
  <c r="EL106" i="8"/>
  <c r="EQ106" i="8"/>
  <c r="ER106" i="8"/>
  <c r="ES106" i="8"/>
  <c r="ET106" i="8"/>
  <c r="EY106" i="8"/>
  <c r="EZ106" i="8"/>
  <c r="FA106" i="8"/>
  <c r="FB106" i="8"/>
  <c r="FG106" i="8"/>
  <c r="FH106" i="8"/>
  <c r="FI106" i="8"/>
  <c r="FJ106" i="8"/>
  <c r="FO106" i="8"/>
  <c r="FP106" i="8"/>
  <c r="FQ106" i="8"/>
  <c r="FR106" i="8"/>
  <c r="FW106" i="8"/>
  <c r="FX106" i="8"/>
  <c r="FY106" i="8"/>
  <c r="FZ106" i="8"/>
  <c r="GE106" i="8"/>
  <c r="GF106" i="8"/>
  <c r="GG106" i="8"/>
  <c r="GH106" i="8"/>
  <c r="GL106" i="8"/>
  <c r="GM106" i="8"/>
  <c r="GN106" i="8"/>
  <c r="GO106" i="8"/>
  <c r="GP106" i="8"/>
  <c r="GQ106" i="8"/>
  <c r="GR106" i="8"/>
  <c r="GS106" i="8"/>
  <c r="GV106" i="8"/>
  <c r="GW106" i="8"/>
  <c r="B107" i="8"/>
  <c r="F107" i="8"/>
  <c r="G107" i="8"/>
  <c r="I107" i="8"/>
  <c r="J107" i="8"/>
  <c r="L107" i="8"/>
  <c r="M107" i="8"/>
  <c r="O107" i="8"/>
  <c r="Q107" i="8" s="1"/>
  <c r="P107" i="8"/>
  <c r="R107" i="8"/>
  <c r="S107" i="8"/>
  <c r="U107" i="8"/>
  <c r="V107" i="8"/>
  <c r="W107" i="8" s="1"/>
  <c r="X107" i="8"/>
  <c r="Y107" i="8"/>
  <c r="AE107" i="8"/>
  <c r="AF107" i="8"/>
  <c r="AH107" i="8"/>
  <c r="AI107" i="8"/>
  <c r="AK107" i="8"/>
  <c r="AL107" i="8"/>
  <c r="AN107" i="8"/>
  <c r="AO107" i="8"/>
  <c r="AP107" i="8" s="1"/>
  <c r="AQ107" i="8"/>
  <c r="AR107" i="8"/>
  <c r="AT107" i="8"/>
  <c r="AV107" i="8" s="1"/>
  <c r="AU107" i="8"/>
  <c r="AW107" i="8"/>
  <c r="AX107" i="8"/>
  <c r="BD107" i="8"/>
  <c r="BE107" i="8"/>
  <c r="BG107" i="8"/>
  <c r="BH107" i="8"/>
  <c r="BJ107" i="8"/>
  <c r="BL107" i="8" s="1"/>
  <c r="BK107" i="8"/>
  <c r="BM107" i="8"/>
  <c r="BN107" i="8"/>
  <c r="BP107" i="8"/>
  <c r="BQ107" i="8"/>
  <c r="BR107" i="8" s="1"/>
  <c r="BS107" i="8"/>
  <c r="BT107" i="8"/>
  <c r="BU107" i="8" s="1"/>
  <c r="BV107" i="8"/>
  <c r="BW107" i="8"/>
  <c r="CC107" i="8"/>
  <c r="CD107" i="8"/>
  <c r="CF107" i="8"/>
  <c r="CG107" i="8"/>
  <c r="CI107" i="8"/>
  <c r="CJ107" i="8"/>
  <c r="CL107" i="8"/>
  <c r="CM107" i="8"/>
  <c r="CN107" i="8"/>
  <c r="CO107" i="8"/>
  <c r="CP107" i="8"/>
  <c r="CQ107" i="8" s="1"/>
  <c r="CR107" i="8"/>
  <c r="CS107" i="8"/>
  <c r="CU107" i="8"/>
  <c r="CV107" i="8"/>
  <c r="DB107" i="8"/>
  <c r="DC107" i="8"/>
  <c r="DE107" i="8"/>
  <c r="DF107" i="8"/>
  <c r="DG107" i="8"/>
  <c r="DH107" i="8"/>
  <c r="DI107" i="8"/>
  <c r="DJ107" i="8" s="1"/>
  <c r="DK107" i="8"/>
  <c r="DL107" i="8"/>
  <c r="DN107" i="8"/>
  <c r="DO107" i="8"/>
  <c r="DQ107" i="8"/>
  <c r="DR107" i="8"/>
  <c r="DT107" i="8"/>
  <c r="DU107" i="8"/>
  <c r="EA107" i="8"/>
  <c r="EB107" i="8"/>
  <c r="EC107" i="8"/>
  <c r="ED107" i="8"/>
  <c r="EI107" i="8"/>
  <c r="EJ107" i="8"/>
  <c r="EK107" i="8"/>
  <c r="EL107" i="8"/>
  <c r="EN107" i="8"/>
  <c r="EQ107" i="8"/>
  <c r="ER107" i="8"/>
  <c r="EV107" i="8" s="1"/>
  <c r="ES107" i="8"/>
  <c r="ET107" i="8"/>
  <c r="EY107" i="8"/>
  <c r="EZ107" i="8"/>
  <c r="FA107" i="8"/>
  <c r="FB107" i="8"/>
  <c r="FG107" i="8"/>
  <c r="FH107" i="8"/>
  <c r="FI107" i="8"/>
  <c r="FJ107" i="8"/>
  <c r="FO107" i="8"/>
  <c r="FP107" i="8"/>
  <c r="FT107" i="8" s="1"/>
  <c r="FQ107" i="8"/>
  <c r="FR107" i="8"/>
  <c r="FW107" i="8"/>
  <c r="GA107" i="8" s="1"/>
  <c r="FX107" i="8"/>
  <c r="GB107" i="8" s="1"/>
  <c r="GC107" i="8" s="1"/>
  <c r="FY107" i="8"/>
  <c r="FZ107" i="8"/>
  <c r="GE107" i="8"/>
  <c r="GF107" i="8"/>
  <c r="GG107" i="8"/>
  <c r="GH107" i="8"/>
  <c r="GL107" i="8"/>
  <c r="GM107" i="8"/>
  <c r="GN107" i="8"/>
  <c r="GO107" i="8"/>
  <c r="GP107" i="8"/>
  <c r="GQ107" i="8"/>
  <c r="GR107" i="8"/>
  <c r="GS107" i="8"/>
  <c r="GV107" i="8"/>
  <c r="GW107" i="8"/>
  <c r="B108" i="8"/>
  <c r="F108" i="8"/>
  <c r="G108" i="8"/>
  <c r="I108" i="8"/>
  <c r="J108" i="8"/>
  <c r="L108" i="8"/>
  <c r="M108" i="8"/>
  <c r="O108" i="8"/>
  <c r="P108" i="8"/>
  <c r="Q108" i="8" s="1"/>
  <c r="R108" i="8"/>
  <c r="S108" i="8"/>
  <c r="T108" i="8" s="1"/>
  <c r="U108" i="8"/>
  <c r="V108" i="8"/>
  <c r="W108" i="8" s="1"/>
  <c r="X108" i="8"/>
  <c r="Y108" i="8"/>
  <c r="AE108" i="8"/>
  <c r="AF108" i="8"/>
  <c r="AH108" i="8"/>
  <c r="AI108" i="8"/>
  <c r="AK108" i="8"/>
  <c r="AL108" i="8"/>
  <c r="AN108" i="8"/>
  <c r="AO108" i="8"/>
  <c r="AQ108" i="8"/>
  <c r="AR108" i="8"/>
  <c r="AT108" i="8"/>
  <c r="AU108" i="8"/>
  <c r="AW108" i="8"/>
  <c r="AX108" i="8"/>
  <c r="BD108" i="8"/>
  <c r="BE108" i="8"/>
  <c r="BF108" i="8" s="1"/>
  <c r="BG108" i="8"/>
  <c r="BH108" i="8"/>
  <c r="BJ108" i="8"/>
  <c r="BK108" i="8"/>
  <c r="BM108" i="8"/>
  <c r="BN108" i="8"/>
  <c r="BP108" i="8"/>
  <c r="BQ108" i="8"/>
  <c r="BS108" i="8"/>
  <c r="BT108" i="8"/>
  <c r="BV108" i="8"/>
  <c r="BW108" i="8"/>
  <c r="BX108" i="8"/>
  <c r="CC108" i="8"/>
  <c r="CD108" i="8"/>
  <c r="CF108" i="8"/>
  <c r="CG108" i="8"/>
  <c r="CI108" i="8"/>
  <c r="CJ108" i="8"/>
  <c r="CL108" i="8"/>
  <c r="CM108" i="8"/>
  <c r="CN108" i="8" s="1"/>
  <c r="CO108" i="8"/>
  <c r="CP108" i="8"/>
  <c r="CR108" i="8"/>
  <c r="CT108" i="8" s="1"/>
  <c r="CS108" i="8"/>
  <c r="CU108" i="8"/>
  <c r="CV108" i="8"/>
  <c r="DB108" i="8"/>
  <c r="DC108" i="8"/>
  <c r="DE108" i="8"/>
  <c r="DF108" i="8"/>
  <c r="DH108" i="8"/>
  <c r="DI108" i="8"/>
  <c r="DK108" i="8"/>
  <c r="DL108" i="8"/>
  <c r="DN108" i="8"/>
  <c r="DO108" i="8"/>
  <c r="DQ108" i="8"/>
  <c r="DR108" i="8"/>
  <c r="DT108" i="8"/>
  <c r="DU108" i="8"/>
  <c r="EA108" i="8"/>
  <c r="EE108" i="8"/>
  <c r="EB108" i="8"/>
  <c r="EC108" i="8"/>
  <c r="ED108" i="8"/>
  <c r="EI108" i="8"/>
  <c r="EM108" i="8" s="1"/>
  <c r="EJ108" i="8"/>
  <c r="EK108" i="8"/>
  <c r="EL108" i="8"/>
  <c r="EQ108" i="8"/>
  <c r="ER108" i="8"/>
  <c r="ES108" i="8"/>
  <c r="ET108" i="8"/>
  <c r="EY108" i="8"/>
  <c r="EZ108" i="8"/>
  <c r="FA108" i="8"/>
  <c r="FB108" i="8"/>
  <c r="FD108" i="8" s="1"/>
  <c r="FG108" i="8"/>
  <c r="FK108" i="8"/>
  <c r="FH108" i="8"/>
  <c r="FI108" i="8"/>
  <c r="FJ108" i="8"/>
  <c r="FO108" i="8"/>
  <c r="FP108" i="8"/>
  <c r="FQ108" i="8"/>
  <c r="FR108" i="8"/>
  <c r="FW108" i="8"/>
  <c r="FX108" i="8"/>
  <c r="FY108" i="8"/>
  <c r="FZ108" i="8"/>
  <c r="GE108" i="8"/>
  <c r="GI108" i="8" s="1"/>
  <c r="GF108" i="8"/>
  <c r="GJ108" i="8"/>
  <c r="GG108" i="8"/>
  <c r="GH108" i="8"/>
  <c r="GL108" i="8"/>
  <c r="GM108" i="8"/>
  <c r="GN108" i="8"/>
  <c r="GO108" i="8"/>
  <c r="GP108" i="8"/>
  <c r="GQ108" i="8"/>
  <c r="GR108" i="8"/>
  <c r="GS108" i="8"/>
  <c r="GV108" i="8"/>
  <c r="GW108" i="8"/>
  <c r="B109" i="8"/>
  <c r="F109" i="8"/>
  <c r="G109" i="8"/>
  <c r="I109" i="8"/>
  <c r="J109" i="8"/>
  <c r="L109" i="8"/>
  <c r="M109" i="8"/>
  <c r="O109" i="8"/>
  <c r="P109" i="8"/>
  <c r="R109" i="8"/>
  <c r="AA109" i="8" s="1"/>
  <c r="S109" i="8"/>
  <c r="U109" i="8"/>
  <c r="V109" i="8"/>
  <c r="X109" i="8"/>
  <c r="Y109" i="8"/>
  <c r="AE109" i="8"/>
  <c r="AF109" i="8"/>
  <c r="AH109" i="8"/>
  <c r="AI109" i="8"/>
  <c r="AK109" i="8"/>
  <c r="AL109" i="8"/>
  <c r="AN109" i="8"/>
  <c r="AO109" i="8"/>
  <c r="AQ109" i="8"/>
  <c r="AR109" i="8"/>
  <c r="AT109" i="8"/>
  <c r="AU109" i="8"/>
  <c r="AV109" i="8" s="1"/>
  <c r="AW109" i="8"/>
  <c r="AX109" i="8"/>
  <c r="BD109" i="8"/>
  <c r="BE109" i="8"/>
  <c r="BG109" i="8"/>
  <c r="BH109" i="8"/>
  <c r="BJ109" i="8"/>
  <c r="BL109" i="8"/>
  <c r="BK109" i="8"/>
  <c r="BM109" i="8"/>
  <c r="BN109" i="8"/>
  <c r="BP109" i="8"/>
  <c r="BQ109" i="8"/>
  <c r="BR109" i="8" s="1"/>
  <c r="BS109" i="8"/>
  <c r="BT109" i="8"/>
  <c r="BV109" i="8"/>
  <c r="BX109" i="8"/>
  <c r="BW109" i="8"/>
  <c r="CC109" i="8"/>
  <c r="CD109" i="8"/>
  <c r="CF109" i="8"/>
  <c r="CG109" i="8"/>
  <c r="CI109" i="8"/>
  <c r="CJ109" i="8"/>
  <c r="CL109" i="8"/>
  <c r="CM109" i="8"/>
  <c r="CO109" i="8"/>
  <c r="CP109" i="8"/>
  <c r="CR109" i="8"/>
  <c r="CS109" i="8"/>
  <c r="CU109" i="8"/>
  <c r="CV109" i="8"/>
  <c r="DB109" i="8"/>
  <c r="DC109" i="8"/>
  <c r="DE109" i="8"/>
  <c r="DF109" i="8"/>
  <c r="DH109" i="8"/>
  <c r="DI109" i="8"/>
  <c r="DK109" i="8"/>
  <c r="DL109" i="8"/>
  <c r="DN109" i="8"/>
  <c r="DO109" i="8"/>
  <c r="DQ109" i="8"/>
  <c r="DR109" i="8"/>
  <c r="DT109" i="8"/>
  <c r="DU109" i="8"/>
  <c r="EA109" i="8"/>
  <c r="EB109" i="8"/>
  <c r="EC109" i="8"/>
  <c r="ED109" i="8"/>
  <c r="EF109" i="8"/>
  <c r="EI109" i="8"/>
  <c r="EJ109" i="8"/>
  <c r="EK109" i="8"/>
  <c r="EL109" i="8"/>
  <c r="EN109" i="8" s="1"/>
  <c r="EQ109" i="8"/>
  <c r="ER109" i="8"/>
  <c r="EV109" i="8" s="1"/>
  <c r="ES109" i="8"/>
  <c r="ET109" i="8"/>
  <c r="EY109" i="8"/>
  <c r="EZ109" i="8"/>
  <c r="FD109" i="8"/>
  <c r="FA109" i="8"/>
  <c r="FB109" i="8"/>
  <c r="FG109" i="8"/>
  <c r="FH109" i="8"/>
  <c r="FI109" i="8"/>
  <c r="FJ109" i="8"/>
  <c r="FO109" i="8"/>
  <c r="FP109" i="8"/>
  <c r="FT109" i="8"/>
  <c r="FQ109" i="8"/>
  <c r="FR109" i="8"/>
  <c r="FW109" i="8"/>
  <c r="FX109" i="8"/>
  <c r="FY109" i="8"/>
  <c r="FZ109" i="8"/>
  <c r="GE109" i="8"/>
  <c r="GI109" i="8"/>
  <c r="GF109" i="8"/>
  <c r="GG109" i="8"/>
  <c r="GH109" i="8"/>
  <c r="GJ109" i="8"/>
  <c r="GK109" i="8" s="1"/>
  <c r="GL109" i="8"/>
  <c r="GM109" i="8"/>
  <c r="GN109" i="8"/>
  <c r="GO109" i="8"/>
  <c r="GP109" i="8"/>
  <c r="GQ109" i="8"/>
  <c r="GR109" i="8"/>
  <c r="GS109" i="8"/>
  <c r="GV109" i="8"/>
  <c r="GW109" i="8"/>
  <c r="B110" i="8"/>
  <c r="F110" i="8"/>
  <c r="G110" i="8"/>
  <c r="I110" i="8"/>
  <c r="J110" i="8"/>
  <c r="L110" i="8"/>
  <c r="M110" i="8"/>
  <c r="O110" i="8"/>
  <c r="P110" i="8"/>
  <c r="R110" i="8"/>
  <c r="S110" i="8"/>
  <c r="U110" i="8"/>
  <c r="V110" i="8"/>
  <c r="X110" i="8"/>
  <c r="Y110" i="8"/>
  <c r="AE110" i="8"/>
  <c r="AF110" i="8"/>
  <c r="AH110" i="8"/>
  <c r="AI110" i="8"/>
  <c r="AJ110" i="8"/>
  <c r="AK110" i="8"/>
  <c r="AL110" i="8"/>
  <c r="AM110" i="8"/>
  <c r="AN110" i="8"/>
  <c r="AO110" i="8"/>
  <c r="AQ110" i="8"/>
  <c r="AR110" i="8"/>
  <c r="AT110" i="8"/>
  <c r="AU110" i="8"/>
  <c r="AW110" i="8"/>
  <c r="AX110" i="8"/>
  <c r="BD110" i="8"/>
  <c r="BE110" i="8"/>
  <c r="BG110" i="8"/>
  <c r="BH110" i="8"/>
  <c r="BJ110" i="8"/>
  <c r="BK110" i="8"/>
  <c r="BL110" i="8" s="1"/>
  <c r="BM110" i="8"/>
  <c r="BN110" i="8"/>
  <c r="BP110" i="8"/>
  <c r="BQ110" i="8"/>
  <c r="BS110" i="8"/>
  <c r="BT110" i="8"/>
  <c r="BV110" i="8"/>
  <c r="BW110" i="8"/>
  <c r="CC110" i="8"/>
  <c r="CD110" i="8"/>
  <c r="CF110" i="8"/>
  <c r="CG110" i="8"/>
  <c r="CI110" i="8"/>
  <c r="CJ110" i="8"/>
  <c r="CL110" i="8"/>
  <c r="CM110" i="8"/>
  <c r="CO110" i="8"/>
  <c r="CP110" i="8"/>
  <c r="CR110" i="8"/>
  <c r="CS110" i="8"/>
  <c r="CT110" i="8"/>
  <c r="CU110" i="8"/>
  <c r="CV110" i="8"/>
  <c r="DB110" i="8"/>
  <c r="DC110" i="8"/>
  <c r="DD110" i="8" s="1"/>
  <c r="DE110" i="8"/>
  <c r="DF110" i="8"/>
  <c r="DH110" i="8"/>
  <c r="DI110" i="8"/>
  <c r="DK110" i="8"/>
  <c r="DL110" i="8"/>
  <c r="DN110" i="8"/>
  <c r="DP110" i="8" s="1"/>
  <c r="DO110" i="8"/>
  <c r="DQ110" i="8"/>
  <c r="DR110" i="8"/>
  <c r="DT110" i="8"/>
  <c r="DU110" i="8"/>
  <c r="EA110" i="8"/>
  <c r="EB110" i="8"/>
  <c r="EC110" i="8"/>
  <c r="ED110" i="8"/>
  <c r="EI110" i="8"/>
  <c r="EJ110" i="8"/>
  <c r="EK110" i="8"/>
  <c r="EL110" i="8"/>
  <c r="EQ110" i="8"/>
  <c r="ER110" i="8"/>
  <c r="EV110" i="8" s="1"/>
  <c r="ES110" i="8"/>
  <c r="ET110" i="8"/>
  <c r="EY110" i="8"/>
  <c r="EZ110" i="8"/>
  <c r="FA110" i="8"/>
  <c r="FB110" i="8"/>
  <c r="FG110" i="8"/>
  <c r="FH110" i="8"/>
  <c r="FI110" i="8"/>
  <c r="FJ110" i="8"/>
  <c r="FL110" i="8" s="1"/>
  <c r="FO110" i="8"/>
  <c r="FP110" i="8"/>
  <c r="FQ110" i="8"/>
  <c r="FR110" i="8"/>
  <c r="FW110" i="8"/>
  <c r="FX110" i="8"/>
  <c r="GB110" i="8" s="1"/>
  <c r="FY110" i="8"/>
  <c r="FZ110" i="8"/>
  <c r="GE110" i="8"/>
  <c r="GF110" i="8"/>
  <c r="GJ110" i="8"/>
  <c r="GG110" i="8"/>
  <c r="GH110" i="8"/>
  <c r="GL110" i="8"/>
  <c r="GM110" i="8"/>
  <c r="GN110" i="8"/>
  <c r="GO110" i="8"/>
  <c r="GP110" i="8"/>
  <c r="GQ110" i="8"/>
  <c r="GR110" i="8"/>
  <c r="GS110" i="8"/>
  <c r="GV110" i="8"/>
  <c r="GW110" i="8"/>
  <c r="B111" i="8"/>
  <c r="F111" i="8"/>
  <c r="G111" i="8"/>
  <c r="I111" i="8"/>
  <c r="J111" i="8"/>
  <c r="L111" i="8"/>
  <c r="M111" i="8"/>
  <c r="O111" i="8"/>
  <c r="P111" i="8"/>
  <c r="R111" i="8"/>
  <c r="S111" i="8"/>
  <c r="T111" i="8" s="1"/>
  <c r="U111" i="8"/>
  <c r="V111" i="8"/>
  <c r="X111" i="8"/>
  <c r="Y111" i="8"/>
  <c r="AE111" i="8"/>
  <c r="AF111" i="8"/>
  <c r="AG111" i="8"/>
  <c r="AH111" i="8"/>
  <c r="AI111" i="8"/>
  <c r="AK111" i="8"/>
  <c r="AL111" i="8"/>
  <c r="AL127" i="8"/>
  <c r="AN111" i="8"/>
  <c r="AO111" i="8"/>
  <c r="AQ111" i="8"/>
  <c r="AS111" i="8"/>
  <c r="AR111" i="8"/>
  <c r="AT111" i="8"/>
  <c r="AU111" i="8"/>
  <c r="AV111" i="8"/>
  <c r="AW111" i="8"/>
  <c r="AX111" i="8"/>
  <c r="AY111" i="8" s="1"/>
  <c r="BD111" i="8"/>
  <c r="BE111" i="8"/>
  <c r="BG111" i="8"/>
  <c r="BH111" i="8"/>
  <c r="BJ111" i="8"/>
  <c r="BK111" i="8"/>
  <c r="BM111" i="8"/>
  <c r="BN111" i="8"/>
  <c r="BP111" i="8"/>
  <c r="BQ111" i="8"/>
  <c r="BS111" i="8"/>
  <c r="BT111" i="8"/>
  <c r="BV111" i="8"/>
  <c r="BW111" i="8"/>
  <c r="CC111" i="8"/>
  <c r="CD111" i="8"/>
  <c r="CF111" i="8"/>
  <c r="CG111" i="8"/>
  <c r="CI111" i="8"/>
  <c r="CJ111" i="8"/>
  <c r="CK111" i="8"/>
  <c r="CL111" i="8"/>
  <c r="CM111" i="8"/>
  <c r="CO111" i="8"/>
  <c r="CP111" i="8"/>
  <c r="CR111" i="8"/>
  <c r="CS111" i="8"/>
  <c r="CU111" i="8"/>
  <c r="CX111" i="8" s="1"/>
  <c r="CV111" i="8"/>
  <c r="DB111" i="8"/>
  <c r="DC111" i="8"/>
  <c r="DE111" i="8"/>
  <c r="DF111" i="8"/>
  <c r="DH111" i="8"/>
  <c r="DI111" i="8"/>
  <c r="DK111" i="8"/>
  <c r="DL111" i="8"/>
  <c r="DN111" i="8"/>
  <c r="DO111" i="8"/>
  <c r="DQ111" i="8"/>
  <c r="DR111" i="8"/>
  <c r="DS111" i="8" s="1"/>
  <c r="DT111" i="8"/>
  <c r="DU111" i="8"/>
  <c r="EA111" i="8"/>
  <c r="EE111" i="8"/>
  <c r="EB111" i="8"/>
  <c r="EC111" i="8"/>
  <c r="ED111" i="8"/>
  <c r="EF111" i="8"/>
  <c r="EG111" i="8" s="1"/>
  <c r="EI111" i="8"/>
  <c r="EJ111" i="8"/>
  <c r="EK111" i="8"/>
  <c r="EM111" i="8" s="1"/>
  <c r="EL111" i="8"/>
  <c r="EQ111" i="8"/>
  <c r="ER111" i="8"/>
  <c r="ES111" i="8"/>
  <c r="ET111" i="8"/>
  <c r="EY111" i="8"/>
  <c r="EZ111" i="8"/>
  <c r="FA111" i="8"/>
  <c r="FB111" i="8"/>
  <c r="FD111" i="8" s="1"/>
  <c r="FG111" i="8"/>
  <c r="FH111" i="8"/>
  <c r="FL111" i="8" s="1"/>
  <c r="FI111" i="8"/>
  <c r="FJ111" i="8"/>
  <c r="FO111" i="8"/>
  <c r="FP111" i="8"/>
  <c r="FQ111" i="8"/>
  <c r="FR111" i="8"/>
  <c r="FT111" i="8"/>
  <c r="FW111" i="8"/>
  <c r="FX111" i="8"/>
  <c r="GB111" i="8"/>
  <c r="FY111" i="8"/>
  <c r="FZ111" i="8"/>
  <c r="GE111" i="8"/>
  <c r="GI111" i="8"/>
  <c r="GF111" i="8"/>
  <c r="GJ111" i="8" s="1"/>
  <c r="GG111" i="8"/>
  <c r="GH111" i="8"/>
  <c r="GL111" i="8"/>
  <c r="GM111" i="8"/>
  <c r="GN111" i="8"/>
  <c r="GO111" i="8"/>
  <c r="GP111" i="8"/>
  <c r="GQ111" i="8"/>
  <c r="GR111" i="8"/>
  <c r="GS111" i="8"/>
  <c r="GV111" i="8"/>
  <c r="GW111" i="8"/>
  <c r="B112" i="8"/>
  <c r="F112" i="8"/>
  <c r="G112" i="8"/>
  <c r="I112" i="8"/>
  <c r="J112" i="8"/>
  <c r="L112" i="8"/>
  <c r="M112" i="8"/>
  <c r="O112" i="8"/>
  <c r="P112" i="8"/>
  <c r="R112" i="8"/>
  <c r="S112" i="8"/>
  <c r="U112" i="8"/>
  <c r="V112" i="8"/>
  <c r="W112" i="8"/>
  <c r="X112" i="8"/>
  <c r="Z112" i="8" s="1"/>
  <c r="Y112" i="8"/>
  <c r="AE112" i="8"/>
  <c r="AF112" i="8"/>
  <c r="BA112" i="8" s="1"/>
  <c r="AH112" i="8"/>
  <c r="AI112" i="8"/>
  <c r="AK112" i="8"/>
  <c r="AL112" i="8"/>
  <c r="AN112" i="8"/>
  <c r="AO112" i="8"/>
  <c r="AQ112" i="8"/>
  <c r="AR112" i="8"/>
  <c r="AT112" i="8"/>
  <c r="AU112" i="8"/>
  <c r="AW112" i="8"/>
  <c r="AX112" i="8"/>
  <c r="BD112" i="8"/>
  <c r="BE112" i="8"/>
  <c r="BG112" i="8"/>
  <c r="BH112" i="8"/>
  <c r="BJ112" i="8"/>
  <c r="BK112" i="8"/>
  <c r="BM112" i="8"/>
  <c r="BN112" i="8"/>
  <c r="BP112" i="8"/>
  <c r="BQ112" i="8"/>
  <c r="BR112" i="8"/>
  <c r="BS112" i="8"/>
  <c r="BT112" i="8"/>
  <c r="BV112" i="8"/>
  <c r="BW112" i="8"/>
  <c r="CC112" i="8"/>
  <c r="CE112" i="8"/>
  <c r="CD112" i="8"/>
  <c r="CF112" i="8"/>
  <c r="CG112" i="8"/>
  <c r="CH112" i="8"/>
  <c r="CI112" i="8"/>
  <c r="CK112" i="8" s="1"/>
  <c r="CJ112" i="8"/>
  <c r="CL112" i="8"/>
  <c r="CM112" i="8"/>
  <c r="CO112" i="8"/>
  <c r="CP112" i="8"/>
  <c r="CR112" i="8"/>
  <c r="CT112" i="8" s="1"/>
  <c r="CS112" i="8"/>
  <c r="CU112" i="8"/>
  <c r="CV112" i="8"/>
  <c r="CW112" i="8" s="1"/>
  <c r="DB112" i="8"/>
  <c r="DC112" i="8"/>
  <c r="DE112" i="8"/>
  <c r="DG112" i="8" s="1"/>
  <c r="DF112" i="8"/>
  <c r="DH112" i="8"/>
  <c r="DI112" i="8"/>
  <c r="DK112" i="8"/>
  <c r="DL112" i="8"/>
  <c r="DN112" i="8"/>
  <c r="DO112" i="8"/>
  <c r="DQ112" i="8"/>
  <c r="DR112" i="8"/>
  <c r="DT112" i="8"/>
  <c r="DU112" i="8"/>
  <c r="EA112" i="8"/>
  <c r="EB112" i="8"/>
  <c r="EC112" i="8"/>
  <c r="ED112" i="8"/>
  <c r="EF112" i="8" s="1"/>
  <c r="EI112" i="8"/>
  <c r="EJ112" i="8"/>
  <c r="EN112" i="8"/>
  <c r="EK112" i="8"/>
  <c r="EL112" i="8"/>
  <c r="EQ112" i="8"/>
  <c r="EU112" i="8"/>
  <c r="ER112" i="8"/>
  <c r="ES112" i="8"/>
  <c r="ET112" i="8"/>
  <c r="EY112" i="8"/>
  <c r="FC112" i="8" s="1"/>
  <c r="EZ112" i="8"/>
  <c r="FA112" i="8"/>
  <c r="FB112" i="8"/>
  <c r="FG112" i="8"/>
  <c r="FH112" i="8"/>
  <c r="FI112" i="8"/>
  <c r="FJ112" i="8"/>
  <c r="FO112" i="8"/>
  <c r="FP112" i="8"/>
  <c r="FQ112" i="8"/>
  <c r="FR112" i="8"/>
  <c r="FW112" i="8"/>
  <c r="FX112" i="8"/>
  <c r="FY112" i="8"/>
  <c r="FZ112" i="8"/>
  <c r="GB112" i="8" s="1"/>
  <c r="GE112" i="8"/>
  <c r="GF112" i="8"/>
  <c r="GG112" i="8"/>
  <c r="GH112" i="8"/>
  <c r="GL112" i="8"/>
  <c r="GM112" i="8"/>
  <c r="GN112" i="8"/>
  <c r="GO112" i="8"/>
  <c r="GP112" i="8"/>
  <c r="GQ112" i="8"/>
  <c r="GR112" i="8"/>
  <c r="GS112" i="8"/>
  <c r="GV112" i="8"/>
  <c r="GW112" i="8"/>
  <c r="B113" i="8"/>
  <c r="F113" i="8"/>
  <c r="G113" i="8"/>
  <c r="I113" i="8"/>
  <c r="J113" i="8"/>
  <c r="L113" i="8"/>
  <c r="N113" i="8" s="1"/>
  <c r="M113" i="8"/>
  <c r="O113" i="8"/>
  <c r="P113" i="8"/>
  <c r="R113" i="8"/>
  <c r="S113" i="8"/>
  <c r="U113" i="8"/>
  <c r="V113" i="8"/>
  <c r="X113" i="8"/>
  <c r="Y113" i="8"/>
  <c r="AE113" i="8"/>
  <c r="AF113" i="8"/>
  <c r="AH113" i="8"/>
  <c r="AI113" i="8"/>
  <c r="AK113" i="8"/>
  <c r="AL113" i="8"/>
  <c r="AN113" i="8"/>
  <c r="AP113" i="8"/>
  <c r="AO113" i="8"/>
  <c r="AQ113" i="8"/>
  <c r="AR113" i="8"/>
  <c r="AT113" i="8"/>
  <c r="AU113" i="8"/>
  <c r="AW113" i="8"/>
  <c r="AX113" i="8"/>
  <c r="BD113" i="8"/>
  <c r="BE113" i="8"/>
  <c r="BG113" i="8"/>
  <c r="BH113" i="8"/>
  <c r="BJ113" i="8"/>
  <c r="BK113" i="8"/>
  <c r="BL113" i="8"/>
  <c r="BM113" i="8"/>
  <c r="BN113" i="8"/>
  <c r="BP113" i="8"/>
  <c r="BR113" i="8"/>
  <c r="BQ113" i="8"/>
  <c r="BS113" i="8"/>
  <c r="BT113" i="8"/>
  <c r="BV113" i="8"/>
  <c r="BW113" i="8"/>
  <c r="CC113" i="8"/>
  <c r="CD113" i="8"/>
  <c r="CF113" i="8"/>
  <c r="CH113" i="8" s="1"/>
  <c r="CG113" i="8"/>
  <c r="CI113" i="8"/>
  <c r="CJ113" i="8"/>
  <c r="CK113" i="8" s="1"/>
  <c r="CL113" i="8"/>
  <c r="CM113" i="8"/>
  <c r="CO113" i="8"/>
  <c r="CP113" i="8"/>
  <c r="CR113" i="8"/>
  <c r="CS113" i="8"/>
  <c r="CU113" i="8"/>
  <c r="CV113" i="8"/>
  <c r="DB113" i="8"/>
  <c r="DC113" i="8"/>
  <c r="DD113" i="8"/>
  <c r="DE113" i="8"/>
  <c r="DF113" i="8"/>
  <c r="DH113" i="8"/>
  <c r="DI113" i="8"/>
  <c r="DK113" i="8"/>
  <c r="DL113" i="8"/>
  <c r="DN113" i="8"/>
  <c r="DP113" i="8"/>
  <c r="DO113" i="8"/>
  <c r="DQ113" i="8"/>
  <c r="DR113" i="8"/>
  <c r="DT113" i="8"/>
  <c r="DU113" i="8"/>
  <c r="EA113" i="8"/>
  <c r="EE113" i="8" s="1"/>
  <c r="EB113" i="8"/>
  <c r="EC113" i="8"/>
  <c r="ED113" i="8"/>
  <c r="EF113" i="8"/>
  <c r="EG113" i="8" s="1"/>
  <c r="EI113" i="8"/>
  <c r="EM113" i="8"/>
  <c r="EJ113" i="8"/>
  <c r="EK113" i="8"/>
  <c r="EL113" i="8"/>
  <c r="EQ113" i="8"/>
  <c r="EU113" i="8"/>
  <c r="ER113" i="8"/>
  <c r="ES113" i="8"/>
  <c r="ET113" i="8"/>
  <c r="EY113" i="8"/>
  <c r="EZ113" i="8"/>
  <c r="FA113" i="8"/>
  <c r="FB113" i="8"/>
  <c r="FG113" i="8"/>
  <c r="FK113" i="8"/>
  <c r="FH113" i="8"/>
  <c r="FI113" i="8"/>
  <c r="FJ113" i="8"/>
  <c r="FL113" i="8"/>
  <c r="FM113" i="8" s="1"/>
  <c r="FO113" i="8"/>
  <c r="FS113" i="8" s="1"/>
  <c r="FP113" i="8"/>
  <c r="FQ113" i="8"/>
  <c r="FR113" i="8"/>
  <c r="FW113" i="8"/>
  <c r="FX113" i="8"/>
  <c r="GB113" i="8" s="1"/>
  <c r="FY113" i="8"/>
  <c r="FZ113" i="8"/>
  <c r="GE113" i="8"/>
  <c r="GF113" i="8"/>
  <c r="GG113" i="8"/>
  <c r="GH113" i="8"/>
  <c r="GJ113" i="8"/>
  <c r="GL113" i="8"/>
  <c r="GM113" i="8"/>
  <c r="GN113" i="8"/>
  <c r="GO113" i="8"/>
  <c r="GP113" i="8"/>
  <c r="GQ113" i="8"/>
  <c r="GR113" i="8"/>
  <c r="GS113" i="8"/>
  <c r="GV113" i="8"/>
  <c r="GW113" i="8"/>
  <c r="B114" i="8"/>
  <c r="F114" i="8"/>
  <c r="G114" i="8"/>
  <c r="I114" i="8"/>
  <c r="K114" i="8"/>
  <c r="J114" i="8"/>
  <c r="L114" i="8"/>
  <c r="M114" i="8"/>
  <c r="N114" i="8"/>
  <c r="O114" i="8"/>
  <c r="P114" i="8"/>
  <c r="Q114" i="8"/>
  <c r="R114" i="8"/>
  <c r="S114" i="8"/>
  <c r="U114" i="8"/>
  <c r="V114" i="8"/>
  <c r="X114" i="8"/>
  <c r="Y114" i="8"/>
  <c r="AE114" i="8"/>
  <c r="AF114" i="8"/>
  <c r="AH114" i="8"/>
  <c r="AI114" i="8"/>
  <c r="AK114" i="8"/>
  <c r="AL114" i="8"/>
  <c r="AN114" i="8"/>
  <c r="AP114" i="8" s="1"/>
  <c r="AO114" i="8"/>
  <c r="AQ114" i="8"/>
  <c r="AR114" i="8"/>
  <c r="AT114" i="8"/>
  <c r="AU114" i="8"/>
  <c r="AV114" i="8" s="1"/>
  <c r="AW114" i="8"/>
  <c r="AX114" i="8"/>
  <c r="BD114" i="8"/>
  <c r="BE114" i="8"/>
  <c r="BG114" i="8"/>
  <c r="BH114" i="8"/>
  <c r="BJ114" i="8"/>
  <c r="BK114" i="8"/>
  <c r="BM114" i="8"/>
  <c r="BN114" i="8"/>
  <c r="BP114" i="8"/>
  <c r="BR114" i="8" s="1"/>
  <c r="BQ114" i="8"/>
  <c r="BS114" i="8"/>
  <c r="BT114" i="8"/>
  <c r="BV114" i="8"/>
  <c r="BW114" i="8"/>
  <c r="BX114" i="8" s="1"/>
  <c r="CC114" i="8"/>
  <c r="CD114" i="8"/>
  <c r="CF114" i="8"/>
  <c r="CG114" i="8"/>
  <c r="CI114" i="8"/>
  <c r="CJ114" i="8"/>
  <c r="CL114" i="8"/>
  <c r="CM114" i="8"/>
  <c r="CO114" i="8"/>
  <c r="CP114" i="8"/>
  <c r="CR114" i="8"/>
  <c r="CS114" i="8"/>
  <c r="CU114" i="8"/>
  <c r="CW114" i="8" s="1"/>
  <c r="CV114" i="8"/>
  <c r="DB114" i="8"/>
  <c r="DC114" i="8"/>
  <c r="DE114" i="8"/>
  <c r="DF114" i="8"/>
  <c r="DH114" i="8"/>
  <c r="DI114" i="8"/>
  <c r="DJ114" i="8" s="1"/>
  <c r="DK114" i="8"/>
  <c r="DL114" i="8"/>
  <c r="DN114" i="8"/>
  <c r="DP114" i="8" s="1"/>
  <c r="DO114" i="8"/>
  <c r="DQ114" i="8"/>
  <c r="DR114" i="8"/>
  <c r="DT114" i="8"/>
  <c r="DU114" i="8"/>
  <c r="EA114" i="8"/>
  <c r="EB114" i="8"/>
  <c r="EC114" i="8"/>
  <c r="ED114" i="8"/>
  <c r="EI114" i="8"/>
  <c r="EJ114" i="8"/>
  <c r="EK114" i="8"/>
  <c r="EL114" i="8"/>
  <c r="EQ114" i="8"/>
  <c r="ER114" i="8"/>
  <c r="EV114" i="8" s="1"/>
  <c r="ES114" i="8"/>
  <c r="ET114" i="8"/>
  <c r="EY114" i="8"/>
  <c r="EZ114" i="8"/>
  <c r="FA114" i="8"/>
  <c r="FB114" i="8"/>
  <c r="FG114" i="8"/>
  <c r="FK114" i="8"/>
  <c r="FH114" i="8"/>
  <c r="FI114" i="8"/>
  <c r="FJ114" i="8"/>
  <c r="FL114" i="8"/>
  <c r="FM114" i="8" s="1"/>
  <c r="FO114" i="8"/>
  <c r="FP114" i="8"/>
  <c r="FQ114" i="8"/>
  <c r="FR114" i="8"/>
  <c r="FW114" i="8"/>
  <c r="FX114" i="8"/>
  <c r="FY114" i="8"/>
  <c r="FZ114" i="8"/>
  <c r="GE114" i="8"/>
  <c r="GF114" i="8"/>
  <c r="GG114" i="8"/>
  <c r="GH114" i="8"/>
  <c r="GL114" i="8"/>
  <c r="GM114" i="8"/>
  <c r="GN114" i="8"/>
  <c r="GO114" i="8"/>
  <c r="GP114" i="8"/>
  <c r="GQ114" i="8"/>
  <c r="GR114" i="8"/>
  <c r="GS114" i="8"/>
  <c r="GV114" i="8"/>
  <c r="GW114" i="8"/>
  <c r="B115" i="8"/>
  <c r="F115" i="8"/>
  <c r="H115" i="8" s="1"/>
  <c r="G115" i="8"/>
  <c r="I115" i="8"/>
  <c r="J115" i="8"/>
  <c r="L115" i="8"/>
  <c r="M115" i="8"/>
  <c r="N115" i="8" s="1"/>
  <c r="O115" i="8"/>
  <c r="P115" i="8"/>
  <c r="R115" i="8"/>
  <c r="S115" i="8"/>
  <c r="U115" i="8"/>
  <c r="V115" i="8"/>
  <c r="X115" i="8"/>
  <c r="Y115" i="8"/>
  <c r="AE115" i="8"/>
  <c r="AF115" i="8"/>
  <c r="AH115" i="8"/>
  <c r="AI115" i="8"/>
  <c r="AK115" i="8"/>
  <c r="AL115" i="8"/>
  <c r="AN115" i="8"/>
  <c r="AO115" i="8"/>
  <c r="AQ115" i="8"/>
  <c r="AR115" i="8"/>
  <c r="AT115" i="8"/>
  <c r="AU115" i="8"/>
  <c r="AW115" i="8"/>
  <c r="AX115" i="8"/>
  <c r="BD115" i="8"/>
  <c r="BE115" i="8"/>
  <c r="BG115" i="8"/>
  <c r="BH115" i="8"/>
  <c r="BJ115" i="8"/>
  <c r="BK115" i="8"/>
  <c r="BM115" i="8"/>
  <c r="BN115" i="8"/>
  <c r="BP115" i="8"/>
  <c r="BQ115" i="8"/>
  <c r="BS115" i="8"/>
  <c r="BT115" i="8"/>
  <c r="BU115" i="8"/>
  <c r="BV115" i="8"/>
  <c r="BW115" i="8"/>
  <c r="CC115" i="8"/>
  <c r="CD115" i="8"/>
  <c r="CE115" i="8" s="1"/>
  <c r="CF115" i="8"/>
  <c r="CG115" i="8"/>
  <c r="CI115" i="8"/>
  <c r="CJ115" i="8"/>
  <c r="CL115" i="8"/>
  <c r="CM115" i="8"/>
  <c r="CN115" i="8"/>
  <c r="CO115" i="8"/>
  <c r="CP115" i="8"/>
  <c r="CR115" i="8"/>
  <c r="CS115" i="8"/>
  <c r="CU115" i="8"/>
  <c r="CV115" i="8"/>
  <c r="DB115" i="8"/>
  <c r="DD115" i="8"/>
  <c r="DC115" i="8"/>
  <c r="DE115" i="8"/>
  <c r="DF115" i="8"/>
  <c r="DH115" i="8"/>
  <c r="DJ115" i="8" s="1"/>
  <c r="DI115" i="8"/>
  <c r="DK115" i="8"/>
  <c r="DL115" i="8"/>
  <c r="DN115" i="8"/>
  <c r="DO115" i="8"/>
  <c r="DQ115" i="8"/>
  <c r="DW115" i="8"/>
  <c r="DR115" i="8"/>
  <c r="DT115" i="8"/>
  <c r="DU115" i="8"/>
  <c r="EA115" i="8"/>
  <c r="EB115" i="8"/>
  <c r="EC115" i="8"/>
  <c r="ED115" i="8"/>
  <c r="EI115" i="8"/>
  <c r="EM115" i="8" s="1"/>
  <c r="EJ115" i="8"/>
  <c r="EK115" i="8"/>
  <c r="EL115" i="8"/>
  <c r="EQ115" i="8"/>
  <c r="ER115" i="8"/>
  <c r="ES115" i="8"/>
  <c r="EU115" i="8" s="1"/>
  <c r="ET115" i="8"/>
  <c r="EV115" i="8" s="1"/>
  <c r="EY115" i="8"/>
  <c r="EZ115" i="8"/>
  <c r="FD115" i="8" s="1"/>
  <c r="FA115" i="8"/>
  <c r="FB115" i="8"/>
  <c r="FG115" i="8"/>
  <c r="FH115" i="8"/>
  <c r="FL115" i="8"/>
  <c r="FI115" i="8"/>
  <c r="FJ115" i="8"/>
  <c r="FO115" i="8"/>
  <c r="FP115" i="8"/>
  <c r="FQ115" i="8"/>
  <c r="FR115" i="8"/>
  <c r="FW115" i="8"/>
  <c r="FX115" i="8"/>
  <c r="GB115" i="8" s="1"/>
  <c r="FY115" i="8"/>
  <c r="FZ115" i="8"/>
  <c r="GE115" i="8"/>
  <c r="GF115" i="8"/>
  <c r="GG115" i="8"/>
  <c r="GH115" i="8"/>
  <c r="GL115" i="8"/>
  <c r="GM115" i="8"/>
  <c r="GN115" i="8"/>
  <c r="GO115" i="8"/>
  <c r="GP115" i="8"/>
  <c r="GQ115" i="8"/>
  <c r="GR115" i="8"/>
  <c r="GS115" i="8"/>
  <c r="GV115" i="8"/>
  <c r="GW115" i="8"/>
  <c r="B116" i="8"/>
  <c r="F116" i="8"/>
  <c r="G116" i="8"/>
  <c r="I116" i="8"/>
  <c r="J116" i="8"/>
  <c r="K116" i="8" s="1"/>
  <c r="L116" i="8"/>
  <c r="M116" i="8"/>
  <c r="O116" i="8"/>
  <c r="P116" i="8"/>
  <c r="Q116" i="8" s="1"/>
  <c r="R116" i="8"/>
  <c r="S116" i="8"/>
  <c r="U116" i="8"/>
  <c r="V116" i="8"/>
  <c r="W116" i="8" s="1"/>
  <c r="X116" i="8"/>
  <c r="Y116" i="8"/>
  <c r="AE116" i="8"/>
  <c r="AF116" i="8"/>
  <c r="AG116" i="8" s="1"/>
  <c r="AH116" i="8"/>
  <c r="AJ116" i="8" s="1"/>
  <c r="AI116" i="8"/>
  <c r="AK116" i="8"/>
  <c r="AL116" i="8"/>
  <c r="AM116" i="8" s="1"/>
  <c r="AN116" i="8"/>
  <c r="AO116" i="8"/>
  <c r="AQ116" i="8"/>
  <c r="AR116" i="8"/>
  <c r="AT116" i="8"/>
  <c r="AU116" i="8"/>
  <c r="AV116" i="8"/>
  <c r="AW116" i="8"/>
  <c r="AX116" i="8"/>
  <c r="BD116" i="8"/>
  <c r="BE116" i="8"/>
  <c r="BG116" i="8"/>
  <c r="BH116" i="8"/>
  <c r="BJ116" i="8"/>
  <c r="BL116" i="8"/>
  <c r="BK116" i="8"/>
  <c r="BM116" i="8"/>
  <c r="BN116" i="8"/>
  <c r="BP116" i="8"/>
  <c r="BQ116" i="8"/>
  <c r="BS116" i="8"/>
  <c r="BT116" i="8"/>
  <c r="BV116" i="8"/>
  <c r="BW116" i="8"/>
  <c r="CC116" i="8"/>
  <c r="CD116" i="8"/>
  <c r="CF116" i="8"/>
  <c r="CG116" i="8"/>
  <c r="CI116" i="8"/>
  <c r="CJ116" i="8"/>
  <c r="CK116" i="8" s="1"/>
  <c r="CL116" i="8"/>
  <c r="CM116" i="8"/>
  <c r="CN116" i="8"/>
  <c r="CO116" i="8"/>
  <c r="CP116" i="8"/>
  <c r="CR116" i="8"/>
  <c r="CS116" i="8"/>
  <c r="CT116" i="8" s="1"/>
  <c r="CU116" i="8"/>
  <c r="CV116" i="8"/>
  <c r="DB116" i="8"/>
  <c r="DC116" i="8"/>
  <c r="DE116" i="8"/>
  <c r="DF116" i="8"/>
  <c r="DH116" i="8"/>
  <c r="DI116" i="8"/>
  <c r="DJ116" i="8" s="1"/>
  <c r="DK116" i="8"/>
  <c r="DL116" i="8"/>
  <c r="DN116" i="8"/>
  <c r="DP116" i="8" s="1"/>
  <c r="DO116" i="8"/>
  <c r="DQ116" i="8"/>
  <c r="DR116" i="8"/>
  <c r="DT116" i="8"/>
  <c r="DU116" i="8"/>
  <c r="DV116" i="8" s="1"/>
  <c r="EA116" i="8"/>
  <c r="EB116" i="8"/>
  <c r="EC116" i="8"/>
  <c r="ED116" i="8"/>
  <c r="EI116" i="8"/>
  <c r="EJ116" i="8"/>
  <c r="EK116" i="8"/>
  <c r="EL116" i="8"/>
  <c r="EQ116" i="8"/>
  <c r="ER116" i="8"/>
  <c r="EV116" i="8" s="1"/>
  <c r="ES116" i="8"/>
  <c r="ET116" i="8"/>
  <c r="EY116" i="8"/>
  <c r="EZ116" i="8"/>
  <c r="FD116" i="8"/>
  <c r="FA116" i="8"/>
  <c r="FB116" i="8"/>
  <c r="FG116" i="8"/>
  <c r="FH116" i="8"/>
  <c r="FL116" i="8"/>
  <c r="FI116" i="8"/>
  <c r="FJ116" i="8"/>
  <c r="FO116" i="8"/>
  <c r="FP116" i="8"/>
  <c r="FT116" i="8"/>
  <c r="FQ116" i="8"/>
  <c r="FR116" i="8"/>
  <c r="FW116" i="8"/>
  <c r="GA116" i="8"/>
  <c r="FX116" i="8"/>
  <c r="FY116" i="8"/>
  <c r="FZ116" i="8"/>
  <c r="GE116" i="8"/>
  <c r="GF116" i="8"/>
  <c r="GG116" i="8"/>
  <c r="GH116" i="8"/>
  <c r="GJ116" i="8"/>
  <c r="GL116" i="8"/>
  <c r="GM116" i="8"/>
  <c r="GN116" i="8"/>
  <c r="GO116" i="8"/>
  <c r="GP116" i="8"/>
  <c r="GQ116" i="8"/>
  <c r="GR116" i="8"/>
  <c r="GS116" i="8"/>
  <c r="GV116" i="8"/>
  <c r="GW116" i="8"/>
  <c r="B117" i="8"/>
  <c r="F117" i="8"/>
  <c r="G117" i="8"/>
  <c r="I117" i="8"/>
  <c r="J117" i="8"/>
  <c r="L117" i="8"/>
  <c r="M117" i="8"/>
  <c r="N117" i="8" s="1"/>
  <c r="O117" i="8"/>
  <c r="P117" i="8"/>
  <c r="R117" i="8"/>
  <c r="S117" i="8"/>
  <c r="U117" i="8"/>
  <c r="V117" i="8"/>
  <c r="X117" i="8"/>
  <c r="Y117" i="8"/>
  <c r="AE117" i="8"/>
  <c r="AF117" i="8"/>
  <c r="AH117" i="8"/>
  <c r="AI117" i="8"/>
  <c r="AK117" i="8"/>
  <c r="AL117" i="8"/>
  <c r="AN117" i="8"/>
  <c r="AO117" i="8"/>
  <c r="AQ117" i="8"/>
  <c r="AR117" i="8"/>
  <c r="AT117" i="8"/>
  <c r="AU117" i="8"/>
  <c r="AV117" i="8" s="1"/>
  <c r="AW117" i="8"/>
  <c r="AX117" i="8"/>
  <c r="BD117" i="8"/>
  <c r="BE117" i="8"/>
  <c r="BG117" i="8"/>
  <c r="BH117" i="8"/>
  <c r="BJ117" i="8"/>
  <c r="BK117" i="8"/>
  <c r="BM117" i="8"/>
  <c r="BN117" i="8"/>
  <c r="BP117" i="8"/>
  <c r="BQ117" i="8"/>
  <c r="BS117" i="8"/>
  <c r="BT117" i="8"/>
  <c r="BV117" i="8"/>
  <c r="BW117" i="8"/>
  <c r="CC117" i="8"/>
  <c r="CD117" i="8"/>
  <c r="CE117" i="8"/>
  <c r="CF117" i="8"/>
  <c r="CG117" i="8"/>
  <c r="CI117" i="8"/>
  <c r="CJ117" i="8"/>
  <c r="CL117" i="8"/>
  <c r="CM117" i="8"/>
  <c r="CO117" i="8"/>
  <c r="CP117" i="8"/>
  <c r="CR117" i="8"/>
  <c r="CS117" i="8"/>
  <c r="CT117" i="8" s="1"/>
  <c r="CU117" i="8"/>
  <c r="CV117" i="8"/>
  <c r="DB117" i="8"/>
  <c r="DC117" i="8"/>
  <c r="DE117" i="8"/>
  <c r="DF117" i="8"/>
  <c r="DH117" i="8"/>
  <c r="DI117" i="8"/>
  <c r="DK117" i="8"/>
  <c r="DL117" i="8"/>
  <c r="DN117" i="8"/>
  <c r="DO117" i="8"/>
  <c r="DP117" i="8"/>
  <c r="DQ117" i="8"/>
  <c r="DR117" i="8"/>
  <c r="DT117" i="8"/>
  <c r="DU117" i="8"/>
  <c r="EA117" i="8"/>
  <c r="EE117" i="8" s="1"/>
  <c r="EB117" i="8"/>
  <c r="EC117" i="8"/>
  <c r="ED117" i="8"/>
  <c r="EF117" i="8" s="1"/>
  <c r="EI117" i="8"/>
  <c r="EJ117" i="8"/>
  <c r="EK117" i="8"/>
  <c r="EL117" i="8"/>
  <c r="EQ117" i="8"/>
  <c r="ER117" i="8"/>
  <c r="EV117" i="8" s="1"/>
  <c r="ES117" i="8"/>
  <c r="ET117" i="8"/>
  <c r="EY117" i="8"/>
  <c r="EZ117" i="8"/>
  <c r="FD117" i="8" s="1"/>
  <c r="FA117" i="8"/>
  <c r="FB117" i="8"/>
  <c r="FG117" i="8"/>
  <c r="FH117" i="8"/>
  <c r="FI117" i="8"/>
  <c r="FJ117" i="8"/>
  <c r="FL117" i="8"/>
  <c r="FO117" i="8"/>
  <c r="FP117" i="8"/>
  <c r="FT117" i="8"/>
  <c r="FQ117" i="8"/>
  <c r="FR117" i="8"/>
  <c r="FW117" i="8"/>
  <c r="GA117" i="8"/>
  <c r="FX117" i="8"/>
  <c r="GB117" i="8" s="1"/>
  <c r="FY117" i="8"/>
  <c r="FZ117" i="8"/>
  <c r="GE117" i="8"/>
  <c r="GF117" i="8"/>
  <c r="GG117" i="8"/>
  <c r="GH117" i="8"/>
  <c r="GL117" i="8"/>
  <c r="GM117" i="8"/>
  <c r="GN117" i="8"/>
  <c r="GO117" i="8"/>
  <c r="GP117" i="8"/>
  <c r="GQ117" i="8"/>
  <c r="GR117" i="8"/>
  <c r="GS117" i="8"/>
  <c r="GV117" i="8"/>
  <c r="GW117" i="8"/>
  <c r="B118" i="8"/>
  <c r="F118" i="8"/>
  <c r="G118" i="8"/>
  <c r="I118" i="8"/>
  <c r="J118" i="8"/>
  <c r="L118" i="8"/>
  <c r="M118" i="8"/>
  <c r="N118" i="8" s="1"/>
  <c r="O118" i="8"/>
  <c r="P118" i="8"/>
  <c r="R118" i="8"/>
  <c r="S118" i="8"/>
  <c r="T118" i="8" s="1"/>
  <c r="U118" i="8"/>
  <c r="W118" i="8" s="1"/>
  <c r="V118" i="8"/>
  <c r="X118" i="8"/>
  <c r="Y118" i="8"/>
  <c r="AE118" i="8"/>
  <c r="AF118" i="8"/>
  <c r="AH118" i="8"/>
  <c r="AI118" i="8"/>
  <c r="AK118" i="8"/>
  <c r="AL118" i="8"/>
  <c r="AM118" i="8" s="1"/>
  <c r="AN118" i="8"/>
  <c r="AP118" i="8"/>
  <c r="AO118" i="8"/>
  <c r="AQ118" i="8"/>
  <c r="AR118" i="8"/>
  <c r="AS118" i="8"/>
  <c r="AT118" i="8"/>
  <c r="AU118" i="8"/>
  <c r="AW118" i="8"/>
  <c r="AX118" i="8"/>
  <c r="BD118" i="8"/>
  <c r="BE118" i="8"/>
  <c r="BG118" i="8"/>
  <c r="BH118" i="8"/>
  <c r="BJ118" i="8"/>
  <c r="BK118" i="8"/>
  <c r="BM118" i="8"/>
  <c r="BN118" i="8"/>
  <c r="BP118" i="8"/>
  <c r="BQ118" i="8"/>
  <c r="BS118" i="8"/>
  <c r="BT118" i="8"/>
  <c r="BV118" i="8"/>
  <c r="BW118" i="8"/>
  <c r="BX118" i="8" s="1"/>
  <c r="CC118" i="8"/>
  <c r="CD118" i="8"/>
  <c r="CF118" i="8"/>
  <c r="CG118" i="8"/>
  <c r="CI118" i="8"/>
  <c r="CK118" i="8" s="1"/>
  <c r="CJ118" i="8"/>
  <c r="CL118" i="8"/>
  <c r="CM118" i="8"/>
  <c r="CO118" i="8"/>
  <c r="CP118" i="8"/>
  <c r="CR118" i="8"/>
  <c r="CS118" i="8"/>
  <c r="CU118" i="8"/>
  <c r="CV118" i="8"/>
  <c r="DB118" i="8"/>
  <c r="DC118" i="8"/>
  <c r="DE118" i="8"/>
  <c r="DF118" i="8"/>
  <c r="DG118" i="8" s="1"/>
  <c r="DH118" i="8"/>
  <c r="DI118" i="8"/>
  <c r="DK118" i="8"/>
  <c r="DL118" i="8"/>
  <c r="DM118" i="8"/>
  <c r="DN118" i="8"/>
  <c r="DO118" i="8"/>
  <c r="DQ118" i="8"/>
  <c r="DR118" i="8"/>
  <c r="DS118" i="8" s="1"/>
  <c r="DT118" i="8"/>
  <c r="DU118" i="8"/>
  <c r="DV118" i="8"/>
  <c r="EA118" i="8"/>
  <c r="EB118" i="8"/>
  <c r="EC118" i="8"/>
  <c r="EE118" i="8" s="1"/>
  <c r="ED118" i="8"/>
  <c r="EF118" i="8" s="1"/>
  <c r="EI118" i="8"/>
  <c r="EJ118" i="8"/>
  <c r="EN118" i="8" s="1"/>
  <c r="EK118" i="8"/>
  <c r="EL118" i="8"/>
  <c r="EQ118" i="8"/>
  <c r="ER118" i="8"/>
  <c r="EV118" i="8"/>
  <c r="ES118" i="8"/>
  <c r="ET118" i="8"/>
  <c r="EY118" i="8"/>
  <c r="FC118" i="8" s="1"/>
  <c r="EZ118" i="8"/>
  <c r="FA118" i="8"/>
  <c r="FB118" i="8"/>
  <c r="FG118" i="8"/>
  <c r="FH118" i="8"/>
  <c r="FL118" i="8"/>
  <c r="FI118" i="8"/>
  <c r="FJ118" i="8"/>
  <c r="FO118" i="8"/>
  <c r="FP118" i="8"/>
  <c r="FT118" i="8"/>
  <c r="FQ118" i="8"/>
  <c r="FR118" i="8"/>
  <c r="FW118" i="8"/>
  <c r="FX118" i="8"/>
  <c r="FY118" i="8"/>
  <c r="FZ118" i="8"/>
  <c r="GE118" i="8"/>
  <c r="GF118" i="8"/>
  <c r="GJ118" i="8" s="1"/>
  <c r="GG118" i="8"/>
  <c r="GH118" i="8"/>
  <c r="GL118" i="8"/>
  <c r="GM118" i="8"/>
  <c r="GN118" i="8"/>
  <c r="GO118" i="8"/>
  <c r="GP118" i="8"/>
  <c r="GQ118" i="8"/>
  <c r="GR118" i="8"/>
  <c r="GS118" i="8"/>
  <c r="GV118" i="8"/>
  <c r="GW118" i="8"/>
  <c r="B119" i="8"/>
  <c r="F119" i="8"/>
  <c r="G119" i="8"/>
  <c r="I119" i="8"/>
  <c r="J119" i="8"/>
  <c r="L119" i="8"/>
  <c r="M119" i="8"/>
  <c r="O119" i="8"/>
  <c r="P119" i="8"/>
  <c r="R119" i="8"/>
  <c r="S119" i="8"/>
  <c r="U119" i="8"/>
  <c r="V119" i="8"/>
  <c r="W119" i="8" s="1"/>
  <c r="X119" i="8"/>
  <c r="Y119" i="8"/>
  <c r="AE119" i="8"/>
  <c r="AF119" i="8"/>
  <c r="AH119" i="8"/>
  <c r="AI119" i="8"/>
  <c r="AK119" i="8"/>
  <c r="AL119" i="8"/>
  <c r="AM119" i="8" s="1"/>
  <c r="AN119" i="8"/>
  <c r="AO119" i="8"/>
  <c r="AQ119" i="8"/>
  <c r="AR119" i="8"/>
  <c r="AT119" i="8"/>
  <c r="AU119" i="8"/>
  <c r="AW119" i="8"/>
  <c r="AX119" i="8"/>
  <c r="BD119" i="8"/>
  <c r="BE119" i="8"/>
  <c r="BG119" i="8"/>
  <c r="BH119" i="8"/>
  <c r="BJ119" i="8"/>
  <c r="BK119" i="8"/>
  <c r="BM119" i="8"/>
  <c r="BN119" i="8"/>
  <c r="BP119" i="8"/>
  <c r="BQ119" i="8"/>
  <c r="BS119" i="8"/>
  <c r="BT119" i="8"/>
  <c r="BV119" i="8"/>
  <c r="BW119" i="8"/>
  <c r="CC119" i="8"/>
  <c r="CD119" i="8"/>
  <c r="CF119" i="8"/>
  <c r="CG119" i="8"/>
  <c r="CI119" i="8"/>
  <c r="CJ119" i="8"/>
  <c r="CL119" i="8"/>
  <c r="CM119" i="8"/>
  <c r="CO119" i="8"/>
  <c r="CP119" i="8"/>
  <c r="CR119" i="8"/>
  <c r="CS119" i="8"/>
  <c r="CU119" i="8"/>
  <c r="CV119" i="8"/>
  <c r="DB119" i="8"/>
  <c r="DC119" i="8"/>
  <c r="DE119" i="8"/>
  <c r="DF119" i="8"/>
  <c r="DH119" i="8"/>
  <c r="DI119" i="8"/>
  <c r="DK119" i="8"/>
  <c r="DL119" i="8"/>
  <c r="DN119" i="8"/>
  <c r="DO119" i="8"/>
  <c r="DQ119" i="8"/>
  <c r="DR119" i="8"/>
  <c r="DT119" i="8"/>
  <c r="DU119" i="8"/>
  <c r="EA119" i="8"/>
  <c r="EB119" i="8"/>
  <c r="EC119" i="8"/>
  <c r="ED119" i="8"/>
  <c r="EI119" i="8"/>
  <c r="EJ119" i="8"/>
  <c r="EN119" i="8" s="1"/>
  <c r="EK119" i="8"/>
  <c r="EL119" i="8"/>
  <c r="EQ119" i="8"/>
  <c r="ER119" i="8"/>
  <c r="ES119" i="8"/>
  <c r="ET119" i="8"/>
  <c r="EY119" i="8"/>
  <c r="EZ119" i="8"/>
  <c r="FA119" i="8"/>
  <c r="FB119" i="8"/>
  <c r="FG119" i="8"/>
  <c r="FH119" i="8"/>
  <c r="FI119" i="8"/>
  <c r="FJ119" i="8"/>
  <c r="FO119" i="8"/>
  <c r="FP119" i="8"/>
  <c r="FT119" i="8" s="1"/>
  <c r="FQ119" i="8"/>
  <c r="FR119" i="8"/>
  <c r="FW119" i="8"/>
  <c r="GA119" i="8" s="1"/>
  <c r="FX119" i="8"/>
  <c r="FY119" i="8"/>
  <c r="FZ119" i="8"/>
  <c r="GE119" i="8"/>
  <c r="GI119" i="8"/>
  <c r="GF119" i="8"/>
  <c r="GG119" i="8"/>
  <c r="GH119" i="8"/>
  <c r="GJ119" i="8"/>
  <c r="GK119" i="8" s="1"/>
  <c r="GL119" i="8"/>
  <c r="GM119" i="8"/>
  <c r="GN119" i="8"/>
  <c r="GO119" i="8"/>
  <c r="GP119" i="8"/>
  <c r="GQ119" i="8"/>
  <c r="GR119" i="8"/>
  <c r="GS119" i="8"/>
  <c r="GV119" i="8"/>
  <c r="GW119" i="8"/>
  <c r="B120" i="8"/>
  <c r="F120" i="8"/>
  <c r="G120" i="8"/>
  <c r="I120" i="8"/>
  <c r="J120" i="8"/>
  <c r="L120" i="8"/>
  <c r="M120" i="8"/>
  <c r="O120" i="8"/>
  <c r="Q120" i="8"/>
  <c r="P120" i="8"/>
  <c r="R120" i="8"/>
  <c r="S120" i="8"/>
  <c r="U120" i="8"/>
  <c r="W120" i="8" s="1"/>
  <c r="V120" i="8"/>
  <c r="X120" i="8"/>
  <c r="Y120" i="8"/>
  <c r="AE120" i="8"/>
  <c r="AF120" i="8"/>
  <c r="AH120" i="8"/>
  <c r="AJ120" i="8"/>
  <c r="AI120" i="8"/>
  <c r="AK120" i="8"/>
  <c r="AL120" i="8"/>
  <c r="AN120" i="8"/>
  <c r="AO120" i="8"/>
  <c r="AQ120" i="8"/>
  <c r="AR120" i="8"/>
  <c r="AT120" i="8"/>
  <c r="AU120" i="8"/>
  <c r="AW120" i="8"/>
  <c r="AX120" i="8"/>
  <c r="BD120" i="8"/>
  <c r="BE120" i="8"/>
  <c r="BG120" i="8"/>
  <c r="BH120" i="8"/>
  <c r="BJ120" i="8"/>
  <c r="BL120" i="8" s="1"/>
  <c r="BK120" i="8"/>
  <c r="BM120" i="8"/>
  <c r="BN120" i="8"/>
  <c r="BP120" i="8"/>
  <c r="BQ120" i="8"/>
  <c r="BR120" i="8" s="1"/>
  <c r="BS120" i="8"/>
  <c r="BU120" i="8"/>
  <c r="BT120" i="8"/>
  <c r="BV120" i="8"/>
  <c r="BW120" i="8"/>
  <c r="CC120" i="8"/>
  <c r="CD120" i="8"/>
  <c r="CF120" i="8"/>
  <c r="CG120" i="8"/>
  <c r="CI120" i="8"/>
  <c r="CJ120" i="8"/>
  <c r="CL120" i="8"/>
  <c r="CM120" i="8"/>
  <c r="CN120" i="8" s="1"/>
  <c r="CO120" i="8"/>
  <c r="CP120" i="8"/>
  <c r="CR120" i="8"/>
  <c r="CS120" i="8"/>
  <c r="CT120" i="8" s="1"/>
  <c r="CU120" i="8"/>
  <c r="CV120" i="8"/>
  <c r="DB120" i="8"/>
  <c r="DD120" i="8" s="1"/>
  <c r="DC120" i="8"/>
  <c r="DE120" i="8"/>
  <c r="DF120" i="8"/>
  <c r="DH120" i="8"/>
  <c r="DI120" i="8"/>
  <c r="DJ120" i="8" s="1"/>
  <c r="DK120" i="8"/>
  <c r="DL120" i="8"/>
  <c r="DM120" i="8" s="1"/>
  <c r="DN120" i="8"/>
  <c r="DO120" i="8"/>
  <c r="DQ120" i="8"/>
  <c r="DS120" i="8" s="1"/>
  <c r="DR120" i="8"/>
  <c r="DT120" i="8"/>
  <c r="DU120" i="8"/>
  <c r="EA120" i="8"/>
  <c r="EB120" i="8"/>
  <c r="EC120" i="8"/>
  <c r="ED120" i="8"/>
  <c r="EI120" i="8"/>
  <c r="EJ120" i="8"/>
  <c r="EK120" i="8"/>
  <c r="EL120" i="8"/>
  <c r="EQ120" i="8"/>
  <c r="ER120" i="8"/>
  <c r="ES120" i="8"/>
  <c r="ET120" i="8"/>
  <c r="EY120" i="8"/>
  <c r="EZ120" i="8"/>
  <c r="FA120" i="8"/>
  <c r="FB120" i="8"/>
  <c r="FG120" i="8"/>
  <c r="FH120" i="8"/>
  <c r="FI120" i="8"/>
  <c r="FJ120" i="8"/>
  <c r="FO120" i="8"/>
  <c r="FP120" i="8"/>
  <c r="FQ120" i="8"/>
  <c r="FR120" i="8"/>
  <c r="FW120" i="8"/>
  <c r="FX120" i="8"/>
  <c r="FY120" i="8"/>
  <c r="FZ120" i="8"/>
  <c r="GE120" i="8"/>
  <c r="GF120" i="8"/>
  <c r="GG120" i="8"/>
  <c r="GH120" i="8"/>
  <c r="GL120" i="8"/>
  <c r="GM120" i="8"/>
  <c r="GN120" i="8"/>
  <c r="GO120" i="8"/>
  <c r="GP120" i="8"/>
  <c r="GQ120" i="8"/>
  <c r="GR120" i="8"/>
  <c r="GS120" i="8"/>
  <c r="GV120" i="8"/>
  <c r="GW120" i="8"/>
  <c r="B121" i="8"/>
  <c r="F121" i="8"/>
  <c r="G121" i="8"/>
  <c r="I121" i="8"/>
  <c r="J121" i="8"/>
  <c r="L121" i="8"/>
  <c r="M121" i="8"/>
  <c r="O121" i="8"/>
  <c r="P121" i="8"/>
  <c r="R121" i="8"/>
  <c r="S121" i="8"/>
  <c r="U121" i="8"/>
  <c r="V121" i="8"/>
  <c r="X121" i="8"/>
  <c r="Y121" i="8"/>
  <c r="AE121" i="8"/>
  <c r="AF121" i="8"/>
  <c r="AH121" i="8"/>
  <c r="AI121" i="8"/>
  <c r="AK121" i="8"/>
  <c r="AL121" i="8"/>
  <c r="AN121" i="8"/>
  <c r="AO121" i="8"/>
  <c r="AQ121" i="8"/>
  <c r="AR121" i="8"/>
  <c r="AS121" i="8"/>
  <c r="AT121" i="8"/>
  <c r="AU121" i="8"/>
  <c r="AV121" i="8"/>
  <c r="AW121" i="8"/>
  <c r="AX121" i="8"/>
  <c r="BD121" i="8"/>
  <c r="BE121" i="8"/>
  <c r="BG121" i="8"/>
  <c r="BH121" i="8"/>
  <c r="BJ121" i="8"/>
  <c r="BK121" i="8"/>
  <c r="BL121" i="8" s="1"/>
  <c r="BM121" i="8"/>
  <c r="BN121" i="8"/>
  <c r="BP121" i="8"/>
  <c r="BQ121" i="8"/>
  <c r="BR121" i="8"/>
  <c r="BS121" i="8"/>
  <c r="BT121" i="8"/>
  <c r="BV121" i="8"/>
  <c r="BW121" i="8"/>
  <c r="BX121" i="8" s="1"/>
  <c r="CC121" i="8"/>
  <c r="CD121" i="8"/>
  <c r="CF121" i="8"/>
  <c r="CG121" i="8"/>
  <c r="CI121" i="8"/>
  <c r="CJ121" i="8"/>
  <c r="CL121" i="8"/>
  <c r="CN121" i="8" s="1"/>
  <c r="CM121" i="8"/>
  <c r="CO121" i="8"/>
  <c r="CP121" i="8"/>
  <c r="CR121" i="8"/>
  <c r="CS121" i="8"/>
  <c r="CT121" i="8" s="1"/>
  <c r="CU121" i="8"/>
  <c r="CV121" i="8"/>
  <c r="DB121" i="8"/>
  <c r="DC121" i="8"/>
  <c r="DE121" i="8"/>
  <c r="DF121" i="8"/>
  <c r="DH121" i="8"/>
  <c r="DI121" i="8"/>
  <c r="DK121" i="8"/>
  <c r="DL121" i="8"/>
  <c r="DN121" i="8"/>
  <c r="DO121" i="8"/>
  <c r="DQ121" i="8"/>
  <c r="DR121" i="8"/>
  <c r="DT121" i="8"/>
  <c r="DU121" i="8"/>
  <c r="DV121" i="8"/>
  <c r="EA121" i="8"/>
  <c r="EE121" i="8" s="1"/>
  <c r="EB121" i="8"/>
  <c r="EC121" i="8"/>
  <c r="ED121" i="8"/>
  <c r="EI121" i="8"/>
  <c r="EJ121" i="8"/>
  <c r="EK121" i="8"/>
  <c r="EM121" i="8"/>
  <c r="EL121" i="8"/>
  <c r="EQ121" i="8"/>
  <c r="ER121" i="8"/>
  <c r="ES121" i="8"/>
  <c r="EU121" i="8" s="1"/>
  <c r="ET121" i="8"/>
  <c r="EY121" i="8"/>
  <c r="FC121" i="8" s="1"/>
  <c r="EZ121" i="8"/>
  <c r="FD121" i="8" s="1"/>
  <c r="FA121" i="8"/>
  <c r="FB121" i="8"/>
  <c r="FG121" i="8"/>
  <c r="FH121" i="8"/>
  <c r="FI121" i="8"/>
  <c r="FK121" i="8" s="1"/>
  <c r="FJ121" i="8"/>
  <c r="FO121" i="8"/>
  <c r="FS121" i="8"/>
  <c r="FP121" i="8"/>
  <c r="FQ121" i="8"/>
  <c r="FR121" i="8"/>
  <c r="FW121" i="8"/>
  <c r="GA121" i="8" s="1"/>
  <c r="FX121" i="8"/>
  <c r="FY121" i="8"/>
  <c r="FZ121" i="8"/>
  <c r="GE121" i="8"/>
  <c r="GF121" i="8"/>
  <c r="GG121" i="8"/>
  <c r="GH121" i="8"/>
  <c r="GL121" i="8"/>
  <c r="GM121" i="8"/>
  <c r="GN121" i="8"/>
  <c r="GO121" i="8"/>
  <c r="GP121" i="8"/>
  <c r="GQ121" i="8"/>
  <c r="GR121" i="8"/>
  <c r="GS121" i="8"/>
  <c r="GV121" i="8"/>
  <c r="GW121" i="8"/>
  <c r="B122" i="8"/>
  <c r="F122" i="8"/>
  <c r="G122" i="8"/>
  <c r="I122" i="8"/>
  <c r="J122" i="8"/>
  <c r="L122" i="8"/>
  <c r="M122" i="8"/>
  <c r="O122" i="8"/>
  <c r="P122" i="8"/>
  <c r="Q122" i="8"/>
  <c r="R122" i="8"/>
  <c r="S122" i="8"/>
  <c r="U122" i="8"/>
  <c r="V122" i="8"/>
  <c r="W122" i="8"/>
  <c r="X122" i="8"/>
  <c r="Y122" i="8"/>
  <c r="AE122" i="8"/>
  <c r="AF122" i="8"/>
  <c r="AG122" i="8" s="1"/>
  <c r="AH122" i="8"/>
  <c r="AI122" i="8"/>
  <c r="AK122" i="8"/>
  <c r="AL122" i="8"/>
  <c r="AN122" i="8"/>
  <c r="AP122" i="8" s="1"/>
  <c r="AO122" i="8"/>
  <c r="AQ122" i="8"/>
  <c r="AR122" i="8"/>
  <c r="AS122" i="8" s="1"/>
  <c r="AT122" i="8"/>
  <c r="AU122" i="8"/>
  <c r="AW122" i="8"/>
  <c r="AY122" i="8" s="1"/>
  <c r="AX122" i="8"/>
  <c r="BD122" i="8"/>
  <c r="BE122" i="8"/>
  <c r="BG122" i="8"/>
  <c r="BH122" i="8"/>
  <c r="BJ122" i="8"/>
  <c r="BK122" i="8"/>
  <c r="BM122" i="8"/>
  <c r="BN122" i="8"/>
  <c r="BO122" i="8" s="1"/>
  <c r="BP122" i="8"/>
  <c r="BQ122" i="8"/>
  <c r="BS122" i="8"/>
  <c r="BT122" i="8"/>
  <c r="BV122" i="8"/>
  <c r="BW122" i="8"/>
  <c r="CC122" i="8"/>
  <c r="CD122" i="8"/>
  <c r="CF122" i="8"/>
  <c r="CG122" i="8"/>
  <c r="CI122" i="8"/>
  <c r="CJ122" i="8"/>
  <c r="CL122" i="8"/>
  <c r="CN122" i="8"/>
  <c r="CM122" i="8"/>
  <c r="CO122" i="8"/>
  <c r="CP122" i="8"/>
  <c r="CR122" i="8"/>
  <c r="CS122" i="8"/>
  <c r="CU122" i="8"/>
  <c r="CV122" i="8"/>
  <c r="CW122" i="8" s="1"/>
  <c r="DB122" i="8"/>
  <c r="DC122" i="8"/>
  <c r="DE122" i="8"/>
  <c r="DG122" i="8"/>
  <c r="DF122" i="8"/>
  <c r="DH122" i="8"/>
  <c r="DI122" i="8"/>
  <c r="DJ122" i="8"/>
  <c r="DK122" i="8"/>
  <c r="DL122" i="8"/>
  <c r="DN122" i="8"/>
  <c r="DO122" i="8"/>
  <c r="DP122" i="8" s="1"/>
  <c r="DQ122" i="8"/>
  <c r="DR122" i="8"/>
  <c r="DS122" i="8"/>
  <c r="DT122" i="8"/>
  <c r="DU122" i="8"/>
  <c r="DV122" i="8" s="1"/>
  <c r="EA122" i="8"/>
  <c r="EB122" i="8"/>
  <c r="EF122" i="8"/>
  <c r="EC122" i="8"/>
  <c r="ED122" i="8"/>
  <c r="EI122" i="8"/>
  <c r="EJ122" i="8"/>
  <c r="EN122" i="8"/>
  <c r="EK122" i="8"/>
  <c r="EL122" i="8"/>
  <c r="EQ122" i="8"/>
  <c r="EU122" i="8"/>
  <c r="ER122" i="8"/>
  <c r="EV122" i="8" s="1"/>
  <c r="EW122" i="8" s="1"/>
  <c r="ES122" i="8"/>
  <c r="ET122" i="8"/>
  <c r="EY122" i="8"/>
  <c r="EZ122" i="8"/>
  <c r="FA122" i="8"/>
  <c r="FB122" i="8"/>
  <c r="FG122" i="8"/>
  <c r="FH122" i="8"/>
  <c r="FI122" i="8"/>
  <c r="FJ122" i="8"/>
  <c r="FO122" i="8"/>
  <c r="FP122" i="8"/>
  <c r="FQ122" i="8"/>
  <c r="FR122" i="8"/>
  <c r="FW122" i="8"/>
  <c r="FX122" i="8"/>
  <c r="FY122" i="8"/>
  <c r="FZ122" i="8"/>
  <c r="GB122" i="8" s="1"/>
  <c r="GE122" i="8"/>
  <c r="GF122" i="8"/>
  <c r="GJ122" i="8" s="1"/>
  <c r="GG122" i="8"/>
  <c r="GG127" i="8"/>
  <c r="GH122" i="8"/>
  <c r="GL122" i="8"/>
  <c r="GM122" i="8"/>
  <c r="GN122" i="8"/>
  <c r="GO122" i="8"/>
  <c r="GP122" i="8"/>
  <c r="GQ122" i="8"/>
  <c r="GR122" i="8"/>
  <c r="GS122" i="8"/>
  <c r="GV122" i="8"/>
  <c r="GW122" i="8"/>
  <c r="B123" i="8"/>
  <c r="F123" i="8"/>
  <c r="G123" i="8"/>
  <c r="I123" i="8"/>
  <c r="K123" i="8"/>
  <c r="J123" i="8"/>
  <c r="L123" i="8"/>
  <c r="M123" i="8"/>
  <c r="O123" i="8"/>
  <c r="Q123" i="8" s="1"/>
  <c r="P123" i="8"/>
  <c r="R123" i="8"/>
  <c r="S123" i="8"/>
  <c r="U123" i="8"/>
  <c r="V123" i="8"/>
  <c r="W123" i="8" s="1"/>
  <c r="X123" i="8"/>
  <c r="Y123" i="8"/>
  <c r="AE123" i="8"/>
  <c r="AF123" i="8"/>
  <c r="AG123" i="8"/>
  <c r="AH123" i="8"/>
  <c r="AI123" i="8"/>
  <c r="AK123" i="8"/>
  <c r="AL123" i="8"/>
  <c r="AN123" i="8"/>
  <c r="AO123" i="8"/>
  <c r="AP123" i="8"/>
  <c r="AQ123" i="8"/>
  <c r="AR123" i="8"/>
  <c r="AS123" i="8" s="1"/>
  <c r="AT123" i="8"/>
  <c r="AU123" i="8"/>
  <c r="AW123" i="8"/>
  <c r="AX123" i="8"/>
  <c r="AY123" i="8" s="1"/>
  <c r="BD123" i="8"/>
  <c r="BE123" i="8"/>
  <c r="BG123" i="8"/>
  <c r="BI123" i="8" s="1"/>
  <c r="BH123" i="8"/>
  <c r="BJ123" i="8"/>
  <c r="BK123" i="8"/>
  <c r="BM123" i="8"/>
  <c r="BO123" i="8"/>
  <c r="BN123" i="8"/>
  <c r="BP123" i="8"/>
  <c r="BQ123" i="8"/>
  <c r="BS123" i="8"/>
  <c r="BT123" i="8"/>
  <c r="BU123" i="8" s="1"/>
  <c r="BV123" i="8"/>
  <c r="BW123" i="8"/>
  <c r="CC123" i="8"/>
  <c r="CD123" i="8"/>
  <c r="CE123" i="8"/>
  <c r="CF123" i="8"/>
  <c r="CG123" i="8"/>
  <c r="CH123" i="8" s="1"/>
  <c r="CI123" i="8"/>
  <c r="CK123" i="8"/>
  <c r="CJ123" i="8"/>
  <c r="CL123" i="8"/>
  <c r="CM123" i="8"/>
  <c r="CN123" i="8"/>
  <c r="CO123" i="8"/>
  <c r="CP123" i="8"/>
  <c r="CR123" i="8"/>
  <c r="CS123" i="8"/>
  <c r="CT123" i="8" s="1"/>
  <c r="CU123" i="8"/>
  <c r="CV123" i="8"/>
  <c r="DB123" i="8"/>
  <c r="DD123" i="8" s="1"/>
  <c r="DC123" i="8"/>
  <c r="DE123" i="8"/>
  <c r="DF123" i="8"/>
  <c r="DH123" i="8"/>
  <c r="DI123" i="8"/>
  <c r="DJ123" i="8"/>
  <c r="DK123" i="8"/>
  <c r="DL123" i="8"/>
  <c r="DM123" i="8" s="1"/>
  <c r="DN123" i="8"/>
  <c r="DO123" i="8"/>
  <c r="DP123" i="8" s="1"/>
  <c r="DQ123" i="8"/>
  <c r="DR123" i="8"/>
  <c r="DS123" i="8" s="1"/>
  <c r="DT123" i="8"/>
  <c r="DU123" i="8"/>
  <c r="EA123" i="8"/>
  <c r="EE123" i="8" s="1"/>
  <c r="EB123" i="8"/>
  <c r="EC123" i="8"/>
  <c r="ED123" i="8"/>
  <c r="EI123" i="8"/>
  <c r="EJ123" i="8"/>
  <c r="EK123" i="8"/>
  <c r="EL123" i="8"/>
  <c r="EQ123" i="8"/>
  <c r="ER123" i="8"/>
  <c r="ES123" i="8"/>
  <c r="EU123" i="8"/>
  <c r="ET123" i="8"/>
  <c r="EY123" i="8"/>
  <c r="EZ123" i="8"/>
  <c r="FA123" i="8"/>
  <c r="FB123" i="8"/>
  <c r="FG123" i="8"/>
  <c r="FH123" i="8"/>
  <c r="FL123" i="8"/>
  <c r="FI123" i="8"/>
  <c r="FJ123" i="8"/>
  <c r="FO123" i="8"/>
  <c r="FS123" i="8"/>
  <c r="FP123" i="8"/>
  <c r="FQ123" i="8"/>
  <c r="FR123" i="8"/>
  <c r="FT123" i="8"/>
  <c r="FU123" i="8" s="1"/>
  <c r="FW123" i="8"/>
  <c r="GA123" i="8"/>
  <c r="FX123" i="8"/>
  <c r="GB123" i="8" s="1"/>
  <c r="GC123" i="8" s="1"/>
  <c r="FY123" i="8"/>
  <c r="FZ123" i="8"/>
  <c r="GE123" i="8"/>
  <c r="GF123" i="8"/>
  <c r="GJ123" i="8" s="1"/>
  <c r="GK123" i="8" s="1"/>
  <c r="GG123" i="8"/>
  <c r="GI123" i="8" s="1"/>
  <c r="GH123" i="8"/>
  <c r="GL123" i="8"/>
  <c r="GM123" i="8"/>
  <c r="GN123" i="8"/>
  <c r="GO123" i="8"/>
  <c r="GP123" i="8"/>
  <c r="GQ123" i="8"/>
  <c r="GR123" i="8"/>
  <c r="GS123" i="8"/>
  <c r="GV123" i="8"/>
  <c r="GW123" i="8"/>
  <c r="B124" i="8"/>
  <c r="F124" i="8"/>
  <c r="H124" i="8"/>
  <c r="G124" i="8"/>
  <c r="I124" i="8"/>
  <c r="J124" i="8"/>
  <c r="L124" i="8"/>
  <c r="M124" i="8"/>
  <c r="O124" i="8"/>
  <c r="P124" i="8"/>
  <c r="R124" i="8"/>
  <c r="T124" i="8" s="1"/>
  <c r="S124" i="8"/>
  <c r="U124" i="8"/>
  <c r="V124" i="8"/>
  <c r="X124" i="8"/>
  <c r="Y124" i="8"/>
  <c r="AE124" i="8"/>
  <c r="AF124" i="8"/>
  <c r="AH124" i="8"/>
  <c r="AI124" i="8"/>
  <c r="AK124" i="8"/>
  <c r="AL124" i="8"/>
  <c r="AN124" i="8"/>
  <c r="AO124" i="8"/>
  <c r="AP124" i="8" s="1"/>
  <c r="AQ124" i="8"/>
  <c r="AR124" i="8"/>
  <c r="AT124" i="8"/>
  <c r="AU124" i="8"/>
  <c r="AV124" i="8"/>
  <c r="AW124" i="8"/>
  <c r="AX124" i="8"/>
  <c r="BD124" i="8"/>
  <c r="BE124" i="8"/>
  <c r="BG124" i="8"/>
  <c r="BH124" i="8"/>
  <c r="BJ124" i="8"/>
  <c r="BK124" i="8"/>
  <c r="BM124" i="8"/>
  <c r="BN124" i="8"/>
  <c r="BO124" i="8" s="1"/>
  <c r="BP124" i="8"/>
  <c r="BQ124" i="8"/>
  <c r="BR124" i="8" s="1"/>
  <c r="BS124" i="8"/>
  <c r="BT124" i="8"/>
  <c r="BU124" i="8" s="1"/>
  <c r="BV124" i="8"/>
  <c r="BW124" i="8"/>
  <c r="CC124" i="8"/>
  <c r="CD124" i="8"/>
  <c r="CF124" i="8"/>
  <c r="CG124" i="8"/>
  <c r="CY124" i="8" s="1"/>
  <c r="CH124" i="8"/>
  <c r="CI124" i="8"/>
  <c r="CJ124" i="8"/>
  <c r="CL124" i="8"/>
  <c r="CM124" i="8"/>
  <c r="CO124" i="8"/>
  <c r="CP124" i="8"/>
  <c r="CR124" i="8"/>
  <c r="CS124" i="8"/>
  <c r="CU124" i="8"/>
  <c r="CV124" i="8"/>
  <c r="DB124" i="8"/>
  <c r="DC124" i="8"/>
  <c r="DE124" i="8"/>
  <c r="DF124" i="8"/>
  <c r="DH124" i="8"/>
  <c r="DI124" i="8"/>
  <c r="DJ124" i="8"/>
  <c r="DK124" i="8"/>
  <c r="DL124" i="8"/>
  <c r="DN124" i="8"/>
  <c r="DO124" i="8"/>
  <c r="DQ124" i="8"/>
  <c r="DR124" i="8"/>
  <c r="DT124" i="8"/>
  <c r="DU124" i="8"/>
  <c r="DV124" i="8"/>
  <c r="EA124" i="8"/>
  <c r="EB124" i="8"/>
  <c r="EC124" i="8"/>
  <c r="ED124" i="8"/>
  <c r="EI124" i="8"/>
  <c r="EJ124" i="8"/>
  <c r="EN124" i="8" s="1"/>
  <c r="EK124" i="8"/>
  <c r="EL124" i="8"/>
  <c r="EQ124" i="8"/>
  <c r="ER124" i="8"/>
  <c r="ES124" i="8"/>
  <c r="ET124" i="8"/>
  <c r="EV124" i="8" s="1"/>
  <c r="EY124" i="8"/>
  <c r="EZ124" i="8"/>
  <c r="FA124" i="8"/>
  <c r="FB124" i="8"/>
  <c r="FG124" i="8"/>
  <c r="FH124" i="8"/>
  <c r="FL124" i="8"/>
  <c r="FI124" i="8"/>
  <c r="FJ124" i="8"/>
  <c r="FO124" i="8"/>
  <c r="FS124" i="8"/>
  <c r="FP124" i="8"/>
  <c r="FT124" i="8" s="1"/>
  <c r="FQ124" i="8"/>
  <c r="FR124" i="8"/>
  <c r="FW124" i="8"/>
  <c r="FX124" i="8"/>
  <c r="FY124" i="8"/>
  <c r="FZ124" i="8"/>
  <c r="GB124" i="8"/>
  <c r="GE124" i="8"/>
  <c r="GF124" i="8"/>
  <c r="GG124" i="8"/>
  <c r="GH124" i="8"/>
  <c r="GL124" i="8"/>
  <c r="GM124" i="8"/>
  <c r="GN124" i="8"/>
  <c r="GO124" i="8"/>
  <c r="GP124" i="8"/>
  <c r="GQ124" i="8"/>
  <c r="GR124" i="8"/>
  <c r="GS124" i="8"/>
  <c r="GV124" i="8"/>
  <c r="GW124" i="8"/>
  <c r="B125" i="8"/>
  <c r="F125" i="8"/>
  <c r="G125" i="8"/>
  <c r="I125" i="8"/>
  <c r="J125" i="8"/>
  <c r="L125" i="8"/>
  <c r="M125" i="8"/>
  <c r="N125" i="8" s="1"/>
  <c r="O125" i="8"/>
  <c r="P125" i="8"/>
  <c r="Q125" i="8" s="1"/>
  <c r="R125" i="8"/>
  <c r="T125" i="8" s="1"/>
  <c r="S125" i="8"/>
  <c r="U125" i="8"/>
  <c r="V125" i="8"/>
  <c r="X125" i="8"/>
  <c r="Y125" i="8"/>
  <c r="Z125" i="8" s="1"/>
  <c r="AE125" i="8"/>
  <c r="AF125" i="8"/>
  <c r="AH125" i="8"/>
  <c r="AI125" i="8"/>
  <c r="AK125" i="8"/>
  <c r="AL125" i="8"/>
  <c r="AN125" i="8"/>
  <c r="AO125" i="8"/>
  <c r="AQ125" i="8"/>
  <c r="AS125" i="8" s="1"/>
  <c r="AR125" i="8"/>
  <c r="AT125" i="8"/>
  <c r="AU125" i="8"/>
  <c r="AW125" i="8"/>
  <c r="AX125" i="8"/>
  <c r="AY125" i="8" s="1"/>
  <c r="BD125" i="8"/>
  <c r="BF125" i="8" s="1"/>
  <c r="BE125" i="8"/>
  <c r="BG125" i="8"/>
  <c r="BI125" i="8"/>
  <c r="BH125" i="8"/>
  <c r="BJ125" i="8"/>
  <c r="BK125" i="8"/>
  <c r="BM125" i="8"/>
  <c r="BN125" i="8"/>
  <c r="BP125" i="8"/>
  <c r="BQ125" i="8"/>
  <c r="BS125" i="8"/>
  <c r="BT125" i="8"/>
  <c r="BU125" i="8" s="1"/>
  <c r="BV125" i="8"/>
  <c r="BW125" i="8"/>
  <c r="CC125" i="8"/>
  <c r="CD125" i="8"/>
  <c r="CF125" i="8"/>
  <c r="CG125" i="8"/>
  <c r="CI125" i="8"/>
  <c r="CJ125" i="8"/>
  <c r="CK125" i="8" s="1"/>
  <c r="CL125" i="8"/>
  <c r="CM125" i="8"/>
  <c r="CO125" i="8"/>
  <c r="CQ125" i="8"/>
  <c r="CP125" i="8"/>
  <c r="CR125" i="8"/>
  <c r="CS125" i="8"/>
  <c r="CU125" i="8"/>
  <c r="CV125" i="8"/>
  <c r="CW125" i="8" s="1"/>
  <c r="DB125" i="8"/>
  <c r="DC125" i="8"/>
  <c r="DE125" i="8"/>
  <c r="DF125" i="8"/>
  <c r="DH125" i="8"/>
  <c r="DI125" i="8"/>
  <c r="DK125" i="8"/>
  <c r="DM125" i="8"/>
  <c r="DL125" i="8"/>
  <c r="DN125" i="8"/>
  <c r="DO125" i="8"/>
  <c r="DQ125" i="8"/>
  <c r="DR125" i="8"/>
  <c r="DT125" i="8"/>
  <c r="DU125" i="8"/>
  <c r="EA125" i="8"/>
  <c r="EE125" i="8" s="1"/>
  <c r="EB125" i="8"/>
  <c r="EC125" i="8"/>
  <c r="ED125" i="8"/>
  <c r="EI125" i="8"/>
  <c r="EJ125" i="8"/>
  <c r="EN125" i="8" s="1"/>
  <c r="EK125" i="8"/>
  <c r="EL125" i="8"/>
  <c r="EQ125" i="8"/>
  <c r="ER125" i="8"/>
  <c r="ES125" i="8"/>
  <c r="ET125" i="8"/>
  <c r="EV125" i="8"/>
  <c r="EY125" i="8"/>
  <c r="FC125" i="8" s="1"/>
  <c r="EZ125" i="8"/>
  <c r="FD125" i="8" s="1"/>
  <c r="FA125" i="8"/>
  <c r="FB125" i="8"/>
  <c r="FG125" i="8"/>
  <c r="FK125" i="8" s="1"/>
  <c r="FH125" i="8"/>
  <c r="FI125" i="8"/>
  <c r="FJ125" i="8"/>
  <c r="FL125" i="8" s="1"/>
  <c r="FO125" i="8"/>
  <c r="FP125" i="8"/>
  <c r="FT125" i="8"/>
  <c r="FQ125" i="8"/>
  <c r="FR125" i="8"/>
  <c r="FW125" i="8"/>
  <c r="FX125" i="8"/>
  <c r="FY125" i="8"/>
  <c r="GA125" i="8"/>
  <c r="FZ125" i="8"/>
  <c r="GE125" i="8"/>
  <c r="GI125" i="8" s="1"/>
  <c r="GF125" i="8"/>
  <c r="GG125" i="8"/>
  <c r="GH125" i="8"/>
  <c r="GL125" i="8"/>
  <c r="GM125" i="8"/>
  <c r="GN125" i="8"/>
  <c r="GO125" i="8"/>
  <c r="GP125" i="8"/>
  <c r="GQ125" i="8"/>
  <c r="GR125" i="8"/>
  <c r="GS125" i="8"/>
  <c r="GV125" i="8"/>
  <c r="GW125" i="8"/>
  <c r="B126" i="8"/>
  <c r="F126" i="8"/>
  <c r="G126" i="8"/>
  <c r="I126" i="8"/>
  <c r="J126" i="8"/>
  <c r="L126" i="8"/>
  <c r="M126" i="8"/>
  <c r="O126" i="8"/>
  <c r="P126" i="8"/>
  <c r="R126" i="8"/>
  <c r="S126" i="8"/>
  <c r="U126" i="8"/>
  <c r="V126" i="8"/>
  <c r="X126" i="8"/>
  <c r="Y126" i="8"/>
  <c r="Z126" i="8" s="1"/>
  <c r="AE126" i="8"/>
  <c r="AF126" i="8"/>
  <c r="AG126" i="8"/>
  <c r="AH126" i="8"/>
  <c r="AI126" i="8"/>
  <c r="AK126" i="8"/>
  <c r="AL126" i="8"/>
  <c r="AM126" i="8" s="1"/>
  <c r="AN126" i="8"/>
  <c r="AO126" i="8"/>
  <c r="AQ126" i="8"/>
  <c r="AR126" i="8"/>
  <c r="AT126" i="8"/>
  <c r="AU126" i="8"/>
  <c r="AW126" i="8"/>
  <c r="AX126" i="8"/>
  <c r="AY126" i="8" s="1"/>
  <c r="BD126" i="8"/>
  <c r="BE126" i="8"/>
  <c r="BZ126" i="8" s="1"/>
  <c r="BG126" i="8"/>
  <c r="BH126" i="8"/>
  <c r="BJ126" i="8"/>
  <c r="BK126" i="8"/>
  <c r="BM126" i="8"/>
  <c r="BN126" i="8"/>
  <c r="BP126" i="8"/>
  <c r="BQ126" i="8"/>
  <c r="BS126" i="8"/>
  <c r="BT126" i="8"/>
  <c r="BV126" i="8"/>
  <c r="BW126" i="8"/>
  <c r="CC126" i="8"/>
  <c r="CE126" i="8" s="1"/>
  <c r="CD126" i="8"/>
  <c r="CF126" i="8"/>
  <c r="CG126" i="8"/>
  <c r="CI126" i="8"/>
  <c r="CJ126" i="8"/>
  <c r="CL126" i="8"/>
  <c r="CM126" i="8"/>
  <c r="CO126" i="8"/>
  <c r="CQ126" i="8"/>
  <c r="CP126" i="8"/>
  <c r="CR126" i="8"/>
  <c r="CS126" i="8"/>
  <c r="CT126" i="8" s="1"/>
  <c r="CU126" i="8"/>
  <c r="CV126" i="8"/>
  <c r="DB126" i="8"/>
  <c r="DC126" i="8"/>
  <c r="DE126" i="8"/>
  <c r="DF126" i="8"/>
  <c r="DH126" i="8"/>
  <c r="DI126" i="8"/>
  <c r="DK126" i="8"/>
  <c r="DL126" i="8"/>
  <c r="DN126" i="8"/>
  <c r="DO126" i="8"/>
  <c r="DP126" i="8" s="1"/>
  <c r="DQ126" i="8"/>
  <c r="DR126" i="8"/>
  <c r="DT126" i="8"/>
  <c r="DU126" i="8"/>
  <c r="DV126" i="8"/>
  <c r="EA126" i="8"/>
  <c r="EB126" i="8"/>
  <c r="EC126" i="8"/>
  <c r="ED126" i="8"/>
  <c r="EI126" i="8"/>
  <c r="EJ126" i="8"/>
  <c r="EK126" i="8"/>
  <c r="EL126" i="8"/>
  <c r="EQ126" i="8"/>
  <c r="ER126" i="8"/>
  <c r="ES126" i="8"/>
  <c r="ET126" i="8"/>
  <c r="EY126" i="8"/>
  <c r="EZ126" i="8"/>
  <c r="FD126" i="8"/>
  <c r="FA126" i="8"/>
  <c r="FB126" i="8"/>
  <c r="FG126" i="8"/>
  <c r="FK126" i="8"/>
  <c r="FH126" i="8"/>
  <c r="FI126" i="8"/>
  <c r="FJ126" i="8"/>
  <c r="FO126" i="8"/>
  <c r="FP126" i="8"/>
  <c r="FQ126" i="8"/>
  <c r="FR126" i="8"/>
  <c r="FT126" i="8" s="1"/>
  <c r="FW126" i="8"/>
  <c r="FX126" i="8"/>
  <c r="FY126" i="8"/>
  <c r="FZ126" i="8"/>
  <c r="GB126" i="8"/>
  <c r="GE126" i="8"/>
  <c r="GF126" i="8"/>
  <c r="GG126" i="8"/>
  <c r="GI126" i="8" s="1"/>
  <c r="GH126" i="8"/>
  <c r="GL126" i="8"/>
  <c r="GM126" i="8"/>
  <c r="GN126" i="8"/>
  <c r="GO126" i="8"/>
  <c r="GP126" i="8"/>
  <c r="GQ126" i="8"/>
  <c r="GR126" i="8"/>
  <c r="GS126" i="8"/>
  <c r="GV126" i="8"/>
  <c r="GW126" i="8"/>
  <c r="B127" i="8"/>
  <c r="C127" i="8"/>
  <c r="B135" i="8"/>
  <c r="F135" i="8"/>
  <c r="G135" i="8"/>
  <c r="H135" i="8"/>
  <c r="I135" i="8"/>
  <c r="J135" i="8"/>
  <c r="K135" i="8"/>
  <c r="N135" i="8"/>
  <c r="O135" i="8"/>
  <c r="P135" i="8"/>
  <c r="Q135" i="8"/>
  <c r="R135" i="8"/>
  <c r="S135" i="8"/>
  <c r="X135" i="8"/>
  <c r="Y135" i="8"/>
  <c r="Z135" i="8"/>
  <c r="AA135" i="8"/>
  <c r="AB135" i="8"/>
  <c r="AC135" i="8"/>
  <c r="AF135" i="8"/>
  <c r="AG135" i="8"/>
  <c r="AH135" i="8"/>
  <c r="AI135" i="8"/>
  <c r="AJ135" i="8"/>
  <c r="AK135" i="8"/>
  <c r="AP135" i="8"/>
  <c r="AQ135" i="8"/>
  <c r="AR135" i="8"/>
  <c r="AS135" i="8"/>
  <c r="AT135" i="8"/>
  <c r="AU135" i="8"/>
  <c r="AX135" i="8"/>
  <c r="AY135" i="8"/>
  <c r="AZ135" i="8"/>
  <c r="BA135" i="8"/>
  <c r="BB135" i="8"/>
  <c r="BC135" i="8"/>
  <c r="BH135" i="8"/>
  <c r="BI135" i="8"/>
  <c r="BJ135" i="8"/>
  <c r="BK135" i="8"/>
  <c r="BL135" i="8"/>
  <c r="BM135" i="8"/>
  <c r="BP135" i="8"/>
  <c r="BQ135" i="8"/>
  <c r="BR135" i="8"/>
  <c r="BS135" i="8"/>
  <c r="BT135" i="8"/>
  <c r="BU135" i="8"/>
  <c r="BZ135" i="8"/>
  <c r="CA135" i="8"/>
  <c r="CB135" i="8"/>
  <c r="CC135" i="8"/>
  <c r="CD135" i="8"/>
  <c r="CE135" i="8"/>
  <c r="CH135" i="8"/>
  <c r="CI135" i="8"/>
  <c r="CJ135" i="8"/>
  <c r="CK135" i="8"/>
  <c r="CL135" i="8"/>
  <c r="CM135" i="8"/>
  <c r="CR135" i="8"/>
  <c r="CS135" i="8"/>
  <c r="CV135" i="8"/>
  <c r="CW135" i="8"/>
  <c r="CX135" i="8"/>
  <c r="CY135" i="8"/>
  <c r="CZ135" i="8"/>
  <c r="DA135" i="8"/>
  <c r="DB135" i="8"/>
  <c r="DC135" i="8"/>
  <c r="DD135" i="8"/>
  <c r="DE135" i="8"/>
  <c r="DJ135" i="8"/>
  <c r="DK135" i="8"/>
  <c r="DN135" i="8"/>
  <c r="DO135" i="8"/>
  <c r="DP135" i="8"/>
  <c r="DQ135" i="8"/>
  <c r="DY135" i="8" s="1"/>
  <c r="DR135" i="8"/>
  <c r="DS135" i="8"/>
  <c r="DT135" i="8"/>
  <c r="DU135" i="8"/>
  <c r="DV135" i="8"/>
  <c r="DW135" i="8"/>
  <c r="EB135" i="8"/>
  <c r="EC135" i="8"/>
  <c r="EF135" i="8"/>
  <c r="EG135" i="8"/>
  <c r="EH135" i="8"/>
  <c r="EI135" i="8"/>
  <c r="EJ135" i="8"/>
  <c r="EK135" i="8"/>
  <c r="EK160" i="8" s="1"/>
  <c r="EL135" i="8"/>
  <c r="EM135" i="8"/>
  <c r="EN135" i="8"/>
  <c r="EN160" i="8"/>
  <c r="EO135" i="8"/>
  <c r="ET135" i="8"/>
  <c r="EU135" i="8"/>
  <c r="EX135" i="8"/>
  <c r="FH135" i="8" s="1"/>
  <c r="EY135" i="8"/>
  <c r="EZ135" i="8"/>
  <c r="FA135" i="8"/>
  <c r="FB135" i="8"/>
  <c r="FC135" i="8"/>
  <c r="FD135" i="8"/>
  <c r="FE135" i="8"/>
  <c r="FF135" i="8"/>
  <c r="FG135" i="8"/>
  <c r="FL135" i="8"/>
  <c r="FM135" i="8"/>
  <c r="FP135" i="8"/>
  <c r="FQ135" i="8"/>
  <c r="FR135" i="8"/>
  <c r="FS135" i="8"/>
  <c r="FT135" i="8"/>
  <c r="FU135" i="8"/>
  <c r="FV135" i="8"/>
  <c r="FW135" i="8"/>
  <c r="FX135" i="8"/>
  <c r="FY135" i="8"/>
  <c r="B136" i="8"/>
  <c r="F136" i="8"/>
  <c r="G136" i="8"/>
  <c r="H136" i="8"/>
  <c r="I136" i="8"/>
  <c r="J136" i="8"/>
  <c r="K136" i="8"/>
  <c r="N136" i="8"/>
  <c r="O136" i="8"/>
  <c r="P136" i="8"/>
  <c r="Q136" i="8"/>
  <c r="R136" i="8"/>
  <c r="S136" i="8"/>
  <c r="X136" i="8"/>
  <c r="Y136" i="8"/>
  <c r="Z136" i="8"/>
  <c r="AA136" i="8"/>
  <c r="AB136" i="8"/>
  <c r="AC136" i="8"/>
  <c r="AF136" i="8"/>
  <c r="AG136" i="8"/>
  <c r="AH136" i="8"/>
  <c r="AI136" i="8"/>
  <c r="AJ136" i="8"/>
  <c r="AK136" i="8"/>
  <c r="AP136" i="8"/>
  <c r="AQ136" i="8"/>
  <c r="AR136" i="8"/>
  <c r="AS136" i="8"/>
  <c r="AT136" i="8"/>
  <c r="AU136" i="8"/>
  <c r="AX136" i="8"/>
  <c r="AY136" i="8"/>
  <c r="AZ136" i="8"/>
  <c r="BA136" i="8"/>
  <c r="BB136" i="8"/>
  <c r="BC136" i="8"/>
  <c r="BH136" i="8"/>
  <c r="BI136" i="8"/>
  <c r="BJ136" i="8"/>
  <c r="BK136" i="8"/>
  <c r="BL136" i="8"/>
  <c r="BM136" i="8"/>
  <c r="BW136" i="8" s="1"/>
  <c r="BP136" i="8"/>
  <c r="BQ136" i="8"/>
  <c r="BR136" i="8"/>
  <c r="BS136" i="8"/>
  <c r="BT136" i="8"/>
  <c r="BU136" i="8"/>
  <c r="BZ136" i="8"/>
  <c r="CA136" i="8"/>
  <c r="CB136" i="8"/>
  <c r="CC136" i="8"/>
  <c r="CD136" i="8"/>
  <c r="CE136" i="8"/>
  <c r="CO136" i="8" s="1"/>
  <c r="CH136" i="8"/>
  <c r="CI136" i="8"/>
  <c r="CJ136" i="8"/>
  <c r="CK136" i="8"/>
  <c r="CL136" i="8"/>
  <c r="CM136" i="8"/>
  <c r="CR136" i="8"/>
  <c r="CS136" i="8"/>
  <c r="CV136" i="8"/>
  <c r="CW136" i="8"/>
  <c r="CX136" i="8"/>
  <c r="CY136" i="8"/>
  <c r="CZ136" i="8"/>
  <c r="DA136" i="8"/>
  <c r="DB136" i="8"/>
  <c r="DC136" i="8"/>
  <c r="DD136" i="8"/>
  <c r="DE136" i="8"/>
  <c r="DJ136" i="8"/>
  <c r="DK136" i="8"/>
  <c r="DN136" i="8"/>
  <c r="DO136" i="8"/>
  <c r="DP136" i="8"/>
  <c r="DQ136" i="8"/>
  <c r="DR136" i="8"/>
  <c r="DS136" i="8"/>
  <c r="DT136" i="8"/>
  <c r="DU136" i="8"/>
  <c r="DV136" i="8"/>
  <c r="DW136" i="8"/>
  <c r="EB136" i="8"/>
  <c r="EC136" i="8"/>
  <c r="EF136" i="8"/>
  <c r="EG136" i="8"/>
  <c r="EH136" i="8"/>
  <c r="EI136" i="8"/>
  <c r="EJ136" i="8"/>
  <c r="EK136" i="8"/>
  <c r="EL136" i="8"/>
  <c r="EM136" i="8"/>
  <c r="EN136" i="8"/>
  <c r="EO136" i="8"/>
  <c r="ET136" i="8"/>
  <c r="EU136" i="8"/>
  <c r="EX136" i="8"/>
  <c r="EY136" i="8"/>
  <c r="EZ136" i="8"/>
  <c r="FA136" i="8"/>
  <c r="FB136" i="8"/>
  <c r="FC136" i="8"/>
  <c r="FD136" i="8"/>
  <c r="FE136" i="8"/>
  <c r="FF136" i="8"/>
  <c r="FG136" i="8"/>
  <c r="FL136" i="8"/>
  <c r="FM136" i="8"/>
  <c r="FP136" i="8"/>
  <c r="FQ136" i="8"/>
  <c r="FR136" i="8"/>
  <c r="FS136" i="8"/>
  <c r="FT136" i="8"/>
  <c r="FU136" i="8"/>
  <c r="FV136" i="8"/>
  <c r="FW136" i="8"/>
  <c r="FX136" i="8"/>
  <c r="FY136" i="8"/>
  <c r="B137" i="8"/>
  <c r="F137" i="8"/>
  <c r="G137" i="8"/>
  <c r="H137" i="8"/>
  <c r="I137" i="8"/>
  <c r="J137" i="8"/>
  <c r="K137" i="8"/>
  <c r="N137" i="8"/>
  <c r="O137" i="8"/>
  <c r="P137" i="8"/>
  <c r="Q137" i="8"/>
  <c r="R137" i="8"/>
  <c r="S137" i="8"/>
  <c r="X137" i="8"/>
  <c r="Y137" i="8"/>
  <c r="Z137" i="8"/>
  <c r="AA137" i="8"/>
  <c r="AB137" i="8"/>
  <c r="AC137" i="8"/>
  <c r="AF137" i="8"/>
  <c r="AG137" i="8"/>
  <c r="AH137" i="8"/>
  <c r="AI137" i="8"/>
  <c r="AJ137" i="8"/>
  <c r="AK137" i="8"/>
  <c r="AP137" i="8"/>
  <c r="AQ137" i="8"/>
  <c r="AR137" i="8"/>
  <c r="AS137" i="8"/>
  <c r="AT137" i="8"/>
  <c r="AU137" i="8"/>
  <c r="AX137" i="8"/>
  <c r="AY137" i="8"/>
  <c r="AZ137" i="8"/>
  <c r="BA137" i="8"/>
  <c r="BB137" i="8"/>
  <c r="BC137" i="8"/>
  <c r="BH137" i="8"/>
  <c r="BI137" i="8"/>
  <c r="BJ137" i="8"/>
  <c r="BK137" i="8"/>
  <c r="BL137" i="8"/>
  <c r="BM137" i="8"/>
  <c r="BP137" i="8"/>
  <c r="BQ137" i="8"/>
  <c r="BR137" i="8"/>
  <c r="BS137" i="8"/>
  <c r="BT137" i="8"/>
  <c r="BU137" i="8"/>
  <c r="BZ137" i="8"/>
  <c r="CA137" i="8"/>
  <c r="CB137" i="8"/>
  <c r="CC137" i="8"/>
  <c r="CD137" i="8"/>
  <c r="CN137" i="8" s="1"/>
  <c r="CE137" i="8"/>
  <c r="CH137" i="8"/>
  <c r="CI137" i="8"/>
  <c r="CJ137" i="8"/>
  <c r="CK137" i="8"/>
  <c r="CL137" i="8"/>
  <c r="CM137" i="8"/>
  <c r="CR137" i="8"/>
  <c r="CS137" i="8"/>
  <c r="CV137" i="8"/>
  <c r="CW137" i="8"/>
  <c r="CX137" i="8"/>
  <c r="CY137" i="8"/>
  <c r="CZ137" i="8"/>
  <c r="DA137" i="8"/>
  <c r="DB137" i="8"/>
  <c r="DC137" i="8"/>
  <c r="DD137" i="8"/>
  <c r="DE137" i="8"/>
  <c r="DJ137" i="8"/>
  <c r="DK137" i="8"/>
  <c r="DN137" i="8"/>
  <c r="DO137" i="8"/>
  <c r="DP137" i="8"/>
  <c r="DQ137" i="8"/>
  <c r="DR137" i="8"/>
  <c r="DS137" i="8"/>
  <c r="DT137" i="8"/>
  <c r="DU137" i="8"/>
  <c r="DV137" i="8"/>
  <c r="DW137" i="8"/>
  <c r="DY137" i="8" s="1"/>
  <c r="EB137" i="8"/>
  <c r="EC137" i="8"/>
  <c r="EF137" i="8"/>
  <c r="EG137" i="8"/>
  <c r="EH137" i="8"/>
  <c r="EI137" i="8"/>
  <c r="EJ137" i="8"/>
  <c r="EK137" i="8"/>
  <c r="EL137" i="8"/>
  <c r="EM137" i="8"/>
  <c r="EN137" i="8"/>
  <c r="EO137" i="8"/>
  <c r="ET137" i="8"/>
  <c r="EU137" i="8"/>
  <c r="EX137" i="8"/>
  <c r="EY137" i="8"/>
  <c r="EZ137" i="8"/>
  <c r="FA137" i="8"/>
  <c r="FB137" i="8"/>
  <c r="FC137" i="8"/>
  <c r="FD137" i="8"/>
  <c r="FE137" i="8"/>
  <c r="FF137" i="8"/>
  <c r="FG137" i="8"/>
  <c r="FL137" i="8"/>
  <c r="FM137" i="8"/>
  <c r="FP137" i="8"/>
  <c r="FQ137" i="8"/>
  <c r="FR137" i="8"/>
  <c r="FS137" i="8"/>
  <c r="FT137" i="8"/>
  <c r="FU137" i="8"/>
  <c r="FV137" i="8"/>
  <c r="FW137" i="8"/>
  <c r="FX137" i="8"/>
  <c r="FY137" i="8"/>
  <c r="B138" i="8"/>
  <c r="F138" i="8"/>
  <c r="G138" i="8"/>
  <c r="H138" i="8"/>
  <c r="I138" i="8"/>
  <c r="J138" i="8"/>
  <c r="K138" i="8"/>
  <c r="N138" i="8"/>
  <c r="O138" i="8"/>
  <c r="P138" i="8"/>
  <c r="Q138" i="8"/>
  <c r="R138" i="8"/>
  <c r="S138" i="8"/>
  <c r="X138" i="8"/>
  <c r="AL138" i="8" s="1"/>
  <c r="Y138" i="8"/>
  <c r="Z138" i="8"/>
  <c r="AA138" i="8"/>
  <c r="AB138" i="8"/>
  <c r="AC138" i="8"/>
  <c r="AM138" i="8" s="1"/>
  <c r="AF138" i="8"/>
  <c r="AG138" i="8"/>
  <c r="AH138" i="8"/>
  <c r="AI138" i="8"/>
  <c r="AJ138" i="8"/>
  <c r="AK138" i="8"/>
  <c r="AP138" i="8"/>
  <c r="BD138" i="8" s="1"/>
  <c r="AQ138" i="8"/>
  <c r="AR138" i="8"/>
  <c r="AS138" i="8"/>
  <c r="AT138" i="8"/>
  <c r="AU138" i="8"/>
  <c r="BE138" i="8" s="1"/>
  <c r="AX138" i="8"/>
  <c r="AY138" i="8"/>
  <c r="AZ138" i="8"/>
  <c r="BA138" i="8"/>
  <c r="BB138" i="8"/>
  <c r="BC138" i="8"/>
  <c r="BH138" i="8"/>
  <c r="BI138" i="8"/>
  <c r="BW138" i="8" s="1"/>
  <c r="BJ138" i="8"/>
  <c r="BK138" i="8"/>
  <c r="BL138" i="8"/>
  <c r="BM138" i="8"/>
  <c r="BP138" i="8"/>
  <c r="BQ138" i="8"/>
  <c r="BR138" i="8"/>
  <c r="BS138" i="8"/>
  <c r="BT138" i="8"/>
  <c r="BU138" i="8"/>
  <c r="BZ138" i="8"/>
  <c r="CA138" i="8"/>
  <c r="CB138" i="8"/>
  <c r="CC138" i="8"/>
  <c r="CD138" i="8"/>
  <c r="CE138" i="8"/>
  <c r="CH138" i="8"/>
  <c r="CI138" i="8"/>
  <c r="CJ138" i="8"/>
  <c r="CK138" i="8"/>
  <c r="CL138" i="8"/>
  <c r="CM138" i="8"/>
  <c r="CR138" i="8"/>
  <c r="CS138" i="8"/>
  <c r="CV138" i="8"/>
  <c r="CW138" i="8"/>
  <c r="CX138" i="8"/>
  <c r="CY138" i="8"/>
  <c r="CZ138" i="8"/>
  <c r="DA138" i="8"/>
  <c r="DB138" i="8"/>
  <c r="DC138" i="8"/>
  <c r="DD138" i="8"/>
  <c r="DE138" i="8"/>
  <c r="DJ138" i="8"/>
  <c r="DK138" i="8"/>
  <c r="DN138" i="8"/>
  <c r="DO138" i="8"/>
  <c r="DP138" i="8"/>
  <c r="DQ138" i="8"/>
  <c r="DQ160" i="8" s="1"/>
  <c r="DR138" i="8"/>
  <c r="DS138" i="8"/>
  <c r="DT138" i="8"/>
  <c r="DU138" i="8"/>
  <c r="DV138" i="8"/>
  <c r="DW138" i="8"/>
  <c r="EB138" i="8"/>
  <c r="EC138" i="8"/>
  <c r="EF138" i="8"/>
  <c r="EG138" i="8"/>
  <c r="EH138" i="8"/>
  <c r="EI138" i="8"/>
  <c r="EJ138" i="8"/>
  <c r="EK138" i="8"/>
  <c r="EL138" i="8"/>
  <c r="EM138" i="8"/>
  <c r="EN138" i="8"/>
  <c r="EO138" i="8"/>
  <c r="ET138" i="8"/>
  <c r="EU138" i="8"/>
  <c r="EX138" i="8"/>
  <c r="EY138" i="8"/>
  <c r="EZ138" i="8"/>
  <c r="FA138" i="8"/>
  <c r="FB138" i="8"/>
  <c r="FC138" i="8"/>
  <c r="FD138" i="8"/>
  <c r="FE138" i="8"/>
  <c r="FF138" i="8"/>
  <c r="FG138" i="8"/>
  <c r="FL138" i="8"/>
  <c r="FM138" i="8"/>
  <c r="FP138" i="8"/>
  <c r="FQ138" i="8"/>
  <c r="FR138" i="8"/>
  <c r="FS138" i="8"/>
  <c r="FT138" i="8"/>
  <c r="FU138" i="8"/>
  <c r="FV138" i="8"/>
  <c r="FW138" i="8"/>
  <c r="FX138" i="8"/>
  <c r="FY138" i="8"/>
  <c r="B139" i="8"/>
  <c r="F139" i="8"/>
  <c r="G139" i="8"/>
  <c r="H139" i="8"/>
  <c r="I139" i="8"/>
  <c r="J139" i="8"/>
  <c r="K139" i="8"/>
  <c r="N139" i="8"/>
  <c r="O139" i="8"/>
  <c r="P139" i="8"/>
  <c r="P160" i="8" s="1"/>
  <c r="Q139" i="8"/>
  <c r="R139" i="8"/>
  <c r="S139" i="8"/>
  <c r="X139" i="8"/>
  <c r="Y139" i="8"/>
  <c r="Z139" i="8"/>
  <c r="AA139" i="8"/>
  <c r="AB139" i="8"/>
  <c r="AC139" i="8"/>
  <c r="AF139" i="8"/>
  <c r="AG139" i="8"/>
  <c r="AH139" i="8"/>
  <c r="AI139" i="8"/>
  <c r="AJ139" i="8"/>
  <c r="AK139" i="8"/>
  <c r="AP139" i="8"/>
  <c r="AQ139" i="8"/>
  <c r="AR139" i="8"/>
  <c r="AS139" i="8"/>
  <c r="AT139" i="8"/>
  <c r="AU139" i="8"/>
  <c r="AX139" i="8"/>
  <c r="AY139" i="8"/>
  <c r="AZ139" i="8"/>
  <c r="BA139" i="8"/>
  <c r="BB139" i="8"/>
  <c r="BC139" i="8"/>
  <c r="BH139" i="8"/>
  <c r="BI139" i="8"/>
  <c r="BJ139" i="8"/>
  <c r="BK139" i="8"/>
  <c r="BW139" i="8" s="1"/>
  <c r="BL139" i="8"/>
  <c r="BM139" i="8"/>
  <c r="BP139" i="8"/>
  <c r="BQ139" i="8"/>
  <c r="BR139" i="8"/>
  <c r="BS139" i="8"/>
  <c r="BT139" i="8"/>
  <c r="BU139" i="8"/>
  <c r="BZ139" i="8"/>
  <c r="CA139" i="8"/>
  <c r="CB139" i="8"/>
  <c r="CC139" i="8"/>
  <c r="CD139" i="8"/>
  <c r="CE139" i="8"/>
  <c r="CH139" i="8"/>
  <c r="CI139" i="8"/>
  <c r="CJ139" i="8"/>
  <c r="CK139" i="8"/>
  <c r="CL139" i="8"/>
  <c r="CM139" i="8"/>
  <c r="CR139" i="8"/>
  <c r="CS139" i="8"/>
  <c r="CV139" i="8"/>
  <c r="CW139" i="8"/>
  <c r="CX139" i="8"/>
  <c r="CY139" i="8"/>
  <c r="CZ139" i="8"/>
  <c r="DA139" i="8"/>
  <c r="DB139" i="8"/>
  <c r="DC139" i="8"/>
  <c r="DD139" i="8"/>
  <c r="DE139" i="8"/>
  <c r="DJ139" i="8"/>
  <c r="DK139" i="8"/>
  <c r="DY139" i="8"/>
  <c r="DN139" i="8"/>
  <c r="DO139" i="8"/>
  <c r="DP139" i="8"/>
  <c r="DQ139" i="8"/>
  <c r="DR139" i="8"/>
  <c r="DS139" i="8"/>
  <c r="DT139" i="8"/>
  <c r="DU139" i="8"/>
  <c r="DV139" i="8"/>
  <c r="DW139" i="8"/>
  <c r="EB139" i="8"/>
  <c r="EC139" i="8"/>
  <c r="EF139" i="8"/>
  <c r="EG139" i="8"/>
  <c r="EH139" i="8"/>
  <c r="EI139" i="8"/>
  <c r="EJ139" i="8"/>
  <c r="EK139" i="8"/>
  <c r="EL139" i="8"/>
  <c r="EM139" i="8"/>
  <c r="EN139" i="8"/>
  <c r="EO139" i="8"/>
  <c r="ET139" i="8"/>
  <c r="EU139" i="8"/>
  <c r="EX139" i="8"/>
  <c r="EY139" i="8"/>
  <c r="EZ139" i="8"/>
  <c r="FA139" i="8"/>
  <c r="FB139" i="8"/>
  <c r="FC139" i="8"/>
  <c r="FD139" i="8"/>
  <c r="FE139" i="8"/>
  <c r="FF139" i="8"/>
  <c r="FG139" i="8"/>
  <c r="FL139" i="8"/>
  <c r="FZ139" i="8" s="1"/>
  <c r="FM139" i="8"/>
  <c r="FP139" i="8"/>
  <c r="FQ139" i="8"/>
  <c r="FR139" i="8"/>
  <c r="FS139" i="8"/>
  <c r="FT139" i="8"/>
  <c r="FU139" i="8"/>
  <c r="FV139" i="8"/>
  <c r="FW139" i="8"/>
  <c r="FX139" i="8"/>
  <c r="FY139" i="8"/>
  <c r="B140" i="8"/>
  <c r="F140" i="8"/>
  <c r="T140" i="8" s="1"/>
  <c r="G140" i="8"/>
  <c r="H140" i="8"/>
  <c r="I140" i="8"/>
  <c r="J140" i="8"/>
  <c r="K140" i="8"/>
  <c r="U140" i="8" s="1"/>
  <c r="N140" i="8"/>
  <c r="O140" i="8"/>
  <c r="P140" i="8"/>
  <c r="Q140" i="8"/>
  <c r="R140" i="8"/>
  <c r="S140" i="8"/>
  <c r="X140" i="8"/>
  <c r="Y140" i="8"/>
  <c r="AM140" i="8" s="1"/>
  <c r="Z140" i="8"/>
  <c r="Z160" i="8" s="1"/>
  <c r="AA140" i="8"/>
  <c r="AB140" i="8"/>
  <c r="AC140" i="8"/>
  <c r="AF140" i="8"/>
  <c r="AG140" i="8"/>
  <c r="AH140" i="8"/>
  <c r="AI140" i="8"/>
  <c r="AJ140" i="8"/>
  <c r="AK140" i="8"/>
  <c r="AP140" i="8"/>
  <c r="AQ140" i="8"/>
  <c r="AR140" i="8"/>
  <c r="AS140" i="8"/>
  <c r="AT140" i="8"/>
  <c r="AU140" i="8"/>
  <c r="AX140" i="8"/>
  <c r="AY140" i="8"/>
  <c r="AZ140" i="8"/>
  <c r="BA140" i="8"/>
  <c r="BB140" i="8"/>
  <c r="BC140" i="8"/>
  <c r="BH140" i="8"/>
  <c r="BI140" i="8"/>
  <c r="BJ140" i="8"/>
  <c r="BK140" i="8"/>
  <c r="BL140" i="8"/>
  <c r="BM140" i="8"/>
  <c r="BP140" i="8"/>
  <c r="BQ140" i="8"/>
  <c r="BR140" i="8"/>
  <c r="BS140" i="8"/>
  <c r="BT140" i="8"/>
  <c r="BU140" i="8"/>
  <c r="BZ140" i="8"/>
  <c r="CN140" i="8" s="1"/>
  <c r="CA140" i="8"/>
  <c r="CB140" i="8"/>
  <c r="CC140" i="8"/>
  <c r="CD140" i="8"/>
  <c r="CE140" i="8"/>
  <c r="CH140" i="8"/>
  <c r="CI140" i="8"/>
  <c r="CJ140" i="8"/>
  <c r="CK140" i="8"/>
  <c r="CL140" i="8"/>
  <c r="CM140" i="8"/>
  <c r="CR140" i="8"/>
  <c r="CS140" i="8"/>
  <c r="CV140" i="8"/>
  <c r="CW140" i="8"/>
  <c r="CX140" i="8"/>
  <c r="CY140" i="8"/>
  <c r="CZ140" i="8"/>
  <c r="DA140" i="8"/>
  <c r="DB140" i="8"/>
  <c r="DC140" i="8"/>
  <c r="DD140" i="8"/>
  <c r="DE140" i="8"/>
  <c r="DJ140" i="8"/>
  <c r="DK140" i="8"/>
  <c r="DN140" i="8"/>
  <c r="DO140" i="8"/>
  <c r="DP140" i="8"/>
  <c r="DQ140" i="8"/>
  <c r="DR140" i="8"/>
  <c r="DS140" i="8"/>
  <c r="DT140" i="8"/>
  <c r="DU140" i="8"/>
  <c r="DV140" i="8"/>
  <c r="DW140" i="8"/>
  <c r="EB140" i="8"/>
  <c r="EC140" i="8"/>
  <c r="EF140" i="8"/>
  <c r="EG140" i="8"/>
  <c r="EH140" i="8"/>
  <c r="EI140" i="8"/>
  <c r="EJ140" i="8"/>
  <c r="EK140" i="8"/>
  <c r="EL140" i="8"/>
  <c r="EM140" i="8"/>
  <c r="EN140" i="8"/>
  <c r="EO140" i="8"/>
  <c r="ET140" i="8"/>
  <c r="EU140" i="8"/>
  <c r="EX140" i="8"/>
  <c r="EY140" i="8"/>
  <c r="EZ140" i="8"/>
  <c r="FA140" i="8"/>
  <c r="FB140" i="8"/>
  <c r="FC140" i="8"/>
  <c r="FD140" i="8"/>
  <c r="FE140" i="8"/>
  <c r="FF140" i="8"/>
  <c r="FG140" i="8"/>
  <c r="FL140" i="8"/>
  <c r="FM140" i="8"/>
  <c r="FP140" i="8"/>
  <c r="FQ140" i="8"/>
  <c r="FR140" i="8"/>
  <c r="FS140" i="8"/>
  <c r="FT140" i="8"/>
  <c r="FU140" i="8"/>
  <c r="FV140" i="8"/>
  <c r="FW140" i="8"/>
  <c r="FX140" i="8"/>
  <c r="FY140" i="8"/>
  <c r="B141" i="8"/>
  <c r="F141" i="8"/>
  <c r="G141" i="8"/>
  <c r="H141" i="8"/>
  <c r="I141" i="8"/>
  <c r="J141" i="8"/>
  <c r="K141" i="8"/>
  <c r="N141" i="8"/>
  <c r="O141" i="8"/>
  <c r="P141" i="8"/>
  <c r="Q141" i="8"/>
  <c r="R141" i="8"/>
  <c r="S141" i="8"/>
  <c r="X141" i="8"/>
  <c r="Y141" i="8"/>
  <c r="Z141" i="8"/>
  <c r="AA141" i="8"/>
  <c r="AB141" i="8"/>
  <c r="AC141" i="8"/>
  <c r="AF141" i="8"/>
  <c r="AG141" i="8"/>
  <c r="AH141" i="8"/>
  <c r="AI141" i="8"/>
  <c r="AJ141" i="8"/>
  <c r="AK141" i="8"/>
  <c r="AP141" i="8"/>
  <c r="AQ141" i="8"/>
  <c r="AR141" i="8"/>
  <c r="AS141" i="8"/>
  <c r="AT141" i="8"/>
  <c r="AU141" i="8"/>
  <c r="AX141" i="8"/>
  <c r="AY141" i="8"/>
  <c r="AZ141" i="8"/>
  <c r="BA141" i="8"/>
  <c r="BB141" i="8"/>
  <c r="BC141" i="8"/>
  <c r="BH141" i="8"/>
  <c r="BI141" i="8"/>
  <c r="BJ141" i="8"/>
  <c r="BK141" i="8"/>
  <c r="BL141" i="8"/>
  <c r="BM141" i="8"/>
  <c r="BP141" i="8"/>
  <c r="BQ141" i="8"/>
  <c r="BR141" i="8"/>
  <c r="BS141" i="8"/>
  <c r="BT141" i="8"/>
  <c r="BU141" i="8"/>
  <c r="BZ141" i="8"/>
  <c r="CA141" i="8"/>
  <c r="CO141" i="8" s="1"/>
  <c r="CB141" i="8"/>
  <c r="CC141" i="8"/>
  <c r="CD141" i="8"/>
  <c r="CE141" i="8"/>
  <c r="CH141" i="8"/>
  <c r="CI141" i="8"/>
  <c r="CJ141" i="8"/>
  <c r="CK141" i="8"/>
  <c r="CL141" i="8"/>
  <c r="CM141" i="8"/>
  <c r="CR141" i="8"/>
  <c r="CS141" i="8"/>
  <c r="CV141" i="8"/>
  <c r="CW141" i="8"/>
  <c r="CX141" i="8"/>
  <c r="CY141" i="8"/>
  <c r="CZ141" i="8"/>
  <c r="DA141" i="8"/>
  <c r="DB141" i="8"/>
  <c r="DC141" i="8"/>
  <c r="DD141" i="8"/>
  <c r="DE141" i="8"/>
  <c r="DJ141" i="8"/>
  <c r="DX141" i="8" s="1"/>
  <c r="DK141" i="8"/>
  <c r="DN141" i="8"/>
  <c r="DO141" i="8"/>
  <c r="DP141" i="8"/>
  <c r="DQ141" i="8"/>
  <c r="DR141" i="8"/>
  <c r="DS141" i="8"/>
  <c r="DT141" i="8"/>
  <c r="DU141" i="8"/>
  <c r="DV141" i="8"/>
  <c r="DW141" i="8"/>
  <c r="EB141" i="8"/>
  <c r="EC141" i="8"/>
  <c r="EF141" i="8"/>
  <c r="EG141" i="8"/>
  <c r="EH141" i="8"/>
  <c r="EI141" i="8"/>
  <c r="EQ141" i="8" s="1"/>
  <c r="EJ141" i="8"/>
  <c r="EK141" i="8"/>
  <c r="EL141" i="8"/>
  <c r="EM141" i="8"/>
  <c r="EN141" i="8"/>
  <c r="EO141" i="8"/>
  <c r="ET141" i="8"/>
  <c r="EU141" i="8"/>
  <c r="EX141" i="8"/>
  <c r="EY141" i="8"/>
  <c r="EZ141" i="8"/>
  <c r="FA141" i="8"/>
  <c r="FB141" i="8"/>
  <c r="FC141" i="8"/>
  <c r="FD141" i="8"/>
  <c r="FE141" i="8"/>
  <c r="FF141" i="8"/>
  <c r="FG141" i="8"/>
  <c r="FL141" i="8"/>
  <c r="FM141" i="8"/>
  <c r="FP141" i="8"/>
  <c r="FQ141" i="8"/>
  <c r="FR141" i="8"/>
  <c r="FZ141" i="8" s="1"/>
  <c r="FS141" i="8"/>
  <c r="FT141" i="8"/>
  <c r="FU141" i="8"/>
  <c r="FV141" i="8"/>
  <c r="FW141" i="8"/>
  <c r="FX141" i="8"/>
  <c r="FY141" i="8"/>
  <c r="B142" i="8"/>
  <c r="F142" i="8"/>
  <c r="T142" i="8" s="1"/>
  <c r="G142" i="8"/>
  <c r="H142" i="8"/>
  <c r="I142" i="8"/>
  <c r="J142" i="8"/>
  <c r="K142" i="8"/>
  <c r="N142" i="8"/>
  <c r="O142" i="8"/>
  <c r="P142" i="8"/>
  <c r="Q142" i="8"/>
  <c r="R142" i="8"/>
  <c r="S142" i="8"/>
  <c r="X142" i="8"/>
  <c r="Y142" i="8"/>
  <c r="Z142" i="8"/>
  <c r="AA142" i="8"/>
  <c r="AB142" i="8"/>
  <c r="AC142" i="8"/>
  <c r="AF142" i="8"/>
  <c r="AG142" i="8"/>
  <c r="AH142" i="8"/>
  <c r="AI142" i="8"/>
  <c r="AJ142" i="8"/>
  <c r="AK142" i="8"/>
  <c r="AP142" i="8"/>
  <c r="AQ142" i="8"/>
  <c r="AR142" i="8"/>
  <c r="AS142" i="8"/>
  <c r="AT142" i="8"/>
  <c r="AU142" i="8"/>
  <c r="AX142" i="8"/>
  <c r="AY142" i="8"/>
  <c r="AZ142" i="8"/>
  <c r="BA142" i="8"/>
  <c r="BB142" i="8"/>
  <c r="BC142" i="8"/>
  <c r="BH142" i="8"/>
  <c r="BI142" i="8"/>
  <c r="BJ142" i="8"/>
  <c r="BK142" i="8"/>
  <c r="BL142" i="8"/>
  <c r="BM142" i="8"/>
  <c r="BP142" i="8"/>
  <c r="BQ142" i="8"/>
  <c r="BR142" i="8"/>
  <c r="BS142" i="8"/>
  <c r="BT142" i="8"/>
  <c r="BU142" i="8"/>
  <c r="BZ142" i="8"/>
  <c r="CA142" i="8"/>
  <c r="CB142" i="8"/>
  <c r="CC142" i="8"/>
  <c r="CD142" i="8"/>
  <c r="CE142" i="8"/>
  <c r="CH142" i="8"/>
  <c r="CI142" i="8"/>
  <c r="CO142" i="8" s="1"/>
  <c r="CJ142" i="8"/>
  <c r="CK142" i="8"/>
  <c r="CL142" i="8"/>
  <c r="CM142" i="8"/>
  <c r="CR142" i="8"/>
  <c r="CS142" i="8"/>
  <c r="CV142" i="8"/>
  <c r="CW142" i="8"/>
  <c r="CX142" i="8"/>
  <c r="CY142" i="8"/>
  <c r="CZ142" i="8"/>
  <c r="DA142" i="8"/>
  <c r="DB142" i="8"/>
  <c r="DC142" i="8"/>
  <c r="DD142" i="8"/>
  <c r="DE142" i="8"/>
  <c r="DJ142" i="8"/>
  <c r="DK142" i="8"/>
  <c r="DY142" i="8" s="1"/>
  <c r="DN142" i="8"/>
  <c r="DO142" i="8"/>
  <c r="DP142" i="8"/>
  <c r="DQ142" i="8"/>
  <c r="DR142" i="8"/>
  <c r="DS142" i="8"/>
  <c r="DT142" i="8"/>
  <c r="DU142" i="8"/>
  <c r="DV142" i="8"/>
  <c r="DW142" i="8"/>
  <c r="EB142" i="8"/>
  <c r="EC142" i="8"/>
  <c r="EF142" i="8"/>
  <c r="EG142" i="8"/>
  <c r="EH142" i="8"/>
  <c r="EI142" i="8"/>
  <c r="EJ142" i="8"/>
  <c r="EK142" i="8"/>
  <c r="EL142" i="8"/>
  <c r="EM142" i="8"/>
  <c r="EN142" i="8"/>
  <c r="EO142" i="8"/>
  <c r="ET142" i="8"/>
  <c r="EU142" i="8"/>
  <c r="EX142" i="8"/>
  <c r="EY142" i="8"/>
  <c r="EZ142" i="8"/>
  <c r="FA142" i="8"/>
  <c r="FB142" i="8"/>
  <c r="FC142" i="8"/>
  <c r="FD142" i="8"/>
  <c r="FE142" i="8"/>
  <c r="FF142" i="8"/>
  <c r="FG142" i="8"/>
  <c r="FL142" i="8"/>
  <c r="FM142" i="8"/>
  <c r="FP142" i="8"/>
  <c r="FQ142" i="8"/>
  <c r="FR142" i="8"/>
  <c r="FS142" i="8"/>
  <c r="FT142" i="8"/>
  <c r="FZ142" i="8" s="1"/>
  <c r="FU142" i="8"/>
  <c r="FV142" i="8"/>
  <c r="FW142" i="8"/>
  <c r="FX142" i="8"/>
  <c r="FY142" i="8"/>
  <c r="B143" i="8"/>
  <c r="F143" i="8"/>
  <c r="G143" i="8"/>
  <c r="H143" i="8"/>
  <c r="I143" i="8"/>
  <c r="J143" i="8"/>
  <c r="K143" i="8"/>
  <c r="U143" i="8" s="1"/>
  <c r="N143" i="8"/>
  <c r="O143" i="8"/>
  <c r="P143" i="8"/>
  <c r="Q143" i="8"/>
  <c r="R143" i="8"/>
  <c r="S143" i="8"/>
  <c r="X143" i="8"/>
  <c r="Y143" i="8"/>
  <c r="Z143" i="8"/>
  <c r="AA143" i="8"/>
  <c r="AB143" i="8"/>
  <c r="AL143" i="8" s="1"/>
  <c r="AC143" i="8"/>
  <c r="AF143" i="8"/>
  <c r="AG143" i="8"/>
  <c r="AH143" i="8"/>
  <c r="AI143" i="8"/>
  <c r="AJ143" i="8"/>
  <c r="AK143" i="8"/>
  <c r="AP143" i="8"/>
  <c r="AQ143" i="8"/>
  <c r="AR143" i="8"/>
  <c r="AS143" i="8"/>
  <c r="AT143" i="8"/>
  <c r="AU143" i="8"/>
  <c r="AX143" i="8"/>
  <c r="AY143" i="8"/>
  <c r="AZ143" i="8"/>
  <c r="BA143" i="8"/>
  <c r="BB143" i="8"/>
  <c r="BC143" i="8"/>
  <c r="BH143" i="8"/>
  <c r="BI143" i="8"/>
  <c r="BJ143" i="8"/>
  <c r="BK143" i="8"/>
  <c r="BL143" i="8"/>
  <c r="BM143" i="8"/>
  <c r="BP143" i="8"/>
  <c r="BQ143" i="8"/>
  <c r="BR143" i="8"/>
  <c r="BS143" i="8"/>
  <c r="BT143" i="8"/>
  <c r="BU143" i="8"/>
  <c r="BZ143" i="8"/>
  <c r="CA143" i="8"/>
  <c r="CB143" i="8"/>
  <c r="CC143" i="8"/>
  <c r="CD143" i="8"/>
  <c r="CE143" i="8"/>
  <c r="CH143" i="8"/>
  <c r="CI143" i="8"/>
  <c r="CJ143" i="8"/>
  <c r="CK143" i="8"/>
  <c r="CL143" i="8"/>
  <c r="CM143" i="8"/>
  <c r="CR143" i="8"/>
  <c r="CS143" i="8"/>
  <c r="CV143" i="8"/>
  <c r="CW143" i="8"/>
  <c r="CX143" i="8"/>
  <c r="CY143" i="8"/>
  <c r="CZ143" i="8"/>
  <c r="DA143" i="8"/>
  <c r="DB143" i="8"/>
  <c r="DC143" i="8"/>
  <c r="DD143" i="8"/>
  <c r="DE143" i="8"/>
  <c r="DJ143" i="8"/>
  <c r="DK143" i="8"/>
  <c r="DY143" i="8" s="1"/>
  <c r="DN143" i="8"/>
  <c r="DO143" i="8"/>
  <c r="DP143" i="8"/>
  <c r="DQ143" i="8"/>
  <c r="DR143" i="8"/>
  <c r="DS143" i="8"/>
  <c r="DT143" i="8"/>
  <c r="DU143" i="8"/>
  <c r="DV143" i="8"/>
  <c r="DW143" i="8"/>
  <c r="EB143" i="8"/>
  <c r="EC143" i="8"/>
  <c r="EF143" i="8"/>
  <c r="EG143" i="8"/>
  <c r="EH143" i="8"/>
  <c r="EI143" i="8"/>
  <c r="EJ143" i="8"/>
  <c r="EK143" i="8"/>
  <c r="EL143" i="8"/>
  <c r="EM143" i="8"/>
  <c r="EN143" i="8"/>
  <c r="EO143" i="8"/>
  <c r="ET143" i="8"/>
  <c r="EU143" i="8"/>
  <c r="EX143" i="8"/>
  <c r="EY143" i="8"/>
  <c r="EZ143" i="8"/>
  <c r="FA143" i="8"/>
  <c r="FB143" i="8"/>
  <c r="FC143" i="8"/>
  <c r="FD143" i="8"/>
  <c r="FE143" i="8"/>
  <c r="FF143" i="8"/>
  <c r="FG143" i="8"/>
  <c r="FL143" i="8"/>
  <c r="FM143" i="8"/>
  <c r="GA143" i="8" s="1"/>
  <c r="FP143" i="8"/>
  <c r="FQ143" i="8"/>
  <c r="FR143" i="8"/>
  <c r="FZ143" i="8" s="1"/>
  <c r="FS143" i="8"/>
  <c r="FT143" i="8"/>
  <c r="FU143" i="8"/>
  <c r="FV143" i="8"/>
  <c r="FW143" i="8"/>
  <c r="FX143" i="8"/>
  <c r="FY143" i="8"/>
  <c r="B144" i="8"/>
  <c r="F144" i="8"/>
  <c r="G144" i="8"/>
  <c r="H144" i="8"/>
  <c r="I144" i="8"/>
  <c r="J144" i="8"/>
  <c r="K144" i="8"/>
  <c r="U144" i="8" s="1"/>
  <c r="N144" i="8"/>
  <c r="O144" i="8"/>
  <c r="P144" i="8"/>
  <c r="Q144" i="8"/>
  <c r="R144" i="8"/>
  <c r="S144" i="8"/>
  <c r="X144" i="8"/>
  <c r="Y144" i="8"/>
  <c r="Z144" i="8"/>
  <c r="AA144" i="8"/>
  <c r="AB144" i="8"/>
  <c r="AC144" i="8"/>
  <c r="AF144" i="8"/>
  <c r="AL144" i="8" s="1"/>
  <c r="AG144" i="8"/>
  <c r="AH144" i="8"/>
  <c r="AI144" i="8"/>
  <c r="AJ144" i="8"/>
  <c r="AK144" i="8"/>
  <c r="AP144" i="8"/>
  <c r="BD144" i="8" s="1"/>
  <c r="AQ144" i="8"/>
  <c r="AR144" i="8"/>
  <c r="AS144" i="8"/>
  <c r="AT144" i="8"/>
  <c r="AU144" i="8"/>
  <c r="AX144" i="8"/>
  <c r="AY144" i="8"/>
  <c r="AZ144" i="8"/>
  <c r="BA144" i="8"/>
  <c r="BB144" i="8"/>
  <c r="BC144" i="8"/>
  <c r="BH144" i="8"/>
  <c r="BI144" i="8"/>
  <c r="BJ144" i="8"/>
  <c r="BK144" i="8"/>
  <c r="BL144" i="8"/>
  <c r="BM144" i="8"/>
  <c r="BP144" i="8"/>
  <c r="BQ144" i="8"/>
  <c r="BR144" i="8"/>
  <c r="BS144" i="8"/>
  <c r="BT144" i="8"/>
  <c r="BU144" i="8"/>
  <c r="BZ144" i="8"/>
  <c r="CA144" i="8"/>
  <c r="CB144" i="8"/>
  <c r="CC144" i="8"/>
  <c r="CD144" i="8"/>
  <c r="CN144" i="8" s="1"/>
  <c r="CE144" i="8"/>
  <c r="CH144" i="8"/>
  <c r="CI144" i="8"/>
  <c r="CJ144" i="8"/>
  <c r="CK144" i="8"/>
  <c r="CL144" i="8"/>
  <c r="CM144" i="8"/>
  <c r="CR144" i="8"/>
  <c r="CS144" i="8"/>
  <c r="CV144" i="8"/>
  <c r="CW144" i="8"/>
  <c r="CX144" i="8"/>
  <c r="CY144" i="8"/>
  <c r="CZ144" i="8"/>
  <c r="DA144" i="8"/>
  <c r="DB144" i="8"/>
  <c r="DC144" i="8"/>
  <c r="DD144" i="8"/>
  <c r="DE144" i="8"/>
  <c r="DJ144" i="8"/>
  <c r="DK144" i="8"/>
  <c r="DN144" i="8"/>
  <c r="DO144" i="8"/>
  <c r="DP144" i="8"/>
  <c r="DQ144" i="8"/>
  <c r="DR144" i="8"/>
  <c r="DS144" i="8"/>
  <c r="DT144" i="8"/>
  <c r="DU144" i="8"/>
  <c r="DV144" i="8"/>
  <c r="DW144" i="8"/>
  <c r="EB144" i="8"/>
  <c r="EC144" i="8"/>
  <c r="EF144" i="8"/>
  <c r="EG144" i="8"/>
  <c r="EH144" i="8"/>
  <c r="EI144" i="8"/>
  <c r="EJ144" i="8"/>
  <c r="EK144" i="8"/>
  <c r="EL144" i="8"/>
  <c r="EM144" i="8"/>
  <c r="EN144" i="8"/>
  <c r="EO144" i="8"/>
  <c r="ET144" i="8"/>
  <c r="EU144" i="8"/>
  <c r="EX144" i="8"/>
  <c r="EY144" i="8"/>
  <c r="EZ144" i="8"/>
  <c r="FA144" i="8"/>
  <c r="FB144" i="8"/>
  <c r="FC144" i="8"/>
  <c r="FD144" i="8"/>
  <c r="FE144" i="8"/>
  <c r="FF144" i="8"/>
  <c r="FG144" i="8"/>
  <c r="FL144" i="8"/>
  <c r="FM144" i="8"/>
  <c r="FP144" i="8"/>
  <c r="FQ144" i="8"/>
  <c r="FR144" i="8"/>
  <c r="FS144" i="8"/>
  <c r="FT144" i="8"/>
  <c r="FU144" i="8"/>
  <c r="FV144" i="8"/>
  <c r="FW144" i="8"/>
  <c r="FX144" i="8"/>
  <c r="FY144" i="8"/>
  <c r="B145" i="8"/>
  <c r="F145" i="8"/>
  <c r="G145" i="8"/>
  <c r="H145" i="8"/>
  <c r="I145" i="8"/>
  <c r="J145" i="8"/>
  <c r="K145" i="8"/>
  <c r="N145" i="8"/>
  <c r="O145" i="8"/>
  <c r="P145" i="8"/>
  <c r="Q145" i="8"/>
  <c r="R145" i="8"/>
  <c r="S145" i="8"/>
  <c r="X145" i="8"/>
  <c r="Y145" i="8"/>
  <c r="Z145" i="8"/>
  <c r="AA145" i="8"/>
  <c r="AB145" i="8"/>
  <c r="AC145" i="8"/>
  <c r="AF145" i="8"/>
  <c r="AG145" i="8"/>
  <c r="AH145" i="8"/>
  <c r="AI145" i="8"/>
  <c r="AJ145" i="8"/>
  <c r="AK145" i="8"/>
  <c r="AP145" i="8"/>
  <c r="AQ145" i="8"/>
  <c r="AR145" i="8"/>
  <c r="AS145" i="8"/>
  <c r="AT145" i="8"/>
  <c r="AU145" i="8"/>
  <c r="AX145" i="8"/>
  <c r="AY145" i="8"/>
  <c r="AZ145" i="8"/>
  <c r="BA145" i="8"/>
  <c r="BB145" i="8"/>
  <c r="BC145" i="8"/>
  <c r="BH145" i="8"/>
  <c r="BI145" i="8"/>
  <c r="BW145" i="8" s="1"/>
  <c r="BJ145" i="8"/>
  <c r="BK145" i="8"/>
  <c r="BL145" i="8"/>
  <c r="BM145" i="8"/>
  <c r="BP145" i="8"/>
  <c r="BQ145" i="8"/>
  <c r="BR145" i="8"/>
  <c r="BS145" i="8"/>
  <c r="BT145" i="8"/>
  <c r="BU145" i="8"/>
  <c r="BZ145" i="8"/>
  <c r="CA145" i="8"/>
  <c r="CB145" i="8"/>
  <c r="CC145" i="8"/>
  <c r="CD145" i="8"/>
  <c r="CE145" i="8"/>
  <c r="CH145" i="8"/>
  <c r="CI145" i="8"/>
  <c r="CJ145" i="8"/>
  <c r="CK145" i="8"/>
  <c r="CL145" i="8"/>
  <c r="CM145" i="8"/>
  <c r="CR145" i="8"/>
  <c r="CS145" i="8"/>
  <c r="CV145" i="8"/>
  <c r="CW145" i="8"/>
  <c r="CX145" i="8"/>
  <c r="CY145" i="8"/>
  <c r="CZ145" i="8"/>
  <c r="DA145" i="8"/>
  <c r="DB145" i="8"/>
  <c r="DF145" i="8"/>
  <c r="DC145" i="8"/>
  <c r="DD145" i="8"/>
  <c r="DE145" i="8"/>
  <c r="DJ145" i="8"/>
  <c r="DK145" i="8"/>
  <c r="DN145" i="8"/>
  <c r="DO145" i="8"/>
  <c r="DP145" i="8"/>
  <c r="DX145" i="8" s="1"/>
  <c r="DQ145" i="8"/>
  <c r="DR145" i="8"/>
  <c r="DS145" i="8"/>
  <c r="DT145" i="8"/>
  <c r="DU145" i="8"/>
  <c r="DV145" i="8"/>
  <c r="DW145" i="8"/>
  <c r="DY145" i="8" s="1"/>
  <c r="EB145" i="8"/>
  <c r="EC145" i="8"/>
  <c r="EF145" i="8"/>
  <c r="EG145" i="8"/>
  <c r="EH145" i="8"/>
  <c r="EI145" i="8"/>
  <c r="EJ145" i="8"/>
  <c r="EK145" i="8"/>
  <c r="EL145" i="8"/>
  <c r="EM145" i="8"/>
  <c r="EN145" i="8"/>
  <c r="EO145" i="8"/>
  <c r="ET145" i="8"/>
  <c r="EU145" i="8"/>
  <c r="FI145" i="8" s="1"/>
  <c r="EX145" i="8"/>
  <c r="EY145" i="8"/>
  <c r="EZ145" i="8"/>
  <c r="FA145" i="8"/>
  <c r="FB145" i="8"/>
  <c r="FC145" i="8"/>
  <c r="FD145" i="8"/>
  <c r="FE145" i="8"/>
  <c r="FF145" i="8"/>
  <c r="FG145" i="8"/>
  <c r="FL145" i="8"/>
  <c r="FM145" i="8"/>
  <c r="FP145" i="8"/>
  <c r="FQ145" i="8"/>
  <c r="FR145" i="8"/>
  <c r="FS145" i="8"/>
  <c r="FT145" i="8"/>
  <c r="FU145" i="8"/>
  <c r="FV145" i="8"/>
  <c r="FW145" i="8"/>
  <c r="FX145" i="8"/>
  <c r="FY145" i="8"/>
  <c r="B146" i="8"/>
  <c r="F146" i="8"/>
  <c r="G146" i="8"/>
  <c r="H146" i="8"/>
  <c r="I146" i="8"/>
  <c r="J146" i="8"/>
  <c r="K146" i="8"/>
  <c r="N146" i="8"/>
  <c r="O146" i="8"/>
  <c r="P146" i="8"/>
  <c r="Q146" i="8"/>
  <c r="R146" i="8"/>
  <c r="S146" i="8"/>
  <c r="X146" i="8"/>
  <c r="Y146" i="8"/>
  <c r="Z146" i="8"/>
  <c r="AA146" i="8"/>
  <c r="AB146" i="8"/>
  <c r="AC146" i="8"/>
  <c r="AF146" i="8"/>
  <c r="AG146" i="8"/>
  <c r="AH146" i="8"/>
  <c r="AI146" i="8"/>
  <c r="AJ146" i="8"/>
  <c r="AK146" i="8"/>
  <c r="AP146" i="8"/>
  <c r="AQ146" i="8"/>
  <c r="AR146" i="8"/>
  <c r="AS146" i="8"/>
  <c r="AT146" i="8"/>
  <c r="AU146" i="8"/>
  <c r="AX146" i="8"/>
  <c r="AY146" i="8"/>
  <c r="AZ146" i="8"/>
  <c r="BA146" i="8"/>
  <c r="BB146" i="8"/>
  <c r="BC146" i="8"/>
  <c r="BH146" i="8"/>
  <c r="BI146" i="8"/>
  <c r="BW146" i="8" s="1"/>
  <c r="BJ146" i="8"/>
  <c r="BK146" i="8"/>
  <c r="BL146" i="8"/>
  <c r="BM146" i="8"/>
  <c r="BP146" i="8"/>
  <c r="BQ146" i="8"/>
  <c r="BR146" i="8"/>
  <c r="BS146" i="8"/>
  <c r="BT146" i="8"/>
  <c r="BU146" i="8"/>
  <c r="BZ146" i="8"/>
  <c r="CA146" i="8"/>
  <c r="CB146" i="8"/>
  <c r="CC146" i="8"/>
  <c r="CD146" i="8"/>
  <c r="CE146" i="8"/>
  <c r="CH146" i="8"/>
  <c r="CI146" i="8"/>
  <c r="CJ146" i="8"/>
  <c r="CK146" i="8"/>
  <c r="CL146" i="8"/>
  <c r="CM146" i="8"/>
  <c r="CR146" i="8"/>
  <c r="CS146" i="8"/>
  <c r="CV146" i="8"/>
  <c r="CW146" i="8"/>
  <c r="CX146" i="8"/>
  <c r="CY146" i="8"/>
  <c r="CZ146" i="8"/>
  <c r="DA146" i="8"/>
  <c r="DB146" i="8"/>
  <c r="DC146" i="8"/>
  <c r="DD146" i="8"/>
  <c r="DE146" i="8"/>
  <c r="DJ146" i="8"/>
  <c r="DK146" i="8"/>
  <c r="DN146" i="8"/>
  <c r="DO146" i="8"/>
  <c r="DP146" i="8"/>
  <c r="DQ146" i="8"/>
  <c r="DR146" i="8"/>
  <c r="DS146" i="8"/>
  <c r="DT146" i="8"/>
  <c r="DU146" i="8"/>
  <c r="DV146" i="8"/>
  <c r="DW146" i="8"/>
  <c r="EB146" i="8"/>
  <c r="EC146" i="8"/>
  <c r="EF146" i="8"/>
  <c r="EG146" i="8"/>
  <c r="EH146" i="8"/>
  <c r="EI146" i="8"/>
  <c r="EJ146" i="8"/>
  <c r="EK146" i="8"/>
  <c r="EL146" i="8"/>
  <c r="EM146" i="8"/>
  <c r="EN146" i="8"/>
  <c r="EO146" i="8"/>
  <c r="ET146" i="8"/>
  <c r="EU146" i="8"/>
  <c r="EX146" i="8"/>
  <c r="EY146" i="8"/>
  <c r="EZ146" i="8"/>
  <c r="FA146" i="8"/>
  <c r="FB146" i="8"/>
  <c r="FC146" i="8"/>
  <c r="FD146" i="8"/>
  <c r="FE146" i="8"/>
  <c r="FF146" i="8"/>
  <c r="FG146" i="8"/>
  <c r="FL146" i="8"/>
  <c r="FM146" i="8"/>
  <c r="FP146" i="8"/>
  <c r="FQ146" i="8"/>
  <c r="FR146" i="8"/>
  <c r="FS146" i="8"/>
  <c r="FT146" i="8"/>
  <c r="FU146" i="8"/>
  <c r="FV146" i="8"/>
  <c r="FW146" i="8"/>
  <c r="FX146" i="8"/>
  <c r="FY146" i="8"/>
  <c r="B147" i="8"/>
  <c r="F147" i="8"/>
  <c r="G147" i="8"/>
  <c r="H147" i="8"/>
  <c r="I147" i="8"/>
  <c r="J147" i="8"/>
  <c r="K147" i="8"/>
  <c r="N147" i="8"/>
  <c r="O147" i="8"/>
  <c r="P147" i="8"/>
  <c r="Q147" i="8"/>
  <c r="R147" i="8"/>
  <c r="S147" i="8"/>
  <c r="X147" i="8"/>
  <c r="Y147" i="8"/>
  <c r="Z147" i="8"/>
  <c r="AA147" i="8"/>
  <c r="AB147" i="8"/>
  <c r="AC147" i="8"/>
  <c r="AF147" i="8"/>
  <c r="AG147" i="8"/>
  <c r="AH147" i="8"/>
  <c r="AI147" i="8"/>
  <c r="AJ147" i="8"/>
  <c r="AK147" i="8"/>
  <c r="AP147" i="8"/>
  <c r="AQ147" i="8"/>
  <c r="AR147" i="8"/>
  <c r="AS147" i="8"/>
  <c r="AT147" i="8"/>
  <c r="AU147" i="8"/>
  <c r="AX147" i="8"/>
  <c r="AY147" i="8"/>
  <c r="AZ147" i="8"/>
  <c r="BA147" i="8"/>
  <c r="BB147" i="8"/>
  <c r="BC147" i="8"/>
  <c r="BH147" i="8"/>
  <c r="BI147" i="8"/>
  <c r="BW147" i="8" s="1"/>
  <c r="BJ147" i="8"/>
  <c r="BK147" i="8"/>
  <c r="BL147" i="8"/>
  <c r="BM147" i="8"/>
  <c r="BP147" i="8"/>
  <c r="BQ147" i="8"/>
  <c r="BR147" i="8"/>
  <c r="BS147" i="8"/>
  <c r="BT147" i="8"/>
  <c r="BU147" i="8"/>
  <c r="BZ147" i="8"/>
  <c r="CA147" i="8"/>
  <c r="CO147" i="8"/>
  <c r="CB147" i="8"/>
  <c r="CC147" i="8"/>
  <c r="CD147" i="8"/>
  <c r="CE147" i="8"/>
  <c r="CH147" i="8"/>
  <c r="CI147" i="8"/>
  <c r="CJ147" i="8"/>
  <c r="CN147" i="8" s="1"/>
  <c r="CK147" i="8"/>
  <c r="CL147" i="8"/>
  <c r="CM147" i="8"/>
  <c r="CR147" i="8"/>
  <c r="CS147" i="8"/>
  <c r="CV147" i="8"/>
  <c r="CW147" i="8"/>
  <c r="CX147" i="8"/>
  <c r="CY147" i="8"/>
  <c r="CZ147" i="8"/>
  <c r="DA147" i="8"/>
  <c r="DB147" i="8"/>
  <c r="DC147" i="8"/>
  <c r="DD147" i="8"/>
  <c r="DE147" i="8"/>
  <c r="DJ147" i="8"/>
  <c r="DX147" i="8" s="1"/>
  <c r="DK147" i="8"/>
  <c r="DN147" i="8"/>
  <c r="DO147" i="8"/>
  <c r="DP147" i="8"/>
  <c r="DQ147" i="8"/>
  <c r="DR147" i="8"/>
  <c r="DS147" i="8"/>
  <c r="DT147" i="8"/>
  <c r="DU147" i="8"/>
  <c r="DV147" i="8"/>
  <c r="DW147" i="8"/>
  <c r="EB147" i="8"/>
  <c r="EC147" i="8"/>
  <c r="EF147" i="8"/>
  <c r="EG147" i="8"/>
  <c r="EH147" i="8"/>
  <c r="EI147" i="8"/>
  <c r="EJ147" i="8"/>
  <c r="EK147" i="8"/>
  <c r="EL147" i="8"/>
  <c r="EM147" i="8"/>
  <c r="EN147" i="8"/>
  <c r="EO147" i="8"/>
  <c r="ET147" i="8"/>
  <c r="EU147" i="8"/>
  <c r="EX147" i="8"/>
  <c r="EY147" i="8"/>
  <c r="EZ147" i="8"/>
  <c r="FA147" i="8"/>
  <c r="FB147" i="8"/>
  <c r="FC147" i="8"/>
  <c r="FD147" i="8"/>
  <c r="FE147" i="8"/>
  <c r="FF147" i="8"/>
  <c r="FG147" i="8"/>
  <c r="FL147" i="8"/>
  <c r="FM147" i="8"/>
  <c r="FP147" i="8"/>
  <c r="FQ147" i="8"/>
  <c r="FR147" i="8"/>
  <c r="FS147" i="8"/>
  <c r="GA147" i="8" s="1"/>
  <c r="FT147" i="8"/>
  <c r="FU147" i="8"/>
  <c r="FV147" i="8"/>
  <c r="FW147" i="8"/>
  <c r="FX147" i="8"/>
  <c r="FY147" i="8"/>
  <c r="B148" i="8"/>
  <c r="F148" i="8"/>
  <c r="G148" i="8"/>
  <c r="H148" i="8"/>
  <c r="I148" i="8"/>
  <c r="J148" i="8"/>
  <c r="K148" i="8"/>
  <c r="N148" i="8"/>
  <c r="O148" i="8"/>
  <c r="P148" i="8"/>
  <c r="Q148" i="8"/>
  <c r="R148" i="8"/>
  <c r="S148" i="8"/>
  <c r="X148" i="8"/>
  <c r="Y148" i="8"/>
  <c r="AM148" i="8" s="1"/>
  <c r="Z148" i="8"/>
  <c r="AA148" i="8"/>
  <c r="AB148" i="8"/>
  <c r="AC148" i="8"/>
  <c r="AF148" i="8"/>
  <c r="AG148" i="8"/>
  <c r="AH148" i="8"/>
  <c r="AI148" i="8"/>
  <c r="AJ148" i="8"/>
  <c r="AK148" i="8"/>
  <c r="AP148" i="8"/>
  <c r="AQ148" i="8"/>
  <c r="AR148" i="8"/>
  <c r="AS148" i="8"/>
  <c r="AT148" i="8"/>
  <c r="AU148" i="8"/>
  <c r="AX148" i="8"/>
  <c r="AY148" i="8"/>
  <c r="AZ148" i="8"/>
  <c r="BA148" i="8"/>
  <c r="BB148" i="8"/>
  <c r="BC148" i="8"/>
  <c r="BH148" i="8"/>
  <c r="BI148" i="8"/>
  <c r="BJ148" i="8"/>
  <c r="BK148" i="8"/>
  <c r="BL148" i="8"/>
  <c r="BM148" i="8"/>
  <c r="BP148" i="8"/>
  <c r="BQ148" i="8"/>
  <c r="BR148" i="8"/>
  <c r="BS148" i="8"/>
  <c r="BT148" i="8"/>
  <c r="BU148" i="8"/>
  <c r="BZ148" i="8"/>
  <c r="CN148" i="8" s="1"/>
  <c r="CA148" i="8"/>
  <c r="CB148" i="8"/>
  <c r="CC148" i="8"/>
  <c r="CD148" i="8"/>
  <c r="CE148" i="8"/>
  <c r="CH148" i="8"/>
  <c r="CI148" i="8"/>
  <c r="CJ148" i="8"/>
  <c r="CK148" i="8"/>
  <c r="CL148" i="8"/>
  <c r="CM148" i="8"/>
  <c r="CR148" i="8"/>
  <c r="CS148" i="8"/>
  <c r="CV148" i="8"/>
  <c r="CW148" i="8"/>
  <c r="CW160" i="8" s="1"/>
  <c r="CX148" i="8"/>
  <c r="CY148" i="8"/>
  <c r="CZ148" i="8"/>
  <c r="DA148" i="8"/>
  <c r="DA160" i="8" s="1"/>
  <c r="DB148" i="8"/>
  <c r="DC148" i="8"/>
  <c r="DD148" i="8"/>
  <c r="DE148" i="8"/>
  <c r="DJ148" i="8"/>
  <c r="DK148" i="8"/>
  <c r="DN148" i="8"/>
  <c r="DO148" i="8"/>
  <c r="DP148" i="8"/>
  <c r="DQ148" i="8"/>
  <c r="DR148" i="8"/>
  <c r="DS148" i="8"/>
  <c r="DT148" i="8"/>
  <c r="DU148" i="8"/>
  <c r="DV148" i="8"/>
  <c r="DW148" i="8"/>
  <c r="EB148" i="8"/>
  <c r="EC148" i="8"/>
  <c r="EF148" i="8"/>
  <c r="EG148" i="8"/>
  <c r="EQ148" i="8" s="1"/>
  <c r="EH148" i="8"/>
  <c r="EI148" i="8"/>
  <c r="EJ148" i="8"/>
  <c r="EK148" i="8"/>
  <c r="EL148" i="8"/>
  <c r="EM148" i="8"/>
  <c r="EN148" i="8"/>
  <c r="EO148" i="8"/>
  <c r="ET148" i="8"/>
  <c r="FH148" i="8" s="1"/>
  <c r="EU148" i="8"/>
  <c r="EX148" i="8"/>
  <c r="EY148" i="8"/>
  <c r="EZ148" i="8"/>
  <c r="FA148" i="8"/>
  <c r="FB148" i="8"/>
  <c r="FC148" i="8"/>
  <c r="FD148" i="8"/>
  <c r="FE148" i="8"/>
  <c r="FF148" i="8"/>
  <c r="FG148" i="8"/>
  <c r="FL148" i="8"/>
  <c r="FM148" i="8"/>
  <c r="FP148" i="8"/>
  <c r="FQ148" i="8"/>
  <c r="FR148" i="8"/>
  <c r="FS148" i="8"/>
  <c r="FT148" i="8"/>
  <c r="FU148" i="8"/>
  <c r="GA148" i="8" s="1"/>
  <c r="FV148" i="8"/>
  <c r="FW148" i="8"/>
  <c r="FX148" i="8"/>
  <c r="FY148" i="8"/>
  <c r="B149" i="8"/>
  <c r="F149" i="8"/>
  <c r="G149" i="8"/>
  <c r="H149" i="8"/>
  <c r="I149" i="8"/>
  <c r="J149" i="8"/>
  <c r="K149" i="8"/>
  <c r="N149" i="8"/>
  <c r="O149" i="8"/>
  <c r="P149" i="8"/>
  <c r="Q149" i="8"/>
  <c r="R149" i="8"/>
  <c r="S149" i="8"/>
  <c r="X149" i="8"/>
  <c r="Y149" i="8"/>
  <c r="Z149" i="8"/>
  <c r="AA149" i="8"/>
  <c r="AB149" i="8"/>
  <c r="AC149" i="8"/>
  <c r="AF149" i="8"/>
  <c r="AG149" i="8"/>
  <c r="AH149" i="8"/>
  <c r="AI149" i="8"/>
  <c r="AJ149" i="8"/>
  <c r="AK149" i="8"/>
  <c r="AP149" i="8"/>
  <c r="AQ149" i="8"/>
  <c r="BE149" i="8"/>
  <c r="AR149" i="8"/>
  <c r="AS149" i="8"/>
  <c r="AT149" i="8"/>
  <c r="AU149" i="8"/>
  <c r="AX149" i="8"/>
  <c r="AY149" i="8"/>
  <c r="AZ149" i="8"/>
  <c r="BA149" i="8"/>
  <c r="BB149" i="8"/>
  <c r="BC149" i="8"/>
  <c r="BH149" i="8"/>
  <c r="BV149" i="8" s="1"/>
  <c r="BI149" i="8"/>
  <c r="BJ149" i="8"/>
  <c r="BK149" i="8"/>
  <c r="BL149" i="8"/>
  <c r="BM149" i="8"/>
  <c r="BP149" i="8"/>
  <c r="BQ149" i="8"/>
  <c r="BR149" i="8"/>
  <c r="BS149" i="8"/>
  <c r="BT149" i="8"/>
  <c r="BU149" i="8"/>
  <c r="BZ149" i="8"/>
  <c r="CA149" i="8"/>
  <c r="CB149" i="8"/>
  <c r="CC149" i="8"/>
  <c r="CD149" i="8"/>
  <c r="CE149" i="8"/>
  <c r="CH149" i="8"/>
  <c r="CI149" i="8"/>
  <c r="CJ149" i="8"/>
  <c r="CK149" i="8"/>
  <c r="CL149" i="8"/>
  <c r="CM149" i="8"/>
  <c r="CR149" i="8"/>
  <c r="CS149" i="8"/>
  <c r="DG149" i="8" s="1"/>
  <c r="CV149" i="8"/>
  <c r="DF149" i="8" s="1"/>
  <c r="DH149" i="8" s="1"/>
  <c r="CW149" i="8"/>
  <c r="CX149" i="8"/>
  <c r="CY149" i="8"/>
  <c r="CZ149" i="8"/>
  <c r="DA149" i="8"/>
  <c r="DB149" i="8"/>
  <c r="DC149" i="8"/>
  <c r="DD149" i="8"/>
  <c r="DE149" i="8"/>
  <c r="DJ149" i="8"/>
  <c r="DX149" i="8" s="1"/>
  <c r="DK149" i="8"/>
  <c r="DN149" i="8"/>
  <c r="DO149" i="8"/>
  <c r="DP149" i="8"/>
  <c r="DQ149" i="8"/>
  <c r="DR149" i="8"/>
  <c r="DS149" i="8"/>
  <c r="DT149" i="8"/>
  <c r="DU149" i="8"/>
  <c r="DV149" i="8"/>
  <c r="DW149" i="8"/>
  <c r="EB149" i="8"/>
  <c r="EC149" i="8"/>
  <c r="EF149" i="8"/>
  <c r="EG149" i="8"/>
  <c r="EH149" i="8"/>
  <c r="EP149" i="8" s="1"/>
  <c r="EI149" i="8"/>
  <c r="EJ149" i="8"/>
  <c r="EK149" i="8"/>
  <c r="EL149" i="8"/>
  <c r="EM149" i="8"/>
  <c r="EN149" i="8"/>
  <c r="EO149" i="8"/>
  <c r="EQ149" i="8" s="1"/>
  <c r="ET149" i="8"/>
  <c r="EU149" i="8"/>
  <c r="EX149" i="8"/>
  <c r="EY149" i="8"/>
  <c r="EZ149" i="8"/>
  <c r="FA149" i="8"/>
  <c r="FB149" i="8"/>
  <c r="FC149" i="8"/>
  <c r="FD149" i="8"/>
  <c r="FE149" i="8"/>
  <c r="FF149" i="8"/>
  <c r="FG149" i="8"/>
  <c r="FL149" i="8"/>
  <c r="FM149" i="8"/>
  <c r="FP149" i="8"/>
  <c r="FQ149" i="8"/>
  <c r="FR149" i="8"/>
  <c r="FS149" i="8"/>
  <c r="FT149" i="8"/>
  <c r="FU149" i="8"/>
  <c r="FV149" i="8"/>
  <c r="FW149" i="8"/>
  <c r="FX149" i="8"/>
  <c r="FY149" i="8"/>
  <c r="B150" i="8"/>
  <c r="F150" i="8"/>
  <c r="G150" i="8"/>
  <c r="H150" i="8"/>
  <c r="I150" i="8"/>
  <c r="J150" i="8"/>
  <c r="K150" i="8"/>
  <c r="N150" i="8"/>
  <c r="O150" i="8"/>
  <c r="U150" i="8" s="1"/>
  <c r="P150" i="8"/>
  <c r="Q150" i="8"/>
  <c r="R150" i="8"/>
  <c r="S150" i="8"/>
  <c r="X150" i="8"/>
  <c r="Y150" i="8"/>
  <c r="Z150" i="8"/>
  <c r="AA150" i="8"/>
  <c r="AB150" i="8"/>
  <c r="AC150" i="8"/>
  <c r="AF150" i="8"/>
  <c r="AG150" i="8"/>
  <c r="AH150" i="8"/>
  <c r="AI150" i="8"/>
  <c r="AJ150" i="8"/>
  <c r="AK150" i="8"/>
  <c r="AP150" i="8"/>
  <c r="AQ150" i="8"/>
  <c r="AR150" i="8"/>
  <c r="AS150" i="8"/>
  <c r="AT150" i="8"/>
  <c r="AU150" i="8"/>
  <c r="AX150" i="8"/>
  <c r="BD150" i="8" s="1"/>
  <c r="AY150" i="8"/>
  <c r="AZ150" i="8"/>
  <c r="BA150" i="8"/>
  <c r="BB150" i="8"/>
  <c r="BC150" i="8"/>
  <c r="BH150" i="8"/>
  <c r="BI150" i="8"/>
  <c r="BJ150" i="8"/>
  <c r="BK150" i="8"/>
  <c r="BL150" i="8"/>
  <c r="BM150" i="8"/>
  <c r="BP150" i="8"/>
  <c r="BQ150" i="8"/>
  <c r="BR150" i="8"/>
  <c r="BS150" i="8"/>
  <c r="BT150" i="8"/>
  <c r="BU150" i="8"/>
  <c r="BZ150" i="8"/>
  <c r="CA150" i="8"/>
  <c r="CB150" i="8"/>
  <c r="CC150" i="8"/>
  <c r="CO150" i="8" s="1"/>
  <c r="CD150" i="8"/>
  <c r="CE150" i="8"/>
  <c r="CH150" i="8"/>
  <c r="CI150" i="8"/>
  <c r="CJ150" i="8"/>
  <c r="CK150" i="8"/>
  <c r="CL150" i="8"/>
  <c r="CM150" i="8"/>
  <c r="CR150" i="8"/>
  <c r="CS150" i="8"/>
  <c r="CV150" i="8"/>
  <c r="CW150" i="8"/>
  <c r="CX150" i="8"/>
  <c r="CY150" i="8"/>
  <c r="CZ150" i="8"/>
  <c r="DA150" i="8"/>
  <c r="DB150" i="8"/>
  <c r="DC150" i="8"/>
  <c r="DD150" i="8"/>
  <c r="DE150" i="8"/>
  <c r="DJ150" i="8"/>
  <c r="DK150" i="8"/>
  <c r="DN150" i="8"/>
  <c r="DO150" i="8"/>
  <c r="DP150" i="8"/>
  <c r="DQ150" i="8"/>
  <c r="DR150" i="8"/>
  <c r="DS150" i="8"/>
  <c r="DT150" i="8"/>
  <c r="DU150" i="8"/>
  <c r="DV150" i="8"/>
  <c r="DW150" i="8"/>
  <c r="EB150" i="8"/>
  <c r="EC150" i="8"/>
  <c r="EF150" i="8"/>
  <c r="EG150" i="8"/>
  <c r="EH150" i="8"/>
  <c r="EI150" i="8"/>
  <c r="EJ150" i="8"/>
  <c r="EK150" i="8"/>
  <c r="EL150" i="8"/>
  <c r="EM150" i="8"/>
  <c r="EN150" i="8"/>
  <c r="EO150" i="8"/>
  <c r="ET150" i="8"/>
  <c r="EU150" i="8"/>
  <c r="EX150" i="8"/>
  <c r="EY150" i="8"/>
  <c r="EZ150" i="8"/>
  <c r="FA150" i="8"/>
  <c r="FB150" i="8"/>
  <c r="FC150" i="8"/>
  <c r="FD150" i="8"/>
  <c r="FE150" i="8"/>
  <c r="FF150" i="8"/>
  <c r="FG150" i="8"/>
  <c r="FL150" i="8"/>
  <c r="FM150" i="8"/>
  <c r="FP150" i="8"/>
  <c r="FQ150" i="8"/>
  <c r="FR150" i="8"/>
  <c r="FS150" i="8"/>
  <c r="FT150" i="8"/>
  <c r="FU150" i="8"/>
  <c r="FV150" i="8"/>
  <c r="FW150" i="8"/>
  <c r="FX150" i="8"/>
  <c r="FY150" i="8"/>
  <c r="B151" i="8"/>
  <c r="F151" i="8"/>
  <c r="G151" i="8"/>
  <c r="H151" i="8"/>
  <c r="I151" i="8"/>
  <c r="J151" i="8"/>
  <c r="K151" i="8"/>
  <c r="N151" i="8"/>
  <c r="O151" i="8"/>
  <c r="P151" i="8"/>
  <c r="Q151" i="8"/>
  <c r="R151" i="8"/>
  <c r="S151" i="8"/>
  <c r="X151" i="8"/>
  <c r="Y151" i="8"/>
  <c r="Z151" i="8"/>
  <c r="AA151" i="8"/>
  <c r="AB151" i="8"/>
  <c r="AC151" i="8"/>
  <c r="AF151" i="8"/>
  <c r="AG151" i="8"/>
  <c r="AH151" i="8"/>
  <c r="AI151" i="8"/>
  <c r="AJ151" i="8"/>
  <c r="AK151" i="8"/>
  <c r="AP151" i="8"/>
  <c r="AQ151" i="8"/>
  <c r="AR151" i="8"/>
  <c r="AS151" i="8"/>
  <c r="AT151" i="8"/>
  <c r="AU151" i="8"/>
  <c r="AX151" i="8"/>
  <c r="AY151" i="8"/>
  <c r="AZ151" i="8"/>
  <c r="BA151" i="8"/>
  <c r="BB151" i="8"/>
  <c r="BC151" i="8"/>
  <c r="BH151" i="8"/>
  <c r="BI151" i="8"/>
  <c r="BJ151" i="8"/>
  <c r="BK151" i="8"/>
  <c r="BL151" i="8"/>
  <c r="BM151" i="8"/>
  <c r="BP151" i="8"/>
  <c r="BQ151" i="8"/>
  <c r="BR151" i="8"/>
  <c r="BS151" i="8"/>
  <c r="BT151" i="8"/>
  <c r="BU151" i="8"/>
  <c r="BZ151" i="8"/>
  <c r="CA151" i="8"/>
  <c r="CB151" i="8"/>
  <c r="CC151" i="8"/>
  <c r="CD151" i="8"/>
  <c r="CE151" i="8"/>
  <c r="CH151" i="8"/>
  <c r="CI151" i="8"/>
  <c r="CJ151" i="8"/>
  <c r="CK151" i="8"/>
  <c r="CL151" i="8"/>
  <c r="CM151" i="8"/>
  <c r="CR151" i="8"/>
  <c r="CS151" i="8"/>
  <c r="CV151" i="8"/>
  <c r="CW151" i="8"/>
  <c r="CX151" i="8"/>
  <c r="CY151" i="8"/>
  <c r="CZ151" i="8"/>
  <c r="DA151" i="8"/>
  <c r="DB151" i="8"/>
  <c r="DC151" i="8"/>
  <c r="DD151" i="8"/>
  <c r="DE151" i="8"/>
  <c r="DJ151" i="8"/>
  <c r="DK151" i="8"/>
  <c r="DN151" i="8"/>
  <c r="DO151" i="8"/>
  <c r="DP151" i="8"/>
  <c r="DQ151" i="8"/>
  <c r="DR151" i="8"/>
  <c r="DS151" i="8"/>
  <c r="DT151" i="8"/>
  <c r="DU151" i="8"/>
  <c r="DV151" i="8"/>
  <c r="DW151" i="8"/>
  <c r="EB151" i="8"/>
  <c r="EC151" i="8"/>
  <c r="EF151" i="8"/>
  <c r="EG151" i="8"/>
  <c r="EH151" i="8"/>
  <c r="EI151" i="8"/>
  <c r="EJ151" i="8"/>
  <c r="EK151" i="8"/>
  <c r="EL151" i="8"/>
  <c r="EM151" i="8"/>
  <c r="EN151" i="8"/>
  <c r="EO151" i="8"/>
  <c r="ET151" i="8"/>
  <c r="EU151" i="8"/>
  <c r="EX151" i="8"/>
  <c r="EY151" i="8"/>
  <c r="EZ151" i="8"/>
  <c r="FA151" i="8"/>
  <c r="FB151" i="8"/>
  <c r="FC151" i="8"/>
  <c r="FD151" i="8"/>
  <c r="FE151" i="8"/>
  <c r="FF151" i="8"/>
  <c r="FG151" i="8"/>
  <c r="FL151" i="8"/>
  <c r="FM151" i="8"/>
  <c r="FP151" i="8"/>
  <c r="FQ151" i="8"/>
  <c r="FR151" i="8"/>
  <c r="FS151" i="8"/>
  <c r="FT151" i="8"/>
  <c r="FU151" i="8"/>
  <c r="FV151" i="8"/>
  <c r="FW151" i="8"/>
  <c r="FX151" i="8"/>
  <c r="FY151" i="8"/>
  <c r="B152" i="8"/>
  <c r="F152" i="8"/>
  <c r="G152" i="8"/>
  <c r="H152" i="8"/>
  <c r="I152" i="8"/>
  <c r="J152" i="8"/>
  <c r="K152" i="8"/>
  <c r="U152" i="8" s="1"/>
  <c r="N152" i="8"/>
  <c r="O152" i="8"/>
  <c r="P152" i="8"/>
  <c r="Q152" i="8"/>
  <c r="R152" i="8"/>
  <c r="S152" i="8"/>
  <c r="X152" i="8"/>
  <c r="Y152" i="8"/>
  <c r="AM152" i="8" s="1"/>
  <c r="Z152" i="8"/>
  <c r="AA152" i="8"/>
  <c r="AB152" i="8"/>
  <c r="AC152" i="8"/>
  <c r="AF152" i="8"/>
  <c r="AG152" i="8"/>
  <c r="AH152" i="8"/>
  <c r="AH160" i="8" s="1"/>
  <c r="AI152" i="8"/>
  <c r="AJ152" i="8"/>
  <c r="AK152" i="8"/>
  <c r="AP152" i="8"/>
  <c r="AQ152" i="8"/>
  <c r="AR152" i="8"/>
  <c r="AS152" i="8"/>
  <c r="AT152" i="8"/>
  <c r="AT160" i="8" s="1"/>
  <c r="AU152" i="8"/>
  <c r="AX152" i="8"/>
  <c r="AY152" i="8"/>
  <c r="AZ152" i="8"/>
  <c r="BA152" i="8"/>
  <c r="BB152" i="8"/>
  <c r="BC152" i="8"/>
  <c r="BH152" i="8"/>
  <c r="BV152" i="8" s="1"/>
  <c r="BI152" i="8"/>
  <c r="BJ152" i="8"/>
  <c r="BK152" i="8"/>
  <c r="BL152" i="8"/>
  <c r="BM152" i="8"/>
  <c r="BP152" i="8"/>
  <c r="BQ152" i="8"/>
  <c r="BR152" i="8"/>
  <c r="BR160" i="8" s="1"/>
  <c r="BS152" i="8"/>
  <c r="BT152" i="8"/>
  <c r="BU152" i="8"/>
  <c r="BZ152" i="8"/>
  <c r="CN152" i="8" s="1"/>
  <c r="CP152" i="8" s="1"/>
  <c r="CA152" i="8"/>
  <c r="CB152" i="8"/>
  <c r="CC152" i="8"/>
  <c r="CD152" i="8"/>
  <c r="CE152" i="8"/>
  <c r="CH152" i="8"/>
  <c r="CI152" i="8"/>
  <c r="CJ152" i="8"/>
  <c r="CK152" i="8"/>
  <c r="CL152" i="8"/>
  <c r="CM152" i="8"/>
  <c r="CR152" i="8"/>
  <c r="CR160" i="8" s="1"/>
  <c r="CS152" i="8"/>
  <c r="CV152" i="8"/>
  <c r="CW152" i="8"/>
  <c r="CX152" i="8"/>
  <c r="CX160" i="8" s="1"/>
  <c r="CY152" i="8"/>
  <c r="CZ152" i="8"/>
  <c r="DA152" i="8"/>
  <c r="DB152" i="8"/>
  <c r="DB160" i="8" s="1"/>
  <c r="DC152" i="8"/>
  <c r="DD152" i="8"/>
  <c r="DE152" i="8"/>
  <c r="DJ152" i="8"/>
  <c r="DK152" i="8"/>
  <c r="DN152" i="8"/>
  <c r="DO152" i="8"/>
  <c r="DP152" i="8"/>
  <c r="DQ152" i="8"/>
  <c r="DR152" i="8"/>
  <c r="DS152" i="8"/>
  <c r="DT152" i="8"/>
  <c r="DU152" i="8"/>
  <c r="DV152" i="8"/>
  <c r="DW152" i="8"/>
  <c r="EB152" i="8"/>
  <c r="EC152" i="8"/>
  <c r="EF152" i="8"/>
  <c r="EG152" i="8"/>
  <c r="EH152" i="8"/>
  <c r="EP152" i="8" s="1"/>
  <c r="ER152" i="8" s="1"/>
  <c r="EI152" i="8"/>
  <c r="EJ152" i="8"/>
  <c r="EK152" i="8"/>
  <c r="EL152" i="8"/>
  <c r="EM152" i="8"/>
  <c r="EN152" i="8"/>
  <c r="EO152" i="8"/>
  <c r="ET152" i="8"/>
  <c r="FH152" i="8" s="1"/>
  <c r="EU152" i="8"/>
  <c r="EX152" i="8"/>
  <c r="EY152" i="8"/>
  <c r="EZ152" i="8"/>
  <c r="FA152" i="8"/>
  <c r="FB152" i="8"/>
  <c r="FC152" i="8"/>
  <c r="FD152" i="8"/>
  <c r="FE152" i="8"/>
  <c r="FF152" i="8"/>
  <c r="FG152" i="8"/>
  <c r="FL152" i="8"/>
  <c r="FM152" i="8"/>
  <c r="FP152" i="8"/>
  <c r="FQ152" i="8"/>
  <c r="FR152" i="8"/>
  <c r="FS152" i="8"/>
  <c r="FT152" i="8"/>
  <c r="FU152" i="8"/>
  <c r="FV152" i="8"/>
  <c r="FW152" i="8"/>
  <c r="FX152" i="8"/>
  <c r="FY152" i="8"/>
  <c r="B153" i="8"/>
  <c r="F153" i="8"/>
  <c r="G153" i="8"/>
  <c r="H153" i="8"/>
  <c r="I153" i="8"/>
  <c r="J153" i="8"/>
  <c r="K153" i="8"/>
  <c r="N153" i="8"/>
  <c r="O153" i="8"/>
  <c r="P153" i="8"/>
  <c r="Q153" i="8"/>
  <c r="R153" i="8"/>
  <c r="S153" i="8"/>
  <c r="X153" i="8"/>
  <c r="Y153" i="8"/>
  <c r="Z153" i="8"/>
  <c r="AA153" i="8"/>
  <c r="AB153" i="8"/>
  <c r="AC153" i="8"/>
  <c r="AF153" i="8"/>
  <c r="AG153" i="8"/>
  <c r="AH153" i="8"/>
  <c r="AI153" i="8"/>
  <c r="AJ153" i="8"/>
  <c r="AK153" i="8"/>
  <c r="AP153" i="8"/>
  <c r="AQ153" i="8"/>
  <c r="AR153" i="8"/>
  <c r="BD153" i="8" s="1"/>
  <c r="AS153" i="8"/>
  <c r="AT153" i="8"/>
  <c r="AU153" i="8"/>
  <c r="AX153" i="8"/>
  <c r="AY153" i="8"/>
  <c r="AZ153" i="8"/>
  <c r="BA153" i="8"/>
  <c r="BB153" i="8"/>
  <c r="BC153" i="8"/>
  <c r="BH153" i="8"/>
  <c r="BI153" i="8"/>
  <c r="BW153" i="8" s="1"/>
  <c r="BJ153" i="8"/>
  <c r="BK153" i="8"/>
  <c r="BL153" i="8"/>
  <c r="BM153" i="8"/>
  <c r="BP153" i="8"/>
  <c r="BQ153" i="8"/>
  <c r="BR153" i="8"/>
  <c r="BS153" i="8"/>
  <c r="BT153" i="8"/>
  <c r="BU153" i="8"/>
  <c r="BZ153" i="8"/>
  <c r="CA153" i="8"/>
  <c r="CB153" i="8"/>
  <c r="CN153" i="8" s="1"/>
  <c r="CC153" i="8"/>
  <c r="CD153" i="8"/>
  <c r="CE153" i="8"/>
  <c r="CH153" i="8"/>
  <c r="CI153" i="8"/>
  <c r="CJ153" i="8"/>
  <c r="CK153" i="8"/>
  <c r="CL153" i="8"/>
  <c r="CM153" i="8"/>
  <c r="CR153" i="8"/>
  <c r="CS153" i="8"/>
  <c r="CV153" i="8"/>
  <c r="CW153" i="8"/>
  <c r="CX153" i="8"/>
  <c r="CY153" i="8"/>
  <c r="CZ153" i="8"/>
  <c r="DA153" i="8"/>
  <c r="DB153" i="8"/>
  <c r="DC153" i="8"/>
  <c r="DD153" i="8"/>
  <c r="DE153" i="8"/>
  <c r="DJ153" i="8"/>
  <c r="DK153" i="8"/>
  <c r="DN153" i="8"/>
  <c r="DO153" i="8"/>
  <c r="DP153" i="8"/>
  <c r="DQ153" i="8"/>
  <c r="DR153" i="8"/>
  <c r="DS153" i="8"/>
  <c r="DT153" i="8"/>
  <c r="DU153" i="8"/>
  <c r="DV153" i="8"/>
  <c r="DW153" i="8"/>
  <c r="EB153" i="8"/>
  <c r="EC153" i="8"/>
  <c r="EF153" i="8"/>
  <c r="EG153" i="8"/>
  <c r="EH153" i="8"/>
  <c r="EI153" i="8"/>
  <c r="EJ153" i="8"/>
  <c r="EK153" i="8"/>
  <c r="EL153" i="8"/>
  <c r="EM153" i="8"/>
  <c r="EN153" i="8"/>
  <c r="EO153" i="8"/>
  <c r="ET153" i="8"/>
  <c r="EU153" i="8"/>
  <c r="EX153" i="8"/>
  <c r="EY153" i="8"/>
  <c r="EZ153" i="8"/>
  <c r="FA153" i="8"/>
  <c r="FB153" i="8"/>
  <c r="FH153" i="8" s="1"/>
  <c r="FC153" i="8"/>
  <c r="FD153" i="8"/>
  <c r="FE153" i="8"/>
  <c r="FF153" i="8"/>
  <c r="FG153" i="8"/>
  <c r="FL153" i="8"/>
  <c r="FM153" i="8"/>
  <c r="FP153" i="8"/>
  <c r="FQ153" i="8"/>
  <c r="FR153" i="8"/>
  <c r="FS153" i="8"/>
  <c r="FT153" i="8"/>
  <c r="FU153" i="8"/>
  <c r="FV153" i="8"/>
  <c r="FV160" i="8" s="1"/>
  <c r="FW153" i="8"/>
  <c r="FX153" i="8"/>
  <c r="FY153" i="8"/>
  <c r="B154" i="8"/>
  <c r="F154" i="8"/>
  <c r="G154" i="8"/>
  <c r="H154" i="8"/>
  <c r="I154" i="8"/>
  <c r="I160" i="8" s="1"/>
  <c r="J154" i="8"/>
  <c r="K154" i="8"/>
  <c r="N154" i="8"/>
  <c r="O154" i="8"/>
  <c r="P154" i="8"/>
  <c r="Q154" i="8"/>
  <c r="R154" i="8"/>
  <c r="S154" i="8"/>
  <c r="X154" i="8"/>
  <c r="Y154" i="8"/>
  <c r="Z154" i="8"/>
  <c r="AA154" i="8"/>
  <c r="AA160" i="8" s="1"/>
  <c r="AB154" i="8"/>
  <c r="AC154" i="8"/>
  <c r="AF154" i="8"/>
  <c r="AG154" i="8"/>
  <c r="AH154" i="8"/>
  <c r="AI154" i="8"/>
  <c r="AJ154" i="8"/>
  <c r="AK154" i="8"/>
  <c r="AP154" i="8"/>
  <c r="AQ154" i="8"/>
  <c r="AR154" i="8"/>
  <c r="AS154" i="8"/>
  <c r="AT154" i="8"/>
  <c r="AU154" i="8"/>
  <c r="AX154" i="8"/>
  <c r="AY154" i="8"/>
  <c r="AZ154" i="8"/>
  <c r="BA154" i="8"/>
  <c r="BB154" i="8"/>
  <c r="BC154" i="8"/>
  <c r="BH154" i="8"/>
  <c r="BI154" i="8"/>
  <c r="BJ154" i="8"/>
  <c r="BV154" i="8"/>
  <c r="BK154" i="8"/>
  <c r="BL154" i="8"/>
  <c r="BM154" i="8"/>
  <c r="BP154" i="8"/>
  <c r="BQ154" i="8"/>
  <c r="BR154" i="8"/>
  <c r="BS154" i="8"/>
  <c r="BT154" i="8"/>
  <c r="BU154" i="8"/>
  <c r="BZ154" i="8"/>
  <c r="CN154" i="8" s="1"/>
  <c r="CA154" i="8"/>
  <c r="CB154" i="8"/>
  <c r="CC154" i="8"/>
  <c r="CD154" i="8"/>
  <c r="CE154" i="8"/>
  <c r="CH154" i="8"/>
  <c r="CI154" i="8"/>
  <c r="CJ154" i="8"/>
  <c r="CK154" i="8"/>
  <c r="CL154" i="8"/>
  <c r="CM154" i="8"/>
  <c r="CR154" i="8"/>
  <c r="CS154" i="8"/>
  <c r="CV154" i="8"/>
  <c r="CW154" i="8"/>
  <c r="CX154" i="8"/>
  <c r="CY154" i="8"/>
  <c r="CZ154" i="8"/>
  <c r="DA154" i="8"/>
  <c r="DB154" i="8"/>
  <c r="DC154" i="8"/>
  <c r="DD154" i="8"/>
  <c r="DE154" i="8"/>
  <c r="DJ154" i="8"/>
  <c r="DK154" i="8"/>
  <c r="DN154" i="8"/>
  <c r="DO154" i="8"/>
  <c r="DP154" i="8"/>
  <c r="DQ154" i="8"/>
  <c r="DR154" i="8"/>
  <c r="DS154" i="8"/>
  <c r="DT154" i="8"/>
  <c r="DU154" i="8"/>
  <c r="DV154" i="8"/>
  <c r="DW154" i="8"/>
  <c r="EB154" i="8"/>
  <c r="EC154" i="8"/>
  <c r="EF154" i="8"/>
  <c r="EG154" i="8"/>
  <c r="EH154" i="8"/>
  <c r="EI154" i="8"/>
  <c r="EJ154" i="8"/>
  <c r="EK154" i="8"/>
  <c r="EL154" i="8"/>
  <c r="EM154" i="8"/>
  <c r="EN154" i="8"/>
  <c r="EO154" i="8"/>
  <c r="ET154" i="8"/>
  <c r="EU154" i="8"/>
  <c r="FI154" i="8" s="1"/>
  <c r="EX154" i="8"/>
  <c r="FH154" i="8" s="1"/>
  <c r="FJ154" i="8" s="1"/>
  <c r="EY154" i="8"/>
  <c r="EZ154" i="8"/>
  <c r="FA154" i="8"/>
  <c r="FB154" i="8"/>
  <c r="FC154" i="8"/>
  <c r="FD154" i="8"/>
  <c r="FE154" i="8"/>
  <c r="FF154" i="8"/>
  <c r="FG154" i="8"/>
  <c r="FL154" i="8"/>
  <c r="FM154" i="8"/>
  <c r="FP154" i="8"/>
  <c r="FQ154" i="8"/>
  <c r="FR154" i="8"/>
  <c r="FS154" i="8"/>
  <c r="FT154" i="8"/>
  <c r="FU154" i="8"/>
  <c r="FV154" i="8"/>
  <c r="FW154" i="8"/>
  <c r="FX154" i="8"/>
  <c r="FY154" i="8"/>
  <c r="B155" i="8"/>
  <c r="F155" i="8"/>
  <c r="G155" i="8"/>
  <c r="U155" i="8" s="1"/>
  <c r="H155" i="8"/>
  <c r="I155" i="8"/>
  <c r="J155" i="8"/>
  <c r="K155" i="8"/>
  <c r="N155" i="8"/>
  <c r="O155" i="8"/>
  <c r="P155" i="8"/>
  <c r="Q155" i="8"/>
  <c r="R155" i="8"/>
  <c r="S155" i="8"/>
  <c r="X155" i="8"/>
  <c r="Y155" i="8"/>
  <c r="AM155" i="8" s="1"/>
  <c r="Z155" i="8"/>
  <c r="AA155" i="8"/>
  <c r="AB155" i="8"/>
  <c r="AC155" i="8"/>
  <c r="AF155" i="8"/>
  <c r="AG155" i="8"/>
  <c r="AH155" i="8"/>
  <c r="AI155" i="8"/>
  <c r="AJ155" i="8"/>
  <c r="AK155" i="8"/>
  <c r="AP155" i="8"/>
  <c r="AQ155" i="8"/>
  <c r="AR155" i="8"/>
  <c r="AS155" i="8"/>
  <c r="AT155" i="8"/>
  <c r="AU155" i="8"/>
  <c r="AX155" i="8"/>
  <c r="AY155" i="8"/>
  <c r="AZ155" i="8"/>
  <c r="BA155" i="8"/>
  <c r="BB155" i="8"/>
  <c r="BC155" i="8"/>
  <c r="BH155" i="8"/>
  <c r="BI155" i="8"/>
  <c r="BJ155" i="8"/>
  <c r="BK155" i="8"/>
  <c r="BL155" i="8"/>
  <c r="BM155" i="8"/>
  <c r="BP155" i="8"/>
  <c r="BQ155" i="8"/>
  <c r="BR155" i="8"/>
  <c r="BS155" i="8"/>
  <c r="BT155" i="8"/>
  <c r="BU155" i="8"/>
  <c r="BZ155" i="8"/>
  <c r="CA155" i="8"/>
  <c r="CB155" i="8"/>
  <c r="CC155" i="8"/>
  <c r="CD155" i="8"/>
  <c r="CE155" i="8"/>
  <c r="CH155" i="8"/>
  <c r="CI155" i="8"/>
  <c r="CJ155" i="8"/>
  <c r="CK155" i="8"/>
  <c r="CL155" i="8"/>
  <c r="CM155" i="8"/>
  <c r="CR155" i="8"/>
  <c r="CS155" i="8"/>
  <c r="CV155" i="8"/>
  <c r="CW155" i="8"/>
  <c r="CX155" i="8"/>
  <c r="CY155" i="8"/>
  <c r="CZ155" i="8"/>
  <c r="DA155" i="8"/>
  <c r="DB155" i="8"/>
  <c r="DC155" i="8"/>
  <c r="DG155" i="8" s="1"/>
  <c r="DD155" i="8"/>
  <c r="DE155" i="8"/>
  <c r="DJ155" i="8"/>
  <c r="DK155" i="8"/>
  <c r="DN155" i="8"/>
  <c r="DO155" i="8"/>
  <c r="DP155" i="8"/>
  <c r="DQ155" i="8"/>
  <c r="DR155" i="8"/>
  <c r="DS155" i="8"/>
  <c r="DT155" i="8"/>
  <c r="DU155" i="8"/>
  <c r="DV155" i="8"/>
  <c r="DW155" i="8"/>
  <c r="EB155" i="8"/>
  <c r="EC155" i="8"/>
  <c r="EF155" i="8"/>
  <c r="EG155" i="8"/>
  <c r="EH155" i="8"/>
  <c r="EI155" i="8"/>
  <c r="EJ155" i="8"/>
  <c r="EK155" i="8"/>
  <c r="EL155" i="8"/>
  <c r="EM155" i="8"/>
  <c r="EN155" i="8"/>
  <c r="EO155" i="8"/>
  <c r="ET155" i="8"/>
  <c r="EU155" i="8"/>
  <c r="FI155" i="8" s="1"/>
  <c r="EX155" i="8"/>
  <c r="EY155" i="8"/>
  <c r="EZ155" i="8"/>
  <c r="FA155" i="8"/>
  <c r="FB155" i="8"/>
  <c r="FC155" i="8"/>
  <c r="FD155" i="8"/>
  <c r="FE155" i="8"/>
  <c r="FF155" i="8"/>
  <c r="FG155" i="8"/>
  <c r="FL155" i="8"/>
  <c r="FM155" i="8"/>
  <c r="FP155" i="8"/>
  <c r="FQ155" i="8"/>
  <c r="FR155" i="8"/>
  <c r="FS155" i="8"/>
  <c r="FT155" i="8"/>
  <c r="FU155" i="8"/>
  <c r="FV155" i="8"/>
  <c r="FW155" i="8"/>
  <c r="FX155" i="8"/>
  <c r="FY155" i="8"/>
  <c r="B156" i="8"/>
  <c r="F156" i="8"/>
  <c r="G156" i="8"/>
  <c r="H156" i="8"/>
  <c r="I156" i="8"/>
  <c r="J156" i="8"/>
  <c r="K156" i="8"/>
  <c r="N156" i="8"/>
  <c r="O156" i="8"/>
  <c r="P156" i="8"/>
  <c r="Q156" i="8"/>
  <c r="R156" i="8"/>
  <c r="S156" i="8"/>
  <c r="X156" i="8"/>
  <c r="Y156" i="8"/>
  <c r="Z156" i="8"/>
  <c r="AA156" i="8"/>
  <c r="AB156" i="8"/>
  <c r="AC156" i="8"/>
  <c r="AF156" i="8"/>
  <c r="AL156" i="8" s="1"/>
  <c r="AG156" i="8"/>
  <c r="AH156" i="8"/>
  <c r="AI156" i="8"/>
  <c r="AJ156" i="8"/>
  <c r="AK156" i="8"/>
  <c r="AP156" i="8"/>
  <c r="AQ156" i="8"/>
  <c r="AR156" i="8"/>
  <c r="AS156" i="8"/>
  <c r="AT156" i="8"/>
  <c r="AU156" i="8"/>
  <c r="AX156" i="8"/>
  <c r="AY156" i="8"/>
  <c r="AZ156" i="8"/>
  <c r="BA156" i="8"/>
  <c r="BB156" i="8"/>
  <c r="BC156" i="8"/>
  <c r="BH156" i="8"/>
  <c r="BI156" i="8"/>
  <c r="BJ156" i="8"/>
  <c r="BK156" i="8"/>
  <c r="BL156" i="8"/>
  <c r="BM156" i="8"/>
  <c r="BP156" i="8"/>
  <c r="BQ156" i="8"/>
  <c r="BR156" i="8"/>
  <c r="BS156" i="8"/>
  <c r="BT156" i="8"/>
  <c r="BU156" i="8"/>
  <c r="BZ156" i="8"/>
  <c r="CA156" i="8"/>
  <c r="CO156" i="8" s="1"/>
  <c r="CB156" i="8"/>
  <c r="CC156" i="8"/>
  <c r="CD156" i="8"/>
  <c r="CE156" i="8"/>
  <c r="CH156" i="8"/>
  <c r="CI156" i="8"/>
  <c r="CJ156" i="8"/>
  <c r="CK156" i="8"/>
  <c r="CL156" i="8"/>
  <c r="CM156" i="8"/>
  <c r="CR156" i="8"/>
  <c r="CS156" i="8"/>
  <c r="CV156" i="8"/>
  <c r="CW156" i="8"/>
  <c r="CX156" i="8"/>
  <c r="CY156" i="8"/>
  <c r="CZ156" i="8"/>
  <c r="DA156" i="8"/>
  <c r="DB156" i="8"/>
  <c r="DC156" i="8"/>
  <c r="DD156" i="8"/>
  <c r="DE156" i="8"/>
  <c r="DJ156" i="8"/>
  <c r="DK156" i="8"/>
  <c r="DN156" i="8"/>
  <c r="DO156" i="8"/>
  <c r="DP156" i="8"/>
  <c r="DQ156" i="8"/>
  <c r="DR156" i="8"/>
  <c r="DS156" i="8"/>
  <c r="DT156" i="8"/>
  <c r="DU156" i="8"/>
  <c r="DV156" i="8"/>
  <c r="DW156" i="8"/>
  <c r="EB156" i="8"/>
  <c r="EC156" i="8"/>
  <c r="EF156" i="8"/>
  <c r="EG156" i="8"/>
  <c r="EH156" i="8"/>
  <c r="EI156" i="8"/>
  <c r="EJ156" i="8"/>
  <c r="EK156" i="8"/>
  <c r="EL156" i="8"/>
  <c r="EM156" i="8"/>
  <c r="EN156" i="8"/>
  <c r="EO156" i="8"/>
  <c r="ET156" i="8"/>
  <c r="FH156" i="8" s="1"/>
  <c r="EU156" i="8"/>
  <c r="EX156" i="8"/>
  <c r="EY156" i="8"/>
  <c r="EZ156" i="8"/>
  <c r="FA156" i="8"/>
  <c r="FB156" i="8"/>
  <c r="FC156" i="8"/>
  <c r="FD156" i="8"/>
  <c r="FE156" i="8"/>
  <c r="FF156" i="8"/>
  <c r="FG156" i="8"/>
  <c r="FL156" i="8"/>
  <c r="FZ156" i="8"/>
  <c r="FM156" i="8"/>
  <c r="FP156" i="8"/>
  <c r="FQ156" i="8"/>
  <c r="FR156" i="8"/>
  <c r="FS156" i="8"/>
  <c r="FT156" i="8"/>
  <c r="FU156" i="8"/>
  <c r="FV156" i="8"/>
  <c r="FW156" i="8"/>
  <c r="FX156" i="8"/>
  <c r="FY156" i="8"/>
  <c r="B157" i="8"/>
  <c r="F157" i="8"/>
  <c r="G157" i="8"/>
  <c r="U157" i="8" s="1"/>
  <c r="H157" i="8"/>
  <c r="I157" i="8"/>
  <c r="J157" i="8"/>
  <c r="K157" i="8"/>
  <c r="N157" i="8"/>
  <c r="O157" i="8"/>
  <c r="P157" i="8"/>
  <c r="Q157" i="8"/>
  <c r="R157" i="8"/>
  <c r="S157" i="8"/>
  <c r="X157" i="8"/>
  <c r="AL157" i="8" s="1"/>
  <c r="Y157" i="8"/>
  <c r="Z157" i="8"/>
  <c r="AA157" i="8"/>
  <c r="AB157" i="8"/>
  <c r="AC157" i="8"/>
  <c r="AF157" i="8"/>
  <c r="AG157" i="8"/>
  <c r="AH157" i="8"/>
  <c r="AI157" i="8"/>
  <c r="AJ157" i="8"/>
  <c r="AK157" i="8"/>
  <c r="AP157" i="8"/>
  <c r="AQ157" i="8"/>
  <c r="AR157" i="8"/>
  <c r="AS157" i="8"/>
  <c r="AT157" i="8"/>
  <c r="AU157" i="8"/>
  <c r="AX157" i="8"/>
  <c r="BD157" i="8" s="1"/>
  <c r="AY157" i="8"/>
  <c r="AZ157" i="8"/>
  <c r="BA157" i="8"/>
  <c r="BB157" i="8"/>
  <c r="BC157" i="8"/>
  <c r="BH157" i="8"/>
  <c r="BI157" i="8"/>
  <c r="BJ157" i="8"/>
  <c r="BK157" i="8"/>
  <c r="BL157" i="8"/>
  <c r="BM157" i="8"/>
  <c r="BP157" i="8"/>
  <c r="BQ157" i="8"/>
  <c r="BR157" i="8"/>
  <c r="BS157" i="8"/>
  <c r="BT157" i="8"/>
  <c r="BU157" i="8"/>
  <c r="BZ157" i="8"/>
  <c r="CA157" i="8"/>
  <c r="CB157" i="8"/>
  <c r="CC157" i="8"/>
  <c r="CD157" i="8"/>
  <c r="CE157" i="8"/>
  <c r="CH157" i="8"/>
  <c r="CI157" i="8"/>
  <c r="CJ157" i="8"/>
  <c r="CK157" i="8"/>
  <c r="CL157" i="8"/>
  <c r="CM157" i="8"/>
  <c r="CR157" i="8"/>
  <c r="CS157" i="8"/>
  <c r="DG157" i="8" s="1"/>
  <c r="CV157" i="8"/>
  <c r="DF157" i="8" s="1"/>
  <c r="CW157" i="8"/>
  <c r="CX157" i="8"/>
  <c r="CY157" i="8"/>
  <c r="CZ157" i="8"/>
  <c r="DA157" i="8"/>
  <c r="DB157" i="8"/>
  <c r="DC157" i="8"/>
  <c r="DD157" i="8"/>
  <c r="DE157" i="8"/>
  <c r="DJ157" i="8"/>
  <c r="DK157" i="8"/>
  <c r="DN157" i="8"/>
  <c r="DO157" i="8"/>
  <c r="DP157" i="8"/>
  <c r="DQ157" i="8"/>
  <c r="DR157" i="8"/>
  <c r="DS157" i="8"/>
  <c r="DT157" i="8"/>
  <c r="DU157" i="8"/>
  <c r="DV157" i="8"/>
  <c r="DW157" i="8"/>
  <c r="EB157" i="8"/>
  <c r="EC157" i="8"/>
  <c r="EF157" i="8"/>
  <c r="EG157" i="8"/>
  <c r="EH157" i="8"/>
  <c r="EI157" i="8"/>
  <c r="EJ157" i="8"/>
  <c r="EK157" i="8"/>
  <c r="EL157" i="8"/>
  <c r="EM157" i="8"/>
  <c r="EN157" i="8"/>
  <c r="EO157" i="8"/>
  <c r="ET157" i="8"/>
  <c r="EU157" i="8"/>
  <c r="EX157" i="8"/>
  <c r="EY157" i="8"/>
  <c r="EZ157" i="8"/>
  <c r="FA157" i="8"/>
  <c r="FB157" i="8"/>
  <c r="FC157" i="8"/>
  <c r="FD157" i="8"/>
  <c r="FE157" i="8"/>
  <c r="FF157" i="8"/>
  <c r="FG157" i="8"/>
  <c r="FL157" i="8"/>
  <c r="FM157" i="8"/>
  <c r="FP157" i="8"/>
  <c r="FQ157" i="8"/>
  <c r="FR157" i="8"/>
  <c r="FS157" i="8"/>
  <c r="FT157" i="8"/>
  <c r="FU157" i="8"/>
  <c r="FV157" i="8"/>
  <c r="FW157" i="8"/>
  <c r="FX157" i="8"/>
  <c r="FY157" i="8"/>
  <c r="B158" i="8"/>
  <c r="F158" i="8"/>
  <c r="G158" i="8"/>
  <c r="H158" i="8"/>
  <c r="I158" i="8"/>
  <c r="J158" i="8"/>
  <c r="K158" i="8"/>
  <c r="N158" i="8"/>
  <c r="O158" i="8"/>
  <c r="P158" i="8"/>
  <c r="Q158" i="8"/>
  <c r="R158" i="8"/>
  <c r="S158" i="8"/>
  <c r="X158" i="8"/>
  <c r="Y158" i="8"/>
  <c r="Z158" i="8"/>
  <c r="AA158" i="8"/>
  <c r="AB158" i="8"/>
  <c r="AC158" i="8"/>
  <c r="AF158" i="8"/>
  <c r="AG158" i="8"/>
  <c r="AH158" i="8"/>
  <c r="AI158" i="8"/>
  <c r="AJ158" i="8"/>
  <c r="AK158" i="8"/>
  <c r="AP158" i="8"/>
  <c r="AQ158" i="8"/>
  <c r="AR158" i="8"/>
  <c r="BD158" i="8" s="1"/>
  <c r="AS158" i="8"/>
  <c r="AT158" i="8"/>
  <c r="AU158" i="8"/>
  <c r="AX158" i="8"/>
  <c r="AY158" i="8"/>
  <c r="AZ158" i="8"/>
  <c r="BA158" i="8"/>
  <c r="BB158" i="8"/>
  <c r="BC158" i="8"/>
  <c r="BH158" i="8"/>
  <c r="BI158" i="8"/>
  <c r="BJ158" i="8"/>
  <c r="BK158" i="8"/>
  <c r="BL158" i="8"/>
  <c r="BM158" i="8"/>
  <c r="BP158" i="8"/>
  <c r="BQ158" i="8"/>
  <c r="BR158" i="8"/>
  <c r="BS158" i="8"/>
  <c r="BT158" i="8"/>
  <c r="BU158" i="8"/>
  <c r="BZ158" i="8"/>
  <c r="CA158" i="8"/>
  <c r="CB158" i="8"/>
  <c r="CC158" i="8"/>
  <c r="CD158" i="8"/>
  <c r="CE158" i="8"/>
  <c r="CH158" i="8"/>
  <c r="CI158" i="8"/>
  <c r="CJ158" i="8"/>
  <c r="CK158" i="8"/>
  <c r="CL158" i="8"/>
  <c r="CM158" i="8"/>
  <c r="CR158" i="8"/>
  <c r="CS158" i="8"/>
  <c r="CV158" i="8"/>
  <c r="CW158" i="8"/>
  <c r="CX158" i="8"/>
  <c r="DF158" i="8" s="1"/>
  <c r="CY158" i="8"/>
  <c r="CZ158" i="8"/>
  <c r="DA158" i="8"/>
  <c r="DB158" i="8"/>
  <c r="DC158" i="8"/>
  <c r="DD158" i="8"/>
  <c r="DE158" i="8"/>
  <c r="DJ158" i="8"/>
  <c r="DX158" i="8" s="1"/>
  <c r="DK158" i="8"/>
  <c r="DN158" i="8"/>
  <c r="DO158" i="8"/>
  <c r="DP158" i="8"/>
  <c r="DQ158" i="8"/>
  <c r="DR158" i="8"/>
  <c r="DS158" i="8"/>
  <c r="DT158" i="8"/>
  <c r="DU158" i="8"/>
  <c r="DV158" i="8"/>
  <c r="DW158" i="8"/>
  <c r="EB158" i="8"/>
  <c r="EC158" i="8"/>
  <c r="EF158" i="8"/>
  <c r="EG158" i="8"/>
  <c r="EH158" i="8"/>
  <c r="EI158" i="8"/>
  <c r="EJ158" i="8"/>
  <c r="EK158" i="8"/>
  <c r="EL158" i="8"/>
  <c r="EM158" i="8"/>
  <c r="EN158" i="8"/>
  <c r="EO158" i="8"/>
  <c r="ET158" i="8"/>
  <c r="EU158" i="8"/>
  <c r="EX158" i="8"/>
  <c r="EY158" i="8"/>
  <c r="EZ158" i="8"/>
  <c r="FA158" i="8"/>
  <c r="FB158" i="8"/>
  <c r="FC158" i="8"/>
  <c r="FD158" i="8"/>
  <c r="FE158" i="8"/>
  <c r="FF158" i="8"/>
  <c r="FG158" i="8"/>
  <c r="FL158" i="8"/>
  <c r="FM158" i="8"/>
  <c r="FP158" i="8"/>
  <c r="FQ158" i="8"/>
  <c r="FR158" i="8"/>
  <c r="FS158" i="8"/>
  <c r="FT158" i="8"/>
  <c r="FU158" i="8"/>
  <c r="FV158" i="8"/>
  <c r="FW158" i="8"/>
  <c r="FX158" i="8"/>
  <c r="FY158" i="8"/>
  <c r="B159" i="8"/>
  <c r="F159" i="8"/>
  <c r="G159" i="8"/>
  <c r="H159" i="8"/>
  <c r="I159" i="8"/>
  <c r="J159" i="8"/>
  <c r="K159" i="8"/>
  <c r="N159" i="8"/>
  <c r="O159" i="8"/>
  <c r="P159" i="8"/>
  <c r="Q159" i="8"/>
  <c r="R159" i="8"/>
  <c r="S159" i="8"/>
  <c r="X159" i="8"/>
  <c r="Y159" i="8"/>
  <c r="Z159" i="8"/>
  <c r="AA159" i="8"/>
  <c r="AB159" i="8"/>
  <c r="AC159" i="8"/>
  <c r="AF159" i="8"/>
  <c r="AG159" i="8"/>
  <c r="AH159" i="8"/>
  <c r="AI159" i="8"/>
  <c r="AJ159" i="8"/>
  <c r="AK159" i="8"/>
  <c r="AP159" i="8"/>
  <c r="AQ159" i="8"/>
  <c r="AR159" i="8"/>
  <c r="AS159" i="8"/>
  <c r="AT159" i="8"/>
  <c r="AU159" i="8"/>
  <c r="AX159" i="8"/>
  <c r="AY159" i="8"/>
  <c r="AZ159" i="8"/>
  <c r="BA159" i="8"/>
  <c r="BE159" i="8" s="1"/>
  <c r="BB159" i="8"/>
  <c r="BC159" i="8"/>
  <c r="BH159" i="8"/>
  <c r="BI159" i="8"/>
  <c r="BW159" i="8" s="1"/>
  <c r="BJ159" i="8"/>
  <c r="BK159" i="8"/>
  <c r="BL159" i="8"/>
  <c r="BM159" i="8"/>
  <c r="BP159" i="8"/>
  <c r="BQ159" i="8"/>
  <c r="BR159" i="8"/>
  <c r="BS159" i="8"/>
  <c r="BT159" i="8"/>
  <c r="BU159" i="8"/>
  <c r="BZ159" i="8"/>
  <c r="CA159" i="8"/>
  <c r="CB159" i="8"/>
  <c r="CC159" i="8"/>
  <c r="CD159" i="8"/>
  <c r="CE159" i="8"/>
  <c r="CH159" i="8"/>
  <c r="CI159" i="8"/>
  <c r="CJ159" i="8"/>
  <c r="CK159" i="8"/>
  <c r="CL159" i="8"/>
  <c r="CM159" i="8"/>
  <c r="CR159" i="8"/>
  <c r="CS159" i="8"/>
  <c r="CV159" i="8"/>
  <c r="CW159" i="8"/>
  <c r="CX159" i="8"/>
  <c r="DF159" i="8" s="1"/>
  <c r="CY159" i="8"/>
  <c r="CZ159" i="8"/>
  <c r="DA159" i="8"/>
  <c r="DB159" i="8"/>
  <c r="DC159" i="8"/>
  <c r="DD159" i="8"/>
  <c r="DE159" i="8"/>
  <c r="DJ159" i="8"/>
  <c r="DK159" i="8"/>
  <c r="DN159" i="8"/>
  <c r="DO159" i="8"/>
  <c r="DP159" i="8"/>
  <c r="DQ159" i="8"/>
  <c r="DR159" i="8"/>
  <c r="DS159" i="8"/>
  <c r="DT159" i="8"/>
  <c r="DU159" i="8"/>
  <c r="DV159" i="8"/>
  <c r="DW159" i="8"/>
  <c r="EB159" i="8"/>
  <c r="EC159" i="8"/>
  <c r="EF159" i="8"/>
  <c r="EG159" i="8"/>
  <c r="EH159" i="8"/>
  <c r="EI159" i="8"/>
  <c r="EJ159" i="8"/>
  <c r="EK159" i="8"/>
  <c r="EL159" i="8"/>
  <c r="EM159" i="8"/>
  <c r="EN159" i="8"/>
  <c r="EO159" i="8"/>
  <c r="ET159" i="8"/>
  <c r="EU159" i="8"/>
  <c r="EX159" i="8"/>
  <c r="EY159" i="8"/>
  <c r="EZ159" i="8"/>
  <c r="FA159" i="8"/>
  <c r="FB159" i="8"/>
  <c r="FC159" i="8"/>
  <c r="FD159" i="8"/>
  <c r="FE159" i="8"/>
  <c r="FF159" i="8"/>
  <c r="FG159" i="8"/>
  <c r="FL159" i="8"/>
  <c r="FM159" i="8"/>
  <c r="FP159" i="8"/>
  <c r="FQ159" i="8"/>
  <c r="FR159" i="8"/>
  <c r="FS159" i="8"/>
  <c r="FT159" i="8"/>
  <c r="FU159" i="8"/>
  <c r="FV159" i="8"/>
  <c r="FW159" i="8"/>
  <c r="FX159" i="8"/>
  <c r="FY159" i="8"/>
  <c r="B160" i="8"/>
  <c r="C160" i="8"/>
  <c r="B4" i="12"/>
  <c r="I4" i="12"/>
  <c r="J6" i="12"/>
  <c r="B11" i="12"/>
  <c r="C12" i="12"/>
  <c r="D12" i="12"/>
  <c r="E12" i="12"/>
  <c r="F12" i="12"/>
  <c r="G12" i="12"/>
  <c r="H12" i="12"/>
  <c r="I12" i="12"/>
  <c r="J12" i="12"/>
  <c r="K12" i="12"/>
  <c r="C13" i="12"/>
  <c r="B13" i="12" s="1"/>
  <c r="D13" i="12"/>
  <c r="E13" i="12"/>
  <c r="F13" i="12"/>
  <c r="G13" i="12"/>
  <c r="H13" i="12"/>
  <c r="I13" i="12"/>
  <c r="J13" i="12"/>
  <c r="K13" i="12"/>
  <c r="C14" i="12"/>
  <c r="D14" i="12"/>
  <c r="E14" i="12"/>
  <c r="F14" i="12"/>
  <c r="G14" i="12"/>
  <c r="H14" i="12"/>
  <c r="I14" i="12"/>
  <c r="J14" i="12"/>
  <c r="K14" i="12"/>
  <c r="C15" i="12"/>
  <c r="B15" i="12"/>
  <c r="D15" i="12"/>
  <c r="E15" i="12"/>
  <c r="F15" i="12"/>
  <c r="H15" i="12"/>
  <c r="I15" i="12"/>
  <c r="J15" i="12"/>
  <c r="K15" i="12"/>
  <c r="D4" i="7"/>
  <c r="T4" i="7"/>
  <c r="F5" i="7"/>
  <c r="I6" i="7"/>
  <c r="L6" i="7" s="1"/>
  <c r="O6" i="7"/>
  <c r="B7" i="7"/>
  <c r="O7" i="7"/>
  <c r="G12" i="7"/>
  <c r="H12" i="7"/>
  <c r="I12" i="7"/>
  <c r="J12" i="7"/>
  <c r="K12" i="7"/>
  <c r="L12" i="7"/>
  <c r="O12" i="7"/>
  <c r="P12" i="7"/>
  <c r="Q12" i="7"/>
  <c r="R12" i="7"/>
  <c r="S12" i="7"/>
  <c r="T12" i="7"/>
  <c r="G13" i="7"/>
  <c r="H13" i="7"/>
  <c r="I13" i="7"/>
  <c r="J13" i="7"/>
  <c r="K13" i="7"/>
  <c r="L13" i="7"/>
  <c r="O13" i="7"/>
  <c r="P13" i="7"/>
  <c r="Q13" i="7"/>
  <c r="R13" i="7"/>
  <c r="S13" i="7"/>
  <c r="T13" i="7"/>
  <c r="G14" i="7"/>
  <c r="H14" i="7"/>
  <c r="I14" i="7"/>
  <c r="J14" i="7"/>
  <c r="K14" i="7"/>
  <c r="L14" i="7"/>
  <c r="O14" i="7"/>
  <c r="P14" i="7"/>
  <c r="Q14" i="7"/>
  <c r="R14" i="7"/>
  <c r="S14" i="7"/>
  <c r="T14" i="7"/>
  <c r="G15" i="7"/>
  <c r="H15" i="7"/>
  <c r="I15" i="7"/>
  <c r="J15" i="7"/>
  <c r="K15" i="7"/>
  <c r="L15" i="7"/>
  <c r="O15" i="7"/>
  <c r="P15" i="7"/>
  <c r="Q15" i="7"/>
  <c r="R15" i="7"/>
  <c r="S15" i="7"/>
  <c r="T15" i="7"/>
  <c r="G16" i="7"/>
  <c r="H16" i="7"/>
  <c r="I16" i="7"/>
  <c r="J16" i="7"/>
  <c r="K16" i="7"/>
  <c r="L16" i="7"/>
  <c r="O16" i="7"/>
  <c r="P16" i="7"/>
  <c r="Q16" i="7"/>
  <c r="R16" i="7"/>
  <c r="S16" i="7"/>
  <c r="T16" i="7"/>
  <c r="G20" i="7"/>
  <c r="H20" i="7"/>
  <c r="K20" i="7"/>
  <c r="L20" i="7"/>
  <c r="M20" i="7"/>
  <c r="N20" i="7"/>
  <c r="O20" i="7"/>
  <c r="P20" i="7"/>
  <c r="Q20" i="7"/>
  <c r="R20" i="7"/>
  <c r="S20" i="7"/>
  <c r="T20" i="7"/>
  <c r="G21" i="7"/>
  <c r="H21" i="7"/>
  <c r="K21" i="7"/>
  <c r="L21" i="7"/>
  <c r="M21" i="7"/>
  <c r="N21" i="7"/>
  <c r="O21" i="7"/>
  <c r="P21" i="7"/>
  <c r="Q21" i="7"/>
  <c r="R21" i="7"/>
  <c r="S21" i="7"/>
  <c r="T21" i="7"/>
  <c r="G22" i="7"/>
  <c r="H22" i="7"/>
  <c r="K22" i="7"/>
  <c r="L22" i="7"/>
  <c r="M22" i="7"/>
  <c r="N22" i="7"/>
  <c r="O22" i="7"/>
  <c r="P22" i="7"/>
  <c r="Q22" i="7"/>
  <c r="R22" i="7"/>
  <c r="S22" i="7"/>
  <c r="T22" i="7"/>
  <c r="G23" i="7"/>
  <c r="H23" i="7"/>
  <c r="K23" i="7"/>
  <c r="L23" i="7"/>
  <c r="M23" i="7"/>
  <c r="N23" i="7"/>
  <c r="O23" i="7"/>
  <c r="P23" i="7"/>
  <c r="V23" i="7" s="1"/>
  <c r="W23" i="7" s="1"/>
  <c r="Q23" i="7"/>
  <c r="R23" i="7"/>
  <c r="S23" i="7"/>
  <c r="T23" i="7"/>
  <c r="G24" i="7"/>
  <c r="H24" i="7"/>
  <c r="K24" i="7"/>
  <c r="L24" i="7"/>
  <c r="M24" i="7"/>
  <c r="N24" i="7"/>
  <c r="O24" i="7"/>
  <c r="P24" i="7"/>
  <c r="Q24" i="7"/>
  <c r="R24" i="7"/>
  <c r="S24" i="7"/>
  <c r="T24" i="7"/>
  <c r="O28" i="7"/>
  <c r="D4" i="6"/>
  <c r="L43" i="6" s="1"/>
  <c r="T4" i="6"/>
  <c r="F5" i="6"/>
  <c r="I5" i="6"/>
  <c r="L5" i="6"/>
  <c r="O6" i="6"/>
  <c r="B7" i="6"/>
  <c r="O7" i="6"/>
  <c r="G15" i="6"/>
  <c r="H15" i="6"/>
  <c r="I15" i="6"/>
  <c r="J15" i="6"/>
  <c r="L15" i="6"/>
  <c r="M15" i="6"/>
  <c r="N15" i="6"/>
  <c r="O15" i="6"/>
  <c r="P15" i="6"/>
  <c r="Q15" i="6"/>
  <c r="R15" i="6"/>
  <c r="R20" i="6" s="1"/>
  <c r="S15" i="6"/>
  <c r="T15" i="6"/>
  <c r="G16" i="6"/>
  <c r="H16" i="6"/>
  <c r="V16" i="6" s="1"/>
  <c r="I16" i="6"/>
  <c r="J16" i="6"/>
  <c r="L16" i="6"/>
  <c r="M16" i="6"/>
  <c r="N16" i="6"/>
  <c r="O16" i="6"/>
  <c r="P16" i="6"/>
  <c r="Q16" i="6"/>
  <c r="R16" i="6"/>
  <c r="S16" i="6"/>
  <c r="T16" i="6"/>
  <c r="G17" i="6"/>
  <c r="H17" i="6"/>
  <c r="I17" i="6"/>
  <c r="J17" i="6"/>
  <c r="L17" i="6"/>
  <c r="M17" i="6"/>
  <c r="N17" i="6"/>
  <c r="O17" i="6"/>
  <c r="O20" i="6"/>
  <c r="P17" i="6"/>
  <c r="Q17" i="6"/>
  <c r="R17" i="6"/>
  <c r="S17" i="6"/>
  <c r="S20" i="6" s="1"/>
  <c r="T17" i="6"/>
  <c r="G18" i="6"/>
  <c r="H18" i="6"/>
  <c r="V18" i="6"/>
  <c r="I18" i="6"/>
  <c r="J18" i="6"/>
  <c r="L18" i="6"/>
  <c r="M18" i="6"/>
  <c r="N18" i="6"/>
  <c r="O18" i="6"/>
  <c r="P18" i="6"/>
  <c r="Q18" i="6"/>
  <c r="R18" i="6"/>
  <c r="S18" i="6"/>
  <c r="T18" i="6"/>
  <c r="G19" i="6"/>
  <c r="U19" i="6" s="1"/>
  <c r="H19" i="6"/>
  <c r="I19" i="6"/>
  <c r="J19" i="6"/>
  <c r="L19" i="6"/>
  <c r="M19" i="6"/>
  <c r="N19" i="6"/>
  <c r="O19" i="6"/>
  <c r="P19" i="6"/>
  <c r="P20" i="6" s="1"/>
  <c r="Q19" i="6"/>
  <c r="R19" i="6"/>
  <c r="S19" i="6"/>
  <c r="T19" i="6"/>
  <c r="G23" i="6"/>
  <c r="H23" i="6"/>
  <c r="I23" i="6"/>
  <c r="J23" i="6"/>
  <c r="J28" i="6" s="1"/>
  <c r="L23" i="6"/>
  <c r="M23" i="6"/>
  <c r="N23" i="6"/>
  <c r="O23" i="6"/>
  <c r="P23" i="6"/>
  <c r="Q23" i="6"/>
  <c r="R23" i="6"/>
  <c r="S23" i="6"/>
  <c r="S28" i="6" s="1"/>
  <c r="T23" i="6"/>
  <c r="G24" i="6"/>
  <c r="H24" i="6"/>
  <c r="H28" i="6" s="1"/>
  <c r="I24" i="6"/>
  <c r="J24" i="6"/>
  <c r="L24" i="6"/>
  <c r="M24" i="6"/>
  <c r="N24" i="6"/>
  <c r="O24" i="6"/>
  <c r="P24" i="6"/>
  <c r="Q24" i="6"/>
  <c r="R24" i="6"/>
  <c r="S24" i="6"/>
  <c r="T24" i="6"/>
  <c r="G25" i="6"/>
  <c r="U25" i="6" s="1"/>
  <c r="H25" i="6"/>
  <c r="I25" i="6"/>
  <c r="J25" i="6"/>
  <c r="L25" i="6"/>
  <c r="M25" i="6"/>
  <c r="N25" i="6"/>
  <c r="O25" i="6"/>
  <c r="P25" i="6"/>
  <c r="Q25" i="6"/>
  <c r="R25" i="6"/>
  <c r="S25" i="6"/>
  <c r="T25" i="6"/>
  <c r="G26" i="6"/>
  <c r="H26" i="6"/>
  <c r="I26" i="6"/>
  <c r="J26" i="6"/>
  <c r="L26" i="6"/>
  <c r="M26" i="6"/>
  <c r="N26" i="6"/>
  <c r="O26" i="6"/>
  <c r="P26" i="6"/>
  <c r="Q26" i="6"/>
  <c r="R26" i="6"/>
  <c r="S26" i="6"/>
  <c r="T26" i="6"/>
  <c r="G27" i="6"/>
  <c r="U27" i="6" s="1"/>
  <c r="H27" i="6"/>
  <c r="I27" i="6"/>
  <c r="J27" i="6"/>
  <c r="L27" i="6"/>
  <c r="M27" i="6"/>
  <c r="N27" i="6"/>
  <c r="O27" i="6"/>
  <c r="P27" i="6"/>
  <c r="P28" i="6" s="1"/>
  <c r="Q27" i="6"/>
  <c r="R27" i="6"/>
  <c r="S27" i="6"/>
  <c r="T27" i="6"/>
  <c r="G31" i="6"/>
  <c r="H31" i="6"/>
  <c r="I31" i="6"/>
  <c r="J31" i="6"/>
  <c r="L31" i="6"/>
  <c r="M31" i="6"/>
  <c r="N31" i="6"/>
  <c r="N36" i="6" s="1"/>
  <c r="O31" i="6"/>
  <c r="P31" i="6"/>
  <c r="Q31" i="6"/>
  <c r="R31" i="6"/>
  <c r="S31" i="6"/>
  <c r="T31" i="6"/>
  <c r="G32" i="6"/>
  <c r="H32" i="6"/>
  <c r="H36" i="6" s="1"/>
  <c r="I32" i="6"/>
  <c r="J32" i="6"/>
  <c r="L32" i="6"/>
  <c r="M32" i="6"/>
  <c r="M36" i="6" s="1"/>
  <c r="N32" i="6"/>
  <c r="O32" i="6"/>
  <c r="P32" i="6"/>
  <c r="Q32" i="6"/>
  <c r="Q36" i="6" s="1"/>
  <c r="R32" i="6"/>
  <c r="S32" i="6"/>
  <c r="T32" i="6"/>
  <c r="G33" i="6"/>
  <c r="H33" i="6"/>
  <c r="I33" i="6"/>
  <c r="J33" i="6"/>
  <c r="L33" i="6"/>
  <c r="M33" i="6"/>
  <c r="N33" i="6"/>
  <c r="O33" i="6"/>
  <c r="P33" i="6"/>
  <c r="Q33" i="6"/>
  <c r="R33" i="6"/>
  <c r="S33" i="6"/>
  <c r="T33" i="6"/>
  <c r="G34" i="6"/>
  <c r="H34" i="6"/>
  <c r="I34" i="6"/>
  <c r="J34" i="6"/>
  <c r="L34" i="6"/>
  <c r="M34" i="6"/>
  <c r="N34" i="6"/>
  <c r="O34" i="6"/>
  <c r="P34" i="6"/>
  <c r="Q34" i="6"/>
  <c r="R34" i="6"/>
  <c r="S34" i="6"/>
  <c r="T34" i="6"/>
  <c r="G35" i="6"/>
  <c r="U35" i="6" s="1"/>
  <c r="H35" i="6"/>
  <c r="I35" i="6"/>
  <c r="J35" i="6"/>
  <c r="L35" i="6"/>
  <c r="M35" i="6"/>
  <c r="N35" i="6"/>
  <c r="O35" i="6"/>
  <c r="P35" i="6"/>
  <c r="Q35" i="6"/>
  <c r="R35" i="6"/>
  <c r="S35" i="6"/>
  <c r="T35" i="6"/>
  <c r="O44" i="6"/>
  <c r="G50" i="6"/>
  <c r="H50" i="6"/>
  <c r="I50" i="6"/>
  <c r="I54" i="6" s="1"/>
  <c r="J50" i="6"/>
  <c r="L50" i="6"/>
  <c r="M50" i="6"/>
  <c r="N50" i="6"/>
  <c r="O50" i="6"/>
  <c r="P50" i="6"/>
  <c r="Q50" i="6"/>
  <c r="R50" i="6"/>
  <c r="S50" i="6"/>
  <c r="T50" i="6"/>
  <c r="G51" i="6"/>
  <c r="H51" i="6"/>
  <c r="I51" i="6"/>
  <c r="J51" i="6"/>
  <c r="L51" i="6"/>
  <c r="M51" i="6"/>
  <c r="N51" i="6"/>
  <c r="N54" i="6"/>
  <c r="O51" i="6"/>
  <c r="P51" i="6"/>
  <c r="Q51" i="6"/>
  <c r="R51" i="6"/>
  <c r="S51" i="6"/>
  <c r="T51" i="6"/>
  <c r="G52" i="6"/>
  <c r="H52" i="6"/>
  <c r="I52" i="6"/>
  <c r="J52" i="6"/>
  <c r="L52" i="6"/>
  <c r="M52" i="6"/>
  <c r="N52" i="6"/>
  <c r="O52" i="6"/>
  <c r="P52" i="6"/>
  <c r="Q52" i="6"/>
  <c r="R52" i="6"/>
  <c r="S52" i="6"/>
  <c r="T52" i="6"/>
  <c r="G53" i="6"/>
  <c r="U53" i="6" s="1"/>
  <c r="H53" i="6"/>
  <c r="I53" i="6"/>
  <c r="J53" i="6"/>
  <c r="L53" i="6"/>
  <c r="M53" i="6"/>
  <c r="N53" i="6"/>
  <c r="O53" i="6"/>
  <c r="P53" i="6"/>
  <c r="P54" i="6" s="1"/>
  <c r="Q53" i="6"/>
  <c r="R53" i="6"/>
  <c r="S53" i="6"/>
  <c r="T53" i="6"/>
  <c r="G57" i="6"/>
  <c r="H57" i="6"/>
  <c r="I57" i="6"/>
  <c r="I61" i="6" s="1"/>
  <c r="J57" i="6"/>
  <c r="L57" i="6"/>
  <c r="M57" i="6"/>
  <c r="N57" i="6"/>
  <c r="O57" i="6"/>
  <c r="P57" i="6"/>
  <c r="Q57" i="6"/>
  <c r="R57" i="6"/>
  <c r="S57" i="6"/>
  <c r="T57" i="6"/>
  <c r="G58" i="6"/>
  <c r="H58" i="6"/>
  <c r="I58" i="6"/>
  <c r="J58" i="6"/>
  <c r="L58" i="6"/>
  <c r="M58" i="6"/>
  <c r="N58" i="6"/>
  <c r="O58" i="6"/>
  <c r="P58" i="6"/>
  <c r="Q58" i="6"/>
  <c r="R58" i="6"/>
  <c r="S58" i="6"/>
  <c r="T58" i="6"/>
  <c r="G59" i="6"/>
  <c r="H59" i="6"/>
  <c r="I59" i="6"/>
  <c r="J59" i="6"/>
  <c r="L59" i="6"/>
  <c r="M59" i="6"/>
  <c r="N59" i="6"/>
  <c r="O59" i="6"/>
  <c r="P59" i="6"/>
  <c r="Q59" i="6"/>
  <c r="R59" i="6"/>
  <c r="S59" i="6"/>
  <c r="T59" i="6"/>
  <c r="G60" i="6"/>
  <c r="H60" i="6"/>
  <c r="I60" i="6"/>
  <c r="J60" i="6"/>
  <c r="L60" i="6"/>
  <c r="M60" i="6"/>
  <c r="N60" i="6"/>
  <c r="O60" i="6"/>
  <c r="P60" i="6"/>
  <c r="Q60" i="6"/>
  <c r="R60" i="6"/>
  <c r="S60" i="6"/>
  <c r="T60" i="6"/>
  <c r="O64" i="6"/>
  <c r="B65" i="6"/>
  <c r="C65" i="6"/>
  <c r="D65" i="6"/>
  <c r="E65" i="6"/>
  <c r="F65" i="6"/>
  <c r="G65" i="6"/>
  <c r="F4" i="5"/>
  <c r="X39" i="5"/>
  <c r="AI4" i="5"/>
  <c r="I5" i="5"/>
  <c r="AB40" i="5" s="1"/>
  <c r="Q5" i="5"/>
  <c r="V5" i="5"/>
  <c r="AB6" i="5"/>
  <c r="B7" i="5"/>
  <c r="AB7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I35" i="5" s="1"/>
  <c r="AJ27" i="5"/>
  <c r="AK27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H35" i="5" s="1"/>
  <c r="AI33" i="5"/>
  <c r="AJ33" i="5"/>
  <c r="AK33" i="5"/>
  <c r="X37" i="5"/>
  <c r="B43" i="5"/>
  <c r="E43" i="5"/>
  <c r="H43" i="5"/>
  <c r="K43" i="5"/>
  <c r="N43" i="5"/>
  <c r="Q43" i="5"/>
  <c r="T43" i="5"/>
  <c r="W43" i="5"/>
  <c r="Z43" i="5"/>
  <c r="AC43" i="5"/>
  <c r="AF43" i="5"/>
  <c r="AI43" i="5"/>
  <c r="B49" i="5"/>
  <c r="H49" i="5" s="1"/>
  <c r="E49" i="5"/>
  <c r="K49" i="5"/>
  <c r="N49" i="5"/>
  <c r="X49" i="5"/>
  <c r="Z49" i="5"/>
  <c r="AD49" i="5"/>
  <c r="AF49" i="5"/>
  <c r="B53" i="5"/>
  <c r="E53" i="5"/>
  <c r="K53" i="5"/>
  <c r="Q53" i="5"/>
  <c r="N53" i="5"/>
  <c r="X53" i="5"/>
  <c r="Z53" i="5"/>
  <c r="AB53" i="5"/>
  <c r="AD53" i="5"/>
  <c r="J59" i="5"/>
  <c r="L59" i="5"/>
  <c r="P59" i="5"/>
  <c r="R59" i="5"/>
  <c r="J60" i="5"/>
  <c r="L60" i="5"/>
  <c r="N60" i="5" s="1"/>
  <c r="P60" i="5"/>
  <c r="R60" i="5"/>
  <c r="J61" i="5"/>
  <c r="L61" i="5"/>
  <c r="P61" i="5"/>
  <c r="R61" i="5"/>
  <c r="J62" i="5"/>
  <c r="L62" i="5"/>
  <c r="P62" i="5"/>
  <c r="R62" i="5"/>
  <c r="J66" i="5"/>
  <c r="L66" i="5"/>
  <c r="N66" i="5" s="1"/>
  <c r="P66" i="5"/>
  <c r="R66" i="5"/>
  <c r="B4" i="10"/>
  <c r="I4" i="10"/>
  <c r="J6" i="10"/>
  <c r="E164" i="8" s="1"/>
  <c r="E198" i="8" s="1"/>
  <c r="B12" i="10"/>
  <c r="F170" i="8"/>
  <c r="B13" i="10"/>
  <c r="P170" i="8"/>
  <c r="B14" i="10"/>
  <c r="Z170" i="8" s="1"/>
  <c r="B15" i="10"/>
  <c r="AJ170" i="8" s="1"/>
  <c r="B27" i="10"/>
  <c r="I27" i="10"/>
  <c r="J29" i="10"/>
  <c r="B35" i="10"/>
  <c r="F171" i="8" s="1"/>
  <c r="B36" i="10"/>
  <c r="P171" i="8" s="1"/>
  <c r="B37" i="10"/>
  <c r="Z171" i="8" s="1"/>
  <c r="B38" i="10"/>
  <c r="AJ171" i="8" s="1"/>
  <c r="B50" i="10"/>
  <c r="I50" i="10"/>
  <c r="J52" i="10"/>
  <c r="B58" i="10"/>
  <c r="F172" i="8" s="1"/>
  <c r="B59" i="10"/>
  <c r="P172" i="8" s="1"/>
  <c r="B60" i="10"/>
  <c r="Z172" i="8" s="1"/>
  <c r="B61" i="10"/>
  <c r="AJ172" i="8" s="1"/>
  <c r="B73" i="10"/>
  <c r="I73" i="10"/>
  <c r="J75" i="10"/>
  <c r="B81" i="10"/>
  <c r="F173" i="8" s="1"/>
  <c r="B82" i="10"/>
  <c r="P173" i="8" s="1"/>
  <c r="B83" i="10"/>
  <c r="Z173" i="8" s="1"/>
  <c r="B84" i="10"/>
  <c r="AJ173" i="8" s="1"/>
  <c r="B96" i="10"/>
  <c r="I96" i="10"/>
  <c r="J98" i="10"/>
  <c r="B104" i="10"/>
  <c r="F174" i="8" s="1"/>
  <c r="B105" i="10"/>
  <c r="P174" i="8" s="1"/>
  <c r="B106" i="10"/>
  <c r="Z174" i="8" s="1"/>
  <c r="B107" i="10"/>
  <c r="AJ174" i="8" s="1"/>
  <c r="B119" i="10"/>
  <c r="I119" i="10"/>
  <c r="J121" i="10"/>
  <c r="B127" i="10"/>
  <c r="F175" i="8" s="1"/>
  <c r="B128" i="10"/>
  <c r="P175" i="8" s="1"/>
  <c r="B129" i="10"/>
  <c r="Z175" i="8" s="1"/>
  <c r="B130" i="10"/>
  <c r="AJ175" i="8" s="1"/>
  <c r="B142" i="10"/>
  <c r="I142" i="10"/>
  <c r="J144" i="10"/>
  <c r="B150" i="10"/>
  <c r="F176" i="8" s="1"/>
  <c r="B151" i="10"/>
  <c r="P176" i="8" s="1"/>
  <c r="B152" i="10"/>
  <c r="Z176" i="8" s="1"/>
  <c r="B153" i="10"/>
  <c r="AJ176" i="8" s="1"/>
  <c r="B165" i="10"/>
  <c r="I165" i="10"/>
  <c r="J167" i="10"/>
  <c r="B173" i="10"/>
  <c r="F177" i="8" s="1"/>
  <c r="B174" i="10"/>
  <c r="P177" i="8" s="1"/>
  <c r="B175" i="10"/>
  <c r="Z177" i="8" s="1"/>
  <c r="B176" i="10"/>
  <c r="AJ177" i="8" s="1"/>
  <c r="B188" i="10"/>
  <c r="I188" i="10"/>
  <c r="J190" i="10"/>
  <c r="B196" i="10"/>
  <c r="F178" i="8" s="1"/>
  <c r="B197" i="10"/>
  <c r="P178" i="8" s="1"/>
  <c r="B198" i="10"/>
  <c r="Z178" i="8" s="1"/>
  <c r="B199" i="10"/>
  <c r="AJ178" i="8" s="1"/>
  <c r="B211" i="10"/>
  <c r="I211" i="10"/>
  <c r="J213" i="10"/>
  <c r="B219" i="10"/>
  <c r="F179" i="8" s="1"/>
  <c r="B220" i="10"/>
  <c r="P179" i="8" s="1"/>
  <c r="B221" i="10"/>
  <c r="Z179" i="8" s="1"/>
  <c r="B222" i="10"/>
  <c r="AJ179" i="8" s="1"/>
  <c r="B234" i="10"/>
  <c r="I234" i="10"/>
  <c r="J236" i="10"/>
  <c r="B242" i="10"/>
  <c r="F180" i="8" s="1"/>
  <c r="B243" i="10"/>
  <c r="P180" i="8" s="1"/>
  <c r="B244" i="10"/>
  <c r="Z180" i="8" s="1"/>
  <c r="B245" i="10"/>
  <c r="AJ180" i="8" s="1"/>
  <c r="B257" i="10"/>
  <c r="I257" i="10"/>
  <c r="J259" i="10"/>
  <c r="B265" i="10"/>
  <c r="F181" i="8" s="1"/>
  <c r="B266" i="10"/>
  <c r="P181" i="8" s="1"/>
  <c r="B267" i="10"/>
  <c r="Z181" i="8" s="1"/>
  <c r="B268" i="10"/>
  <c r="AJ181" i="8" s="1"/>
  <c r="B280" i="10"/>
  <c r="I280" i="10"/>
  <c r="J282" i="10"/>
  <c r="B288" i="10"/>
  <c r="F182" i="8" s="1"/>
  <c r="B289" i="10"/>
  <c r="P182" i="8" s="1"/>
  <c r="B290" i="10"/>
  <c r="Z182" i="8" s="1"/>
  <c r="B291" i="10"/>
  <c r="AJ182" i="8" s="1"/>
  <c r="B303" i="10"/>
  <c r="I303" i="10"/>
  <c r="J305" i="10"/>
  <c r="B311" i="10"/>
  <c r="F183" i="8" s="1"/>
  <c r="B312" i="10"/>
  <c r="P183" i="8" s="1"/>
  <c r="B313" i="10"/>
  <c r="Z183" i="8" s="1"/>
  <c r="B314" i="10"/>
  <c r="AJ183" i="8" s="1"/>
  <c r="B326" i="10"/>
  <c r="I326" i="10"/>
  <c r="J328" i="10"/>
  <c r="B334" i="10"/>
  <c r="F184" i="8" s="1"/>
  <c r="B335" i="10"/>
  <c r="P184" i="8" s="1"/>
  <c r="B336" i="10"/>
  <c r="Z184" i="8" s="1"/>
  <c r="B337" i="10"/>
  <c r="AJ184" i="8" s="1"/>
  <c r="B349" i="10"/>
  <c r="I349" i="10"/>
  <c r="J351" i="10"/>
  <c r="B357" i="10"/>
  <c r="F185" i="8" s="1"/>
  <c r="B358" i="10"/>
  <c r="P185" i="8" s="1"/>
  <c r="B359" i="10"/>
  <c r="Z185" i="8" s="1"/>
  <c r="B360" i="10"/>
  <c r="AJ185" i="8" s="1"/>
  <c r="B372" i="10"/>
  <c r="I372" i="10"/>
  <c r="J374" i="10"/>
  <c r="B380" i="10"/>
  <c r="F186" i="8" s="1"/>
  <c r="B381" i="10"/>
  <c r="P186" i="8" s="1"/>
  <c r="B382" i="10"/>
  <c r="Z186" i="8" s="1"/>
  <c r="B383" i="10"/>
  <c r="AJ186" i="8" s="1"/>
  <c r="B395" i="10"/>
  <c r="I395" i="10"/>
  <c r="J397" i="10"/>
  <c r="B403" i="10"/>
  <c r="F187" i="8" s="1"/>
  <c r="B404" i="10"/>
  <c r="P187" i="8" s="1"/>
  <c r="B405" i="10"/>
  <c r="Z187" i="8" s="1"/>
  <c r="B406" i="10"/>
  <c r="AJ187" i="8" s="1"/>
  <c r="B418" i="10"/>
  <c r="I418" i="10"/>
  <c r="J420" i="10"/>
  <c r="B426" i="10"/>
  <c r="F188" i="8" s="1"/>
  <c r="B427" i="10"/>
  <c r="P188" i="8" s="1"/>
  <c r="B428" i="10"/>
  <c r="Z188" i="8" s="1"/>
  <c r="B429" i="10"/>
  <c r="B441" i="10"/>
  <c r="I441" i="10"/>
  <c r="J443" i="10"/>
  <c r="B449" i="10"/>
  <c r="F189" i="8" s="1"/>
  <c r="B450" i="10"/>
  <c r="B451" i="10"/>
  <c r="Z189" i="8" s="1"/>
  <c r="B452" i="10"/>
  <c r="AJ189" i="8" s="1"/>
  <c r="B464" i="10"/>
  <c r="I464" i="10"/>
  <c r="J466" i="10"/>
  <c r="B472" i="10"/>
  <c r="F190" i="8" s="1"/>
  <c r="B473" i="10"/>
  <c r="P190" i="8" s="1"/>
  <c r="B474" i="10"/>
  <c r="Z190" i="8" s="1"/>
  <c r="B475" i="10"/>
  <c r="AJ190" i="8" s="1"/>
  <c r="B487" i="10"/>
  <c r="I487" i="10"/>
  <c r="J489" i="10"/>
  <c r="B495" i="10"/>
  <c r="F191" i="8" s="1"/>
  <c r="B496" i="10"/>
  <c r="P191" i="8" s="1"/>
  <c r="B497" i="10"/>
  <c r="Z191" i="8" s="1"/>
  <c r="B498" i="10"/>
  <c r="AJ191" i="8" s="1"/>
  <c r="B510" i="10"/>
  <c r="I510" i="10"/>
  <c r="J512" i="10"/>
  <c r="B518" i="10"/>
  <c r="F192" i="8" s="1"/>
  <c r="B519" i="10"/>
  <c r="P192" i="8" s="1"/>
  <c r="B520" i="10"/>
  <c r="Z192" i="8" s="1"/>
  <c r="B521" i="10"/>
  <c r="AJ192" i="8" s="1"/>
  <c r="B533" i="10"/>
  <c r="I533" i="10"/>
  <c r="J535" i="10"/>
  <c r="B541" i="10"/>
  <c r="F193" i="8" s="1"/>
  <c r="B542" i="10"/>
  <c r="P193" i="8" s="1"/>
  <c r="B543" i="10"/>
  <c r="Z193" i="8" s="1"/>
  <c r="B544" i="10"/>
  <c r="AJ193" i="8" s="1"/>
  <c r="B556" i="10"/>
  <c r="I556" i="10"/>
  <c r="J558" i="10"/>
  <c r="B564" i="10"/>
  <c r="F194" i="8" s="1"/>
  <c r="B565" i="10"/>
  <c r="P194" i="8" s="1"/>
  <c r="B566" i="10"/>
  <c r="Z194" i="8" s="1"/>
  <c r="B567" i="10"/>
  <c r="AJ194" i="8" s="1"/>
  <c r="D5" i="4"/>
  <c r="T5" i="4"/>
  <c r="I7" i="4"/>
  <c r="I487" i="4" s="1"/>
  <c r="O7" i="4"/>
  <c r="B8" i="4"/>
  <c r="O8" i="4"/>
  <c r="U13" i="4"/>
  <c r="V13" i="4"/>
  <c r="U14" i="4"/>
  <c r="W14" i="4" s="1"/>
  <c r="V14" i="4"/>
  <c r="U15" i="4"/>
  <c r="W15" i="4" s="1"/>
  <c r="V15" i="4"/>
  <c r="U16" i="4"/>
  <c r="V16" i="4"/>
  <c r="U17" i="4"/>
  <c r="V17" i="4"/>
  <c r="W17" i="4"/>
  <c r="G18" i="4"/>
  <c r="H18" i="4"/>
  <c r="I18" i="4"/>
  <c r="J18" i="4"/>
  <c r="K18" i="4"/>
  <c r="L18" i="4"/>
  <c r="O18" i="4"/>
  <c r="P18" i="4"/>
  <c r="Q18" i="4"/>
  <c r="R18" i="4"/>
  <c r="S18" i="4"/>
  <c r="T18" i="4"/>
  <c r="U21" i="4"/>
  <c r="V21" i="4"/>
  <c r="W21" i="4" s="1"/>
  <c r="U22" i="4"/>
  <c r="V22" i="4"/>
  <c r="U23" i="4"/>
  <c r="W23" i="4" s="1"/>
  <c r="V23" i="4"/>
  <c r="U24" i="4"/>
  <c r="V24" i="4"/>
  <c r="V26" i="4" s="1"/>
  <c r="U25" i="4"/>
  <c r="V25" i="4"/>
  <c r="W25" i="4"/>
  <c r="G26" i="4"/>
  <c r="H26" i="4"/>
  <c r="K26" i="4"/>
  <c r="L26" i="4"/>
  <c r="M26" i="4"/>
  <c r="N26" i="4"/>
  <c r="O26" i="4"/>
  <c r="P26" i="4"/>
  <c r="Q26" i="4"/>
  <c r="R26" i="4"/>
  <c r="S26" i="4"/>
  <c r="T26" i="4"/>
  <c r="T37" i="4"/>
  <c r="O39" i="4"/>
  <c r="B40" i="4"/>
  <c r="O40" i="4"/>
  <c r="U45" i="4"/>
  <c r="W45" i="4"/>
  <c r="V45" i="4"/>
  <c r="U46" i="4"/>
  <c r="V46" i="4"/>
  <c r="V50" i="4"/>
  <c r="U47" i="4"/>
  <c r="W47" i="4"/>
  <c r="V47" i="4"/>
  <c r="U48" i="4"/>
  <c r="V48" i="4"/>
  <c r="U49" i="4"/>
  <c r="V49" i="4"/>
  <c r="W49" i="4"/>
  <c r="G50" i="4"/>
  <c r="H50" i="4"/>
  <c r="I50" i="4"/>
  <c r="J50" i="4"/>
  <c r="K50" i="4"/>
  <c r="L50" i="4"/>
  <c r="O50" i="4"/>
  <c r="P50" i="4"/>
  <c r="Q50" i="4"/>
  <c r="R50" i="4"/>
  <c r="S50" i="4"/>
  <c r="T50" i="4"/>
  <c r="U53" i="4"/>
  <c r="V53" i="4"/>
  <c r="W53" i="4" s="1"/>
  <c r="U54" i="4"/>
  <c r="V54" i="4"/>
  <c r="U55" i="4"/>
  <c r="W55" i="4"/>
  <c r="V55" i="4"/>
  <c r="U56" i="4"/>
  <c r="W56" i="4" s="1"/>
  <c r="V56" i="4"/>
  <c r="V58" i="4" s="1"/>
  <c r="U57" i="4"/>
  <c r="V57" i="4"/>
  <c r="W57" i="4" s="1"/>
  <c r="G58" i="4"/>
  <c r="H58" i="4"/>
  <c r="K58" i="4"/>
  <c r="L58" i="4"/>
  <c r="M58" i="4"/>
  <c r="N58" i="4"/>
  <c r="O58" i="4"/>
  <c r="P58" i="4"/>
  <c r="Q58" i="4"/>
  <c r="R58" i="4"/>
  <c r="S58" i="4"/>
  <c r="T58" i="4"/>
  <c r="T69" i="4"/>
  <c r="O71" i="4"/>
  <c r="B72" i="4"/>
  <c r="O72" i="4"/>
  <c r="U77" i="4"/>
  <c r="W77" i="4" s="1"/>
  <c r="V77" i="4"/>
  <c r="U78" i="4"/>
  <c r="V78" i="4"/>
  <c r="U79" i="4"/>
  <c r="V79" i="4"/>
  <c r="W79" i="4"/>
  <c r="U80" i="4"/>
  <c r="W80" i="4"/>
  <c r="V80" i="4"/>
  <c r="U81" i="4"/>
  <c r="W81" i="4" s="1"/>
  <c r="V81" i="4"/>
  <c r="G82" i="4"/>
  <c r="H82" i="4"/>
  <c r="I82" i="4"/>
  <c r="J82" i="4"/>
  <c r="K82" i="4"/>
  <c r="L82" i="4"/>
  <c r="O82" i="4"/>
  <c r="P82" i="4"/>
  <c r="Q82" i="4"/>
  <c r="R82" i="4"/>
  <c r="S82" i="4"/>
  <c r="T82" i="4"/>
  <c r="U85" i="4"/>
  <c r="V85" i="4"/>
  <c r="U86" i="4"/>
  <c r="V86" i="4"/>
  <c r="W86" i="4"/>
  <c r="U87" i="4"/>
  <c r="V87" i="4"/>
  <c r="W87" i="4" s="1"/>
  <c r="U88" i="4"/>
  <c r="V88" i="4"/>
  <c r="U89" i="4"/>
  <c r="V89" i="4"/>
  <c r="V90" i="4" s="1"/>
  <c r="G90" i="4"/>
  <c r="H90" i="4"/>
  <c r="K90" i="4"/>
  <c r="L90" i="4"/>
  <c r="M90" i="4"/>
  <c r="N90" i="4"/>
  <c r="O90" i="4"/>
  <c r="P90" i="4"/>
  <c r="Q90" i="4"/>
  <c r="R90" i="4"/>
  <c r="S90" i="4"/>
  <c r="T90" i="4"/>
  <c r="T101" i="4"/>
  <c r="O103" i="4"/>
  <c r="B104" i="4"/>
  <c r="O104" i="4"/>
  <c r="U109" i="4"/>
  <c r="W109" i="4"/>
  <c r="V109" i="4"/>
  <c r="U110" i="4"/>
  <c r="W110" i="4" s="1"/>
  <c r="V110" i="4"/>
  <c r="U111" i="4"/>
  <c r="W111" i="4" s="1"/>
  <c r="V111" i="4"/>
  <c r="U112" i="4"/>
  <c r="V112" i="4"/>
  <c r="W112" i="4"/>
  <c r="U113" i="4"/>
  <c r="V113" i="4"/>
  <c r="W113" i="4" s="1"/>
  <c r="G114" i="4"/>
  <c r="H114" i="4"/>
  <c r="I114" i="4"/>
  <c r="J114" i="4"/>
  <c r="K114" i="4"/>
  <c r="L114" i="4"/>
  <c r="O114" i="4"/>
  <c r="P114" i="4"/>
  <c r="Q114" i="4"/>
  <c r="R114" i="4"/>
  <c r="S114" i="4"/>
  <c r="T114" i="4"/>
  <c r="U117" i="4"/>
  <c r="U122" i="4" s="1"/>
  <c r="V117" i="4"/>
  <c r="U118" i="4"/>
  <c r="V118" i="4"/>
  <c r="U119" i="4"/>
  <c r="W119" i="4"/>
  <c r="V119" i="4"/>
  <c r="U120" i="4"/>
  <c r="W120" i="4" s="1"/>
  <c r="V120" i="4"/>
  <c r="U121" i="4"/>
  <c r="W121" i="4" s="1"/>
  <c r="V121" i="4"/>
  <c r="G122" i="4"/>
  <c r="H122" i="4"/>
  <c r="K122" i="4"/>
  <c r="L122" i="4"/>
  <c r="M122" i="4"/>
  <c r="N122" i="4"/>
  <c r="O122" i="4"/>
  <c r="P122" i="4"/>
  <c r="Q122" i="4"/>
  <c r="R122" i="4"/>
  <c r="S122" i="4"/>
  <c r="T122" i="4"/>
  <c r="T133" i="4"/>
  <c r="O135" i="4"/>
  <c r="B136" i="4"/>
  <c r="O136" i="4"/>
  <c r="U141" i="4"/>
  <c r="V141" i="4"/>
  <c r="W141" i="4"/>
  <c r="U142" i="4"/>
  <c r="V142" i="4"/>
  <c r="W142" i="4" s="1"/>
  <c r="U143" i="4"/>
  <c r="W143" i="4" s="1"/>
  <c r="V143" i="4"/>
  <c r="U144" i="4"/>
  <c r="V144" i="4"/>
  <c r="V146" i="4" s="1"/>
  <c r="U145" i="4"/>
  <c r="V145" i="4"/>
  <c r="W145" i="4"/>
  <c r="G146" i="4"/>
  <c r="H146" i="4"/>
  <c r="I146" i="4"/>
  <c r="J146" i="4"/>
  <c r="K146" i="4"/>
  <c r="L146" i="4"/>
  <c r="O146" i="4"/>
  <c r="P146" i="4"/>
  <c r="Q146" i="4"/>
  <c r="R146" i="4"/>
  <c r="S146" i="4"/>
  <c r="T146" i="4"/>
  <c r="U149" i="4"/>
  <c r="W149" i="4" s="1"/>
  <c r="V149" i="4"/>
  <c r="U150" i="4"/>
  <c r="W150" i="4" s="1"/>
  <c r="V150" i="4"/>
  <c r="U151" i="4"/>
  <c r="V151" i="4"/>
  <c r="V154" i="4" s="1"/>
  <c r="U152" i="4"/>
  <c r="V152" i="4"/>
  <c r="W152" i="4"/>
  <c r="U153" i="4"/>
  <c r="V153" i="4"/>
  <c r="W153" i="4" s="1"/>
  <c r="G154" i="4"/>
  <c r="H154" i="4"/>
  <c r="K154" i="4"/>
  <c r="L154" i="4"/>
  <c r="M154" i="4"/>
  <c r="N154" i="4"/>
  <c r="O154" i="4"/>
  <c r="P154" i="4"/>
  <c r="Q154" i="4"/>
  <c r="R154" i="4"/>
  <c r="S154" i="4"/>
  <c r="T154" i="4"/>
  <c r="T165" i="4"/>
  <c r="O167" i="4"/>
  <c r="B168" i="4"/>
  <c r="O168" i="4"/>
  <c r="U173" i="4"/>
  <c r="V173" i="4"/>
  <c r="U174" i="4"/>
  <c r="W174" i="4"/>
  <c r="V174" i="4"/>
  <c r="U175" i="4"/>
  <c r="W175" i="4" s="1"/>
  <c r="V175" i="4"/>
  <c r="U176" i="4"/>
  <c r="V176" i="4"/>
  <c r="V178" i="4" s="1"/>
  <c r="U177" i="4"/>
  <c r="V177" i="4"/>
  <c r="W177" i="4"/>
  <c r="G178" i="4"/>
  <c r="H178" i="4"/>
  <c r="I178" i="4"/>
  <c r="J178" i="4"/>
  <c r="K178" i="4"/>
  <c r="L178" i="4"/>
  <c r="O178" i="4"/>
  <c r="P178" i="4"/>
  <c r="Q178" i="4"/>
  <c r="R178" i="4"/>
  <c r="S178" i="4"/>
  <c r="T178" i="4"/>
  <c r="U181" i="4"/>
  <c r="V181" i="4"/>
  <c r="U182" i="4"/>
  <c r="W182" i="4" s="1"/>
  <c r="V182" i="4"/>
  <c r="U183" i="4"/>
  <c r="W183" i="4"/>
  <c r="V183" i="4"/>
  <c r="U184" i="4"/>
  <c r="V184" i="4"/>
  <c r="U185" i="4"/>
  <c r="V185" i="4"/>
  <c r="W185" i="4" s="1"/>
  <c r="G186" i="4"/>
  <c r="H186" i="4"/>
  <c r="K186" i="4"/>
  <c r="L186" i="4"/>
  <c r="M186" i="4"/>
  <c r="N186" i="4"/>
  <c r="O186" i="4"/>
  <c r="P186" i="4"/>
  <c r="Q186" i="4"/>
  <c r="R186" i="4"/>
  <c r="S186" i="4"/>
  <c r="T186" i="4"/>
  <c r="T197" i="4"/>
  <c r="O199" i="4"/>
  <c r="B200" i="4"/>
  <c r="O200" i="4"/>
  <c r="U205" i="4"/>
  <c r="V205" i="4"/>
  <c r="U206" i="4"/>
  <c r="W206" i="4" s="1"/>
  <c r="V206" i="4"/>
  <c r="U207" i="4"/>
  <c r="V207" i="4"/>
  <c r="W207" i="4"/>
  <c r="U208" i="4"/>
  <c r="V208" i="4"/>
  <c r="W208" i="4" s="1"/>
  <c r="U209" i="4"/>
  <c r="W209" i="4" s="1"/>
  <c r="V209" i="4"/>
  <c r="G210" i="4"/>
  <c r="H210" i="4"/>
  <c r="I210" i="4"/>
  <c r="J210" i="4"/>
  <c r="K210" i="4"/>
  <c r="L210" i="4"/>
  <c r="O210" i="4"/>
  <c r="P210" i="4"/>
  <c r="Q210" i="4"/>
  <c r="R210" i="4"/>
  <c r="S210" i="4"/>
  <c r="T210" i="4"/>
  <c r="V210" i="4"/>
  <c r="U213" i="4"/>
  <c r="V213" i="4"/>
  <c r="W213" i="4"/>
  <c r="U214" i="4"/>
  <c r="V214" i="4"/>
  <c r="W214" i="4" s="1"/>
  <c r="U215" i="4"/>
  <c r="W215" i="4" s="1"/>
  <c r="V215" i="4"/>
  <c r="U216" i="4"/>
  <c r="V216" i="4"/>
  <c r="V218" i="4" s="1"/>
  <c r="U217" i="4"/>
  <c r="V217" i="4"/>
  <c r="W217" i="4"/>
  <c r="G218" i="4"/>
  <c r="H218" i="4"/>
  <c r="K218" i="4"/>
  <c r="L218" i="4"/>
  <c r="M218" i="4"/>
  <c r="N218" i="4"/>
  <c r="O218" i="4"/>
  <c r="P218" i="4"/>
  <c r="Q218" i="4"/>
  <c r="R218" i="4"/>
  <c r="S218" i="4"/>
  <c r="T218" i="4"/>
  <c r="T229" i="4"/>
  <c r="O231" i="4"/>
  <c r="B232" i="4"/>
  <c r="O232" i="4"/>
  <c r="U237" i="4"/>
  <c r="V237" i="4"/>
  <c r="U238" i="4"/>
  <c r="W238" i="4" s="1"/>
  <c r="V238" i="4"/>
  <c r="U239" i="4"/>
  <c r="V239" i="4"/>
  <c r="W239" i="4"/>
  <c r="U240" i="4"/>
  <c r="V240" i="4"/>
  <c r="W240" i="4" s="1"/>
  <c r="U241" i="4"/>
  <c r="W241" i="4" s="1"/>
  <c r="V241" i="4"/>
  <c r="G242" i="4"/>
  <c r="H242" i="4"/>
  <c r="I242" i="4"/>
  <c r="J242" i="4"/>
  <c r="K242" i="4"/>
  <c r="L242" i="4"/>
  <c r="O242" i="4"/>
  <c r="P242" i="4"/>
  <c r="Q242" i="4"/>
  <c r="R242" i="4"/>
  <c r="S242" i="4"/>
  <c r="T242" i="4"/>
  <c r="V242" i="4"/>
  <c r="U245" i="4"/>
  <c r="V245" i="4"/>
  <c r="W245" i="4"/>
  <c r="U246" i="4"/>
  <c r="V246" i="4"/>
  <c r="W246" i="4" s="1"/>
  <c r="U247" i="4"/>
  <c r="W247" i="4" s="1"/>
  <c r="V247" i="4"/>
  <c r="U248" i="4"/>
  <c r="V248" i="4"/>
  <c r="V250" i="4" s="1"/>
  <c r="U249" i="4"/>
  <c r="V249" i="4"/>
  <c r="W249" i="4"/>
  <c r="G250" i="4"/>
  <c r="H250" i="4"/>
  <c r="K250" i="4"/>
  <c r="L250" i="4"/>
  <c r="M250" i="4"/>
  <c r="N250" i="4"/>
  <c r="O250" i="4"/>
  <c r="P250" i="4"/>
  <c r="Q250" i="4"/>
  <c r="R250" i="4"/>
  <c r="S250" i="4"/>
  <c r="T250" i="4"/>
  <c r="T261" i="4"/>
  <c r="O263" i="4"/>
  <c r="B264" i="4"/>
  <c r="O264" i="4"/>
  <c r="U269" i="4"/>
  <c r="W269" i="4" s="1"/>
  <c r="V269" i="4"/>
  <c r="U270" i="4"/>
  <c r="W270" i="4" s="1"/>
  <c r="V270" i="4"/>
  <c r="V274" i="4" s="1"/>
  <c r="U271" i="4"/>
  <c r="V271" i="4"/>
  <c r="W271" i="4"/>
  <c r="U272" i="4"/>
  <c r="V272" i="4"/>
  <c r="W272" i="4"/>
  <c r="U273" i="4"/>
  <c r="V273" i="4"/>
  <c r="W273" i="4" s="1"/>
  <c r="G274" i="4"/>
  <c r="H274" i="4"/>
  <c r="I274" i="4"/>
  <c r="J274" i="4"/>
  <c r="K274" i="4"/>
  <c r="L274" i="4"/>
  <c r="O274" i="4"/>
  <c r="P274" i="4"/>
  <c r="Q274" i="4"/>
  <c r="R274" i="4"/>
  <c r="S274" i="4"/>
  <c r="T274" i="4"/>
  <c r="U274" i="4"/>
  <c r="U277" i="4"/>
  <c r="V277" i="4"/>
  <c r="W277" i="4"/>
  <c r="U278" i="4"/>
  <c r="V278" i="4"/>
  <c r="W278" i="4" s="1"/>
  <c r="U279" i="4"/>
  <c r="V279" i="4"/>
  <c r="U280" i="4"/>
  <c r="W280" i="4" s="1"/>
  <c r="V280" i="4"/>
  <c r="U281" i="4"/>
  <c r="W281" i="4" s="1"/>
  <c r="V281" i="4"/>
  <c r="G282" i="4"/>
  <c r="H282" i="4"/>
  <c r="K282" i="4"/>
  <c r="L282" i="4"/>
  <c r="M282" i="4"/>
  <c r="N282" i="4"/>
  <c r="O282" i="4"/>
  <c r="P282" i="4"/>
  <c r="Q282" i="4"/>
  <c r="R282" i="4"/>
  <c r="S282" i="4"/>
  <c r="T282" i="4"/>
  <c r="T293" i="4"/>
  <c r="O295" i="4"/>
  <c r="B296" i="4"/>
  <c r="O296" i="4"/>
  <c r="U301" i="4"/>
  <c r="V301" i="4"/>
  <c r="U302" i="4"/>
  <c r="W302" i="4" s="1"/>
  <c r="V302" i="4"/>
  <c r="U303" i="4"/>
  <c r="V303" i="4"/>
  <c r="W303" i="4"/>
  <c r="U304" i="4"/>
  <c r="V304" i="4"/>
  <c r="W304" i="4" s="1"/>
  <c r="U305" i="4"/>
  <c r="W305" i="4" s="1"/>
  <c r="V305" i="4"/>
  <c r="G306" i="4"/>
  <c r="H306" i="4"/>
  <c r="I306" i="4"/>
  <c r="J306" i="4"/>
  <c r="K306" i="4"/>
  <c r="L306" i="4"/>
  <c r="O306" i="4"/>
  <c r="P306" i="4"/>
  <c r="Q306" i="4"/>
  <c r="R306" i="4"/>
  <c r="S306" i="4"/>
  <c r="T306" i="4"/>
  <c r="V306" i="4"/>
  <c r="U309" i="4"/>
  <c r="V309" i="4"/>
  <c r="W309" i="4"/>
  <c r="U310" i="4"/>
  <c r="V310" i="4"/>
  <c r="W310" i="4" s="1"/>
  <c r="U311" i="4"/>
  <c r="W311" i="4" s="1"/>
  <c r="V311" i="4"/>
  <c r="U312" i="4"/>
  <c r="V312" i="4"/>
  <c r="V314" i="4" s="1"/>
  <c r="U313" i="4"/>
  <c r="V313" i="4"/>
  <c r="W313" i="4"/>
  <c r="G314" i="4"/>
  <c r="H314" i="4"/>
  <c r="K314" i="4"/>
  <c r="L314" i="4"/>
  <c r="M314" i="4"/>
  <c r="N314" i="4"/>
  <c r="O314" i="4"/>
  <c r="P314" i="4"/>
  <c r="Q314" i="4"/>
  <c r="R314" i="4"/>
  <c r="S314" i="4"/>
  <c r="T314" i="4"/>
  <c r="T325" i="4"/>
  <c r="O327" i="4"/>
  <c r="B328" i="4"/>
  <c r="O328" i="4"/>
  <c r="U333" i="4"/>
  <c r="V333" i="4"/>
  <c r="U334" i="4"/>
  <c r="W334" i="4" s="1"/>
  <c r="V334" i="4"/>
  <c r="U335" i="4"/>
  <c r="V335" i="4"/>
  <c r="W335" i="4"/>
  <c r="U336" i="4"/>
  <c r="V336" i="4"/>
  <c r="W336" i="4" s="1"/>
  <c r="U337" i="4"/>
  <c r="W337" i="4" s="1"/>
  <c r="V337" i="4"/>
  <c r="G338" i="4"/>
  <c r="H338" i="4"/>
  <c r="I338" i="4"/>
  <c r="J338" i="4"/>
  <c r="K338" i="4"/>
  <c r="L338" i="4"/>
  <c r="O338" i="4"/>
  <c r="P338" i="4"/>
  <c r="Q338" i="4"/>
  <c r="R338" i="4"/>
  <c r="S338" i="4"/>
  <c r="T338" i="4"/>
  <c r="V338" i="4"/>
  <c r="U341" i="4"/>
  <c r="V341" i="4"/>
  <c r="W341" i="4"/>
  <c r="U342" i="4"/>
  <c r="V342" i="4"/>
  <c r="W342" i="4" s="1"/>
  <c r="U343" i="4"/>
  <c r="W343" i="4" s="1"/>
  <c r="V343" i="4"/>
  <c r="U344" i="4"/>
  <c r="V344" i="4"/>
  <c r="V346" i="4" s="1"/>
  <c r="U345" i="4"/>
  <c r="V345" i="4"/>
  <c r="W345" i="4"/>
  <c r="G346" i="4"/>
  <c r="H346" i="4"/>
  <c r="K346" i="4"/>
  <c r="L346" i="4"/>
  <c r="M346" i="4"/>
  <c r="N346" i="4"/>
  <c r="O346" i="4"/>
  <c r="P346" i="4"/>
  <c r="Q346" i="4"/>
  <c r="R346" i="4"/>
  <c r="S346" i="4"/>
  <c r="T346" i="4"/>
  <c r="T357" i="4"/>
  <c r="O359" i="4"/>
  <c r="B360" i="4"/>
  <c r="O360" i="4"/>
  <c r="U365" i="4"/>
  <c r="W365" i="4" s="1"/>
  <c r="V365" i="4"/>
  <c r="U366" i="4"/>
  <c r="W366" i="4" s="1"/>
  <c r="V366" i="4"/>
  <c r="V370" i="4" s="1"/>
  <c r="U367" i="4"/>
  <c r="V367" i="4"/>
  <c r="W367" i="4"/>
  <c r="U368" i="4"/>
  <c r="V368" i="4"/>
  <c r="W368" i="4"/>
  <c r="U369" i="4"/>
  <c r="V369" i="4"/>
  <c r="W369" i="4" s="1"/>
  <c r="G370" i="4"/>
  <c r="H370" i="4"/>
  <c r="I370" i="4"/>
  <c r="J370" i="4"/>
  <c r="K370" i="4"/>
  <c r="L370" i="4"/>
  <c r="O370" i="4"/>
  <c r="P370" i="4"/>
  <c r="Q370" i="4"/>
  <c r="R370" i="4"/>
  <c r="S370" i="4"/>
  <c r="T370" i="4"/>
  <c r="U370" i="4"/>
  <c r="U373" i="4"/>
  <c r="U378" i="4" s="1"/>
  <c r="V373" i="4"/>
  <c r="W373" i="4"/>
  <c r="U374" i="4"/>
  <c r="V374" i="4"/>
  <c r="W374" i="4" s="1"/>
  <c r="U375" i="4"/>
  <c r="W375" i="4" s="1"/>
  <c r="V375" i="4"/>
  <c r="U376" i="4"/>
  <c r="V376" i="4"/>
  <c r="V378" i="4" s="1"/>
  <c r="U377" i="4"/>
  <c r="V377" i="4"/>
  <c r="W377" i="4"/>
  <c r="G378" i="4"/>
  <c r="H378" i="4"/>
  <c r="K378" i="4"/>
  <c r="L378" i="4"/>
  <c r="M378" i="4"/>
  <c r="N378" i="4"/>
  <c r="O378" i="4"/>
  <c r="P378" i="4"/>
  <c r="Q378" i="4"/>
  <c r="R378" i="4"/>
  <c r="S378" i="4"/>
  <c r="T378" i="4"/>
  <c r="T389" i="4"/>
  <c r="O391" i="4"/>
  <c r="B392" i="4"/>
  <c r="O392" i="4"/>
  <c r="U397" i="4"/>
  <c r="V397" i="4"/>
  <c r="U398" i="4"/>
  <c r="V398" i="4"/>
  <c r="U399" i="4"/>
  <c r="V399" i="4"/>
  <c r="W399" i="4"/>
  <c r="U400" i="4"/>
  <c r="V400" i="4"/>
  <c r="W400" i="4" s="1"/>
  <c r="U401" i="4"/>
  <c r="W401" i="4" s="1"/>
  <c r="V401" i="4"/>
  <c r="G402" i="4"/>
  <c r="H402" i="4"/>
  <c r="I402" i="4"/>
  <c r="J402" i="4"/>
  <c r="K402" i="4"/>
  <c r="L402" i="4"/>
  <c r="O402" i="4"/>
  <c r="P402" i="4"/>
  <c r="Q402" i="4"/>
  <c r="R402" i="4"/>
  <c r="S402" i="4"/>
  <c r="T402" i="4"/>
  <c r="V402" i="4"/>
  <c r="U405" i="4"/>
  <c r="V405" i="4"/>
  <c r="W405" i="4"/>
  <c r="U406" i="4"/>
  <c r="V406" i="4"/>
  <c r="W406" i="4" s="1"/>
  <c r="U407" i="4"/>
  <c r="V407" i="4"/>
  <c r="W407" i="4" s="1"/>
  <c r="U408" i="4"/>
  <c r="V408" i="4"/>
  <c r="U409" i="4"/>
  <c r="V409" i="4"/>
  <c r="G410" i="4"/>
  <c r="H410" i="4"/>
  <c r="K410" i="4"/>
  <c r="L410" i="4"/>
  <c r="M410" i="4"/>
  <c r="N410" i="4"/>
  <c r="O410" i="4"/>
  <c r="P410" i="4"/>
  <c r="Q410" i="4"/>
  <c r="R410" i="4"/>
  <c r="S410" i="4"/>
  <c r="T410" i="4"/>
  <c r="T421" i="4"/>
  <c r="O423" i="4"/>
  <c r="B424" i="4"/>
  <c r="O424" i="4"/>
  <c r="U429" i="4"/>
  <c r="V429" i="4"/>
  <c r="U430" i="4"/>
  <c r="V430" i="4"/>
  <c r="U431" i="4"/>
  <c r="V431" i="4"/>
  <c r="W431" i="4"/>
  <c r="U432" i="4"/>
  <c r="V432" i="4"/>
  <c r="W432" i="4" s="1"/>
  <c r="U433" i="4"/>
  <c r="W433" i="4" s="1"/>
  <c r="V433" i="4"/>
  <c r="G434" i="4"/>
  <c r="H434" i="4"/>
  <c r="I434" i="4"/>
  <c r="J434" i="4"/>
  <c r="K434" i="4"/>
  <c r="L434" i="4"/>
  <c r="O434" i="4"/>
  <c r="P434" i="4"/>
  <c r="Q434" i="4"/>
  <c r="R434" i="4"/>
  <c r="S434" i="4"/>
  <c r="T434" i="4"/>
  <c r="V434" i="4"/>
  <c r="U437" i="4"/>
  <c r="U442" i="4" s="1"/>
  <c r="V437" i="4"/>
  <c r="W437" i="4"/>
  <c r="U438" i="4"/>
  <c r="V438" i="4"/>
  <c r="W438" i="4" s="1"/>
  <c r="U439" i="4"/>
  <c r="W439" i="4" s="1"/>
  <c r="V439" i="4"/>
  <c r="U440" i="4"/>
  <c r="V440" i="4"/>
  <c r="V442" i="4" s="1"/>
  <c r="U441" i="4"/>
  <c r="V441" i="4"/>
  <c r="W441" i="4"/>
  <c r="G442" i="4"/>
  <c r="H442" i="4"/>
  <c r="K442" i="4"/>
  <c r="L442" i="4"/>
  <c r="M442" i="4"/>
  <c r="N442" i="4"/>
  <c r="O442" i="4"/>
  <c r="P442" i="4"/>
  <c r="Q442" i="4"/>
  <c r="R442" i="4"/>
  <c r="S442" i="4"/>
  <c r="T442" i="4"/>
  <c r="T453" i="4"/>
  <c r="O455" i="4"/>
  <c r="B456" i="4"/>
  <c r="O456" i="4"/>
  <c r="U461" i="4"/>
  <c r="V461" i="4"/>
  <c r="U462" i="4"/>
  <c r="V462" i="4"/>
  <c r="U463" i="4"/>
  <c r="V463" i="4"/>
  <c r="W463" i="4"/>
  <c r="U464" i="4"/>
  <c r="V464" i="4"/>
  <c r="W464" i="4" s="1"/>
  <c r="U465" i="4"/>
  <c r="W465" i="4" s="1"/>
  <c r="V465" i="4"/>
  <c r="G466" i="4"/>
  <c r="H466" i="4"/>
  <c r="I466" i="4"/>
  <c r="J466" i="4"/>
  <c r="K466" i="4"/>
  <c r="L466" i="4"/>
  <c r="O466" i="4"/>
  <c r="P466" i="4"/>
  <c r="Q466" i="4"/>
  <c r="R466" i="4"/>
  <c r="S466" i="4"/>
  <c r="T466" i="4"/>
  <c r="V466" i="4"/>
  <c r="U469" i="4"/>
  <c r="V469" i="4"/>
  <c r="W469" i="4"/>
  <c r="U470" i="4"/>
  <c r="V470" i="4"/>
  <c r="W470" i="4"/>
  <c r="U471" i="4"/>
  <c r="V471" i="4"/>
  <c r="W471" i="4" s="1"/>
  <c r="U472" i="4"/>
  <c r="V472" i="4"/>
  <c r="U473" i="4"/>
  <c r="V473" i="4"/>
  <c r="G474" i="4"/>
  <c r="H474" i="4"/>
  <c r="K474" i="4"/>
  <c r="L474" i="4"/>
  <c r="M474" i="4"/>
  <c r="N474" i="4"/>
  <c r="O474" i="4"/>
  <c r="P474" i="4"/>
  <c r="Q474" i="4"/>
  <c r="R474" i="4"/>
  <c r="S474" i="4"/>
  <c r="T474" i="4"/>
  <c r="T485" i="4"/>
  <c r="O487" i="4"/>
  <c r="B488" i="4"/>
  <c r="O488" i="4"/>
  <c r="U493" i="4"/>
  <c r="V493" i="4"/>
  <c r="U494" i="4"/>
  <c r="V494" i="4"/>
  <c r="U495" i="4"/>
  <c r="V495" i="4"/>
  <c r="W495" i="4"/>
  <c r="U496" i="4"/>
  <c r="V496" i="4"/>
  <c r="W496" i="4" s="1"/>
  <c r="U497" i="4"/>
  <c r="W497" i="4" s="1"/>
  <c r="V497" i="4"/>
  <c r="G498" i="4"/>
  <c r="H498" i="4"/>
  <c r="I498" i="4"/>
  <c r="J498" i="4"/>
  <c r="K498" i="4"/>
  <c r="L498" i="4"/>
  <c r="O498" i="4"/>
  <c r="P498" i="4"/>
  <c r="Q498" i="4"/>
  <c r="R498" i="4"/>
  <c r="S498" i="4"/>
  <c r="T498" i="4"/>
  <c r="V498" i="4"/>
  <c r="U501" i="4"/>
  <c r="U506" i="4" s="1"/>
  <c r="V501" i="4"/>
  <c r="W501" i="4"/>
  <c r="U502" i="4"/>
  <c r="V502" i="4"/>
  <c r="W502" i="4" s="1"/>
  <c r="U503" i="4"/>
  <c r="W503" i="4" s="1"/>
  <c r="V503" i="4"/>
  <c r="U504" i="4"/>
  <c r="V504" i="4"/>
  <c r="V506" i="4" s="1"/>
  <c r="U505" i="4"/>
  <c r="V505" i="4"/>
  <c r="W505" i="4"/>
  <c r="G506" i="4"/>
  <c r="H506" i="4"/>
  <c r="K506" i="4"/>
  <c r="L506" i="4"/>
  <c r="M506" i="4"/>
  <c r="N506" i="4"/>
  <c r="O506" i="4"/>
  <c r="P506" i="4"/>
  <c r="Q506" i="4"/>
  <c r="R506" i="4"/>
  <c r="S506" i="4"/>
  <c r="T506" i="4"/>
  <c r="T517" i="4"/>
  <c r="O519" i="4"/>
  <c r="B520" i="4"/>
  <c r="O520" i="4"/>
  <c r="U525" i="4"/>
  <c r="V525" i="4"/>
  <c r="U526" i="4"/>
  <c r="V526" i="4"/>
  <c r="U527" i="4"/>
  <c r="V527" i="4"/>
  <c r="W527" i="4"/>
  <c r="U528" i="4"/>
  <c r="V528" i="4"/>
  <c r="W528" i="4" s="1"/>
  <c r="U529" i="4"/>
  <c r="W529" i="4" s="1"/>
  <c r="V529" i="4"/>
  <c r="G530" i="4"/>
  <c r="H530" i="4"/>
  <c r="I530" i="4"/>
  <c r="J530" i="4"/>
  <c r="K530" i="4"/>
  <c r="L530" i="4"/>
  <c r="O530" i="4"/>
  <c r="P530" i="4"/>
  <c r="Q530" i="4"/>
  <c r="R530" i="4"/>
  <c r="S530" i="4"/>
  <c r="T530" i="4"/>
  <c r="V530" i="4"/>
  <c r="U533" i="4"/>
  <c r="V533" i="4"/>
  <c r="W533" i="4"/>
  <c r="U534" i="4"/>
  <c r="V534" i="4"/>
  <c r="W534" i="4"/>
  <c r="U535" i="4"/>
  <c r="V535" i="4"/>
  <c r="W535" i="4" s="1"/>
  <c r="U536" i="4"/>
  <c r="V536" i="4"/>
  <c r="U537" i="4"/>
  <c r="V537" i="4"/>
  <c r="G538" i="4"/>
  <c r="H538" i="4"/>
  <c r="K538" i="4"/>
  <c r="L538" i="4"/>
  <c r="M538" i="4"/>
  <c r="N538" i="4"/>
  <c r="O538" i="4"/>
  <c r="P538" i="4"/>
  <c r="Q538" i="4"/>
  <c r="R538" i="4"/>
  <c r="S538" i="4"/>
  <c r="T538" i="4"/>
  <c r="T549" i="4"/>
  <c r="O551" i="4"/>
  <c r="B552" i="4"/>
  <c r="O552" i="4"/>
  <c r="U557" i="4"/>
  <c r="V557" i="4"/>
  <c r="U558" i="4"/>
  <c r="V558" i="4"/>
  <c r="U559" i="4"/>
  <c r="V559" i="4"/>
  <c r="W559" i="4"/>
  <c r="U560" i="4"/>
  <c r="V560" i="4"/>
  <c r="W560" i="4" s="1"/>
  <c r="U561" i="4"/>
  <c r="W561" i="4" s="1"/>
  <c r="V561" i="4"/>
  <c r="G562" i="4"/>
  <c r="H562" i="4"/>
  <c r="I562" i="4"/>
  <c r="J562" i="4"/>
  <c r="K562" i="4"/>
  <c r="L562" i="4"/>
  <c r="O562" i="4"/>
  <c r="P562" i="4"/>
  <c r="Q562" i="4"/>
  <c r="R562" i="4"/>
  <c r="S562" i="4"/>
  <c r="T562" i="4"/>
  <c r="V562" i="4"/>
  <c r="U565" i="4"/>
  <c r="U570" i="4" s="1"/>
  <c r="V565" i="4"/>
  <c r="W565" i="4"/>
  <c r="U566" i="4"/>
  <c r="V566" i="4"/>
  <c r="W566" i="4" s="1"/>
  <c r="U567" i="4"/>
  <c r="W567" i="4" s="1"/>
  <c r="V567" i="4"/>
  <c r="U568" i="4"/>
  <c r="V568" i="4"/>
  <c r="V570" i="4" s="1"/>
  <c r="U569" i="4"/>
  <c r="V569" i="4"/>
  <c r="W569" i="4"/>
  <c r="G570" i="4"/>
  <c r="H570" i="4"/>
  <c r="K570" i="4"/>
  <c r="L570" i="4"/>
  <c r="M570" i="4"/>
  <c r="N570" i="4"/>
  <c r="O570" i="4"/>
  <c r="P570" i="4"/>
  <c r="Q570" i="4"/>
  <c r="R570" i="4"/>
  <c r="S570" i="4"/>
  <c r="T570" i="4"/>
  <c r="T581" i="4"/>
  <c r="O583" i="4"/>
  <c r="B584" i="4"/>
  <c r="O584" i="4"/>
  <c r="U589" i="4"/>
  <c r="V589" i="4"/>
  <c r="U590" i="4"/>
  <c r="V590" i="4"/>
  <c r="U591" i="4"/>
  <c r="V591" i="4"/>
  <c r="W591" i="4"/>
  <c r="U592" i="4"/>
  <c r="V592" i="4"/>
  <c r="W592" i="4" s="1"/>
  <c r="U593" i="4"/>
  <c r="W593" i="4" s="1"/>
  <c r="V593" i="4"/>
  <c r="G594" i="4"/>
  <c r="H594" i="4"/>
  <c r="I594" i="4"/>
  <c r="J594" i="4"/>
  <c r="K594" i="4"/>
  <c r="L594" i="4"/>
  <c r="O594" i="4"/>
  <c r="P594" i="4"/>
  <c r="Q594" i="4"/>
  <c r="R594" i="4"/>
  <c r="S594" i="4"/>
  <c r="T594" i="4"/>
  <c r="V594" i="4"/>
  <c r="U597" i="4"/>
  <c r="U602" i="4" s="1"/>
  <c r="V597" i="4"/>
  <c r="W597" i="4"/>
  <c r="U598" i="4"/>
  <c r="V598" i="4"/>
  <c r="W598" i="4" s="1"/>
  <c r="U599" i="4"/>
  <c r="W599" i="4" s="1"/>
  <c r="V599" i="4"/>
  <c r="U600" i="4"/>
  <c r="V600" i="4"/>
  <c r="V602" i="4" s="1"/>
  <c r="U601" i="4"/>
  <c r="V601" i="4"/>
  <c r="W601" i="4"/>
  <c r="G602" i="4"/>
  <c r="H602" i="4"/>
  <c r="K602" i="4"/>
  <c r="L602" i="4"/>
  <c r="M602" i="4"/>
  <c r="N602" i="4"/>
  <c r="O602" i="4"/>
  <c r="P602" i="4"/>
  <c r="Q602" i="4"/>
  <c r="R602" i="4"/>
  <c r="S602" i="4"/>
  <c r="T602" i="4"/>
  <c r="T613" i="4"/>
  <c r="O615" i="4"/>
  <c r="B616" i="4"/>
  <c r="O616" i="4"/>
  <c r="U621" i="4"/>
  <c r="V621" i="4"/>
  <c r="U622" i="4"/>
  <c r="V622" i="4"/>
  <c r="U623" i="4"/>
  <c r="V623" i="4"/>
  <c r="W623" i="4"/>
  <c r="U624" i="4"/>
  <c r="V624" i="4"/>
  <c r="W624" i="4" s="1"/>
  <c r="U625" i="4"/>
  <c r="W625" i="4" s="1"/>
  <c r="V625" i="4"/>
  <c r="G626" i="4"/>
  <c r="H626" i="4"/>
  <c r="I626" i="4"/>
  <c r="J626" i="4"/>
  <c r="K626" i="4"/>
  <c r="L626" i="4"/>
  <c r="O626" i="4"/>
  <c r="P626" i="4"/>
  <c r="Q626" i="4"/>
  <c r="R626" i="4"/>
  <c r="S626" i="4"/>
  <c r="T626" i="4"/>
  <c r="V626" i="4"/>
  <c r="U629" i="4"/>
  <c r="V629" i="4"/>
  <c r="W629" i="4"/>
  <c r="U630" i="4"/>
  <c r="V630" i="4"/>
  <c r="W630" i="4" s="1"/>
  <c r="U631" i="4"/>
  <c r="V631" i="4"/>
  <c r="W631" i="4" s="1"/>
  <c r="U632" i="4"/>
  <c r="V632" i="4"/>
  <c r="U633" i="4"/>
  <c r="V633" i="4"/>
  <c r="G634" i="4"/>
  <c r="H634" i="4"/>
  <c r="K634" i="4"/>
  <c r="L634" i="4"/>
  <c r="M634" i="4"/>
  <c r="N634" i="4"/>
  <c r="O634" i="4"/>
  <c r="P634" i="4"/>
  <c r="Q634" i="4"/>
  <c r="R634" i="4"/>
  <c r="S634" i="4"/>
  <c r="T634" i="4"/>
  <c r="T645" i="4"/>
  <c r="O647" i="4"/>
  <c r="B648" i="4"/>
  <c r="O648" i="4"/>
  <c r="U653" i="4"/>
  <c r="V653" i="4"/>
  <c r="U654" i="4"/>
  <c r="V654" i="4"/>
  <c r="V658" i="4" s="1"/>
  <c r="U655" i="4"/>
  <c r="V655" i="4"/>
  <c r="W655" i="4"/>
  <c r="U656" i="4"/>
  <c r="V656" i="4"/>
  <c r="W656" i="4" s="1"/>
  <c r="U657" i="4"/>
  <c r="V657" i="4"/>
  <c r="W657" i="4" s="1"/>
  <c r="G658" i="4"/>
  <c r="H658" i="4"/>
  <c r="I658" i="4"/>
  <c r="J658" i="4"/>
  <c r="K658" i="4"/>
  <c r="L658" i="4"/>
  <c r="O658" i="4"/>
  <c r="P658" i="4"/>
  <c r="Q658" i="4"/>
  <c r="R658" i="4"/>
  <c r="S658" i="4"/>
  <c r="T658" i="4"/>
  <c r="U661" i="4"/>
  <c r="V661" i="4"/>
  <c r="W661" i="4"/>
  <c r="U662" i="4"/>
  <c r="V662" i="4"/>
  <c r="W662" i="4"/>
  <c r="U663" i="4"/>
  <c r="V663" i="4"/>
  <c r="W663" i="4" s="1"/>
  <c r="U664" i="4"/>
  <c r="V664" i="4"/>
  <c r="U665" i="4"/>
  <c r="V665" i="4"/>
  <c r="G666" i="4"/>
  <c r="H666" i="4"/>
  <c r="K666" i="4"/>
  <c r="L666" i="4"/>
  <c r="M666" i="4"/>
  <c r="N666" i="4"/>
  <c r="O666" i="4"/>
  <c r="P666" i="4"/>
  <c r="Q666" i="4"/>
  <c r="R666" i="4"/>
  <c r="S666" i="4"/>
  <c r="T666" i="4"/>
  <c r="T677" i="4"/>
  <c r="O679" i="4"/>
  <c r="B680" i="4"/>
  <c r="O680" i="4"/>
  <c r="U685" i="4"/>
  <c r="V685" i="4"/>
  <c r="U686" i="4"/>
  <c r="V686" i="4"/>
  <c r="U687" i="4"/>
  <c r="V687" i="4"/>
  <c r="W687" i="4"/>
  <c r="U688" i="4"/>
  <c r="V688" i="4"/>
  <c r="W688" i="4" s="1"/>
  <c r="U689" i="4"/>
  <c r="W689" i="4" s="1"/>
  <c r="V689" i="4"/>
  <c r="G690" i="4"/>
  <c r="H690" i="4"/>
  <c r="I690" i="4"/>
  <c r="J690" i="4"/>
  <c r="K690" i="4"/>
  <c r="L690" i="4"/>
  <c r="O690" i="4"/>
  <c r="P690" i="4"/>
  <c r="Q690" i="4"/>
  <c r="R690" i="4"/>
  <c r="S690" i="4"/>
  <c r="T690" i="4"/>
  <c r="V690" i="4"/>
  <c r="U693" i="4"/>
  <c r="U698" i="4" s="1"/>
  <c r="V693" i="4"/>
  <c r="W693" i="4"/>
  <c r="U694" i="4"/>
  <c r="V694" i="4"/>
  <c r="W694" i="4" s="1"/>
  <c r="U695" i="4"/>
  <c r="W695" i="4" s="1"/>
  <c r="V695" i="4"/>
  <c r="U696" i="4"/>
  <c r="W696" i="4" s="1"/>
  <c r="V696" i="4"/>
  <c r="V698" i="4" s="1"/>
  <c r="U697" i="4"/>
  <c r="V697" i="4"/>
  <c r="W697" i="4"/>
  <c r="G698" i="4"/>
  <c r="H698" i="4"/>
  <c r="K698" i="4"/>
  <c r="L698" i="4"/>
  <c r="M698" i="4"/>
  <c r="N698" i="4"/>
  <c r="O698" i="4"/>
  <c r="P698" i="4"/>
  <c r="Q698" i="4"/>
  <c r="R698" i="4"/>
  <c r="S698" i="4"/>
  <c r="T698" i="4"/>
  <c r="T709" i="4"/>
  <c r="O711" i="4"/>
  <c r="B712" i="4"/>
  <c r="O712" i="4"/>
  <c r="U717" i="4"/>
  <c r="V717" i="4"/>
  <c r="U718" i="4"/>
  <c r="V718" i="4"/>
  <c r="U719" i="4"/>
  <c r="V719" i="4"/>
  <c r="W719" i="4"/>
  <c r="U720" i="4"/>
  <c r="V720" i="4"/>
  <c r="W720" i="4" s="1"/>
  <c r="U721" i="4"/>
  <c r="W721" i="4" s="1"/>
  <c r="V721" i="4"/>
  <c r="G722" i="4"/>
  <c r="H722" i="4"/>
  <c r="I722" i="4"/>
  <c r="J722" i="4"/>
  <c r="K722" i="4"/>
  <c r="L722" i="4"/>
  <c r="O722" i="4"/>
  <c r="P722" i="4"/>
  <c r="Q722" i="4"/>
  <c r="R722" i="4"/>
  <c r="S722" i="4"/>
  <c r="T722" i="4"/>
  <c r="V722" i="4"/>
  <c r="U725" i="4"/>
  <c r="U730" i="4" s="1"/>
  <c r="V725" i="4"/>
  <c r="W725" i="4"/>
  <c r="U726" i="4"/>
  <c r="V726" i="4"/>
  <c r="W726" i="4" s="1"/>
  <c r="U727" i="4"/>
  <c r="W727" i="4" s="1"/>
  <c r="V727" i="4"/>
  <c r="U728" i="4"/>
  <c r="W728" i="4" s="1"/>
  <c r="V728" i="4"/>
  <c r="V730" i="4" s="1"/>
  <c r="U729" i="4"/>
  <c r="V729" i="4"/>
  <c r="W729" i="4"/>
  <c r="G730" i="4"/>
  <c r="H730" i="4"/>
  <c r="K730" i="4"/>
  <c r="L730" i="4"/>
  <c r="M730" i="4"/>
  <c r="N730" i="4"/>
  <c r="O730" i="4"/>
  <c r="P730" i="4"/>
  <c r="Q730" i="4"/>
  <c r="R730" i="4"/>
  <c r="S730" i="4"/>
  <c r="T730" i="4"/>
  <c r="T741" i="4"/>
  <c r="O743" i="4"/>
  <c r="B744" i="4"/>
  <c r="O744" i="4"/>
  <c r="U749" i="4"/>
  <c r="V749" i="4"/>
  <c r="U750" i="4"/>
  <c r="V750" i="4"/>
  <c r="U751" i="4"/>
  <c r="V751" i="4"/>
  <c r="W751" i="4"/>
  <c r="U752" i="4"/>
  <c r="V752" i="4"/>
  <c r="W752" i="4" s="1"/>
  <c r="U753" i="4"/>
  <c r="W753" i="4" s="1"/>
  <c r="V753" i="4"/>
  <c r="G754" i="4"/>
  <c r="H754" i="4"/>
  <c r="I754" i="4"/>
  <c r="J754" i="4"/>
  <c r="K754" i="4"/>
  <c r="L754" i="4"/>
  <c r="O754" i="4"/>
  <c r="P754" i="4"/>
  <c r="Q754" i="4"/>
  <c r="R754" i="4"/>
  <c r="S754" i="4"/>
  <c r="T754" i="4"/>
  <c r="V754" i="4"/>
  <c r="U757" i="4"/>
  <c r="U762" i="4" s="1"/>
  <c r="V757" i="4"/>
  <c r="W757" i="4"/>
  <c r="U758" i="4"/>
  <c r="V758" i="4"/>
  <c r="W758" i="4" s="1"/>
  <c r="U759" i="4"/>
  <c r="W759" i="4" s="1"/>
  <c r="V759" i="4"/>
  <c r="U760" i="4"/>
  <c r="W760" i="4" s="1"/>
  <c r="V760" i="4"/>
  <c r="V762" i="4" s="1"/>
  <c r="U761" i="4"/>
  <c r="V761" i="4"/>
  <c r="W761" i="4"/>
  <c r="G762" i="4"/>
  <c r="H762" i="4"/>
  <c r="K762" i="4"/>
  <c r="L762" i="4"/>
  <c r="M762" i="4"/>
  <c r="N762" i="4"/>
  <c r="O762" i="4"/>
  <c r="P762" i="4"/>
  <c r="Q762" i="4"/>
  <c r="R762" i="4"/>
  <c r="S762" i="4"/>
  <c r="T762" i="4"/>
  <c r="T773" i="4"/>
  <c r="O775" i="4"/>
  <c r="B776" i="4"/>
  <c r="O776" i="4"/>
  <c r="U781" i="4"/>
  <c r="V781" i="4"/>
  <c r="U782" i="4"/>
  <c r="V782" i="4"/>
  <c r="U783" i="4"/>
  <c r="V783" i="4"/>
  <c r="W783" i="4"/>
  <c r="U784" i="4"/>
  <c r="V784" i="4"/>
  <c r="W784" i="4" s="1"/>
  <c r="U785" i="4"/>
  <c r="W785" i="4" s="1"/>
  <c r="V785" i="4"/>
  <c r="G786" i="4"/>
  <c r="H786" i="4"/>
  <c r="I786" i="4"/>
  <c r="J786" i="4"/>
  <c r="K786" i="4"/>
  <c r="L786" i="4"/>
  <c r="O786" i="4"/>
  <c r="P786" i="4"/>
  <c r="Q786" i="4"/>
  <c r="R786" i="4"/>
  <c r="S786" i="4"/>
  <c r="T786" i="4"/>
  <c r="V786" i="4"/>
  <c r="U789" i="4"/>
  <c r="U794" i="4" s="1"/>
  <c r="V789" i="4"/>
  <c r="W789" i="4"/>
  <c r="U790" i="4"/>
  <c r="V790" i="4"/>
  <c r="W790" i="4" s="1"/>
  <c r="U791" i="4"/>
  <c r="W791" i="4" s="1"/>
  <c r="V791" i="4"/>
  <c r="U792" i="4"/>
  <c r="W792" i="4" s="1"/>
  <c r="V792" i="4"/>
  <c r="V794" i="4" s="1"/>
  <c r="U793" i="4"/>
  <c r="V793" i="4"/>
  <c r="W793" i="4"/>
  <c r="G794" i="4"/>
  <c r="H794" i="4"/>
  <c r="K794" i="4"/>
  <c r="L794" i="4"/>
  <c r="M794" i="4"/>
  <c r="N794" i="4"/>
  <c r="O794" i="4"/>
  <c r="P794" i="4"/>
  <c r="Q794" i="4"/>
  <c r="R794" i="4"/>
  <c r="S794" i="4"/>
  <c r="T794" i="4"/>
  <c r="C1510" i="4"/>
  <c r="B309" i="4" s="1"/>
  <c r="C1511" i="4"/>
  <c r="R1511" i="4"/>
  <c r="C1512" i="4"/>
  <c r="R1512" i="4"/>
  <c r="C1513" i="4"/>
  <c r="R1513" i="4"/>
  <c r="C1514" i="4"/>
  <c r="R1514" i="4"/>
  <c r="C1515" i="4"/>
  <c r="R1515" i="4"/>
  <c r="C1516" i="4"/>
  <c r="R1516" i="4"/>
  <c r="C1517" i="4"/>
  <c r="R1517" i="4"/>
  <c r="C1518" i="4"/>
  <c r="R1518" i="4"/>
  <c r="C1519" i="4"/>
  <c r="R1519" i="4"/>
  <c r="C1520" i="4"/>
  <c r="R1520" i="4"/>
  <c r="C1521" i="4"/>
  <c r="R1521" i="4"/>
  <c r="C1522" i="4"/>
  <c r="R1522" i="4"/>
  <c r="C1523" i="4"/>
  <c r="R1523" i="4"/>
  <c r="C1524" i="4"/>
  <c r="R1524" i="4"/>
  <c r="C1525" i="4"/>
  <c r="R1525" i="4"/>
  <c r="C1526" i="4"/>
  <c r="R1526" i="4"/>
  <c r="C1527" i="4"/>
  <c r="R1527" i="4"/>
  <c r="C1528" i="4"/>
  <c r="R1528" i="4"/>
  <c r="C1529" i="4"/>
  <c r="R1529" i="4"/>
  <c r="C1530" i="4"/>
  <c r="R1530" i="4"/>
  <c r="C1531" i="4"/>
  <c r="R1531" i="4"/>
  <c r="C1532" i="4"/>
  <c r="R1532" i="4"/>
  <c r="C1533" i="4"/>
  <c r="R1533" i="4"/>
  <c r="C1534" i="4"/>
  <c r="R1534" i="4"/>
  <c r="C1535" i="4"/>
  <c r="R1535" i="4"/>
  <c r="C1536" i="4"/>
  <c r="R1536" i="4"/>
  <c r="C1537" i="4"/>
  <c r="R1537" i="4"/>
  <c r="C1538" i="4"/>
  <c r="R1538" i="4"/>
  <c r="C1539" i="4"/>
  <c r="R1539" i="4"/>
  <c r="C1540" i="4"/>
  <c r="R1540" i="4"/>
  <c r="C1541" i="4"/>
  <c r="R1541" i="4"/>
  <c r="C1542" i="4"/>
  <c r="R1542" i="4"/>
  <c r="C1543" i="4"/>
  <c r="R1543" i="4"/>
  <c r="C1544" i="4"/>
  <c r="R1544" i="4"/>
  <c r="C1545" i="4"/>
  <c r="R1545" i="4"/>
  <c r="C1546" i="4"/>
  <c r="R1546" i="4"/>
  <c r="C1547" i="4"/>
  <c r="R1547" i="4"/>
  <c r="C1548" i="4"/>
  <c r="R1548" i="4"/>
  <c r="C1549" i="4"/>
  <c r="R1549" i="4"/>
  <c r="C1550" i="4"/>
  <c r="R1550" i="4"/>
  <c r="C1551" i="4"/>
  <c r="R1551" i="4"/>
  <c r="C1552" i="4"/>
  <c r="R1552" i="4"/>
  <c r="C1553" i="4"/>
  <c r="R1553" i="4"/>
  <c r="C1554" i="4"/>
  <c r="R1554" i="4"/>
  <c r="C1555" i="4"/>
  <c r="R1555" i="4"/>
  <c r="C1556" i="4"/>
  <c r="R1556" i="4"/>
  <c r="C1557" i="4"/>
  <c r="R1557" i="4"/>
  <c r="C1558" i="4"/>
  <c r="R1558" i="4"/>
  <c r="C1559" i="4"/>
  <c r="R1559" i="4"/>
  <c r="C1560" i="4"/>
  <c r="R1560" i="4"/>
  <c r="C1561" i="4"/>
  <c r="R1561" i="4"/>
  <c r="C1562" i="4"/>
  <c r="R1562" i="4"/>
  <c r="C1563" i="4"/>
  <c r="R1563" i="4"/>
  <c r="C1564" i="4"/>
  <c r="R1564" i="4"/>
  <c r="C1565" i="4"/>
  <c r="R1565" i="4"/>
  <c r="C1566" i="4"/>
  <c r="R1566" i="4"/>
  <c r="C1567" i="4"/>
  <c r="R1567" i="4"/>
  <c r="C1568" i="4"/>
  <c r="R1568" i="4"/>
  <c r="C1569" i="4"/>
  <c r="R1569" i="4"/>
  <c r="C1570" i="4"/>
  <c r="R1570" i="4"/>
  <c r="C1571" i="4"/>
  <c r="R1571" i="4"/>
  <c r="C1572" i="4"/>
  <c r="R1572" i="4"/>
  <c r="C1573" i="4"/>
  <c r="R1573" i="4"/>
  <c r="C1574" i="4"/>
  <c r="R1574" i="4"/>
  <c r="C1575" i="4"/>
  <c r="R1575" i="4"/>
  <c r="C1576" i="4"/>
  <c r="R1576" i="4"/>
  <c r="C1577" i="4"/>
  <c r="R1577" i="4"/>
  <c r="C1578" i="4"/>
  <c r="R1578" i="4"/>
  <c r="C1579" i="4"/>
  <c r="R1579" i="4"/>
  <c r="C1580" i="4"/>
  <c r="R1580" i="4"/>
  <c r="C1581" i="4"/>
  <c r="R1581" i="4"/>
  <c r="C1582" i="4"/>
  <c r="R1582" i="4"/>
  <c r="C1583" i="4"/>
  <c r="R1583" i="4"/>
  <c r="C1584" i="4"/>
  <c r="R1584" i="4"/>
  <c r="C1585" i="4"/>
  <c r="R1585" i="4"/>
  <c r="C1586" i="4"/>
  <c r="R1586" i="4"/>
  <c r="C1587" i="4"/>
  <c r="R1587" i="4"/>
  <c r="C1588" i="4"/>
  <c r="R1588" i="4"/>
  <c r="C1589" i="4"/>
  <c r="R1589" i="4"/>
  <c r="C1590" i="4"/>
  <c r="R1590" i="4"/>
  <c r="C1591" i="4"/>
  <c r="R1591" i="4"/>
  <c r="C1592" i="4"/>
  <c r="R1592" i="4"/>
  <c r="C1593" i="4"/>
  <c r="R1593" i="4"/>
  <c r="C1594" i="4"/>
  <c r="R1594" i="4"/>
  <c r="C1595" i="4"/>
  <c r="R1595" i="4"/>
  <c r="C1596" i="4"/>
  <c r="R1596" i="4"/>
  <c r="C1597" i="4"/>
  <c r="R1597" i="4"/>
  <c r="C1598" i="4"/>
  <c r="R1598" i="4"/>
  <c r="C1599" i="4"/>
  <c r="R1599" i="4"/>
  <c r="C1600" i="4"/>
  <c r="R1600" i="4"/>
  <c r="C1601" i="4"/>
  <c r="R1601" i="4"/>
  <c r="C1602" i="4"/>
  <c r="R1602" i="4"/>
  <c r="C1603" i="4"/>
  <c r="R1603" i="4"/>
  <c r="C1604" i="4"/>
  <c r="R1604" i="4"/>
  <c r="C1605" i="4"/>
  <c r="R1605" i="4"/>
  <c r="C1606" i="4"/>
  <c r="R1606" i="4"/>
  <c r="C1607" i="4"/>
  <c r="R1607" i="4"/>
  <c r="C1608" i="4"/>
  <c r="R1608" i="4"/>
  <c r="C1609" i="4"/>
  <c r="R1609" i="4"/>
  <c r="C1610" i="4"/>
  <c r="R1610" i="4"/>
  <c r="C1611" i="4"/>
  <c r="R1611" i="4"/>
  <c r="C1612" i="4"/>
  <c r="R1612" i="4"/>
  <c r="C1613" i="4"/>
  <c r="R1613" i="4"/>
  <c r="C1614" i="4"/>
  <c r="R1614" i="4"/>
  <c r="C1615" i="4"/>
  <c r="R1615" i="4"/>
  <c r="C1616" i="4"/>
  <c r="R1616" i="4"/>
  <c r="C1617" i="4"/>
  <c r="R1617" i="4"/>
  <c r="C1618" i="4"/>
  <c r="R1618" i="4"/>
  <c r="C1619" i="4"/>
  <c r="R1619" i="4"/>
  <c r="C1620" i="4"/>
  <c r="R1620" i="4"/>
  <c r="C1621" i="4"/>
  <c r="R1621" i="4"/>
  <c r="C1622" i="4"/>
  <c r="R1622" i="4"/>
  <c r="C1623" i="4"/>
  <c r="R1623" i="4"/>
  <c r="C1624" i="4"/>
  <c r="R1624" i="4"/>
  <c r="C1625" i="4"/>
  <c r="R1625" i="4"/>
  <c r="C1626" i="4"/>
  <c r="R1626" i="4"/>
  <c r="C1627" i="4"/>
  <c r="R1627" i="4"/>
  <c r="C1628" i="4"/>
  <c r="R1628" i="4"/>
  <c r="C1629" i="4"/>
  <c r="R1629" i="4"/>
  <c r="C1630" i="4"/>
  <c r="R1630" i="4"/>
  <c r="C1631" i="4"/>
  <c r="R1631" i="4"/>
  <c r="C1632" i="4"/>
  <c r="R1632" i="4"/>
  <c r="C1633" i="4"/>
  <c r="R1633" i="4"/>
  <c r="C1634" i="4"/>
  <c r="R1634" i="4"/>
  <c r="C1635" i="4"/>
  <c r="R1635" i="4"/>
  <c r="C1636" i="4"/>
  <c r="R1636" i="4"/>
  <c r="C1637" i="4"/>
  <c r="R1637" i="4"/>
  <c r="C1638" i="4"/>
  <c r="R1638" i="4"/>
  <c r="C1639" i="4"/>
  <c r="R1639" i="4"/>
  <c r="C1640" i="4"/>
  <c r="R1640" i="4"/>
  <c r="C1641" i="4"/>
  <c r="R1641" i="4"/>
  <c r="C1642" i="4"/>
  <c r="R1642" i="4"/>
  <c r="C1643" i="4"/>
  <c r="R1643" i="4"/>
  <c r="C1644" i="4"/>
  <c r="R1644" i="4"/>
  <c r="C1645" i="4"/>
  <c r="R1645" i="4"/>
  <c r="C1646" i="4"/>
  <c r="R1646" i="4"/>
  <c r="C1647" i="4"/>
  <c r="R1647" i="4"/>
  <c r="C1648" i="4"/>
  <c r="R1648" i="4"/>
  <c r="C1649" i="4"/>
  <c r="R1649" i="4"/>
  <c r="C1650" i="4"/>
  <c r="R1650" i="4"/>
  <c r="C1651" i="4"/>
  <c r="R1651" i="4"/>
  <c r="C1652" i="4"/>
  <c r="R1652" i="4"/>
  <c r="C1653" i="4"/>
  <c r="R1653" i="4"/>
  <c r="C1654" i="4"/>
  <c r="R1654" i="4"/>
  <c r="C1655" i="4"/>
  <c r="R1655" i="4"/>
  <c r="C1656" i="4"/>
  <c r="R1656" i="4"/>
  <c r="C1657" i="4"/>
  <c r="R1657" i="4"/>
  <c r="C1658" i="4"/>
  <c r="R1658" i="4"/>
  <c r="C1659" i="4"/>
  <c r="R1659" i="4"/>
  <c r="C1660" i="4"/>
  <c r="R1660" i="4"/>
  <c r="C1661" i="4"/>
  <c r="R1661" i="4"/>
  <c r="C1662" i="4"/>
  <c r="R1662" i="4"/>
  <c r="C1663" i="4"/>
  <c r="R1663" i="4"/>
  <c r="C1664" i="4"/>
  <c r="R1664" i="4"/>
  <c r="C1665" i="4"/>
  <c r="R1665" i="4"/>
  <c r="C1666" i="4"/>
  <c r="R1666" i="4"/>
  <c r="C1667" i="4"/>
  <c r="R1667" i="4"/>
  <c r="C1668" i="4"/>
  <c r="R1668" i="4"/>
  <c r="C1669" i="4"/>
  <c r="R1669" i="4"/>
  <c r="C1670" i="4"/>
  <c r="R1670" i="4"/>
  <c r="C1671" i="4"/>
  <c r="R1671" i="4"/>
  <c r="C1672" i="4"/>
  <c r="R1672" i="4"/>
  <c r="C1673" i="4"/>
  <c r="R1673" i="4"/>
  <c r="C1674" i="4"/>
  <c r="R1674" i="4"/>
  <c r="C1675" i="4"/>
  <c r="R1675" i="4"/>
  <c r="C1677" i="4"/>
  <c r="R1677" i="4"/>
  <c r="C1678" i="4"/>
  <c r="R1678" i="4"/>
  <c r="C1679" i="4"/>
  <c r="R1679" i="4"/>
  <c r="C1680" i="4"/>
  <c r="R1680" i="4"/>
  <c r="C1681" i="4"/>
  <c r="R1681" i="4"/>
  <c r="C1682" i="4"/>
  <c r="R1682" i="4"/>
  <c r="C1683" i="4"/>
  <c r="R1683" i="4"/>
  <c r="C1684" i="4"/>
  <c r="R1684" i="4"/>
  <c r="C1685" i="4"/>
  <c r="R1685" i="4"/>
  <c r="C1686" i="4"/>
  <c r="R1686" i="4"/>
  <c r="C1687" i="4"/>
  <c r="R1687" i="4"/>
  <c r="C1688" i="4"/>
  <c r="R1688" i="4"/>
  <c r="C1689" i="4"/>
  <c r="R1689" i="4"/>
  <c r="C1690" i="4"/>
  <c r="R1690" i="4"/>
  <c r="C1691" i="4"/>
  <c r="R1691" i="4"/>
  <c r="C1692" i="4"/>
  <c r="R1692" i="4"/>
  <c r="C1693" i="4"/>
  <c r="R1693" i="4"/>
  <c r="C1694" i="4"/>
  <c r="R1694" i="4"/>
  <c r="C1695" i="4"/>
  <c r="R1695" i="4"/>
  <c r="C1696" i="4"/>
  <c r="R1696" i="4"/>
  <c r="C1697" i="4"/>
  <c r="R1697" i="4"/>
  <c r="C1698" i="4"/>
  <c r="R1698" i="4"/>
  <c r="C1699" i="4"/>
  <c r="R1699" i="4"/>
  <c r="C1700" i="4"/>
  <c r="R1700" i="4"/>
  <c r="C1701" i="4"/>
  <c r="R1701" i="4"/>
  <c r="C1702" i="4"/>
  <c r="R1702" i="4"/>
  <c r="C1703" i="4"/>
  <c r="R1703" i="4"/>
  <c r="C1704" i="4"/>
  <c r="R1704" i="4"/>
  <c r="C1705" i="4"/>
  <c r="R1705" i="4"/>
  <c r="C1706" i="4"/>
  <c r="R1706" i="4"/>
  <c r="C1707" i="4"/>
  <c r="R1707" i="4"/>
  <c r="C1708" i="4"/>
  <c r="R1708" i="4"/>
  <c r="C1709" i="4"/>
  <c r="R1709" i="4"/>
  <c r="C1710" i="4"/>
  <c r="R1710" i="4"/>
  <c r="C1711" i="4"/>
  <c r="R1711" i="4"/>
  <c r="C1712" i="4"/>
  <c r="R1712" i="4"/>
  <c r="C1713" i="4"/>
  <c r="R1713" i="4"/>
  <c r="C1714" i="4"/>
  <c r="R1714" i="4"/>
  <c r="C1715" i="4"/>
  <c r="R1715" i="4"/>
  <c r="C1716" i="4"/>
  <c r="R1716" i="4"/>
  <c r="C1717" i="4"/>
  <c r="R1717" i="4"/>
  <c r="C1718" i="4"/>
  <c r="R1718" i="4"/>
  <c r="C1719" i="4"/>
  <c r="R1719" i="4"/>
  <c r="C1720" i="4"/>
  <c r="R1720" i="4"/>
  <c r="C1721" i="4"/>
  <c r="R1721" i="4"/>
  <c r="C1722" i="4"/>
  <c r="R1722" i="4"/>
  <c r="C1723" i="4"/>
  <c r="R1723" i="4"/>
  <c r="C1724" i="4"/>
  <c r="R1724" i="4"/>
  <c r="C1725" i="4"/>
  <c r="R1725" i="4"/>
  <c r="C1726" i="4"/>
  <c r="R1726" i="4"/>
  <c r="C1727" i="4"/>
  <c r="R1727" i="4"/>
  <c r="C1728" i="4"/>
  <c r="R1728" i="4"/>
  <c r="C1729" i="4"/>
  <c r="R1729" i="4"/>
  <c r="C1731" i="4"/>
  <c r="R1731" i="4"/>
  <c r="C1732" i="4"/>
  <c r="R1732" i="4"/>
  <c r="C1733" i="4"/>
  <c r="R1733" i="4"/>
  <c r="C1734" i="4"/>
  <c r="R1734" i="4"/>
  <c r="C1735" i="4"/>
  <c r="R1735" i="4"/>
  <c r="C1736" i="4"/>
  <c r="R1736" i="4"/>
  <c r="C1737" i="4"/>
  <c r="R1737" i="4"/>
  <c r="C1738" i="4"/>
  <c r="R1738" i="4"/>
  <c r="C1739" i="4"/>
  <c r="R1739" i="4"/>
  <c r="C1740" i="4"/>
  <c r="R1740" i="4"/>
  <c r="C1741" i="4"/>
  <c r="R1741" i="4"/>
  <c r="C1742" i="4"/>
  <c r="R1742" i="4"/>
  <c r="C1743" i="4"/>
  <c r="R1743" i="4"/>
  <c r="C1744" i="4"/>
  <c r="R1744" i="4"/>
  <c r="C1745" i="4"/>
  <c r="R1745" i="4"/>
  <c r="C1746" i="4"/>
  <c r="R1746" i="4"/>
  <c r="C1747" i="4"/>
  <c r="R1747" i="4"/>
  <c r="C1748" i="4"/>
  <c r="R1748" i="4"/>
  <c r="C1749" i="4"/>
  <c r="R1749" i="4"/>
  <c r="C1751" i="4"/>
  <c r="R1751" i="4"/>
  <c r="C1752" i="4"/>
  <c r="R1752" i="4"/>
  <c r="C1753" i="4"/>
  <c r="R1753" i="4"/>
  <c r="C1754" i="4"/>
  <c r="R1754" i="4"/>
  <c r="C1755" i="4"/>
  <c r="R1755" i="4"/>
  <c r="C1756" i="4"/>
  <c r="R1756" i="4"/>
  <c r="C1757" i="4"/>
  <c r="R1757" i="4"/>
  <c r="C1758" i="4"/>
  <c r="R1758" i="4"/>
  <c r="C1759" i="4"/>
  <c r="R1759" i="4"/>
  <c r="C1760" i="4"/>
  <c r="R1760" i="4"/>
  <c r="C1761" i="4"/>
  <c r="R1761" i="4"/>
  <c r="C1762" i="4"/>
  <c r="R1762" i="4"/>
  <c r="C1763" i="4"/>
  <c r="R1763" i="4"/>
  <c r="C1764" i="4"/>
  <c r="R1764" i="4"/>
  <c r="C1765" i="4"/>
  <c r="R1765" i="4"/>
  <c r="C1766" i="4"/>
  <c r="R1766" i="4"/>
  <c r="C1767" i="4"/>
  <c r="R1767" i="4"/>
  <c r="C1768" i="4"/>
  <c r="R1768" i="4"/>
  <c r="C1769" i="4"/>
  <c r="R1769" i="4"/>
  <c r="C1770" i="4"/>
  <c r="R1770" i="4"/>
  <c r="C1771" i="4"/>
  <c r="R1771" i="4"/>
  <c r="C1772" i="4"/>
  <c r="R1772" i="4"/>
  <c r="C1773" i="4"/>
  <c r="R1773" i="4"/>
  <c r="C1774" i="4"/>
  <c r="R1774" i="4"/>
  <c r="C1775" i="4"/>
  <c r="R1775" i="4"/>
  <c r="C1776" i="4"/>
  <c r="R1776" i="4"/>
  <c r="C1777" i="4"/>
  <c r="R1777" i="4"/>
  <c r="C1778" i="4"/>
  <c r="R1778" i="4"/>
  <c r="C1779" i="4"/>
  <c r="R1779" i="4"/>
  <c r="C1780" i="4"/>
  <c r="R1780" i="4"/>
  <c r="C1781" i="4"/>
  <c r="R1781" i="4"/>
  <c r="C1782" i="4"/>
  <c r="R1782" i="4"/>
  <c r="C1783" i="4"/>
  <c r="R1783" i="4"/>
  <c r="C1784" i="4"/>
  <c r="R1784" i="4"/>
  <c r="C1785" i="4"/>
  <c r="R1785" i="4"/>
  <c r="C1786" i="4"/>
  <c r="R1786" i="4"/>
  <c r="C1787" i="4"/>
  <c r="R1787" i="4"/>
  <c r="C1788" i="4"/>
  <c r="R1788" i="4"/>
  <c r="C1789" i="4"/>
  <c r="R1789" i="4"/>
  <c r="C1790" i="4"/>
  <c r="R1790" i="4"/>
  <c r="C1791" i="4"/>
  <c r="R1791" i="4"/>
  <c r="C1792" i="4"/>
  <c r="R1792" i="4"/>
  <c r="C1793" i="4"/>
  <c r="R1793" i="4"/>
  <c r="C1794" i="4"/>
  <c r="R1794" i="4"/>
  <c r="C1795" i="4"/>
  <c r="R1795" i="4"/>
  <c r="C1796" i="4"/>
  <c r="R1796" i="4"/>
  <c r="C1798" i="4"/>
  <c r="R1798" i="4"/>
  <c r="C1799" i="4"/>
  <c r="R1799" i="4"/>
  <c r="C1800" i="4"/>
  <c r="R1800" i="4"/>
  <c r="C1801" i="4"/>
  <c r="R1801" i="4"/>
  <c r="C1802" i="4"/>
  <c r="R1802" i="4"/>
  <c r="C1803" i="4"/>
  <c r="R1803" i="4"/>
  <c r="C1804" i="4"/>
  <c r="R1804" i="4"/>
  <c r="C1805" i="4"/>
  <c r="R1805" i="4"/>
  <c r="C1806" i="4"/>
  <c r="R1806" i="4"/>
  <c r="C1807" i="4"/>
  <c r="R1807" i="4"/>
  <c r="C1808" i="4"/>
  <c r="R1808" i="4"/>
  <c r="C1809" i="4"/>
  <c r="R1809" i="4"/>
  <c r="C1810" i="4"/>
  <c r="R1810" i="4"/>
  <c r="C1811" i="4"/>
  <c r="R1811" i="4"/>
  <c r="C1812" i="4"/>
  <c r="R1812" i="4"/>
  <c r="C1813" i="4"/>
  <c r="R1813" i="4"/>
  <c r="C1814" i="4"/>
  <c r="R1814" i="4"/>
  <c r="C1815" i="4"/>
  <c r="R1815" i="4"/>
  <c r="C1816" i="4"/>
  <c r="R1816" i="4"/>
  <c r="C1817" i="4"/>
  <c r="R1817" i="4"/>
  <c r="C1818" i="4"/>
  <c r="R1818" i="4"/>
  <c r="C1819" i="4"/>
  <c r="R1819" i="4"/>
  <c r="C1820" i="4"/>
  <c r="R1820" i="4"/>
  <c r="C1821" i="4"/>
  <c r="R1821" i="4"/>
  <c r="C1822" i="4"/>
  <c r="R1822" i="4"/>
  <c r="C1823" i="4"/>
  <c r="R1823" i="4"/>
  <c r="C1824" i="4"/>
  <c r="R1824" i="4"/>
  <c r="C1825" i="4"/>
  <c r="R1825" i="4"/>
  <c r="C1826" i="4"/>
  <c r="R1826" i="4"/>
  <c r="C1827" i="4"/>
  <c r="R1827" i="4"/>
  <c r="C1828" i="4"/>
  <c r="R1828" i="4"/>
  <c r="C1829" i="4"/>
  <c r="R1829" i="4"/>
  <c r="C1830" i="4"/>
  <c r="R1830" i="4"/>
  <c r="C1831" i="4"/>
  <c r="R1831" i="4"/>
  <c r="C1832" i="4"/>
  <c r="R1832" i="4"/>
  <c r="C1833" i="4"/>
  <c r="R1833" i="4"/>
  <c r="C1834" i="4"/>
  <c r="R1834" i="4"/>
  <c r="C1835" i="4"/>
  <c r="R1835" i="4"/>
  <c r="C1836" i="4"/>
  <c r="R1836" i="4"/>
  <c r="C1837" i="4"/>
  <c r="R1837" i="4"/>
  <c r="C1838" i="4"/>
  <c r="R1838" i="4"/>
  <c r="C1839" i="4"/>
  <c r="R1839" i="4"/>
  <c r="C1840" i="4"/>
  <c r="R1840" i="4"/>
  <c r="C1841" i="4"/>
  <c r="R1841" i="4"/>
  <c r="C1842" i="4"/>
  <c r="R1842" i="4"/>
  <c r="C1843" i="4"/>
  <c r="R1843" i="4"/>
  <c r="C1844" i="4"/>
  <c r="R1844" i="4"/>
  <c r="C1845" i="4"/>
  <c r="R1845" i="4"/>
  <c r="C1846" i="4"/>
  <c r="R1846" i="4"/>
  <c r="C1847" i="4"/>
  <c r="R1847" i="4"/>
  <c r="C1848" i="4"/>
  <c r="R1848" i="4"/>
  <c r="C1849" i="4"/>
  <c r="R1849" i="4"/>
  <c r="C1850" i="4"/>
  <c r="R1850" i="4"/>
  <c r="C1851" i="4"/>
  <c r="R1851" i="4"/>
  <c r="C1852" i="4"/>
  <c r="R1852" i="4"/>
  <c r="C1853" i="4"/>
  <c r="R1853" i="4"/>
  <c r="C1854" i="4"/>
  <c r="R1854" i="4"/>
  <c r="C1855" i="4"/>
  <c r="R1855" i="4"/>
  <c r="C1856" i="4"/>
  <c r="R1856" i="4"/>
  <c r="C1857" i="4"/>
  <c r="R1857" i="4"/>
  <c r="C1858" i="4"/>
  <c r="R1858" i="4"/>
  <c r="C1859" i="4"/>
  <c r="R1859" i="4"/>
  <c r="C1860" i="4"/>
  <c r="R1860" i="4"/>
  <c r="C1861" i="4"/>
  <c r="R1861" i="4"/>
  <c r="C1862" i="4"/>
  <c r="R1862" i="4"/>
  <c r="C1863" i="4"/>
  <c r="R1863" i="4"/>
  <c r="C1864" i="4"/>
  <c r="R1864" i="4"/>
  <c r="C1865" i="4"/>
  <c r="R1865" i="4"/>
  <c r="C1866" i="4"/>
  <c r="R1866" i="4"/>
  <c r="C1867" i="4"/>
  <c r="R1867" i="4"/>
  <c r="C1868" i="4"/>
  <c r="R1868" i="4"/>
  <c r="C1869" i="4"/>
  <c r="R1869" i="4"/>
  <c r="C1870" i="4"/>
  <c r="R1870" i="4"/>
  <c r="C1871" i="4"/>
  <c r="R1871" i="4"/>
  <c r="C1872" i="4"/>
  <c r="R1872" i="4"/>
  <c r="C1873" i="4"/>
  <c r="R1873" i="4"/>
  <c r="C1874" i="4"/>
  <c r="R1874" i="4"/>
  <c r="C1875" i="4"/>
  <c r="R1875" i="4"/>
  <c r="C1876" i="4"/>
  <c r="R1876" i="4"/>
  <c r="C1877" i="4"/>
  <c r="R1877" i="4"/>
  <c r="C1878" i="4"/>
  <c r="R1878" i="4"/>
  <c r="C1879" i="4"/>
  <c r="R1879" i="4"/>
  <c r="C1880" i="4"/>
  <c r="R1880" i="4"/>
  <c r="C1881" i="4"/>
  <c r="R1881" i="4"/>
  <c r="C1882" i="4"/>
  <c r="R1882" i="4"/>
  <c r="C1883" i="4"/>
  <c r="R1883" i="4"/>
  <c r="C1884" i="4"/>
  <c r="R1884" i="4"/>
  <c r="C1885" i="4"/>
  <c r="R1885" i="4"/>
  <c r="C1886" i="4"/>
  <c r="R1886" i="4"/>
  <c r="C1887" i="4"/>
  <c r="R1887" i="4"/>
  <c r="C1888" i="4"/>
  <c r="R1888" i="4"/>
  <c r="C1889" i="4"/>
  <c r="R1889" i="4"/>
  <c r="C1890" i="4"/>
  <c r="R1890" i="4"/>
  <c r="C1891" i="4"/>
  <c r="R1891" i="4"/>
  <c r="C1892" i="4"/>
  <c r="R1892" i="4"/>
  <c r="C1893" i="4"/>
  <c r="R1893" i="4"/>
  <c r="C1894" i="4"/>
  <c r="R1894" i="4"/>
  <c r="C1895" i="4"/>
  <c r="R1895" i="4"/>
  <c r="C1896" i="4"/>
  <c r="R1896" i="4"/>
  <c r="C1897" i="4"/>
  <c r="R1897" i="4"/>
  <c r="C1898" i="4"/>
  <c r="R1898" i="4"/>
  <c r="C1899" i="4"/>
  <c r="R1899" i="4"/>
  <c r="C1900" i="4"/>
  <c r="R1900" i="4"/>
  <c r="C1901" i="4"/>
  <c r="R1901" i="4"/>
  <c r="C1902" i="4"/>
  <c r="R1902" i="4"/>
  <c r="C1903" i="4"/>
  <c r="R1903" i="4"/>
  <c r="C1904" i="4"/>
  <c r="R1904" i="4"/>
  <c r="C1905" i="4"/>
  <c r="R1905" i="4"/>
  <c r="C1906" i="4"/>
  <c r="R1906" i="4"/>
  <c r="C1907" i="4"/>
  <c r="R1907" i="4"/>
  <c r="C1908" i="4"/>
  <c r="R1908" i="4"/>
  <c r="C1909" i="4"/>
  <c r="R1909" i="4"/>
  <c r="C1910" i="4"/>
  <c r="R1910" i="4"/>
  <c r="C1911" i="4"/>
  <c r="R1911" i="4"/>
  <c r="C1912" i="4"/>
  <c r="R1912" i="4"/>
  <c r="C1913" i="4"/>
  <c r="R1913" i="4"/>
  <c r="C1914" i="4"/>
  <c r="R1914" i="4"/>
  <c r="C1915" i="4"/>
  <c r="R1915" i="4"/>
  <c r="C1916" i="4"/>
  <c r="R1916" i="4"/>
  <c r="C1917" i="4"/>
  <c r="R1917" i="4"/>
  <c r="C1918" i="4"/>
  <c r="R1918" i="4"/>
  <c r="C1919" i="4"/>
  <c r="R1919" i="4"/>
  <c r="C1920" i="4"/>
  <c r="R1920" i="4"/>
  <c r="C1921" i="4"/>
  <c r="R1921" i="4"/>
  <c r="C1922" i="4"/>
  <c r="R1922" i="4"/>
  <c r="C1923" i="4"/>
  <c r="R1923" i="4"/>
  <c r="C1924" i="4"/>
  <c r="R1924" i="4"/>
  <c r="C1925" i="4"/>
  <c r="R1925" i="4"/>
  <c r="C1926" i="4"/>
  <c r="R1926" i="4"/>
  <c r="C1927" i="4"/>
  <c r="R1927" i="4"/>
  <c r="C1928" i="4"/>
  <c r="R1928" i="4"/>
  <c r="C1929" i="4"/>
  <c r="R1929" i="4"/>
  <c r="C1930" i="4"/>
  <c r="R1930" i="4"/>
  <c r="C1931" i="4"/>
  <c r="R1931" i="4"/>
  <c r="C1932" i="4"/>
  <c r="R1932" i="4"/>
  <c r="C1933" i="4"/>
  <c r="R1933" i="4"/>
  <c r="C1934" i="4"/>
  <c r="R1934" i="4"/>
  <c r="C1935" i="4"/>
  <c r="R1935" i="4"/>
  <c r="C1936" i="4"/>
  <c r="R1936" i="4"/>
  <c r="C1937" i="4"/>
  <c r="R1937" i="4"/>
  <c r="C1938" i="4"/>
  <c r="R1938" i="4"/>
  <c r="C1939" i="4"/>
  <c r="R1939" i="4"/>
  <c r="C1940" i="4"/>
  <c r="R1940" i="4"/>
  <c r="C1941" i="4"/>
  <c r="R1941" i="4"/>
  <c r="C1942" i="4"/>
  <c r="R1942" i="4"/>
  <c r="C1943" i="4"/>
  <c r="R1943" i="4"/>
  <c r="C1944" i="4"/>
  <c r="R1944" i="4"/>
  <c r="C1945" i="4"/>
  <c r="R1945" i="4"/>
  <c r="C1946" i="4"/>
  <c r="R1946" i="4"/>
  <c r="C1947" i="4"/>
  <c r="R1947" i="4"/>
  <c r="C1948" i="4"/>
  <c r="R1948" i="4"/>
  <c r="C1949" i="4"/>
  <c r="R1949" i="4"/>
  <c r="C1950" i="4"/>
  <c r="R1950" i="4"/>
  <c r="C1951" i="4"/>
  <c r="R1951" i="4"/>
  <c r="C1952" i="4"/>
  <c r="R1952" i="4"/>
  <c r="C1953" i="4"/>
  <c r="R1953" i="4"/>
  <c r="C1954" i="4"/>
  <c r="R1954" i="4"/>
  <c r="C1955" i="4"/>
  <c r="R1955" i="4"/>
  <c r="C1956" i="4"/>
  <c r="R1956" i="4"/>
  <c r="C1957" i="4"/>
  <c r="R1957" i="4"/>
  <c r="C1958" i="4"/>
  <c r="R1958" i="4"/>
  <c r="C1959" i="4"/>
  <c r="R1959" i="4"/>
  <c r="C1960" i="4"/>
  <c r="R1960" i="4"/>
  <c r="C1961" i="4"/>
  <c r="R1961" i="4"/>
  <c r="C1962" i="4"/>
  <c r="R1962" i="4"/>
  <c r="C1963" i="4"/>
  <c r="R1963" i="4"/>
  <c r="C1964" i="4"/>
  <c r="R1964" i="4"/>
  <c r="C1965" i="4"/>
  <c r="R1965" i="4"/>
  <c r="C1966" i="4"/>
  <c r="R1966" i="4"/>
  <c r="C1967" i="4"/>
  <c r="R1967" i="4"/>
  <c r="C1968" i="4"/>
  <c r="R1968" i="4"/>
  <c r="C1969" i="4"/>
  <c r="R1969" i="4"/>
  <c r="C1970" i="4"/>
  <c r="R1970" i="4"/>
  <c r="C1971" i="4"/>
  <c r="R1971" i="4"/>
  <c r="C1972" i="4"/>
  <c r="R1972" i="4"/>
  <c r="C1973" i="4"/>
  <c r="R1973" i="4"/>
  <c r="C1974" i="4"/>
  <c r="R1974" i="4"/>
  <c r="C1975" i="4"/>
  <c r="R1975" i="4"/>
  <c r="C1976" i="4"/>
  <c r="R1976" i="4"/>
  <c r="C1977" i="4"/>
  <c r="R1977" i="4"/>
  <c r="C1978" i="4"/>
  <c r="R1978" i="4"/>
  <c r="C1979" i="4"/>
  <c r="R1979" i="4"/>
  <c r="C1980" i="4"/>
  <c r="R1980" i="4"/>
  <c r="C1981" i="4"/>
  <c r="R1981" i="4"/>
  <c r="C1982" i="4"/>
  <c r="R1982" i="4"/>
  <c r="C1983" i="4"/>
  <c r="R1983" i="4"/>
  <c r="C1984" i="4"/>
  <c r="R1984" i="4"/>
  <c r="C1985" i="4"/>
  <c r="R1985" i="4"/>
  <c r="C1986" i="4"/>
  <c r="R1986" i="4"/>
  <c r="C1987" i="4"/>
  <c r="R1987" i="4"/>
  <c r="C1988" i="4"/>
  <c r="R1988" i="4"/>
  <c r="C1989" i="4"/>
  <c r="R1989" i="4"/>
  <c r="C1990" i="4"/>
  <c r="R1990" i="4"/>
  <c r="C1991" i="4"/>
  <c r="R1991" i="4"/>
  <c r="C1992" i="4"/>
  <c r="R1992" i="4"/>
  <c r="C1993" i="4"/>
  <c r="R1993" i="4"/>
  <c r="C1994" i="4"/>
  <c r="R1994" i="4"/>
  <c r="C1995" i="4"/>
  <c r="R1995" i="4"/>
  <c r="C1996" i="4"/>
  <c r="R1996" i="4"/>
  <c r="C1997" i="4"/>
  <c r="R1997" i="4"/>
  <c r="C1998" i="4"/>
  <c r="R1998" i="4"/>
  <c r="C1999" i="4"/>
  <c r="R1999" i="4"/>
  <c r="C2000" i="4"/>
  <c r="R2000" i="4"/>
  <c r="C2001" i="4"/>
  <c r="R2001" i="4"/>
  <c r="C2002" i="4"/>
  <c r="R2002" i="4"/>
  <c r="C2003" i="4"/>
  <c r="R2003" i="4"/>
  <c r="C2004" i="4"/>
  <c r="R2004" i="4"/>
  <c r="C2005" i="4"/>
  <c r="R2005" i="4"/>
  <c r="C2006" i="4"/>
  <c r="R2006" i="4"/>
  <c r="C2007" i="4"/>
  <c r="R2007" i="4"/>
  <c r="C2008" i="4"/>
  <c r="R2008" i="4"/>
  <c r="C2009" i="4"/>
  <c r="R2009" i="4"/>
  <c r="C2010" i="4"/>
  <c r="R2010" i="4"/>
  <c r="C2011" i="4"/>
  <c r="R2011" i="4"/>
  <c r="C2012" i="4"/>
  <c r="R2012" i="4"/>
  <c r="C2013" i="4"/>
  <c r="R2013" i="4"/>
  <c r="C2014" i="4"/>
  <c r="R2014" i="4"/>
  <c r="C2015" i="4"/>
  <c r="R2015" i="4"/>
  <c r="C2016" i="4"/>
  <c r="R2016" i="4"/>
  <c r="C2017" i="4"/>
  <c r="R2017" i="4"/>
  <c r="C2018" i="4"/>
  <c r="R2018" i="4"/>
  <c r="C2019" i="4"/>
  <c r="R2019" i="4"/>
  <c r="C2020" i="4"/>
  <c r="R2020" i="4"/>
  <c r="C2021" i="4"/>
  <c r="R2021" i="4"/>
  <c r="C2022" i="4"/>
  <c r="R2022" i="4"/>
  <c r="C2023" i="4"/>
  <c r="R2023" i="4"/>
  <c r="C2024" i="4"/>
  <c r="R2024" i="4"/>
  <c r="C2025" i="4"/>
  <c r="R2025" i="4"/>
  <c r="C2026" i="4"/>
  <c r="R2026" i="4"/>
  <c r="C2027" i="4"/>
  <c r="R2027" i="4"/>
  <c r="C2028" i="4"/>
  <c r="R2028" i="4"/>
  <c r="C2029" i="4"/>
  <c r="R2029" i="4"/>
  <c r="C2030" i="4"/>
  <c r="R2030" i="4"/>
  <c r="C2031" i="4"/>
  <c r="R2031" i="4"/>
  <c r="C2032" i="4"/>
  <c r="R2032" i="4"/>
  <c r="C2033" i="4"/>
  <c r="R2033" i="4"/>
  <c r="C2034" i="4"/>
  <c r="R2034" i="4"/>
  <c r="C2035" i="4"/>
  <c r="R2035" i="4"/>
  <c r="C2036" i="4"/>
  <c r="R2036" i="4"/>
  <c r="C2037" i="4"/>
  <c r="R2037" i="4"/>
  <c r="C2038" i="4"/>
  <c r="R2038" i="4"/>
  <c r="C2039" i="4"/>
  <c r="R2039" i="4"/>
  <c r="C2040" i="4"/>
  <c r="R2040" i="4"/>
  <c r="C2041" i="4"/>
  <c r="R2041" i="4"/>
  <c r="C2042" i="4"/>
  <c r="R2042" i="4"/>
  <c r="C2043" i="4"/>
  <c r="R2043" i="4"/>
  <c r="C2044" i="4"/>
  <c r="R2044" i="4"/>
  <c r="C2045" i="4"/>
  <c r="R2045" i="4"/>
  <c r="C2046" i="4"/>
  <c r="R2046" i="4"/>
  <c r="C2047" i="4"/>
  <c r="R2047" i="4"/>
  <c r="C2048" i="4"/>
  <c r="R2048" i="4"/>
  <c r="C2049" i="4"/>
  <c r="R2049" i="4"/>
  <c r="C2050" i="4"/>
  <c r="R2050" i="4"/>
  <c r="C2051" i="4"/>
  <c r="R2051" i="4"/>
  <c r="C2052" i="4"/>
  <c r="R2052" i="4"/>
  <c r="C2053" i="4"/>
  <c r="R2053" i="4"/>
  <c r="C2054" i="4"/>
  <c r="R2054" i="4"/>
  <c r="C2055" i="4"/>
  <c r="R2055" i="4"/>
  <c r="C2056" i="4"/>
  <c r="R2056" i="4"/>
  <c r="C2057" i="4"/>
  <c r="R2057" i="4"/>
  <c r="C2058" i="4"/>
  <c r="R2058" i="4"/>
  <c r="C2059" i="4"/>
  <c r="R2059" i="4"/>
  <c r="C2060" i="4"/>
  <c r="R2060" i="4"/>
  <c r="C2061" i="4"/>
  <c r="R2061" i="4"/>
  <c r="C2062" i="4"/>
  <c r="R2062" i="4"/>
  <c r="C2063" i="4"/>
  <c r="R2063" i="4"/>
  <c r="C2064" i="4"/>
  <c r="R2064" i="4"/>
  <c r="C2065" i="4"/>
  <c r="R2065" i="4"/>
  <c r="C2066" i="4"/>
  <c r="R2066" i="4"/>
  <c r="C2067" i="4"/>
  <c r="R2067" i="4"/>
  <c r="C2068" i="4"/>
  <c r="R2068" i="4"/>
  <c r="C2069" i="4"/>
  <c r="R2069" i="4"/>
  <c r="C2070" i="4"/>
  <c r="R2070" i="4"/>
  <c r="C2071" i="4"/>
  <c r="R2071" i="4"/>
  <c r="C2072" i="4"/>
  <c r="R2072" i="4"/>
  <c r="C2073" i="4"/>
  <c r="R2073" i="4"/>
  <c r="C2074" i="4"/>
  <c r="R2074" i="4"/>
  <c r="C2075" i="4"/>
  <c r="R2075" i="4"/>
  <c r="C2076" i="4"/>
  <c r="R2076" i="4"/>
  <c r="C2077" i="4"/>
  <c r="R2077" i="4"/>
  <c r="C2078" i="4"/>
  <c r="R2078" i="4"/>
  <c r="C2079" i="4"/>
  <c r="R2079" i="4"/>
  <c r="C2080" i="4"/>
  <c r="R2080" i="4"/>
  <c r="C2081" i="4"/>
  <c r="R2081" i="4"/>
  <c r="C2082" i="4"/>
  <c r="R2082" i="4"/>
  <c r="C2083" i="4"/>
  <c r="R2083" i="4"/>
  <c r="C2084" i="4"/>
  <c r="R2084" i="4"/>
  <c r="C2085" i="4"/>
  <c r="R2085" i="4"/>
  <c r="C2086" i="4"/>
  <c r="R2086" i="4"/>
  <c r="C2087" i="4"/>
  <c r="R2087" i="4"/>
  <c r="C2088" i="4"/>
  <c r="R2088" i="4"/>
  <c r="C2089" i="4"/>
  <c r="R2089" i="4"/>
  <c r="C2090" i="4"/>
  <c r="R2090" i="4"/>
  <c r="C2091" i="4"/>
  <c r="R2091" i="4"/>
  <c r="C2092" i="4"/>
  <c r="R2092" i="4"/>
  <c r="C2093" i="4"/>
  <c r="R2093" i="4"/>
  <c r="C2094" i="4"/>
  <c r="R2094" i="4"/>
  <c r="C2095" i="4"/>
  <c r="R2095" i="4"/>
  <c r="C2096" i="4"/>
  <c r="R2096" i="4"/>
  <c r="C2097" i="4"/>
  <c r="R2097" i="4"/>
  <c r="C2098" i="4"/>
  <c r="R2098" i="4"/>
  <c r="C2099" i="4"/>
  <c r="R2099" i="4"/>
  <c r="C2100" i="4"/>
  <c r="R2100" i="4"/>
  <c r="C2101" i="4"/>
  <c r="R2101" i="4"/>
  <c r="C2102" i="4"/>
  <c r="R2102" i="4"/>
  <c r="C2103" i="4"/>
  <c r="R2103" i="4"/>
  <c r="C2104" i="4"/>
  <c r="R2104" i="4"/>
  <c r="C2105" i="4"/>
  <c r="R2105" i="4"/>
  <c r="C2106" i="4"/>
  <c r="R2106" i="4"/>
  <c r="C2107" i="4"/>
  <c r="R2107" i="4"/>
  <c r="C2108" i="4"/>
  <c r="R2108" i="4"/>
  <c r="C2109" i="4"/>
  <c r="R2109" i="4"/>
  <c r="C2110" i="4"/>
  <c r="R2110" i="4"/>
  <c r="C2111" i="4"/>
  <c r="R2111" i="4"/>
  <c r="C2112" i="4"/>
  <c r="R2112" i="4"/>
  <c r="C2113" i="4"/>
  <c r="R2113" i="4"/>
  <c r="C2114" i="4"/>
  <c r="R2114" i="4"/>
  <c r="C2115" i="4"/>
  <c r="R2115" i="4"/>
  <c r="C2116" i="4"/>
  <c r="R2116" i="4"/>
  <c r="C2117" i="4"/>
  <c r="R2117" i="4"/>
  <c r="C2118" i="4"/>
  <c r="R2118" i="4"/>
  <c r="C2119" i="4"/>
  <c r="R2119" i="4"/>
  <c r="C2120" i="4"/>
  <c r="R2120" i="4"/>
  <c r="C2121" i="4"/>
  <c r="R2121" i="4"/>
  <c r="C2122" i="4"/>
  <c r="R2122" i="4"/>
  <c r="C2123" i="4"/>
  <c r="R2123" i="4"/>
  <c r="C2124" i="4"/>
  <c r="R2124" i="4"/>
  <c r="C2125" i="4"/>
  <c r="R2125" i="4"/>
  <c r="C2126" i="4"/>
  <c r="R2126" i="4"/>
  <c r="C2127" i="4"/>
  <c r="R2127" i="4"/>
  <c r="C2128" i="4"/>
  <c r="R2128" i="4"/>
  <c r="C2129" i="4"/>
  <c r="R2129" i="4"/>
  <c r="C2130" i="4"/>
  <c r="R2130" i="4"/>
  <c r="C2131" i="4"/>
  <c r="R2131" i="4"/>
  <c r="C2133" i="4"/>
  <c r="R2133" i="4"/>
  <c r="C2134" i="4"/>
  <c r="R2134" i="4"/>
  <c r="C2135" i="4"/>
  <c r="R2135" i="4"/>
  <c r="C2136" i="4"/>
  <c r="R2136" i="4"/>
  <c r="C2137" i="4"/>
  <c r="R2137" i="4"/>
  <c r="C2138" i="4"/>
  <c r="R2138" i="4"/>
  <c r="C2139" i="4"/>
  <c r="R2139" i="4"/>
  <c r="C2140" i="4"/>
  <c r="R2140" i="4"/>
  <c r="C2141" i="4"/>
  <c r="R2141" i="4"/>
  <c r="C2142" i="4"/>
  <c r="R2142" i="4"/>
  <c r="C2143" i="4"/>
  <c r="R2143" i="4"/>
  <c r="C2144" i="4"/>
  <c r="R2144" i="4"/>
  <c r="C2145" i="4"/>
  <c r="R2145" i="4"/>
  <c r="C2146" i="4"/>
  <c r="R2146" i="4"/>
  <c r="C2147" i="4"/>
  <c r="R2147" i="4"/>
  <c r="C2148" i="4"/>
  <c r="R2148" i="4"/>
  <c r="C2149" i="4"/>
  <c r="R2149" i="4"/>
  <c r="C2150" i="4"/>
  <c r="R2150" i="4"/>
  <c r="C2151" i="4"/>
  <c r="R2151" i="4"/>
  <c r="C2152" i="4"/>
  <c r="R2152" i="4"/>
  <c r="C2153" i="4"/>
  <c r="R2153" i="4"/>
  <c r="C2154" i="4"/>
  <c r="R2154" i="4"/>
  <c r="C2155" i="4"/>
  <c r="R2155" i="4"/>
  <c r="C2156" i="4"/>
  <c r="R2156" i="4"/>
  <c r="C2157" i="4"/>
  <c r="R2157" i="4"/>
  <c r="C2158" i="4"/>
  <c r="R2158" i="4"/>
  <c r="C2159" i="4"/>
  <c r="R2159" i="4"/>
  <c r="C2160" i="4"/>
  <c r="R2160" i="4"/>
  <c r="C2161" i="4"/>
  <c r="R2161" i="4"/>
  <c r="C2162" i="4"/>
  <c r="R2162" i="4"/>
  <c r="C2163" i="4"/>
  <c r="R2163" i="4"/>
  <c r="C2164" i="4"/>
  <c r="R2164" i="4"/>
  <c r="C2165" i="4"/>
  <c r="R2165" i="4"/>
  <c r="C2166" i="4"/>
  <c r="R2166" i="4"/>
  <c r="C2167" i="4"/>
  <c r="R2167" i="4"/>
  <c r="C2168" i="4"/>
  <c r="R2168" i="4"/>
  <c r="C2169" i="4"/>
  <c r="R2169" i="4"/>
  <c r="C2170" i="4"/>
  <c r="R2170" i="4"/>
  <c r="C2171" i="4"/>
  <c r="R2171" i="4"/>
  <c r="C2172" i="4"/>
  <c r="R2172" i="4"/>
  <c r="C2173" i="4"/>
  <c r="R2173" i="4"/>
  <c r="C2174" i="4"/>
  <c r="R2174" i="4"/>
  <c r="C2175" i="4"/>
  <c r="R2175" i="4"/>
  <c r="C2176" i="4"/>
  <c r="R2176" i="4"/>
  <c r="C2177" i="4"/>
  <c r="R2177" i="4"/>
  <c r="C2178" i="4"/>
  <c r="R2178" i="4"/>
  <c r="C2179" i="4"/>
  <c r="R2179" i="4"/>
  <c r="C2180" i="4"/>
  <c r="R2180" i="4"/>
  <c r="C2181" i="4"/>
  <c r="R2181" i="4"/>
  <c r="C2182" i="4"/>
  <c r="R2182" i="4"/>
  <c r="C2183" i="4"/>
  <c r="R2183" i="4"/>
  <c r="C2184" i="4"/>
  <c r="R2184" i="4"/>
  <c r="C2185" i="4"/>
  <c r="R2185" i="4"/>
  <c r="C2186" i="4"/>
  <c r="R2186" i="4"/>
  <c r="C2187" i="4"/>
  <c r="R2187" i="4"/>
  <c r="C2188" i="4"/>
  <c r="R2188" i="4"/>
  <c r="C2189" i="4"/>
  <c r="R2189" i="4"/>
  <c r="C2190" i="4"/>
  <c r="R2190" i="4"/>
  <c r="C2191" i="4"/>
  <c r="R2191" i="4"/>
  <c r="C2192" i="4"/>
  <c r="R2192" i="4"/>
  <c r="C2193" i="4"/>
  <c r="R2193" i="4"/>
  <c r="C2194" i="4"/>
  <c r="R2194" i="4"/>
  <c r="C2195" i="4"/>
  <c r="R2195" i="4"/>
  <c r="C2196" i="4"/>
  <c r="R2196" i="4"/>
  <c r="C2197" i="4"/>
  <c r="R2197" i="4"/>
  <c r="C2198" i="4"/>
  <c r="R2198" i="4"/>
  <c r="C2199" i="4"/>
  <c r="R2199" i="4"/>
  <c r="C2200" i="4"/>
  <c r="R2200" i="4"/>
  <c r="C2201" i="4"/>
  <c r="R2201" i="4"/>
  <c r="C2202" i="4"/>
  <c r="R2202" i="4"/>
  <c r="C2203" i="4"/>
  <c r="R2203" i="4"/>
  <c r="C2204" i="4"/>
  <c r="R2204" i="4"/>
  <c r="C2205" i="4"/>
  <c r="R2205" i="4"/>
  <c r="C2206" i="4"/>
  <c r="R2206" i="4"/>
  <c r="C2207" i="4"/>
  <c r="R2207" i="4"/>
  <c r="C2208" i="4"/>
  <c r="R2208" i="4"/>
  <c r="C2209" i="4"/>
  <c r="R2209" i="4"/>
  <c r="C2210" i="4"/>
  <c r="R2210" i="4"/>
  <c r="C2211" i="4"/>
  <c r="R2211" i="4"/>
  <c r="C2212" i="4"/>
  <c r="R2212" i="4"/>
  <c r="C2213" i="4"/>
  <c r="R2213" i="4"/>
  <c r="C2214" i="4"/>
  <c r="R2214" i="4"/>
  <c r="C2215" i="4"/>
  <c r="R2215" i="4"/>
  <c r="C2216" i="4"/>
  <c r="R2216" i="4"/>
  <c r="C2217" i="4"/>
  <c r="R2217" i="4"/>
  <c r="C2218" i="4"/>
  <c r="R2218" i="4"/>
  <c r="C2219" i="4"/>
  <c r="R2219" i="4"/>
  <c r="C2220" i="4"/>
  <c r="R2220" i="4"/>
  <c r="C2221" i="4"/>
  <c r="R2221" i="4"/>
  <c r="C2222" i="4"/>
  <c r="R2222" i="4"/>
  <c r="C2223" i="4"/>
  <c r="R2223" i="4"/>
  <c r="C2224" i="4"/>
  <c r="R2224" i="4"/>
  <c r="C2225" i="4"/>
  <c r="R2225" i="4"/>
  <c r="C2226" i="4"/>
  <c r="R2226" i="4"/>
  <c r="C2227" i="4"/>
  <c r="R2227" i="4"/>
  <c r="C2228" i="4"/>
  <c r="R2228" i="4"/>
  <c r="C2229" i="4"/>
  <c r="R2229" i="4"/>
  <c r="C2230" i="4"/>
  <c r="R2230" i="4"/>
  <c r="C2231" i="4"/>
  <c r="R2231" i="4"/>
  <c r="C2232" i="4"/>
  <c r="R2232" i="4"/>
  <c r="C2233" i="4"/>
  <c r="R2233" i="4"/>
  <c r="C2234" i="4"/>
  <c r="R2234" i="4"/>
  <c r="C2235" i="4"/>
  <c r="R2235" i="4"/>
  <c r="C2236" i="4"/>
  <c r="R2236" i="4"/>
  <c r="C2237" i="4"/>
  <c r="R2237" i="4"/>
  <c r="C2238" i="4"/>
  <c r="R2238" i="4"/>
  <c r="C2239" i="4"/>
  <c r="R2239" i="4"/>
  <c r="C2240" i="4"/>
  <c r="R2240" i="4"/>
  <c r="C2241" i="4"/>
  <c r="R2241" i="4"/>
  <c r="C2242" i="4"/>
  <c r="R2242" i="4"/>
  <c r="C2243" i="4"/>
  <c r="R2243" i="4"/>
  <c r="C2244" i="4"/>
  <c r="R2244" i="4"/>
  <c r="C2245" i="4"/>
  <c r="R2245" i="4"/>
  <c r="C2246" i="4"/>
  <c r="R2246" i="4"/>
  <c r="C2247" i="4"/>
  <c r="R2247" i="4"/>
  <c r="C2248" i="4"/>
  <c r="R2248" i="4"/>
  <c r="C2249" i="4"/>
  <c r="R2249" i="4"/>
  <c r="C2250" i="4"/>
  <c r="R2250" i="4"/>
  <c r="C2251" i="4"/>
  <c r="R2251" i="4"/>
  <c r="C2252" i="4"/>
  <c r="R2252" i="4"/>
  <c r="C2253" i="4"/>
  <c r="R2253" i="4"/>
  <c r="C2254" i="4"/>
  <c r="R2254" i="4"/>
  <c r="C2255" i="4"/>
  <c r="R2255" i="4"/>
  <c r="C2256" i="4"/>
  <c r="R2256" i="4"/>
  <c r="C2257" i="4"/>
  <c r="R2257" i="4"/>
  <c r="C2258" i="4"/>
  <c r="R2258" i="4"/>
  <c r="C2259" i="4"/>
  <c r="R2259" i="4"/>
  <c r="C2260" i="4"/>
  <c r="R2260" i="4"/>
  <c r="C2261" i="4"/>
  <c r="R2261" i="4"/>
  <c r="C2262" i="4"/>
  <c r="R2262" i="4"/>
  <c r="C2263" i="4"/>
  <c r="R2263" i="4"/>
  <c r="C2264" i="4"/>
  <c r="R2264" i="4"/>
  <c r="C2265" i="4"/>
  <c r="R2265" i="4"/>
  <c r="C2266" i="4"/>
  <c r="R2266" i="4"/>
  <c r="C2267" i="4"/>
  <c r="R2267" i="4"/>
  <c r="C2268" i="4"/>
  <c r="R2268" i="4"/>
  <c r="C2269" i="4"/>
  <c r="R2269" i="4"/>
  <c r="C2270" i="4"/>
  <c r="R2270" i="4"/>
  <c r="C2271" i="4"/>
  <c r="R2271" i="4"/>
  <c r="C2272" i="4"/>
  <c r="R2272" i="4"/>
  <c r="C2273" i="4"/>
  <c r="R2273" i="4"/>
  <c r="C2274" i="4"/>
  <c r="R2274" i="4"/>
  <c r="C2275" i="4"/>
  <c r="R2275" i="4"/>
  <c r="C2276" i="4"/>
  <c r="R2276" i="4"/>
  <c r="C2277" i="4"/>
  <c r="R2277" i="4"/>
  <c r="C2278" i="4"/>
  <c r="R2278" i="4"/>
  <c r="C2279" i="4"/>
  <c r="R2279" i="4"/>
  <c r="C2280" i="4"/>
  <c r="R2280" i="4"/>
  <c r="C2281" i="4"/>
  <c r="R2281" i="4"/>
  <c r="C2282" i="4"/>
  <c r="R2282" i="4"/>
  <c r="C2283" i="4"/>
  <c r="R2283" i="4"/>
  <c r="C2284" i="4"/>
  <c r="R2284" i="4"/>
  <c r="C2285" i="4"/>
  <c r="R2285" i="4"/>
  <c r="C2286" i="4"/>
  <c r="R2286" i="4"/>
  <c r="C2287" i="4"/>
  <c r="R2287" i="4"/>
  <c r="C2288" i="4"/>
  <c r="R2288" i="4"/>
  <c r="C2289" i="4"/>
  <c r="R2289" i="4"/>
  <c r="C2290" i="4"/>
  <c r="R2290" i="4"/>
  <c r="C2291" i="4"/>
  <c r="R2291" i="4"/>
  <c r="C2292" i="4"/>
  <c r="R2292" i="4"/>
  <c r="C2293" i="4"/>
  <c r="R2293" i="4"/>
  <c r="C2294" i="4"/>
  <c r="R2294" i="4"/>
  <c r="C2295" i="4"/>
  <c r="R2295" i="4"/>
  <c r="C2296" i="4"/>
  <c r="R2296" i="4"/>
  <c r="C2297" i="4"/>
  <c r="R2297" i="4"/>
  <c r="C2298" i="4"/>
  <c r="R2298" i="4"/>
  <c r="C2299" i="4"/>
  <c r="R2299" i="4"/>
  <c r="C2300" i="4"/>
  <c r="R2300" i="4"/>
  <c r="C2301" i="4"/>
  <c r="R2301" i="4"/>
  <c r="C2302" i="4"/>
  <c r="R2302" i="4"/>
  <c r="C2303" i="4"/>
  <c r="R2303" i="4"/>
  <c r="C2304" i="4"/>
  <c r="R2304" i="4"/>
  <c r="C2305" i="4"/>
  <c r="R2305" i="4"/>
  <c r="C2306" i="4"/>
  <c r="R2306" i="4"/>
  <c r="C2307" i="4"/>
  <c r="R2307" i="4"/>
  <c r="C2308" i="4"/>
  <c r="R2308" i="4"/>
  <c r="C2309" i="4"/>
  <c r="R2309" i="4"/>
  <c r="C2310" i="4"/>
  <c r="R2310" i="4"/>
  <c r="C2311" i="4"/>
  <c r="R2311" i="4"/>
  <c r="C2312" i="4"/>
  <c r="R2312" i="4"/>
  <c r="C2313" i="4"/>
  <c r="R2313" i="4"/>
  <c r="C2314" i="4"/>
  <c r="R2314" i="4"/>
  <c r="C2315" i="4"/>
  <c r="R2315" i="4"/>
  <c r="C2316" i="4"/>
  <c r="R2316" i="4"/>
  <c r="C2317" i="4"/>
  <c r="R2317" i="4"/>
  <c r="C2318" i="4"/>
  <c r="R2318" i="4"/>
  <c r="C2319" i="4"/>
  <c r="R2319" i="4"/>
  <c r="C2320" i="4"/>
  <c r="R2320" i="4"/>
  <c r="C2321" i="4"/>
  <c r="R2321" i="4"/>
  <c r="C2322" i="4"/>
  <c r="R2322" i="4"/>
  <c r="C2323" i="4"/>
  <c r="R2323" i="4"/>
  <c r="C2324" i="4"/>
  <c r="R2324" i="4"/>
  <c r="C2325" i="4"/>
  <c r="R2325" i="4"/>
  <c r="C2326" i="4"/>
  <c r="R2326" i="4"/>
  <c r="C2327" i="4"/>
  <c r="R2327" i="4"/>
  <c r="C2328" i="4"/>
  <c r="R2328" i="4"/>
  <c r="C2329" i="4"/>
  <c r="R2329" i="4"/>
  <c r="C2330" i="4"/>
  <c r="R2330" i="4"/>
  <c r="C2331" i="4"/>
  <c r="R2331" i="4"/>
  <c r="C2332" i="4"/>
  <c r="R2332" i="4"/>
  <c r="C2333" i="4"/>
  <c r="R2333" i="4"/>
  <c r="C2334" i="4"/>
  <c r="R2334" i="4"/>
  <c r="C2335" i="4"/>
  <c r="R2335" i="4"/>
  <c r="C2336" i="4"/>
  <c r="R2336" i="4"/>
  <c r="C2337" i="4"/>
  <c r="R2337" i="4"/>
  <c r="C2338" i="4"/>
  <c r="R2338" i="4"/>
  <c r="C2339" i="4"/>
  <c r="R2339" i="4"/>
  <c r="C2341" i="4"/>
  <c r="R2341" i="4"/>
  <c r="C2343" i="4"/>
  <c r="R2343" i="4"/>
  <c r="C2344" i="4"/>
  <c r="R2344" i="4"/>
  <c r="C2345" i="4"/>
  <c r="R2345" i="4"/>
  <c r="C2346" i="4"/>
  <c r="R2346" i="4"/>
  <c r="C2347" i="4"/>
  <c r="R2347" i="4"/>
  <c r="C2348" i="4"/>
  <c r="R2348" i="4"/>
  <c r="C2349" i="4"/>
  <c r="R2349" i="4"/>
  <c r="C2350" i="4"/>
  <c r="R2350" i="4"/>
  <c r="C2351" i="4"/>
  <c r="R2351" i="4"/>
  <c r="C2352" i="4"/>
  <c r="R2352" i="4"/>
  <c r="C2353" i="4"/>
  <c r="R2353" i="4"/>
  <c r="C2354" i="4"/>
  <c r="R2354" i="4"/>
  <c r="C2355" i="4"/>
  <c r="R2355" i="4"/>
  <c r="C2356" i="4"/>
  <c r="R2356" i="4"/>
  <c r="C2357" i="4"/>
  <c r="R2357" i="4"/>
  <c r="C2358" i="4"/>
  <c r="R2358" i="4"/>
  <c r="C2359" i="4"/>
  <c r="R2359" i="4"/>
  <c r="C2360" i="4"/>
  <c r="R2360" i="4"/>
  <c r="C2361" i="4"/>
  <c r="R2361" i="4"/>
  <c r="C2362" i="4"/>
  <c r="R2362" i="4"/>
  <c r="C2363" i="4"/>
  <c r="R2363" i="4"/>
  <c r="C2364" i="4"/>
  <c r="R2364" i="4"/>
  <c r="C2365" i="4"/>
  <c r="R2365" i="4"/>
  <c r="C2366" i="4"/>
  <c r="R2366" i="4"/>
  <c r="C2367" i="4"/>
  <c r="R2367" i="4"/>
  <c r="C2368" i="4"/>
  <c r="R2368" i="4"/>
  <c r="C2369" i="4"/>
  <c r="R2369" i="4"/>
  <c r="C2370" i="4"/>
  <c r="R2370" i="4"/>
  <c r="C2371" i="4"/>
  <c r="R2371" i="4"/>
  <c r="C2372" i="4"/>
  <c r="R2372" i="4"/>
  <c r="C2373" i="4"/>
  <c r="R2373" i="4"/>
  <c r="C2374" i="4"/>
  <c r="R2374" i="4"/>
  <c r="C2375" i="4"/>
  <c r="R2375" i="4"/>
  <c r="C2376" i="4"/>
  <c r="R2376" i="4"/>
  <c r="C2377" i="4"/>
  <c r="R2377" i="4"/>
  <c r="C2378" i="4"/>
  <c r="R2378" i="4"/>
  <c r="C2379" i="4"/>
  <c r="R2379" i="4"/>
  <c r="C2380" i="4"/>
  <c r="R2380" i="4"/>
  <c r="C2381" i="4"/>
  <c r="R2381" i="4"/>
  <c r="C2382" i="4"/>
  <c r="R2382" i="4"/>
  <c r="C2383" i="4"/>
  <c r="R2383" i="4"/>
  <c r="C2384" i="4"/>
  <c r="R2384" i="4"/>
  <c r="C2385" i="4"/>
  <c r="R2385" i="4"/>
  <c r="C2386" i="4"/>
  <c r="R2386" i="4"/>
  <c r="C2387" i="4"/>
  <c r="R2387" i="4"/>
  <c r="D5" i="9"/>
  <c r="L44" i="9"/>
  <c r="T5" i="9"/>
  <c r="I6" i="9"/>
  <c r="L6" i="9"/>
  <c r="L210" i="9"/>
  <c r="O7" i="9"/>
  <c r="B8" i="9"/>
  <c r="O8" i="9"/>
  <c r="U16" i="9"/>
  <c r="U21" i="9" s="1"/>
  <c r="V16" i="9"/>
  <c r="W16" i="9"/>
  <c r="U17" i="9"/>
  <c r="V17" i="9"/>
  <c r="W17" i="9" s="1"/>
  <c r="U18" i="9"/>
  <c r="W18" i="9" s="1"/>
  <c r="V18" i="9"/>
  <c r="U19" i="9"/>
  <c r="V19" i="9"/>
  <c r="V21" i="9" s="1"/>
  <c r="U20" i="9"/>
  <c r="V20" i="9"/>
  <c r="W20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4" i="9"/>
  <c r="V24" i="9"/>
  <c r="W24" i="9"/>
  <c r="U25" i="9"/>
  <c r="V25" i="9"/>
  <c r="W25" i="9" s="1"/>
  <c r="U26" i="9"/>
  <c r="W26" i="9" s="1"/>
  <c r="V26" i="9"/>
  <c r="U27" i="9"/>
  <c r="V27" i="9"/>
  <c r="V29" i="9" s="1"/>
  <c r="U28" i="9"/>
  <c r="V28" i="9"/>
  <c r="W28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32" i="9"/>
  <c r="V32" i="9"/>
  <c r="W32" i="9"/>
  <c r="W37" i="9" s="1"/>
  <c r="U33" i="9"/>
  <c r="V33" i="9"/>
  <c r="W33" i="9" s="1"/>
  <c r="U34" i="9"/>
  <c r="W34" i="9" s="1"/>
  <c r="V34" i="9"/>
  <c r="U35" i="9"/>
  <c r="W35" i="9" s="1"/>
  <c r="V35" i="9"/>
  <c r="U36" i="9"/>
  <c r="V36" i="9"/>
  <c r="W36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V37" i="9"/>
  <c r="U51" i="9"/>
  <c r="V51" i="9"/>
  <c r="W51" i="9"/>
  <c r="W55" i="9" s="1"/>
  <c r="U52" i="9"/>
  <c r="V52" i="9"/>
  <c r="W52" i="9" s="1"/>
  <c r="U53" i="9"/>
  <c r="W53" i="9" s="1"/>
  <c r="V53" i="9"/>
  <c r="U54" i="9"/>
  <c r="V54" i="9"/>
  <c r="W54" i="9" s="1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U58" i="9"/>
  <c r="V58" i="9"/>
  <c r="W58" i="9" s="1"/>
  <c r="U59" i="9"/>
  <c r="W59" i="9" s="1"/>
  <c r="V59" i="9"/>
  <c r="U60" i="9"/>
  <c r="V60" i="9"/>
  <c r="W60" i="9" s="1"/>
  <c r="U61" i="9"/>
  <c r="V61" i="9"/>
  <c r="W61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T73" i="9"/>
  <c r="O75" i="9"/>
  <c r="B76" i="9"/>
  <c r="O76" i="9"/>
  <c r="U84" i="9"/>
  <c r="V84" i="9"/>
  <c r="U85" i="9"/>
  <c r="V85" i="9"/>
  <c r="V89" i="9" s="1"/>
  <c r="U86" i="9"/>
  <c r="V86" i="9"/>
  <c r="W86" i="9" s="1"/>
  <c r="U87" i="9"/>
  <c r="V87" i="9"/>
  <c r="W87" i="9"/>
  <c r="U88" i="9"/>
  <c r="W88" i="9" s="1"/>
  <c r="V88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92" i="9"/>
  <c r="V92" i="9"/>
  <c r="W92" i="9"/>
  <c r="U93" i="9"/>
  <c r="W93" i="9" s="1"/>
  <c r="V93" i="9"/>
  <c r="U94" i="9"/>
  <c r="V94" i="9"/>
  <c r="W94" i="9"/>
  <c r="U95" i="9"/>
  <c r="V95" i="9"/>
  <c r="W95" i="9" s="1"/>
  <c r="U96" i="9"/>
  <c r="W96" i="9" s="1"/>
  <c r="V96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V97" i="9"/>
  <c r="U100" i="9"/>
  <c r="V100" i="9"/>
  <c r="W100" i="9"/>
  <c r="U101" i="9"/>
  <c r="W101" i="9" s="1"/>
  <c r="V101" i="9"/>
  <c r="U102" i="9"/>
  <c r="V102" i="9"/>
  <c r="W102" i="9"/>
  <c r="U103" i="9"/>
  <c r="V103" i="9"/>
  <c r="W103" i="9" s="1"/>
  <c r="U104" i="9"/>
  <c r="W104" i="9" s="1"/>
  <c r="V104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V105" i="9"/>
  <c r="U119" i="9"/>
  <c r="V119" i="9"/>
  <c r="W119" i="9"/>
  <c r="U120" i="9"/>
  <c r="V120" i="9"/>
  <c r="U121" i="9"/>
  <c r="V121" i="9"/>
  <c r="W121" i="9"/>
  <c r="U122" i="9"/>
  <c r="V122" i="9"/>
  <c r="W122" i="9" s="1"/>
  <c r="G123" i="9"/>
  <c r="H123" i="9"/>
  <c r="I123" i="9"/>
  <c r="J123" i="9"/>
  <c r="K123" i="9"/>
  <c r="L123" i="9"/>
  <c r="M123" i="9"/>
  <c r="N123" i="9"/>
  <c r="O123" i="9"/>
  <c r="P123" i="9"/>
  <c r="Q123" i="9"/>
  <c r="R123" i="9"/>
  <c r="S123" i="9"/>
  <c r="T123" i="9"/>
  <c r="U123" i="9"/>
  <c r="U126" i="9"/>
  <c r="V126" i="9"/>
  <c r="U127" i="9"/>
  <c r="U130" i="9" s="1"/>
  <c r="V127" i="9"/>
  <c r="W127" i="9"/>
  <c r="U128" i="9"/>
  <c r="V128" i="9"/>
  <c r="W128" i="9" s="1"/>
  <c r="U129" i="9"/>
  <c r="V129" i="9"/>
  <c r="W129" i="9"/>
  <c r="G130" i="9"/>
  <c r="H130" i="9"/>
  <c r="I130" i="9"/>
  <c r="J130" i="9"/>
  <c r="K130" i="9"/>
  <c r="L130" i="9"/>
  <c r="M130" i="9"/>
  <c r="N130" i="9"/>
  <c r="O130" i="9"/>
  <c r="P130" i="9"/>
  <c r="Q130" i="9"/>
  <c r="R130" i="9"/>
  <c r="S130" i="9"/>
  <c r="T130" i="9"/>
  <c r="T141" i="9"/>
  <c r="O143" i="9"/>
  <c r="B144" i="9"/>
  <c r="O144" i="9"/>
  <c r="U152" i="9"/>
  <c r="W152" i="9" s="1"/>
  <c r="V152" i="9"/>
  <c r="U153" i="9"/>
  <c r="W153" i="9"/>
  <c r="V153" i="9"/>
  <c r="U154" i="9"/>
  <c r="V154" i="9"/>
  <c r="W154" i="9" s="1"/>
  <c r="U155" i="9"/>
  <c r="W155" i="9" s="1"/>
  <c r="V155" i="9"/>
  <c r="U156" i="9"/>
  <c r="V156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60" i="9"/>
  <c r="W160" i="9" s="1"/>
  <c r="V160" i="9"/>
  <c r="U161" i="9"/>
  <c r="V161" i="9"/>
  <c r="V165" i="9" s="1"/>
  <c r="U162" i="9"/>
  <c r="W162" i="9" s="1"/>
  <c r="V162" i="9"/>
  <c r="U163" i="9"/>
  <c r="V163" i="9"/>
  <c r="W163" i="9"/>
  <c r="U164" i="9"/>
  <c r="V164" i="9"/>
  <c r="W164" i="9" s="1"/>
  <c r="G165" i="9"/>
  <c r="H165" i="9"/>
  <c r="I165" i="9"/>
  <c r="J165" i="9"/>
  <c r="K165" i="9"/>
  <c r="L165" i="9"/>
  <c r="M165" i="9"/>
  <c r="N165" i="9"/>
  <c r="O165" i="9"/>
  <c r="P165" i="9"/>
  <c r="Q165" i="9"/>
  <c r="R165" i="9"/>
  <c r="S165" i="9"/>
  <c r="T165" i="9"/>
  <c r="U168" i="9"/>
  <c r="V168" i="9"/>
  <c r="U169" i="9"/>
  <c r="W169" i="9"/>
  <c r="V169" i="9"/>
  <c r="U170" i="9"/>
  <c r="W170" i="9" s="1"/>
  <c r="V170" i="9"/>
  <c r="U171" i="9"/>
  <c r="V171" i="9"/>
  <c r="U172" i="9"/>
  <c r="W172" i="9" s="1"/>
  <c r="V172" i="9"/>
  <c r="G173" i="9"/>
  <c r="H173" i="9"/>
  <c r="I173" i="9"/>
  <c r="J173" i="9"/>
  <c r="K173" i="9"/>
  <c r="L173" i="9"/>
  <c r="M173" i="9"/>
  <c r="N173" i="9"/>
  <c r="O173" i="9"/>
  <c r="P173" i="9"/>
  <c r="Q173" i="9"/>
  <c r="R173" i="9"/>
  <c r="S173" i="9"/>
  <c r="T173" i="9"/>
  <c r="U187" i="9"/>
  <c r="V187" i="9"/>
  <c r="W187" i="9" s="1"/>
  <c r="U188" i="9"/>
  <c r="W188" i="9" s="1"/>
  <c r="V188" i="9"/>
  <c r="U189" i="9"/>
  <c r="V189" i="9"/>
  <c r="W189" i="9" s="1"/>
  <c r="U190" i="9"/>
  <c r="W190" i="9" s="1"/>
  <c r="V190" i="9"/>
  <c r="G191" i="9"/>
  <c r="H191" i="9"/>
  <c r="I191" i="9"/>
  <c r="J191" i="9"/>
  <c r="K191" i="9"/>
  <c r="L191" i="9"/>
  <c r="M191" i="9"/>
  <c r="N191" i="9"/>
  <c r="O191" i="9"/>
  <c r="P191" i="9"/>
  <c r="Q191" i="9"/>
  <c r="R191" i="9"/>
  <c r="S191" i="9"/>
  <c r="T191" i="9"/>
  <c r="U194" i="9"/>
  <c r="V194" i="9"/>
  <c r="W194" i="9"/>
  <c r="U195" i="9"/>
  <c r="V195" i="9"/>
  <c r="U196" i="9"/>
  <c r="W196" i="9" s="1"/>
  <c r="V196" i="9"/>
  <c r="U197" i="9"/>
  <c r="V197" i="9"/>
  <c r="W197" i="9" s="1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T209" i="9"/>
  <c r="O211" i="9"/>
  <c r="B212" i="9"/>
  <c r="O212" i="9"/>
  <c r="U220" i="9"/>
  <c r="V220" i="9"/>
  <c r="U221" i="9"/>
  <c r="W221" i="9"/>
  <c r="V221" i="9"/>
  <c r="U222" i="9"/>
  <c r="V222" i="9"/>
  <c r="V225" i="9" s="1"/>
  <c r="U223" i="9"/>
  <c r="W223" i="9"/>
  <c r="V223" i="9"/>
  <c r="U224" i="9"/>
  <c r="W224" i="9" s="1"/>
  <c r="V224" i="9"/>
  <c r="G225" i="9"/>
  <c r="H225" i="9"/>
  <c r="I225" i="9"/>
  <c r="J225" i="9"/>
  <c r="K225" i="9"/>
  <c r="L225" i="9"/>
  <c r="M225" i="9"/>
  <c r="N225" i="9"/>
  <c r="O225" i="9"/>
  <c r="P225" i="9"/>
  <c r="Q225" i="9"/>
  <c r="R225" i="9"/>
  <c r="S225" i="9"/>
  <c r="T225" i="9"/>
  <c r="U228" i="9"/>
  <c r="W228" i="9"/>
  <c r="V228" i="9"/>
  <c r="V233" i="9"/>
  <c r="U229" i="9"/>
  <c r="W229" i="9"/>
  <c r="V229" i="9"/>
  <c r="U230" i="9"/>
  <c r="W230" i="9" s="1"/>
  <c r="W233" i="9" s="1"/>
  <c r="V230" i="9"/>
  <c r="U231" i="9"/>
  <c r="V231" i="9"/>
  <c r="W231" i="9" s="1"/>
  <c r="U232" i="9"/>
  <c r="W232" i="9" s="1"/>
  <c r="V232" i="9"/>
  <c r="G233" i="9"/>
  <c r="H233" i="9"/>
  <c r="I233" i="9"/>
  <c r="J233" i="9"/>
  <c r="K233" i="9"/>
  <c r="L233" i="9"/>
  <c r="M233" i="9"/>
  <c r="N233" i="9"/>
  <c r="O233" i="9"/>
  <c r="P233" i="9"/>
  <c r="Q233" i="9"/>
  <c r="R233" i="9"/>
  <c r="S233" i="9"/>
  <c r="T233" i="9"/>
  <c r="U236" i="9"/>
  <c r="V236" i="9"/>
  <c r="W236" i="9" s="1"/>
  <c r="U237" i="9"/>
  <c r="W237" i="9" s="1"/>
  <c r="V237" i="9"/>
  <c r="U238" i="9"/>
  <c r="W238" i="9"/>
  <c r="V238" i="9"/>
  <c r="U239" i="9"/>
  <c r="W239" i="9" s="1"/>
  <c r="V239" i="9"/>
  <c r="U240" i="9"/>
  <c r="V240" i="9"/>
  <c r="W240" i="9" s="1"/>
  <c r="G241" i="9"/>
  <c r="H241" i="9"/>
  <c r="I241" i="9"/>
  <c r="J241" i="9"/>
  <c r="K241" i="9"/>
  <c r="L241" i="9"/>
  <c r="M241" i="9"/>
  <c r="N241" i="9"/>
  <c r="O241" i="9"/>
  <c r="P241" i="9"/>
  <c r="Q241" i="9"/>
  <c r="R241" i="9"/>
  <c r="S241" i="9"/>
  <c r="T241" i="9"/>
  <c r="U255" i="9"/>
  <c r="V255" i="9"/>
  <c r="U256" i="9"/>
  <c r="V256" i="9"/>
  <c r="U257" i="9"/>
  <c r="W257" i="9" s="1"/>
  <c r="V257" i="9"/>
  <c r="U258" i="9"/>
  <c r="V258" i="9"/>
  <c r="W258" i="9" s="1"/>
  <c r="G259" i="9"/>
  <c r="H259" i="9"/>
  <c r="I259" i="9"/>
  <c r="J259" i="9"/>
  <c r="K259" i="9"/>
  <c r="L259" i="9"/>
  <c r="M259" i="9"/>
  <c r="N259" i="9"/>
  <c r="O259" i="9"/>
  <c r="P259" i="9"/>
  <c r="Q259" i="9"/>
  <c r="R259" i="9"/>
  <c r="S259" i="9"/>
  <c r="T259" i="9"/>
  <c r="U262" i="9"/>
  <c r="V262" i="9"/>
  <c r="W262" i="9"/>
  <c r="U263" i="9"/>
  <c r="V263" i="9"/>
  <c r="U264" i="9"/>
  <c r="W264" i="9" s="1"/>
  <c r="V264" i="9"/>
  <c r="U265" i="9"/>
  <c r="V265" i="9"/>
  <c r="W265" i="9" s="1"/>
  <c r="G266" i="9"/>
  <c r="H266" i="9"/>
  <c r="I266" i="9"/>
  <c r="J266" i="9"/>
  <c r="K266" i="9"/>
  <c r="L266" i="9"/>
  <c r="M266" i="9"/>
  <c r="N266" i="9"/>
  <c r="O266" i="9"/>
  <c r="P266" i="9"/>
  <c r="Q266" i="9"/>
  <c r="R266" i="9"/>
  <c r="S266" i="9"/>
  <c r="T266" i="9"/>
  <c r="T277" i="9"/>
  <c r="O279" i="9"/>
  <c r="B280" i="9"/>
  <c r="O280" i="9"/>
  <c r="U288" i="9"/>
  <c r="V288" i="9"/>
  <c r="U289" i="9"/>
  <c r="V289" i="9"/>
  <c r="W289" i="9"/>
  <c r="U290" i="9"/>
  <c r="W290" i="9" s="1"/>
  <c r="V290" i="9"/>
  <c r="U291" i="9"/>
  <c r="W291" i="9" s="1"/>
  <c r="V291" i="9"/>
  <c r="U292" i="9"/>
  <c r="V292" i="9"/>
  <c r="W292" i="9" s="1"/>
  <c r="G293" i="9"/>
  <c r="H293" i="9"/>
  <c r="I293" i="9"/>
  <c r="J293" i="9"/>
  <c r="K293" i="9"/>
  <c r="L293" i="9"/>
  <c r="M293" i="9"/>
  <c r="N293" i="9"/>
  <c r="O293" i="9"/>
  <c r="P293" i="9"/>
  <c r="Q293" i="9"/>
  <c r="R293" i="9"/>
  <c r="S293" i="9"/>
  <c r="T293" i="9"/>
  <c r="U296" i="9"/>
  <c r="V296" i="9"/>
  <c r="U297" i="9"/>
  <c r="V297" i="9"/>
  <c r="W297" i="9"/>
  <c r="U298" i="9"/>
  <c r="W298" i="9" s="1"/>
  <c r="V298" i="9"/>
  <c r="U299" i="9"/>
  <c r="W299" i="9" s="1"/>
  <c r="V299" i="9"/>
  <c r="U300" i="9"/>
  <c r="V300" i="9"/>
  <c r="W300" i="9" s="1"/>
  <c r="G301" i="9"/>
  <c r="H301" i="9"/>
  <c r="I301" i="9"/>
  <c r="J301" i="9"/>
  <c r="K301" i="9"/>
  <c r="L301" i="9"/>
  <c r="M301" i="9"/>
  <c r="N301" i="9"/>
  <c r="O301" i="9"/>
  <c r="P301" i="9"/>
  <c r="Q301" i="9"/>
  <c r="R301" i="9"/>
  <c r="S301" i="9"/>
  <c r="T301" i="9"/>
  <c r="U304" i="9"/>
  <c r="V304" i="9"/>
  <c r="U305" i="9"/>
  <c r="V305" i="9"/>
  <c r="W305" i="9"/>
  <c r="U306" i="9"/>
  <c r="W306" i="9" s="1"/>
  <c r="V306" i="9"/>
  <c r="U307" i="9"/>
  <c r="W307" i="9" s="1"/>
  <c r="V307" i="9"/>
  <c r="U308" i="9"/>
  <c r="V308" i="9"/>
  <c r="W308" i="9" s="1"/>
  <c r="G309" i="9"/>
  <c r="H309" i="9"/>
  <c r="I309" i="9"/>
  <c r="J309" i="9"/>
  <c r="K309" i="9"/>
  <c r="L309" i="9"/>
  <c r="M309" i="9"/>
  <c r="N309" i="9"/>
  <c r="O309" i="9"/>
  <c r="P309" i="9"/>
  <c r="Q309" i="9"/>
  <c r="R309" i="9"/>
  <c r="S309" i="9"/>
  <c r="T309" i="9"/>
  <c r="U323" i="9"/>
  <c r="V323" i="9"/>
  <c r="W323" i="9" s="1"/>
  <c r="U324" i="9"/>
  <c r="V324" i="9"/>
  <c r="W324" i="9"/>
  <c r="U325" i="9"/>
  <c r="V325" i="9"/>
  <c r="W325" i="9" s="1"/>
  <c r="U326" i="9"/>
  <c r="W326" i="9" s="1"/>
  <c r="V326" i="9"/>
  <c r="G327" i="9"/>
  <c r="H327" i="9"/>
  <c r="I327" i="9"/>
  <c r="J327" i="9"/>
  <c r="K327" i="9"/>
  <c r="L327" i="9"/>
  <c r="M327" i="9"/>
  <c r="N327" i="9"/>
  <c r="O327" i="9"/>
  <c r="P327" i="9"/>
  <c r="Q327" i="9"/>
  <c r="R327" i="9"/>
  <c r="S327" i="9"/>
  <c r="T327" i="9"/>
  <c r="V327" i="9"/>
  <c r="U330" i="9"/>
  <c r="V330" i="9"/>
  <c r="W330" i="9"/>
  <c r="U331" i="9"/>
  <c r="V331" i="9"/>
  <c r="W331" i="9" s="1"/>
  <c r="U332" i="9"/>
  <c r="V332" i="9"/>
  <c r="W332" i="9"/>
  <c r="U333" i="9"/>
  <c r="V333" i="9"/>
  <c r="W333" i="9" s="1"/>
  <c r="G334" i="9"/>
  <c r="H334" i="9"/>
  <c r="I334" i="9"/>
  <c r="J334" i="9"/>
  <c r="K334" i="9"/>
  <c r="L334" i="9"/>
  <c r="M334" i="9"/>
  <c r="N334" i="9"/>
  <c r="O334" i="9"/>
  <c r="P334" i="9"/>
  <c r="Q334" i="9"/>
  <c r="R334" i="9"/>
  <c r="S334" i="9"/>
  <c r="T334" i="9"/>
  <c r="U334" i="9"/>
  <c r="T345" i="9"/>
  <c r="O347" i="9"/>
  <c r="B348" i="9"/>
  <c r="O348" i="9"/>
  <c r="U356" i="9"/>
  <c r="V356" i="9"/>
  <c r="U357" i="9"/>
  <c r="V357" i="9"/>
  <c r="W357" i="9" s="1"/>
  <c r="U358" i="9"/>
  <c r="V358" i="9"/>
  <c r="U359" i="9"/>
  <c r="V359" i="9"/>
  <c r="U360" i="9"/>
  <c r="W360" i="9" s="1"/>
  <c r="V360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4" i="9"/>
  <c r="V364" i="9"/>
  <c r="U365" i="9"/>
  <c r="V365" i="9"/>
  <c r="U366" i="9"/>
  <c r="W366" i="9"/>
  <c r="V366" i="9"/>
  <c r="U367" i="9"/>
  <c r="V367" i="9"/>
  <c r="U368" i="9"/>
  <c r="V368" i="9"/>
  <c r="G369" i="9"/>
  <c r="H369" i="9"/>
  <c r="I369" i="9"/>
  <c r="J369" i="9"/>
  <c r="K369" i="9"/>
  <c r="L369" i="9"/>
  <c r="M369" i="9"/>
  <c r="N369" i="9"/>
  <c r="O369" i="9"/>
  <c r="P369" i="9"/>
  <c r="Q369" i="9"/>
  <c r="R369" i="9"/>
  <c r="S369" i="9"/>
  <c r="T369" i="9"/>
  <c r="U372" i="9"/>
  <c r="W372" i="9" s="1"/>
  <c r="V372" i="9"/>
  <c r="U373" i="9"/>
  <c r="V373" i="9"/>
  <c r="W373" i="9"/>
  <c r="W377" i="9" s="1"/>
  <c r="U374" i="9"/>
  <c r="W374" i="9" s="1"/>
  <c r="V374" i="9"/>
  <c r="U375" i="9"/>
  <c r="W375" i="9" s="1"/>
  <c r="V375" i="9"/>
  <c r="U376" i="9"/>
  <c r="V376" i="9"/>
  <c r="W376" i="9" s="1"/>
  <c r="G377" i="9"/>
  <c r="H377" i="9"/>
  <c r="I377" i="9"/>
  <c r="J377" i="9"/>
  <c r="K377" i="9"/>
  <c r="L377" i="9"/>
  <c r="M377" i="9"/>
  <c r="N377" i="9"/>
  <c r="O377" i="9"/>
  <c r="P377" i="9"/>
  <c r="Q377" i="9"/>
  <c r="R377" i="9"/>
  <c r="S377" i="9"/>
  <c r="T377" i="9"/>
  <c r="U391" i="9"/>
  <c r="U395" i="9" s="1"/>
  <c r="V391" i="9"/>
  <c r="U392" i="9"/>
  <c r="V392" i="9"/>
  <c r="W392" i="9"/>
  <c r="U393" i="9"/>
  <c r="V393" i="9"/>
  <c r="W393" i="9" s="1"/>
  <c r="U394" i="9"/>
  <c r="V394" i="9"/>
  <c r="W394" i="9"/>
  <c r="G395" i="9"/>
  <c r="H395" i="9"/>
  <c r="I395" i="9"/>
  <c r="J395" i="9"/>
  <c r="K395" i="9"/>
  <c r="L395" i="9"/>
  <c r="M395" i="9"/>
  <c r="N395" i="9"/>
  <c r="O395" i="9"/>
  <c r="P395" i="9"/>
  <c r="Q395" i="9"/>
  <c r="R395" i="9"/>
  <c r="S395" i="9"/>
  <c r="T395" i="9"/>
  <c r="U398" i="9"/>
  <c r="W398" i="9" s="1"/>
  <c r="V398" i="9"/>
  <c r="U399" i="9"/>
  <c r="V399" i="9"/>
  <c r="U400" i="9"/>
  <c r="V400" i="9"/>
  <c r="W400" i="9"/>
  <c r="U401" i="9"/>
  <c r="V401" i="9"/>
  <c r="W401" i="9" s="1"/>
  <c r="G402" i="9"/>
  <c r="H402" i="9"/>
  <c r="I402" i="9"/>
  <c r="J402" i="9"/>
  <c r="K402" i="9"/>
  <c r="L402" i="9"/>
  <c r="M402" i="9"/>
  <c r="N402" i="9"/>
  <c r="O402" i="9"/>
  <c r="P402" i="9"/>
  <c r="Q402" i="9"/>
  <c r="R402" i="9"/>
  <c r="S402" i="9"/>
  <c r="T402" i="9"/>
  <c r="U402" i="9"/>
  <c r="T413" i="9"/>
  <c r="O415" i="9"/>
  <c r="B416" i="9"/>
  <c r="O416" i="9"/>
  <c r="U424" i="9"/>
  <c r="V424" i="9"/>
  <c r="U425" i="9"/>
  <c r="V425" i="9"/>
  <c r="W425" i="9" s="1"/>
  <c r="U426" i="9"/>
  <c r="W426" i="9" s="1"/>
  <c r="V426" i="9"/>
  <c r="U427" i="9"/>
  <c r="V427" i="9"/>
  <c r="U428" i="9"/>
  <c r="W428" i="9" s="1"/>
  <c r="V428" i="9"/>
  <c r="G429" i="9"/>
  <c r="H429" i="9"/>
  <c r="I429" i="9"/>
  <c r="J429" i="9"/>
  <c r="K429" i="9"/>
  <c r="L429" i="9"/>
  <c r="M429" i="9"/>
  <c r="N429" i="9"/>
  <c r="O429" i="9"/>
  <c r="P429" i="9"/>
  <c r="Q429" i="9"/>
  <c r="R429" i="9"/>
  <c r="S429" i="9"/>
  <c r="T429" i="9"/>
  <c r="U432" i="9"/>
  <c r="V432" i="9"/>
  <c r="W432" i="9"/>
  <c r="U433" i="9"/>
  <c r="W433" i="9" s="1"/>
  <c r="V433" i="9"/>
  <c r="U434" i="9"/>
  <c r="V434" i="9"/>
  <c r="W434" i="9"/>
  <c r="U435" i="9"/>
  <c r="V435" i="9"/>
  <c r="W435" i="9" s="1"/>
  <c r="U436" i="9"/>
  <c r="W436" i="9" s="1"/>
  <c r="V436" i="9"/>
  <c r="G437" i="9"/>
  <c r="H437" i="9"/>
  <c r="I437" i="9"/>
  <c r="J437" i="9"/>
  <c r="K437" i="9"/>
  <c r="L437" i="9"/>
  <c r="M437" i="9"/>
  <c r="N437" i="9"/>
  <c r="O437" i="9"/>
  <c r="P437" i="9"/>
  <c r="Q437" i="9"/>
  <c r="R437" i="9"/>
  <c r="S437" i="9"/>
  <c r="T437" i="9"/>
  <c r="V437" i="9"/>
  <c r="U440" i="9"/>
  <c r="V440" i="9"/>
  <c r="W440" i="9"/>
  <c r="U441" i="9"/>
  <c r="W441" i="9" s="1"/>
  <c r="V441" i="9"/>
  <c r="U442" i="9"/>
  <c r="V442" i="9"/>
  <c r="W442" i="9"/>
  <c r="U443" i="9"/>
  <c r="V443" i="9"/>
  <c r="W443" i="9" s="1"/>
  <c r="U444" i="9"/>
  <c r="W444" i="9" s="1"/>
  <c r="V444" i="9"/>
  <c r="G445" i="9"/>
  <c r="H445" i="9"/>
  <c r="I445" i="9"/>
  <c r="J445" i="9"/>
  <c r="K445" i="9"/>
  <c r="L445" i="9"/>
  <c r="M445" i="9"/>
  <c r="N445" i="9"/>
  <c r="O445" i="9"/>
  <c r="P445" i="9"/>
  <c r="Q445" i="9"/>
  <c r="R445" i="9"/>
  <c r="S445" i="9"/>
  <c r="T445" i="9"/>
  <c r="V445" i="9"/>
  <c r="U459" i="9"/>
  <c r="V459" i="9"/>
  <c r="W459" i="9"/>
  <c r="U460" i="9"/>
  <c r="V460" i="9"/>
  <c r="U461" i="9"/>
  <c r="V461" i="9"/>
  <c r="W461" i="9"/>
  <c r="U462" i="9"/>
  <c r="V462" i="9"/>
  <c r="W462" i="9" s="1"/>
  <c r="G463" i="9"/>
  <c r="H463" i="9"/>
  <c r="I463" i="9"/>
  <c r="J463" i="9"/>
  <c r="K463" i="9"/>
  <c r="L463" i="9"/>
  <c r="M463" i="9"/>
  <c r="N463" i="9"/>
  <c r="O463" i="9"/>
  <c r="P463" i="9"/>
  <c r="Q463" i="9"/>
  <c r="R463" i="9"/>
  <c r="S463" i="9"/>
  <c r="T463" i="9"/>
  <c r="U463" i="9"/>
  <c r="U466" i="9"/>
  <c r="V466" i="9"/>
  <c r="U467" i="9"/>
  <c r="U470" i="9" s="1"/>
  <c r="V467" i="9"/>
  <c r="W467" i="9"/>
  <c r="U468" i="9"/>
  <c r="V468" i="9"/>
  <c r="W468" i="9" s="1"/>
  <c r="U469" i="9"/>
  <c r="V469" i="9"/>
  <c r="W469" i="9"/>
  <c r="G470" i="9"/>
  <c r="H470" i="9"/>
  <c r="I470" i="9"/>
  <c r="J470" i="9"/>
  <c r="K470" i="9"/>
  <c r="L470" i="9"/>
  <c r="M470" i="9"/>
  <c r="N470" i="9"/>
  <c r="O470" i="9"/>
  <c r="P470" i="9"/>
  <c r="Q470" i="9"/>
  <c r="R470" i="9"/>
  <c r="S470" i="9"/>
  <c r="T470" i="9"/>
  <c r="T481" i="9"/>
  <c r="O483" i="9"/>
  <c r="B484" i="9"/>
  <c r="O484" i="9"/>
  <c r="U492" i="9"/>
  <c r="V492" i="9"/>
  <c r="U493" i="9"/>
  <c r="V493" i="9"/>
  <c r="U494" i="9"/>
  <c r="V494" i="9"/>
  <c r="W494" i="9"/>
  <c r="U495" i="9"/>
  <c r="W495" i="9" s="1"/>
  <c r="V495" i="9"/>
  <c r="U496" i="9"/>
  <c r="V496" i="9"/>
  <c r="W496" i="9"/>
  <c r="G497" i="9"/>
  <c r="H497" i="9"/>
  <c r="I497" i="9"/>
  <c r="J497" i="9"/>
  <c r="K497" i="9"/>
  <c r="L497" i="9"/>
  <c r="M497" i="9"/>
  <c r="N497" i="9"/>
  <c r="O497" i="9"/>
  <c r="P497" i="9"/>
  <c r="Q497" i="9"/>
  <c r="R497" i="9"/>
  <c r="S497" i="9"/>
  <c r="T497" i="9"/>
  <c r="U500" i="9"/>
  <c r="V500" i="9"/>
  <c r="U501" i="9"/>
  <c r="V501" i="9"/>
  <c r="U502" i="9"/>
  <c r="V502" i="9"/>
  <c r="W502" i="9"/>
  <c r="U503" i="9"/>
  <c r="W503" i="9" s="1"/>
  <c r="V503" i="9"/>
  <c r="U504" i="9"/>
  <c r="V504" i="9"/>
  <c r="W504" i="9"/>
  <c r="G505" i="9"/>
  <c r="H505" i="9"/>
  <c r="I505" i="9"/>
  <c r="J505" i="9"/>
  <c r="K505" i="9"/>
  <c r="L505" i="9"/>
  <c r="M505" i="9"/>
  <c r="N505" i="9"/>
  <c r="O505" i="9"/>
  <c r="P505" i="9"/>
  <c r="Q505" i="9"/>
  <c r="R505" i="9"/>
  <c r="S505" i="9"/>
  <c r="T505" i="9"/>
  <c r="U508" i="9"/>
  <c r="V508" i="9"/>
  <c r="U509" i="9"/>
  <c r="V509" i="9"/>
  <c r="U510" i="9"/>
  <c r="V510" i="9"/>
  <c r="W510" i="9"/>
  <c r="U511" i="9"/>
  <c r="W511" i="9" s="1"/>
  <c r="V511" i="9"/>
  <c r="U512" i="9"/>
  <c r="V512" i="9"/>
  <c r="W512" i="9"/>
  <c r="G513" i="9"/>
  <c r="H513" i="9"/>
  <c r="I513" i="9"/>
  <c r="J513" i="9"/>
  <c r="K513" i="9"/>
  <c r="L513" i="9"/>
  <c r="M513" i="9"/>
  <c r="N513" i="9"/>
  <c r="O513" i="9"/>
  <c r="P513" i="9"/>
  <c r="Q513" i="9"/>
  <c r="R513" i="9"/>
  <c r="S513" i="9"/>
  <c r="T513" i="9"/>
  <c r="U527" i="9"/>
  <c r="V527" i="9"/>
  <c r="U528" i="9"/>
  <c r="V528" i="9"/>
  <c r="W528" i="9" s="1"/>
  <c r="U529" i="9"/>
  <c r="V529" i="9"/>
  <c r="W529" i="9"/>
  <c r="U530" i="9"/>
  <c r="V530" i="9"/>
  <c r="W530" i="9" s="1"/>
  <c r="G531" i="9"/>
  <c r="H531" i="9"/>
  <c r="I531" i="9"/>
  <c r="J531" i="9"/>
  <c r="K531" i="9"/>
  <c r="L531" i="9"/>
  <c r="M531" i="9"/>
  <c r="N531" i="9"/>
  <c r="O531" i="9"/>
  <c r="P531" i="9"/>
  <c r="Q531" i="9"/>
  <c r="R531" i="9"/>
  <c r="S531" i="9"/>
  <c r="T531" i="9"/>
  <c r="U534" i="9"/>
  <c r="V534" i="9"/>
  <c r="W534" i="9" s="1"/>
  <c r="U535" i="9"/>
  <c r="W535" i="9" s="1"/>
  <c r="V535" i="9"/>
  <c r="U536" i="9"/>
  <c r="V536" i="9"/>
  <c r="W536" i="9" s="1"/>
  <c r="U537" i="9"/>
  <c r="V537" i="9"/>
  <c r="W537" i="9"/>
  <c r="G538" i="9"/>
  <c r="H538" i="9"/>
  <c r="I538" i="9"/>
  <c r="J538" i="9"/>
  <c r="K538" i="9"/>
  <c r="L538" i="9"/>
  <c r="M538" i="9"/>
  <c r="N538" i="9"/>
  <c r="O538" i="9"/>
  <c r="P538" i="9"/>
  <c r="Q538" i="9"/>
  <c r="R538" i="9"/>
  <c r="S538" i="9"/>
  <c r="T538" i="9"/>
  <c r="T549" i="9"/>
  <c r="O551" i="9"/>
  <c r="B552" i="9"/>
  <c r="O552" i="9"/>
  <c r="U560" i="9"/>
  <c r="V560" i="9"/>
  <c r="U561" i="9"/>
  <c r="V561" i="9"/>
  <c r="U562" i="9"/>
  <c r="W562" i="9" s="1"/>
  <c r="V562" i="9"/>
  <c r="U563" i="9"/>
  <c r="V563" i="9"/>
  <c r="W563" i="9" s="1"/>
  <c r="U564" i="9"/>
  <c r="V564" i="9"/>
  <c r="W564" i="9"/>
  <c r="G565" i="9"/>
  <c r="H565" i="9"/>
  <c r="I565" i="9"/>
  <c r="J565" i="9"/>
  <c r="K565" i="9"/>
  <c r="L565" i="9"/>
  <c r="M565" i="9"/>
  <c r="N565" i="9"/>
  <c r="O565" i="9"/>
  <c r="P565" i="9"/>
  <c r="Q565" i="9"/>
  <c r="R565" i="9"/>
  <c r="S565" i="9"/>
  <c r="T565" i="9"/>
  <c r="U568" i="9"/>
  <c r="V568" i="9"/>
  <c r="U569" i="9"/>
  <c r="V569" i="9"/>
  <c r="U570" i="9"/>
  <c r="W570" i="9" s="1"/>
  <c r="V570" i="9"/>
  <c r="U571" i="9"/>
  <c r="V571" i="9"/>
  <c r="W571" i="9" s="1"/>
  <c r="U572" i="9"/>
  <c r="V572" i="9"/>
  <c r="W572" i="9"/>
  <c r="G573" i="9"/>
  <c r="H573" i="9"/>
  <c r="I573" i="9"/>
  <c r="J573" i="9"/>
  <c r="K573" i="9"/>
  <c r="L573" i="9"/>
  <c r="M573" i="9"/>
  <c r="N573" i="9"/>
  <c r="O573" i="9"/>
  <c r="P573" i="9"/>
  <c r="Q573" i="9"/>
  <c r="R573" i="9"/>
  <c r="S573" i="9"/>
  <c r="T573" i="9"/>
  <c r="U576" i="9"/>
  <c r="V576" i="9"/>
  <c r="U577" i="9"/>
  <c r="V577" i="9"/>
  <c r="U578" i="9"/>
  <c r="W578" i="9" s="1"/>
  <c r="V578" i="9"/>
  <c r="U579" i="9"/>
  <c r="V579" i="9"/>
  <c r="W579" i="9" s="1"/>
  <c r="U580" i="9"/>
  <c r="V580" i="9"/>
  <c r="W580" i="9"/>
  <c r="G581" i="9"/>
  <c r="H581" i="9"/>
  <c r="I581" i="9"/>
  <c r="J581" i="9"/>
  <c r="K581" i="9"/>
  <c r="L581" i="9"/>
  <c r="M581" i="9"/>
  <c r="N581" i="9"/>
  <c r="O581" i="9"/>
  <c r="P581" i="9"/>
  <c r="Q581" i="9"/>
  <c r="R581" i="9"/>
  <c r="S581" i="9"/>
  <c r="T581" i="9"/>
  <c r="U595" i="9"/>
  <c r="W595" i="9" s="1"/>
  <c r="V595" i="9"/>
  <c r="U596" i="9"/>
  <c r="V596" i="9"/>
  <c r="U597" i="9"/>
  <c r="V597" i="9"/>
  <c r="U598" i="9"/>
  <c r="V598" i="9"/>
  <c r="W598" i="9" s="1"/>
  <c r="G599" i="9"/>
  <c r="H599" i="9"/>
  <c r="I599" i="9"/>
  <c r="J599" i="9"/>
  <c r="K599" i="9"/>
  <c r="L599" i="9"/>
  <c r="M599" i="9"/>
  <c r="N599" i="9"/>
  <c r="O599" i="9"/>
  <c r="P599" i="9"/>
  <c r="Q599" i="9"/>
  <c r="R599" i="9"/>
  <c r="S599" i="9"/>
  <c r="T599" i="9"/>
  <c r="U602" i="9"/>
  <c r="V602" i="9"/>
  <c r="W602" i="9" s="1"/>
  <c r="U603" i="9"/>
  <c r="V603" i="9"/>
  <c r="U604" i="9"/>
  <c r="V604" i="9"/>
  <c r="W604" i="9" s="1"/>
  <c r="U605" i="9"/>
  <c r="W605" i="9" s="1"/>
  <c r="V605" i="9"/>
  <c r="G606" i="9"/>
  <c r="H606" i="9"/>
  <c r="I606" i="9"/>
  <c r="J606" i="9"/>
  <c r="K606" i="9"/>
  <c r="L606" i="9"/>
  <c r="M606" i="9"/>
  <c r="N606" i="9"/>
  <c r="O606" i="9"/>
  <c r="P606" i="9"/>
  <c r="Q606" i="9"/>
  <c r="R606" i="9"/>
  <c r="S606" i="9"/>
  <c r="T606" i="9"/>
  <c r="T617" i="9"/>
  <c r="O619" i="9"/>
  <c r="B620" i="9"/>
  <c r="O620" i="9"/>
  <c r="U628" i="9"/>
  <c r="V628" i="9"/>
  <c r="W628" i="9"/>
  <c r="U629" i="9"/>
  <c r="V629" i="9"/>
  <c r="W629" i="9" s="1"/>
  <c r="U630" i="9"/>
  <c r="W630" i="9" s="1"/>
  <c r="V630" i="9"/>
  <c r="U631" i="9"/>
  <c r="V631" i="9"/>
  <c r="V633" i="9" s="1"/>
  <c r="U632" i="9"/>
  <c r="W632" i="9" s="1"/>
  <c r="V632" i="9"/>
  <c r="G633" i="9"/>
  <c r="H633" i="9"/>
  <c r="I633" i="9"/>
  <c r="J633" i="9"/>
  <c r="K633" i="9"/>
  <c r="L633" i="9"/>
  <c r="M633" i="9"/>
  <c r="N633" i="9"/>
  <c r="O633" i="9"/>
  <c r="P633" i="9"/>
  <c r="Q633" i="9"/>
  <c r="R633" i="9"/>
  <c r="S633" i="9"/>
  <c r="T633" i="9"/>
  <c r="U636" i="9"/>
  <c r="V636" i="9"/>
  <c r="W636" i="9"/>
  <c r="U637" i="9"/>
  <c r="V637" i="9"/>
  <c r="W637" i="9" s="1"/>
  <c r="U638" i="9"/>
  <c r="W638" i="9" s="1"/>
  <c r="V638" i="9"/>
  <c r="U639" i="9"/>
  <c r="V639" i="9"/>
  <c r="V641" i="9" s="1"/>
  <c r="U640" i="9"/>
  <c r="W640" i="9" s="1"/>
  <c r="V640" i="9"/>
  <c r="G641" i="9"/>
  <c r="H641" i="9"/>
  <c r="I641" i="9"/>
  <c r="J641" i="9"/>
  <c r="K641" i="9"/>
  <c r="L641" i="9"/>
  <c r="M641" i="9"/>
  <c r="N641" i="9"/>
  <c r="O641" i="9"/>
  <c r="P641" i="9"/>
  <c r="Q641" i="9"/>
  <c r="R641" i="9"/>
  <c r="S641" i="9"/>
  <c r="T641" i="9"/>
  <c r="U644" i="9"/>
  <c r="V644" i="9"/>
  <c r="W644" i="9"/>
  <c r="U645" i="9"/>
  <c r="V645" i="9"/>
  <c r="W645" i="9" s="1"/>
  <c r="U646" i="9"/>
  <c r="W646" i="9" s="1"/>
  <c r="V646" i="9"/>
  <c r="U647" i="9"/>
  <c r="V647" i="9"/>
  <c r="V649" i="9" s="1"/>
  <c r="U648" i="9"/>
  <c r="W648" i="9" s="1"/>
  <c r="V648" i="9"/>
  <c r="G649" i="9"/>
  <c r="H649" i="9"/>
  <c r="I649" i="9"/>
  <c r="J649" i="9"/>
  <c r="K649" i="9"/>
  <c r="L649" i="9"/>
  <c r="M649" i="9"/>
  <c r="N649" i="9"/>
  <c r="O649" i="9"/>
  <c r="P649" i="9"/>
  <c r="Q649" i="9"/>
  <c r="R649" i="9"/>
  <c r="S649" i="9"/>
  <c r="T649" i="9"/>
  <c r="U663" i="9"/>
  <c r="V663" i="9"/>
  <c r="W663" i="9"/>
  <c r="W667" i="9" s="1"/>
  <c r="U664" i="9"/>
  <c r="V664" i="9"/>
  <c r="W664" i="9" s="1"/>
  <c r="U665" i="9"/>
  <c r="W665" i="9" s="1"/>
  <c r="V665" i="9"/>
  <c r="U666" i="9"/>
  <c r="V666" i="9"/>
  <c r="W666" i="9" s="1"/>
  <c r="G667" i="9"/>
  <c r="H667" i="9"/>
  <c r="I667" i="9"/>
  <c r="J667" i="9"/>
  <c r="K667" i="9"/>
  <c r="L667" i="9"/>
  <c r="M667" i="9"/>
  <c r="N667" i="9"/>
  <c r="O667" i="9"/>
  <c r="P667" i="9"/>
  <c r="Q667" i="9"/>
  <c r="R667" i="9"/>
  <c r="S667" i="9"/>
  <c r="T667" i="9"/>
  <c r="U670" i="9"/>
  <c r="U674" i="9" s="1"/>
  <c r="V670" i="9"/>
  <c r="W670" i="9" s="1"/>
  <c r="U671" i="9"/>
  <c r="V671" i="9"/>
  <c r="W671" i="9"/>
  <c r="U672" i="9"/>
  <c r="V672" i="9"/>
  <c r="W672" i="9" s="1"/>
  <c r="U673" i="9"/>
  <c r="W673" i="9" s="1"/>
  <c r="V673" i="9"/>
  <c r="G674" i="9"/>
  <c r="H674" i="9"/>
  <c r="I674" i="9"/>
  <c r="J674" i="9"/>
  <c r="K674" i="9"/>
  <c r="L674" i="9"/>
  <c r="M674" i="9"/>
  <c r="N674" i="9"/>
  <c r="O674" i="9"/>
  <c r="P674" i="9"/>
  <c r="Q674" i="9"/>
  <c r="R674" i="9"/>
  <c r="S674" i="9"/>
  <c r="T674" i="9"/>
  <c r="V674" i="9"/>
  <c r="T685" i="9"/>
  <c r="O687" i="9"/>
  <c r="B688" i="9"/>
  <c r="O688" i="9"/>
  <c r="U696" i="9"/>
  <c r="V696" i="9"/>
  <c r="W696" i="9"/>
  <c r="U697" i="9"/>
  <c r="W697" i="9" s="1"/>
  <c r="V697" i="9"/>
  <c r="U698" i="9"/>
  <c r="V698" i="9"/>
  <c r="W698" i="9"/>
  <c r="U699" i="9"/>
  <c r="V699" i="9"/>
  <c r="W699" i="9" s="1"/>
  <c r="U700" i="9"/>
  <c r="W700" i="9" s="1"/>
  <c r="V700" i="9"/>
  <c r="G701" i="9"/>
  <c r="H701" i="9"/>
  <c r="I701" i="9"/>
  <c r="J701" i="9"/>
  <c r="K701" i="9"/>
  <c r="L701" i="9"/>
  <c r="M701" i="9"/>
  <c r="N701" i="9"/>
  <c r="O701" i="9"/>
  <c r="P701" i="9"/>
  <c r="Q701" i="9"/>
  <c r="R701" i="9"/>
  <c r="S701" i="9"/>
  <c r="T701" i="9"/>
  <c r="V701" i="9"/>
  <c r="U704" i="9"/>
  <c r="V704" i="9"/>
  <c r="W704" i="9"/>
  <c r="W709" i="9" s="1"/>
  <c r="U705" i="9"/>
  <c r="W705" i="9" s="1"/>
  <c r="V705" i="9"/>
  <c r="U706" i="9"/>
  <c r="V706" i="9"/>
  <c r="W706" i="9"/>
  <c r="U707" i="9"/>
  <c r="V707" i="9"/>
  <c r="W707" i="9"/>
  <c r="U708" i="9"/>
  <c r="W708" i="9" s="1"/>
  <c r="V708" i="9"/>
  <c r="G709" i="9"/>
  <c r="H709" i="9"/>
  <c r="I709" i="9"/>
  <c r="J709" i="9"/>
  <c r="K709" i="9"/>
  <c r="L709" i="9"/>
  <c r="M709" i="9"/>
  <c r="N709" i="9"/>
  <c r="O709" i="9"/>
  <c r="P709" i="9"/>
  <c r="Q709" i="9"/>
  <c r="R709" i="9"/>
  <c r="S709" i="9"/>
  <c r="T709" i="9"/>
  <c r="V709" i="9"/>
  <c r="U712" i="9"/>
  <c r="V712" i="9"/>
  <c r="U713" i="9"/>
  <c r="V713" i="9"/>
  <c r="U714" i="9"/>
  <c r="W714" i="9" s="1"/>
  <c r="V714" i="9"/>
  <c r="U715" i="9"/>
  <c r="V715" i="9"/>
  <c r="U716" i="9"/>
  <c r="V716" i="9"/>
  <c r="W716" i="9"/>
  <c r="G717" i="9"/>
  <c r="H717" i="9"/>
  <c r="I717" i="9"/>
  <c r="J717" i="9"/>
  <c r="K717" i="9"/>
  <c r="L717" i="9"/>
  <c r="M717" i="9"/>
  <c r="N717" i="9"/>
  <c r="O717" i="9"/>
  <c r="P717" i="9"/>
  <c r="Q717" i="9"/>
  <c r="R717" i="9"/>
  <c r="S717" i="9"/>
  <c r="T717" i="9"/>
  <c r="U731" i="9"/>
  <c r="U735" i="9" s="1"/>
  <c r="V731" i="9"/>
  <c r="W731" i="9"/>
  <c r="U732" i="9"/>
  <c r="V732" i="9"/>
  <c r="U733" i="9"/>
  <c r="V733" i="9"/>
  <c r="W733" i="9"/>
  <c r="U734" i="9"/>
  <c r="V734" i="9"/>
  <c r="W734" i="9"/>
  <c r="G735" i="9"/>
  <c r="H735" i="9"/>
  <c r="I735" i="9"/>
  <c r="J735" i="9"/>
  <c r="K735" i="9"/>
  <c r="L735" i="9"/>
  <c r="M735" i="9"/>
  <c r="N735" i="9"/>
  <c r="O735" i="9"/>
  <c r="P735" i="9"/>
  <c r="Q735" i="9"/>
  <c r="R735" i="9"/>
  <c r="S735" i="9"/>
  <c r="T735" i="9"/>
  <c r="V735" i="9"/>
  <c r="U738" i="9"/>
  <c r="V738" i="9"/>
  <c r="W738" i="9"/>
  <c r="U739" i="9"/>
  <c r="V739" i="9"/>
  <c r="U740" i="9"/>
  <c r="V740" i="9"/>
  <c r="U741" i="9"/>
  <c r="V741" i="9"/>
  <c r="W741" i="9"/>
  <c r="G742" i="9"/>
  <c r="H742" i="9"/>
  <c r="I742" i="9"/>
  <c r="J742" i="9"/>
  <c r="K742" i="9"/>
  <c r="L742" i="9"/>
  <c r="M742" i="9"/>
  <c r="N742" i="9"/>
  <c r="O742" i="9"/>
  <c r="P742" i="9"/>
  <c r="Q742" i="9"/>
  <c r="R742" i="9"/>
  <c r="S742" i="9"/>
  <c r="T742" i="9"/>
  <c r="T753" i="9"/>
  <c r="O755" i="9"/>
  <c r="B756" i="9"/>
  <c r="O756" i="9"/>
  <c r="U764" i="9"/>
  <c r="W764" i="9" s="1"/>
  <c r="V764" i="9"/>
  <c r="U765" i="9"/>
  <c r="V765" i="9"/>
  <c r="U766" i="9"/>
  <c r="V766" i="9"/>
  <c r="W766" i="9"/>
  <c r="U767" i="9"/>
  <c r="W767" i="9" s="1"/>
  <c r="V767" i="9"/>
  <c r="U768" i="9"/>
  <c r="W768" i="9" s="1"/>
  <c r="V768" i="9"/>
  <c r="G769" i="9"/>
  <c r="H769" i="9"/>
  <c r="I769" i="9"/>
  <c r="J769" i="9"/>
  <c r="K769" i="9"/>
  <c r="L769" i="9"/>
  <c r="M769" i="9"/>
  <c r="N769" i="9"/>
  <c r="O769" i="9"/>
  <c r="P769" i="9"/>
  <c r="Q769" i="9"/>
  <c r="R769" i="9"/>
  <c r="S769" i="9"/>
  <c r="T769" i="9"/>
  <c r="U769" i="9"/>
  <c r="U772" i="9"/>
  <c r="V772" i="9"/>
  <c r="W772" i="9"/>
  <c r="U773" i="9"/>
  <c r="V773" i="9"/>
  <c r="W773" i="9"/>
  <c r="U774" i="9"/>
  <c r="V774" i="9"/>
  <c r="U775" i="9"/>
  <c r="V775" i="9"/>
  <c r="V777" i="9" s="1"/>
  <c r="U776" i="9"/>
  <c r="V776" i="9"/>
  <c r="W776" i="9"/>
  <c r="G777" i="9"/>
  <c r="H777" i="9"/>
  <c r="I777" i="9"/>
  <c r="J777" i="9"/>
  <c r="K777" i="9"/>
  <c r="L777" i="9"/>
  <c r="M777" i="9"/>
  <c r="N777" i="9"/>
  <c r="O777" i="9"/>
  <c r="P777" i="9"/>
  <c r="Q777" i="9"/>
  <c r="R777" i="9"/>
  <c r="S777" i="9"/>
  <c r="T777" i="9"/>
  <c r="U780" i="9"/>
  <c r="V780" i="9"/>
  <c r="U781" i="9"/>
  <c r="V781" i="9"/>
  <c r="U782" i="9"/>
  <c r="V782" i="9"/>
  <c r="W782" i="9"/>
  <c r="U783" i="9"/>
  <c r="W783" i="9" s="1"/>
  <c r="V783" i="9"/>
  <c r="U784" i="9"/>
  <c r="V784" i="9"/>
  <c r="G785" i="9"/>
  <c r="H785" i="9"/>
  <c r="I785" i="9"/>
  <c r="J785" i="9"/>
  <c r="K785" i="9"/>
  <c r="L785" i="9"/>
  <c r="M785" i="9"/>
  <c r="N785" i="9"/>
  <c r="O785" i="9"/>
  <c r="P785" i="9"/>
  <c r="Q785" i="9"/>
  <c r="R785" i="9"/>
  <c r="S785" i="9"/>
  <c r="T785" i="9"/>
  <c r="U799" i="9"/>
  <c r="V799" i="9"/>
  <c r="W799" i="9"/>
  <c r="U800" i="9"/>
  <c r="V800" i="9"/>
  <c r="W800" i="9"/>
  <c r="U801" i="9"/>
  <c r="V801" i="9"/>
  <c r="U802" i="9"/>
  <c r="V802" i="9"/>
  <c r="W802" i="9" s="1"/>
  <c r="G803" i="9"/>
  <c r="H803" i="9"/>
  <c r="I803" i="9"/>
  <c r="J803" i="9"/>
  <c r="K803" i="9"/>
  <c r="L803" i="9"/>
  <c r="M803" i="9"/>
  <c r="N803" i="9"/>
  <c r="O803" i="9"/>
  <c r="P803" i="9"/>
  <c r="Q803" i="9"/>
  <c r="R803" i="9"/>
  <c r="S803" i="9"/>
  <c r="T803" i="9"/>
  <c r="U806" i="9"/>
  <c r="V806" i="9"/>
  <c r="U807" i="9"/>
  <c r="V807" i="9"/>
  <c r="U808" i="9"/>
  <c r="V808" i="9"/>
  <c r="W808" i="9"/>
  <c r="U809" i="9"/>
  <c r="V809" i="9"/>
  <c r="W809" i="9"/>
  <c r="G810" i="9"/>
  <c r="H810" i="9"/>
  <c r="I810" i="9"/>
  <c r="J810" i="9"/>
  <c r="K810" i="9"/>
  <c r="L810" i="9"/>
  <c r="M810" i="9"/>
  <c r="N810" i="9"/>
  <c r="O810" i="9"/>
  <c r="P810" i="9"/>
  <c r="Q810" i="9"/>
  <c r="R810" i="9"/>
  <c r="S810" i="9"/>
  <c r="T810" i="9"/>
  <c r="T821" i="9"/>
  <c r="O823" i="9"/>
  <c r="B824" i="9"/>
  <c r="O824" i="9"/>
  <c r="U832" i="9"/>
  <c r="V832" i="9"/>
  <c r="U833" i="9"/>
  <c r="V833" i="9"/>
  <c r="V837" i="9" s="1"/>
  <c r="U834" i="9"/>
  <c r="V834" i="9"/>
  <c r="W834" i="9"/>
  <c r="U835" i="9"/>
  <c r="V835" i="9"/>
  <c r="W835" i="9" s="1"/>
  <c r="U836" i="9"/>
  <c r="W836" i="9" s="1"/>
  <c r="V836" i="9"/>
  <c r="G837" i="9"/>
  <c r="H837" i="9"/>
  <c r="I837" i="9"/>
  <c r="J837" i="9"/>
  <c r="K837" i="9"/>
  <c r="L837" i="9"/>
  <c r="M837" i="9"/>
  <c r="N837" i="9"/>
  <c r="O837" i="9"/>
  <c r="P837" i="9"/>
  <c r="Q837" i="9"/>
  <c r="R837" i="9"/>
  <c r="S837" i="9"/>
  <c r="T837" i="9"/>
  <c r="U840" i="9"/>
  <c r="V840" i="9"/>
  <c r="W840" i="9"/>
  <c r="U841" i="9"/>
  <c r="W841" i="9" s="1"/>
  <c r="V841" i="9"/>
  <c r="U842" i="9"/>
  <c r="W842" i="9" s="1"/>
  <c r="V842" i="9"/>
  <c r="V845" i="9" s="1"/>
  <c r="U843" i="9"/>
  <c r="V843" i="9"/>
  <c r="W843" i="9"/>
  <c r="U844" i="9"/>
  <c r="V844" i="9"/>
  <c r="W844" i="9"/>
  <c r="G845" i="9"/>
  <c r="H845" i="9"/>
  <c r="I845" i="9"/>
  <c r="J845" i="9"/>
  <c r="K845" i="9"/>
  <c r="L845" i="9"/>
  <c r="M845" i="9"/>
  <c r="N845" i="9"/>
  <c r="O845" i="9"/>
  <c r="P845" i="9"/>
  <c r="Q845" i="9"/>
  <c r="R845" i="9"/>
  <c r="S845" i="9"/>
  <c r="T845" i="9"/>
  <c r="U848" i="9"/>
  <c r="V848" i="9"/>
  <c r="U849" i="9"/>
  <c r="V849" i="9"/>
  <c r="V853" i="9" s="1"/>
  <c r="U850" i="9"/>
  <c r="V850" i="9"/>
  <c r="W850" i="9"/>
  <c r="U851" i="9"/>
  <c r="V851" i="9"/>
  <c r="W851" i="9" s="1"/>
  <c r="U852" i="9"/>
  <c r="W852" i="9" s="1"/>
  <c r="V852" i="9"/>
  <c r="G853" i="9"/>
  <c r="H853" i="9"/>
  <c r="I853" i="9"/>
  <c r="J853" i="9"/>
  <c r="K853" i="9"/>
  <c r="L853" i="9"/>
  <c r="M853" i="9"/>
  <c r="N853" i="9"/>
  <c r="O853" i="9"/>
  <c r="P853" i="9"/>
  <c r="Q853" i="9"/>
  <c r="R853" i="9"/>
  <c r="S853" i="9"/>
  <c r="T853" i="9"/>
  <c r="U867" i="9"/>
  <c r="V867" i="9"/>
  <c r="W867" i="9"/>
  <c r="U868" i="9"/>
  <c r="V868" i="9"/>
  <c r="U869" i="9"/>
  <c r="V869" i="9"/>
  <c r="U870" i="9"/>
  <c r="V870" i="9"/>
  <c r="W870" i="9"/>
  <c r="G871" i="9"/>
  <c r="H871" i="9"/>
  <c r="I871" i="9"/>
  <c r="J871" i="9"/>
  <c r="K871" i="9"/>
  <c r="L871" i="9"/>
  <c r="M871" i="9"/>
  <c r="N871" i="9"/>
  <c r="O871" i="9"/>
  <c r="P871" i="9"/>
  <c r="Q871" i="9"/>
  <c r="R871" i="9"/>
  <c r="S871" i="9"/>
  <c r="T871" i="9"/>
  <c r="U871" i="9"/>
  <c r="U874" i="9"/>
  <c r="V874" i="9"/>
  <c r="W874" i="9"/>
  <c r="U875" i="9"/>
  <c r="V875" i="9"/>
  <c r="W875" i="9"/>
  <c r="U876" i="9"/>
  <c r="U878" i="9" s="1"/>
  <c r="V876" i="9"/>
  <c r="U877" i="9"/>
  <c r="V877" i="9"/>
  <c r="W877" i="9"/>
  <c r="G878" i="9"/>
  <c r="H878" i="9"/>
  <c r="I878" i="9"/>
  <c r="J878" i="9"/>
  <c r="K878" i="9"/>
  <c r="L878" i="9"/>
  <c r="M878" i="9"/>
  <c r="N878" i="9"/>
  <c r="O878" i="9"/>
  <c r="P878" i="9"/>
  <c r="Q878" i="9"/>
  <c r="R878" i="9"/>
  <c r="S878" i="9"/>
  <c r="T878" i="9"/>
  <c r="V878" i="9"/>
  <c r="T889" i="9"/>
  <c r="O891" i="9"/>
  <c r="B892" i="9"/>
  <c r="O892" i="9"/>
  <c r="U900" i="9"/>
  <c r="V900" i="9"/>
  <c r="W900" i="9"/>
  <c r="U901" i="9"/>
  <c r="V901" i="9"/>
  <c r="W901" i="9" s="1"/>
  <c r="U902" i="9"/>
  <c r="W902" i="9" s="1"/>
  <c r="V902" i="9"/>
  <c r="U903" i="9"/>
  <c r="V903" i="9"/>
  <c r="U904" i="9"/>
  <c r="W904" i="9" s="1"/>
  <c r="V904" i="9"/>
  <c r="G905" i="9"/>
  <c r="H905" i="9"/>
  <c r="I905" i="9"/>
  <c r="J905" i="9"/>
  <c r="K905" i="9"/>
  <c r="L905" i="9"/>
  <c r="M905" i="9"/>
  <c r="N905" i="9"/>
  <c r="O905" i="9"/>
  <c r="P905" i="9"/>
  <c r="Q905" i="9"/>
  <c r="R905" i="9"/>
  <c r="S905" i="9"/>
  <c r="T905" i="9"/>
  <c r="U908" i="9"/>
  <c r="V908" i="9"/>
  <c r="V913" i="9" s="1"/>
  <c r="U909" i="9"/>
  <c r="V909" i="9"/>
  <c r="W909" i="9"/>
  <c r="U910" i="9"/>
  <c r="V910" i="9"/>
  <c r="W910" i="9"/>
  <c r="U911" i="9"/>
  <c r="V911" i="9"/>
  <c r="U912" i="9"/>
  <c r="V912" i="9"/>
  <c r="W912" i="9"/>
  <c r="G913" i="9"/>
  <c r="H913" i="9"/>
  <c r="I913" i="9"/>
  <c r="J913" i="9"/>
  <c r="K913" i="9"/>
  <c r="L913" i="9"/>
  <c r="M913" i="9"/>
  <c r="N913" i="9"/>
  <c r="O913" i="9"/>
  <c r="P913" i="9"/>
  <c r="Q913" i="9"/>
  <c r="R913" i="9"/>
  <c r="S913" i="9"/>
  <c r="T913" i="9"/>
  <c r="U916" i="9"/>
  <c r="V916" i="9"/>
  <c r="W916" i="9"/>
  <c r="U917" i="9"/>
  <c r="V917" i="9"/>
  <c r="W917" i="9" s="1"/>
  <c r="U918" i="9"/>
  <c r="W918" i="9" s="1"/>
  <c r="V918" i="9"/>
  <c r="U919" i="9"/>
  <c r="V919" i="9"/>
  <c r="U920" i="9"/>
  <c r="W920" i="9" s="1"/>
  <c r="V920" i="9"/>
  <c r="G921" i="9"/>
  <c r="H921" i="9"/>
  <c r="I921" i="9"/>
  <c r="J921" i="9"/>
  <c r="K921" i="9"/>
  <c r="L921" i="9"/>
  <c r="M921" i="9"/>
  <c r="N921" i="9"/>
  <c r="O921" i="9"/>
  <c r="P921" i="9"/>
  <c r="Q921" i="9"/>
  <c r="R921" i="9"/>
  <c r="S921" i="9"/>
  <c r="T921" i="9"/>
  <c r="U935" i="9"/>
  <c r="V935" i="9"/>
  <c r="U936" i="9"/>
  <c r="V936" i="9"/>
  <c r="W936" i="9"/>
  <c r="U937" i="9"/>
  <c r="V937" i="9"/>
  <c r="W937" i="9"/>
  <c r="U938" i="9"/>
  <c r="V938" i="9"/>
  <c r="G939" i="9"/>
  <c r="H939" i="9"/>
  <c r="I939" i="9"/>
  <c r="J939" i="9"/>
  <c r="K939" i="9"/>
  <c r="L939" i="9"/>
  <c r="M939" i="9"/>
  <c r="N939" i="9"/>
  <c r="O939" i="9"/>
  <c r="P939" i="9"/>
  <c r="Q939" i="9"/>
  <c r="R939" i="9"/>
  <c r="S939" i="9"/>
  <c r="T939" i="9"/>
  <c r="U939" i="9"/>
  <c r="U942" i="9"/>
  <c r="V942" i="9"/>
  <c r="W942" i="9" s="1"/>
  <c r="U943" i="9"/>
  <c r="V943" i="9"/>
  <c r="W943" i="9" s="1"/>
  <c r="U944" i="9"/>
  <c r="V944" i="9"/>
  <c r="U945" i="9"/>
  <c r="V945" i="9"/>
  <c r="W945" i="9"/>
  <c r="G946" i="9"/>
  <c r="H946" i="9"/>
  <c r="I946" i="9"/>
  <c r="J946" i="9"/>
  <c r="K946" i="9"/>
  <c r="L946" i="9"/>
  <c r="M946" i="9"/>
  <c r="N946" i="9"/>
  <c r="O946" i="9"/>
  <c r="P946" i="9"/>
  <c r="Q946" i="9"/>
  <c r="R946" i="9"/>
  <c r="S946" i="9"/>
  <c r="T946" i="9"/>
  <c r="T957" i="9"/>
  <c r="O959" i="9"/>
  <c r="B960" i="9"/>
  <c r="O960" i="9"/>
  <c r="U968" i="9"/>
  <c r="V968" i="9"/>
  <c r="W968" i="9"/>
  <c r="U969" i="9"/>
  <c r="W969" i="9" s="1"/>
  <c r="V969" i="9"/>
  <c r="U970" i="9"/>
  <c r="V970" i="9"/>
  <c r="V973" i="9" s="1"/>
  <c r="W970" i="9"/>
  <c r="U971" i="9"/>
  <c r="V971" i="9"/>
  <c r="W971" i="9"/>
  <c r="U972" i="9"/>
  <c r="W972" i="9" s="1"/>
  <c r="V972" i="9"/>
  <c r="G973" i="9"/>
  <c r="H973" i="9"/>
  <c r="I973" i="9"/>
  <c r="J973" i="9"/>
  <c r="K973" i="9"/>
  <c r="L973" i="9"/>
  <c r="M973" i="9"/>
  <c r="N973" i="9"/>
  <c r="O973" i="9"/>
  <c r="P973" i="9"/>
  <c r="Q973" i="9"/>
  <c r="R973" i="9"/>
  <c r="S973" i="9"/>
  <c r="T973" i="9"/>
  <c r="U976" i="9"/>
  <c r="V976" i="9"/>
  <c r="U977" i="9"/>
  <c r="V977" i="9"/>
  <c r="U978" i="9"/>
  <c r="W978" i="9" s="1"/>
  <c r="V978" i="9"/>
  <c r="U979" i="9"/>
  <c r="V979" i="9"/>
  <c r="U980" i="9"/>
  <c r="V980" i="9"/>
  <c r="W980" i="9"/>
  <c r="G981" i="9"/>
  <c r="H981" i="9"/>
  <c r="I981" i="9"/>
  <c r="J981" i="9"/>
  <c r="K981" i="9"/>
  <c r="L981" i="9"/>
  <c r="M981" i="9"/>
  <c r="N981" i="9"/>
  <c r="O981" i="9"/>
  <c r="P981" i="9"/>
  <c r="Q981" i="9"/>
  <c r="R981" i="9"/>
  <c r="S981" i="9"/>
  <c r="T981" i="9"/>
  <c r="U984" i="9"/>
  <c r="V984" i="9"/>
  <c r="W984" i="9"/>
  <c r="W989" i="9" s="1"/>
  <c r="U985" i="9"/>
  <c r="W985" i="9" s="1"/>
  <c r="V985" i="9"/>
  <c r="U986" i="9"/>
  <c r="V986" i="9"/>
  <c r="V989" i="9" s="1"/>
  <c r="W986" i="9"/>
  <c r="U987" i="9"/>
  <c r="V987" i="9"/>
  <c r="W987" i="9"/>
  <c r="U988" i="9"/>
  <c r="W988" i="9" s="1"/>
  <c r="V988" i="9"/>
  <c r="G989" i="9"/>
  <c r="H989" i="9"/>
  <c r="I989" i="9"/>
  <c r="J989" i="9"/>
  <c r="K989" i="9"/>
  <c r="L989" i="9"/>
  <c r="M989" i="9"/>
  <c r="N989" i="9"/>
  <c r="O989" i="9"/>
  <c r="P989" i="9"/>
  <c r="Q989" i="9"/>
  <c r="R989" i="9"/>
  <c r="S989" i="9"/>
  <c r="T989" i="9"/>
  <c r="U1003" i="9"/>
  <c r="W1003" i="9" s="1"/>
  <c r="V1003" i="9"/>
  <c r="U1004" i="9"/>
  <c r="V1004" i="9"/>
  <c r="W1004" i="9" s="1"/>
  <c r="U1005" i="9"/>
  <c r="V1005" i="9"/>
  <c r="W1005" i="9" s="1"/>
  <c r="U1006" i="9"/>
  <c r="V1006" i="9"/>
  <c r="W1006" i="9" s="1"/>
  <c r="G1007" i="9"/>
  <c r="H1007" i="9"/>
  <c r="I1007" i="9"/>
  <c r="J1007" i="9"/>
  <c r="K1007" i="9"/>
  <c r="L1007" i="9"/>
  <c r="M1007" i="9"/>
  <c r="N1007" i="9"/>
  <c r="O1007" i="9"/>
  <c r="P1007" i="9"/>
  <c r="Q1007" i="9"/>
  <c r="R1007" i="9"/>
  <c r="S1007" i="9"/>
  <c r="T1007" i="9"/>
  <c r="U1007" i="9"/>
  <c r="U1010" i="9"/>
  <c r="V1010" i="9"/>
  <c r="U1011" i="9"/>
  <c r="V1011" i="9"/>
  <c r="W1011" i="9"/>
  <c r="U1012" i="9"/>
  <c r="V1012" i="9"/>
  <c r="U1013" i="9"/>
  <c r="V1013" i="9"/>
  <c r="W1013" i="9" s="1"/>
  <c r="G1014" i="9"/>
  <c r="H1014" i="9"/>
  <c r="I1014" i="9"/>
  <c r="J1014" i="9"/>
  <c r="K1014" i="9"/>
  <c r="L1014" i="9"/>
  <c r="M1014" i="9"/>
  <c r="N1014" i="9"/>
  <c r="O1014" i="9"/>
  <c r="P1014" i="9"/>
  <c r="Q1014" i="9"/>
  <c r="R1014" i="9"/>
  <c r="S1014" i="9"/>
  <c r="T1014" i="9"/>
  <c r="U1014" i="9"/>
  <c r="T1025" i="9"/>
  <c r="O1027" i="9"/>
  <c r="B1028" i="9"/>
  <c r="O1028" i="9"/>
  <c r="U1036" i="9"/>
  <c r="V1036" i="9"/>
  <c r="W1036" i="9"/>
  <c r="U1037" i="9"/>
  <c r="V1037" i="9"/>
  <c r="W1037" i="9"/>
  <c r="U1038" i="9"/>
  <c r="V1038" i="9"/>
  <c r="U1039" i="9"/>
  <c r="V1039" i="9"/>
  <c r="V1041" i="9" s="1"/>
  <c r="U1040" i="9"/>
  <c r="V1040" i="9"/>
  <c r="W1040" i="9"/>
  <c r="G1041" i="9"/>
  <c r="H1041" i="9"/>
  <c r="I1041" i="9"/>
  <c r="J1041" i="9"/>
  <c r="K1041" i="9"/>
  <c r="L1041" i="9"/>
  <c r="M1041" i="9"/>
  <c r="N1041" i="9"/>
  <c r="O1041" i="9"/>
  <c r="P1041" i="9"/>
  <c r="Q1041" i="9"/>
  <c r="R1041" i="9"/>
  <c r="S1041" i="9"/>
  <c r="T1041" i="9"/>
  <c r="U1044" i="9"/>
  <c r="W1044" i="9" s="1"/>
  <c r="V1044" i="9"/>
  <c r="U1045" i="9"/>
  <c r="V1045" i="9"/>
  <c r="U1046" i="9"/>
  <c r="V1046" i="9"/>
  <c r="W1046" i="9"/>
  <c r="U1047" i="9"/>
  <c r="W1047" i="9" s="1"/>
  <c r="V1047" i="9"/>
  <c r="U1048" i="9"/>
  <c r="W1048" i="9" s="1"/>
  <c r="V1048" i="9"/>
  <c r="G1049" i="9"/>
  <c r="H1049" i="9"/>
  <c r="I1049" i="9"/>
  <c r="J1049" i="9"/>
  <c r="K1049" i="9"/>
  <c r="L1049" i="9"/>
  <c r="M1049" i="9"/>
  <c r="N1049" i="9"/>
  <c r="O1049" i="9"/>
  <c r="P1049" i="9"/>
  <c r="Q1049" i="9"/>
  <c r="R1049" i="9"/>
  <c r="S1049" i="9"/>
  <c r="T1049" i="9"/>
  <c r="U1049" i="9"/>
  <c r="U1052" i="9"/>
  <c r="V1052" i="9"/>
  <c r="W1052" i="9"/>
  <c r="U1053" i="9"/>
  <c r="V1053" i="9"/>
  <c r="W1053" i="9"/>
  <c r="U1054" i="9"/>
  <c r="V1054" i="9"/>
  <c r="U1055" i="9"/>
  <c r="V1055" i="9"/>
  <c r="V1057" i="9" s="1"/>
  <c r="U1056" i="9"/>
  <c r="V1056" i="9"/>
  <c r="W1056" i="9"/>
  <c r="G1057" i="9"/>
  <c r="H1057" i="9"/>
  <c r="I1057" i="9"/>
  <c r="J1057" i="9"/>
  <c r="K1057" i="9"/>
  <c r="L1057" i="9"/>
  <c r="M1057" i="9"/>
  <c r="N1057" i="9"/>
  <c r="O1057" i="9"/>
  <c r="P1057" i="9"/>
  <c r="Q1057" i="9"/>
  <c r="R1057" i="9"/>
  <c r="S1057" i="9"/>
  <c r="T1057" i="9"/>
  <c r="U1071" i="9"/>
  <c r="U1075" i="9" s="1"/>
  <c r="V1071" i="9"/>
  <c r="U1072" i="9"/>
  <c r="V1072" i="9"/>
  <c r="W1072" i="9" s="1"/>
  <c r="U1073" i="9"/>
  <c r="V1073" i="9"/>
  <c r="W1073" i="9"/>
  <c r="U1074" i="9"/>
  <c r="V1074" i="9"/>
  <c r="G1075" i="9"/>
  <c r="H1075" i="9"/>
  <c r="I1075" i="9"/>
  <c r="J1075" i="9"/>
  <c r="K1075" i="9"/>
  <c r="L1075" i="9"/>
  <c r="M1075" i="9"/>
  <c r="N1075" i="9"/>
  <c r="O1075" i="9"/>
  <c r="P1075" i="9"/>
  <c r="Q1075" i="9"/>
  <c r="R1075" i="9"/>
  <c r="S1075" i="9"/>
  <c r="T1075" i="9"/>
  <c r="U1078" i="9"/>
  <c r="V1078" i="9"/>
  <c r="W1078" i="9" s="1"/>
  <c r="U1079" i="9"/>
  <c r="V1079" i="9"/>
  <c r="W1079" i="9"/>
  <c r="U1080" i="9"/>
  <c r="V1080" i="9"/>
  <c r="W1080" i="9" s="1"/>
  <c r="U1081" i="9"/>
  <c r="W1081" i="9" s="1"/>
  <c r="V1081" i="9"/>
  <c r="G1082" i="9"/>
  <c r="H1082" i="9"/>
  <c r="I1082" i="9"/>
  <c r="J1082" i="9"/>
  <c r="K1082" i="9"/>
  <c r="L1082" i="9"/>
  <c r="M1082" i="9"/>
  <c r="N1082" i="9"/>
  <c r="O1082" i="9"/>
  <c r="P1082" i="9"/>
  <c r="Q1082" i="9"/>
  <c r="R1082" i="9"/>
  <c r="S1082" i="9"/>
  <c r="T1082" i="9"/>
  <c r="V1082" i="9"/>
  <c r="T1093" i="9"/>
  <c r="O1095" i="9"/>
  <c r="B1096" i="9"/>
  <c r="O1096" i="9"/>
  <c r="U1104" i="9"/>
  <c r="V1104" i="9"/>
  <c r="W1104" i="9"/>
  <c r="U1105" i="9"/>
  <c r="W1105" i="9" s="1"/>
  <c r="V1105" i="9"/>
  <c r="U1106" i="9"/>
  <c r="W1106" i="9" s="1"/>
  <c r="V1106" i="9"/>
  <c r="V1109" i="9" s="1"/>
  <c r="U1107" i="9"/>
  <c r="V1107" i="9"/>
  <c r="W1107" i="9"/>
  <c r="U1108" i="9"/>
  <c r="V1108" i="9"/>
  <c r="W1108" i="9"/>
  <c r="G1109" i="9"/>
  <c r="H1109" i="9"/>
  <c r="I1109" i="9"/>
  <c r="J1109" i="9"/>
  <c r="K1109" i="9"/>
  <c r="L1109" i="9"/>
  <c r="M1109" i="9"/>
  <c r="N1109" i="9"/>
  <c r="O1109" i="9"/>
  <c r="P1109" i="9"/>
  <c r="Q1109" i="9"/>
  <c r="R1109" i="9"/>
  <c r="S1109" i="9"/>
  <c r="T1109" i="9"/>
  <c r="U1112" i="9"/>
  <c r="V1112" i="9"/>
  <c r="U1113" i="9"/>
  <c r="V1113" i="9"/>
  <c r="U1114" i="9"/>
  <c r="V1114" i="9"/>
  <c r="W1114" i="9"/>
  <c r="U1115" i="9"/>
  <c r="V1115" i="9"/>
  <c r="W1115" i="9" s="1"/>
  <c r="U1116" i="9"/>
  <c r="W1116" i="9" s="1"/>
  <c r="V1116" i="9"/>
  <c r="G1117" i="9"/>
  <c r="H1117" i="9"/>
  <c r="I1117" i="9"/>
  <c r="J1117" i="9"/>
  <c r="K1117" i="9"/>
  <c r="L1117" i="9"/>
  <c r="M1117" i="9"/>
  <c r="N1117" i="9"/>
  <c r="O1117" i="9"/>
  <c r="P1117" i="9"/>
  <c r="Q1117" i="9"/>
  <c r="R1117" i="9"/>
  <c r="S1117" i="9"/>
  <c r="T1117" i="9"/>
  <c r="V1117" i="9"/>
  <c r="U1120" i="9"/>
  <c r="V1120" i="9"/>
  <c r="W1120" i="9"/>
  <c r="U1121" i="9"/>
  <c r="W1121" i="9" s="1"/>
  <c r="V1121" i="9"/>
  <c r="U1122" i="9"/>
  <c r="V1122" i="9"/>
  <c r="V1125" i="9" s="1"/>
  <c r="U1123" i="9"/>
  <c r="V1123" i="9"/>
  <c r="W1123" i="9"/>
  <c r="U1124" i="9"/>
  <c r="V1124" i="9"/>
  <c r="W1124" i="9"/>
  <c r="G1125" i="9"/>
  <c r="H1125" i="9"/>
  <c r="I1125" i="9"/>
  <c r="J1125" i="9"/>
  <c r="K1125" i="9"/>
  <c r="L1125" i="9"/>
  <c r="M1125" i="9"/>
  <c r="N1125" i="9"/>
  <c r="O1125" i="9"/>
  <c r="P1125" i="9"/>
  <c r="Q1125" i="9"/>
  <c r="R1125" i="9"/>
  <c r="S1125" i="9"/>
  <c r="T1125" i="9"/>
  <c r="U1139" i="9"/>
  <c r="V1139" i="9"/>
  <c r="U1140" i="9"/>
  <c r="V1140" i="9"/>
  <c r="U1141" i="9"/>
  <c r="V1141" i="9"/>
  <c r="W1141" i="9"/>
  <c r="U1142" i="9"/>
  <c r="V1142" i="9"/>
  <c r="W1142" i="9" s="1"/>
  <c r="G1143" i="9"/>
  <c r="H1143" i="9"/>
  <c r="I1143" i="9"/>
  <c r="J1143" i="9"/>
  <c r="K1143" i="9"/>
  <c r="L1143" i="9"/>
  <c r="M1143" i="9"/>
  <c r="N1143" i="9"/>
  <c r="O1143" i="9"/>
  <c r="P1143" i="9"/>
  <c r="Q1143" i="9"/>
  <c r="R1143" i="9"/>
  <c r="S1143" i="9"/>
  <c r="T1143" i="9"/>
  <c r="U1146" i="9"/>
  <c r="V1146" i="9"/>
  <c r="W1146" i="9" s="1"/>
  <c r="U1147" i="9"/>
  <c r="W1147" i="9" s="1"/>
  <c r="V1147" i="9"/>
  <c r="U1148" i="9"/>
  <c r="V1148" i="9"/>
  <c r="W1148" i="9" s="1"/>
  <c r="U1149" i="9"/>
  <c r="V1149" i="9"/>
  <c r="G1150" i="9"/>
  <c r="H1150" i="9"/>
  <c r="I1150" i="9"/>
  <c r="J1150" i="9"/>
  <c r="K1150" i="9"/>
  <c r="L1150" i="9"/>
  <c r="M1150" i="9"/>
  <c r="N1150" i="9"/>
  <c r="O1150" i="9"/>
  <c r="P1150" i="9"/>
  <c r="Q1150" i="9"/>
  <c r="R1150" i="9"/>
  <c r="S1150" i="9"/>
  <c r="T1150" i="9"/>
  <c r="T1161" i="9"/>
  <c r="O1163" i="9"/>
  <c r="B1164" i="9"/>
  <c r="O1164" i="9"/>
  <c r="U1172" i="9"/>
  <c r="W1172" i="9" s="1"/>
  <c r="V1172" i="9"/>
  <c r="U1173" i="9"/>
  <c r="V1173" i="9"/>
  <c r="W1173" i="9"/>
  <c r="U1174" i="9"/>
  <c r="V1174" i="9"/>
  <c r="W1174" i="9"/>
  <c r="U1175" i="9"/>
  <c r="V1175" i="9"/>
  <c r="U1176" i="9"/>
  <c r="V1176" i="9"/>
  <c r="W1176" i="9"/>
  <c r="G1177" i="9"/>
  <c r="H1177" i="9"/>
  <c r="I1177" i="9"/>
  <c r="J1177" i="9"/>
  <c r="K1177" i="9"/>
  <c r="L1177" i="9"/>
  <c r="M1177" i="9"/>
  <c r="N1177" i="9"/>
  <c r="O1177" i="9"/>
  <c r="P1177" i="9"/>
  <c r="Q1177" i="9"/>
  <c r="R1177" i="9"/>
  <c r="S1177" i="9"/>
  <c r="T1177" i="9"/>
  <c r="V1177" i="9"/>
  <c r="U1180" i="9"/>
  <c r="V1180" i="9"/>
  <c r="W1180" i="9"/>
  <c r="U1181" i="9"/>
  <c r="V1181" i="9"/>
  <c r="W1181" i="9" s="1"/>
  <c r="U1182" i="9"/>
  <c r="W1182" i="9" s="1"/>
  <c r="V1182" i="9"/>
  <c r="U1183" i="9"/>
  <c r="V1183" i="9"/>
  <c r="U1184" i="9"/>
  <c r="W1184" i="9" s="1"/>
  <c r="V1184" i="9"/>
  <c r="G1185" i="9"/>
  <c r="H1185" i="9"/>
  <c r="I1185" i="9"/>
  <c r="J1185" i="9"/>
  <c r="K1185" i="9"/>
  <c r="L1185" i="9"/>
  <c r="M1185" i="9"/>
  <c r="N1185" i="9"/>
  <c r="O1185" i="9"/>
  <c r="P1185" i="9"/>
  <c r="Q1185" i="9"/>
  <c r="R1185" i="9"/>
  <c r="S1185" i="9"/>
  <c r="T1185" i="9"/>
  <c r="U1188" i="9"/>
  <c r="V1188" i="9"/>
  <c r="V1193" i="9" s="1"/>
  <c r="U1189" i="9"/>
  <c r="V1189" i="9"/>
  <c r="W1189" i="9"/>
  <c r="U1190" i="9"/>
  <c r="V1190" i="9"/>
  <c r="W1190" i="9"/>
  <c r="U1191" i="9"/>
  <c r="V1191" i="9"/>
  <c r="U1192" i="9"/>
  <c r="V1192" i="9"/>
  <c r="W1192" i="9"/>
  <c r="G1193" i="9"/>
  <c r="H1193" i="9"/>
  <c r="I1193" i="9"/>
  <c r="J1193" i="9"/>
  <c r="K1193" i="9"/>
  <c r="L1193" i="9"/>
  <c r="M1193" i="9"/>
  <c r="N1193" i="9"/>
  <c r="O1193" i="9"/>
  <c r="P1193" i="9"/>
  <c r="Q1193" i="9"/>
  <c r="R1193" i="9"/>
  <c r="S1193" i="9"/>
  <c r="T1193" i="9"/>
  <c r="U1207" i="9"/>
  <c r="U1211" i="9" s="1"/>
  <c r="V1207" i="9"/>
  <c r="W1207" i="9"/>
  <c r="U1208" i="9"/>
  <c r="V1208" i="9"/>
  <c r="W1208" i="9" s="1"/>
  <c r="U1209" i="9"/>
  <c r="W1209" i="9" s="1"/>
  <c r="V1209" i="9"/>
  <c r="U1210" i="9"/>
  <c r="V1210" i="9"/>
  <c r="W1210" i="9" s="1"/>
  <c r="G1211" i="9"/>
  <c r="H1211" i="9"/>
  <c r="I1211" i="9"/>
  <c r="J1211" i="9"/>
  <c r="K1211" i="9"/>
  <c r="L1211" i="9"/>
  <c r="M1211" i="9"/>
  <c r="N1211" i="9"/>
  <c r="O1211" i="9"/>
  <c r="P1211" i="9"/>
  <c r="Q1211" i="9"/>
  <c r="R1211" i="9"/>
  <c r="S1211" i="9"/>
  <c r="T1211" i="9"/>
  <c r="U1214" i="9"/>
  <c r="V1214" i="9"/>
  <c r="U1215" i="9"/>
  <c r="V1215" i="9"/>
  <c r="V1218" i="9" s="1"/>
  <c r="W1215" i="9"/>
  <c r="U1216" i="9"/>
  <c r="V1216" i="9"/>
  <c r="W1216" i="9"/>
  <c r="U1217" i="9"/>
  <c r="W1217" i="9" s="1"/>
  <c r="V1217" i="9"/>
  <c r="G1218" i="9"/>
  <c r="H1218" i="9"/>
  <c r="I1218" i="9"/>
  <c r="J1218" i="9"/>
  <c r="K1218" i="9"/>
  <c r="L1218" i="9"/>
  <c r="M1218" i="9"/>
  <c r="N1218" i="9"/>
  <c r="O1218" i="9"/>
  <c r="P1218" i="9"/>
  <c r="Q1218" i="9"/>
  <c r="R1218" i="9"/>
  <c r="S1218" i="9"/>
  <c r="T1218" i="9"/>
  <c r="T1229" i="9"/>
  <c r="O1231" i="9"/>
  <c r="B1232" i="9"/>
  <c r="O1232" i="9"/>
  <c r="U1240" i="9"/>
  <c r="V1240" i="9"/>
  <c r="U1241" i="9"/>
  <c r="V1241" i="9"/>
  <c r="U1242" i="9"/>
  <c r="W1242" i="9" s="1"/>
  <c r="V1242" i="9"/>
  <c r="U1243" i="9"/>
  <c r="V1243" i="9"/>
  <c r="U1244" i="9"/>
  <c r="V1244" i="9"/>
  <c r="W1244" i="9"/>
  <c r="G1245" i="9"/>
  <c r="H1245" i="9"/>
  <c r="I1245" i="9"/>
  <c r="J1245" i="9"/>
  <c r="K1245" i="9"/>
  <c r="L1245" i="9"/>
  <c r="M1245" i="9"/>
  <c r="N1245" i="9"/>
  <c r="O1245" i="9"/>
  <c r="P1245" i="9"/>
  <c r="Q1245" i="9"/>
  <c r="R1245" i="9"/>
  <c r="S1245" i="9"/>
  <c r="T1245" i="9"/>
  <c r="U1248" i="9"/>
  <c r="V1248" i="9"/>
  <c r="W1248" i="9"/>
  <c r="W1253" i="9" s="1"/>
  <c r="U1249" i="9"/>
  <c r="W1249" i="9" s="1"/>
  <c r="V1249" i="9"/>
  <c r="U1250" i="9"/>
  <c r="V1250" i="9"/>
  <c r="V1253" i="9" s="1"/>
  <c r="W1250" i="9"/>
  <c r="U1251" i="9"/>
  <c r="V1251" i="9"/>
  <c r="W1251" i="9"/>
  <c r="U1252" i="9"/>
  <c r="W1252" i="9" s="1"/>
  <c r="V1252" i="9"/>
  <c r="G1253" i="9"/>
  <c r="H1253" i="9"/>
  <c r="I1253" i="9"/>
  <c r="J1253" i="9"/>
  <c r="K1253" i="9"/>
  <c r="L1253" i="9"/>
  <c r="M1253" i="9"/>
  <c r="N1253" i="9"/>
  <c r="O1253" i="9"/>
  <c r="P1253" i="9"/>
  <c r="Q1253" i="9"/>
  <c r="R1253" i="9"/>
  <c r="S1253" i="9"/>
  <c r="T1253" i="9"/>
  <c r="U1256" i="9"/>
  <c r="V1256" i="9"/>
  <c r="U1257" i="9"/>
  <c r="V1257" i="9"/>
  <c r="U1258" i="9"/>
  <c r="W1258" i="9" s="1"/>
  <c r="V1258" i="9"/>
  <c r="U1259" i="9"/>
  <c r="V1259" i="9"/>
  <c r="U1260" i="9"/>
  <c r="V1260" i="9"/>
  <c r="W1260" i="9"/>
  <c r="G1261" i="9"/>
  <c r="H1261" i="9"/>
  <c r="I1261" i="9"/>
  <c r="J1261" i="9"/>
  <c r="K1261" i="9"/>
  <c r="L1261" i="9"/>
  <c r="M1261" i="9"/>
  <c r="N1261" i="9"/>
  <c r="O1261" i="9"/>
  <c r="P1261" i="9"/>
  <c r="Q1261" i="9"/>
  <c r="R1261" i="9"/>
  <c r="S1261" i="9"/>
  <c r="T1261" i="9"/>
  <c r="U1275" i="9"/>
  <c r="V1275" i="9"/>
  <c r="W1275" i="9"/>
  <c r="U1276" i="9"/>
  <c r="V1276" i="9"/>
  <c r="U1277" i="9"/>
  <c r="V1277" i="9"/>
  <c r="W1277" i="9"/>
  <c r="U1278" i="9"/>
  <c r="V1278" i="9"/>
  <c r="W1278" i="9"/>
  <c r="G1279" i="9"/>
  <c r="H1279" i="9"/>
  <c r="I1279" i="9"/>
  <c r="J1279" i="9"/>
  <c r="K1279" i="9"/>
  <c r="L1279" i="9"/>
  <c r="M1279" i="9"/>
  <c r="N1279" i="9"/>
  <c r="O1279" i="9"/>
  <c r="P1279" i="9"/>
  <c r="Q1279" i="9"/>
  <c r="R1279" i="9"/>
  <c r="S1279" i="9"/>
  <c r="T1279" i="9"/>
  <c r="V1279" i="9"/>
  <c r="U1282" i="9"/>
  <c r="V1282" i="9"/>
  <c r="W1282" i="9"/>
  <c r="U1283" i="9"/>
  <c r="V1283" i="9"/>
  <c r="U1284" i="9"/>
  <c r="V1284" i="9"/>
  <c r="U1285" i="9"/>
  <c r="V1285" i="9"/>
  <c r="W1285" i="9"/>
  <c r="G1286" i="9"/>
  <c r="H1286" i="9"/>
  <c r="I1286" i="9"/>
  <c r="J1286" i="9"/>
  <c r="K1286" i="9"/>
  <c r="L1286" i="9"/>
  <c r="M1286" i="9"/>
  <c r="N1286" i="9"/>
  <c r="O1286" i="9"/>
  <c r="P1286" i="9"/>
  <c r="Q1286" i="9"/>
  <c r="R1286" i="9"/>
  <c r="S1286" i="9"/>
  <c r="T1286" i="9"/>
  <c r="T1297" i="9"/>
  <c r="O1299" i="9"/>
  <c r="B1300" i="9"/>
  <c r="O1300" i="9"/>
  <c r="U1308" i="9"/>
  <c r="V1308" i="9"/>
  <c r="U1309" i="9"/>
  <c r="V1309" i="9"/>
  <c r="U1310" i="9"/>
  <c r="V1310" i="9"/>
  <c r="W1310" i="9"/>
  <c r="U1311" i="9"/>
  <c r="W1311" i="9" s="1"/>
  <c r="V1311" i="9"/>
  <c r="U1312" i="9"/>
  <c r="V1312" i="9"/>
  <c r="G1313" i="9"/>
  <c r="H1313" i="9"/>
  <c r="I1313" i="9"/>
  <c r="J1313" i="9"/>
  <c r="K1313" i="9"/>
  <c r="L1313" i="9"/>
  <c r="M1313" i="9"/>
  <c r="N1313" i="9"/>
  <c r="O1313" i="9"/>
  <c r="P1313" i="9"/>
  <c r="Q1313" i="9"/>
  <c r="R1313" i="9"/>
  <c r="S1313" i="9"/>
  <c r="T1313" i="9"/>
  <c r="U1316" i="9"/>
  <c r="V1316" i="9"/>
  <c r="W1316" i="9"/>
  <c r="U1317" i="9"/>
  <c r="V1317" i="9"/>
  <c r="W1317" i="9"/>
  <c r="U1318" i="9"/>
  <c r="V1318" i="9"/>
  <c r="U1319" i="9"/>
  <c r="V1319" i="9"/>
  <c r="V1321" i="9" s="1"/>
  <c r="U1320" i="9"/>
  <c r="V1320" i="9"/>
  <c r="W1320" i="9"/>
  <c r="G1321" i="9"/>
  <c r="H1321" i="9"/>
  <c r="I1321" i="9"/>
  <c r="J1321" i="9"/>
  <c r="K1321" i="9"/>
  <c r="L1321" i="9"/>
  <c r="M1321" i="9"/>
  <c r="N1321" i="9"/>
  <c r="O1321" i="9"/>
  <c r="P1321" i="9"/>
  <c r="Q1321" i="9"/>
  <c r="R1321" i="9"/>
  <c r="S1321" i="9"/>
  <c r="T1321" i="9"/>
  <c r="U1324" i="9"/>
  <c r="W1324" i="9" s="1"/>
  <c r="V1324" i="9"/>
  <c r="U1325" i="9"/>
  <c r="V1325" i="9"/>
  <c r="U1326" i="9"/>
  <c r="V1326" i="9"/>
  <c r="W1326" i="9"/>
  <c r="U1327" i="9"/>
  <c r="W1327" i="9" s="1"/>
  <c r="V1327" i="9"/>
  <c r="U1328" i="9"/>
  <c r="W1328" i="9" s="1"/>
  <c r="V1328" i="9"/>
  <c r="G1329" i="9"/>
  <c r="H1329" i="9"/>
  <c r="I1329" i="9"/>
  <c r="J1329" i="9"/>
  <c r="K1329" i="9"/>
  <c r="L1329" i="9"/>
  <c r="M1329" i="9"/>
  <c r="N1329" i="9"/>
  <c r="O1329" i="9"/>
  <c r="P1329" i="9"/>
  <c r="Q1329" i="9"/>
  <c r="R1329" i="9"/>
  <c r="S1329" i="9"/>
  <c r="T1329" i="9"/>
  <c r="U1329" i="9"/>
  <c r="U1343" i="9"/>
  <c r="V1343" i="9"/>
  <c r="W1343" i="9"/>
  <c r="U1344" i="9"/>
  <c r="V1344" i="9"/>
  <c r="W1344" i="9"/>
  <c r="U1345" i="9"/>
  <c r="V1345" i="9"/>
  <c r="U1346" i="9"/>
  <c r="V1346" i="9"/>
  <c r="W1346" i="9" s="1"/>
  <c r="G1347" i="9"/>
  <c r="H1347" i="9"/>
  <c r="I1347" i="9"/>
  <c r="J1347" i="9"/>
  <c r="K1347" i="9"/>
  <c r="L1347" i="9"/>
  <c r="M1347" i="9"/>
  <c r="N1347" i="9"/>
  <c r="O1347" i="9"/>
  <c r="P1347" i="9"/>
  <c r="Q1347" i="9"/>
  <c r="R1347" i="9"/>
  <c r="S1347" i="9"/>
  <c r="T1347" i="9"/>
  <c r="U1350" i="9"/>
  <c r="V1350" i="9"/>
  <c r="U1351" i="9"/>
  <c r="V1351" i="9"/>
  <c r="U1352" i="9"/>
  <c r="V1352" i="9"/>
  <c r="W1352" i="9"/>
  <c r="U1353" i="9"/>
  <c r="V1353" i="9"/>
  <c r="W1353" i="9"/>
  <c r="G1354" i="9"/>
  <c r="H1354" i="9"/>
  <c r="I1354" i="9"/>
  <c r="J1354" i="9"/>
  <c r="K1354" i="9"/>
  <c r="L1354" i="9"/>
  <c r="M1354" i="9"/>
  <c r="N1354" i="9"/>
  <c r="O1354" i="9"/>
  <c r="P1354" i="9"/>
  <c r="Q1354" i="9"/>
  <c r="R1354" i="9"/>
  <c r="S1354" i="9"/>
  <c r="T1354" i="9"/>
  <c r="T1365" i="9"/>
  <c r="O1367" i="9"/>
  <c r="B1368" i="9"/>
  <c r="O1368" i="9"/>
  <c r="U1376" i="9"/>
  <c r="V1376" i="9"/>
  <c r="U1377" i="9"/>
  <c r="V1377" i="9"/>
  <c r="U1378" i="9"/>
  <c r="V1378" i="9"/>
  <c r="W1378" i="9"/>
  <c r="U1379" i="9"/>
  <c r="V1379" i="9"/>
  <c r="W1379" i="9" s="1"/>
  <c r="U1380" i="9"/>
  <c r="W1380" i="9" s="1"/>
  <c r="V1380" i="9"/>
  <c r="G1381" i="9"/>
  <c r="H1381" i="9"/>
  <c r="I1381" i="9"/>
  <c r="J1381" i="9"/>
  <c r="K1381" i="9"/>
  <c r="L1381" i="9"/>
  <c r="M1381" i="9"/>
  <c r="N1381" i="9"/>
  <c r="O1381" i="9"/>
  <c r="P1381" i="9"/>
  <c r="Q1381" i="9"/>
  <c r="R1381" i="9"/>
  <c r="S1381" i="9"/>
  <c r="T1381" i="9"/>
  <c r="V1381" i="9"/>
  <c r="U1384" i="9"/>
  <c r="V1384" i="9"/>
  <c r="W1384" i="9"/>
  <c r="U1385" i="9"/>
  <c r="W1385" i="9" s="1"/>
  <c r="V1385" i="9"/>
  <c r="U1386" i="9"/>
  <c r="V1386" i="9"/>
  <c r="V1389" i="9" s="1"/>
  <c r="U1387" i="9"/>
  <c r="V1387" i="9"/>
  <c r="W1387" i="9"/>
  <c r="U1388" i="9"/>
  <c r="V1388" i="9"/>
  <c r="W1388" i="9"/>
  <c r="G1389" i="9"/>
  <c r="H1389" i="9"/>
  <c r="I1389" i="9"/>
  <c r="J1389" i="9"/>
  <c r="K1389" i="9"/>
  <c r="L1389" i="9"/>
  <c r="M1389" i="9"/>
  <c r="N1389" i="9"/>
  <c r="O1389" i="9"/>
  <c r="P1389" i="9"/>
  <c r="Q1389" i="9"/>
  <c r="R1389" i="9"/>
  <c r="S1389" i="9"/>
  <c r="T1389" i="9"/>
  <c r="U1392" i="9"/>
  <c r="V1392" i="9"/>
  <c r="U1393" i="9"/>
  <c r="V1393" i="9"/>
  <c r="V1397" i="9" s="1"/>
  <c r="U1394" i="9"/>
  <c r="V1394" i="9"/>
  <c r="W1394" i="9"/>
  <c r="U1395" i="9"/>
  <c r="V1395" i="9"/>
  <c r="W1395" i="9" s="1"/>
  <c r="U1396" i="9"/>
  <c r="W1396" i="9" s="1"/>
  <c r="V1396" i="9"/>
  <c r="G1397" i="9"/>
  <c r="H1397" i="9"/>
  <c r="I1397" i="9"/>
  <c r="J1397" i="9"/>
  <c r="K1397" i="9"/>
  <c r="L1397" i="9"/>
  <c r="M1397" i="9"/>
  <c r="N1397" i="9"/>
  <c r="O1397" i="9"/>
  <c r="P1397" i="9"/>
  <c r="Q1397" i="9"/>
  <c r="R1397" i="9"/>
  <c r="S1397" i="9"/>
  <c r="T1397" i="9"/>
  <c r="U1411" i="9"/>
  <c r="V1411" i="9"/>
  <c r="W1411" i="9"/>
  <c r="U1412" i="9"/>
  <c r="V1412" i="9"/>
  <c r="U1413" i="9"/>
  <c r="V1413" i="9"/>
  <c r="W1413" i="9" s="1"/>
  <c r="U1414" i="9"/>
  <c r="V1414" i="9"/>
  <c r="W1414" i="9"/>
  <c r="G1415" i="9"/>
  <c r="H1415" i="9"/>
  <c r="I1415" i="9"/>
  <c r="J1415" i="9"/>
  <c r="K1415" i="9"/>
  <c r="L1415" i="9"/>
  <c r="M1415" i="9"/>
  <c r="N1415" i="9"/>
  <c r="O1415" i="9"/>
  <c r="P1415" i="9"/>
  <c r="Q1415" i="9"/>
  <c r="R1415" i="9"/>
  <c r="S1415" i="9"/>
  <c r="T1415" i="9"/>
  <c r="U1415" i="9"/>
  <c r="V1415" i="9"/>
  <c r="U1418" i="9"/>
  <c r="V1418" i="9"/>
  <c r="W1418" i="9"/>
  <c r="U1419" i="9"/>
  <c r="V1419" i="9"/>
  <c r="W1419" i="9"/>
  <c r="U1420" i="9"/>
  <c r="U1422" i="9" s="1"/>
  <c r="V1420" i="9"/>
  <c r="U1421" i="9"/>
  <c r="V1421" i="9"/>
  <c r="W1421" i="9"/>
  <c r="G1422" i="9"/>
  <c r="H1422" i="9"/>
  <c r="I1422" i="9"/>
  <c r="J1422" i="9"/>
  <c r="K1422" i="9"/>
  <c r="L1422" i="9"/>
  <c r="M1422" i="9"/>
  <c r="N1422" i="9"/>
  <c r="O1422" i="9"/>
  <c r="P1422" i="9"/>
  <c r="Q1422" i="9"/>
  <c r="R1422" i="9"/>
  <c r="S1422" i="9"/>
  <c r="T1422" i="9"/>
  <c r="V1422" i="9"/>
  <c r="T1433" i="9"/>
  <c r="O1435" i="9"/>
  <c r="B1436" i="9"/>
  <c r="O1436" i="9"/>
  <c r="U1444" i="9"/>
  <c r="V1444" i="9"/>
  <c r="W1444" i="9"/>
  <c r="U1445" i="9"/>
  <c r="V1445" i="9"/>
  <c r="W1445" i="9" s="1"/>
  <c r="U1446" i="9"/>
  <c r="W1446" i="9" s="1"/>
  <c r="V1446" i="9"/>
  <c r="U1447" i="9"/>
  <c r="V1447" i="9"/>
  <c r="U1448" i="9"/>
  <c r="W1448" i="9" s="1"/>
  <c r="V1448" i="9"/>
  <c r="G1449" i="9"/>
  <c r="H1449" i="9"/>
  <c r="I1449" i="9"/>
  <c r="J1449" i="9"/>
  <c r="K1449" i="9"/>
  <c r="L1449" i="9"/>
  <c r="M1449" i="9"/>
  <c r="N1449" i="9"/>
  <c r="O1449" i="9"/>
  <c r="P1449" i="9"/>
  <c r="Q1449" i="9"/>
  <c r="R1449" i="9"/>
  <c r="S1449" i="9"/>
  <c r="T1449" i="9"/>
  <c r="U1452" i="9"/>
  <c r="W1452" i="9" s="1"/>
  <c r="V1452" i="9"/>
  <c r="V1457" i="9" s="1"/>
  <c r="U1453" i="9"/>
  <c r="V1453" i="9"/>
  <c r="W1453" i="9"/>
  <c r="U1454" i="9"/>
  <c r="V1454" i="9"/>
  <c r="W1454" i="9"/>
  <c r="U1455" i="9"/>
  <c r="V1455" i="9"/>
  <c r="U1456" i="9"/>
  <c r="V1456" i="9"/>
  <c r="W1456" i="9"/>
  <c r="G1457" i="9"/>
  <c r="H1457" i="9"/>
  <c r="I1457" i="9"/>
  <c r="J1457" i="9"/>
  <c r="K1457" i="9"/>
  <c r="L1457" i="9"/>
  <c r="M1457" i="9"/>
  <c r="N1457" i="9"/>
  <c r="O1457" i="9"/>
  <c r="P1457" i="9"/>
  <c r="Q1457" i="9"/>
  <c r="R1457" i="9"/>
  <c r="S1457" i="9"/>
  <c r="T1457" i="9"/>
  <c r="U1460" i="9"/>
  <c r="V1460" i="9"/>
  <c r="W1460" i="9"/>
  <c r="U1461" i="9"/>
  <c r="V1461" i="9"/>
  <c r="W1461" i="9" s="1"/>
  <c r="U1462" i="9"/>
  <c r="W1462" i="9" s="1"/>
  <c r="V1462" i="9"/>
  <c r="U1463" i="9"/>
  <c r="V1463" i="9"/>
  <c r="U1464" i="9"/>
  <c r="W1464" i="9" s="1"/>
  <c r="V1464" i="9"/>
  <c r="G1465" i="9"/>
  <c r="H1465" i="9"/>
  <c r="I1465" i="9"/>
  <c r="J1465" i="9"/>
  <c r="K1465" i="9"/>
  <c r="L1465" i="9"/>
  <c r="M1465" i="9"/>
  <c r="N1465" i="9"/>
  <c r="O1465" i="9"/>
  <c r="P1465" i="9"/>
  <c r="Q1465" i="9"/>
  <c r="R1465" i="9"/>
  <c r="S1465" i="9"/>
  <c r="T1465" i="9"/>
  <c r="U1479" i="9"/>
  <c r="V1479" i="9"/>
  <c r="U1480" i="9"/>
  <c r="V1480" i="9"/>
  <c r="W1480" i="9"/>
  <c r="U1481" i="9"/>
  <c r="V1481" i="9"/>
  <c r="W1481" i="9"/>
  <c r="U1482" i="9"/>
  <c r="V1482" i="9"/>
  <c r="G1483" i="9"/>
  <c r="H1483" i="9"/>
  <c r="I1483" i="9"/>
  <c r="J1483" i="9"/>
  <c r="K1483" i="9"/>
  <c r="L1483" i="9"/>
  <c r="M1483" i="9"/>
  <c r="N1483" i="9"/>
  <c r="O1483" i="9"/>
  <c r="P1483" i="9"/>
  <c r="Q1483" i="9"/>
  <c r="R1483" i="9"/>
  <c r="S1483" i="9"/>
  <c r="T1483" i="9"/>
  <c r="U1483" i="9"/>
  <c r="U1486" i="9"/>
  <c r="V1486" i="9"/>
  <c r="W1486" i="9" s="1"/>
  <c r="U1487" i="9"/>
  <c r="V1487" i="9"/>
  <c r="U1488" i="9"/>
  <c r="V1488" i="9"/>
  <c r="U1489" i="9"/>
  <c r="V1489" i="9"/>
  <c r="W1489" i="9"/>
  <c r="G1490" i="9"/>
  <c r="H1490" i="9"/>
  <c r="I1490" i="9"/>
  <c r="J1490" i="9"/>
  <c r="K1490" i="9"/>
  <c r="L1490" i="9"/>
  <c r="M1490" i="9"/>
  <c r="N1490" i="9"/>
  <c r="O1490" i="9"/>
  <c r="P1490" i="9"/>
  <c r="Q1490" i="9"/>
  <c r="R1490" i="9"/>
  <c r="S1490" i="9"/>
  <c r="T1490" i="9"/>
  <c r="T1501" i="9"/>
  <c r="O1503" i="9"/>
  <c r="B1504" i="9"/>
  <c r="O1504" i="9"/>
  <c r="U1512" i="9"/>
  <c r="V1512" i="9"/>
  <c r="W1512" i="9"/>
  <c r="W1517" i="9" s="1"/>
  <c r="U1513" i="9"/>
  <c r="W1513" i="9" s="1"/>
  <c r="V1513" i="9"/>
  <c r="U1514" i="9"/>
  <c r="V1514" i="9"/>
  <c r="V1517" i="9" s="1"/>
  <c r="W1514" i="9"/>
  <c r="U1515" i="9"/>
  <c r="V1515" i="9"/>
  <c r="W1515" i="9"/>
  <c r="U1516" i="9"/>
  <c r="W1516" i="9" s="1"/>
  <c r="V1516" i="9"/>
  <c r="G1517" i="9"/>
  <c r="H1517" i="9"/>
  <c r="I1517" i="9"/>
  <c r="J1517" i="9"/>
  <c r="K1517" i="9"/>
  <c r="L1517" i="9"/>
  <c r="M1517" i="9"/>
  <c r="N1517" i="9"/>
  <c r="O1517" i="9"/>
  <c r="P1517" i="9"/>
  <c r="Q1517" i="9"/>
  <c r="R1517" i="9"/>
  <c r="S1517" i="9"/>
  <c r="T1517" i="9"/>
  <c r="U1520" i="9"/>
  <c r="V1520" i="9"/>
  <c r="U1521" i="9"/>
  <c r="V1521" i="9"/>
  <c r="U1522" i="9"/>
  <c r="W1522" i="9" s="1"/>
  <c r="V1522" i="9"/>
  <c r="U1523" i="9"/>
  <c r="V1523" i="9"/>
  <c r="U1524" i="9"/>
  <c r="V1524" i="9"/>
  <c r="W1524" i="9"/>
  <c r="G1525" i="9"/>
  <c r="H1525" i="9"/>
  <c r="I1525" i="9"/>
  <c r="J1525" i="9"/>
  <c r="K1525" i="9"/>
  <c r="L1525" i="9"/>
  <c r="M1525" i="9"/>
  <c r="N1525" i="9"/>
  <c r="O1525" i="9"/>
  <c r="P1525" i="9"/>
  <c r="Q1525" i="9"/>
  <c r="R1525" i="9"/>
  <c r="S1525" i="9"/>
  <c r="T1525" i="9"/>
  <c r="U1528" i="9"/>
  <c r="V1528" i="9"/>
  <c r="W1528" i="9"/>
  <c r="U1529" i="9"/>
  <c r="W1529" i="9" s="1"/>
  <c r="V1529" i="9"/>
  <c r="U1530" i="9"/>
  <c r="V1530" i="9"/>
  <c r="V1533" i="9" s="1"/>
  <c r="W1530" i="9"/>
  <c r="U1531" i="9"/>
  <c r="V1531" i="9"/>
  <c r="W1531" i="9"/>
  <c r="U1532" i="9"/>
  <c r="W1532" i="9" s="1"/>
  <c r="V1532" i="9"/>
  <c r="G1533" i="9"/>
  <c r="H1533" i="9"/>
  <c r="I1533" i="9"/>
  <c r="J1533" i="9"/>
  <c r="K1533" i="9"/>
  <c r="L1533" i="9"/>
  <c r="M1533" i="9"/>
  <c r="N1533" i="9"/>
  <c r="O1533" i="9"/>
  <c r="P1533" i="9"/>
  <c r="Q1533" i="9"/>
  <c r="R1533" i="9"/>
  <c r="S1533" i="9"/>
  <c r="T1533" i="9"/>
  <c r="U1547" i="9"/>
  <c r="W1547" i="9" s="1"/>
  <c r="V1547" i="9"/>
  <c r="U1548" i="9"/>
  <c r="V1548" i="9"/>
  <c r="W1548" i="9" s="1"/>
  <c r="U1549" i="9"/>
  <c r="U1551" i="9" s="1"/>
  <c r="V1549" i="9"/>
  <c r="U1550" i="9"/>
  <c r="V1550" i="9"/>
  <c r="W1550" i="9" s="1"/>
  <c r="G1551" i="9"/>
  <c r="H1551" i="9"/>
  <c r="I1551" i="9"/>
  <c r="J1551" i="9"/>
  <c r="K1551" i="9"/>
  <c r="L1551" i="9"/>
  <c r="M1551" i="9"/>
  <c r="N1551" i="9"/>
  <c r="O1551" i="9"/>
  <c r="P1551" i="9"/>
  <c r="Q1551" i="9"/>
  <c r="R1551" i="9"/>
  <c r="S1551" i="9"/>
  <c r="T1551" i="9"/>
  <c r="U1554" i="9"/>
  <c r="V1554" i="9"/>
  <c r="U1555" i="9"/>
  <c r="V1555" i="9"/>
  <c r="W1555" i="9"/>
  <c r="U1556" i="9"/>
  <c r="V1556" i="9"/>
  <c r="U1557" i="9"/>
  <c r="V1557" i="9"/>
  <c r="W1557" i="9" s="1"/>
  <c r="G1558" i="9"/>
  <c r="H1558" i="9"/>
  <c r="I1558" i="9"/>
  <c r="J1558" i="9"/>
  <c r="K1558" i="9"/>
  <c r="L1558" i="9"/>
  <c r="M1558" i="9"/>
  <c r="N1558" i="9"/>
  <c r="O1558" i="9"/>
  <c r="P1558" i="9"/>
  <c r="Q1558" i="9"/>
  <c r="R1558" i="9"/>
  <c r="S1558" i="9"/>
  <c r="T1558" i="9"/>
  <c r="U1558" i="9"/>
  <c r="T1569" i="9"/>
  <c r="O1571" i="9"/>
  <c r="B1572" i="9"/>
  <c r="O1572" i="9"/>
  <c r="U1580" i="9"/>
  <c r="V1580" i="9"/>
  <c r="W1580" i="9"/>
  <c r="U1581" i="9"/>
  <c r="V1581" i="9"/>
  <c r="W1581" i="9"/>
  <c r="U1582" i="9"/>
  <c r="V1582" i="9"/>
  <c r="U1583" i="9"/>
  <c r="V1583" i="9"/>
  <c r="V1585" i="9" s="1"/>
  <c r="U1584" i="9"/>
  <c r="V1584" i="9"/>
  <c r="W1584" i="9"/>
  <c r="G1585" i="9"/>
  <c r="H1585" i="9"/>
  <c r="I1585" i="9"/>
  <c r="J1585" i="9"/>
  <c r="K1585" i="9"/>
  <c r="L1585" i="9"/>
  <c r="M1585" i="9"/>
  <c r="N1585" i="9"/>
  <c r="O1585" i="9"/>
  <c r="P1585" i="9"/>
  <c r="Q1585" i="9"/>
  <c r="R1585" i="9"/>
  <c r="S1585" i="9"/>
  <c r="T1585" i="9"/>
  <c r="U1588" i="9"/>
  <c r="V1588" i="9"/>
  <c r="U1589" i="9"/>
  <c r="V1589" i="9"/>
  <c r="U1590" i="9"/>
  <c r="V1590" i="9"/>
  <c r="W1590" i="9"/>
  <c r="U1591" i="9"/>
  <c r="W1591" i="9" s="1"/>
  <c r="V1591" i="9"/>
  <c r="U1592" i="9"/>
  <c r="V1592" i="9"/>
  <c r="G1593" i="9"/>
  <c r="H1593" i="9"/>
  <c r="I1593" i="9"/>
  <c r="J1593" i="9"/>
  <c r="K1593" i="9"/>
  <c r="L1593" i="9"/>
  <c r="M1593" i="9"/>
  <c r="N1593" i="9"/>
  <c r="O1593" i="9"/>
  <c r="P1593" i="9"/>
  <c r="Q1593" i="9"/>
  <c r="R1593" i="9"/>
  <c r="S1593" i="9"/>
  <c r="T1593" i="9"/>
  <c r="U1596" i="9"/>
  <c r="V1596" i="9"/>
  <c r="W1596" i="9"/>
  <c r="U1597" i="9"/>
  <c r="V1597" i="9"/>
  <c r="W1597" i="9"/>
  <c r="U1598" i="9"/>
  <c r="V1598" i="9"/>
  <c r="U1599" i="9"/>
  <c r="V1599" i="9"/>
  <c r="V1601" i="9" s="1"/>
  <c r="U1600" i="9"/>
  <c r="V1600" i="9"/>
  <c r="W1600" i="9"/>
  <c r="G1601" i="9"/>
  <c r="H1601" i="9"/>
  <c r="I1601" i="9"/>
  <c r="J1601" i="9"/>
  <c r="K1601" i="9"/>
  <c r="L1601" i="9"/>
  <c r="M1601" i="9"/>
  <c r="N1601" i="9"/>
  <c r="O1601" i="9"/>
  <c r="P1601" i="9"/>
  <c r="Q1601" i="9"/>
  <c r="R1601" i="9"/>
  <c r="S1601" i="9"/>
  <c r="T1601" i="9"/>
  <c r="U1615" i="9"/>
  <c r="U1619" i="9" s="1"/>
  <c r="V1615" i="9"/>
  <c r="W1615" i="9" s="1"/>
  <c r="U1616" i="9"/>
  <c r="V1616" i="9"/>
  <c r="W1616" i="9" s="1"/>
  <c r="U1617" i="9"/>
  <c r="V1617" i="9"/>
  <c r="W1617" i="9"/>
  <c r="U1618" i="9"/>
  <c r="V1618" i="9"/>
  <c r="G1619" i="9"/>
  <c r="H1619" i="9"/>
  <c r="I1619" i="9"/>
  <c r="J1619" i="9"/>
  <c r="K1619" i="9"/>
  <c r="L1619" i="9"/>
  <c r="M1619" i="9"/>
  <c r="N1619" i="9"/>
  <c r="O1619" i="9"/>
  <c r="P1619" i="9"/>
  <c r="Q1619" i="9"/>
  <c r="R1619" i="9"/>
  <c r="S1619" i="9"/>
  <c r="T1619" i="9"/>
  <c r="U1622" i="9"/>
  <c r="V1622" i="9"/>
  <c r="W1622" i="9" s="1"/>
  <c r="U1623" i="9"/>
  <c r="V1623" i="9"/>
  <c r="W1623" i="9"/>
  <c r="U1624" i="9"/>
  <c r="V1624" i="9"/>
  <c r="W1624" i="9" s="1"/>
  <c r="U1625" i="9"/>
  <c r="W1625" i="9" s="1"/>
  <c r="V1625" i="9"/>
  <c r="G1626" i="9"/>
  <c r="H1626" i="9"/>
  <c r="I1626" i="9"/>
  <c r="J1626" i="9"/>
  <c r="K1626" i="9"/>
  <c r="L1626" i="9"/>
  <c r="M1626" i="9"/>
  <c r="N1626" i="9"/>
  <c r="O1626" i="9"/>
  <c r="P1626" i="9"/>
  <c r="Q1626" i="9"/>
  <c r="R1626" i="9"/>
  <c r="S1626" i="9"/>
  <c r="T1626" i="9"/>
  <c r="T1637" i="9"/>
  <c r="O1639" i="9"/>
  <c r="B1640" i="9"/>
  <c r="O1640" i="9"/>
  <c r="U1648" i="9"/>
  <c r="V1648" i="9"/>
  <c r="W1648" i="9"/>
  <c r="U1649" i="9"/>
  <c r="W1649" i="9" s="1"/>
  <c r="V1649" i="9"/>
  <c r="U1650" i="9"/>
  <c r="V1650" i="9"/>
  <c r="V1653" i="9" s="1"/>
  <c r="U1651" i="9"/>
  <c r="V1651" i="9"/>
  <c r="W1651" i="9"/>
  <c r="U1652" i="9"/>
  <c r="V1652" i="9"/>
  <c r="W1652" i="9"/>
  <c r="G1653" i="9"/>
  <c r="H1653" i="9"/>
  <c r="I1653" i="9"/>
  <c r="J1653" i="9"/>
  <c r="K1653" i="9"/>
  <c r="L1653" i="9"/>
  <c r="M1653" i="9"/>
  <c r="N1653" i="9"/>
  <c r="O1653" i="9"/>
  <c r="P1653" i="9"/>
  <c r="Q1653" i="9"/>
  <c r="R1653" i="9"/>
  <c r="S1653" i="9"/>
  <c r="T1653" i="9"/>
  <c r="U1656" i="9"/>
  <c r="V1656" i="9"/>
  <c r="U1657" i="9"/>
  <c r="V1657" i="9"/>
  <c r="U1658" i="9"/>
  <c r="V1658" i="9"/>
  <c r="W1658" i="9"/>
  <c r="U1659" i="9"/>
  <c r="V1659" i="9"/>
  <c r="W1659" i="9" s="1"/>
  <c r="U1660" i="9"/>
  <c r="W1660" i="9" s="1"/>
  <c r="V1660" i="9"/>
  <c r="G1661" i="9"/>
  <c r="H1661" i="9"/>
  <c r="I1661" i="9"/>
  <c r="J1661" i="9"/>
  <c r="K1661" i="9"/>
  <c r="L1661" i="9"/>
  <c r="M1661" i="9"/>
  <c r="N1661" i="9"/>
  <c r="O1661" i="9"/>
  <c r="P1661" i="9"/>
  <c r="Q1661" i="9"/>
  <c r="R1661" i="9"/>
  <c r="S1661" i="9"/>
  <c r="T1661" i="9"/>
  <c r="V1661" i="9"/>
  <c r="U1664" i="9"/>
  <c r="V1664" i="9"/>
  <c r="W1664" i="9"/>
  <c r="U1665" i="9"/>
  <c r="V1665" i="9"/>
  <c r="U1666" i="9"/>
  <c r="W1666" i="9" s="1"/>
  <c r="V1666" i="9"/>
  <c r="V1669" i="9" s="1"/>
  <c r="U1667" i="9"/>
  <c r="V1667" i="9"/>
  <c r="W1667" i="9"/>
  <c r="U1668" i="9"/>
  <c r="V1668" i="9"/>
  <c r="W1668" i="9"/>
  <c r="G1669" i="9"/>
  <c r="H1669" i="9"/>
  <c r="I1669" i="9"/>
  <c r="J1669" i="9"/>
  <c r="K1669" i="9"/>
  <c r="L1669" i="9"/>
  <c r="M1669" i="9"/>
  <c r="N1669" i="9"/>
  <c r="O1669" i="9"/>
  <c r="P1669" i="9"/>
  <c r="Q1669" i="9"/>
  <c r="R1669" i="9"/>
  <c r="S1669" i="9"/>
  <c r="T1669" i="9"/>
  <c r="U1683" i="9"/>
  <c r="V1683" i="9"/>
  <c r="U1684" i="9"/>
  <c r="V1684" i="9"/>
  <c r="U1685" i="9"/>
  <c r="V1685" i="9"/>
  <c r="W1685" i="9"/>
  <c r="U1686" i="9"/>
  <c r="V1686" i="9"/>
  <c r="W1686" i="9"/>
  <c r="G1687" i="9"/>
  <c r="H1687" i="9"/>
  <c r="I1687" i="9"/>
  <c r="J1687" i="9"/>
  <c r="K1687" i="9"/>
  <c r="L1687" i="9"/>
  <c r="M1687" i="9"/>
  <c r="N1687" i="9"/>
  <c r="O1687" i="9"/>
  <c r="P1687" i="9"/>
  <c r="Q1687" i="9"/>
  <c r="R1687" i="9"/>
  <c r="S1687" i="9"/>
  <c r="T1687" i="9"/>
  <c r="U1690" i="9"/>
  <c r="V1690" i="9"/>
  <c r="W1690" i="9"/>
  <c r="U1691" i="9"/>
  <c r="W1691" i="9" s="1"/>
  <c r="V1691" i="9"/>
  <c r="U1692" i="9"/>
  <c r="V1692" i="9"/>
  <c r="W1692" i="9" s="1"/>
  <c r="U1693" i="9"/>
  <c r="W1693" i="9" s="1"/>
  <c r="V1693" i="9"/>
  <c r="G1694" i="9"/>
  <c r="H1694" i="9"/>
  <c r="I1694" i="9"/>
  <c r="J1694" i="9"/>
  <c r="K1694" i="9"/>
  <c r="L1694" i="9"/>
  <c r="M1694" i="9"/>
  <c r="N1694" i="9"/>
  <c r="O1694" i="9"/>
  <c r="P1694" i="9"/>
  <c r="Q1694" i="9"/>
  <c r="R1694" i="9"/>
  <c r="S1694" i="9"/>
  <c r="T1694" i="9"/>
  <c r="C2210" i="9"/>
  <c r="C2211" i="9"/>
  <c r="W2211" i="9"/>
  <c r="AQ2211" i="9"/>
  <c r="BJ2211" i="9"/>
  <c r="CC2211" i="9"/>
  <c r="CP2211" i="9"/>
  <c r="DB2211" i="9"/>
  <c r="DG2211" i="9"/>
  <c r="C2212" i="9"/>
  <c r="W2212" i="9"/>
  <c r="AQ2212" i="9"/>
  <c r="BJ2212" i="9"/>
  <c r="CC2212" i="9"/>
  <c r="CP2212" i="9"/>
  <c r="DB2212" i="9"/>
  <c r="DG2212" i="9"/>
  <c r="C2213" i="9"/>
  <c r="W2213" i="9"/>
  <c r="AQ2213" i="9"/>
  <c r="BJ2213" i="9"/>
  <c r="CC2213" i="9"/>
  <c r="CP2213" i="9"/>
  <c r="DB2213" i="9"/>
  <c r="DG2213" i="9"/>
  <c r="C2214" i="9"/>
  <c r="W2214" i="9"/>
  <c r="AQ2214" i="9"/>
  <c r="BJ2214" i="9"/>
  <c r="CC2214" i="9"/>
  <c r="CP2214" i="9"/>
  <c r="DB2214" i="9"/>
  <c r="DG2214" i="9"/>
  <c r="C2215" i="9"/>
  <c r="W2215" i="9"/>
  <c r="AQ2215" i="9"/>
  <c r="BJ2215" i="9"/>
  <c r="CC2215" i="9"/>
  <c r="CP2215" i="9"/>
  <c r="DB2215" i="9"/>
  <c r="DG2215" i="9"/>
  <c r="C2216" i="9"/>
  <c r="W2216" i="9"/>
  <c r="AQ2216" i="9"/>
  <c r="BJ2216" i="9"/>
  <c r="CC2216" i="9"/>
  <c r="CP2216" i="9"/>
  <c r="DB2216" i="9"/>
  <c r="DG2216" i="9"/>
  <c r="C2217" i="9"/>
  <c r="W2217" i="9"/>
  <c r="AQ2217" i="9"/>
  <c r="BJ2217" i="9"/>
  <c r="CC2217" i="9"/>
  <c r="CP2217" i="9"/>
  <c r="DB2217" i="9"/>
  <c r="DG2217" i="9"/>
  <c r="C2218" i="9"/>
  <c r="W2218" i="9"/>
  <c r="AQ2218" i="9"/>
  <c r="BJ2218" i="9"/>
  <c r="CC2218" i="9"/>
  <c r="CP2218" i="9"/>
  <c r="DB2218" i="9"/>
  <c r="DG2218" i="9"/>
  <c r="C2219" i="9"/>
  <c r="W2219" i="9"/>
  <c r="AQ2219" i="9"/>
  <c r="BJ2219" i="9"/>
  <c r="CC2219" i="9"/>
  <c r="CP2219" i="9"/>
  <c r="DB2219" i="9"/>
  <c r="DG2219" i="9"/>
  <c r="C2220" i="9"/>
  <c r="W2220" i="9"/>
  <c r="AQ2220" i="9"/>
  <c r="BJ2220" i="9"/>
  <c r="CC2220" i="9"/>
  <c r="CP2220" i="9"/>
  <c r="DB2220" i="9"/>
  <c r="DG2220" i="9"/>
  <c r="C2221" i="9"/>
  <c r="W2221" i="9"/>
  <c r="AQ2221" i="9"/>
  <c r="BJ2221" i="9"/>
  <c r="CC2221" i="9"/>
  <c r="CP2221" i="9"/>
  <c r="DB2221" i="9"/>
  <c r="DG2221" i="9"/>
  <c r="C2222" i="9"/>
  <c r="W2222" i="9"/>
  <c r="AQ2222" i="9"/>
  <c r="BJ2222" i="9"/>
  <c r="CC2222" i="9"/>
  <c r="CP2222" i="9"/>
  <c r="DB2222" i="9"/>
  <c r="DG2222" i="9"/>
  <c r="C2223" i="9"/>
  <c r="W2223" i="9"/>
  <c r="AQ2223" i="9"/>
  <c r="BJ2223" i="9"/>
  <c r="CC2223" i="9"/>
  <c r="CP2223" i="9"/>
  <c r="DB2223" i="9"/>
  <c r="DG2223" i="9"/>
  <c r="C2224" i="9"/>
  <c r="W2224" i="9"/>
  <c r="AQ2224" i="9"/>
  <c r="BJ2224" i="9"/>
  <c r="CC2224" i="9"/>
  <c r="CP2224" i="9"/>
  <c r="DB2224" i="9"/>
  <c r="DG2224" i="9"/>
  <c r="C2225" i="9"/>
  <c r="W2225" i="9"/>
  <c r="AQ2225" i="9"/>
  <c r="BJ2225" i="9"/>
  <c r="CC2225" i="9"/>
  <c r="CP2225" i="9"/>
  <c r="DB2225" i="9"/>
  <c r="DG2225" i="9"/>
  <c r="C2226" i="9"/>
  <c r="W2226" i="9"/>
  <c r="AQ2226" i="9"/>
  <c r="BJ2226" i="9"/>
  <c r="CC2226" i="9"/>
  <c r="CP2226" i="9"/>
  <c r="DB2226" i="9"/>
  <c r="DG2226" i="9"/>
  <c r="C2227" i="9"/>
  <c r="W2227" i="9"/>
  <c r="AQ2227" i="9"/>
  <c r="BJ2227" i="9"/>
  <c r="CC2227" i="9"/>
  <c r="CP2227" i="9"/>
  <c r="DB2227" i="9"/>
  <c r="DG2227" i="9"/>
  <c r="C2228" i="9"/>
  <c r="W2228" i="9"/>
  <c r="AQ2228" i="9"/>
  <c r="BJ2228" i="9"/>
  <c r="CC2228" i="9"/>
  <c r="CP2228" i="9"/>
  <c r="DB2228" i="9"/>
  <c r="DG2228" i="9"/>
  <c r="C2229" i="9"/>
  <c r="W2229" i="9"/>
  <c r="AQ2229" i="9"/>
  <c r="BJ2229" i="9"/>
  <c r="CC2229" i="9"/>
  <c r="CP2229" i="9"/>
  <c r="DB2229" i="9"/>
  <c r="DG2229" i="9"/>
  <c r="C2230" i="9"/>
  <c r="W2230" i="9"/>
  <c r="AQ2230" i="9"/>
  <c r="BJ2230" i="9"/>
  <c r="CC2230" i="9"/>
  <c r="CP2230" i="9"/>
  <c r="DB2230" i="9"/>
  <c r="DG2230" i="9"/>
  <c r="C2231" i="9"/>
  <c r="W2231" i="9"/>
  <c r="AQ2231" i="9"/>
  <c r="BJ2231" i="9"/>
  <c r="CC2231" i="9"/>
  <c r="CP2231" i="9"/>
  <c r="DB2231" i="9"/>
  <c r="DG2231" i="9"/>
  <c r="C2232" i="9"/>
  <c r="W2232" i="9"/>
  <c r="AQ2232" i="9"/>
  <c r="BJ2232" i="9"/>
  <c r="CC2232" i="9"/>
  <c r="CP2232" i="9"/>
  <c r="DB2232" i="9"/>
  <c r="DG2232" i="9"/>
  <c r="C2233" i="9"/>
  <c r="W2233" i="9"/>
  <c r="AQ2233" i="9"/>
  <c r="BJ2233" i="9"/>
  <c r="CC2233" i="9"/>
  <c r="CP2233" i="9"/>
  <c r="DB2233" i="9"/>
  <c r="DG2233" i="9"/>
  <c r="C2234" i="9"/>
  <c r="W2234" i="9"/>
  <c r="AQ2234" i="9"/>
  <c r="BJ2234" i="9"/>
  <c r="CC2234" i="9"/>
  <c r="CP2234" i="9"/>
  <c r="DB2234" i="9"/>
  <c r="DG2234" i="9"/>
  <c r="C2235" i="9"/>
  <c r="W2235" i="9"/>
  <c r="AQ2235" i="9"/>
  <c r="BJ2235" i="9"/>
  <c r="CC2235" i="9"/>
  <c r="CP2235" i="9"/>
  <c r="DB2235" i="9"/>
  <c r="DG2235" i="9"/>
  <c r="C2236" i="9"/>
  <c r="W2236" i="9"/>
  <c r="AQ2236" i="9"/>
  <c r="BJ2236" i="9"/>
  <c r="CC2236" i="9"/>
  <c r="CP2236" i="9"/>
  <c r="DB2236" i="9"/>
  <c r="DG2236" i="9"/>
  <c r="C2237" i="9"/>
  <c r="W2237" i="9"/>
  <c r="AQ2237" i="9"/>
  <c r="BJ2237" i="9"/>
  <c r="CC2237" i="9"/>
  <c r="CP2237" i="9"/>
  <c r="DB2237" i="9"/>
  <c r="DG2237" i="9"/>
  <c r="C2238" i="9"/>
  <c r="W2238" i="9"/>
  <c r="AQ2238" i="9"/>
  <c r="BJ2238" i="9"/>
  <c r="CC2238" i="9"/>
  <c r="CP2238" i="9"/>
  <c r="DB2238" i="9"/>
  <c r="DG2238" i="9"/>
  <c r="C2239" i="9"/>
  <c r="W2239" i="9"/>
  <c r="AQ2239" i="9"/>
  <c r="BJ2239" i="9"/>
  <c r="CC2239" i="9"/>
  <c r="CP2239" i="9"/>
  <c r="DB2239" i="9"/>
  <c r="DG2239" i="9"/>
  <c r="C2240" i="9"/>
  <c r="W2240" i="9"/>
  <c r="AQ2240" i="9"/>
  <c r="BJ2240" i="9"/>
  <c r="CC2240" i="9"/>
  <c r="CP2240" i="9"/>
  <c r="DB2240" i="9"/>
  <c r="DG2240" i="9"/>
  <c r="C2241" i="9"/>
  <c r="W2241" i="9"/>
  <c r="AQ2241" i="9"/>
  <c r="BJ2241" i="9"/>
  <c r="CC2241" i="9"/>
  <c r="CP2241" i="9"/>
  <c r="DB2241" i="9"/>
  <c r="DG2241" i="9"/>
  <c r="C2242" i="9"/>
  <c r="W2242" i="9"/>
  <c r="AQ2242" i="9"/>
  <c r="BJ2242" i="9"/>
  <c r="CC2242" i="9"/>
  <c r="CP2242" i="9"/>
  <c r="DB2242" i="9"/>
  <c r="DG2242" i="9"/>
  <c r="C2243" i="9"/>
  <c r="W2243" i="9"/>
  <c r="AQ2243" i="9"/>
  <c r="BJ2243" i="9"/>
  <c r="CC2243" i="9"/>
  <c r="CP2243" i="9"/>
  <c r="DB2243" i="9"/>
  <c r="DG2243" i="9"/>
  <c r="C2244" i="9"/>
  <c r="W2244" i="9"/>
  <c r="AQ2244" i="9"/>
  <c r="BJ2244" i="9"/>
  <c r="CC2244" i="9"/>
  <c r="CP2244" i="9"/>
  <c r="DB2244" i="9"/>
  <c r="DG2244" i="9"/>
  <c r="C2245" i="9"/>
  <c r="W2245" i="9"/>
  <c r="AQ2245" i="9"/>
  <c r="BJ2245" i="9"/>
  <c r="CC2245" i="9"/>
  <c r="CP2245" i="9"/>
  <c r="DB2245" i="9"/>
  <c r="DG2245" i="9"/>
  <c r="C2246" i="9"/>
  <c r="W2246" i="9"/>
  <c r="AQ2246" i="9"/>
  <c r="BJ2246" i="9"/>
  <c r="CC2246" i="9"/>
  <c r="CP2246" i="9"/>
  <c r="DB2246" i="9"/>
  <c r="DG2246" i="9"/>
  <c r="C2247" i="9"/>
  <c r="W2247" i="9"/>
  <c r="AQ2247" i="9"/>
  <c r="BJ2247" i="9"/>
  <c r="CC2247" i="9"/>
  <c r="CP2247" i="9"/>
  <c r="DB2247" i="9"/>
  <c r="DG2247" i="9"/>
  <c r="C2248" i="9"/>
  <c r="W2248" i="9"/>
  <c r="AQ2248" i="9"/>
  <c r="BJ2248" i="9"/>
  <c r="CC2248" i="9"/>
  <c r="CP2248" i="9"/>
  <c r="DB2248" i="9"/>
  <c r="DG2248" i="9"/>
  <c r="C2249" i="9"/>
  <c r="W2249" i="9"/>
  <c r="AQ2249" i="9"/>
  <c r="BJ2249" i="9"/>
  <c r="CC2249" i="9"/>
  <c r="CP2249" i="9"/>
  <c r="DB2249" i="9"/>
  <c r="DG2249" i="9"/>
  <c r="C2250" i="9"/>
  <c r="W2250" i="9"/>
  <c r="AQ2250" i="9"/>
  <c r="BJ2250" i="9"/>
  <c r="CC2250" i="9"/>
  <c r="CP2250" i="9"/>
  <c r="DB2250" i="9"/>
  <c r="DG2250" i="9"/>
  <c r="C2251" i="9"/>
  <c r="W2251" i="9"/>
  <c r="AQ2251" i="9"/>
  <c r="BJ2251" i="9"/>
  <c r="CC2251" i="9"/>
  <c r="CP2251" i="9"/>
  <c r="DB2251" i="9"/>
  <c r="DG2251" i="9"/>
  <c r="C2252" i="9"/>
  <c r="W2252" i="9"/>
  <c r="AQ2252" i="9"/>
  <c r="BJ2252" i="9"/>
  <c r="CC2252" i="9"/>
  <c r="CP2252" i="9"/>
  <c r="DB2252" i="9"/>
  <c r="DG2252" i="9"/>
  <c r="C2253" i="9"/>
  <c r="W2253" i="9"/>
  <c r="AQ2253" i="9"/>
  <c r="BJ2253" i="9"/>
  <c r="CC2253" i="9"/>
  <c r="CP2253" i="9"/>
  <c r="DB2253" i="9"/>
  <c r="DG2253" i="9"/>
  <c r="C2254" i="9"/>
  <c r="W2254" i="9"/>
  <c r="AQ2254" i="9"/>
  <c r="BJ2254" i="9"/>
  <c r="CC2254" i="9"/>
  <c r="CP2254" i="9"/>
  <c r="DB2254" i="9"/>
  <c r="DG2254" i="9"/>
  <c r="C2255" i="9"/>
  <c r="W2255" i="9"/>
  <c r="AQ2255" i="9"/>
  <c r="BJ2255" i="9"/>
  <c r="CC2255" i="9"/>
  <c r="CP2255" i="9"/>
  <c r="DB2255" i="9"/>
  <c r="DG2255" i="9"/>
  <c r="C2256" i="9"/>
  <c r="W2256" i="9"/>
  <c r="AQ2256" i="9"/>
  <c r="BJ2256" i="9"/>
  <c r="CC2256" i="9"/>
  <c r="CP2256" i="9"/>
  <c r="DB2256" i="9"/>
  <c r="DG2256" i="9"/>
  <c r="C2257" i="9"/>
  <c r="W2257" i="9"/>
  <c r="AQ2257" i="9"/>
  <c r="BJ2257" i="9"/>
  <c r="CC2257" i="9"/>
  <c r="CP2257" i="9"/>
  <c r="DB2257" i="9"/>
  <c r="DG2257" i="9"/>
  <c r="C2258" i="9"/>
  <c r="W2258" i="9"/>
  <c r="AQ2258" i="9"/>
  <c r="BJ2258" i="9"/>
  <c r="CC2258" i="9"/>
  <c r="CP2258" i="9"/>
  <c r="DB2258" i="9"/>
  <c r="DG2258" i="9"/>
  <c r="C2259" i="9"/>
  <c r="W2259" i="9"/>
  <c r="AQ2259" i="9"/>
  <c r="BJ2259" i="9"/>
  <c r="CC2259" i="9"/>
  <c r="CP2259" i="9"/>
  <c r="DB2259" i="9"/>
  <c r="DG2259" i="9"/>
  <c r="C2260" i="9"/>
  <c r="W2260" i="9"/>
  <c r="AQ2260" i="9"/>
  <c r="BJ2260" i="9"/>
  <c r="CC2260" i="9"/>
  <c r="CP2260" i="9"/>
  <c r="DB2260" i="9"/>
  <c r="DG2260" i="9"/>
  <c r="C2261" i="9"/>
  <c r="W2261" i="9"/>
  <c r="AQ2261" i="9"/>
  <c r="BJ2261" i="9"/>
  <c r="CC2261" i="9"/>
  <c r="CP2261" i="9"/>
  <c r="DB2261" i="9"/>
  <c r="DG2261" i="9"/>
  <c r="C2262" i="9"/>
  <c r="W2262" i="9"/>
  <c r="AQ2262" i="9"/>
  <c r="BJ2262" i="9"/>
  <c r="CC2262" i="9"/>
  <c r="CP2262" i="9"/>
  <c r="DB2262" i="9"/>
  <c r="DG2262" i="9"/>
  <c r="C2263" i="9"/>
  <c r="W2263" i="9"/>
  <c r="AQ2263" i="9"/>
  <c r="BJ2263" i="9"/>
  <c r="CC2263" i="9"/>
  <c r="CP2263" i="9"/>
  <c r="DB2263" i="9"/>
  <c r="DG2263" i="9"/>
  <c r="C2264" i="9"/>
  <c r="W2264" i="9"/>
  <c r="AQ2264" i="9"/>
  <c r="BJ2264" i="9"/>
  <c r="CC2264" i="9"/>
  <c r="CP2264" i="9"/>
  <c r="DB2264" i="9"/>
  <c r="DG2264" i="9"/>
  <c r="C2265" i="9"/>
  <c r="W2265" i="9"/>
  <c r="AQ2265" i="9"/>
  <c r="BJ2265" i="9"/>
  <c r="CC2265" i="9"/>
  <c r="CP2265" i="9"/>
  <c r="DB2265" i="9"/>
  <c r="DG2265" i="9"/>
  <c r="C2266" i="9"/>
  <c r="W2266" i="9"/>
  <c r="AQ2266" i="9"/>
  <c r="BJ2266" i="9"/>
  <c r="CC2266" i="9"/>
  <c r="CP2266" i="9"/>
  <c r="DB2266" i="9"/>
  <c r="DG2266" i="9"/>
  <c r="C2267" i="9"/>
  <c r="W2267" i="9"/>
  <c r="AQ2267" i="9"/>
  <c r="BJ2267" i="9"/>
  <c r="CC2267" i="9"/>
  <c r="CP2267" i="9"/>
  <c r="DB2267" i="9"/>
  <c r="DG2267" i="9"/>
  <c r="C2268" i="9"/>
  <c r="W2268" i="9"/>
  <c r="AQ2268" i="9"/>
  <c r="BJ2268" i="9"/>
  <c r="CC2268" i="9"/>
  <c r="CP2268" i="9"/>
  <c r="DB2268" i="9"/>
  <c r="DG2268" i="9"/>
  <c r="C2269" i="9"/>
  <c r="W2269" i="9"/>
  <c r="AQ2269" i="9"/>
  <c r="BJ2269" i="9"/>
  <c r="CC2269" i="9"/>
  <c r="CP2269" i="9"/>
  <c r="DB2269" i="9"/>
  <c r="DG2269" i="9"/>
  <c r="C2270" i="9"/>
  <c r="W2270" i="9"/>
  <c r="AQ2270" i="9"/>
  <c r="BJ2270" i="9"/>
  <c r="CC2270" i="9"/>
  <c r="CP2270" i="9"/>
  <c r="DB2270" i="9"/>
  <c r="DG2270" i="9"/>
  <c r="C2271" i="9"/>
  <c r="W2271" i="9"/>
  <c r="AQ2271" i="9"/>
  <c r="BJ2271" i="9"/>
  <c r="CC2271" i="9"/>
  <c r="CP2271" i="9"/>
  <c r="DB2271" i="9"/>
  <c r="DG2271" i="9"/>
  <c r="C2272" i="9"/>
  <c r="W2272" i="9"/>
  <c r="AQ2272" i="9"/>
  <c r="BJ2272" i="9"/>
  <c r="CC2272" i="9"/>
  <c r="CP2272" i="9"/>
  <c r="DB2272" i="9"/>
  <c r="DG2272" i="9"/>
  <c r="C2273" i="9"/>
  <c r="W2273" i="9"/>
  <c r="AQ2273" i="9"/>
  <c r="BJ2273" i="9"/>
  <c r="CC2273" i="9"/>
  <c r="CP2273" i="9"/>
  <c r="DB2273" i="9"/>
  <c r="DG2273" i="9"/>
  <c r="C2274" i="9"/>
  <c r="W2274" i="9"/>
  <c r="AQ2274" i="9"/>
  <c r="BJ2274" i="9"/>
  <c r="CC2274" i="9"/>
  <c r="CP2274" i="9"/>
  <c r="DB2274" i="9"/>
  <c r="DG2274" i="9"/>
  <c r="C2275" i="9"/>
  <c r="W2275" i="9"/>
  <c r="AQ2275" i="9"/>
  <c r="BJ2275" i="9"/>
  <c r="CC2275" i="9"/>
  <c r="CP2275" i="9"/>
  <c r="DB2275" i="9"/>
  <c r="DG2275" i="9"/>
  <c r="C2276" i="9"/>
  <c r="W2276" i="9"/>
  <c r="AQ2276" i="9"/>
  <c r="BJ2276" i="9"/>
  <c r="CC2276" i="9"/>
  <c r="CP2276" i="9"/>
  <c r="DB2276" i="9"/>
  <c r="DG2276" i="9"/>
  <c r="C2277" i="9"/>
  <c r="W2277" i="9"/>
  <c r="AQ2277" i="9"/>
  <c r="BJ2277" i="9"/>
  <c r="CC2277" i="9"/>
  <c r="CP2277" i="9"/>
  <c r="DB2277" i="9"/>
  <c r="DG2277" i="9"/>
  <c r="C2278" i="9"/>
  <c r="W2278" i="9"/>
  <c r="AQ2278" i="9"/>
  <c r="BJ2278" i="9"/>
  <c r="CC2278" i="9"/>
  <c r="CP2278" i="9"/>
  <c r="DB2278" i="9"/>
  <c r="DG2278" i="9"/>
  <c r="C2279" i="9"/>
  <c r="W2279" i="9"/>
  <c r="AQ2279" i="9"/>
  <c r="BJ2279" i="9"/>
  <c r="CC2279" i="9"/>
  <c r="CP2279" i="9"/>
  <c r="DB2279" i="9"/>
  <c r="DG2279" i="9"/>
  <c r="C2280" i="9"/>
  <c r="W2280" i="9"/>
  <c r="AQ2280" i="9"/>
  <c r="BJ2280" i="9"/>
  <c r="CC2280" i="9"/>
  <c r="CP2280" i="9"/>
  <c r="DB2280" i="9"/>
  <c r="DG2280" i="9"/>
  <c r="C2281" i="9"/>
  <c r="W2281" i="9"/>
  <c r="AQ2281" i="9"/>
  <c r="BJ2281" i="9"/>
  <c r="CC2281" i="9"/>
  <c r="CP2281" i="9"/>
  <c r="DB2281" i="9"/>
  <c r="DG2281" i="9"/>
  <c r="C2282" i="9"/>
  <c r="W2282" i="9"/>
  <c r="AQ2282" i="9"/>
  <c r="BJ2282" i="9"/>
  <c r="CC2282" i="9"/>
  <c r="CP2282" i="9"/>
  <c r="DB2282" i="9"/>
  <c r="DG2282" i="9"/>
  <c r="C2283" i="9"/>
  <c r="W2283" i="9"/>
  <c r="AQ2283" i="9"/>
  <c r="BJ2283" i="9"/>
  <c r="CC2283" i="9"/>
  <c r="CP2283" i="9"/>
  <c r="DB2283" i="9"/>
  <c r="DG2283" i="9"/>
  <c r="C2284" i="9"/>
  <c r="W2284" i="9"/>
  <c r="AQ2284" i="9"/>
  <c r="BJ2284" i="9"/>
  <c r="CC2284" i="9"/>
  <c r="CP2284" i="9"/>
  <c r="DB2284" i="9"/>
  <c r="DG2284" i="9"/>
  <c r="C2285" i="9"/>
  <c r="W2285" i="9"/>
  <c r="AQ2285" i="9"/>
  <c r="BJ2285" i="9"/>
  <c r="CC2285" i="9"/>
  <c r="CP2285" i="9"/>
  <c r="DB2285" i="9"/>
  <c r="DG2285" i="9"/>
  <c r="C2286" i="9"/>
  <c r="W2286" i="9"/>
  <c r="AQ2286" i="9"/>
  <c r="BJ2286" i="9"/>
  <c r="CC2286" i="9"/>
  <c r="CP2286" i="9"/>
  <c r="DB2286" i="9"/>
  <c r="DG2286" i="9"/>
  <c r="C2287" i="9"/>
  <c r="W2287" i="9"/>
  <c r="AQ2287" i="9"/>
  <c r="BJ2287" i="9"/>
  <c r="CC2287" i="9"/>
  <c r="CP2287" i="9"/>
  <c r="DB2287" i="9"/>
  <c r="DG2287" i="9"/>
  <c r="C2288" i="9"/>
  <c r="W2288" i="9"/>
  <c r="AQ2288" i="9"/>
  <c r="BJ2288" i="9"/>
  <c r="CC2288" i="9"/>
  <c r="CP2288" i="9"/>
  <c r="DB2288" i="9"/>
  <c r="DG2288" i="9"/>
  <c r="C2289" i="9"/>
  <c r="W2289" i="9"/>
  <c r="AQ2289" i="9"/>
  <c r="BJ2289" i="9"/>
  <c r="CC2289" i="9"/>
  <c r="CP2289" i="9"/>
  <c r="DB2289" i="9"/>
  <c r="DG2289" i="9"/>
  <c r="C2290" i="9"/>
  <c r="W2290" i="9"/>
  <c r="AQ2290" i="9"/>
  <c r="BJ2290" i="9"/>
  <c r="CC2290" i="9"/>
  <c r="CP2290" i="9"/>
  <c r="DB2290" i="9"/>
  <c r="DG2290" i="9"/>
  <c r="C2291" i="9"/>
  <c r="W2291" i="9"/>
  <c r="AQ2291" i="9"/>
  <c r="BJ2291" i="9"/>
  <c r="CC2291" i="9"/>
  <c r="CP2291" i="9"/>
  <c r="DB2291" i="9"/>
  <c r="DG2291" i="9"/>
  <c r="C2292" i="9"/>
  <c r="W2292" i="9"/>
  <c r="AQ2292" i="9"/>
  <c r="BJ2292" i="9"/>
  <c r="CC2292" i="9"/>
  <c r="CP2292" i="9"/>
  <c r="DB2292" i="9"/>
  <c r="DG2292" i="9"/>
  <c r="C2293" i="9"/>
  <c r="W2293" i="9"/>
  <c r="AQ2293" i="9"/>
  <c r="BJ2293" i="9"/>
  <c r="CC2293" i="9"/>
  <c r="CP2293" i="9"/>
  <c r="DB2293" i="9"/>
  <c r="DG2293" i="9"/>
  <c r="C2294" i="9"/>
  <c r="W2294" i="9"/>
  <c r="AQ2294" i="9"/>
  <c r="BJ2294" i="9"/>
  <c r="CC2294" i="9"/>
  <c r="CP2294" i="9"/>
  <c r="DB2294" i="9"/>
  <c r="DG2294" i="9"/>
  <c r="C2295" i="9"/>
  <c r="W2295" i="9"/>
  <c r="AQ2295" i="9"/>
  <c r="BJ2295" i="9"/>
  <c r="CC2295" i="9"/>
  <c r="CP2295" i="9"/>
  <c r="DB2295" i="9"/>
  <c r="DG2295" i="9"/>
  <c r="C2296" i="9"/>
  <c r="W2296" i="9"/>
  <c r="AQ2296" i="9"/>
  <c r="BJ2296" i="9"/>
  <c r="CC2296" i="9"/>
  <c r="CP2296" i="9"/>
  <c r="DB2296" i="9"/>
  <c r="DG2296" i="9"/>
  <c r="C2297" i="9"/>
  <c r="W2297" i="9"/>
  <c r="AQ2297" i="9"/>
  <c r="BJ2297" i="9"/>
  <c r="CC2297" i="9"/>
  <c r="CP2297" i="9"/>
  <c r="DB2297" i="9"/>
  <c r="DG2297" i="9"/>
  <c r="C2298" i="9"/>
  <c r="W2298" i="9"/>
  <c r="AQ2298" i="9"/>
  <c r="BJ2298" i="9"/>
  <c r="CC2298" i="9"/>
  <c r="CP2298" i="9"/>
  <c r="DB2298" i="9"/>
  <c r="DG2298" i="9"/>
  <c r="C2299" i="9"/>
  <c r="W2299" i="9"/>
  <c r="AQ2299" i="9"/>
  <c r="BJ2299" i="9"/>
  <c r="CC2299" i="9"/>
  <c r="CP2299" i="9"/>
  <c r="DB2299" i="9"/>
  <c r="DG2299" i="9"/>
  <c r="C2300" i="9"/>
  <c r="W2300" i="9"/>
  <c r="AQ2300" i="9"/>
  <c r="BJ2300" i="9"/>
  <c r="CC2300" i="9"/>
  <c r="CP2300" i="9"/>
  <c r="DB2300" i="9"/>
  <c r="DG2300" i="9"/>
  <c r="C2301" i="9"/>
  <c r="W2301" i="9"/>
  <c r="AQ2301" i="9"/>
  <c r="BJ2301" i="9"/>
  <c r="CC2301" i="9"/>
  <c r="CP2301" i="9"/>
  <c r="DB2301" i="9"/>
  <c r="DG2301" i="9"/>
  <c r="C2302" i="9"/>
  <c r="W2302" i="9"/>
  <c r="AQ2302" i="9"/>
  <c r="BJ2302" i="9"/>
  <c r="CC2302" i="9"/>
  <c r="CP2302" i="9"/>
  <c r="DB2302" i="9"/>
  <c r="DG2302" i="9"/>
  <c r="C2303" i="9"/>
  <c r="W2303" i="9"/>
  <c r="AQ2303" i="9"/>
  <c r="BJ2303" i="9"/>
  <c r="CC2303" i="9"/>
  <c r="CP2303" i="9"/>
  <c r="DB2303" i="9"/>
  <c r="DG2303" i="9"/>
  <c r="C2304" i="9"/>
  <c r="W2304" i="9"/>
  <c r="AQ2304" i="9"/>
  <c r="BJ2304" i="9"/>
  <c r="CC2304" i="9"/>
  <c r="CP2304" i="9"/>
  <c r="DB2304" i="9"/>
  <c r="DG2304" i="9"/>
  <c r="C2305" i="9"/>
  <c r="W2305" i="9"/>
  <c r="AQ2305" i="9"/>
  <c r="BJ2305" i="9"/>
  <c r="CC2305" i="9"/>
  <c r="CP2305" i="9"/>
  <c r="DB2305" i="9"/>
  <c r="DG2305" i="9"/>
  <c r="C2306" i="9"/>
  <c r="W2306" i="9"/>
  <c r="AQ2306" i="9"/>
  <c r="BJ2306" i="9"/>
  <c r="CC2306" i="9"/>
  <c r="CP2306" i="9"/>
  <c r="DB2306" i="9"/>
  <c r="DG2306" i="9"/>
  <c r="C2307" i="9"/>
  <c r="W2307" i="9"/>
  <c r="AQ2307" i="9"/>
  <c r="BJ2307" i="9"/>
  <c r="CC2307" i="9"/>
  <c r="CP2307" i="9"/>
  <c r="DB2307" i="9"/>
  <c r="DG2307" i="9"/>
  <c r="C2308" i="9"/>
  <c r="W2308" i="9"/>
  <c r="AQ2308" i="9"/>
  <c r="BJ2308" i="9"/>
  <c r="CC2308" i="9"/>
  <c r="CP2308" i="9"/>
  <c r="DB2308" i="9"/>
  <c r="DG2308" i="9"/>
  <c r="C2309" i="9"/>
  <c r="W2309" i="9"/>
  <c r="AQ2309" i="9"/>
  <c r="BJ2309" i="9"/>
  <c r="CC2309" i="9"/>
  <c r="CP2309" i="9"/>
  <c r="DB2309" i="9"/>
  <c r="DG2309" i="9"/>
  <c r="C2310" i="9"/>
  <c r="W2310" i="9"/>
  <c r="AQ2310" i="9"/>
  <c r="BJ2310" i="9"/>
  <c r="CC2310" i="9"/>
  <c r="CP2310" i="9"/>
  <c r="DB2310" i="9"/>
  <c r="DG2310" i="9"/>
  <c r="C2311" i="9"/>
  <c r="W2311" i="9"/>
  <c r="AQ2311" i="9"/>
  <c r="BJ2311" i="9"/>
  <c r="CC2311" i="9"/>
  <c r="CP2311" i="9"/>
  <c r="DB2311" i="9"/>
  <c r="DG2311" i="9"/>
  <c r="C2312" i="9"/>
  <c r="W2312" i="9"/>
  <c r="AQ2312" i="9"/>
  <c r="BJ2312" i="9"/>
  <c r="CC2312" i="9"/>
  <c r="CP2312" i="9"/>
  <c r="DB2312" i="9"/>
  <c r="DG2312" i="9"/>
  <c r="C2313" i="9"/>
  <c r="W2313" i="9"/>
  <c r="AQ2313" i="9"/>
  <c r="BJ2313" i="9"/>
  <c r="CC2313" i="9"/>
  <c r="CP2313" i="9"/>
  <c r="DB2313" i="9"/>
  <c r="DG2313" i="9"/>
  <c r="C2314" i="9"/>
  <c r="W2314" i="9"/>
  <c r="AQ2314" i="9"/>
  <c r="BJ2314" i="9"/>
  <c r="CC2314" i="9"/>
  <c r="CP2314" i="9"/>
  <c r="DB2314" i="9"/>
  <c r="DG2314" i="9"/>
  <c r="C2315" i="9"/>
  <c r="W2315" i="9"/>
  <c r="AQ2315" i="9"/>
  <c r="BJ2315" i="9"/>
  <c r="CC2315" i="9"/>
  <c r="CP2315" i="9"/>
  <c r="DB2315" i="9"/>
  <c r="DG2315" i="9"/>
  <c r="C2316" i="9"/>
  <c r="W2316" i="9"/>
  <c r="AQ2316" i="9"/>
  <c r="BJ2316" i="9"/>
  <c r="CC2316" i="9"/>
  <c r="CP2316" i="9"/>
  <c r="DB2316" i="9"/>
  <c r="DG2316" i="9"/>
  <c r="C2317" i="9"/>
  <c r="W2317" i="9"/>
  <c r="AQ2317" i="9"/>
  <c r="BJ2317" i="9"/>
  <c r="CC2317" i="9"/>
  <c r="CP2317" i="9"/>
  <c r="DB2317" i="9"/>
  <c r="DG2317" i="9"/>
  <c r="C2318" i="9"/>
  <c r="W2318" i="9"/>
  <c r="AQ2318" i="9"/>
  <c r="BJ2318" i="9"/>
  <c r="CC2318" i="9"/>
  <c r="CP2318" i="9"/>
  <c r="DB2318" i="9"/>
  <c r="DG2318" i="9"/>
  <c r="C2319" i="9"/>
  <c r="W2319" i="9"/>
  <c r="AQ2319" i="9"/>
  <c r="BJ2319" i="9"/>
  <c r="CC2319" i="9"/>
  <c r="CP2319" i="9"/>
  <c r="DB2319" i="9"/>
  <c r="DG2319" i="9"/>
  <c r="C2320" i="9"/>
  <c r="W2320" i="9"/>
  <c r="AQ2320" i="9"/>
  <c r="BJ2320" i="9"/>
  <c r="CC2320" i="9"/>
  <c r="CP2320" i="9"/>
  <c r="DB2320" i="9"/>
  <c r="DG2320" i="9"/>
  <c r="C2321" i="9"/>
  <c r="W2321" i="9"/>
  <c r="AQ2321" i="9"/>
  <c r="BJ2321" i="9"/>
  <c r="CC2321" i="9"/>
  <c r="CP2321" i="9"/>
  <c r="DB2321" i="9"/>
  <c r="DG2321" i="9"/>
  <c r="C2322" i="9"/>
  <c r="W2322" i="9"/>
  <c r="AQ2322" i="9"/>
  <c r="BJ2322" i="9"/>
  <c r="CC2322" i="9"/>
  <c r="CP2322" i="9"/>
  <c r="DB2322" i="9"/>
  <c r="DG2322" i="9"/>
  <c r="C2323" i="9"/>
  <c r="W2323" i="9"/>
  <c r="AQ2323" i="9"/>
  <c r="BJ2323" i="9"/>
  <c r="CC2323" i="9"/>
  <c r="CP2323" i="9"/>
  <c r="DB2323" i="9"/>
  <c r="DG2323" i="9"/>
  <c r="C2324" i="9"/>
  <c r="W2324" i="9"/>
  <c r="AQ2324" i="9"/>
  <c r="BJ2324" i="9"/>
  <c r="CC2324" i="9"/>
  <c r="CP2324" i="9"/>
  <c r="DB2324" i="9"/>
  <c r="DG2324" i="9"/>
  <c r="C2325" i="9"/>
  <c r="W2325" i="9"/>
  <c r="AQ2325" i="9"/>
  <c r="BJ2325" i="9"/>
  <c r="CC2325" i="9"/>
  <c r="CP2325" i="9"/>
  <c r="DB2325" i="9"/>
  <c r="DG2325" i="9"/>
  <c r="C2326" i="9"/>
  <c r="W2326" i="9"/>
  <c r="AQ2326" i="9"/>
  <c r="BJ2326" i="9"/>
  <c r="CC2326" i="9"/>
  <c r="CP2326" i="9"/>
  <c r="DB2326" i="9"/>
  <c r="DG2326" i="9"/>
  <c r="C2327" i="9"/>
  <c r="W2327" i="9"/>
  <c r="AQ2327" i="9"/>
  <c r="BJ2327" i="9"/>
  <c r="CC2327" i="9"/>
  <c r="CP2327" i="9"/>
  <c r="DB2327" i="9"/>
  <c r="DG2327" i="9"/>
  <c r="C2328" i="9"/>
  <c r="W2328" i="9"/>
  <c r="AQ2328" i="9"/>
  <c r="BJ2328" i="9"/>
  <c r="CC2328" i="9"/>
  <c r="CP2328" i="9"/>
  <c r="DB2328" i="9"/>
  <c r="DG2328" i="9"/>
  <c r="C2329" i="9"/>
  <c r="W2329" i="9"/>
  <c r="AQ2329" i="9"/>
  <c r="BJ2329" i="9"/>
  <c r="CC2329" i="9"/>
  <c r="CP2329" i="9"/>
  <c r="DB2329" i="9"/>
  <c r="DG2329" i="9"/>
  <c r="C2330" i="9"/>
  <c r="W2330" i="9"/>
  <c r="AQ2330" i="9"/>
  <c r="BJ2330" i="9"/>
  <c r="CC2330" i="9"/>
  <c r="CP2330" i="9"/>
  <c r="DB2330" i="9"/>
  <c r="DG2330" i="9"/>
  <c r="C2331" i="9"/>
  <c r="W2331" i="9"/>
  <c r="AQ2331" i="9"/>
  <c r="BJ2331" i="9"/>
  <c r="CC2331" i="9"/>
  <c r="CP2331" i="9"/>
  <c r="DB2331" i="9"/>
  <c r="DG2331" i="9"/>
  <c r="C2332" i="9"/>
  <c r="W2332" i="9"/>
  <c r="AQ2332" i="9"/>
  <c r="BJ2332" i="9"/>
  <c r="CC2332" i="9"/>
  <c r="CP2332" i="9"/>
  <c r="DB2332" i="9"/>
  <c r="DG2332" i="9"/>
  <c r="C2333" i="9"/>
  <c r="W2333" i="9"/>
  <c r="AQ2333" i="9"/>
  <c r="BJ2333" i="9"/>
  <c r="CC2333" i="9"/>
  <c r="CP2333" i="9"/>
  <c r="DB2333" i="9"/>
  <c r="DG2333" i="9"/>
  <c r="C2334" i="9"/>
  <c r="W2334" i="9"/>
  <c r="AQ2334" i="9"/>
  <c r="BJ2334" i="9"/>
  <c r="CC2334" i="9"/>
  <c r="CP2334" i="9"/>
  <c r="DB2334" i="9"/>
  <c r="DG2334" i="9"/>
  <c r="C2335" i="9"/>
  <c r="W2335" i="9"/>
  <c r="AQ2335" i="9"/>
  <c r="BJ2335" i="9"/>
  <c r="CC2335" i="9"/>
  <c r="CP2335" i="9"/>
  <c r="DB2335" i="9"/>
  <c r="DG2335" i="9"/>
  <c r="C2336" i="9"/>
  <c r="W2336" i="9"/>
  <c r="AQ2336" i="9"/>
  <c r="BJ2336" i="9"/>
  <c r="CC2336" i="9"/>
  <c r="CP2336" i="9"/>
  <c r="DB2336" i="9"/>
  <c r="DG2336" i="9"/>
  <c r="C2337" i="9"/>
  <c r="W2337" i="9"/>
  <c r="AQ2337" i="9"/>
  <c r="BJ2337" i="9"/>
  <c r="CC2337" i="9"/>
  <c r="CP2337" i="9"/>
  <c r="DB2337" i="9"/>
  <c r="DG2337" i="9"/>
  <c r="C2338" i="9"/>
  <c r="W2338" i="9"/>
  <c r="AQ2338" i="9"/>
  <c r="BJ2338" i="9"/>
  <c r="CC2338" i="9"/>
  <c r="CP2338" i="9"/>
  <c r="DB2338" i="9"/>
  <c r="DG2338" i="9"/>
  <c r="C2339" i="9"/>
  <c r="W2339" i="9"/>
  <c r="AQ2339" i="9"/>
  <c r="BJ2339" i="9"/>
  <c r="CC2339" i="9"/>
  <c r="CP2339" i="9"/>
  <c r="DB2339" i="9"/>
  <c r="DG2339" i="9"/>
  <c r="C2340" i="9"/>
  <c r="W2340" i="9"/>
  <c r="AQ2340" i="9"/>
  <c r="BJ2340" i="9"/>
  <c r="CC2340" i="9"/>
  <c r="CP2340" i="9"/>
  <c r="DB2340" i="9"/>
  <c r="DG2340" i="9"/>
  <c r="C2341" i="9"/>
  <c r="W2341" i="9"/>
  <c r="AQ2341" i="9"/>
  <c r="BJ2341" i="9"/>
  <c r="CC2341" i="9"/>
  <c r="CP2341" i="9"/>
  <c r="DB2341" i="9"/>
  <c r="DG2341" i="9"/>
  <c r="C2342" i="9"/>
  <c r="W2342" i="9"/>
  <c r="AQ2342" i="9"/>
  <c r="BJ2342" i="9"/>
  <c r="CC2342" i="9"/>
  <c r="CP2342" i="9"/>
  <c r="DB2342" i="9"/>
  <c r="DG2342" i="9"/>
  <c r="C2343" i="9"/>
  <c r="W2343" i="9"/>
  <c r="AQ2343" i="9"/>
  <c r="BJ2343" i="9"/>
  <c r="CC2343" i="9"/>
  <c r="CP2343" i="9"/>
  <c r="DB2343" i="9"/>
  <c r="DG2343" i="9"/>
  <c r="C2344" i="9"/>
  <c r="W2344" i="9"/>
  <c r="AQ2344" i="9"/>
  <c r="BJ2344" i="9"/>
  <c r="CC2344" i="9"/>
  <c r="CP2344" i="9"/>
  <c r="DB2344" i="9"/>
  <c r="DG2344" i="9"/>
  <c r="C2345" i="9"/>
  <c r="W2345" i="9"/>
  <c r="AQ2345" i="9"/>
  <c r="BJ2345" i="9"/>
  <c r="CC2345" i="9"/>
  <c r="CP2345" i="9"/>
  <c r="DB2345" i="9"/>
  <c r="DG2345" i="9"/>
  <c r="C2346" i="9"/>
  <c r="W2346" i="9"/>
  <c r="AQ2346" i="9"/>
  <c r="BJ2346" i="9"/>
  <c r="CC2346" i="9"/>
  <c r="CP2346" i="9"/>
  <c r="DB2346" i="9"/>
  <c r="DG2346" i="9"/>
  <c r="C2347" i="9"/>
  <c r="W2347" i="9"/>
  <c r="AQ2347" i="9"/>
  <c r="BJ2347" i="9"/>
  <c r="CC2347" i="9"/>
  <c r="CP2347" i="9"/>
  <c r="DB2347" i="9"/>
  <c r="DG2347" i="9"/>
  <c r="C2348" i="9"/>
  <c r="W2348" i="9"/>
  <c r="AQ2348" i="9"/>
  <c r="BJ2348" i="9"/>
  <c r="CC2348" i="9"/>
  <c r="CP2348" i="9"/>
  <c r="DB2348" i="9"/>
  <c r="DG2348" i="9"/>
  <c r="C2349" i="9"/>
  <c r="W2349" i="9"/>
  <c r="AQ2349" i="9"/>
  <c r="BJ2349" i="9"/>
  <c r="CC2349" i="9"/>
  <c r="CP2349" i="9"/>
  <c r="DB2349" i="9"/>
  <c r="DG2349" i="9"/>
  <c r="C2350" i="9"/>
  <c r="W2350" i="9"/>
  <c r="AQ2350" i="9"/>
  <c r="BJ2350" i="9"/>
  <c r="CC2350" i="9"/>
  <c r="CP2350" i="9"/>
  <c r="DB2350" i="9"/>
  <c r="DG2350" i="9"/>
  <c r="C2351" i="9"/>
  <c r="W2351" i="9"/>
  <c r="AQ2351" i="9"/>
  <c r="BJ2351" i="9"/>
  <c r="CC2351" i="9"/>
  <c r="CP2351" i="9"/>
  <c r="DB2351" i="9"/>
  <c r="DG2351" i="9"/>
  <c r="C2352" i="9"/>
  <c r="W2352" i="9"/>
  <c r="AQ2352" i="9"/>
  <c r="BJ2352" i="9"/>
  <c r="CC2352" i="9"/>
  <c r="CP2352" i="9"/>
  <c r="DB2352" i="9"/>
  <c r="DG2352" i="9"/>
  <c r="C2353" i="9"/>
  <c r="W2353" i="9"/>
  <c r="AQ2353" i="9"/>
  <c r="BJ2353" i="9"/>
  <c r="CC2353" i="9"/>
  <c r="CP2353" i="9"/>
  <c r="DB2353" i="9"/>
  <c r="DG2353" i="9"/>
  <c r="C2354" i="9"/>
  <c r="W2354" i="9"/>
  <c r="AQ2354" i="9"/>
  <c r="BJ2354" i="9"/>
  <c r="CC2354" i="9"/>
  <c r="CP2354" i="9"/>
  <c r="DB2354" i="9"/>
  <c r="DG2354" i="9"/>
  <c r="C2355" i="9"/>
  <c r="W2355" i="9"/>
  <c r="AQ2355" i="9"/>
  <c r="BJ2355" i="9"/>
  <c r="CC2355" i="9"/>
  <c r="CP2355" i="9"/>
  <c r="DB2355" i="9"/>
  <c r="DG2355" i="9"/>
  <c r="C2356" i="9"/>
  <c r="W2356" i="9"/>
  <c r="AQ2356" i="9"/>
  <c r="BJ2356" i="9"/>
  <c r="CC2356" i="9"/>
  <c r="CP2356" i="9"/>
  <c r="DB2356" i="9"/>
  <c r="DG2356" i="9"/>
  <c r="C2357" i="9"/>
  <c r="W2357" i="9"/>
  <c r="AQ2357" i="9"/>
  <c r="BJ2357" i="9"/>
  <c r="CC2357" i="9"/>
  <c r="CP2357" i="9"/>
  <c r="DB2357" i="9"/>
  <c r="DG2357" i="9"/>
  <c r="C2358" i="9"/>
  <c r="W2358" i="9"/>
  <c r="AQ2358" i="9"/>
  <c r="BJ2358" i="9"/>
  <c r="CC2358" i="9"/>
  <c r="CP2358" i="9"/>
  <c r="DB2358" i="9"/>
  <c r="DG2358" i="9"/>
  <c r="C2359" i="9"/>
  <c r="W2359" i="9"/>
  <c r="AQ2359" i="9"/>
  <c r="BJ2359" i="9"/>
  <c r="CC2359" i="9"/>
  <c r="CP2359" i="9"/>
  <c r="DB2359" i="9"/>
  <c r="DG2359" i="9"/>
  <c r="C2360" i="9"/>
  <c r="W2360" i="9"/>
  <c r="AQ2360" i="9"/>
  <c r="BJ2360" i="9"/>
  <c r="CC2360" i="9"/>
  <c r="CP2360" i="9"/>
  <c r="DB2360" i="9"/>
  <c r="DG2360" i="9"/>
  <c r="C2361" i="9"/>
  <c r="W2361" i="9"/>
  <c r="AQ2361" i="9"/>
  <c r="BJ2361" i="9"/>
  <c r="CC2361" i="9"/>
  <c r="CP2361" i="9"/>
  <c r="DB2361" i="9"/>
  <c r="DG2361" i="9"/>
  <c r="C2362" i="9"/>
  <c r="W2362" i="9"/>
  <c r="AQ2362" i="9"/>
  <c r="BJ2362" i="9"/>
  <c r="CC2362" i="9"/>
  <c r="CP2362" i="9"/>
  <c r="DB2362" i="9"/>
  <c r="DG2362" i="9"/>
  <c r="C2363" i="9"/>
  <c r="W2363" i="9"/>
  <c r="AQ2363" i="9"/>
  <c r="BJ2363" i="9"/>
  <c r="CC2363" i="9"/>
  <c r="CP2363" i="9"/>
  <c r="DB2363" i="9"/>
  <c r="DG2363" i="9"/>
  <c r="C2364" i="9"/>
  <c r="W2364" i="9"/>
  <c r="AQ2364" i="9"/>
  <c r="BJ2364" i="9"/>
  <c r="CC2364" i="9"/>
  <c r="CP2364" i="9"/>
  <c r="DB2364" i="9"/>
  <c r="DG2364" i="9"/>
  <c r="C2365" i="9"/>
  <c r="W2365" i="9"/>
  <c r="AQ2365" i="9"/>
  <c r="BJ2365" i="9"/>
  <c r="CC2365" i="9"/>
  <c r="CP2365" i="9"/>
  <c r="DB2365" i="9"/>
  <c r="DG2365" i="9"/>
  <c r="C2366" i="9"/>
  <c r="W2366" i="9"/>
  <c r="AQ2366" i="9"/>
  <c r="BJ2366" i="9"/>
  <c r="CC2366" i="9"/>
  <c r="CP2366" i="9"/>
  <c r="DB2366" i="9"/>
  <c r="DG2366" i="9"/>
  <c r="C2367" i="9"/>
  <c r="W2367" i="9"/>
  <c r="AQ2367" i="9"/>
  <c r="BJ2367" i="9"/>
  <c r="CC2367" i="9"/>
  <c r="CP2367" i="9"/>
  <c r="DB2367" i="9"/>
  <c r="DG2367" i="9"/>
  <c r="C2368" i="9"/>
  <c r="W2368" i="9"/>
  <c r="AQ2368" i="9"/>
  <c r="BJ2368" i="9"/>
  <c r="CC2368" i="9"/>
  <c r="CP2368" i="9"/>
  <c r="DB2368" i="9"/>
  <c r="DG2368" i="9"/>
  <c r="C2369" i="9"/>
  <c r="W2369" i="9"/>
  <c r="AQ2369" i="9"/>
  <c r="BJ2369" i="9"/>
  <c r="CC2369" i="9"/>
  <c r="CP2369" i="9"/>
  <c r="DB2369" i="9"/>
  <c r="DG2369" i="9"/>
  <c r="C2370" i="9"/>
  <c r="W2370" i="9"/>
  <c r="AQ2370" i="9"/>
  <c r="BJ2370" i="9"/>
  <c r="CC2370" i="9"/>
  <c r="CP2370" i="9"/>
  <c r="DB2370" i="9"/>
  <c r="DG2370" i="9"/>
  <c r="C2371" i="9"/>
  <c r="W2371" i="9"/>
  <c r="AQ2371" i="9"/>
  <c r="BJ2371" i="9"/>
  <c r="CC2371" i="9"/>
  <c r="CP2371" i="9"/>
  <c r="DB2371" i="9"/>
  <c r="DG2371" i="9"/>
  <c r="C2372" i="9"/>
  <c r="W2372" i="9"/>
  <c r="AQ2372" i="9"/>
  <c r="BJ2372" i="9"/>
  <c r="CC2372" i="9"/>
  <c r="CP2372" i="9"/>
  <c r="DB2372" i="9"/>
  <c r="DG2372" i="9"/>
  <c r="C2373" i="9"/>
  <c r="W2373" i="9"/>
  <c r="AQ2373" i="9"/>
  <c r="BJ2373" i="9"/>
  <c r="CC2373" i="9"/>
  <c r="CP2373" i="9"/>
  <c r="DB2373" i="9"/>
  <c r="DG2373" i="9"/>
  <c r="C2374" i="9"/>
  <c r="W2374" i="9"/>
  <c r="AQ2374" i="9"/>
  <c r="BJ2374" i="9"/>
  <c r="CC2374" i="9"/>
  <c r="CP2374" i="9"/>
  <c r="DB2374" i="9"/>
  <c r="DG2374" i="9"/>
  <c r="C2375" i="9"/>
  <c r="W2375" i="9"/>
  <c r="AQ2375" i="9"/>
  <c r="BJ2375" i="9"/>
  <c r="CC2375" i="9"/>
  <c r="CP2375" i="9"/>
  <c r="DB2375" i="9"/>
  <c r="DG2375" i="9"/>
  <c r="C2377" i="9"/>
  <c r="W2377" i="9"/>
  <c r="AQ2377" i="9"/>
  <c r="BJ2377" i="9"/>
  <c r="CC2377" i="9"/>
  <c r="CP2377" i="9"/>
  <c r="DB2377" i="9"/>
  <c r="DG2377" i="9"/>
  <c r="C2378" i="9"/>
  <c r="W2378" i="9"/>
  <c r="AQ2378" i="9"/>
  <c r="BJ2378" i="9"/>
  <c r="CC2378" i="9"/>
  <c r="CP2378" i="9"/>
  <c r="DB2378" i="9"/>
  <c r="DG2378" i="9"/>
  <c r="C2379" i="9"/>
  <c r="W2379" i="9"/>
  <c r="AQ2379" i="9"/>
  <c r="BJ2379" i="9"/>
  <c r="CC2379" i="9"/>
  <c r="CP2379" i="9"/>
  <c r="DB2379" i="9"/>
  <c r="DG2379" i="9"/>
  <c r="C2380" i="9"/>
  <c r="W2380" i="9"/>
  <c r="AQ2380" i="9"/>
  <c r="BJ2380" i="9"/>
  <c r="CC2380" i="9"/>
  <c r="CP2380" i="9"/>
  <c r="DB2380" i="9"/>
  <c r="DG2380" i="9"/>
  <c r="C2381" i="9"/>
  <c r="W2381" i="9"/>
  <c r="AQ2381" i="9"/>
  <c r="BJ2381" i="9"/>
  <c r="CC2381" i="9"/>
  <c r="CP2381" i="9"/>
  <c r="DB2381" i="9"/>
  <c r="DG2381" i="9"/>
  <c r="C2382" i="9"/>
  <c r="W2382" i="9"/>
  <c r="AQ2382" i="9"/>
  <c r="BJ2382" i="9"/>
  <c r="CC2382" i="9"/>
  <c r="CP2382" i="9"/>
  <c r="DB2382" i="9"/>
  <c r="DG2382" i="9"/>
  <c r="C2383" i="9"/>
  <c r="W2383" i="9"/>
  <c r="AQ2383" i="9"/>
  <c r="BJ2383" i="9"/>
  <c r="CC2383" i="9"/>
  <c r="CP2383" i="9"/>
  <c r="DB2383" i="9"/>
  <c r="DG2383" i="9"/>
  <c r="C2384" i="9"/>
  <c r="W2384" i="9"/>
  <c r="AQ2384" i="9"/>
  <c r="BJ2384" i="9"/>
  <c r="CC2384" i="9"/>
  <c r="CP2384" i="9"/>
  <c r="DB2384" i="9"/>
  <c r="DG2384" i="9"/>
  <c r="C2385" i="9"/>
  <c r="W2385" i="9"/>
  <c r="AQ2385" i="9"/>
  <c r="BJ2385" i="9"/>
  <c r="CC2385" i="9"/>
  <c r="CP2385" i="9"/>
  <c r="DB2385" i="9"/>
  <c r="DG2385" i="9"/>
  <c r="C2386" i="9"/>
  <c r="W2386" i="9"/>
  <c r="AQ2386" i="9"/>
  <c r="BJ2386" i="9"/>
  <c r="CC2386" i="9"/>
  <c r="CP2386" i="9"/>
  <c r="DB2386" i="9"/>
  <c r="DG2386" i="9"/>
  <c r="C2387" i="9"/>
  <c r="W2387" i="9"/>
  <c r="AQ2387" i="9"/>
  <c r="BJ2387" i="9"/>
  <c r="CC2387" i="9"/>
  <c r="CP2387" i="9"/>
  <c r="DB2387" i="9"/>
  <c r="DG2387" i="9"/>
  <c r="C2388" i="9"/>
  <c r="W2388" i="9"/>
  <c r="AQ2388" i="9"/>
  <c r="BJ2388" i="9"/>
  <c r="CC2388" i="9"/>
  <c r="CP2388" i="9"/>
  <c r="DB2388" i="9"/>
  <c r="DG2388" i="9"/>
  <c r="C2389" i="9"/>
  <c r="W2389" i="9"/>
  <c r="AQ2389" i="9"/>
  <c r="BJ2389" i="9"/>
  <c r="CC2389" i="9"/>
  <c r="CP2389" i="9"/>
  <c r="DB2389" i="9"/>
  <c r="DG2389" i="9"/>
  <c r="C2390" i="9"/>
  <c r="W2390" i="9"/>
  <c r="AQ2390" i="9"/>
  <c r="BJ2390" i="9"/>
  <c r="CC2390" i="9"/>
  <c r="CP2390" i="9"/>
  <c r="DB2390" i="9"/>
  <c r="DG2390" i="9"/>
  <c r="C2391" i="9"/>
  <c r="W2391" i="9"/>
  <c r="AQ2391" i="9"/>
  <c r="BJ2391" i="9"/>
  <c r="CC2391" i="9"/>
  <c r="CP2391" i="9"/>
  <c r="DB2391" i="9"/>
  <c r="DG2391" i="9"/>
  <c r="C2392" i="9"/>
  <c r="W2392" i="9"/>
  <c r="AQ2392" i="9"/>
  <c r="BJ2392" i="9"/>
  <c r="CC2392" i="9"/>
  <c r="CP2392" i="9"/>
  <c r="DB2392" i="9"/>
  <c r="DG2392" i="9"/>
  <c r="C2393" i="9"/>
  <c r="W2393" i="9"/>
  <c r="AQ2393" i="9"/>
  <c r="BJ2393" i="9"/>
  <c r="CC2393" i="9"/>
  <c r="CP2393" i="9"/>
  <c r="DB2393" i="9"/>
  <c r="DG2393" i="9"/>
  <c r="C2394" i="9"/>
  <c r="W2394" i="9"/>
  <c r="AQ2394" i="9"/>
  <c r="BJ2394" i="9"/>
  <c r="CC2394" i="9"/>
  <c r="CP2394" i="9"/>
  <c r="DB2394" i="9"/>
  <c r="DG2394" i="9"/>
  <c r="C2395" i="9"/>
  <c r="W2395" i="9"/>
  <c r="AQ2395" i="9"/>
  <c r="BJ2395" i="9"/>
  <c r="CC2395" i="9"/>
  <c r="CP2395" i="9"/>
  <c r="DB2395" i="9"/>
  <c r="DG2395" i="9"/>
  <c r="C2396" i="9"/>
  <c r="W2396" i="9"/>
  <c r="AQ2396" i="9"/>
  <c r="BJ2396" i="9"/>
  <c r="CC2396" i="9"/>
  <c r="CP2396" i="9"/>
  <c r="DB2396" i="9"/>
  <c r="DG2396" i="9"/>
  <c r="C2397" i="9"/>
  <c r="W2397" i="9"/>
  <c r="AQ2397" i="9"/>
  <c r="BJ2397" i="9"/>
  <c r="CC2397" i="9"/>
  <c r="CP2397" i="9"/>
  <c r="DB2397" i="9"/>
  <c r="DG2397" i="9"/>
  <c r="C2398" i="9"/>
  <c r="W2398" i="9"/>
  <c r="AQ2398" i="9"/>
  <c r="BJ2398" i="9"/>
  <c r="CC2398" i="9"/>
  <c r="CP2398" i="9"/>
  <c r="DB2398" i="9"/>
  <c r="DG2398" i="9"/>
  <c r="C2399" i="9"/>
  <c r="W2399" i="9"/>
  <c r="AQ2399" i="9"/>
  <c r="BJ2399" i="9"/>
  <c r="CC2399" i="9"/>
  <c r="CP2399" i="9"/>
  <c r="DB2399" i="9"/>
  <c r="DG2399" i="9"/>
  <c r="C2400" i="9"/>
  <c r="W2400" i="9"/>
  <c r="AQ2400" i="9"/>
  <c r="BJ2400" i="9"/>
  <c r="CC2400" i="9"/>
  <c r="CP2400" i="9"/>
  <c r="DB2400" i="9"/>
  <c r="DG2400" i="9"/>
  <c r="C2401" i="9"/>
  <c r="W2401" i="9"/>
  <c r="AQ2401" i="9"/>
  <c r="BJ2401" i="9"/>
  <c r="CC2401" i="9"/>
  <c r="CP2401" i="9"/>
  <c r="DB2401" i="9"/>
  <c r="DG2401" i="9"/>
  <c r="C2402" i="9"/>
  <c r="W2402" i="9"/>
  <c r="AQ2402" i="9"/>
  <c r="BJ2402" i="9"/>
  <c r="CC2402" i="9"/>
  <c r="CP2402" i="9"/>
  <c r="DB2402" i="9"/>
  <c r="DG2402" i="9"/>
  <c r="C2403" i="9"/>
  <c r="W2403" i="9"/>
  <c r="AQ2403" i="9"/>
  <c r="BJ2403" i="9"/>
  <c r="CC2403" i="9"/>
  <c r="CP2403" i="9"/>
  <c r="DB2403" i="9"/>
  <c r="DG2403" i="9"/>
  <c r="C2404" i="9"/>
  <c r="W2404" i="9"/>
  <c r="AQ2404" i="9"/>
  <c r="BJ2404" i="9"/>
  <c r="CC2404" i="9"/>
  <c r="CP2404" i="9"/>
  <c r="DB2404" i="9"/>
  <c r="DG2404" i="9"/>
  <c r="C2405" i="9"/>
  <c r="W2405" i="9"/>
  <c r="AQ2405" i="9"/>
  <c r="BJ2405" i="9"/>
  <c r="CC2405" i="9"/>
  <c r="CP2405" i="9"/>
  <c r="DB2405" i="9"/>
  <c r="DG2405" i="9"/>
  <c r="C2406" i="9"/>
  <c r="W2406" i="9"/>
  <c r="AQ2406" i="9"/>
  <c r="BJ2406" i="9"/>
  <c r="CC2406" i="9"/>
  <c r="CP2406" i="9"/>
  <c r="DB2406" i="9"/>
  <c r="DG2406" i="9"/>
  <c r="C2407" i="9"/>
  <c r="W2407" i="9"/>
  <c r="AQ2407" i="9"/>
  <c r="BJ2407" i="9"/>
  <c r="CC2407" i="9"/>
  <c r="CP2407" i="9"/>
  <c r="DB2407" i="9"/>
  <c r="DG2407" i="9"/>
  <c r="C2408" i="9"/>
  <c r="W2408" i="9"/>
  <c r="AQ2408" i="9"/>
  <c r="BJ2408" i="9"/>
  <c r="CC2408" i="9"/>
  <c r="CP2408" i="9"/>
  <c r="DB2408" i="9"/>
  <c r="DG2408" i="9"/>
  <c r="C2409" i="9"/>
  <c r="W2409" i="9"/>
  <c r="AQ2409" i="9"/>
  <c r="BJ2409" i="9"/>
  <c r="CC2409" i="9"/>
  <c r="CP2409" i="9"/>
  <c r="DB2409" i="9"/>
  <c r="DG2409" i="9"/>
  <c r="C2410" i="9"/>
  <c r="W2410" i="9"/>
  <c r="AQ2410" i="9"/>
  <c r="BJ2410" i="9"/>
  <c r="CC2410" i="9"/>
  <c r="CP2410" i="9"/>
  <c r="DB2410" i="9"/>
  <c r="DG2410" i="9"/>
  <c r="C2411" i="9"/>
  <c r="W2411" i="9"/>
  <c r="AQ2411" i="9"/>
  <c r="BJ2411" i="9"/>
  <c r="CC2411" i="9"/>
  <c r="CP2411" i="9"/>
  <c r="DB2411" i="9"/>
  <c r="DG2411" i="9"/>
  <c r="C2412" i="9"/>
  <c r="W2412" i="9"/>
  <c r="AQ2412" i="9"/>
  <c r="BJ2412" i="9"/>
  <c r="CC2412" i="9"/>
  <c r="CP2412" i="9"/>
  <c r="DB2412" i="9"/>
  <c r="DG2412" i="9"/>
  <c r="C2413" i="9"/>
  <c r="W2413" i="9"/>
  <c r="AQ2413" i="9"/>
  <c r="BJ2413" i="9"/>
  <c r="CC2413" i="9"/>
  <c r="CP2413" i="9"/>
  <c r="DB2413" i="9"/>
  <c r="DG2413" i="9"/>
  <c r="C2414" i="9"/>
  <c r="W2414" i="9"/>
  <c r="AQ2414" i="9"/>
  <c r="BJ2414" i="9"/>
  <c r="CC2414" i="9"/>
  <c r="CP2414" i="9"/>
  <c r="DB2414" i="9"/>
  <c r="DG2414" i="9"/>
  <c r="C2415" i="9"/>
  <c r="W2415" i="9"/>
  <c r="AQ2415" i="9"/>
  <c r="BJ2415" i="9"/>
  <c r="CC2415" i="9"/>
  <c r="CP2415" i="9"/>
  <c r="DB2415" i="9"/>
  <c r="DG2415" i="9"/>
  <c r="C2416" i="9"/>
  <c r="W2416" i="9"/>
  <c r="AQ2416" i="9"/>
  <c r="BJ2416" i="9"/>
  <c r="CC2416" i="9"/>
  <c r="CP2416" i="9"/>
  <c r="DB2416" i="9"/>
  <c r="DG2416" i="9"/>
  <c r="C2417" i="9"/>
  <c r="W2417" i="9"/>
  <c r="AQ2417" i="9"/>
  <c r="BJ2417" i="9"/>
  <c r="CC2417" i="9"/>
  <c r="CP2417" i="9"/>
  <c r="DB2417" i="9"/>
  <c r="DG2417" i="9"/>
  <c r="C2418" i="9"/>
  <c r="W2418" i="9"/>
  <c r="AQ2418" i="9"/>
  <c r="BJ2418" i="9"/>
  <c r="CC2418" i="9"/>
  <c r="CP2418" i="9"/>
  <c r="DB2418" i="9"/>
  <c r="DG2418" i="9"/>
  <c r="C2419" i="9"/>
  <c r="W2419" i="9"/>
  <c r="AQ2419" i="9"/>
  <c r="BJ2419" i="9"/>
  <c r="CC2419" i="9"/>
  <c r="CP2419" i="9"/>
  <c r="DB2419" i="9"/>
  <c r="DG2419" i="9"/>
  <c r="C2420" i="9"/>
  <c r="W2420" i="9"/>
  <c r="AQ2420" i="9"/>
  <c r="BJ2420" i="9"/>
  <c r="CC2420" i="9"/>
  <c r="CP2420" i="9"/>
  <c r="DB2420" i="9"/>
  <c r="DG2420" i="9"/>
  <c r="C2421" i="9"/>
  <c r="W2421" i="9"/>
  <c r="AQ2421" i="9"/>
  <c r="BJ2421" i="9"/>
  <c r="CC2421" i="9"/>
  <c r="CP2421" i="9"/>
  <c r="DB2421" i="9"/>
  <c r="DG2421" i="9"/>
  <c r="C2422" i="9"/>
  <c r="W2422" i="9"/>
  <c r="AQ2422" i="9"/>
  <c r="BJ2422" i="9"/>
  <c r="CC2422" i="9"/>
  <c r="CP2422" i="9"/>
  <c r="DB2422" i="9"/>
  <c r="DG2422" i="9"/>
  <c r="C2423" i="9"/>
  <c r="W2423" i="9"/>
  <c r="AQ2423" i="9"/>
  <c r="BJ2423" i="9"/>
  <c r="CC2423" i="9"/>
  <c r="CP2423" i="9"/>
  <c r="DB2423" i="9"/>
  <c r="DG2423" i="9"/>
  <c r="C2424" i="9"/>
  <c r="W2424" i="9"/>
  <c r="AQ2424" i="9"/>
  <c r="BJ2424" i="9"/>
  <c r="CC2424" i="9"/>
  <c r="CP2424" i="9"/>
  <c r="DB2424" i="9"/>
  <c r="DG2424" i="9"/>
  <c r="C2425" i="9"/>
  <c r="W2425" i="9"/>
  <c r="AQ2425" i="9"/>
  <c r="BJ2425" i="9"/>
  <c r="CC2425" i="9"/>
  <c r="CP2425" i="9"/>
  <c r="DB2425" i="9"/>
  <c r="DG2425" i="9"/>
  <c r="C2426" i="9"/>
  <c r="W2426" i="9"/>
  <c r="AQ2426" i="9"/>
  <c r="BJ2426" i="9"/>
  <c r="CC2426" i="9"/>
  <c r="CP2426" i="9"/>
  <c r="DB2426" i="9"/>
  <c r="DG2426" i="9"/>
  <c r="C2427" i="9"/>
  <c r="W2427" i="9"/>
  <c r="AQ2427" i="9"/>
  <c r="BJ2427" i="9"/>
  <c r="CC2427" i="9"/>
  <c r="CP2427" i="9"/>
  <c r="DB2427" i="9"/>
  <c r="DG2427" i="9"/>
  <c r="C2428" i="9"/>
  <c r="W2428" i="9"/>
  <c r="AQ2428" i="9"/>
  <c r="BJ2428" i="9"/>
  <c r="CC2428" i="9"/>
  <c r="CP2428" i="9"/>
  <c r="DB2428" i="9"/>
  <c r="DG2428" i="9"/>
  <c r="C2429" i="9"/>
  <c r="W2429" i="9"/>
  <c r="AQ2429" i="9"/>
  <c r="BJ2429" i="9"/>
  <c r="CC2429" i="9"/>
  <c r="CP2429" i="9"/>
  <c r="DB2429" i="9"/>
  <c r="DG2429" i="9"/>
  <c r="C2431" i="9"/>
  <c r="W2431" i="9"/>
  <c r="AQ2431" i="9"/>
  <c r="BJ2431" i="9"/>
  <c r="CC2431" i="9"/>
  <c r="CP2431" i="9"/>
  <c r="DB2431" i="9"/>
  <c r="DG2431" i="9"/>
  <c r="C2432" i="9"/>
  <c r="W2432" i="9"/>
  <c r="AQ2432" i="9"/>
  <c r="BJ2432" i="9"/>
  <c r="CC2432" i="9"/>
  <c r="CP2432" i="9"/>
  <c r="DB2432" i="9"/>
  <c r="DG2432" i="9"/>
  <c r="C2433" i="9"/>
  <c r="W2433" i="9"/>
  <c r="AQ2433" i="9"/>
  <c r="BJ2433" i="9"/>
  <c r="CC2433" i="9"/>
  <c r="CP2433" i="9"/>
  <c r="DB2433" i="9"/>
  <c r="DG2433" i="9"/>
  <c r="C2434" i="9"/>
  <c r="W2434" i="9"/>
  <c r="AQ2434" i="9"/>
  <c r="BJ2434" i="9"/>
  <c r="CC2434" i="9"/>
  <c r="CP2434" i="9"/>
  <c r="DB2434" i="9"/>
  <c r="DG2434" i="9"/>
  <c r="C2435" i="9"/>
  <c r="W2435" i="9"/>
  <c r="AQ2435" i="9"/>
  <c r="BJ2435" i="9"/>
  <c r="CC2435" i="9"/>
  <c r="CP2435" i="9"/>
  <c r="DB2435" i="9"/>
  <c r="DG2435" i="9"/>
  <c r="C2436" i="9"/>
  <c r="W2436" i="9"/>
  <c r="AQ2436" i="9"/>
  <c r="BJ2436" i="9"/>
  <c r="CC2436" i="9"/>
  <c r="CP2436" i="9"/>
  <c r="DB2436" i="9"/>
  <c r="DG2436" i="9"/>
  <c r="C2437" i="9"/>
  <c r="W2437" i="9"/>
  <c r="AQ2437" i="9"/>
  <c r="BJ2437" i="9"/>
  <c r="CC2437" i="9"/>
  <c r="CP2437" i="9"/>
  <c r="DB2437" i="9"/>
  <c r="DG2437" i="9"/>
  <c r="C2438" i="9"/>
  <c r="W2438" i="9"/>
  <c r="AQ2438" i="9"/>
  <c r="BJ2438" i="9"/>
  <c r="CC2438" i="9"/>
  <c r="CP2438" i="9"/>
  <c r="DB2438" i="9"/>
  <c r="DG2438" i="9"/>
  <c r="C2439" i="9"/>
  <c r="W2439" i="9"/>
  <c r="AQ2439" i="9"/>
  <c r="BJ2439" i="9"/>
  <c r="CC2439" i="9"/>
  <c r="CP2439" i="9"/>
  <c r="DB2439" i="9"/>
  <c r="DG2439" i="9"/>
  <c r="C2440" i="9"/>
  <c r="W2440" i="9"/>
  <c r="AQ2440" i="9"/>
  <c r="BJ2440" i="9"/>
  <c r="CC2440" i="9"/>
  <c r="CP2440" i="9"/>
  <c r="DB2440" i="9"/>
  <c r="DG2440" i="9"/>
  <c r="C2441" i="9"/>
  <c r="W2441" i="9"/>
  <c r="AQ2441" i="9"/>
  <c r="BJ2441" i="9"/>
  <c r="CC2441" i="9"/>
  <c r="CP2441" i="9"/>
  <c r="DB2441" i="9"/>
  <c r="DG2441" i="9"/>
  <c r="C2442" i="9"/>
  <c r="W2442" i="9"/>
  <c r="AQ2442" i="9"/>
  <c r="BJ2442" i="9"/>
  <c r="CC2442" i="9"/>
  <c r="CP2442" i="9"/>
  <c r="DB2442" i="9"/>
  <c r="DG2442" i="9"/>
  <c r="C2443" i="9"/>
  <c r="W2443" i="9"/>
  <c r="AQ2443" i="9"/>
  <c r="BJ2443" i="9"/>
  <c r="CC2443" i="9"/>
  <c r="CP2443" i="9"/>
  <c r="DB2443" i="9"/>
  <c r="DG2443" i="9"/>
  <c r="C2444" i="9"/>
  <c r="W2444" i="9"/>
  <c r="AQ2444" i="9"/>
  <c r="BJ2444" i="9"/>
  <c r="CC2444" i="9"/>
  <c r="CP2444" i="9"/>
  <c r="DB2444" i="9"/>
  <c r="DG2444" i="9"/>
  <c r="C2445" i="9"/>
  <c r="W2445" i="9"/>
  <c r="AQ2445" i="9"/>
  <c r="BJ2445" i="9"/>
  <c r="CC2445" i="9"/>
  <c r="CP2445" i="9"/>
  <c r="DB2445" i="9"/>
  <c r="DG2445" i="9"/>
  <c r="C2446" i="9"/>
  <c r="W2446" i="9"/>
  <c r="AQ2446" i="9"/>
  <c r="BJ2446" i="9"/>
  <c r="CC2446" i="9"/>
  <c r="CP2446" i="9"/>
  <c r="DB2446" i="9"/>
  <c r="DG2446" i="9"/>
  <c r="C2447" i="9"/>
  <c r="W2447" i="9"/>
  <c r="AQ2447" i="9"/>
  <c r="BJ2447" i="9"/>
  <c r="CC2447" i="9"/>
  <c r="CP2447" i="9"/>
  <c r="DB2447" i="9"/>
  <c r="DG2447" i="9"/>
  <c r="C2448" i="9"/>
  <c r="W2448" i="9"/>
  <c r="AQ2448" i="9"/>
  <c r="BJ2448" i="9"/>
  <c r="CC2448" i="9"/>
  <c r="CP2448" i="9"/>
  <c r="DB2448" i="9"/>
  <c r="DG2448" i="9"/>
  <c r="C2449" i="9"/>
  <c r="W2449" i="9"/>
  <c r="AQ2449" i="9"/>
  <c r="BJ2449" i="9"/>
  <c r="CC2449" i="9"/>
  <c r="CP2449" i="9"/>
  <c r="DB2449" i="9"/>
  <c r="DG2449" i="9"/>
  <c r="C2451" i="9"/>
  <c r="W2451" i="9"/>
  <c r="AQ2451" i="9"/>
  <c r="BJ2451" i="9"/>
  <c r="CC2451" i="9"/>
  <c r="CP2451" i="9"/>
  <c r="DB2451" i="9"/>
  <c r="DG2451" i="9"/>
  <c r="C2452" i="9"/>
  <c r="W2452" i="9"/>
  <c r="AQ2452" i="9"/>
  <c r="BJ2452" i="9"/>
  <c r="CC2452" i="9"/>
  <c r="CP2452" i="9"/>
  <c r="DB2452" i="9"/>
  <c r="DG2452" i="9"/>
  <c r="C2453" i="9"/>
  <c r="W2453" i="9"/>
  <c r="AQ2453" i="9"/>
  <c r="BJ2453" i="9"/>
  <c r="CC2453" i="9"/>
  <c r="CP2453" i="9"/>
  <c r="DB2453" i="9"/>
  <c r="DG2453" i="9"/>
  <c r="C2454" i="9"/>
  <c r="W2454" i="9"/>
  <c r="AQ2454" i="9"/>
  <c r="BJ2454" i="9"/>
  <c r="CC2454" i="9"/>
  <c r="CP2454" i="9"/>
  <c r="DB2454" i="9"/>
  <c r="DG2454" i="9"/>
  <c r="C2455" i="9"/>
  <c r="W2455" i="9"/>
  <c r="AQ2455" i="9"/>
  <c r="BJ2455" i="9"/>
  <c r="CC2455" i="9"/>
  <c r="CP2455" i="9"/>
  <c r="DB2455" i="9"/>
  <c r="DG2455" i="9"/>
  <c r="C2456" i="9"/>
  <c r="W2456" i="9"/>
  <c r="AQ2456" i="9"/>
  <c r="BJ2456" i="9"/>
  <c r="CC2456" i="9"/>
  <c r="CP2456" i="9"/>
  <c r="DB2456" i="9"/>
  <c r="DG2456" i="9"/>
  <c r="C2457" i="9"/>
  <c r="W2457" i="9"/>
  <c r="AQ2457" i="9"/>
  <c r="BJ2457" i="9"/>
  <c r="CC2457" i="9"/>
  <c r="CP2457" i="9"/>
  <c r="DB2457" i="9"/>
  <c r="DG2457" i="9"/>
  <c r="C2458" i="9"/>
  <c r="W2458" i="9"/>
  <c r="AQ2458" i="9"/>
  <c r="BJ2458" i="9"/>
  <c r="CC2458" i="9"/>
  <c r="CP2458" i="9"/>
  <c r="DB2458" i="9"/>
  <c r="DG2458" i="9"/>
  <c r="C2459" i="9"/>
  <c r="W2459" i="9"/>
  <c r="AQ2459" i="9"/>
  <c r="BJ2459" i="9"/>
  <c r="CC2459" i="9"/>
  <c r="CP2459" i="9"/>
  <c r="DB2459" i="9"/>
  <c r="DG2459" i="9"/>
  <c r="C2460" i="9"/>
  <c r="W2460" i="9"/>
  <c r="AQ2460" i="9"/>
  <c r="BJ2460" i="9"/>
  <c r="CC2460" i="9"/>
  <c r="CP2460" i="9"/>
  <c r="DB2460" i="9"/>
  <c r="DG2460" i="9"/>
  <c r="C2461" i="9"/>
  <c r="W2461" i="9"/>
  <c r="AQ2461" i="9"/>
  <c r="BJ2461" i="9"/>
  <c r="CC2461" i="9"/>
  <c r="CP2461" i="9"/>
  <c r="DB2461" i="9"/>
  <c r="DG2461" i="9"/>
  <c r="C2462" i="9"/>
  <c r="W2462" i="9"/>
  <c r="AQ2462" i="9"/>
  <c r="BJ2462" i="9"/>
  <c r="CC2462" i="9"/>
  <c r="CP2462" i="9"/>
  <c r="DB2462" i="9"/>
  <c r="DG2462" i="9"/>
  <c r="C2463" i="9"/>
  <c r="W2463" i="9"/>
  <c r="AQ2463" i="9"/>
  <c r="BJ2463" i="9"/>
  <c r="CC2463" i="9"/>
  <c r="CP2463" i="9"/>
  <c r="DB2463" i="9"/>
  <c r="DG2463" i="9"/>
  <c r="C2464" i="9"/>
  <c r="W2464" i="9"/>
  <c r="AQ2464" i="9"/>
  <c r="BJ2464" i="9"/>
  <c r="CC2464" i="9"/>
  <c r="CP2464" i="9"/>
  <c r="DB2464" i="9"/>
  <c r="DG2464" i="9"/>
  <c r="C2465" i="9"/>
  <c r="W2465" i="9"/>
  <c r="AQ2465" i="9"/>
  <c r="BJ2465" i="9"/>
  <c r="CC2465" i="9"/>
  <c r="CP2465" i="9"/>
  <c r="DB2465" i="9"/>
  <c r="DG2465" i="9"/>
  <c r="C2466" i="9"/>
  <c r="W2466" i="9"/>
  <c r="AQ2466" i="9"/>
  <c r="BJ2466" i="9"/>
  <c r="CC2466" i="9"/>
  <c r="CP2466" i="9"/>
  <c r="DB2466" i="9"/>
  <c r="DG2466" i="9"/>
  <c r="C2467" i="9"/>
  <c r="W2467" i="9"/>
  <c r="AQ2467" i="9"/>
  <c r="BJ2467" i="9"/>
  <c r="CC2467" i="9"/>
  <c r="CP2467" i="9"/>
  <c r="DB2467" i="9"/>
  <c r="DG2467" i="9"/>
  <c r="C2468" i="9"/>
  <c r="W2468" i="9"/>
  <c r="AQ2468" i="9"/>
  <c r="BJ2468" i="9"/>
  <c r="CC2468" i="9"/>
  <c r="CP2468" i="9"/>
  <c r="DB2468" i="9"/>
  <c r="DG2468" i="9"/>
  <c r="C2469" i="9"/>
  <c r="W2469" i="9"/>
  <c r="AQ2469" i="9"/>
  <c r="BJ2469" i="9"/>
  <c r="CC2469" i="9"/>
  <c r="CP2469" i="9"/>
  <c r="DB2469" i="9"/>
  <c r="DG2469" i="9"/>
  <c r="C2470" i="9"/>
  <c r="W2470" i="9"/>
  <c r="AQ2470" i="9"/>
  <c r="BJ2470" i="9"/>
  <c r="CC2470" i="9"/>
  <c r="CP2470" i="9"/>
  <c r="DB2470" i="9"/>
  <c r="DG2470" i="9"/>
  <c r="C2471" i="9"/>
  <c r="W2471" i="9"/>
  <c r="AQ2471" i="9"/>
  <c r="BJ2471" i="9"/>
  <c r="CC2471" i="9"/>
  <c r="CP2471" i="9"/>
  <c r="DB2471" i="9"/>
  <c r="DG2471" i="9"/>
  <c r="C2472" i="9"/>
  <c r="W2472" i="9"/>
  <c r="AQ2472" i="9"/>
  <c r="BJ2472" i="9"/>
  <c r="CC2472" i="9"/>
  <c r="CP2472" i="9"/>
  <c r="DB2472" i="9"/>
  <c r="DG2472" i="9"/>
  <c r="C2473" i="9"/>
  <c r="W2473" i="9"/>
  <c r="AQ2473" i="9"/>
  <c r="BJ2473" i="9"/>
  <c r="CC2473" i="9"/>
  <c r="CP2473" i="9"/>
  <c r="DB2473" i="9"/>
  <c r="DG2473" i="9"/>
  <c r="C2474" i="9"/>
  <c r="W2474" i="9"/>
  <c r="AQ2474" i="9"/>
  <c r="BJ2474" i="9"/>
  <c r="CC2474" i="9"/>
  <c r="CP2474" i="9"/>
  <c r="DB2474" i="9"/>
  <c r="DG2474" i="9"/>
  <c r="C2475" i="9"/>
  <c r="W2475" i="9"/>
  <c r="AQ2475" i="9"/>
  <c r="BJ2475" i="9"/>
  <c r="CC2475" i="9"/>
  <c r="CP2475" i="9"/>
  <c r="DB2475" i="9"/>
  <c r="DG2475" i="9"/>
  <c r="C2476" i="9"/>
  <c r="W2476" i="9"/>
  <c r="AQ2476" i="9"/>
  <c r="BJ2476" i="9"/>
  <c r="CC2476" i="9"/>
  <c r="CP2476" i="9"/>
  <c r="DB2476" i="9"/>
  <c r="DG2476" i="9"/>
  <c r="C2477" i="9"/>
  <c r="W2477" i="9"/>
  <c r="AQ2477" i="9"/>
  <c r="BJ2477" i="9"/>
  <c r="CC2477" i="9"/>
  <c r="CP2477" i="9"/>
  <c r="DB2477" i="9"/>
  <c r="DG2477" i="9"/>
  <c r="C2478" i="9"/>
  <c r="W2478" i="9"/>
  <c r="AQ2478" i="9"/>
  <c r="BJ2478" i="9"/>
  <c r="CC2478" i="9"/>
  <c r="CP2478" i="9"/>
  <c r="DB2478" i="9"/>
  <c r="DG2478" i="9"/>
  <c r="C2479" i="9"/>
  <c r="W2479" i="9"/>
  <c r="AQ2479" i="9"/>
  <c r="BJ2479" i="9"/>
  <c r="CC2479" i="9"/>
  <c r="CP2479" i="9"/>
  <c r="DB2479" i="9"/>
  <c r="DG2479" i="9"/>
  <c r="C2480" i="9"/>
  <c r="W2480" i="9"/>
  <c r="AQ2480" i="9"/>
  <c r="BJ2480" i="9"/>
  <c r="CC2480" i="9"/>
  <c r="CP2480" i="9"/>
  <c r="DB2480" i="9"/>
  <c r="DG2480" i="9"/>
  <c r="C2481" i="9"/>
  <c r="W2481" i="9"/>
  <c r="AQ2481" i="9"/>
  <c r="BJ2481" i="9"/>
  <c r="CC2481" i="9"/>
  <c r="CP2481" i="9"/>
  <c r="DB2481" i="9"/>
  <c r="DG2481" i="9"/>
  <c r="C2482" i="9"/>
  <c r="W2482" i="9"/>
  <c r="AQ2482" i="9"/>
  <c r="BJ2482" i="9"/>
  <c r="CC2482" i="9"/>
  <c r="CP2482" i="9"/>
  <c r="DB2482" i="9"/>
  <c r="DG2482" i="9"/>
  <c r="C2483" i="9"/>
  <c r="W2483" i="9"/>
  <c r="AQ2483" i="9"/>
  <c r="BJ2483" i="9"/>
  <c r="CC2483" i="9"/>
  <c r="CP2483" i="9"/>
  <c r="DB2483" i="9"/>
  <c r="DG2483" i="9"/>
  <c r="C2484" i="9"/>
  <c r="W2484" i="9"/>
  <c r="AQ2484" i="9"/>
  <c r="BJ2484" i="9"/>
  <c r="CC2484" i="9"/>
  <c r="CP2484" i="9"/>
  <c r="DB2484" i="9"/>
  <c r="DG2484" i="9"/>
  <c r="C2485" i="9"/>
  <c r="W2485" i="9"/>
  <c r="AQ2485" i="9"/>
  <c r="BJ2485" i="9"/>
  <c r="CC2485" i="9"/>
  <c r="CP2485" i="9"/>
  <c r="DB2485" i="9"/>
  <c r="DG2485" i="9"/>
  <c r="C2486" i="9"/>
  <c r="W2486" i="9"/>
  <c r="AQ2486" i="9"/>
  <c r="BJ2486" i="9"/>
  <c r="CC2486" i="9"/>
  <c r="CP2486" i="9"/>
  <c r="DB2486" i="9"/>
  <c r="DG2486" i="9"/>
  <c r="C2487" i="9"/>
  <c r="W2487" i="9"/>
  <c r="AQ2487" i="9"/>
  <c r="BJ2487" i="9"/>
  <c r="CC2487" i="9"/>
  <c r="CP2487" i="9"/>
  <c r="DB2487" i="9"/>
  <c r="DG2487" i="9"/>
  <c r="C2488" i="9"/>
  <c r="W2488" i="9"/>
  <c r="AQ2488" i="9"/>
  <c r="BJ2488" i="9"/>
  <c r="CC2488" i="9"/>
  <c r="CP2488" i="9"/>
  <c r="DB2488" i="9"/>
  <c r="DG2488" i="9"/>
  <c r="C2489" i="9"/>
  <c r="W2489" i="9"/>
  <c r="AQ2489" i="9"/>
  <c r="BJ2489" i="9"/>
  <c r="CC2489" i="9"/>
  <c r="CP2489" i="9"/>
  <c r="DB2489" i="9"/>
  <c r="DG2489" i="9"/>
  <c r="C2490" i="9"/>
  <c r="W2490" i="9"/>
  <c r="AQ2490" i="9"/>
  <c r="BJ2490" i="9"/>
  <c r="CC2490" i="9"/>
  <c r="CP2490" i="9"/>
  <c r="DB2490" i="9"/>
  <c r="DG2490" i="9"/>
  <c r="C2491" i="9"/>
  <c r="W2491" i="9"/>
  <c r="AQ2491" i="9"/>
  <c r="BJ2491" i="9"/>
  <c r="CC2491" i="9"/>
  <c r="CP2491" i="9"/>
  <c r="DB2491" i="9"/>
  <c r="DG2491" i="9"/>
  <c r="C2492" i="9"/>
  <c r="W2492" i="9"/>
  <c r="AQ2492" i="9"/>
  <c r="BJ2492" i="9"/>
  <c r="CC2492" i="9"/>
  <c r="CP2492" i="9"/>
  <c r="DB2492" i="9"/>
  <c r="DG2492" i="9"/>
  <c r="C2493" i="9"/>
  <c r="W2493" i="9"/>
  <c r="AQ2493" i="9"/>
  <c r="BJ2493" i="9"/>
  <c r="CC2493" i="9"/>
  <c r="CP2493" i="9"/>
  <c r="DB2493" i="9"/>
  <c r="DG2493" i="9"/>
  <c r="C2494" i="9"/>
  <c r="W2494" i="9"/>
  <c r="AQ2494" i="9"/>
  <c r="BJ2494" i="9"/>
  <c r="CC2494" i="9"/>
  <c r="CP2494" i="9"/>
  <c r="DB2494" i="9"/>
  <c r="DG2494" i="9"/>
  <c r="C2495" i="9"/>
  <c r="W2495" i="9"/>
  <c r="AQ2495" i="9"/>
  <c r="BJ2495" i="9"/>
  <c r="CC2495" i="9"/>
  <c r="CP2495" i="9"/>
  <c r="DB2495" i="9"/>
  <c r="DG2495" i="9"/>
  <c r="C2496" i="9"/>
  <c r="W2496" i="9"/>
  <c r="AQ2496" i="9"/>
  <c r="BJ2496" i="9"/>
  <c r="CC2496" i="9"/>
  <c r="CP2496" i="9"/>
  <c r="DB2496" i="9"/>
  <c r="DG2496" i="9"/>
  <c r="C2498" i="9"/>
  <c r="W2498" i="9"/>
  <c r="AQ2498" i="9"/>
  <c r="BJ2498" i="9"/>
  <c r="CC2498" i="9"/>
  <c r="CP2498" i="9"/>
  <c r="DB2498" i="9"/>
  <c r="DG2498" i="9"/>
  <c r="C2499" i="9"/>
  <c r="W2499" i="9"/>
  <c r="AQ2499" i="9"/>
  <c r="BJ2499" i="9"/>
  <c r="CC2499" i="9"/>
  <c r="CP2499" i="9"/>
  <c r="DB2499" i="9"/>
  <c r="DG2499" i="9"/>
  <c r="C2500" i="9"/>
  <c r="W2500" i="9"/>
  <c r="AQ2500" i="9"/>
  <c r="BJ2500" i="9"/>
  <c r="CC2500" i="9"/>
  <c r="CP2500" i="9"/>
  <c r="DB2500" i="9"/>
  <c r="DG2500" i="9"/>
  <c r="C2501" i="9"/>
  <c r="W2501" i="9"/>
  <c r="AQ2501" i="9"/>
  <c r="BJ2501" i="9"/>
  <c r="CC2501" i="9"/>
  <c r="CP2501" i="9"/>
  <c r="DB2501" i="9"/>
  <c r="DG2501" i="9"/>
  <c r="C2502" i="9"/>
  <c r="W2502" i="9"/>
  <c r="AQ2502" i="9"/>
  <c r="BJ2502" i="9"/>
  <c r="CC2502" i="9"/>
  <c r="CP2502" i="9"/>
  <c r="DB2502" i="9"/>
  <c r="DG2502" i="9"/>
  <c r="C2503" i="9"/>
  <c r="W2503" i="9"/>
  <c r="AQ2503" i="9"/>
  <c r="BJ2503" i="9"/>
  <c r="CC2503" i="9"/>
  <c r="CP2503" i="9"/>
  <c r="DB2503" i="9"/>
  <c r="DG2503" i="9"/>
  <c r="C2504" i="9"/>
  <c r="W2504" i="9"/>
  <c r="AQ2504" i="9"/>
  <c r="BJ2504" i="9"/>
  <c r="CC2504" i="9"/>
  <c r="CP2504" i="9"/>
  <c r="DB2504" i="9"/>
  <c r="DG2504" i="9"/>
  <c r="C2505" i="9"/>
  <c r="W2505" i="9"/>
  <c r="AQ2505" i="9"/>
  <c r="BJ2505" i="9"/>
  <c r="CC2505" i="9"/>
  <c r="CP2505" i="9"/>
  <c r="DB2505" i="9"/>
  <c r="DG2505" i="9"/>
  <c r="C2506" i="9"/>
  <c r="W2506" i="9"/>
  <c r="AQ2506" i="9"/>
  <c r="BJ2506" i="9"/>
  <c r="CC2506" i="9"/>
  <c r="CP2506" i="9"/>
  <c r="DB2506" i="9"/>
  <c r="DG2506" i="9"/>
  <c r="C2507" i="9"/>
  <c r="W2507" i="9"/>
  <c r="AQ2507" i="9"/>
  <c r="BJ2507" i="9"/>
  <c r="CC2507" i="9"/>
  <c r="CP2507" i="9"/>
  <c r="DB2507" i="9"/>
  <c r="DG2507" i="9"/>
  <c r="C2508" i="9"/>
  <c r="W2508" i="9"/>
  <c r="AQ2508" i="9"/>
  <c r="BJ2508" i="9"/>
  <c r="CC2508" i="9"/>
  <c r="CP2508" i="9"/>
  <c r="DB2508" i="9"/>
  <c r="DG2508" i="9"/>
  <c r="C2509" i="9"/>
  <c r="W2509" i="9"/>
  <c r="AQ2509" i="9"/>
  <c r="BJ2509" i="9"/>
  <c r="CC2509" i="9"/>
  <c r="CP2509" i="9"/>
  <c r="DB2509" i="9"/>
  <c r="DG2509" i="9"/>
  <c r="C2510" i="9"/>
  <c r="W2510" i="9"/>
  <c r="AQ2510" i="9"/>
  <c r="BJ2510" i="9"/>
  <c r="CC2510" i="9"/>
  <c r="CP2510" i="9"/>
  <c r="DB2510" i="9"/>
  <c r="DG2510" i="9"/>
  <c r="C2511" i="9"/>
  <c r="W2511" i="9"/>
  <c r="AQ2511" i="9"/>
  <c r="BJ2511" i="9"/>
  <c r="CC2511" i="9"/>
  <c r="CP2511" i="9"/>
  <c r="DB2511" i="9"/>
  <c r="DG2511" i="9"/>
  <c r="C2512" i="9"/>
  <c r="W2512" i="9"/>
  <c r="AQ2512" i="9"/>
  <c r="BJ2512" i="9"/>
  <c r="CC2512" i="9"/>
  <c r="CP2512" i="9"/>
  <c r="DB2512" i="9"/>
  <c r="DG2512" i="9"/>
  <c r="C2513" i="9"/>
  <c r="W2513" i="9"/>
  <c r="AQ2513" i="9"/>
  <c r="BJ2513" i="9"/>
  <c r="CC2513" i="9"/>
  <c r="CP2513" i="9"/>
  <c r="DB2513" i="9"/>
  <c r="DG2513" i="9"/>
  <c r="C2514" i="9"/>
  <c r="W2514" i="9"/>
  <c r="AQ2514" i="9"/>
  <c r="BJ2514" i="9"/>
  <c r="CC2514" i="9"/>
  <c r="CP2514" i="9"/>
  <c r="DB2514" i="9"/>
  <c r="DG2514" i="9"/>
  <c r="C2515" i="9"/>
  <c r="W2515" i="9"/>
  <c r="AQ2515" i="9"/>
  <c r="BJ2515" i="9"/>
  <c r="CC2515" i="9"/>
  <c r="CP2515" i="9"/>
  <c r="DB2515" i="9"/>
  <c r="DG2515" i="9"/>
  <c r="C2516" i="9"/>
  <c r="W2516" i="9"/>
  <c r="AQ2516" i="9"/>
  <c r="BJ2516" i="9"/>
  <c r="CC2516" i="9"/>
  <c r="CP2516" i="9"/>
  <c r="DB2516" i="9"/>
  <c r="DG2516" i="9"/>
  <c r="C2517" i="9"/>
  <c r="W2517" i="9"/>
  <c r="AQ2517" i="9"/>
  <c r="BJ2517" i="9"/>
  <c r="CC2517" i="9"/>
  <c r="CP2517" i="9"/>
  <c r="DB2517" i="9"/>
  <c r="DG2517" i="9"/>
  <c r="C2518" i="9"/>
  <c r="W2518" i="9"/>
  <c r="AQ2518" i="9"/>
  <c r="BJ2518" i="9"/>
  <c r="CC2518" i="9"/>
  <c r="CP2518" i="9"/>
  <c r="DB2518" i="9"/>
  <c r="DG2518" i="9"/>
  <c r="C2519" i="9"/>
  <c r="W2519" i="9"/>
  <c r="AQ2519" i="9"/>
  <c r="BJ2519" i="9"/>
  <c r="CC2519" i="9"/>
  <c r="CP2519" i="9"/>
  <c r="DB2519" i="9"/>
  <c r="DG2519" i="9"/>
  <c r="C2520" i="9"/>
  <c r="W2520" i="9"/>
  <c r="AQ2520" i="9"/>
  <c r="BJ2520" i="9"/>
  <c r="CC2520" i="9"/>
  <c r="CP2520" i="9"/>
  <c r="DB2520" i="9"/>
  <c r="DG2520" i="9"/>
  <c r="C2521" i="9"/>
  <c r="W2521" i="9"/>
  <c r="AQ2521" i="9"/>
  <c r="BJ2521" i="9"/>
  <c r="CC2521" i="9"/>
  <c r="CP2521" i="9"/>
  <c r="DB2521" i="9"/>
  <c r="DG2521" i="9"/>
  <c r="C2522" i="9"/>
  <c r="W2522" i="9"/>
  <c r="AQ2522" i="9"/>
  <c r="BJ2522" i="9"/>
  <c r="CC2522" i="9"/>
  <c r="CP2522" i="9"/>
  <c r="DB2522" i="9"/>
  <c r="DG2522" i="9"/>
  <c r="C2523" i="9"/>
  <c r="W2523" i="9"/>
  <c r="AQ2523" i="9"/>
  <c r="BJ2523" i="9"/>
  <c r="CC2523" i="9"/>
  <c r="CP2523" i="9"/>
  <c r="DB2523" i="9"/>
  <c r="DG2523" i="9"/>
  <c r="C2524" i="9"/>
  <c r="W2524" i="9"/>
  <c r="AQ2524" i="9"/>
  <c r="BJ2524" i="9"/>
  <c r="CC2524" i="9"/>
  <c r="CP2524" i="9"/>
  <c r="DB2524" i="9"/>
  <c r="DG2524" i="9"/>
  <c r="C2525" i="9"/>
  <c r="W2525" i="9"/>
  <c r="AQ2525" i="9"/>
  <c r="BJ2525" i="9"/>
  <c r="CC2525" i="9"/>
  <c r="CP2525" i="9"/>
  <c r="DB2525" i="9"/>
  <c r="DG2525" i="9"/>
  <c r="C2526" i="9"/>
  <c r="W2526" i="9"/>
  <c r="AQ2526" i="9"/>
  <c r="BJ2526" i="9"/>
  <c r="CC2526" i="9"/>
  <c r="CP2526" i="9"/>
  <c r="DB2526" i="9"/>
  <c r="DG2526" i="9"/>
  <c r="C2527" i="9"/>
  <c r="W2527" i="9"/>
  <c r="AQ2527" i="9"/>
  <c r="BJ2527" i="9"/>
  <c r="CC2527" i="9"/>
  <c r="CP2527" i="9"/>
  <c r="DB2527" i="9"/>
  <c r="DG2527" i="9"/>
  <c r="C2528" i="9"/>
  <c r="W2528" i="9"/>
  <c r="AQ2528" i="9"/>
  <c r="BJ2528" i="9"/>
  <c r="CC2528" i="9"/>
  <c r="CP2528" i="9"/>
  <c r="DB2528" i="9"/>
  <c r="DG2528" i="9"/>
  <c r="C2529" i="9"/>
  <c r="W2529" i="9"/>
  <c r="AQ2529" i="9"/>
  <c r="BJ2529" i="9"/>
  <c r="CC2529" i="9"/>
  <c r="CP2529" i="9"/>
  <c r="DB2529" i="9"/>
  <c r="DG2529" i="9"/>
  <c r="C2530" i="9"/>
  <c r="W2530" i="9"/>
  <c r="AQ2530" i="9"/>
  <c r="BJ2530" i="9"/>
  <c r="CC2530" i="9"/>
  <c r="CP2530" i="9"/>
  <c r="DB2530" i="9"/>
  <c r="DG2530" i="9"/>
  <c r="C2531" i="9"/>
  <c r="W2531" i="9"/>
  <c r="AQ2531" i="9"/>
  <c r="BJ2531" i="9"/>
  <c r="CC2531" i="9"/>
  <c r="CP2531" i="9"/>
  <c r="DB2531" i="9"/>
  <c r="DG2531" i="9"/>
  <c r="C2532" i="9"/>
  <c r="W2532" i="9"/>
  <c r="AQ2532" i="9"/>
  <c r="BJ2532" i="9"/>
  <c r="CC2532" i="9"/>
  <c r="CP2532" i="9"/>
  <c r="DB2532" i="9"/>
  <c r="DG2532" i="9"/>
  <c r="C2533" i="9"/>
  <c r="W2533" i="9"/>
  <c r="AQ2533" i="9"/>
  <c r="BJ2533" i="9"/>
  <c r="CC2533" i="9"/>
  <c r="CP2533" i="9"/>
  <c r="DB2533" i="9"/>
  <c r="DG2533" i="9"/>
  <c r="C2534" i="9"/>
  <c r="W2534" i="9"/>
  <c r="AQ2534" i="9"/>
  <c r="BJ2534" i="9"/>
  <c r="CC2534" i="9"/>
  <c r="CP2534" i="9"/>
  <c r="DB2534" i="9"/>
  <c r="DG2534" i="9"/>
  <c r="C2535" i="9"/>
  <c r="W2535" i="9"/>
  <c r="AQ2535" i="9"/>
  <c r="BJ2535" i="9"/>
  <c r="CC2535" i="9"/>
  <c r="CP2535" i="9"/>
  <c r="DB2535" i="9"/>
  <c r="DG2535" i="9"/>
  <c r="C2536" i="9"/>
  <c r="W2536" i="9"/>
  <c r="AQ2536" i="9"/>
  <c r="BJ2536" i="9"/>
  <c r="CC2536" i="9"/>
  <c r="CP2536" i="9"/>
  <c r="DB2536" i="9"/>
  <c r="DG2536" i="9"/>
  <c r="C2537" i="9"/>
  <c r="W2537" i="9"/>
  <c r="AQ2537" i="9"/>
  <c r="BJ2537" i="9"/>
  <c r="CC2537" i="9"/>
  <c r="CP2537" i="9"/>
  <c r="DB2537" i="9"/>
  <c r="DG2537" i="9"/>
  <c r="C2538" i="9"/>
  <c r="W2538" i="9"/>
  <c r="AQ2538" i="9"/>
  <c r="BJ2538" i="9"/>
  <c r="CC2538" i="9"/>
  <c r="CP2538" i="9"/>
  <c r="DB2538" i="9"/>
  <c r="DG2538" i="9"/>
  <c r="C2539" i="9"/>
  <c r="W2539" i="9"/>
  <c r="AQ2539" i="9"/>
  <c r="BJ2539" i="9"/>
  <c r="CC2539" i="9"/>
  <c r="CP2539" i="9"/>
  <c r="DB2539" i="9"/>
  <c r="DG2539" i="9"/>
  <c r="C2540" i="9"/>
  <c r="W2540" i="9"/>
  <c r="AQ2540" i="9"/>
  <c r="BJ2540" i="9"/>
  <c r="CC2540" i="9"/>
  <c r="CP2540" i="9"/>
  <c r="DB2540" i="9"/>
  <c r="DG2540" i="9"/>
  <c r="C2541" i="9"/>
  <c r="W2541" i="9"/>
  <c r="AQ2541" i="9"/>
  <c r="BJ2541" i="9"/>
  <c r="CC2541" i="9"/>
  <c r="CP2541" i="9"/>
  <c r="DB2541" i="9"/>
  <c r="DG2541" i="9"/>
  <c r="C2542" i="9"/>
  <c r="W2542" i="9"/>
  <c r="AQ2542" i="9"/>
  <c r="BJ2542" i="9"/>
  <c r="CC2542" i="9"/>
  <c r="CP2542" i="9"/>
  <c r="DB2542" i="9"/>
  <c r="DG2542" i="9"/>
  <c r="C2543" i="9"/>
  <c r="W2543" i="9"/>
  <c r="AQ2543" i="9"/>
  <c r="BJ2543" i="9"/>
  <c r="CC2543" i="9"/>
  <c r="CP2543" i="9"/>
  <c r="DB2543" i="9"/>
  <c r="DG2543" i="9"/>
  <c r="C2544" i="9"/>
  <c r="W2544" i="9"/>
  <c r="AQ2544" i="9"/>
  <c r="BJ2544" i="9"/>
  <c r="CC2544" i="9"/>
  <c r="CP2544" i="9"/>
  <c r="DB2544" i="9"/>
  <c r="DG2544" i="9"/>
  <c r="C2545" i="9"/>
  <c r="W2545" i="9"/>
  <c r="AQ2545" i="9"/>
  <c r="BJ2545" i="9"/>
  <c r="CC2545" i="9"/>
  <c r="CP2545" i="9"/>
  <c r="DB2545" i="9"/>
  <c r="DG2545" i="9"/>
  <c r="C2546" i="9"/>
  <c r="W2546" i="9"/>
  <c r="AQ2546" i="9"/>
  <c r="BJ2546" i="9"/>
  <c r="CC2546" i="9"/>
  <c r="CP2546" i="9"/>
  <c r="DB2546" i="9"/>
  <c r="DG2546" i="9"/>
  <c r="C2547" i="9"/>
  <c r="W2547" i="9"/>
  <c r="AQ2547" i="9"/>
  <c r="BJ2547" i="9"/>
  <c r="CC2547" i="9"/>
  <c r="CP2547" i="9"/>
  <c r="DB2547" i="9"/>
  <c r="DG2547" i="9"/>
  <c r="C2548" i="9"/>
  <c r="W2548" i="9"/>
  <c r="AQ2548" i="9"/>
  <c r="BJ2548" i="9"/>
  <c r="CC2548" i="9"/>
  <c r="CP2548" i="9"/>
  <c r="DB2548" i="9"/>
  <c r="DG2548" i="9"/>
  <c r="C2549" i="9"/>
  <c r="W2549" i="9"/>
  <c r="AQ2549" i="9"/>
  <c r="BJ2549" i="9"/>
  <c r="CC2549" i="9"/>
  <c r="CP2549" i="9"/>
  <c r="DB2549" i="9"/>
  <c r="DG2549" i="9"/>
  <c r="C2550" i="9"/>
  <c r="W2550" i="9"/>
  <c r="AQ2550" i="9"/>
  <c r="BJ2550" i="9"/>
  <c r="CC2550" i="9"/>
  <c r="CP2550" i="9"/>
  <c r="DB2550" i="9"/>
  <c r="DG2550" i="9"/>
  <c r="C2551" i="9"/>
  <c r="W2551" i="9"/>
  <c r="AQ2551" i="9"/>
  <c r="BJ2551" i="9"/>
  <c r="CC2551" i="9"/>
  <c r="CP2551" i="9"/>
  <c r="DB2551" i="9"/>
  <c r="DG2551" i="9"/>
  <c r="C2552" i="9"/>
  <c r="W2552" i="9"/>
  <c r="AQ2552" i="9"/>
  <c r="BJ2552" i="9"/>
  <c r="CC2552" i="9"/>
  <c r="CP2552" i="9"/>
  <c r="DB2552" i="9"/>
  <c r="DG2552" i="9"/>
  <c r="C2553" i="9"/>
  <c r="W2553" i="9"/>
  <c r="AQ2553" i="9"/>
  <c r="BJ2553" i="9"/>
  <c r="CC2553" i="9"/>
  <c r="CP2553" i="9"/>
  <c r="DB2553" i="9"/>
  <c r="DG2553" i="9"/>
  <c r="C2554" i="9"/>
  <c r="W2554" i="9"/>
  <c r="AQ2554" i="9"/>
  <c r="BJ2554" i="9"/>
  <c r="CC2554" i="9"/>
  <c r="CP2554" i="9"/>
  <c r="DB2554" i="9"/>
  <c r="DG2554" i="9"/>
  <c r="C2555" i="9"/>
  <c r="W2555" i="9"/>
  <c r="AQ2555" i="9"/>
  <c r="BJ2555" i="9"/>
  <c r="CC2555" i="9"/>
  <c r="CP2555" i="9"/>
  <c r="DB2555" i="9"/>
  <c r="DG2555" i="9"/>
  <c r="C2556" i="9"/>
  <c r="W2556" i="9"/>
  <c r="AQ2556" i="9"/>
  <c r="BJ2556" i="9"/>
  <c r="CC2556" i="9"/>
  <c r="CP2556" i="9"/>
  <c r="DB2556" i="9"/>
  <c r="DG2556" i="9"/>
  <c r="C2557" i="9"/>
  <c r="W2557" i="9"/>
  <c r="AQ2557" i="9"/>
  <c r="BJ2557" i="9"/>
  <c r="CC2557" i="9"/>
  <c r="CP2557" i="9"/>
  <c r="DB2557" i="9"/>
  <c r="DG2557" i="9"/>
  <c r="C2558" i="9"/>
  <c r="W2558" i="9"/>
  <c r="AQ2558" i="9"/>
  <c r="BJ2558" i="9"/>
  <c r="CC2558" i="9"/>
  <c r="CP2558" i="9"/>
  <c r="DB2558" i="9"/>
  <c r="DG2558" i="9"/>
  <c r="C2559" i="9"/>
  <c r="W2559" i="9"/>
  <c r="AQ2559" i="9"/>
  <c r="BJ2559" i="9"/>
  <c r="CC2559" i="9"/>
  <c r="CP2559" i="9"/>
  <c r="DB2559" i="9"/>
  <c r="DG2559" i="9"/>
  <c r="C2560" i="9"/>
  <c r="W2560" i="9"/>
  <c r="AQ2560" i="9"/>
  <c r="BJ2560" i="9"/>
  <c r="CC2560" i="9"/>
  <c r="CP2560" i="9"/>
  <c r="DB2560" i="9"/>
  <c r="DG2560" i="9"/>
  <c r="C2561" i="9"/>
  <c r="W2561" i="9"/>
  <c r="AQ2561" i="9"/>
  <c r="BJ2561" i="9"/>
  <c r="CC2561" i="9"/>
  <c r="CP2561" i="9"/>
  <c r="DB2561" i="9"/>
  <c r="DG2561" i="9"/>
  <c r="C2562" i="9"/>
  <c r="W2562" i="9"/>
  <c r="AQ2562" i="9"/>
  <c r="BJ2562" i="9"/>
  <c r="CC2562" i="9"/>
  <c r="CP2562" i="9"/>
  <c r="DB2562" i="9"/>
  <c r="DG2562" i="9"/>
  <c r="C2563" i="9"/>
  <c r="W2563" i="9"/>
  <c r="AQ2563" i="9"/>
  <c r="BJ2563" i="9"/>
  <c r="CC2563" i="9"/>
  <c r="CP2563" i="9"/>
  <c r="DB2563" i="9"/>
  <c r="DG2563" i="9"/>
  <c r="C2564" i="9"/>
  <c r="W2564" i="9"/>
  <c r="AQ2564" i="9"/>
  <c r="BJ2564" i="9"/>
  <c r="CC2564" i="9"/>
  <c r="CP2564" i="9"/>
  <c r="DB2564" i="9"/>
  <c r="DG2564" i="9"/>
  <c r="C2565" i="9"/>
  <c r="W2565" i="9"/>
  <c r="AQ2565" i="9"/>
  <c r="BJ2565" i="9"/>
  <c r="CC2565" i="9"/>
  <c r="CP2565" i="9"/>
  <c r="DB2565" i="9"/>
  <c r="DG2565" i="9"/>
  <c r="C2566" i="9"/>
  <c r="W2566" i="9"/>
  <c r="AQ2566" i="9"/>
  <c r="BJ2566" i="9"/>
  <c r="CC2566" i="9"/>
  <c r="CP2566" i="9"/>
  <c r="DB2566" i="9"/>
  <c r="DG2566" i="9"/>
  <c r="C2567" i="9"/>
  <c r="W2567" i="9"/>
  <c r="AQ2567" i="9"/>
  <c r="BJ2567" i="9"/>
  <c r="CC2567" i="9"/>
  <c r="CP2567" i="9"/>
  <c r="DB2567" i="9"/>
  <c r="DG2567" i="9"/>
  <c r="C2568" i="9"/>
  <c r="W2568" i="9"/>
  <c r="AQ2568" i="9"/>
  <c r="BJ2568" i="9"/>
  <c r="CC2568" i="9"/>
  <c r="CP2568" i="9"/>
  <c r="DB2568" i="9"/>
  <c r="DG2568" i="9"/>
  <c r="C2569" i="9"/>
  <c r="W2569" i="9"/>
  <c r="AQ2569" i="9"/>
  <c r="BJ2569" i="9"/>
  <c r="CC2569" i="9"/>
  <c r="CP2569" i="9"/>
  <c r="DB2569" i="9"/>
  <c r="DG2569" i="9"/>
  <c r="C2570" i="9"/>
  <c r="W2570" i="9"/>
  <c r="AQ2570" i="9"/>
  <c r="BJ2570" i="9"/>
  <c r="CC2570" i="9"/>
  <c r="CP2570" i="9"/>
  <c r="DB2570" i="9"/>
  <c r="DG2570" i="9"/>
  <c r="C2571" i="9"/>
  <c r="W2571" i="9"/>
  <c r="AQ2571" i="9"/>
  <c r="BJ2571" i="9"/>
  <c r="CC2571" i="9"/>
  <c r="CP2571" i="9"/>
  <c r="DB2571" i="9"/>
  <c r="DG2571" i="9"/>
  <c r="C2572" i="9"/>
  <c r="W2572" i="9"/>
  <c r="AQ2572" i="9"/>
  <c r="BJ2572" i="9"/>
  <c r="CC2572" i="9"/>
  <c r="CP2572" i="9"/>
  <c r="DB2572" i="9"/>
  <c r="DG2572" i="9"/>
  <c r="C2573" i="9"/>
  <c r="W2573" i="9"/>
  <c r="AQ2573" i="9"/>
  <c r="BJ2573" i="9"/>
  <c r="CC2573" i="9"/>
  <c r="CP2573" i="9"/>
  <c r="DB2573" i="9"/>
  <c r="DG2573" i="9"/>
  <c r="C2574" i="9"/>
  <c r="W2574" i="9"/>
  <c r="AQ2574" i="9"/>
  <c r="BJ2574" i="9"/>
  <c r="CC2574" i="9"/>
  <c r="CP2574" i="9"/>
  <c r="DB2574" i="9"/>
  <c r="DG2574" i="9"/>
  <c r="C2575" i="9"/>
  <c r="W2575" i="9"/>
  <c r="AQ2575" i="9"/>
  <c r="BJ2575" i="9"/>
  <c r="CC2575" i="9"/>
  <c r="CP2575" i="9"/>
  <c r="DB2575" i="9"/>
  <c r="DG2575" i="9"/>
  <c r="C2576" i="9"/>
  <c r="W2576" i="9"/>
  <c r="AQ2576" i="9"/>
  <c r="BJ2576" i="9"/>
  <c r="CC2576" i="9"/>
  <c r="CP2576" i="9"/>
  <c r="DB2576" i="9"/>
  <c r="DG2576" i="9"/>
  <c r="C2577" i="9"/>
  <c r="W2577" i="9"/>
  <c r="AQ2577" i="9"/>
  <c r="BJ2577" i="9"/>
  <c r="CC2577" i="9"/>
  <c r="CP2577" i="9"/>
  <c r="DB2577" i="9"/>
  <c r="DG2577" i="9"/>
  <c r="C2578" i="9"/>
  <c r="W2578" i="9"/>
  <c r="AQ2578" i="9"/>
  <c r="BJ2578" i="9"/>
  <c r="CC2578" i="9"/>
  <c r="CP2578" i="9"/>
  <c r="DB2578" i="9"/>
  <c r="DG2578" i="9"/>
  <c r="C2579" i="9"/>
  <c r="W2579" i="9"/>
  <c r="AQ2579" i="9"/>
  <c r="BJ2579" i="9"/>
  <c r="CC2579" i="9"/>
  <c r="CP2579" i="9"/>
  <c r="DB2579" i="9"/>
  <c r="DG2579" i="9"/>
  <c r="C2580" i="9"/>
  <c r="W2580" i="9"/>
  <c r="AQ2580" i="9"/>
  <c r="BJ2580" i="9"/>
  <c r="CC2580" i="9"/>
  <c r="CP2580" i="9"/>
  <c r="DB2580" i="9"/>
  <c r="DG2580" i="9"/>
  <c r="C2581" i="9"/>
  <c r="W2581" i="9"/>
  <c r="AQ2581" i="9"/>
  <c r="BJ2581" i="9"/>
  <c r="CC2581" i="9"/>
  <c r="CP2581" i="9"/>
  <c r="DB2581" i="9"/>
  <c r="DG2581" i="9"/>
  <c r="C2582" i="9"/>
  <c r="W2582" i="9"/>
  <c r="AQ2582" i="9"/>
  <c r="BJ2582" i="9"/>
  <c r="CC2582" i="9"/>
  <c r="CP2582" i="9"/>
  <c r="DB2582" i="9"/>
  <c r="DG2582" i="9"/>
  <c r="C2583" i="9"/>
  <c r="W2583" i="9"/>
  <c r="AQ2583" i="9"/>
  <c r="BJ2583" i="9"/>
  <c r="CC2583" i="9"/>
  <c r="CP2583" i="9"/>
  <c r="DB2583" i="9"/>
  <c r="DG2583" i="9"/>
  <c r="C2584" i="9"/>
  <c r="W2584" i="9"/>
  <c r="AQ2584" i="9"/>
  <c r="BJ2584" i="9"/>
  <c r="CC2584" i="9"/>
  <c r="CP2584" i="9"/>
  <c r="DB2584" i="9"/>
  <c r="DG2584" i="9"/>
  <c r="C2585" i="9"/>
  <c r="W2585" i="9"/>
  <c r="AQ2585" i="9"/>
  <c r="BJ2585" i="9"/>
  <c r="CC2585" i="9"/>
  <c r="CP2585" i="9"/>
  <c r="DB2585" i="9"/>
  <c r="DG2585" i="9"/>
  <c r="C2586" i="9"/>
  <c r="W2586" i="9"/>
  <c r="AQ2586" i="9"/>
  <c r="BJ2586" i="9"/>
  <c r="CC2586" i="9"/>
  <c r="CP2586" i="9"/>
  <c r="DB2586" i="9"/>
  <c r="DG2586" i="9"/>
  <c r="C2587" i="9"/>
  <c r="W2587" i="9"/>
  <c r="AQ2587" i="9"/>
  <c r="BJ2587" i="9"/>
  <c r="CC2587" i="9"/>
  <c r="CP2587" i="9"/>
  <c r="DB2587" i="9"/>
  <c r="DG2587" i="9"/>
  <c r="C2588" i="9"/>
  <c r="W2588" i="9"/>
  <c r="AQ2588" i="9"/>
  <c r="BJ2588" i="9"/>
  <c r="CC2588" i="9"/>
  <c r="CP2588" i="9"/>
  <c r="DB2588" i="9"/>
  <c r="DG2588" i="9"/>
  <c r="C2589" i="9"/>
  <c r="W2589" i="9"/>
  <c r="AQ2589" i="9"/>
  <c r="BJ2589" i="9"/>
  <c r="CC2589" i="9"/>
  <c r="CP2589" i="9"/>
  <c r="DB2589" i="9"/>
  <c r="DG2589" i="9"/>
  <c r="C2590" i="9"/>
  <c r="W2590" i="9"/>
  <c r="AQ2590" i="9"/>
  <c r="BJ2590" i="9"/>
  <c r="CC2590" i="9"/>
  <c r="CP2590" i="9"/>
  <c r="DB2590" i="9"/>
  <c r="DG2590" i="9"/>
  <c r="C2591" i="9"/>
  <c r="W2591" i="9"/>
  <c r="AQ2591" i="9"/>
  <c r="BJ2591" i="9"/>
  <c r="CC2591" i="9"/>
  <c r="CP2591" i="9"/>
  <c r="DB2591" i="9"/>
  <c r="DG2591" i="9"/>
  <c r="C2592" i="9"/>
  <c r="W2592" i="9"/>
  <c r="AQ2592" i="9"/>
  <c r="BJ2592" i="9"/>
  <c r="CC2592" i="9"/>
  <c r="CP2592" i="9"/>
  <c r="DB2592" i="9"/>
  <c r="DG2592" i="9"/>
  <c r="C2593" i="9"/>
  <c r="W2593" i="9"/>
  <c r="AQ2593" i="9"/>
  <c r="BJ2593" i="9"/>
  <c r="CC2593" i="9"/>
  <c r="CP2593" i="9"/>
  <c r="DB2593" i="9"/>
  <c r="DG2593" i="9"/>
  <c r="C2594" i="9"/>
  <c r="W2594" i="9"/>
  <c r="AQ2594" i="9"/>
  <c r="BJ2594" i="9"/>
  <c r="CC2594" i="9"/>
  <c r="CP2594" i="9"/>
  <c r="DB2594" i="9"/>
  <c r="DG2594" i="9"/>
  <c r="C2595" i="9"/>
  <c r="W2595" i="9"/>
  <c r="AQ2595" i="9"/>
  <c r="BJ2595" i="9"/>
  <c r="CC2595" i="9"/>
  <c r="CP2595" i="9"/>
  <c r="DB2595" i="9"/>
  <c r="DG2595" i="9"/>
  <c r="C2596" i="9"/>
  <c r="W2596" i="9"/>
  <c r="AQ2596" i="9"/>
  <c r="BJ2596" i="9"/>
  <c r="CC2596" i="9"/>
  <c r="CP2596" i="9"/>
  <c r="DB2596" i="9"/>
  <c r="DG2596" i="9"/>
  <c r="C2597" i="9"/>
  <c r="W2597" i="9"/>
  <c r="AQ2597" i="9"/>
  <c r="BJ2597" i="9"/>
  <c r="CC2597" i="9"/>
  <c r="CP2597" i="9"/>
  <c r="DB2597" i="9"/>
  <c r="DG2597" i="9"/>
  <c r="C2598" i="9"/>
  <c r="W2598" i="9"/>
  <c r="AQ2598" i="9"/>
  <c r="BJ2598" i="9"/>
  <c r="CC2598" i="9"/>
  <c r="CP2598" i="9"/>
  <c r="DB2598" i="9"/>
  <c r="DG2598" i="9"/>
  <c r="C2599" i="9"/>
  <c r="W2599" i="9"/>
  <c r="AQ2599" i="9"/>
  <c r="BJ2599" i="9"/>
  <c r="CC2599" i="9"/>
  <c r="CP2599" i="9"/>
  <c r="DB2599" i="9"/>
  <c r="DG2599" i="9"/>
  <c r="C2600" i="9"/>
  <c r="W2600" i="9"/>
  <c r="AQ2600" i="9"/>
  <c r="BJ2600" i="9"/>
  <c r="CC2600" i="9"/>
  <c r="CP2600" i="9"/>
  <c r="DB2600" i="9"/>
  <c r="DG2600" i="9"/>
  <c r="C2601" i="9"/>
  <c r="W2601" i="9"/>
  <c r="AQ2601" i="9"/>
  <c r="BJ2601" i="9"/>
  <c r="CC2601" i="9"/>
  <c r="CP2601" i="9"/>
  <c r="DB2601" i="9"/>
  <c r="DG2601" i="9"/>
  <c r="C2602" i="9"/>
  <c r="W2602" i="9"/>
  <c r="AQ2602" i="9"/>
  <c r="BJ2602" i="9"/>
  <c r="CC2602" i="9"/>
  <c r="CP2602" i="9"/>
  <c r="DB2602" i="9"/>
  <c r="DG2602" i="9"/>
  <c r="C2603" i="9"/>
  <c r="W2603" i="9"/>
  <c r="AQ2603" i="9"/>
  <c r="BJ2603" i="9"/>
  <c r="CC2603" i="9"/>
  <c r="CP2603" i="9"/>
  <c r="DB2603" i="9"/>
  <c r="DG2603" i="9"/>
  <c r="C2604" i="9"/>
  <c r="W2604" i="9"/>
  <c r="AQ2604" i="9"/>
  <c r="BJ2604" i="9"/>
  <c r="CC2604" i="9"/>
  <c r="CP2604" i="9"/>
  <c r="DB2604" i="9"/>
  <c r="DG2604" i="9"/>
  <c r="C2605" i="9"/>
  <c r="W2605" i="9"/>
  <c r="AQ2605" i="9"/>
  <c r="BJ2605" i="9"/>
  <c r="CC2605" i="9"/>
  <c r="CP2605" i="9"/>
  <c r="DB2605" i="9"/>
  <c r="DG2605" i="9"/>
  <c r="C2606" i="9"/>
  <c r="W2606" i="9"/>
  <c r="AQ2606" i="9"/>
  <c r="BJ2606" i="9"/>
  <c r="CC2606" i="9"/>
  <c r="CP2606" i="9"/>
  <c r="DB2606" i="9"/>
  <c r="DG2606" i="9"/>
  <c r="C2607" i="9"/>
  <c r="W2607" i="9"/>
  <c r="AQ2607" i="9"/>
  <c r="BJ2607" i="9"/>
  <c r="CC2607" i="9"/>
  <c r="CP2607" i="9"/>
  <c r="DB2607" i="9"/>
  <c r="DG2607" i="9"/>
  <c r="C2608" i="9"/>
  <c r="W2608" i="9"/>
  <c r="AQ2608" i="9"/>
  <c r="BJ2608" i="9"/>
  <c r="CC2608" i="9"/>
  <c r="CP2608" i="9"/>
  <c r="DB2608" i="9"/>
  <c r="DG2608" i="9"/>
  <c r="C2609" i="9"/>
  <c r="W2609" i="9"/>
  <c r="AQ2609" i="9"/>
  <c r="BJ2609" i="9"/>
  <c r="CC2609" i="9"/>
  <c r="CP2609" i="9"/>
  <c r="DB2609" i="9"/>
  <c r="DG2609" i="9"/>
  <c r="C2610" i="9"/>
  <c r="W2610" i="9"/>
  <c r="AQ2610" i="9"/>
  <c r="BJ2610" i="9"/>
  <c r="CC2610" i="9"/>
  <c r="CP2610" i="9"/>
  <c r="DB2610" i="9"/>
  <c r="DG2610" i="9"/>
  <c r="C2611" i="9"/>
  <c r="W2611" i="9"/>
  <c r="AQ2611" i="9"/>
  <c r="BJ2611" i="9"/>
  <c r="CC2611" i="9"/>
  <c r="CP2611" i="9"/>
  <c r="DB2611" i="9"/>
  <c r="DG2611" i="9"/>
  <c r="C2612" i="9"/>
  <c r="W2612" i="9"/>
  <c r="AQ2612" i="9"/>
  <c r="BJ2612" i="9"/>
  <c r="CC2612" i="9"/>
  <c r="CP2612" i="9"/>
  <c r="DB2612" i="9"/>
  <c r="DG2612" i="9"/>
  <c r="C2613" i="9"/>
  <c r="W2613" i="9"/>
  <c r="AQ2613" i="9"/>
  <c r="BJ2613" i="9"/>
  <c r="CC2613" i="9"/>
  <c r="CP2613" i="9"/>
  <c r="DB2613" i="9"/>
  <c r="DG2613" i="9"/>
  <c r="C2614" i="9"/>
  <c r="W2614" i="9"/>
  <c r="AQ2614" i="9"/>
  <c r="BJ2614" i="9"/>
  <c r="CC2614" i="9"/>
  <c r="CP2614" i="9"/>
  <c r="DB2614" i="9"/>
  <c r="DG2614" i="9"/>
  <c r="C2615" i="9"/>
  <c r="W2615" i="9"/>
  <c r="AQ2615" i="9"/>
  <c r="BJ2615" i="9"/>
  <c r="CC2615" i="9"/>
  <c r="CP2615" i="9"/>
  <c r="DB2615" i="9"/>
  <c r="DG2615" i="9"/>
  <c r="C2616" i="9"/>
  <c r="W2616" i="9"/>
  <c r="AQ2616" i="9"/>
  <c r="BJ2616" i="9"/>
  <c r="CC2616" i="9"/>
  <c r="CP2616" i="9"/>
  <c r="DB2616" i="9"/>
  <c r="DG2616" i="9"/>
  <c r="C2617" i="9"/>
  <c r="W2617" i="9"/>
  <c r="AQ2617" i="9"/>
  <c r="BJ2617" i="9"/>
  <c r="CC2617" i="9"/>
  <c r="CP2617" i="9"/>
  <c r="DB2617" i="9"/>
  <c r="DG2617" i="9"/>
  <c r="C2618" i="9"/>
  <c r="W2618" i="9"/>
  <c r="AQ2618" i="9"/>
  <c r="BJ2618" i="9"/>
  <c r="CC2618" i="9"/>
  <c r="CP2618" i="9"/>
  <c r="DB2618" i="9"/>
  <c r="DG2618" i="9"/>
  <c r="C2619" i="9"/>
  <c r="W2619" i="9"/>
  <c r="AQ2619" i="9"/>
  <c r="BJ2619" i="9"/>
  <c r="CC2619" i="9"/>
  <c r="CP2619" i="9"/>
  <c r="DB2619" i="9"/>
  <c r="DG2619" i="9"/>
  <c r="C2620" i="9"/>
  <c r="W2620" i="9"/>
  <c r="AQ2620" i="9"/>
  <c r="BJ2620" i="9"/>
  <c r="CC2620" i="9"/>
  <c r="CP2620" i="9"/>
  <c r="DB2620" i="9"/>
  <c r="DG2620" i="9"/>
  <c r="C2621" i="9"/>
  <c r="W2621" i="9"/>
  <c r="AQ2621" i="9"/>
  <c r="BJ2621" i="9"/>
  <c r="CC2621" i="9"/>
  <c r="CP2621" i="9"/>
  <c r="DB2621" i="9"/>
  <c r="DG2621" i="9"/>
  <c r="C2622" i="9"/>
  <c r="W2622" i="9"/>
  <c r="AQ2622" i="9"/>
  <c r="BJ2622" i="9"/>
  <c r="CC2622" i="9"/>
  <c r="CP2622" i="9"/>
  <c r="DB2622" i="9"/>
  <c r="DG2622" i="9"/>
  <c r="C2623" i="9"/>
  <c r="W2623" i="9"/>
  <c r="AQ2623" i="9"/>
  <c r="BJ2623" i="9"/>
  <c r="CC2623" i="9"/>
  <c r="CP2623" i="9"/>
  <c r="DB2623" i="9"/>
  <c r="DG2623" i="9"/>
  <c r="C2624" i="9"/>
  <c r="W2624" i="9"/>
  <c r="AQ2624" i="9"/>
  <c r="BJ2624" i="9"/>
  <c r="CC2624" i="9"/>
  <c r="CP2624" i="9"/>
  <c r="DB2624" i="9"/>
  <c r="DG2624" i="9"/>
  <c r="C2625" i="9"/>
  <c r="W2625" i="9"/>
  <c r="AQ2625" i="9"/>
  <c r="BJ2625" i="9"/>
  <c r="CC2625" i="9"/>
  <c r="CP2625" i="9"/>
  <c r="DB2625" i="9"/>
  <c r="DG2625" i="9"/>
  <c r="C2626" i="9"/>
  <c r="W2626" i="9"/>
  <c r="AQ2626" i="9"/>
  <c r="BJ2626" i="9"/>
  <c r="CC2626" i="9"/>
  <c r="CP2626" i="9"/>
  <c r="DB2626" i="9"/>
  <c r="DG2626" i="9"/>
  <c r="C2627" i="9"/>
  <c r="W2627" i="9"/>
  <c r="AQ2627" i="9"/>
  <c r="BJ2627" i="9"/>
  <c r="CC2627" i="9"/>
  <c r="CP2627" i="9"/>
  <c r="DB2627" i="9"/>
  <c r="DG2627" i="9"/>
  <c r="C2628" i="9"/>
  <c r="W2628" i="9"/>
  <c r="AQ2628" i="9"/>
  <c r="BJ2628" i="9"/>
  <c r="CC2628" i="9"/>
  <c r="CP2628" i="9"/>
  <c r="DB2628" i="9"/>
  <c r="DG2628" i="9"/>
  <c r="C2629" i="9"/>
  <c r="W2629" i="9"/>
  <c r="AQ2629" i="9"/>
  <c r="BJ2629" i="9"/>
  <c r="CC2629" i="9"/>
  <c r="CP2629" i="9"/>
  <c r="DB2629" i="9"/>
  <c r="DG2629" i="9"/>
  <c r="C2630" i="9"/>
  <c r="W2630" i="9"/>
  <c r="AQ2630" i="9"/>
  <c r="BJ2630" i="9"/>
  <c r="CC2630" i="9"/>
  <c r="CP2630" i="9"/>
  <c r="DB2630" i="9"/>
  <c r="DG2630" i="9"/>
  <c r="C2631" i="9"/>
  <c r="W2631" i="9"/>
  <c r="AQ2631" i="9"/>
  <c r="BJ2631" i="9"/>
  <c r="CC2631" i="9"/>
  <c r="CP2631" i="9"/>
  <c r="DB2631" i="9"/>
  <c r="DG2631" i="9"/>
  <c r="C2632" i="9"/>
  <c r="W2632" i="9"/>
  <c r="AQ2632" i="9"/>
  <c r="BJ2632" i="9"/>
  <c r="CC2632" i="9"/>
  <c r="CP2632" i="9"/>
  <c r="DB2632" i="9"/>
  <c r="DG2632" i="9"/>
  <c r="C2633" i="9"/>
  <c r="W2633" i="9"/>
  <c r="AQ2633" i="9"/>
  <c r="BJ2633" i="9"/>
  <c r="CC2633" i="9"/>
  <c r="CP2633" i="9"/>
  <c r="DB2633" i="9"/>
  <c r="DG2633" i="9"/>
  <c r="C2634" i="9"/>
  <c r="W2634" i="9"/>
  <c r="AQ2634" i="9"/>
  <c r="BJ2634" i="9"/>
  <c r="CC2634" i="9"/>
  <c r="CP2634" i="9"/>
  <c r="DB2634" i="9"/>
  <c r="DG2634" i="9"/>
  <c r="C2635" i="9"/>
  <c r="W2635" i="9"/>
  <c r="AQ2635" i="9"/>
  <c r="BJ2635" i="9"/>
  <c r="CC2635" i="9"/>
  <c r="CP2635" i="9"/>
  <c r="DB2635" i="9"/>
  <c r="DG2635" i="9"/>
  <c r="C2636" i="9"/>
  <c r="W2636" i="9"/>
  <c r="AQ2636" i="9"/>
  <c r="BJ2636" i="9"/>
  <c r="CC2636" i="9"/>
  <c r="CP2636" i="9"/>
  <c r="DB2636" i="9"/>
  <c r="DG2636" i="9"/>
  <c r="C2637" i="9"/>
  <c r="W2637" i="9"/>
  <c r="AQ2637" i="9"/>
  <c r="BJ2637" i="9"/>
  <c r="CC2637" i="9"/>
  <c r="CP2637" i="9"/>
  <c r="DB2637" i="9"/>
  <c r="DG2637" i="9"/>
  <c r="C2638" i="9"/>
  <c r="W2638" i="9"/>
  <c r="AQ2638" i="9"/>
  <c r="BJ2638" i="9"/>
  <c r="CC2638" i="9"/>
  <c r="CP2638" i="9"/>
  <c r="DB2638" i="9"/>
  <c r="DG2638" i="9"/>
  <c r="C2639" i="9"/>
  <c r="W2639" i="9"/>
  <c r="AQ2639" i="9"/>
  <c r="BJ2639" i="9"/>
  <c r="CC2639" i="9"/>
  <c r="CP2639" i="9"/>
  <c r="DB2639" i="9"/>
  <c r="DG2639" i="9"/>
  <c r="C2640" i="9"/>
  <c r="W2640" i="9"/>
  <c r="AQ2640" i="9"/>
  <c r="BJ2640" i="9"/>
  <c r="CC2640" i="9"/>
  <c r="CP2640" i="9"/>
  <c r="DB2640" i="9"/>
  <c r="DG2640" i="9"/>
  <c r="C2641" i="9"/>
  <c r="W2641" i="9"/>
  <c r="AQ2641" i="9"/>
  <c r="BJ2641" i="9"/>
  <c r="CC2641" i="9"/>
  <c r="CP2641" i="9"/>
  <c r="DB2641" i="9"/>
  <c r="DG2641" i="9"/>
  <c r="C2642" i="9"/>
  <c r="W2642" i="9"/>
  <c r="AQ2642" i="9"/>
  <c r="BJ2642" i="9"/>
  <c r="CC2642" i="9"/>
  <c r="CP2642" i="9"/>
  <c r="DB2642" i="9"/>
  <c r="DG2642" i="9"/>
  <c r="C2643" i="9"/>
  <c r="W2643" i="9"/>
  <c r="AQ2643" i="9"/>
  <c r="BJ2643" i="9"/>
  <c r="CC2643" i="9"/>
  <c r="CP2643" i="9"/>
  <c r="DB2643" i="9"/>
  <c r="DG2643" i="9"/>
  <c r="C2644" i="9"/>
  <c r="W2644" i="9"/>
  <c r="AQ2644" i="9"/>
  <c r="BJ2644" i="9"/>
  <c r="CC2644" i="9"/>
  <c r="CP2644" i="9"/>
  <c r="DB2644" i="9"/>
  <c r="DG2644" i="9"/>
  <c r="C2645" i="9"/>
  <c r="W2645" i="9"/>
  <c r="AQ2645" i="9"/>
  <c r="BJ2645" i="9"/>
  <c r="CC2645" i="9"/>
  <c r="CP2645" i="9"/>
  <c r="DB2645" i="9"/>
  <c r="DG2645" i="9"/>
  <c r="C2646" i="9"/>
  <c r="W2646" i="9"/>
  <c r="AQ2646" i="9"/>
  <c r="BJ2646" i="9"/>
  <c r="CC2646" i="9"/>
  <c r="CP2646" i="9"/>
  <c r="DB2646" i="9"/>
  <c r="DG2646" i="9"/>
  <c r="C2647" i="9"/>
  <c r="W2647" i="9"/>
  <c r="AQ2647" i="9"/>
  <c r="BJ2647" i="9"/>
  <c r="CC2647" i="9"/>
  <c r="CP2647" i="9"/>
  <c r="DB2647" i="9"/>
  <c r="DG2647" i="9"/>
  <c r="C2648" i="9"/>
  <c r="W2648" i="9"/>
  <c r="AQ2648" i="9"/>
  <c r="BJ2648" i="9"/>
  <c r="CC2648" i="9"/>
  <c r="CP2648" i="9"/>
  <c r="DB2648" i="9"/>
  <c r="DG2648" i="9"/>
  <c r="C2649" i="9"/>
  <c r="W2649" i="9"/>
  <c r="AQ2649" i="9"/>
  <c r="BJ2649" i="9"/>
  <c r="CC2649" i="9"/>
  <c r="CP2649" i="9"/>
  <c r="DB2649" i="9"/>
  <c r="DG2649" i="9"/>
  <c r="C2650" i="9"/>
  <c r="W2650" i="9"/>
  <c r="AQ2650" i="9"/>
  <c r="BJ2650" i="9"/>
  <c r="CC2650" i="9"/>
  <c r="CP2650" i="9"/>
  <c r="DB2650" i="9"/>
  <c r="DG2650" i="9"/>
  <c r="C2651" i="9"/>
  <c r="W2651" i="9"/>
  <c r="AQ2651" i="9"/>
  <c r="BJ2651" i="9"/>
  <c r="CC2651" i="9"/>
  <c r="CP2651" i="9"/>
  <c r="DB2651" i="9"/>
  <c r="DG2651" i="9"/>
  <c r="C2652" i="9"/>
  <c r="W2652" i="9"/>
  <c r="AQ2652" i="9"/>
  <c r="BJ2652" i="9"/>
  <c r="CC2652" i="9"/>
  <c r="CP2652" i="9"/>
  <c r="DB2652" i="9"/>
  <c r="DG2652" i="9"/>
  <c r="C2653" i="9"/>
  <c r="W2653" i="9"/>
  <c r="AQ2653" i="9"/>
  <c r="BJ2653" i="9"/>
  <c r="CC2653" i="9"/>
  <c r="CP2653" i="9"/>
  <c r="DB2653" i="9"/>
  <c r="DG2653" i="9"/>
  <c r="C2654" i="9"/>
  <c r="W2654" i="9"/>
  <c r="AQ2654" i="9"/>
  <c r="BJ2654" i="9"/>
  <c r="CC2654" i="9"/>
  <c r="CP2654" i="9"/>
  <c r="DB2654" i="9"/>
  <c r="DG2654" i="9"/>
  <c r="C2655" i="9"/>
  <c r="W2655" i="9"/>
  <c r="AQ2655" i="9"/>
  <c r="BJ2655" i="9"/>
  <c r="CC2655" i="9"/>
  <c r="CP2655" i="9"/>
  <c r="DB2655" i="9"/>
  <c r="DG2655" i="9"/>
  <c r="C2656" i="9"/>
  <c r="W2656" i="9"/>
  <c r="AQ2656" i="9"/>
  <c r="BJ2656" i="9"/>
  <c r="CC2656" i="9"/>
  <c r="CP2656" i="9"/>
  <c r="DB2656" i="9"/>
  <c r="DG2656" i="9"/>
  <c r="C2657" i="9"/>
  <c r="W2657" i="9"/>
  <c r="AQ2657" i="9"/>
  <c r="BJ2657" i="9"/>
  <c r="CC2657" i="9"/>
  <c r="CP2657" i="9"/>
  <c r="DB2657" i="9"/>
  <c r="DG2657" i="9"/>
  <c r="C2658" i="9"/>
  <c r="W2658" i="9"/>
  <c r="AQ2658" i="9"/>
  <c r="BJ2658" i="9"/>
  <c r="CC2658" i="9"/>
  <c r="CP2658" i="9"/>
  <c r="DB2658" i="9"/>
  <c r="DG2658" i="9"/>
  <c r="C2659" i="9"/>
  <c r="W2659" i="9"/>
  <c r="AQ2659" i="9"/>
  <c r="BJ2659" i="9"/>
  <c r="CC2659" i="9"/>
  <c r="CP2659" i="9"/>
  <c r="DB2659" i="9"/>
  <c r="DG2659" i="9"/>
  <c r="C2660" i="9"/>
  <c r="W2660" i="9"/>
  <c r="AQ2660" i="9"/>
  <c r="BJ2660" i="9"/>
  <c r="CC2660" i="9"/>
  <c r="CP2660" i="9"/>
  <c r="DB2660" i="9"/>
  <c r="DG2660" i="9"/>
  <c r="C2661" i="9"/>
  <c r="W2661" i="9"/>
  <c r="AQ2661" i="9"/>
  <c r="BJ2661" i="9"/>
  <c r="CC2661" i="9"/>
  <c r="CP2661" i="9"/>
  <c r="DB2661" i="9"/>
  <c r="DG2661" i="9"/>
  <c r="C2662" i="9"/>
  <c r="W2662" i="9"/>
  <c r="AQ2662" i="9"/>
  <c r="BJ2662" i="9"/>
  <c r="CC2662" i="9"/>
  <c r="CP2662" i="9"/>
  <c r="DB2662" i="9"/>
  <c r="DG2662" i="9"/>
  <c r="C2663" i="9"/>
  <c r="W2663" i="9"/>
  <c r="AQ2663" i="9"/>
  <c r="BJ2663" i="9"/>
  <c r="CC2663" i="9"/>
  <c r="CP2663" i="9"/>
  <c r="DB2663" i="9"/>
  <c r="DG2663" i="9"/>
  <c r="C2664" i="9"/>
  <c r="W2664" i="9"/>
  <c r="AQ2664" i="9"/>
  <c r="BJ2664" i="9"/>
  <c r="CC2664" i="9"/>
  <c r="CP2664" i="9"/>
  <c r="DB2664" i="9"/>
  <c r="DG2664" i="9"/>
  <c r="C2665" i="9"/>
  <c r="W2665" i="9"/>
  <c r="AQ2665" i="9"/>
  <c r="BJ2665" i="9"/>
  <c r="CC2665" i="9"/>
  <c r="CP2665" i="9"/>
  <c r="DB2665" i="9"/>
  <c r="DG2665" i="9"/>
  <c r="C2666" i="9"/>
  <c r="W2666" i="9"/>
  <c r="AQ2666" i="9"/>
  <c r="BJ2666" i="9"/>
  <c r="CC2666" i="9"/>
  <c r="CP2666" i="9"/>
  <c r="DB2666" i="9"/>
  <c r="DG2666" i="9"/>
  <c r="C2667" i="9"/>
  <c r="W2667" i="9"/>
  <c r="AQ2667" i="9"/>
  <c r="BJ2667" i="9"/>
  <c r="CC2667" i="9"/>
  <c r="CP2667" i="9"/>
  <c r="DB2667" i="9"/>
  <c r="DG2667" i="9"/>
  <c r="C2668" i="9"/>
  <c r="W2668" i="9"/>
  <c r="AQ2668" i="9"/>
  <c r="BJ2668" i="9"/>
  <c r="CC2668" i="9"/>
  <c r="CP2668" i="9"/>
  <c r="DB2668" i="9"/>
  <c r="DG2668" i="9"/>
  <c r="C2669" i="9"/>
  <c r="W2669" i="9"/>
  <c r="AQ2669" i="9"/>
  <c r="BJ2669" i="9"/>
  <c r="CC2669" i="9"/>
  <c r="CP2669" i="9"/>
  <c r="DB2669" i="9"/>
  <c r="DG2669" i="9"/>
  <c r="C2670" i="9"/>
  <c r="W2670" i="9"/>
  <c r="AQ2670" i="9"/>
  <c r="BJ2670" i="9"/>
  <c r="CC2670" i="9"/>
  <c r="CP2670" i="9"/>
  <c r="DB2670" i="9"/>
  <c r="DG2670" i="9"/>
  <c r="C2671" i="9"/>
  <c r="W2671" i="9"/>
  <c r="AQ2671" i="9"/>
  <c r="BJ2671" i="9"/>
  <c r="CC2671" i="9"/>
  <c r="CP2671" i="9"/>
  <c r="DB2671" i="9"/>
  <c r="DG2671" i="9"/>
  <c r="C2672" i="9"/>
  <c r="W2672" i="9"/>
  <c r="AQ2672" i="9"/>
  <c r="BJ2672" i="9"/>
  <c r="CC2672" i="9"/>
  <c r="CP2672" i="9"/>
  <c r="DB2672" i="9"/>
  <c r="DG2672" i="9"/>
  <c r="C2673" i="9"/>
  <c r="W2673" i="9"/>
  <c r="AQ2673" i="9"/>
  <c r="BJ2673" i="9"/>
  <c r="CC2673" i="9"/>
  <c r="CP2673" i="9"/>
  <c r="DB2673" i="9"/>
  <c r="DG2673" i="9"/>
  <c r="C2674" i="9"/>
  <c r="W2674" i="9"/>
  <c r="AQ2674" i="9"/>
  <c r="BJ2674" i="9"/>
  <c r="CC2674" i="9"/>
  <c r="CP2674" i="9"/>
  <c r="DB2674" i="9"/>
  <c r="DG2674" i="9"/>
  <c r="C2675" i="9"/>
  <c r="W2675" i="9"/>
  <c r="AQ2675" i="9"/>
  <c r="BJ2675" i="9"/>
  <c r="CC2675" i="9"/>
  <c r="CP2675" i="9"/>
  <c r="DB2675" i="9"/>
  <c r="DG2675" i="9"/>
  <c r="C2676" i="9"/>
  <c r="W2676" i="9"/>
  <c r="AQ2676" i="9"/>
  <c r="BJ2676" i="9"/>
  <c r="CC2676" i="9"/>
  <c r="CP2676" i="9"/>
  <c r="DB2676" i="9"/>
  <c r="DG2676" i="9"/>
  <c r="C2677" i="9"/>
  <c r="W2677" i="9"/>
  <c r="AQ2677" i="9"/>
  <c r="BJ2677" i="9"/>
  <c r="CC2677" i="9"/>
  <c r="CP2677" i="9"/>
  <c r="DB2677" i="9"/>
  <c r="DG2677" i="9"/>
  <c r="C2678" i="9"/>
  <c r="W2678" i="9"/>
  <c r="AQ2678" i="9"/>
  <c r="BJ2678" i="9"/>
  <c r="CC2678" i="9"/>
  <c r="CP2678" i="9"/>
  <c r="DB2678" i="9"/>
  <c r="DG2678" i="9"/>
  <c r="C2679" i="9"/>
  <c r="W2679" i="9"/>
  <c r="AQ2679" i="9"/>
  <c r="BJ2679" i="9"/>
  <c r="CC2679" i="9"/>
  <c r="CP2679" i="9"/>
  <c r="DB2679" i="9"/>
  <c r="DG2679" i="9"/>
  <c r="C2680" i="9"/>
  <c r="W2680" i="9"/>
  <c r="AQ2680" i="9"/>
  <c r="BJ2680" i="9"/>
  <c r="CC2680" i="9"/>
  <c r="CP2680" i="9"/>
  <c r="DB2680" i="9"/>
  <c r="DG2680" i="9"/>
  <c r="C2681" i="9"/>
  <c r="W2681" i="9"/>
  <c r="AQ2681" i="9"/>
  <c r="BJ2681" i="9"/>
  <c r="CC2681" i="9"/>
  <c r="CP2681" i="9"/>
  <c r="DB2681" i="9"/>
  <c r="DG2681" i="9"/>
  <c r="C2682" i="9"/>
  <c r="W2682" i="9"/>
  <c r="AQ2682" i="9"/>
  <c r="BJ2682" i="9"/>
  <c r="CC2682" i="9"/>
  <c r="CP2682" i="9"/>
  <c r="DB2682" i="9"/>
  <c r="DG2682" i="9"/>
  <c r="C2683" i="9"/>
  <c r="W2683" i="9"/>
  <c r="AQ2683" i="9"/>
  <c r="BJ2683" i="9"/>
  <c r="CC2683" i="9"/>
  <c r="CP2683" i="9"/>
  <c r="DB2683" i="9"/>
  <c r="DG2683" i="9"/>
  <c r="C2684" i="9"/>
  <c r="W2684" i="9"/>
  <c r="AQ2684" i="9"/>
  <c r="BJ2684" i="9"/>
  <c r="CC2684" i="9"/>
  <c r="CP2684" i="9"/>
  <c r="DB2684" i="9"/>
  <c r="DG2684" i="9"/>
  <c r="C2685" i="9"/>
  <c r="W2685" i="9"/>
  <c r="AQ2685" i="9"/>
  <c r="BJ2685" i="9"/>
  <c r="CC2685" i="9"/>
  <c r="CP2685" i="9"/>
  <c r="DB2685" i="9"/>
  <c r="DG2685" i="9"/>
  <c r="C2686" i="9"/>
  <c r="W2686" i="9"/>
  <c r="AQ2686" i="9"/>
  <c r="BJ2686" i="9"/>
  <c r="CC2686" i="9"/>
  <c r="CP2686" i="9"/>
  <c r="DB2686" i="9"/>
  <c r="DG2686" i="9"/>
  <c r="C2687" i="9"/>
  <c r="W2687" i="9"/>
  <c r="AQ2687" i="9"/>
  <c r="BJ2687" i="9"/>
  <c r="CC2687" i="9"/>
  <c r="CP2687" i="9"/>
  <c r="DB2687" i="9"/>
  <c r="DG2687" i="9"/>
  <c r="C2688" i="9"/>
  <c r="W2688" i="9"/>
  <c r="AQ2688" i="9"/>
  <c r="BJ2688" i="9"/>
  <c r="CC2688" i="9"/>
  <c r="CP2688" i="9"/>
  <c r="DB2688" i="9"/>
  <c r="DG2688" i="9"/>
  <c r="C2689" i="9"/>
  <c r="W2689" i="9"/>
  <c r="AQ2689" i="9"/>
  <c r="BJ2689" i="9"/>
  <c r="CC2689" i="9"/>
  <c r="CP2689" i="9"/>
  <c r="DB2689" i="9"/>
  <c r="DG2689" i="9"/>
  <c r="C2690" i="9"/>
  <c r="W2690" i="9"/>
  <c r="AQ2690" i="9"/>
  <c r="BJ2690" i="9"/>
  <c r="CC2690" i="9"/>
  <c r="CP2690" i="9"/>
  <c r="DB2690" i="9"/>
  <c r="DG2690" i="9"/>
  <c r="C2691" i="9"/>
  <c r="W2691" i="9"/>
  <c r="AQ2691" i="9"/>
  <c r="BJ2691" i="9"/>
  <c r="CC2691" i="9"/>
  <c r="CP2691" i="9"/>
  <c r="DB2691" i="9"/>
  <c r="DG2691" i="9"/>
  <c r="C2692" i="9"/>
  <c r="W2692" i="9"/>
  <c r="AQ2692" i="9"/>
  <c r="BJ2692" i="9"/>
  <c r="CC2692" i="9"/>
  <c r="CP2692" i="9"/>
  <c r="DB2692" i="9"/>
  <c r="DG2692" i="9"/>
  <c r="C2693" i="9"/>
  <c r="W2693" i="9"/>
  <c r="AQ2693" i="9"/>
  <c r="BJ2693" i="9"/>
  <c r="CC2693" i="9"/>
  <c r="CP2693" i="9"/>
  <c r="DB2693" i="9"/>
  <c r="DG2693" i="9"/>
  <c r="C2694" i="9"/>
  <c r="W2694" i="9"/>
  <c r="AQ2694" i="9"/>
  <c r="BJ2694" i="9"/>
  <c r="CC2694" i="9"/>
  <c r="CP2694" i="9"/>
  <c r="DB2694" i="9"/>
  <c r="DG2694" i="9"/>
  <c r="C2695" i="9"/>
  <c r="W2695" i="9"/>
  <c r="AQ2695" i="9"/>
  <c r="BJ2695" i="9"/>
  <c r="CC2695" i="9"/>
  <c r="CP2695" i="9"/>
  <c r="DB2695" i="9"/>
  <c r="DG2695" i="9"/>
  <c r="C2696" i="9"/>
  <c r="W2696" i="9"/>
  <c r="AQ2696" i="9"/>
  <c r="BJ2696" i="9"/>
  <c r="CC2696" i="9"/>
  <c r="CP2696" i="9"/>
  <c r="DB2696" i="9"/>
  <c r="DG2696" i="9"/>
  <c r="C2697" i="9"/>
  <c r="W2697" i="9"/>
  <c r="AQ2697" i="9"/>
  <c r="BJ2697" i="9"/>
  <c r="CC2697" i="9"/>
  <c r="CP2697" i="9"/>
  <c r="DB2697" i="9"/>
  <c r="DG2697" i="9"/>
  <c r="C2698" i="9"/>
  <c r="W2698" i="9"/>
  <c r="AQ2698" i="9"/>
  <c r="BJ2698" i="9"/>
  <c r="CC2698" i="9"/>
  <c r="CP2698" i="9"/>
  <c r="DB2698" i="9"/>
  <c r="DG2698" i="9"/>
  <c r="C2699" i="9"/>
  <c r="W2699" i="9"/>
  <c r="AQ2699" i="9"/>
  <c r="BJ2699" i="9"/>
  <c r="CC2699" i="9"/>
  <c r="CP2699" i="9"/>
  <c r="DB2699" i="9"/>
  <c r="DG2699" i="9"/>
  <c r="C2700" i="9"/>
  <c r="W2700" i="9"/>
  <c r="AQ2700" i="9"/>
  <c r="BJ2700" i="9"/>
  <c r="CC2700" i="9"/>
  <c r="CP2700" i="9"/>
  <c r="DB2700" i="9"/>
  <c r="DG2700" i="9"/>
  <c r="C2701" i="9"/>
  <c r="W2701" i="9"/>
  <c r="AQ2701" i="9"/>
  <c r="BJ2701" i="9"/>
  <c r="CC2701" i="9"/>
  <c r="CP2701" i="9"/>
  <c r="DB2701" i="9"/>
  <c r="DG2701" i="9"/>
  <c r="C2702" i="9"/>
  <c r="W2702" i="9"/>
  <c r="AQ2702" i="9"/>
  <c r="BJ2702" i="9"/>
  <c r="CC2702" i="9"/>
  <c r="CP2702" i="9"/>
  <c r="DB2702" i="9"/>
  <c r="DG2702" i="9"/>
  <c r="C2703" i="9"/>
  <c r="W2703" i="9"/>
  <c r="AQ2703" i="9"/>
  <c r="BJ2703" i="9"/>
  <c r="CC2703" i="9"/>
  <c r="CP2703" i="9"/>
  <c r="DB2703" i="9"/>
  <c r="DG2703" i="9"/>
  <c r="C2704" i="9"/>
  <c r="W2704" i="9"/>
  <c r="AQ2704" i="9"/>
  <c r="BJ2704" i="9"/>
  <c r="CC2704" i="9"/>
  <c r="CP2704" i="9"/>
  <c r="DB2704" i="9"/>
  <c r="DG2704" i="9"/>
  <c r="C2705" i="9"/>
  <c r="W2705" i="9"/>
  <c r="AQ2705" i="9"/>
  <c r="BJ2705" i="9"/>
  <c r="CC2705" i="9"/>
  <c r="CP2705" i="9"/>
  <c r="DB2705" i="9"/>
  <c r="DG2705" i="9"/>
  <c r="C2706" i="9"/>
  <c r="W2706" i="9"/>
  <c r="AQ2706" i="9"/>
  <c r="BJ2706" i="9"/>
  <c r="CC2706" i="9"/>
  <c r="CP2706" i="9"/>
  <c r="DB2706" i="9"/>
  <c r="DG2706" i="9"/>
  <c r="C2707" i="9"/>
  <c r="W2707" i="9"/>
  <c r="AQ2707" i="9"/>
  <c r="BJ2707" i="9"/>
  <c r="CC2707" i="9"/>
  <c r="CP2707" i="9"/>
  <c r="DB2707" i="9"/>
  <c r="DG2707" i="9"/>
  <c r="C2708" i="9"/>
  <c r="W2708" i="9"/>
  <c r="AQ2708" i="9"/>
  <c r="BJ2708" i="9"/>
  <c r="CC2708" i="9"/>
  <c r="CP2708" i="9"/>
  <c r="DB2708" i="9"/>
  <c r="DG2708" i="9"/>
  <c r="C2709" i="9"/>
  <c r="W2709" i="9"/>
  <c r="AQ2709" i="9"/>
  <c r="BJ2709" i="9"/>
  <c r="CC2709" i="9"/>
  <c r="CP2709" i="9"/>
  <c r="DB2709" i="9"/>
  <c r="DG2709" i="9"/>
  <c r="C2710" i="9"/>
  <c r="W2710" i="9"/>
  <c r="AQ2710" i="9"/>
  <c r="BJ2710" i="9"/>
  <c r="CC2710" i="9"/>
  <c r="CP2710" i="9"/>
  <c r="DB2710" i="9"/>
  <c r="DG2710" i="9"/>
  <c r="C2711" i="9"/>
  <c r="W2711" i="9"/>
  <c r="AQ2711" i="9"/>
  <c r="BJ2711" i="9"/>
  <c r="CC2711" i="9"/>
  <c r="CP2711" i="9"/>
  <c r="DB2711" i="9"/>
  <c r="DG2711" i="9"/>
  <c r="C2712" i="9"/>
  <c r="W2712" i="9"/>
  <c r="AQ2712" i="9"/>
  <c r="BJ2712" i="9"/>
  <c r="CC2712" i="9"/>
  <c r="CP2712" i="9"/>
  <c r="DB2712" i="9"/>
  <c r="DG2712" i="9"/>
  <c r="C2713" i="9"/>
  <c r="W2713" i="9"/>
  <c r="AQ2713" i="9"/>
  <c r="BJ2713" i="9"/>
  <c r="CC2713" i="9"/>
  <c r="CP2713" i="9"/>
  <c r="DB2713" i="9"/>
  <c r="DG2713" i="9"/>
  <c r="C2714" i="9"/>
  <c r="W2714" i="9"/>
  <c r="AQ2714" i="9"/>
  <c r="BJ2714" i="9"/>
  <c r="CC2714" i="9"/>
  <c r="CP2714" i="9"/>
  <c r="DB2714" i="9"/>
  <c r="DG2714" i="9"/>
  <c r="C2715" i="9"/>
  <c r="W2715" i="9"/>
  <c r="AQ2715" i="9"/>
  <c r="BJ2715" i="9"/>
  <c r="CC2715" i="9"/>
  <c r="CP2715" i="9"/>
  <c r="DB2715" i="9"/>
  <c r="DG2715" i="9"/>
  <c r="C2716" i="9"/>
  <c r="W2716" i="9"/>
  <c r="AQ2716" i="9"/>
  <c r="BJ2716" i="9"/>
  <c r="CC2716" i="9"/>
  <c r="CP2716" i="9"/>
  <c r="DB2716" i="9"/>
  <c r="DG2716" i="9"/>
  <c r="C2717" i="9"/>
  <c r="W2717" i="9"/>
  <c r="AQ2717" i="9"/>
  <c r="BJ2717" i="9"/>
  <c r="CC2717" i="9"/>
  <c r="CP2717" i="9"/>
  <c r="DB2717" i="9"/>
  <c r="DG2717" i="9"/>
  <c r="C2718" i="9"/>
  <c r="W2718" i="9"/>
  <c r="AQ2718" i="9"/>
  <c r="BJ2718" i="9"/>
  <c r="CC2718" i="9"/>
  <c r="CP2718" i="9"/>
  <c r="DB2718" i="9"/>
  <c r="DG2718" i="9"/>
  <c r="C2719" i="9"/>
  <c r="W2719" i="9"/>
  <c r="AQ2719" i="9"/>
  <c r="BJ2719" i="9"/>
  <c r="CC2719" i="9"/>
  <c r="CP2719" i="9"/>
  <c r="DB2719" i="9"/>
  <c r="DG2719" i="9"/>
  <c r="C2720" i="9"/>
  <c r="W2720" i="9"/>
  <c r="AQ2720" i="9"/>
  <c r="BJ2720" i="9"/>
  <c r="CC2720" i="9"/>
  <c r="CP2720" i="9"/>
  <c r="DB2720" i="9"/>
  <c r="DG2720" i="9"/>
  <c r="C2721" i="9"/>
  <c r="W2721" i="9"/>
  <c r="AQ2721" i="9"/>
  <c r="BJ2721" i="9"/>
  <c r="CC2721" i="9"/>
  <c r="CP2721" i="9"/>
  <c r="DB2721" i="9"/>
  <c r="DG2721" i="9"/>
  <c r="C2722" i="9"/>
  <c r="W2722" i="9"/>
  <c r="AQ2722" i="9"/>
  <c r="BJ2722" i="9"/>
  <c r="CC2722" i="9"/>
  <c r="CP2722" i="9"/>
  <c r="DB2722" i="9"/>
  <c r="DG2722" i="9"/>
  <c r="C2723" i="9"/>
  <c r="W2723" i="9"/>
  <c r="AQ2723" i="9"/>
  <c r="BJ2723" i="9"/>
  <c r="CC2723" i="9"/>
  <c r="CP2723" i="9"/>
  <c r="DB2723" i="9"/>
  <c r="DG2723" i="9"/>
  <c r="C2724" i="9"/>
  <c r="W2724" i="9"/>
  <c r="AQ2724" i="9"/>
  <c r="BJ2724" i="9"/>
  <c r="CC2724" i="9"/>
  <c r="CP2724" i="9"/>
  <c r="DB2724" i="9"/>
  <c r="DG2724" i="9"/>
  <c r="C2725" i="9"/>
  <c r="W2725" i="9"/>
  <c r="AQ2725" i="9"/>
  <c r="BJ2725" i="9"/>
  <c r="CC2725" i="9"/>
  <c r="CP2725" i="9"/>
  <c r="DB2725" i="9"/>
  <c r="DG2725" i="9"/>
  <c r="C2726" i="9"/>
  <c r="W2726" i="9"/>
  <c r="AQ2726" i="9"/>
  <c r="BJ2726" i="9"/>
  <c r="CC2726" i="9"/>
  <c r="CP2726" i="9"/>
  <c r="DB2726" i="9"/>
  <c r="DG2726" i="9"/>
  <c r="C2727" i="9"/>
  <c r="W2727" i="9"/>
  <c r="AQ2727" i="9"/>
  <c r="BJ2727" i="9"/>
  <c r="CC2727" i="9"/>
  <c r="CP2727" i="9"/>
  <c r="DB2727" i="9"/>
  <c r="DG2727" i="9"/>
  <c r="C2728" i="9"/>
  <c r="W2728" i="9"/>
  <c r="AQ2728" i="9"/>
  <c r="BJ2728" i="9"/>
  <c r="CC2728" i="9"/>
  <c r="CP2728" i="9"/>
  <c r="DB2728" i="9"/>
  <c r="DG2728" i="9"/>
  <c r="C2729" i="9"/>
  <c r="W2729" i="9"/>
  <c r="AQ2729" i="9"/>
  <c r="BJ2729" i="9"/>
  <c r="CC2729" i="9"/>
  <c r="CP2729" i="9"/>
  <c r="DB2729" i="9"/>
  <c r="DG2729" i="9"/>
  <c r="C2730" i="9"/>
  <c r="W2730" i="9"/>
  <c r="AQ2730" i="9"/>
  <c r="BJ2730" i="9"/>
  <c r="CC2730" i="9"/>
  <c r="CP2730" i="9"/>
  <c r="DB2730" i="9"/>
  <c r="DG2730" i="9"/>
  <c r="C2731" i="9"/>
  <c r="W2731" i="9"/>
  <c r="AQ2731" i="9"/>
  <c r="BJ2731" i="9"/>
  <c r="CC2731" i="9"/>
  <c r="CP2731" i="9"/>
  <c r="DB2731" i="9"/>
  <c r="DG2731" i="9"/>
  <c r="C2732" i="9"/>
  <c r="W2732" i="9"/>
  <c r="AQ2732" i="9"/>
  <c r="BJ2732" i="9"/>
  <c r="CC2732" i="9"/>
  <c r="CP2732" i="9"/>
  <c r="DB2732" i="9"/>
  <c r="DG2732" i="9"/>
  <c r="C2733" i="9"/>
  <c r="W2733" i="9"/>
  <c r="AQ2733" i="9"/>
  <c r="BJ2733" i="9"/>
  <c r="CC2733" i="9"/>
  <c r="CP2733" i="9"/>
  <c r="DB2733" i="9"/>
  <c r="DG2733" i="9"/>
  <c r="C2734" i="9"/>
  <c r="W2734" i="9"/>
  <c r="AQ2734" i="9"/>
  <c r="BJ2734" i="9"/>
  <c r="CC2734" i="9"/>
  <c r="CP2734" i="9"/>
  <c r="DB2734" i="9"/>
  <c r="DG2734" i="9"/>
  <c r="C2735" i="9"/>
  <c r="W2735" i="9"/>
  <c r="AQ2735" i="9"/>
  <c r="BJ2735" i="9"/>
  <c r="CC2735" i="9"/>
  <c r="CP2735" i="9"/>
  <c r="DB2735" i="9"/>
  <c r="DG2735" i="9"/>
  <c r="C2736" i="9"/>
  <c r="W2736" i="9"/>
  <c r="AQ2736" i="9"/>
  <c r="BJ2736" i="9"/>
  <c r="CC2736" i="9"/>
  <c r="CP2736" i="9"/>
  <c r="DB2736" i="9"/>
  <c r="DG2736" i="9"/>
  <c r="C2737" i="9"/>
  <c r="W2737" i="9"/>
  <c r="AQ2737" i="9"/>
  <c r="BJ2737" i="9"/>
  <c r="CC2737" i="9"/>
  <c r="CP2737" i="9"/>
  <c r="DB2737" i="9"/>
  <c r="DG2737" i="9"/>
  <c r="C2738" i="9"/>
  <c r="W2738" i="9"/>
  <c r="AQ2738" i="9"/>
  <c r="BJ2738" i="9"/>
  <c r="CC2738" i="9"/>
  <c r="CP2738" i="9"/>
  <c r="DB2738" i="9"/>
  <c r="DG2738" i="9"/>
  <c r="C2739" i="9"/>
  <c r="W2739" i="9"/>
  <c r="AQ2739" i="9"/>
  <c r="BJ2739" i="9"/>
  <c r="CC2739" i="9"/>
  <c r="CP2739" i="9"/>
  <c r="DB2739" i="9"/>
  <c r="DG2739" i="9"/>
  <c r="C2740" i="9"/>
  <c r="W2740" i="9"/>
  <c r="AQ2740" i="9"/>
  <c r="BJ2740" i="9"/>
  <c r="CC2740" i="9"/>
  <c r="CP2740" i="9"/>
  <c r="DB2740" i="9"/>
  <c r="DG2740" i="9"/>
  <c r="C2741" i="9"/>
  <c r="W2741" i="9"/>
  <c r="AQ2741" i="9"/>
  <c r="BJ2741" i="9"/>
  <c r="CC2741" i="9"/>
  <c r="CP2741" i="9"/>
  <c r="DB2741" i="9"/>
  <c r="DG2741" i="9"/>
  <c r="C2742" i="9"/>
  <c r="W2742" i="9"/>
  <c r="AQ2742" i="9"/>
  <c r="BJ2742" i="9"/>
  <c r="CC2742" i="9"/>
  <c r="CP2742" i="9"/>
  <c r="DB2742" i="9"/>
  <c r="DG2742" i="9"/>
  <c r="C2743" i="9"/>
  <c r="W2743" i="9"/>
  <c r="AQ2743" i="9"/>
  <c r="BJ2743" i="9"/>
  <c r="CC2743" i="9"/>
  <c r="CP2743" i="9"/>
  <c r="DB2743" i="9"/>
  <c r="DG2743" i="9"/>
  <c r="C2744" i="9"/>
  <c r="W2744" i="9"/>
  <c r="AQ2744" i="9"/>
  <c r="BJ2744" i="9"/>
  <c r="CC2744" i="9"/>
  <c r="CP2744" i="9"/>
  <c r="DB2744" i="9"/>
  <c r="DG2744" i="9"/>
  <c r="C2745" i="9"/>
  <c r="W2745" i="9"/>
  <c r="AQ2745" i="9"/>
  <c r="BJ2745" i="9"/>
  <c r="CC2745" i="9"/>
  <c r="CP2745" i="9"/>
  <c r="DB2745" i="9"/>
  <c r="DG2745" i="9"/>
  <c r="C2746" i="9"/>
  <c r="W2746" i="9"/>
  <c r="AQ2746" i="9"/>
  <c r="BJ2746" i="9"/>
  <c r="CC2746" i="9"/>
  <c r="CP2746" i="9"/>
  <c r="DB2746" i="9"/>
  <c r="DG2746" i="9"/>
  <c r="C2747" i="9"/>
  <c r="W2747" i="9"/>
  <c r="AQ2747" i="9"/>
  <c r="BJ2747" i="9"/>
  <c r="CC2747" i="9"/>
  <c r="CP2747" i="9"/>
  <c r="DB2747" i="9"/>
  <c r="DG2747" i="9"/>
  <c r="C2748" i="9"/>
  <c r="W2748" i="9"/>
  <c r="AQ2748" i="9"/>
  <c r="BJ2748" i="9"/>
  <c r="CC2748" i="9"/>
  <c r="CP2748" i="9"/>
  <c r="DB2748" i="9"/>
  <c r="DG2748" i="9"/>
  <c r="C2749" i="9"/>
  <c r="W2749" i="9"/>
  <c r="AQ2749" i="9"/>
  <c r="BJ2749" i="9"/>
  <c r="CC2749" i="9"/>
  <c r="CP2749" i="9"/>
  <c r="DB2749" i="9"/>
  <c r="DG2749" i="9"/>
  <c r="C2750" i="9"/>
  <c r="W2750" i="9"/>
  <c r="AQ2750" i="9"/>
  <c r="BJ2750" i="9"/>
  <c r="CC2750" i="9"/>
  <c r="CP2750" i="9"/>
  <c r="DB2750" i="9"/>
  <c r="DG2750" i="9"/>
  <c r="C2751" i="9"/>
  <c r="W2751" i="9"/>
  <c r="AQ2751" i="9"/>
  <c r="BJ2751" i="9"/>
  <c r="CC2751" i="9"/>
  <c r="CP2751" i="9"/>
  <c r="DB2751" i="9"/>
  <c r="DG2751" i="9"/>
  <c r="C2752" i="9"/>
  <c r="W2752" i="9"/>
  <c r="AQ2752" i="9"/>
  <c r="BJ2752" i="9"/>
  <c r="CC2752" i="9"/>
  <c r="CP2752" i="9"/>
  <c r="DB2752" i="9"/>
  <c r="DG2752" i="9"/>
  <c r="C2753" i="9"/>
  <c r="W2753" i="9"/>
  <c r="AQ2753" i="9"/>
  <c r="BJ2753" i="9"/>
  <c r="CC2753" i="9"/>
  <c r="CP2753" i="9"/>
  <c r="DB2753" i="9"/>
  <c r="DG2753" i="9"/>
  <c r="C2754" i="9"/>
  <c r="W2754" i="9"/>
  <c r="AQ2754" i="9"/>
  <c r="BJ2754" i="9"/>
  <c r="CC2754" i="9"/>
  <c r="CP2754" i="9"/>
  <c r="DB2754" i="9"/>
  <c r="DG2754" i="9"/>
  <c r="C2755" i="9"/>
  <c r="W2755" i="9"/>
  <c r="AQ2755" i="9"/>
  <c r="BJ2755" i="9"/>
  <c r="CC2755" i="9"/>
  <c r="CP2755" i="9"/>
  <c r="DB2755" i="9"/>
  <c r="DG2755" i="9"/>
  <c r="C2756" i="9"/>
  <c r="W2756" i="9"/>
  <c r="AQ2756" i="9"/>
  <c r="BJ2756" i="9"/>
  <c r="CC2756" i="9"/>
  <c r="CP2756" i="9"/>
  <c r="DB2756" i="9"/>
  <c r="DG2756" i="9"/>
  <c r="C2757" i="9"/>
  <c r="W2757" i="9"/>
  <c r="AQ2757" i="9"/>
  <c r="BJ2757" i="9"/>
  <c r="CC2757" i="9"/>
  <c r="CP2757" i="9"/>
  <c r="DB2757" i="9"/>
  <c r="DG2757" i="9"/>
  <c r="C2758" i="9"/>
  <c r="W2758" i="9"/>
  <c r="AQ2758" i="9"/>
  <c r="BJ2758" i="9"/>
  <c r="CC2758" i="9"/>
  <c r="CP2758" i="9"/>
  <c r="DB2758" i="9"/>
  <c r="DG2758" i="9"/>
  <c r="C2759" i="9"/>
  <c r="W2759" i="9"/>
  <c r="AQ2759" i="9"/>
  <c r="BJ2759" i="9"/>
  <c r="CC2759" i="9"/>
  <c r="CP2759" i="9"/>
  <c r="DB2759" i="9"/>
  <c r="DG2759" i="9"/>
  <c r="C2760" i="9"/>
  <c r="W2760" i="9"/>
  <c r="AQ2760" i="9"/>
  <c r="BJ2760" i="9"/>
  <c r="CC2760" i="9"/>
  <c r="CP2760" i="9"/>
  <c r="DB2760" i="9"/>
  <c r="DG2760" i="9"/>
  <c r="C2761" i="9"/>
  <c r="W2761" i="9"/>
  <c r="AQ2761" i="9"/>
  <c r="BJ2761" i="9"/>
  <c r="CC2761" i="9"/>
  <c r="CP2761" i="9"/>
  <c r="DB2761" i="9"/>
  <c r="DG2761" i="9"/>
  <c r="C2762" i="9"/>
  <c r="W2762" i="9"/>
  <c r="AQ2762" i="9"/>
  <c r="BJ2762" i="9"/>
  <c r="CC2762" i="9"/>
  <c r="CP2762" i="9"/>
  <c r="DB2762" i="9"/>
  <c r="DG2762" i="9"/>
  <c r="C2763" i="9"/>
  <c r="W2763" i="9"/>
  <c r="AQ2763" i="9"/>
  <c r="BJ2763" i="9"/>
  <c r="CC2763" i="9"/>
  <c r="CP2763" i="9"/>
  <c r="DB2763" i="9"/>
  <c r="DG2763" i="9"/>
  <c r="C2764" i="9"/>
  <c r="W2764" i="9"/>
  <c r="AQ2764" i="9"/>
  <c r="BJ2764" i="9"/>
  <c r="CC2764" i="9"/>
  <c r="CP2764" i="9"/>
  <c r="DB2764" i="9"/>
  <c r="DG2764" i="9"/>
  <c r="C2765" i="9"/>
  <c r="W2765" i="9"/>
  <c r="AQ2765" i="9"/>
  <c r="BJ2765" i="9"/>
  <c r="CC2765" i="9"/>
  <c r="CP2765" i="9"/>
  <c r="DB2765" i="9"/>
  <c r="DG2765" i="9"/>
  <c r="C2766" i="9"/>
  <c r="W2766" i="9"/>
  <c r="AQ2766" i="9"/>
  <c r="BJ2766" i="9"/>
  <c r="CC2766" i="9"/>
  <c r="CP2766" i="9"/>
  <c r="DB2766" i="9"/>
  <c r="DG2766" i="9"/>
  <c r="C2767" i="9"/>
  <c r="W2767" i="9"/>
  <c r="AQ2767" i="9"/>
  <c r="BJ2767" i="9"/>
  <c r="CC2767" i="9"/>
  <c r="CP2767" i="9"/>
  <c r="DB2767" i="9"/>
  <c r="DG2767" i="9"/>
  <c r="C2768" i="9"/>
  <c r="W2768" i="9"/>
  <c r="AQ2768" i="9"/>
  <c r="BJ2768" i="9"/>
  <c r="CC2768" i="9"/>
  <c r="CP2768" i="9"/>
  <c r="DB2768" i="9"/>
  <c r="DG2768" i="9"/>
  <c r="C2769" i="9"/>
  <c r="W2769" i="9"/>
  <c r="AQ2769" i="9"/>
  <c r="BJ2769" i="9"/>
  <c r="CC2769" i="9"/>
  <c r="CP2769" i="9"/>
  <c r="DB2769" i="9"/>
  <c r="DG2769" i="9"/>
  <c r="C2770" i="9"/>
  <c r="W2770" i="9"/>
  <c r="AQ2770" i="9"/>
  <c r="BJ2770" i="9"/>
  <c r="CC2770" i="9"/>
  <c r="CP2770" i="9"/>
  <c r="DB2770" i="9"/>
  <c r="DG2770" i="9"/>
  <c r="C2771" i="9"/>
  <c r="W2771" i="9"/>
  <c r="AQ2771" i="9"/>
  <c r="BJ2771" i="9"/>
  <c r="CC2771" i="9"/>
  <c r="CP2771" i="9"/>
  <c r="DB2771" i="9"/>
  <c r="DG2771" i="9"/>
  <c r="C2772" i="9"/>
  <c r="W2772" i="9"/>
  <c r="AQ2772" i="9"/>
  <c r="BJ2772" i="9"/>
  <c r="CC2772" i="9"/>
  <c r="CP2772" i="9"/>
  <c r="DB2772" i="9"/>
  <c r="DG2772" i="9"/>
  <c r="C2773" i="9"/>
  <c r="W2773" i="9"/>
  <c r="AQ2773" i="9"/>
  <c r="BJ2773" i="9"/>
  <c r="CC2773" i="9"/>
  <c r="CP2773" i="9"/>
  <c r="DB2773" i="9"/>
  <c r="DG2773" i="9"/>
  <c r="C2774" i="9"/>
  <c r="W2774" i="9"/>
  <c r="AQ2774" i="9"/>
  <c r="BJ2774" i="9"/>
  <c r="CC2774" i="9"/>
  <c r="CP2774" i="9"/>
  <c r="DB2774" i="9"/>
  <c r="DG2774" i="9"/>
  <c r="C2775" i="9"/>
  <c r="W2775" i="9"/>
  <c r="AQ2775" i="9"/>
  <c r="BJ2775" i="9"/>
  <c r="CC2775" i="9"/>
  <c r="CP2775" i="9"/>
  <c r="DB2775" i="9"/>
  <c r="DG2775" i="9"/>
  <c r="C2776" i="9"/>
  <c r="W2776" i="9"/>
  <c r="AQ2776" i="9"/>
  <c r="BJ2776" i="9"/>
  <c r="CC2776" i="9"/>
  <c r="CP2776" i="9"/>
  <c r="DB2776" i="9"/>
  <c r="DG2776" i="9"/>
  <c r="C2777" i="9"/>
  <c r="W2777" i="9"/>
  <c r="AQ2777" i="9"/>
  <c r="BJ2777" i="9"/>
  <c r="CC2777" i="9"/>
  <c r="CP2777" i="9"/>
  <c r="DB2777" i="9"/>
  <c r="DG2777" i="9"/>
  <c r="C2778" i="9"/>
  <c r="W2778" i="9"/>
  <c r="AQ2778" i="9"/>
  <c r="BJ2778" i="9"/>
  <c r="CC2778" i="9"/>
  <c r="CP2778" i="9"/>
  <c r="DB2778" i="9"/>
  <c r="DG2778" i="9"/>
  <c r="C2779" i="9"/>
  <c r="W2779" i="9"/>
  <c r="AQ2779" i="9"/>
  <c r="BJ2779" i="9"/>
  <c r="CC2779" i="9"/>
  <c r="CP2779" i="9"/>
  <c r="DB2779" i="9"/>
  <c r="DG2779" i="9"/>
  <c r="C2780" i="9"/>
  <c r="W2780" i="9"/>
  <c r="AQ2780" i="9"/>
  <c r="BJ2780" i="9"/>
  <c r="CC2780" i="9"/>
  <c r="CP2780" i="9"/>
  <c r="DB2780" i="9"/>
  <c r="DG2780" i="9"/>
  <c r="C2781" i="9"/>
  <c r="W2781" i="9"/>
  <c r="AQ2781" i="9"/>
  <c r="BJ2781" i="9"/>
  <c r="CC2781" i="9"/>
  <c r="CP2781" i="9"/>
  <c r="DB2781" i="9"/>
  <c r="DG2781" i="9"/>
  <c r="C2782" i="9"/>
  <c r="W2782" i="9"/>
  <c r="AQ2782" i="9"/>
  <c r="BJ2782" i="9"/>
  <c r="CC2782" i="9"/>
  <c r="CP2782" i="9"/>
  <c r="DB2782" i="9"/>
  <c r="DG2782" i="9"/>
  <c r="C2783" i="9"/>
  <c r="W2783" i="9"/>
  <c r="AQ2783" i="9"/>
  <c r="BJ2783" i="9"/>
  <c r="CC2783" i="9"/>
  <c r="CP2783" i="9"/>
  <c r="DB2783" i="9"/>
  <c r="DG2783" i="9"/>
  <c r="C2784" i="9"/>
  <c r="W2784" i="9"/>
  <c r="AQ2784" i="9"/>
  <c r="BJ2784" i="9"/>
  <c r="CC2784" i="9"/>
  <c r="CP2784" i="9"/>
  <c r="DB2784" i="9"/>
  <c r="DG2784" i="9"/>
  <c r="C2785" i="9"/>
  <c r="W2785" i="9"/>
  <c r="AQ2785" i="9"/>
  <c r="BJ2785" i="9"/>
  <c r="CC2785" i="9"/>
  <c r="CP2785" i="9"/>
  <c r="DB2785" i="9"/>
  <c r="DG2785" i="9"/>
  <c r="C2786" i="9"/>
  <c r="W2786" i="9"/>
  <c r="AQ2786" i="9"/>
  <c r="BJ2786" i="9"/>
  <c r="CC2786" i="9"/>
  <c r="CP2786" i="9"/>
  <c r="DB2786" i="9"/>
  <c r="DG2786" i="9"/>
  <c r="C2787" i="9"/>
  <c r="W2787" i="9"/>
  <c r="AQ2787" i="9"/>
  <c r="BJ2787" i="9"/>
  <c r="CC2787" i="9"/>
  <c r="CP2787" i="9"/>
  <c r="DB2787" i="9"/>
  <c r="DG2787" i="9"/>
  <c r="C2788" i="9"/>
  <c r="W2788" i="9"/>
  <c r="AQ2788" i="9"/>
  <c r="BJ2788" i="9"/>
  <c r="CC2788" i="9"/>
  <c r="CP2788" i="9"/>
  <c r="DB2788" i="9"/>
  <c r="DG2788" i="9"/>
  <c r="C2789" i="9"/>
  <c r="W2789" i="9"/>
  <c r="AQ2789" i="9"/>
  <c r="BJ2789" i="9"/>
  <c r="CC2789" i="9"/>
  <c r="CP2789" i="9"/>
  <c r="DB2789" i="9"/>
  <c r="DG2789" i="9"/>
  <c r="C2790" i="9"/>
  <c r="W2790" i="9"/>
  <c r="AQ2790" i="9"/>
  <c r="BJ2790" i="9"/>
  <c r="CC2790" i="9"/>
  <c r="CP2790" i="9"/>
  <c r="DB2790" i="9"/>
  <c r="DG2790" i="9"/>
  <c r="C2791" i="9"/>
  <c r="W2791" i="9"/>
  <c r="AQ2791" i="9"/>
  <c r="BJ2791" i="9"/>
  <c r="CC2791" i="9"/>
  <c r="CP2791" i="9"/>
  <c r="DB2791" i="9"/>
  <c r="DG2791" i="9"/>
  <c r="C2792" i="9"/>
  <c r="W2792" i="9"/>
  <c r="AQ2792" i="9"/>
  <c r="BJ2792" i="9"/>
  <c r="CC2792" i="9"/>
  <c r="CP2792" i="9"/>
  <c r="DB2792" i="9"/>
  <c r="DG2792" i="9"/>
  <c r="C2793" i="9"/>
  <c r="W2793" i="9"/>
  <c r="AQ2793" i="9"/>
  <c r="BJ2793" i="9"/>
  <c r="CC2793" i="9"/>
  <c r="CP2793" i="9"/>
  <c r="DB2793" i="9"/>
  <c r="DG2793" i="9"/>
  <c r="C2794" i="9"/>
  <c r="W2794" i="9"/>
  <c r="AQ2794" i="9"/>
  <c r="BJ2794" i="9"/>
  <c r="CC2794" i="9"/>
  <c r="CP2794" i="9"/>
  <c r="DB2794" i="9"/>
  <c r="DG2794" i="9"/>
  <c r="C2795" i="9"/>
  <c r="W2795" i="9"/>
  <c r="AQ2795" i="9"/>
  <c r="BJ2795" i="9"/>
  <c r="CC2795" i="9"/>
  <c r="CP2795" i="9"/>
  <c r="DB2795" i="9"/>
  <c r="DG2795" i="9"/>
  <c r="C2796" i="9"/>
  <c r="W2796" i="9"/>
  <c r="AQ2796" i="9"/>
  <c r="BJ2796" i="9"/>
  <c r="CC2796" i="9"/>
  <c r="CP2796" i="9"/>
  <c r="DB2796" i="9"/>
  <c r="DG2796" i="9"/>
  <c r="C2797" i="9"/>
  <c r="W2797" i="9"/>
  <c r="AQ2797" i="9"/>
  <c r="BJ2797" i="9"/>
  <c r="CC2797" i="9"/>
  <c r="CP2797" i="9"/>
  <c r="DB2797" i="9"/>
  <c r="DG2797" i="9"/>
  <c r="C2798" i="9"/>
  <c r="W2798" i="9"/>
  <c r="AQ2798" i="9"/>
  <c r="BJ2798" i="9"/>
  <c r="CC2798" i="9"/>
  <c r="CP2798" i="9"/>
  <c r="DB2798" i="9"/>
  <c r="DG2798" i="9"/>
  <c r="C2799" i="9"/>
  <c r="W2799" i="9"/>
  <c r="AQ2799" i="9"/>
  <c r="BJ2799" i="9"/>
  <c r="CC2799" i="9"/>
  <c r="CP2799" i="9"/>
  <c r="DB2799" i="9"/>
  <c r="DG2799" i="9"/>
  <c r="C2800" i="9"/>
  <c r="W2800" i="9"/>
  <c r="AQ2800" i="9"/>
  <c r="BJ2800" i="9"/>
  <c r="CC2800" i="9"/>
  <c r="CP2800" i="9"/>
  <c r="DB2800" i="9"/>
  <c r="DG2800" i="9"/>
  <c r="C2801" i="9"/>
  <c r="W2801" i="9"/>
  <c r="AQ2801" i="9"/>
  <c r="BJ2801" i="9"/>
  <c r="CC2801" i="9"/>
  <c r="CP2801" i="9"/>
  <c r="DB2801" i="9"/>
  <c r="DG2801" i="9"/>
  <c r="C2802" i="9"/>
  <c r="W2802" i="9"/>
  <c r="AQ2802" i="9"/>
  <c r="BJ2802" i="9"/>
  <c r="CC2802" i="9"/>
  <c r="CP2802" i="9"/>
  <c r="DB2802" i="9"/>
  <c r="DG2802" i="9"/>
  <c r="C2803" i="9"/>
  <c r="W2803" i="9"/>
  <c r="AQ2803" i="9"/>
  <c r="BJ2803" i="9"/>
  <c r="CC2803" i="9"/>
  <c r="CP2803" i="9"/>
  <c r="DB2803" i="9"/>
  <c r="DG2803" i="9"/>
  <c r="C2804" i="9"/>
  <c r="W2804" i="9"/>
  <c r="AQ2804" i="9"/>
  <c r="BJ2804" i="9"/>
  <c r="CC2804" i="9"/>
  <c r="CP2804" i="9"/>
  <c r="DB2804" i="9"/>
  <c r="DG2804" i="9"/>
  <c r="C2805" i="9"/>
  <c r="W2805" i="9"/>
  <c r="AQ2805" i="9"/>
  <c r="BJ2805" i="9"/>
  <c r="CC2805" i="9"/>
  <c r="CP2805" i="9"/>
  <c r="DB2805" i="9"/>
  <c r="DG2805" i="9"/>
  <c r="C2806" i="9"/>
  <c r="W2806" i="9"/>
  <c r="AQ2806" i="9"/>
  <c r="BJ2806" i="9"/>
  <c r="CC2806" i="9"/>
  <c r="CP2806" i="9"/>
  <c r="DB2806" i="9"/>
  <c r="DG2806" i="9"/>
  <c r="C2807" i="9"/>
  <c r="W2807" i="9"/>
  <c r="AQ2807" i="9"/>
  <c r="BJ2807" i="9"/>
  <c r="CC2807" i="9"/>
  <c r="CP2807" i="9"/>
  <c r="DB2807" i="9"/>
  <c r="DG2807" i="9"/>
  <c r="C2808" i="9"/>
  <c r="W2808" i="9"/>
  <c r="AQ2808" i="9"/>
  <c r="BJ2808" i="9"/>
  <c r="CC2808" i="9"/>
  <c r="CP2808" i="9"/>
  <c r="DB2808" i="9"/>
  <c r="DG2808" i="9"/>
  <c r="C2809" i="9"/>
  <c r="W2809" i="9"/>
  <c r="AQ2809" i="9"/>
  <c r="BJ2809" i="9"/>
  <c r="CC2809" i="9"/>
  <c r="CP2809" i="9"/>
  <c r="DB2809" i="9"/>
  <c r="DG2809" i="9"/>
  <c r="C2810" i="9"/>
  <c r="W2810" i="9"/>
  <c r="AQ2810" i="9"/>
  <c r="BJ2810" i="9"/>
  <c r="CC2810" i="9"/>
  <c r="CP2810" i="9"/>
  <c r="DB2810" i="9"/>
  <c r="DG2810" i="9"/>
  <c r="C2811" i="9"/>
  <c r="W2811" i="9"/>
  <c r="AQ2811" i="9"/>
  <c r="BJ2811" i="9"/>
  <c r="CC2811" i="9"/>
  <c r="CP2811" i="9"/>
  <c r="DB2811" i="9"/>
  <c r="DG2811" i="9"/>
  <c r="C2812" i="9"/>
  <c r="W2812" i="9"/>
  <c r="AQ2812" i="9"/>
  <c r="BJ2812" i="9"/>
  <c r="CC2812" i="9"/>
  <c r="CP2812" i="9"/>
  <c r="DB2812" i="9"/>
  <c r="DG2812" i="9"/>
  <c r="C2813" i="9"/>
  <c r="W2813" i="9"/>
  <c r="AQ2813" i="9"/>
  <c r="BJ2813" i="9"/>
  <c r="CC2813" i="9"/>
  <c r="CP2813" i="9"/>
  <c r="DB2813" i="9"/>
  <c r="DG2813" i="9"/>
  <c r="C2814" i="9"/>
  <c r="W2814" i="9"/>
  <c r="AQ2814" i="9"/>
  <c r="BJ2814" i="9"/>
  <c r="CC2814" i="9"/>
  <c r="CP2814" i="9"/>
  <c r="DB2814" i="9"/>
  <c r="DG2814" i="9"/>
  <c r="C2815" i="9"/>
  <c r="W2815" i="9"/>
  <c r="AQ2815" i="9"/>
  <c r="BJ2815" i="9"/>
  <c r="CC2815" i="9"/>
  <c r="CP2815" i="9"/>
  <c r="DB2815" i="9"/>
  <c r="DG2815" i="9"/>
  <c r="C2816" i="9"/>
  <c r="W2816" i="9"/>
  <c r="AQ2816" i="9"/>
  <c r="BJ2816" i="9"/>
  <c r="CC2816" i="9"/>
  <c r="CP2816" i="9"/>
  <c r="DB2816" i="9"/>
  <c r="DG2816" i="9"/>
  <c r="C2817" i="9"/>
  <c r="W2817" i="9"/>
  <c r="AQ2817" i="9"/>
  <c r="BJ2817" i="9"/>
  <c r="CC2817" i="9"/>
  <c r="CP2817" i="9"/>
  <c r="DB2817" i="9"/>
  <c r="DG2817" i="9"/>
  <c r="C2818" i="9"/>
  <c r="W2818" i="9"/>
  <c r="AQ2818" i="9"/>
  <c r="BJ2818" i="9"/>
  <c r="CC2818" i="9"/>
  <c r="CP2818" i="9"/>
  <c r="DB2818" i="9"/>
  <c r="DG2818" i="9"/>
  <c r="C2819" i="9"/>
  <c r="W2819" i="9"/>
  <c r="AQ2819" i="9"/>
  <c r="BJ2819" i="9"/>
  <c r="CC2819" i="9"/>
  <c r="CP2819" i="9"/>
  <c r="DB2819" i="9"/>
  <c r="DG2819" i="9"/>
  <c r="C2820" i="9"/>
  <c r="W2820" i="9"/>
  <c r="AQ2820" i="9"/>
  <c r="BJ2820" i="9"/>
  <c r="CC2820" i="9"/>
  <c r="CP2820" i="9"/>
  <c r="DB2820" i="9"/>
  <c r="DG2820" i="9"/>
  <c r="C2821" i="9"/>
  <c r="W2821" i="9"/>
  <c r="AQ2821" i="9"/>
  <c r="BJ2821" i="9"/>
  <c r="CC2821" i="9"/>
  <c r="CP2821" i="9"/>
  <c r="DB2821" i="9"/>
  <c r="DG2821" i="9"/>
  <c r="C2822" i="9"/>
  <c r="W2822" i="9"/>
  <c r="AQ2822" i="9"/>
  <c r="BJ2822" i="9"/>
  <c r="CC2822" i="9"/>
  <c r="CP2822" i="9"/>
  <c r="DB2822" i="9"/>
  <c r="DG2822" i="9"/>
  <c r="C2823" i="9"/>
  <c r="W2823" i="9"/>
  <c r="AQ2823" i="9"/>
  <c r="BJ2823" i="9"/>
  <c r="CC2823" i="9"/>
  <c r="CP2823" i="9"/>
  <c r="DB2823" i="9"/>
  <c r="DG2823" i="9"/>
  <c r="C2824" i="9"/>
  <c r="W2824" i="9"/>
  <c r="AQ2824" i="9"/>
  <c r="BJ2824" i="9"/>
  <c r="CC2824" i="9"/>
  <c r="CP2824" i="9"/>
  <c r="DB2824" i="9"/>
  <c r="DG2824" i="9"/>
  <c r="C2825" i="9"/>
  <c r="W2825" i="9"/>
  <c r="AQ2825" i="9"/>
  <c r="BJ2825" i="9"/>
  <c r="CC2825" i="9"/>
  <c r="CP2825" i="9"/>
  <c r="DB2825" i="9"/>
  <c r="DG2825" i="9"/>
  <c r="C2826" i="9"/>
  <c r="W2826" i="9"/>
  <c r="AQ2826" i="9"/>
  <c r="BJ2826" i="9"/>
  <c r="CC2826" i="9"/>
  <c r="CP2826" i="9"/>
  <c r="DB2826" i="9"/>
  <c r="DG2826" i="9"/>
  <c r="C2827" i="9"/>
  <c r="W2827" i="9"/>
  <c r="AQ2827" i="9"/>
  <c r="BJ2827" i="9"/>
  <c r="CC2827" i="9"/>
  <c r="CP2827" i="9"/>
  <c r="DB2827" i="9"/>
  <c r="DG2827" i="9"/>
  <c r="C2828" i="9"/>
  <c r="W2828" i="9"/>
  <c r="AQ2828" i="9"/>
  <c r="BJ2828" i="9"/>
  <c r="CC2828" i="9"/>
  <c r="CP2828" i="9"/>
  <c r="DB2828" i="9"/>
  <c r="DG2828" i="9"/>
  <c r="C2829" i="9"/>
  <c r="W2829" i="9"/>
  <c r="AQ2829" i="9"/>
  <c r="BJ2829" i="9"/>
  <c r="CC2829" i="9"/>
  <c r="CP2829" i="9"/>
  <c r="DB2829" i="9"/>
  <c r="DG2829" i="9"/>
  <c r="C2830" i="9"/>
  <c r="W2830" i="9"/>
  <c r="AQ2830" i="9"/>
  <c r="BJ2830" i="9"/>
  <c r="CC2830" i="9"/>
  <c r="CP2830" i="9"/>
  <c r="DB2830" i="9"/>
  <c r="DG2830" i="9"/>
  <c r="C2831" i="9"/>
  <c r="W2831" i="9"/>
  <c r="AQ2831" i="9"/>
  <c r="BJ2831" i="9"/>
  <c r="CC2831" i="9"/>
  <c r="CP2831" i="9"/>
  <c r="DB2831" i="9"/>
  <c r="DG2831" i="9"/>
  <c r="C2833" i="9"/>
  <c r="W2833" i="9"/>
  <c r="AQ2833" i="9"/>
  <c r="BJ2833" i="9"/>
  <c r="C2834" i="9"/>
  <c r="W2834" i="9"/>
  <c r="AQ2834" i="9"/>
  <c r="BJ2834" i="9"/>
  <c r="CC2834" i="9"/>
  <c r="CP2834" i="9"/>
  <c r="DB2834" i="9"/>
  <c r="DG2834" i="9"/>
  <c r="C2835" i="9"/>
  <c r="W2835" i="9"/>
  <c r="AQ2835" i="9"/>
  <c r="BJ2835" i="9"/>
  <c r="CC2835" i="9"/>
  <c r="CP2835" i="9"/>
  <c r="DB2835" i="9"/>
  <c r="DG2835" i="9"/>
  <c r="C2836" i="9"/>
  <c r="W2836" i="9"/>
  <c r="AQ2836" i="9"/>
  <c r="BJ2836" i="9"/>
  <c r="CC2836" i="9"/>
  <c r="CP2836" i="9"/>
  <c r="DB2836" i="9"/>
  <c r="DG2836" i="9"/>
  <c r="C2837" i="9"/>
  <c r="W2837" i="9"/>
  <c r="AQ2837" i="9"/>
  <c r="BJ2837" i="9"/>
  <c r="CC2837" i="9"/>
  <c r="CP2837" i="9"/>
  <c r="DB2837" i="9"/>
  <c r="DG2837" i="9"/>
  <c r="C2838" i="9"/>
  <c r="W2838" i="9"/>
  <c r="AQ2838" i="9"/>
  <c r="BJ2838" i="9"/>
  <c r="CC2838" i="9"/>
  <c r="CP2838" i="9"/>
  <c r="DB2838" i="9"/>
  <c r="DG2838" i="9"/>
  <c r="C2839" i="9"/>
  <c r="W2839" i="9"/>
  <c r="AQ2839" i="9"/>
  <c r="BJ2839" i="9"/>
  <c r="CC2839" i="9"/>
  <c r="CP2839" i="9"/>
  <c r="DB2839" i="9"/>
  <c r="DG2839" i="9"/>
  <c r="C2840" i="9"/>
  <c r="W2840" i="9"/>
  <c r="AQ2840" i="9"/>
  <c r="BJ2840" i="9"/>
  <c r="CC2840" i="9"/>
  <c r="CP2840" i="9"/>
  <c r="DB2840" i="9"/>
  <c r="DG2840" i="9"/>
  <c r="C2841" i="9"/>
  <c r="W2841" i="9"/>
  <c r="AQ2841" i="9"/>
  <c r="BJ2841" i="9"/>
  <c r="CC2841" i="9"/>
  <c r="CP2841" i="9"/>
  <c r="DB2841" i="9"/>
  <c r="DG2841" i="9"/>
  <c r="C2842" i="9"/>
  <c r="W2842" i="9"/>
  <c r="AQ2842" i="9"/>
  <c r="BJ2842" i="9"/>
  <c r="CC2842" i="9"/>
  <c r="CP2842" i="9"/>
  <c r="DB2842" i="9"/>
  <c r="DG2842" i="9"/>
  <c r="C2843" i="9"/>
  <c r="W2843" i="9"/>
  <c r="AQ2843" i="9"/>
  <c r="BJ2843" i="9"/>
  <c r="CC2843" i="9"/>
  <c r="CP2843" i="9"/>
  <c r="DB2843" i="9"/>
  <c r="DG2843" i="9"/>
  <c r="C2844" i="9"/>
  <c r="W2844" i="9"/>
  <c r="AQ2844" i="9"/>
  <c r="BJ2844" i="9"/>
  <c r="CC2844" i="9"/>
  <c r="CP2844" i="9"/>
  <c r="DB2844" i="9"/>
  <c r="DG2844" i="9"/>
  <c r="C2845" i="9"/>
  <c r="W2845" i="9"/>
  <c r="AQ2845" i="9"/>
  <c r="BJ2845" i="9"/>
  <c r="CC2845" i="9"/>
  <c r="CP2845" i="9"/>
  <c r="DB2845" i="9"/>
  <c r="DG2845" i="9"/>
  <c r="C2846" i="9"/>
  <c r="W2846" i="9"/>
  <c r="AQ2846" i="9"/>
  <c r="BJ2846" i="9"/>
  <c r="CC2846" i="9"/>
  <c r="CP2846" i="9"/>
  <c r="DB2846" i="9"/>
  <c r="DG2846" i="9"/>
  <c r="C2847" i="9"/>
  <c r="W2847" i="9"/>
  <c r="AQ2847" i="9"/>
  <c r="BJ2847" i="9"/>
  <c r="CC2847" i="9"/>
  <c r="CP2847" i="9"/>
  <c r="DB2847" i="9"/>
  <c r="DG2847" i="9"/>
  <c r="C2848" i="9"/>
  <c r="W2848" i="9"/>
  <c r="AQ2848" i="9"/>
  <c r="BJ2848" i="9"/>
  <c r="CC2848" i="9"/>
  <c r="CP2848" i="9"/>
  <c r="DB2848" i="9"/>
  <c r="DG2848" i="9"/>
  <c r="C2849" i="9"/>
  <c r="W2849" i="9"/>
  <c r="AQ2849" i="9"/>
  <c r="BJ2849" i="9"/>
  <c r="CC2849" i="9"/>
  <c r="CP2849" i="9"/>
  <c r="DB2849" i="9"/>
  <c r="DG2849" i="9"/>
  <c r="C2850" i="9"/>
  <c r="W2850" i="9"/>
  <c r="AQ2850" i="9"/>
  <c r="BJ2850" i="9"/>
  <c r="CC2850" i="9"/>
  <c r="CP2850" i="9"/>
  <c r="DB2850" i="9"/>
  <c r="DG2850" i="9"/>
  <c r="C2851" i="9"/>
  <c r="W2851" i="9"/>
  <c r="AQ2851" i="9"/>
  <c r="BJ2851" i="9"/>
  <c r="CC2851" i="9"/>
  <c r="CP2851" i="9"/>
  <c r="DB2851" i="9"/>
  <c r="DG2851" i="9"/>
  <c r="C2852" i="9"/>
  <c r="W2852" i="9"/>
  <c r="AQ2852" i="9"/>
  <c r="BJ2852" i="9"/>
  <c r="CC2852" i="9"/>
  <c r="CP2852" i="9"/>
  <c r="DB2852" i="9"/>
  <c r="DG2852" i="9"/>
  <c r="C2853" i="9"/>
  <c r="W2853" i="9"/>
  <c r="AQ2853" i="9"/>
  <c r="BJ2853" i="9"/>
  <c r="CC2853" i="9"/>
  <c r="CP2853" i="9"/>
  <c r="DB2853" i="9"/>
  <c r="DG2853" i="9"/>
  <c r="C2854" i="9"/>
  <c r="W2854" i="9"/>
  <c r="AQ2854" i="9"/>
  <c r="BJ2854" i="9"/>
  <c r="CC2854" i="9"/>
  <c r="CP2854" i="9"/>
  <c r="DB2854" i="9"/>
  <c r="DG2854" i="9"/>
  <c r="C2855" i="9"/>
  <c r="W2855" i="9"/>
  <c r="AQ2855" i="9"/>
  <c r="BJ2855" i="9"/>
  <c r="CC2855" i="9"/>
  <c r="CP2855" i="9"/>
  <c r="DB2855" i="9"/>
  <c r="DG2855" i="9"/>
  <c r="C2856" i="9"/>
  <c r="W2856" i="9"/>
  <c r="AQ2856" i="9"/>
  <c r="BJ2856" i="9"/>
  <c r="CC2856" i="9"/>
  <c r="CP2856" i="9"/>
  <c r="DB2856" i="9"/>
  <c r="DG2856" i="9"/>
  <c r="C2857" i="9"/>
  <c r="W2857" i="9"/>
  <c r="AQ2857" i="9"/>
  <c r="BJ2857" i="9"/>
  <c r="CC2857" i="9"/>
  <c r="CP2857" i="9"/>
  <c r="DB2857" i="9"/>
  <c r="DG2857" i="9"/>
  <c r="C2858" i="9"/>
  <c r="W2858" i="9"/>
  <c r="AQ2858" i="9"/>
  <c r="BJ2858" i="9"/>
  <c r="CC2858" i="9"/>
  <c r="CP2858" i="9"/>
  <c r="DB2858" i="9"/>
  <c r="DG2858" i="9"/>
  <c r="C2859" i="9"/>
  <c r="W2859" i="9"/>
  <c r="AQ2859" i="9"/>
  <c r="BJ2859" i="9"/>
  <c r="CC2859" i="9"/>
  <c r="CP2859" i="9"/>
  <c r="DB2859" i="9"/>
  <c r="DG2859" i="9"/>
  <c r="C2860" i="9"/>
  <c r="W2860" i="9"/>
  <c r="AQ2860" i="9"/>
  <c r="BJ2860" i="9"/>
  <c r="CC2860" i="9"/>
  <c r="CP2860" i="9"/>
  <c r="DB2860" i="9"/>
  <c r="DG2860" i="9"/>
  <c r="C2861" i="9"/>
  <c r="W2861" i="9"/>
  <c r="AQ2861" i="9"/>
  <c r="BJ2861" i="9"/>
  <c r="CC2861" i="9"/>
  <c r="CP2861" i="9"/>
  <c r="DB2861" i="9"/>
  <c r="DG2861" i="9"/>
  <c r="C2862" i="9"/>
  <c r="W2862" i="9"/>
  <c r="AQ2862" i="9"/>
  <c r="BJ2862" i="9"/>
  <c r="CC2862" i="9"/>
  <c r="CP2862" i="9"/>
  <c r="DB2862" i="9"/>
  <c r="DG2862" i="9"/>
  <c r="C2863" i="9"/>
  <c r="W2863" i="9"/>
  <c r="AQ2863" i="9"/>
  <c r="BJ2863" i="9"/>
  <c r="CC2863" i="9"/>
  <c r="CP2863" i="9"/>
  <c r="DB2863" i="9"/>
  <c r="DG2863" i="9"/>
  <c r="C2864" i="9"/>
  <c r="W2864" i="9"/>
  <c r="AQ2864" i="9"/>
  <c r="BJ2864" i="9"/>
  <c r="CC2864" i="9"/>
  <c r="CP2864" i="9"/>
  <c r="DB2864" i="9"/>
  <c r="DG2864" i="9"/>
  <c r="C2865" i="9"/>
  <c r="W2865" i="9"/>
  <c r="AQ2865" i="9"/>
  <c r="BJ2865" i="9"/>
  <c r="CC2865" i="9"/>
  <c r="CP2865" i="9"/>
  <c r="DB2865" i="9"/>
  <c r="DG2865" i="9"/>
  <c r="C2866" i="9"/>
  <c r="W2866" i="9"/>
  <c r="AQ2866" i="9"/>
  <c r="BJ2866" i="9"/>
  <c r="CC2866" i="9"/>
  <c r="CP2866" i="9"/>
  <c r="DB2866" i="9"/>
  <c r="DG2866" i="9"/>
  <c r="C2867" i="9"/>
  <c r="W2867" i="9"/>
  <c r="AQ2867" i="9"/>
  <c r="BJ2867" i="9"/>
  <c r="CC2867" i="9"/>
  <c r="CP2867" i="9"/>
  <c r="DB2867" i="9"/>
  <c r="DG2867" i="9"/>
  <c r="C2868" i="9"/>
  <c r="W2868" i="9"/>
  <c r="AQ2868" i="9"/>
  <c r="BJ2868" i="9"/>
  <c r="CC2868" i="9"/>
  <c r="CP2868" i="9"/>
  <c r="DB2868" i="9"/>
  <c r="DG2868" i="9"/>
  <c r="C2869" i="9"/>
  <c r="W2869" i="9"/>
  <c r="AQ2869" i="9"/>
  <c r="BJ2869" i="9"/>
  <c r="CC2869" i="9"/>
  <c r="CP2869" i="9"/>
  <c r="DB2869" i="9"/>
  <c r="DG2869" i="9"/>
  <c r="C2870" i="9"/>
  <c r="W2870" i="9"/>
  <c r="AQ2870" i="9"/>
  <c r="BJ2870" i="9"/>
  <c r="CC2870" i="9"/>
  <c r="CP2870" i="9"/>
  <c r="DB2870" i="9"/>
  <c r="DG2870" i="9"/>
  <c r="C2871" i="9"/>
  <c r="W2871" i="9"/>
  <c r="AQ2871" i="9"/>
  <c r="BJ2871" i="9"/>
  <c r="CC2871" i="9"/>
  <c r="CP2871" i="9"/>
  <c r="DB2871" i="9"/>
  <c r="DG2871" i="9"/>
  <c r="C2872" i="9"/>
  <c r="W2872" i="9"/>
  <c r="AQ2872" i="9"/>
  <c r="BJ2872" i="9"/>
  <c r="CC2872" i="9"/>
  <c r="CP2872" i="9"/>
  <c r="DB2872" i="9"/>
  <c r="DG2872" i="9"/>
  <c r="C2873" i="9"/>
  <c r="W2873" i="9"/>
  <c r="AQ2873" i="9"/>
  <c r="BJ2873" i="9"/>
  <c r="CC2873" i="9"/>
  <c r="CP2873" i="9"/>
  <c r="DB2873" i="9"/>
  <c r="DG2873" i="9"/>
  <c r="C2874" i="9"/>
  <c r="W2874" i="9"/>
  <c r="AQ2874" i="9"/>
  <c r="BJ2874" i="9"/>
  <c r="CC2874" i="9"/>
  <c r="CP2874" i="9"/>
  <c r="DB2874" i="9"/>
  <c r="DG2874" i="9"/>
  <c r="C2875" i="9"/>
  <c r="W2875" i="9"/>
  <c r="AQ2875" i="9"/>
  <c r="BJ2875" i="9"/>
  <c r="CC2875" i="9"/>
  <c r="CP2875" i="9"/>
  <c r="DB2875" i="9"/>
  <c r="DG2875" i="9"/>
  <c r="C2876" i="9"/>
  <c r="W2876" i="9"/>
  <c r="AQ2876" i="9"/>
  <c r="BJ2876" i="9"/>
  <c r="CC2876" i="9"/>
  <c r="CP2876" i="9"/>
  <c r="DB2876" i="9"/>
  <c r="DG2876" i="9"/>
  <c r="C2877" i="9"/>
  <c r="W2877" i="9"/>
  <c r="AQ2877" i="9"/>
  <c r="BJ2877" i="9"/>
  <c r="CC2877" i="9"/>
  <c r="CP2877" i="9"/>
  <c r="DB2877" i="9"/>
  <c r="DG2877" i="9"/>
  <c r="C2878" i="9"/>
  <c r="W2878" i="9"/>
  <c r="AQ2878" i="9"/>
  <c r="BJ2878" i="9"/>
  <c r="CC2878" i="9"/>
  <c r="CP2878" i="9"/>
  <c r="DB2878" i="9"/>
  <c r="DG2878" i="9"/>
  <c r="C2879" i="9"/>
  <c r="W2879" i="9"/>
  <c r="AQ2879" i="9"/>
  <c r="BJ2879" i="9"/>
  <c r="CC2879" i="9"/>
  <c r="CP2879" i="9"/>
  <c r="DB2879" i="9"/>
  <c r="DG2879" i="9"/>
  <c r="C2880" i="9"/>
  <c r="W2880" i="9"/>
  <c r="AQ2880" i="9"/>
  <c r="BJ2880" i="9"/>
  <c r="CC2880" i="9"/>
  <c r="CP2880" i="9"/>
  <c r="DB2880" i="9"/>
  <c r="DG2880" i="9"/>
  <c r="C2881" i="9"/>
  <c r="W2881" i="9"/>
  <c r="AQ2881" i="9"/>
  <c r="BJ2881" i="9"/>
  <c r="CC2881" i="9"/>
  <c r="CP2881" i="9"/>
  <c r="DB2881" i="9"/>
  <c r="DG2881" i="9"/>
  <c r="C2882" i="9"/>
  <c r="W2882" i="9"/>
  <c r="AQ2882" i="9"/>
  <c r="BJ2882" i="9"/>
  <c r="CC2882" i="9"/>
  <c r="CP2882" i="9"/>
  <c r="DB2882" i="9"/>
  <c r="DG2882" i="9"/>
  <c r="C2883" i="9"/>
  <c r="W2883" i="9"/>
  <c r="AQ2883" i="9"/>
  <c r="BJ2883" i="9"/>
  <c r="CC2883" i="9"/>
  <c r="CP2883" i="9"/>
  <c r="DB2883" i="9"/>
  <c r="DG2883" i="9"/>
  <c r="C2884" i="9"/>
  <c r="W2884" i="9"/>
  <c r="AQ2884" i="9"/>
  <c r="BJ2884" i="9"/>
  <c r="CC2884" i="9"/>
  <c r="CP2884" i="9"/>
  <c r="DB2884" i="9"/>
  <c r="DG2884" i="9"/>
  <c r="C2885" i="9"/>
  <c r="W2885" i="9"/>
  <c r="AQ2885" i="9"/>
  <c r="BJ2885" i="9"/>
  <c r="CC2885" i="9"/>
  <c r="CP2885" i="9"/>
  <c r="DB2885" i="9"/>
  <c r="DG2885" i="9"/>
  <c r="C2886" i="9"/>
  <c r="W2886" i="9"/>
  <c r="AQ2886" i="9"/>
  <c r="BJ2886" i="9"/>
  <c r="CC2886" i="9"/>
  <c r="CP2886" i="9"/>
  <c r="DB2886" i="9"/>
  <c r="DG2886" i="9"/>
  <c r="C2887" i="9"/>
  <c r="W2887" i="9"/>
  <c r="AQ2887" i="9"/>
  <c r="BJ2887" i="9"/>
  <c r="CC2887" i="9"/>
  <c r="CP2887" i="9"/>
  <c r="DB2887" i="9"/>
  <c r="DG2887" i="9"/>
  <c r="C2888" i="9"/>
  <c r="W2888" i="9"/>
  <c r="AQ2888" i="9"/>
  <c r="BJ2888" i="9"/>
  <c r="CC2888" i="9"/>
  <c r="CP2888" i="9"/>
  <c r="DB2888" i="9"/>
  <c r="DG2888" i="9"/>
  <c r="C2889" i="9"/>
  <c r="W2889" i="9"/>
  <c r="AQ2889" i="9"/>
  <c r="BJ2889" i="9"/>
  <c r="CC2889" i="9"/>
  <c r="CP2889" i="9"/>
  <c r="DB2889" i="9"/>
  <c r="DG2889" i="9"/>
  <c r="C2890" i="9"/>
  <c r="W2890" i="9"/>
  <c r="AQ2890" i="9"/>
  <c r="BJ2890" i="9"/>
  <c r="CC2890" i="9"/>
  <c r="CP2890" i="9"/>
  <c r="DB2890" i="9"/>
  <c r="DG2890" i="9"/>
  <c r="C2891" i="9"/>
  <c r="W2891" i="9"/>
  <c r="AQ2891" i="9"/>
  <c r="BJ2891" i="9"/>
  <c r="CC2891" i="9"/>
  <c r="CP2891" i="9"/>
  <c r="DB2891" i="9"/>
  <c r="DG2891" i="9"/>
  <c r="C2892" i="9"/>
  <c r="W2892" i="9"/>
  <c r="AQ2892" i="9"/>
  <c r="BJ2892" i="9"/>
  <c r="CC2892" i="9"/>
  <c r="CP2892" i="9"/>
  <c r="DB2892" i="9"/>
  <c r="DG2892" i="9"/>
  <c r="C2893" i="9"/>
  <c r="W2893" i="9"/>
  <c r="AQ2893" i="9"/>
  <c r="BJ2893" i="9"/>
  <c r="CC2893" i="9"/>
  <c r="CP2893" i="9"/>
  <c r="DB2893" i="9"/>
  <c r="DG2893" i="9"/>
  <c r="C2894" i="9"/>
  <c r="W2894" i="9"/>
  <c r="AQ2894" i="9"/>
  <c r="BJ2894" i="9"/>
  <c r="CC2894" i="9"/>
  <c r="CP2894" i="9"/>
  <c r="DB2894" i="9"/>
  <c r="DG2894" i="9"/>
  <c r="C2895" i="9"/>
  <c r="W2895" i="9"/>
  <c r="AQ2895" i="9"/>
  <c r="BJ2895" i="9"/>
  <c r="CC2895" i="9"/>
  <c r="CP2895" i="9"/>
  <c r="DB2895" i="9"/>
  <c r="DG2895" i="9"/>
  <c r="C2896" i="9"/>
  <c r="W2896" i="9"/>
  <c r="AQ2896" i="9"/>
  <c r="BJ2896" i="9"/>
  <c r="CC2896" i="9"/>
  <c r="CP2896" i="9"/>
  <c r="DB2896" i="9"/>
  <c r="DG2896" i="9"/>
  <c r="C2897" i="9"/>
  <c r="W2897" i="9"/>
  <c r="AQ2897" i="9"/>
  <c r="BJ2897" i="9"/>
  <c r="CC2897" i="9"/>
  <c r="CP2897" i="9"/>
  <c r="DB2897" i="9"/>
  <c r="DG2897" i="9"/>
  <c r="C2898" i="9"/>
  <c r="W2898" i="9"/>
  <c r="AQ2898" i="9"/>
  <c r="BJ2898" i="9"/>
  <c r="CC2898" i="9"/>
  <c r="CP2898" i="9"/>
  <c r="DB2898" i="9"/>
  <c r="DG2898" i="9"/>
  <c r="C2899" i="9"/>
  <c r="W2899" i="9"/>
  <c r="AQ2899" i="9"/>
  <c r="BJ2899" i="9"/>
  <c r="CC2899" i="9"/>
  <c r="CP2899" i="9"/>
  <c r="DB2899" i="9"/>
  <c r="DG2899" i="9"/>
  <c r="C2900" i="9"/>
  <c r="W2900" i="9"/>
  <c r="AQ2900" i="9"/>
  <c r="BJ2900" i="9"/>
  <c r="CC2900" i="9"/>
  <c r="CP2900" i="9"/>
  <c r="DB2900" i="9"/>
  <c r="DG2900" i="9"/>
  <c r="C2901" i="9"/>
  <c r="W2901" i="9"/>
  <c r="AQ2901" i="9"/>
  <c r="BJ2901" i="9"/>
  <c r="CC2901" i="9"/>
  <c r="CP2901" i="9"/>
  <c r="DB2901" i="9"/>
  <c r="DG2901" i="9"/>
  <c r="C2902" i="9"/>
  <c r="W2902" i="9"/>
  <c r="AQ2902" i="9"/>
  <c r="BJ2902" i="9"/>
  <c r="CC2902" i="9"/>
  <c r="CP2902" i="9"/>
  <c r="DB2902" i="9"/>
  <c r="DG2902" i="9"/>
  <c r="C2903" i="9"/>
  <c r="W2903" i="9"/>
  <c r="AQ2903" i="9"/>
  <c r="BJ2903" i="9"/>
  <c r="CC2903" i="9"/>
  <c r="CP2903" i="9"/>
  <c r="DB2903" i="9"/>
  <c r="DG2903" i="9"/>
  <c r="C2904" i="9"/>
  <c r="W2904" i="9"/>
  <c r="AQ2904" i="9"/>
  <c r="Y1454" i="9" s="1"/>
  <c r="BJ2904" i="9"/>
  <c r="CC2904" i="9"/>
  <c r="CP2904" i="9"/>
  <c r="DB2904" i="9"/>
  <c r="DG2904" i="9"/>
  <c r="C2905" i="9"/>
  <c r="W2905" i="9"/>
  <c r="AQ2905" i="9"/>
  <c r="BJ2905" i="9"/>
  <c r="CC2905" i="9"/>
  <c r="CP2905" i="9"/>
  <c r="DB2905" i="9"/>
  <c r="DG2905" i="9"/>
  <c r="C2906" i="9"/>
  <c r="W2906" i="9"/>
  <c r="AQ2906" i="9"/>
  <c r="BJ2906" i="9"/>
  <c r="CC2906" i="9"/>
  <c r="CP2906" i="9"/>
  <c r="DB2906" i="9"/>
  <c r="DG2906" i="9"/>
  <c r="C2907" i="9"/>
  <c r="W2907" i="9"/>
  <c r="AQ2907" i="9"/>
  <c r="BJ2907" i="9"/>
  <c r="CC2907" i="9"/>
  <c r="CP2907" i="9"/>
  <c r="DB2907" i="9"/>
  <c r="DG2907" i="9"/>
  <c r="C2908" i="9"/>
  <c r="W2908" i="9"/>
  <c r="AQ2908" i="9"/>
  <c r="BJ2908" i="9"/>
  <c r="CC2908" i="9"/>
  <c r="CP2908" i="9"/>
  <c r="DB2908" i="9"/>
  <c r="DG2908" i="9"/>
  <c r="C2909" i="9"/>
  <c r="W2909" i="9"/>
  <c r="AQ2909" i="9"/>
  <c r="BJ2909" i="9"/>
  <c r="CC2909" i="9"/>
  <c r="CP2909" i="9"/>
  <c r="DB2909" i="9"/>
  <c r="DG2909" i="9"/>
  <c r="C2910" i="9"/>
  <c r="W2910" i="9"/>
  <c r="AQ2910" i="9"/>
  <c r="BJ2910" i="9"/>
  <c r="CC2910" i="9"/>
  <c r="CP2910" i="9"/>
  <c r="DB2910" i="9"/>
  <c r="DG2910" i="9"/>
  <c r="C2911" i="9"/>
  <c r="W2911" i="9"/>
  <c r="AQ2911" i="9"/>
  <c r="BJ2911" i="9"/>
  <c r="CC2911" i="9"/>
  <c r="CP2911" i="9"/>
  <c r="DB2911" i="9"/>
  <c r="DG2911" i="9"/>
  <c r="C2912" i="9"/>
  <c r="W2912" i="9"/>
  <c r="AQ2912" i="9"/>
  <c r="BJ2912" i="9"/>
  <c r="CC2912" i="9"/>
  <c r="CP2912" i="9"/>
  <c r="DB2912" i="9"/>
  <c r="DG2912" i="9"/>
  <c r="C2913" i="9"/>
  <c r="W2913" i="9"/>
  <c r="AQ2913" i="9"/>
  <c r="BJ2913" i="9"/>
  <c r="CC2913" i="9"/>
  <c r="CP2913" i="9"/>
  <c r="DB2913" i="9"/>
  <c r="DG2913" i="9"/>
  <c r="C2914" i="9"/>
  <c r="W2914" i="9"/>
  <c r="AQ2914" i="9"/>
  <c r="BJ2914" i="9"/>
  <c r="CC2914" i="9"/>
  <c r="CP2914" i="9"/>
  <c r="DB2914" i="9"/>
  <c r="DG2914" i="9"/>
  <c r="C2915" i="9"/>
  <c r="W2915" i="9"/>
  <c r="AQ2915" i="9"/>
  <c r="BJ2915" i="9"/>
  <c r="CC2915" i="9"/>
  <c r="CP2915" i="9"/>
  <c r="DB2915" i="9"/>
  <c r="DG2915" i="9"/>
  <c r="C2916" i="9"/>
  <c r="W2916" i="9"/>
  <c r="AQ2916" i="9"/>
  <c r="BJ2916" i="9"/>
  <c r="CC2916" i="9"/>
  <c r="CP2916" i="9"/>
  <c r="DB2916" i="9"/>
  <c r="DG2916" i="9"/>
  <c r="C2917" i="9"/>
  <c r="W2917" i="9"/>
  <c r="AQ2917" i="9"/>
  <c r="BJ2917" i="9"/>
  <c r="CC2917" i="9"/>
  <c r="CP2917" i="9"/>
  <c r="DB2917" i="9"/>
  <c r="DG2917" i="9"/>
  <c r="C2918" i="9"/>
  <c r="W2918" i="9"/>
  <c r="AQ2918" i="9"/>
  <c r="BJ2918" i="9"/>
  <c r="CC2918" i="9"/>
  <c r="CP2918" i="9"/>
  <c r="DB2918" i="9"/>
  <c r="DG2918" i="9"/>
  <c r="C2919" i="9"/>
  <c r="W2919" i="9"/>
  <c r="AQ2919" i="9"/>
  <c r="BJ2919" i="9"/>
  <c r="CC2919" i="9"/>
  <c r="CP2919" i="9"/>
  <c r="DB2919" i="9"/>
  <c r="DG2919" i="9"/>
  <c r="C2920" i="9"/>
  <c r="W2920" i="9"/>
  <c r="AQ2920" i="9"/>
  <c r="BJ2920" i="9"/>
  <c r="CC2920" i="9"/>
  <c r="CP2920" i="9"/>
  <c r="DB2920" i="9"/>
  <c r="DG2920" i="9"/>
  <c r="C2921" i="9"/>
  <c r="W2921" i="9"/>
  <c r="AQ2921" i="9"/>
  <c r="BJ2921" i="9"/>
  <c r="CC2921" i="9"/>
  <c r="CP2921" i="9"/>
  <c r="DB2921" i="9"/>
  <c r="DG2921" i="9"/>
  <c r="C2922" i="9"/>
  <c r="W2922" i="9"/>
  <c r="AQ2922" i="9"/>
  <c r="BJ2922" i="9"/>
  <c r="CC2922" i="9"/>
  <c r="CP2922" i="9"/>
  <c r="DB2922" i="9"/>
  <c r="DG2922" i="9"/>
  <c r="C2923" i="9"/>
  <c r="W2923" i="9"/>
  <c r="AQ2923" i="9"/>
  <c r="BJ2923" i="9"/>
  <c r="CC2923" i="9"/>
  <c r="CP2923" i="9"/>
  <c r="DB2923" i="9"/>
  <c r="DG2923" i="9"/>
  <c r="C2924" i="9"/>
  <c r="W2924" i="9"/>
  <c r="AQ2924" i="9"/>
  <c r="BJ2924" i="9"/>
  <c r="CC2924" i="9"/>
  <c r="CP2924" i="9"/>
  <c r="DB2924" i="9"/>
  <c r="DG2924" i="9"/>
  <c r="C2925" i="9"/>
  <c r="W2925" i="9"/>
  <c r="AQ2925" i="9"/>
  <c r="BJ2925" i="9"/>
  <c r="CC2925" i="9"/>
  <c r="CP2925" i="9"/>
  <c r="DB2925" i="9"/>
  <c r="DG2925" i="9"/>
  <c r="C2926" i="9"/>
  <c r="W2926" i="9"/>
  <c r="AQ2926" i="9"/>
  <c r="BJ2926" i="9"/>
  <c r="CC2926" i="9"/>
  <c r="CP2926" i="9"/>
  <c r="DB2926" i="9"/>
  <c r="DG2926" i="9"/>
  <c r="C2927" i="9"/>
  <c r="W2927" i="9"/>
  <c r="AQ2927" i="9"/>
  <c r="Y1456" i="9" s="1"/>
  <c r="BJ2927" i="9"/>
  <c r="CC2927" i="9"/>
  <c r="CP2927" i="9"/>
  <c r="DB2927" i="9"/>
  <c r="DG2927" i="9"/>
  <c r="C2928" i="9"/>
  <c r="W2928" i="9"/>
  <c r="AQ2928" i="9"/>
  <c r="BJ2928" i="9"/>
  <c r="CC2928" i="9"/>
  <c r="CP2928" i="9"/>
  <c r="DB2928" i="9"/>
  <c r="DG2928" i="9"/>
  <c r="C2929" i="9"/>
  <c r="W2929" i="9"/>
  <c r="AQ2929" i="9"/>
  <c r="BJ2929" i="9"/>
  <c r="CC2929" i="9"/>
  <c r="CP2929" i="9"/>
  <c r="DB2929" i="9"/>
  <c r="DG2929" i="9"/>
  <c r="C2930" i="9"/>
  <c r="W2930" i="9"/>
  <c r="AQ2930" i="9"/>
  <c r="BJ2930" i="9"/>
  <c r="CC2930" i="9"/>
  <c r="CP2930" i="9"/>
  <c r="DB2930" i="9"/>
  <c r="DG2930" i="9"/>
  <c r="C2931" i="9"/>
  <c r="W2931" i="9"/>
  <c r="AQ2931" i="9"/>
  <c r="BJ2931" i="9"/>
  <c r="CC2931" i="9"/>
  <c r="CP2931" i="9"/>
  <c r="DB2931" i="9"/>
  <c r="DG2931" i="9"/>
  <c r="C2932" i="9"/>
  <c r="W2932" i="9"/>
  <c r="AQ2932" i="9"/>
  <c r="BJ2932" i="9"/>
  <c r="CC2932" i="9"/>
  <c r="CP2932" i="9"/>
  <c r="DB2932" i="9"/>
  <c r="DG2932" i="9"/>
  <c r="C2933" i="9"/>
  <c r="W2933" i="9"/>
  <c r="AQ2933" i="9"/>
  <c r="BJ2933" i="9"/>
  <c r="CC2933" i="9"/>
  <c r="CP2933" i="9"/>
  <c r="DB2933" i="9"/>
  <c r="DG2933" i="9"/>
  <c r="C2934" i="9"/>
  <c r="W2934" i="9"/>
  <c r="AQ2934" i="9"/>
  <c r="BJ2934" i="9"/>
  <c r="CC2934" i="9"/>
  <c r="CP2934" i="9"/>
  <c r="DB2934" i="9"/>
  <c r="DG2934" i="9"/>
  <c r="C2935" i="9"/>
  <c r="W2935" i="9"/>
  <c r="AQ2935" i="9"/>
  <c r="BJ2935" i="9"/>
  <c r="CC2935" i="9"/>
  <c r="CP2935" i="9"/>
  <c r="DB2935" i="9"/>
  <c r="DG2935" i="9"/>
  <c r="C2936" i="9"/>
  <c r="W2936" i="9"/>
  <c r="AQ2936" i="9"/>
  <c r="BJ2936" i="9"/>
  <c r="CC2936" i="9"/>
  <c r="CP2936" i="9"/>
  <c r="DB2936" i="9"/>
  <c r="DG2936" i="9"/>
  <c r="C2937" i="9"/>
  <c r="W2937" i="9"/>
  <c r="AQ2937" i="9"/>
  <c r="BJ2937" i="9"/>
  <c r="CC2937" i="9"/>
  <c r="CP2937" i="9"/>
  <c r="DB2937" i="9"/>
  <c r="DG2937" i="9"/>
  <c r="C2938" i="9"/>
  <c r="W2938" i="9"/>
  <c r="AQ2938" i="9"/>
  <c r="BJ2938" i="9"/>
  <c r="CC2938" i="9"/>
  <c r="CP2938" i="9"/>
  <c r="DB2938" i="9"/>
  <c r="DG2938" i="9"/>
  <c r="C2939" i="9"/>
  <c r="W2939" i="9"/>
  <c r="AQ2939" i="9"/>
  <c r="BJ2939" i="9"/>
  <c r="CC2939" i="9"/>
  <c r="CP2939" i="9"/>
  <c r="DB2939" i="9"/>
  <c r="DG2939" i="9"/>
  <c r="C2940" i="9"/>
  <c r="W2940" i="9"/>
  <c r="AQ2940" i="9"/>
  <c r="BJ2940" i="9"/>
  <c r="CC2940" i="9"/>
  <c r="CP2940" i="9"/>
  <c r="DB2940" i="9"/>
  <c r="DG2940" i="9"/>
  <c r="C2941" i="9"/>
  <c r="W2941" i="9"/>
  <c r="AQ2941" i="9"/>
  <c r="BJ2941" i="9"/>
  <c r="CC2941" i="9"/>
  <c r="CP2941" i="9"/>
  <c r="DB2941" i="9"/>
  <c r="DG2941" i="9"/>
  <c r="C2942" i="9"/>
  <c r="W2942" i="9"/>
  <c r="AQ2942" i="9"/>
  <c r="BJ2942" i="9"/>
  <c r="CC2942" i="9"/>
  <c r="CP2942" i="9"/>
  <c r="DB2942" i="9"/>
  <c r="DG2942" i="9"/>
  <c r="C2943" i="9"/>
  <c r="W2943" i="9"/>
  <c r="AQ2943" i="9"/>
  <c r="BJ2943" i="9"/>
  <c r="CC2943" i="9"/>
  <c r="CP2943" i="9"/>
  <c r="DB2943" i="9"/>
  <c r="DG2943" i="9"/>
  <c r="C2944" i="9"/>
  <c r="W2944" i="9"/>
  <c r="AQ2944" i="9"/>
  <c r="BJ2944" i="9"/>
  <c r="CC2944" i="9"/>
  <c r="CP2944" i="9"/>
  <c r="DB2944" i="9"/>
  <c r="DG2944" i="9"/>
  <c r="C2945" i="9"/>
  <c r="W2945" i="9"/>
  <c r="AQ2945" i="9"/>
  <c r="BJ2945" i="9"/>
  <c r="CC2945" i="9"/>
  <c r="CP2945" i="9"/>
  <c r="DB2945" i="9"/>
  <c r="DG2945" i="9"/>
  <c r="C2946" i="9"/>
  <c r="W2946" i="9"/>
  <c r="AQ2946" i="9"/>
  <c r="BJ2946" i="9"/>
  <c r="CC2946" i="9"/>
  <c r="CP2946" i="9"/>
  <c r="DB2946" i="9"/>
  <c r="DG2946" i="9"/>
  <c r="C2947" i="9"/>
  <c r="W2947" i="9"/>
  <c r="AQ2947" i="9"/>
  <c r="BJ2947" i="9"/>
  <c r="CC2947" i="9"/>
  <c r="CP2947" i="9"/>
  <c r="DB2947" i="9"/>
  <c r="DG2947" i="9"/>
  <c r="C2948" i="9"/>
  <c r="W2948" i="9"/>
  <c r="AQ2948" i="9"/>
  <c r="BJ2948" i="9"/>
  <c r="CC2948" i="9"/>
  <c r="CP2948" i="9"/>
  <c r="DB2948" i="9"/>
  <c r="DG2948" i="9"/>
  <c r="C2949" i="9"/>
  <c r="W2949" i="9"/>
  <c r="AQ2949" i="9"/>
  <c r="BJ2949" i="9"/>
  <c r="CC2949" i="9"/>
  <c r="CP2949" i="9"/>
  <c r="DB2949" i="9"/>
  <c r="DG2949" i="9"/>
  <c r="C2950" i="9"/>
  <c r="W2950" i="9"/>
  <c r="AQ2950" i="9"/>
  <c r="BJ2950" i="9"/>
  <c r="CC2950" i="9"/>
  <c r="CP2950" i="9"/>
  <c r="DB2950" i="9"/>
  <c r="DG2950" i="9"/>
  <c r="C2951" i="9"/>
  <c r="W2951" i="9"/>
  <c r="AQ2951" i="9"/>
  <c r="BJ2951" i="9"/>
  <c r="CC2951" i="9"/>
  <c r="CP2951" i="9"/>
  <c r="DB2951" i="9"/>
  <c r="DG2951" i="9"/>
  <c r="C2952" i="9"/>
  <c r="W2952" i="9"/>
  <c r="AQ2952" i="9"/>
  <c r="BJ2952" i="9"/>
  <c r="CC2952" i="9"/>
  <c r="CP2952" i="9"/>
  <c r="DB2952" i="9"/>
  <c r="DG2952" i="9"/>
  <c r="C2953" i="9"/>
  <c r="W2953" i="9"/>
  <c r="AQ2953" i="9"/>
  <c r="BJ2953" i="9"/>
  <c r="CC2953" i="9"/>
  <c r="CP2953" i="9"/>
  <c r="DB2953" i="9"/>
  <c r="DG2953" i="9"/>
  <c r="C2954" i="9"/>
  <c r="W2954" i="9"/>
  <c r="AQ2954" i="9"/>
  <c r="BJ2954" i="9"/>
  <c r="CC2954" i="9"/>
  <c r="CP2954" i="9"/>
  <c r="DB2954" i="9"/>
  <c r="DG2954" i="9"/>
  <c r="C2955" i="9"/>
  <c r="W2955" i="9"/>
  <c r="AQ2955" i="9"/>
  <c r="BJ2955" i="9"/>
  <c r="CC2955" i="9"/>
  <c r="CP2955" i="9"/>
  <c r="DB2955" i="9"/>
  <c r="DG2955" i="9"/>
  <c r="C2956" i="9"/>
  <c r="W2956" i="9"/>
  <c r="AQ2956" i="9"/>
  <c r="BJ2956" i="9"/>
  <c r="CC2956" i="9"/>
  <c r="CP2956" i="9"/>
  <c r="DB2956" i="9"/>
  <c r="DG2956" i="9"/>
  <c r="C2957" i="9"/>
  <c r="W2957" i="9"/>
  <c r="AQ2957" i="9"/>
  <c r="BJ2957" i="9"/>
  <c r="CC2957" i="9"/>
  <c r="CP2957" i="9"/>
  <c r="DB2957" i="9"/>
  <c r="DG2957" i="9"/>
  <c r="C2958" i="9"/>
  <c r="W2958" i="9"/>
  <c r="AQ2958" i="9"/>
  <c r="BJ2958" i="9"/>
  <c r="CC2958" i="9"/>
  <c r="CP2958" i="9"/>
  <c r="DB2958" i="9"/>
  <c r="DG2958" i="9"/>
  <c r="C2959" i="9"/>
  <c r="W2959" i="9"/>
  <c r="AQ2959" i="9"/>
  <c r="BJ2959" i="9"/>
  <c r="CC2959" i="9"/>
  <c r="CP2959" i="9"/>
  <c r="DB2959" i="9"/>
  <c r="DG2959" i="9"/>
  <c r="C2960" i="9"/>
  <c r="W2960" i="9"/>
  <c r="AQ2960" i="9"/>
  <c r="BJ2960" i="9"/>
  <c r="CC2960" i="9"/>
  <c r="CP2960" i="9"/>
  <c r="DB2960" i="9"/>
  <c r="DG2960" i="9"/>
  <c r="C2961" i="9"/>
  <c r="W2961" i="9"/>
  <c r="AQ2961" i="9"/>
  <c r="BJ2961" i="9"/>
  <c r="CC2961" i="9"/>
  <c r="CP2961" i="9"/>
  <c r="DB2961" i="9"/>
  <c r="DG2961" i="9"/>
  <c r="C2962" i="9"/>
  <c r="W2962" i="9"/>
  <c r="AQ2962" i="9"/>
  <c r="BJ2962" i="9"/>
  <c r="CC2962" i="9"/>
  <c r="CP2962" i="9"/>
  <c r="DB2962" i="9"/>
  <c r="DG2962" i="9"/>
  <c r="C2963" i="9"/>
  <c r="W2963" i="9"/>
  <c r="AQ2963" i="9"/>
  <c r="BJ2963" i="9"/>
  <c r="CC2963" i="9"/>
  <c r="CP2963" i="9"/>
  <c r="DB2963" i="9"/>
  <c r="DG2963" i="9"/>
  <c r="C2964" i="9"/>
  <c r="W2964" i="9"/>
  <c r="AQ2964" i="9"/>
  <c r="BJ2964" i="9"/>
  <c r="CC2964" i="9"/>
  <c r="CP2964" i="9"/>
  <c r="DB2964" i="9"/>
  <c r="DG2964" i="9"/>
  <c r="C2965" i="9"/>
  <c r="W2965" i="9"/>
  <c r="AQ2965" i="9"/>
  <c r="BJ2965" i="9"/>
  <c r="CC2965" i="9"/>
  <c r="CP2965" i="9"/>
  <c r="DB2965" i="9"/>
  <c r="DG2965" i="9"/>
  <c r="C2966" i="9"/>
  <c r="W2966" i="9"/>
  <c r="AQ2966" i="9"/>
  <c r="BJ2966" i="9"/>
  <c r="CC2966" i="9"/>
  <c r="CP2966" i="9"/>
  <c r="DB2966" i="9"/>
  <c r="DG2966" i="9"/>
  <c r="C2967" i="9"/>
  <c r="W2967" i="9"/>
  <c r="AQ2967" i="9"/>
  <c r="BJ2967" i="9"/>
  <c r="CC2967" i="9"/>
  <c r="CP2967" i="9"/>
  <c r="DB2967" i="9"/>
  <c r="DG2967" i="9"/>
  <c r="C2968" i="9"/>
  <c r="W2968" i="9"/>
  <c r="AQ2968" i="9"/>
  <c r="BJ2968" i="9"/>
  <c r="CC2968" i="9"/>
  <c r="CP2968" i="9"/>
  <c r="DB2968" i="9"/>
  <c r="DG2968" i="9"/>
  <c r="C2969" i="9"/>
  <c r="W2969" i="9"/>
  <c r="AQ2969" i="9"/>
  <c r="BJ2969" i="9"/>
  <c r="CC2969" i="9"/>
  <c r="CP2969" i="9"/>
  <c r="DB2969" i="9"/>
  <c r="DG2969" i="9"/>
  <c r="C2970" i="9"/>
  <c r="W2970" i="9"/>
  <c r="AQ2970" i="9"/>
  <c r="BJ2970" i="9"/>
  <c r="CC2970" i="9"/>
  <c r="CP2970" i="9"/>
  <c r="DB2970" i="9"/>
  <c r="DG2970" i="9"/>
  <c r="C2971" i="9"/>
  <c r="W2971" i="9"/>
  <c r="AQ2971" i="9"/>
  <c r="BJ2971" i="9"/>
  <c r="CC2971" i="9"/>
  <c r="CP2971" i="9"/>
  <c r="DB2971" i="9"/>
  <c r="DG2971" i="9"/>
  <c r="C2972" i="9"/>
  <c r="W2972" i="9"/>
  <c r="AQ2972" i="9"/>
  <c r="BJ2972" i="9"/>
  <c r="CC2972" i="9"/>
  <c r="CP2972" i="9"/>
  <c r="DB2972" i="9"/>
  <c r="DG2972" i="9"/>
  <c r="C2973" i="9"/>
  <c r="W2973" i="9"/>
  <c r="AQ2973" i="9"/>
  <c r="BJ2973" i="9"/>
  <c r="CC2973" i="9"/>
  <c r="CP2973" i="9"/>
  <c r="DB2973" i="9"/>
  <c r="DG2973" i="9"/>
  <c r="C2974" i="9"/>
  <c r="W2974" i="9"/>
  <c r="AQ2974" i="9"/>
  <c r="BJ2974" i="9"/>
  <c r="CC2974" i="9"/>
  <c r="CP2974" i="9"/>
  <c r="DB2974" i="9"/>
  <c r="DG2974" i="9"/>
  <c r="C2975" i="9"/>
  <c r="W2975" i="9"/>
  <c r="AQ2975" i="9"/>
  <c r="BJ2975" i="9"/>
  <c r="CC2975" i="9"/>
  <c r="CP2975" i="9"/>
  <c r="DB2975" i="9"/>
  <c r="DG2975" i="9"/>
  <c r="C2976" i="9"/>
  <c r="W2976" i="9"/>
  <c r="AQ2976" i="9"/>
  <c r="BJ2976" i="9"/>
  <c r="CC2976" i="9"/>
  <c r="CP2976" i="9"/>
  <c r="DB2976" i="9"/>
  <c r="DG2976" i="9"/>
  <c r="C2977" i="9"/>
  <c r="W2977" i="9"/>
  <c r="AQ2977" i="9"/>
  <c r="BJ2977" i="9"/>
  <c r="CC2977" i="9"/>
  <c r="CP2977" i="9"/>
  <c r="DB2977" i="9"/>
  <c r="DG2977" i="9"/>
  <c r="C2978" i="9"/>
  <c r="W2978" i="9"/>
  <c r="AQ2978" i="9"/>
  <c r="BJ2978" i="9"/>
  <c r="CC2978" i="9"/>
  <c r="CP2978" i="9"/>
  <c r="DB2978" i="9"/>
  <c r="DG2978" i="9"/>
  <c r="C2979" i="9"/>
  <c r="W2979" i="9"/>
  <c r="AQ2979" i="9"/>
  <c r="BJ2979" i="9"/>
  <c r="CC2979" i="9"/>
  <c r="CP2979" i="9"/>
  <c r="DB2979" i="9"/>
  <c r="DG2979" i="9"/>
  <c r="C2980" i="9"/>
  <c r="W2980" i="9"/>
  <c r="AQ2980" i="9"/>
  <c r="BJ2980" i="9"/>
  <c r="CC2980" i="9"/>
  <c r="CP2980" i="9"/>
  <c r="DB2980" i="9"/>
  <c r="DG2980" i="9"/>
  <c r="C2981" i="9"/>
  <c r="W2981" i="9"/>
  <c r="AQ2981" i="9"/>
  <c r="BJ2981" i="9"/>
  <c r="CC2981" i="9"/>
  <c r="CP2981" i="9"/>
  <c r="DB2981" i="9"/>
  <c r="DG2981" i="9"/>
  <c r="C2982" i="9"/>
  <c r="W2982" i="9"/>
  <c r="AQ2982" i="9"/>
  <c r="BJ2982" i="9"/>
  <c r="CC2982" i="9"/>
  <c r="CP2982" i="9"/>
  <c r="DB2982" i="9"/>
  <c r="DG2982" i="9"/>
  <c r="C2983" i="9"/>
  <c r="W2983" i="9"/>
  <c r="AQ2983" i="9"/>
  <c r="BJ2983" i="9"/>
  <c r="CC2983" i="9"/>
  <c r="CP2983" i="9"/>
  <c r="DB2983" i="9"/>
  <c r="DG2983" i="9"/>
  <c r="C2984" i="9"/>
  <c r="W2984" i="9"/>
  <c r="AQ2984" i="9"/>
  <c r="BJ2984" i="9"/>
  <c r="CC2984" i="9"/>
  <c r="CP2984" i="9"/>
  <c r="DB2984" i="9"/>
  <c r="DG2984" i="9"/>
  <c r="C2985" i="9"/>
  <c r="W2985" i="9"/>
  <c r="AQ2985" i="9"/>
  <c r="BJ2985" i="9"/>
  <c r="CC2985" i="9"/>
  <c r="CP2985" i="9"/>
  <c r="DB2985" i="9"/>
  <c r="DG2985" i="9"/>
  <c r="C2986" i="9"/>
  <c r="W2986" i="9"/>
  <c r="AQ2986" i="9"/>
  <c r="BJ2986" i="9"/>
  <c r="CC2986" i="9"/>
  <c r="CP2986" i="9"/>
  <c r="DB2986" i="9"/>
  <c r="DG2986" i="9"/>
  <c r="C2987" i="9"/>
  <c r="W2987" i="9"/>
  <c r="AQ2987" i="9"/>
  <c r="BJ2987" i="9"/>
  <c r="CC2987" i="9"/>
  <c r="CP2987" i="9"/>
  <c r="DB2987" i="9"/>
  <c r="DG2987" i="9"/>
  <c r="C2988" i="9"/>
  <c r="W2988" i="9"/>
  <c r="AQ2988" i="9"/>
  <c r="BJ2988" i="9"/>
  <c r="CC2988" i="9"/>
  <c r="CP2988" i="9"/>
  <c r="DB2988" i="9"/>
  <c r="DG2988" i="9"/>
  <c r="C2989" i="9"/>
  <c r="W2989" i="9"/>
  <c r="AQ2989" i="9"/>
  <c r="BJ2989" i="9"/>
  <c r="CC2989" i="9"/>
  <c r="CP2989" i="9"/>
  <c r="DB2989" i="9"/>
  <c r="DG2989" i="9"/>
  <c r="C2990" i="9"/>
  <c r="W2990" i="9"/>
  <c r="AQ2990" i="9"/>
  <c r="BJ2990" i="9"/>
  <c r="CC2990" i="9"/>
  <c r="CP2990" i="9"/>
  <c r="DB2990" i="9"/>
  <c r="DG2990" i="9"/>
  <c r="C2991" i="9"/>
  <c r="W2991" i="9"/>
  <c r="AQ2991" i="9"/>
  <c r="BJ2991" i="9"/>
  <c r="CC2991" i="9"/>
  <c r="CP2991" i="9"/>
  <c r="DB2991" i="9"/>
  <c r="DG2991" i="9"/>
  <c r="C2992" i="9"/>
  <c r="W2992" i="9"/>
  <c r="AQ2992" i="9"/>
  <c r="BJ2992" i="9"/>
  <c r="CC2992" i="9"/>
  <c r="CP2992" i="9"/>
  <c r="DB2992" i="9"/>
  <c r="DG2992" i="9"/>
  <c r="C2993" i="9"/>
  <c r="W2993" i="9"/>
  <c r="AQ2993" i="9"/>
  <c r="BJ2993" i="9"/>
  <c r="CC2993" i="9"/>
  <c r="CP2993" i="9"/>
  <c r="DB2993" i="9"/>
  <c r="DG2993" i="9"/>
  <c r="C2994" i="9"/>
  <c r="W2994" i="9"/>
  <c r="AQ2994" i="9"/>
  <c r="BJ2994" i="9"/>
  <c r="CC2994" i="9"/>
  <c r="CP2994" i="9"/>
  <c r="DB2994" i="9"/>
  <c r="DG2994" i="9"/>
  <c r="C2995" i="9"/>
  <c r="W2995" i="9"/>
  <c r="AQ2995" i="9"/>
  <c r="BJ2995" i="9"/>
  <c r="CC2995" i="9"/>
  <c r="CP2995" i="9"/>
  <c r="DB2995" i="9"/>
  <c r="DG2995" i="9"/>
  <c r="C2996" i="9"/>
  <c r="W2996" i="9"/>
  <c r="AQ2996" i="9"/>
  <c r="BJ2996" i="9"/>
  <c r="CC2996" i="9"/>
  <c r="CP2996" i="9"/>
  <c r="DB2996" i="9"/>
  <c r="DG2996" i="9"/>
  <c r="C2997" i="9"/>
  <c r="W2997" i="9"/>
  <c r="AQ2997" i="9"/>
  <c r="BJ2997" i="9"/>
  <c r="CC2997" i="9"/>
  <c r="CP2997" i="9"/>
  <c r="DB2997" i="9"/>
  <c r="DG2997" i="9"/>
  <c r="C2998" i="9"/>
  <c r="W2998" i="9"/>
  <c r="AQ2998" i="9"/>
  <c r="BJ2998" i="9"/>
  <c r="CC2998" i="9"/>
  <c r="CP2998" i="9"/>
  <c r="DB2998" i="9"/>
  <c r="DG2998" i="9"/>
  <c r="C2999" i="9"/>
  <c r="W2999" i="9"/>
  <c r="AQ2999" i="9"/>
  <c r="BJ2999" i="9"/>
  <c r="CC2999" i="9"/>
  <c r="CP2999" i="9"/>
  <c r="DB2999" i="9"/>
  <c r="DG2999" i="9"/>
  <c r="C3000" i="9"/>
  <c r="W3000" i="9"/>
  <c r="AQ3000" i="9"/>
  <c r="BJ3000" i="9"/>
  <c r="CC3000" i="9"/>
  <c r="CP3000" i="9"/>
  <c r="DB3000" i="9"/>
  <c r="DG3000" i="9"/>
  <c r="C3001" i="9"/>
  <c r="W3001" i="9"/>
  <c r="AQ3001" i="9"/>
  <c r="BJ3001" i="9"/>
  <c r="CC3001" i="9"/>
  <c r="CP3001" i="9"/>
  <c r="DB3001" i="9"/>
  <c r="DG3001" i="9"/>
  <c r="C3002" i="9"/>
  <c r="W3002" i="9"/>
  <c r="AQ3002" i="9"/>
  <c r="BJ3002" i="9"/>
  <c r="CC3002" i="9"/>
  <c r="CP3002" i="9"/>
  <c r="DB3002" i="9"/>
  <c r="DG3002" i="9"/>
  <c r="C3003" i="9"/>
  <c r="W3003" i="9"/>
  <c r="AQ3003" i="9"/>
  <c r="BJ3003" i="9"/>
  <c r="CC3003" i="9"/>
  <c r="CP3003" i="9"/>
  <c r="DB3003" i="9"/>
  <c r="DG3003" i="9"/>
  <c r="C3004" i="9"/>
  <c r="W3004" i="9"/>
  <c r="AQ3004" i="9"/>
  <c r="BJ3004" i="9"/>
  <c r="CC3004" i="9"/>
  <c r="CP3004" i="9"/>
  <c r="DB3004" i="9"/>
  <c r="DG3004" i="9"/>
  <c r="C3005" i="9"/>
  <c r="W3005" i="9"/>
  <c r="AQ3005" i="9"/>
  <c r="BJ3005" i="9"/>
  <c r="CC3005" i="9"/>
  <c r="CP3005" i="9"/>
  <c r="DB3005" i="9"/>
  <c r="DG3005" i="9"/>
  <c r="C3006" i="9"/>
  <c r="W3006" i="9"/>
  <c r="AQ3006" i="9"/>
  <c r="BJ3006" i="9"/>
  <c r="CC3006" i="9"/>
  <c r="CP3006" i="9"/>
  <c r="DB3006" i="9"/>
  <c r="DG3006" i="9"/>
  <c r="C3007" i="9"/>
  <c r="W3007" i="9"/>
  <c r="AQ3007" i="9"/>
  <c r="BJ3007" i="9"/>
  <c r="CC3007" i="9"/>
  <c r="CP3007" i="9"/>
  <c r="DB3007" i="9"/>
  <c r="DG3007" i="9"/>
  <c r="C3008" i="9"/>
  <c r="W3008" i="9"/>
  <c r="AQ3008" i="9"/>
  <c r="BJ3008" i="9"/>
  <c r="CC3008" i="9"/>
  <c r="CP3008" i="9"/>
  <c r="DB3008" i="9"/>
  <c r="DG3008" i="9"/>
  <c r="C3009" i="9"/>
  <c r="W3009" i="9"/>
  <c r="AQ3009" i="9"/>
  <c r="BJ3009" i="9"/>
  <c r="CC3009" i="9"/>
  <c r="CP3009" i="9"/>
  <c r="DB3009" i="9"/>
  <c r="DG3009" i="9"/>
  <c r="C3010" i="9"/>
  <c r="W3010" i="9"/>
  <c r="AQ3010" i="9"/>
  <c r="BJ3010" i="9"/>
  <c r="CC3010" i="9"/>
  <c r="CP3010" i="9"/>
  <c r="DB3010" i="9"/>
  <c r="DG3010" i="9"/>
  <c r="C3011" i="9"/>
  <c r="W3011" i="9"/>
  <c r="AQ3011" i="9"/>
  <c r="BJ3011" i="9"/>
  <c r="CC3011" i="9"/>
  <c r="CP3011" i="9"/>
  <c r="DB3011" i="9"/>
  <c r="DG3011" i="9"/>
  <c r="C3012" i="9"/>
  <c r="W3012" i="9"/>
  <c r="AQ3012" i="9"/>
  <c r="BJ3012" i="9"/>
  <c r="CC3012" i="9"/>
  <c r="CP3012" i="9"/>
  <c r="DB3012" i="9"/>
  <c r="DG3012" i="9"/>
  <c r="C3013" i="9"/>
  <c r="W3013" i="9"/>
  <c r="AQ3013" i="9"/>
  <c r="BJ3013" i="9"/>
  <c r="CC3013" i="9"/>
  <c r="CP3013" i="9"/>
  <c r="DB3013" i="9"/>
  <c r="DG3013" i="9"/>
  <c r="C3014" i="9"/>
  <c r="W3014" i="9"/>
  <c r="AQ3014" i="9"/>
  <c r="BJ3014" i="9"/>
  <c r="CC3014" i="9"/>
  <c r="CP3014" i="9"/>
  <c r="DB3014" i="9"/>
  <c r="DG3014" i="9"/>
  <c r="C3015" i="9"/>
  <c r="W3015" i="9"/>
  <c r="AQ3015" i="9"/>
  <c r="BJ3015" i="9"/>
  <c r="CC3015" i="9"/>
  <c r="CP3015" i="9"/>
  <c r="DB3015" i="9"/>
  <c r="DG3015" i="9"/>
  <c r="C3016" i="9"/>
  <c r="W3016" i="9"/>
  <c r="AQ3016" i="9"/>
  <c r="BJ3016" i="9"/>
  <c r="CC3016" i="9"/>
  <c r="CP3016" i="9"/>
  <c r="DB3016" i="9"/>
  <c r="DG3016" i="9"/>
  <c r="C3017" i="9"/>
  <c r="W3017" i="9"/>
  <c r="AQ3017" i="9"/>
  <c r="BJ3017" i="9"/>
  <c r="CC3017" i="9"/>
  <c r="CP3017" i="9"/>
  <c r="DB3017" i="9"/>
  <c r="DG3017" i="9"/>
  <c r="C3018" i="9"/>
  <c r="W3018" i="9"/>
  <c r="AQ3018" i="9"/>
  <c r="BJ3018" i="9"/>
  <c r="CC3018" i="9"/>
  <c r="CP3018" i="9"/>
  <c r="DB3018" i="9"/>
  <c r="DG3018" i="9"/>
  <c r="C3019" i="9"/>
  <c r="W3019" i="9"/>
  <c r="AQ3019" i="9"/>
  <c r="BJ3019" i="9"/>
  <c r="CC3019" i="9"/>
  <c r="CP3019" i="9"/>
  <c r="DB3019" i="9"/>
  <c r="DG3019" i="9"/>
  <c r="C3020" i="9"/>
  <c r="W3020" i="9"/>
  <c r="AQ3020" i="9"/>
  <c r="BJ3020" i="9"/>
  <c r="CC3020" i="9"/>
  <c r="CP3020" i="9"/>
  <c r="DB3020" i="9"/>
  <c r="DG3020" i="9"/>
  <c r="C3021" i="9"/>
  <c r="W3021" i="9"/>
  <c r="AQ3021" i="9"/>
  <c r="BJ3021" i="9"/>
  <c r="CC3021" i="9"/>
  <c r="CP3021" i="9"/>
  <c r="DB3021" i="9"/>
  <c r="DG3021" i="9"/>
  <c r="C3022" i="9"/>
  <c r="W3022" i="9"/>
  <c r="AQ3022" i="9"/>
  <c r="BJ3022" i="9"/>
  <c r="CC3022" i="9"/>
  <c r="CP3022" i="9"/>
  <c r="DB3022" i="9"/>
  <c r="DG3022" i="9"/>
  <c r="C3023" i="9"/>
  <c r="W3023" i="9"/>
  <c r="AQ3023" i="9"/>
  <c r="BJ3023" i="9"/>
  <c r="CC3023" i="9"/>
  <c r="CP3023" i="9"/>
  <c r="DB3023" i="9"/>
  <c r="DG3023" i="9"/>
  <c r="C3024" i="9"/>
  <c r="W3024" i="9"/>
  <c r="AQ3024" i="9"/>
  <c r="BJ3024" i="9"/>
  <c r="CC3024" i="9"/>
  <c r="CP3024" i="9"/>
  <c r="DB3024" i="9"/>
  <c r="DG3024" i="9"/>
  <c r="C3025" i="9"/>
  <c r="W3025" i="9"/>
  <c r="AQ3025" i="9"/>
  <c r="BJ3025" i="9"/>
  <c r="CC3025" i="9"/>
  <c r="CP3025" i="9"/>
  <c r="DB3025" i="9"/>
  <c r="DG3025" i="9"/>
  <c r="C3026" i="9"/>
  <c r="W3026" i="9"/>
  <c r="AQ3026" i="9"/>
  <c r="BJ3026" i="9"/>
  <c r="CC3026" i="9"/>
  <c r="CP3026" i="9"/>
  <c r="DB3026" i="9"/>
  <c r="DG3026" i="9"/>
  <c r="C3027" i="9"/>
  <c r="W3027" i="9"/>
  <c r="AQ3027" i="9"/>
  <c r="BJ3027" i="9"/>
  <c r="CC3027" i="9"/>
  <c r="CP3027" i="9"/>
  <c r="DB3027" i="9"/>
  <c r="DG3027" i="9"/>
  <c r="C3028" i="9"/>
  <c r="W3028" i="9"/>
  <c r="AQ3028" i="9"/>
  <c r="BJ3028" i="9"/>
  <c r="CC3028" i="9"/>
  <c r="CP3028" i="9"/>
  <c r="DB3028" i="9"/>
  <c r="DG3028" i="9"/>
  <c r="C3029" i="9"/>
  <c r="W3029" i="9"/>
  <c r="AQ3029" i="9"/>
  <c r="BJ3029" i="9"/>
  <c r="CC3029" i="9"/>
  <c r="CP3029" i="9"/>
  <c r="DB3029" i="9"/>
  <c r="DG3029" i="9"/>
  <c r="C3030" i="9"/>
  <c r="W3030" i="9"/>
  <c r="AQ3030" i="9"/>
  <c r="BJ3030" i="9"/>
  <c r="CC3030" i="9"/>
  <c r="CP3030" i="9"/>
  <c r="DB3030" i="9"/>
  <c r="DG3030" i="9"/>
  <c r="C3031" i="9"/>
  <c r="W3031" i="9"/>
  <c r="AQ3031" i="9"/>
  <c r="BJ3031" i="9"/>
  <c r="CC3031" i="9"/>
  <c r="CP3031" i="9"/>
  <c r="DB3031" i="9"/>
  <c r="DG3031" i="9"/>
  <c r="C3032" i="9"/>
  <c r="W3032" i="9"/>
  <c r="AQ3032" i="9"/>
  <c r="BJ3032" i="9"/>
  <c r="CC3032" i="9"/>
  <c r="CP3032" i="9"/>
  <c r="DB3032" i="9"/>
  <c r="DG3032" i="9"/>
  <c r="C3033" i="9"/>
  <c r="W3033" i="9"/>
  <c r="AQ3033" i="9"/>
  <c r="BJ3033" i="9"/>
  <c r="CC3033" i="9"/>
  <c r="CP3033" i="9"/>
  <c r="DB3033" i="9"/>
  <c r="DG3033" i="9"/>
  <c r="C3034" i="9"/>
  <c r="W3034" i="9"/>
  <c r="AQ3034" i="9"/>
  <c r="BJ3034" i="9"/>
  <c r="CC3034" i="9"/>
  <c r="CP3034" i="9"/>
  <c r="DB3034" i="9"/>
  <c r="DG3034" i="9"/>
  <c r="C3035" i="9"/>
  <c r="W3035" i="9"/>
  <c r="AQ3035" i="9"/>
  <c r="BJ3035" i="9"/>
  <c r="CC3035" i="9"/>
  <c r="CP3035" i="9"/>
  <c r="DB3035" i="9"/>
  <c r="DG3035" i="9"/>
  <c r="C3036" i="9"/>
  <c r="W3036" i="9"/>
  <c r="AQ3036" i="9"/>
  <c r="BJ3036" i="9"/>
  <c r="CC3036" i="9"/>
  <c r="CP3036" i="9"/>
  <c r="DB3036" i="9"/>
  <c r="DG3036" i="9"/>
  <c r="C3037" i="9"/>
  <c r="W3037" i="9"/>
  <c r="AQ3037" i="9"/>
  <c r="BJ3037" i="9"/>
  <c r="CC3037" i="9"/>
  <c r="CP3037" i="9"/>
  <c r="DB3037" i="9"/>
  <c r="DG3037" i="9"/>
  <c r="C3038" i="9"/>
  <c r="W3038" i="9"/>
  <c r="AQ3038" i="9"/>
  <c r="BJ3038" i="9"/>
  <c r="CC3038" i="9"/>
  <c r="CP3038" i="9"/>
  <c r="DB3038" i="9"/>
  <c r="DG3038" i="9"/>
  <c r="C3039" i="9"/>
  <c r="W3039" i="9"/>
  <c r="AQ3039" i="9"/>
  <c r="BJ3039" i="9"/>
  <c r="CC3039" i="9"/>
  <c r="CP3039" i="9"/>
  <c r="DB3039" i="9"/>
  <c r="DG3039" i="9"/>
  <c r="C3041" i="9"/>
  <c r="W3041" i="9"/>
  <c r="AQ3041" i="9"/>
  <c r="BJ3041" i="9"/>
  <c r="CC3041" i="9"/>
  <c r="CP3041" i="9"/>
  <c r="DB3041" i="9"/>
  <c r="DG3041" i="9"/>
  <c r="C3043" i="9"/>
  <c r="W3043" i="9"/>
  <c r="AQ3043" i="9"/>
  <c r="BJ3043" i="9"/>
  <c r="C3044" i="9"/>
  <c r="W3044" i="9"/>
  <c r="AQ3044" i="9"/>
  <c r="BJ3044" i="9"/>
  <c r="CC3044" i="9"/>
  <c r="CP3044" i="9"/>
  <c r="DB3044" i="9"/>
  <c r="DG3044" i="9"/>
  <c r="C3045" i="9"/>
  <c r="W3045" i="9"/>
  <c r="AQ3045" i="9"/>
  <c r="BJ3045" i="9"/>
  <c r="CC3045" i="9"/>
  <c r="CP3045" i="9"/>
  <c r="DB3045" i="9"/>
  <c r="DG3045" i="9"/>
  <c r="C3046" i="9"/>
  <c r="W3046" i="9"/>
  <c r="AQ3046" i="9"/>
  <c r="BJ3046" i="9"/>
  <c r="CC3046" i="9"/>
  <c r="CP3046" i="9"/>
  <c r="DB3046" i="9"/>
  <c r="DG3046" i="9"/>
  <c r="C3047" i="9"/>
  <c r="W3047" i="9"/>
  <c r="AQ3047" i="9"/>
  <c r="BJ3047" i="9"/>
  <c r="CC3047" i="9"/>
  <c r="CP3047" i="9"/>
  <c r="DB3047" i="9"/>
  <c r="DG3047" i="9"/>
  <c r="C3048" i="9"/>
  <c r="W3048" i="9"/>
  <c r="AQ3048" i="9"/>
  <c r="BJ3048" i="9"/>
  <c r="CC3048" i="9"/>
  <c r="CP3048" i="9"/>
  <c r="DB3048" i="9"/>
  <c r="DG3048" i="9"/>
  <c r="C3049" i="9"/>
  <c r="W3049" i="9"/>
  <c r="AQ3049" i="9"/>
  <c r="BJ3049" i="9"/>
  <c r="CC3049" i="9"/>
  <c r="CP3049" i="9"/>
  <c r="DB3049" i="9"/>
  <c r="DG3049" i="9"/>
  <c r="C3050" i="9"/>
  <c r="W3050" i="9"/>
  <c r="AQ3050" i="9"/>
  <c r="BJ3050" i="9"/>
  <c r="CC3050" i="9"/>
  <c r="CP3050" i="9"/>
  <c r="DB3050" i="9"/>
  <c r="DG3050" i="9"/>
  <c r="C3051" i="9"/>
  <c r="W3051" i="9"/>
  <c r="AQ3051" i="9"/>
  <c r="BJ3051" i="9"/>
  <c r="CC3051" i="9"/>
  <c r="CP3051" i="9"/>
  <c r="DB3051" i="9"/>
  <c r="DG3051" i="9"/>
  <c r="C3052" i="9"/>
  <c r="W3052" i="9"/>
  <c r="AQ3052" i="9"/>
  <c r="BJ3052" i="9"/>
  <c r="CC3052" i="9"/>
  <c r="CP3052" i="9"/>
  <c r="DB3052" i="9"/>
  <c r="DG3052" i="9"/>
  <c r="C3053" i="9"/>
  <c r="W3053" i="9"/>
  <c r="AQ3053" i="9"/>
  <c r="BJ3053" i="9"/>
  <c r="CC3053" i="9"/>
  <c r="CP3053" i="9"/>
  <c r="DB3053" i="9"/>
  <c r="DG3053" i="9"/>
  <c r="C3054" i="9"/>
  <c r="W3054" i="9"/>
  <c r="AQ3054" i="9"/>
  <c r="BJ3054" i="9"/>
  <c r="CC3054" i="9"/>
  <c r="CP3054" i="9"/>
  <c r="DB3054" i="9"/>
  <c r="DG3054" i="9"/>
  <c r="C3055" i="9"/>
  <c r="W3055" i="9"/>
  <c r="AQ3055" i="9"/>
  <c r="BJ3055" i="9"/>
  <c r="CC3055" i="9"/>
  <c r="CP3055" i="9"/>
  <c r="DB3055" i="9"/>
  <c r="DG3055" i="9"/>
  <c r="C3056" i="9"/>
  <c r="W3056" i="9"/>
  <c r="AQ3056" i="9"/>
  <c r="BJ3056" i="9"/>
  <c r="CC3056" i="9"/>
  <c r="CP3056" i="9"/>
  <c r="DB3056" i="9"/>
  <c r="DG3056" i="9"/>
  <c r="C3057" i="9"/>
  <c r="W3057" i="9"/>
  <c r="AQ3057" i="9"/>
  <c r="BJ3057" i="9"/>
  <c r="CC3057" i="9"/>
  <c r="CP3057" i="9"/>
  <c r="DB3057" i="9"/>
  <c r="DG3057" i="9"/>
  <c r="C3058" i="9"/>
  <c r="W3058" i="9"/>
  <c r="AQ3058" i="9"/>
  <c r="BJ3058" i="9"/>
  <c r="CC3058" i="9"/>
  <c r="CP3058" i="9"/>
  <c r="DB3058" i="9"/>
  <c r="DG3058" i="9"/>
  <c r="C3059" i="9"/>
  <c r="W3059" i="9"/>
  <c r="AQ3059" i="9"/>
  <c r="BJ3059" i="9"/>
  <c r="CC3059" i="9"/>
  <c r="CP3059" i="9"/>
  <c r="DB3059" i="9"/>
  <c r="DG3059" i="9"/>
  <c r="C3060" i="9"/>
  <c r="W3060" i="9"/>
  <c r="AQ3060" i="9"/>
  <c r="BJ3060" i="9"/>
  <c r="CC3060" i="9"/>
  <c r="CP3060" i="9"/>
  <c r="DB3060" i="9"/>
  <c r="DG3060" i="9"/>
  <c r="C3061" i="9"/>
  <c r="W3061" i="9"/>
  <c r="AQ3061" i="9"/>
  <c r="BJ3061" i="9"/>
  <c r="CC3061" i="9"/>
  <c r="CP3061" i="9"/>
  <c r="DB3061" i="9"/>
  <c r="DG3061" i="9"/>
  <c r="C3062" i="9"/>
  <c r="W3062" i="9"/>
  <c r="AQ3062" i="9"/>
  <c r="BJ3062" i="9"/>
  <c r="CC3062" i="9"/>
  <c r="CP3062" i="9"/>
  <c r="DB3062" i="9"/>
  <c r="DG3062" i="9"/>
  <c r="C3063" i="9"/>
  <c r="W3063" i="9"/>
  <c r="AQ3063" i="9"/>
  <c r="BJ3063" i="9"/>
  <c r="CC3063" i="9"/>
  <c r="CP3063" i="9"/>
  <c r="DB3063" i="9"/>
  <c r="DG3063" i="9"/>
  <c r="C3064" i="9"/>
  <c r="W3064" i="9"/>
  <c r="AQ3064" i="9"/>
  <c r="BJ3064" i="9"/>
  <c r="CC3064" i="9"/>
  <c r="CP3064" i="9"/>
  <c r="DB3064" i="9"/>
  <c r="DG3064" i="9"/>
  <c r="C3065" i="9"/>
  <c r="W3065" i="9"/>
  <c r="AQ3065" i="9"/>
  <c r="BJ3065" i="9"/>
  <c r="CC3065" i="9"/>
  <c r="CP3065" i="9"/>
  <c r="DB3065" i="9"/>
  <c r="DG3065" i="9"/>
  <c r="C3066" i="9"/>
  <c r="W3066" i="9"/>
  <c r="AQ3066" i="9"/>
  <c r="BJ3066" i="9"/>
  <c r="CC3066" i="9"/>
  <c r="CP3066" i="9"/>
  <c r="DB3066" i="9"/>
  <c r="DG3066" i="9"/>
  <c r="C3067" i="9"/>
  <c r="W3067" i="9"/>
  <c r="AQ3067" i="9"/>
  <c r="BJ3067" i="9"/>
  <c r="CC3067" i="9"/>
  <c r="CP3067" i="9"/>
  <c r="DB3067" i="9"/>
  <c r="DG3067" i="9"/>
  <c r="C3068" i="9"/>
  <c r="W3068" i="9"/>
  <c r="AQ3068" i="9"/>
  <c r="BJ3068" i="9"/>
  <c r="CC3068" i="9"/>
  <c r="CP3068" i="9"/>
  <c r="DB3068" i="9"/>
  <c r="DG3068" i="9"/>
  <c r="C3069" i="9"/>
  <c r="W3069" i="9"/>
  <c r="AQ3069" i="9"/>
  <c r="BJ3069" i="9"/>
  <c r="CC3069" i="9"/>
  <c r="CP3069" i="9"/>
  <c r="DB3069" i="9"/>
  <c r="DG3069" i="9"/>
  <c r="C3070" i="9"/>
  <c r="W3070" i="9"/>
  <c r="AQ3070" i="9"/>
  <c r="BJ3070" i="9"/>
  <c r="CC3070" i="9"/>
  <c r="CP3070" i="9"/>
  <c r="DB3070" i="9"/>
  <c r="DG3070" i="9"/>
  <c r="C3071" i="9"/>
  <c r="W3071" i="9"/>
  <c r="AQ3071" i="9"/>
  <c r="BJ3071" i="9"/>
  <c r="CC3071" i="9"/>
  <c r="CP3071" i="9"/>
  <c r="DB3071" i="9"/>
  <c r="DG3071" i="9"/>
  <c r="C3072" i="9"/>
  <c r="W3072" i="9"/>
  <c r="AQ3072" i="9"/>
  <c r="BJ3072" i="9"/>
  <c r="CC3072" i="9"/>
  <c r="CP3072" i="9"/>
  <c r="DB3072" i="9"/>
  <c r="DG3072" i="9"/>
  <c r="C3073" i="9"/>
  <c r="W3073" i="9"/>
  <c r="AQ3073" i="9"/>
  <c r="BJ3073" i="9"/>
  <c r="CC3073" i="9"/>
  <c r="CP3073" i="9"/>
  <c r="DB3073" i="9"/>
  <c r="DG3073" i="9"/>
  <c r="C3074" i="9"/>
  <c r="W3074" i="9"/>
  <c r="AQ3074" i="9"/>
  <c r="BJ3074" i="9"/>
  <c r="CC3074" i="9"/>
  <c r="CP3074" i="9"/>
  <c r="DB3074" i="9"/>
  <c r="DG3074" i="9"/>
  <c r="C3075" i="9"/>
  <c r="W3075" i="9"/>
  <c r="AQ3075" i="9"/>
  <c r="BJ3075" i="9"/>
  <c r="CC3075" i="9"/>
  <c r="CP3075" i="9"/>
  <c r="DB3075" i="9"/>
  <c r="DG3075" i="9"/>
  <c r="C3076" i="9"/>
  <c r="W3076" i="9"/>
  <c r="AQ3076" i="9"/>
  <c r="BJ3076" i="9"/>
  <c r="CC3076" i="9"/>
  <c r="CP3076" i="9"/>
  <c r="DB3076" i="9"/>
  <c r="DG3076" i="9"/>
  <c r="C3077" i="9"/>
  <c r="W3077" i="9"/>
  <c r="AQ3077" i="9"/>
  <c r="BJ3077" i="9"/>
  <c r="CC3077" i="9"/>
  <c r="CP3077" i="9"/>
  <c r="DB3077" i="9"/>
  <c r="DG3077" i="9"/>
  <c r="C3078" i="9"/>
  <c r="W3078" i="9"/>
  <c r="AQ3078" i="9"/>
  <c r="BJ3078" i="9"/>
  <c r="CC3078" i="9"/>
  <c r="CP3078" i="9"/>
  <c r="DB3078" i="9"/>
  <c r="DG3078" i="9"/>
  <c r="C3079" i="9"/>
  <c r="W3079" i="9"/>
  <c r="AQ3079" i="9"/>
  <c r="BJ3079" i="9"/>
  <c r="CC3079" i="9"/>
  <c r="CP3079" i="9"/>
  <c r="DB3079" i="9"/>
  <c r="DG3079" i="9"/>
  <c r="C3080" i="9"/>
  <c r="W3080" i="9"/>
  <c r="AQ3080" i="9"/>
  <c r="BJ3080" i="9"/>
  <c r="CC3080" i="9"/>
  <c r="CP3080" i="9"/>
  <c r="DB3080" i="9"/>
  <c r="DG3080" i="9"/>
  <c r="C3081" i="9"/>
  <c r="W3081" i="9"/>
  <c r="AQ3081" i="9"/>
  <c r="BJ3081" i="9"/>
  <c r="CC3081" i="9"/>
  <c r="CP3081" i="9"/>
  <c r="DB3081" i="9"/>
  <c r="DG3081" i="9"/>
  <c r="C3082" i="9"/>
  <c r="W3082" i="9"/>
  <c r="AQ3082" i="9"/>
  <c r="BJ3082" i="9"/>
  <c r="CC3082" i="9"/>
  <c r="CP3082" i="9"/>
  <c r="DB3082" i="9"/>
  <c r="DG3082" i="9"/>
  <c r="C3083" i="9"/>
  <c r="W3083" i="9"/>
  <c r="AQ3083" i="9"/>
  <c r="BJ3083" i="9"/>
  <c r="CC3083" i="9"/>
  <c r="CP3083" i="9"/>
  <c r="DB3083" i="9"/>
  <c r="DG3083" i="9"/>
  <c r="C3084" i="9"/>
  <c r="W3084" i="9"/>
  <c r="AQ3084" i="9"/>
  <c r="BJ3084" i="9"/>
  <c r="CC3084" i="9"/>
  <c r="CP3084" i="9"/>
  <c r="DB3084" i="9"/>
  <c r="DG3084" i="9"/>
  <c r="C3085" i="9"/>
  <c r="W3085" i="9"/>
  <c r="AQ3085" i="9"/>
  <c r="BJ3085" i="9"/>
  <c r="CC3085" i="9"/>
  <c r="CP3085" i="9"/>
  <c r="DB3085" i="9"/>
  <c r="DG3085" i="9"/>
  <c r="C3086" i="9"/>
  <c r="W3086" i="9"/>
  <c r="AQ3086" i="9"/>
  <c r="BJ3086" i="9"/>
  <c r="CC3086" i="9"/>
  <c r="CP3086" i="9"/>
  <c r="DB3086" i="9"/>
  <c r="DG3086" i="9"/>
  <c r="C3087" i="9"/>
  <c r="W3087" i="9"/>
  <c r="AQ3087" i="9"/>
  <c r="BJ3087" i="9"/>
  <c r="CC3087" i="9"/>
  <c r="CP3087" i="9"/>
  <c r="DB3087" i="9"/>
  <c r="DG3087" i="9"/>
  <c r="F5" i="2"/>
  <c r="F73" i="2" s="1"/>
  <c r="X108" i="2"/>
  <c r="AI5" i="2"/>
  <c r="Q6" i="2"/>
  <c r="V6" i="2"/>
  <c r="V1230" i="2"/>
  <c r="V7" i="2"/>
  <c r="HL37" i="8" s="1"/>
  <c r="AB7" i="2"/>
  <c r="B8" i="2"/>
  <c r="V8" i="2"/>
  <c r="V9" i="2" s="1"/>
  <c r="HM37" i="8" s="1"/>
  <c r="AB8" i="2"/>
  <c r="AL17" i="2"/>
  <c r="AM17" i="2"/>
  <c r="AL20" i="2"/>
  <c r="AM20" i="2"/>
  <c r="AN20" i="2" s="1"/>
  <c r="AL22" i="2"/>
  <c r="AM22" i="2"/>
  <c r="AN22" i="2" s="1"/>
  <c r="AL24" i="2"/>
  <c r="AM24" i="2"/>
  <c r="AN24" i="2" s="1"/>
  <c r="AL26" i="2"/>
  <c r="AM26" i="2"/>
  <c r="AN26" i="2" s="1"/>
  <c r="AL28" i="2"/>
  <c r="AN28" i="2"/>
  <c r="AM28" i="2"/>
  <c r="AL30" i="2"/>
  <c r="AM30" i="2"/>
  <c r="AN30" i="2" s="1"/>
  <c r="AL32" i="2"/>
  <c r="AM32" i="2"/>
  <c r="AN32" i="2" s="1"/>
  <c r="AL34" i="2"/>
  <c r="AN34" i="2"/>
  <c r="AM34" i="2"/>
  <c r="B36" i="2"/>
  <c r="AL36" i="2" s="1"/>
  <c r="C36" i="2"/>
  <c r="D36" i="2"/>
  <c r="E36" i="2"/>
  <c r="F36" i="2"/>
  <c r="G36" i="2"/>
  <c r="H36" i="2"/>
  <c r="I36" i="2"/>
  <c r="AM36" i="2" s="1"/>
  <c r="AN36" i="2" s="1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44" i="2"/>
  <c r="H50" i="2"/>
  <c r="Q50" i="2"/>
  <c r="AB50" i="2"/>
  <c r="FH37" i="8" s="1"/>
  <c r="FH62" i="8" s="1"/>
  <c r="AH50" i="2"/>
  <c r="FK37" i="8" s="1"/>
  <c r="H54" i="2"/>
  <c r="Q54" i="2"/>
  <c r="AF54" i="2"/>
  <c r="AH54" i="2"/>
  <c r="FS37" i="8"/>
  <c r="N60" i="2"/>
  <c r="T60" i="2"/>
  <c r="N61" i="2"/>
  <c r="T61" i="2"/>
  <c r="N62" i="2"/>
  <c r="T62" i="2"/>
  <c r="N63" i="2"/>
  <c r="T63" i="2"/>
  <c r="N67" i="2"/>
  <c r="T67" i="2"/>
  <c r="AI73" i="2"/>
  <c r="V75" i="2"/>
  <c r="HL38" i="8"/>
  <c r="AB75" i="2"/>
  <c r="B76" i="2"/>
  <c r="V76" i="2"/>
  <c r="V77" i="2"/>
  <c r="HM38" i="8" s="1"/>
  <c r="AB76" i="2"/>
  <c r="AL85" i="2"/>
  <c r="AN85" i="2"/>
  <c r="AM85" i="2"/>
  <c r="AL88" i="2"/>
  <c r="AN88" i="2" s="1"/>
  <c r="AM88" i="2"/>
  <c r="AL90" i="2"/>
  <c r="AM90" i="2"/>
  <c r="AN90" i="2" s="1"/>
  <c r="AL92" i="2"/>
  <c r="AN92" i="2"/>
  <c r="AM92" i="2"/>
  <c r="AL94" i="2"/>
  <c r="AM94" i="2"/>
  <c r="AN94" i="2"/>
  <c r="AL96" i="2"/>
  <c r="AM96" i="2"/>
  <c r="AL98" i="2"/>
  <c r="AM98" i="2"/>
  <c r="AN98" i="2" s="1"/>
  <c r="AL100" i="2"/>
  <c r="AM100" i="2"/>
  <c r="AN100" i="2"/>
  <c r="AL102" i="2"/>
  <c r="AM102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12" i="2"/>
  <c r="H118" i="2"/>
  <c r="Q118" i="2"/>
  <c r="AB118" i="2"/>
  <c r="FH38" i="8" s="1"/>
  <c r="AH118" i="2"/>
  <c r="FK38" i="8" s="1"/>
  <c r="H122" i="2"/>
  <c r="Q122" i="2"/>
  <c r="AF122" i="2"/>
  <c r="FR38" i="8" s="1"/>
  <c r="AH122" i="2"/>
  <c r="N128" i="2"/>
  <c r="T128" i="2"/>
  <c r="N129" i="2"/>
  <c r="T129" i="2"/>
  <c r="N130" i="2"/>
  <c r="T130" i="2"/>
  <c r="N131" i="2"/>
  <c r="T131" i="2"/>
  <c r="N135" i="2"/>
  <c r="T135" i="2"/>
  <c r="F141" i="2"/>
  <c r="X176" i="2"/>
  <c r="AI141" i="2"/>
  <c r="V143" i="2"/>
  <c r="HL39" i="8"/>
  <c r="AB143" i="2"/>
  <c r="B144" i="2"/>
  <c r="V144" i="2"/>
  <c r="V145" i="2"/>
  <c r="HM39" i="8"/>
  <c r="AB144" i="2"/>
  <c r="AL153" i="2"/>
  <c r="AM153" i="2"/>
  <c r="AL156" i="2"/>
  <c r="AM156" i="2"/>
  <c r="AL158" i="2"/>
  <c r="AN158" i="2" s="1"/>
  <c r="AM158" i="2"/>
  <c r="AL160" i="2"/>
  <c r="AN160" i="2"/>
  <c r="AM160" i="2"/>
  <c r="AL162" i="2"/>
  <c r="AM162" i="2"/>
  <c r="AN162" i="2"/>
  <c r="AL164" i="2"/>
  <c r="AM164" i="2"/>
  <c r="AN164" i="2" s="1"/>
  <c r="AL166" i="2"/>
  <c r="AN166" i="2"/>
  <c r="AM166" i="2"/>
  <c r="AL168" i="2"/>
  <c r="AM168" i="2"/>
  <c r="AL170" i="2"/>
  <c r="AM170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80" i="2"/>
  <c r="H186" i="2"/>
  <c r="Q186" i="2"/>
  <c r="AB186" i="2"/>
  <c r="FH39" i="8"/>
  <c r="AH186" i="2"/>
  <c r="FK39" i="8"/>
  <c r="H190" i="2"/>
  <c r="Q190" i="2"/>
  <c r="AF190" i="2"/>
  <c r="FR39" i="8"/>
  <c r="AH190" i="2"/>
  <c r="FS39" i="8"/>
  <c r="N196" i="2"/>
  <c r="T196" i="2"/>
  <c r="N197" i="2"/>
  <c r="T197" i="2"/>
  <c r="N198" i="2"/>
  <c r="T198" i="2"/>
  <c r="N199" i="2"/>
  <c r="T199" i="2"/>
  <c r="N203" i="2"/>
  <c r="T203" i="2"/>
  <c r="F209" i="2"/>
  <c r="X244" i="2"/>
  <c r="AI209" i="2"/>
  <c r="V211" i="2"/>
  <c r="HL40" i="8" s="1"/>
  <c r="AB211" i="2"/>
  <c r="B212" i="2"/>
  <c r="V212" i="2"/>
  <c r="V213" i="2" s="1"/>
  <c r="HM40" i="8"/>
  <c r="AB212" i="2"/>
  <c r="AL221" i="2"/>
  <c r="AM221" i="2"/>
  <c r="AL224" i="2"/>
  <c r="AN224" i="2" s="1"/>
  <c r="AM224" i="2"/>
  <c r="AL226" i="2"/>
  <c r="AM226" i="2"/>
  <c r="AN226" i="2" s="1"/>
  <c r="AL228" i="2"/>
  <c r="AM228" i="2"/>
  <c r="AN228" i="2" s="1"/>
  <c r="AL230" i="2"/>
  <c r="AM230" i="2"/>
  <c r="AN230" i="2"/>
  <c r="AL232" i="2"/>
  <c r="AN232" i="2" s="1"/>
  <c r="AM232" i="2"/>
  <c r="AL234" i="2"/>
  <c r="AM234" i="2"/>
  <c r="AL236" i="2"/>
  <c r="AM236" i="2"/>
  <c r="AL238" i="2"/>
  <c r="AM238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8" i="2"/>
  <c r="H254" i="2"/>
  <c r="Q254" i="2"/>
  <c r="AB254" i="2"/>
  <c r="FH40" i="8"/>
  <c r="AH254" i="2"/>
  <c r="FK40" i="8"/>
  <c r="H258" i="2"/>
  <c r="Q258" i="2"/>
  <c r="AF258" i="2"/>
  <c r="FR40" i="8"/>
  <c r="AH258" i="2"/>
  <c r="AJ258" i="2" s="1"/>
  <c r="FT40" i="8" s="1"/>
  <c r="FS40" i="8"/>
  <c r="N264" i="2"/>
  <c r="T264" i="2"/>
  <c r="N265" i="2"/>
  <c r="T265" i="2"/>
  <c r="N266" i="2"/>
  <c r="T266" i="2"/>
  <c r="N267" i="2"/>
  <c r="T267" i="2"/>
  <c r="N271" i="2"/>
  <c r="T271" i="2"/>
  <c r="F277" i="2"/>
  <c r="X312" i="2"/>
  <c r="AI277" i="2"/>
  <c r="V279" i="2"/>
  <c r="HL41" i="8" s="1"/>
  <c r="AB279" i="2"/>
  <c r="B280" i="2"/>
  <c r="V280" i="2"/>
  <c r="V281" i="2" s="1"/>
  <c r="HM41" i="8" s="1"/>
  <c r="AB280" i="2"/>
  <c r="AL289" i="2"/>
  <c r="AM289" i="2"/>
  <c r="AN289" i="2" s="1"/>
  <c r="AL292" i="2"/>
  <c r="AM292" i="2"/>
  <c r="AN292" i="2" s="1"/>
  <c r="AL294" i="2"/>
  <c r="AM294" i="2"/>
  <c r="AN294" i="2" s="1"/>
  <c r="AL296" i="2"/>
  <c r="AM296" i="2"/>
  <c r="AN296" i="2"/>
  <c r="AL298" i="2"/>
  <c r="AM298" i="2"/>
  <c r="AN298" i="2" s="1"/>
  <c r="AL300" i="2"/>
  <c r="AM300" i="2"/>
  <c r="AN300" i="2" s="1"/>
  <c r="AL302" i="2"/>
  <c r="AM302" i="2"/>
  <c r="AN302" i="2" s="1"/>
  <c r="AL304" i="2"/>
  <c r="AM304" i="2"/>
  <c r="AN304" i="2"/>
  <c r="AL306" i="2"/>
  <c r="AM306" i="2"/>
  <c r="AN306" i="2" s="1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 s="1"/>
  <c r="AL316" i="2"/>
  <c r="H322" i="2"/>
  <c r="Q322" i="2"/>
  <c r="AB322" i="2"/>
  <c r="FH41" i="8"/>
  <c r="AH322" i="2"/>
  <c r="FK41" i="8" s="1"/>
  <c r="H326" i="2"/>
  <c r="Q326" i="2"/>
  <c r="AF326" i="2"/>
  <c r="FR41" i="8" s="1"/>
  <c r="AH326" i="2"/>
  <c r="FS41" i="8"/>
  <c r="AJ326" i="2"/>
  <c r="FT41" i="8" s="1"/>
  <c r="N332" i="2"/>
  <c r="T332" i="2"/>
  <c r="N333" i="2"/>
  <c r="T333" i="2"/>
  <c r="N334" i="2"/>
  <c r="T334" i="2"/>
  <c r="N335" i="2"/>
  <c r="T335" i="2"/>
  <c r="N339" i="2"/>
  <c r="T339" i="2"/>
  <c r="F345" i="2"/>
  <c r="X380" i="2" s="1"/>
  <c r="AI345" i="2"/>
  <c r="V347" i="2"/>
  <c r="HL42" i="8"/>
  <c r="AB347" i="2"/>
  <c r="B348" i="2"/>
  <c r="V348" i="2"/>
  <c r="V349" i="2"/>
  <c r="HM42" i="8" s="1"/>
  <c r="AB348" i="2"/>
  <c r="AL357" i="2"/>
  <c r="AM357" i="2"/>
  <c r="AL360" i="2"/>
  <c r="AM360" i="2"/>
  <c r="AN360" i="2" s="1"/>
  <c r="AL362" i="2"/>
  <c r="AM362" i="2"/>
  <c r="AL364" i="2"/>
  <c r="AM364" i="2"/>
  <c r="AN364" i="2" s="1"/>
  <c r="AL366" i="2"/>
  <c r="AN366" i="2"/>
  <c r="AM366" i="2"/>
  <c r="AL368" i="2"/>
  <c r="AN368" i="2" s="1"/>
  <c r="AM368" i="2"/>
  <c r="AL370" i="2"/>
  <c r="AN370" i="2" s="1"/>
  <c r="AM370" i="2"/>
  <c r="AL372" i="2"/>
  <c r="AN372" i="2" s="1"/>
  <c r="AM372" i="2"/>
  <c r="AL374" i="2"/>
  <c r="AN374" i="2"/>
  <c r="AM374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84" i="2"/>
  <c r="H390" i="2"/>
  <c r="Q390" i="2"/>
  <c r="AB390" i="2"/>
  <c r="FH42" i="8"/>
  <c r="AH390" i="2"/>
  <c r="FK42" i="8"/>
  <c r="H394" i="2"/>
  <c r="Q394" i="2"/>
  <c r="AF394" i="2"/>
  <c r="FR42" i="8"/>
  <c r="AH394" i="2"/>
  <c r="FS42" i="8"/>
  <c r="N400" i="2"/>
  <c r="T400" i="2"/>
  <c r="N401" i="2"/>
  <c r="T401" i="2"/>
  <c r="N402" i="2"/>
  <c r="T402" i="2"/>
  <c r="N403" i="2"/>
  <c r="T403" i="2"/>
  <c r="N407" i="2"/>
  <c r="T407" i="2"/>
  <c r="F413" i="2"/>
  <c r="X448" i="2"/>
  <c r="AI413" i="2"/>
  <c r="V415" i="2"/>
  <c r="HL43" i="8" s="1"/>
  <c r="AB415" i="2"/>
  <c r="B416" i="2"/>
  <c r="V416" i="2"/>
  <c r="AB416" i="2"/>
  <c r="V417" i="2"/>
  <c r="HM43" i="8" s="1"/>
  <c r="AL425" i="2"/>
  <c r="AM425" i="2"/>
  <c r="AN425" i="2" s="1"/>
  <c r="AL428" i="2"/>
  <c r="AM428" i="2"/>
  <c r="AN428" i="2" s="1"/>
  <c r="AL430" i="2"/>
  <c r="AM430" i="2"/>
  <c r="AN430" i="2"/>
  <c r="AL432" i="2"/>
  <c r="AM432" i="2"/>
  <c r="AL434" i="2"/>
  <c r="AM434" i="2"/>
  <c r="AN434" i="2"/>
  <c r="AL436" i="2"/>
  <c r="AN436" i="2"/>
  <c r="AM436" i="2"/>
  <c r="AL438" i="2"/>
  <c r="AN438" i="2" s="1"/>
  <c r="AM438" i="2"/>
  <c r="AL440" i="2"/>
  <c r="AM440" i="2"/>
  <c r="AN440" i="2" s="1"/>
  <c r="AL442" i="2"/>
  <c r="AM442" i="2"/>
  <c r="AN442" i="2" s="1"/>
  <c r="B444" i="2"/>
  <c r="C444" i="2"/>
  <c r="D444" i="2"/>
  <c r="AL444" i="2" s="1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52" i="2"/>
  <c r="H458" i="2"/>
  <c r="Q458" i="2"/>
  <c r="AB458" i="2"/>
  <c r="FH43" i="8"/>
  <c r="AH458" i="2"/>
  <c r="FK43" i="8"/>
  <c r="H462" i="2"/>
  <c r="Q462" i="2"/>
  <c r="AF462" i="2"/>
  <c r="FR43" i="8"/>
  <c r="AH462" i="2"/>
  <c r="AJ462" i="2" s="1"/>
  <c r="FS43" i="8"/>
  <c r="FT43" i="8"/>
  <c r="N468" i="2"/>
  <c r="T468" i="2"/>
  <c r="N469" i="2"/>
  <c r="T469" i="2"/>
  <c r="N470" i="2"/>
  <c r="T470" i="2"/>
  <c r="N471" i="2"/>
  <c r="T471" i="2"/>
  <c r="N475" i="2"/>
  <c r="T475" i="2"/>
  <c r="F481" i="2"/>
  <c r="X516" i="2"/>
  <c r="AI481" i="2"/>
  <c r="V483" i="2"/>
  <c r="HL44" i="8" s="1"/>
  <c r="AB483" i="2"/>
  <c r="B484" i="2"/>
  <c r="V484" i="2"/>
  <c r="V485" i="2" s="1"/>
  <c r="HM44" i="8" s="1"/>
  <c r="AB484" i="2"/>
  <c r="AL493" i="2"/>
  <c r="AN493" i="2" s="1"/>
  <c r="AM493" i="2"/>
  <c r="AL496" i="2"/>
  <c r="AM496" i="2"/>
  <c r="AL498" i="2"/>
  <c r="AN498" i="2" s="1"/>
  <c r="AM498" i="2"/>
  <c r="AL500" i="2"/>
  <c r="AN500" i="2"/>
  <c r="AM500" i="2"/>
  <c r="AL502" i="2"/>
  <c r="AM502" i="2"/>
  <c r="AN502" i="2"/>
  <c r="AL504" i="2"/>
  <c r="AM504" i="2"/>
  <c r="AN504" i="2" s="1"/>
  <c r="AL506" i="2"/>
  <c r="AM506" i="2"/>
  <c r="AN506" i="2" s="1"/>
  <c r="AL508" i="2"/>
  <c r="AM508" i="2"/>
  <c r="AN508" i="2" s="1"/>
  <c r="AL510" i="2"/>
  <c r="AM510" i="2"/>
  <c r="AN510" i="2"/>
  <c r="B512" i="2"/>
  <c r="AL512" i="2" s="1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AC512" i="2"/>
  <c r="AD512" i="2"/>
  <c r="AE512" i="2"/>
  <c r="AF512" i="2"/>
  <c r="AG512" i="2"/>
  <c r="AH512" i="2"/>
  <c r="AI512" i="2"/>
  <c r="AJ512" i="2"/>
  <c r="AK512" i="2"/>
  <c r="AL520" i="2"/>
  <c r="H526" i="2"/>
  <c r="Q526" i="2"/>
  <c r="AB526" i="2"/>
  <c r="FH44" i="8"/>
  <c r="AH526" i="2"/>
  <c r="FK44" i="8"/>
  <c r="H530" i="2"/>
  <c r="Q530" i="2"/>
  <c r="AF530" i="2"/>
  <c r="AJ530" i="2" s="1"/>
  <c r="FT44" i="8" s="1"/>
  <c r="FR44" i="8"/>
  <c r="AH530" i="2"/>
  <c r="FS44" i="8"/>
  <c r="N536" i="2"/>
  <c r="T536" i="2"/>
  <c r="N537" i="2"/>
  <c r="T537" i="2"/>
  <c r="N538" i="2"/>
  <c r="T538" i="2"/>
  <c r="N539" i="2"/>
  <c r="T539" i="2"/>
  <c r="N543" i="2"/>
  <c r="T543" i="2"/>
  <c r="F549" i="2"/>
  <c r="X584" i="2"/>
  <c r="AI549" i="2"/>
  <c r="V551" i="2"/>
  <c r="HL45" i="8" s="1"/>
  <c r="AB551" i="2"/>
  <c r="B552" i="2"/>
  <c r="V552" i="2"/>
  <c r="V553" i="2" s="1"/>
  <c r="HM45" i="8" s="1"/>
  <c r="AB552" i="2"/>
  <c r="AL561" i="2"/>
  <c r="AN561" i="2" s="1"/>
  <c r="AM561" i="2"/>
  <c r="AL564" i="2"/>
  <c r="AM564" i="2"/>
  <c r="AL566" i="2"/>
  <c r="AM566" i="2"/>
  <c r="AN566" i="2" s="1"/>
  <c r="AL568" i="2"/>
  <c r="AM568" i="2"/>
  <c r="AN568" i="2" s="1"/>
  <c r="AL570" i="2"/>
  <c r="AN570" i="2" s="1"/>
  <c r="AM570" i="2"/>
  <c r="AL572" i="2"/>
  <c r="AM572" i="2"/>
  <c r="AN572" i="2" s="1"/>
  <c r="AL574" i="2"/>
  <c r="AN574" i="2"/>
  <c r="AM574" i="2"/>
  <c r="AL576" i="2"/>
  <c r="AM576" i="2"/>
  <c r="AN576" i="2"/>
  <c r="AL578" i="2"/>
  <c r="AM578" i="2"/>
  <c r="AN578" i="2"/>
  <c r="B580" i="2"/>
  <c r="C580" i="2"/>
  <c r="D580" i="2"/>
  <c r="E580" i="2"/>
  <c r="AM580" i="2" s="1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AC580" i="2"/>
  <c r="AD580" i="2"/>
  <c r="AE580" i="2"/>
  <c r="AF580" i="2"/>
  <c r="AG580" i="2"/>
  <c r="AH580" i="2"/>
  <c r="AI580" i="2"/>
  <c r="AJ580" i="2"/>
  <c r="AK580" i="2"/>
  <c r="AL588" i="2"/>
  <c r="H594" i="2"/>
  <c r="Q594" i="2"/>
  <c r="AB594" i="2"/>
  <c r="FH45" i="8"/>
  <c r="AH594" i="2"/>
  <c r="FK45" i="8"/>
  <c r="H598" i="2"/>
  <c r="Q598" i="2"/>
  <c r="AF598" i="2"/>
  <c r="AJ598" i="2" s="1"/>
  <c r="FR45" i="8"/>
  <c r="AH598" i="2"/>
  <c r="FS45" i="8"/>
  <c r="N604" i="2"/>
  <c r="T604" i="2"/>
  <c r="N605" i="2"/>
  <c r="T605" i="2"/>
  <c r="N606" i="2"/>
  <c r="T606" i="2"/>
  <c r="N607" i="2"/>
  <c r="T607" i="2"/>
  <c r="N611" i="2"/>
  <c r="T611" i="2"/>
  <c r="F617" i="2"/>
  <c r="X652" i="2"/>
  <c r="AI617" i="2"/>
  <c r="V619" i="2"/>
  <c r="HL46" i="8" s="1"/>
  <c r="AB619" i="2"/>
  <c r="B620" i="2"/>
  <c r="V620" i="2"/>
  <c r="V621" i="2" s="1"/>
  <c r="HM46" i="8"/>
  <c r="AB620" i="2"/>
  <c r="AL629" i="2"/>
  <c r="AM629" i="2"/>
  <c r="AL632" i="2"/>
  <c r="AM632" i="2"/>
  <c r="AL634" i="2"/>
  <c r="AM634" i="2"/>
  <c r="AN634" i="2"/>
  <c r="AL636" i="2"/>
  <c r="AM636" i="2"/>
  <c r="AN636" i="2" s="1"/>
  <c r="AL638" i="2"/>
  <c r="AM638" i="2"/>
  <c r="AL640" i="2"/>
  <c r="AM640" i="2"/>
  <c r="AL642" i="2"/>
  <c r="AM642" i="2"/>
  <c r="AN642" i="2"/>
  <c r="AL644" i="2"/>
  <c r="AM644" i="2"/>
  <c r="AN644" i="2" s="1"/>
  <c r="AL646" i="2"/>
  <c r="AM646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AC648" i="2"/>
  <c r="AD648" i="2"/>
  <c r="AE648" i="2"/>
  <c r="AF648" i="2"/>
  <c r="AG648" i="2"/>
  <c r="AH648" i="2"/>
  <c r="AI648" i="2"/>
  <c r="AJ648" i="2"/>
  <c r="AK648" i="2"/>
  <c r="AL648" i="2"/>
  <c r="AL656" i="2"/>
  <c r="H662" i="2"/>
  <c r="Q662" i="2"/>
  <c r="AB662" i="2"/>
  <c r="FH46" i="8"/>
  <c r="AH662" i="2"/>
  <c r="FK46" i="8" s="1"/>
  <c r="H666" i="2"/>
  <c r="Q666" i="2"/>
  <c r="AF666" i="2"/>
  <c r="AJ666" i="2" s="1"/>
  <c r="AH666" i="2"/>
  <c r="FS46" i="8" s="1"/>
  <c r="FT46" i="8"/>
  <c r="N672" i="2"/>
  <c r="T672" i="2"/>
  <c r="N673" i="2"/>
  <c r="T673" i="2"/>
  <c r="N674" i="2"/>
  <c r="T674" i="2"/>
  <c r="N675" i="2"/>
  <c r="T675" i="2"/>
  <c r="N679" i="2"/>
  <c r="T679" i="2"/>
  <c r="F685" i="2"/>
  <c r="X720" i="2"/>
  <c r="AI685" i="2"/>
  <c r="V687" i="2"/>
  <c r="HL47" i="8"/>
  <c r="AB687" i="2"/>
  <c r="B688" i="2"/>
  <c r="V688" i="2"/>
  <c r="V689" i="2"/>
  <c r="HM47" i="8"/>
  <c r="AB688" i="2"/>
  <c r="AL697" i="2"/>
  <c r="AM697" i="2"/>
  <c r="AN697" i="2"/>
  <c r="AL700" i="2"/>
  <c r="AN700" i="2" s="1"/>
  <c r="AM700" i="2"/>
  <c r="AL702" i="2"/>
  <c r="AM702" i="2"/>
  <c r="AL704" i="2"/>
  <c r="AM704" i="2"/>
  <c r="AN704" i="2" s="1"/>
  <c r="AL706" i="2"/>
  <c r="AM706" i="2"/>
  <c r="AN706" i="2"/>
  <c r="AL708" i="2"/>
  <c r="AN708" i="2" s="1"/>
  <c r="AM708" i="2"/>
  <c r="AL710" i="2"/>
  <c r="AM710" i="2"/>
  <c r="AN710" i="2" s="1"/>
  <c r="AL712" i="2"/>
  <c r="AM712" i="2"/>
  <c r="AN712" i="2" s="1"/>
  <c r="AL714" i="2"/>
  <c r="AM714" i="2"/>
  <c r="AN714" i="2" s="1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AC716" i="2"/>
  <c r="AD716" i="2"/>
  <c r="AE716" i="2"/>
  <c r="AF716" i="2"/>
  <c r="AG716" i="2"/>
  <c r="AH716" i="2"/>
  <c r="AI716" i="2"/>
  <c r="AJ716" i="2"/>
  <c r="AK716" i="2"/>
  <c r="AM716" i="2"/>
  <c r="AL724" i="2"/>
  <c r="H730" i="2"/>
  <c r="Q730" i="2"/>
  <c r="AB730" i="2"/>
  <c r="FH47" i="8" s="1"/>
  <c r="AH730" i="2"/>
  <c r="FK47" i="8" s="1"/>
  <c r="H734" i="2"/>
  <c r="Q734" i="2"/>
  <c r="AF734" i="2"/>
  <c r="FR47" i="8" s="1"/>
  <c r="AH734" i="2"/>
  <c r="FS47" i="8"/>
  <c r="N740" i="2"/>
  <c r="T740" i="2"/>
  <c r="N741" i="2"/>
  <c r="T741" i="2"/>
  <c r="N742" i="2"/>
  <c r="T742" i="2"/>
  <c r="N743" i="2"/>
  <c r="T743" i="2"/>
  <c r="N747" i="2"/>
  <c r="T747" i="2"/>
  <c r="F753" i="2"/>
  <c r="X788" i="2"/>
  <c r="AI753" i="2"/>
  <c r="V755" i="2"/>
  <c r="HL48" i="8"/>
  <c r="AB755" i="2"/>
  <c r="B756" i="2"/>
  <c r="V756" i="2"/>
  <c r="AB756" i="2"/>
  <c r="V757" i="2"/>
  <c r="HM48" i="8"/>
  <c r="AL765" i="2"/>
  <c r="AM765" i="2"/>
  <c r="AN765" i="2"/>
  <c r="AL768" i="2"/>
  <c r="AM768" i="2"/>
  <c r="AL770" i="2"/>
  <c r="AM770" i="2"/>
  <c r="AN770" i="2" s="1"/>
  <c r="AL772" i="2"/>
  <c r="AN772" i="2" s="1"/>
  <c r="AM772" i="2"/>
  <c r="AL774" i="2"/>
  <c r="AM774" i="2"/>
  <c r="AN774" i="2" s="1"/>
  <c r="AL776" i="2"/>
  <c r="AM776" i="2"/>
  <c r="AL778" i="2"/>
  <c r="AM778" i="2"/>
  <c r="AL780" i="2"/>
  <c r="AN780" i="2" s="1"/>
  <c r="AM780" i="2"/>
  <c r="AL782" i="2"/>
  <c r="AM782" i="2"/>
  <c r="AN782" i="2" s="1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AC784" i="2"/>
  <c r="AD784" i="2"/>
  <c r="AE784" i="2"/>
  <c r="AF784" i="2"/>
  <c r="AG784" i="2"/>
  <c r="AH784" i="2"/>
  <c r="AI784" i="2"/>
  <c r="AJ784" i="2"/>
  <c r="AK784" i="2"/>
  <c r="AL792" i="2"/>
  <c r="H798" i="2"/>
  <c r="Q798" i="2"/>
  <c r="AB798" i="2"/>
  <c r="FH48" i="8"/>
  <c r="AH798" i="2"/>
  <c r="FK48" i="8" s="1"/>
  <c r="H802" i="2"/>
  <c r="Q802" i="2"/>
  <c r="AF802" i="2"/>
  <c r="FR48" i="8" s="1"/>
  <c r="AH802" i="2"/>
  <c r="N808" i="2"/>
  <c r="T808" i="2"/>
  <c r="N809" i="2"/>
  <c r="T809" i="2"/>
  <c r="N810" i="2"/>
  <c r="T810" i="2"/>
  <c r="N811" i="2"/>
  <c r="T811" i="2"/>
  <c r="N815" i="2"/>
  <c r="T815" i="2"/>
  <c r="F821" i="2"/>
  <c r="X856" i="2" s="1"/>
  <c r="AI821" i="2"/>
  <c r="V823" i="2"/>
  <c r="HL49" i="8"/>
  <c r="AB823" i="2"/>
  <c r="B824" i="2"/>
  <c r="V824" i="2"/>
  <c r="V825" i="2"/>
  <c r="HM49" i="8" s="1"/>
  <c r="AB824" i="2"/>
  <c r="AL833" i="2"/>
  <c r="AN833" i="2"/>
  <c r="AM833" i="2"/>
  <c r="AL836" i="2"/>
  <c r="AN836" i="2" s="1"/>
  <c r="AM836" i="2"/>
  <c r="AL838" i="2"/>
  <c r="AM838" i="2"/>
  <c r="AN838" i="2" s="1"/>
  <c r="AL840" i="2"/>
  <c r="AM840" i="2"/>
  <c r="AN840" i="2"/>
  <c r="AL842" i="2"/>
  <c r="AN842" i="2"/>
  <c r="AM842" i="2"/>
  <c r="AL844" i="2"/>
  <c r="AN844" i="2" s="1"/>
  <c r="AM844" i="2"/>
  <c r="AL846" i="2"/>
  <c r="AM846" i="2"/>
  <c r="AN846" i="2" s="1"/>
  <c r="AL848" i="2"/>
  <c r="AN848" i="2" s="1"/>
  <c r="AM848" i="2"/>
  <c r="AL850" i="2"/>
  <c r="AN850" i="2"/>
  <c r="AM850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M852" i="2"/>
  <c r="AJ852" i="2"/>
  <c r="AK852" i="2"/>
  <c r="AL860" i="2"/>
  <c r="H866" i="2"/>
  <c r="Q866" i="2"/>
  <c r="AB866" i="2"/>
  <c r="FH49" i="8" s="1"/>
  <c r="AH866" i="2"/>
  <c r="FK49" i="8" s="1"/>
  <c r="H870" i="2"/>
  <c r="Q870" i="2"/>
  <c r="AF870" i="2"/>
  <c r="FR49" i="8" s="1"/>
  <c r="AH870" i="2"/>
  <c r="N876" i="2"/>
  <c r="T876" i="2"/>
  <c r="N877" i="2"/>
  <c r="T877" i="2"/>
  <c r="N878" i="2"/>
  <c r="T878" i="2"/>
  <c r="N879" i="2"/>
  <c r="T879" i="2"/>
  <c r="N883" i="2"/>
  <c r="T883" i="2"/>
  <c r="F889" i="2"/>
  <c r="X924" i="2"/>
  <c r="AI889" i="2"/>
  <c r="V891" i="2"/>
  <c r="HL50" i="8" s="1"/>
  <c r="AB891" i="2"/>
  <c r="B892" i="2"/>
  <c r="V892" i="2"/>
  <c r="AB892" i="2"/>
  <c r="V893" i="2"/>
  <c r="HM50" i="8" s="1"/>
  <c r="AL901" i="2"/>
  <c r="AM901" i="2"/>
  <c r="AN901" i="2"/>
  <c r="AL904" i="2"/>
  <c r="AM904" i="2"/>
  <c r="AN904" i="2" s="1"/>
  <c r="AL906" i="2"/>
  <c r="AN906" i="2"/>
  <c r="AM906" i="2"/>
  <c r="AL908" i="2"/>
  <c r="AM908" i="2"/>
  <c r="AN908" i="2"/>
  <c r="AL910" i="2"/>
  <c r="AM910" i="2"/>
  <c r="AN910" i="2"/>
  <c r="AL912" i="2"/>
  <c r="AM912" i="2"/>
  <c r="AL914" i="2"/>
  <c r="AM914" i="2"/>
  <c r="AN914" i="2" s="1"/>
  <c r="AL916" i="2"/>
  <c r="AM916" i="2"/>
  <c r="AN916" i="2"/>
  <c r="AL918" i="2"/>
  <c r="AN918" i="2" s="1"/>
  <c r="AM918" i="2"/>
  <c r="B920" i="2"/>
  <c r="AL920" i="2" s="1"/>
  <c r="C920" i="2"/>
  <c r="AM920" i="2" s="1"/>
  <c r="AN920" i="2" s="1"/>
  <c r="D920" i="2"/>
  <c r="E920" i="2"/>
  <c r="F920" i="2"/>
  <c r="G920" i="2"/>
  <c r="H920" i="2"/>
  <c r="I920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X920" i="2"/>
  <c r="Y920" i="2"/>
  <c r="Z920" i="2"/>
  <c r="AA920" i="2"/>
  <c r="AB920" i="2"/>
  <c r="AC920" i="2"/>
  <c r="AD920" i="2"/>
  <c r="AE920" i="2"/>
  <c r="AF920" i="2"/>
  <c r="AG920" i="2"/>
  <c r="AH920" i="2"/>
  <c r="AI920" i="2"/>
  <c r="AJ920" i="2"/>
  <c r="AK920" i="2"/>
  <c r="AL928" i="2"/>
  <c r="H934" i="2"/>
  <c r="Q934" i="2"/>
  <c r="AB934" i="2"/>
  <c r="FH50" i="8"/>
  <c r="AH934" i="2"/>
  <c r="FK50" i="8"/>
  <c r="H938" i="2"/>
  <c r="Q938" i="2"/>
  <c r="AF938" i="2"/>
  <c r="FR50" i="8"/>
  <c r="AH938" i="2"/>
  <c r="FS50" i="8"/>
  <c r="N944" i="2"/>
  <c r="T944" i="2"/>
  <c r="N945" i="2"/>
  <c r="T945" i="2"/>
  <c r="N946" i="2"/>
  <c r="T946" i="2"/>
  <c r="N947" i="2"/>
  <c r="T947" i="2"/>
  <c r="N951" i="2"/>
  <c r="T951" i="2"/>
  <c r="F957" i="2"/>
  <c r="X992" i="2"/>
  <c r="AI957" i="2"/>
  <c r="V959" i="2"/>
  <c r="HL51" i="8" s="1"/>
  <c r="AB959" i="2"/>
  <c r="B960" i="2"/>
  <c r="V960" i="2"/>
  <c r="AB960" i="2"/>
  <c r="V961" i="2"/>
  <c r="HM51" i="8" s="1"/>
  <c r="AL969" i="2"/>
  <c r="AN969" i="2" s="1"/>
  <c r="AM969" i="2"/>
  <c r="AL972" i="2"/>
  <c r="AN972" i="2"/>
  <c r="AM972" i="2"/>
  <c r="AL974" i="2"/>
  <c r="AM974" i="2"/>
  <c r="AN974" i="2"/>
  <c r="AL976" i="2"/>
  <c r="AM976" i="2"/>
  <c r="AN976" i="2" s="1"/>
  <c r="AL978" i="2"/>
  <c r="AN978" i="2" s="1"/>
  <c r="AM978" i="2"/>
  <c r="AL980" i="2"/>
  <c r="AN980" i="2"/>
  <c r="AM980" i="2"/>
  <c r="AL982" i="2"/>
  <c r="AM982" i="2"/>
  <c r="AN982" i="2"/>
  <c r="AL984" i="2"/>
  <c r="AM984" i="2"/>
  <c r="AN984" i="2" s="1"/>
  <c r="AL986" i="2"/>
  <c r="AM986" i="2"/>
  <c r="AN986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X988" i="2"/>
  <c r="Y988" i="2"/>
  <c r="Z988" i="2"/>
  <c r="AA988" i="2"/>
  <c r="AB988" i="2"/>
  <c r="AC988" i="2"/>
  <c r="AD988" i="2"/>
  <c r="AE988" i="2"/>
  <c r="AF988" i="2"/>
  <c r="AG988" i="2"/>
  <c r="AH988" i="2"/>
  <c r="AI988" i="2"/>
  <c r="AJ988" i="2"/>
  <c r="AK988" i="2"/>
  <c r="AL996" i="2"/>
  <c r="H1002" i="2"/>
  <c r="Q1002" i="2"/>
  <c r="AB1002" i="2"/>
  <c r="FH51" i="8"/>
  <c r="AH1002" i="2"/>
  <c r="FK51" i="8" s="1"/>
  <c r="H1006" i="2"/>
  <c r="Q1006" i="2"/>
  <c r="AF1006" i="2"/>
  <c r="AJ1006" i="2" s="1"/>
  <c r="FT51" i="8" s="1"/>
  <c r="FR51" i="8"/>
  <c r="AH1006" i="2"/>
  <c r="FS51" i="8" s="1"/>
  <c r="N1012" i="2"/>
  <c r="T1012" i="2"/>
  <c r="N1013" i="2"/>
  <c r="T1013" i="2"/>
  <c r="N1014" i="2"/>
  <c r="T1014" i="2"/>
  <c r="N1015" i="2"/>
  <c r="T1015" i="2"/>
  <c r="N1019" i="2"/>
  <c r="T1019" i="2"/>
  <c r="F1025" i="2"/>
  <c r="X1060" i="2"/>
  <c r="AI1025" i="2"/>
  <c r="V1027" i="2"/>
  <c r="HL52" i="8"/>
  <c r="AB1027" i="2"/>
  <c r="B1028" i="2"/>
  <c r="V1028" i="2"/>
  <c r="V1029" i="2"/>
  <c r="HM52" i="8"/>
  <c r="AB1028" i="2"/>
  <c r="AL1037" i="2"/>
  <c r="AM1037" i="2"/>
  <c r="AN1037" i="2"/>
  <c r="AL1040" i="2"/>
  <c r="AN1040" i="2" s="1"/>
  <c r="AM1040" i="2"/>
  <c r="AL1042" i="2"/>
  <c r="AM1042" i="2"/>
  <c r="AN1042" i="2" s="1"/>
  <c r="AL1044" i="2"/>
  <c r="AM1044" i="2"/>
  <c r="AN1044" i="2" s="1"/>
  <c r="AL1046" i="2"/>
  <c r="AM1046" i="2"/>
  <c r="AN1046" i="2"/>
  <c r="AL1048" i="2"/>
  <c r="AN1048" i="2" s="1"/>
  <c r="AM1048" i="2"/>
  <c r="AL1050" i="2"/>
  <c r="AM1050" i="2"/>
  <c r="AL1052" i="2"/>
  <c r="AM1052" i="2"/>
  <c r="AN1052" i="2" s="1"/>
  <c r="AL1054" i="2"/>
  <c r="AM1054" i="2"/>
  <c r="AN1054" i="2" s="1"/>
  <c r="B1056" i="2"/>
  <c r="C1056" i="2"/>
  <c r="D1056" i="2"/>
  <c r="E1056" i="2"/>
  <c r="F1056" i="2"/>
  <c r="G1056" i="2"/>
  <c r="H1056" i="2"/>
  <c r="I1056" i="2"/>
  <c r="J1056" i="2"/>
  <c r="K1056" i="2"/>
  <c r="L1056" i="2"/>
  <c r="M1056" i="2"/>
  <c r="N1056" i="2"/>
  <c r="O1056" i="2"/>
  <c r="P1056" i="2"/>
  <c r="Q1056" i="2"/>
  <c r="R1056" i="2"/>
  <c r="S1056" i="2"/>
  <c r="T1056" i="2"/>
  <c r="U1056" i="2"/>
  <c r="V1056" i="2"/>
  <c r="W1056" i="2"/>
  <c r="X1056" i="2"/>
  <c r="Y1056" i="2"/>
  <c r="Z1056" i="2"/>
  <c r="AA1056" i="2"/>
  <c r="AB1056" i="2"/>
  <c r="AC1056" i="2"/>
  <c r="AD1056" i="2"/>
  <c r="AE1056" i="2"/>
  <c r="AF1056" i="2"/>
  <c r="AG1056" i="2"/>
  <c r="AH1056" i="2"/>
  <c r="AI1056" i="2"/>
  <c r="AJ1056" i="2"/>
  <c r="AK1056" i="2"/>
  <c r="AM1056" i="2"/>
  <c r="AL1064" i="2"/>
  <c r="H1070" i="2"/>
  <c r="Q1070" i="2"/>
  <c r="AB1070" i="2"/>
  <c r="FH52" i="8" s="1"/>
  <c r="AH1070" i="2"/>
  <c r="FK52" i="8" s="1"/>
  <c r="H1074" i="2"/>
  <c r="Q1074" i="2"/>
  <c r="AF1074" i="2"/>
  <c r="FR52" i="8" s="1"/>
  <c r="AH1074" i="2"/>
  <c r="N1080" i="2"/>
  <c r="T1080" i="2"/>
  <c r="N1081" i="2"/>
  <c r="T1081" i="2"/>
  <c r="N1082" i="2"/>
  <c r="T1082" i="2"/>
  <c r="N1083" i="2"/>
  <c r="T1083" i="2"/>
  <c r="N1087" i="2"/>
  <c r="T1087" i="2"/>
  <c r="F1093" i="2"/>
  <c r="X1128" i="2" s="1"/>
  <c r="AI1093" i="2"/>
  <c r="V1095" i="2"/>
  <c r="HL53" i="8"/>
  <c r="AB1095" i="2"/>
  <c r="B1096" i="2"/>
  <c r="V1096" i="2"/>
  <c r="AB1096" i="2"/>
  <c r="V1097" i="2"/>
  <c r="HM53" i="8"/>
  <c r="AL1105" i="2"/>
  <c r="AM1105" i="2"/>
  <c r="AN1105" i="2" s="1"/>
  <c r="AL1108" i="2"/>
  <c r="AM1108" i="2"/>
  <c r="AL1110" i="2"/>
  <c r="AN1110" i="2" s="1"/>
  <c r="AM1110" i="2"/>
  <c r="AL1112" i="2"/>
  <c r="AM1112" i="2"/>
  <c r="AN1112" i="2" s="1"/>
  <c r="AL1114" i="2"/>
  <c r="AM1114" i="2"/>
  <c r="AN1114" i="2"/>
  <c r="AL1116" i="2"/>
  <c r="AN1116" i="2"/>
  <c r="AM1116" i="2"/>
  <c r="AL1118" i="2"/>
  <c r="AN1118" i="2" s="1"/>
  <c r="AM1118" i="2"/>
  <c r="AL1120" i="2"/>
  <c r="AM1120" i="2"/>
  <c r="AN1120" i="2" s="1"/>
  <c r="AL1122" i="2"/>
  <c r="AM1122" i="2"/>
  <c r="AN1122" i="2"/>
  <c r="B1124" i="2"/>
  <c r="C1124" i="2"/>
  <c r="D1124" i="2"/>
  <c r="E1124" i="2"/>
  <c r="F1124" i="2"/>
  <c r="G1124" i="2"/>
  <c r="H1124" i="2"/>
  <c r="I1124" i="2"/>
  <c r="J1124" i="2"/>
  <c r="K1124" i="2"/>
  <c r="L1124" i="2"/>
  <c r="M1124" i="2"/>
  <c r="N1124" i="2"/>
  <c r="O1124" i="2"/>
  <c r="P1124" i="2"/>
  <c r="Q1124" i="2"/>
  <c r="R1124" i="2"/>
  <c r="S1124" i="2"/>
  <c r="T1124" i="2"/>
  <c r="U1124" i="2"/>
  <c r="V1124" i="2"/>
  <c r="W1124" i="2"/>
  <c r="X1124" i="2"/>
  <c r="Y1124" i="2"/>
  <c r="Z1124" i="2"/>
  <c r="AA1124" i="2"/>
  <c r="AB1124" i="2"/>
  <c r="AC1124" i="2"/>
  <c r="AD1124" i="2"/>
  <c r="AE1124" i="2"/>
  <c r="AF1124" i="2"/>
  <c r="AG1124" i="2"/>
  <c r="AH1124" i="2"/>
  <c r="AI1124" i="2"/>
  <c r="AJ1124" i="2"/>
  <c r="AK1124" i="2"/>
  <c r="AL1132" i="2"/>
  <c r="H1138" i="2"/>
  <c r="Q1138" i="2"/>
  <c r="AB1138" i="2"/>
  <c r="FH53" i="8"/>
  <c r="AH1138" i="2"/>
  <c r="FK53" i="8" s="1"/>
  <c r="H1142" i="2"/>
  <c r="Q1142" i="2"/>
  <c r="AF1142" i="2"/>
  <c r="FR53" i="8" s="1"/>
  <c r="AH1142" i="2"/>
  <c r="N1148" i="2"/>
  <c r="T1148" i="2"/>
  <c r="N1149" i="2"/>
  <c r="T1149" i="2"/>
  <c r="N1150" i="2"/>
  <c r="T1150" i="2"/>
  <c r="N1151" i="2"/>
  <c r="T1151" i="2"/>
  <c r="N1155" i="2"/>
  <c r="T1155" i="2"/>
  <c r="F1161" i="2"/>
  <c r="X1196" i="2" s="1"/>
  <c r="AI1161" i="2"/>
  <c r="V1163" i="2"/>
  <c r="HL54" i="8"/>
  <c r="AB1163" i="2"/>
  <c r="B1164" i="2"/>
  <c r="V1164" i="2"/>
  <c r="V1165" i="2"/>
  <c r="HM54" i="8" s="1"/>
  <c r="AB1164" i="2"/>
  <c r="AL1173" i="2"/>
  <c r="AN1173" i="2"/>
  <c r="AM1173" i="2"/>
  <c r="AL1176" i="2"/>
  <c r="AN1176" i="2" s="1"/>
  <c r="AM1176" i="2"/>
  <c r="AL1178" i="2"/>
  <c r="AM1178" i="2"/>
  <c r="AN1178" i="2" s="1"/>
  <c r="AL1180" i="2"/>
  <c r="AM1180" i="2"/>
  <c r="AN1180" i="2"/>
  <c r="AL1182" i="2"/>
  <c r="AN1182" i="2"/>
  <c r="AM1182" i="2"/>
  <c r="AL1184" i="2"/>
  <c r="AN1184" i="2" s="1"/>
  <c r="AM1184" i="2"/>
  <c r="AL1186" i="2"/>
  <c r="AM1186" i="2"/>
  <c r="AN1186" i="2" s="1"/>
  <c r="AL1188" i="2"/>
  <c r="AM1188" i="2"/>
  <c r="AN1188" i="2"/>
  <c r="AL1190" i="2"/>
  <c r="AN1190" i="2"/>
  <c r="AM1190" i="2"/>
  <c r="B1192" i="2"/>
  <c r="C1192" i="2"/>
  <c r="D1192" i="2"/>
  <c r="E1192" i="2"/>
  <c r="F1192" i="2"/>
  <c r="G1192" i="2"/>
  <c r="H1192" i="2"/>
  <c r="I1192" i="2"/>
  <c r="J1192" i="2"/>
  <c r="K1192" i="2"/>
  <c r="L1192" i="2"/>
  <c r="M1192" i="2"/>
  <c r="N1192" i="2"/>
  <c r="O1192" i="2"/>
  <c r="P1192" i="2"/>
  <c r="Q1192" i="2"/>
  <c r="R1192" i="2"/>
  <c r="S1192" i="2"/>
  <c r="T1192" i="2"/>
  <c r="U1192" i="2"/>
  <c r="V1192" i="2"/>
  <c r="W1192" i="2"/>
  <c r="X1192" i="2"/>
  <c r="Y1192" i="2"/>
  <c r="Z1192" i="2"/>
  <c r="AA1192" i="2"/>
  <c r="AB1192" i="2"/>
  <c r="AC1192" i="2"/>
  <c r="AD1192" i="2"/>
  <c r="AE1192" i="2"/>
  <c r="AF1192" i="2"/>
  <c r="AG1192" i="2"/>
  <c r="AH1192" i="2"/>
  <c r="AI1192" i="2"/>
  <c r="AJ1192" i="2"/>
  <c r="AK1192" i="2"/>
  <c r="AL1192" i="2"/>
  <c r="AN1192" i="2" s="1"/>
  <c r="AM1192" i="2"/>
  <c r="AL1200" i="2"/>
  <c r="H1206" i="2"/>
  <c r="Q1206" i="2"/>
  <c r="AB1206" i="2"/>
  <c r="FH54" i="8" s="1"/>
  <c r="AH1206" i="2"/>
  <c r="FK54" i="8" s="1"/>
  <c r="H1210" i="2"/>
  <c r="Q1210" i="2"/>
  <c r="AF1210" i="2"/>
  <c r="AH1210" i="2"/>
  <c r="FS54" i="8" s="1"/>
  <c r="N1216" i="2"/>
  <c r="T1216" i="2"/>
  <c r="N1217" i="2"/>
  <c r="T1217" i="2"/>
  <c r="N1218" i="2"/>
  <c r="T1218" i="2"/>
  <c r="N1219" i="2"/>
  <c r="T1219" i="2"/>
  <c r="N1223" i="2"/>
  <c r="T1223" i="2"/>
  <c r="F1229" i="2"/>
  <c r="X1264" i="2"/>
  <c r="AI1229" i="2"/>
  <c r="V1231" i="2"/>
  <c r="HL55" i="8"/>
  <c r="AB1231" i="2"/>
  <c r="B1232" i="2"/>
  <c r="V1232" i="2"/>
  <c r="V1233" i="2"/>
  <c r="HM55" i="8"/>
  <c r="AB1232" i="2"/>
  <c r="AL1241" i="2"/>
  <c r="AM1241" i="2"/>
  <c r="AN1241" i="2"/>
  <c r="AL1244" i="2"/>
  <c r="AN1244" i="2" s="1"/>
  <c r="AM1244" i="2"/>
  <c r="AL1246" i="2"/>
  <c r="AM1246" i="2"/>
  <c r="AL1248" i="2"/>
  <c r="AM1248" i="2"/>
  <c r="AN1248" i="2" s="1"/>
  <c r="AL1250" i="2"/>
  <c r="AM1250" i="2"/>
  <c r="AN1250" i="2"/>
  <c r="AL1252" i="2"/>
  <c r="AN1252" i="2" s="1"/>
  <c r="AM1252" i="2"/>
  <c r="AL1254" i="2"/>
  <c r="AM1254" i="2"/>
  <c r="AN1254" i="2" s="1"/>
  <c r="AL1256" i="2"/>
  <c r="AM1256" i="2"/>
  <c r="AL1258" i="2"/>
  <c r="AM1258" i="2"/>
  <c r="AN1258" i="2" s="1"/>
  <c r="B1260" i="2"/>
  <c r="C1260" i="2"/>
  <c r="D1260" i="2"/>
  <c r="E1260" i="2"/>
  <c r="F1260" i="2"/>
  <c r="G1260" i="2"/>
  <c r="H1260" i="2"/>
  <c r="I1260" i="2"/>
  <c r="J1260" i="2"/>
  <c r="K1260" i="2"/>
  <c r="L1260" i="2"/>
  <c r="M1260" i="2"/>
  <c r="N1260" i="2"/>
  <c r="O1260" i="2"/>
  <c r="P1260" i="2"/>
  <c r="Q1260" i="2"/>
  <c r="R1260" i="2"/>
  <c r="S1260" i="2"/>
  <c r="T1260" i="2"/>
  <c r="U1260" i="2"/>
  <c r="V1260" i="2"/>
  <c r="W1260" i="2"/>
  <c r="X1260" i="2"/>
  <c r="Y1260" i="2"/>
  <c r="Z1260" i="2"/>
  <c r="AA1260" i="2"/>
  <c r="AB1260" i="2"/>
  <c r="AC1260" i="2"/>
  <c r="AD1260" i="2"/>
  <c r="AE1260" i="2"/>
  <c r="AF1260" i="2"/>
  <c r="AG1260" i="2"/>
  <c r="AH1260" i="2"/>
  <c r="AI1260" i="2"/>
  <c r="AJ1260" i="2"/>
  <c r="AK1260" i="2"/>
  <c r="AM1260" i="2"/>
  <c r="AL1268" i="2"/>
  <c r="H1274" i="2"/>
  <c r="Q1274" i="2"/>
  <c r="AB1274" i="2"/>
  <c r="FH55" i="8" s="1"/>
  <c r="AH1274" i="2"/>
  <c r="FK55" i="8" s="1"/>
  <c r="H1278" i="2"/>
  <c r="Q1278" i="2"/>
  <c r="AF1278" i="2"/>
  <c r="FR55" i="8" s="1"/>
  <c r="AH1278" i="2"/>
  <c r="FS55" i="8"/>
  <c r="N1284" i="2"/>
  <c r="T1284" i="2"/>
  <c r="N1285" i="2"/>
  <c r="T1285" i="2"/>
  <c r="N1286" i="2"/>
  <c r="T1286" i="2"/>
  <c r="N1287" i="2"/>
  <c r="T1287" i="2"/>
  <c r="N1291" i="2"/>
  <c r="T1291" i="2"/>
  <c r="F1297" i="2"/>
  <c r="X1332" i="2"/>
  <c r="AI1297" i="2"/>
  <c r="V1299" i="2"/>
  <c r="HL56" i="8"/>
  <c r="AB1299" i="2"/>
  <c r="B1300" i="2"/>
  <c r="V1300" i="2"/>
  <c r="AB1300" i="2"/>
  <c r="V1301" i="2"/>
  <c r="HM56" i="8"/>
  <c r="AL1309" i="2"/>
  <c r="AM1309" i="2"/>
  <c r="AN1309" i="2"/>
  <c r="AL1312" i="2"/>
  <c r="AM1312" i="2"/>
  <c r="AL1314" i="2"/>
  <c r="AM1314" i="2"/>
  <c r="AN1314" i="2" s="1"/>
  <c r="AL1316" i="2"/>
  <c r="AN1316" i="2" s="1"/>
  <c r="AM1316" i="2"/>
  <c r="AL1318" i="2"/>
  <c r="AM1318" i="2"/>
  <c r="AN1318" i="2" s="1"/>
  <c r="AL1320" i="2"/>
  <c r="AM1320" i="2"/>
  <c r="AN1320" i="2" s="1"/>
  <c r="AL1322" i="2"/>
  <c r="AM1322" i="2"/>
  <c r="AL1324" i="2"/>
  <c r="AM1324" i="2"/>
  <c r="AN1324" i="2" s="1"/>
  <c r="AL1326" i="2"/>
  <c r="AM1326" i="2"/>
  <c r="AN1326" i="2"/>
  <c r="B1328" i="2"/>
  <c r="C1328" i="2"/>
  <c r="D1328" i="2"/>
  <c r="E1328" i="2"/>
  <c r="F1328" i="2"/>
  <c r="G1328" i="2"/>
  <c r="H1328" i="2"/>
  <c r="I1328" i="2"/>
  <c r="J1328" i="2"/>
  <c r="K1328" i="2"/>
  <c r="L1328" i="2"/>
  <c r="M1328" i="2"/>
  <c r="N1328" i="2"/>
  <c r="O1328" i="2"/>
  <c r="P1328" i="2"/>
  <c r="Q1328" i="2"/>
  <c r="R1328" i="2"/>
  <c r="S1328" i="2"/>
  <c r="T1328" i="2"/>
  <c r="U1328" i="2"/>
  <c r="V1328" i="2"/>
  <c r="W1328" i="2"/>
  <c r="X1328" i="2"/>
  <c r="Y1328" i="2"/>
  <c r="Z1328" i="2"/>
  <c r="AA1328" i="2"/>
  <c r="AB1328" i="2"/>
  <c r="AC1328" i="2"/>
  <c r="AD1328" i="2"/>
  <c r="AE1328" i="2"/>
  <c r="AF1328" i="2"/>
  <c r="AG1328" i="2"/>
  <c r="AH1328" i="2"/>
  <c r="AI1328" i="2"/>
  <c r="AJ1328" i="2"/>
  <c r="AK1328" i="2"/>
  <c r="AL1336" i="2"/>
  <c r="H1342" i="2"/>
  <c r="Q1342" i="2"/>
  <c r="AB1342" i="2"/>
  <c r="FH56" i="8"/>
  <c r="AH1342" i="2"/>
  <c r="FK56" i="8" s="1"/>
  <c r="H1346" i="2"/>
  <c r="Q1346" i="2"/>
  <c r="AF1346" i="2"/>
  <c r="FR56" i="8" s="1"/>
  <c r="AH1346" i="2"/>
  <c r="N1352" i="2"/>
  <c r="T1352" i="2"/>
  <c r="N1353" i="2"/>
  <c r="T1353" i="2"/>
  <c r="N1354" i="2"/>
  <c r="T1354" i="2"/>
  <c r="N1355" i="2"/>
  <c r="T1355" i="2"/>
  <c r="N1359" i="2"/>
  <c r="T1359" i="2"/>
  <c r="F1365" i="2"/>
  <c r="X1400" i="2" s="1"/>
  <c r="AI1365" i="2"/>
  <c r="V1367" i="2"/>
  <c r="HL57" i="8"/>
  <c r="AB1367" i="2"/>
  <c r="B1368" i="2"/>
  <c r="V1368" i="2"/>
  <c r="V1369" i="2"/>
  <c r="HM57" i="8" s="1"/>
  <c r="AB1368" i="2"/>
  <c r="AL1377" i="2"/>
  <c r="AN1377" i="2"/>
  <c r="AM1377" i="2"/>
  <c r="AL1380" i="2"/>
  <c r="AN1380" i="2" s="1"/>
  <c r="AM1380" i="2"/>
  <c r="AL1382" i="2"/>
  <c r="AM1382" i="2"/>
  <c r="AN1382" i="2" s="1"/>
  <c r="AL1384" i="2"/>
  <c r="AM1384" i="2"/>
  <c r="AN1384" i="2"/>
  <c r="AL1386" i="2"/>
  <c r="AN1386" i="2"/>
  <c r="AM1386" i="2"/>
  <c r="AL1388" i="2"/>
  <c r="AN1388" i="2" s="1"/>
  <c r="AM1388" i="2"/>
  <c r="AL1390" i="2"/>
  <c r="AM1390" i="2"/>
  <c r="AN1390" i="2" s="1"/>
  <c r="AL1392" i="2"/>
  <c r="AM1392" i="2"/>
  <c r="AN1392" i="2"/>
  <c r="AL1394" i="2"/>
  <c r="AN1394" i="2"/>
  <c r="AM1394" i="2"/>
  <c r="B1396" i="2"/>
  <c r="C1396" i="2"/>
  <c r="D1396" i="2"/>
  <c r="E1396" i="2"/>
  <c r="F1396" i="2"/>
  <c r="G1396" i="2"/>
  <c r="H1396" i="2"/>
  <c r="I1396" i="2"/>
  <c r="J1396" i="2"/>
  <c r="K1396" i="2"/>
  <c r="L1396" i="2"/>
  <c r="M1396" i="2"/>
  <c r="N1396" i="2"/>
  <c r="O1396" i="2"/>
  <c r="P1396" i="2"/>
  <c r="Q1396" i="2"/>
  <c r="R1396" i="2"/>
  <c r="S1396" i="2"/>
  <c r="T1396" i="2"/>
  <c r="U1396" i="2"/>
  <c r="V1396" i="2"/>
  <c r="W1396" i="2"/>
  <c r="X1396" i="2"/>
  <c r="Y1396" i="2"/>
  <c r="Z1396" i="2"/>
  <c r="AA1396" i="2"/>
  <c r="AB1396" i="2"/>
  <c r="AC1396" i="2"/>
  <c r="AD1396" i="2"/>
  <c r="AE1396" i="2"/>
  <c r="AF1396" i="2"/>
  <c r="AG1396" i="2"/>
  <c r="AH1396" i="2"/>
  <c r="AI1396" i="2"/>
  <c r="AJ1396" i="2"/>
  <c r="AK1396" i="2"/>
  <c r="AL1404" i="2"/>
  <c r="H1410" i="2"/>
  <c r="Q1410" i="2"/>
  <c r="AB1410" i="2"/>
  <c r="FH57" i="8" s="1"/>
  <c r="AH1410" i="2"/>
  <c r="FK57" i="8"/>
  <c r="H1414" i="2"/>
  <c r="Q1414" i="2"/>
  <c r="AF1414" i="2"/>
  <c r="FR57" i="8"/>
  <c r="AH1414" i="2"/>
  <c r="N1420" i="2"/>
  <c r="T1420" i="2"/>
  <c r="N1421" i="2"/>
  <c r="T1421" i="2"/>
  <c r="N1422" i="2"/>
  <c r="T1422" i="2"/>
  <c r="N1423" i="2"/>
  <c r="T1423" i="2"/>
  <c r="N1427" i="2"/>
  <c r="T1427" i="2"/>
  <c r="F1433" i="2"/>
  <c r="X1468" i="2"/>
  <c r="AI1433" i="2"/>
  <c r="V1435" i="2"/>
  <c r="HL58" i="8"/>
  <c r="AB1435" i="2"/>
  <c r="B1436" i="2"/>
  <c r="V1436" i="2"/>
  <c r="AB1436" i="2"/>
  <c r="V1437" i="2"/>
  <c r="HM58" i="8"/>
  <c r="AL1445" i="2"/>
  <c r="AM1445" i="2"/>
  <c r="AN1445" i="2"/>
  <c r="AL1448" i="2"/>
  <c r="AN1448" i="2" s="1"/>
  <c r="AM1448" i="2"/>
  <c r="AL1450" i="2"/>
  <c r="AN1450" i="2"/>
  <c r="AM1450" i="2"/>
  <c r="AL1452" i="2"/>
  <c r="AM1452" i="2"/>
  <c r="AN1452" i="2"/>
  <c r="AL1454" i="2"/>
  <c r="AM1454" i="2"/>
  <c r="AN1454" i="2"/>
  <c r="AL1456" i="2"/>
  <c r="AN1456" i="2" s="1"/>
  <c r="AM1456" i="2"/>
  <c r="AL1458" i="2"/>
  <c r="AN1458" i="2"/>
  <c r="AM1458" i="2"/>
  <c r="AL1460" i="2"/>
  <c r="AM1460" i="2"/>
  <c r="AN1460" i="2"/>
  <c r="AL1462" i="2"/>
  <c r="AM1462" i="2"/>
  <c r="AN1462" i="2"/>
  <c r="B1464" i="2"/>
  <c r="C1464" i="2"/>
  <c r="D1464" i="2"/>
  <c r="E1464" i="2"/>
  <c r="AM1464" i="2" s="1"/>
  <c r="F1464" i="2"/>
  <c r="G1464" i="2"/>
  <c r="H1464" i="2"/>
  <c r="I1464" i="2"/>
  <c r="J1464" i="2"/>
  <c r="K1464" i="2"/>
  <c r="L1464" i="2"/>
  <c r="M1464" i="2"/>
  <c r="N1464" i="2"/>
  <c r="O1464" i="2"/>
  <c r="P1464" i="2"/>
  <c r="Q1464" i="2"/>
  <c r="R1464" i="2"/>
  <c r="S1464" i="2"/>
  <c r="T1464" i="2"/>
  <c r="U1464" i="2"/>
  <c r="V1464" i="2"/>
  <c r="W1464" i="2"/>
  <c r="X1464" i="2"/>
  <c r="Y1464" i="2"/>
  <c r="Z1464" i="2"/>
  <c r="AA1464" i="2"/>
  <c r="AB1464" i="2"/>
  <c r="AC1464" i="2"/>
  <c r="AD1464" i="2"/>
  <c r="AE1464" i="2"/>
  <c r="AF1464" i="2"/>
  <c r="AG1464" i="2"/>
  <c r="AH1464" i="2"/>
  <c r="AI1464" i="2"/>
  <c r="AJ1464" i="2"/>
  <c r="AK1464" i="2"/>
  <c r="AL1472" i="2"/>
  <c r="H1478" i="2"/>
  <c r="Q1478" i="2"/>
  <c r="AB1478" i="2"/>
  <c r="FH58" i="8"/>
  <c r="AH1478" i="2"/>
  <c r="FK58" i="8"/>
  <c r="H1482" i="2"/>
  <c r="Q1482" i="2"/>
  <c r="AF1482" i="2"/>
  <c r="FR58" i="8"/>
  <c r="AH1482" i="2"/>
  <c r="FS58" i="8"/>
  <c r="N1488" i="2"/>
  <c r="T1488" i="2"/>
  <c r="N1489" i="2"/>
  <c r="T1489" i="2"/>
  <c r="N1490" i="2"/>
  <c r="T1490" i="2"/>
  <c r="N1491" i="2"/>
  <c r="T1491" i="2"/>
  <c r="N1495" i="2"/>
  <c r="T1495" i="2"/>
  <c r="F1501" i="2"/>
  <c r="X1536" i="2"/>
  <c r="AI1501" i="2"/>
  <c r="V1503" i="2"/>
  <c r="HL59" i="8" s="1"/>
  <c r="AB1503" i="2"/>
  <c r="B1504" i="2"/>
  <c r="V1504" i="2"/>
  <c r="AB1504" i="2"/>
  <c r="V1505" i="2"/>
  <c r="HM59" i="8" s="1"/>
  <c r="AL1513" i="2"/>
  <c r="AM1513" i="2"/>
  <c r="AN1513" i="2"/>
  <c r="AL1516" i="2"/>
  <c r="AN1516" i="2" s="1"/>
  <c r="AM1516" i="2"/>
  <c r="AL1518" i="2"/>
  <c r="AM1518" i="2"/>
  <c r="AN1518" i="2" s="1"/>
  <c r="AL1520" i="2"/>
  <c r="AM1520" i="2"/>
  <c r="AN1520" i="2" s="1"/>
  <c r="AL1522" i="2"/>
  <c r="AM1522" i="2"/>
  <c r="AN1522" i="2"/>
  <c r="AL1524" i="2"/>
  <c r="AN1524" i="2" s="1"/>
  <c r="AM1524" i="2"/>
  <c r="AL1526" i="2"/>
  <c r="AM1526" i="2"/>
  <c r="AL1528" i="2"/>
  <c r="AM1528" i="2"/>
  <c r="AN1528" i="2" s="1"/>
  <c r="AL1530" i="2"/>
  <c r="AM1530" i="2"/>
  <c r="AN1530" i="2"/>
  <c r="B1532" i="2"/>
  <c r="C1532" i="2"/>
  <c r="D1532" i="2"/>
  <c r="E1532" i="2"/>
  <c r="AM1532" i="2" s="1"/>
  <c r="F1532" i="2"/>
  <c r="G1532" i="2"/>
  <c r="H1532" i="2"/>
  <c r="I1532" i="2"/>
  <c r="J1532" i="2"/>
  <c r="K1532" i="2"/>
  <c r="L1532" i="2"/>
  <c r="M1532" i="2"/>
  <c r="N1532" i="2"/>
  <c r="O1532" i="2"/>
  <c r="P1532" i="2"/>
  <c r="Q1532" i="2"/>
  <c r="R1532" i="2"/>
  <c r="S1532" i="2"/>
  <c r="T1532" i="2"/>
  <c r="U1532" i="2"/>
  <c r="V1532" i="2"/>
  <c r="W1532" i="2"/>
  <c r="X1532" i="2"/>
  <c r="Y1532" i="2"/>
  <c r="Z1532" i="2"/>
  <c r="AA1532" i="2"/>
  <c r="AB1532" i="2"/>
  <c r="AC1532" i="2"/>
  <c r="AD1532" i="2"/>
  <c r="AE1532" i="2"/>
  <c r="AF1532" i="2"/>
  <c r="AG1532" i="2"/>
  <c r="AH1532" i="2"/>
  <c r="AI1532" i="2"/>
  <c r="AJ1532" i="2"/>
  <c r="AK1532" i="2"/>
  <c r="AL1540" i="2"/>
  <c r="H1546" i="2"/>
  <c r="Q1546" i="2"/>
  <c r="AB1546" i="2"/>
  <c r="FH59" i="8"/>
  <c r="AH1546" i="2"/>
  <c r="FK59" i="8"/>
  <c r="H1550" i="2"/>
  <c r="Q1550" i="2"/>
  <c r="AF1550" i="2"/>
  <c r="FR59" i="8"/>
  <c r="AH1550" i="2"/>
  <c r="FS59" i="8"/>
  <c r="AJ1550" i="2"/>
  <c r="FT59" i="8"/>
  <c r="N1556" i="2"/>
  <c r="T1556" i="2"/>
  <c r="N1557" i="2"/>
  <c r="T1557" i="2"/>
  <c r="N1558" i="2"/>
  <c r="T1558" i="2"/>
  <c r="N1559" i="2"/>
  <c r="T1559" i="2"/>
  <c r="N1563" i="2"/>
  <c r="T1563" i="2"/>
  <c r="F1569" i="2"/>
  <c r="X1604" i="2"/>
  <c r="AI1569" i="2"/>
  <c r="V1571" i="2"/>
  <c r="HL60" i="8"/>
  <c r="AB1571" i="2"/>
  <c r="B1572" i="2"/>
  <c r="V1572" i="2"/>
  <c r="V1573" i="2"/>
  <c r="HM60" i="8"/>
  <c r="AB1572" i="2"/>
  <c r="AL1581" i="2"/>
  <c r="AM1581" i="2"/>
  <c r="AN1581" i="2"/>
  <c r="AL1584" i="2"/>
  <c r="AM1584" i="2"/>
  <c r="AN1584" i="2"/>
  <c r="AL1586" i="2"/>
  <c r="AN1586" i="2" s="1"/>
  <c r="AM1586" i="2"/>
  <c r="AL1588" i="2"/>
  <c r="AN1588" i="2" s="1"/>
  <c r="AM1588" i="2"/>
  <c r="AL1590" i="2"/>
  <c r="AM1590" i="2"/>
  <c r="AN1590" i="2" s="1"/>
  <c r="AL1592" i="2"/>
  <c r="AM1592" i="2"/>
  <c r="AN1592" i="2"/>
  <c r="AL1594" i="2"/>
  <c r="AN1594" i="2" s="1"/>
  <c r="AM1594" i="2"/>
  <c r="AL1596" i="2"/>
  <c r="AN1596" i="2" s="1"/>
  <c r="AM1596" i="2"/>
  <c r="AL1598" i="2"/>
  <c r="AM1598" i="2"/>
  <c r="AN1598" i="2" s="1"/>
  <c r="B1600" i="2"/>
  <c r="C1600" i="2"/>
  <c r="D1600" i="2"/>
  <c r="AL1600" i="2" s="1"/>
  <c r="E1600" i="2"/>
  <c r="F1600" i="2"/>
  <c r="G1600" i="2"/>
  <c r="H1600" i="2"/>
  <c r="I1600" i="2"/>
  <c r="J1600" i="2"/>
  <c r="K1600" i="2"/>
  <c r="L1600" i="2"/>
  <c r="M1600" i="2"/>
  <c r="N1600" i="2"/>
  <c r="O1600" i="2"/>
  <c r="P1600" i="2"/>
  <c r="Q1600" i="2"/>
  <c r="R1600" i="2"/>
  <c r="S1600" i="2"/>
  <c r="T1600" i="2"/>
  <c r="U1600" i="2"/>
  <c r="V1600" i="2"/>
  <c r="W1600" i="2"/>
  <c r="X1600" i="2"/>
  <c r="Y1600" i="2"/>
  <c r="Z1600" i="2"/>
  <c r="AA1600" i="2"/>
  <c r="AB1600" i="2"/>
  <c r="AC1600" i="2"/>
  <c r="AD1600" i="2"/>
  <c r="AE1600" i="2"/>
  <c r="AF1600" i="2"/>
  <c r="AG1600" i="2"/>
  <c r="AH1600" i="2"/>
  <c r="AI1600" i="2"/>
  <c r="AJ1600" i="2"/>
  <c r="AK1600" i="2"/>
  <c r="AL1608" i="2"/>
  <c r="H1614" i="2"/>
  <c r="Q1614" i="2"/>
  <c r="AB1614" i="2"/>
  <c r="FH60" i="8"/>
  <c r="AH1614" i="2"/>
  <c r="FK60" i="8"/>
  <c r="H1618" i="2"/>
  <c r="Q1618" i="2"/>
  <c r="AF1618" i="2"/>
  <c r="FR60" i="8"/>
  <c r="AH1618" i="2"/>
  <c r="AJ1618" i="2" s="1"/>
  <c r="FS60" i="8"/>
  <c r="N1624" i="2"/>
  <c r="T1624" i="2"/>
  <c r="N1625" i="2"/>
  <c r="T1625" i="2"/>
  <c r="N1626" i="2"/>
  <c r="T1626" i="2"/>
  <c r="N1627" i="2"/>
  <c r="T1627" i="2"/>
  <c r="N1631" i="2"/>
  <c r="T1631" i="2"/>
  <c r="F1637" i="2"/>
  <c r="X1672" i="2"/>
  <c r="AI1637" i="2"/>
  <c r="V1639" i="2"/>
  <c r="HL61" i="8"/>
  <c r="AB1639" i="2"/>
  <c r="B1640" i="2"/>
  <c r="V1640" i="2"/>
  <c r="AB1640" i="2"/>
  <c r="V1641" i="2"/>
  <c r="HM61" i="8" s="1"/>
  <c r="AL1649" i="2"/>
  <c r="AN1649" i="2" s="1"/>
  <c r="AM1649" i="2"/>
  <c r="AL1652" i="2"/>
  <c r="AM1652" i="2"/>
  <c r="AN1652" i="2" s="1"/>
  <c r="AL1654" i="2"/>
  <c r="AM1654" i="2"/>
  <c r="AN1654" i="2" s="1"/>
  <c r="AL1656" i="2"/>
  <c r="AM1656" i="2"/>
  <c r="AL1658" i="2"/>
  <c r="AM1658" i="2"/>
  <c r="AN1658" i="2" s="1"/>
  <c r="AL1660" i="2"/>
  <c r="AM1660" i="2"/>
  <c r="AN1660" i="2"/>
  <c r="AL1662" i="2"/>
  <c r="AM1662" i="2"/>
  <c r="AL1664" i="2"/>
  <c r="AM1664" i="2"/>
  <c r="AN1664" i="2" s="1"/>
  <c r="AL1666" i="2"/>
  <c r="AN1666" i="2" s="1"/>
  <c r="AM1666" i="2"/>
  <c r="B1668" i="2"/>
  <c r="C1668" i="2"/>
  <c r="D1668" i="2"/>
  <c r="AL1668" i="2"/>
  <c r="E1668" i="2"/>
  <c r="F1668" i="2"/>
  <c r="G1668" i="2"/>
  <c r="H1668" i="2"/>
  <c r="I1668" i="2"/>
  <c r="AM1668" i="2" s="1"/>
  <c r="AN1668" i="2" s="1"/>
  <c r="J1668" i="2"/>
  <c r="K1668" i="2"/>
  <c r="L1668" i="2"/>
  <c r="M1668" i="2"/>
  <c r="N1668" i="2"/>
  <c r="O1668" i="2"/>
  <c r="P1668" i="2"/>
  <c r="Q1668" i="2"/>
  <c r="R1668" i="2"/>
  <c r="S1668" i="2"/>
  <c r="T1668" i="2"/>
  <c r="U1668" i="2"/>
  <c r="V1668" i="2"/>
  <c r="W1668" i="2"/>
  <c r="X1668" i="2"/>
  <c r="Y1668" i="2"/>
  <c r="Z1668" i="2"/>
  <c r="AA1668" i="2"/>
  <c r="AB1668" i="2"/>
  <c r="AC1668" i="2"/>
  <c r="AD1668" i="2"/>
  <c r="AE1668" i="2"/>
  <c r="AF1668" i="2"/>
  <c r="AG1668" i="2"/>
  <c r="AH1668" i="2"/>
  <c r="AI1668" i="2"/>
  <c r="AJ1668" i="2"/>
  <c r="AK1668" i="2"/>
  <c r="AL1676" i="2"/>
  <c r="H1682" i="2"/>
  <c r="Q1682" i="2"/>
  <c r="AB1682" i="2"/>
  <c r="FH61" i="8" s="1"/>
  <c r="AH1682" i="2"/>
  <c r="FK61" i="8" s="1"/>
  <c r="H1686" i="2"/>
  <c r="Q1686" i="2"/>
  <c r="AF1686" i="2"/>
  <c r="FR61" i="8" s="1"/>
  <c r="AH1686" i="2"/>
  <c r="AJ1686" i="2" s="1"/>
  <c r="FS61" i="8"/>
  <c r="N1692" i="2"/>
  <c r="T1692" i="2"/>
  <c r="N1693" i="2"/>
  <c r="T1693" i="2"/>
  <c r="N1694" i="2"/>
  <c r="T1694" i="2"/>
  <c r="N1695" i="2"/>
  <c r="T1695" i="2"/>
  <c r="N1699" i="2"/>
  <c r="T1699" i="2"/>
  <c r="B9" i="1"/>
  <c r="C70" i="8"/>
  <c r="B10" i="1"/>
  <c r="B11" i="1"/>
  <c r="B52" i="10"/>
  <c r="B12" i="1"/>
  <c r="C9" i="8"/>
  <c r="B13" i="1"/>
  <c r="F278" i="9"/>
  <c r="B14" i="1"/>
  <c r="F346" i="9"/>
  <c r="B15" i="1"/>
  <c r="I414" i="2"/>
  <c r="AB449" i="2" s="1"/>
  <c r="B16" i="1"/>
  <c r="B17" i="1"/>
  <c r="B18" i="1"/>
  <c r="H186" i="13"/>
  <c r="B19" i="1"/>
  <c r="I686" i="2"/>
  <c r="AB721" i="2" s="1"/>
  <c r="B20" i="1"/>
  <c r="C113" i="8" s="1"/>
  <c r="B21" i="1"/>
  <c r="B22" i="1"/>
  <c r="B23" i="1"/>
  <c r="I958" i="2" s="1"/>
  <c r="AB993" i="2" s="1"/>
  <c r="B24" i="1"/>
  <c r="B351" i="10" s="1"/>
  <c r="C185" i="8"/>
  <c r="B25" i="1"/>
  <c r="B26" i="1"/>
  <c r="B27" i="1"/>
  <c r="B28" i="1"/>
  <c r="C154" i="8" s="1"/>
  <c r="B29" i="1"/>
  <c r="B30" i="1"/>
  <c r="I1434" i="2"/>
  <c r="AB1469" i="2" s="1"/>
  <c r="B31" i="1"/>
  <c r="C59" i="8"/>
  <c r="B32" i="1"/>
  <c r="C226" i="8" s="1"/>
  <c r="B33" i="1"/>
  <c r="C61" i="8"/>
  <c r="C34" i="1"/>
  <c r="V6" i="5" s="1"/>
  <c r="HL62" i="8" s="1"/>
  <c r="B12" i="12"/>
  <c r="HY70" i="8"/>
  <c r="CQ70" i="8"/>
  <c r="FL30" i="8"/>
  <c r="HO82" i="8"/>
  <c r="CH94" i="8"/>
  <c r="FE89" i="8"/>
  <c r="CH74" i="8"/>
  <c r="BF13" i="8"/>
  <c r="IB76" i="8"/>
  <c r="GB106" i="8"/>
  <c r="AY78" i="8"/>
  <c r="Q78" i="8"/>
  <c r="BO105" i="8"/>
  <c r="HC89" i="8"/>
  <c r="CW74" i="8"/>
  <c r="AK18" i="8"/>
  <c r="G15" i="8"/>
  <c r="AZ13" i="8"/>
  <c r="AI62" i="5"/>
  <c r="AG58" i="5"/>
  <c r="EB30" i="8"/>
  <c r="AB16" i="8"/>
  <c r="S14" i="8"/>
  <c r="P12" i="8"/>
  <c r="GV10" i="8"/>
  <c r="CO60" i="8"/>
  <c r="FQ40" i="8"/>
  <c r="AT29" i="8"/>
  <c r="M27" i="8"/>
  <c r="AE26" i="8"/>
  <c r="BF24" i="8"/>
  <c r="AW23" i="8"/>
  <c r="AQ23" i="8"/>
  <c r="Y23" i="8"/>
  <c r="G23" i="8"/>
  <c r="AT21" i="8"/>
  <c r="AN21" i="8"/>
  <c r="AH21" i="8"/>
  <c r="AB21" i="8"/>
  <c r="V21" i="8"/>
  <c r="P21" i="8"/>
  <c r="J21" i="8"/>
  <c r="AE18" i="8"/>
  <c r="AH17" i="8"/>
  <c r="P17" i="8"/>
  <c r="J17" i="8"/>
  <c r="AQ15" i="8"/>
  <c r="AK15" i="8"/>
  <c r="AE15" i="8"/>
  <c r="Y15" i="8"/>
  <c r="AF53" i="5"/>
  <c r="DK27" i="8"/>
  <c r="IF26" i="8"/>
  <c r="EC25" i="8"/>
  <c r="CA25" i="8"/>
  <c r="CA19" i="8"/>
  <c r="BH19" i="8"/>
  <c r="BI19" i="8" s="1"/>
  <c r="FQ50" i="8"/>
  <c r="FN49" i="8"/>
  <c r="AH53" i="5"/>
  <c r="AJ53" i="5"/>
  <c r="AT16" i="8"/>
  <c r="P16" i="8"/>
  <c r="FQ44" i="8"/>
  <c r="FN42" i="8"/>
  <c r="FN57" i="8"/>
  <c r="Y27" i="8"/>
  <c r="BF25" i="8"/>
  <c r="AZ25" i="8"/>
  <c r="AT25" i="8"/>
  <c r="AN25" i="8"/>
  <c r="AH25" i="8"/>
  <c r="AB25" i="8"/>
  <c r="V25" i="8"/>
  <c r="P25" i="8"/>
  <c r="J25" i="8"/>
  <c r="AW19" i="8"/>
  <c r="AQ19" i="8"/>
  <c r="AK19" i="8"/>
  <c r="AE19" i="8"/>
  <c r="Y19" i="8"/>
  <c r="S19" i="8"/>
  <c r="M19" i="8"/>
  <c r="AZ17" i="8"/>
  <c r="AT17" i="8"/>
  <c r="AN17" i="8"/>
  <c r="AB17" i="8"/>
  <c r="V17" i="8"/>
  <c r="ET6" i="8"/>
  <c r="BW57" i="8"/>
  <c r="BE57" i="8"/>
  <c r="ER54" i="8"/>
  <c r="DH54" i="8"/>
  <c r="ER50" i="8"/>
  <c r="DZ50" i="8"/>
  <c r="AN46" i="8"/>
  <c r="DY45" i="8"/>
  <c r="HN16" i="8"/>
  <c r="FM16" i="8"/>
  <c r="Y30" i="8"/>
  <c r="FM29" i="8"/>
  <c r="J24" i="8"/>
  <c r="FM23" i="8"/>
  <c r="AK22" i="8"/>
  <c r="M22" i="8"/>
  <c r="FL14" i="8"/>
  <c r="EB14" i="8"/>
  <c r="EC13" i="8"/>
  <c r="DK13" i="8"/>
  <c r="AH13" i="8"/>
  <c r="FL12" i="8"/>
  <c r="BZ12" i="8"/>
  <c r="CO48" i="8"/>
  <c r="BX47" i="8"/>
  <c r="FQ39" i="8"/>
  <c r="CA29" i="8"/>
  <c r="AN29" i="8"/>
  <c r="HN26" i="8"/>
  <c r="CR26" i="8"/>
  <c r="FL22" i="8"/>
  <c r="DK21" i="8"/>
  <c r="AZ21" i="8"/>
  <c r="GD18" i="8"/>
  <c r="EB18" i="8"/>
  <c r="IG17" i="8"/>
  <c r="GW17" i="8"/>
  <c r="BF17" i="8"/>
  <c r="GV13" i="8"/>
  <c r="FM11" i="8"/>
  <c r="AW11" i="8"/>
  <c r="AQ11" i="8"/>
  <c r="M11" i="8"/>
  <c r="G11" i="8"/>
  <c r="AQ10" i="8"/>
  <c r="AK10" i="8"/>
  <c r="FN54" i="8"/>
  <c r="AW27" i="8"/>
  <c r="AK9" i="8"/>
  <c r="T62" i="5"/>
  <c r="T61" i="5"/>
  <c r="T60" i="5"/>
  <c r="BX60" i="8"/>
  <c r="CO59" i="8"/>
  <c r="BE44" i="8"/>
  <c r="GV30" i="8"/>
  <c r="ET28" i="8"/>
  <c r="G27" i="8"/>
  <c r="AN23" i="8"/>
  <c r="IF20" i="8"/>
  <c r="DK15" i="8"/>
  <c r="AB13" i="8"/>
  <c r="V13" i="8"/>
  <c r="P13" i="8"/>
  <c r="J13" i="8"/>
  <c r="EB10" i="8"/>
  <c r="P7" i="8"/>
  <c r="FN38" i="8"/>
  <c r="AK23" i="8"/>
  <c r="AE23" i="8"/>
  <c r="M23" i="8"/>
  <c r="J16" i="8"/>
  <c r="S15" i="8"/>
  <c r="M15" i="8"/>
  <c r="BF29" i="8"/>
  <c r="AZ29" i="8"/>
  <c r="AB29" i="8"/>
  <c r="V29" i="8"/>
  <c r="P29" i="8"/>
  <c r="BC26" i="8"/>
  <c r="AQ26" i="8"/>
  <c r="AZ20" i="8"/>
  <c r="GE19" i="8"/>
  <c r="DH42" i="8"/>
  <c r="EQ39" i="8"/>
  <c r="EU29" i="8"/>
  <c r="DK25" i="8"/>
  <c r="CA23" i="8"/>
  <c r="FM21" i="8"/>
  <c r="AW15" i="8"/>
  <c r="BW45" i="8"/>
  <c r="ER42" i="8"/>
  <c r="EC29" i="8"/>
  <c r="DJ28" i="8"/>
  <c r="BC27" i="8"/>
  <c r="HO23" i="8"/>
  <c r="GE23" i="8"/>
  <c r="BG20" i="8"/>
  <c r="AN20" i="8"/>
  <c r="AN15" i="8"/>
  <c r="EB12" i="8"/>
  <c r="DJ12" i="8"/>
  <c r="HN6" i="8"/>
  <c r="EB6" i="8"/>
  <c r="B35" i="5"/>
  <c r="FT61" i="8"/>
  <c r="AJ1482" i="2"/>
  <c r="FT58" i="8" s="1"/>
  <c r="AJ938" i="2"/>
  <c r="FT50" i="8"/>
  <c r="FT45" i="8"/>
  <c r="AJ394" i="2"/>
  <c r="FT42" i="8"/>
  <c r="AB49" i="5"/>
  <c r="AK35" i="5"/>
  <c r="EQ56" i="8"/>
  <c r="FQ47" i="8"/>
  <c r="DH37" i="8"/>
  <c r="AW25" i="8"/>
  <c r="ET22" i="8"/>
  <c r="AT7" i="8"/>
  <c r="FT60" i="8"/>
  <c r="AJ1278" i="2"/>
  <c r="FT55" i="8" s="1"/>
  <c r="AJ734" i="2"/>
  <c r="FT47" i="8" s="1"/>
  <c r="AJ190" i="2"/>
  <c r="FT39" i="8"/>
  <c r="AJ35" i="5"/>
  <c r="HO17" i="8"/>
  <c r="GE15" i="8"/>
  <c r="AL19" i="5"/>
  <c r="U61" i="8"/>
  <c r="CO57" i="8"/>
  <c r="FQ55" i="8"/>
  <c r="CP53" i="8"/>
  <c r="U48" i="8"/>
  <c r="FE47" i="8"/>
  <c r="ER44" i="8"/>
  <c r="AM41" i="8"/>
  <c r="AN37" i="8"/>
  <c r="GD30" i="8"/>
  <c r="AK30" i="8"/>
  <c r="GW29" i="8"/>
  <c r="CS29" i="8"/>
  <c r="BH29" i="8"/>
  <c r="AZ28" i="8"/>
  <c r="EU27" i="8"/>
  <c r="EC27" i="8"/>
  <c r="S24" i="8"/>
  <c r="S23" i="8"/>
  <c r="IG21" i="8"/>
  <c r="G19" i="8"/>
  <c r="CR18" i="8"/>
  <c r="V16" i="8"/>
  <c r="ET14" i="8"/>
  <c r="AH14" i="8"/>
  <c r="AN13" i="8"/>
  <c r="IF12" i="8"/>
  <c r="GD10" i="8"/>
  <c r="HE31" i="8"/>
  <c r="AN44" i="8"/>
  <c r="U43" i="8"/>
  <c r="GW27" i="8"/>
  <c r="IG23" i="8"/>
  <c r="CR22" i="8"/>
  <c r="BZ22" i="8"/>
  <c r="CS19" i="8"/>
  <c r="IF18" i="8"/>
  <c r="EU17" i="8"/>
  <c r="GV16" i="8"/>
  <c r="GD6" i="8"/>
  <c r="FL6" i="8"/>
  <c r="P30" i="8"/>
  <c r="AH29" i="8"/>
  <c r="J29" i="8"/>
  <c r="AH28" i="8"/>
  <c r="AH27" i="8"/>
  <c r="GV22" i="8"/>
  <c r="AK12" i="8"/>
  <c r="BC8" i="8"/>
  <c r="AH7" i="8"/>
  <c r="ER38" i="8"/>
  <c r="X62" i="8"/>
  <c r="BC15" i="8"/>
  <c r="BC19" i="8"/>
  <c r="BV62" i="8"/>
  <c r="AW16" i="8"/>
  <c r="BG14" i="8"/>
  <c r="BC11" i="8"/>
  <c r="FN46" i="8"/>
  <c r="DY42" i="8"/>
  <c r="AN6" i="8"/>
  <c r="BG26" i="8"/>
  <c r="HN24" i="8"/>
  <c r="BC23" i="8"/>
  <c r="AM19" i="5"/>
  <c r="FE48" i="8"/>
  <c r="GD26" i="8"/>
  <c r="AK11" i="8"/>
  <c r="AT20" i="8"/>
  <c r="BG18" i="8"/>
  <c r="BG30" i="8"/>
  <c r="T66" i="5"/>
  <c r="BX50" i="8"/>
  <c r="V37" i="8"/>
  <c r="BF28" i="8"/>
  <c r="HO25" i="8"/>
  <c r="BH23" i="8"/>
  <c r="BI23" i="8" s="1"/>
  <c r="BG22" i="8"/>
  <c r="DJ18" i="8"/>
  <c r="S16" i="8"/>
  <c r="BH13" i="8"/>
  <c r="BG10" i="8"/>
  <c r="AB10" i="8"/>
  <c r="AZ7" i="8"/>
  <c r="T59" i="5"/>
  <c r="BH21" i="8"/>
  <c r="AX31" i="8"/>
  <c r="BF21" i="8"/>
  <c r="AH49" i="5"/>
  <c r="DY55" i="8"/>
  <c r="U53" i="8"/>
  <c r="DY39" i="8"/>
  <c r="ET29" i="8"/>
  <c r="GW23" i="8"/>
  <c r="GE21" i="8"/>
  <c r="DK17" i="8"/>
  <c r="IF14" i="8"/>
  <c r="K21" i="14"/>
  <c r="E228" i="8"/>
  <c r="E12" i="14"/>
  <c r="E21" i="14"/>
  <c r="IB81" i="8"/>
  <c r="DM74" i="8"/>
  <c r="AP106" i="8"/>
  <c r="HS87" i="8"/>
  <c r="FQ78" i="8"/>
  <c r="V958" i="2"/>
  <c r="U429" i="9"/>
  <c r="V754" i="2"/>
  <c r="V1366" i="2"/>
  <c r="V346" i="2"/>
  <c r="V822" i="2"/>
  <c r="V686" i="2"/>
  <c r="V278" i="2"/>
  <c r="V1298" i="2"/>
  <c r="V1570" i="2"/>
  <c r="V482" i="2"/>
  <c r="V1094" i="2"/>
  <c r="V74" i="2"/>
  <c r="L1434" i="9"/>
  <c r="W13" i="4"/>
  <c r="Q74" i="2"/>
  <c r="I278" i="9"/>
  <c r="I550" i="9"/>
  <c r="V142" i="2"/>
  <c r="V210" i="2"/>
  <c r="V1502" i="2"/>
  <c r="V414" i="2"/>
  <c r="V1638" i="2"/>
  <c r="V1434" i="2"/>
  <c r="V1026" i="2"/>
  <c r="V890" i="2"/>
  <c r="F1" i="8"/>
  <c r="V550" i="2"/>
  <c r="V618" i="2"/>
  <c r="V1162" i="2"/>
  <c r="W173" i="4"/>
  <c r="V377" i="9"/>
  <c r="W364" i="9"/>
  <c r="W356" i="9"/>
  <c r="HO11" i="8"/>
  <c r="AE11" i="8"/>
  <c r="AN357" i="2"/>
  <c r="AN362" i="2"/>
  <c r="W85" i="9"/>
  <c r="W54" i="4"/>
  <c r="W58" i="4" s="1"/>
  <c r="W46" i="4"/>
  <c r="U89" i="9"/>
  <c r="AN102" i="2"/>
  <c r="AN96" i="2"/>
  <c r="U259" i="9"/>
  <c r="W220" i="9"/>
  <c r="V122" i="4"/>
  <c r="W118" i="4"/>
  <c r="W168" i="9"/>
  <c r="V173" i="9"/>
  <c r="K12" i="14"/>
  <c r="AN168" i="2"/>
  <c r="AN153" i="2"/>
  <c r="AN238" i="2"/>
  <c r="AN234" i="2"/>
  <c r="CS6" i="8"/>
  <c r="AN17" i="2"/>
  <c r="CR6" i="8"/>
  <c r="N62" i="5"/>
  <c r="N61" i="5"/>
  <c r="N59" i="5"/>
  <c r="HJ31" i="8"/>
  <c r="DF31" i="8"/>
  <c r="CN31" i="8"/>
  <c r="AN42" i="8"/>
  <c r="V42" i="8"/>
  <c r="IG11" i="8"/>
  <c r="GE11" i="8"/>
  <c r="CS11" i="8"/>
  <c r="FF31" i="8"/>
  <c r="BP62" i="8"/>
  <c r="AL25" i="5"/>
  <c r="AN25" i="5" s="1"/>
  <c r="AM376" i="2"/>
  <c r="AL23" i="5"/>
  <c r="DG42" i="8"/>
  <c r="CO42" i="8"/>
  <c r="BE42" i="8"/>
  <c r="AM42" i="8"/>
  <c r="U42" i="8"/>
  <c r="CD62" i="8"/>
  <c r="J62" i="8"/>
  <c r="HN11" i="8"/>
  <c r="GV11" i="8"/>
  <c r="GD11" i="8"/>
  <c r="DJ11" i="8"/>
  <c r="CR11" i="8"/>
  <c r="BW42" i="8"/>
  <c r="AZ11" i="8"/>
  <c r="AT11" i="8"/>
  <c r="AN11" i="8"/>
  <c r="AH11" i="8"/>
  <c r="AB11" i="8"/>
  <c r="V11" i="8"/>
  <c r="J11" i="8"/>
  <c r="FW62" i="8"/>
  <c r="AL43" i="5"/>
  <c r="AM33" i="5"/>
  <c r="AN33" i="5"/>
  <c r="AL33" i="5"/>
  <c r="D35" i="5"/>
  <c r="DY31" i="8"/>
  <c r="AL31" i="5"/>
  <c r="CR9" i="8"/>
  <c r="AM240" i="2"/>
  <c r="BF40" i="8"/>
  <c r="V40" i="8"/>
  <c r="IG9" i="8"/>
  <c r="GW9" i="8"/>
  <c r="GE9" i="8"/>
  <c r="EC9" i="8"/>
  <c r="AA35" i="5"/>
  <c r="EU9" i="8"/>
  <c r="DK9" i="8"/>
  <c r="X35" i="5"/>
  <c r="HX31" i="8"/>
  <c r="HY31" i="8"/>
  <c r="FW31" i="8"/>
  <c r="AM27" i="5"/>
  <c r="AL27" i="5"/>
  <c r="L62" i="8"/>
  <c r="DY40" i="8"/>
  <c r="DG40" i="8"/>
  <c r="CO40" i="8"/>
  <c r="BW40" i="8"/>
  <c r="BE40" i="8"/>
  <c r="AM40" i="8"/>
  <c r="U40" i="8"/>
  <c r="IF9" i="8"/>
  <c r="HN9" i="8"/>
  <c r="GV9" i="8"/>
  <c r="GD9" i="8"/>
  <c r="FL9" i="8"/>
  <c r="ET9" i="8"/>
  <c r="EB9" i="8"/>
  <c r="DJ9" i="8"/>
  <c r="CS9" i="8"/>
  <c r="EE62" i="8"/>
  <c r="GJ31" i="8"/>
  <c r="CX31" i="8"/>
  <c r="EI31" i="8"/>
  <c r="DQ31" i="8"/>
  <c r="I62" i="8"/>
  <c r="AJ31" i="8"/>
  <c r="V7" i="5"/>
  <c r="V8" i="5"/>
  <c r="HM62" i="8" s="1"/>
  <c r="R31" i="8"/>
  <c r="H53" i="5"/>
  <c r="Q49" i="5"/>
  <c r="W35" i="5"/>
  <c r="AM31" i="5"/>
  <c r="H35" i="5"/>
  <c r="AL29" i="5"/>
  <c r="AM29" i="5"/>
  <c r="AB35" i="5"/>
  <c r="T35" i="5"/>
  <c r="P35" i="5"/>
  <c r="L35" i="5"/>
  <c r="EB8" i="8"/>
  <c r="AE62" i="8"/>
  <c r="AM25" i="5"/>
  <c r="DS31" i="8"/>
  <c r="CS8" i="8"/>
  <c r="IF8" i="8"/>
  <c r="HN8" i="8"/>
  <c r="GD8" i="8"/>
  <c r="ET8" i="8"/>
  <c r="CR8" i="8"/>
  <c r="CR31" i="8" s="1"/>
  <c r="C35" i="5"/>
  <c r="U39" i="8"/>
  <c r="U62" i="8" s="1"/>
  <c r="AM172" i="2"/>
  <c r="V39" i="8"/>
  <c r="BK62" i="8"/>
  <c r="CA8" i="8"/>
  <c r="AM16" i="5"/>
  <c r="AL16" i="5"/>
  <c r="CQ31" i="8"/>
  <c r="CA7" i="8"/>
  <c r="O35" i="5"/>
  <c r="G35" i="5"/>
  <c r="AE35" i="5"/>
  <c r="DH38" i="8"/>
  <c r="AF35" i="5"/>
  <c r="GE7" i="8"/>
  <c r="DT62" i="8"/>
  <c r="IF7" i="8"/>
  <c r="GV7" i="8"/>
  <c r="GD7" i="8"/>
  <c r="EB7" i="8"/>
  <c r="R35" i="5"/>
  <c r="N62" i="8"/>
  <c r="DJ7" i="8"/>
  <c r="I35" i="5"/>
  <c r="N35" i="5"/>
  <c r="CR7" i="8"/>
  <c r="AM23" i="5"/>
  <c r="AC35" i="5"/>
  <c r="U35" i="5"/>
  <c r="M35" i="5"/>
  <c r="AG35" i="5"/>
  <c r="S35" i="5"/>
  <c r="HO7" i="8"/>
  <c r="CS7" i="8"/>
  <c r="Y35" i="5"/>
  <c r="Q35" i="5"/>
  <c r="E35" i="5"/>
  <c r="AM35" i="5" s="1"/>
  <c r="AD35" i="5"/>
  <c r="IG7" i="8"/>
  <c r="V35" i="5"/>
  <c r="J35" i="5"/>
  <c r="AM104" i="2"/>
  <c r="K35" i="5"/>
  <c r="BX38" i="8"/>
  <c r="BF38" i="8"/>
  <c r="AN38" i="8"/>
  <c r="Z35" i="5"/>
  <c r="F35" i="5"/>
  <c r="AM21" i="5"/>
  <c r="AN21" i="5" s="1"/>
  <c r="V38" i="8"/>
  <c r="AL21" i="5"/>
  <c r="AC31" i="8"/>
  <c r="AG90" i="8"/>
  <c r="FN56" i="8"/>
  <c r="FQ42" i="8"/>
  <c r="FD62" i="8"/>
  <c r="HZ31" i="8"/>
  <c r="HL31" i="8"/>
  <c r="FX31" i="8"/>
  <c r="EX31" i="8"/>
  <c r="CZ31" i="8"/>
  <c r="CL31" i="8"/>
  <c r="BL31" i="8"/>
  <c r="AL31" i="8"/>
  <c r="FM62" i="8"/>
  <c r="BV31" i="8"/>
  <c r="BH28" i="8"/>
  <c r="BI28" i="8"/>
  <c r="BG25" i="8"/>
  <c r="BZ123" i="8"/>
  <c r="EC83" i="8"/>
  <c r="EF77" i="8"/>
  <c r="DD77" i="8"/>
  <c r="CN62" i="8"/>
  <c r="CP41" i="8"/>
  <c r="AL62" i="8"/>
  <c r="AN41" i="8"/>
  <c r="U38" i="8"/>
  <c r="S62" i="8"/>
  <c r="BH24" i="8"/>
  <c r="BC24" i="8"/>
  <c r="BC16" i="8"/>
  <c r="BH16" i="8"/>
  <c r="BI16" i="8"/>
  <c r="BF15" i="8"/>
  <c r="BG15" i="8"/>
  <c r="FJ31" i="8"/>
  <c r="FL11" i="8"/>
  <c r="ER31" i="8"/>
  <c r="ET11" i="8"/>
  <c r="BF11" i="8"/>
  <c r="BG11" i="8"/>
  <c r="BI11" i="8" s="1"/>
  <c r="BC9" i="8"/>
  <c r="BH9" i="8"/>
  <c r="BI9" i="8"/>
  <c r="IG8" i="8"/>
  <c r="IE31" i="8"/>
  <c r="HO8" i="8"/>
  <c r="FK31" i="8"/>
  <c r="FM8" i="8"/>
  <c r="AY31" i="8"/>
  <c r="AZ8" i="8"/>
  <c r="AA31" i="8"/>
  <c r="AB8" i="8"/>
  <c r="FH31" i="8"/>
  <c r="FL7" i="8"/>
  <c r="ET7" i="8"/>
  <c r="EP31" i="8"/>
  <c r="BG7" i="8"/>
  <c r="BC7" i="8"/>
  <c r="AQ7" i="8"/>
  <c r="GU85" i="8"/>
  <c r="GV85" i="8" s="1"/>
  <c r="FV83" i="8"/>
  <c r="AA78" i="8"/>
  <c r="FE60" i="8"/>
  <c r="FE59" i="8"/>
  <c r="FE56" i="8"/>
  <c r="FE55" i="8"/>
  <c r="FE53" i="8"/>
  <c r="FE49" i="8"/>
  <c r="FE44" i="8"/>
  <c r="FE43" i="8"/>
  <c r="EZ62" i="8"/>
  <c r="FE41" i="8"/>
  <c r="ED62" i="8"/>
  <c r="DP62" i="8"/>
  <c r="DB62" i="8"/>
  <c r="AZ62" i="8"/>
  <c r="Z62" i="8"/>
  <c r="FY62" i="8"/>
  <c r="FE40" i="8"/>
  <c r="FV62" i="8"/>
  <c r="FE39" i="8"/>
  <c r="DV62" i="8"/>
  <c r="CH62" i="8"/>
  <c r="BZ62" i="8"/>
  <c r="BT62" i="8"/>
  <c r="BH62" i="8"/>
  <c r="AP62" i="8"/>
  <c r="AF62" i="8"/>
  <c r="AB62" i="8"/>
  <c r="F62" i="8"/>
  <c r="GE62" i="8"/>
  <c r="FI62" i="8"/>
  <c r="FE38" i="8"/>
  <c r="FE62" i="8" s="1"/>
  <c r="EK62" i="8"/>
  <c r="EG62" i="8"/>
  <c r="EC62" i="8"/>
  <c r="DA62" i="8"/>
  <c r="CS62" i="8"/>
  <c r="BU62" i="8"/>
  <c r="BQ62" i="8"/>
  <c r="AY62" i="8"/>
  <c r="AG62" i="8"/>
  <c r="GV62" i="8"/>
  <c r="GR62" i="8"/>
  <c r="GN62" i="8"/>
  <c r="GF62" i="8"/>
  <c r="FJ62" i="8"/>
  <c r="FA62" i="8"/>
  <c r="EA62" i="8"/>
  <c r="DM62" i="8"/>
  <c r="DI62" i="8"/>
  <c r="CK62" i="8"/>
  <c r="CG62" i="8"/>
  <c r="W62" i="8"/>
  <c r="Q62" i="8"/>
  <c r="ID31" i="8"/>
  <c r="GL31" i="8"/>
  <c r="GH31" i="8"/>
  <c r="FP31" i="8"/>
  <c r="EN31" i="8"/>
  <c r="EJ31" i="8"/>
  <c r="CV31" i="8"/>
  <c r="BT31" i="8"/>
  <c r="BP31" i="8"/>
  <c r="GQ31" i="8"/>
  <c r="FU31" i="8"/>
  <c r="EO31" i="8"/>
  <c r="EK31" i="8"/>
  <c r="DA31" i="8"/>
  <c r="CW31" i="8"/>
  <c r="CI31" i="8"/>
  <c r="CE31" i="8"/>
  <c r="BU31" i="8"/>
  <c r="BQ31" i="8"/>
  <c r="BM31" i="8"/>
  <c r="AS31" i="8"/>
  <c r="HT31" i="8"/>
  <c r="HP31" i="8"/>
  <c r="HF31" i="8"/>
  <c r="HB31" i="8"/>
  <c r="GX31" i="8"/>
  <c r="GN31" i="8"/>
  <c r="EZ31" i="8"/>
  <c r="EL31" i="8"/>
  <c r="EH31" i="8"/>
  <c r="ED31" i="8"/>
  <c r="DP31" i="8"/>
  <c r="BJ31" i="8"/>
  <c r="HU31" i="8"/>
  <c r="HQ31" i="8"/>
  <c r="HC31" i="8"/>
  <c r="GY31" i="8"/>
  <c r="GS31" i="8"/>
  <c r="GO31" i="8"/>
  <c r="GK31" i="8"/>
  <c r="GG31" i="8"/>
  <c r="GA31" i="8"/>
  <c r="FS31" i="8"/>
  <c r="FO31" i="8"/>
  <c r="FE31" i="8"/>
  <c r="FA31" i="8"/>
  <c r="EW31" i="8"/>
  <c r="EQ31" i="8"/>
  <c r="EM31" i="8"/>
  <c r="DU31" i="8"/>
  <c r="DC31" i="8"/>
  <c r="CY31" i="8"/>
  <c r="CU31" i="8"/>
  <c r="CO31" i="8"/>
  <c r="CK31" i="8"/>
  <c r="CG31" i="8"/>
  <c r="BO31" i="8"/>
  <c r="BK31" i="8"/>
  <c r="BB31" i="8"/>
  <c r="F31" i="8"/>
  <c r="AT8" i="8"/>
  <c r="GB31" i="8"/>
  <c r="BG21" i="8"/>
  <c r="BI21" i="8" s="1"/>
  <c r="BF30" i="8"/>
  <c r="BG9" i="8"/>
  <c r="DC62" i="8"/>
  <c r="BH12" i="8"/>
  <c r="DZ39" i="8"/>
  <c r="GE6" i="8"/>
  <c r="IQ88" i="8"/>
  <c r="CK84" i="8"/>
  <c r="FQ49" i="8"/>
  <c r="EL62" i="8"/>
  <c r="EN62" i="8"/>
  <c r="IC31" i="8"/>
  <c r="FP62" i="8"/>
  <c r="N31" i="8"/>
  <c r="BC6" i="8"/>
  <c r="IB83" i="8"/>
  <c r="EW70" i="8"/>
  <c r="EL93" i="8"/>
  <c r="HR89" i="8"/>
  <c r="ER89" i="8"/>
  <c r="DP89" i="8"/>
  <c r="HC88" i="8"/>
  <c r="GM88" i="8"/>
  <c r="IK80" i="8"/>
  <c r="HY80" i="8"/>
  <c r="HI80" i="8"/>
  <c r="FQ58" i="8"/>
  <c r="FQ51" i="8"/>
  <c r="AR31" i="8"/>
  <c r="GT31" i="8"/>
  <c r="Z31" i="8"/>
  <c r="BG12" i="8"/>
  <c r="BI12" i="8" s="1"/>
  <c r="BG16" i="8"/>
  <c r="ER37" i="8"/>
  <c r="DX70" i="8"/>
  <c r="ER93" i="8"/>
  <c r="EF89" i="8"/>
  <c r="GS88" i="8"/>
  <c r="GP86" i="8"/>
  <c r="DP82" i="8"/>
  <c r="IQ80" i="8"/>
  <c r="IE80" i="8"/>
  <c r="HO80" i="8"/>
  <c r="IH78" i="8"/>
  <c r="FE57" i="8"/>
  <c r="FQ54" i="8"/>
  <c r="CL62" i="8"/>
  <c r="AT6" i="8"/>
  <c r="DM117" i="8"/>
  <c r="CW117" i="8"/>
  <c r="CH104" i="8"/>
  <c r="CT92" i="8"/>
  <c r="GA87" i="8"/>
  <c r="FE87" i="8"/>
  <c r="DD85" i="8"/>
  <c r="HC83" i="8"/>
  <c r="AG83" i="8"/>
  <c r="HF81" i="8"/>
  <c r="GZ81" i="8"/>
  <c r="FV70" i="8"/>
  <c r="FQ60" i="8"/>
  <c r="FN58" i="8"/>
  <c r="FQ56" i="8"/>
  <c r="FQ53" i="8"/>
  <c r="FN51" i="8"/>
  <c r="EF119" i="8"/>
  <c r="GA118" i="8"/>
  <c r="ER75" i="8"/>
  <c r="CM62" i="8"/>
  <c r="CO38" i="8"/>
  <c r="BC20" i="8"/>
  <c r="BH20" i="8"/>
  <c r="BI20" i="8"/>
  <c r="GO62" i="8"/>
  <c r="AX62" i="8"/>
  <c r="GQ62" i="8"/>
  <c r="Y62" i="8"/>
  <c r="DZ31" i="8"/>
  <c r="IA31" i="8"/>
  <c r="DE31" i="8"/>
  <c r="DL31" i="8"/>
  <c r="CB31" i="8"/>
  <c r="AI31" i="8"/>
  <c r="FI31" i="8"/>
  <c r="EE31" i="8"/>
  <c r="BS31" i="8"/>
  <c r="HK62" i="8"/>
  <c r="V228" i="8"/>
  <c r="K31" i="8"/>
  <c r="EU62" i="8"/>
  <c r="BH10" i="8"/>
  <c r="BI10" i="8" s="1"/>
  <c r="IF11" i="8"/>
  <c r="CN145" i="8"/>
  <c r="K112" i="8"/>
  <c r="BX110" i="8"/>
  <c r="DM108" i="8"/>
  <c r="CT106" i="8"/>
  <c r="FV93" i="8"/>
  <c r="FW93" i="8" s="1"/>
  <c r="FV82" i="8"/>
  <c r="FW82" i="8" s="1"/>
  <c r="FU77" i="8"/>
  <c r="FI157" i="8"/>
  <c r="FG62" i="8"/>
  <c r="EF62" i="8"/>
  <c r="FE37" i="8"/>
  <c r="DQ62" i="8"/>
  <c r="DV31" i="8"/>
  <c r="HA31" i="8"/>
  <c r="HH62" i="8"/>
  <c r="BF23" i="8"/>
  <c r="BI30" i="8"/>
  <c r="BG19" i="8"/>
  <c r="BD31" i="8"/>
  <c r="W31" i="8"/>
  <c r="BH22" i="8"/>
  <c r="BI22" i="8" s="1"/>
  <c r="U37" i="8"/>
  <c r="EB11" i="8"/>
  <c r="BG17" i="8"/>
  <c r="AK7" i="8"/>
  <c r="H31" i="8"/>
  <c r="BH8" i="8"/>
  <c r="BX39" i="8"/>
  <c r="DX31" i="8"/>
  <c r="BH26" i="8"/>
  <c r="CO37" i="8"/>
  <c r="O31" i="8"/>
  <c r="BE31" i="8"/>
  <c r="BG29" i="8"/>
  <c r="BI29" i="8"/>
  <c r="DE62" i="8"/>
  <c r="BH18" i="8"/>
  <c r="BI18" i="8" s="1"/>
  <c r="BG13" i="8"/>
  <c r="IB31" i="8"/>
  <c r="DG31" i="8"/>
  <c r="DF62" i="8"/>
  <c r="BH14" i="8"/>
  <c r="DW76" i="8"/>
  <c r="DX151" i="8"/>
  <c r="AQ6" i="8"/>
  <c r="AK6" i="8"/>
  <c r="AE6" i="8"/>
  <c r="Y6" i="8"/>
  <c r="S6" i="8"/>
  <c r="M6" i="8"/>
  <c r="G6" i="8"/>
  <c r="AP195" i="8"/>
  <c r="AA195" i="8"/>
  <c r="AE195" i="8"/>
  <c r="AI195" i="8"/>
  <c r="AR195" i="8"/>
  <c r="E195" i="8"/>
  <c r="S195" i="8"/>
  <c r="G195" i="8"/>
  <c r="K195" i="8"/>
  <c r="X195" i="8"/>
  <c r="Q195" i="8"/>
  <c r="HF62" i="8"/>
  <c r="AP117" i="8"/>
  <c r="HL90" i="8"/>
  <c r="GP90" i="8"/>
  <c r="AV90" i="8"/>
  <c r="T90" i="8"/>
  <c r="K89" i="8"/>
  <c r="FU86" i="8"/>
  <c r="GG85" i="8"/>
  <c r="DS85" i="8"/>
  <c r="H83" i="8"/>
  <c r="CH79" i="8"/>
  <c r="Z79" i="8"/>
  <c r="EM125" i="8"/>
  <c r="DG124" i="8"/>
  <c r="CK124" i="8"/>
  <c r="BI124" i="8"/>
  <c r="AM124" i="8"/>
  <c r="K124" i="8"/>
  <c r="GB116" i="8"/>
  <c r="GC116" i="8" s="1"/>
  <c r="EF116" i="8"/>
  <c r="EG116" i="8"/>
  <c r="BR116" i="8"/>
  <c r="FK115" i="8"/>
  <c r="FM115" i="8" s="1"/>
  <c r="EV113" i="8"/>
  <c r="EW113" i="8" s="1"/>
  <c r="GI112" i="8"/>
  <c r="EE112" i="8"/>
  <c r="EG112" i="8" s="1"/>
  <c r="Q112" i="8"/>
  <c r="EN111" i="8"/>
  <c r="EO111" i="8" s="1"/>
  <c r="AP111" i="8"/>
  <c r="EE110" i="8"/>
  <c r="CW109" i="8"/>
  <c r="AM109" i="8"/>
  <c r="AG109" i="8"/>
  <c r="FT105" i="8"/>
  <c r="CQ105" i="8"/>
  <c r="BU105" i="8"/>
  <c r="BI105" i="8"/>
  <c r="AY105" i="8"/>
  <c r="FC103" i="8"/>
  <c r="EU103" i="8"/>
  <c r="FB84" i="8"/>
  <c r="AV84" i="8"/>
  <c r="GS78" i="8"/>
  <c r="GM78" i="8"/>
  <c r="AN40" i="8"/>
  <c r="AM39" i="8"/>
  <c r="FL8" i="8"/>
  <c r="DJ8" i="8"/>
  <c r="AK8" i="8"/>
  <c r="AE8" i="8"/>
  <c r="EN121" i="8"/>
  <c r="EO121" i="8" s="1"/>
  <c r="CK121" i="8"/>
  <c r="K121" i="8"/>
  <c r="DP120" i="8"/>
  <c r="AG113" i="8"/>
  <c r="DG111" i="8"/>
  <c r="GI107" i="8"/>
  <c r="FS107" i="8"/>
  <c r="FU107" i="8" s="1"/>
  <c r="DS107" i="8"/>
  <c r="BO107" i="8"/>
  <c r="AA107" i="8"/>
  <c r="GJ106" i="8"/>
  <c r="FL106" i="8"/>
  <c r="EV106" i="8"/>
  <c r="EW106" i="8"/>
  <c r="EN106" i="8"/>
  <c r="EF106" i="8"/>
  <c r="EE105" i="8"/>
  <c r="GB104" i="8"/>
  <c r="FT104" i="8"/>
  <c r="FU104" i="8" s="1"/>
  <c r="AG104" i="8"/>
  <c r="FD103" i="8"/>
  <c r="GS94" i="8"/>
  <c r="EC94" i="8"/>
  <c r="DM94" i="8"/>
  <c r="BI94" i="8"/>
  <c r="AY94" i="8"/>
  <c r="FK90" i="8"/>
  <c r="FE90" i="8"/>
  <c r="EU90" i="8"/>
  <c r="IH89" i="8"/>
  <c r="IB89" i="8"/>
  <c r="CH89" i="8"/>
  <c r="IN78" i="8"/>
  <c r="IB78" i="8"/>
  <c r="FN78" i="8"/>
  <c r="EF78" i="8"/>
  <c r="DV78" i="8"/>
  <c r="DP78" i="8"/>
  <c r="GJ76" i="8"/>
  <c r="FN76" i="8"/>
  <c r="EU73" i="8"/>
  <c r="EO73" i="8"/>
  <c r="CW73" i="8"/>
  <c r="BU73" i="8"/>
  <c r="AM73" i="8"/>
  <c r="HL71" i="8"/>
  <c r="GZ71" i="8"/>
  <c r="GJ71" i="8"/>
  <c r="FT71" i="8"/>
  <c r="DV71" i="8"/>
  <c r="DP71" i="8"/>
  <c r="DD71" i="8"/>
  <c r="BR71" i="8"/>
  <c r="AP71" i="8"/>
  <c r="Z71" i="8"/>
  <c r="HN7" i="8"/>
  <c r="FT31" i="8"/>
  <c r="FB31" i="8"/>
  <c r="EF31" i="8"/>
  <c r="DR31" i="8"/>
  <c r="DH31" i="8"/>
  <c r="CH31" i="8"/>
  <c r="BX31" i="8"/>
  <c r="BF7" i="8"/>
  <c r="AF31" i="8"/>
  <c r="T31" i="8"/>
  <c r="GW6" i="8"/>
  <c r="GM31" i="8"/>
  <c r="EU6" i="8"/>
  <c r="EC6" i="8"/>
  <c r="DO31" i="8"/>
  <c r="V6" i="8"/>
  <c r="AG92" i="8"/>
  <c r="CE114" i="8"/>
  <c r="IS77" i="8"/>
  <c r="BA77" i="8"/>
  <c r="EQ159" i="8"/>
  <c r="GX62" i="8"/>
  <c r="P228" i="8"/>
  <c r="CH108" i="8"/>
  <c r="AM106" i="8"/>
  <c r="DV104" i="8"/>
  <c r="DG103" i="8"/>
  <c r="HY92" i="8"/>
  <c r="FQ92" i="8"/>
  <c r="EU92" i="8"/>
  <c r="K92" i="8"/>
  <c r="K107" i="8"/>
  <c r="E31" i="8"/>
  <c r="BI26" i="8"/>
  <c r="BZ94" i="8"/>
  <c r="AZ123" i="8"/>
  <c r="FV94" i="8"/>
  <c r="GT88" i="8"/>
  <c r="BD154" i="8"/>
  <c r="GA146" i="8"/>
  <c r="CW124" i="8"/>
  <c r="CY115" i="8"/>
  <c r="DJ113" i="8"/>
  <c r="GT78" i="8"/>
  <c r="HS76" i="8"/>
  <c r="AA103" i="8"/>
  <c r="CH85" i="8"/>
  <c r="GU80" i="8"/>
  <c r="FV80" i="8"/>
  <c r="FW80" i="8"/>
  <c r="DY147" i="8"/>
  <c r="HA62" i="8"/>
  <c r="HI62" i="8"/>
  <c r="W228" i="8"/>
  <c r="AS106" i="8"/>
  <c r="DD104" i="8"/>
  <c r="DJ102" i="8"/>
  <c r="IH93" i="8"/>
  <c r="HC92" i="8"/>
  <c r="FV92" i="8"/>
  <c r="FW92" i="8" s="1"/>
  <c r="EC92" i="8"/>
  <c r="AQ195" i="8"/>
  <c r="EF94" i="8"/>
  <c r="Z195" i="8"/>
  <c r="GA157" i="8"/>
  <c r="HY86" i="8"/>
  <c r="FK86" i="8"/>
  <c r="FE86" i="8"/>
  <c r="BU86" i="8"/>
  <c r="AY86" i="8"/>
  <c r="FD124" i="8"/>
  <c r="CW123" i="8"/>
  <c r="CQ123" i="8"/>
  <c r="GI121" i="8"/>
  <c r="DS121" i="8"/>
  <c r="DG121" i="8"/>
  <c r="CW121" i="8"/>
  <c r="FL120" i="8"/>
  <c r="EV120" i="8"/>
  <c r="EN120" i="8"/>
  <c r="EO120" i="8" s="1"/>
  <c r="EF120" i="8"/>
  <c r="BA119" i="8"/>
  <c r="FS118" i="8"/>
  <c r="FK118" i="8"/>
  <c r="FM118" i="8" s="1"/>
  <c r="EU118" i="8"/>
  <c r="EM118" i="8"/>
  <c r="EO118" i="8" s="1"/>
  <c r="T117" i="8"/>
  <c r="BO116" i="8"/>
  <c r="BX115" i="8"/>
  <c r="FS114" i="8"/>
  <c r="CH110" i="8"/>
  <c r="AV110" i="8"/>
  <c r="CT107" i="8"/>
  <c r="DG105" i="8"/>
  <c r="AS105" i="8"/>
  <c r="AG105" i="8"/>
  <c r="AP104" i="8"/>
  <c r="Z104" i="8"/>
  <c r="DD103" i="8"/>
  <c r="IK94" i="8"/>
  <c r="IQ93" i="8"/>
  <c r="HF92" i="8"/>
  <c r="N92" i="8"/>
  <c r="IH82" i="8"/>
  <c r="HF82" i="8"/>
  <c r="FH82" i="8"/>
  <c r="GJ80" i="8"/>
  <c r="EL80" i="8"/>
  <c r="DG75" i="8"/>
  <c r="W71" i="8"/>
  <c r="N70" i="8"/>
  <c r="BX40" i="8"/>
  <c r="BB62" i="8"/>
  <c r="AT62" i="8"/>
  <c r="R62" i="8"/>
  <c r="GM62" i="8"/>
  <c r="GI62" i="8"/>
  <c r="AU62" i="8"/>
  <c r="AC62" i="8"/>
  <c r="O62" i="8"/>
  <c r="K62" i="8"/>
  <c r="G62" i="8"/>
  <c r="GJ62" i="8"/>
  <c r="GB62" i="8"/>
  <c r="FQ38" i="8"/>
  <c r="EV62" i="8"/>
  <c r="GR31" i="8"/>
  <c r="GF31" i="8"/>
  <c r="FZ31" i="8"/>
  <c r="FV31" i="8"/>
  <c r="FR31" i="8"/>
  <c r="FN31" i="8"/>
  <c r="FD31" i="8"/>
  <c r="EV31" i="8"/>
  <c r="DT31" i="8"/>
  <c r="DB31" i="8"/>
  <c r="CT31" i="8"/>
  <c r="CJ31" i="8"/>
  <c r="CF31" i="8"/>
  <c r="BR31" i="8"/>
  <c r="BN31" i="8"/>
  <c r="BA31" i="8"/>
  <c r="BE146" i="8"/>
  <c r="GA126" i="8"/>
  <c r="DG125" i="8"/>
  <c r="GI124" i="8"/>
  <c r="DV123" i="8"/>
  <c r="EF121" i="8"/>
  <c r="K120" i="8"/>
  <c r="BI117" i="8"/>
  <c r="FT115" i="8"/>
  <c r="AS115" i="8"/>
  <c r="Q115" i="8"/>
  <c r="T114" i="8"/>
  <c r="CQ112" i="8"/>
  <c r="FS104" i="8"/>
  <c r="GI103" i="8"/>
  <c r="FB94" i="8"/>
  <c r="BI93" i="8"/>
  <c r="GP85" i="8"/>
  <c r="FH85" i="8"/>
  <c r="EL85" i="8"/>
  <c r="DP85" i="8"/>
  <c r="HO83" i="8"/>
  <c r="GS83" i="8"/>
  <c r="EO83" i="8"/>
  <c r="DG83" i="8"/>
  <c r="AM83" i="8"/>
  <c r="Q83" i="8"/>
  <c r="FT78" i="8"/>
  <c r="FU62" i="8"/>
  <c r="FF62" i="8"/>
  <c r="EW62" i="8"/>
  <c r="ES62" i="8"/>
  <c r="EM62" i="8"/>
  <c r="EI62" i="8"/>
  <c r="CY62" i="8"/>
  <c r="CU62" i="8"/>
  <c r="CQ62" i="8"/>
  <c r="CC62" i="8"/>
  <c r="BY62" i="8"/>
  <c r="CM31" i="8"/>
  <c r="GJ89" i="8"/>
  <c r="BO88" i="8"/>
  <c r="AS88" i="8"/>
  <c r="GZ87" i="8"/>
  <c r="ER87" i="8"/>
  <c r="EV87" i="8"/>
  <c r="T87" i="8"/>
  <c r="GJ84" i="8"/>
  <c r="GD84" i="8"/>
  <c r="CT82" i="8"/>
  <c r="CN82" i="8"/>
  <c r="CH82" i="8"/>
  <c r="BR82" i="8"/>
  <c r="BF82" i="8"/>
  <c r="HL81" i="8"/>
  <c r="IQ78" i="8"/>
  <c r="HO78" i="8"/>
  <c r="HC78" i="8"/>
  <c r="GP75" i="8"/>
  <c r="FB75" i="8"/>
  <c r="IK74" i="8"/>
  <c r="HC74" i="8"/>
  <c r="GS74" i="8"/>
  <c r="FK74" i="8"/>
  <c r="CE74" i="8"/>
  <c r="BU74" i="8"/>
  <c r="AY74" i="8"/>
  <c r="FB72" i="8"/>
  <c r="FV71" i="8"/>
  <c r="IQ70" i="8"/>
  <c r="IK70" i="8"/>
  <c r="FE70" i="8"/>
  <c r="EU70" i="8"/>
  <c r="EO70" i="8"/>
  <c r="DS70" i="8"/>
  <c r="DM70" i="8"/>
  <c r="CW70" i="8"/>
  <c r="CK70" i="8"/>
  <c r="BO70" i="8"/>
  <c r="FQ61" i="8"/>
  <c r="FE61" i="8"/>
  <c r="DY61" i="8"/>
  <c r="DG61" i="8"/>
  <c r="BE61" i="8"/>
  <c r="ER60" i="8"/>
  <c r="DZ60" i="8"/>
  <c r="DH60" i="8"/>
  <c r="AN60" i="8"/>
  <c r="V60" i="8"/>
  <c r="FN59" i="8"/>
  <c r="EQ59" i="8"/>
  <c r="DY59" i="8"/>
  <c r="DG59" i="8"/>
  <c r="FE58" i="8"/>
  <c r="DH58" i="8"/>
  <c r="CP58" i="8"/>
  <c r="BX58" i="8"/>
  <c r="DY57" i="8"/>
  <c r="DG57" i="8"/>
  <c r="AM57" i="8"/>
  <c r="U57" i="8"/>
  <c r="ER56" i="8"/>
  <c r="CP56" i="8"/>
  <c r="BX56" i="8"/>
  <c r="AN56" i="8"/>
  <c r="FN55" i="8"/>
  <c r="EQ55" i="8"/>
  <c r="DG55" i="8"/>
  <c r="BE55" i="8"/>
  <c r="AM55" i="8"/>
  <c r="FE54" i="8"/>
  <c r="DZ54" i="8"/>
  <c r="BX54" i="8"/>
  <c r="BF54" i="8"/>
  <c r="DH53" i="8"/>
  <c r="BX53" i="8"/>
  <c r="V53" i="8"/>
  <c r="FN52" i="8"/>
  <c r="FE52" i="8"/>
  <c r="EQ52" i="8"/>
  <c r="DY52" i="8"/>
  <c r="DG52" i="8"/>
  <c r="BW52" i="8"/>
  <c r="AM52" i="8"/>
  <c r="FE51" i="8"/>
  <c r="EQ51" i="8"/>
  <c r="DY51" i="8"/>
  <c r="CO51" i="8"/>
  <c r="AM51" i="8"/>
  <c r="U51" i="8"/>
  <c r="FE50" i="8"/>
  <c r="DH50" i="8"/>
  <c r="CP50" i="8"/>
  <c r="BF50" i="8"/>
  <c r="DZ49" i="8"/>
  <c r="CP49" i="8"/>
  <c r="AN49" i="8"/>
  <c r="EQ48" i="8"/>
  <c r="DG48" i="8"/>
  <c r="BE48" i="8"/>
  <c r="DZ47" i="8"/>
  <c r="DH47" i="8"/>
  <c r="BF47" i="8"/>
  <c r="AN47" i="8"/>
  <c r="V47" i="8"/>
  <c r="EX62" i="8"/>
  <c r="FE46" i="8"/>
  <c r="EB62" i="8"/>
  <c r="DR62" i="8"/>
  <c r="DN62" i="8"/>
  <c r="DJ62" i="8"/>
  <c r="DH46" i="8"/>
  <c r="CP46" i="8"/>
  <c r="BX46" i="8"/>
  <c r="BF46" i="8"/>
  <c r="FQ45" i="8"/>
  <c r="FC62" i="8"/>
  <c r="FE45" i="8"/>
  <c r="EQ45" i="8"/>
  <c r="DW62" i="8"/>
  <c r="DS62" i="8"/>
  <c r="DO62" i="8"/>
  <c r="DK62" i="8"/>
  <c r="DG45" i="8"/>
  <c r="CW62" i="8"/>
  <c r="CO45" i="8"/>
  <c r="AM45" i="8"/>
  <c r="U45" i="8"/>
  <c r="EP62" i="8"/>
  <c r="EH62" i="8"/>
  <c r="DZ44" i="8"/>
  <c r="DL62" i="8"/>
  <c r="CX62" i="8"/>
  <c r="CT62" i="8"/>
  <c r="CP44" i="8"/>
  <c r="CJ62" i="8"/>
  <c r="CF62" i="8"/>
  <c r="CB62" i="8"/>
  <c r="BR62" i="8"/>
  <c r="BN62" i="8"/>
  <c r="BD62" i="8"/>
  <c r="AV62" i="8"/>
  <c r="AR62" i="8"/>
  <c r="AH62" i="8"/>
  <c r="AD62" i="8"/>
  <c r="V44" i="8"/>
  <c r="P62" i="8"/>
  <c r="GS62" i="8"/>
  <c r="GK62" i="8"/>
  <c r="GG62" i="8"/>
  <c r="EQ43" i="8"/>
  <c r="DG43" i="8"/>
  <c r="CO43" i="8"/>
  <c r="BO62" i="8"/>
  <c r="BG62" i="8"/>
  <c r="BE43" i="8"/>
  <c r="AM43" i="8"/>
  <c r="AA62" i="8"/>
  <c r="GD62" i="8"/>
  <c r="FE42" i="8"/>
  <c r="HK31" i="8"/>
  <c r="GZ31" i="8"/>
  <c r="CP31" i="8"/>
  <c r="AT13" i="8"/>
  <c r="BH11" i="8"/>
  <c r="AM195" i="8"/>
  <c r="AS195" i="8"/>
  <c r="O195" i="8"/>
  <c r="T195" i="8"/>
  <c r="H195" i="8"/>
  <c r="L195" i="8"/>
  <c r="U195" i="8"/>
  <c r="Y195" i="8"/>
  <c r="I195" i="8"/>
  <c r="V195" i="8"/>
  <c r="AK195" i="8"/>
  <c r="AF195" i="8"/>
  <c r="F195" i="8"/>
  <c r="AO195" i="8"/>
  <c r="N195" i="8"/>
  <c r="AC228" i="8"/>
  <c r="GP91" i="8"/>
  <c r="FT91" i="8"/>
  <c r="FN91" i="8"/>
  <c r="FB91" i="8"/>
  <c r="ER91" i="8"/>
  <c r="EL91" i="8"/>
  <c r="DP91" i="8"/>
  <c r="DJ91" i="8"/>
  <c r="DS90" i="8"/>
  <c r="DM89" i="8"/>
  <c r="GP88" i="8"/>
  <c r="FN88" i="8"/>
  <c r="FH88" i="8"/>
  <c r="ER88" i="8"/>
  <c r="DV88" i="8"/>
  <c r="DP88" i="8"/>
  <c r="CN83" i="8"/>
  <c r="CX83" i="8"/>
  <c r="BR83" i="8"/>
  <c r="BL83" i="8"/>
  <c r="BF83" i="8"/>
  <c r="FU81" i="8"/>
  <c r="DJ81" i="8"/>
  <c r="BX81" i="8"/>
  <c r="AP81" i="8"/>
  <c r="N81" i="8"/>
  <c r="HR80" i="8"/>
  <c r="HF80" i="8"/>
  <c r="GG80" i="8"/>
  <c r="DM80" i="8"/>
  <c r="W80" i="8"/>
  <c r="HO79" i="8"/>
  <c r="FE79" i="8"/>
  <c r="DM79" i="8"/>
  <c r="BU79" i="8"/>
  <c r="BY79" i="8"/>
  <c r="AJ79" i="8"/>
  <c r="FK78" i="8"/>
  <c r="EU77" i="8"/>
  <c r="CW72" i="8"/>
  <c r="HV31" i="8"/>
  <c r="HR31" i="8"/>
  <c r="GI31" i="8"/>
  <c r="GC31" i="8"/>
  <c r="FY31" i="8"/>
  <c r="FQ31" i="8"/>
  <c r="FM7" i="8"/>
  <c r="FG31" i="8"/>
  <c r="FC31" i="8"/>
  <c r="EY31" i="8"/>
  <c r="ES31" i="8"/>
  <c r="EG31" i="8"/>
  <c r="EA31" i="8"/>
  <c r="DW31" i="8"/>
  <c r="AG31" i="8"/>
  <c r="AB7" i="8"/>
  <c r="I31" i="8"/>
  <c r="L31" i="8"/>
  <c r="AN195" i="8"/>
  <c r="AL195" i="8"/>
  <c r="CE110" i="8"/>
  <c r="CX110" i="8"/>
  <c r="Q104" i="8"/>
  <c r="FH94" i="8"/>
  <c r="GD91" i="8"/>
  <c r="GT91" i="8"/>
  <c r="GV91" i="8" s="1"/>
  <c r="DX88" i="8"/>
  <c r="DY88" i="8" s="1"/>
  <c r="GD81" i="8"/>
  <c r="GT81" i="8"/>
  <c r="AJ81" i="8"/>
  <c r="DG79" i="8"/>
  <c r="BO79" i="8"/>
  <c r="AP79" i="8"/>
  <c r="S8" i="8"/>
  <c r="Q31" i="8"/>
  <c r="GU31" i="8"/>
  <c r="GW7" i="8"/>
  <c r="DK7" i="8"/>
  <c r="DI31" i="8"/>
  <c r="AN7" i="8"/>
  <c r="AM31" i="8"/>
  <c r="U31" i="8"/>
  <c r="V7" i="8"/>
  <c r="AW6" i="8"/>
  <c r="BG6" i="8"/>
  <c r="AU31" i="8"/>
  <c r="BA124" i="8"/>
  <c r="BI104" i="8"/>
  <c r="CH83" i="8"/>
  <c r="M228" i="8"/>
  <c r="Z228" i="8"/>
  <c r="BZ102" i="8"/>
  <c r="FE92" i="8"/>
  <c r="BG8" i="8"/>
  <c r="HJ62" i="8"/>
  <c r="HC62" i="8"/>
  <c r="HG62" i="8"/>
  <c r="GD94" i="8"/>
  <c r="GZ93" i="8"/>
  <c r="HT93" i="8"/>
  <c r="AA89" i="8"/>
  <c r="DW80" i="8"/>
  <c r="CX107" i="8"/>
  <c r="AG124" i="8"/>
  <c r="BR91" i="8"/>
  <c r="BI14" i="8"/>
  <c r="BY83" i="8"/>
  <c r="HB62" i="8"/>
  <c r="EO90" i="8"/>
  <c r="EF93" i="8"/>
  <c r="FX62" i="8"/>
  <c r="ET62" i="8"/>
  <c r="AF228" i="8"/>
  <c r="GW62" i="8"/>
  <c r="H228" i="8"/>
  <c r="N228" i="8"/>
  <c r="FU72" i="8"/>
  <c r="AK62" i="8"/>
  <c r="AJ62" i="8"/>
  <c r="BA62" i="8"/>
  <c r="DU62" i="8"/>
  <c r="EQ40" i="8"/>
  <c r="AI62" i="8"/>
  <c r="BF44" i="8"/>
  <c r="DX62" i="8"/>
  <c r="EO62" i="8"/>
  <c r="FL62" i="8"/>
  <c r="T62" i="8"/>
  <c r="FO62" i="8"/>
  <c r="AG70" i="8"/>
  <c r="BI88" i="8"/>
  <c r="BW155" i="8"/>
  <c r="BX155" i="8" s="1"/>
  <c r="EW94" i="8"/>
  <c r="GA62" i="8"/>
  <c r="BJ62" i="8"/>
  <c r="DD31" i="8"/>
  <c r="CD31" i="8"/>
  <c r="J7" i="8"/>
  <c r="HI31" i="8"/>
  <c r="BH6" i="8"/>
  <c r="GY62" i="8"/>
  <c r="BL62" i="8"/>
  <c r="GM73" i="8"/>
  <c r="BC62" i="8"/>
  <c r="FB71" i="8"/>
  <c r="DG70" i="8"/>
  <c r="BZ86" i="8"/>
  <c r="CA86" i="8" s="1"/>
  <c r="GU78" i="8"/>
  <c r="H72" i="8"/>
  <c r="BS62" i="8"/>
  <c r="HD62" i="8"/>
  <c r="GJ125" i="8"/>
  <c r="GK125" i="8"/>
  <c r="EF123" i="8"/>
  <c r="EG123" i="8" s="1"/>
  <c r="FT122" i="8"/>
  <c r="FL121" i="8"/>
  <c r="FM121" i="8" s="1"/>
  <c r="FC119" i="8"/>
  <c r="EE107" i="8"/>
  <c r="EG107" i="8" s="1"/>
  <c r="DW107" i="8"/>
  <c r="EN104" i="8"/>
  <c r="EO104" i="8"/>
  <c r="EN102" i="8"/>
  <c r="CP38" i="8"/>
  <c r="GC62" i="8"/>
  <c r="FB62" i="8"/>
  <c r="GV8" i="8"/>
  <c r="GP31" i="8"/>
  <c r="AV31" i="8"/>
  <c r="AZ6" i="8"/>
  <c r="GZ62" i="8"/>
  <c r="HE62" i="8"/>
  <c r="L228" i="8"/>
  <c r="FL126" i="8"/>
  <c r="DW74" i="8"/>
  <c r="EY62" i="8"/>
  <c r="BW38" i="8"/>
  <c r="HH31" i="8"/>
  <c r="HD31" i="8"/>
  <c r="HG31" i="8"/>
  <c r="J228" i="8"/>
  <c r="R228" i="8"/>
  <c r="BU126" i="8"/>
  <c r="BI126" i="8"/>
  <c r="W126" i="8"/>
  <c r="Q126" i="8"/>
  <c r="AV125" i="8"/>
  <c r="BX124" i="8"/>
  <c r="N124" i="8"/>
  <c r="BX122" i="8"/>
  <c r="BR122" i="8"/>
  <c r="BL122" i="8"/>
  <c r="AA122" i="8"/>
  <c r="GB121" i="8"/>
  <c r="GC121" i="8" s="1"/>
  <c r="DM121" i="8"/>
  <c r="CH120" i="8"/>
  <c r="FL119" i="8"/>
  <c r="T119" i="8"/>
  <c r="FU118" i="8"/>
  <c r="AJ118" i="8"/>
  <c r="Z118" i="8"/>
  <c r="GI117" i="8"/>
  <c r="FK117" i="8"/>
  <c r="FM117" i="8" s="1"/>
  <c r="DS117" i="8"/>
  <c r="N116" i="8"/>
  <c r="DV115" i="8"/>
  <c r="FD113" i="8"/>
  <c r="FE113" i="8" s="1"/>
  <c r="T113" i="8"/>
  <c r="GA111" i="8"/>
  <c r="GC111" i="8" s="1"/>
  <c r="FS111" i="8"/>
  <c r="FU111" i="8"/>
  <c r="CQ109" i="8"/>
  <c r="CE109" i="8"/>
  <c r="BU109" i="8"/>
  <c r="BO109" i="8"/>
  <c r="DJ108" i="8"/>
  <c r="Z108" i="8"/>
  <c r="AY107" i="8"/>
  <c r="BR104" i="8"/>
  <c r="BL104" i="8"/>
  <c r="AV104" i="8"/>
  <c r="ER94" i="8"/>
  <c r="DV94" i="8"/>
  <c r="HO93" i="8"/>
  <c r="HI93" i="8"/>
  <c r="DJ93" i="8"/>
  <c r="Z93" i="8"/>
  <c r="FK92" i="8"/>
  <c r="GJ91" i="8"/>
  <c r="FH91" i="8"/>
  <c r="BR90" i="8"/>
  <c r="DD89" i="8"/>
  <c r="GG87" i="8"/>
  <c r="IH85" i="8"/>
  <c r="HR85" i="8"/>
  <c r="BR85" i="8"/>
  <c r="W85" i="8"/>
  <c r="IE84" i="8"/>
  <c r="BU84" i="8"/>
  <c r="FH83" i="8"/>
  <c r="FB83" i="8"/>
  <c r="AV83" i="8"/>
  <c r="DD82" i="8"/>
  <c r="BL82" i="8"/>
  <c r="Z82" i="8"/>
  <c r="H82" i="8"/>
  <c r="FE81" i="8"/>
  <c r="N80" i="8"/>
  <c r="EC79" i="8"/>
  <c r="AY79" i="8"/>
  <c r="GG78" i="8"/>
  <c r="FE78" i="8"/>
  <c r="CW78" i="8"/>
  <c r="W78" i="8"/>
  <c r="HL77" i="8"/>
  <c r="FN77" i="8"/>
  <c r="DS76" i="8"/>
  <c r="CW76" i="8"/>
  <c r="AS76" i="8"/>
  <c r="H76" i="8"/>
  <c r="IN75" i="8"/>
  <c r="CQ75" i="8"/>
  <c r="AS75" i="8"/>
  <c r="AG75" i="8"/>
  <c r="Q75" i="8"/>
  <c r="K75" i="8"/>
  <c r="EO74" i="8"/>
  <c r="BI72" i="8"/>
  <c r="IN71" i="8"/>
  <c r="EF71" i="8"/>
  <c r="DJ71" i="8"/>
  <c r="Y228" i="8"/>
  <c r="FC126" i="8"/>
  <c r="FE126" i="8" s="1"/>
  <c r="DS125" i="8"/>
  <c r="W125" i="8"/>
  <c r="AY124" i="8"/>
  <c r="AV123" i="8"/>
  <c r="T123" i="8"/>
  <c r="AB123" i="8"/>
  <c r="CQ121" i="8"/>
  <c r="DV120" i="8"/>
  <c r="DV119" i="8"/>
  <c r="BU118" i="8"/>
  <c r="AY118" i="8"/>
  <c r="W113" i="8"/>
  <c r="Q113" i="8"/>
  <c r="BL111" i="8"/>
  <c r="BF111" i="8"/>
  <c r="BA111" i="8"/>
  <c r="K111" i="8"/>
  <c r="BU110" i="8"/>
  <c r="AS109" i="8"/>
  <c r="AG108" i="8"/>
  <c r="DD106" i="8"/>
  <c r="DP104" i="8"/>
  <c r="DJ104" i="8"/>
  <c r="CT104" i="8"/>
  <c r="CN104" i="8"/>
  <c r="GZ94" i="8"/>
  <c r="HR93" i="8"/>
  <c r="FN93" i="8"/>
  <c r="FB93" i="8"/>
  <c r="HO92" i="8"/>
  <c r="FK91" i="8"/>
  <c r="CT91" i="8"/>
  <c r="CN91" i="8"/>
  <c r="CH91" i="8"/>
  <c r="Z91" i="8"/>
  <c r="N91" i="8"/>
  <c r="FQ90" i="8"/>
  <c r="CW89" i="8"/>
  <c r="EI88" i="8"/>
  <c r="CH86" i="8"/>
  <c r="AJ85" i="8"/>
  <c r="IN84" i="8"/>
  <c r="IN95" i="8" s="1"/>
  <c r="GM83" i="8"/>
  <c r="AY83" i="8"/>
  <c r="Q82" i="8"/>
  <c r="GP81" i="8"/>
  <c r="GJ81" i="8"/>
  <c r="EF81" i="8"/>
  <c r="CT81" i="8"/>
  <c r="Z81" i="8"/>
  <c r="H81" i="8"/>
  <c r="BF79" i="8"/>
  <c r="AV79" i="8"/>
  <c r="IE78" i="8"/>
  <c r="ER78" i="8"/>
  <c r="DJ78" i="8"/>
  <c r="CT78" i="8"/>
  <c r="CN78" i="8"/>
  <c r="BX78" i="8"/>
  <c r="BR78" i="8"/>
  <c r="AJ78" i="8"/>
  <c r="Z78" i="8"/>
  <c r="T78" i="8"/>
  <c r="N78" i="8"/>
  <c r="IQ77" i="8"/>
  <c r="IK77" i="8"/>
  <c r="IE77" i="8"/>
  <c r="HI77" i="8"/>
  <c r="GM77" i="8"/>
  <c r="FK77" i="8"/>
  <c r="FE77" i="8"/>
  <c r="BI77" i="8"/>
  <c r="HR76" i="8"/>
  <c r="HL76" i="8"/>
  <c r="HF76" i="8"/>
  <c r="FT76" i="8"/>
  <c r="ER76" i="8"/>
  <c r="CT76" i="8"/>
  <c r="CN76" i="8"/>
  <c r="Q76" i="8"/>
  <c r="IH74" i="8"/>
  <c r="IB74" i="8"/>
  <c r="FQ72" i="8"/>
  <c r="CT72" i="8"/>
  <c r="Z72" i="8"/>
  <c r="BU70" i="8"/>
  <c r="G228" i="8"/>
  <c r="I228" i="8"/>
  <c r="K228" i="8"/>
  <c r="CY104" i="8"/>
  <c r="AS93" i="8"/>
  <c r="EW92" i="8"/>
  <c r="EX92" i="8" s="1"/>
  <c r="BU88" i="8"/>
  <c r="IB75" i="8"/>
  <c r="AP120" i="8"/>
  <c r="BZ113" i="8"/>
  <c r="FD110" i="8"/>
  <c r="FE110" i="8"/>
  <c r="DD108" i="8"/>
  <c r="AB108" i="8"/>
  <c r="N108" i="8"/>
  <c r="BF104" i="8"/>
  <c r="HI92" i="8"/>
  <c r="IB85" i="8"/>
  <c r="BO84" i="8"/>
  <c r="BZ84" i="8"/>
  <c r="BI75" i="8"/>
  <c r="BY75" i="8"/>
  <c r="W75" i="8"/>
  <c r="CY88" i="8"/>
  <c r="CX105" i="8"/>
  <c r="BZ104" i="8"/>
  <c r="CA104" i="8" s="1"/>
  <c r="BA116" i="8"/>
  <c r="EW89" i="8"/>
  <c r="IS85" i="8"/>
  <c r="CE88" i="8"/>
  <c r="FU78" i="8"/>
  <c r="AZ93" i="8"/>
  <c r="AA93" i="8"/>
  <c r="CY84" i="8"/>
  <c r="CZ84" i="8" s="1"/>
  <c r="IR79" i="8"/>
  <c r="IS74" i="8"/>
  <c r="IT74" i="8" s="1"/>
  <c r="CH122" i="8"/>
  <c r="CX122" i="8"/>
  <c r="AB116" i="8"/>
  <c r="DG109" i="8"/>
  <c r="DX109" i="8"/>
  <c r="DY109" i="8"/>
  <c r="BI108" i="8"/>
  <c r="BA106" i="8"/>
  <c r="W106" i="8"/>
  <c r="CT105" i="8"/>
  <c r="IS93" i="8"/>
  <c r="EC90" i="8"/>
  <c r="Z87" i="8"/>
  <c r="AB87" i="8"/>
  <c r="AC87" i="8" s="1"/>
  <c r="AA87" i="8"/>
  <c r="GA86" i="8"/>
  <c r="EC86" i="8"/>
  <c r="EW86" i="8"/>
  <c r="EX86" i="8" s="1"/>
  <c r="HT83" i="8"/>
  <c r="BF81" i="8"/>
  <c r="HT80" i="8"/>
  <c r="GZ80" i="8"/>
  <c r="FQ79" i="8"/>
  <c r="GP74" i="8"/>
  <c r="GD74" i="8"/>
  <c r="ER73" i="8"/>
  <c r="CT73" i="8"/>
  <c r="GA72" i="8"/>
  <c r="K125" i="8"/>
  <c r="EI93" i="8"/>
  <c r="DD91" i="8"/>
  <c r="DW91" i="8"/>
  <c r="DY91" i="8" s="1"/>
  <c r="BX91" i="8"/>
  <c r="BX89" i="8"/>
  <c r="AP89" i="8"/>
  <c r="AZ87" i="8"/>
  <c r="BY86" i="8"/>
  <c r="GA83" i="8"/>
  <c r="FU83" i="8"/>
  <c r="FW83" i="8" s="1"/>
  <c r="FE83" i="8"/>
  <c r="AJ83" i="8"/>
  <c r="AZ83" i="8"/>
  <c r="IN81" i="8"/>
  <c r="CN79" i="8"/>
  <c r="CX79" i="8"/>
  <c r="DD78" i="8"/>
  <c r="DX78" i="8"/>
  <c r="CH78" i="8"/>
  <c r="H78" i="8"/>
  <c r="AB78" i="8"/>
  <c r="HY77" i="8"/>
  <c r="GZ76" i="8"/>
  <c r="HT76" i="8"/>
  <c r="HU76" i="8" s="1"/>
  <c r="GD76" i="8"/>
  <c r="DD76" i="8"/>
  <c r="BF76" i="8"/>
  <c r="BZ76" i="8"/>
  <c r="DG72" i="8"/>
  <c r="N72" i="8"/>
  <c r="CE70" i="8"/>
  <c r="CY70" i="8"/>
  <c r="O36" i="6"/>
  <c r="AA124" i="8"/>
  <c r="AC124" i="8" s="1"/>
  <c r="AZ104" i="8"/>
  <c r="BY103" i="8"/>
  <c r="AA81" i="8"/>
  <c r="DD73" i="8"/>
  <c r="FV78" i="8"/>
  <c r="FW78" i="8" s="1"/>
  <c r="AB106" i="8"/>
  <c r="AC106" i="8" s="1"/>
  <c r="DW89" i="8"/>
  <c r="DX116" i="8"/>
  <c r="AB114" i="8"/>
  <c r="AG89" i="8"/>
  <c r="BA82" i="8"/>
  <c r="DW79" i="8"/>
  <c r="IS75" i="8"/>
  <c r="AM113" i="8"/>
  <c r="FV86" i="8"/>
  <c r="EC76" i="8"/>
  <c r="Q54" i="6"/>
  <c r="EF126" i="8"/>
  <c r="GB125" i="8"/>
  <c r="GC125" i="8" s="1"/>
  <c r="AA108" i="8"/>
  <c r="AC108" i="8" s="1"/>
  <c r="EM107" i="8"/>
  <c r="FS105" i="8"/>
  <c r="FC105" i="8"/>
  <c r="CX103" i="8"/>
  <c r="HS94" i="8"/>
  <c r="HT86" i="8"/>
  <c r="CY76" i="8"/>
  <c r="CZ76" i="8"/>
  <c r="BU117" i="8"/>
  <c r="BZ114" i="8"/>
  <c r="K91" i="8"/>
  <c r="AG86" i="8"/>
  <c r="IS84" i="8"/>
  <c r="AP83" i="8"/>
  <c r="BA83" i="8"/>
  <c r="BB83" i="8"/>
  <c r="W83" i="8"/>
  <c r="AA83" i="8"/>
  <c r="DD81" i="8"/>
  <c r="GI122" i="8"/>
  <c r="GK122" i="8" s="1"/>
  <c r="FS122" i="8"/>
  <c r="FU122" i="8" s="1"/>
  <c r="FD122" i="8"/>
  <c r="BY122" i="8"/>
  <c r="GJ121" i="8"/>
  <c r="GK121" i="8"/>
  <c r="EV121" i="8"/>
  <c r="EW121" i="8" s="1"/>
  <c r="EF115" i="8"/>
  <c r="IS92" i="8"/>
  <c r="BA85" i="8"/>
  <c r="EV83" i="8"/>
  <c r="P61" i="6"/>
  <c r="GJ126" i="8"/>
  <c r="GK126" i="8" s="1"/>
  <c r="DD126" i="8"/>
  <c r="BR126" i="8"/>
  <c r="K126" i="8"/>
  <c r="GA124" i="8"/>
  <c r="AS124" i="8"/>
  <c r="AS127" i="8" s="1"/>
  <c r="Z123" i="8"/>
  <c r="BF122" i="8"/>
  <c r="AV122" i="8"/>
  <c r="Z122" i="8"/>
  <c r="T122" i="8"/>
  <c r="N122" i="8"/>
  <c r="H122" i="8"/>
  <c r="GI118" i="8"/>
  <c r="GK118" i="8" s="1"/>
  <c r="GJ117" i="8"/>
  <c r="GK117" i="8"/>
  <c r="CK117" i="8"/>
  <c r="EM114" i="8"/>
  <c r="AJ112" i="8"/>
  <c r="CT111" i="8"/>
  <c r="BR110" i="8"/>
  <c r="Z110" i="8"/>
  <c r="BF107" i="8"/>
  <c r="DV106" i="8"/>
  <c r="N87" i="8"/>
  <c r="BO126" i="8"/>
  <c r="FC124" i="8"/>
  <c r="DD124" i="8"/>
  <c r="AV120" i="8"/>
  <c r="N119" i="8"/>
  <c r="H119" i="8"/>
  <c r="AM114" i="8"/>
  <c r="K109" i="8"/>
  <c r="CE108" i="8"/>
  <c r="H108" i="8"/>
  <c r="BF105" i="8"/>
  <c r="BA105" i="8"/>
  <c r="BB105" i="8"/>
  <c r="T81" i="8"/>
  <c r="CH77" i="8"/>
  <c r="BL123" i="8"/>
  <c r="AM123" i="8"/>
  <c r="N123" i="8"/>
  <c r="FC122" i="8"/>
  <c r="FE122" i="8" s="1"/>
  <c r="FT120" i="8"/>
  <c r="BX120" i="8"/>
  <c r="DJ118" i="8"/>
  <c r="DM116" i="8"/>
  <c r="AS116" i="8"/>
  <c r="GI115" i="8"/>
  <c r="CH115" i="8"/>
  <c r="CQ114" i="8"/>
  <c r="CQ113" i="8"/>
  <c r="CE113" i="8"/>
  <c r="BI113" i="8"/>
  <c r="GK111" i="8"/>
  <c r="EU111" i="8"/>
  <c r="Z111" i="8"/>
  <c r="EM110" i="8"/>
  <c r="CW110" i="8"/>
  <c r="Q109" i="8"/>
  <c r="DS108" i="8"/>
  <c r="AV108" i="8"/>
  <c r="EU107" i="8"/>
  <c r="CH107" i="8"/>
  <c r="BX107" i="8"/>
  <c r="FD106" i="8"/>
  <c r="FL105" i="8"/>
  <c r="FM105" i="8"/>
  <c r="EV105" i="8"/>
  <c r="EW105" i="8" s="1"/>
  <c r="N104" i="8"/>
  <c r="FK103" i="8"/>
  <c r="T102" i="8"/>
  <c r="N102" i="8"/>
  <c r="DJ94" i="8"/>
  <c r="HF93" i="8"/>
  <c r="GT93" i="8"/>
  <c r="CH92" i="8"/>
  <c r="IN89" i="8"/>
  <c r="HF89" i="8"/>
  <c r="HR86" i="8"/>
  <c r="GJ86" i="8"/>
  <c r="HL85" i="8"/>
  <c r="HF85" i="8"/>
  <c r="GZ85" i="8"/>
  <c r="FQ85" i="8"/>
  <c r="T85" i="8"/>
  <c r="CT84" i="8"/>
  <c r="BL84" i="8"/>
  <c r="IE83" i="8"/>
  <c r="DS83" i="8"/>
  <c r="BO83" i="8"/>
  <c r="IQ82" i="8"/>
  <c r="FT82" i="8"/>
  <c r="FU82" i="8"/>
  <c r="EL81" i="8"/>
  <c r="CQ81" i="8"/>
  <c r="EU79" i="8"/>
  <c r="EO79" i="8"/>
  <c r="DS79" i="8"/>
  <c r="CW79" i="8"/>
  <c r="CK79" i="8"/>
  <c r="T79" i="8"/>
  <c r="IN77" i="8"/>
  <c r="HR77" i="8"/>
  <c r="GP77" i="8"/>
  <c r="GP76" i="8"/>
  <c r="CX76" i="8"/>
  <c r="BU75" i="8"/>
  <c r="BO75" i="8"/>
  <c r="AM75" i="8"/>
  <c r="IN74" i="8"/>
  <c r="DS74" i="8"/>
  <c r="FN73" i="8"/>
  <c r="DW73" i="8"/>
  <c r="AJ73" i="8"/>
  <c r="DM72" i="8"/>
  <c r="IK71" i="8"/>
  <c r="EL70" i="8"/>
  <c r="AM103" i="8"/>
  <c r="AG103" i="8"/>
  <c r="DS102" i="8"/>
  <c r="CQ102" i="8"/>
  <c r="AY102" i="8"/>
  <c r="CK94" i="8"/>
  <c r="W94" i="8"/>
  <c r="IN93" i="8"/>
  <c r="W93" i="8"/>
  <c r="IN92" i="8"/>
  <c r="IK90" i="8"/>
  <c r="IE90" i="8"/>
  <c r="HO90" i="8"/>
  <c r="AP90" i="8"/>
  <c r="DJ88" i="8"/>
  <c r="AP88" i="8"/>
  <c r="IH87" i="8"/>
  <c r="HR87" i="8"/>
  <c r="H87" i="8"/>
  <c r="IK85" i="8"/>
  <c r="GD85" i="8"/>
  <c r="FN85" i="8"/>
  <c r="DJ85" i="8"/>
  <c r="CN85" i="8"/>
  <c r="BX85" i="8"/>
  <c r="AM85" i="8"/>
  <c r="K85" i="8"/>
  <c r="ER84" i="8"/>
  <c r="CE84" i="8"/>
  <c r="HI83" i="8"/>
  <c r="EU83" i="8"/>
  <c r="DD83" i="8"/>
  <c r="AS83" i="8"/>
  <c r="BX82" i="8"/>
  <c r="BL81" i="8"/>
  <c r="AV81" i="8"/>
  <c r="IN79" i="8"/>
  <c r="AS78" i="8"/>
  <c r="CX77" i="8"/>
  <c r="CZ77" i="8" s="1"/>
  <c r="IE75" i="8"/>
  <c r="HY75" i="8"/>
  <c r="GA75" i="8"/>
  <c r="EU75" i="8"/>
  <c r="Z75" i="8"/>
  <c r="IQ74" i="8"/>
  <c r="HO74" i="8"/>
  <c r="EV74" i="8"/>
  <c r="BX74" i="8"/>
  <c r="T74" i="8"/>
  <c r="GS73" i="8"/>
  <c r="GG73" i="8"/>
  <c r="HI72" i="8"/>
  <c r="HC72" i="8"/>
  <c r="EL72" i="8"/>
  <c r="AS72" i="8"/>
  <c r="AM72" i="8"/>
  <c r="K72" i="8"/>
  <c r="IH71" i="8"/>
  <c r="GG71" i="8"/>
  <c r="EW71" i="8"/>
  <c r="CT71" i="8"/>
  <c r="CL95" i="8"/>
  <c r="CH71" i="8"/>
  <c r="N71" i="8"/>
  <c r="HR70" i="8"/>
  <c r="GG70" i="8"/>
  <c r="GA70" i="8"/>
  <c r="BI70" i="8"/>
  <c r="AY70" i="8"/>
  <c r="AS70" i="8"/>
  <c r="AM70" i="8"/>
  <c r="AZ114" i="8"/>
  <c r="W114" i="8"/>
  <c r="BY107" i="8"/>
  <c r="AS107" i="8"/>
  <c r="EW80" i="8"/>
  <c r="CQ77" i="8"/>
  <c r="S54" i="6"/>
  <c r="GU75" i="8"/>
  <c r="GV75" i="8" s="1"/>
  <c r="IR74" i="8"/>
  <c r="DW125" i="8"/>
  <c r="DX106" i="8"/>
  <c r="CY111" i="8"/>
  <c r="CZ111" i="8" s="1"/>
  <c r="DX105" i="8"/>
  <c r="GA103" i="8"/>
  <c r="BX71" i="8"/>
  <c r="CE72" i="8"/>
  <c r="S36" i="6"/>
  <c r="BA79" i="8"/>
  <c r="HS77" i="8"/>
  <c r="BI109" i="8"/>
  <c r="BZ109" i="8"/>
  <c r="HT74" i="8"/>
  <c r="EU119" i="8"/>
  <c r="AG115" i="8"/>
  <c r="FT106" i="8"/>
  <c r="FU106" i="8"/>
  <c r="CX74" i="8"/>
  <c r="AB75" i="8"/>
  <c r="AC75" i="8" s="1"/>
  <c r="DP105" i="8"/>
  <c r="AB122" i="8"/>
  <c r="AC122" i="8" s="1"/>
  <c r="CK115" i="8"/>
  <c r="BA123" i="8"/>
  <c r="BB123" i="8" s="1"/>
  <c r="AJ126" i="8"/>
  <c r="BL124" i="8"/>
  <c r="BR123" i="8"/>
  <c r="BZ116" i="8"/>
  <c r="CA116" i="8" s="1"/>
  <c r="DX113" i="8"/>
  <c r="DY113" i="8" s="1"/>
  <c r="CY110" i="8"/>
  <c r="CZ110" i="8" s="1"/>
  <c r="AY110" i="8"/>
  <c r="BZ125" i="8"/>
  <c r="GA106" i="8"/>
  <c r="GC106" i="8"/>
  <c r="CY106" i="8"/>
  <c r="CZ106" i="8" s="1"/>
  <c r="CE106" i="8"/>
  <c r="AG125" i="8"/>
  <c r="AB113" i="8"/>
  <c r="AC113" i="8" s="1"/>
  <c r="K113" i="8"/>
  <c r="FV84" i="8"/>
  <c r="DW83" i="8"/>
  <c r="DY83" i="8" s="1"/>
  <c r="DM83" i="8"/>
  <c r="DJ82" i="8"/>
  <c r="CX82" i="8"/>
  <c r="CE81" i="8"/>
  <c r="P36" i="6"/>
  <c r="IS70" i="8"/>
  <c r="FQ70" i="8"/>
  <c r="FC107" i="8"/>
  <c r="Q61" i="6"/>
  <c r="EN126" i="8"/>
  <c r="EO126" i="8" s="1"/>
  <c r="DX126" i="8"/>
  <c r="EV123" i="8"/>
  <c r="EW123" i="8" s="1"/>
  <c r="CX123" i="8"/>
  <c r="CZ123" i="8" s="1"/>
  <c r="AJ122" i="8"/>
  <c r="CX121" i="8"/>
  <c r="BA118" i="8"/>
  <c r="FK110" i="8"/>
  <c r="FM110" i="8" s="1"/>
  <c r="IR86" i="8"/>
  <c r="GT85" i="8"/>
  <c r="BZ83" i="8"/>
  <c r="CA83" i="8"/>
  <c r="FB85" i="8"/>
  <c r="FV85" i="8"/>
  <c r="H54" i="6"/>
  <c r="V27" i="6"/>
  <c r="W27" i="6" s="1"/>
  <c r="BA122" i="8"/>
  <c r="GB120" i="8"/>
  <c r="HS81" i="8"/>
  <c r="DX74" i="8"/>
  <c r="DY74" i="8" s="1"/>
  <c r="GT73" i="8"/>
  <c r="EV70" i="8"/>
  <c r="AB73" i="8"/>
  <c r="AC73" i="8" s="1"/>
  <c r="J54" i="6"/>
  <c r="AY115" i="8"/>
  <c r="AS113" i="8"/>
  <c r="DM104" i="8"/>
  <c r="HL93" i="8"/>
  <c r="BX92" i="8"/>
  <c r="GZ91" i="8"/>
  <c r="AV91" i="8"/>
  <c r="HL89" i="8"/>
  <c r="DV89" i="8"/>
  <c r="DS88" i="8"/>
  <c r="GM87" i="8"/>
  <c r="HL86" i="8"/>
  <c r="IN85" i="8"/>
  <c r="EU85" i="8"/>
  <c r="AV85" i="8"/>
  <c r="HF84" i="8"/>
  <c r="CN84" i="8"/>
  <c r="HR81" i="8"/>
  <c r="FB81" i="8"/>
  <c r="AZ79" i="8"/>
  <c r="GA77" i="8"/>
  <c r="BX76" i="8"/>
  <c r="FU75" i="8"/>
  <c r="FW75" i="8" s="1"/>
  <c r="CQ74" i="8"/>
  <c r="BZ71" i="8"/>
  <c r="IP95" i="8"/>
  <c r="V33" i="6"/>
  <c r="O28" i="6"/>
  <c r="EM117" i="8"/>
  <c r="BF117" i="8"/>
  <c r="CQ116" i="8"/>
  <c r="CT115" i="8"/>
  <c r="DS113" i="8"/>
  <c r="DP111" i="8"/>
  <c r="DM105" i="8"/>
  <c r="AM105" i="8"/>
  <c r="AB104" i="8"/>
  <c r="FS103" i="8"/>
  <c r="CK103" i="8"/>
  <c r="IE88" i="8"/>
  <c r="GG83" i="8"/>
  <c r="Q81" i="8"/>
  <c r="IS80" i="8"/>
  <c r="IT80" i="8"/>
  <c r="GP78" i="8"/>
  <c r="CE78" i="8"/>
  <c r="AM78" i="8"/>
  <c r="CN77" i="8"/>
  <c r="FH75" i="8"/>
  <c r="HF74" i="8"/>
  <c r="FB73" i="8"/>
  <c r="EI72" i="8"/>
  <c r="FN70" i="8"/>
  <c r="BZ105" i="8"/>
  <c r="CA105" i="8" s="1"/>
  <c r="HC75" i="8"/>
  <c r="FV75" i="8"/>
  <c r="EF75" i="8"/>
  <c r="FK73" i="8"/>
  <c r="FE73" i="8"/>
  <c r="EL73" i="8"/>
  <c r="EV75" i="8"/>
  <c r="EX75" i="8" s="1"/>
  <c r="CN75" i="8"/>
  <c r="GA73" i="8"/>
  <c r="FE72" i="8"/>
  <c r="EW72" i="8"/>
  <c r="EX72" i="8" s="1"/>
  <c r="CN71" i="8"/>
  <c r="BY105" i="8"/>
  <c r="AZ105" i="8"/>
  <c r="HL75" i="8"/>
  <c r="HT75" i="8"/>
  <c r="FN75" i="8"/>
  <c r="AY75" i="8"/>
  <c r="HC73" i="8"/>
  <c r="FH73" i="8"/>
  <c r="EC73" i="8"/>
  <c r="CH73" i="8"/>
  <c r="BO73" i="8"/>
  <c r="Q73" i="8"/>
  <c r="EV72" i="8"/>
  <c r="AJ71" i="8"/>
  <c r="W256" i="9"/>
  <c r="EN105" i="8"/>
  <c r="EO105" i="8"/>
  <c r="U241" i="9"/>
  <c r="BL105" i="8"/>
  <c r="CE105" i="8"/>
  <c r="G36" i="6"/>
  <c r="V241" i="9"/>
  <c r="HX95" i="8"/>
  <c r="EW73" i="8"/>
  <c r="EX73" i="8" s="1"/>
  <c r="CX73" i="8"/>
  <c r="BA104" i="8"/>
  <c r="BB104" i="8" s="1"/>
  <c r="U173" i="9"/>
  <c r="AA104" i="8"/>
  <c r="AJ104" i="8"/>
  <c r="H104" i="8"/>
  <c r="V23" i="6"/>
  <c r="U165" i="9"/>
  <c r="U157" i="9"/>
  <c r="BY72" i="8"/>
  <c r="W84" i="9"/>
  <c r="W89" i="9"/>
  <c r="V17" i="6"/>
  <c r="N20" i="6"/>
  <c r="J20" i="6"/>
  <c r="BA71" i="8"/>
  <c r="W181" i="4"/>
  <c r="U186" i="4"/>
  <c r="U178" i="4"/>
  <c r="W117" i="4"/>
  <c r="W122" i="4"/>
  <c r="U114" i="4"/>
  <c r="W85" i="4"/>
  <c r="W82" i="4"/>
  <c r="U14" i="7"/>
  <c r="U82" i="4"/>
  <c r="W78" i="4"/>
  <c r="I17" i="7"/>
  <c r="U58" i="4"/>
  <c r="U50" i="4"/>
  <c r="H17" i="7"/>
  <c r="W48" i="4"/>
  <c r="W50" i="4"/>
  <c r="GD75" i="8"/>
  <c r="HF75" i="8"/>
  <c r="W367" i="9"/>
  <c r="HS75" i="8"/>
  <c r="EW75" i="8"/>
  <c r="GZ75" i="8"/>
  <c r="GG75" i="8"/>
  <c r="GT75" i="8"/>
  <c r="U369" i="9"/>
  <c r="EL75" i="8"/>
  <c r="H75" i="8"/>
  <c r="N75" i="8"/>
  <c r="V15" i="6"/>
  <c r="AJ75" i="8"/>
  <c r="CY75" i="8"/>
  <c r="BA75" i="8"/>
  <c r="W359" i="9"/>
  <c r="CE75" i="8"/>
  <c r="CW75" i="8"/>
  <c r="AN31" i="5"/>
  <c r="AN23" i="5"/>
  <c r="AN29" i="5"/>
  <c r="AN16" i="5"/>
  <c r="BI8" i="8"/>
  <c r="FM125" i="8"/>
  <c r="Q414" i="2"/>
  <c r="Q142" i="2"/>
  <c r="C107" i="8"/>
  <c r="C42" i="8"/>
  <c r="C208" i="8"/>
  <c r="C11" i="8"/>
  <c r="F166" i="4"/>
  <c r="C140" i="8"/>
  <c r="H106" i="13"/>
  <c r="B121" i="10"/>
  <c r="C175" i="8"/>
  <c r="I346" i="2"/>
  <c r="AB381" i="2"/>
  <c r="V15" i="7"/>
  <c r="U151" i="8"/>
  <c r="T150" i="8"/>
  <c r="V150" i="8"/>
  <c r="FZ152" i="8"/>
  <c r="GB152" i="8" s="1"/>
  <c r="FZ150" i="8"/>
  <c r="DF150" i="8"/>
  <c r="DF148" i="8"/>
  <c r="AL148" i="8"/>
  <c r="AN148" i="8" s="1"/>
  <c r="AM145" i="8"/>
  <c r="BV144" i="8"/>
  <c r="BX144" i="8" s="1"/>
  <c r="FI141" i="8"/>
  <c r="FJ141" i="8" s="1"/>
  <c r="DF140" i="8"/>
  <c r="DH140" i="8" s="1"/>
  <c r="FI137" i="8"/>
  <c r="EP136" i="8"/>
  <c r="DX136" i="8"/>
  <c r="FA160" i="8"/>
  <c r="EQ135" i="8"/>
  <c r="Y160" i="8"/>
  <c r="U24" i="7"/>
  <c r="Q25" i="7"/>
  <c r="FZ159" i="8"/>
  <c r="BD159" i="8"/>
  <c r="BF159" i="8" s="1"/>
  <c r="EQ158" i="8"/>
  <c r="DY158" i="8"/>
  <c r="BW158" i="8"/>
  <c r="BX158" i="8" s="1"/>
  <c r="U158" i="8"/>
  <c r="EP157" i="8"/>
  <c r="CN157" i="8"/>
  <c r="CP157" i="8"/>
  <c r="GA156" i="8"/>
  <c r="BW156" i="8"/>
  <c r="U156" i="8"/>
  <c r="DF155" i="8"/>
  <c r="DH155" i="8" s="1"/>
  <c r="BD155" i="8"/>
  <c r="CO154" i="8"/>
  <c r="BE154" i="8"/>
  <c r="U154" i="8"/>
  <c r="EQ152" i="8"/>
  <c r="DG152" i="8"/>
  <c r="FH151" i="8"/>
  <c r="FJ151" i="8" s="1"/>
  <c r="BV151" i="8"/>
  <c r="EQ150" i="8"/>
  <c r="DG150" i="8"/>
  <c r="CN149" i="8"/>
  <c r="CP149" i="8" s="1"/>
  <c r="FI148" i="8"/>
  <c r="BW148" i="8"/>
  <c r="FZ147" i="8"/>
  <c r="GB147" i="8"/>
  <c r="EP147" i="8"/>
  <c r="BV147" i="8"/>
  <c r="BX147" i="8" s="1"/>
  <c r="CO146" i="8"/>
  <c r="BD145" i="8"/>
  <c r="GA144" i="8"/>
  <c r="BW144" i="8"/>
  <c r="DG142" i="8"/>
  <c r="FI140" i="8"/>
  <c r="EQ140" i="8"/>
  <c r="EP139" i="8"/>
  <c r="EQ138" i="8"/>
  <c r="CO138" i="8"/>
  <c r="EF160" i="8"/>
  <c r="DD160" i="8"/>
  <c r="AF160" i="8"/>
  <c r="AK160" i="8"/>
  <c r="DG123" i="8"/>
  <c r="DW123" i="8"/>
  <c r="H113" i="8"/>
  <c r="AA113" i="8"/>
  <c r="FE94" i="8"/>
  <c r="FU94" i="8"/>
  <c r="FW94" i="8"/>
  <c r="CY90" i="8"/>
  <c r="CH90" i="8"/>
  <c r="BF90" i="8"/>
  <c r="HS88" i="8"/>
  <c r="HU88" i="8" s="1"/>
  <c r="GZ88" i="8"/>
  <c r="EF88" i="8"/>
  <c r="EV88" i="8"/>
  <c r="IS78" i="8"/>
  <c r="HY78" i="8"/>
  <c r="IR77" i="8"/>
  <c r="IB77" i="8"/>
  <c r="IK76" i="8"/>
  <c r="AG76" i="8"/>
  <c r="BA76" i="8"/>
  <c r="L61" i="6"/>
  <c r="V35" i="6"/>
  <c r="J36" i="6"/>
  <c r="GU72" i="8"/>
  <c r="FM126" i="8"/>
  <c r="CW126" i="8"/>
  <c r="BZ124" i="8"/>
  <c r="BZ72" i="8"/>
  <c r="V31" i="6"/>
  <c r="I36" i="6"/>
  <c r="G61" i="6"/>
  <c r="BY102" i="8"/>
  <c r="HY91" i="8"/>
  <c r="DG108" i="8"/>
  <c r="H125" i="8"/>
  <c r="CX104" i="8"/>
  <c r="CZ104" i="8"/>
  <c r="CH72" i="8"/>
  <c r="HS70" i="8"/>
  <c r="DD72" i="8"/>
  <c r="GV78" i="8"/>
  <c r="AJ117" i="8"/>
  <c r="L890" i="9"/>
  <c r="AZ111" i="8"/>
  <c r="BB111" i="8" s="1"/>
  <c r="HS89" i="8"/>
  <c r="HU89" i="8" s="1"/>
  <c r="FU88" i="8"/>
  <c r="CX86" i="8"/>
  <c r="CY85" i="8"/>
  <c r="EV82" i="8"/>
  <c r="IQ81" i="8"/>
  <c r="HT78" i="8"/>
  <c r="AB76" i="8"/>
  <c r="IR75" i="8"/>
  <c r="IT75" i="8" s="1"/>
  <c r="L414" i="9"/>
  <c r="L1230" i="9"/>
  <c r="L686" i="9"/>
  <c r="L1570" i="9"/>
  <c r="L958" i="9"/>
  <c r="L278" i="9"/>
  <c r="L142" i="9"/>
  <c r="L1026" i="9"/>
  <c r="L482" i="9"/>
  <c r="CE122" i="8"/>
  <c r="CY122" i="8"/>
  <c r="AG91" i="8"/>
  <c r="GZ90" i="8"/>
  <c r="HS90" i="8"/>
  <c r="DG81" i="8"/>
  <c r="DW81" i="8"/>
  <c r="DD79" i="8"/>
  <c r="DX79" i="8"/>
  <c r="DY79" i="8" s="1"/>
  <c r="L54" i="6"/>
  <c r="V32" i="6"/>
  <c r="DI127" i="8"/>
  <c r="FE71" i="8"/>
  <c r="L1298" i="9"/>
  <c r="S61" i="6"/>
  <c r="G54" i="6"/>
  <c r="M54" i="6"/>
  <c r="DM126" i="8"/>
  <c r="DG126" i="8"/>
  <c r="CX106" i="8"/>
  <c r="FU91" i="8"/>
  <c r="AJ72" i="8"/>
  <c r="HU75" i="8"/>
  <c r="DT95" i="8"/>
  <c r="DW112" i="8"/>
  <c r="IR71" i="8"/>
  <c r="AC78" i="8"/>
  <c r="AZ81" i="8"/>
  <c r="AB81" i="8"/>
  <c r="AC81" i="8"/>
  <c r="L618" i="9"/>
  <c r="G64" i="8"/>
  <c r="HS74" i="8"/>
  <c r="HU74" i="8"/>
  <c r="R61" i="6"/>
  <c r="EE126" i="8"/>
  <c r="BR118" i="8"/>
  <c r="FC113" i="8"/>
  <c r="GJ107" i="8"/>
  <c r="GK107" i="8" s="1"/>
  <c r="FL107" i="8"/>
  <c r="FM107" i="8" s="1"/>
  <c r="FD107" i="8"/>
  <c r="FE107" i="8" s="1"/>
  <c r="GI106" i="8"/>
  <c r="FS106" i="8"/>
  <c r="FC106" i="8"/>
  <c r="FE106" i="8" s="1"/>
  <c r="EU106" i="8"/>
  <c r="EM106" i="8"/>
  <c r="EE106" i="8"/>
  <c r="EG106" i="8" s="1"/>
  <c r="GI102" i="8"/>
  <c r="AZ91" i="8"/>
  <c r="FE121" i="8"/>
  <c r="IT77" i="8"/>
  <c r="EU125" i="8"/>
  <c r="GJ124" i="8"/>
  <c r="GK124" i="8"/>
  <c r="FL122" i="8"/>
  <c r="FM122" i="8" s="1"/>
  <c r="FK120" i="8"/>
  <c r="BY118" i="8"/>
  <c r="FS116" i="8"/>
  <c r="FU116" i="8" s="1"/>
  <c r="FK116" i="8"/>
  <c r="EE116" i="8"/>
  <c r="GJ115" i="8"/>
  <c r="GK115" i="8" s="1"/>
  <c r="GA115" i="8"/>
  <c r="GC115" i="8" s="1"/>
  <c r="FS115" i="8"/>
  <c r="FU115" i="8"/>
  <c r="FC115" i="8"/>
  <c r="EE115" i="8"/>
  <c r="EG115" i="8"/>
  <c r="FK111" i="8"/>
  <c r="EN123" i="8"/>
  <c r="EO123" i="8" s="1"/>
  <c r="T121" i="8"/>
  <c r="N121" i="8"/>
  <c r="H121" i="8"/>
  <c r="GJ120" i="8"/>
  <c r="FD120" i="8"/>
  <c r="T120" i="8"/>
  <c r="DP118" i="8"/>
  <c r="DD118" i="8"/>
  <c r="CT118" i="8"/>
  <c r="CH118" i="8"/>
  <c r="BL118" i="8"/>
  <c r="DG117" i="8"/>
  <c r="CQ117" i="8"/>
  <c r="AM115" i="8"/>
  <c r="K115" i="8"/>
  <c r="GJ114" i="8"/>
  <c r="GB114" i="8"/>
  <c r="FT114" i="8"/>
  <c r="FU114" i="8"/>
  <c r="EE114" i="8"/>
  <c r="DV114" i="8"/>
  <c r="BU113" i="8"/>
  <c r="AY113" i="8"/>
  <c r="DD112" i="8"/>
  <c r="Q111" i="8"/>
  <c r="GI110" i="8"/>
  <c r="GK110" i="8" s="1"/>
  <c r="H110" i="8"/>
  <c r="CK109" i="8"/>
  <c r="AY109" i="8"/>
  <c r="W109" i="8"/>
  <c r="CW108" i="8"/>
  <c r="BO108" i="8"/>
  <c r="AS108" i="8"/>
  <c r="AM108" i="8"/>
  <c r="DP103" i="8"/>
  <c r="DJ103" i="8"/>
  <c r="EO94" i="8"/>
  <c r="EI94" i="8"/>
  <c r="DG94" i="8"/>
  <c r="CW94" i="8"/>
  <c r="FH93" i="8"/>
  <c r="CW92" i="8"/>
  <c r="CK92" i="8"/>
  <c r="AM91" i="8"/>
  <c r="HI90" i="8"/>
  <c r="HC90" i="8"/>
  <c r="GG90" i="8"/>
  <c r="Q89" i="8"/>
  <c r="AM88" i="8"/>
  <c r="IN87" i="8"/>
  <c r="AJ87" i="8"/>
  <c r="IQ85" i="8"/>
  <c r="IE85" i="8"/>
  <c r="HY85" i="8"/>
  <c r="HO85" i="8"/>
  <c r="HI85" i="8"/>
  <c r="HC85" i="8"/>
  <c r="GS85" i="8"/>
  <c r="FK85" i="8"/>
  <c r="AY85" i="8"/>
  <c r="AG85" i="8"/>
  <c r="ER83" i="8"/>
  <c r="EL83" i="8"/>
  <c r="DJ83" i="8"/>
  <c r="HI81" i="8"/>
  <c r="FQ81" i="8"/>
  <c r="FK81" i="8"/>
  <c r="EI81" i="8"/>
  <c r="FH80" i="8"/>
  <c r="DV80" i="8"/>
  <c r="BX80" i="8"/>
  <c r="BR80" i="8"/>
  <c r="AP80" i="8"/>
  <c r="H80" i="8"/>
  <c r="Q79" i="8"/>
  <c r="HR78" i="8"/>
  <c r="HL78" i="8"/>
  <c r="GD78" i="8"/>
  <c r="GG77" i="8"/>
  <c r="FQ77" i="8"/>
  <c r="DP77" i="8"/>
  <c r="CT77" i="8"/>
  <c r="FH76" i="8"/>
  <c r="FB76" i="8"/>
  <c r="EV76" i="8"/>
  <c r="EC74" i="8"/>
  <c r="EC72" i="8"/>
  <c r="DS72" i="8"/>
  <c r="AY72" i="8"/>
  <c r="Q72" i="8"/>
  <c r="IB71" i="8"/>
  <c r="HF71" i="8"/>
  <c r="GP71" i="8"/>
  <c r="GD71" i="8"/>
  <c r="ER71" i="8"/>
  <c r="EI70" i="8"/>
  <c r="EC70" i="8"/>
  <c r="DV125" i="8"/>
  <c r="DJ125" i="8"/>
  <c r="CT125" i="8"/>
  <c r="CN125" i="8"/>
  <c r="CH125" i="8"/>
  <c r="BX125" i="8"/>
  <c r="BR125" i="8"/>
  <c r="BL125" i="8"/>
  <c r="AP125" i="8"/>
  <c r="CE121" i="8"/>
  <c r="BU121" i="8"/>
  <c r="BO121" i="8"/>
  <c r="Q121" i="8"/>
  <c r="AS120" i="8"/>
  <c r="DJ119" i="8"/>
  <c r="DD119" i="8"/>
  <c r="CT119" i="8"/>
  <c r="CH119" i="8"/>
  <c r="BL119" i="8"/>
  <c r="AP119" i="8"/>
  <c r="AJ119" i="8"/>
  <c r="Z119" i="8"/>
  <c r="DV117" i="8"/>
  <c r="DW117" i="8"/>
  <c r="DY117" i="8" s="1"/>
  <c r="BR115" i="8"/>
  <c r="BY115" i="8"/>
  <c r="DS114" i="8"/>
  <c r="DS112" i="8"/>
  <c r="DM112" i="8"/>
  <c r="BL112" i="8"/>
  <c r="BF112" i="8"/>
  <c r="AV112" i="8"/>
  <c r="AP112" i="8"/>
  <c r="AZ112" i="8"/>
  <c r="BB112" i="8" s="1"/>
  <c r="N112" i="8"/>
  <c r="H112" i="8"/>
  <c r="FM111" i="8"/>
  <c r="DV111" i="8"/>
  <c r="DJ111" i="8"/>
  <c r="DD111" i="8"/>
  <c r="CH111" i="8"/>
  <c r="BX111" i="8"/>
  <c r="BZ111" i="8"/>
  <c r="CQ110" i="8"/>
  <c r="CK110" i="8"/>
  <c r="BY110" i="8"/>
  <c r="AS110" i="8"/>
  <c r="AG110" i="8"/>
  <c r="W110" i="8"/>
  <c r="Q110" i="8"/>
  <c r="DV109" i="8"/>
  <c r="DP109" i="8"/>
  <c r="DJ109" i="8"/>
  <c r="CT109" i="8"/>
  <c r="CN109" i="8"/>
  <c r="AP109" i="8"/>
  <c r="Z109" i="8"/>
  <c r="GC105" i="8"/>
  <c r="CE103" i="8"/>
  <c r="DP102" i="8"/>
  <c r="DX102" i="8"/>
  <c r="CN102" i="8"/>
  <c r="CY102" i="8"/>
  <c r="IB94" i="8"/>
  <c r="HL94" i="8"/>
  <c r="GP94" i="8"/>
  <c r="FN94" i="8"/>
  <c r="Q94" i="8"/>
  <c r="DD93" i="8"/>
  <c r="BR92" i="8"/>
  <c r="BA92" i="8"/>
  <c r="BB92" i="8" s="1"/>
  <c r="T92" i="8"/>
  <c r="AB92" i="8"/>
  <c r="IK91" i="8"/>
  <c r="IE91" i="8"/>
  <c r="GM91" i="8"/>
  <c r="DS91" i="8"/>
  <c r="CW91" i="8"/>
  <c r="CK91" i="8"/>
  <c r="BU91" i="8"/>
  <c r="IH90" i="8"/>
  <c r="AM90" i="8"/>
  <c r="W90" i="8"/>
  <c r="IQ89" i="8"/>
  <c r="HO89" i="8"/>
  <c r="CN89" i="8"/>
  <c r="BL89" i="8"/>
  <c r="AV89" i="8"/>
  <c r="N89" i="8"/>
  <c r="H89" i="8"/>
  <c r="IS88" i="8"/>
  <c r="HT88" i="8"/>
  <c r="FT88" i="8"/>
  <c r="FB88" i="8"/>
  <c r="FQ87" i="8"/>
  <c r="CE87" i="8"/>
  <c r="Q87" i="8"/>
  <c r="IK86" i="8"/>
  <c r="IS86" i="8"/>
  <c r="HC86" i="8"/>
  <c r="GG86" i="8"/>
  <c r="GU86" i="8"/>
  <c r="FQ86" i="8"/>
  <c r="EU86" i="8"/>
  <c r="EO86" i="8"/>
  <c r="EI86" i="8"/>
  <c r="DM86" i="8"/>
  <c r="CW86" i="8"/>
  <c r="CQ86" i="8"/>
  <c r="BO86" i="8"/>
  <c r="BI86" i="8"/>
  <c r="ER85" i="8"/>
  <c r="EF85" i="8"/>
  <c r="DV85" i="8"/>
  <c r="CH84" i="8"/>
  <c r="CW83" i="8"/>
  <c r="CQ83" i="8"/>
  <c r="DV81" i="8"/>
  <c r="DP81" i="8"/>
  <c r="DX81" i="8"/>
  <c r="DY81" i="8" s="1"/>
  <c r="GJ79" i="8"/>
  <c r="FT79" i="8"/>
  <c r="ER79" i="8"/>
  <c r="EL79" i="8"/>
  <c r="EV79" i="8"/>
  <c r="EX79" i="8"/>
  <c r="DV79" i="8"/>
  <c r="DP79" i="8"/>
  <c r="DJ79" i="8"/>
  <c r="CT79" i="8"/>
  <c r="CY79" i="8"/>
  <c r="BL79" i="8"/>
  <c r="EV77" i="8"/>
  <c r="EX77" i="8" s="1"/>
  <c r="EI77" i="8"/>
  <c r="CW77" i="8"/>
  <c r="AV77" i="8"/>
  <c r="AJ77" i="8"/>
  <c r="CQ76" i="8"/>
  <c r="CE76" i="8"/>
  <c r="BU76" i="8"/>
  <c r="BY76" i="8"/>
  <c r="CA76" i="8" s="1"/>
  <c r="AM76" i="8"/>
  <c r="HO75" i="8"/>
  <c r="HI75" i="8"/>
  <c r="GS75" i="8"/>
  <c r="GM75" i="8"/>
  <c r="FQ75" i="8"/>
  <c r="FK75" i="8"/>
  <c r="FE75" i="8"/>
  <c r="EI75" i="8"/>
  <c r="EC75" i="8"/>
  <c r="DS75" i="8"/>
  <c r="DW75" i="8"/>
  <c r="CH75" i="8"/>
  <c r="BR75" i="8"/>
  <c r="AV75" i="8"/>
  <c r="AP75" i="8"/>
  <c r="AZ75" i="8"/>
  <c r="BB75" i="8" s="1"/>
  <c r="T75" i="8"/>
  <c r="AA75" i="8"/>
  <c r="HR74" i="8"/>
  <c r="GZ74" i="8"/>
  <c r="GJ74" i="8"/>
  <c r="FN74" i="8"/>
  <c r="AP74" i="8"/>
  <c r="Z74" i="8"/>
  <c r="IQ73" i="8"/>
  <c r="IK73" i="8"/>
  <c r="IE73" i="8"/>
  <c r="HY73" i="8"/>
  <c r="HO73" i="8"/>
  <c r="DM73" i="8"/>
  <c r="CQ73" i="8"/>
  <c r="CK73" i="8"/>
  <c r="CE73" i="8"/>
  <c r="HL72" i="8"/>
  <c r="HF72" i="8"/>
  <c r="GZ72" i="8"/>
  <c r="GJ72" i="8"/>
  <c r="EO71" i="8"/>
  <c r="DS71" i="8"/>
  <c r="DM71" i="8"/>
  <c r="DX71" i="8"/>
  <c r="CQ71" i="8"/>
  <c r="CK71" i="8"/>
  <c r="CE71" i="8"/>
  <c r="BY71" i="8"/>
  <c r="CA71" i="8" s="1"/>
  <c r="BF71" i="8"/>
  <c r="AV71" i="8"/>
  <c r="T71" i="8"/>
  <c r="HL70" i="8"/>
  <c r="GP70" i="8"/>
  <c r="U13" i="7"/>
  <c r="W13" i="7" s="1"/>
  <c r="K17" i="7"/>
  <c r="AM158" i="8"/>
  <c r="DG154" i="8"/>
  <c r="CO152" i="8"/>
  <c r="EX160" i="8"/>
  <c r="H25" i="7"/>
  <c r="S25" i="7"/>
  <c r="S17" i="7"/>
  <c r="O17" i="7"/>
  <c r="EP145" i="8"/>
  <c r="T145" i="8"/>
  <c r="DG144" i="8"/>
  <c r="DF143" i="8"/>
  <c r="BV143" i="8"/>
  <c r="FI142" i="8"/>
  <c r="BW142" i="8"/>
  <c r="DF141" i="8"/>
  <c r="GA140" i="8"/>
  <c r="CO140" i="8"/>
  <c r="DF139" i="8"/>
  <c r="T139" i="8"/>
  <c r="FI138" i="8"/>
  <c r="U138" i="8"/>
  <c r="DX137" i="8"/>
  <c r="T137" i="8"/>
  <c r="GA136" i="8"/>
  <c r="FT160" i="8"/>
  <c r="DX135" i="8"/>
  <c r="DZ135" i="8" s="1"/>
  <c r="CN155" i="8"/>
  <c r="AL155" i="8"/>
  <c r="AN155" i="8" s="1"/>
  <c r="BW154" i="8"/>
  <c r="EP151" i="8"/>
  <c r="ER151" i="8" s="1"/>
  <c r="BI160" i="8"/>
  <c r="R25" i="7"/>
  <c r="BV150" i="8"/>
  <c r="BX150" i="8" s="1"/>
  <c r="AL150" i="8"/>
  <c r="AM147" i="8"/>
  <c r="U20" i="7"/>
  <c r="V14" i="7"/>
  <c r="W14" i="7" s="1"/>
  <c r="T17" i="7"/>
  <c r="DP121" i="8"/>
  <c r="DW121" i="8"/>
  <c r="DD121" i="8"/>
  <c r="CH121" i="8"/>
  <c r="CY121" i="8"/>
  <c r="CZ121" i="8" s="1"/>
  <c r="BF121" i="8"/>
  <c r="CX116" i="8"/>
  <c r="CH116" i="8"/>
  <c r="BF116" i="8"/>
  <c r="BY116" i="8"/>
  <c r="AA116" i="8"/>
  <c r="AC116" i="8"/>
  <c r="H116" i="8"/>
  <c r="DD114" i="8"/>
  <c r="DX114" i="8"/>
  <c r="DY114" i="8" s="1"/>
  <c r="BY113" i="8"/>
  <c r="BF113" i="8"/>
  <c r="AZ113" i="8"/>
  <c r="BO112" i="8"/>
  <c r="DD107" i="8"/>
  <c r="DX107" i="8"/>
  <c r="AJ107" i="8"/>
  <c r="H107" i="8"/>
  <c r="AB107" i="8"/>
  <c r="AC107" i="8" s="1"/>
  <c r="FK106" i="8"/>
  <c r="DG106" i="8"/>
  <c r="BI106" i="8"/>
  <c r="BY106" i="8"/>
  <c r="AG106" i="8"/>
  <c r="K106" i="8"/>
  <c r="HC93" i="8"/>
  <c r="HS93" i="8"/>
  <c r="DS93" i="8"/>
  <c r="DW93" i="8"/>
  <c r="CE93" i="8"/>
  <c r="AB93" i="8"/>
  <c r="AC93" i="8"/>
  <c r="K93" i="8"/>
  <c r="FB92" i="8"/>
  <c r="FU92" i="8"/>
  <c r="BA90" i="8"/>
  <c r="AJ90" i="8"/>
  <c r="Z90" i="8"/>
  <c r="AB90" i="8"/>
  <c r="FB87" i="8"/>
  <c r="EI85" i="8"/>
  <c r="EW85" i="8"/>
  <c r="CY83" i="8"/>
  <c r="CZ83" i="8"/>
  <c r="CT83" i="8"/>
  <c r="AY77" i="8"/>
  <c r="EF76" i="8"/>
  <c r="CN73" i="8"/>
  <c r="CM95" i="8"/>
  <c r="BR73" i="8"/>
  <c r="BZ73" i="8"/>
  <c r="BI73" i="8"/>
  <c r="BY73" i="8"/>
  <c r="AG73" i="8"/>
  <c r="HC71" i="8"/>
  <c r="EF70" i="8"/>
  <c r="ED95" i="8"/>
  <c r="DP70" i="8"/>
  <c r="DD70" i="8"/>
  <c r="DW70" i="8"/>
  <c r="CT70" i="8"/>
  <c r="EG121" i="8"/>
  <c r="AA118" i="8"/>
  <c r="CX115" i="8"/>
  <c r="CZ115" i="8"/>
  <c r="CX113" i="8"/>
  <c r="BZ107" i="8"/>
  <c r="GR127" i="8"/>
  <c r="BY94" i="8"/>
  <c r="AB94" i="8"/>
  <c r="BY77" i="8"/>
  <c r="DX76" i="8"/>
  <c r="DY76" i="8" s="1"/>
  <c r="CY73" i="8"/>
  <c r="CZ73" i="8"/>
  <c r="GE95" i="8"/>
  <c r="FU70" i="8"/>
  <c r="FW70" i="8" s="1"/>
  <c r="I618" i="9"/>
  <c r="E64" i="8"/>
  <c r="I1638" i="9"/>
  <c r="I1502" i="9"/>
  <c r="I74" i="9"/>
  <c r="I1570" i="9"/>
  <c r="I1094" i="9"/>
  <c r="I1366" i="9"/>
  <c r="I210" i="9"/>
  <c r="I414" i="9"/>
  <c r="I890" i="9"/>
  <c r="I1026" i="9"/>
  <c r="I1434" i="9"/>
  <c r="I346" i="9"/>
  <c r="I1230" i="9"/>
  <c r="I1298" i="9"/>
  <c r="I958" i="9"/>
  <c r="I686" i="9"/>
  <c r="I754" i="9"/>
  <c r="I1162" i="9"/>
  <c r="I822" i="9"/>
  <c r="HY90" i="8"/>
  <c r="IS90" i="8"/>
  <c r="FE85" i="8"/>
  <c r="FU85" i="8"/>
  <c r="GU81" i="8"/>
  <c r="GV81" i="8" s="1"/>
  <c r="CH80" i="8"/>
  <c r="CY80" i="8"/>
  <c r="BF80" i="8"/>
  <c r="HS78" i="8"/>
  <c r="HU78" i="8"/>
  <c r="GZ78" i="8"/>
  <c r="GX95" i="8"/>
  <c r="HS72" i="8"/>
  <c r="HU72" i="8"/>
  <c r="DD102" i="8"/>
  <c r="BY112" i="8"/>
  <c r="GT72" i="8"/>
  <c r="BR111" i="8"/>
  <c r="AS86" i="8"/>
  <c r="DX75" i="8"/>
  <c r="BZ79" i="8"/>
  <c r="CA79" i="8"/>
  <c r="BF89" i="8"/>
  <c r="GC117" i="8"/>
  <c r="AB110" i="8"/>
  <c r="CX117" i="8"/>
  <c r="GQ127" i="8"/>
  <c r="GM127" i="8"/>
  <c r="DJ112" i="8"/>
  <c r="BO111" i="8"/>
  <c r="HN95" i="8"/>
  <c r="HT81" i="8"/>
  <c r="HU81" i="8"/>
  <c r="IR78" i="8"/>
  <c r="EV78" i="8"/>
  <c r="BY78" i="8"/>
  <c r="AZ78" i="8"/>
  <c r="BB78" i="8" s="1"/>
  <c r="EV73" i="8"/>
  <c r="CX72" i="8"/>
  <c r="DD117" i="8"/>
  <c r="DX117" i="8"/>
  <c r="AJ103" i="8"/>
  <c r="BA103" i="8"/>
  <c r="HO84" i="8"/>
  <c r="EC84" i="8"/>
  <c r="BI118" i="8"/>
  <c r="AA90" i="8"/>
  <c r="IS89" i="8"/>
  <c r="IT89" i="8" s="1"/>
  <c r="BA110" i="8"/>
  <c r="BF74" i="8"/>
  <c r="K90" i="8"/>
  <c r="GU94" i="8"/>
  <c r="GV94" i="8"/>
  <c r="FW86" i="8"/>
  <c r="DD75" i="8"/>
  <c r="I482" i="9"/>
  <c r="I142" i="9"/>
  <c r="V60" i="6"/>
  <c r="V58" i="6"/>
  <c r="H61" i="6"/>
  <c r="V52" i="6"/>
  <c r="T54" i="6"/>
  <c r="W121" i="8"/>
  <c r="BU114" i="8"/>
  <c r="BI103" i="8"/>
  <c r="CT89" i="8"/>
  <c r="DW88" i="8"/>
  <c r="CX88" i="8"/>
  <c r="CZ88" i="8" s="1"/>
  <c r="AZ86" i="8"/>
  <c r="GU83" i="8"/>
  <c r="GT82" i="8"/>
  <c r="IR70" i="8"/>
  <c r="EG117" i="8"/>
  <c r="EU126" i="8"/>
  <c r="EM126" i="8"/>
  <c r="CK122" i="8"/>
  <c r="AM121" i="8"/>
  <c r="AG121" i="8"/>
  <c r="GA120" i="8"/>
  <c r="GC120" i="8"/>
  <c r="FS120" i="8"/>
  <c r="FU120" i="8" s="1"/>
  <c r="EU120" i="8"/>
  <c r="EM120" i="8"/>
  <c r="EE120" i="8"/>
  <c r="EG120" i="8" s="1"/>
  <c r="BI120" i="8"/>
  <c r="GB119" i="8"/>
  <c r="GC119" i="8"/>
  <c r="FD119" i="8"/>
  <c r="FE119" i="8" s="1"/>
  <c r="EV119" i="8"/>
  <c r="EW119" i="8"/>
  <c r="EE119" i="8"/>
  <c r="DS119" i="8"/>
  <c r="DW119" i="8"/>
  <c r="DY119" i="8" s="1"/>
  <c r="CW119" i="8"/>
  <c r="AY119" i="8"/>
  <c r="BO118" i="8"/>
  <c r="FS117" i="8"/>
  <c r="FU117" i="8" s="1"/>
  <c r="FC117" i="8"/>
  <c r="FE117" i="8" s="1"/>
  <c r="FC116" i="8"/>
  <c r="FE116" i="8" s="1"/>
  <c r="EU116" i="8"/>
  <c r="EW116" i="8" s="1"/>
  <c r="EM116" i="8"/>
  <c r="EU114" i="8"/>
  <c r="EW114" i="8"/>
  <c r="DG114" i="8"/>
  <c r="GI113" i="8"/>
  <c r="GA113" i="8"/>
  <c r="EN113" i="8"/>
  <c r="EO113" i="8" s="1"/>
  <c r="GJ112" i="8"/>
  <c r="GK112" i="8" s="1"/>
  <c r="FS112" i="8"/>
  <c r="BU111" i="8"/>
  <c r="T110" i="8"/>
  <c r="GN127" i="8"/>
  <c r="FS109" i="8"/>
  <c r="FK109" i="8"/>
  <c r="FC109" i="8"/>
  <c r="EM109" i="8"/>
  <c r="EE109" i="8"/>
  <c r="EG109" i="8"/>
  <c r="EV108" i="8"/>
  <c r="EW108" i="8" s="1"/>
  <c r="EN108" i="8"/>
  <c r="EO108" i="8"/>
  <c r="DP108" i="8"/>
  <c r="GJ105" i="8"/>
  <c r="GK105" i="8" s="1"/>
  <c r="EM105" i="8"/>
  <c r="W105" i="8"/>
  <c r="GB103" i="8"/>
  <c r="GC103" i="8"/>
  <c r="DV103" i="8"/>
  <c r="GP127" i="8"/>
  <c r="GL127" i="8"/>
  <c r="EL94" i="8"/>
  <c r="DD94" i="8"/>
  <c r="CN94" i="8"/>
  <c r="BX93" i="8"/>
  <c r="BR93" i="8"/>
  <c r="CX92" i="8"/>
  <c r="BU92" i="8"/>
  <c r="BO92" i="8"/>
  <c r="AS92" i="8"/>
  <c r="W92" i="8"/>
  <c r="EI90" i="8"/>
  <c r="HY87" i="8"/>
  <c r="GJ85" i="8"/>
  <c r="IN83" i="8"/>
  <c r="HR83" i="8"/>
  <c r="EI83" i="8"/>
  <c r="EO81" i="8"/>
  <c r="DS81" i="8"/>
  <c r="CN81" i="8"/>
  <c r="CX81" i="8"/>
  <c r="BY81" i="8"/>
  <c r="HR79" i="8"/>
  <c r="FU79" i="8"/>
  <c r="EI79" i="8"/>
  <c r="H79" i="8"/>
  <c r="EU78" i="8"/>
  <c r="EO78" i="8"/>
  <c r="HO77" i="8"/>
  <c r="DM77" i="8"/>
  <c r="BR77" i="8"/>
  <c r="FU76" i="8"/>
  <c r="EI76" i="8"/>
  <c r="DM76" i="8"/>
  <c r="DG76" i="8"/>
  <c r="CK75" i="8"/>
  <c r="DJ74" i="8"/>
  <c r="DD74" i="8"/>
  <c r="CN74" i="8"/>
  <c r="GM72" i="8"/>
  <c r="EU72" i="8"/>
  <c r="GT71" i="8"/>
  <c r="FH71" i="8"/>
  <c r="FH95" i="8" s="1"/>
  <c r="EL71" i="8"/>
  <c r="BI71" i="8"/>
  <c r="GU70" i="8"/>
  <c r="GD70" i="8"/>
  <c r="CY126" i="8"/>
  <c r="CN126" i="8"/>
  <c r="CH126" i="8"/>
  <c r="BX126" i="8"/>
  <c r="BL126" i="8"/>
  <c r="BY126" i="8"/>
  <c r="CA126" i="8"/>
  <c r="AV126" i="8"/>
  <c r="AP126" i="8"/>
  <c r="T126" i="8"/>
  <c r="N126" i="8"/>
  <c r="FE125" i="8"/>
  <c r="EO125" i="8"/>
  <c r="EF125" i="8"/>
  <c r="EG125" i="8" s="1"/>
  <c r="FK124" i="8"/>
  <c r="FM124" i="8" s="1"/>
  <c r="EU124" i="8"/>
  <c r="EW124" i="8"/>
  <c r="EM124" i="8"/>
  <c r="EO124" i="8" s="1"/>
  <c r="EE124" i="8"/>
  <c r="GA122" i="8"/>
  <c r="GC122" i="8"/>
  <c r="EM122" i="8"/>
  <c r="K122" i="8"/>
  <c r="FT121" i="8"/>
  <c r="FU121" i="8"/>
  <c r="Z121" i="8"/>
  <c r="FK119" i="8"/>
  <c r="FM119" i="8" s="1"/>
  <c r="CN119" i="8"/>
  <c r="BX119" i="8"/>
  <c r="BR119" i="8"/>
  <c r="BF119" i="8"/>
  <c r="AV119" i="8"/>
  <c r="EN116" i="8"/>
  <c r="EO116" i="8" s="1"/>
  <c r="GI114" i="8"/>
  <c r="GK114" i="8" s="1"/>
  <c r="EF114" i="8"/>
  <c r="EG114" i="8" s="1"/>
  <c r="DW114" i="8"/>
  <c r="CN114" i="8"/>
  <c r="AY114" i="8"/>
  <c r="AG114" i="8"/>
  <c r="FL112" i="8"/>
  <c r="FD112" i="8"/>
  <c r="FE112" i="8"/>
  <c r="EV112" i="8"/>
  <c r="EW112" i="8" s="1"/>
  <c r="EM112" i="8"/>
  <c r="EO112" i="8"/>
  <c r="BX112" i="8"/>
  <c r="AJ111" i="8"/>
  <c r="CQ108" i="8"/>
  <c r="CK108" i="8"/>
  <c r="CX108" i="8"/>
  <c r="BY108" i="8"/>
  <c r="FK107" i="8"/>
  <c r="FD105" i="8"/>
  <c r="FE105" i="8"/>
  <c r="CH105" i="8"/>
  <c r="AP105" i="8"/>
  <c r="GJ104" i="8"/>
  <c r="GK104" i="8"/>
  <c r="FL104" i="8"/>
  <c r="FM104" i="8"/>
  <c r="EE103" i="8"/>
  <c r="EG103" i="8"/>
  <c r="EM102" i="8"/>
  <c r="EE102" i="8"/>
  <c r="EG102" i="8" s="1"/>
  <c r="DW102" i="8"/>
  <c r="BX102" i="8"/>
  <c r="BL102" i="8"/>
  <c r="BF102" i="8"/>
  <c r="AV102" i="8"/>
  <c r="AP102" i="8"/>
  <c r="AP127" i="8" s="1"/>
  <c r="HF94" i="8"/>
  <c r="EU94" i="8"/>
  <c r="DS94" i="8"/>
  <c r="CQ94" i="8"/>
  <c r="AG93" i="8"/>
  <c r="BL92" i="8"/>
  <c r="AV92" i="8"/>
  <c r="IE89" i="8"/>
  <c r="W88" i="8"/>
  <c r="Q88" i="8"/>
  <c r="Z85" i="8"/>
  <c r="IK83" i="8"/>
  <c r="FQ83" i="8"/>
  <c r="BI83" i="8"/>
  <c r="AJ82" i="8"/>
  <c r="AA82" i="8"/>
  <c r="AC82" i="8" s="1"/>
  <c r="BR79" i="8"/>
  <c r="K79" i="8"/>
  <c r="IH77" i="8"/>
  <c r="T77" i="8"/>
  <c r="N77" i="8"/>
  <c r="DJ76" i="8"/>
  <c r="HL74" i="8"/>
  <c r="IE72" i="8"/>
  <c r="HT72" i="8"/>
  <c r="GD72" i="8"/>
  <c r="HR71" i="8"/>
  <c r="HT71" i="8"/>
  <c r="HU71" i="8" s="1"/>
  <c r="EI71" i="8"/>
  <c r="EC71" i="8"/>
  <c r="DG71" i="8"/>
  <c r="GM70" i="8"/>
  <c r="AV70" i="8"/>
  <c r="BX123" i="8"/>
  <c r="H123" i="8"/>
  <c r="DW122" i="8"/>
  <c r="BU122" i="8"/>
  <c r="DP119" i="8"/>
  <c r="K119" i="8"/>
  <c r="DJ117" i="8"/>
  <c r="BO117" i="8"/>
  <c r="DS115" i="8"/>
  <c r="DM115" i="8"/>
  <c r="CW115" i="8"/>
  <c r="CQ115" i="8"/>
  <c r="BL115" i="8"/>
  <c r="BE127" i="8"/>
  <c r="AV115" i="8"/>
  <c r="W115" i="8"/>
  <c r="BO114" i="8"/>
  <c r="Z113" i="8"/>
  <c r="W111" i="8"/>
  <c r="BO110" i="8"/>
  <c r="DS109" i="8"/>
  <c r="DM109" i="8"/>
  <c r="GA94" i="8"/>
  <c r="BF94" i="8"/>
  <c r="EF92" i="8"/>
  <c r="DV92" i="8"/>
  <c r="CN92" i="8"/>
  <c r="HL91" i="8"/>
  <c r="DD90" i="8"/>
  <c r="Q90" i="8"/>
  <c r="EO89" i="8"/>
  <c r="EU87" i="8"/>
  <c r="EO87" i="8"/>
  <c r="EI87" i="8"/>
  <c r="DS87" i="8"/>
  <c r="BU87" i="8"/>
  <c r="BO87" i="8"/>
  <c r="AY87" i="8"/>
  <c r="AS87" i="8"/>
  <c r="AM87" i="8"/>
  <c r="AG87" i="8"/>
  <c r="W87" i="8"/>
  <c r="K87" i="8"/>
  <c r="T86" i="8"/>
  <c r="CT85" i="8"/>
  <c r="K84" i="8"/>
  <c r="DV83" i="8"/>
  <c r="DP83" i="8"/>
  <c r="CK83" i="8"/>
  <c r="CE83" i="8"/>
  <c r="GZ82" i="8"/>
  <c r="GJ82" i="8"/>
  <c r="FB82" i="8"/>
  <c r="FH81" i="8"/>
  <c r="ER81" i="8"/>
  <c r="CK81" i="8"/>
  <c r="IQ79" i="8"/>
  <c r="IK79" i="8"/>
  <c r="IE79" i="8"/>
  <c r="FB79" i="8"/>
  <c r="AA79" i="8"/>
  <c r="HF78" i="8"/>
  <c r="GJ78" i="8"/>
  <c r="FH78" i="8"/>
  <c r="FB78" i="8"/>
  <c r="EL78" i="8"/>
  <c r="BO76" i="8"/>
  <c r="BX75" i="8"/>
  <c r="BL75" i="8"/>
  <c r="EF73" i="8"/>
  <c r="W73" i="8"/>
  <c r="K73" i="8"/>
  <c r="K95" i="8" s="1"/>
  <c r="IR72" i="8"/>
  <c r="BU72" i="8"/>
  <c r="BO72" i="8"/>
  <c r="HI70" i="8"/>
  <c r="HC70" i="8"/>
  <c r="FB70" i="8"/>
  <c r="GZ127" i="8"/>
  <c r="B443" i="10"/>
  <c r="X40" i="2"/>
  <c r="C215" i="8"/>
  <c r="C56" i="8"/>
  <c r="C75" i="8"/>
  <c r="C73" i="8"/>
  <c r="C74" i="8"/>
  <c r="H326" i="13"/>
  <c r="H66" i="13"/>
  <c r="C40" i="8"/>
  <c r="I199" i="4"/>
  <c r="I167" i="4"/>
  <c r="L25" i="7"/>
  <c r="AS160" i="8"/>
  <c r="DF136" i="8"/>
  <c r="DH136" i="8" s="1"/>
  <c r="AL136" i="8"/>
  <c r="X160" i="8"/>
  <c r="FI135" i="8"/>
  <c r="U135" i="8"/>
  <c r="U21" i="7"/>
  <c r="W21" i="7" s="1"/>
  <c r="K25" i="7"/>
  <c r="O25" i="7"/>
  <c r="Q17" i="7"/>
  <c r="AL151" i="8"/>
  <c r="T151" i="8"/>
  <c r="V151" i="8" s="1"/>
  <c r="GA150" i="8"/>
  <c r="BW150" i="8"/>
  <c r="BE150" i="8"/>
  <c r="BF150" i="8" s="1"/>
  <c r="FH149" i="8"/>
  <c r="AL149" i="8"/>
  <c r="FH147" i="8"/>
  <c r="FJ147" i="8" s="1"/>
  <c r="DF147" i="8"/>
  <c r="DH147" i="8" s="1"/>
  <c r="BD147" i="8"/>
  <c r="FI146" i="8"/>
  <c r="EQ146" i="8"/>
  <c r="DG146" i="8"/>
  <c r="DG145" i="8"/>
  <c r="FZ144" i="8"/>
  <c r="DX144" i="8"/>
  <c r="DZ144" i="8" s="1"/>
  <c r="T144" i="8"/>
  <c r="V144" i="8" s="1"/>
  <c r="FI143" i="8"/>
  <c r="BE143" i="8"/>
  <c r="FH142" i="8"/>
  <c r="FJ142" i="8" s="1"/>
  <c r="DX142" i="8"/>
  <c r="BD142" i="8"/>
  <c r="BF142" i="8" s="1"/>
  <c r="AM141" i="8"/>
  <c r="DX140" i="8"/>
  <c r="BV140" i="8"/>
  <c r="BE139" i="8"/>
  <c r="FZ138" i="8"/>
  <c r="GB138" i="8" s="1"/>
  <c r="EP138" i="8"/>
  <c r="DX138" i="8"/>
  <c r="T138" i="8"/>
  <c r="V138" i="8" s="1"/>
  <c r="DW160" i="8"/>
  <c r="U137" i="8"/>
  <c r="V137" i="8"/>
  <c r="EB160" i="8"/>
  <c r="CN136" i="8"/>
  <c r="CP136" i="8"/>
  <c r="BV136" i="8"/>
  <c r="BX136" i="8" s="1"/>
  <c r="FE160" i="8"/>
  <c r="AQ160" i="8"/>
  <c r="AM135" i="8"/>
  <c r="I263" i="4"/>
  <c r="N25" i="7"/>
  <c r="P17" i="7"/>
  <c r="J17" i="7"/>
  <c r="FI159" i="8"/>
  <c r="CO159" i="8"/>
  <c r="U159" i="8"/>
  <c r="EP158" i="8"/>
  <c r="ER158" i="8"/>
  <c r="AL158" i="8"/>
  <c r="AN158" i="8"/>
  <c r="DY157" i="8"/>
  <c r="CO157" i="8"/>
  <c r="EP156" i="8"/>
  <c r="BV156" i="8"/>
  <c r="BX156" i="8" s="1"/>
  <c r="GA155" i="8"/>
  <c r="GB155" i="8" s="1"/>
  <c r="DY155" i="8"/>
  <c r="FZ154" i="8"/>
  <c r="DX154" i="8"/>
  <c r="T154" i="8"/>
  <c r="V154" i="8" s="1"/>
  <c r="DG153" i="8"/>
  <c r="AM153" i="8"/>
  <c r="U153" i="8"/>
  <c r="EQ151" i="8"/>
  <c r="DY151" i="8"/>
  <c r="DG151" i="8"/>
  <c r="CO151" i="8"/>
  <c r="BE151" i="8"/>
  <c r="U12" i="7"/>
  <c r="CV160" i="8"/>
  <c r="EO109" i="8"/>
  <c r="EO102" i="8"/>
  <c r="GI120" i="8"/>
  <c r="CX120" i="8"/>
  <c r="AY120" i="8"/>
  <c r="AZ120" i="8"/>
  <c r="AM120" i="8"/>
  <c r="DG119" i="8"/>
  <c r="DX119" i="8"/>
  <c r="CQ119" i="8"/>
  <c r="CE119" i="8"/>
  <c r="CY119" i="8"/>
  <c r="BO119" i="8"/>
  <c r="AS119" i="8"/>
  <c r="AR127" i="8"/>
  <c r="EN110" i="8"/>
  <c r="EO110" i="8"/>
  <c r="DS110" i="8"/>
  <c r="DR127" i="8"/>
  <c r="DM110" i="8"/>
  <c r="I127" i="8"/>
  <c r="EU109" i="8"/>
  <c r="EW109" i="8"/>
  <c r="DW109" i="8"/>
  <c r="DD109" i="8"/>
  <c r="CX109" i="8"/>
  <c r="CZ109" i="8" s="1"/>
  <c r="N109" i="8"/>
  <c r="GH127" i="8"/>
  <c r="FL108" i="8"/>
  <c r="FM108" i="8"/>
  <c r="EF108" i="8"/>
  <c r="DV108" i="8"/>
  <c r="CY108" i="8"/>
  <c r="CZ108" i="8"/>
  <c r="V127" i="8"/>
  <c r="W103" i="8"/>
  <c r="AB103" i="8"/>
  <c r="H103" i="8"/>
  <c r="FD102" i="8"/>
  <c r="EZ127" i="8"/>
  <c r="DM92" i="8"/>
  <c r="DW92" i="8"/>
  <c r="CE92" i="8"/>
  <c r="CY92" i="8"/>
  <c r="CZ92" i="8"/>
  <c r="BZ117" i="8"/>
  <c r="BL117" i="8"/>
  <c r="BF92" i="8"/>
  <c r="BY92" i="8"/>
  <c r="CA92" i="8" s="1"/>
  <c r="AJ92" i="8"/>
  <c r="AZ92" i="8"/>
  <c r="Z92" i="8"/>
  <c r="GU91" i="8"/>
  <c r="FD95" i="8"/>
  <c r="DM91" i="8"/>
  <c r="DX91" i="8"/>
  <c r="DG91" i="8"/>
  <c r="CQ91" i="8"/>
  <c r="CE91" i="8"/>
  <c r="CY91" i="8"/>
  <c r="BO91" i="8"/>
  <c r="HY89" i="8"/>
  <c r="IR89" i="8"/>
  <c r="HI89" i="8"/>
  <c r="HT89" i="8"/>
  <c r="AG88" i="8"/>
  <c r="AZ88" i="8"/>
  <c r="AA111" i="8"/>
  <c r="H111" i="8"/>
  <c r="GA110" i="8"/>
  <c r="GC110" i="8"/>
  <c r="FS110" i="8"/>
  <c r="FC110" i="8"/>
  <c r="EY127" i="8"/>
  <c r="EU110" i="8"/>
  <c r="EW110" i="8"/>
  <c r="FT74" i="8"/>
  <c r="FU74" i="8"/>
  <c r="FR95" i="8"/>
  <c r="FH74" i="8"/>
  <c r="FV74" i="8"/>
  <c r="FB74" i="8"/>
  <c r="DV74" i="8"/>
  <c r="CT74" i="8"/>
  <c r="AB74" i="8"/>
  <c r="T73" i="8"/>
  <c r="R95" i="8"/>
  <c r="N73" i="8"/>
  <c r="AA73" i="8"/>
  <c r="H73" i="8"/>
  <c r="IN72" i="8"/>
  <c r="IH72" i="8"/>
  <c r="IG95" i="8"/>
  <c r="IS72" i="8"/>
  <c r="IT72" i="8"/>
  <c r="DN127" i="8"/>
  <c r="BP127" i="8"/>
  <c r="AA88" i="8"/>
  <c r="F127" i="8"/>
  <c r="IS87" i="8"/>
  <c r="IT87" i="8" s="1"/>
  <c r="BA120" i="8"/>
  <c r="BB120" i="8" s="1"/>
  <c r="AG120" i="8"/>
  <c r="EM119" i="8"/>
  <c r="EO119" i="8" s="1"/>
  <c r="EI127" i="8"/>
  <c r="CK119" i="8"/>
  <c r="BU119" i="8"/>
  <c r="BT127" i="8"/>
  <c r="BZ119" i="8"/>
  <c r="BI119" i="8"/>
  <c r="EF110" i="8"/>
  <c r="EG110" i="8" s="1"/>
  <c r="GA109" i="8"/>
  <c r="DY102" i="8"/>
  <c r="CN117" i="8"/>
  <c r="CY117" i="8"/>
  <c r="CG127" i="8"/>
  <c r="CH117" i="8"/>
  <c r="BR117" i="8"/>
  <c r="GD89" i="8"/>
  <c r="GT89" i="8"/>
  <c r="BY117" i="8"/>
  <c r="CA117" i="8" s="1"/>
  <c r="AY117" i="8"/>
  <c r="AS117" i="8"/>
  <c r="AQ127" i="8"/>
  <c r="AM117" i="8"/>
  <c r="AG117" i="8"/>
  <c r="AZ117" i="8"/>
  <c r="W117" i="8"/>
  <c r="K117" i="8"/>
  <c r="BL85" i="8"/>
  <c r="BZ85" i="8"/>
  <c r="BF85" i="8"/>
  <c r="BE95" i="8"/>
  <c r="H85" i="8"/>
  <c r="AB85" i="8"/>
  <c r="HY84" i="8"/>
  <c r="HS84" i="8"/>
  <c r="HC84" i="8"/>
  <c r="GA84" i="8"/>
  <c r="GT84" i="8"/>
  <c r="FE84" i="8"/>
  <c r="DG84" i="8"/>
  <c r="CW81" i="8"/>
  <c r="CY81" i="8"/>
  <c r="CZ81" i="8" s="1"/>
  <c r="GM80" i="8"/>
  <c r="GT80" i="8"/>
  <c r="GV80" i="8"/>
  <c r="GA80" i="8"/>
  <c r="FU80" i="8"/>
  <c r="FE80" i="8"/>
  <c r="EI80" i="8"/>
  <c r="EV80" i="8"/>
  <c r="EX80" i="8"/>
  <c r="EC80" i="8"/>
  <c r="DG80" i="8"/>
  <c r="CQ80" i="8"/>
  <c r="CE80" i="8"/>
  <c r="BO80" i="8"/>
  <c r="BI80" i="8"/>
  <c r="BY80" i="8"/>
  <c r="AY80" i="8"/>
  <c r="AQ95" i="8"/>
  <c r="AS80" i="8"/>
  <c r="AG80" i="8"/>
  <c r="AZ80" i="8"/>
  <c r="Q80" i="8"/>
  <c r="O95" i="8"/>
  <c r="AA80" i="8"/>
  <c r="K80" i="8"/>
  <c r="I95" i="8"/>
  <c r="HY79" i="8"/>
  <c r="IS79" i="8"/>
  <c r="IT79" i="8"/>
  <c r="W79" i="8"/>
  <c r="AB79" i="8"/>
  <c r="AC79" i="8" s="1"/>
  <c r="BA121" i="8"/>
  <c r="DW120" i="8"/>
  <c r="DE127" i="8"/>
  <c r="GB108" i="8"/>
  <c r="GC108" i="8" s="1"/>
  <c r="AA121" i="8"/>
  <c r="HC91" i="8"/>
  <c r="IR87" i="8"/>
  <c r="CX84" i="8"/>
  <c r="FV81" i="8"/>
  <c r="FW81" i="8"/>
  <c r="AZ102" i="8"/>
  <c r="AJ102" i="8"/>
  <c r="DS89" i="8"/>
  <c r="HT87" i="8"/>
  <c r="HU87" i="8" s="1"/>
  <c r="HL87" i="8"/>
  <c r="BZ87" i="8"/>
  <c r="BI87" i="8"/>
  <c r="EV86" i="8"/>
  <c r="EF86" i="8"/>
  <c r="H86" i="8"/>
  <c r="AZ84" i="8"/>
  <c r="AJ84" i="8"/>
  <c r="EW81" i="8"/>
  <c r="EC81" i="8"/>
  <c r="HF79" i="8"/>
  <c r="HT79" i="8"/>
  <c r="HU79" i="8" s="1"/>
  <c r="IE71" i="8"/>
  <c r="IS71" i="8"/>
  <c r="IT71" i="8"/>
  <c r="CE118" i="8"/>
  <c r="Z117" i="8"/>
  <c r="AB117" i="8"/>
  <c r="CN112" i="8"/>
  <c r="CY112" i="8"/>
  <c r="BU103" i="8"/>
  <c r="BO103" i="8"/>
  <c r="FT102" i="8"/>
  <c r="AA94" i="8"/>
  <c r="AC94" i="8"/>
  <c r="K94" i="8"/>
  <c r="DP92" i="8"/>
  <c r="DX92" i="8"/>
  <c r="BI92" i="8"/>
  <c r="BZ92" i="8"/>
  <c r="K76" i="8"/>
  <c r="AA76" i="8"/>
  <c r="AC76" i="8" s="1"/>
  <c r="EO75" i="8"/>
  <c r="BZ75" i="8"/>
  <c r="CA75" i="8" s="1"/>
  <c r="BF75" i="8"/>
  <c r="GU74" i="8"/>
  <c r="GV74" i="8" s="1"/>
  <c r="GA74" i="8"/>
  <c r="AE95" i="8"/>
  <c r="DV73" i="8"/>
  <c r="DX73" i="8"/>
  <c r="CR127" i="8"/>
  <c r="BY91" i="8"/>
  <c r="K88" i="8"/>
  <c r="HS86" i="8"/>
  <c r="DM81" i="8"/>
  <c r="DQ95" i="8"/>
  <c r="FC95" i="8"/>
  <c r="FF95" i="8"/>
  <c r="BR81" i="8"/>
  <c r="CY71" i="8"/>
  <c r="BJ127" i="8"/>
  <c r="BF126" i="8"/>
  <c r="AB125" i="8"/>
  <c r="BR102" i="8"/>
  <c r="DP125" i="8"/>
  <c r="EG126" i="8"/>
  <c r="EV71" i="8"/>
  <c r="HS85" i="8"/>
  <c r="IR85" i="8"/>
  <c r="BA108" i="8"/>
  <c r="CH81" i="8"/>
  <c r="EV81" i="8"/>
  <c r="BU71" i="8"/>
  <c r="IS94" i="8"/>
  <c r="FN89" i="8"/>
  <c r="ER86" i="8"/>
  <c r="CN118" i="8"/>
  <c r="DK127" i="8"/>
  <c r="CX112" i="8"/>
  <c r="AB111" i="8"/>
  <c r="IQ75" i="8"/>
  <c r="IK75" i="8"/>
  <c r="DJ75" i="8"/>
  <c r="CT75" i="8"/>
  <c r="EQ95" i="8"/>
  <c r="DS124" i="8"/>
  <c r="DW124" i="8"/>
  <c r="DX115" i="8"/>
  <c r="DY115" i="8"/>
  <c r="DG115" i="8"/>
  <c r="BA115" i="8"/>
  <c r="AF127" i="8"/>
  <c r="CX102" i="8"/>
  <c r="CH102" i="8"/>
  <c r="CF127" i="8"/>
  <c r="FT89" i="8"/>
  <c r="IB87" i="8"/>
  <c r="AV86" i="8"/>
  <c r="H84" i="8"/>
  <c r="AA84" i="8"/>
  <c r="IH83" i="8"/>
  <c r="IS83" i="8"/>
  <c r="DV77" i="8"/>
  <c r="DX77" i="8"/>
  <c r="AB77" i="8"/>
  <c r="AC77" i="8" s="1"/>
  <c r="CQ124" i="8"/>
  <c r="K118" i="8"/>
  <c r="AB118" i="8"/>
  <c r="AC118" i="8" s="1"/>
  <c r="AA115" i="8"/>
  <c r="AC115" i="8" s="1"/>
  <c r="T115" i="8"/>
  <c r="AJ114" i="8"/>
  <c r="BA114" i="8"/>
  <c r="BB114" i="8" s="1"/>
  <c r="AP108" i="8"/>
  <c r="AZ108" i="8"/>
  <c r="BX103" i="8"/>
  <c r="BZ103" i="8"/>
  <c r="IN94" i="8"/>
  <c r="HR94" i="8"/>
  <c r="HT94" i="8"/>
  <c r="CE94" i="8"/>
  <c r="CY94" i="8"/>
  <c r="EW78" i="8"/>
  <c r="EX78" i="8" s="1"/>
  <c r="EC78" i="8"/>
  <c r="IS76" i="8"/>
  <c r="IT76" i="8" s="1"/>
  <c r="DX125" i="8"/>
  <c r="DY125" i="8" s="1"/>
  <c r="CY125" i="8"/>
  <c r="CX119" i="8"/>
  <c r="CZ119" i="8" s="1"/>
  <c r="BY119" i="8"/>
  <c r="CA119" i="8" s="1"/>
  <c r="BZ115" i="8"/>
  <c r="AA102" i="8"/>
  <c r="HT90" i="8"/>
  <c r="HU90" i="8"/>
  <c r="GT86" i="8"/>
  <c r="DW86" i="8"/>
  <c r="HK95" i="8"/>
  <c r="BH127" i="8"/>
  <c r="AA126" i="8"/>
  <c r="DW71" i="8"/>
  <c r="DY71" i="8" s="1"/>
  <c r="BF91" i="8"/>
  <c r="CT102" i="8"/>
  <c r="BF115" i="8"/>
  <c r="DD125" i="8"/>
  <c r="HD95" i="8"/>
  <c r="BU108" i="8"/>
  <c r="AB115" i="8"/>
  <c r="AY108" i="8"/>
  <c r="BA87" i="8"/>
  <c r="BB87" i="8"/>
  <c r="H102" i="8"/>
  <c r="DW77" i="8"/>
  <c r="DY77" i="8"/>
  <c r="EC87" i="8"/>
  <c r="DX118" i="8"/>
  <c r="EI78" i="8"/>
  <c r="CY78" i="8"/>
  <c r="BX77" i="8"/>
  <c r="BZ77" i="8"/>
  <c r="CA77" i="8"/>
  <c r="AA77" i="8"/>
  <c r="DR95" i="8"/>
  <c r="DH95" i="8"/>
  <c r="DB95" i="8"/>
  <c r="CW71" i="8"/>
  <c r="BL71" i="8"/>
  <c r="L74" i="9"/>
  <c r="L1638" i="9"/>
  <c r="L1366" i="9"/>
  <c r="L1094" i="9"/>
  <c r="L822" i="9"/>
  <c r="L550" i="9"/>
  <c r="L346" i="9"/>
  <c r="L1502" i="9"/>
  <c r="L1162" i="9"/>
  <c r="L754" i="9"/>
  <c r="DP112" i="8"/>
  <c r="DX112" i="8"/>
  <c r="DY112" i="8" s="1"/>
  <c r="BA88" i="8"/>
  <c r="BB88" i="8" s="1"/>
  <c r="CY77" i="8"/>
  <c r="CE77" i="8"/>
  <c r="AJ74" i="8"/>
  <c r="N61" i="6"/>
  <c r="T36" i="6"/>
  <c r="BF124" i="8"/>
  <c r="DS116" i="8"/>
  <c r="DG116" i="8"/>
  <c r="CW116" i="8"/>
  <c r="CE116" i="8"/>
  <c r="BU116" i="8"/>
  <c r="BI116" i="8"/>
  <c r="CX114" i="8"/>
  <c r="CE111" i="8"/>
  <c r="BX104" i="8"/>
  <c r="BX127" i="8" s="1"/>
  <c r="T104" i="8"/>
  <c r="DW94" i="8"/>
  <c r="Q93" i="8"/>
  <c r="GT92" i="8"/>
  <c r="DJ89" i="8"/>
  <c r="CX89" i="8"/>
  <c r="IK88" i="8"/>
  <c r="HY88" i="8"/>
  <c r="HO88" i="8"/>
  <c r="HI88" i="8"/>
  <c r="BY85" i="8"/>
  <c r="HC81" i="8"/>
  <c r="AG81" i="8"/>
  <c r="BX79" i="8"/>
  <c r="CY74" i="8"/>
  <c r="GU82" i="8"/>
  <c r="GV82" i="8" s="1"/>
  <c r="GD82" i="8"/>
  <c r="EW77" i="8"/>
  <c r="EC77" i="8"/>
  <c r="DX123" i="8"/>
  <c r="DY123" i="8"/>
  <c r="Z120" i="8"/>
  <c r="AA119" i="8"/>
  <c r="Q117" i="8"/>
  <c r="DW116" i="8"/>
  <c r="AZ116" i="8"/>
  <c r="BB116" i="8" s="1"/>
  <c r="DW104" i="8"/>
  <c r="IR93" i="8"/>
  <c r="IT93" i="8"/>
  <c r="EI89" i="8"/>
  <c r="AB89" i="8"/>
  <c r="AC89" i="8" s="1"/>
  <c r="GZ86" i="8"/>
  <c r="GD86" i="8"/>
  <c r="FT86" i="8"/>
  <c r="EL86" i="8"/>
  <c r="CN86" i="8"/>
  <c r="IR83" i="8"/>
  <c r="EW83" i="8"/>
  <c r="EX83" i="8" s="1"/>
  <c r="HO76" i="8"/>
  <c r="K83" i="8"/>
  <c r="AB83" i="8"/>
  <c r="AC83" i="8" s="1"/>
  <c r="V25" i="6"/>
  <c r="FK122" i="8"/>
  <c r="DM122" i="8"/>
  <c r="AJ121" i="8"/>
  <c r="CQ118" i="8"/>
  <c r="DM114" i="8"/>
  <c r="FT112" i="8"/>
  <c r="T103" i="8"/>
  <c r="BX94" i="8"/>
  <c r="H94" i="8"/>
  <c r="IK89" i="8"/>
  <c r="FQ89" i="8"/>
  <c r="GD88" i="8"/>
  <c r="DX85" i="8"/>
  <c r="AA85" i="8"/>
  <c r="HS82" i="8"/>
  <c r="EU81" i="8"/>
  <c r="BO81" i="8"/>
  <c r="BA81" i="8"/>
  <c r="BB81" i="8"/>
  <c r="IR80" i="8"/>
  <c r="HS80" i="8"/>
  <c r="IB79" i="8"/>
  <c r="EF79" i="8"/>
  <c r="HT77" i="8"/>
  <c r="HU77" i="8" s="1"/>
  <c r="DS77" i="8"/>
  <c r="BO77" i="8"/>
  <c r="AP77" i="8"/>
  <c r="CK76" i="8"/>
  <c r="FU73" i="8"/>
  <c r="IK72" i="8"/>
  <c r="GM71" i="8"/>
  <c r="AY71" i="8"/>
  <c r="EE122" i="8"/>
  <c r="EG122" i="8" s="1"/>
  <c r="DG120" i="8"/>
  <c r="CW120" i="8"/>
  <c r="DM119" i="8"/>
  <c r="GB118" i="8"/>
  <c r="GC118" i="8" s="1"/>
  <c r="BI115" i="8"/>
  <c r="Z115" i="8"/>
  <c r="EN114" i="8"/>
  <c r="BL114" i="8"/>
  <c r="AS114" i="8"/>
  <c r="DV112" i="8"/>
  <c r="BI110" i="8"/>
  <c r="K110" i="8"/>
  <c r="AJ106" i="8"/>
  <c r="CH103" i="8"/>
  <c r="GJ94" i="8"/>
  <c r="DX93" i="8"/>
  <c r="DY93" i="8"/>
  <c r="AM93" i="8"/>
  <c r="CQ92" i="8"/>
  <c r="AP92" i="8"/>
  <c r="HF91" i="8"/>
  <c r="W89" i="8"/>
  <c r="AP87" i="8"/>
  <c r="HT85" i="8"/>
  <c r="HU85" i="8" s="1"/>
  <c r="EV85" i="8"/>
  <c r="EX85" i="8" s="1"/>
  <c r="HY83" i="8"/>
  <c r="DX83" i="8"/>
  <c r="BX83" i="8"/>
  <c r="IS82" i="8"/>
  <c r="IT82" i="8" s="1"/>
  <c r="N82" i="8"/>
  <c r="HS79" i="8"/>
  <c r="AG79" i="8"/>
  <c r="N79" i="8"/>
  <c r="CX78" i="8"/>
  <c r="H77" i="8"/>
  <c r="W76" i="8"/>
  <c r="CX75" i="8"/>
  <c r="CZ75" i="8" s="1"/>
  <c r="EO72" i="8"/>
  <c r="BR72" i="8"/>
  <c r="ER70" i="8"/>
  <c r="C10" i="8"/>
  <c r="C174" i="8"/>
  <c r="B213" i="10"/>
  <c r="C23" i="8"/>
  <c r="F262" i="4"/>
  <c r="I74" i="2"/>
  <c r="AB109" i="2" s="1"/>
  <c r="C7" i="8"/>
  <c r="I1638" i="2"/>
  <c r="AB1673" i="2" s="1"/>
  <c r="O385" i="9"/>
  <c r="C45" i="8"/>
  <c r="H26" i="13"/>
  <c r="C171" i="8"/>
  <c r="I550" i="2"/>
  <c r="AB585" i="2" s="1"/>
  <c r="C71" i="8"/>
  <c r="F38" i="4"/>
  <c r="C49" i="8"/>
  <c r="C18" i="8"/>
  <c r="C106" i="8"/>
  <c r="GB144" i="8"/>
  <c r="DH150" i="8"/>
  <c r="GK102" i="8"/>
  <c r="GV86" i="8"/>
  <c r="CA73" i="8"/>
  <c r="CZ112" i="8"/>
  <c r="EX81" i="8"/>
  <c r="AC103" i="8"/>
  <c r="FU102" i="8"/>
  <c r="FW74" i="8"/>
  <c r="AC85" i="8"/>
  <c r="FE102" i="8"/>
  <c r="DY92" i="8"/>
  <c r="B328" i="10"/>
  <c r="B512" i="10"/>
  <c r="H226" i="13"/>
  <c r="C225" i="8"/>
  <c r="H206" i="13"/>
  <c r="F1502" i="9"/>
  <c r="D1501" i="9"/>
  <c r="C51" i="8"/>
  <c r="H446" i="13"/>
  <c r="C222" i="8"/>
  <c r="H406" i="13"/>
  <c r="F958" i="9"/>
  <c r="C184" i="8"/>
  <c r="C109" i="8"/>
  <c r="C152" i="8"/>
  <c r="C112" i="8"/>
  <c r="C180" i="8"/>
  <c r="C214" i="8"/>
  <c r="C87" i="8"/>
  <c r="H126" i="13"/>
  <c r="C26" i="8"/>
  <c r="C84" i="8"/>
  <c r="C181" i="8"/>
  <c r="B489" i="10"/>
  <c r="C176" i="8"/>
  <c r="C194" i="8"/>
  <c r="C138" i="8"/>
  <c r="C105" i="8"/>
  <c r="C114" i="8"/>
  <c r="C21" i="8"/>
  <c r="F774" i="4"/>
  <c r="H426" i="13"/>
  <c r="C27" i="8"/>
  <c r="C145" i="8"/>
  <c r="C173" i="8"/>
  <c r="F210" i="9"/>
  <c r="O249" i="9"/>
  <c r="I210" i="2"/>
  <c r="AB245" i="2"/>
  <c r="B75" i="10"/>
  <c r="C147" i="8"/>
  <c r="F1298" i="9"/>
  <c r="C15" i="8"/>
  <c r="F614" i="4"/>
  <c r="C224" i="8"/>
  <c r="C30" i="8"/>
  <c r="C52" i="8"/>
  <c r="C156" i="8"/>
  <c r="B558" i="10"/>
  <c r="F678" i="4"/>
  <c r="C111" i="8"/>
  <c r="F1434" i="9"/>
  <c r="O1473" i="9" s="1"/>
  <c r="C206" i="8"/>
  <c r="F102" i="4"/>
  <c r="D101" i="4"/>
  <c r="I1298" i="2"/>
  <c r="AB1333" i="2" s="1"/>
  <c r="C141" i="8"/>
  <c r="C39" i="8"/>
  <c r="FW71" i="8"/>
  <c r="CX125" i="8"/>
  <c r="CZ125" i="8" s="1"/>
  <c r="CE125" i="8"/>
  <c r="BA125" i="8"/>
  <c r="AM125" i="8"/>
  <c r="DX124" i="8"/>
  <c r="DY124" i="8"/>
  <c r="DP124" i="8"/>
  <c r="H114" i="8"/>
  <c r="AA114" i="8"/>
  <c r="AC114" i="8"/>
  <c r="DX111" i="8"/>
  <c r="DU127" i="8"/>
  <c r="J127" i="8"/>
  <c r="AB105" i="8"/>
  <c r="ES95" i="8"/>
  <c r="EV93" i="8"/>
  <c r="CT93" i="8"/>
  <c r="CY93" i="8"/>
  <c r="CZ93" i="8" s="1"/>
  <c r="BF93" i="8"/>
  <c r="BY93" i="8"/>
  <c r="BD95" i="8"/>
  <c r="BA93" i="8"/>
  <c r="BB93" i="8" s="1"/>
  <c r="AJ93" i="8"/>
  <c r="GU92" i="8"/>
  <c r="GV92" i="8"/>
  <c r="GA92" i="8"/>
  <c r="FE91" i="8"/>
  <c r="FV91" i="8"/>
  <c r="FW91" i="8"/>
  <c r="BI91" i="8"/>
  <c r="BZ91" i="8"/>
  <c r="CA91" i="8"/>
  <c r="GT90" i="8"/>
  <c r="GV90" i="8" s="1"/>
  <c r="GD90" i="8"/>
  <c r="EW90" i="8"/>
  <c r="EF90" i="8"/>
  <c r="DG90" i="8"/>
  <c r="DW90" i="8"/>
  <c r="AZ90" i="8"/>
  <c r="BB90" i="8"/>
  <c r="AY90" i="8"/>
  <c r="DG89" i="8"/>
  <c r="DX89" i="8"/>
  <c r="DY89" i="8"/>
  <c r="EF87" i="8"/>
  <c r="EW87" i="8"/>
  <c r="EX87" i="8"/>
  <c r="EF84" i="8"/>
  <c r="EW84" i="8"/>
  <c r="DO95" i="8"/>
  <c r="DP84" i="8"/>
  <c r="AB84" i="8"/>
  <c r="AC84" i="8"/>
  <c r="Q84" i="8"/>
  <c r="HS83" i="8"/>
  <c r="GZ83" i="8"/>
  <c r="GD83" i="8"/>
  <c r="GT83" i="8"/>
  <c r="GB95" i="8"/>
  <c r="IB82" i="8"/>
  <c r="IR82" i="8"/>
  <c r="EF82" i="8"/>
  <c r="EF95" i="8"/>
  <c r="EE95" i="8"/>
  <c r="DW82" i="8"/>
  <c r="GU77" i="8"/>
  <c r="GV77" i="8"/>
  <c r="GL95" i="8"/>
  <c r="AG77" i="8"/>
  <c r="AZ77" i="8"/>
  <c r="BB77" i="8"/>
  <c r="AG74" i="8"/>
  <c r="AF95" i="8"/>
  <c r="BA74" i="8"/>
  <c r="IB73" i="8"/>
  <c r="IS73" i="8"/>
  <c r="IT73" i="8" s="1"/>
  <c r="IA95" i="8"/>
  <c r="GO95" i="8"/>
  <c r="GP73" i="8"/>
  <c r="GI95" i="8"/>
  <c r="GJ73" i="8"/>
  <c r="GD73" i="8"/>
  <c r="GU73" i="8"/>
  <c r="GV73" i="8"/>
  <c r="FT73" i="8"/>
  <c r="FV73" i="8"/>
  <c r="FW73" i="8" s="1"/>
  <c r="AS73" i="8"/>
  <c r="DJ72" i="8"/>
  <c r="CQ72" i="8"/>
  <c r="CJ95" i="8"/>
  <c r="CK72" i="8"/>
  <c r="CY72" i="8"/>
  <c r="CD95" i="8"/>
  <c r="AA71" i="8"/>
  <c r="H71" i="8"/>
  <c r="IM95" i="8"/>
  <c r="IN70" i="8"/>
  <c r="HE95" i="8"/>
  <c r="HF70" i="8"/>
  <c r="GZ70" i="8"/>
  <c r="GY95" i="8"/>
  <c r="CH70" i="8"/>
  <c r="CX70" i="8"/>
  <c r="AJ70" i="8"/>
  <c r="BA70" i="8"/>
  <c r="BB70" i="8" s="1"/>
  <c r="AB70" i="8"/>
  <c r="K70" i="8"/>
  <c r="G28" i="6"/>
  <c r="AY121" i="8"/>
  <c r="AZ121" i="8"/>
  <c r="BB121" i="8" s="1"/>
  <c r="DG113" i="8"/>
  <c r="DW113" i="8"/>
  <c r="G127" i="8"/>
  <c r="H109" i="8"/>
  <c r="FS108" i="8"/>
  <c r="FU108" i="8" s="1"/>
  <c r="FO127" i="8"/>
  <c r="AZ107" i="8"/>
  <c r="AE127" i="8"/>
  <c r="EU104" i="8"/>
  <c r="EQ127" i="8"/>
  <c r="EE104" i="8"/>
  <c r="EA127" i="8"/>
  <c r="FU87" i="8"/>
  <c r="FK87" i="8"/>
  <c r="BL87" i="8"/>
  <c r="BY87" i="8"/>
  <c r="CA87" i="8" s="1"/>
  <c r="HI86" i="8"/>
  <c r="HH95" i="8"/>
  <c r="CT86" i="8"/>
  <c r="CY86" i="8"/>
  <c r="CZ86" i="8" s="1"/>
  <c r="DG82" i="8"/>
  <c r="DF95" i="8"/>
  <c r="DX82" i="8"/>
  <c r="DY82" i="8" s="1"/>
  <c r="CY82" i="8"/>
  <c r="CZ82" i="8"/>
  <c r="CE82" i="8"/>
  <c r="BN95" i="8"/>
  <c r="BO82" i="8"/>
  <c r="BZ82" i="8"/>
  <c r="BH95" i="8"/>
  <c r="AZ82" i="8"/>
  <c r="AH95" i="8"/>
  <c r="GJ77" i="8"/>
  <c r="GH95" i="8"/>
  <c r="GT77" i="8"/>
  <c r="FH77" i="8"/>
  <c r="FG95" i="8"/>
  <c r="FV77" i="8"/>
  <c r="FW77" i="8" s="1"/>
  <c r="FA95" i="8"/>
  <c r="GU76" i="8"/>
  <c r="FE76" i="8"/>
  <c r="FE95" i="8"/>
  <c r="FV76" i="8"/>
  <c r="FW76" i="8" s="1"/>
  <c r="EW76" i="8"/>
  <c r="EX76" i="8"/>
  <c r="EU76" i="8"/>
  <c r="CH76" i="8"/>
  <c r="CG95" i="8"/>
  <c r="BQ95" i="8"/>
  <c r="BR76" i="8"/>
  <c r="BL70" i="8"/>
  <c r="BZ70" i="8"/>
  <c r="F95" i="8"/>
  <c r="H70" i="8"/>
  <c r="AS126" i="8"/>
  <c r="BA126" i="8"/>
  <c r="AB126" i="8"/>
  <c r="AC126" i="8" s="1"/>
  <c r="H126" i="8"/>
  <c r="BA113" i="8"/>
  <c r="BB113" i="8"/>
  <c r="AJ113" i="8"/>
  <c r="CW105" i="8"/>
  <c r="CU127" i="8"/>
  <c r="CK105" i="8"/>
  <c r="CJ127" i="8"/>
  <c r="DW103" i="8"/>
  <c r="DY103" i="8" s="1"/>
  <c r="DB127" i="8"/>
  <c r="CN103" i="8"/>
  <c r="CM127" i="8"/>
  <c r="BL103" i="8"/>
  <c r="BK127" i="8"/>
  <c r="AY103" i="8"/>
  <c r="AW127" i="8"/>
  <c r="FZ127" i="8"/>
  <c r="GB102" i="8"/>
  <c r="FK102" i="8"/>
  <c r="FG127" i="8"/>
  <c r="DT127" i="8"/>
  <c r="DV102" i="8"/>
  <c r="Q102" i="8"/>
  <c r="O127" i="8"/>
  <c r="HY94" i="8"/>
  <c r="IR94" i="8"/>
  <c r="CT94" i="8"/>
  <c r="CR95" i="8"/>
  <c r="GU93" i="8"/>
  <c r="GV93" i="8" s="1"/>
  <c r="GD93" i="8"/>
  <c r="GZ92" i="8"/>
  <c r="HS92" i="8"/>
  <c r="H92" i="8"/>
  <c r="AA92" i="8"/>
  <c r="AC92" i="8"/>
  <c r="IB91" i="8"/>
  <c r="IS91" i="8"/>
  <c r="H91" i="8"/>
  <c r="G95" i="8"/>
  <c r="AB91" i="8"/>
  <c r="AC91" i="8" s="1"/>
  <c r="IQ90" i="8"/>
  <c r="IR90" i="8"/>
  <c r="IT90" i="8"/>
  <c r="BZ90" i="8"/>
  <c r="CA90" i="8" s="1"/>
  <c r="BL90" i="8"/>
  <c r="BI89" i="8"/>
  <c r="BZ89" i="8"/>
  <c r="AS89" i="8"/>
  <c r="BA89" i="8"/>
  <c r="AJ89" i="8"/>
  <c r="AZ89" i="8"/>
  <c r="BB89" i="8" s="1"/>
  <c r="FN84" i="8"/>
  <c r="FL95" i="8"/>
  <c r="FU84" i="8"/>
  <c r="FW84" i="8" s="1"/>
  <c r="BI84" i="8"/>
  <c r="BY84" i="8"/>
  <c r="CA84" i="8"/>
  <c r="BU80" i="8"/>
  <c r="BT95" i="8"/>
  <c r="BZ80" i="8"/>
  <c r="CA80" i="8"/>
  <c r="Z80" i="8"/>
  <c r="AB80" i="8"/>
  <c r="AC80" i="8"/>
  <c r="GT79" i="8"/>
  <c r="GV79" i="8" s="1"/>
  <c r="GA79" i="8"/>
  <c r="CQ78" i="8"/>
  <c r="CP95" i="8"/>
  <c r="BF78" i="8"/>
  <c r="BZ78" i="8"/>
  <c r="CA78" i="8" s="1"/>
  <c r="AP78" i="8"/>
  <c r="ER74" i="8"/>
  <c r="HS73" i="8"/>
  <c r="HJ95" i="8"/>
  <c r="FT72" i="8"/>
  <c r="FS95" i="8"/>
  <c r="HI71" i="8"/>
  <c r="HS71" i="8"/>
  <c r="GS71" i="8"/>
  <c r="GU71" i="8"/>
  <c r="EO106" i="8"/>
  <c r="V51" i="6"/>
  <c r="R54" i="6"/>
  <c r="DW126" i="8"/>
  <c r="DY126" i="8"/>
  <c r="CX118" i="8"/>
  <c r="CY114" i="8"/>
  <c r="CZ114" i="8"/>
  <c r="FR127" i="8"/>
  <c r="FU93" i="8"/>
  <c r="IR92" i="8"/>
  <c r="IT92" i="8"/>
  <c r="FV88" i="8"/>
  <c r="FW88" i="8" s="1"/>
  <c r="DX84" i="8"/>
  <c r="DY84" i="8" s="1"/>
  <c r="GN95" i="8"/>
  <c r="BM95" i="8"/>
  <c r="AA74" i="8"/>
  <c r="AC74" i="8" s="1"/>
  <c r="BY70" i="8"/>
  <c r="P95" i="8"/>
  <c r="EW82" i="8"/>
  <c r="CZ78" i="8"/>
  <c r="AI127" i="8"/>
  <c r="EC127" i="8"/>
  <c r="ER127" i="8"/>
  <c r="BK95" i="8"/>
  <c r="DU95" i="8"/>
  <c r="ED127" i="8"/>
  <c r="BI82" i="8"/>
  <c r="AZ94" i="8"/>
  <c r="BB94" i="8" s="1"/>
  <c r="BI74" i="8"/>
  <c r="IR76" i="8"/>
  <c r="DW110" i="8"/>
  <c r="CK114" i="8"/>
  <c r="GZ73" i="8"/>
  <c r="EW93" i="8"/>
  <c r="EX93" i="8" s="1"/>
  <c r="GP87" i="8"/>
  <c r="Q105" i="8"/>
  <c r="FE124" i="8"/>
  <c r="HT82" i="8"/>
  <c r="HU82" i="8" s="1"/>
  <c r="AA125" i="8"/>
  <c r="AC125" i="8"/>
  <c r="Z124" i="8"/>
  <c r="AB124" i="8"/>
  <c r="BY109" i="8"/>
  <c r="CA109" i="8"/>
  <c r="X127" i="8"/>
  <c r="DM82" i="8"/>
  <c r="CK82" i="8"/>
  <c r="BU82" i="8"/>
  <c r="EM95" i="8"/>
  <c r="AW95" i="8"/>
  <c r="HT70" i="8"/>
  <c r="AM111" i="8"/>
  <c r="DX110" i="8"/>
  <c r="BP95" i="8"/>
  <c r="BW127" i="8"/>
  <c r="U95" i="8"/>
  <c r="BJ95" i="8"/>
  <c r="AL95" i="8"/>
  <c r="EH95" i="8"/>
  <c r="AX127" i="8"/>
  <c r="ET127" i="8"/>
  <c r="CV95" i="8"/>
  <c r="BG127" i="8"/>
  <c r="BQ127" i="8"/>
  <c r="CZ117" i="8"/>
  <c r="HZ95" i="8"/>
  <c r="DL95" i="8"/>
  <c r="FP95" i="8"/>
  <c r="GR95" i="8"/>
  <c r="FB127" i="8"/>
  <c r="BF109" i="8"/>
  <c r="CE120" i="8"/>
  <c r="CZ126" i="8"/>
  <c r="BV95" i="8"/>
  <c r="BZ93" i="8"/>
  <c r="CA93" i="8" s="1"/>
  <c r="CA107" i="8"/>
  <c r="BZ121" i="8"/>
  <c r="AA70" i="8"/>
  <c r="AA95" i="8" s="1"/>
  <c r="FB77" i="8"/>
  <c r="BY89" i="8"/>
  <c r="CA89" i="8" s="1"/>
  <c r="AO127" i="8"/>
  <c r="CN124" i="8"/>
  <c r="AA123" i="8"/>
  <c r="AC123" i="8"/>
  <c r="HR73" i="8"/>
  <c r="DX120" i="8"/>
  <c r="DY120" i="8"/>
  <c r="BV127" i="8"/>
  <c r="IB92" i="8"/>
  <c r="CY120" i="8"/>
  <c r="CZ120" i="8"/>
  <c r="FT113" i="8"/>
  <c r="FU113" i="8" s="1"/>
  <c r="DJ126" i="8"/>
  <c r="AZ72" i="8"/>
  <c r="BY124" i="8"/>
  <c r="DX104" i="8"/>
  <c r="DY104" i="8"/>
  <c r="FV90" i="8"/>
  <c r="FW90" i="8"/>
  <c r="DD84" i="8"/>
  <c r="HT92" i="8"/>
  <c r="HU92" i="8"/>
  <c r="AG107" i="8"/>
  <c r="GP83" i="8"/>
  <c r="T93" i="8"/>
  <c r="M28" i="6"/>
  <c r="T20" i="6"/>
  <c r="H20" i="6"/>
  <c r="EG118" i="8"/>
  <c r="H117" i="8"/>
  <c r="EJ127" i="8"/>
  <c r="EB127" i="8"/>
  <c r="BS127" i="8"/>
  <c r="AY112" i="8"/>
  <c r="AS112" i="8"/>
  <c r="AM112" i="8"/>
  <c r="AG112" i="8"/>
  <c r="T112" i="8"/>
  <c r="AB112" i="8"/>
  <c r="AC112" i="8"/>
  <c r="CO127" i="8"/>
  <c r="CY105" i="8"/>
  <c r="CZ105" i="8"/>
  <c r="AH127" i="8"/>
  <c r="AA105" i="8"/>
  <c r="DM103" i="8"/>
  <c r="CT103" i="8"/>
  <c r="BR103" i="8"/>
  <c r="AZ103" i="8"/>
  <c r="Q103" i="8"/>
  <c r="GO127" i="8"/>
  <c r="EK127" i="8"/>
  <c r="CX94" i="8"/>
  <c r="CX93" i="8"/>
  <c r="IK92" i="8"/>
  <c r="GU90" i="8"/>
  <c r="FU90" i="8"/>
  <c r="EV90" i="8"/>
  <c r="DX90" i="8"/>
  <c r="EV84" i="8"/>
  <c r="EX84" i="8" s="1"/>
  <c r="DW84" i="8"/>
  <c r="CX80" i="8"/>
  <c r="CZ80" i="8"/>
  <c r="FO95" i="8"/>
  <c r="FK79" i="8"/>
  <c r="BA78" i="8"/>
  <c r="BZ74" i="8"/>
  <c r="AZ74" i="8"/>
  <c r="IL95" i="8"/>
  <c r="IR73" i="8"/>
  <c r="FV72" i="8"/>
  <c r="FW72" i="8"/>
  <c r="ET95" i="8"/>
  <c r="EN95" i="8"/>
  <c r="DN95" i="8"/>
  <c r="DW72" i="8"/>
  <c r="DX72" i="8"/>
  <c r="CI95" i="8"/>
  <c r="AA72" i="8"/>
  <c r="AZ71" i="8"/>
  <c r="DJ121" i="8"/>
  <c r="DX121" i="8"/>
  <c r="DY121" i="8" s="1"/>
  <c r="BO120" i="8"/>
  <c r="BN127" i="8"/>
  <c r="BZ120" i="8"/>
  <c r="GA108" i="8"/>
  <c r="FW127" i="8"/>
  <c r="AY106" i="8"/>
  <c r="AZ106" i="8"/>
  <c r="BB106" i="8"/>
  <c r="GU87" i="8"/>
  <c r="GD87" i="8"/>
  <c r="DX86" i="8"/>
  <c r="DY86" i="8"/>
  <c r="DD86" i="8"/>
  <c r="EI82" i="8"/>
  <c r="EG95" i="8"/>
  <c r="BZ122" i="8"/>
  <c r="CA122" i="8" s="1"/>
  <c r="BI122" i="8"/>
  <c r="BF120" i="8"/>
  <c r="BY120" i="8"/>
  <c r="H120" i="8"/>
  <c r="AA120" i="8"/>
  <c r="AG119" i="8"/>
  <c r="AZ119" i="8"/>
  <c r="BB119" i="8"/>
  <c r="Q119" i="8"/>
  <c r="AB119" i="8"/>
  <c r="AG118" i="8"/>
  <c r="AZ118" i="8"/>
  <c r="BB118" i="8"/>
  <c r="CY113" i="8"/>
  <c r="CZ113" i="8"/>
  <c r="CD127" i="8"/>
  <c r="FP127" i="8"/>
  <c r="FT108" i="8"/>
  <c r="BL108" i="8"/>
  <c r="BL127" i="8" s="1"/>
  <c r="BZ108" i="8"/>
  <c r="CA108" i="8"/>
  <c r="CW107" i="8"/>
  <c r="CV127" i="8"/>
  <c r="CY107" i="8"/>
  <c r="CZ107" i="8"/>
  <c r="T107" i="8"/>
  <c r="R127" i="8"/>
  <c r="CQ106" i="8"/>
  <c r="CP127" i="8"/>
  <c r="BR106" i="8"/>
  <c r="BZ106" i="8"/>
  <c r="CA106" i="8" s="1"/>
  <c r="N106" i="8"/>
  <c r="AA106" i="8"/>
  <c r="L127" i="8"/>
  <c r="GI105" i="8"/>
  <c r="GE127" i="8"/>
  <c r="GJ103" i="8"/>
  <c r="GF127" i="8"/>
  <c r="AB102" i="8"/>
  <c r="Y127" i="8"/>
  <c r="Z102" i="8"/>
  <c r="AM86" i="8"/>
  <c r="HY81" i="8"/>
  <c r="HW95" i="8"/>
  <c r="IR81" i="8"/>
  <c r="IT81" i="8" s="1"/>
  <c r="HO81" i="8"/>
  <c r="HM95" i="8"/>
  <c r="DD80" i="8"/>
  <c r="DX80" i="8"/>
  <c r="DY80" i="8"/>
  <c r="AM80" i="8"/>
  <c r="BA80" i="8"/>
  <c r="GD79" i="8"/>
  <c r="GU79" i="8"/>
  <c r="GM74" i="8"/>
  <c r="FY95" i="8"/>
  <c r="GT74" i="8"/>
  <c r="EW74" i="8"/>
  <c r="EU74" i="8"/>
  <c r="W72" i="8"/>
  <c r="AB72" i="8"/>
  <c r="AC72" i="8" s="1"/>
  <c r="V95" i="8"/>
  <c r="D209" i="9"/>
  <c r="AM77" i="8"/>
  <c r="FI95" i="8"/>
  <c r="J95" i="8"/>
  <c r="EW91" i="8"/>
  <c r="EX91" i="8"/>
  <c r="CS127" i="8"/>
  <c r="EV92" i="8"/>
  <c r="AU95" i="8"/>
  <c r="DX87" i="8"/>
  <c r="FE93" i="8"/>
  <c r="EW88" i="8"/>
  <c r="EX88" i="8"/>
  <c r="FU124" i="8"/>
  <c r="AJ124" i="8"/>
  <c r="DX122" i="8"/>
  <c r="CI127" i="8"/>
  <c r="CY118" i="8"/>
  <c r="AZ109" i="8"/>
  <c r="EW107" i="8"/>
  <c r="CQ82" i="8"/>
  <c r="N74" i="8"/>
  <c r="FU112" i="8"/>
  <c r="EA95" i="8"/>
  <c r="EB95" i="8"/>
  <c r="DY73" i="8"/>
  <c r="BM127" i="8"/>
  <c r="GC95" i="8"/>
  <c r="BG95" i="8"/>
  <c r="DQ127" i="8"/>
  <c r="BD127" i="8"/>
  <c r="DM87" i="8"/>
  <c r="DO127" i="8"/>
  <c r="FE88" i="8"/>
  <c r="BY125" i="8"/>
  <c r="CA125" i="8"/>
  <c r="EJ95" i="8"/>
  <c r="FV87" i="8"/>
  <c r="FW87" i="8"/>
  <c r="Q70" i="8"/>
  <c r="H74" i="8"/>
  <c r="AU127" i="8"/>
  <c r="AJ125" i="8"/>
  <c r="ID95" i="8"/>
  <c r="FL109" i="8"/>
  <c r="FM109" i="8" s="1"/>
  <c r="BA91" i="8"/>
  <c r="BB91" i="8"/>
  <c r="CY89" i="8"/>
  <c r="CZ89" i="8" s="1"/>
  <c r="HB95" i="8"/>
  <c r="CA124" i="8"/>
  <c r="GA76" i="8"/>
  <c r="AB71" i="8"/>
  <c r="K105" i="8"/>
  <c r="BA73" i="8"/>
  <c r="BY121" i="8"/>
  <c r="CA121" i="8" s="1"/>
  <c r="DW118" i="8"/>
  <c r="DY118" i="8"/>
  <c r="AB82" i="8"/>
  <c r="CX90" i="8"/>
  <c r="CZ90" i="8" s="1"/>
  <c r="EU93" i="8"/>
  <c r="CQ111" i="8"/>
  <c r="DD122" i="8"/>
  <c r="N93" i="8"/>
  <c r="GA88" i="8"/>
  <c r="CY123" i="8"/>
  <c r="EO122" i="8"/>
  <c r="AZ122" i="8"/>
  <c r="BB122" i="8" s="1"/>
  <c r="CK120" i="8"/>
  <c r="AA117" i="8"/>
  <c r="AC117" i="8" s="1"/>
  <c r="DM113" i="8"/>
  <c r="CW113" i="8"/>
  <c r="CL127" i="8"/>
  <c r="AA112" i="8"/>
  <c r="AJ109" i="8"/>
  <c r="T109" i="8"/>
  <c r="M127" i="8"/>
  <c r="AB109" i="8"/>
  <c r="AC109" i="8"/>
  <c r="GK108" i="8"/>
  <c r="ES127" i="8"/>
  <c r="AM107" i="8"/>
  <c r="BA107" i="8"/>
  <c r="BB107" i="8"/>
  <c r="DW106" i="8"/>
  <c r="DY106" i="8"/>
  <c r="GV127" i="8"/>
  <c r="FX127" i="8"/>
  <c r="FI127" i="8"/>
  <c r="EL127" i="8"/>
  <c r="DF127" i="8"/>
  <c r="S127" i="8"/>
  <c r="FJ95" i="8"/>
  <c r="Q86" i="8"/>
  <c r="AA86" i="8"/>
  <c r="DG78" i="8"/>
  <c r="DW78" i="8"/>
  <c r="M61" i="6"/>
  <c r="V50" i="6"/>
  <c r="R36" i="6"/>
  <c r="T28" i="6"/>
  <c r="Q28" i="6"/>
  <c r="I20" i="6"/>
  <c r="AP116" i="8"/>
  <c r="EG105" i="8"/>
  <c r="DW105" i="8"/>
  <c r="DY105" i="8" s="1"/>
  <c r="BO104" i="8"/>
  <c r="DX94" i="8"/>
  <c r="DY94" i="8" s="1"/>
  <c r="W91" i="8"/>
  <c r="AA91" i="8"/>
  <c r="GM85" i="8"/>
  <c r="N83" i="8"/>
  <c r="AM81" i="8"/>
  <c r="AZ76" i="8"/>
  <c r="BB76" i="8"/>
  <c r="HY72" i="8"/>
  <c r="BY123" i="8"/>
  <c r="CA123" i="8"/>
  <c r="BF123" i="8"/>
  <c r="BF127" i="8" s="1"/>
  <c r="BF118" i="8"/>
  <c r="BZ118" i="8"/>
  <c r="CA118" i="8"/>
  <c r="AG94" i="8"/>
  <c r="BA94" i="8"/>
  <c r="O54" i="6"/>
  <c r="L28" i="6"/>
  <c r="V24" i="6"/>
  <c r="V28" i="6" s="1"/>
  <c r="FS126" i="8"/>
  <c r="FU126" i="8"/>
  <c r="N120" i="8"/>
  <c r="CW118" i="8"/>
  <c r="AV118" i="8"/>
  <c r="H118" i="8"/>
  <c r="DD116" i="8"/>
  <c r="DD127" i="8"/>
  <c r="CY116" i="8"/>
  <c r="CZ116" i="8"/>
  <c r="EN115" i="8"/>
  <c r="EO115" i="8"/>
  <c r="AV113" i="8"/>
  <c r="DM111" i="8"/>
  <c r="CW111" i="8"/>
  <c r="BI111" i="8"/>
  <c r="DC127" i="8"/>
  <c r="EV94" i="8"/>
  <c r="HO91" i="8"/>
  <c r="HL83" i="8"/>
  <c r="GJ83" i="8"/>
  <c r="EO77" i="8"/>
  <c r="BI76" i="8"/>
  <c r="AV72" i="8"/>
  <c r="AP72" i="8"/>
  <c r="V26" i="6"/>
  <c r="I28" i="6"/>
  <c r="CK126" i="8"/>
  <c r="DM124" i="8"/>
  <c r="W124" i="8"/>
  <c r="Q124" i="8"/>
  <c r="FC123" i="8"/>
  <c r="EM123" i="8"/>
  <c r="AP121" i="8"/>
  <c r="AB121" i="8"/>
  <c r="AC121" i="8" s="1"/>
  <c r="FS119" i="8"/>
  <c r="FU119" i="8" s="1"/>
  <c r="Q118" i="8"/>
  <c r="EN117" i="8"/>
  <c r="EO117" i="8" s="1"/>
  <c r="BX117" i="8"/>
  <c r="AY116" i="8"/>
  <c r="Z116" i="8"/>
  <c r="DP115" i="8"/>
  <c r="AP115" i="8"/>
  <c r="AJ115" i="8"/>
  <c r="BF114" i="8"/>
  <c r="CT113" i="8"/>
  <c r="BO113" i="8"/>
  <c r="FK112" i="8"/>
  <c r="FM112" i="8" s="1"/>
  <c r="CN111" i="8"/>
  <c r="CY109" i="8"/>
  <c r="BA109" i="8"/>
  <c r="BB109" i="8"/>
  <c r="EU108" i="8"/>
  <c r="DW108" i="8"/>
  <c r="AJ108" i="8"/>
  <c r="EF107" i="8"/>
  <c r="CK107" i="8"/>
  <c r="Z107" i="8"/>
  <c r="N105" i="8"/>
  <c r="H105" i="8"/>
  <c r="EN103" i="8"/>
  <c r="CQ103" i="8"/>
  <c r="CY103" i="8"/>
  <c r="N103" i="8"/>
  <c r="IH94" i="8"/>
  <c r="Z94" i="8"/>
  <c r="CQ93" i="8"/>
  <c r="IQ91" i="8"/>
  <c r="CX91" i="8"/>
  <c r="CZ91" i="8"/>
  <c r="T91" i="8"/>
  <c r="N90" i="8"/>
  <c r="EU89" i="8"/>
  <c r="IQ83" i="8"/>
  <c r="GA82" i="8"/>
  <c r="HI79" i="8"/>
  <c r="FH79" i="8"/>
  <c r="FV79" i="8"/>
  <c r="FW79" i="8" s="1"/>
  <c r="GA78" i="8"/>
  <c r="AG78" i="8"/>
  <c r="AG95" i="8" s="1"/>
  <c r="FQ73" i="8"/>
  <c r="IB72" i="8"/>
  <c r="ER72" i="8"/>
  <c r="BX72" i="8"/>
  <c r="EK95" i="8"/>
  <c r="J61" i="6"/>
  <c r="R28" i="6"/>
  <c r="CX126" i="8"/>
  <c r="CE124" i="8"/>
  <c r="CQ122" i="8"/>
  <c r="AM122" i="8"/>
  <c r="FD118" i="8"/>
  <c r="FE118" i="8"/>
  <c r="EU117" i="8"/>
  <c r="EW117" i="8"/>
  <c r="BX116" i="8"/>
  <c r="AZ115" i="8"/>
  <c r="BB115" i="8" s="1"/>
  <c r="FD114" i="8"/>
  <c r="CT114" i="8"/>
  <c r="CH114" i="8"/>
  <c r="BX113" i="8"/>
  <c r="BU112" i="8"/>
  <c r="DV110" i="8"/>
  <c r="BF110" i="8"/>
  <c r="AP110" i="8"/>
  <c r="N110" i="8"/>
  <c r="AS103" i="8"/>
  <c r="EF91" i="8"/>
  <c r="BI90" i="8"/>
  <c r="CN87" i="8"/>
  <c r="CH87" i="8"/>
  <c r="DG86" i="8"/>
  <c r="FT85" i="8"/>
  <c r="Q85" i="8"/>
  <c r="FK83" i="8"/>
  <c r="HC82" i="8"/>
  <c r="FK80" i="8"/>
  <c r="CW80" i="8"/>
  <c r="IH79" i="8"/>
  <c r="GS79" i="8"/>
  <c r="AS79" i="8"/>
  <c r="GZ77" i="8"/>
  <c r="GM76" i="8"/>
  <c r="AV76" i="8"/>
  <c r="IQ71" i="8"/>
  <c r="FU71" i="8"/>
  <c r="AM71" i="8"/>
  <c r="AG71" i="8"/>
  <c r="BR70" i="8"/>
  <c r="FJ135" i="8"/>
  <c r="CP153" i="8"/>
  <c r="DZ149" i="8"/>
  <c r="GB143" i="8"/>
  <c r="DZ142" i="8"/>
  <c r="CP147" i="8"/>
  <c r="AN149" i="8"/>
  <c r="ER149" i="8"/>
  <c r="DZ145" i="8"/>
  <c r="V142" i="8"/>
  <c r="BD139" i="8"/>
  <c r="BF139" i="8" s="1"/>
  <c r="AR160" i="8"/>
  <c r="U136" i="8"/>
  <c r="G160" i="8"/>
  <c r="I647" i="4"/>
  <c r="I583" i="4"/>
  <c r="EG160" i="8"/>
  <c r="EQ137" i="8"/>
  <c r="DF135" i="8"/>
  <c r="BD135" i="8"/>
  <c r="EY160" i="8"/>
  <c r="FI136" i="8"/>
  <c r="BD136" i="8"/>
  <c r="CN159" i="8"/>
  <c r="CP159" i="8" s="1"/>
  <c r="BV159" i="8"/>
  <c r="BX159" i="8"/>
  <c r="T159" i="8"/>
  <c r="V159" i="8" s="1"/>
  <c r="GA158" i="8"/>
  <c r="DY156" i="8"/>
  <c r="DG156" i="8"/>
  <c r="T155" i="8"/>
  <c r="V155" i="8"/>
  <c r="AL154" i="8"/>
  <c r="AN154" i="8" s="1"/>
  <c r="FI153" i="8"/>
  <c r="DY153" i="8"/>
  <c r="CO153" i="8"/>
  <c r="BE153" i="8"/>
  <c r="FH150" i="8"/>
  <c r="FJ150" i="8" s="1"/>
  <c r="CO149" i="8"/>
  <c r="AM149" i="8"/>
  <c r="BE148" i="8"/>
  <c r="U148" i="8"/>
  <c r="FI147" i="8"/>
  <c r="EQ147" i="8"/>
  <c r="ER147" i="8" s="1"/>
  <c r="FH146" i="8"/>
  <c r="FJ146" i="8" s="1"/>
  <c r="DY146" i="8"/>
  <c r="BD146" i="8"/>
  <c r="BF146" i="8"/>
  <c r="T146" i="8"/>
  <c r="GA145" i="8"/>
  <c r="CO144" i="8"/>
  <c r="CP144" i="8"/>
  <c r="BE144" i="8"/>
  <c r="BF144" i="8" s="1"/>
  <c r="FH143" i="8"/>
  <c r="FJ143" i="8"/>
  <c r="GA142" i="8"/>
  <c r="GB142" i="8" s="1"/>
  <c r="FH141" i="8"/>
  <c r="DY141" i="8"/>
  <c r="DZ141" i="8" s="1"/>
  <c r="DG141" i="8"/>
  <c r="BW141" i="8"/>
  <c r="DY140" i="8"/>
  <c r="DZ140" i="8"/>
  <c r="DG140" i="8"/>
  <c r="BW140" i="8"/>
  <c r="BX140" i="8"/>
  <c r="BE140" i="8"/>
  <c r="GA139" i="8"/>
  <c r="GB139" i="8" s="1"/>
  <c r="DG139" i="8"/>
  <c r="DH139" i="8"/>
  <c r="CO139" i="8"/>
  <c r="AX160" i="8"/>
  <c r="BV138" i="8"/>
  <c r="BX138" i="8"/>
  <c r="FR160" i="8"/>
  <c r="FH136" i="8"/>
  <c r="EQ136" i="8"/>
  <c r="DK160" i="8"/>
  <c r="CY160" i="8"/>
  <c r="DG136" i="8"/>
  <c r="CK160" i="8"/>
  <c r="CE160" i="8"/>
  <c r="BS160" i="8"/>
  <c r="BE136" i="8"/>
  <c r="BF136" i="8" s="1"/>
  <c r="Q160" i="8"/>
  <c r="FZ135" i="8"/>
  <c r="FF160" i="8"/>
  <c r="FB160" i="8"/>
  <c r="EP135" i="8"/>
  <c r="CI160" i="8"/>
  <c r="CO135" i="8"/>
  <c r="BQ160" i="8"/>
  <c r="FZ136" i="8"/>
  <c r="GB136" i="8"/>
  <c r="FI139" i="8"/>
  <c r="FM160" i="8"/>
  <c r="DY136" i="8"/>
  <c r="DZ136" i="8"/>
  <c r="FP160" i="8"/>
  <c r="V24" i="7"/>
  <c r="V22" i="7"/>
  <c r="P25" i="7"/>
  <c r="FH158" i="8"/>
  <c r="CN158" i="8"/>
  <c r="DF156" i="8"/>
  <c r="CN156" i="8"/>
  <c r="CP156" i="8"/>
  <c r="EP153" i="8"/>
  <c r="T153" i="8"/>
  <c r="V153" i="8" s="1"/>
  <c r="BE152" i="8"/>
  <c r="AM150" i="8"/>
  <c r="AN150" i="8"/>
  <c r="T149" i="8"/>
  <c r="EQ143" i="8"/>
  <c r="EQ142" i="8"/>
  <c r="DF142" i="8"/>
  <c r="DH142" i="8" s="1"/>
  <c r="GA141" i="8"/>
  <c r="GB141" i="8"/>
  <c r="BD141" i="8"/>
  <c r="BF141" i="8" s="1"/>
  <c r="FH139" i="8"/>
  <c r="FJ139" i="8"/>
  <c r="BT160" i="8"/>
  <c r="AY160" i="8"/>
  <c r="AM139" i="8"/>
  <c r="FZ137" i="8"/>
  <c r="DO160" i="8"/>
  <c r="DF137" i="8"/>
  <c r="BL160" i="8"/>
  <c r="S160" i="8"/>
  <c r="I551" i="4"/>
  <c r="L7" i="4"/>
  <c r="L391" i="4" s="1"/>
  <c r="CA160" i="8"/>
  <c r="T147" i="8"/>
  <c r="V147" i="8" s="1"/>
  <c r="FQ160" i="8"/>
  <c r="E130" i="8"/>
  <c r="I135" i="4"/>
  <c r="BJ160" i="8"/>
  <c r="DZ151" i="8"/>
  <c r="V21" i="7"/>
  <c r="V20" i="7"/>
  <c r="V16" i="7"/>
  <c r="V13" i="7"/>
  <c r="R17" i="7"/>
  <c r="L17" i="7"/>
  <c r="DY159" i="8"/>
  <c r="DG159" i="8"/>
  <c r="DH159" i="8"/>
  <c r="BV158" i="8"/>
  <c r="FZ157" i="8"/>
  <c r="GB157" i="8"/>
  <c r="FH157" i="8"/>
  <c r="FJ157" i="8"/>
  <c r="DX157" i="8"/>
  <c r="DZ157" i="8"/>
  <c r="BW157" i="8"/>
  <c r="BE157" i="8"/>
  <c r="BF157" i="8" s="1"/>
  <c r="AM157" i="8"/>
  <c r="AN157" i="8"/>
  <c r="T156" i="8"/>
  <c r="V156" i="8"/>
  <c r="EP155" i="8"/>
  <c r="DX155" i="8"/>
  <c r="DZ155" i="8"/>
  <c r="CO155" i="8"/>
  <c r="BE155" i="8"/>
  <c r="BF155" i="8"/>
  <c r="EQ154" i="8"/>
  <c r="ER154" i="8" s="1"/>
  <c r="DY154" i="8"/>
  <c r="DZ154" i="8"/>
  <c r="AM154" i="8"/>
  <c r="FZ151" i="8"/>
  <c r="GB151" i="8" s="1"/>
  <c r="DF151" i="8"/>
  <c r="CN151" i="8"/>
  <c r="CP151" i="8" s="1"/>
  <c r="BD151" i="8"/>
  <c r="BF151" i="8" s="1"/>
  <c r="FI150" i="8"/>
  <c r="DY149" i="8"/>
  <c r="DG148" i="8"/>
  <c r="DH148" i="8" s="1"/>
  <c r="CO148" i="8"/>
  <c r="CP148" i="8" s="1"/>
  <c r="BD148" i="8"/>
  <c r="BF148" i="8" s="1"/>
  <c r="DX146" i="8"/>
  <c r="DZ146" i="8" s="1"/>
  <c r="DF146" i="8"/>
  <c r="DH146" i="8" s="1"/>
  <c r="CN146" i="8"/>
  <c r="CP146" i="8"/>
  <c r="AM146" i="8"/>
  <c r="FI144" i="8"/>
  <c r="EQ144" i="8"/>
  <c r="DF144" i="8"/>
  <c r="DG143" i="8"/>
  <c r="DH143" i="8" s="1"/>
  <c r="AM143" i="8"/>
  <c r="AN143" i="8" s="1"/>
  <c r="EP141" i="8"/>
  <c r="ER141" i="8"/>
  <c r="AL141" i="8"/>
  <c r="AN141" i="8" s="1"/>
  <c r="T141" i="8"/>
  <c r="FH140" i="8"/>
  <c r="FJ140" i="8"/>
  <c r="EP140" i="8"/>
  <c r="ER140" i="8" s="1"/>
  <c r="U139" i="8"/>
  <c r="FH138" i="8"/>
  <c r="FJ138" i="8"/>
  <c r="DF138" i="8"/>
  <c r="CL160" i="8"/>
  <c r="BK160" i="8"/>
  <c r="AL137" i="8"/>
  <c r="R160" i="8"/>
  <c r="N160" i="8"/>
  <c r="FC160" i="8"/>
  <c r="EL160" i="8"/>
  <c r="EH160" i="8"/>
  <c r="DP160" i="8"/>
  <c r="T136" i="8"/>
  <c r="V136" i="8"/>
  <c r="FW160" i="8"/>
  <c r="GA135" i="8"/>
  <c r="EM160" i="8"/>
  <c r="EC160" i="8"/>
  <c r="DN160" i="8"/>
  <c r="CZ160" i="8"/>
  <c r="T135" i="8"/>
  <c r="F160" i="8"/>
  <c r="V139" i="8"/>
  <c r="DZ137" i="8"/>
  <c r="T25" i="7"/>
  <c r="FZ158" i="8"/>
  <c r="GB158" i="8" s="1"/>
  <c r="T157" i="8"/>
  <c r="V157" i="8"/>
  <c r="GA152" i="8"/>
  <c r="AL147" i="8"/>
  <c r="AN147" i="8" s="1"/>
  <c r="EQ145" i="8"/>
  <c r="ER145" i="8"/>
  <c r="BE145" i="8"/>
  <c r="BF145" i="8" s="1"/>
  <c r="CN142" i="8"/>
  <c r="CP142" i="8"/>
  <c r="CN141" i="8"/>
  <c r="CP141" i="8" s="1"/>
  <c r="BV141" i="8"/>
  <c r="CP140" i="8"/>
  <c r="BD140" i="8"/>
  <c r="BF140" i="8" s="1"/>
  <c r="CN139" i="8"/>
  <c r="CP139" i="8"/>
  <c r="BP160" i="8"/>
  <c r="I39" i="4"/>
  <c r="I519" i="4"/>
  <c r="ET160" i="8"/>
  <c r="CN135" i="8"/>
  <c r="CB160" i="8"/>
  <c r="BW135" i="8"/>
  <c r="I711" i="4"/>
  <c r="U23" i="7"/>
  <c r="U22" i="7"/>
  <c r="W22" i="7" s="1"/>
  <c r="M25" i="7"/>
  <c r="G25" i="7"/>
  <c r="U16" i="7"/>
  <c r="U15" i="7"/>
  <c r="W15" i="7"/>
  <c r="G17" i="7"/>
  <c r="FH159" i="8"/>
  <c r="FJ159" i="8"/>
  <c r="EP159" i="8"/>
  <c r="ER159" i="8" s="1"/>
  <c r="DX159" i="8"/>
  <c r="DG158" i="8"/>
  <c r="DH158" i="8"/>
  <c r="CO158" i="8"/>
  <c r="BE158" i="8"/>
  <c r="BF158" i="8" s="1"/>
  <c r="T158" i="8"/>
  <c r="EQ157" i="8"/>
  <c r="ER157" i="8"/>
  <c r="BV157" i="8"/>
  <c r="BE156" i="8"/>
  <c r="AM156" i="8"/>
  <c r="FZ155" i="8"/>
  <c r="FH155" i="8"/>
  <c r="FJ155" i="8" s="1"/>
  <c r="EQ155" i="8"/>
  <c r="ER155" i="8" s="1"/>
  <c r="BV155" i="8"/>
  <c r="GA154" i="8"/>
  <c r="GB154" i="8"/>
  <c r="EP154" i="8"/>
  <c r="DF154" i="8"/>
  <c r="DH154" i="8"/>
  <c r="DY152" i="8"/>
  <c r="AL152" i="8"/>
  <c r="AN152" i="8" s="1"/>
  <c r="T152" i="8"/>
  <c r="V152" i="8"/>
  <c r="GA151" i="8"/>
  <c r="FI151" i="8"/>
  <c r="BW151" i="8"/>
  <c r="BX151" i="8"/>
  <c r="GA149" i="8"/>
  <c r="FI149" i="8"/>
  <c r="FJ149" i="8"/>
  <c r="U149" i="8"/>
  <c r="FZ148" i="8"/>
  <c r="GB148" i="8"/>
  <c r="DX148" i="8"/>
  <c r="DG147" i="8"/>
  <c r="U147" i="8"/>
  <c r="FZ146" i="8"/>
  <c r="GB146" i="8"/>
  <c r="FH145" i="8"/>
  <c r="FJ145" i="8"/>
  <c r="BV145" i="8"/>
  <c r="BX145" i="8"/>
  <c r="AL145" i="8"/>
  <c r="AN145" i="8"/>
  <c r="FH144" i="8"/>
  <c r="FJ144" i="8"/>
  <c r="DY144" i="8"/>
  <c r="DX143" i="8"/>
  <c r="DZ143" i="8" s="1"/>
  <c r="CN143" i="8"/>
  <c r="BD143" i="8"/>
  <c r="BF143" i="8" s="1"/>
  <c r="BE142" i="8"/>
  <c r="AM142" i="8"/>
  <c r="U142" i="8"/>
  <c r="BE141" i="8"/>
  <c r="U141" i="8"/>
  <c r="V141" i="8" s="1"/>
  <c r="AL139" i="8"/>
  <c r="AN139" i="8" s="1"/>
  <c r="GA138" i="8"/>
  <c r="DY138" i="8"/>
  <c r="DZ138" i="8" s="1"/>
  <c r="EP137" i="8"/>
  <c r="ER137" i="8" s="1"/>
  <c r="DG137" i="8"/>
  <c r="DH137" i="8" s="1"/>
  <c r="CO137" i="8"/>
  <c r="CP137" i="8" s="1"/>
  <c r="BW137" i="8"/>
  <c r="BE137" i="8"/>
  <c r="AM137" i="8"/>
  <c r="AN137" i="8" s="1"/>
  <c r="CS160" i="8"/>
  <c r="BM160" i="8"/>
  <c r="BA160" i="8"/>
  <c r="AU160" i="8"/>
  <c r="J160" i="8"/>
  <c r="C205" i="8"/>
  <c r="F414" i="9"/>
  <c r="I618" i="2"/>
  <c r="AB653" i="2"/>
  <c r="H306" i="13"/>
  <c r="C150" i="8"/>
  <c r="I1570" i="2"/>
  <c r="AB1605" i="2" s="1"/>
  <c r="C90" i="8"/>
  <c r="C57" i="8"/>
  <c r="C60" i="8"/>
  <c r="F198" i="4"/>
  <c r="C108" i="8"/>
  <c r="C117" i="8"/>
  <c r="C193" i="8"/>
  <c r="C29" i="8"/>
  <c r="F1026" i="9"/>
  <c r="C46" i="8"/>
  <c r="C79" i="8"/>
  <c r="F486" i="4"/>
  <c r="I1026" i="2"/>
  <c r="AB1061" i="2" s="1"/>
  <c r="C158" i="8"/>
  <c r="F1366" i="9"/>
  <c r="B466" i="10"/>
  <c r="F618" i="9"/>
  <c r="C179" i="8"/>
  <c r="F294" i="4"/>
  <c r="C212" i="8"/>
  <c r="C218" i="8"/>
  <c r="C93" i="8"/>
  <c r="C190" i="8"/>
  <c r="C85" i="8"/>
  <c r="C144" i="8"/>
  <c r="C24" i="8"/>
  <c r="C153" i="8"/>
  <c r="C120" i="8"/>
  <c r="B420" i="10"/>
  <c r="C55" i="8"/>
  <c r="F1230" i="9"/>
  <c r="F582" i="4"/>
  <c r="H366" i="13"/>
  <c r="C148" i="8"/>
  <c r="I890" i="2"/>
  <c r="AB925" i="2" s="1"/>
  <c r="C50" i="8"/>
  <c r="F422" i="4"/>
  <c r="C183" i="8"/>
  <c r="C19" i="8"/>
  <c r="H266" i="13"/>
  <c r="C216" i="8"/>
  <c r="F890" i="9"/>
  <c r="O929" i="9" s="1"/>
  <c r="I6" i="2"/>
  <c r="AB41" i="2" s="1"/>
  <c r="H6" i="13"/>
  <c r="C6" i="8"/>
  <c r="F6" i="4"/>
  <c r="A6" i="4" s="1"/>
  <c r="F6" i="9"/>
  <c r="A6" i="9" s="1"/>
  <c r="C170" i="8"/>
  <c r="C102" i="8"/>
  <c r="C135" i="8"/>
  <c r="C12" i="8"/>
  <c r="C43" i="8"/>
  <c r="B144" i="10"/>
  <c r="C104" i="8"/>
  <c r="C8" i="8"/>
  <c r="H46" i="13"/>
  <c r="C72" i="8"/>
  <c r="I142" i="2"/>
  <c r="AB177" i="2"/>
  <c r="C53" i="8"/>
  <c r="C86" i="8"/>
  <c r="C151" i="8"/>
  <c r="C143" i="8"/>
  <c r="C178" i="8"/>
  <c r="H166" i="13"/>
  <c r="C14" i="8"/>
  <c r="B190" i="10"/>
  <c r="D37" i="4"/>
  <c r="D773" i="4"/>
  <c r="A774" i="4"/>
  <c r="C192" i="8"/>
  <c r="C157" i="8"/>
  <c r="C124" i="8"/>
  <c r="F710" i="4"/>
  <c r="I1502" i="2"/>
  <c r="AB1537" i="2"/>
  <c r="C28" i="8"/>
  <c r="C92" i="8"/>
  <c r="I822" i="2"/>
  <c r="AB857" i="2" s="1"/>
  <c r="F822" i="9"/>
  <c r="O861" i="9" s="1"/>
  <c r="C82" i="8"/>
  <c r="H246" i="13"/>
  <c r="C47" i="8"/>
  <c r="C80" i="8"/>
  <c r="F326" i="4"/>
  <c r="D325" i="4" s="1"/>
  <c r="C16" i="8"/>
  <c r="C126" i="8"/>
  <c r="C227" i="8"/>
  <c r="C159" i="8"/>
  <c r="F1638" i="9"/>
  <c r="C94" i="8"/>
  <c r="H486" i="13"/>
  <c r="D677" i="4"/>
  <c r="F134" i="4"/>
  <c r="C207" i="8"/>
  <c r="O1541" i="9"/>
  <c r="A1026" i="9"/>
  <c r="D1433" i="9"/>
  <c r="A1434" i="9" s="1"/>
  <c r="B1488" i="9" s="1"/>
  <c r="D1488" i="9" s="1"/>
  <c r="FV123" i="8" s="1"/>
  <c r="CZ103" i="8"/>
  <c r="AC102" i="8"/>
  <c r="CA70" i="8"/>
  <c r="CZ70" i="8"/>
  <c r="GV71" i="8"/>
  <c r="FV95" i="8"/>
  <c r="EX90" i="8"/>
  <c r="D1025" i="9"/>
  <c r="L1064" i="9" s="1"/>
  <c r="EW104" i="8"/>
  <c r="AC105" i="8"/>
  <c r="DY72" i="8"/>
  <c r="EO103" i="8"/>
  <c r="A210" i="9"/>
  <c r="L248" i="9"/>
  <c r="GK103" i="8"/>
  <c r="AC70" i="8"/>
  <c r="CA120" i="8"/>
  <c r="DY90" i="8"/>
  <c r="AC71" i="8"/>
  <c r="DY110" i="8"/>
  <c r="BB74" i="8"/>
  <c r="U25" i="7"/>
  <c r="G130" i="8"/>
  <c r="L455" i="4"/>
  <c r="BX141" i="8"/>
  <c r="V149" i="8"/>
  <c r="CP158" i="8"/>
  <c r="ER135" i="8"/>
  <c r="DH156" i="8"/>
  <c r="D293" i="4"/>
  <c r="A294" i="4"/>
  <c r="D485" i="4"/>
  <c r="A486" i="4" s="1"/>
  <c r="D413" i="9"/>
  <c r="L452" i="9"/>
  <c r="O1065" i="9"/>
  <c r="D889" i="9"/>
  <c r="B1073" i="9"/>
  <c r="D1073" i="9" s="1"/>
  <c r="EP117" i="8" s="1"/>
  <c r="A326" i="4"/>
  <c r="D821" i="9"/>
  <c r="L860" i="9" s="1"/>
  <c r="D133" i="4"/>
  <c r="D581" i="4"/>
  <c r="A582" i="4" s="1"/>
  <c r="D1637" i="9"/>
  <c r="L1676" i="9" s="1"/>
  <c r="O1677" i="9"/>
  <c r="O45" i="9"/>
  <c r="B1071" i="9"/>
  <c r="B1479" i="9"/>
  <c r="B1483" i="9" s="1"/>
  <c r="B255" i="9"/>
  <c r="D255" i="9"/>
  <c r="DZ105" i="8" s="1"/>
  <c r="B257" i="9"/>
  <c r="D257" i="9" s="1"/>
  <c r="EP105" i="8" s="1"/>
  <c r="B256" i="9"/>
  <c r="D256" i="9" s="1"/>
  <c r="EH105" i="8" s="1"/>
  <c r="B258" i="9"/>
  <c r="D258" i="9" s="1"/>
  <c r="B232" i="9"/>
  <c r="D232" i="9" s="1"/>
  <c r="HV73" i="8" s="1"/>
  <c r="B264" i="9"/>
  <c r="D264" i="9" s="1"/>
  <c r="FV105" i="8" s="1"/>
  <c r="B265" i="9"/>
  <c r="D265" i="9" s="1"/>
  <c r="GD105" i="8" s="1"/>
  <c r="B263" i="9"/>
  <c r="D263" i="9"/>
  <c r="FN105" i="8" s="1"/>
  <c r="B262" i="9"/>
  <c r="D262" i="9" s="1"/>
  <c r="D266" i="9" s="1"/>
  <c r="B53" i="9"/>
  <c r="D53" i="9" s="1"/>
  <c r="EP102" i="8" s="1"/>
  <c r="EP127" i="8" s="1"/>
  <c r="B52" i="9"/>
  <c r="D52" i="9" s="1"/>
  <c r="EH102" i="8" s="1"/>
  <c r="EH127" i="8" s="1"/>
  <c r="B61" i="9"/>
  <c r="D61" i="9" s="1"/>
  <c r="GD102" i="8" s="1"/>
  <c r="GD127" i="8" s="1"/>
  <c r="B58" i="9"/>
  <c r="B54" i="9"/>
  <c r="D54" i="9" s="1"/>
  <c r="EX102" i="8" s="1"/>
  <c r="EX127" i="8" s="1"/>
  <c r="B60" i="9"/>
  <c r="D60" i="9" s="1"/>
  <c r="FV102" i="8" s="1"/>
  <c r="FV127" i="8" s="1"/>
  <c r="B51" i="9"/>
  <c r="D51" i="9" s="1"/>
  <c r="D55" i="9" s="1"/>
  <c r="B59" i="9"/>
  <c r="D59" i="9" s="1"/>
  <c r="FN102" i="8" s="1"/>
  <c r="FN127" i="8" s="1"/>
  <c r="D1479" i="9"/>
  <c r="DZ123" i="8" s="1"/>
  <c r="B259" i="9"/>
  <c r="EX105" i="8"/>
  <c r="K61" i="6"/>
  <c r="K28" i="6"/>
  <c r="B301" i="4"/>
  <c r="B306" i="4" s="1"/>
  <c r="B305" i="4"/>
  <c r="D305" i="4" s="1"/>
  <c r="BY144" i="8" s="1"/>
  <c r="B343" i="4"/>
  <c r="D343" i="4" s="1"/>
  <c r="EA145" i="8" s="1"/>
  <c r="B494" i="4"/>
  <c r="D494" i="4" s="1"/>
  <c r="W150" i="8" s="1"/>
  <c r="Y1444" i="9"/>
  <c r="I42" i="9"/>
  <c r="GU102" i="8" s="1"/>
  <c r="GU127" i="8" s="1"/>
  <c r="B224" i="9"/>
  <c r="D224" i="9" s="1"/>
  <c r="DA73" i="8" s="1"/>
  <c r="B20" i="9"/>
  <c r="D20" i="9" s="1"/>
  <c r="DA70" i="8" s="1"/>
  <c r="DA95" i="8" s="1"/>
  <c r="B1448" i="9"/>
  <c r="D1448" i="9" s="1"/>
  <c r="DA91" i="8" s="1"/>
  <c r="B36" i="9"/>
  <c r="D36" i="9" s="1"/>
  <c r="DA102" i="8" s="1"/>
  <c r="DA127" i="8" s="1"/>
  <c r="B1462" i="9"/>
  <c r="D1462" i="9" s="1"/>
  <c r="BC123" i="8" s="1"/>
  <c r="B26" i="9"/>
  <c r="D26" i="9" s="1"/>
  <c r="FX70" i="8" s="1"/>
  <c r="FX95" i="8" s="1"/>
  <c r="Z1445" i="9"/>
  <c r="G42" i="9"/>
  <c r="GT102" i="8" s="1"/>
  <c r="GT127" i="8" s="1"/>
  <c r="P42" i="9"/>
  <c r="C1462" i="9"/>
  <c r="C33" i="9"/>
  <c r="Z32" i="9"/>
  <c r="Z27" i="9"/>
  <c r="Z35" i="9"/>
  <c r="C35" i="9"/>
  <c r="B1452" i="9"/>
  <c r="G246" i="9"/>
  <c r="GT105" i="8" s="1"/>
  <c r="G1470" i="9"/>
  <c r="GT123" i="8" s="1"/>
  <c r="Y1037" i="9"/>
  <c r="Y1056" i="9"/>
  <c r="Y1445" i="9"/>
  <c r="Y1055" i="9"/>
  <c r="P246" i="9"/>
  <c r="GX105" i="8" s="1"/>
  <c r="P1062" i="9"/>
  <c r="GX117" i="8" s="1"/>
  <c r="Z1045" i="9"/>
  <c r="Z1446" i="9"/>
  <c r="Z221" i="9"/>
  <c r="Z1454" i="9"/>
  <c r="C1074" i="9"/>
  <c r="C1487" i="9"/>
  <c r="C1079" i="9"/>
  <c r="C263" i="9"/>
  <c r="C1046" i="9"/>
  <c r="C1053" i="9"/>
  <c r="C1464" i="9"/>
  <c r="C223" i="9"/>
  <c r="C224" i="9"/>
  <c r="Z19" i="9"/>
  <c r="C17" i="9"/>
  <c r="Z24" i="9"/>
  <c r="Y220" i="9"/>
  <c r="Z1456" i="9"/>
  <c r="C1055" i="9"/>
  <c r="C36" i="9"/>
  <c r="Y25" i="9"/>
  <c r="C20" i="9"/>
  <c r="C231" i="9"/>
  <c r="Y239" i="9"/>
  <c r="Y1448" i="9"/>
  <c r="P1470" i="9"/>
  <c r="GX123" i="8" s="1"/>
  <c r="G1062" i="9"/>
  <c r="GT117" i="8" s="1"/>
  <c r="Z1039" i="9"/>
  <c r="B266" i="9" l="1"/>
  <c r="C592" i="4"/>
  <c r="C494" i="4"/>
  <c r="B591" i="4"/>
  <c r="D591" i="4" s="1"/>
  <c r="AO153" i="8" s="1"/>
  <c r="B495" i="4"/>
  <c r="D495" i="4" s="1"/>
  <c r="AO150" i="8" s="1"/>
  <c r="B598" i="4"/>
  <c r="D598" i="4" s="1"/>
  <c r="DI153" i="8" s="1"/>
  <c r="B314" i="4"/>
  <c r="D309" i="4"/>
  <c r="D301" i="4"/>
  <c r="B15" i="4"/>
  <c r="D15" i="4" s="1"/>
  <c r="AO135" i="8" s="1"/>
  <c r="AO160" i="8" s="1"/>
  <c r="C313" i="4"/>
  <c r="C493" i="4"/>
  <c r="C498" i="4" s="1"/>
  <c r="B597" i="4"/>
  <c r="B14" i="4"/>
  <c r="D14" i="4" s="1"/>
  <c r="W135" i="8" s="1"/>
  <c r="W160" i="8" s="1"/>
  <c r="C301" i="4"/>
  <c r="C306" i="4" s="1"/>
  <c r="B310" i="4"/>
  <c r="D310" i="4" s="1"/>
  <c r="DI144" i="8" s="1"/>
  <c r="B503" i="4"/>
  <c r="D503" i="4" s="1"/>
  <c r="EA150" i="8" s="1"/>
  <c r="B589" i="4"/>
  <c r="C333" i="4"/>
  <c r="C338" i="4" s="1"/>
  <c r="C503" i="4"/>
  <c r="C305" i="4"/>
  <c r="C342" i="4"/>
  <c r="B601" i="4"/>
  <c r="D601" i="4" s="1"/>
  <c r="FK153" i="8" s="1"/>
  <c r="B345" i="4"/>
  <c r="D345" i="4" s="1"/>
  <c r="FK145" i="8" s="1"/>
  <c r="B311" i="4"/>
  <c r="D311" i="4" s="1"/>
  <c r="EA144" i="8" s="1"/>
  <c r="B593" i="4"/>
  <c r="D593" i="4" s="1"/>
  <c r="BY153" i="8" s="1"/>
  <c r="B24" i="4"/>
  <c r="D24" i="4" s="1"/>
  <c r="ES135" i="8" s="1"/>
  <c r="ES160" i="8" s="1"/>
  <c r="B25" i="4"/>
  <c r="D25" i="4" s="1"/>
  <c r="FK135" i="8" s="1"/>
  <c r="FK160" i="8" s="1"/>
  <c r="C309" i="4"/>
  <c r="C314" i="4" s="1"/>
  <c r="C345" i="4"/>
  <c r="F509" i="4"/>
  <c r="GD150" i="8" s="1"/>
  <c r="C782" i="4"/>
  <c r="B303" i="4"/>
  <c r="D303" i="4" s="1"/>
  <c r="AO144" i="8" s="1"/>
  <c r="B505" i="4"/>
  <c r="D505" i="4" s="1"/>
  <c r="FK150" i="8" s="1"/>
  <c r="C601" i="4"/>
  <c r="B21" i="4"/>
  <c r="B26" i="4" s="1"/>
  <c r="C303" i="4"/>
  <c r="C497" i="4"/>
  <c r="B502" i="4"/>
  <c r="D502" i="4" s="1"/>
  <c r="DI150" i="8" s="1"/>
  <c r="B600" i="4"/>
  <c r="D600" i="4" s="1"/>
  <c r="ES153" i="8" s="1"/>
  <c r="C341" i="4"/>
  <c r="C346" i="4" s="1"/>
  <c r="C589" i="4"/>
  <c r="C594" i="4" s="1"/>
  <c r="C504" i="4"/>
  <c r="B337" i="4"/>
  <c r="D337" i="4" s="1"/>
  <c r="BY145" i="8" s="1"/>
  <c r="B304" i="4"/>
  <c r="D304" i="4" s="1"/>
  <c r="BG144" i="8" s="1"/>
  <c r="B333" i="4"/>
  <c r="B497" i="4"/>
  <c r="D497" i="4" s="1"/>
  <c r="BY150" i="8" s="1"/>
  <c r="B493" i="4"/>
  <c r="C591" i="4"/>
  <c r="C25" i="4"/>
  <c r="C311" i="4"/>
  <c r="C505" i="4"/>
  <c r="C597" i="4"/>
  <c r="C602" i="4" s="1"/>
  <c r="C598" i="4"/>
  <c r="C302" i="4"/>
  <c r="C590" i="4"/>
  <c r="C334" i="4"/>
  <c r="C304" i="4"/>
  <c r="C24" i="4"/>
  <c r="C14" i="4"/>
  <c r="C312" i="4"/>
  <c r="C310" i="4"/>
  <c r="B504" i="4"/>
  <c r="D504" i="4" s="1"/>
  <c r="ES150" i="8" s="1"/>
  <c r="C593" i="4"/>
  <c r="C781" i="4"/>
  <c r="C786" i="4" s="1"/>
  <c r="B313" i="4"/>
  <c r="D313" i="4" s="1"/>
  <c r="FK144" i="8" s="1"/>
  <c r="C496" i="4"/>
  <c r="C599" i="4"/>
  <c r="B590" i="4"/>
  <c r="D590" i="4" s="1"/>
  <c r="C23" i="4"/>
  <c r="C337" i="4"/>
  <c r="C501" i="4"/>
  <c r="C506" i="4" s="1"/>
  <c r="B302" i="4"/>
  <c r="D302" i="4" s="1"/>
  <c r="F317" i="4" s="1"/>
  <c r="GD144" i="8" s="1"/>
  <c r="B312" i="4"/>
  <c r="D312" i="4" s="1"/>
  <c r="ES144" i="8" s="1"/>
  <c r="B23" i="4"/>
  <c r="D23" i="4" s="1"/>
  <c r="EA135" i="8" s="1"/>
  <c r="EA160" i="8" s="1"/>
  <c r="B496" i="4"/>
  <c r="D496" i="4" s="1"/>
  <c r="BG150" i="8" s="1"/>
  <c r="C495" i="4"/>
  <c r="FF105" i="8"/>
  <c r="D259" i="9"/>
  <c r="I1470" i="9"/>
  <c r="GU123" i="8" s="1"/>
  <c r="Z1463" i="9"/>
  <c r="Z229" i="9"/>
  <c r="Z1461" i="9"/>
  <c r="Z26" i="9"/>
  <c r="Z223" i="9"/>
  <c r="Z1046" i="9"/>
  <c r="Z1460" i="9"/>
  <c r="Z231" i="9"/>
  <c r="Z1044" i="9"/>
  <c r="Z1444" i="9"/>
  <c r="Z20" i="9"/>
  <c r="Z228" i="9"/>
  <c r="Z16" i="9"/>
  <c r="B1046" i="9"/>
  <c r="D1046" i="9" s="1"/>
  <c r="FX85" i="8" s="1"/>
  <c r="B1038" i="9"/>
  <c r="D1038" i="9" s="1"/>
  <c r="BC85" i="8" s="1"/>
  <c r="B239" i="9"/>
  <c r="D239" i="9" s="1"/>
  <c r="CB105" i="8" s="1"/>
  <c r="B27" i="9"/>
  <c r="D27" i="9" s="1"/>
  <c r="GW70" i="8" s="1"/>
  <c r="GW95" i="8" s="1"/>
  <c r="B1055" i="9"/>
  <c r="D1055" i="9" s="1"/>
  <c r="CB117" i="8" s="1"/>
  <c r="B1454" i="9"/>
  <c r="D1454" i="9" s="1"/>
  <c r="FX91" i="8" s="1"/>
  <c r="B221" i="9"/>
  <c r="D221" i="9" s="1"/>
  <c r="AD73" i="8" s="1"/>
  <c r="B35" i="9"/>
  <c r="D35" i="9" s="1"/>
  <c r="CB102" i="8" s="1"/>
  <c r="CB127" i="8" s="1"/>
  <c r="B1039" i="9"/>
  <c r="D1039" i="9" s="1"/>
  <c r="CB85" i="8" s="1"/>
  <c r="B1464" i="9"/>
  <c r="D1464" i="9" s="1"/>
  <c r="DA123" i="8" s="1"/>
  <c r="B1453" i="9"/>
  <c r="D1453" i="9" s="1"/>
  <c r="EY91" i="8" s="1"/>
  <c r="B17" i="9"/>
  <c r="D17" i="9" s="1"/>
  <c r="AD70" i="8" s="1"/>
  <c r="AD95" i="8" s="1"/>
  <c r="B32" i="9"/>
  <c r="B230" i="9"/>
  <c r="D230" i="9" s="1"/>
  <c r="FX73" i="8" s="1"/>
  <c r="Y1052" i="9"/>
  <c r="Y1047" i="9"/>
  <c r="Y1446" i="9"/>
  <c r="Y230" i="9"/>
  <c r="Y238" i="9"/>
  <c r="Y223" i="9"/>
  <c r="Y1461" i="9"/>
  <c r="Y27" i="9"/>
  <c r="C61" i="9"/>
  <c r="C262" i="9"/>
  <c r="C266" i="9" s="1"/>
  <c r="C54" i="9"/>
  <c r="C1073" i="9"/>
  <c r="C1489" i="9"/>
  <c r="C256" i="9"/>
  <c r="C1486" i="9"/>
  <c r="C1490" i="9" s="1"/>
  <c r="C53" i="9"/>
  <c r="C59" i="9"/>
  <c r="C58" i="9"/>
  <c r="C62" i="9" s="1"/>
  <c r="C255" i="9"/>
  <c r="C259" i="9" s="1"/>
  <c r="C34" i="9"/>
  <c r="C240" i="9"/>
  <c r="C220" i="9"/>
  <c r="C225" i="9" s="1"/>
  <c r="C1452" i="9"/>
  <c r="C1457" i="9" s="1"/>
  <c r="C1045" i="9"/>
  <c r="C1448" i="9"/>
  <c r="C1453" i="9"/>
  <c r="C1052" i="9"/>
  <c r="C1057" i="9" s="1"/>
  <c r="C232" i="9"/>
  <c r="C1037" i="9"/>
  <c r="C1038" i="9"/>
  <c r="C16" i="9"/>
  <c r="C222" i="9"/>
  <c r="C238" i="9"/>
  <c r="Z1052" i="9"/>
  <c r="C1054" i="9"/>
  <c r="C1447" i="9"/>
  <c r="Z1464" i="9"/>
  <c r="Z220" i="9"/>
  <c r="Z18" i="9"/>
  <c r="Y24" i="9"/>
  <c r="Y1455" i="9"/>
  <c r="Y1460" i="9"/>
  <c r="Z240" i="9"/>
  <c r="C24" i="9"/>
  <c r="C29" i="9" s="1"/>
  <c r="Z17" i="9"/>
  <c r="Z25" i="9"/>
  <c r="C237" i="9"/>
  <c r="C230" i="9"/>
  <c r="C1455" i="9"/>
  <c r="C1036" i="9"/>
  <c r="C1041" i="9" s="1"/>
  <c r="C1056" i="9"/>
  <c r="C258" i="9"/>
  <c r="C1488" i="9"/>
  <c r="C1081" i="9"/>
  <c r="Z239" i="9"/>
  <c r="Z1462" i="9"/>
  <c r="Z224" i="9"/>
  <c r="Z1455" i="9"/>
  <c r="Y221" i="9"/>
  <c r="Y229" i="9"/>
  <c r="Y1447" i="9"/>
  <c r="Y1036" i="9"/>
  <c r="B228" i="9"/>
  <c r="C1444" i="9"/>
  <c r="C1449" i="9" s="1"/>
  <c r="Z238" i="9"/>
  <c r="Z222" i="9"/>
  <c r="Z1048" i="9"/>
  <c r="C32" i="9"/>
  <c r="C37" i="9" s="1"/>
  <c r="B18" i="9"/>
  <c r="D18" i="9" s="1"/>
  <c r="BC70" i="8" s="1"/>
  <c r="BC95" i="8" s="1"/>
  <c r="B1444" i="9"/>
  <c r="B34" i="9"/>
  <c r="D34" i="9" s="1"/>
  <c r="BC102" i="8" s="1"/>
  <c r="BC127" i="8" s="1"/>
  <c r="B238" i="9"/>
  <c r="D238" i="9" s="1"/>
  <c r="BC105" i="8" s="1"/>
  <c r="B1463" i="9"/>
  <c r="D1463" i="9" s="1"/>
  <c r="CB123" i="8" s="1"/>
  <c r="B19" i="9"/>
  <c r="D19" i="9" s="1"/>
  <c r="CB70" i="8" s="1"/>
  <c r="CB95" i="8" s="1"/>
  <c r="B223" i="9"/>
  <c r="D223" i="9" s="1"/>
  <c r="CB73" i="8" s="1"/>
  <c r="B1056" i="9"/>
  <c r="D1056" i="9" s="1"/>
  <c r="DA117" i="8" s="1"/>
  <c r="I246" i="9"/>
  <c r="GU105" i="8" s="1"/>
  <c r="Y34" i="9"/>
  <c r="Y16" i="9"/>
  <c r="Y237" i="9"/>
  <c r="Y35" i="9"/>
  <c r="Y1462" i="9"/>
  <c r="Y232" i="9"/>
  <c r="Z1038" i="9"/>
  <c r="Z1055" i="9"/>
  <c r="C1482" i="9"/>
  <c r="C1039" i="9"/>
  <c r="Y1453" i="9"/>
  <c r="Z33" i="9"/>
  <c r="Y36" i="9"/>
  <c r="C239" i="9"/>
  <c r="C1456" i="9"/>
  <c r="C1480" i="9"/>
  <c r="Z232" i="9"/>
  <c r="Z1452" i="9"/>
  <c r="Z236" i="9"/>
  <c r="Z1037" i="9"/>
  <c r="I1062" i="9"/>
  <c r="GU117" i="8" s="1"/>
  <c r="C27" i="9"/>
  <c r="Y228" i="9"/>
  <c r="Z28" i="9"/>
  <c r="Z1453" i="9"/>
  <c r="Z1040" i="9"/>
  <c r="B231" i="9"/>
  <c r="D231" i="9" s="1"/>
  <c r="GW73" i="8" s="1"/>
  <c r="Y33" i="9"/>
  <c r="B16" i="9"/>
  <c r="B25" i="9"/>
  <c r="D25" i="9" s="1"/>
  <c r="EY70" i="8" s="1"/>
  <c r="EY95" i="8" s="1"/>
  <c r="B236" i="9"/>
  <c r="B28" i="9"/>
  <c r="D28" i="9" s="1"/>
  <c r="HV70" i="8" s="1"/>
  <c r="HV95" i="8" s="1"/>
  <c r="B1445" i="9"/>
  <c r="D1445" i="9" s="1"/>
  <c r="AD91" i="8" s="1"/>
  <c r="B1037" i="9"/>
  <c r="D1037" i="9" s="1"/>
  <c r="AD85" i="8" s="1"/>
  <c r="B1456" i="9"/>
  <c r="D1456" i="9" s="1"/>
  <c r="HV91" i="8" s="1"/>
  <c r="C257" i="9"/>
  <c r="C51" i="9"/>
  <c r="C55" i="9" s="1"/>
  <c r="Y20" i="9"/>
  <c r="Y17" i="9"/>
  <c r="B55" i="9"/>
  <c r="D1452" i="9"/>
  <c r="B1457" i="9"/>
  <c r="R1062" i="9"/>
  <c r="GY117" i="8" s="1"/>
  <c r="C236" i="9"/>
  <c r="C241" i="9" s="1"/>
  <c r="Z36" i="9"/>
  <c r="C26" i="9"/>
  <c r="C28" i="9"/>
  <c r="Y32" i="9"/>
  <c r="C1463" i="9"/>
  <c r="C1040" i="9"/>
  <c r="C1047" i="9"/>
  <c r="C1479" i="9"/>
  <c r="C1483" i="9" s="1"/>
  <c r="C265" i="9"/>
  <c r="Y240" i="9"/>
  <c r="Y236" i="9"/>
  <c r="Y1040" i="9"/>
  <c r="Y1045" i="9"/>
  <c r="Z1056" i="9"/>
  <c r="Z1447" i="9"/>
  <c r="C1461" i="9"/>
  <c r="R246" i="9"/>
  <c r="GY105" i="8" s="1"/>
  <c r="Z230" i="9"/>
  <c r="C60" i="9"/>
  <c r="Y26" i="9"/>
  <c r="C18" i="9"/>
  <c r="Y1048" i="9"/>
  <c r="C1460" i="9"/>
  <c r="C1465" i="9" s="1"/>
  <c r="Y222" i="9"/>
  <c r="C25" i="9"/>
  <c r="Y19" i="9"/>
  <c r="Z34" i="9"/>
  <c r="C228" i="9"/>
  <c r="C233" i="9" s="1"/>
  <c r="C1445" i="9"/>
  <c r="C1454" i="9"/>
  <c r="C1048" i="9"/>
  <c r="C1044" i="9"/>
  <c r="C1049" i="9" s="1"/>
  <c r="C1080" i="9"/>
  <c r="C1481" i="9"/>
  <c r="C1078" i="9"/>
  <c r="C1082" i="9" s="1"/>
  <c r="R1470" i="9"/>
  <c r="GY123" i="8" s="1"/>
  <c r="Z1448" i="9"/>
  <c r="Z1054" i="9"/>
  <c r="Z237" i="9"/>
  <c r="Z1053" i="9"/>
  <c r="Y231" i="9"/>
  <c r="Y1464" i="9"/>
  <c r="Y1038" i="9"/>
  <c r="Y1044" i="9"/>
  <c r="B33" i="9"/>
  <c r="D33" i="9" s="1"/>
  <c r="AD102" i="8" s="1"/>
  <c r="AD127" i="8" s="1"/>
  <c r="C19" i="9"/>
  <c r="Z1036" i="9"/>
  <c r="Z1047" i="9"/>
  <c r="C229" i="9"/>
  <c r="C221" i="9"/>
  <c r="B1052" i="9"/>
  <c r="B222" i="9"/>
  <c r="D222" i="9" s="1"/>
  <c r="BC73" i="8" s="1"/>
  <c r="B220" i="9"/>
  <c r="B24" i="9"/>
  <c r="B229" i="9"/>
  <c r="D229" i="9" s="1"/>
  <c r="EY73" i="8" s="1"/>
  <c r="B1446" i="9"/>
  <c r="D1446" i="9" s="1"/>
  <c r="BC91" i="8" s="1"/>
  <c r="B1054" i="9"/>
  <c r="D1054" i="9" s="1"/>
  <c r="BC117" i="8" s="1"/>
  <c r="B240" i="9"/>
  <c r="D240" i="9" s="1"/>
  <c r="DA105" i="8" s="1"/>
  <c r="C264" i="9"/>
  <c r="C52" i="9"/>
  <c r="Y224" i="9"/>
  <c r="Y18" i="9"/>
  <c r="D1483" i="9"/>
  <c r="DZ102" i="8"/>
  <c r="DZ127" i="8" s="1"/>
  <c r="Y28" i="9"/>
  <c r="B237" i="9"/>
  <c r="D237" i="9" s="1"/>
  <c r="AD105" i="8" s="1"/>
  <c r="L71" i="4"/>
  <c r="I615" i="4"/>
  <c r="I391" i="4"/>
  <c r="I423" i="4"/>
  <c r="I455" i="4"/>
  <c r="I71" i="4"/>
  <c r="L711" i="4"/>
  <c r="I359" i="4"/>
  <c r="I295" i="4"/>
  <c r="I103" i="4"/>
  <c r="I327" i="4"/>
  <c r="I679" i="4"/>
  <c r="I231" i="4"/>
  <c r="D709" i="4"/>
  <c r="A710" i="4" s="1"/>
  <c r="B784" i="4"/>
  <c r="D784" i="4" s="1"/>
  <c r="BG159" i="8" s="1"/>
  <c r="B782" i="4"/>
  <c r="D782" i="4" s="1"/>
  <c r="C784" i="4"/>
  <c r="B790" i="4"/>
  <c r="D790" i="4" s="1"/>
  <c r="DI159" i="8" s="1"/>
  <c r="C783" i="4"/>
  <c r="C793" i="4"/>
  <c r="B781" i="4"/>
  <c r="C791" i="4"/>
  <c r="B791" i="4"/>
  <c r="D791" i="4" s="1"/>
  <c r="EA159" i="8" s="1"/>
  <c r="B792" i="4"/>
  <c r="D792" i="4" s="1"/>
  <c r="ES159" i="8" s="1"/>
  <c r="B793" i="4"/>
  <c r="D793" i="4" s="1"/>
  <c r="FK159" i="8" s="1"/>
  <c r="B785" i="4"/>
  <c r="D785" i="4" s="1"/>
  <c r="BY159" i="8" s="1"/>
  <c r="B783" i="4"/>
  <c r="D783" i="4" s="1"/>
  <c r="AO159" i="8" s="1"/>
  <c r="C789" i="4"/>
  <c r="C794" i="4" s="1"/>
  <c r="C785" i="4"/>
  <c r="C790" i="4"/>
  <c r="B789" i="4"/>
  <c r="C792" i="4"/>
  <c r="ER136" i="8"/>
  <c r="W597" i="9"/>
  <c r="U599" i="9"/>
  <c r="V565" i="9"/>
  <c r="C21" i="9"/>
  <c r="D21" i="4"/>
  <c r="GX102" i="8"/>
  <c r="GX127" i="8" s="1"/>
  <c r="B62" i="9"/>
  <c r="D58" i="9"/>
  <c r="GS95" i="8"/>
  <c r="B1075" i="9"/>
  <c r="D1071" i="9"/>
  <c r="L928" i="9"/>
  <c r="A890" i="9"/>
  <c r="C1072" i="9"/>
  <c r="B1080" i="9"/>
  <c r="D1080" i="9" s="1"/>
  <c r="FV117" i="8" s="1"/>
  <c r="B1079" i="9"/>
  <c r="D1079" i="9" s="1"/>
  <c r="FN117" i="8" s="1"/>
  <c r="Y1046" i="9"/>
  <c r="B1072" i="9"/>
  <c r="D1072" i="9" s="1"/>
  <c r="EH117" i="8" s="1"/>
  <c r="B1081" i="9"/>
  <c r="D1081" i="9" s="1"/>
  <c r="GD117" i="8" s="1"/>
  <c r="Y1053" i="9"/>
  <c r="Y1039" i="9"/>
  <c r="C1071" i="9"/>
  <c r="C1075" i="9" s="1"/>
  <c r="B1040" i="9"/>
  <c r="D1040" i="9" s="1"/>
  <c r="DA85" i="8" s="1"/>
  <c r="Y1054" i="9"/>
  <c r="B1078" i="9"/>
  <c r="B1045" i="9"/>
  <c r="D1045" i="9" s="1"/>
  <c r="EY85" i="8" s="1"/>
  <c r="B1074" i="9"/>
  <c r="D1074" i="9" s="1"/>
  <c r="EX117" i="8" s="1"/>
  <c r="B1053" i="9"/>
  <c r="D1053" i="9" s="1"/>
  <c r="AD117" i="8" s="1"/>
  <c r="B1044" i="9"/>
  <c r="B1047" i="9"/>
  <c r="D1047" i="9" s="1"/>
  <c r="GW85" i="8" s="1"/>
  <c r="B1048" i="9"/>
  <c r="D1048" i="9" s="1"/>
  <c r="HV85" i="8" s="1"/>
  <c r="B1036" i="9"/>
  <c r="CP135" i="8"/>
  <c r="EG104" i="8"/>
  <c r="EE127" i="8"/>
  <c r="CX127" i="8"/>
  <c r="CZ102" i="8"/>
  <c r="EG108" i="8"/>
  <c r="U17" i="7"/>
  <c r="Q95" i="8"/>
  <c r="C335" i="4"/>
  <c r="C343" i="4"/>
  <c r="B344" i="4"/>
  <c r="D344" i="4" s="1"/>
  <c r="ES145" i="8" s="1"/>
  <c r="B342" i="4"/>
  <c r="D342" i="4" s="1"/>
  <c r="DI145" i="8" s="1"/>
  <c r="B341" i="4"/>
  <c r="C344" i="4"/>
  <c r="B336" i="4"/>
  <c r="D336" i="4" s="1"/>
  <c r="BG145" i="8" s="1"/>
  <c r="B334" i="4"/>
  <c r="D334" i="4" s="1"/>
  <c r="C336" i="4"/>
  <c r="B335" i="4"/>
  <c r="D335" i="4" s="1"/>
  <c r="AO145" i="8" s="1"/>
  <c r="C15" i="4"/>
  <c r="C13" i="4"/>
  <c r="B17" i="4"/>
  <c r="C21" i="4"/>
  <c r="C22" i="4"/>
  <c r="B16" i="4"/>
  <c r="C17" i="4"/>
  <c r="B13" i="4"/>
  <c r="B22" i="4"/>
  <c r="C16" i="4"/>
  <c r="O1269" i="9"/>
  <c r="D1229" i="9"/>
  <c r="L1268" i="9" s="1"/>
  <c r="O1405" i="9"/>
  <c r="D1365" i="9"/>
  <c r="DH151" i="8"/>
  <c r="D1297" i="9"/>
  <c r="L1336" i="9" s="1"/>
  <c r="O1337" i="9"/>
  <c r="A1298" i="9"/>
  <c r="AJ1074" i="2"/>
  <c r="FT52" i="8" s="1"/>
  <c r="FS52" i="8"/>
  <c r="W144" i="8"/>
  <c r="D421" i="4"/>
  <c r="A422" i="4" s="1"/>
  <c r="FJ136" i="8"/>
  <c r="CA72" i="8"/>
  <c r="BB79" i="8"/>
  <c r="CT95" i="8"/>
  <c r="EM127" i="8"/>
  <c r="Y1463" i="9"/>
  <c r="Y1452" i="9"/>
  <c r="B1455" i="9"/>
  <c r="D1455" i="9" s="1"/>
  <c r="GW91" i="8" s="1"/>
  <c r="A1638" i="9"/>
  <c r="L551" i="4"/>
  <c r="L1472" i="9"/>
  <c r="DZ159" i="8"/>
  <c r="I743" i="4"/>
  <c r="I775" i="4"/>
  <c r="W20" i="7"/>
  <c r="V25" i="7"/>
  <c r="BB73" i="8"/>
  <c r="EX74" i="8"/>
  <c r="Q127" i="8"/>
  <c r="FK127" i="8"/>
  <c r="AY127" i="8"/>
  <c r="A614" i="4"/>
  <c r="O997" i="9"/>
  <c r="D957" i="9"/>
  <c r="D261" i="4"/>
  <c r="A262" i="4" s="1"/>
  <c r="CZ74" i="8"/>
  <c r="HU94" i="8"/>
  <c r="AC111" i="8"/>
  <c r="H127" i="8"/>
  <c r="BB103" i="8"/>
  <c r="DY107" i="8"/>
  <c r="DX127" i="8"/>
  <c r="CP155" i="8"/>
  <c r="T160" i="8"/>
  <c r="DH141" i="8"/>
  <c r="T95" i="8"/>
  <c r="D165" i="4"/>
  <c r="A166" i="4"/>
  <c r="FE103" i="8"/>
  <c r="EU127" i="8"/>
  <c r="C13" i="8"/>
  <c r="H146" i="13"/>
  <c r="C142" i="8"/>
  <c r="C44" i="8"/>
  <c r="F482" i="9"/>
  <c r="B167" i="10"/>
  <c r="F230" i="4"/>
  <c r="C210" i="8"/>
  <c r="I482" i="2"/>
  <c r="AB517" i="2" s="1"/>
  <c r="C77" i="8"/>
  <c r="AN1532" i="2"/>
  <c r="AJ1346" i="2"/>
  <c r="FT56" i="8" s="1"/>
  <c r="FS56" i="8"/>
  <c r="AJ1210" i="2"/>
  <c r="FT54" i="8" s="1"/>
  <c r="FR54" i="8"/>
  <c r="B1482" i="9"/>
  <c r="D1482" i="9" s="1"/>
  <c r="EX123" i="8" s="1"/>
  <c r="B1480" i="9"/>
  <c r="D1480" i="9" s="1"/>
  <c r="EH123" i="8" s="1"/>
  <c r="C1446" i="9"/>
  <c r="B1486" i="9"/>
  <c r="B1489" i="9"/>
  <c r="D1489" i="9" s="1"/>
  <c r="GD123" i="8" s="1"/>
  <c r="B1481" i="9"/>
  <c r="D1481" i="9" s="1"/>
  <c r="EP123" i="8" s="1"/>
  <c r="D617" i="9"/>
  <c r="O657" i="9"/>
  <c r="L199" i="4"/>
  <c r="L295" i="4"/>
  <c r="L359" i="4"/>
  <c r="L263" i="4"/>
  <c r="L39" i="4"/>
  <c r="L231" i="4"/>
  <c r="L167" i="4"/>
  <c r="L519" i="4"/>
  <c r="L103" i="4"/>
  <c r="L647" i="4"/>
  <c r="L615" i="4"/>
  <c r="L135" i="4"/>
  <c r="L679" i="4"/>
  <c r="L583" i="4"/>
  <c r="AP95" i="8"/>
  <c r="HU70" i="8"/>
  <c r="HS95" i="8"/>
  <c r="DY111" i="8"/>
  <c r="DY127" i="8" s="1"/>
  <c r="L1540" i="9"/>
  <c r="A1502" i="9"/>
  <c r="A38" i="4"/>
  <c r="BZ95" i="8"/>
  <c r="CK95" i="8"/>
  <c r="DS95" i="8"/>
  <c r="IT78" i="8"/>
  <c r="GG95" i="8"/>
  <c r="EU95" i="8"/>
  <c r="CA113" i="8"/>
  <c r="DX95" i="8"/>
  <c r="DY70" i="8"/>
  <c r="AL1396" i="2"/>
  <c r="AL172" i="2"/>
  <c r="FR37" i="8"/>
  <c r="AJ54" i="2"/>
  <c r="FT37" i="8" s="1"/>
  <c r="Q1094" i="2"/>
  <c r="Q618" i="2"/>
  <c r="Q482" i="2"/>
  <c r="Q958" i="2"/>
  <c r="D1" i="8"/>
  <c r="Q1502" i="2"/>
  <c r="Q754" i="2"/>
  <c r="Q1298" i="2"/>
  <c r="Q1570" i="2"/>
  <c r="Q1026" i="2"/>
  <c r="Q822" i="2"/>
  <c r="Q1434" i="2"/>
  <c r="Q1366" i="2"/>
  <c r="Q1230" i="2"/>
  <c r="Q278" i="2"/>
  <c r="Q210" i="2"/>
  <c r="Q686" i="2"/>
  <c r="Q346" i="2"/>
  <c r="Q1638" i="2"/>
  <c r="Q1162" i="2"/>
  <c r="Q550" i="2"/>
  <c r="B1460" i="9"/>
  <c r="B1447" i="9"/>
  <c r="D1447" i="9" s="1"/>
  <c r="CB91" i="8" s="1"/>
  <c r="B1461" i="9"/>
  <c r="D1461" i="9" s="1"/>
  <c r="AD123" i="8" s="1"/>
  <c r="B1487" i="9"/>
  <c r="D1487" i="9" s="1"/>
  <c r="FN123" i="8" s="1"/>
  <c r="C600" i="4"/>
  <c r="B592" i="4"/>
  <c r="D592" i="4" s="1"/>
  <c r="BG153" i="8" s="1"/>
  <c r="B599" i="4"/>
  <c r="D599" i="4" s="1"/>
  <c r="EA153" i="8" s="1"/>
  <c r="C502" i="4"/>
  <c r="B501" i="4"/>
  <c r="L423" i="4"/>
  <c r="L327" i="4"/>
  <c r="L487" i="4"/>
  <c r="FU95" i="8"/>
  <c r="D197" i="4"/>
  <c r="A198" i="4"/>
  <c r="D613" i="4"/>
  <c r="IQ95" i="8"/>
  <c r="CZ118" i="8"/>
  <c r="AC119" i="8"/>
  <c r="GZ95" i="8"/>
  <c r="A678" i="4"/>
  <c r="CZ94" i="8"/>
  <c r="IT83" i="8"/>
  <c r="CH127" i="8"/>
  <c r="IT94" i="8"/>
  <c r="BB108" i="8"/>
  <c r="W95" i="8"/>
  <c r="ER156" i="8"/>
  <c r="GU95" i="8"/>
  <c r="BB110" i="8"/>
  <c r="AC110" i="8"/>
  <c r="EC95" i="8"/>
  <c r="GK106" i="8"/>
  <c r="GK127" i="8" s="1"/>
  <c r="GI127" i="8"/>
  <c r="CZ122" i="8"/>
  <c r="CZ85" i="8"/>
  <c r="CA102" i="8"/>
  <c r="Q890" i="2"/>
  <c r="IT70" i="8"/>
  <c r="IS95" i="8"/>
  <c r="HU86" i="8"/>
  <c r="HU80" i="8"/>
  <c r="IT85" i="8"/>
  <c r="BI6" i="8"/>
  <c r="BF154" i="8"/>
  <c r="AQ31" i="8"/>
  <c r="AM1328" i="2"/>
  <c r="CZ79" i="8"/>
  <c r="IT86" i="8"/>
  <c r="IT88" i="8"/>
  <c r="CY127" i="8"/>
  <c r="GK120" i="8"/>
  <c r="W24" i="7"/>
  <c r="CK127" i="8"/>
  <c r="DY78" i="8"/>
  <c r="HU93" i="8"/>
  <c r="V31" i="8"/>
  <c r="GJ95" i="8"/>
  <c r="FM106" i="8"/>
  <c r="EG119" i="8"/>
  <c r="AB31" i="8"/>
  <c r="BI24" i="8"/>
  <c r="W173" i="9"/>
  <c r="C54" i="8"/>
  <c r="B397" i="10"/>
  <c r="C119" i="8"/>
  <c r="C187" i="8"/>
  <c r="H346" i="13"/>
  <c r="F550" i="4"/>
  <c r="C220" i="8"/>
  <c r="F1162" i="9"/>
  <c r="I1162" i="2"/>
  <c r="AB1197" i="2" s="1"/>
  <c r="O317" i="9"/>
  <c r="D277" i="9"/>
  <c r="L316" i="9" s="1"/>
  <c r="A278" i="9"/>
  <c r="AM1396" i="2"/>
  <c r="AN1246" i="2"/>
  <c r="AM1124" i="2"/>
  <c r="AN1056" i="2"/>
  <c r="AJ802" i="2"/>
  <c r="FT48" i="8" s="1"/>
  <c r="FS48" i="8"/>
  <c r="AM784" i="2"/>
  <c r="AN784" i="2" s="1"/>
  <c r="AL716" i="2"/>
  <c r="AN716" i="2" s="1"/>
  <c r="FR46" i="8"/>
  <c r="AM648" i="2"/>
  <c r="AN648" i="2" s="1"/>
  <c r="FS38" i="8"/>
  <c r="AJ122" i="2"/>
  <c r="FT38" i="8" s="1"/>
  <c r="FK62" i="8"/>
  <c r="GG89" i="8"/>
  <c r="GF95" i="8"/>
  <c r="FZ95" i="8"/>
  <c r="GU89" i="8"/>
  <c r="GV89" i="8" s="1"/>
  <c r="GA89" i="8"/>
  <c r="FU89" i="8"/>
  <c r="FW89" i="8" s="1"/>
  <c r="FB89" i="8"/>
  <c r="FB95" i="8" s="1"/>
  <c r="EZ95" i="8"/>
  <c r="EV89" i="8"/>
  <c r="EV95" i="8" s="1"/>
  <c r="EP95" i="8"/>
  <c r="IR88" i="8"/>
  <c r="IR95" i="8" s="1"/>
  <c r="CH88" i="8"/>
  <c r="CH95" i="8" s="1"/>
  <c r="CF95" i="8"/>
  <c r="BR88" i="8"/>
  <c r="BR95" i="8" s="1"/>
  <c r="BY88" i="8"/>
  <c r="BZ88" i="8"/>
  <c r="BF88" i="8"/>
  <c r="BF95" i="8" s="1"/>
  <c r="AB88" i="8"/>
  <c r="AC88" i="8" s="1"/>
  <c r="H88" i="8"/>
  <c r="H95" i="8" s="1"/>
  <c r="IQ87" i="8"/>
  <c r="IO95" i="8"/>
  <c r="IK87" i="8"/>
  <c r="II95" i="8"/>
  <c r="IC95" i="8"/>
  <c r="IE87" i="8"/>
  <c r="HG95" i="8"/>
  <c r="HI87" i="8"/>
  <c r="DJ87" i="8"/>
  <c r="DI95" i="8"/>
  <c r="DD87" i="8"/>
  <c r="DD95" i="8" s="1"/>
  <c r="DC95" i="8"/>
  <c r="CY87" i="8"/>
  <c r="CZ87" i="8" s="1"/>
  <c r="CS95" i="8"/>
  <c r="CT87" i="8"/>
  <c r="AO95" i="8"/>
  <c r="AP86" i="8"/>
  <c r="AI95" i="8"/>
  <c r="AJ86" i="8"/>
  <c r="AJ95" i="8" s="1"/>
  <c r="BA86" i="8"/>
  <c r="BB86" i="8" s="1"/>
  <c r="Z86" i="8"/>
  <c r="Y95" i="8"/>
  <c r="AB86" i="8"/>
  <c r="AC86" i="8" s="1"/>
  <c r="DW85" i="8"/>
  <c r="DE95" i="8"/>
  <c r="CQ85" i="8"/>
  <c r="CO95" i="8"/>
  <c r="CE85" i="8"/>
  <c r="CE95" i="8" s="1"/>
  <c r="CX85" i="8"/>
  <c r="AZ85" i="8"/>
  <c r="BB85" i="8" s="1"/>
  <c r="AS85" i="8"/>
  <c r="IH84" i="8"/>
  <c r="IH95" i="8" s="1"/>
  <c r="IR84" i="8"/>
  <c r="IT84" i="8" s="1"/>
  <c r="IF95" i="8"/>
  <c r="HT84" i="8"/>
  <c r="HU84" i="8" s="1"/>
  <c r="GM84" i="8"/>
  <c r="GM95" i="8" s="1"/>
  <c r="GU84" i="8"/>
  <c r="GV84" i="8" s="1"/>
  <c r="AX95" i="8"/>
  <c r="AY84" i="8"/>
  <c r="AS84" i="8"/>
  <c r="AS95" i="8" s="1"/>
  <c r="AR95" i="8"/>
  <c r="AM84" i="8"/>
  <c r="AM95" i="8" s="1"/>
  <c r="BA84" i="8"/>
  <c r="BB84" i="8" s="1"/>
  <c r="DH39" i="8"/>
  <c r="DD62" i="8"/>
  <c r="CO39" i="8"/>
  <c r="CI62" i="8"/>
  <c r="HO29" i="8"/>
  <c r="HM31" i="8"/>
  <c r="AQ27" i="8"/>
  <c r="AO31" i="8"/>
  <c r="BG27" i="8"/>
  <c r="CA26" i="8"/>
  <c r="CA31" i="8" s="1"/>
  <c r="BW31" i="8"/>
  <c r="AD31" i="8"/>
  <c r="CA94" i="8"/>
  <c r="FU105" i="8"/>
  <c r="EX70" i="8"/>
  <c r="EW95" i="8"/>
  <c r="GW31" i="8"/>
  <c r="AL35" i="5"/>
  <c r="AN35" i="5" s="1"/>
  <c r="BI13" i="8"/>
  <c r="F518" i="4"/>
  <c r="C219" i="8"/>
  <c r="C22" i="8"/>
  <c r="C186" i="8"/>
  <c r="C118" i="8"/>
  <c r="F1094" i="9"/>
  <c r="I1094" i="2"/>
  <c r="AB1129" i="2" s="1"/>
  <c r="B374" i="10"/>
  <c r="F454" i="4"/>
  <c r="C149" i="8"/>
  <c r="H286" i="13"/>
  <c r="C116" i="8"/>
  <c r="C217" i="8"/>
  <c r="C20" i="8"/>
  <c r="C81" i="8"/>
  <c r="C146" i="8"/>
  <c r="I754" i="2"/>
  <c r="AB789" i="2" s="1"/>
  <c r="F358" i="4"/>
  <c r="C17" i="8"/>
  <c r="C48" i="8"/>
  <c r="B259" i="10"/>
  <c r="F754" i="9"/>
  <c r="AN1526" i="2"/>
  <c r="FS57" i="8"/>
  <c r="AJ1414" i="2"/>
  <c r="FT57" i="8" s="1"/>
  <c r="AL1328" i="2"/>
  <c r="AN1256" i="2"/>
  <c r="W807" i="9"/>
  <c r="V810" i="9"/>
  <c r="W653" i="4"/>
  <c r="U658" i="4"/>
  <c r="W632" i="4"/>
  <c r="U634" i="4"/>
  <c r="W88" i="4"/>
  <c r="U90" i="4"/>
  <c r="V19" i="6"/>
  <c r="V20" i="6" s="1"/>
  <c r="W19" i="6"/>
  <c r="L20" i="6"/>
  <c r="U17" i="6"/>
  <c r="W17" i="6" s="1"/>
  <c r="G20" i="6"/>
  <c r="M20" i="6"/>
  <c r="EW120" i="8"/>
  <c r="DV95" i="8"/>
  <c r="AN172" i="2"/>
  <c r="B535" i="10"/>
  <c r="C125" i="8"/>
  <c r="F1570" i="9"/>
  <c r="F742" i="4"/>
  <c r="H466" i="13"/>
  <c r="C25" i="8"/>
  <c r="C189" i="8"/>
  <c r="C121" i="8"/>
  <c r="C89" i="8"/>
  <c r="H386" i="13"/>
  <c r="F74" i="9"/>
  <c r="C204" i="8"/>
  <c r="C38" i="8"/>
  <c r="C136" i="8"/>
  <c r="B29" i="10"/>
  <c r="C103" i="8"/>
  <c r="AM1600" i="2"/>
  <c r="AN1600" i="2" s="1"/>
  <c r="AL1532" i="2"/>
  <c r="AL1464" i="2"/>
  <c r="AN1464" i="2" s="1"/>
  <c r="AL1260" i="2"/>
  <c r="AN1260" i="2" s="1"/>
  <c r="AN702" i="2"/>
  <c r="AL240" i="2"/>
  <c r="AN240" i="2" s="1"/>
  <c r="A414" i="9"/>
  <c r="V158" i="8"/>
  <c r="DH144" i="8"/>
  <c r="DY122" i="8"/>
  <c r="EX82" i="8"/>
  <c r="BU127" i="8"/>
  <c r="GD95" i="8"/>
  <c r="DW127" i="8"/>
  <c r="GJ127" i="8"/>
  <c r="GV83" i="8"/>
  <c r="DY75" i="8"/>
  <c r="AC90" i="8"/>
  <c r="GV72" i="8"/>
  <c r="BB71" i="8"/>
  <c r="U233" i="9"/>
  <c r="FW85" i="8"/>
  <c r="FW95" i="8" s="1"/>
  <c r="AY95" i="8"/>
  <c r="DY116" i="8"/>
  <c r="HU83" i="8"/>
  <c r="EN127" i="8"/>
  <c r="FQ62" i="8"/>
  <c r="M31" i="8"/>
  <c r="AN27" i="5"/>
  <c r="AN19" i="5"/>
  <c r="C91" i="8"/>
  <c r="C191" i="8"/>
  <c r="C58" i="8"/>
  <c r="C123" i="8"/>
  <c r="C88" i="8"/>
  <c r="C188" i="8"/>
  <c r="I1230" i="2"/>
  <c r="AB1265" i="2" s="1"/>
  <c r="C221" i="8"/>
  <c r="C83" i="8"/>
  <c r="C115" i="8"/>
  <c r="B305" i="10"/>
  <c r="C110" i="8"/>
  <c r="F550" i="9"/>
  <c r="C211" i="8"/>
  <c r="C78" i="8"/>
  <c r="C209" i="8"/>
  <c r="C76" i="8"/>
  <c r="C139" i="8"/>
  <c r="H86" i="13"/>
  <c r="B98" i="10"/>
  <c r="I278" i="2"/>
  <c r="AB313" i="2" s="1"/>
  <c r="C41" i="8"/>
  <c r="C172" i="8"/>
  <c r="C137" i="8"/>
  <c r="F142" i="9"/>
  <c r="F70" i="4"/>
  <c r="B6" i="10"/>
  <c r="C37" i="8"/>
  <c r="C203" i="8"/>
  <c r="AL1056" i="2"/>
  <c r="AM988" i="2"/>
  <c r="AN988" i="2" s="1"/>
  <c r="AL852" i="2"/>
  <c r="AN852" i="2" s="1"/>
  <c r="AL784" i="2"/>
  <c r="AL104" i="2"/>
  <c r="AN104" i="2" s="1"/>
  <c r="W1588" i="9"/>
  <c r="U1593" i="9"/>
  <c r="W1523" i="9"/>
  <c r="V1525" i="9"/>
  <c r="W1308" i="9"/>
  <c r="U1313" i="9"/>
  <c r="U1218" i="9"/>
  <c r="W1175" i="9"/>
  <c r="W1177" i="9" s="1"/>
  <c r="U1177" i="9"/>
  <c r="W1082" i="9"/>
  <c r="W780" i="9"/>
  <c r="W785" i="9" s="1"/>
  <c r="U785" i="9"/>
  <c r="W527" i="9"/>
  <c r="W531" i="9" s="1"/>
  <c r="U531" i="9"/>
  <c r="U505" i="9"/>
  <c r="W500" i="9"/>
  <c r="W505" i="9" s="1"/>
  <c r="V429" i="9"/>
  <c r="W424" i="9"/>
  <c r="W429" i="9" s="1"/>
  <c r="W391" i="9"/>
  <c r="W395" i="9" s="1"/>
  <c r="V395" i="9"/>
  <c r="W255" i="9"/>
  <c r="W259" i="9" s="1"/>
  <c r="V259" i="9"/>
  <c r="W241" i="9"/>
  <c r="W198" i="9"/>
  <c r="BX154" i="8"/>
  <c r="FZ153" i="8"/>
  <c r="GB153" i="8" s="1"/>
  <c r="DY148" i="8"/>
  <c r="CC160" i="8"/>
  <c r="A822" i="9"/>
  <c r="GB135" i="8"/>
  <c r="O453" i="9"/>
  <c r="A134" i="4"/>
  <c r="BX157" i="8"/>
  <c r="W16" i="7"/>
  <c r="V135" i="8"/>
  <c r="BH160" i="8"/>
  <c r="BB80" i="8"/>
  <c r="AB127" i="8"/>
  <c r="HF95" i="8"/>
  <c r="CZ72" i="8"/>
  <c r="A102" i="4"/>
  <c r="EO114" i="8"/>
  <c r="CA115" i="8"/>
  <c r="CA103" i="8"/>
  <c r="CA85" i="8"/>
  <c r="ER138" i="8"/>
  <c r="HC95" i="8"/>
  <c r="FE120" i="8"/>
  <c r="GB150" i="8"/>
  <c r="AC104" i="8"/>
  <c r="AC127" i="8" s="1"/>
  <c r="EX71" i="8"/>
  <c r="IK95" i="8"/>
  <c r="BB82" i="8"/>
  <c r="EX94" i="8"/>
  <c r="FM120" i="8"/>
  <c r="AN376" i="2"/>
  <c r="C155" i="8"/>
  <c r="I1366" i="2"/>
  <c r="AB1401" i="2" s="1"/>
  <c r="F646" i="4"/>
  <c r="C122" i="8"/>
  <c r="C223" i="8"/>
  <c r="B282" i="10"/>
  <c r="F390" i="4"/>
  <c r="C182" i="8"/>
  <c r="F686" i="9"/>
  <c r="B236" i="10"/>
  <c r="C213" i="8"/>
  <c r="D345" i="9"/>
  <c r="L384" i="9" s="1"/>
  <c r="A346" i="9"/>
  <c r="AN1662" i="2"/>
  <c r="AN1656" i="2"/>
  <c r="AN1322" i="2"/>
  <c r="AN1312" i="2"/>
  <c r="FS53" i="8"/>
  <c r="AJ1142" i="2"/>
  <c r="FT53" i="8" s="1"/>
  <c r="AL1124" i="2"/>
  <c r="AN1050" i="2"/>
  <c r="FS49" i="8"/>
  <c r="AJ870" i="2"/>
  <c r="FT49" i="8" s="1"/>
  <c r="AN776" i="2"/>
  <c r="AL580" i="2"/>
  <c r="AN580" i="2" s="1"/>
  <c r="AL376" i="2"/>
  <c r="W1598" i="9"/>
  <c r="U1601" i="9"/>
  <c r="W1601" i="9"/>
  <c r="V1483" i="9"/>
  <c r="W1479" i="9"/>
  <c r="W1483" i="9" s="1"/>
  <c r="W1325" i="9"/>
  <c r="V1329" i="9"/>
  <c r="W1318" i="9"/>
  <c r="U1321" i="9"/>
  <c r="W1259" i="9"/>
  <c r="V1261" i="9"/>
  <c r="W944" i="9"/>
  <c r="W946" i="9" s="1"/>
  <c r="V946" i="9"/>
  <c r="W878" i="9"/>
  <c r="U853" i="9"/>
  <c r="W848" i="9"/>
  <c r="W801" i="9"/>
  <c r="W803" i="9" s="1"/>
  <c r="U803" i="9"/>
  <c r="V581" i="9"/>
  <c r="W397" i="4"/>
  <c r="U402" i="4"/>
  <c r="GA159" i="8"/>
  <c r="GB159" i="8" s="1"/>
  <c r="U1687" i="9"/>
  <c r="W1683" i="9"/>
  <c r="W1554" i="9"/>
  <c r="V1558" i="9"/>
  <c r="W1551" i="9"/>
  <c r="W1455" i="9"/>
  <c r="W1457" i="9" s="1"/>
  <c r="U1457" i="9"/>
  <c r="W1389" i="9"/>
  <c r="U1381" i="9"/>
  <c r="W1376" i="9"/>
  <c r="W1284" i="9"/>
  <c r="V1286" i="9"/>
  <c r="W1140" i="9"/>
  <c r="V1143" i="9"/>
  <c r="U1117" i="9"/>
  <c r="W1112" i="9"/>
  <c r="W1045" i="9"/>
  <c r="W1049" i="9" s="1"/>
  <c r="V1049" i="9"/>
  <c r="W1038" i="9"/>
  <c r="U1041" i="9"/>
  <c r="W1041" i="9"/>
  <c r="W869" i="9"/>
  <c r="V871" i="9"/>
  <c r="W765" i="9"/>
  <c r="W769" i="9" s="1"/>
  <c r="V769" i="9"/>
  <c r="W739" i="9"/>
  <c r="U742" i="9"/>
  <c r="U513" i="9"/>
  <c r="W508" i="9"/>
  <c r="U497" i="9"/>
  <c r="W492" i="9"/>
  <c r="W399" i="9"/>
  <c r="W402" i="9" s="1"/>
  <c r="V402" i="9"/>
  <c r="AN156" i="8"/>
  <c r="FJ153" i="8"/>
  <c r="BF153" i="8"/>
  <c r="DX152" i="8"/>
  <c r="DZ152" i="8" s="1"/>
  <c r="DF152" i="8"/>
  <c r="DH152" i="8" s="1"/>
  <c r="BD152" i="8"/>
  <c r="BF152" i="8" s="1"/>
  <c r="AP160" i="8"/>
  <c r="BW149" i="8"/>
  <c r="BX149" i="8" s="1"/>
  <c r="AN646" i="2"/>
  <c r="AN640" i="2"/>
  <c r="AN629" i="2"/>
  <c r="AN564" i="2"/>
  <c r="AN496" i="2"/>
  <c r="AN221" i="2"/>
  <c r="AN156" i="2"/>
  <c r="W1684" i="9"/>
  <c r="V1687" i="9"/>
  <c r="W1669" i="9"/>
  <c r="U1661" i="9"/>
  <c r="W1656" i="9"/>
  <c r="V1626" i="9"/>
  <c r="W1589" i="9"/>
  <c r="V1593" i="9"/>
  <c r="W1582" i="9"/>
  <c r="U1585" i="9"/>
  <c r="W1585" i="9"/>
  <c r="W1549" i="9"/>
  <c r="W1488" i="9"/>
  <c r="V1490" i="9"/>
  <c r="W1422" i="9"/>
  <c r="W1386" i="9"/>
  <c r="W1351" i="9"/>
  <c r="V1354" i="9"/>
  <c r="W1309" i="9"/>
  <c r="V1313" i="9"/>
  <c r="W1283" i="9"/>
  <c r="W1286" i="9" s="1"/>
  <c r="U1286" i="9"/>
  <c r="W1211" i="9"/>
  <c r="W1191" i="9"/>
  <c r="U1193" i="9"/>
  <c r="W1188" i="9"/>
  <c r="W1193" i="9" s="1"/>
  <c r="W1149" i="9"/>
  <c r="W1150" i="9" s="1"/>
  <c r="W1122" i="9"/>
  <c r="W1125" i="9" s="1"/>
  <c r="W1109" i="9"/>
  <c r="W1071" i="9"/>
  <c r="W1010" i="9"/>
  <c r="W1014" i="9" s="1"/>
  <c r="V1014" i="9"/>
  <c r="W1007" i="9"/>
  <c r="V939" i="9"/>
  <c r="W935" i="9"/>
  <c r="W784" i="9"/>
  <c r="W740" i="9"/>
  <c r="V742" i="9"/>
  <c r="W715" i="9"/>
  <c r="V717" i="9"/>
  <c r="W649" i="9"/>
  <c r="V573" i="9"/>
  <c r="W501" i="9"/>
  <c r="V505" i="9"/>
  <c r="W466" i="9"/>
  <c r="W470" i="9" s="1"/>
  <c r="V470" i="9"/>
  <c r="V369" i="9"/>
  <c r="DE160" i="8"/>
  <c r="CJ160" i="8"/>
  <c r="AZ160" i="8"/>
  <c r="EW118" i="8"/>
  <c r="CZ71" i="8"/>
  <c r="AN1108" i="2"/>
  <c r="AL988" i="2"/>
  <c r="AN912" i="2"/>
  <c r="AN778" i="2"/>
  <c r="AN768" i="2"/>
  <c r="AN638" i="2"/>
  <c r="AN632" i="2"/>
  <c r="AM512" i="2"/>
  <c r="AN512" i="2" s="1"/>
  <c r="AM444" i="2"/>
  <c r="AN444" i="2" s="1"/>
  <c r="AN432" i="2"/>
  <c r="AN236" i="2"/>
  <c r="AN170" i="2"/>
  <c r="W1650" i="9"/>
  <c r="W1653" i="9" s="1"/>
  <c r="W1626" i="9"/>
  <c r="W1592" i="9"/>
  <c r="W1533" i="9"/>
  <c r="W1487" i="9"/>
  <c r="W1490" i="9" s="1"/>
  <c r="U1397" i="9"/>
  <c r="W1392" i="9"/>
  <c r="W1345" i="9"/>
  <c r="W1347" i="9" s="1"/>
  <c r="U1347" i="9"/>
  <c r="W1329" i="9"/>
  <c r="W1312" i="9"/>
  <c r="U1279" i="9"/>
  <c r="W1243" i="9"/>
  <c r="V1245" i="9"/>
  <c r="U1143" i="9"/>
  <c r="W1139" i="9"/>
  <c r="W1143" i="9" s="1"/>
  <c r="W1054" i="9"/>
  <c r="W1057" i="9" s="1"/>
  <c r="U1057" i="9"/>
  <c r="W979" i="9"/>
  <c r="V981" i="9"/>
  <c r="W973" i="9"/>
  <c r="W911" i="9"/>
  <c r="U913" i="9"/>
  <c r="W908" i="9"/>
  <c r="W845" i="9"/>
  <c r="U837" i="9"/>
  <c r="W832" i="9"/>
  <c r="W837" i="9" s="1"/>
  <c r="W781" i="9"/>
  <c r="V785" i="9"/>
  <c r="W774" i="9"/>
  <c r="W777" i="9" s="1"/>
  <c r="U777" i="9"/>
  <c r="W509" i="9"/>
  <c r="V513" i="9"/>
  <c r="W493" i="9"/>
  <c r="V497" i="9"/>
  <c r="V361" i="9"/>
  <c r="W334" i="9"/>
  <c r="W126" i="9"/>
  <c r="W130" i="9" s="1"/>
  <c r="V130" i="9"/>
  <c r="W123" i="9"/>
  <c r="W621" i="4"/>
  <c r="U626" i="4"/>
  <c r="W589" i="4"/>
  <c r="W594" i="4" s="1"/>
  <c r="U594" i="4"/>
  <c r="W557" i="4"/>
  <c r="U562" i="4"/>
  <c r="W536" i="4"/>
  <c r="W538" i="4" s="1"/>
  <c r="U538" i="4"/>
  <c r="W525" i="4"/>
  <c r="W530" i="4" s="1"/>
  <c r="U530" i="4"/>
  <c r="W493" i="4"/>
  <c r="W498" i="4" s="1"/>
  <c r="U498" i="4"/>
  <c r="W472" i="4"/>
  <c r="W474" i="4" s="1"/>
  <c r="U474" i="4"/>
  <c r="W461" i="4"/>
  <c r="W466" i="4" s="1"/>
  <c r="U466" i="4"/>
  <c r="W429" i="4"/>
  <c r="U434" i="4"/>
  <c r="W408" i="4"/>
  <c r="W410" i="4" s="1"/>
  <c r="U410" i="4"/>
  <c r="V59" i="6"/>
  <c r="FJ148" i="8"/>
  <c r="DH145" i="8"/>
  <c r="U145" i="8"/>
  <c r="AN144" i="8"/>
  <c r="AL140" i="8"/>
  <c r="AN140" i="8" s="1"/>
  <c r="W1657" i="9"/>
  <c r="U1626" i="9"/>
  <c r="W1599" i="9"/>
  <c r="W1583" i="9"/>
  <c r="U1525" i="9"/>
  <c r="W1393" i="9"/>
  <c r="W1377" i="9"/>
  <c r="V1347" i="9"/>
  <c r="W1319" i="9"/>
  <c r="W1321" i="9" s="1"/>
  <c r="U1261" i="9"/>
  <c r="U1245" i="9"/>
  <c r="W1113" i="9"/>
  <c r="U1082" i="9"/>
  <c r="W1055" i="9"/>
  <c r="W1039" i="9"/>
  <c r="U981" i="9"/>
  <c r="W921" i="9"/>
  <c r="W849" i="9"/>
  <c r="W833" i="9"/>
  <c r="V803" i="9"/>
  <c r="W775" i="9"/>
  <c r="W742" i="9"/>
  <c r="U717" i="9"/>
  <c r="W701" i="9"/>
  <c r="V667" i="9"/>
  <c r="U606" i="9"/>
  <c r="W596" i="9"/>
  <c r="W599" i="9" s="1"/>
  <c r="V599" i="9"/>
  <c r="U581" i="9"/>
  <c r="U573" i="9"/>
  <c r="U565" i="9"/>
  <c r="W538" i="9"/>
  <c r="W445" i="9"/>
  <c r="W437" i="9"/>
  <c r="W368" i="9"/>
  <c r="W365" i="9"/>
  <c r="W369" i="9" s="1"/>
  <c r="W358" i="9"/>
  <c r="W361" i="9" s="1"/>
  <c r="W222" i="9"/>
  <c r="W225" i="9" s="1"/>
  <c r="W156" i="9"/>
  <c r="W157" i="9" s="1"/>
  <c r="W105" i="9"/>
  <c r="W97" i="9"/>
  <c r="W62" i="9"/>
  <c r="U29" i="9"/>
  <c r="W19" i="9"/>
  <c r="W21" i="9" s="1"/>
  <c r="W794" i="4"/>
  <c r="W782" i="4"/>
  <c r="W762" i="4"/>
  <c r="W750" i="4"/>
  <c r="W730" i="4"/>
  <c r="W718" i="4"/>
  <c r="W698" i="4"/>
  <c r="W686" i="4"/>
  <c r="W665" i="4"/>
  <c r="W600" i="4"/>
  <c r="W602" i="4" s="1"/>
  <c r="W568" i="4"/>
  <c r="W570" i="4" s="1"/>
  <c r="W504" i="4"/>
  <c r="W440" i="4"/>
  <c r="W442" i="4" s="1"/>
  <c r="W376" i="4"/>
  <c r="W378" i="4" s="1"/>
  <c r="W370" i="4"/>
  <c r="U346" i="4"/>
  <c r="W333" i="4"/>
  <c r="W338" i="4" s="1"/>
  <c r="U338" i="4"/>
  <c r="U314" i="4"/>
  <c r="W301" i="4"/>
  <c r="W306" i="4" s="1"/>
  <c r="U306" i="4"/>
  <c r="W274" i="4"/>
  <c r="U250" i="4"/>
  <c r="W237" i="4"/>
  <c r="W242" i="4" s="1"/>
  <c r="U242" i="4"/>
  <c r="U218" i="4"/>
  <c r="W205" i="4"/>
  <c r="W210" i="4" s="1"/>
  <c r="U210" i="4"/>
  <c r="W184" i="4"/>
  <c r="W186" i="4" s="1"/>
  <c r="W176" i="4"/>
  <c r="W178" i="4" s="1"/>
  <c r="W151" i="4"/>
  <c r="W154" i="4" s="1"/>
  <c r="U146" i="4"/>
  <c r="W16" i="4"/>
  <c r="W18" i="4" s="1"/>
  <c r="O61" i="6"/>
  <c r="V57" i="6"/>
  <c r="W25" i="6"/>
  <c r="Q20" i="6"/>
  <c r="GB156" i="8"/>
  <c r="DX153" i="8"/>
  <c r="DZ153" i="8" s="1"/>
  <c r="H160" i="8"/>
  <c r="T143" i="8"/>
  <c r="V143" i="8" s="1"/>
  <c r="BF138" i="8"/>
  <c r="CD160" i="8"/>
  <c r="AB160" i="8"/>
  <c r="V1694" i="9"/>
  <c r="W1694" i="9"/>
  <c r="U1669" i="9"/>
  <c r="U1653" i="9"/>
  <c r="W1618" i="9"/>
  <c r="W1619" i="9" s="1"/>
  <c r="W1556" i="9"/>
  <c r="W1521" i="9"/>
  <c r="U1490" i="9"/>
  <c r="V1465" i="9"/>
  <c r="W1463" i="9"/>
  <c r="W1465" i="9" s="1"/>
  <c r="V1449" i="9"/>
  <c r="W1447" i="9"/>
  <c r="W1449" i="9" s="1"/>
  <c r="W1412" i="9"/>
  <c r="W1415" i="9" s="1"/>
  <c r="U1389" i="9"/>
  <c r="W1350" i="9"/>
  <c r="W1257" i="9"/>
  <c r="W1241" i="9"/>
  <c r="V1211" i="9"/>
  <c r="V1185" i="9"/>
  <c r="W1183" i="9"/>
  <c r="W1185" i="9" s="1"/>
  <c r="V1150" i="9"/>
  <c r="U1125" i="9"/>
  <c r="U1109" i="9"/>
  <c r="W1074" i="9"/>
  <c r="W1012" i="9"/>
  <c r="W977" i="9"/>
  <c r="U946" i="9"/>
  <c r="V921" i="9"/>
  <c r="W919" i="9"/>
  <c r="V905" i="9"/>
  <c r="W903" i="9"/>
  <c r="W905" i="9" s="1"/>
  <c r="W868" i="9"/>
  <c r="W871" i="9" s="1"/>
  <c r="U845" i="9"/>
  <c r="W806" i="9"/>
  <c r="W810" i="9" s="1"/>
  <c r="W713" i="9"/>
  <c r="U667" i="9"/>
  <c r="W647" i="9"/>
  <c r="U649" i="9"/>
  <c r="W639" i="9"/>
  <c r="W641" i="9" s="1"/>
  <c r="U641" i="9"/>
  <c r="W631" i="9"/>
  <c r="W633" i="9" s="1"/>
  <c r="U633" i="9"/>
  <c r="W577" i="9"/>
  <c r="W569" i="9"/>
  <c r="W561" i="9"/>
  <c r="V538" i="9"/>
  <c r="U538" i="9"/>
  <c r="W427" i="9"/>
  <c r="U377" i="9"/>
  <c r="U361" i="9"/>
  <c r="V334" i="9"/>
  <c r="U327" i="9"/>
  <c r="U309" i="9"/>
  <c r="U301" i="9"/>
  <c r="U293" i="9"/>
  <c r="U266" i="9"/>
  <c r="W263" i="9"/>
  <c r="W266" i="9" s="1"/>
  <c r="V266" i="9"/>
  <c r="U198" i="9"/>
  <c r="W195" i="9"/>
  <c r="V198" i="9"/>
  <c r="W191" i="9"/>
  <c r="W171" i="9"/>
  <c r="W161" i="9"/>
  <c r="W165" i="9" s="1"/>
  <c r="V62" i="9"/>
  <c r="U62" i="9"/>
  <c r="V55" i="9"/>
  <c r="U37" i="9"/>
  <c r="W27" i="9"/>
  <c r="W29" i="9" s="1"/>
  <c r="W654" i="4"/>
  <c r="W633" i="4"/>
  <c r="W634" i="4" s="1"/>
  <c r="W622" i="4"/>
  <c r="W590" i="4"/>
  <c r="W558" i="4"/>
  <c r="W537" i="4"/>
  <c r="W526" i="4"/>
  <c r="W506" i="4"/>
  <c r="W494" i="4"/>
  <c r="W473" i="4"/>
  <c r="W462" i="4"/>
  <c r="W430" i="4"/>
  <c r="W409" i="4"/>
  <c r="W398" i="4"/>
  <c r="W344" i="4"/>
  <c r="W312" i="4"/>
  <c r="W282" i="4"/>
  <c r="W248" i="4"/>
  <c r="W216" i="4"/>
  <c r="W218" i="4" s="1"/>
  <c r="U154" i="4"/>
  <c r="W144" i="4"/>
  <c r="W146" i="4" s="1"/>
  <c r="V114" i="4"/>
  <c r="W89" i="4"/>
  <c r="W24" i="4"/>
  <c r="U26" i="4"/>
  <c r="W22" i="4"/>
  <c r="V18" i="4"/>
  <c r="AJ195" i="8"/>
  <c r="T61" i="6"/>
  <c r="W35" i="6"/>
  <c r="AL159" i="8"/>
  <c r="AN159" i="8" s="1"/>
  <c r="FI158" i="8"/>
  <c r="FJ158" i="8" s="1"/>
  <c r="DH157" i="8"/>
  <c r="DX156" i="8"/>
  <c r="DZ156" i="8" s="1"/>
  <c r="BD156" i="8"/>
  <c r="BF156" i="8" s="1"/>
  <c r="CP154" i="8"/>
  <c r="EQ153" i="8"/>
  <c r="ER153" i="8" s="1"/>
  <c r="DY150" i="8"/>
  <c r="FY160" i="8"/>
  <c r="BV148" i="8"/>
  <c r="BX148" i="8" s="1"/>
  <c r="V140" i="8"/>
  <c r="CH160" i="8"/>
  <c r="BV137" i="8"/>
  <c r="BX137" i="8" s="1"/>
  <c r="EO160" i="8"/>
  <c r="O160" i="8"/>
  <c r="GC126" i="8"/>
  <c r="AZ125" i="8"/>
  <c r="BB125" i="8" s="1"/>
  <c r="CT124" i="8"/>
  <c r="CX124" i="8"/>
  <c r="CZ124" i="8"/>
  <c r="BI114" i="8"/>
  <c r="BY114" i="8"/>
  <c r="CA114" i="8" s="1"/>
  <c r="GC113" i="8"/>
  <c r="FU109" i="8"/>
  <c r="AN127" i="8"/>
  <c r="U1694" i="9"/>
  <c r="W1665" i="9"/>
  <c r="V1619" i="9"/>
  <c r="V1551" i="9"/>
  <c r="U1533" i="9"/>
  <c r="W1520" i="9"/>
  <c r="W1525" i="9" s="1"/>
  <c r="U1517" i="9"/>
  <c r="W1482" i="9"/>
  <c r="U1465" i="9"/>
  <c r="U1449" i="9"/>
  <c r="W1420" i="9"/>
  <c r="U1354" i="9"/>
  <c r="W1276" i="9"/>
  <c r="W1279" i="9" s="1"/>
  <c r="W1256" i="9"/>
  <c r="U1253" i="9"/>
  <c r="W1240" i="9"/>
  <c r="W1245" i="9" s="1"/>
  <c r="W1214" i="9"/>
  <c r="W1218" i="9" s="1"/>
  <c r="U1185" i="9"/>
  <c r="U1150" i="9"/>
  <c r="V1075" i="9"/>
  <c r="V1007" i="9"/>
  <c r="U989" i="9"/>
  <c r="W976" i="9"/>
  <c r="U973" i="9"/>
  <c r="W938" i="9"/>
  <c r="U921" i="9"/>
  <c r="U905" i="9"/>
  <c r="W876" i="9"/>
  <c r="U810" i="9"/>
  <c r="W732" i="9"/>
  <c r="W735" i="9" s="1"/>
  <c r="W712" i="9"/>
  <c r="U709" i="9"/>
  <c r="U701" i="9"/>
  <c r="W674" i="9"/>
  <c r="V606" i="9"/>
  <c r="W603" i="9"/>
  <c r="W606" i="9" s="1"/>
  <c r="W576" i="9"/>
  <c r="W581" i="9" s="1"/>
  <c r="W568" i="9"/>
  <c r="W560" i="9"/>
  <c r="V531" i="9"/>
  <c r="W460" i="9"/>
  <c r="W463" i="9" s="1"/>
  <c r="V463" i="9"/>
  <c r="U445" i="9"/>
  <c r="U437" i="9"/>
  <c r="W327" i="9"/>
  <c r="W304" i="9"/>
  <c r="W309" i="9" s="1"/>
  <c r="V309" i="9"/>
  <c r="W296" i="9"/>
  <c r="W301" i="9" s="1"/>
  <c r="V301" i="9"/>
  <c r="W288" i="9"/>
  <c r="W293" i="9" s="1"/>
  <c r="V293" i="9"/>
  <c r="U225" i="9"/>
  <c r="V191" i="9"/>
  <c r="U191" i="9"/>
  <c r="V157" i="9"/>
  <c r="W120" i="9"/>
  <c r="V123" i="9"/>
  <c r="U105" i="9"/>
  <c r="U97" i="9"/>
  <c r="W781" i="4"/>
  <c r="W786" i="4" s="1"/>
  <c r="U786" i="4"/>
  <c r="W749" i="4"/>
  <c r="U754" i="4"/>
  <c r="W717" i="4"/>
  <c r="W722" i="4" s="1"/>
  <c r="U722" i="4"/>
  <c r="W685" i="4"/>
  <c r="U690" i="4"/>
  <c r="W664" i="4"/>
  <c r="W666" i="4" s="1"/>
  <c r="U666" i="4"/>
  <c r="W346" i="4"/>
  <c r="W314" i="4"/>
  <c r="W279" i="4"/>
  <c r="U282" i="4"/>
  <c r="W250" i="4"/>
  <c r="V186" i="4"/>
  <c r="W114" i="4"/>
  <c r="V82" i="4"/>
  <c r="W26" i="4"/>
  <c r="U18" i="4"/>
  <c r="V34" i="6"/>
  <c r="V36" i="6" s="1"/>
  <c r="DZ158" i="8"/>
  <c r="FI156" i="8"/>
  <c r="FJ156" i="8" s="1"/>
  <c r="GA153" i="8"/>
  <c r="BV153" i="8"/>
  <c r="BX153" i="8" s="1"/>
  <c r="AL153" i="8"/>
  <c r="AN153" i="8" s="1"/>
  <c r="FI152" i="8"/>
  <c r="EP150" i="8"/>
  <c r="ER150" i="8" s="1"/>
  <c r="DX150" i="8"/>
  <c r="DZ150" i="8" s="1"/>
  <c r="CN150" i="8"/>
  <c r="CP150" i="8" s="1"/>
  <c r="FG160" i="8"/>
  <c r="BD149" i="8"/>
  <c r="BF149" i="8" s="1"/>
  <c r="BE147" i="8"/>
  <c r="BF147" i="8" s="1"/>
  <c r="DT160" i="8"/>
  <c r="V666" i="4"/>
  <c r="V634" i="4"/>
  <c r="V538" i="4"/>
  <c r="V474" i="4"/>
  <c r="V410" i="4"/>
  <c r="V282" i="4"/>
  <c r="U58" i="6"/>
  <c r="W58" i="6" s="1"/>
  <c r="N28" i="6"/>
  <c r="U16" i="6"/>
  <c r="W16" i="6" s="1"/>
  <c r="U15" i="6"/>
  <c r="DF153" i="8"/>
  <c r="DH153" i="8" s="1"/>
  <c r="FZ149" i="8"/>
  <c r="GB149" i="8" s="1"/>
  <c r="DZ147" i="8"/>
  <c r="EP146" i="8"/>
  <c r="ER146" i="8" s="1"/>
  <c r="BV146" i="8"/>
  <c r="BX146" i="8" s="1"/>
  <c r="BW143" i="8"/>
  <c r="DX139" i="8"/>
  <c r="DJ160" i="8"/>
  <c r="AG160" i="8"/>
  <c r="FS160" i="8"/>
  <c r="BU160" i="8"/>
  <c r="BC160" i="8"/>
  <c r="FS125" i="8"/>
  <c r="FU125" i="8" s="1"/>
  <c r="FQ127" i="8"/>
  <c r="AZ124" i="8"/>
  <c r="AZ127" i="8" s="1"/>
  <c r="BA117" i="8"/>
  <c r="BB117" i="8" s="1"/>
  <c r="EW115" i="8"/>
  <c r="GK113" i="8"/>
  <c r="BY111" i="8"/>
  <c r="AZ110" i="8"/>
  <c r="AA110" i="8"/>
  <c r="AA127" i="8" s="1"/>
  <c r="FE109" i="8"/>
  <c r="T106" i="8"/>
  <c r="T127" i="8" s="1"/>
  <c r="DH127" i="8"/>
  <c r="GW127" i="8"/>
  <c r="FY127" i="8"/>
  <c r="GA102" i="8"/>
  <c r="AG102" i="8"/>
  <c r="AG127" i="8" s="1"/>
  <c r="BA102" i="8"/>
  <c r="DS92" i="8"/>
  <c r="U59" i="6"/>
  <c r="U50" i="6"/>
  <c r="U34" i="6"/>
  <c r="W34" i="6" s="1"/>
  <c r="L36" i="6"/>
  <c r="U18" i="6"/>
  <c r="W18" i="6" s="1"/>
  <c r="B14" i="12"/>
  <c r="AM151" i="8"/>
  <c r="AN151" i="8" s="1"/>
  <c r="U146" i="8"/>
  <c r="V146" i="8" s="1"/>
  <c r="FZ145" i="8"/>
  <c r="GB145" i="8" s="1"/>
  <c r="CO145" i="8"/>
  <c r="CP145" i="8" s="1"/>
  <c r="EP144" i="8"/>
  <c r="ER144" i="8" s="1"/>
  <c r="AM144" i="8"/>
  <c r="EP143" i="8"/>
  <c r="EP142" i="8"/>
  <c r="ER142" i="8" s="1"/>
  <c r="AL142" i="8"/>
  <c r="AN142" i="8" s="1"/>
  <c r="DS160" i="8"/>
  <c r="FZ140" i="8"/>
  <c r="GB140" i="8" s="1"/>
  <c r="EQ139" i="8"/>
  <c r="BV139" i="8"/>
  <c r="BX139" i="8" s="1"/>
  <c r="EU160" i="8"/>
  <c r="DG138" i="8"/>
  <c r="DH138" i="8" s="1"/>
  <c r="AN138" i="8"/>
  <c r="K160" i="8"/>
  <c r="EJ160" i="8"/>
  <c r="BZ160" i="8"/>
  <c r="DU160" i="8"/>
  <c r="BB160" i="8"/>
  <c r="AJ160" i="8"/>
  <c r="AL135" i="8"/>
  <c r="EV111" i="8"/>
  <c r="EW111" i="8" s="1"/>
  <c r="EO107" i="8"/>
  <c r="EO127" i="8" s="1"/>
  <c r="FH127" i="8"/>
  <c r="FL103" i="8"/>
  <c r="FM103" i="8" s="1"/>
  <c r="FJ127" i="8"/>
  <c r="AK127" i="8"/>
  <c r="U127" i="8"/>
  <c r="M95" i="8"/>
  <c r="BW95" i="8"/>
  <c r="CX71" i="8"/>
  <c r="CX95" i="8" s="1"/>
  <c r="CC95" i="8"/>
  <c r="BS95" i="8"/>
  <c r="GT70" i="8"/>
  <c r="DK95" i="8"/>
  <c r="CU95" i="8"/>
  <c r="X95" i="8"/>
  <c r="U60" i="6"/>
  <c r="W60" i="6" s="1"/>
  <c r="U57" i="6"/>
  <c r="V53" i="6"/>
  <c r="U51" i="6"/>
  <c r="W51" i="6" s="1"/>
  <c r="U33" i="6"/>
  <c r="W33" i="6" s="1"/>
  <c r="U31" i="6"/>
  <c r="V12" i="7"/>
  <c r="AM159" i="8"/>
  <c r="EQ156" i="8"/>
  <c r="BW152" i="8"/>
  <c r="BX152" i="8" s="1"/>
  <c r="EP148" i="8"/>
  <c r="ER148" i="8" s="1"/>
  <c r="T148" i="8"/>
  <c r="V148" i="8" s="1"/>
  <c r="AL146" i="8"/>
  <c r="AN146" i="8" s="1"/>
  <c r="FU160" i="8"/>
  <c r="CO143" i="8"/>
  <c r="BV142" i="8"/>
  <c r="BX142" i="8" s="1"/>
  <c r="FL160" i="8"/>
  <c r="EZ160" i="8"/>
  <c r="CN138" i="8"/>
  <c r="EI160" i="8"/>
  <c r="DR160" i="8"/>
  <c r="CM160" i="8"/>
  <c r="AC160" i="8"/>
  <c r="AM136" i="8"/>
  <c r="BE135" i="8"/>
  <c r="AI160" i="8"/>
  <c r="FD123" i="8"/>
  <c r="CQ120" i="8"/>
  <c r="CQ127" i="8" s="1"/>
  <c r="GK116" i="8"/>
  <c r="GI116" i="8"/>
  <c r="FE115" i="8"/>
  <c r="FC111" i="8"/>
  <c r="FE111" i="8" s="1"/>
  <c r="FA127" i="8"/>
  <c r="DM102" i="8"/>
  <c r="DL127" i="8"/>
  <c r="HT91" i="8"/>
  <c r="HU91" i="8" s="1"/>
  <c r="FD160" i="8"/>
  <c r="GC124" i="8"/>
  <c r="FM116" i="8"/>
  <c r="CN113" i="8"/>
  <c r="GA112" i="8"/>
  <c r="GC112" i="8" s="1"/>
  <c r="BZ112" i="8"/>
  <c r="CA112" i="8" s="1"/>
  <c r="N111" i="8"/>
  <c r="DG110" i="8"/>
  <c r="DG127" i="8" s="1"/>
  <c r="CN110" i="8"/>
  <c r="CN127" i="8" s="1"/>
  <c r="GB109" i="8"/>
  <c r="CH109" i="8"/>
  <c r="BR108" i="8"/>
  <c r="K108" i="8"/>
  <c r="DV107" i="8"/>
  <c r="DV127" i="8" s="1"/>
  <c r="DP107" i="8"/>
  <c r="DP127" i="8" s="1"/>
  <c r="BI107" i="8"/>
  <c r="BI127" i="8" s="1"/>
  <c r="N107" i="8"/>
  <c r="N127" i="8" s="1"/>
  <c r="AV106" i="8"/>
  <c r="AV127" i="8" s="1"/>
  <c r="BR105" i="8"/>
  <c r="BR127" i="8" s="1"/>
  <c r="CC127" i="8"/>
  <c r="AT127" i="8"/>
  <c r="W102" i="8"/>
  <c r="W127" i="8" s="1"/>
  <c r="IQ94" i="8"/>
  <c r="AM94" i="8"/>
  <c r="N94" i="8"/>
  <c r="HY93" i="8"/>
  <c r="HY95" i="8" s="1"/>
  <c r="GS93" i="8"/>
  <c r="BL93" i="8"/>
  <c r="BL95" i="8" s="1"/>
  <c r="ER92" i="8"/>
  <c r="DJ92" i="8"/>
  <c r="FQ91" i="8"/>
  <c r="BU90" i="8"/>
  <c r="H90" i="8"/>
  <c r="BU89" i="8"/>
  <c r="BU95" i="8" s="1"/>
  <c r="EO88" i="8"/>
  <c r="EO95" i="8" s="1"/>
  <c r="DM88" i="8"/>
  <c r="DM95" i="8" s="1"/>
  <c r="DG88" i="8"/>
  <c r="GA85" i="8"/>
  <c r="GA95" i="8" s="1"/>
  <c r="FQ84" i="8"/>
  <c r="HF83" i="8"/>
  <c r="CQ79" i="8"/>
  <c r="CQ95" i="8" s="1"/>
  <c r="FT75" i="8"/>
  <c r="FT95" i="8" s="1"/>
  <c r="HI73" i="8"/>
  <c r="HI95" i="8" s="1"/>
  <c r="FK72" i="8"/>
  <c r="FK95" i="8" s="1"/>
  <c r="L95" i="8"/>
  <c r="BX55" i="8"/>
  <c r="GU62" i="8"/>
  <c r="BH27" i="8"/>
  <c r="BI27" i="8" s="1"/>
  <c r="GA137" i="8"/>
  <c r="DV160" i="8"/>
  <c r="DC160" i="8"/>
  <c r="EV126" i="8"/>
  <c r="EW126" i="8" s="1"/>
  <c r="EW125" i="8"/>
  <c r="EF124" i="8"/>
  <c r="EG124" i="8" s="1"/>
  <c r="EG127" i="8" s="1"/>
  <c r="AB120" i="8"/>
  <c r="AC120" i="8" s="1"/>
  <c r="FC114" i="8"/>
  <c r="FE114" i="8" s="1"/>
  <c r="DW111" i="8"/>
  <c r="BZ110" i="8"/>
  <c r="DX108" i="8"/>
  <c r="DY108" i="8" s="1"/>
  <c r="FT103" i="8"/>
  <c r="GS127" i="8"/>
  <c r="AK95" i="8"/>
  <c r="AZ73" i="8"/>
  <c r="AN61" i="8"/>
  <c r="CP60" i="8"/>
  <c r="CP62" i="8" s="1"/>
  <c r="U52" i="6"/>
  <c r="W52" i="6" s="1"/>
  <c r="U32" i="6"/>
  <c r="W32" i="6" s="1"/>
  <c r="U26" i="6"/>
  <c r="W26" i="6" s="1"/>
  <c r="U24" i="6"/>
  <c r="W24" i="6" s="1"/>
  <c r="U23" i="6"/>
  <c r="FH137" i="8"/>
  <c r="BD137" i="8"/>
  <c r="FX160" i="8"/>
  <c r="DG135" i="8"/>
  <c r="BV135" i="8"/>
  <c r="DS126" i="8"/>
  <c r="DS127" i="8" s="1"/>
  <c r="AZ126" i="8"/>
  <c r="BB126" i="8" s="1"/>
  <c r="BO125" i="8"/>
  <c r="BO127" i="8" s="1"/>
  <c r="FK123" i="8"/>
  <c r="FM123" i="8" s="1"/>
  <c r="AJ123" i="8"/>
  <c r="AJ127" i="8" s="1"/>
  <c r="CT122" i="8"/>
  <c r="CT127" i="8" s="1"/>
  <c r="BI121" i="8"/>
  <c r="FC120" i="8"/>
  <c r="T116" i="8"/>
  <c r="BO115" i="8"/>
  <c r="GA114" i="8"/>
  <c r="GC114" i="8" s="1"/>
  <c r="Z114" i="8"/>
  <c r="Z127" i="8" s="1"/>
  <c r="DV113" i="8"/>
  <c r="BI112" i="8"/>
  <c r="FT110" i="8"/>
  <c r="FU110" i="8" s="1"/>
  <c r="DJ110" i="8"/>
  <c r="DJ127" i="8" s="1"/>
  <c r="FC108" i="8"/>
  <c r="FE108" i="8" s="1"/>
  <c r="DM107" i="8"/>
  <c r="CE107" i="8"/>
  <c r="GA104" i="8"/>
  <c r="GC104" i="8" s="1"/>
  <c r="CW104" i="8"/>
  <c r="CW127" i="8" s="1"/>
  <c r="EV103" i="8"/>
  <c r="EW103" i="8" s="1"/>
  <c r="K103" i="8"/>
  <c r="K127" i="8" s="1"/>
  <c r="FL102" i="8"/>
  <c r="EV102" i="8"/>
  <c r="CE102" i="8"/>
  <c r="AM102" i="8"/>
  <c r="AM127" i="8" s="1"/>
  <c r="AP94" i="8"/>
  <c r="IB93" i="8"/>
  <c r="GP93" i="8"/>
  <c r="GG93" i="8"/>
  <c r="BO93" i="8"/>
  <c r="IJ95" i="8"/>
  <c r="IR91" i="8"/>
  <c r="IT91" i="8" s="1"/>
  <c r="EI91" i="8"/>
  <c r="Q91" i="8"/>
  <c r="BX90" i="8"/>
  <c r="BR89" i="8"/>
  <c r="IB88" i="8"/>
  <c r="IB95" i="8" s="1"/>
  <c r="GU88" i="8"/>
  <c r="GV88" i="8" s="1"/>
  <c r="EL88" i="8"/>
  <c r="EL95" i="8" s="1"/>
  <c r="GS87" i="8"/>
  <c r="DG87" i="8"/>
  <c r="DW87" i="8"/>
  <c r="DY87" i="8" s="1"/>
  <c r="BX86" i="8"/>
  <c r="BX95" i="8" s="1"/>
  <c r="BI85" i="8"/>
  <c r="BI95" i="8" s="1"/>
  <c r="S95" i="8"/>
  <c r="HP95" i="8"/>
  <c r="FN72" i="8"/>
  <c r="FN95" i="8" s="1"/>
  <c r="FM95" i="8"/>
  <c r="AN95" i="8"/>
  <c r="DG60" i="8"/>
  <c r="BE60" i="8"/>
  <c r="DY56" i="8"/>
  <c r="DH56" i="8"/>
  <c r="BF56" i="8"/>
  <c r="V55" i="8"/>
  <c r="DZ53" i="8"/>
  <c r="BZ81" i="8"/>
  <c r="CA81" i="8" s="1"/>
  <c r="HT73" i="8"/>
  <c r="HU73" i="8" s="1"/>
  <c r="BF59" i="8"/>
  <c r="BW44" i="8"/>
  <c r="Y29" i="8"/>
  <c r="GE28" i="8"/>
  <c r="BA72" i="8"/>
  <c r="HQ95" i="8"/>
  <c r="HA95" i="8"/>
  <c r="DZ61" i="8"/>
  <c r="BW61" i="8"/>
  <c r="V56" i="8"/>
  <c r="DG54" i="8"/>
  <c r="DG62" i="8" s="1"/>
  <c r="ER52" i="8"/>
  <c r="AN52" i="8"/>
  <c r="DZ51" i="8"/>
  <c r="BE51" i="8"/>
  <c r="BE49" i="8"/>
  <c r="AM48" i="8"/>
  <c r="CO46" i="8"/>
  <c r="BX41" i="8"/>
  <c r="V41" i="8"/>
  <c r="DH40" i="8"/>
  <c r="BE38" i="8"/>
  <c r="AQ62" i="8"/>
  <c r="H62" i="8"/>
  <c r="HN30" i="8"/>
  <c r="DK30" i="8"/>
  <c r="GE29" i="8"/>
  <c r="EU28" i="8"/>
  <c r="Y28" i="8"/>
  <c r="FL27" i="8"/>
  <c r="FL31" i="8" s="1"/>
  <c r="AT27" i="8"/>
  <c r="GT87" i="8"/>
  <c r="GV87" i="8" s="1"/>
  <c r="CW87" i="8"/>
  <c r="CW95" i="8" s="1"/>
  <c r="DG85" i="8"/>
  <c r="DG95" i="8" s="1"/>
  <c r="GP84" i="8"/>
  <c r="GP95" i="8" s="1"/>
  <c r="EI84" i="8"/>
  <c r="EI95" i="8" s="1"/>
  <c r="Z83" i="8"/>
  <c r="Z95" i="8" s="1"/>
  <c r="HR82" i="8"/>
  <c r="HR95" i="8" s="1"/>
  <c r="HL82" i="8"/>
  <c r="GG82" i="8"/>
  <c r="ER82" i="8"/>
  <c r="ER95" i="8" s="1"/>
  <c r="BY82" i="8"/>
  <c r="CA82" i="8" s="1"/>
  <c r="AV82" i="8"/>
  <c r="AV95" i="8" s="1"/>
  <c r="AM82" i="8"/>
  <c r="HL80" i="8"/>
  <c r="HL95" i="8" s="1"/>
  <c r="CN80" i="8"/>
  <c r="CN95" i="8" s="1"/>
  <c r="BO78" i="8"/>
  <c r="BO95" i="8" s="1"/>
  <c r="Z77" i="8"/>
  <c r="GT76" i="8"/>
  <c r="GV76" i="8" s="1"/>
  <c r="N76" i="8"/>
  <c r="N95" i="8" s="1"/>
  <c r="DP74" i="8"/>
  <c r="BY74" i="8"/>
  <c r="BY95" i="8" s="1"/>
  <c r="DP73" i="8"/>
  <c r="DP95" i="8" s="1"/>
  <c r="HO72" i="8"/>
  <c r="HO95" i="8" s="1"/>
  <c r="FQ71" i="8"/>
  <c r="FQ95" i="8" s="1"/>
  <c r="IE70" i="8"/>
  <c r="AM59" i="8"/>
  <c r="V59" i="8"/>
  <c r="BX57" i="8"/>
  <c r="AM56" i="8"/>
  <c r="BF53" i="8"/>
  <c r="BF62" i="8" s="1"/>
  <c r="AN50" i="8"/>
  <c r="ER49" i="8"/>
  <c r="AN48" i="8"/>
  <c r="BW43" i="8"/>
  <c r="BW62" i="8" s="1"/>
  <c r="DY41" i="8"/>
  <c r="DY62" i="8" s="1"/>
  <c r="CO41" i="8"/>
  <c r="BE41" i="8"/>
  <c r="ER40" i="8"/>
  <c r="AN39" i="8"/>
  <c r="AN62" i="8" s="1"/>
  <c r="FN37" i="8"/>
  <c r="ET30" i="8"/>
  <c r="DK29" i="8"/>
  <c r="CS28" i="8"/>
  <c r="EB27" i="8"/>
  <c r="DK26" i="8"/>
  <c r="AT24" i="8"/>
  <c r="BG24" i="8"/>
  <c r="BG31" i="8" s="1"/>
  <c r="EB21" i="8"/>
  <c r="EB31" i="8" s="1"/>
  <c r="ET16" i="8"/>
  <c r="DJ13" i="8"/>
  <c r="DJ31" i="8" s="1"/>
  <c r="BX49" i="8"/>
  <c r="FN48" i="8"/>
  <c r="FQ46" i="8"/>
  <c r="ER46" i="8"/>
  <c r="DH44" i="8"/>
  <c r="BX37" i="8"/>
  <c r="BX62" i="8" s="1"/>
  <c r="AW30" i="8"/>
  <c r="AN30" i="8"/>
  <c r="EB28" i="8"/>
  <c r="AQ28" i="8"/>
  <c r="GE27" i="8"/>
  <c r="GE25" i="8"/>
  <c r="BH25" i="8"/>
  <c r="BI25" i="8" s="1"/>
  <c r="AK24" i="8"/>
  <c r="AK31" i="8" s="1"/>
  <c r="AB22" i="8"/>
  <c r="FM20" i="8"/>
  <c r="AE20" i="8"/>
  <c r="BH17" i="8"/>
  <c r="BI17" i="8" s="1"/>
  <c r="P14" i="8"/>
  <c r="BY31" i="8"/>
  <c r="CA9" i="8"/>
  <c r="EQ49" i="8"/>
  <c r="FQ48" i="8"/>
  <c r="BE46" i="8"/>
  <c r="DZ43" i="8"/>
  <c r="DZ42" i="8"/>
  <c r="DZ62" i="8" s="1"/>
  <c r="EJ62" i="8"/>
  <c r="EQ37" i="8"/>
  <c r="EQ62" i="8" s="1"/>
  <c r="BE37" i="8"/>
  <c r="FM30" i="8"/>
  <c r="DJ30" i="8"/>
  <c r="AZ30" i="8"/>
  <c r="AZ31" i="8" s="1"/>
  <c r="GV29" i="8"/>
  <c r="BZ29" i="8"/>
  <c r="M29" i="8"/>
  <c r="AN28" i="8"/>
  <c r="AN31" i="8" s="1"/>
  <c r="AK26" i="8"/>
  <c r="EU25" i="8"/>
  <c r="CS24" i="8"/>
  <c r="CS20" i="8"/>
  <c r="CS31" i="8" s="1"/>
  <c r="AW20" i="8"/>
  <c r="G20" i="8"/>
  <c r="GE17" i="8"/>
  <c r="M17" i="8"/>
  <c r="IF13" i="8"/>
  <c r="FM13" i="8"/>
  <c r="CA12" i="8"/>
  <c r="AW12" i="8"/>
  <c r="AW31" i="8" s="1"/>
  <c r="F228" i="8"/>
  <c r="Q228" i="8"/>
  <c r="X228" i="8"/>
  <c r="BC22" i="8"/>
  <c r="BC31" i="8" s="1"/>
  <c r="AT22" i="8"/>
  <c r="GV21" i="8"/>
  <c r="BC21" i="8"/>
  <c r="FM19" i="8"/>
  <c r="AZ19" i="8"/>
  <c r="AW17" i="8"/>
  <c r="AH15" i="8"/>
  <c r="S13" i="8"/>
  <c r="S31" i="8" s="1"/>
  <c r="EU12" i="8"/>
  <c r="Y10" i="8"/>
  <c r="S10" i="8"/>
  <c r="M10" i="8"/>
  <c r="G10" i="8"/>
  <c r="BF9" i="8"/>
  <c r="AN8" i="8"/>
  <c r="BH7" i="8"/>
  <c r="AE7" i="8"/>
  <c r="AE31" i="8" s="1"/>
  <c r="HS31" i="8"/>
  <c r="DM31" i="8"/>
  <c r="AB195" i="8"/>
  <c r="IF25" i="8"/>
  <c r="DJ23" i="8"/>
  <c r="J23" i="8"/>
  <c r="J31" i="8" s="1"/>
  <c r="GD19" i="8"/>
  <c r="GD31" i="8" s="1"/>
  <c r="DJ19" i="8"/>
  <c r="EU18" i="8"/>
  <c r="DK16" i="8"/>
  <c r="DK31" i="8" s="1"/>
  <c r="BF16" i="8"/>
  <c r="Y16" i="8"/>
  <c r="GV15" i="8"/>
  <c r="GV31" i="8" s="1"/>
  <c r="BH15" i="8"/>
  <c r="BI15" i="8" s="1"/>
  <c r="HN13" i="8"/>
  <c r="GW13" i="8"/>
  <c r="AQ13" i="8"/>
  <c r="AH12" i="8"/>
  <c r="Y12" i="8"/>
  <c r="S11" i="8"/>
  <c r="ET10" i="8"/>
  <c r="AB27" i="8"/>
  <c r="Y25" i="8"/>
  <c r="GW24" i="8"/>
  <c r="ET24" i="8"/>
  <c r="EC24" i="8"/>
  <c r="BZ24" i="8"/>
  <c r="M24" i="8"/>
  <c r="EC23" i="8"/>
  <c r="AH23" i="8"/>
  <c r="BF22" i="8"/>
  <c r="AQ22" i="8"/>
  <c r="HO21" i="8"/>
  <c r="G21" i="8"/>
  <c r="EC19" i="8"/>
  <c r="EC31" i="8" s="1"/>
  <c r="IG18" i="8"/>
  <c r="IG31" i="8" s="1"/>
  <c r="ET18" i="8"/>
  <c r="EB17" i="8"/>
  <c r="HO15" i="8"/>
  <c r="HO31" i="8" s="1"/>
  <c r="BZ15" i="8"/>
  <c r="GW14" i="8"/>
  <c r="BZ11" i="8"/>
  <c r="HN10" i="8"/>
  <c r="HN31" i="8" s="1"/>
  <c r="P10" i="8"/>
  <c r="P31" i="8" s="1"/>
  <c r="GE8" i="8"/>
  <c r="AQ8" i="8"/>
  <c r="CC31" i="8"/>
  <c r="G7" i="8"/>
  <c r="G31" i="8" s="1"/>
  <c r="AD195" i="8"/>
  <c r="AE228" i="8"/>
  <c r="AB228" i="8"/>
  <c r="AB62" i="5"/>
  <c r="K20" i="6"/>
  <c r="F29" i="4" l="1"/>
  <c r="GD135" i="8" s="1"/>
  <c r="B594" i="4"/>
  <c r="D589" i="4"/>
  <c r="F605" i="4"/>
  <c r="GD153" i="8" s="1"/>
  <c r="W153" i="8"/>
  <c r="D597" i="4"/>
  <c r="B602" i="4"/>
  <c r="D306" i="4"/>
  <c r="D317" i="4"/>
  <c r="GC144" i="8" s="1"/>
  <c r="E144" i="8"/>
  <c r="B338" i="4"/>
  <c r="D333" i="4"/>
  <c r="B498" i="4"/>
  <c r="D493" i="4"/>
  <c r="D314" i="4"/>
  <c r="CQ144" i="8"/>
  <c r="B241" i="9"/>
  <c r="D236" i="9"/>
  <c r="B225" i="9"/>
  <c r="D220" i="9"/>
  <c r="DZ91" i="8"/>
  <c r="D1457" i="9"/>
  <c r="D16" i="9"/>
  <c r="B21" i="9"/>
  <c r="B1449" i="9"/>
  <c r="D1444" i="9"/>
  <c r="D1052" i="9"/>
  <c r="B1057" i="9"/>
  <c r="D24" i="9"/>
  <c r="B29" i="9"/>
  <c r="B233" i="9"/>
  <c r="D228" i="9"/>
  <c r="B37" i="9"/>
  <c r="D32" i="9"/>
  <c r="L743" i="4"/>
  <c r="L775" i="4"/>
  <c r="D17" i="4"/>
  <c r="BY135" i="8" s="1"/>
  <c r="BY160" i="8" s="1"/>
  <c r="B346" i="4"/>
  <c r="D341" i="4"/>
  <c r="B725" i="4"/>
  <c r="C728" i="4"/>
  <c r="B726" i="4"/>
  <c r="D726" i="4" s="1"/>
  <c r="DI157" i="8" s="1"/>
  <c r="B729" i="4"/>
  <c r="D729" i="4" s="1"/>
  <c r="FK157" i="8" s="1"/>
  <c r="B727" i="4"/>
  <c r="D727" i="4" s="1"/>
  <c r="EA157" i="8" s="1"/>
  <c r="B717" i="4"/>
  <c r="C725" i="4"/>
  <c r="C730" i="4" s="1"/>
  <c r="C726" i="4"/>
  <c r="C717" i="4"/>
  <c r="C722" i="4" s="1"/>
  <c r="C718" i="4"/>
  <c r="C721" i="4"/>
  <c r="C729" i="4"/>
  <c r="B718" i="4"/>
  <c r="D718" i="4" s="1"/>
  <c r="B720" i="4"/>
  <c r="D720" i="4" s="1"/>
  <c r="BG157" i="8" s="1"/>
  <c r="C720" i="4"/>
  <c r="C719" i="4"/>
  <c r="C727" i="4"/>
  <c r="B728" i="4"/>
  <c r="D728" i="4" s="1"/>
  <c r="ES157" i="8" s="1"/>
  <c r="B719" i="4"/>
  <c r="D719" i="4" s="1"/>
  <c r="AO157" i="8" s="1"/>
  <c r="B721" i="4"/>
  <c r="D721" i="4" s="1"/>
  <c r="BY157" i="8" s="1"/>
  <c r="BI7" i="8"/>
  <c r="BH31" i="8"/>
  <c r="ER62" i="8"/>
  <c r="AN135" i="8"/>
  <c r="AL160" i="8"/>
  <c r="ER143" i="8"/>
  <c r="EP160" i="8"/>
  <c r="GA127" i="8"/>
  <c r="GC102" i="8"/>
  <c r="CA111" i="8"/>
  <c r="BY127" i="8"/>
  <c r="DZ139" i="8"/>
  <c r="DX160" i="8"/>
  <c r="FI160" i="8"/>
  <c r="FJ152" i="8"/>
  <c r="FJ160" i="8" s="1"/>
  <c r="CZ95" i="8"/>
  <c r="B392" i="9"/>
  <c r="D392" i="9" s="1"/>
  <c r="EH107" i="8" s="1"/>
  <c r="B365" i="9"/>
  <c r="D365" i="9" s="1"/>
  <c r="EY75" i="8" s="1"/>
  <c r="B400" i="9"/>
  <c r="D400" i="9" s="1"/>
  <c r="FV107" i="8" s="1"/>
  <c r="B399" i="9"/>
  <c r="D399" i="9" s="1"/>
  <c r="FN107" i="8" s="1"/>
  <c r="C357" i="9"/>
  <c r="B393" i="9"/>
  <c r="D393" i="9" s="1"/>
  <c r="EP107" i="8" s="1"/>
  <c r="B394" i="9"/>
  <c r="D394" i="9" s="1"/>
  <c r="EX107" i="8" s="1"/>
  <c r="B391" i="9"/>
  <c r="B401" i="9"/>
  <c r="D401" i="9" s="1"/>
  <c r="GD107" i="8" s="1"/>
  <c r="B374" i="9"/>
  <c r="D374" i="9" s="1"/>
  <c r="BC107" i="8" s="1"/>
  <c r="B368" i="9"/>
  <c r="D368" i="9" s="1"/>
  <c r="HV75" i="8" s="1"/>
  <c r="C391" i="9"/>
  <c r="C395" i="9" s="1"/>
  <c r="B367" i="9"/>
  <c r="D367" i="9" s="1"/>
  <c r="GW75" i="8" s="1"/>
  <c r="Y374" i="9"/>
  <c r="C400" i="9"/>
  <c r="B356" i="9"/>
  <c r="B372" i="9"/>
  <c r="B358" i="9"/>
  <c r="D358" i="9" s="1"/>
  <c r="BC75" i="8" s="1"/>
  <c r="B376" i="9"/>
  <c r="D376" i="9" s="1"/>
  <c r="DA107" i="8" s="1"/>
  <c r="B359" i="9"/>
  <c r="D359" i="9" s="1"/>
  <c r="CB75" i="8" s="1"/>
  <c r="C374" i="9"/>
  <c r="Z364" i="9"/>
  <c r="Y360" i="9"/>
  <c r="Y366" i="9"/>
  <c r="Z376" i="9"/>
  <c r="Z373" i="9"/>
  <c r="C401" i="9"/>
  <c r="C399" i="9"/>
  <c r="C365" i="9"/>
  <c r="C358" i="9"/>
  <c r="C356" i="9"/>
  <c r="C361" i="9" s="1"/>
  <c r="Y367" i="9"/>
  <c r="C398" i="9"/>
  <c r="C402" i="9" s="1"/>
  <c r="Y358" i="9"/>
  <c r="Z368" i="9"/>
  <c r="Z356" i="9"/>
  <c r="C373" i="9"/>
  <c r="B360" i="9"/>
  <c r="D360" i="9" s="1"/>
  <c r="DA75" i="8" s="1"/>
  <c r="Y364" i="9"/>
  <c r="Y365" i="9"/>
  <c r="Z360" i="9"/>
  <c r="Z358" i="9"/>
  <c r="C394" i="9"/>
  <c r="C375" i="9"/>
  <c r="C364" i="9"/>
  <c r="C369" i="9" s="1"/>
  <c r="C376" i="9"/>
  <c r="Z366" i="9"/>
  <c r="C366" i="9"/>
  <c r="G382" i="9"/>
  <c r="GT107" i="8" s="1"/>
  <c r="Z359" i="9"/>
  <c r="Z372" i="9"/>
  <c r="B364" i="9"/>
  <c r="C393" i="9"/>
  <c r="B375" i="9"/>
  <c r="D375" i="9" s="1"/>
  <c r="CB107" i="8" s="1"/>
  <c r="B357" i="9"/>
  <c r="D357" i="9" s="1"/>
  <c r="AD75" i="8" s="1"/>
  <c r="C372" i="9"/>
  <c r="C377" i="9" s="1"/>
  <c r="Y357" i="9"/>
  <c r="B366" i="9"/>
  <c r="D366" i="9" s="1"/>
  <c r="FX75" i="8" s="1"/>
  <c r="Y372" i="9"/>
  <c r="Y359" i="9"/>
  <c r="Y373" i="9"/>
  <c r="Y356" i="9"/>
  <c r="Z367" i="9"/>
  <c r="Z375" i="9"/>
  <c r="C368" i="9"/>
  <c r="B398" i="9"/>
  <c r="B373" i="9"/>
  <c r="D373" i="9" s="1"/>
  <c r="AD107" i="8" s="1"/>
  <c r="Z374" i="9"/>
  <c r="C367" i="9"/>
  <c r="Y376" i="9"/>
  <c r="Z365" i="9"/>
  <c r="Z357" i="9"/>
  <c r="C359" i="9"/>
  <c r="C360" i="9"/>
  <c r="C392" i="9"/>
  <c r="Y375" i="9"/>
  <c r="Y368" i="9"/>
  <c r="I382" i="9"/>
  <c r="GU107" i="8" s="1"/>
  <c r="D685" i="9"/>
  <c r="L724" i="9" s="1"/>
  <c r="O725" i="9"/>
  <c r="BB124" i="8"/>
  <c r="O181" i="9"/>
  <c r="D141" i="9"/>
  <c r="L180" i="9" s="1"/>
  <c r="D549" i="9"/>
  <c r="L588" i="9" s="1"/>
  <c r="O589" i="9"/>
  <c r="DH62" i="8"/>
  <c r="DY85" i="8"/>
  <c r="DW95" i="8"/>
  <c r="Z298" i="9"/>
  <c r="B305" i="9"/>
  <c r="D305" i="9" s="1"/>
  <c r="AD106" i="8" s="1"/>
  <c r="Y300" i="9"/>
  <c r="B331" i="9"/>
  <c r="D331" i="9" s="1"/>
  <c r="FN106" i="8" s="1"/>
  <c r="B325" i="9"/>
  <c r="D325" i="9" s="1"/>
  <c r="EP106" i="8" s="1"/>
  <c r="B332" i="9"/>
  <c r="D332" i="9" s="1"/>
  <c r="FV106" i="8" s="1"/>
  <c r="Y288" i="9"/>
  <c r="C332" i="9"/>
  <c r="B300" i="9"/>
  <c r="D300" i="9" s="1"/>
  <c r="HV74" i="8" s="1"/>
  <c r="B292" i="9"/>
  <c r="D292" i="9" s="1"/>
  <c r="DA74" i="8" s="1"/>
  <c r="B296" i="9"/>
  <c r="B297" i="9"/>
  <c r="D297" i="9" s="1"/>
  <c r="EY74" i="8" s="1"/>
  <c r="Z292" i="9"/>
  <c r="B330" i="9"/>
  <c r="B324" i="9"/>
  <c r="D324" i="9" s="1"/>
  <c r="EH106" i="8" s="1"/>
  <c r="B326" i="9"/>
  <c r="D326" i="9" s="1"/>
  <c r="EX106" i="8" s="1"/>
  <c r="B333" i="9"/>
  <c r="D333" i="9" s="1"/>
  <c r="GD106" i="8" s="1"/>
  <c r="Y299" i="9"/>
  <c r="Y307" i="9"/>
  <c r="C330" i="9"/>
  <c r="C334" i="9" s="1"/>
  <c r="C323" i="9"/>
  <c r="C327" i="9" s="1"/>
  <c r="B290" i="9"/>
  <c r="D290" i="9" s="1"/>
  <c r="BC74" i="8" s="1"/>
  <c r="B323" i="9"/>
  <c r="Y297" i="9"/>
  <c r="Y306" i="9"/>
  <c r="C325" i="9"/>
  <c r="I314" i="9"/>
  <c r="GU106" i="8" s="1"/>
  <c r="B306" i="9"/>
  <c r="D306" i="9" s="1"/>
  <c r="BC106" i="8" s="1"/>
  <c r="B298" i="9"/>
  <c r="D298" i="9" s="1"/>
  <c r="FX74" i="8" s="1"/>
  <c r="B307" i="9"/>
  <c r="D307" i="9" s="1"/>
  <c r="CB106" i="8" s="1"/>
  <c r="R382" i="9"/>
  <c r="GY107" i="8" s="1"/>
  <c r="Y308" i="9"/>
  <c r="Z290" i="9"/>
  <c r="Z296" i="9"/>
  <c r="R314" i="9"/>
  <c r="GY106" i="8" s="1"/>
  <c r="Y289" i="9"/>
  <c r="P314" i="9"/>
  <c r="GX106" i="8" s="1"/>
  <c r="C298" i="9"/>
  <c r="C324" i="9"/>
  <c r="Z306" i="9"/>
  <c r="Y290" i="9"/>
  <c r="C296" i="9"/>
  <c r="C301" i="9" s="1"/>
  <c r="G314" i="9"/>
  <c r="GT106" i="8" s="1"/>
  <c r="Z305" i="9"/>
  <c r="Z291" i="9"/>
  <c r="Y292" i="9"/>
  <c r="C300" i="9"/>
  <c r="C291" i="9"/>
  <c r="C304" i="9"/>
  <c r="C309" i="9" s="1"/>
  <c r="Z300" i="9"/>
  <c r="Z288" i="9"/>
  <c r="B308" i="9"/>
  <c r="D308" i="9" s="1"/>
  <c r="DA106" i="8" s="1"/>
  <c r="B299" i="9"/>
  <c r="D299" i="9" s="1"/>
  <c r="GW74" i="8" s="1"/>
  <c r="C292" i="9"/>
  <c r="Y298" i="9"/>
  <c r="C297" i="9"/>
  <c r="B289" i="9"/>
  <c r="D289" i="9" s="1"/>
  <c r="AD74" i="8" s="1"/>
  <c r="B288" i="9"/>
  <c r="C308" i="9"/>
  <c r="C306" i="9"/>
  <c r="Z308" i="9"/>
  <c r="Z299" i="9"/>
  <c r="Y304" i="9"/>
  <c r="C331" i="9"/>
  <c r="Z307" i="9"/>
  <c r="C307" i="9"/>
  <c r="B291" i="9"/>
  <c r="D291" i="9" s="1"/>
  <c r="CB74" i="8" s="1"/>
  <c r="C299" i="9"/>
  <c r="C333" i="9"/>
  <c r="C326" i="9"/>
  <c r="Z289" i="9"/>
  <c r="Z304" i="9"/>
  <c r="Z297" i="9"/>
  <c r="Y305" i="9"/>
  <c r="C305" i="9"/>
  <c r="Y296" i="9"/>
  <c r="C288" i="9"/>
  <c r="C293" i="9" s="1"/>
  <c r="C290" i="9"/>
  <c r="Y291" i="9"/>
  <c r="B304" i="9"/>
  <c r="P382" i="9"/>
  <c r="GX107" i="8" s="1"/>
  <c r="C289" i="9"/>
  <c r="O1201" i="9"/>
  <c r="A1162" i="9"/>
  <c r="D1161" i="9"/>
  <c r="L1200" i="9" s="1"/>
  <c r="C279" i="4"/>
  <c r="B277" i="4"/>
  <c r="B269" i="4"/>
  <c r="C272" i="4"/>
  <c r="B272" i="4"/>
  <c r="D272" i="4" s="1"/>
  <c r="BG143" i="8" s="1"/>
  <c r="B278" i="4"/>
  <c r="D278" i="4" s="1"/>
  <c r="DI143" i="8" s="1"/>
  <c r="C269" i="4"/>
  <c r="C274" i="4" s="1"/>
  <c r="C281" i="4"/>
  <c r="B280" i="4"/>
  <c r="D280" i="4" s="1"/>
  <c r="ES143" i="8" s="1"/>
  <c r="C270" i="4"/>
  <c r="C273" i="4"/>
  <c r="C280" i="4"/>
  <c r="C278" i="4"/>
  <c r="C271" i="4"/>
  <c r="B281" i="4"/>
  <c r="D281" i="4" s="1"/>
  <c r="FK143" i="8" s="1"/>
  <c r="B270" i="4"/>
  <c r="D270" i="4" s="1"/>
  <c r="C277" i="4"/>
  <c r="C282" i="4" s="1"/>
  <c r="B271" i="4"/>
  <c r="D271" i="4" s="1"/>
  <c r="AO143" i="8" s="1"/>
  <c r="B279" i="4"/>
  <c r="D279" i="4" s="1"/>
  <c r="EA143" i="8" s="1"/>
  <c r="B273" i="4"/>
  <c r="D273" i="4" s="1"/>
  <c r="BY143" i="8" s="1"/>
  <c r="Z1664" i="9"/>
  <c r="B1690" i="9"/>
  <c r="B1683" i="9"/>
  <c r="Y1651" i="9"/>
  <c r="B1668" i="9"/>
  <c r="D1668" i="9" s="1"/>
  <c r="DA126" i="8" s="1"/>
  <c r="B1667" i="9"/>
  <c r="D1667" i="9" s="1"/>
  <c r="CB126" i="8" s="1"/>
  <c r="B1665" i="9"/>
  <c r="D1665" i="9" s="1"/>
  <c r="AD126" i="8" s="1"/>
  <c r="B1658" i="9"/>
  <c r="D1658" i="9" s="1"/>
  <c r="FX94" i="8" s="1"/>
  <c r="B1686" i="9"/>
  <c r="D1686" i="9" s="1"/>
  <c r="EX126" i="8" s="1"/>
  <c r="B1666" i="9"/>
  <c r="D1666" i="9" s="1"/>
  <c r="BC126" i="8" s="1"/>
  <c r="B1684" i="9"/>
  <c r="D1684" i="9" s="1"/>
  <c r="EH126" i="8" s="1"/>
  <c r="B1691" i="9"/>
  <c r="D1691" i="9" s="1"/>
  <c r="FN126" i="8" s="1"/>
  <c r="B1693" i="9"/>
  <c r="D1693" i="9" s="1"/>
  <c r="GD126" i="8" s="1"/>
  <c r="Y1667" i="9"/>
  <c r="B1648" i="9"/>
  <c r="B1649" i="9"/>
  <c r="D1649" i="9" s="1"/>
  <c r="AD94" i="8" s="1"/>
  <c r="B1692" i="9"/>
  <c r="D1692" i="9" s="1"/>
  <c r="FV126" i="8" s="1"/>
  <c r="C1683" i="9"/>
  <c r="C1687" i="9" s="1"/>
  <c r="C1691" i="9"/>
  <c r="B1656" i="9"/>
  <c r="B1650" i="9"/>
  <c r="D1650" i="9" s="1"/>
  <c r="BC94" i="8" s="1"/>
  <c r="C1664" i="9"/>
  <c r="C1669" i="9" s="1"/>
  <c r="Y1668" i="9"/>
  <c r="Y1658" i="9"/>
  <c r="Z1658" i="9"/>
  <c r="C1658" i="9"/>
  <c r="P1674" i="9"/>
  <c r="GX126" i="8" s="1"/>
  <c r="Z1650" i="9"/>
  <c r="C1690" i="9"/>
  <c r="C1694" i="9" s="1"/>
  <c r="Y1660" i="9"/>
  <c r="Z1656" i="9"/>
  <c r="B1685" i="9"/>
  <c r="D1685" i="9" s="1"/>
  <c r="EP126" i="8" s="1"/>
  <c r="B1659" i="9"/>
  <c r="D1659" i="9" s="1"/>
  <c r="GW94" i="8" s="1"/>
  <c r="Z1665" i="9"/>
  <c r="Z1649" i="9"/>
  <c r="Y1664" i="9"/>
  <c r="Y1659" i="9"/>
  <c r="Z1666" i="9"/>
  <c r="Z1660" i="9"/>
  <c r="C1659" i="9"/>
  <c r="C1648" i="9"/>
  <c r="C1653" i="9" s="1"/>
  <c r="C1657" i="9"/>
  <c r="C1652" i="9"/>
  <c r="Y1648" i="9"/>
  <c r="C1685" i="9"/>
  <c r="B1652" i="9"/>
  <c r="D1652" i="9" s="1"/>
  <c r="DA94" i="8" s="1"/>
  <c r="C1693" i="9"/>
  <c r="B1664" i="9"/>
  <c r="B1660" i="9"/>
  <c r="D1660" i="9" s="1"/>
  <c r="HV94" i="8" s="1"/>
  <c r="Z1657" i="9"/>
  <c r="Z1652" i="9"/>
  <c r="B1657" i="9"/>
  <c r="D1657" i="9" s="1"/>
  <c r="EY94" i="8" s="1"/>
  <c r="Y1665" i="9"/>
  <c r="Y1652" i="9"/>
  <c r="Y1656" i="9"/>
  <c r="Z1667" i="9"/>
  <c r="Z1648" i="9"/>
  <c r="Z1668" i="9"/>
  <c r="C1666" i="9"/>
  <c r="C1660" i="9"/>
  <c r="C1668" i="9"/>
  <c r="C1692" i="9"/>
  <c r="C1651" i="9"/>
  <c r="Z1659" i="9"/>
  <c r="C1665" i="9"/>
  <c r="C1667" i="9"/>
  <c r="R1674" i="9"/>
  <c r="GY126" i="8" s="1"/>
  <c r="G1674" i="9"/>
  <c r="GT126" i="8" s="1"/>
  <c r="Y1657" i="9"/>
  <c r="C1684" i="9"/>
  <c r="Z1651" i="9"/>
  <c r="Y1666" i="9"/>
  <c r="C1686" i="9"/>
  <c r="B1651" i="9"/>
  <c r="D1651" i="9" s="1"/>
  <c r="CB94" i="8" s="1"/>
  <c r="I1674" i="9"/>
  <c r="GU126" i="8" s="1"/>
  <c r="C1656" i="9"/>
  <c r="C1661" i="9" s="1"/>
  <c r="C1650" i="9"/>
  <c r="C1649" i="9"/>
  <c r="Y1650" i="9"/>
  <c r="Y1649" i="9"/>
  <c r="L1404" i="9"/>
  <c r="A1366" i="9"/>
  <c r="EF127" i="8"/>
  <c r="W1381" i="9"/>
  <c r="C142" i="4"/>
  <c r="B153" i="4"/>
  <c r="D153" i="4" s="1"/>
  <c r="FK139" i="8" s="1"/>
  <c r="C144" i="4"/>
  <c r="B143" i="4"/>
  <c r="D143" i="4" s="1"/>
  <c r="AO139" i="8" s="1"/>
  <c r="C152" i="4"/>
  <c r="C150" i="4"/>
  <c r="B150" i="4"/>
  <c r="D150" i="4" s="1"/>
  <c r="DI139" i="8" s="1"/>
  <c r="C151" i="4"/>
  <c r="C143" i="4"/>
  <c r="B149" i="4"/>
  <c r="B145" i="4"/>
  <c r="D145" i="4" s="1"/>
  <c r="BY139" i="8" s="1"/>
  <c r="C145" i="4"/>
  <c r="B151" i="4"/>
  <c r="D151" i="4" s="1"/>
  <c r="EA139" i="8" s="1"/>
  <c r="C149" i="4"/>
  <c r="C154" i="4" s="1"/>
  <c r="C141" i="4"/>
  <c r="C146" i="4" s="1"/>
  <c r="B142" i="4"/>
  <c r="D142" i="4" s="1"/>
  <c r="C153" i="4"/>
  <c r="B152" i="4"/>
  <c r="D152" i="4" s="1"/>
  <c r="ES139" i="8" s="1"/>
  <c r="B141" i="4"/>
  <c r="B144" i="4"/>
  <c r="D144" i="4" s="1"/>
  <c r="BG139" i="8" s="1"/>
  <c r="BI31" i="8"/>
  <c r="L656" i="9"/>
  <c r="A618" i="9"/>
  <c r="B177" i="4"/>
  <c r="D177" i="4" s="1"/>
  <c r="BY140" i="8" s="1"/>
  <c r="B174" i="4"/>
  <c r="D174" i="4" s="1"/>
  <c r="B175" i="4"/>
  <c r="D175" i="4" s="1"/>
  <c r="AO140" i="8" s="1"/>
  <c r="C177" i="4"/>
  <c r="B184" i="4"/>
  <c r="D184" i="4" s="1"/>
  <c r="ES140" i="8" s="1"/>
  <c r="C175" i="4"/>
  <c r="B182" i="4"/>
  <c r="D182" i="4" s="1"/>
  <c r="DI140" i="8" s="1"/>
  <c r="B176" i="4"/>
  <c r="D176" i="4" s="1"/>
  <c r="BG140" i="8" s="1"/>
  <c r="C174" i="4"/>
  <c r="C182" i="4"/>
  <c r="B173" i="4"/>
  <c r="B183" i="4"/>
  <c r="D183" i="4" s="1"/>
  <c r="EA140" i="8" s="1"/>
  <c r="B185" i="4"/>
  <c r="D185" i="4" s="1"/>
  <c r="FK140" i="8" s="1"/>
  <c r="B181" i="4"/>
  <c r="C173" i="4"/>
  <c r="C178" i="4" s="1"/>
  <c r="C185" i="4"/>
  <c r="C184" i="4"/>
  <c r="C181" i="4"/>
  <c r="C186" i="4" s="1"/>
  <c r="C176" i="4"/>
  <c r="C183" i="4"/>
  <c r="B1353" i="9"/>
  <c r="D1353" i="9" s="1"/>
  <c r="GD121" i="8" s="1"/>
  <c r="Z1325" i="9"/>
  <c r="B1346" i="9"/>
  <c r="D1346" i="9" s="1"/>
  <c r="EX121" i="8" s="1"/>
  <c r="B1352" i="9"/>
  <c r="D1352" i="9" s="1"/>
  <c r="FV121" i="8" s="1"/>
  <c r="B1318" i="9"/>
  <c r="D1318" i="9" s="1"/>
  <c r="FX89" i="8" s="1"/>
  <c r="B1344" i="9"/>
  <c r="D1344" i="9" s="1"/>
  <c r="EH121" i="8" s="1"/>
  <c r="Y1308" i="9"/>
  <c r="B1311" i="9"/>
  <c r="D1311" i="9" s="1"/>
  <c r="CB89" i="8" s="1"/>
  <c r="B1325" i="9"/>
  <c r="D1325" i="9" s="1"/>
  <c r="AD121" i="8" s="1"/>
  <c r="B1343" i="9"/>
  <c r="B1350" i="9"/>
  <c r="Y1310" i="9"/>
  <c r="B1312" i="9"/>
  <c r="D1312" i="9" s="1"/>
  <c r="DA89" i="8" s="1"/>
  <c r="B1328" i="9"/>
  <c r="D1328" i="9" s="1"/>
  <c r="DA121" i="8" s="1"/>
  <c r="B1317" i="9"/>
  <c r="D1317" i="9" s="1"/>
  <c r="EY89" i="8" s="1"/>
  <c r="B1327" i="9"/>
  <c r="D1327" i="9" s="1"/>
  <c r="CB121" i="8" s="1"/>
  <c r="B1308" i="9"/>
  <c r="B1324" i="9"/>
  <c r="Y1316" i="9"/>
  <c r="Y1318" i="9"/>
  <c r="Y1311" i="9"/>
  <c r="Z1308" i="9"/>
  <c r="Z1309" i="9"/>
  <c r="R1334" i="9"/>
  <c r="GY121" i="8" s="1"/>
  <c r="C1350" i="9"/>
  <c r="C1354" i="9" s="1"/>
  <c r="C1325" i="9"/>
  <c r="C1311" i="9"/>
  <c r="C1317" i="9"/>
  <c r="C1308" i="9"/>
  <c r="C1313" i="9" s="1"/>
  <c r="C1319" i="9"/>
  <c r="Y1319" i="9"/>
  <c r="C1343" i="9"/>
  <c r="C1347" i="9" s="1"/>
  <c r="Z1310" i="9"/>
  <c r="Z1324" i="9"/>
  <c r="Y1320" i="9"/>
  <c r="Z1317" i="9"/>
  <c r="Z1326" i="9"/>
  <c r="C1320" i="9"/>
  <c r="Y1325" i="9"/>
  <c r="C1353" i="9"/>
  <c r="B1309" i="9"/>
  <c r="D1309" i="9" s="1"/>
  <c r="AD89" i="8" s="1"/>
  <c r="B1320" i="9"/>
  <c r="D1320" i="9" s="1"/>
  <c r="HV89" i="8" s="1"/>
  <c r="Y1326" i="9"/>
  <c r="Y1317" i="9"/>
  <c r="Y1327" i="9"/>
  <c r="I1334" i="9"/>
  <c r="GU121" i="8" s="1"/>
  <c r="Z1311" i="9"/>
  <c r="C1344" i="9"/>
  <c r="C1312" i="9"/>
  <c r="C1309" i="9"/>
  <c r="C1328" i="9"/>
  <c r="Z1319" i="9"/>
  <c r="C1316" i="9"/>
  <c r="C1321" i="9" s="1"/>
  <c r="Z1318" i="9"/>
  <c r="Z1327" i="9"/>
  <c r="B1351" i="9"/>
  <c r="D1351" i="9" s="1"/>
  <c r="FN121" i="8" s="1"/>
  <c r="Y1324" i="9"/>
  <c r="B1310" i="9"/>
  <c r="D1310" i="9" s="1"/>
  <c r="BC89" i="8" s="1"/>
  <c r="B1319" i="9"/>
  <c r="D1319" i="9" s="1"/>
  <c r="GW89" i="8" s="1"/>
  <c r="Z1316" i="9"/>
  <c r="C1324" i="9"/>
  <c r="C1329" i="9" s="1"/>
  <c r="Y1328" i="9"/>
  <c r="C1345" i="9"/>
  <c r="C1346" i="9"/>
  <c r="C1326" i="9"/>
  <c r="C1327" i="9"/>
  <c r="B1345" i="9"/>
  <c r="D1345" i="9" s="1"/>
  <c r="EP121" i="8" s="1"/>
  <c r="Y1312" i="9"/>
  <c r="Z1312" i="9"/>
  <c r="G1334" i="9"/>
  <c r="GT121" i="8" s="1"/>
  <c r="C1351" i="9"/>
  <c r="Z1320" i="9"/>
  <c r="B1326" i="9"/>
  <c r="D1326" i="9" s="1"/>
  <c r="BC121" i="8" s="1"/>
  <c r="Z1328" i="9"/>
  <c r="C1352" i="9"/>
  <c r="Y1309" i="9"/>
  <c r="C1310" i="9"/>
  <c r="C1318" i="9"/>
  <c r="B1316" i="9"/>
  <c r="P1334" i="9"/>
  <c r="GX121" i="8" s="1"/>
  <c r="FE123" i="8"/>
  <c r="FE127" i="8" s="1"/>
  <c r="FD127" i="8"/>
  <c r="CP138" i="8"/>
  <c r="CN160" i="8"/>
  <c r="CO160" i="8"/>
  <c r="CP143" i="8"/>
  <c r="CP160" i="8" s="1"/>
  <c r="V17" i="7"/>
  <c r="W12" i="7"/>
  <c r="W17" i="7" s="1"/>
  <c r="W53" i="6"/>
  <c r="V54" i="6"/>
  <c r="O113" i="9"/>
  <c r="D73" i="9"/>
  <c r="L112" i="9" s="1"/>
  <c r="D1569" i="9"/>
  <c r="L1608" i="9" s="1"/>
  <c r="A1570" i="9"/>
  <c r="O1609" i="9"/>
  <c r="AC95" i="8"/>
  <c r="C213" i="4"/>
  <c r="C218" i="4" s="1"/>
  <c r="C217" i="4"/>
  <c r="B206" i="4"/>
  <c r="D206" i="4" s="1"/>
  <c r="B205" i="4"/>
  <c r="B207" i="4"/>
  <c r="D207" i="4" s="1"/>
  <c r="AO141" i="8" s="1"/>
  <c r="B209" i="4"/>
  <c r="D209" i="4" s="1"/>
  <c r="BY141" i="8" s="1"/>
  <c r="C216" i="4"/>
  <c r="C209" i="4"/>
  <c r="C206" i="4"/>
  <c r="B214" i="4"/>
  <c r="D214" i="4" s="1"/>
  <c r="DI141" i="8" s="1"/>
  <c r="B208" i="4"/>
  <c r="D208" i="4" s="1"/>
  <c r="BG141" i="8" s="1"/>
  <c r="B215" i="4"/>
  <c r="D215" i="4" s="1"/>
  <c r="EA141" i="8" s="1"/>
  <c r="C207" i="4"/>
  <c r="B217" i="4"/>
  <c r="D217" i="4" s="1"/>
  <c r="FK141" i="8" s="1"/>
  <c r="B216" i="4"/>
  <c r="D216" i="4" s="1"/>
  <c r="ES141" i="8" s="1"/>
  <c r="B213" i="4"/>
  <c r="C214" i="4"/>
  <c r="C205" i="4"/>
  <c r="C210" i="4" s="1"/>
  <c r="C208" i="4"/>
  <c r="C215" i="4"/>
  <c r="L996" i="9"/>
  <c r="A958" i="9"/>
  <c r="GE31" i="8"/>
  <c r="ET31" i="8"/>
  <c r="BF31" i="8"/>
  <c r="Y31" i="8"/>
  <c r="FM31" i="8"/>
  <c r="FN62" i="8"/>
  <c r="DG160" i="8"/>
  <c r="DH135" i="8"/>
  <c r="DH160" i="8" s="1"/>
  <c r="U28" i="6"/>
  <c r="W23" i="6"/>
  <c r="W28" i="6" s="1"/>
  <c r="CA110" i="8"/>
  <c r="BZ127" i="8"/>
  <c r="GC109" i="8"/>
  <c r="GB127" i="8"/>
  <c r="W939" i="9"/>
  <c r="W1558" i="9"/>
  <c r="W1313" i="9"/>
  <c r="FZ160" i="8"/>
  <c r="CA127" i="8"/>
  <c r="D229" i="4"/>
  <c r="A230" i="4"/>
  <c r="C430" i="4"/>
  <c r="B439" i="4"/>
  <c r="D439" i="4" s="1"/>
  <c r="EA148" i="8" s="1"/>
  <c r="B430" i="4"/>
  <c r="D430" i="4" s="1"/>
  <c r="C437" i="4"/>
  <c r="C442" i="4" s="1"/>
  <c r="B440" i="4"/>
  <c r="D440" i="4" s="1"/>
  <c r="ES148" i="8" s="1"/>
  <c r="B431" i="4"/>
  <c r="D431" i="4" s="1"/>
  <c r="AO148" i="8" s="1"/>
  <c r="C441" i="4"/>
  <c r="C440" i="4"/>
  <c r="C433" i="4"/>
  <c r="B432" i="4"/>
  <c r="D432" i="4" s="1"/>
  <c r="BG148" i="8" s="1"/>
  <c r="B437" i="4"/>
  <c r="B441" i="4"/>
  <c r="D441" i="4" s="1"/>
  <c r="FK148" i="8" s="1"/>
  <c r="C431" i="4"/>
  <c r="B429" i="4"/>
  <c r="C432" i="4"/>
  <c r="C438" i="4"/>
  <c r="C439" i="4"/>
  <c r="B433" i="4"/>
  <c r="D433" i="4" s="1"/>
  <c r="BY148" i="8" s="1"/>
  <c r="B438" i="4"/>
  <c r="D438" i="4" s="1"/>
  <c r="DI148" i="8" s="1"/>
  <c r="C429" i="4"/>
  <c r="C434" i="4" s="1"/>
  <c r="AM62" i="8"/>
  <c r="BA95" i="8"/>
  <c r="BB72" i="8"/>
  <c r="BB95" i="8" s="1"/>
  <c r="EV127" i="8"/>
  <c r="EW102" i="8"/>
  <c r="EW127" i="8" s="1"/>
  <c r="BF137" i="8"/>
  <c r="BD160" i="8"/>
  <c r="FU103" i="8"/>
  <c r="FU127" i="8" s="1"/>
  <c r="FT127" i="8"/>
  <c r="BE160" i="8"/>
  <c r="BF135" i="8"/>
  <c r="BF160" i="8" s="1"/>
  <c r="GT95" i="8"/>
  <c r="GV70" i="8"/>
  <c r="GV95" i="8" s="1"/>
  <c r="BA127" i="8"/>
  <c r="BB102" i="8"/>
  <c r="BB127" i="8" s="1"/>
  <c r="W690" i="4"/>
  <c r="W754" i="4"/>
  <c r="W565" i="9"/>
  <c r="W717" i="9"/>
  <c r="W981" i="9"/>
  <c r="W59" i="6"/>
  <c r="W434" i="4"/>
  <c r="W562" i="4"/>
  <c r="W626" i="4"/>
  <c r="W1661" i="9"/>
  <c r="W853" i="9"/>
  <c r="A390" i="4"/>
  <c r="D389" i="4"/>
  <c r="D645" i="4"/>
  <c r="A646" i="4"/>
  <c r="C112" i="4"/>
  <c r="B121" i="4"/>
  <c r="D121" i="4" s="1"/>
  <c r="FK138" i="8" s="1"/>
  <c r="B112" i="4"/>
  <c r="D112" i="4" s="1"/>
  <c r="BG138" i="8" s="1"/>
  <c r="B113" i="4"/>
  <c r="D113" i="4" s="1"/>
  <c r="BY138" i="8" s="1"/>
  <c r="C121" i="4"/>
  <c r="B109" i="4"/>
  <c r="B120" i="4"/>
  <c r="D120" i="4" s="1"/>
  <c r="ES138" i="8" s="1"/>
  <c r="C120" i="4"/>
  <c r="B110" i="4"/>
  <c r="D110" i="4" s="1"/>
  <c r="C110" i="4"/>
  <c r="C119" i="4"/>
  <c r="B119" i="4"/>
  <c r="D119" i="4" s="1"/>
  <c r="EA138" i="8" s="1"/>
  <c r="B118" i="4"/>
  <c r="D118" i="4" s="1"/>
  <c r="DI138" i="8" s="1"/>
  <c r="B111" i="4"/>
  <c r="D111" i="4" s="1"/>
  <c r="AO138" i="8" s="1"/>
  <c r="C118" i="4"/>
  <c r="C109" i="4"/>
  <c r="C114" i="4" s="1"/>
  <c r="C113" i="4"/>
  <c r="B117" i="4"/>
  <c r="C111" i="4"/>
  <c r="C117" i="4"/>
  <c r="C122" i="4" s="1"/>
  <c r="GB160" i="8"/>
  <c r="FS127" i="8"/>
  <c r="D453" i="4"/>
  <c r="A454" i="4" s="1"/>
  <c r="D517" i="4"/>
  <c r="A518" i="4" s="1"/>
  <c r="CO62" i="8"/>
  <c r="D549" i="4"/>
  <c r="A550" i="4"/>
  <c r="IT95" i="8"/>
  <c r="B506" i="4"/>
  <c r="D501" i="4"/>
  <c r="B1465" i="9"/>
  <c r="D1460" i="9"/>
  <c r="B1554" i="9"/>
  <c r="B1547" i="9"/>
  <c r="B1522" i="9"/>
  <c r="D1522" i="9" s="1"/>
  <c r="FX92" i="8" s="1"/>
  <c r="B1557" i="9"/>
  <c r="D1557" i="9" s="1"/>
  <c r="GD124" i="8" s="1"/>
  <c r="B1550" i="9"/>
  <c r="D1550" i="9" s="1"/>
  <c r="EX124" i="8" s="1"/>
  <c r="B1556" i="9"/>
  <c r="D1556" i="9" s="1"/>
  <c r="FV124" i="8" s="1"/>
  <c r="B1549" i="9"/>
  <c r="D1549" i="9" s="1"/>
  <c r="EP124" i="8" s="1"/>
  <c r="B1531" i="9"/>
  <c r="D1531" i="9" s="1"/>
  <c r="CB124" i="8" s="1"/>
  <c r="B1514" i="9"/>
  <c r="D1514" i="9" s="1"/>
  <c r="BC92" i="8" s="1"/>
  <c r="B1521" i="9"/>
  <c r="D1521" i="9" s="1"/>
  <c r="EY92" i="8" s="1"/>
  <c r="B1555" i="9"/>
  <c r="D1555" i="9" s="1"/>
  <c r="FN124" i="8" s="1"/>
  <c r="B1548" i="9"/>
  <c r="D1548" i="9" s="1"/>
  <c r="EH124" i="8" s="1"/>
  <c r="B1523" i="9"/>
  <c r="D1523" i="9" s="1"/>
  <c r="GW92" i="8" s="1"/>
  <c r="Y1532" i="9"/>
  <c r="B1520" i="9"/>
  <c r="C1528" i="9"/>
  <c r="C1533" i="9" s="1"/>
  <c r="Z1528" i="9"/>
  <c r="B1512" i="9"/>
  <c r="B1516" i="9"/>
  <c r="D1516" i="9" s="1"/>
  <c r="DA92" i="8" s="1"/>
  <c r="Y1516" i="9"/>
  <c r="Y1524" i="9"/>
  <c r="Z1524" i="9"/>
  <c r="R1538" i="9"/>
  <c r="GY124" i="8" s="1"/>
  <c r="C1556" i="9"/>
  <c r="C1516" i="9"/>
  <c r="C1521" i="9"/>
  <c r="Y1528" i="9"/>
  <c r="P1538" i="9"/>
  <c r="GX124" i="8" s="1"/>
  <c r="Z1522" i="9"/>
  <c r="C1522" i="9"/>
  <c r="Z1515" i="9"/>
  <c r="Z1531" i="9"/>
  <c r="Y1520" i="9"/>
  <c r="B1524" i="9"/>
  <c r="D1524" i="9" s="1"/>
  <c r="HV92" i="8" s="1"/>
  <c r="B1532" i="9"/>
  <c r="D1532" i="9" s="1"/>
  <c r="DA124" i="8" s="1"/>
  <c r="B1513" i="9"/>
  <c r="D1513" i="9" s="1"/>
  <c r="AD92" i="8" s="1"/>
  <c r="C1531" i="9"/>
  <c r="C1514" i="9"/>
  <c r="B1515" i="9"/>
  <c r="D1515" i="9" s="1"/>
  <c r="CB92" i="8" s="1"/>
  <c r="G1538" i="9"/>
  <c r="GT124" i="8" s="1"/>
  <c r="Y1531" i="9"/>
  <c r="Y1522" i="9"/>
  <c r="Y1529" i="9"/>
  <c r="Y1521" i="9"/>
  <c r="C1557" i="9"/>
  <c r="C1550" i="9"/>
  <c r="C1549" i="9"/>
  <c r="C1548" i="9"/>
  <c r="C1524" i="9"/>
  <c r="Z1530" i="9"/>
  <c r="Z1512" i="9"/>
  <c r="B1529" i="9"/>
  <c r="D1529" i="9" s="1"/>
  <c r="AD124" i="8" s="1"/>
  <c r="C1530" i="9"/>
  <c r="Z1520" i="9"/>
  <c r="Y1515" i="9"/>
  <c r="Y1513" i="9"/>
  <c r="Z1514" i="9"/>
  <c r="Z1523" i="9"/>
  <c r="C1555" i="9"/>
  <c r="C1523" i="9"/>
  <c r="C1515" i="9"/>
  <c r="C1520" i="9"/>
  <c r="C1525" i="9" s="1"/>
  <c r="Y1514" i="9"/>
  <c r="C1554" i="9"/>
  <c r="C1558" i="9" s="1"/>
  <c r="Z1516" i="9"/>
  <c r="B1528" i="9"/>
  <c r="Y1523" i="9"/>
  <c r="Y1530" i="9"/>
  <c r="C1529" i="9"/>
  <c r="B1530" i="9"/>
  <c r="D1530" i="9" s="1"/>
  <c r="BC124" i="8" s="1"/>
  <c r="C1547" i="9"/>
  <c r="C1551" i="9" s="1"/>
  <c r="C1532" i="9"/>
  <c r="C1512" i="9"/>
  <c r="C1517" i="9" s="1"/>
  <c r="Z1529" i="9"/>
  <c r="Z1521" i="9"/>
  <c r="Z1532" i="9"/>
  <c r="C1513" i="9"/>
  <c r="Z1513" i="9"/>
  <c r="Y1512" i="9"/>
  <c r="I1538" i="9"/>
  <c r="GU124" i="8" s="1"/>
  <c r="HU95" i="8"/>
  <c r="A482" i="9"/>
  <c r="O521" i="9"/>
  <c r="D481" i="9"/>
  <c r="L520" i="9" s="1"/>
  <c r="C623" i="4"/>
  <c r="B624" i="4"/>
  <c r="D624" i="4" s="1"/>
  <c r="BG154" i="8" s="1"/>
  <c r="B631" i="4"/>
  <c r="D631" i="4" s="1"/>
  <c r="EA154" i="8" s="1"/>
  <c r="C621" i="4"/>
  <c r="C626" i="4" s="1"/>
  <c r="B632" i="4"/>
  <c r="D632" i="4" s="1"/>
  <c r="ES154" i="8" s="1"/>
  <c r="C625" i="4"/>
  <c r="C633" i="4"/>
  <c r="B630" i="4"/>
  <c r="D630" i="4" s="1"/>
  <c r="DI154" i="8" s="1"/>
  <c r="C629" i="4"/>
  <c r="C634" i="4" s="1"/>
  <c r="B633" i="4"/>
  <c r="D633" i="4" s="1"/>
  <c r="FK154" i="8" s="1"/>
  <c r="C631" i="4"/>
  <c r="B623" i="4"/>
  <c r="D623" i="4" s="1"/>
  <c r="AO154" i="8" s="1"/>
  <c r="C622" i="4"/>
  <c r="C624" i="4"/>
  <c r="C630" i="4"/>
  <c r="C632" i="4"/>
  <c r="B622" i="4"/>
  <c r="D622" i="4" s="1"/>
  <c r="B629" i="4"/>
  <c r="B621" i="4"/>
  <c r="B625" i="4"/>
  <c r="D625" i="4" s="1"/>
  <c r="BY154" i="8" s="1"/>
  <c r="EX89" i="8"/>
  <c r="EX95" i="8" s="1"/>
  <c r="D22" i="4"/>
  <c r="DI135" i="8" s="1"/>
  <c r="DI160" i="8" s="1"/>
  <c r="B1041" i="9"/>
  <c r="D1036" i="9"/>
  <c r="Y903" i="9"/>
  <c r="B945" i="9"/>
  <c r="D945" i="9" s="1"/>
  <c r="GD115" i="8" s="1"/>
  <c r="B937" i="9"/>
  <c r="D937" i="9" s="1"/>
  <c r="EP115" i="8" s="1"/>
  <c r="B943" i="9"/>
  <c r="D943" i="9" s="1"/>
  <c r="FN115" i="8" s="1"/>
  <c r="B918" i="9"/>
  <c r="D918" i="9" s="1"/>
  <c r="BC115" i="8" s="1"/>
  <c r="B903" i="9"/>
  <c r="D903" i="9" s="1"/>
  <c r="CB83" i="8" s="1"/>
  <c r="B904" i="9"/>
  <c r="D904" i="9" s="1"/>
  <c r="DA83" i="8" s="1"/>
  <c r="B916" i="9"/>
  <c r="B912" i="9"/>
  <c r="D912" i="9" s="1"/>
  <c r="HV83" i="8" s="1"/>
  <c r="C937" i="9"/>
  <c r="B944" i="9"/>
  <c r="D944" i="9" s="1"/>
  <c r="FV115" i="8" s="1"/>
  <c r="B942" i="9"/>
  <c r="B936" i="9"/>
  <c r="D936" i="9" s="1"/>
  <c r="EH115" i="8" s="1"/>
  <c r="B938" i="9"/>
  <c r="D938" i="9" s="1"/>
  <c r="EX115" i="8" s="1"/>
  <c r="Y918" i="9"/>
  <c r="Y909" i="9"/>
  <c r="B919" i="9"/>
  <c r="D919" i="9" s="1"/>
  <c r="CB115" i="8" s="1"/>
  <c r="B920" i="9"/>
  <c r="D920" i="9" s="1"/>
  <c r="DA115" i="8" s="1"/>
  <c r="C908" i="9"/>
  <c r="C913" i="9" s="1"/>
  <c r="C900" i="9"/>
  <c r="C905" i="9" s="1"/>
  <c r="C918" i="9"/>
  <c r="Z912" i="9"/>
  <c r="C911" i="9"/>
  <c r="C901" i="9"/>
  <c r="C943" i="9"/>
  <c r="Z901" i="9"/>
  <c r="C910" i="9"/>
  <c r="Z918" i="9"/>
  <c r="C935" i="9"/>
  <c r="C939" i="9" s="1"/>
  <c r="Y904" i="9"/>
  <c r="P926" i="9"/>
  <c r="GX115" i="8" s="1"/>
  <c r="Z917" i="9"/>
  <c r="Y911" i="9"/>
  <c r="B935" i="9"/>
  <c r="B908" i="9"/>
  <c r="B911" i="9"/>
  <c r="D911" i="9" s="1"/>
  <c r="GW83" i="8" s="1"/>
  <c r="Z900" i="9"/>
  <c r="G926" i="9"/>
  <c r="GT115" i="8" s="1"/>
  <c r="C904" i="9"/>
  <c r="Z920" i="9"/>
  <c r="C917" i="9"/>
  <c r="Y902" i="9"/>
  <c r="Y917" i="9"/>
  <c r="Z916" i="9"/>
  <c r="Z904" i="9"/>
  <c r="R926" i="9"/>
  <c r="GY115" i="8" s="1"/>
  <c r="Z909" i="9"/>
  <c r="C944" i="9"/>
  <c r="Y908" i="9"/>
  <c r="Y916" i="9"/>
  <c r="C909" i="9"/>
  <c r="B902" i="9"/>
  <c r="D902" i="9" s="1"/>
  <c r="BC83" i="8" s="1"/>
  <c r="B900" i="9"/>
  <c r="Z910" i="9"/>
  <c r="C916" i="9"/>
  <c r="C921" i="9" s="1"/>
  <c r="C920" i="9"/>
  <c r="C902" i="9"/>
  <c r="Z911" i="9"/>
  <c r="Z903" i="9"/>
  <c r="C919" i="9"/>
  <c r="Y912" i="9"/>
  <c r="Z902" i="9"/>
  <c r="I926" i="9"/>
  <c r="GU115" i="8" s="1"/>
  <c r="C936" i="9"/>
  <c r="Z919" i="9"/>
  <c r="B901" i="9"/>
  <c r="D901" i="9" s="1"/>
  <c r="AD83" i="8" s="1"/>
  <c r="Y910" i="9"/>
  <c r="Y900" i="9"/>
  <c r="Y901" i="9"/>
  <c r="C938" i="9"/>
  <c r="Y920" i="9"/>
  <c r="B917" i="9"/>
  <c r="D917" i="9" s="1"/>
  <c r="AD115" i="8" s="1"/>
  <c r="C912" i="9"/>
  <c r="Y919" i="9"/>
  <c r="C942" i="9"/>
  <c r="C946" i="9" s="1"/>
  <c r="Z908" i="9"/>
  <c r="B909" i="9"/>
  <c r="D909" i="9" s="1"/>
  <c r="EY83" i="8" s="1"/>
  <c r="B910" i="9"/>
  <c r="D910" i="9" s="1"/>
  <c r="FX83" i="8" s="1"/>
  <c r="C903" i="9"/>
  <c r="C945" i="9"/>
  <c r="FF102" i="8"/>
  <c r="FF127" i="8" s="1"/>
  <c r="D62" i="9"/>
  <c r="F797" i="4"/>
  <c r="GD159" i="8" s="1"/>
  <c r="W159" i="8"/>
  <c r="BZ31" i="8"/>
  <c r="AH31" i="8"/>
  <c r="IE95" i="8"/>
  <c r="V62" i="8"/>
  <c r="FL127" i="8"/>
  <c r="FM102" i="8"/>
  <c r="FM127" i="8" s="1"/>
  <c r="BX135" i="8"/>
  <c r="BV160" i="8"/>
  <c r="FH160" i="8"/>
  <c r="FJ137" i="8"/>
  <c r="AZ95" i="8"/>
  <c r="AM160" i="8"/>
  <c r="ER139" i="8"/>
  <c r="ER160" i="8" s="1"/>
  <c r="EQ160" i="8"/>
  <c r="U54" i="6"/>
  <c r="W50" i="6"/>
  <c r="W54" i="6" s="1"/>
  <c r="W15" i="6"/>
  <c r="W20" i="6" s="1"/>
  <c r="U20" i="6"/>
  <c r="W573" i="9"/>
  <c r="W1261" i="9"/>
  <c r="W1354" i="9"/>
  <c r="V61" i="6"/>
  <c r="W57" i="6"/>
  <c r="W61" i="6" s="1"/>
  <c r="V145" i="8"/>
  <c r="U160" i="8"/>
  <c r="W913" i="9"/>
  <c r="W1397" i="9"/>
  <c r="W513" i="9"/>
  <c r="B868" i="9"/>
  <c r="D868" i="9" s="1"/>
  <c r="EH114" i="8" s="1"/>
  <c r="B877" i="9"/>
  <c r="D877" i="9" s="1"/>
  <c r="GD114" i="8" s="1"/>
  <c r="B867" i="9"/>
  <c r="Y852" i="9"/>
  <c r="B832" i="9"/>
  <c r="B849" i="9"/>
  <c r="D849" i="9" s="1"/>
  <c r="AD114" i="8" s="1"/>
  <c r="B841" i="9"/>
  <c r="D841" i="9" s="1"/>
  <c r="EY82" i="8" s="1"/>
  <c r="B875" i="9"/>
  <c r="D875" i="9" s="1"/>
  <c r="FN114" i="8" s="1"/>
  <c r="B844" i="9"/>
  <c r="D844" i="9" s="1"/>
  <c r="HV82" i="8" s="1"/>
  <c r="B869" i="9"/>
  <c r="D869" i="9" s="1"/>
  <c r="EP114" i="8" s="1"/>
  <c r="B870" i="9"/>
  <c r="D870" i="9" s="1"/>
  <c r="EX114" i="8" s="1"/>
  <c r="B835" i="9"/>
  <c r="D835" i="9" s="1"/>
  <c r="CB82" i="8" s="1"/>
  <c r="B833" i="9"/>
  <c r="D833" i="9" s="1"/>
  <c r="AD82" i="8" s="1"/>
  <c r="Z836" i="9"/>
  <c r="B848" i="9"/>
  <c r="B850" i="9"/>
  <c r="D850" i="9" s="1"/>
  <c r="BC114" i="8" s="1"/>
  <c r="C841" i="9"/>
  <c r="C842" i="9"/>
  <c r="C832" i="9"/>
  <c r="C837" i="9" s="1"/>
  <c r="Z851" i="9"/>
  <c r="Z832" i="9"/>
  <c r="Y833" i="9"/>
  <c r="Y836" i="9"/>
  <c r="C877" i="9"/>
  <c r="C851" i="9"/>
  <c r="C835" i="9"/>
  <c r="C852" i="9"/>
  <c r="C870" i="9"/>
  <c r="Z849" i="9"/>
  <c r="C843" i="9"/>
  <c r="C869" i="9"/>
  <c r="Z843" i="9"/>
  <c r="C836" i="9"/>
  <c r="Y834" i="9"/>
  <c r="Z852" i="9"/>
  <c r="C874" i="9"/>
  <c r="C878" i="9" s="1"/>
  <c r="Y844" i="9"/>
  <c r="Y835" i="9"/>
  <c r="Z841" i="9"/>
  <c r="B874" i="9"/>
  <c r="Y841" i="9"/>
  <c r="C868" i="9"/>
  <c r="I858" i="9"/>
  <c r="GU114" i="8" s="1"/>
  <c r="B842" i="9"/>
  <c r="D842" i="9" s="1"/>
  <c r="FX82" i="8" s="1"/>
  <c r="B852" i="9"/>
  <c r="D852" i="9" s="1"/>
  <c r="DA114" i="8" s="1"/>
  <c r="B840" i="9"/>
  <c r="B851" i="9"/>
  <c r="D851" i="9" s="1"/>
  <c r="CB114" i="8" s="1"/>
  <c r="B843" i="9"/>
  <c r="D843" i="9" s="1"/>
  <c r="GW82" i="8" s="1"/>
  <c r="G858" i="9"/>
  <c r="GT114" i="8" s="1"/>
  <c r="C850" i="9"/>
  <c r="Z835" i="9"/>
  <c r="Y849" i="9"/>
  <c r="C876" i="9"/>
  <c r="C848" i="9"/>
  <c r="C853" i="9" s="1"/>
  <c r="C849" i="9"/>
  <c r="C833" i="9"/>
  <c r="R858" i="9"/>
  <c r="GY114" i="8" s="1"/>
  <c r="Z842" i="9"/>
  <c r="B876" i="9"/>
  <c r="D876" i="9" s="1"/>
  <c r="FV114" i="8" s="1"/>
  <c r="C840" i="9"/>
  <c r="C845" i="9" s="1"/>
  <c r="Y832" i="9"/>
  <c r="C844" i="9"/>
  <c r="Y850" i="9"/>
  <c r="P858" i="9"/>
  <c r="GX114" i="8" s="1"/>
  <c r="B836" i="9"/>
  <c r="D836" i="9" s="1"/>
  <c r="DA82" i="8" s="1"/>
  <c r="Y842" i="9"/>
  <c r="C834" i="9"/>
  <c r="Z840" i="9"/>
  <c r="Z833" i="9"/>
  <c r="Z844" i="9"/>
  <c r="Z834" i="9"/>
  <c r="Z848" i="9"/>
  <c r="C867" i="9"/>
  <c r="C871" i="9" s="1"/>
  <c r="C875" i="9"/>
  <c r="Y851" i="9"/>
  <c r="B834" i="9"/>
  <c r="D834" i="9" s="1"/>
  <c r="BC82" i="8" s="1"/>
  <c r="Z850" i="9"/>
  <c r="Y843" i="9"/>
  <c r="Y840" i="9"/>
  <c r="Y848" i="9"/>
  <c r="D69" i="4"/>
  <c r="A70" i="4"/>
  <c r="B462" i="9"/>
  <c r="D462" i="9" s="1"/>
  <c r="EX108" i="8" s="1"/>
  <c r="B433" i="9"/>
  <c r="D433" i="9" s="1"/>
  <c r="EY76" i="8" s="1"/>
  <c r="B469" i="9"/>
  <c r="D469" i="9" s="1"/>
  <c r="GD108" i="8" s="1"/>
  <c r="B461" i="9"/>
  <c r="D461" i="9" s="1"/>
  <c r="EP108" i="8" s="1"/>
  <c r="B466" i="9"/>
  <c r="Y428" i="9"/>
  <c r="Y425" i="9"/>
  <c r="C466" i="9"/>
  <c r="C470" i="9" s="1"/>
  <c r="C468" i="9"/>
  <c r="B435" i="9"/>
  <c r="D435" i="9" s="1"/>
  <c r="GW76" i="8" s="1"/>
  <c r="B428" i="9"/>
  <c r="D428" i="9" s="1"/>
  <c r="DA76" i="8" s="1"/>
  <c r="B468" i="9"/>
  <c r="D468" i="9" s="1"/>
  <c r="FV108" i="8" s="1"/>
  <c r="B460" i="9"/>
  <c r="D460" i="9" s="1"/>
  <c r="EH108" i="8" s="1"/>
  <c r="C459" i="9"/>
  <c r="C463" i="9" s="1"/>
  <c r="B459" i="9"/>
  <c r="Y443" i="9"/>
  <c r="C462" i="9"/>
  <c r="C467" i="9"/>
  <c r="B436" i="9"/>
  <c r="D436" i="9" s="1"/>
  <c r="HV76" i="8" s="1"/>
  <c r="B424" i="9"/>
  <c r="B427" i="9"/>
  <c r="D427" i="9" s="1"/>
  <c r="CB76" i="8" s="1"/>
  <c r="Y426" i="9"/>
  <c r="B426" i="9"/>
  <c r="D426" i="9" s="1"/>
  <c r="BC76" i="8" s="1"/>
  <c r="B434" i="9"/>
  <c r="D434" i="9" s="1"/>
  <c r="FX76" i="8" s="1"/>
  <c r="B443" i="9"/>
  <c r="D443" i="9" s="1"/>
  <c r="CB108" i="8" s="1"/>
  <c r="B444" i="9"/>
  <c r="D444" i="9" s="1"/>
  <c r="DA108" i="8" s="1"/>
  <c r="P450" i="9"/>
  <c r="GX108" i="8" s="1"/>
  <c r="C442" i="9"/>
  <c r="Z444" i="9"/>
  <c r="Z426" i="9"/>
  <c r="Z435" i="9"/>
  <c r="C443" i="9"/>
  <c r="Z440" i="9"/>
  <c r="Y440" i="9"/>
  <c r="Y433" i="9"/>
  <c r="Z428" i="9"/>
  <c r="C425" i="9"/>
  <c r="C426" i="9"/>
  <c r="C441" i="9"/>
  <c r="B467" i="9"/>
  <c r="D467" i="9" s="1"/>
  <c r="FN108" i="8" s="1"/>
  <c r="C460" i="9"/>
  <c r="B441" i="9"/>
  <c r="D441" i="9" s="1"/>
  <c r="AD108" i="8" s="1"/>
  <c r="B432" i="9"/>
  <c r="C436" i="9"/>
  <c r="C440" i="9"/>
  <c r="C445" i="9" s="1"/>
  <c r="Z436" i="9"/>
  <c r="Z443" i="9"/>
  <c r="Y442" i="9"/>
  <c r="Z427" i="9"/>
  <c r="Y432" i="9"/>
  <c r="C444" i="9"/>
  <c r="C424" i="9"/>
  <c r="C429" i="9" s="1"/>
  <c r="C433" i="9"/>
  <c r="R450" i="9"/>
  <c r="GY108" i="8" s="1"/>
  <c r="Z424" i="9"/>
  <c r="Z442" i="9"/>
  <c r="Y444" i="9"/>
  <c r="Z425" i="9"/>
  <c r="Z433" i="9"/>
  <c r="Y424" i="9"/>
  <c r="B442" i="9"/>
  <c r="D442" i="9" s="1"/>
  <c r="BC108" i="8" s="1"/>
  <c r="B440" i="9"/>
  <c r="C469" i="9"/>
  <c r="C427" i="9"/>
  <c r="Y427" i="9"/>
  <c r="C432" i="9"/>
  <c r="C437" i="9" s="1"/>
  <c r="Z441" i="9"/>
  <c r="Y441" i="9"/>
  <c r="C435" i="9"/>
  <c r="I450" i="9"/>
  <c r="GU108" i="8" s="1"/>
  <c r="C428" i="9"/>
  <c r="Y436" i="9"/>
  <c r="Y434" i="9"/>
  <c r="B425" i="9"/>
  <c r="D425" i="9" s="1"/>
  <c r="AD76" i="8" s="1"/>
  <c r="G450" i="9"/>
  <c r="GT108" i="8" s="1"/>
  <c r="Z432" i="9"/>
  <c r="C461" i="9"/>
  <c r="C434" i="9"/>
  <c r="Z434" i="9"/>
  <c r="Y435" i="9"/>
  <c r="D741" i="4"/>
  <c r="A742" i="4" s="1"/>
  <c r="DJ95" i="8"/>
  <c r="CA88" i="8"/>
  <c r="AN1396" i="2"/>
  <c r="AN1328" i="2"/>
  <c r="AN136" i="8"/>
  <c r="C689" i="4"/>
  <c r="C685" i="4"/>
  <c r="C690" i="4" s="1"/>
  <c r="B688" i="4"/>
  <c r="D688" i="4" s="1"/>
  <c r="BG156" i="8" s="1"/>
  <c r="B689" i="4"/>
  <c r="D689" i="4" s="1"/>
  <c r="BY156" i="8" s="1"/>
  <c r="C694" i="4"/>
  <c r="B696" i="4"/>
  <c r="D696" i="4" s="1"/>
  <c r="ES156" i="8" s="1"/>
  <c r="B693" i="4"/>
  <c r="B687" i="4"/>
  <c r="D687" i="4" s="1"/>
  <c r="AO156" i="8" s="1"/>
  <c r="C687" i="4"/>
  <c r="C697" i="4"/>
  <c r="B685" i="4"/>
  <c r="B694" i="4"/>
  <c r="D694" i="4" s="1"/>
  <c r="DI156" i="8" s="1"/>
  <c r="B686" i="4"/>
  <c r="D686" i="4" s="1"/>
  <c r="C695" i="4"/>
  <c r="C688" i="4"/>
  <c r="B697" i="4"/>
  <c r="D697" i="4" s="1"/>
  <c r="FK156" i="8" s="1"/>
  <c r="C693" i="4"/>
  <c r="C698" i="4" s="1"/>
  <c r="B695" i="4"/>
  <c r="D695" i="4" s="1"/>
  <c r="EA156" i="8" s="1"/>
  <c r="C696" i="4"/>
  <c r="C686" i="4"/>
  <c r="CA74" i="8"/>
  <c r="CA95" i="8" s="1"/>
  <c r="B1490" i="9"/>
  <c r="D1486" i="9"/>
  <c r="CY95" i="8"/>
  <c r="W25" i="7"/>
  <c r="A1230" i="9"/>
  <c r="D13" i="4"/>
  <c r="B18" i="4"/>
  <c r="C26" i="4"/>
  <c r="CZ127" i="8"/>
  <c r="CQ135" i="8"/>
  <c r="CQ160" i="8" s="1"/>
  <c r="D26" i="4"/>
  <c r="D789" i="4"/>
  <c r="B794" i="4"/>
  <c r="D1075" i="9"/>
  <c r="DZ117" i="8"/>
  <c r="EU31" i="8"/>
  <c r="AT31" i="8"/>
  <c r="IF31" i="8"/>
  <c r="BE62" i="8"/>
  <c r="CE127" i="8"/>
  <c r="GB137" i="8"/>
  <c r="GA160" i="8"/>
  <c r="DM127" i="8"/>
  <c r="W31" i="6"/>
  <c r="W36" i="6" s="1"/>
  <c r="U36" i="6"/>
  <c r="U61" i="6"/>
  <c r="BX143" i="8"/>
  <c r="BW160" i="8"/>
  <c r="W1075" i="9"/>
  <c r="W497" i="9"/>
  <c r="W1117" i="9"/>
  <c r="W1687" i="9"/>
  <c r="W402" i="4"/>
  <c r="FC127" i="8"/>
  <c r="V160" i="8"/>
  <c r="DY160" i="8"/>
  <c r="DZ148" i="8"/>
  <c r="W1593" i="9"/>
  <c r="W90" i="4"/>
  <c r="W658" i="4"/>
  <c r="D753" i="9"/>
  <c r="L792" i="9" s="1"/>
  <c r="O793" i="9"/>
  <c r="A754" i="9"/>
  <c r="D357" i="4"/>
  <c r="A358" i="4" s="1"/>
  <c r="O1133" i="9"/>
  <c r="D1093" i="9"/>
  <c r="L1132" i="9" s="1"/>
  <c r="AN1124" i="2"/>
  <c r="DY95" i="8"/>
  <c r="C56" i="4"/>
  <c r="B53" i="4"/>
  <c r="B57" i="4"/>
  <c r="B49" i="4"/>
  <c r="D49" i="4" s="1"/>
  <c r="BY136" i="8" s="1"/>
  <c r="C54" i="4"/>
  <c r="C46" i="4"/>
  <c r="C55" i="4"/>
  <c r="C48" i="4"/>
  <c r="B47" i="4"/>
  <c r="C47" i="4"/>
  <c r="B46" i="4"/>
  <c r="C45" i="4"/>
  <c r="C50" i="4" s="1"/>
  <c r="C53" i="4"/>
  <c r="C58" i="4" s="1"/>
  <c r="B55" i="4"/>
  <c r="B56" i="4"/>
  <c r="C49" i="4"/>
  <c r="C57" i="4"/>
  <c r="B54" i="4"/>
  <c r="D54" i="4" s="1"/>
  <c r="DI136" i="8" s="1"/>
  <c r="B48" i="4"/>
  <c r="D48" i="4" s="1"/>
  <c r="BG136" i="8" s="1"/>
  <c r="B45" i="4"/>
  <c r="HT95" i="8"/>
  <c r="AB95" i="8"/>
  <c r="DF160" i="8"/>
  <c r="D16" i="4"/>
  <c r="BG135" i="8" s="1"/>
  <c r="BG160" i="8" s="1"/>
  <c r="C18" i="4"/>
  <c r="W145" i="8"/>
  <c r="F349" i="4"/>
  <c r="GD145" i="8" s="1"/>
  <c r="B1049" i="9"/>
  <c r="D1044" i="9"/>
  <c r="D1078" i="9"/>
  <c r="B1082" i="9"/>
  <c r="B786" i="4"/>
  <c r="D781" i="4"/>
  <c r="E145" i="8" l="1"/>
  <c r="D349" i="4"/>
  <c r="GC145" i="8" s="1"/>
  <c r="D338" i="4"/>
  <c r="D605" i="4"/>
  <c r="GC153" i="8" s="1"/>
  <c r="D594" i="4"/>
  <c r="E153" i="8"/>
  <c r="E150" i="8"/>
  <c r="D498" i="4"/>
  <c r="D509" i="4"/>
  <c r="GC150" i="8" s="1"/>
  <c r="CQ153" i="8"/>
  <c r="D602" i="4"/>
  <c r="E102" i="8"/>
  <c r="E127" i="8" s="1"/>
  <c r="D37" i="9"/>
  <c r="E91" i="8"/>
  <c r="D1449" i="9"/>
  <c r="M1437" i="9"/>
  <c r="HB123" i="8" s="1"/>
  <c r="E105" i="8"/>
  <c r="D241" i="9"/>
  <c r="DZ73" i="8"/>
  <c r="D233" i="9"/>
  <c r="E73" i="8"/>
  <c r="D225" i="9"/>
  <c r="M213" i="9"/>
  <c r="HB105" i="8" s="1"/>
  <c r="D1057" i="9"/>
  <c r="E117" i="8"/>
  <c r="M9" i="9"/>
  <c r="HB102" i="8" s="1"/>
  <c r="E70" i="8"/>
  <c r="E95" i="8" s="1"/>
  <c r="D21" i="9"/>
  <c r="DZ70" i="8"/>
  <c r="DZ95" i="8" s="1"/>
  <c r="D29" i="9"/>
  <c r="B528" i="4"/>
  <c r="D528" i="4" s="1"/>
  <c r="BG151" i="8" s="1"/>
  <c r="C528" i="4"/>
  <c r="C534" i="4"/>
  <c r="C526" i="4"/>
  <c r="C529" i="4"/>
  <c r="B534" i="4"/>
  <c r="D534" i="4" s="1"/>
  <c r="DI151" i="8" s="1"/>
  <c r="C535" i="4"/>
  <c r="C527" i="4"/>
  <c r="B525" i="4"/>
  <c r="B536" i="4"/>
  <c r="D536" i="4" s="1"/>
  <c r="ES151" i="8" s="1"/>
  <c r="B527" i="4"/>
  <c r="D527" i="4" s="1"/>
  <c r="AO151" i="8" s="1"/>
  <c r="C533" i="4"/>
  <c r="C538" i="4" s="1"/>
  <c r="B529" i="4"/>
  <c r="D529" i="4" s="1"/>
  <c r="BY151" i="8" s="1"/>
  <c r="C536" i="4"/>
  <c r="B533" i="4"/>
  <c r="B526" i="4"/>
  <c r="D526" i="4" s="1"/>
  <c r="C537" i="4"/>
  <c r="B535" i="4"/>
  <c r="D535" i="4" s="1"/>
  <c r="EA151" i="8" s="1"/>
  <c r="C525" i="4"/>
  <c r="C530" i="4" s="1"/>
  <c r="B537" i="4"/>
  <c r="D537" i="4" s="1"/>
  <c r="FK151" i="8" s="1"/>
  <c r="C752" i="4"/>
  <c r="C759" i="4"/>
  <c r="B759" i="4"/>
  <c r="D759" i="4" s="1"/>
  <c r="EA158" i="8" s="1"/>
  <c r="B761" i="4"/>
  <c r="D761" i="4" s="1"/>
  <c r="FK158" i="8" s="1"/>
  <c r="C750" i="4"/>
  <c r="B752" i="4"/>
  <c r="D752" i="4" s="1"/>
  <c r="BG158" i="8" s="1"/>
  <c r="B751" i="4"/>
  <c r="D751" i="4" s="1"/>
  <c r="AO158" i="8" s="1"/>
  <c r="C761" i="4"/>
  <c r="B749" i="4"/>
  <c r="B757" i="4"/>
  <c r="C753" i="4"/>
  <c r="C757" i="4"/>
  <c r="C762" i="4" s="1"/>
  <c r="C760" i="4"/>
  <c r="C751" i="4"/>
  <c r="B750" i="4"/>
  <c r="D750" i="4" s="1"/>
  <c r="B753" i="4"/>
  <c r="D753" i="4" s="1"/>
  <c r="BY158" i="8" s="1"/>
  <c r="C758" i="4"/>
  <c r="B758" i="4"/>
  <c r="D758" i="4" s="1"/>
  <c r="DI158" i="8" s="1"/>
  <c r="B760" i="4"/>
  <c r="D760" i="4" s="1"/>
  <c r="ES158" i="8" s="1"/>
  <c r="C749" i="4"/>
  <c r="C754" i="4" s="1"/>
  <c r="C470" i="4"/>
  <c r="C464" i="4"/>
  <c r="B472" i="4"/>
  <c r="D472" i="4" s="1"/>
  <c r="ES149" i="8" s="1"/>
  <c r="B461" i="4"/>
  <c r="C469" i="4"/>
  <c r="C474" i="4" s="1"/>
  <c r="B465" i="4"/>
  <c r="D465" i="4" s="1"/>
  <c r="BY149" i="8" s="1"/>
  <c r="B471" i="4"/>
  <c r="D471" i="4" s="1"/>
  <c r="EA149" i="8" s="1"/>
  <c r="C463" i="4"/>
  <c r="C462" i="4"/>
  <c r="C471" i="4"/>
  <c r="B463" i="4"/>
  <c r="D463" i="4" s="1"/>
  <c r="AO149" i="8" s="1"/>
  <c r="B462" i="4"/>
  <c r="D462" i="4" s="1"/>
  <c r="B470" i="4"/>
  <c r="D470" i="4" s="1"/>
  <c r="DI149" i="8" s="1"/>
  <c r="C461" i="4"/>
  <c r="C466" i="4" s="1"/>
  <c r="C473" i="4"/>
  <c r="B464" i="4"/>
  <c r="D464" i="4" s="1"/>
  <c r="BG149" i="8" s="1"/>
  <c r="B473" i="4"/>
  <c r="D473" i="4" s="1"/>
  <c r="FK149" i="8" s="1"/>
  <c r="B469" i="4"/>
  <c r="C472" i="4"/>
  <c r="C465" i="4"/>
  <c r="C366" i="4"/>
  <c r="C377" i="4"/>
  <c r="B377" i="4"/>
  <c r="D377" i="4" s="1"/>
  <c r="FK146" i="8" s="1"/>
  <c r="C365" i="4"/>
  <c r="C370" i="4" s="1"/>
  <c r="C374" i="4"/>
  <c r="B375" i="4"/>
  <c r="D375" i="4" s="1"/>
  <c r="EA146" i="8" s="1"/>
  <c r="B366" i="4"/>
  <c r="D366" i="4" s="1"/>
  <c r="C369" i="4"/>
  <c r="B374" i="4"/>
  <c r="D374" i="4" s="1"/>
  <c r="DI146" i="8" s="1"/>
  <c r="C367" i="4"/>
  <c r="B368" i="4"/>
  <c r="D368" i="4" s="1"/>
  <c r="BG146" i="8" s="1"/>
  <c r="C373" i="4"/>
  <c r="C378" i="4" s="1"/>
  <c r="B376" i="4"/>
  <c r="D376" i="4" s="1"/>
  <c r="ES146" i="8" s="1"/>
  <c r="C376" i="4"/>
  <c r="C375" i="4"/>
  <c r="B365" i="4"/>
  <c r="C368" i="4"/>
  <c r="B367" i="4"/>
  <c r="D367" i="4" s="1"/>
  <c r="AO146" i="8" s="1"/>
  <c r="B373" i="4"/>
  <c r="B369" i="4"/>
  <c r="D369" i="4" s="1"/>
  <c r="BY146" i="8" s="1"/>
  <c r="B401" i="4"/>
  <c r="D401" i="4" s="1"/>
  <c r="BY147" i="8" s="1"/>
  <c r="B409" i="4"/>
  <c r="D409" i="4" s="1"/>
  <c r="FK147" i="8" s="1"/>
  <c r="C398" i="4"/>
  <c r="C399" i="4"/>
  <c r="C401" i="4"/>
  <c r="B397" i="4"/>
  <c r="C408" i="4"/>
  <c r="C400" i="4"/>
  <c r="C405" i="4"/>
  <c r="C410" i="4" s="1"/>
  <c r="B407" i="4"/>
  <c r="D407" i="4" s="1"/>
  <c r="EA147" i="8" s="1"/>
  <c r="B406" i="4"/>
  <c r="D406" i="4" s="1"/>
  <c r="DI147" i="8" s="1"/>
  <c r="C406" i="4"/>
  <c r="C397" i="4"/>
  <c r="C402" i="4" s="1"/>
  <c r="C409" i="4"/>
  <c r="C407" i="4"/>
  <c r="B408" i="4"/>
  <c r="D408" i="4" s="1"/>
  <c r="ES147" i="8" s="1"/>
  <c r="B399" i="4"/>
  <c r="D399" i="4" s="1"/>
  <c r="AO147" i="8" s="1"/>
  <c r="B400" i="4"/>
  <c r="D400" i="4" s="1"/>
  <c r="BG147" i="8" s="1"/>
  <c r="B405" i="4"/>
  <c r="B398" i="4"/>
  <c r="D398" i="4" s="1"/>
  <c r="W140" i="8"/>
  <c r="F189" i="4"/>
  <c r="GD140" i="8" s="1"/>
  <c r="B154" i="4"/>
  <c r="D149" i="4"/>
  <c r="B1687" i="9"/>
  <c r="D1683" i="9"/>
  <c r="B1208" i="9"/>
  <c r="D1208" i="9" s="1"/>
  <c r="EH119" i="8" s="1"/>
  <c r="B1207" i="9"/>
  <c r="B1214" i="9"/>
  <c r="B1209" i="9"/>
  <c r="D1209" i="9" s="1"/>
  <c r="EP119" i="8" s="1"/>
  <c r="B1210" i="9"/>
  <c r="D1210" i="9" s="1"/>
  <c r="EX119" i="8" s="1"/>
  <c r="B1215" i="9"/>
  <c r="D1215" i="9" s="1"/>
  <c r="FN119" i="8" s="1"/>
  <c r="B1183" i="9"/>
  <c r="D1183" i="9" s="1"/>
  <c r="GW87" i="8" s="1"/>
  <c r="B1180" i="9"/>
  <c r="B1191" i="9"/>
  <c r="D1191" i="9" s="1"/>
  <c r="CB119" i="8" s="1"/>
  <c r="B1176" i="9"/>
  <c r="D1176" i="9" s="1"/>
  <c r="DA87" i="8" s="1"/>
  <c r="B1175" i="9"/>
  <c r="D1175" i="9" s="1"/>
  <c r="CB87" i="8" s="1"/>
  <c r="B1217" i="9"/>
  <c r="D1217" i="9" s="1"/>
  <c r="GD119" i="8" s="1"/>
  <c r="B1173" i="9"/>
  <c r="D1173" i="9" s="1"/>
  <c r="AD87" i="8" s="1"/>
  <c r="B1174" i="9"/>
  <c r="D1174" i="9" s="1"/>
  <c r="BC87" i="8" s="1"/>
  <c r="B1172" i="9"/>
  <c r="B1182" i="9"/>
  <c r="D1182" i="9" s="1"/>
  <c r="FX87" i="8" s="1"/>
  <c r="C1214" i="9"/>
  <c r="C1218" i="9" s="1"/>
  <c r="B1192" i="9"/>
  <c r="D1192" i="9" s="1"/>
  <c r="DA119" i="8" s="1"/>
  <c r="B1188" i="9"/>
  <c r="C1184" i="9"/>
  <c r="Z1192" i="9"/>
  <c r="Y1173" i="9"/>
  <c r="Y1184" i="9"/>
  <c r="Y1189" i="9"/>
  <c r="Y1192" i="9"/>
  <c r="Y1188" i="9"/>
  <c r="Z1173" i="9"/>
  <c r="Z1188" i="9"/>
  <c r="C1210" i="9"/>
  <c r="C1181" i="9"/>
  <c r="C1189" i="9"/>
  <c r="C1173" i="9"/>
  <c r="C1192" i="9"/>
  <c r="Z1175" i="9"/>
  <c r="Y1175" i="9"/>
  <c r="Z1174" i="9"/>
  <c r="C1208" i="9"/>
  <c r="B1216" i="9"/>
  <c r="D1216" i="9" s="1"/>
  <c r="FV119" i="8" s="1"/>
  <c r="B1184" i="9"/>
  <c r="D1184" i="9" s="1"/>
  <c r="HV87" i="8" s="1"/>
  <c r="B1189" i="9"/>
  <c r="D1189" i="9" s="1"/>
  <c r="AD119" i="8" s="1"/>
  <c r="Z1190" i="9"/>
  <c r="C1176" i="9"/>
  <c r="Y1190" i="9"/>
  <c r="Y1172" i="9"/>
  <c r="I1198" i="9"/>
  <c r="GU119" i="8" s="1"/>
  <c r="Z1189" i="9"/>
  <c r="C1216" i="9"/>
  <c r="C1183" i="9"/>
  <c r="C1180" i="9"/>
  <c r="C1185" i="9" s="1"/>
  <c r="Z1182" i="9"/>
  <c r="Z1176" i="9"/>
  <c r="Z1191" i="9"/>
  <c r="B1190" i="9"/>
  <c r="D1190" i="9" s="1"/>
  <c r="BC119" i="8" s="1"/>
  <c r="C1182" i="9"/>
  <c r="Y1182" i="9"/>
  <c r="Y1191" i="9"/>
  <c r="Y1180" i="9"/>
  <c r="Z1181" i="9"/>
  <c r="C1209" i="9"/>
  <c r="C1172" i="9"/>
  <c r="C1177" i="9" s="1"/>
  <c r="C1174" i="9"/>
  <c r="B1181" i="9"/>
  <c r="D1181" i="9" s="1"/>
  <c r="EY87" i="8" s="1"/>
  <c r="Y1183" i="9"/>
  <c r="Z1183" i="9"/>
  <c r="C1207" i="9"/>
  <c r="C1211" i="9" s="1"/>
  <c r="C1217" i="9"/>
  <c r="C1175" i="9"/>
  <c r="Y1181" i="9"/>
  <c r="Z1172" i="9"/>
  <c r="C1188" i="9"/>
  <c r="C1193" i="9" s="1"/>
  <c r="C1215" i="9"/>
  <c r="R1198" i="9"/>
  <c r="GY119" i="8" s="1"/>
  <c r="Z1180" i="9"/>
  <c r="Z1184" i="9"/>
  <c r="G1198" i="9"/>
  <c r="GT119" i="8" s="1"/>
  <c r="Y1174" i="9"/>
  <c r="Y1176" i="9"/>
  <c r="P1198" i="9"/>
  <c r="GX119" i="8" s="1"/>
  <c r="C1190" i="9"/>
  <c r="C1191" i="9"/>
  <c r="D908" i="9"/>
  <c r="B913" i="9"/>
  <c r="B537" i="9"/>
  <c r="D537" i="9" s="1"/>
  <c r="GD109" i="8" s="1"/>
  <c r="B529" i="9"/>
  <c r="D529" i="9" s="1"/>
  <c r="EP109" i="8" s="1"/>
  <c r="C492" i="9"/>
  <c r="C497" i="9" s="1"/>
  <c r="B527" i="9"/>
  <c r="B535" i="9"/>
  <c r="D535" i="9" s="1"/>
  <c r="FN109" i="8" s="1"/>
  <c r="B530" i="9"/>
  <c r="D530" i="9" s="1"/>
  <c r="EX109" i="8" s="1"/>
  <c r="B502" i="9"/>
  <c r="D502" i="9" s="1"/>
  <c r="FX77" i="8" s="1"/>
  <c r="B509" i="9"/>
  <c r="D509" i="9" s="1"/>
  <c r="AD109" i="8" s="1"/>
  <c r="B512" i="9"/>
  <c r="D512" i="9" s="1"/>
  <c r="DA109" i="8" s="1"/>
  <c r="B534" i="9"/>
  <c r="Y496" i="9"/>
  <c r="B496" i="9"/>
  <c r="D496" i="9" s="1"/>
  <c r="DA77" i="8" s="1"/>
  <c r="B511" i="9"/>
  <c r="D511" i="9" s="1"/>
  <c r="CB109" i="8" s="1"/>
  <c r="B536" i="9"/>
  <c r="D536" i="9" s="1"/>
  <c r="FV109" i="8" s="1"/>
  <c r="Y492" i="9"/>
  <c r="B500" i="9"/>
  <c r="B501" i="9"/>
  <c r="D501" i="9" s="1"/>
  <c r="EY77" i="8" s="1"/>
  <c r="C510" i="9"/>
  <c r="Y501" i="9"/>
  <c r="Y493" i="9"/>
  <c r="Y495" i="9"/>
  <c r="Z503" i="9"/>
  <c r="Z509" i="9"/>
  <c r="C509" i="9"/>
  <c r="C500" i="9"/>
  <c r="C505" i="9" s="1"/>
  <c r="C534" i="9"/>
  <c r="C538" i="9" s="1"/>
  <c r="C502" i="9"/>
  <c r="Z511" i="9"/>
  <c r="Z508" i="9"/>
  <c r="Z501" i="9"/>
  <c r="C493" i="9"/>
  <c r="C527" i="9"/>
  <c r="C531" i="9" s="1"/>
  <c r="C537" i="9"/>
  <c r="Z496" i="9"/>
  <c r="Z495" i="9"/>
  <c r="Z502" i="9"/>
  <c r="B528" i="9"/>
  <c r="D528" i="9" s="1"/>
  <c r="EH109" i="8" s="1"/>
  <c r="B504" i="9"/>
  <c r="D504" i="9" s="1"/>
  <c r="HV77" i="8" s="1"/>
  <c r="B503" i="9"/>
  <c r="D503" i="9" s="1"/>
  <c r="GW77" i="8" s="1"/>
  <c r="B495" i="9"/>
  <c r="D495" i="9" s="1"/>
  <c r="CB77" i="8" s="1"/>
  <c r="C503" i="9"/>
  <c r="B492" i="9"/>
  <c r="Y511" i="9"/>
  <c r="Y502" i="9"/>
  <c r="Z510" i="9"/>
  <c r="C535" i="9"/>
  <c r="C529" i="9"/>
  <c r="C508" i="9"/>
  <c r="C513" i="9" s="1"/>
  <c r="C495" i="9"/>
  <c r="I518" i="9"/>
  <c r="GU109" i="8" s="1"/>
  <c r="Y500" i="9"/>
  <c r="Z500" i="9"/>
  <c r="Y510" i="9"/>
  <c r="Z492" i="9"/>
  <c r="Y509" i="9"/>
  <c r="Z493" i="9"/>
  <c r="C530" i="9"/>
  <c r="C536" i="9"/>
  <c r="C528" i="9"/>
  <c r="C501" i="9"/>
  <c r="C511" i="9"/>
  <c r="Y508" i="9"/>
  <c r="C496" i="9"/>
  <c r="Y494" i="9"/>
  <c r="Y503" i="9"/>
  <c r="P518" i="9"/>
  <c r="GX109" i="8" s="1"/>
  <c r="Z504" i="9"/>
  <c r="Z512" i="9"/>
  <c r="B508" i="9"/>
  <c r="B510" i="9"/>
  <c r="D510" i="9" s="1"/>
  <c r="BC109" i="8" s="1"/>
  <c r="B493" i="9"/>
  <c r="D493" i="9" s="1"/>
  <c r="AD77" i="8" s="1"/>
  <c r="G518" i="9"/>
  <c r="GT109" i="8" s="1"/>
  <c r="Y512" i="9"/>
  <c r="Z494" i="9"/>
  <c r="R518" i="9"/>
  <c r="GY109" i="8" s="1"/>
  <c r="C504" i="9"/>
  <c r="B494" i="9"/>
  <c r="D494" i="9" s="1"/>
  <c r="BC77" i="8" s="1"/>
  <c r="C494" i="9"/>
  <c r="C512" i="9"/>
  <c r="Y504" i="9"/>
  <c r="D1528" i="9"/>
  <c r="B1533" i="9"/>
  <c r="D1547" i="9"/>
  <c r="B1551" i="9"/>
  <c r="D506" i="4"/>
  <c r="CQ150" i="8"/>
  <c r="B663" i="4"/>
  <c r="D663" i="4" s="1"/>
  <c r="EA155" i="8" s="1"/>
  <c r="B665" i="4"/>
  <c r="D665" i="4" s="1"/>
  <c r="FK155" i="8" s="1"/>
  <c r="C665" i="4"/>
  <c r="C655" i="4"/>
  <c r="C664" i="4"/>
  <c r="C662" i="4"/>
  <c r="B657" i="4"/>
  <c r="D657" i="4" s="1"/>
  <c r="BY155" i="8" s="1"/>
  <c r="B664" i="4"/>
  <c r="D664" i="4" s="1"/>
  <c r="ES155" i="8" s="1"/>
  <c r="C663" i="4"/>
  <c r="B661" i="4"/>
  <c r="C654" i="4"/>
  <c r="C653" i="4"/>
  <c r="C658" i="4" s="1"/>
  <c r="B656" i="4"/>
  <c r="D656" i="4" s="1"/>
  <c r="BG155" i="8" s="1"/>
  <c r="C661" i="4"/>
  <c r="C666" i="4" s="1"/>
  <c r="B662" i="4"/>
  <c r="D662" i="4" s="1"/>
  <c r="DI155" i="8" s="1"/>
  <c r="C656" i="4"/>
  <c r="B654" i="4"/>
  <c r="D654" i="4" s="1"/>
  <c r="C657" i="4"/>
  <c r="B655" i="4"/>
  <c r="D655" i="4" s="1"/>
  <c r="AO155" i="8" s="1"/>
  <c r="B653" i="4"/>
  <c r="D437" i="4"/>
  <c r="B442" i="4"/>
  <c r="W141" i="8"/>
  <c r="F221" i="4"/>
  <c r="GD141" i="8" s="1"/>
  <c r="A74" i="9"/>
  <c r="D277" i="4"/>
  <c r="B282" i="4"/>
  <c r="D398" i="9"/>
  <c r="B402" i="9"/>
  <c r="D717" i="4"/>
  <c r="B722" i="4"/>
  <c r="D797" i="4"/>
  <c r="GC159" i="8" s="1"/>
  <c r="E159" i="8"/>
  <c r="D786" i="4"/>
  <c r="DZ85" i="8"/>
  <c r="D1049" i="9"/>
  <c r="D47" i="4"/>
  <c r="AO136" i="8" s="1"/>
  <c r="B764" i="9"/>
  <c r="C780" i="9"/>
  <c r="C785" i="9" s="1"/>
  <c r="P790" i="9"/>
  <c r="GX113" i="8" s="1"/>
  <c r="B807" i="9"/>
  <c r="D807" i="9" s="1"/>
  <c r="FN113" i="8" s="1"/>
  <c r="Y782" i="9"/>
  <c r="Y768" i="9"/>
  <c r="B766" i="9"/>
  <c r="D766" i="9" s="1"/>
  <c r="BC81" i="8" s="1"/>
  <c r="B780" i="9"/>
  <c r="Y781" i="9"/>
  <c r="Z782" i="9"/>
  <c r="C768" i="9"/>
  <c r="Y776" i="9"/>
  <c r="C809" i="9"/>
  <c r="C802" i="9"/>
  <c r="B767" i="9"/>
  <c r="D767" i="9" s="1"/>
  <c r="CB81" i="8" s="1"/>
  <c r="B774" i="9"/>
  <c r="D774" i="9" s="1"/>
  <c r="FX81" i="8" s="1"/>
  <c r="B799" i="9"/>
  <c r="B802" i="9"/>
  <c r="D802" i="9" s="1"/>
  <c r="EX113" i="8" s="1"/>
  <c r="B782" i="9"/>
  <c r="D782" i="9" s="1"/>
  <c r="BC113" i="8" s="1"/>
  <c r="B783" i="9"/>
  <c r="D783" i="9" s="1"/>
  <c r="CB113" i="8" s="1"/>
  <c r="C783" i="9"/>
  <c r="Z768" i="9"/>
  <c r="Z772" i="9"/>
  <c r="C808" i="9"/>
  <c r="Y783" i="9"/>
  <c r="C799" i="9"/>
  <c r="C803" i="9" s="1"/>
  <c r="C764" i="9"/>
  <c r="C769" i="9" s="1"/>
  <c r="Z774" i="9"/>
  <c r="Y765" i="9"/>
  <c r="Y767" i="9"/>
  <c r="C776" i="9"/>
  <c r="Z764" i="9"/>
  <c r="C765" i="9"/>
  <c r="Z765" i="9"/>
  <c r="B808" i="9"/>
  <c r="D808" i="9" s="1"/>
  <c r="FV113" i="8" s="1"/>
  <c r="Y774" i="9"/>
  <c r="I790" i="9"/>
  <c r="GU113" i="8" s="1"/>
  <c r="B775" i="9"/>
  <c r="D775" i="9" s="1"/>
  <c r="GW81" i="8" s="1"/>
  <c r="B768" i="9"/>
  <c r="D768" i="9" s="1"/>
  <c r="DA81" i="8" s="1"/>
  <c r="B776" i="9"/>
  <c r="D776" i="9" s="1"/>
  <c r="HV81" i="8" s="1"/>
  <c r="C773" i="9"/>
  <c r="C772" i="9"/>
  <c r="C777" i="9" s="1"/>
  <c r="Z767" i="9"/>
  <c r="Z784" i="9"/>
  <c r="B784" i="9"/>
  <c r="D784" i="9" s="1"/>
  <c r="DA113" i="8" s="1"/>
  <c r="Y784" i="9"/>
  <c r="Y766" i="9"/>
  <c r="C784" i="9"/>
  <c r="Y764" i="9"/>
  <c r="C807" i="9"/>
  <c r="Z781" i="9"/>
  <c r="C782" i="9"/>
  <c r="C766" i="9"/>
  <c r="B806" i="9"/>
  <c r="B800" i="9"/>
  <c r="D800" i="9" s="1"/>
  <c r="EH113" i="8" s="1"/>
  <c r="Y775" i="9"/>
  <c r="B773" i="9"/>
  <c r="D773" i="9" s="1"/>
  <c r="EY81" i="8" s="1"/>
  <c r="Z775" i="9"/>
  <c r="C800" i="9"/>
  <c r="C774" i="9"/>
  <c r="R790" i="9"/>
  <c r="GY113" i="8" s="1"/>
  <c r="Y780" i="9"/>
  <c r="Z780" i="9"/>
  <c r="B809" i="9"/>
  <c r="D809" i="9" s="1"/>
  <c r="GD113" i="8" s="1"/>
  <c r="Y773" i="9"/>
  <c r="Y772" i="9"/>
  <c r="Z773" i="9"/>
  <c r="G790" i="9"/>
  <c r="GT113" i="8" s="1"/>
  <c r="Z783" i="9"/>
  <c r="C775" i="9"/>
  <c r="C767" i="9"/>
  <c r="B765" i="9"/>
  <c r="D765" i="9" s="1"/>
  <c r="AD81" i="8" s="1"/>
  <c r="C801" i="9"/>
  <c r="B772" i="9"/>
  <c r="B781" i="9"/>
  <c r="D781" i="9" s="1"/>
  <c r="AD113" i="8" s="1"/>
  <c r="C781" i="9"/>
  <c r="Z766" i="9"/>
  <c r="C806" i="9"/>
  <c r="C810" i="9" s="1"/>
  <c r="B801" i="9"/>
  <c r="D801" i="9" s="1"/>
  <c r="EP113" i="8" s="1"/>
  <c r="Z776" i="9"/>
  <c r="B1282" i="9"/>
  <c r="B1258" i="9"/>
  <c r="D1258" i="9" s="1"/>
  <c r="BC120" i="8" s="1"/>
  <c r="Y1242" i="9"/>
  <c r="Y1241" i="9"/>
  <c r="B1284" i="9"/>
  <c r="D1284" i="9" s="1"/>
  <c r="FV120" i="8" s="1"/>
  <c r="B1277" i="9"/>
  <c r="D1277" i="9" s="1"/>
  <c r="EP120" i="8" s="1"/>
  <c r="Y1252" i="9"/>
  <c r="B1244" i="9"/>
  <c r="D1244" i="9" s="1"/>
  <c r="DA88" i="8" s="1"/>
  <c r="B1248" i="9"/>
  <c r="B1249" i="9"/>
  <c r="D1249" i="9" s="1"/>
  <c r="EY88" i="8" s="1"/>
  <c r="B1241" i="9"/>
  <c r="D1241" i="9" s="1"/>
  <c r="AD88" i="8" s="1"/>
  <c r="B1285" i="9"/>
  <c r="D1285" i="9" s="1"/>
  <c r="GD120" i="8" s="1"/>
  <c r="B1275" i="9"/>
  <c r="B1283" i="9"/>
  <c r="D1283" i="9" s="1"/>
  <c r="FN120" i="8" s="1"/>
  <c r="B1276" i="9"/>
  <c r="D1276" i="9" s="1"/>
  <c r="EH120" i="8" s="1"/>
  <c r="B1278" i="9"/>
  <c r="D1278" i="9" s="1"/>
  <c r="EX120" i="8" s="1"/>
  <c r="Y1260" i="9"/>
  <c r="Y1256" i="9"/>
  <c r="B1243" i="9"/>
  <c r="D1243" i="9" s="1"/>
  <c r="CB88" i="8" s="1"/>
  <c r="Y1248" i="9"/>
  <c r="B1251" i="9"/>
  <c r="D1251" i="9" s="1"/>
  <c r="GW88" i="8" s="1"/>
  <c r="B1250" i="9"/>
  <c r="D1250" i="9" s="1"/>
  <c r="FX88" i="8" s="1"/>
  <c r="B1240" i="9"/>
  <c r="C1260" i="9"/>
  <c r="C1249" i="9"/>
  <c r="Z1244" i="9"/>
  <c r="B1252" i="9"/>
  <c r="D1252" i="9" s="1"/>
  <c r="HV88" i="8" s="1"/>
  <c r="C1278" i="9"/>
  <c r="Y1240" i="9"/>
  <c r="C1282" i="9"/>
  <c r="C1286" i="9" s="1"/>
  <c r="C1243" i="9"/>
  <c r="C1241" i="9"/>
  <c r="P1266" i="9"/>
  <c r="GX120" i="8" s="1"/>
  <c r="Y1250" i="9"/>
  <c r="Z1241" i="9"/>
  <c r="C1259" i="9"/>
  <c r="Y1244" i="9"/>
  <c r="C1284" i="9"/>
  <c r="B1256" i="9"/>
  <c r="B1260" i="9"/>
  <c r="D1260" i="9" s="1"/>
  <c r="DA120" i="8" s="1"/>
  <c r="C1244" i="9"/>
  <c r="Z1260" i="9"/>
  <c r="Z1258" i="9"/>
  <c r="C1257" i="9"/>
  <c r="Z1250" i="9"/>
  <c r="G1266" i="9"/>
  <c r="GT120" i="8" s="1"/>
  <c r="Y1243" i="9"/>
  <c r="C1242" i="9"/>
  <c r="C1283" i="9"/>
  <c r="Z1248" i="9"/>
  <c r="Y1249" i="9"/>
  <c r="Z1249" i="9"/>
  <c r="Y1251" i="9"/>
  <c r="Y1259" i="9"/>
  <c r="B1242" i="9"/>
  <c r="D1242" i="9" s="1"/>
  <c r="BC88" i="8" s="1"/>
  <c r="B1257" i="9"/>
  <c r="D1257" i="9" s="1"/>
  <c r="AD120" i="8" s="1"/>
  <c r="C1276" i="9"/>
  <c r="C1258" i="9"/>
  <c r="C1240" i="9"/>
  <c r="C1245" i="9" s="1"/>
  <c r="Z1251" i="9"/>
  <c r="Z1252" i="9"/>
  <c r="C1256" i="9"/>
  <c r="C1261" i="9" s="1"/>
  <c r="C1250" i="9"/>
  <c r="Y1257" i="9"/>
  <c r="C1277" i="9"/>
  <c r="B1259" i="9"/>
  <c r="D1259" i="9" s="1"/>
  <c r="CB120" i="8" s="1"/>
  <c r="Y1258" i="9"/>
  <c r="I1266" i="9"/>
  <c r="GU120" i="8" s="1"/>
  <c r="Z1259" i="9"/>
  <c r="Z1243" i="9"/>
  <c r="Z1240" i="9"/>
  <c r="C1248" i="9"/>
  <c r="C1253" i="9" s="1"/>
  <c r="R1266" i="9"/>
  <c r="GY120" i="8" s="1"/>
  <c r="C1252" i="9"/>
  <c r="Z1256" i="9"/>
  <c r="C1285" i="9"/>
  <c r="Z1242" i="9"/>
  <c r="C1275" i="9"/>
  <c r="C1279" i="9" s="1"/>
  <c r="C1251" i="9"/>
  <c r="Z1257" i="9"/>
  <c r="B445" i="9"/>
  <c r="D440" i="9"/>
  <c r="B878" i="9"/>
  <c r="D874" i="9"/>
  <c r="B946" i="9"/>
  <c r="D942" i="9"/>
  <c r="D916" i="9"/>
  <c r="B921" i="9"/>
  <c r="D1041" i="9"/>
  <c r="M1029" i="9"/>
  <c r="HB117" i="8" s="1"/>
  <c r="E85" i="8"/>
  <c r="D621" i="4"/>
  <c r="B626" i="4"/>
  <c r="B1525" i="9"/>
  <c r="D1520" i="9"/>
  <c r="B566" i="4"/>
  <c r="D566" i="4" s="1"/>
  <c r="DI152" i="8" s="1"/>
  <c r="B557" i="4"/>
  <c r="C565" i="4"/>
  <c r="C570" i="4" s="1"/>
  <c r="B565" i="4"/>
  <c r="B560" i="4"/>
  <c r="D560" i="4" s="1"/>
  <c r="BG152" i="8" s="1"/>
  <c r="C561" i="4"/>
  <c r="B559" i="4"/>
  <c r="D559" i="4" s="1"/>
  <c r="AO152" i="8" s="1"/>
  <c r="C560" i="4"/>
  <c r="C559" i="4"/>
  <c r="C566" i="4"/>
  <c r="B569" i="4"/>
  <c r="D569" i="4" s="1"/>
  <c r="FK152" i="8" s="1"/>
  <c r="B568" i="4"/>
  <c r="D568" i="4" s="1"/>
  <c r="ES152" i="8" s="1"/>
  <c r="C557" i="4"/>
  <c r="C562" i="4" s="1"/>
  <c r="B561" i="4"/>
  <c r="D561" i="4" s="1"/>
  <c r="BY152" i="8" s="1"/>
  <c r="B567" i="4"/>
  <c r="D567" i="4" s="1"/>
  <c r="EA152" i="8" s="1"/>
  <c r="C569" i="4"/>
  <c r="C568" i="4"/>
  <c r="C558" i="4"/>
  <c r="C567" i="4"/>
  <c r="B558" i="4"/>
  <c r="D558" i="4" s="1"/>
  <c r="F125" i="4"/>
  <c r="GD138" i="8" s="1"/>
  <c r="W138" i="8"/>
  <c r="B249" i="4"/>
  <c r="D249" i="4" s="1"/>
  <c r="FK142" i="8" s="1"/>
  <c r="B238" i="4"/>
  <c r="D238" i="4" s="1"/>
  <c r="B240" i="4"/>
  <c r="D240" i="4" s="1"/>
  <c r="BG142" i="8" s="1"/>
  <c r="B239" i="4"/>
  <c r="D239" i="4" s="1"/>
  <c r="AO142" i="8" s="1"/>
  <c r="B246" i="4"/>
  <c r="D246" i="4" s="1"/>
  <c r="DI142" i="8" s="1"/>
  <c r="C249" i="4"/>
  <c r="C247" i="4"/>
  <c r="C245" i="4"/>
  <c r="C250" i="4" s="1"/>
  <c r="B247" i="4"/>
  <c r="D247" i="4" s="1"/>
  <c r="EA142" i="8" s="1"/>
  <c r="C238" i="4"/>
  <c r="B237" i="4"/>
  <c r="C237" i="4"/>
  <c r="C242" i="4" s="1"/>
  <c r="C246" i="4"/>
  <c r="C248" i="4"/>
  <c r="C23" i="7" s="1"/>
  <c r="B245" i="4"/>
  <c r="C240" i="4"/>
  <c r="C239" i="4"/>
  <c r="B248" i="4"/>
  <c r="D248" i="4" s="1"/>
  <c r="ES142" i="8" s="1"/>
  <c r="B241" i="4"/>
  <c r="D241" i="4" s="1"/>
  <c r="BY142" i="8" s="1"/>
  <c r="C241" i="4"/>
  <c r="D213" i="4"/>
  <c r="B218" i="4"/>
  <c r="B210" i="4"/>
  <c r="D205" i="4"/>
  <c r="D1324" i="9"/>
  <c r="B1329" i="9"/>
  <c r="B1347" i="9"/>
  <c r="D1343" i="9"/>
  <c r="D181" i="4"/>
  <c r="B186" i="4"/>
  <c r="B1420" i="9"/>
  <c r="D1420" i="9" s="1"/>
  <c r="FV122" i="8" s="1"/>
  <c r="Z1396" i="9"/>
  <c r="B1413" i="9"/>
  <c r="D1413" i="9" s="1"/>
  <c r="EP122" i="8" s="1"/>
  <c r="B1419" i="9"/>
  <c r="D1419" i="9" s="1"/>
  <c r="FN122" i="8" s="1"/>
  <c r="B1411" i="9"/>
  <c r="C1396" i="9"/>
  <c r="Y1380" i="9"/>
  <c r="C1412" i="9"/>
  <c r="B1376" i="9"/>
  <c r="B1385" i="9"/>
  <c r="D1385" i="9" s="1"/>
  <c r="EY90" i="8" s="1"/>
  <c r="B1392" i="9"/>
  <c r="B1421" i="9"/>
  <c r="D1421" i="9" s="1"/>
  <c r="GD122" i="8" s="1"/>
  <c r="B1414" i="9"/>
  <c r="D1414" i="9" s="1"/>
  <c r="EX122" i="8" s="1"/>
  <c r="Y1396" i="9"/>
  <c r="B1386" i="9"/>
  <c r="D1386" i="9" s="1"/>
  <c r="FX90" i="8" s="1"/>
  <c r="B1380" i="9"/>
  <c r="D1380" i="9" s="1"/>
  <c r="DA90" i="8" s="1"/>
  <c r="B1418" i="9"/>
  <c r="B1396" i="9"/>
  <c r="D1396" i="9" s="1"/>
  <c r="DA122" i="8" s="1"/>
  <c r="B1395" i="9"/>
  <c r="D1395" i="9" s="1"/>
  <c r="CB122" i="8" s="1"/>
  <c r="C1411" i="9"/>
  <c r="C1415" i="9" s="1"/>
  <c r="Z1392" i="9"/>
  <c r="Z1394" i="9"/>
  <c r="Y1384" i="9"/>
  <c r="Y1395" i="9"/>
  <c r="Z1379" i="9"/>
  <c r="Z1393" i="9"/>
  <c r="C1414" i="9"/>
  <c r="C1376" i="9"/>
  <c r="C1381" i="9" s="1"/>
  <c r="C1393" i="9"/>
  <c r="C1388" i="9"/>
  <c r="Z1386" i="9"/>
  <c r="Y1379" i="9"/>
  <c r="P1402" i="9"/>
  <c r="GX122" i="8" s="1"/>
  <c r="C1421" i="9"/>
  <c r="Y1394" i="9"/>
  <c r="Z1380" i="9"/>
  <c r="Y1376" i="9"/>
  <c r="B1377" i="9"/>
  <c r="D1377" i="9" s="1"/>
  <c r="AD90" i="8" s="1"/>
  <c r="B1394" i="9"/>
  <c r="D1394" i="9" s="1"/>
  <c r="BC122" i="8" s="1"/>
  <c r="Y1378" i="9"/>
  <c r="Z1377" i="9"/>
  <c r="C1380" i="9"/>
  <c r="Z1378" i="9"/>
  <c r="G1402" i="9"/>
  <c r="GT122" i="8" s="1"/>
  <c r="Y1385" i="9"/>
  <c r="Y1392" i="9"/>
  <c r="Z1395" i="9"/>
  <c r="C1420" i="9"/>
  <c r="C1418" i="9"/>
  <c r="C1422" i="9" s="1"/>
  <c r="C1395" i="9"/>
  <c r="I1402" i="9"/>
  <c r="GU122" i="8" s="1"/>
  <c r="C1377" i="9"/>
  <c r="B1387" i="9"/>
  <c r="D1387" i="9" s="1"/>
  <c r="GW90" i="8" s="1"/>
  <c r="B1379" i="9"/>
  <c r="D1379" i="9" s="1"/>
  <c r="CB90" i="8" s="1"/>
  <c r="B1393" i="9"/>
  <c r="D1393" i="9" s="1"/>
  <c r="AD122" i="8" s="1"/>
  <c r="B1378" i="9"/>
  <c r="D1378" i="9" s="1"/>
  <c r="BC90" i="8" s="1"/>
  <c r="C1384" i="9"/>
  <c r="C1389" i="9" s="1"/>
  <c r="B1388" i="9"/>
  <c r="D1388" i="9" s="1"/>
  <c r="HV90" i="8" s="1"/>
  <c r="B1384" i="9"/>
  <c r="Y1393" i="9"/>
  <c r="Y1386" i="9"/>
  <c r="Z1387" i="9"/>
  <c r="R1402" i="9"/>
  <c r="GY122" i="8" s="1"/>
  <c r="C1419" i="9"/>
  <c r="C1387" i="9"/>
  <c r="C1378" i="9"/>
  <c r="C1394" i="9"/>
  <c r="Y1387" i="9"/>
  <c r="Z1385" i="9"/>
  <c r="B1412" i="9"/>
  <c r="D1412" i="9" s="1"/>
  <c r="EH122" i="8" s="1"/>
  <c r="Z1376" i="9"/>
  <c r="C1392" i="9"/>
  <c r="C1397" i="9" s="1"/>
  <c r="Y1388" i="9"/>
  <c r="C1386" i="9"/>
  <c r="C1379" i="9"/>
  <c r="Y1377" i="9"/>
  <c r="Z1384" i="9"/>
  <c r="C1413" i="9"/>
  <c r="C1385" i="9"/>
  <c r="Z1388" i="9"/>
  <c r="B1653" i="9"/>
  <c r="D1648" i="9"/>
  <c r="B274" i="4"/>
  <c r="D269" i="4"/>
  <c r="D304" i="9"/>
  <c r="B309" i="9"/>
  <c r="B50" i="4"/>
  <c r="D45" i="4"/>
  <c r="F701" i="4"/>
  <c r="GD156" i="8" s="1"/>
  <c r="W156" i="8"/>
  <c r="B470" i="9"/>
  <c r="D466" i="9"/>
  <c r="D848" i="9"/>
  <c r="B853" i="9"/>
  <c r="B871" i="9"/>
  <c r="D867" i="9"/>
  <c r="BX160" i="8"/>
  <c r="D629" i="4"/>
  <c r="B634" i="4"/>
  <c r="D1512" i="9"/>
  <c r="B1517" i="9"/>
  <c r="F445" i="4"/>
  <c r="GD148" i="8" s="1"/>
  <c r="W148" i="8"/>
  <c r="B1313" i="9"/>
  <c r="D1308" i="9"/>
  <c r="D1690" i="9"/>
  <c r="B1694" i="9"/>
  <c r="B327" i="9"/>
  <c r="D323" i="9"/>
  <c r="D296" i="9"/>
  <c r="B301" i="9"/>
  <c r="A550" i="9"/>
  <c r="D56" i="4"/>
  <c r="ES136" i="8" s="1"/>
  <c r="D46" i="4"/>
  <c r="D57" i="4"/>
  <c r="FK136" i="8" s="1"/>
  <c r="D18" i="4"/>
  <c r="D29" i="4"/>
  <c r="GC135" i="8" s="1"/>
  <c r="E135" i="8"/>
  <c r="E160" i="8" s="1"/>
  <c r="B429" i="9"/>
  <c r="D424" i="9"/>
  <c r="C77" i="4"/>
  <c r="B80" i="4"/>
  <c r="B77" i="4"/>
  <c r="B89" i="4"/>
  <c r="D89" i="4" s="1"/>
  <c r="FK137" i="8" s="1"/>
  <c r="C88" i="4"/>
  <c r="C89" i="4"/>
  <c r="C78" i="4"/>
  <c r="B88" i="4"/>
  <c r="D88" i="4" s="1"/>
  <c r="ES137" i="8" s="1"/>
  <c r="C85" i="4"/>
  <c r="C90" i="4" s="1"/>
  <c r="C79" i="4"/>
  <c r="C80" i="4"/>
  <c r="B87" i="4"/>
  <c r="D87" i="4" s="1"/>
  <c r="EA137" i="8" s="1"/>
  <c r="B85" i="4"/>
  <c r="B79" i="4"/>
  <c r="D79" i="4" s="1"/>
  <c r="AO137" i="8" s="1"/>
  <c r="B81" i="4"/>
  <c r="D81" i="4" s="1"/>
  <c r="BY137" i="8" s="1"/>
  <c r="C81" i="4"/>
  <c r="B78" i="4"/>
  <c r="D78" i="4" s="1"/>
  <c r="C86" i="4"/>
  <c r="B86" i="4"/>
  <c r="C87" i="4"/>
  <c r="D840" i="9"/>
  <c r="B845" i="9"/>
  <c r="D935" i="9"/>
  <c r="B939" i="9"/>
  <c r="F637" i="4"/>
  <c r="GD154" i="8" s="1"/>
  <c r="W154" i="8"/>
  <c r="B1558" i="9"/>
  <c r="D1554" i="9"/>
  <c r="B434" i="4"/>
  <c r="D429" i="4"/>
  <c r="B1006" i="9"/>
  <c r="D1006" i="9" s="1"/>
  <c r="EX116" i="8" s="1"/>
  <c r="B1010" i="9"/>
  <c r="B1004" i="9"/>
  <c r="D1004" i="9" s="1"/>
  <c r="EH116" i="8" s="1"/>
  <c r="G994" i="9"/>
  <c r="GT116" i="8" s="1"/>
  <c r="B1011" i="9"/>
  <c r="D1011" i="9" s="1"/>
  <c r="FN116" i="8" s="1"/>
  <c r="B1013" i="9"/>
  <c r="D1013" i="9" s="1"/>
  <c r="GD116" i="8" s="1"/>
  <c r="B1005" i="9"/>
  <c r="D1005" i="9" s="1"/>
  <c r="EP116" i="8" s="1"/>
  <c r="B987" i="9"/>
  <c r="D987" i="9" s="1"/>
  <c r="CB116" i="8" s="1"/>
  <c r="B986" i="9"/>
  <c r="D986" i="9" s="1"/>
  <c r="BC116" i="8" s="1"/>
  <c r="Y988" i="9"/>
  <c r="B985" i="9"/>
  <c r="D985" i="9" s="1"/>
  <c r="AD116" i="8" s="1"/>
  <c r="B968" i="9"/>
  <c r="B978" i="9"/>
  <c r="D978" i="9" s="1"/>
  <c r="FX84" i="8" s="1"/>
  <c r="B1003" i="9"/>
  <c r="C1005" i="9"/>
  <c r="B977" i="9"/>
  <c r="D977" i="9" s="1"/>
  <c r="EY84" i="8" s="1"/>
  <c r="B969" i="9"/>
  <c r="D969" i="9" s="1"/>
  <c r="AD84" i="8" s="1"/>
  <c r="B1012" i="9"/>
  <c r="D1012" i="9" s="1"/>
  <c r="FV116" i="8" s="1"/>
  <c r="I994" i="9"/>
  <c r="GU116" i="8" s="1"/>
  <c r="B970" i="9"/>
  <c r="D970" i="9" s="1"/>
  <c r="BC84" i="8" s="1"/>
  <c r="B976" i="9"/>
  <c r="B972" i="9"/>
  <c r="D972" i="9" s="1"/>
  <c r="DA84" i="8" s="1"/>
  <c r="Y987" i="9"/>
  <c r="C971" i="9"/>
  <c r="C976" i="9"/>
  <c r="C981" i="9" s="1"/>
  <c r="Z972" i="9"/>
  <c r="Y972" i="9"/>
  <c r="Y976" i="9"/>
  <c r="Y969" i="9"/>
  <c r="Z969" i="9"/>
  <c r="C1012" i="9"/>
  <c r="C969" i="9"/>
  <c r="C978" i="9"/>
  <c r="C968" i="9"/>
  <c r="C973" i="9" s="1"/>
  <c r="Z984" i="9"/>
  <c r="Z978" i="9"/>
  <c r="Z971" i="9"/>
  <c r="Z985" i="9"/>
  <c r="Z976" i="9"/>
  <c r="Z970" i="9"/>
  <c r="C1013" i="9"/>
  <c r="B971" i="9"/>
  <c r="D971" i="9" s="1"/>
  <c r="CB84" i="8" s="1"/>
  <c r="B988" i="9"/>
  <c r="D988" i="9" s="1"/>
  <c r="DA116" i="8" s="1"/>
  <c r="Y970" i="9"/>
  <c r="Y978" i="9"/>
  <c r="Y968" i="9"/>
  <c r="P994" i="9"/>
  <c r="GX116" i="8" s="1"/>
  <c r="Z977" i="9"/>
  <c r="C1011" i="9"/>
  <c r="C987" i="9"/>
  <c r="C986" i="9"/>
  <c r="R994" i="9"/>
  <c r="GY116" i="8" s="1"/>
  <c r="Z968" i="9"/>
  <c r="C984" i="9"/>
  <c r="C989" i="9" s="1"/>
  <c r="Z988" i="9"/>
  <c r="C985" i="9"/>
  <c r="B979" i="9"/>
  <c r="D979" i="9" s="1"/>
  <c r="GW84" i="8" s="1"/>
  <c r="Y977" i="9"/>
  <c r="Y979" i="9"/>
  <c r="Y984" i="9"/>
  <c r="Z980" i="9"/>
  <c r="Z987" i="9"/>
  <c r="C1003" i="9"/>
  <c r="C1007" i="9" s="1"/>
  <c r="C1006" i="9"/>
  <c r="C988" i="9"/>
  <c r="C970" i="9"/>
  <c r="C979" i="9"/>
  <c r="Y980" i="9"/>
  <c r="C1004" i="9"/>
  <c r="Y971" i="9"/>
  <c r="Z986" i="9"/>
  <c r="C980" i="9"/>
  <c r="C972" i="9"/>
  <c r="C1010" i="9"/>
  <c r="C1014" i="9" s="1"/>
  <c r="B980" i="9"/>
  <c r="D980" i="9" s="1"/>
  <c r="HV84" i="8" s="1"/>
  <c r="Y985" i="9"/>
  <c r="C977" i="9"/>
  <c r="Y986" i="9"/>
  <c r="B984" i="9"/>
  <c r="Z979" i="9"/>
  <c r="C1584" i="9"/>
  <c r="B1615" i="9"/>
  <c r="B1617" i="9"/>
  <c r="D1617" i="9" s="1"/>
  <c r="EP125" i="8" s="1"/>
  <c r="B1583" i="9"/>
  <c r="D1583" i="9" s="1"/>
  <c r="CB93" i="8" s="1"/>
  <c r="B1584" i="9"/>
  <c r="D1584" i="9" s="1"/>
  <c r="DA93" i="8" s="1"/>
  <c r="B1618" i="9"/>
  <c r="D1618" i="9" s="1"/>
  <c r="EX125" i="8" s="1"/>
  <c r="B1623" i="9"/>
  <c r="D1623" i="9" s="1"/>
  <c r="FN125" i="8" s="1"/>
  <c r="B1616" i="9"/>
  <c r="D1616" i="9" s="1"/>
  <c r="EH125" i="8" s="1"/>
  <c r="B1622" i="9"/>
  <c r="B1580" i="9"/>
  <c r="Y1592" i="9"/>
  <c r="B1582" i="9"/>
  <c r="D1582" i="9" s="1"/>
  <c r="BC93" i="8" s="1"/>
  <c r="B1581" i="9"/>
  <c r="D1581" i="9" s="1"/>
  <c r="AD93" i="8" s="1"/>
  <c r="B1625" i="9"/>
  <c r="D1625" i="9" s="1"/>
  <c r="GD125" i="8" s="1"/>
  <c r="B1599" i="9"/>
  <c r="D1599" i="9" s="1"/>
  <c r="CB125" i="8" s="1"/>
  <c r="B1597" i="9"/>
  <c r="D1597" i="9" s="1"/>
  <c r="AD125" i="8" s="1"/>
  <c r="B1590" i="9"/>
  <c r="D1590" i="9" s="1"/>
  <c r="FX93" i="8" s="1"/>
  <c r="B1591" i="9"/>
  <c r="D1591" i="9" s="1"/>
  <c r="GW93" i="8" s="1"/>
  <c r="B1596" i="9"/>
  <c r="B1592" i="9"/>
  <c r="D1592" i="9" s="1"/>
  <c r="HV93" i="8" s="1"/>
  <c r="C1596" i="9"/>
  <c r="C1601" i="9" s="1"/>
  <c r="Z1588" i="9"/>
  <c r="Y1582" i="9"/>
  <c r="Y1589" i="9"/>
  <c r="Y1590" i="9"/>
  <c r="C1624" i="9"/>
  <c r="C1623" i="9"/>
  <c r="C1598" i="9"/>
  <c r="C1581" i="9"/>
  <c r="C1592" i="9"/>
  <c r="Z1589" i="9"/>
  <c r="Y1591" i="9"/>
  <c r="Z1581" i="9"/>
  <c r="P1606" i="9"/>
  <c r="GX125" i="8" s="1"/>
  <c r="Z1580" i="9"/>
  <c r="Z1591" i="9"/>
  <c r="C1625" i="9"/>
  <c r="C1591" i="9"/>
  <c r="Y1596" i="9"/>
  <c r="B1600" i="9"/>
  <c r="D1600" i="9" s="1"/>
  <c r="DA125" i="8" s="1"/>
  <c r="B1589" i="9"/>
  <c r="D1589" i="9" s="1"/>
  <c r="EY93" i="8" s="1"/>
  <c r="B1598" i="9"/>
  <c r="D1598" i="9" s="1"/>
  <c r="BC125" i="8" s="1"/>
  <c r="G1606" i="9"/>
  <c r="GT125" i="8" s="1"/>
  <c r="Y1583" i="9"/>
  <c r="Y1580" i="9"/>
  <c r="Y1600" i="9"/>
  <c r="C1616" i="9"/>
  <c r="C1589" i="9"/>
  <c r="C1580" i="9"/>
  <c r="C1585" i="9" s="1"/>
  <c r="C1599" i="9"/>
  <c r="Y1597" i="9"/>
  <c r="Z1597" i="9"/>
  <c r="Z1583" i="9"/>
  <c r="Z1599" i="9"/>
  <c r="B1624" i="9"/>
  <c r="D1624" i="9" s="1"/>
  <c r="FV125" i="8" s="1"/>
  <c r="C1615" i="9"/>
  <c r="C1619" i="9" s="1"/>
  <c r="B1588" i="9"/>
  <c r="Y1581" i="9"/>
  <c r="Y1584" i="9"/>
  <c r="Z1600" i="9"/>
  <c r="R1606" i="9"/>
  <c r="GY125" i="8" s="1"/>
  <c r="C1617" i="9"/>
  <c r="C1622" i="9"/>
  <c r="C1626" i="9" s="1"/>
  <c r="C1582" i="9"/>
  <c r="C1588" i="9"/>
  <c r="C1593" i="9" s="1"/>
  <c r="Y1598" i="9"/>
  <c r="C1583" i="9"/>
  <c r="Z1592" i="9"/>
  <c r="Z1598" i="9"/>
  <c r="Z1582" i="9"/>
  <c r="Z1584" i="9"/>
  <c r="Z1590" i="9"/>
  <c r="C1618" i="9"/>
  <c r="C1600" i="9"/>
  <c r="C1590" i="9"/>
  <c r="C1597" i="9"/>
  <c r="I1606" i="9"/>
  <c r="GU125" i="8" s="1"/>
  <c r="Y1599" i="9"/>
  <c r="Y1588" i="9"/>
  <c r="Z1596" i="9"/>
  <c r="B671" i="9"/>
  <c r="D671" i="9" s="1"/>
  <c r="FN111" i="8" s="1"/>
  <c r="B666" i="9"/>
  <c r="D666" i="9" s="1"/>
  <c r="EX111" i="8" s="1"/>
  <c r="B670" i="9"/>
  <c r="B673" i="9"/>
  <c r="D673" i="9" s="1"/>
  <c r="GD111" i="8" s="1"/>
  <c r="B672" i="9"/>
  <c r="D672" i="9" s="1"/>
  <c r="FV111" i="8" s="1"/>
  <c r="Y630" i="9"/>
  <c r="C666" i="9"/>
  <c r="B644" i="9"/>
  <c r="B640" i="9"/>
  <c r="D640" i="9" s="1"/>
  <c r="HV79" i="8" s="1"/>
  <c r="B632" i="9"/>
  <c r="D632" i="9" s="1"/>
  <c r="DA79" i="8" s="1"/>
  <c r="B630" i="9"/>
  <c r="D630" i="9" s="1"/>
  <c r="BC79" i="8" s="1"/>
  <c r="B639" i="9"/>
  <c r="D639" i="9" s="1"/>
  <c r="GW79" i="8" s="1"/>
  <c r="B665" i="9"/>
  <c r="D665" i="9" s="1"/>
  <c r="EP111" i="8" s="1"/>
  <c r="Y636" i="9"/>
  <c r="B637" i="9"/>
  <c r="D637" i="9" s="1"/>
  <c r="EY79" i="8" s="1"/>
  <c r="Y644" i="9"/>
  <c r="B636" i="9"/>
  <c r="B638" i="9"/>
  <c r="D638" i="9" s="1"/>
  <c r="FX79" i="8" s="1"/>
  <c r="Z640" i="9"/>
  <c r="C672" i="9"/>
  <c r="Y647" i="9"/>
  <c r="Z629" i="9"/>
  <c r="C636" i="9"/>
  <c r="C641" i="9" s="1"/>
  <c r="C671" i="9"/>
  <c r="C638" i="9"/>
  <c r="C629" i="9"/>
  <c r="C670" i="9"/>
  <c r="C674" i="9" s="1"/>
  <c r="Z647" i="9"/>
  <c r="C665" i="9"/>
  <c r="Z628" i="9"/>
  <c r="Y645" i="9"/>
  <c r="C664" i="9"/>
  <c r="P654" i="9"/>
  <c r="GX111" i="8" s="1"/>
  <c r="C639" i="9"/>
  <c r="B646" i="9"/>
  <c r="D646" i="9" s="1"/>
  <c r="BC111" i="8" s="1"/>
  <c r="Z646" i="9"/>
  <c r="B628" i="9"/>
  <c r="B645" i="9"/>
  <c r="D645" i="9" s="1"/>
  <c r="AD111" i="8" s="1"/>
  <c r="Z631" i="9"/>
  <c r="Y628" i="9"/>
  <c r="I654" i="9"/>
  <c r="GU111" i="8" s="1"/>
  <c r="Y648" i="9"/>
  <c r="C632" i="9"/>
  <c r="C645" i="9"/>
  <c r="C630" i="9"/>
  <c r="C663" i="9"/>
  <c r="C667" i="9" s="1"/>
  <c r="Z630" i="9"/>
  <c r="Z638" i="9"/>
  <c r="Z637" i="9"/>
  <c r="B663" i="9"/>
  <c r="C640" i="9"/>
  <c r="B648" i="9"/>
  <c r="D648" i="9" s="1"/>
  <c r="DA111" i="8" s="1"/>
  <c r="B631" i="9"/>
  <c r="D631" i="9" s="1"/>
  <c r="CB79" i="8" s="1"/>
  <c r="B629" i="9"/>
  <c r="D629" i="9" s="1"/>
  <c r="AD79" i="8" s="1"/>
  <c r="B647" i="9"/>
  <c r="D647" i="9" s="1"/>
  <c r="CB111" i="8" s="1"/>
  <c r="C644" i="9"/>
  <c r="C649" i="9" s="1"/>
  <c r="Z645" i="9"/>
  <c r="Y646" i="9"/>
  <c r="Z632" i="9"/>
  <c r="Z644" i="9"/>
  <c r="Y631" i="9"/>
  <c r="C647" i="9"/>
  <c r="C648" i="9"/>
  <c r="Y629" i="9"/>
  <c r="Z648" i="9"/>
  <c r="Y638" i="9"/>
  <c r="G654" i="9"/>
  <c r="GT111" i="8" s="1"/>
  <c r="Y632" i="9"/>
  <c r="Z636" i="9"/>
  <c r="C646" i="9"/>
  <c r="C628" i="9"/>
  <c r="C633" i="9" s="1"/>
  <c r="Y640" i="9"/>
  <c r="C637" i="9"/>
  <c r="C631" i="9"/>
  <c r="Z639" i="9"/>
  <c r="B664" i="9"/>
  <c r="D664" i="9" s="1"/>
  <c r="EH111" i="8" s="1"/>
  <c r="Y639" i="9"/>
  <c r="R654" i="9"/>
  <c r="GY111" i="8" s="1"/>
  <c r="Y637" i="9"/>
  <c r="C673" i="9"/>
  <c r="F157" i="4"/>
  <c r="GD139" i="8" s="1"/>
  <c r="W139" i="8"/>
  <c r="D288" i="9"/>
  <c r="B293" i="9"/>
  <c r="B334" i="9"/>
  <c r="D330" i="9"/>
  <c r="A686" i="9"/>
  <c r="D372" i="9"/>
  <c r="B377" i="9"/>
  <c r="GC127" i="8"/>
  <c r="W157" i="8"/>
  <c r="F733" i="4"/>
  <c r="GD157" i="8" s="1"/>
  <c r="D725" i="4"/>
  <c r="B730" i="4"/>
  <c r="D1082" i="9"/>
  <c r="FF117" i="8"/>
  <c r="D55" i="4"/>
  <c r="EA136" i="8" s="1"/>
  <c r="B58" i="4"/>
  <c r="D53" i="4"/>
  <c r="A1094" i="9"/>
  <c r="CQ159" i="8"/>
  <c r="D794" i="4"/>
  <c r="FF123" i="8"/>
  <c r="D1490" i="9"/>
  <c r="D685" i="4"/>
  <c r="B690" i="4"/>
  <c r="B698" i="4"/>
  <c r="D693" i="4"/>
  <c r="D432" i="9"/>
  <c r="B437" i="9"/>
  <c r="D459" i="9"/>
  <c r="B463" i="9"/>
  <c r="D832" i="9"/>
  <c r="B837" i="9"/>
  <c r="D900" i="9"/>
  <c r="B905" i="9"/>
  <c r="E123" i="8"/>
  <c r="D1465" i="9"/>
  <c r="D117" i="4"/>
  <c r="B122" i="4"/>
  <c r="D109" i="4"/>
  <c r="B114" i="4"/>
  <c r="D1316" i="9"/>
  <c r="B1321" i="9"/>
  <c r="B1354" i="9"/>
  <c r="D1350" i="9"/>
  <c r="D173" i="4"/>
  <c r="B178" i="4"/>
  <c r="B146" i="4"/>
  <c r="D141" i="4"/>
  <c r="D1664" i="9"/>
  <c r="B1669" i="9"/>
  <c r="B1661" i="9"/>
  <c r="D1656" i="9"/>
  <c r="W143" i="8"/>
  <c r="F285" i="4"/>
  <c r="GD143" i="8" s="1"/>
  <c r="A142" i="9"/>
  <c r="D364" i="9"/>
  <c r="B369" i="9"/>
  <c r="B361" i="9"/>
  <c r="D356" i="9"/>
  <c r="B395" i="9"/>
  <c r="D391" i="9"/>
  <c r="DZ160" i="8"/>
  <c r="AN160" i="8"/>
  <c r="CQ145" i="8"/>
  <c r="D346" i="4"/>
  <c r="C21" i="7" l="1"/>
  <c r="C13" i="7"/>
  <c r="C24" i="7"/>
  <c r="B13" i="7"/>
  <c r="D13" i="7" s="1"/>
  <c r="F28" i="7" s="1"/>
  <c r="GD160" i="8" s="1"/>
  <c r="C22" i="7"/>
  <c r="C16" i="7"/>
  <c r="D1615" i="9"/>
  <c r="B1619" i="9"/>
  <c r="F253" i="4"/>
  <c r="GD142" i="8" s="1"/>
  <c r="W142" i="8"/>
  <c r="F573" i="4"/>
  <c r="GD152" i="8" s="1"/>
  <c r="W152" i="8"/>
  <c r="D565" i="4"/>
  <c r="B570" i="4"/>
  <c r="DZ92" i="8"/>
  <c r="D1525" i="9"/>
  <c r="D921" i="9"/>
  <c r="E115" i="8"/>
  <c r="B1261" i="9"/>
  <c r="D1256" i="9"/>
  <c r="D1240" i="9"/>
  <c r="B1245" i="9"/>
  <c r="B785" i="9"/>
  <c r="D780" i="9"/>
  <c r="D492" i="9"/>
  <c r="B497" i="9"/>
  <c r="B538" i="9"/>
  <c r="D534" i="9"/>
  <c r="B1185" i="9"/>
  <c r="D1180" i="9"/>
  <c r="F477" i="4"/>
  <c r="GD149" i="8" s="1"/>
  <c r="W149" i="8"/>
  <c r="B466" i="4"/>
  <c r="D461" i="4"/>
  <c r="F541" i="4"/>
  <c r="GD151" i="8" s="1"/>
  <c r="W151" i="8"/>
  <c r="D698" i="4"/>
  <c r="CQ156" i="8"/>
  <c r="CQ157" i="8"/>
  <c r="D730" i="4"/>
  <c r="B633" i="9"/>
  <c r="D628" i="9"/>
  <c r="D1588" i="9"/>
  <c r="B1593" i="9"/>
  <c r="B1389" i="9"/>
  <c r="D1384" i="9"/>
  <c r="D186" i="4"/>
  <c r="CQ140" i="8"/>
  <c r="E121" i="8"/>
  <c r="D1329" i="9"/>
  <c r="D218" i="4"/>
  <c r="CQ141" i="8"/>
  <c r="B14" i="7"/>
  <c r="D14" i="7" s="1"/>
  <c r="D1188" i="9"/>
  <c r="B1193" i="9"/>
  <c r="B1177" i="9"/>
  <c r="D1172" i="9"/>
  <c r="B1218" i="9"/>
  <c r="D1214" i="9"/>
  <c r="F765" i="4"/>
  <c r="GD158" i="8" s="1"/>
  <c r="W158" i="8"/>
  <c r="B538" i="4"/>
  <c r="D533" i="4"/>
  <c r="FF107" i="8"/>
  <c r="D402" i="9"/>
  <c r="D653" i="4"/>
  <c r="B658" i="4"/>
  <c r="DZ126" i="8"/>
  <c r="D1687" i="9"/>
  <c r="B402" i="4"/>
  <c r="D397" i="4"/>
  <c r="D361" i="9"/>
  <c r="M349" i="9"/>
  <c r="HB107" i="8" s="1"/>
  <c r="E75" i="8"/>
  <c r="B187" i="9"/>
  <c r="C152" i="9"/>
  <c r="C157" i="9" s="1"/>
  <c r="B195" i="9"/>
  <c r="D195" i="9" s="1"/>
  <c r="FN104" i="8" s="1"/>
  <c r="Z171" i="9"/>
  <c r="C197" i="9"/>
  <c r="Y162" i="9"/>
  <c r="B154" i="9"/>
  <c r="D154" i="9" s="1"/>
  <c r="BC72" i="8" s="1"/>
  <c r="B169" i="9"/>
  <c r="D169" i="9" s="1"/>
  <c r="AD104" i="8" s="1"/>
  <c r="B153" i="9"/>
  <c r="D153" i="9" s="1"/>
  <c r="AD72" i="8" s="1"/>
  <c r="C189" i="9"/>
  <c r="B196" i="9"/>
  <c r="D196" i="9" s="1"/>
  <c r="FV104" i="8" s="1"/>
  <c r="Y163" i="9"/>
  <c r="C168" i="9"/>
  <c r="C173" i="9" s="1"/>
  <c r="Y155" i="9"/>
  <c r="B164" i="9"/>
  <c r="D164" i="9" s="1"/>
  <c r="HV72" i="8" s="1"/>
  <c r="Y154" i="9"/>
  <c r="B172" i="9"/>
  <c r="D172" i="9" s="1"/>
  <c r="DA104" i="8" s="1"/>
  <c r="B171" i="9"/>
  <c r="D171" i="9" s="1"/>
  <c r="CB104" i="8" s="1"/>
  <c r="B170" i="9"/>
  <c r="D170" i="9" s="1"/>
  <c r="BC104" i="8" s="1"/>
  <c r="B163" i="9"/>
  <c r="D163" i="9" s="1"/>
  <c r="GW72" i="8" s="1"/>
  <c r="P178" i="9"/>
  <c r="GX104" i="8" s="1"/>
  <c r="C154" i="9"/>
  <c r="Z154" i="9"/>
  <c r="C194" i="9"/>
  <c r="C198" i="9" s="1"/>
  <c r="Z172" i="9"/>
  <c r="Z164" i="9"/>
  <c r="Z168" i="9"/>
  <c r="G178" i="9"/>
  <c r="GT104" i="8" s="1"/>
  <c r="Y172" i="9"/>
  <c r="R178" i="9"/>
  <c r="GY104" i="8" s="1"/>
  <c r="Z163" i="9"/>
  <c r="Y153" i="9"/>
  <c r="C164" i="9"/>
  <c r="C187" i="9"/>
  <c r="C191" i="9" s="1"/>
  <c r="Y161" i="9"/>
  <c r="Y152" i="9"/>
  <c r="C190" i="9"/>
  <c r="B188" i="9"/>
  <c r="D188" i="9" s="1"/>
  <c r="EH104" i="8" s="1"/>
  <c r="B189" i="9"/>
  <c r="D189" i="9" s="1"/>
  <c r="EP104" i="8" s="1"/>
  <c r="Y171" i="9"/>
  <c r="C188" i="9"/>
  <c r="B160" i="9"/>
  <c r="C161" i="9"/>
  <c r="C156" i="9"/>
  <c r="Z162" i="9"/>
  <c r="Y164" i="9"/>
  <c r="B156" i="9"/>
  <c r="D156" i="9" s="1"/>
  <c r="DA72" i="8" s="1"/>
  <c r="B161" i="9"/>
  <c r="D161" i="9" s="1"/>
  <c r="EY72" i="8" s="1"/>
  <c r="B155" i="9"/>
  <c r="D155" i="9" s="1"/>
  <c r="CB72" i="8" s="1"/>
  <c r="C162" i="9"/>
  <c r="C196" i="9"/>
  <c r="Y170" i="9"/>
  <c r="Y168" i="9"/>
  <c r="B168" i="9"/>
  <c r="C160" i="9"/>
  <c r="C165" i="9" s="1"/>
  <c r="B197" i="9"/>
  <c r="D197" i="9" s="1"/>
  <c r="GD104" i="8" s="1"/>
  <c r="B162" i="9"/>
  <c r="D162" i="9" s="1"/>
  <c r="FX72" i="8" s="1"/>
  <c r="B152" i="9"/>
  <c r="Z170" i="9"/>
  <c r="C163" i="9"/>
  <c r="Z156" i="9"/>
  <c r="C170" i="9"/>
  <c r="C155" i="9"/>
  <c r="C172" i="9"/>
  <c r="Z169" i="9"/>
  <c r="Z153" i="9"/>
  <c r="B190" i="9"/>
  <c r="D190" i="9" s="1"/>
  <c r="EX104" i="8" s="1"/>
  <c r="Z160" i="9"/>
  <c r="C195" i="9"/>
  <c r="C169" i="9"/>
  <c r="Y160" i="9"/>
  <c r="Z161" i="9"/>
  <c r="Z152" i="9"/>
  <c r="I178" i="9"/>
  <c r="GU104" i="8" s="1"/>
  <c r="C171" i="9"/>
  <c r="C153" i="9"/>
  <c r="Y169" i="9"/>
  <c r="Z155" i="9"/>
  <c r="B194" i="9"/>
  <c r="Y156" i="9"/>
  <c r="E138" i="8"/>
  <c r="D114" i="4"/>
  <c r="D125" i="4"/>
  <c r="GC138" i="8" s="1"/>
  <c r="M825" i="9"/>
  <c r="HB114" i="8" s="1"/>
  <c r="D837" i="9"/>
  <c r="E82" i="8"/>
  <c r="DZ76" i="8"/>
  <c r="D437" i="9"/>
  <c r="E156" i="8"/>
  <c r="D701" i="4"/>
  <c r="GC156" i="8" s="1"/>
  <c r="D690" i="4"/>
  <c r="D58" i="4"/>
  <c r="CQ136" i="8"/>
  <c r="FF106" i="8"/>
  <c r="D334" i="9"/>
  <c r="D663" i="9"/>
  <c r="B667" i="9"/>
  <c r="B1585" i="9"/>
  <c r="D1580" i="9"/>
  <c r="B1007" i="9"/>
  <c r="D1003" i="9"/>
  <c r="B1014" i="9"/>
  <c r="D1010" i="9"/>
  <c r="D1558" i="9"/>
  <c r="FF124" i="8"/>
  <c r="E76" i="8"/>
  <c r="M417" i="9"/>
  <c r="HB108" i="8" s="1"/>
  <c r="D429" i="9"/>
  <c r="C564" i="9"/>
  <c r="Z569" i="9"/>
  <c r="B604" i="9"/>
  <c r="D604" i="9" s="1"/>
  <c r="FV110" i="8" s="1"/>
  <c r="B572" i="9"/>
  <c r="D572" i="9" s="1"/>
  <c r="HV78" i="8" s="1"/>
  <c r="B605" i="9"/>
  <c r="D605" i="9" s="1"/>
  <c r="GD110" i="8" s="1"/>
  <c r="B598" i="9"/>
  <c r="D598" i="9" s="1"/>
  <c r="EX110" i="8" s="1"/>
  <c r="B597" i="9"/>
  <c r="D597" i="9" s="1"/>
  <c r="EP110" i="8" s="1"/>
  <c r="B563" i="9"/>
  <c r="D563" i="9" s="1"/>
  <c r="CB78" i="8" s="1"/>
  <c r="B595" i="9"/>
  <c r="B577" i="9"/>
  <c r="D577" i="9" s="1"/>
  <c r="AD110" i="8" s="1"/>
  <c r="B603" i="9"/>
  <c r="D603" i="9" s="1"/>
  <c r="FN110" i="8" s="1"/>
  <c r="B602" i="9"/>
  <c r="B596" i="9"/>
  <c r="D596" i="9" s="1"/>
  <c r="EH110" i="8" s="1"/>
  <c r="Z560" i="9"/>
  <c r="B569" i="9"/>
  <c r="D569" i="9" s="1"/>
  <c r="EY78" i="8" s="1"/>
  <c r="B578" i="9"/>
  <c r="D578" i="9" s="1"/>
  <c r="BC110" i="8" s="1"/>
  <c r="B568" i="9"/>
  <c r="Y564" i="9"/>
  <c r="B561" i="9"/>
  <c r="D561" i="9" s="1"/>
  <c r="AD78" i="8" s="1"/>
  <c r="C602" i="9"/>
  <c r="C606" i="9" s="1"/>
  <c r="B564" i="9"/>
  <c r="D564" i="9" s="1"/>
  <c r="DA78" i="8" s="1"/>
  <c r="Y580" i="9"/>
  <c r="Y572" i="9"/>
  <c r="B579" i="9"/>
  <c r="D579" i="9" s="1"/>
  <c r="CB110" i="8" s="1"/>
  <c r="B580" i="9"/>
  <c r="D580" i="9" s="1"/>
  <c r="DA110" i="8" s="1"/>
  <c r="Y578" i="9"/>
  <c r="Y569" i="9"/>
  <c r="Y562" i="9"/>
  <c r="Z578" i="9"/>
  <c r="R586" i="9"/>
  <c r="GY110" i="8" s="1"/>
  <c r="C598" i="9"/>
  <c r="C603" i="9"/>
  <c r="C568" i="9"/>
  <c r="C573" i="9" s="1"/>
  <c r="C570" i="9"/>
  <c r="C572" i="9"/>
  <c r="C577" i="9"/>
  <c r="Z563" i="9"/>
  <c r="Z561" i="9"/>
  <c r="Z572" i="9"/>
  <c r="Z570" i="9"/>
  <c r="B571" i="9"/>
  <c r="D571" i="9" s="1"/>
  <c r="GW78" i="8" s="1"/>
  <c r="B562" i="9"/>
  <c r="D562" i="9" s="1"/>
  <c r="BC78" i="8" s="1"/>
  <c r="Y560" i="9"/>
  <c r="B570" i="9"/>
  <c r="D570" i="9" s="1"/>
  <c r="FX78" i="8" s="1"/>
  <c r="Y579" i="9"/>
  <c r="Y576" i="9"/>
  <c r="Y570" i="9"/>
  <c r="Y561" i="9"/>
  <c r="Z580" i="9"/>
  <c r="C597" i="9"/>
  <c r="C595" i="9"/>
  <c r="C599" i="9" s="1"/>
  <c r="C579" i="9"/>
  <c r="C571" i="9"/>
  <c r="C563" i="9"/>
  <c r="C560" i="9"/>
  <c r="C565" i="9" s="1"/>
  <c r="G586" i="9"/>
  <c r="GT110" i="8" s="1"/>
  <c r="Z576" i="9"/>
  <c r="Z571" i="9"/>
  <c r="Y563" i="9"/>
  <c r="Y568" i="9"/>
  <c r="Y571" i="9"/>
  <c r="C605" i="9"/>
  <c r="C604" i="9"/>
  <c r="C562" i="9"/>
  <c r="C578" i="9"/>
  <c r="B560" i="9"/>
  <c r="I586" i="9"/>
  <c r="GU110" i="8" s="1"/>
  <c r="C569" i="9"/>
  <c r="P586" i="9"/>
  <c r="GX110" i="8" s="1"/>
  <c r="Z564" i="9"/>
  <c r="Z568" i="9"/>
  <c r="C596" i="9"/>
  <c r="Z577" i="9"/>
  <c r="C576" i="9"/>
  <c r="C581" i="9" s="1"/>
  <c r="Z579" i="9"/>
  <c r="B576" i="9"/>
  <c r="Y577" i="9"/>
  <c r="C580" i="9"/>
  <c r="C561" i="9"/>
  <c r="Z562" i="9"/>
  <c r="D1517" i="9"/>
  <c r="E92" i="8"/>
  <c r="M1505" i="9"/>
  <c r="HB124" i="8" s="1"/>
  <c r="D871" i="9"/>
  <c r="DZ114" i="8"/>
  <c r="FF108" i="8"/>
  <c r="D470" i="9"/>
  <c r="D61" i="4"/>
  <c r="GC136" i="8" s="1"/>
  <c r="E136" i="8"/>
  <c r="D50" i="4"/>
  <c r="E143" i="8"/>
  <c r="D285" i="4"/>
  <c r="GC143" i="8" s="1"/>
  <c r="D274" i="4"/>
  <c r="D636" i="9"/>
  <c r="B641" i="9"/>
  <c r="B1626" i="9"/>
  <c r="D1622" i="9"/>
  <c r="B981" i="9"/>
  <c r="D976" i="9"/>
  <c r="D939" i="9"/>
  <c r="DZ115" i="8"/>
  <c r="D86" i="4"/>
  <c r="DI137" i="8" s="1"/>
  <c r="B21" i="7"/>
  <c r="D21" i="7" s="1"/>
  <c r="C15" i="7"/>
  <c r="B82" i="4"/>
  <c r="D77" i="4"/>
  <c r="B24" i="7"/>
  <c r="D24" i="7" s="1"/>
  <c r="F61" i="4"/>
  <c r="GD136" i="8" s="1"/>
  <c r="W136" i="8"/>
  <c r="D1392" i="9"/>
  <c r="B1397" i="9"/>
  <c r="D946" i="9"/>
  <c r="FF115" i="8"/>
  <c r="E108" i="8"/>
  <c r="D445" i="9"/>
  <c r="D1533" i="9"/>
  <c r="E124" i="8"/>
  <c r="D508" i="9"/>
  <c r="B513" i="9"/>
  <c r="D395" i="9"/>
  <c r="DZ107" i="8"/>
  <c r="E126" i="8"/>
  <c r="D1669" i="9"/>
  <c r="D178" i="4"/>
  <c r="D189" i="4"/>
  <c r="GC140" i="8" s="1"/>
  <c r="E140" i="8"/>
  <c r="D1321" i="9"/>
  <c r="DZ89" i="8"/>
  <c r="CQ138" i="8"/>
  <c r="D122" i="4"/>
  <c r="M893" i="9"/>
  <c r="HB115" i="8" s="1"/>
  <c r="E83" i="8"/>
  <c r="D905" i="9"/>
  <c r="DZ108" i="8"/>
  <c r="D463" i="9"/>
  <c r="B1140" i="9"/>
  <c r="D1140" i="9" s="1"/>
  <c r="EH118" i="8" s="1"/>
  <c r="B1141" i="9"/>
  <c r="D1141" i="9" s="1"/>
  <c r="EP118" i="8" s="1"/>
  <c r="C1115" i="9"/>
  <c r="B1123" i="9"/>
  <c r="D1123" i="9" s="1"/>
  <c r="CB118" i="8" s="1"/>
  <c r="B1148" i="9"/>
  <c r="D1148" i="9" s="1"/>
  <c r="FV118" i="8" s="1"/>
  <c r="B1146" i="9"/>
  <c r="B1113" i="9"/>
  <c r="D1113" i="9" s="1"/>
  <c r="EY86" i="8" s="1"/>
  <c r="B1120" i="9"/>
  <c r="B1116" i="9"/>
  <c r="D1116" i="9" s="1"/>
  <c r="HV86" i="8" s="1"/>
  <c r="B1106" i="9"/>
  <c r="D1106" i="9" s="1"/>
  <c r="BC86" i="8" s="1"/>
  <c r="B1147" i="9"/>
  <c r="D1147" i="9" s="1"/>
  <c r="FN118" i="8" s="1"/>
  <c r="B1115" i="9"/>
  <c r="D1115" i="9" s="1"/>
  <c r="GW86" i="8" s="1"/>
  <c r="B1124" i="9"/>
  <c r="D1124" i="9" s="1"/>
  <c r="DA118" i="8" s="1"/>
  <c r="B1108" i="9"/>
  <c r="D1108" i="9" s="1"/>
  <c r="DA86" i="8" s="1"/>
  <c r="B1114" i="9"/>
  <c r="D1114" i="9" s="1"/>
  <c r="FX86" i="8" s="1"/>
  <c r="B1121" i="9"/>
  <c r="D1121" i="9" s="1"/>
  <c r="AD118" i="8" s="1"/>
  <c r="B1105" i="9"/>
  <c r="D1105" i="9" s="1"/>
  <c r="AD86" i="8" s="1"/>
  <c r="Y1124" i="9"/>
  <c r="Y1121" i="9"/>
  <c r="Y1112" i="9"/>
  <c r="Y1113" i="9"/>
  <c r="C1116" i="9"/>
  <c r="C1114" i="9"/>
  <c r="C1105" i="9"/>
  <c r="C1120" i="9"/>
  <c r="C1125" i="9" s="1"/>
  <c r="Z1115" i="9"/>
  <c r="C1149" i="9"/>
  <c r="Z1120" i="9"/>
  <c r="Z1104" i="9"/>
  <c r="C1146" i="9"/>
  <c r="C1150" i="9" s="1"/>
  <c r="Z1122" i="9"/>
  <c r="Z1116" i="9"/>
  <c r="Z1108" i="9"/>
  <c r="Z1105" i="9"/>
  <c r="B1149" i="9"/>
  <c r="D1149" i="9" s="1"/>
  <c r="GD118" i="8" s="1"/>
  <c r="Y1104" i="9"/>
  <c r="Z1113" i="9"/>
  <c r="Z1123" i="9"/>
  <c r="Y1106" i="9"/>
  <c r="Y1107" i="9"/>
  <c r="Y1123" i="9"/>
  <c r="P1130" i="9"/>
  <c r="GX118" i="8" s="1"/>
  <c r="Z1124" i="9"/>
  <c r="C1140" i="9"/>
  <c r="C1108" i="9"/>
  <c r="C1107" i="9"/>
  <c r="C1106" i="9"/>
  <c r="G1130" i="9"/>
  <c r="GT118" i="8" s="1"/>
  <c r="Z1107" i="9"/>
  <c r="Z1112" i="9"/>
  <c r="B1142" i="9"/>
  <c r="D1142" i="9" s="1"/>
  <c r="EX118" i="8" s="1"/>
  <c r="B1112" i="9"/>
  <c r="B1107" i="9"/>
  <c r="D1107" i="9" s="1"/>
  <c r="CB86" i="8" s="1"/>
  <c r="Y1115" i="9"/>
  <c r="Y1122" i="9"/>
  <c r="Y1120" i="9"/>
  <c r="Z1114" i="9"/>
  <c r="R1130" i="9"/>
  <c r="GY118" i="8" s="1"/>
  <c r="C1139" i="9"/>
  <c r="C1143" i="9" s="1"/>
  <c r="C1123" i="9"/>
  <c r="C1122" i="9"/>
  <c r="C1112" i="9"/>
  <c r="C1117" i="9" s="1"/>
  <c r="C1113" i="9"/>
  <c r="C1104" i="9"/>
  <c r="C1109" i="9" s="1"/>
  <c r="C1142" i="9"/>
  <c r="Y1114" i="9"/>
  <c r="Z1121" i="9"/>
  <c r="Y1116" i="9"/>
  <c r="I1130" i="9"/>
  <c r="GU118" i="8" s="1"/>
  <c r="C1124" i="9"/>
  <c r="C1148" i="9"/>
  <c r="C1121" i="9"/>
  <c r="Y1108" i="9"/>
  <c r="Y1105" i="9"/>
  <c r="C1141" i="9"/>
  <c r="B1104" i="9"/>
  <c r="B1122" i="9"/>
  <c r="D1122" i="9" s="1"/>
  <c r="BC118" i="8" s="1"/>
  <c r="B1139" i="9"/>
  <c r="C1147" i="9"/>
  <c r="Z1106" i="9"/>
  <c r="E107" i="8"/>
  <c r="D377" i="9"/>
  <c r="B649" i="9"/>
  <c r="D644" i="9"/>
  <c r="B973" i="9"/>
  <c r="D968" i="9"/>
  <c r="E148" i="8"/>
  <c r="D445" i="4"/>
  <c r="GC148" i="8" s="1"/>
  <c r="D434" i="4"/>
  <c r="C14" i="7"/>
  <c r="D80" i="4"/>
  <c r="BG137" i="8" s="1"/>
  <c r="B15" i="7"/>
  <c r="D15" i="7" s="1"/>
  <c r="B23" i="7"/>
  <c r="D23" i="7" s="1"/>
  <c r="D301" i="9"/>
  <c r="DZ74" i="8"/>
  <c r="D1694" i="9"/>
  <c r="FF126" i="8"/>
  <c r="CQ154" i="8"/>
  <c r="D634" i="4"/>
  <c r="E94" i="8"/>
  <c r="M1641" i="9"/>
  <c r="HB126" i="8" s="1"/>
  <c r="D1653" i="9"/>
  <c r="DZ121" i="8"/>
  <c r="D1347" i="9"/>
  <c r="D221" i="4"/>
  <c r="GC141" i="8" s="1"/>
  <c r="E141" i="8"/>
  <c r="D210" i="4"/>
  <c r="D557" i="4"/>
  <c r="B562" i="4"/>
  <c r="B1279" i="9"/>
  <c r="D1275" i="9"/>
  <c r="D1248" i="9"/>
  <c r="B1253" i="9"/>
  <c r="B1286" i="9"/>
  <c r="D1282" i="9"/>
  <c r="D772" i="9"/>
  <c r="B777" i="9"/>
  <c r="B810" i="9"/>
  <c r="D806" i="9"/>
  <c r="D722" i="4"/>
  <c r="D733" i="4"/>
  <c r="GC157" i="8" s="1"/>
  <c r="E157" i="8"/>
  <c r="D282" i="4"/>
  <c r="CQ143" i="8"/>
  <c r="B666" i="4"/>
  <c r="D661" i="4"/>
  <c r="D500" i="9"/>
  <c r="B505" i="9"/>
  <c r="B531" i="9"/>
  <c r="D527" i="9"/>
  <c r="B1211" i="9"/>
  <c r="D1207" i="9"/>
  <c r="CQ139" i="8"/>
  <c r="D154" i="4"/>
  <c r="F413" i="4"/>
  <c r="GD147" i="8" s="1"/>
  <c r="W147" i="8"/>
  <c r="D365" i="4"/>
  <c r="B370" i="4"/>
  <c r="B474" i="4"/>
  <c r="D469" i="4"/>
  <c r="B762" i="4"/>
  <c r="D757" i="4"/>
  <c r="DZ75" i="8"/>
  <c r="D369" i="9"/>
  <c r="D1661" i="9"/>
  <c r="DZ94" i="8"/>
  <c r="D146" i="4"/>
  <c r="E139" i="8"/>
  <c r="D157" i="4"/>
  <c r="GC139" i="8" s="1"/>
  <c r="FF121" i="8"/>
  <c r="D1354" i="9"/>
  <c r="B12" i="7"/>
  <c r="B20" i="7"/>
  <c r="B22" i="7"/>
  <c r="D22" i="7" s="1"/>
  <c r="B16" i="7"/>
  <c r="D16" i="7" s="1"/>
  <c r="B734" i="9"/>
  <c r="D734" i="9" s="1"/>
  <c r="EX112" i="8" s="1"/>
  <c r="B698" i="9"/>
  <c r="D698" i="9" s="1"/>
  <c r="BC80" i="8" s="1"/>
  <c r="B738" i="9"/>
  <c r="B731" i="9"/>
  <c r="B740" i="9"/>
  <c r="D740" i="9" s="1"/>
  <c r="FV112" i="8" s="1"/>
  <c r="B696" i="9"/>
  <c r="B699" i="9"/>
  <c r="D699" i="9" s="1"/>
  <c r="CB80" i="8" s="1"/>
  <c r="B714" i="9"/>
  <c r="D714" i="9" s="1"/>
  <c r="BC112" i="8" s="1"/>
  <c r="B716" i="9"/>
  <c r="D716" i="9" s="1"/>
  <c r="DA112" i="8" s="1"/>
  <c r="B708" i="9"/>
  <c r="D708" i="9" s="1"/>
  <c r="HV80" i="8" s="1"/>
  <c r="R722" i="9"/>
  <c r="GY112" i="8" s="1"/>
  <c r="B733" i="9"/>
  <c r="D733" i="9" s="1"/>
  <c r="EP112" i="8" s="1"/>
  <c r="B739" i="9"/>
  <c r="D739" i="9" s="1"/>
  <c r="FN112" i="8" s="1"/>
  <c r="B741" i="9"/>
  <c r="D741" i="9" s="1"/>
  <c r="GD112" i="8" s="1"/>
  <c r="B706" i="9"/>
  <c r="D706" i="9" s="1"/>
  <c r="FX80" i="8" s="1"/>
  <c r="B715" i="9"/>
  <c r="D715" i="9" s="1"/>
  <c r="CB112" i="8" s="1"/>
  <c r="B713" i="9"/>
  <c r="D713" i="9" s="1"/>
  <c r="AD112" i="8" s="1"/>
  <c r="B704" i="9"/>
  <c r="Y698" i="9"/>
  <c r="Y699" i="9"/>
  <c r="Z715" i="9"/>
  <c r="Z707" i="9"/>
  <c r="C740" i="9"/>
  <c r="C741" i="9"/>
  <c r="C732" i="9"/>
  <c r="C704" i="9"/>
  <c r="C709" i="9" s="1"/>
  <c r="C699" i="9"/>
  <c r="C707" i="9"/>
  <c r="C712" i="9"/>
  <c r="C717" i="9" s="1"/>
  <c r="C739" i="9"/>
  <c r="C698" i="9"/>
  <c r="Z704" i="9"/>
  <c r="Z698" i="9"/>
  <c r="Y696" i="9"/>
  <c r="Z705" i="9"/>
  <c r="B732" i="9"/>
  <c r="D732" i="9" s="1"/>
  <c r="EH112" i="8" s="1"/>
  <c r="B700" i="9"/>
  <c r="D700" i="9" s="1"/>
  <c r="DA80" i="8" s="1"/>
  <c r="B697" i="9"/>
  <c r="D697" i="9" s="1"/>
  <c r="AD80" i="8" s="1"/>
  <c r="Y700" i="9"/>
  <c r="Y716" i="9"/>
  <c r="P722" i="9"/>
  <c r="GX112" i="8" s="1"/>
  <c r="Z714" i="9"/>
  <c r="C734" i="9"/>
  <c r="C714" i="9"/>
  <c r="Z697" i="9"/>
  <c r="Y714" i="9"/>
  <c r="Z713" i="9"/>
  <c r="B705" i="9"/>
  <c r="D705" i="9" s="1"/>
  <c r="EY80" i="8" s="1"/>
  <c r="C716" i="9"/>
  <c r="C715" i="9"/>
  <c r="Y705" i="9"/>
  <c r="Y708" i="9"/>
  <c r="Y715" i="9"/>
  <c r="Y707" i="9"/>
  <c r="Z706" i="9"/>
  <c r="Z700" i="9"/>
  <c r="C738" i="9"/>
  <c r="C742" i="9" s="1"/>
  <c r="C706" i="9"/>
  <c r="C713" i="9"/>
  <c r="C696" i="9"/>
  <c r="C701" i="9" s="1"/>
  <c r="Y704" i="9"/>
  <c r="I722" i="9"/>
  <c r="GU112" i="8" s="1"/>
  <c r="Z696" i="9"/>
  <c r="C733" i="9"/>
  <c r="C697" i="9"/>
  <c r="C708" i="9"/>
  <c r="Y706" i="9"/>
  <c r="Y713" i="9"/>
  <c r="C700" i="9"/>
  <c r="Z708" i="9"/>
  <c r="Y712" i="9"/>
  <c r="B707" i="9"/>
  <c r="D707" i="9" s="1"/>
  <c r="GW80" i="8" s="1"/>
  <c r="B712" i="9"/>
  <c r="Y697" i="9"/>
  <c r="Z716" i="9"/>
  <c r="C731" i="9"/>
  <c r="C735" i="9" s="1"/>
  <c r="G722" i="9"/>
  <c r="GT112" i="8" s="1"/>
  <c r="Z699" i="9"/>
  <c r="C705" i="9"/>
  <c r="Z712" i="9"/>
  <c r="D293" i="9"/>
  <c r="M281" i="9"/>
  <c r="HB106" i="8" s="1"/>
  <c r="E74" i="8"/>
  <c r="B674" i="9"/>
  <c r="D670" i="9"/>
  <c r="D1596" i="9"/>
  <c r="B1601" i="9"/>
  <c r="D984" i="9"/>
  <c r="B989" i="9"/>
  <c r="DZ82" i="8"/>
  <c r="D845" i="9"/>
  <c r="F93" i="4"/>
  <c r="GD137" i="8" s="1"/>
  <c r="W137" i="8"/>
  <c r="B90" i="4"/>
  <c r="D85" i="4"/>
  <c r="C82" i="4"/>
  <c r="C12" i="7"/>
  <c r="C17" i="7" s="1"/>
  <c r="DZ106" i="8"/>
  <c r="D327" i="9"/>
  <c r="M1301" i="9"/>
  <c r="HB121" i="8" s="1"/>
  <c r="E89" i="8"/>
  <c r="D1313" i="9"/>
  <c r="E114" i="8"/>
  <c r="D853" i="9"/>
  <c r="E106" i="8"/>
  <c r="D309" i="9"/>
  <c r="B1422" i="9"/>
  <c r="D1418" i="9"/>
  <c r="D1376" i="9"/>
  <c r="B1381" i="9"/>
  <c r="D1411" i="9"/>
  <c r="B1415" i="9"/>
  <c r="B250" i="4"/>
  <c r="D245" i="4"/>
  <c r="B242" i="4"/>
  <c r="D237" i="4"/>
  <c r="D637" i="4"/>
  <c r="GC154" i="8" s="1"/>
  <c r="D626" i="4"/>
  <c r="E154" i="8"/>
  <c r="FF114" i="8"/>
  <c r="D878" i="9"/>
  <c r="C20" i="7"/>
  <c r="C25" i="7" s="1"/>
  <c r="B803" i="9"/>
  <c r="D799" i="9"/>
  <c r="B769" i="9"/>
  <c r="D764" i="9"/>
  <c r="B122" i="9"/>
  <c r="B119" i="9"/>
  <c r="C122" i="9"/>
  <c r="Y86" i="9"/>
  <c r="B126" i="9"/>
  <c r="B121" i="9"/>
  <c r="B94" i="9"/>
  <c r="B128" i="9"/>
  <c r="B120" i="9"/>
  <c r="B86" i="9"/>
  <c r="B104" i="9"/>
  <c r="B93" i="9"/>
  <c r="B103" i="9"/>
  <c r="R110" i="9"/>
  <c r="B127" i="9"/>
  <c r="B95" i="9"/>
  <c r="B84" i="9"/>
  <c r="B102" i="9"/>
  <c r="B87" i="9"/>
  <c r="B129" i="9"/>
  <c r="B101" i="9"/>
  <c r="B96" i="9"/>
  <c r="Z85" i="9"/>
  <c r="B85" i="9"/>
  <c r="Y103" i="9"/>
  <c r="Y92" i="9"/>
  <c r="C120" i="9"/>
  <c r="C96" i="9"/>
  <c r="C27" i="6" s="1"/>
  <c r="C88" i="9"/>
  <c r="C102" i="9"/>
  <c r="Y94" i="9"/>
  <c r="C84" i="9"/>
  <c r="C126" i="9"/>
  <c r="Z92" i="9"/>
  <c r="C94" i="9"/>
  <c r="C92" i="9"/>
  <c r="Z101" i="9"/>
  <c r="B88" i="9"/>
  <c r="Y96" i="9"/>
  <c r="C121" i="9"/>
  <c r="Z88" i="9"/>
  <c r="G110" i="9"/>
  <c r="Y104" i="9"/>
  <c r="Y85" i="9"/>
  <c r="Y16" i="6" s="1"/>
  <c r="Y95" i="9"/>
  <c r="Y88" i="9"/>
  <c r="P110" i="9"/>
  <c r="Z102" i="9"/>
  <c r="Z84" i="9"/>
  <c r="C127" i="9"/>
  <c r="C93" i="9"/>
  <c r="C103" i="9"/>
  <c r="C34" i="6" s="1"/>
  <c r="C86" i="9"/>
  <c r="C100" i="9"/>
  <c r="C101" i="9"/>
  <c r="Z103" i="9"/>
  <c r="Z34" i="6" s="1"/>
  <c r="Y101" i="9"/>
  <c r="Z86" i="9"/>
  <c r="B92" i="9"/>
  <c r="Z94" i="9"/>
  <c r="Z25" i="6" s="1"/>
  <c r="Y84" i="9"/>
  <c r="Y93" i="9"/>
  <c r="Y100" i="9"/>
  <c r="Z93" i="9"/>
  <c r="Z24" i="6" s="1"/>
  <c r="C128" i="9"/>
  <c r="C87" i="9"/>
  <c r="C104" i="9"/>
  <c r="Z95" i="9"/>
  <c r="Y87" i="9"/>
  <c r="Z96" i="9"/>
  <c r="I110" i="9"/>
  <c r="Z87" i="9"/>
  <c r="Z18" i="6" s="1"/>
  <c r="C119" i="9"/>
  <c r="C129" i="9"/>
  <c r="C60" i="6" s="1"/>
  <c r="B100" i="9"/>
  <c r="C95" i="9"/>
  <c r="C85" i="9"/>
  <c r="Y102" i="9"/>
  <c r="Z100" i="9"/>
  <c r="Z104" i="9"/>
  <c r="CQ148" i="8"/>
  <c r="D442" i="4"/>
  <c r="W155" i="8"/>
  <c r="F669" i="4"/>
  <c r="GD155" i="8" s="1"/>
  <c r="D1551" i="9"/>
  <c r="DZ124" i="8"/>
  <c r="DZ83" i="8"/>
  <c r="D913" i="9"/>
  <c r="B410" i="4"/>
  <c r="D405" i="4"/>
  <c r="D373" i="4"/>
  <c r="B378" i="4"/>
  <c r="W146" i="8"/>
  <c r="F381" i="4"/>
  <c r="GD146" i="8" s="1"/>
  <c r="B754" i="4"/>
  <c r="D749" i="4"/>
  <c r="B530" i="4"/>
  <c r="D525" i="4"/>
  <c r="Z35" i="6" l="1"/>
  <c r="C26" i="6"/>
  <c r="Z26" i="6"/>
  <c r="Z33" i="6"/>
  <c r="Y17" i="6"/>
  <c r="C52" i="6"/>
  <c r="C18" i="6"/>
  <c r="Y33" i="6"/>
  <c r="Y24" i="6"/>
  <c r="Z17" i="6"/>
  <c r="C58" i="6"/>
  <c r="Y19" i="6"/>
  <c r="Z23" i="6"/>
  <c r="C33" i="6"/>
  <c r="Y23" i="6"/>
  <c r="C16" i="6"/>
  <c r="D95" i="9"/>
  <c r="GW71" i="8" s="1"/>
  <c r="B26" i="6"/>
  <c r="D26" i="6" s="1"/>
  <c r="D128" i="9"/>
  <c r="FV103" i="8" s="1"/>
  <c r="B59" i="6"/>
  <c r="D59" i="6" s="1"/>
  <c r="D769" i="9"/>
  <c r="M757" i="9"/>
  <c r="HB113" i="8" s="1"/>
  <c r="E81" i="8"/>
  <c r="B709" i="9"/>
  <c r="D704" i="9"/>
  <c r="D696" i="9"/>
  <c r="B701" i="9"/>
  <c r="D20" i="7"/>
  <c r="D25" i="7" s="1"/>
  <c r="B25" i="7"/>
  <c r="D370" i="4"/>
  <c r="D381" i="4"/>
  <c r="GC146" i="8" s="1"/>
  <c r="E146" i="8"/>
  <c r="D576" i="9"/>
  <c r="B581" i="9"/>
  <c r="D602" i="9"/>
  <c r="B606" i="9"/>
  <c r="DZ111" i="8"/>
  <c r="D667" i="9"/>
  <c r="D669" i="4"/>
  <c r="GC155" i="8" s="1"/>
  <c r="D658" i="4"/>
  <c r="E155" i="8"/>
  <c r="D1193" i="9"/>
  <c r="E119" i="8"/>
  <c r="DZ90" i="8"/>
  <c r="D1389" i="9"/>
  <c r="M621" i="9"/>
  <c r="HB111" i="8" s="1"/>
  <c r="E79" i="8"/>
  <c r="D633" i="9"/>
  <c r="E149" i="8"/>
  <c r="D466" i="4"/>
  <c r="D477" i="4"/>
  <c r="GC149" i="8" s="1"/>
  <c r="D1185" i="9"/>
  <c r="DZ87" i="8"/>
  <c r="CQ146" i="8"/>
  <c r="D378" i="4"/>
  <c r="Z31" i="6"/>
  <c r="B105" i="9"/>
  <c r="D100" i="9"/>
  <c r="B31" i="6"/>
  <c r="GU103" i="8"/>
  <c r="I41" i="6"/>
  <c r="C35" i="6"/>
  <c r="Y31" i="6"/>
  <c r="B97" i="9"/>
  <c r="B23" i="6"/>
  <c r="D92" i="9"/>
  <c r="C32" i="6"/>
  <c r="C24" i="6"/>
  <c r="GX103" i="8"/>
  <c r="P41" i="6"/>
  <c r="Y35" i="6"/>
  <c r="Y27" i="6"/>
  <c r="C25" i="6"/>
  <c r="Y25" i="6"/>
  <c r="C51" i="6"/>
  <c r="Z16" i="6"/>
  <c r="D87" i="9"/>
  <c r="CB71" i="8" s="1"/>
  <c r="B18" i="6"/>
  <c r="D18" i="6" s="1"/>
  <c r="D127" i="9"/>
  <c r="FN103" i="8" s="1"/>
  <c r="B58" i="6"/>
  <c r="D58" i="6" s="1"/>
  <c r="D104" i="9"/>
  <c r="DA103" i="8" s="1"/>
  <c r="B35" i="6"/>
  <c r="D35" i="6" s="1"/>
  <c r="D94" i="9"/>
  <c r="FX71" i="8" s="1"/>
  <c r="B25" i="6"/>
  <c r="D25" i="6" s="1"/>
  <c r="C53" i="6"/>
  <c r="E90" i="8"/>
  <c r="M1369" i="9"/>
  <c r="HB122" i="8" s="1"/>
  <c r="D1381" i="9"/>
  <c r="D674" i="9"/>
  <c r="FF111" i="8"/>
  <c r="D712" i="9"/>
  <c r="B717" i="9"/>
  <c r="D12" i="7"/>
  <c r="B17" i="7"/>
  <c r="CQ149" i="8"/>
  <c r="D474" i="4"/>
  <c r="D1211" i="9"/>
  <c r="DZ119" i="8"/>
  <c r="D777" i="9"/>
  <c r="DZ81" i="8"/>
  <c r="D1253" i="9"/>
  <c r="DZ88" i="8"/>
  <c r="E152" i="8"/>
  <c r="D562" i="4"/>
  <c r="D573" i="4"/>
  <c r="GC152" i="8" s="1"/>
  <c r="E111" i="8"/>
  <c r="D649" i="9"/>
  <c r="B1109" i="9"/>
  <c r="D1104" i="9"/>
  <c r="D1112" i="9"/>
  <c r="B1117" i="9"/>
  <c r="D1120" i="9"/>
  <c r="B1125" i="9"/>
  <c r="DZ84" i="8"/>
  <c r="D981" i="9"/>
  <c r="D1014" i="9"/>
  <c r="FF116" i="8"/>
  <c r="M1573" i="9"/>
  <c r="HB125" i="8" s="1"/>
  <c r="D1585" i="9"/>
  <c r="E93" i="8"/>
  <c r="D194" i="9"/>
  <c r="B198" i="9"/>
  <c r="M1165" i="9"/>
  <c r="HB119" i="8" s="1"/>
  <c r="D1177" i="9"/>
  <c r="E87" i="8"/>
  <c r="D497" i="9"/>
  <c r="E77" i="8"/>
  <c r="M485" i="9"/>
  <c r="HB109" i="8" s="1"/>
  <c r="D1245" i="9"/>
  <c r="E88" i="8"/>
  <c r="M1233" i="9"/>
  <c r="HB120" i="8" s="1"/>
  <c r="D570" i="4"/>
  <c r="CQ152" i="8"/>
  <c r="FF109" i="8"/>
  <c r="D538" i="9"/>
  <c r="D785" i="9"/>
  <c r="E113" i="8"/>
  <c r="D1261" i="9"/>
  <c r="E120" i="8"/>
  <c r="E158" i="8"/>
  <c r="D765" i="4"/>
  <c r="GC158" i="8" s="1"/>
  <c r="D754" i="4"/>
  <c r="C97" i="9"/>
  <c r="C23" i="6"/>
  <c r="C28" i="6" s="1"/>
  <c r="C89" i="9"/>
  <c r="C15" i="6"/>
  <c r="C20" i="6" s="1"/>
  <c r="D85" i="9"/>
  <c r="AD71" i="8" s="1"/>
  <c r="B16" i="6"/>
  <c r="D16" i="6" s="1"/>
  <c r="D129" i="9"/>
  <c r="GD103" i="8" s="1"/>
  <c r="B60" i="6"/>
  <c r="D60" i="6" s="1"/>
  <c r="D93" i="9"/>
  <c r="EY71" i="8" s="1"/>
  <c r="B24" i="6"/>
  <c r="D24" i="6" s="1"/>
  <c r="D250" i="4"/>
  <c r="CQ142" i="8"/>
  <c r="E125" i="8"/>
  <c r="D1601" i="9"/>
  <c r="D530" i="4"/>
  <c r="E151" i="8"/>
  <c r="D541" i="4"/>
  <c r="GC151" i="8" s="1"/>
  <c r="CQ147" i="8"/>
  <c r="D410" i="4"/>
  <c r="Z27" i="6"/>
  <c r="C31" i="6"/>
  <c r="C36" i="6" s="1"/>
  <c r="C105" i="9"/>
  <c r="GT103" i="8"/>
  <c r="G41" i="6"/>
  <c r="D88" i="9"/>
  <c r="DA71" i="8" s="1"/>
  <c r="B19" i="6"/>
  <c r="D19" i="6" s="1"/>
  <c r="D96" i="9"/>
  <c r="HV71" i="8" s="1"/>
  <c r="B27" i="6"/>
  <c r="D27" i="6" s="1"/>
  <c r="B33" i="6"/>
  <c r="D33" i="6" s="1"/>
  <c r="D102" i="9"/>
  <c r="BC103" i="8" s="1"/>
  <c r="R41" i="6"/>
  <c r="GY103" i="8"/>
  <c r="D86" i="9"/>
  <c r="BC71" i="8" s="1"/>
  <c r="B17" i="6"/>
  <c r="D17" i="6" s="1"/>
  <c r="B52" i="6"/>
  <c r="D52" i="6" s="1"/>
  <c r="D121" i="9"/>
  <c r="EP103" i="8" s="1"/>
  <c r="D119" i="9"/>
  <c r="B123" i="9"/>
  <c r="B50" i="6"/>
  <c r="DZ113" i="8"/>
  <c r="D803" i="9"/>
  <c r="D242" i="4"/>
  <c r="D253" i="4"/>
  <c r="GC142" i="8" s="1"/>
  <c r="E142" i="8"/>
  <c r="D1422" i="9"/>
  <c r="FF122" i="8"/>
  <c r="D989" i="9"/>
  <c r="E116" i="8"/>
  <c r="B735" i="9"/>
  <c r="D731" i="9"/>
  <c r="DZ77" i="8"/>
  <c r="D505" i="9"/>
  <c r="FF113" i="8"/>
  <c r="D810" i="9"/>
  <c r="FF120" i="8"/>
  <c r="D1286" i="9"/>
  <c r="DZ120" i="8"/>
  <c r="D1279" i="9"/>
  <c r="D513" i="9"/>
  <c r="E109" i="8"/>
  <c r="D1397" i="9"/>
  <c r="E122" i="8"/>
  <c r="D82" i="4"/>
  <c r="D93" i="4"/>
  <c r="GC137" i="8" s="1"/>
  <c r="E137" i="8"/>
  <c r="D641" i="9"/>
  <c r="DZ79" i="8"/>
  <c r="D560" i="9"/>
  <c r="B565" i="9"/>
  <c r="D152" i="9"/>
  <c r="B157" i="9"/>
  <c r="D168" i="9"/>
  <c r="B173" i="9"/>
  <c r="D160" i="9"/>
  <c r="B165" i="9"/>
  <c r="C123" i="9"/>
  <c r="C50" i="6"/>
  <c r="C54" i="6" s="1"/>
  <c r="Y18" i="6"/>
  <c r="C59" i="6"/>
  <c r="Y15" i="6"/>
  <c r="Y32" i="6"/>
  <c r="C17" i="6"/>
  <c r="Z15" i="6"/>
  <c r="Y26" i="6"/>
  <c r="Z19" i="6"/>
  <c r="Z32" i="6"/>
  <c r="C130" i="9"/>
  <c r="C57" i="6"/>
  <c r="C61" i="6" s="1"/>
  <c r="C19" i="6"/>
  <c r="Y34" i="6"/>
  <c r="B32" i="6"/>
  <c r="D32" i="6" s="1"/>
  <c r="D101" i="9"/>
  <c r="AD103" i="8" s="1"/>
  <c r="D84" i="9"/>
  <c r="B89" i="9"/>
  <c r="B15" i="6"/>
  <c r="B34" i="6"/>
  <c r="D34" i="6" s="1"/>
  <c r="D103" i="9"/>
  <c r="CB103" i="8" s="1"/>
  <c r="D120" i="9"/>
  <c r="EH103" i="8" s="1"/>
  <c r="B51" i="6"/>
  <c r="D51" i="6" s="1"/>
  <c r="B130" i="9"/>
  <c r="D126" i="9"/>
  <c r="B57" i="6"/>
  <c r="D122" i="9"/>
  <c r="EX103" i="8" s="1"/>
  <c r="B53" i="6"/>
  <c r="D53" i="6" s="1"/>
  <c r="D1415" i="9"/>
  <c r="DZ122" i="8"/>
  <c r="D90" i="4"/>
  <c r="CQ137" i="8"/>
  <c r="D738" i="9"/>
  <c r="B742" i="9"/>
  <c r="D762" i="4"/>
  <c r="CQ158" i="8"/>
  <c r="DZ109" i="8"/>
  <c r="D531" i="9"/>
  <c r="D666" i="4"/>
  <c r="CQ155" i="8"/>
  <c r="D973" i="9"/>
  <c r="M961" i="9"/>
  <c r="HB116" i="8" s="1"/>
  <c r="E84" i="8"/>
  <c r="D1139" i="9"/>
  <c r="B1143" i="9"/>
  <c r="D1146" i="9"/>
  <c r="B1150" i="9"/>
  <c r="FF125" i="8"/>
  <c r="D1626" i="9"/>
  <c r="D568" i="9"/>
  <c r="B573" i="9"/>
  <c r="D595" i="9"/>
  <c r="B599" i="9"/>
  <c r="DZ116" i="8"/>
  <c r="D1007" i="9"/>
  <c r="B191" i="9"/>
  <c r="D187" i="9"/>
  <c r="D402" i="4"/>
  <c r="E147" i="8"/>
  <c r="D413" i="4"/>
  <c r="GC147" i="8" s="1"/>
  <c r="D538" i="4"/>
  <c r="CQ151" i="8"/>
  <c r="D1218" i="9"/>
  <c r="FF119" i="8"/>
  <c r="D1593" i="9"/>
  <c r="DZ93" i="8"/>
  <c r="D1619" i="9"/>
  <c r="DZ125" i="8"/>
  <c r="D573" i="9" l="1"/>
  <c r="DZ78" i="8"/>
  <c r="FF118" i="8"/>
  <c r="D1150" i="9"/>
  <c r="FF112" i="8"/>
  <c r="D742" i="9"/>
  <c r="D130" i="9"/>
  <c r="FF103" i="8"/>
  <c r="E71" i="8"/>
  <c r="M77" i="9"/>
  <c r="HB103" i="8" s="1"/>
  <c r="D89" i="9"/>
  <c r="D123" i="9"/>
  <c r="DZ103" i="8"/>
  <c r="D717" i="9"/>
  <c r="E112" i="8"/>
  <c r="D31" i="6"/>
  <c r="D36" i="6" s="1"/>
  <c r="B36" i="6"/>
  <c r="D606" i="9"/>
  <c r="FF110" i="8"/>
  <c r="D57" i="6"/>
  <c r="D61" i="6" s="1"/>
  <c r="B61" i="6"/>
  <c r="M145" i="9"/>
  <c r="HB104" i="8" s="1"/>
  <c r="D157" i="9"/>
  <c r="E72" i="8"/>
  <c r="DZ112" i="8"/>
  <c r="D735" i="9"/>
  <c r="DZ104" i="8"/>
  <c r="D191" i="9"/>
  <c r="D599" i="9"/>
  <c r="DZ110" i="8"/>
  <c r="DZ118" i="8"/>
  <c r="D1143" i="9"/>
  <c r="E104" i="8"/>
  <c r="D173" i="9"/>
  <c r="E78" i="8"/>
  <c r="M553" i="9"/>
  <c r="HB110" i="8" s="1"/>
  <c r="D565" i="9"/>
  <c r="D1117" i="9"/>
  <c r="DZ86" i="8"/>
  <c r="DZ71" i="8"/>
  <c r="D97" i="9"/>
  <c r="D105" i="9"/>
  <c r="E103" i="8"/>
  <c r="D701" i="9"/>
  <c r="E80" i="8"/>
  <c r="M689" i="9"/>
  <c r="HB112" i="8" s="1"/>
  <c r="DZ72" i="8"/>
  <c r="D165" i="9"/>
  <c r="E118" i="8"/>
  <c r="D1125" i="9"/>
  <c r="D15" i="6"/>
  <c r="B20" i="6"/>
  <c r="B54" i="6"/>
  <c r="D50" i="6"/>
  <c r="D54" i="6" s="1"/>
  <c r="FF104" i="8"/>
  <c r="D198" i="9"/>
  <c r="E86" i="8"/>
  <c r="D1109" i="9"/>
  <c r="M1097" i="9"/>
  <c r="HB118" i="8" s="1"/>
  <c r="D28" i="7"/>
  <c r="GC160" i="8" s="1"/>
  <c r="D17" i="7"/>
  <c r="B28" i="6"/>
  <c r="D23" i="6"/>
  <c r="D28" i="6" s="1"/>
  <c r="D581" i="9"/>
  <c r="E110" i="8"/>
  <c r="DZ80" i="8"/>
  <c r="D709" i="9"/>
  <c r="M8" i="6" l="1"/>
  <c r="HB127" i="8" s="1"/>
  <c r="D20" i="6"/>
</calcChain>
</file>

<file path=xl/sharedStrings.xml><?xml version="1.0" encoding="utf-8"?>
<sst xmlns="http://schemas.openxmlformats.org/spreadsheetml/2006/main" count="39446" uniqueCount="1277">
  <si>
    <t>Enter Basic Information</t>
  </si>
  <si>
    <t>NOT FOR PRINT</t>
  </si>
  <si>
    <t>ß</t>
  </si>
  <si>
    <t>Quarter</t>
  </si>
  <si>
    <t>1st</t>
  </si>
  <si>
    <t>Barguna</t>
  </si>
  <si>
    <t>Year</t>
  </si>
  <si>
    <t>2nd</t>
  </si>
  <si>
    <t>Division/ Metropolitan</t>
  </si>
  <si>
    <t>3rd</t>
  </si>
  <si>
    <t>Bhola</t>
  </si>
  <si>
    <t>Dhaka_Division</t>
  </si>
  <si>
    <t>District</t>
  </si>
  <si>
    <t>Coxs_Bazar</t>
  </si>
  <si>
    <t>4th</t>
  </si>
  <si>
    <t>Jhalakati</t>
  </si>
  <si>
    <t>Khulna_Division</t>
  </si>
  <si>
    <t>Patuakhali</t>
  </si>
  <si>
    <t>Rajshahi_Division</t>
  </si>
  <si>
    <t>Population of the area</t>
  </si>
  <si>
    <t>Pirojpur</t>
  </si>
  <si>
    <t>Rangpur_Division</t>
  </si>
  <si>
    <t>Name of UH&amp;FPO/ In-charge of DOTS/ Health Unit</t>
  </si>
  <si>
    <t>Bandarban</t>
  </si>
  <si>
    <t>Sylhet_Division</t>
  </si>
  <si>
    <t>Brahmanbaria</t>
  </si>
  <si>
    <t>Name &amp; Designation of Person completed the Form</t>
  </si>
  <si>
    <t>Chandpur</t>
  </si>
  <si>
    <t>Contact no. of Person completed the Form</t>
  </si>
  <si>
    <t>Dhaka_Metropolitan</t>
  </si>
  <si>
    <t>Khulna_Metropolitan</t>
  </si>
  <si>
    <t>Data Entry</t>
  </si>
  <si>
    <t>Rajshahi_Metropolitan</t>
  </si>
  <si>
    <t>Feni</t>
  </si>
  <si>
    <t>Khagrachari</t>
  </si>
  <si>
    <t>Sylhet_Metropolitan</t>
  </si>
  <si>
    <t>Lakshmipur</t>
  </si>
  <si>
    <t>Noakhali</t>
  </si>
  <si>
    <t>Rangamati</t>
  </si>
  <si>
    <t>Dhaka</t>
  </si>
  <si>
    <t>Faridpur</t>
  </si>
  <si>
    <t>Gazipur</t>
  </si>
  <si>
    <t>Gopalganj</t>
  </si>
  <si>
    <t>Jamalpur</t>
  </si>
  <si>
    <t>Kishoreganj</t>
  </si>
  <si>
    <t>Madaripur</t>
  </si>
  <si>
    <t>Manikganj</t>
  </si>
  <si>
    <t>Munshiganj</t>
  </si>
  <si>
    <t>Mymensingh</t>
  </si>
  <si>
    <t>Narayanganj</t>
  </si>
  <si>
    <t>Narsinghdi</t>
  </si>
  <si>
    <t>Netrakona</t>
  </si>
  <si>
    <t>Rajbari</t>
  </si>
  <si>
    <t>Shariatpur</t>
  </si>
  <si>
    <t>Sherpur</t>
  </si>
  <si>
    <t>Tangail</t>
  </si>
  <si>
    <t>Bagerhat</t>
  </si>
  <si>
    <t>Chuadanga</t>
  </si>
  <si>
    <t>Jhenaidah</t>
  </si>
  <si>
    <t>Khulna</t>
  </si>
  <si>
    <t>Kushtia</t>
  </si>
  <si>
    <t>Magura</t>
  </si>
  <si>
    <t>Meherpur</t>
  </si>
  <si>
    <t>Narail</t>
  </si>
  <si>
    <t>Satkhira</t>
  </si>
  <si>
    <t>Jaipurhat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</si>
  <si>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</si>
  <si>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</si>
  <si>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</si>
  <si>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</si>
  <si>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</si>
  <si>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</si>
  <si>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</si>
  <si>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</si>
  <si>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</si>
  <si>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</si>
  <si>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</si>
  <si>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</si>
  <si>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</si>
  <si>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</si>
  <si>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</si>
  <si>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</si>
  <si>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</si>
  <si>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Amtali</t>
  </si>
  <si>
    <t>Bamna</t>
  </si>
  <si>
    <t>Barguna Sadar</t>
  </si>
  <si>
    <t>Betagi</t>
  </si>
  <si>
    <t>Patharghata</t>
  </si>
  <si>
    <t>Prison</t>
  </si>
  <si>
    <t>Agoiljhara</t>
  </si>
  <si>
    <t>Babuganj</t>
  </si>
  <si>
    <t>Bakerganj</t>
  </si>
  <si>
    <t>Banaripara</t>
  </si>
  <si>
    <t>Gournadi</t>
  </si>
  <si>
    <t>Hizla</t>
  </si>
  <si>
    <t>Mehendiganj</t>
  </si>
  <si>
    <t>Muladi</t>
  </si>
  <si>
    <t>Uzirpur</t>
  </si>
  <si>
    <t>Bhola Sadar</t>
  </si>
  <si>
    <t>Burhanuddin</t>
  </si>
  <si>
    <t>Char Fasson</t>
  </si>
  <si>
    <t>Daulatkhan</t>
  </si>
  <si>
    <t>Lalmohan</t>
  </si>
  <si>
    <t>Monpura</t>
  </si>
  <si>
    <t>Tajumuddin</t>
  </si>
  <si>
    <t>Jhalakati Sadar</t>
  </si>
  <si>
    <t>Kathalia</t>
  </si>
  <si>
    <t>Nalchiti</t>
  </si>
  <si>
    <t>Rajapur</t>
  </si>
  <si>
    <t>Bawphal</t>
  </si>
  <si>
    <t>Dahsmina</t>
  </si>
  <si>
    <t>Dumki</t>
  </si>
  <si>
    <t>Galachipa</t>
  </si>
  <si>
    <t>Kalapara</t>
  </si>
  <si>
    <t>Mirzaganj</t>
  </si>
  <si>
    <t>Patuakhali Sadar</t>
  </si>
  <si>
    <t>Bhandaria</t>
  </si>
  <si>
    <t>Kawkhali</t>
  </si>
  <si>
    <t>Matbaria</t>
  </si>
  <si>
    <t>Nazirpur</t>
  </si>
  <si>
    <t>Jagannathpur</t>
  </si>
  <si>
    <t>Nesarabad</t>
  </si>
  <si>
    <t>Pirojpur Sadar</t>
  </si>
  <si>
    <t>Alikadam</t>
  </si>
  <si>
    <t>Bandarban Sadar</t>
  </si>
  <si>
    <t>Lama</t>
  </si>
  <si>
    <t>Nakhyangchari</t>
  </si>
  <si>
    <t>Rowangachari</t>
  </si>
  <si>
    <t>Ruma</t>
  </si>
  <si>
    <t>Tanchi</t>
  </si>
  <si>
    <t>Akhaura</t>
  </si>
  <si>
    <t>Bancharampur</t>
  </si>
  <si>
    <t>Brahmanbaria Sadar</t>
  </si>
  <si>
    <t>Kashba</t>
  </si>
  <si>
    <t>Nabinagar</t>
  </si>
  <si>
    <t>Nasirnagar</t>
  </si>
  <si>
    <t>Sarail</t>
  </si>
  <si>
    <t>Chandpur Sadar</t>
  </si>
  <si>
    <t>Faridgonj</t>
  </si>
  <si>
    <t>Haimchar</t>
  </si>
  <si>
    <t>Haziganj</t>
  </si>
  <si>
    <t>BGMEA : Jamgora, Ashulia</t>
  </si>
  <si>
    <t>Kachua</t>
  </si>
  <si>
    <t>Matlab</t>
  </si>
  <si>
    <t>Matlab North</t>
  </si>
  <si>
    <t>Shahrashti</t>
  </si>
  <si>
    <t>Anwara</t>
  </si>
  <si>
    <t>Banskhali</t>
  </si>
  <si>
    <t>Boalkhali</t>
  </si>
  <si>
    <t>Chandanaish</t>
  </si>
  <si>
    <t>Fatikchari</t>
  </si>
  <si>
    <t>Hathazari</t>
  </si>
  <si>
    <t>Lohagara</t>
  </si>
  <si>
    <t>Mirsharai</t>
  </si>
  <si>
    <t>Potiya</t>
  </si>
  <si>
    <t>Rangunia</t>
  </si>
  <si>
    <t>Rauzan</t>
  </si>
  <si>
    <t>Sandwip</t>
  </si>
  <si>
    <t>Satkania</t>
  </si>
  <si>
    <t>Sitakunda</t>
  </si>
  <si>
    <t>Barura</t>
  </si>
  <si>
    <t>Brahmanpara</t>
  </si>
  <si>
    <t>Burichang</t>
  </si>
  <si>
    <t>Chandina</t>
  </si>
  <si>
    <t>Chauddagram</t>
  </si>
  <si>
    <t>Comb M Hospital</t>
  </si>
  <si>
    <t>Dakkhin Sadar</t>
  </si>
  <si>
    <t>Daudkandi</t>
  </si>
  <si>
    <t>Dewidwar</t>
  </si>
  <si>
    <t>Homna</t>
  </si>
  <si>
    <t>Laksam</t>
  </si>
  <si>
    <t>Megna</t>
  </si>
  <si>
    <t>Monohargonj</t>
  </si>
  <si>
    <t>Muradnagar</t>
  </si>
  <si>
    <t>Nagalkot</t>
  </si>
  <si>
    <t>Titas</t>
  </si>
  <si>
    <t>Chakaria</t>
  </si>
  <si>
    <t>Coxs  Bazar Sadar</t>
  </si>
  <si>
    <t>Kutubdia</t>
  </si>
  <si>
    <t>Moheshkhali</t>
  </si>
  <si>
    <t>Noapara Refuzee Camp(Teknaf)</t>
  </si>
  <si>
    <t>Pekua</t>
  </si>
  <si>
    <t>Ramu</t>
  </si>
  <si>
    <t>Teknaf</t>
  </si>
  <si>
    <t>Ukhia</t>
  </si>
  <si>
    <t>Chagalnaiya</t>
  </si>
  <si>
    <t>Daganbhuiyan</t>
  </si>
  <si>
    <t>Feni Sadar</t>
  </si>
  <si>
    <t>Fulgazi</t>
  </si>
  <si>
    <t>Parshuram</t>
  </si>
  <si>
    <t>Sonagazi</t>
  </si>
  <si>
    <t>Dighinala</t>
  </si>
  <si>
    <t>Khagrachari Sadar</t>
  </si>
  <si>
    <t>Laksmichari</t>
  </si>
  <si>
    <t>Manikchari</t>
  </si>
  <si>
    <t>Matiranga</t>
  </si>
  <si>
    <t>Mohalchari</t>
  </si>
  <si>
    <t>Panchari</t>
  </si>
  <si>
    <t>Ramgar</t>
  </si>
  <si>
    <t>Kamalnagar</t>
  </si>
  <si>
    <t>Lakshmipur Sadar</t>
  </si>
  <si>
    <t>Raipur</t>
  </si>
  <si>
    <t>Ramgati</t>
  </si>
  <si>
    <t>Ramgonj</t>
  </si>
  <si>
    <t>Begumganj</t>
  </si>
  <si>
    <t>Chatkhil</t>
  </si>
  <si>
    <t>Companiganj</t>
  </si>
  <si>
    <t>Hatiya</t>
  </si>
  <si>
    <t>Kabirhat</t>
  </si>
  <si>
    <t>Noakhali General Hospital</t>
  </si>
  <si>
    <t>Noakhali Sadar</t>
  </si>
  <si>
    <t>Senbag</t>
  </si>
  <si>
    <t>Sonaimuri</t>
  </si>
  <si>
    <t>Subornachar</t>
  </si>
  <si>
    <t>Baghaichari</t>
  </si>
  <si>
    <t>Barkal</t>
  </si>
  <si>
    <t>Beliachari</t>
  </si>
  <si>
    <t>Jurachari</t>
  </si>
  <si>
    <t>Kaptai</t>
  </si>
  <si>
    <t>Langadu</t>
  </si>
  <si>
    <t>Naniarchar</t>
  </si>
  <si>
    <t>Rajasthali</t>
  </si>
  <si>
    <t>Rangamati Sadar</t>
  </si>
  <si>
    <t>Bangladesh Korea-Friendship Hospital</t>
  </si>
  <si>
    <t>DEPZ</t>
  </si>
  <si>
    <t>Dhamrai</t>
  </si>
  <si>
    <t>Dohar</t>
  </si>
  <si>
    <t>Keraniganj</t>
  </si>
  <si>
    <t>Nawabganj</t>
  </si>
  <si>
    <t>Savar</t>
  </si>
  <si>
    <t>Savar CWC Hospital</t>
  </si>
  <si>
    <t>Savar G.K.</t>
  </si>
  <si>
    <t>Alfadanga</t>
  </si>
  <si>
    <t>Bhanga</t>
  </si>
  <si>
    <t>Boalmari</t>
  </si>
  <si>
    <t>Charbhadrasan</t>
  </si>
  <si>
    <t>Modhukhali</t>
  </si>
  <si>
    <t>Nagarkanda</t>
  </si>
  <si>
    <t>Sadarpur</t>
  </si>
  <si>
    <t>DOTS Corner Sadar Hospital</t>
  </si>
  <si>
    <t>Gazipur BGMEA</t>
  </si>
  <si>
    <t>Gazipur (Konabari) BGMEA</t>
  </si>
  <si>
    <t>IMCH (Tongi)</t>
  </si>
  <si>
    <t>Kaliakar</t>
  </si>
  <si>
    <t>Kaligonj</t>
  </si>
  <si>
    <t>Kapasia</t>
  </si>
  <si>
    <t>Sreepur</t>
  </si>
  <si>
    <t>Tongi(50 bed) Hospital</t>
  </si>
  <si>
    <t>Tongi(FOB)</t>
  </si>
  <si>
    <t>Kasiani</t>
  </si>
  <si>
    <t>Kotalipara</t>
  </si>
  <si>
    <t>Muksudpur</t>
  </si>
  <si>
    <t>Tungipara</t>
  </si>
  <si>
    <t>Bokshiganj</t>
  </si>
  <si>
    <t>Dewanganj</t>
  </si>
  <si>
    <t>Dewanganj (Sanandabari)</t>
  </si>
  <si>
    <t>Islampur</t>
  </si>
  <si>
    <t>Islampur (Guthail)</t>
  </si>
  <si>
    <t>Madarganj</t>
  </si>
  <si>
    <t>Madarganj (Kalibari)</t>
  </si>
  <si>
    <t>Melandaha</t>
  </si>
  <si>
    <t>Melandaha (Ghosherpara)</t>
  </si>
  <si>
    <t>Sharishabari</t>
  </si>
  <si>
    <t>Sharishabari (Pingna)</t>
  </si>
  <si>
    <t>Astogram</t>
  </si>
  <si>
    <t>Bajitpur</t>
  </si>
  <si>
    <t>Bajitpur JI Medical College Hosp.</t>
  </si>
  <si>
    <t>Bhairab</t>
  </si>
  <si>
    <t>Hossainpur</t>
  </si>
  <si>
    <t>Itna</t>
  </si>
  <si>
    <t>Karimganj</t>
  </si>
  <si>
    <t>Katiadi</t>
  </si>
  <si>
    <t>Kuliarchar</t>
  </si>
  <si>
    <t>Mithamoin</t>
  </si>
  <si>
    <t>Nikli</t>
  </si>
  <si>
    <t>Pakundia</t>
  </si>
  <si>
    <t>Tarail</t>
  </si>
  <si>
    <t>Kalkini</t>
  </si>
  <si>
    <t>Rajoir</t>
  </si>
  <si>
    <t>Sibchar</t>
  </si>
  <si>
    <t>Daulatpur</t>
  </si>
  <si>
    <t>Ghior</t>
  </si>
  <si>
    <t>Harirampur</t>
  </si>
  <si>
    <t>Saturia</t>
  </si>
  <si>
    <t>Sibalaya</t>
  </si>
  <si>
    <t>Singair</t>
  </si>
  <si>
    <t>DOTS corner: Sadar Hospital</t>
  </si>
  <si>
    <t>Gazaria</t>
  </si>
  <si>
    <t>Lauhajang</t>
  </si>
  <si>
    <t>Serajdikhan</t>
  </si>
  <si>
    <t>Sreenagar</t>
  </si>
  <si>
    <t>Tongibari</t>
  </si>
  <si>
    <t>Bhaluka</t>
  </si>
  <si>
    <t>Community Based Medical College Hosp.</t>
  </si>
  <si>
    <t>Dhubaura</t>
  </si>
  <si>
    <t>Fulbaria</t>
  </si>
  <si>
    <t>Gafargaon</t>
  </si>
  <si>
    <t>Gauripur</t>
  </si>
  <si>
    <t>Haluaghat</t>
  </si>
  <si>
    <t>Ishwarganj</t>
  </si>
  <si>
    <t>Muktagacha</t>
  </si>
  <si>
    <t>Nandail</t>
  </si>
  <si>
    <t>Phulpur</t>
  </si>
  <si>
    <t>Trisal</t>
  </si>
  <si>
    <t>Araihazar</t>
  </si>
  <si>
    <t>Bandar</t>
  </si>
  <si>
    <t>Narayanganj BGMEA</t>
  </si>
  <si>
    <t>Rupganj</t>
  </si>
  <si>
    <t>Sonargaon</t>
  </si>
  <si>
    <t>Belabo</t>
  </si>
  <si>
    <t>Monohardi</t>
  </si>
  <si>
    <t>Narsinghdi (100 Bed Dist. Hospital)</t>
  </si>
  <si>
    <t>Polash</t>
  </si>
  <si>
    <t>Raipura</t>
  </si>
  <si>
    <t>Shibpur</t>
  </si>
  <si>
    <t>Atpara</t>
  </si>
  <si>
    <t>Barhatta</t>
  </si>
  <si>
    <t>Durgapur</t>
  </si>
  <si>
    <t>Kalmakanda</t>
  </si>
  <si>
    <t>Kendua-1</t>
  </si>
  <si>
    <t>Kendua-2</t>
  </si>
  <si>
    <t>Khaliajuri</t>
  </si>
  <si>
    <t>Modan</t>
  </si>
  <si>
    <t>Mohanganj</t>
  </si>
  <si>
    <t>Purbodhola-1</t>
  </si>
  <si>
    <t>Purbodhola-2</t>
  </si>
  <si>
    <t>Baliakandi</t>
  </si>
  <si>
    <t>Goalanda</t>
  </si>
  <si>
    <t>Pangsa</t>
  </si>
  <si>
    <t>Bhedarganj</t>
  </si>
  <si>
    <t>Damudya</t>
  </si>
  <si>
    <t>Goshairhat</t>
  </si>
  <si>
    <t>Naria</t>
  </si>
  <si>
    <t>Zanjira</t>
  </si>
  <si>
    <t>Jhinaigati</t>
  </si>
  <si>
    <t>Nakla</t>
  </si>
  <si>
    <t>Nalitabari</t>
  </si>
  <si>
    <t>Sherpur Shadar Hospital</t>
  </si>
  <si>
    <t>Sreebardi</t>
  </si>
  <si>
    <t>Basail</t>
  </si>
  <si>
    <t>Bhuapur</t>
  </si>
  <si>
    <t>Delduar</t>
  </si>
  <si>
    <t>Dhanbari</t>
  </si>
  <si>
    <t>Ghatail</t>
  </si>
  <si>
    <t>Ghatail 2nd Lab (Dhalapara)</t>
  </si>
  <si>
    <t>Gopalpur</t>
  </si>
  <si>
    <t>Gopalpur 2nd Lab (Hemnagar)</t>
  </si>
  <si>
    <t>Kalihati</t>
  </si>
  <si>
    <t>Kalihati 2nd Lab (Elenga)</t>
  </si>
  <si>
    <t>Madhupur</t>
  </si>
  <si>
    <t>Mirzapur</t>
  </si>
  <si>
    <t>Mirzapur (Kumudini Hospital)</t>
  </si>
  <si>
    <t>Nagarpur</t>
  </si>
  <si>
    <t>Shakhipur</t>
  </si>
  <si>
    <t>Chitalmari</t>
  </si>
  <si>
    <t>Fakirhat</t>
  </si>
  <si>
    <t>Mollahat</t>
  </si>
  <si>
    <t>Mongla</t>
  </si>
  <si>
    <t>Mongla Port Autthority</t>
  </si>
  <si>
    <t>Morelganj</t>
  </si>
  <si>
    <t>Rampal</t>
  </si>
  <si>
    <t>Sarankhola</t>
  </si>
  <si>
    <t>Alamdanga</t>
  </si>
  <si>
    <t>Damurhuda</t>
  </si>
  <si>
    <t>Jiban Nagar</t>
  </si>
  <si>
    <t>Abhaynagar</t>
  </si>
  <si>
    <t>Bagerpara</t>
  </si>
  <si>
    <t>Chougacha</t>
  </si>
  <si>
    <t>Jhikorgacha</t>
  </si>
  <si>
    <t>Keshobpur</t>
  </si>
  <si>
    <t>Monirampur</t>
  </si>
  <si>
    <t>Sarsa</t>
  </si>
  <si>
    <t>Harinakunda</t>
  </si>
  <si>
    <t>Kaliganj</t>
  </si>
  <si>
    <t>Kotchandpur</t>
  </si>
  <si>
    <t>Moheshpur</t>
  </si>
  <si>
    <t>Sailakupa</t>
  </si>
  <si>
    <t>Batiaghata</t>
  </si>
  <si>
    <t>Dacope</t>
  </si>
  <si>
    <t>Digholia</t>
  </si>
  <si>
    <t>Dumuria</t>
  </si>
  <si>
    <t>Fultala</t>
  </si>
  <si>
    <t>Koira</t>
  </si>
  <si>
    <t>Paikgacha</t>
  </si>
  <si>
    <t>Rupsa</t>
  </si>
  <si>
    <t>Terokhada</t>
  </si>
  <si>
    <t>Bheramara</t>
  </si>
  <si>
    <t>Khoksha</t>
  </si>
  <si>
    <t>Kumarkhali</t>
  </si>
  <si>
    <t>Mirpur</t>
  </si>
  <si>
    <t>Mohammadpur</t>
  </si>
  <si>
    <t>Salikha</t>
  </si>
  <si>
    <t>Sripur</t>
  </si>
  <si>
    <t>Gangni</t>
  </si>
  <si>
    <t>Mujibnagar</t>
  </si>
  <si>
    <t>Kalia</t>
  </si>
  <si>
    <t>Ashasoni</t>
  </si>
  <si>
    <t>Debhata</t>
  </si>
  <si>
    <t>Kalaroa</t>
  </si>
  <si>
    <t>Shyamnagar</t>
  </si>
  <si>
    <t>Tala</t>
  </si>
  <si>
    <t>Adamdighi</t>
  </si>
  <si>
    <t>Dhunot</t>
  </si>
  <si>
    <t>Dupchachia</t>
  </si>
  <si>
    <t>Gabtali</t>
  </si>
  <si>
    <t>Kahalu</t>
  </si>
  <si>
    <t>M A Hospital</t>
  </si>
  <si>
    <t>Nandigram</t>
  </si>
  <si>
    <t>Shajanpur</t>
  </si>
  <si>
    <t>Shariakandi</t>
  </si>
  <si>
    <t>Sibganj</t>
  </si>
  <si>
    <t>Sonatola</t>
  </si>
  <si>
    <t>SZMC Hosp.</t>
  </si>
  <si>
    <t>Birampur</t>
  </si>
  <si>
    <t>Birganj</t>
  </si>
  <si>
    <t>Birol</t>
  </si>
  <si>
    <t>Bochaganj</t>
  </si>
  <si>
    <t>Dinajpur Hospital (Sadar)</t>
  </si>
  <si>
    <t>Dinajpur Medical College Hosp.</t>
  </si>
  <si>
    <t>Fulbari</t>
  </si>
  <si>
    <t>Ghoraghat</t>
  </si>
  <si>
    <t>Hakimpur</t>
  </si>
  <si>
    <t>Kaharol</t>
  </si>
  <si>
    <t>Nowabganj</t>
  </si>
  <si>
    <t>Parbatipur</t>
  </si>
  <si>
    <t>Fulchari</t>
  </si>
  <si>
    <t>Gobindaganj</t>
  </si>
  <si>
    <t>Palasbari</t>
  </si>
  <si>
    <t>Sadullapur</t>
  </si>
  <si>
    <t>Shaghata</t>
  </si>
  <si>
    <t>Sundarganj</t>
  </si>
  <si>
    <t>Akkelpur</t>
  </si>
  <si>
    <t>Kalai</t>
  </si>
  <si>
    <t>Khetlal</t>
  </si>
  <si>
    <t>Panchbibi</t>
  </si>
  <si>
    <t>Bhurungamari</t>
  </si>
  <si>
    <t>Chilmari</t>
  </si>
  <si>
    <t>Nageswari</t>
  </si>
  <si>
    <t>Rajibpur</t>
  </si>
  <si>
    <t>Razarhat</t>
  </si>
  <si>
    <t>Rowmari</t>
  </si>
  <si>
    <t>Ullipur</t>
  </si>
  <si>
    <t>Aditmari</t>
  </si>
  <si>
    <t>Hatibanda</t>
  </si>
  <si>
    <t>Patgram</t>
  </si>
  <si>
    <t>Atrai</t>
  </si>
  <si>
    <t>Badalgachi</t>
  </si>
  <si>
    <t>Dhamoirhat</t>
  </si>
  <si>
    <t>Mahadebpur</t>
  </si>
  <si>
    <t>Manda</t>
  </si>
  <si>
    <t>Niamatpur</t>
  </si>
  <si>
    <t>Patnitola</t>
  </si>
  <si>
    <t>Porsha</t>
  </si>
  <si>
    <t>Raninagar</t>
  </si>
  <si>
    <t>Shapahar</t>
  </si>
  <si>
    <t>Bagtipara</t>
  </si>
  <si>
    <t>Baraigram</t>
  </si>
  <si>
    <t>Gurudaspur</t>
  </si>
  <si>
    <t>Lalpur</t>
  </si>
  <si>
    <t>Singra</t>
  </si>
  <si>
    <t>Bholahat</t>
  </si>
  <si>
    <t>Gomastapur</t>
  </si>
  <si>
    <t>Nachole</t>
  </si>
  <si>
    <t>Shibganj</t>
  </si>
  <si>
    <t>Shibganj 2nd Lab</t>
  </si>
  <si>
    <t>Dimla</t>
  </si>
  <si>
    <t>Domar</t>
  </si>
  <si>
    <t>Jaldhaka</t>
  </si>
  <si>
    <t>Kishorganj</t>
  </si>
  <si>
    <t>Atgharia</t>
  </si>
  <si>
    <t>Bera</t>
  </si>
  <si>
    <t>Bhangura</t>
  </si>
  <si>
    <t>Chatmohar</t>
  </si>
  <si>
    <t>Iswardi</t>
  </si>
  <si>
    <t>Santhia</t>
  </si>
  <si>
    <t>Sujanagar</t>
  </si>
  <si>
    <t>Atwari</t>
  </si>
  <si>
    <t>Boda</t>
  </si>
  <si>
    <t>Debiganj</t>
  </si>
  <si>
    <t>Tetulia</t>
  </si>
  <si>
    <t>Bagha</t>
  </si>
  <si>
    <t>Bagmara</t>
  </si>
  <si>
    <t>Bagmara 2nd Lab</t>
  </si>
  <si>
    <t>Charghat</t>
  </si>
  <si>
    <t>Godagari</t>
  </si>
  <si>
    <t>Godagari 2nd Lab</t>
  </si>
  <si>
    <t>Mohanpur</t>
  </si>
  <si>
    <t>Paba</t>
  </si>
  <si>
    <t>Paba 2nd Lab</t>
  </si>
  <si>
    <t>Puthia</t>
  </si>
  <si>
    <t>Tanore</t>
  </si>
  <si>
    <t>Bodorgonj</t>
  </si>
  <si>
    <t>Gangachara</t>
  </si>
  <si>
    <t>Kownia</t>
  </si>
  <si>
    <t>Mithapukur</t>
  </si>
  <si>
    <t>Pirgacha</t>
  </si>
  <si>
    <t>Pirganj</t>
  </si>
  <si>
    <t>Rangpur Medical College Hosp.</t>
  </si>
  <si>
    <t>Taraganj</t>
  </si>
  <si>
    <t>Belkuchi</t>
  </si>
  <si>
    <t>Chauhali</t>
  </si>
  <si>
    <t>Kamarkhanda</t>
  </si>
  <si>
    <t>Kazipur</t>
  </si>
  <si>
    <t>Rayganj</t>
  </si>
  <si>
    <t>Shahzadpur</t>
  </si>
  <si>
    <t>Tarash</t>
  </si>
  <si>
    <t>Ullapara</t>
  </si>
  <si>
    <t>Baliadangi</t>
  </si>
  <si>
    <t>Haripur</t>
  </si>
  <si>
    <t>Ranisonkail</t>
  </si>
  <si>
    <t>Ajmiriganj</t>
  </si>
  <si>
    <t>Bahubal</t>
  </si>
  <si>
    <t>Baniachang</t>
  </si>
  <si>
    <t>Chunarughat</t>
  </si>
  <si>
    <t>Lakhai</t>
  </si>
  <si>
    <t>Madhabpur</t>
  </si>
  <si>
    <t>Nabiganj</t>
  </si>
  <si>
    <t>Baralekha</t>
  </si>
  <si>
    <t>Juri</t>
  </si>
  <si>
    <t>Kamalganj</t>
  </si>
  <si>
    <t>Kulaura</t>
  </si>
  <si>
    <t>Rajnagar</t>
  </si>
  <si>
    <t>Srimangal</t>
  </si>
  <si>
    <t>Bishambarpur</t>
  </si>
  <si>
    <t>Chatak</t>
  </si>
  <si>
    <t>Dharampasha</t>
  </si>
  <si>
    <t>Dirai</t>
  </si>
  <si>
    <t>Dwarabazar</t>
  </si>
  <si>
    <t>Jamalganj</t>
  </si>
  <si>
    <t>Sulla</t>
  </si>
  <si>
    <t>Tahirpur</t>
  </si>
  <si>
    <t>Balaganj</t>
  </si>
  <si>
    <t>Beani Bazar</t>
  </si>
  <si>
    <t>Biswanath</t>
  </si>
  <si>
    <t>Fenchuganj</t>
  </si>
  <si>
    <t>Golapganj</t>
  </si>
  <si>
    <t>Gowaingath</t>
  </si>
  <si>
    <t>Jointiapur</t>
  </si>
  <si>
    <t>Kanairghat</t>
  </si>
  <si>
    <t>South Surma</t>
  </si>
  <si>
    <t>Zakiganj</t>
  </si>
  <si>
    <t>Sl.No.</t>
  </si>
  <si>
    <t>Date of Completion</t>
  </si>
  <si>
    <t>TB-11 (Treatment Result)</t>
  </si>
  <si>
    <t>TB-12 (Sputum Conversion)</t>
  </si>
  <si>
    <t>Upazila/ Centre/ Address</t>
  </si>
  <si>
    <t>Remarks</t>
  </si>
  <si>
    <t>Sylhet_Metropolitan_BRAC</t>
  </si>
  <si>
    <t>Sylhet_Metropolitan_IOM</t>
  </si>
  <si>
    <t>Rajshahi_Metropolitan_DF</t>
  </si>
  <si>
    <t>Rajshahi_Metropolitan_Tilottama</t>
  </si>
  <si>
    <t>Khulna_Metropolitan_PIMESISTERS</t>
  </si>
  <si>
    <t>Khulna_Metropolitan_PKS</t>
  </si>
  <si>
    <t>Khulna_Metropolitan_BRAC</t>
  </si>
  <si>
    <t>Khulna_Metropolitan_KMSS</t>
  </si>
  <si>
    <t>Dhaka_Metropolitan_BAMANEH</t>
  </si>
  <si>
    <t>Dhaka_Metropolitan_BAPSA</t>
  </si>
  <si>
    <t>Dhaka_Metropolitan_BGMEA</t>
  </si>
  <si>
    <t>Dhaka_Metropolitan_BRAC_DOTSWise</t>
  </si>
  <si>
    <t>Dhaka_Metropolitan_CWFD</t>
  </si>
  <si>
    <t>Dhaka_Metropolitan_DAM</t>
  </si>
  <si>
    <t>Dhaka_Metropolitan_FOB</t>
  </si>
  <si>
    <t>Dhaka_Metropolitan_GoB</t>
  </si>
  <si>
    <t>Dhaka_Metropolitan_ICDDRB</t>
  </si>
  <si>
    <t>Dhaka_Metropolitan_IOM</t>
  </si>
  <si>
    <t>Dhaka_Metropolitan_PVT</t>
  </si>
  <si>
    <t>Dhaka_Metropolitan_SalvationArmy</t>
  </si>
  <si>
    <t>Dhaka_Metropolitan_UTPS</t>
  </si>
  <si>
    <t>Barguna DOTS Corner</t>
  </si>
  <si>
    <t>CDC</t>
  </si>
  <si>
    <t>DOTS Corner</t>
  </si>
  <si>
    <t>Bandarban DOTS Corner</t>
  </si>
  <si>
    <t>Chandpur DOTS Corner</t>
  </si>
  <si>
    <t>Coxs Bazar DOTS Corner</t>
  </si>
  <si>
    <t>Feni DOTS Corner</t>
  </si>
  <si>
    <t>Khagrachari DOTS corner</t>
  </si>
  <si>
    <t>Lakshmipur DOTS Corner</t>
  </si>
  <si>
    <t>Rangamati DOTS Corner</t>
  </si>
  <si>
    <t>Faridpur Sadar</t>
  </si>
  <si>
    <t>Faridpur Sadar (FMCH)</t>
  </si>
  <si>
    <t>Gazipur Sadar</t>
  </si>
  <si>
    <t>Prison-Central</t>
  </si>
  <si>
    <t>Prison-District</t>
  </si>
  <si>
    <t>Gopalganj Sadar</t>
  </si>
  <si>
    <t>Jamalpur Sadar</t>
  </si>
  <si>
    <t>Jamalpur Sadar (Digpaith)</t>
  </si>
  <si>
    <t>Jamalpur Sadar (Narundi)</t>
  </si>
  <si>
    <t>Kishoreganj Sadar</t>
  </si>
  <si>
    <t>Madaripur Sadar</t>
  </si>
  <si>
    <t>Manikganj DOTS Corner</t>
  </si>
  <si>
    <t>Manikganj Sadar</t>
  </si>
  <si>
    <t>Munshiganj Sadar</t>
  </si>
  <si>
    <t>Mymensing Medical College Hosp.</t>
  </si>
  <si>
    <t>Mymensingh Sadar</t>
  </si>
  <si>
    <t>Narayanganj DOTS Corner</t>
  </si>
  <si>
    <t>Narayanganj Sadar</t>
  </si>
  <si>
    <t>Narsinghdi Sadar</t>
  </si>
  <si>
    <t>Netrakona Sadar</t>
  </si>
  <si>
    <t>Rajbari Sadar</t>
  </si>
  <si>
    <t>Shariatpur Sadar</t>
  </si>
  <si>
    <t>Sherpur Sadar</t>
  </si>
  <si>
    <t>Tangail Sadar</t>
  </si>
  <si>
    <t>Bagerhat Sadar</t>
  </si>
  <si>
    <t>Bagerhat DOTS Corner</t>
  </si>
  <si>
    <t>Chuadanga Sadar</t>
  </si>
  <si>
    <t>DOTS Corner: 250 Bed GH</t>
  </si>
  <si>
    <t>Jhenaidah DOTS Corner</t>
  </si>
  <si>
    <t>Jhenaidah Sadar</t>
  </si>
  <si>
    <t>Kushtia DOTS Corner</t>
  </si>
  <si>
    <t>Kushtia Sadar</t>
  </si>
  <si>
    <t>Magura Sadar</t>
  </si>
  <si>
    <t>Meherpur DOTS Corner</t>
  </si>
  <si>
    <t>Meherpur Sadar</t>
  </si>
  <si>
    <t>Narail DOTS Corner</t>
  </si>
  <si>
    <t>Narail Sadar</t>
  </si>
  <si>
    <t>Nalta Hospital, Kaliganj</t>
  </si>
  <si>
    <t>Satkhira DOTS Corner</t>
  </si>
  <si>
    <t>Satkhira Sadar</t>
  </si>
  <si>
    <t>Chiribandar/ LAMB</t>
  </si>
  <si>
    <t>Dinajpur Sadar</t>
  </si>
  <si>
    <t>Khansama/ LAMB</t>
  </si>
  <si>
    <t>Parbatipur (Hospital)/ LAMB</t>
  </si>
  <si>
    <t>Gaibandha DOTS Corner</t>
  </si>
  <si>
    <t>Gaibandha Sadar</t>
  </si>
  <si>
    <t>Jaipurhat DOTS Corner</t>
  </si>
  <si>
    <t>Jaipurhat Sadar</t>
  </si>
  <si>
    <t>Kurigram Sadar</t>
  </si>
  <si>
    <t>Lalmonirhat Sadar</t>
  </si>
  <si>
    <t>Naogaon Sadar</t>
  </si>
  <si>
    <t>Naogaon Sadar 2nd Lab</t>
  </si>
  <si>
    <t>Natore Sadar</t>
  </si>
  <si>
    <t>Nawabganj Sadar</t>
  </si>
  <si>
    <t>Nawabganj Sadar 2nd Lab</t>
  </si>
  <si>
    <t>Nilphamari DOTS Corner</t>
  </si>
  <si>
    <t>Nilphamari Sadar</t>
  </si>
  <si>
    <t>Saidpur/ LAMB</t>
  </si>
  <si>
    <t>Pabna Sadar</t>
  </si>
  <si>
    <t>Panchagarh Sadar</t>
  </si>
  <si>
    <t>Prime Medical College Hosp.</t>
  </si>
  <si>
    <t>Rangpur Sadar</t>
  </si>
  <si>
    <t>Sirajganj Sadar</t>
  </si>
  <si>
    <t>Thakurgaon Sadar</t>
  </si>
  <si>
    <t>Habiganj Sadar</t>
  </si>
  <si>
    <t>Moulvibazar Sadar</t>
  </si>
  <si>
    <t>Sunamganj DOTS Corner</t>
  </si>
  <si>
    <t>Sunamganj Sadar</t>
  </si>
  <si>
    <t>Sylhet Sadar</t>
  </si>
  <si>
    <t>BRAC: Ragib Rabeya Hospital (Jalalabad)</t>
  </si>
  <si>
    <t>BRAC: Sylhet Jail</t>
  </si>
  <si>
    <t>BRAC: Sylhet Osmani Medical College Hosp.</t>
  </si>
  <si>
    <t>BRAC: North East Medical College Hospital (South Surma)</t>
  </si>
  <si>
    <t>BRAC: Urban</t>
  </si>
  <si>
    <t>International Organization for Migration- IOM</t>
  </si>
  <si>
    <t>Jail Hospital</t>
  </si>
  <si>
    <t>Rajshahi Medical College Hosp.</t>
  </si>
  <si>
    <t>Tilottama Bulonpur</t>
  </si>
  <si>
    <t>Tilottama Noadapara</t>
  </si>
  <si>
    <t>PIME SISTERS: Urban</t>
  </si>
  <si>
    <t>PIME SISTERS: Thana</t>
  </si>
  <si>
    <t>PIME SISTERS: Jail</t>
  </si>
  <si>
    <t>PKS : Moheshwarpasha, Ward-1</t>
  </si>
  <si>
    <t>PKS : Mirerdanga, Ward-2</t>
  </si>
  <si>
    <t>PKS : Deana, Ward-4</t>
  </si>
  <si>
    <t>PKS : Daulatpur, Ward-6</t>
  </si>
  <si>
    <t>PKS : Khalishpur, Ward-12</t>
  </si>
  <si>
    <t>PKS : Islamabad, Ward-19</t>
  </si>
  <si>
    <t>PKS : Sheikhpara, Ward-20</t>
  </si>
  <si>
    <t>PKS : South Central Road, Ward-22&amp;29</t>
  </si>
  <si>
    <t>PKS : Nirala, Ward-24</t>
  </si>
  <si>
    <t>PKS : Islampur Road, Ward-27&amp;28</t>
  </si>
  <si>
    <t>DOTS Corner, Siromoni Industrial Area.</t>
  </si>
  <si>
    <t>DOTS Corner. Khulna Medical College Hosp.</t>
  </si>
  <si>
    <t>KMSS, UPHCSDP, PA-1, KCC</t>
  </si>
  <si>
    <t>BAMANEH:  Nakhal Para , Ward -25(N)</t>
  </si>
  <si>
    <t>BGMEA : Gulshan</t>
  </si>
  <si>
    <t>BGMEA : Malibagh Health Center</t>
  </si>
  <si>
    <t>BGMEA : Mirpur</t>
  </si>
  <si>
    <t>BGMEA : Mohammadpur Health Center</t>
  </si>
  <si>
    <t>BGMEA : Uttara</t>
  </si>
  <si>
    <t>BGMEA : Gazipur</t>
  </si>
  <si>
    <t>BGMEA : Gazipur (Konabari)</t>
  </si>
  <si>
    <t>BGMEA : Narayanganj</t>
  </si>
  <si>
    <t>Badda</t>
  </si>
  <si>
    <t>Bhagolpur</t>
  </si>
  <si>
    <t>Cantonment</t>
  </si>
  <si>
    <t>Dakkhinkhan</t>
  </si>
  <si>
    <t>Demra</t>
  </si>
  <si>
    <t>Dhanmondi</t>
  </si>
  <si>
    <t>Kamrangirchar</t>
  </si>
  <si>
    <t>Mathertech</t>
  </si>
  <si>
    <t>Matuail</t>
  </si>
  <si>
    <t>Mirpur-1</t>
  </si>
  <si>
    <t>Rasulpur</t>
  </si>
  <si>
    <t>Sabujbag</t>
  </si>
  <si>
    <t>Shyampur</t>
  </si>
  <si>
    <t>Sutrapur</t>
  </si>
  <si>
    <t>Uttara</t>
  </si>
  <si>
    <t>Uttarkhan</t>
  </si>
  <si>
    <t>Bangladesh  Medical College Hosp.</t>
  </si>
  <si>
    <t>BIRDEM Hospital</t>
  </si>
  <si>
    <t>BSMMU Hospital</t>
  </si>
  <si>
    <t>Dhaka Medical College and Hosp.</t>
  </si>
  <si>
    <t>Dhaka National Medical College Hosp.</t>
  </si>
  <si>
    <t>Dhaka Shishu Hospital</t>
  </si>
  <si>
    <t>East West Hospital, Uttara</t>
  </si>
  <si>
    <t>Holy Family Medical College Hosp.</t>
  </si>
  <si>
    <t>IC M Hospital</t>
  </si>
  <si>
    <t>Kurmitola General Hosp.</t>
  </si>
  <si>
    <t>Medical College for Women and Hospital (MCWH), Uttara</t>
  </si>
  <si>
    <t>Shaheed Monsur Ali Medical College &amp; Hospital (SMAMCH)</t>
  </si>
  <si>
    <t>Shahid Sohrawardi Hospital</t>
  </si>
  <si>
    <t>Sir Salimullah Medical College &amp; Mitford Hosp.</t>
  </si>
  <si>
    <t>CWFD: Ward 25&amp;26(S): Lalbag</t>
  </si>
  <si>
    <t>CWFD: Ward 38&amp;41(S): Wari</t>
  </si>
  <si>
    <t>CWFD: Ward 45(S): Ganderia</t>
  </si>
  <si>
    <t>FOB(Syedabad)</t>
  </si>
  <si>
    <t>Comb M Hospital, Dhaka</t>
  </si>
  <si>
    <t>Dhaka Central Jail</t>
  </si>
  <si>
    <t>Kamrangir(GOB)</t>
  </si>
  <si>
    <t>NIDCH (hospital - opd)</t>
  </si>
  <si>
    <t>International Organization for Migration- IOM, Dhanmondi</t>
  </si>
  <si>
    <t>Dhaka Community Hospital, Ramna</t>
  </si>
  <si>
    <t>Gonoshathaya Kendra, Nagar Hospital</t>
  </si>
  <si>
    <t>PSKP/ Ward 17: Khil Khat</t>
  </si>
  <si>
    <t>Salvation Army: Ward 5: Mirpur</t>
  </si>
  <si>
    <t xml:space="preserve">BGMEA </t>
  </si>
  <si>
    <t>BRAC/Alkaron</t>
  </si>
  <si>
    <t>BRAC/Central Jail</t>
  </si>
  <si>
    <t>BRAC/CPEZ</t>
  </si>
  <si>
    <t>BRAC/DOTS Corner, CPA Hospital</t>
  </si>
  <si>
    <t>BRAC/Fozdarhat Industries area</t>
  </si>
  <si>
    <t>BRAC/Kalurghat Inds. Area</t>
  </si>
  <si>
    <t>BRAC/Karnophully  Inds. Area</t>
  </si>
  <si>
    <t>BRAC/KEPZ</t>
  </si>
  <si>
    <t>BRAC/Pathantooli</t>
  </si>
  <si>
    <t>BRAC/Pathargata</t>
  </si>
  <si>
    <t>BRAC/Railway Hospital</t>
  </si>
  <si>
    <t>Ma-O-Shishu-General Hospital</t>
  </si>
  <si>
    <t>Agrabad South</t>
  </si>
  <si>
    <t>Bakalia East</t>
  </si>
  <si>
    <t>Bakalia South</t>
  </si>
  <si>
    <t>Chawk Bazar</t>
  </si>
  <si>
    <t>Dewan Bazar</t>
  </si>
  <si>
    <t>Dewn Hat</t>
  </si>
  <si>
    <t>Firingee Bazar</t>
  </si>
  <si>
    <t>Lalkhan Bazar</t>
  </si>
  <si>
    <t>Madarbari East (Ynus Miah)</t>
  </si>
  <si>
    <t>Madarbari West</t>
  </si>
  <si>
    <t>Panchlaish</t>
  </si>
  <si>
    <t>Sarai Para</t>
  </si>
  <si>
    <t>South Kattali, word 11</t>
  </si>
  <si>
    <t>Agrabad Urban Dispensary</t>
  </si>
  <si>
    <t>BNS Potenga-Hospital</t>
  </si>
  <si>
    <t>Colonel Hat Urban Dispensary</t>
  </si>
  <si>
    <t>CSSHC, Skin &amp; Ven. Dis. Agrabad South</t>
  </si>
  <si>
    <t>Gousal Azam Urban Dispensary</t>
  </si>
  <si>
    <t>Halishahar Govt. Urban Dispensary</t>
  </si>
  <si>
    <t>Merin Academy Urban Dispensary</t>
  </si>
  <si>
    <t>Pahartali North (Feroz Shah)</t>
  </si>
  <si>
    <t>Panshlish Urban Dispensary</t>
  </si>
  <si>
    <t>Roufabad Urban Dispensary</t>
  </si>
  <si>
    <t>Seamans Dispensary</t>
  </si>
  <si>
    <t>Shershah Colony Urban Dispensary</t>
  </si>
  <si>
    <t>Image I (Nasirabad)</t>
  </si>
  <si>
    <t>Image-II (Jalalabad)</t>
  </si>
  <si>
    <t>Image-III (Chandgaon )</t>
  </si>
  <si>
    <t>Image IV (Amanbazar)</t>
  </si>
  <si>
    <t>Image (Kattali Clinic)</t>
  </si>
  <si>
    <t>Mamata-CHC-1</t>
  </si>
  <si>
    <t>Mamata-CHC-2 ( West Madarbari)</t>
  </si>
  <si>
    <t>Mamata-CHC-4</t>
  </si>
  <si>
    <t>Mamata-CHC-5</t>
  </si>
  <si>
    <t>Mamata-CHC-6 ( Khulshi)</t>
  </si>
  <si>
    <t>Mamata-CHC-7 ( Ambagan, Pahartoly)</t>
  </si>
  <si>
    <t>Mamata-I (Bandar )</t>
  </si>
  <si>
    <t>Nishkriti- Double Muring/ Firingee Bazar</t>
  </si>
  <si>
    <t>Nishkriti -Jamal Khan</t>
  </si>
  <si>
    <t>Nishkriti- Pahartali</t>
  </si>
  <si>
    <t>Nishkriti-West Bakalia</t>
  </si>
  <si>
    <t>Nishkriti - Bandar/ Halishahar</t>
  </si>
  <si>
    <t>Nishkriti- Monsurabad</t>
  </si>
  <si>
    <t>Sholashahar West (NATAB)</t>
  </si>
  <si>
    <t>Halishahar South (YoungOne-CEPZ)</t>
  </si>
  <si>
    <t>TB-10 (Case Finding)</t>
  </si>
  <si>
    <t>District/ Organization</t>
  </si>
  <si>
    <t>Menu</t>
  </si>
  <si>
    <t>NATIONAL TUBERCULOSIS CONTROL PROGRAM</t>
  </si>
  <si>
    <t>TB 10</t>
  </si>
  <si>
    <t>Directorate General of Health Services, Bangladesh</t>
  </si>
  <si>
    <t>Quarterly report on case finding  of tuberculosis</t>
  </si>
  <si>
    <t>Name of District:</t>
  </si>
  <si>
    <t xml:space="preserve">Patients registered during  </t>
  </si>
  <si>
    <t>Date of Completion of this Form:</t>
  </si>
  <si>
    <t>Name of Upazila/ Centre/ Address:</t>
  </si>
  <si>
    <t xml:space="preserve"> quarter</t>
  </si>
  <si>
    <t>Name &amp; Signature of UH&amp;FPO/ In-charge of DOTS/ Health Unit:</t>
  </si>
  <si>
    <t>Population of the area:</t>
  </si>
  <si>
    <t>Bact. Confirm CNR:</t>
  </si>
  <si>
    <t>Pulmonary</t>
  </si>
  <si>
    <t>Extra-Pulmonary</t>
  </si>
  <si>
    <t>Total (19)</t>
  </si>
  <si>
    <t>Bacteriologically Confirmed TB cases</t>
  </si>
  <si>
    <t xml:space="preserve">Clinically Diagnosed </t>
  </si>
  <si>
    <t>Bacteriologically Confirmed / Clinically Diagnosed TB cases</t>
  </si>
  <si>
    <t>Treatment History Unknown (1)</t>
  </si>
  <si>
    <t>New (2)</t>
  </si>
  <si>
    <t>Previously treated</t>
  </si>
  <si>
    <t>Treatment History Unknown (7)</t>
  </si>
  <si>
    <t>New (8)</t>
  </si>
  <si>
    <t>Treatment History Unknown (13)</t>
  </si>
  <si>
    <t>New (14)</t>
  </si>
  <si>
    <t>Relapses (3)</t>
  </si>
  <si>
    <t>Treatment after failure (4)</t>
  </si>
  <si>
    <t>Treatment after loss to follow up (5)</t>
  </si>
  <si>
    <t>Others (Treatment Outcome Unknown) (6)</t>
  </si>
  <si>
    <t>Relapses (9)</t>
  </si>
  <si>
    <t>Treatment after failure (10)</t>
  </si>
  <si>
    <t>Treatment after loss to follow up (11)</t>
  </si>
  <si>
    <t>Others (Treatment Outcome Unknown) (12)</t>
  </si>
  <si>
    <t>Relapses (15)</t>
  </si>
  <si>
    <t>Treatment after failure (16)</t>
  </si>
  <si>
    <t>Treatment after  loss to follow up (17)</t>
  </si>
  <si>
    <t>Others (Treatment Outcome Unknown) (18)</t>
  </si>
  <si>
    <t>M</t>
  </si>
  <si>
    <t>F</t>
  </si>
  <si>
    <t>Total</t>
  </si>
  <si>
    <t>Age-groups</t>
  </si>
  <si>
    <t>0-4</t>
  </si>
  <si>
    <t>5-14</t>
  </si>
  <si>
    <t>15-24</t>
  </si>
  <si>
    <t>25-34</t>
  </si>
  <si>
    <t>35-44</t>
  </si>
  <si>
    <t>45-54</t>
  </si>
  <si>
    <t>55-64</t>
  </si>
  <si>
    <t>&gt;=65</t>
  </si>
  <si>
    <t>Comment (if any):</t>
  </si>
  <si>
    <t>District:</t>
  </si>
  <si>
    <t>Upazila/ Address &amp; Ward No:</t>
  </si>
  <si>
    <r>
      <t xml:space="preserve">PP </t>
    </r>
    <r>
      <rPr>
        <sz val="10"/>
        <color indexed="8"/>
        <rFont val="Arial Narrow"/>
        <family val="2"/>
      </rPr>
      <t>(graduate)</t>
    </r>
  </si>
  <si>
    <t>Non-graduate PP</t>
  </si>
  <si>
    <t>GFS</t>
  </si>
  <si>
    <t>SS/ NGFS</t>
  </si>
  <si>
    <t>VD</t>
  </si>
  <si>
    <t>CV</t>
  </si>
  <si>
    <t>Govt. Hospital</t>
  </si>
  <si>
    <t>Private Hospital</t>
  </si>
  <si>
    <t>CHCP</t>
  </si>
  <si>
    <t>TB Patient</t>
  </si>
  <si>
    <t>Others (specify)</t>
  </si>
  <si>
    <t>Note: Like as treatment card</t>
  </si>
  <si>
    <t>No. of Presumptive TB cases examined for diagnosis by sputum smear microscopy</t>
  </si>
  <si>
    <t>No. of Presumptive TB cases with positive sputum smear microscopy result</t>
  </si>
  <si>
    <t>Male</t>
  </si>
  <si>
    <t>Female</t>
  </si>
  <si>
    <t>No. of Presumptive TB cases examined by GeneXpert</t>
  </si>
  <si>
    <t>No. of TB patients tested for HIV before or during TB treatment</t>
  </si>
  <si>
    <t>No. of patients found HIV positive before or during TB treatment</t>
  </si>
  <si>
    <t xml:space="preserve">Bacteriologically Confirmed New/ treatment History Unknown Pulmonary TB cases </t>
  </si>
  <si>
    <t xml:space="preserve">Clinically diagnosed New/ treatment History Unknown Pulmonary TB cases </t>
  </si>
  <si>
    <t xml:space="preserve">New/ treatment History Unknown Extra Pulmonary TB cases </t>
  </si>
  <si>
    <t>All re-treatment cases</t>
  </si>
  <si>
    <t>No. of PLWHA tested for AFB</t>
  </si>
  <si>
    <t>No. of AFB positive result among tested PLWHA</t>
  </si>
  <si>
    <t>***PLWHA-People living with HIV/AIDS</t>
  </si>
  <si>
    <t>TB 11</t>
  </si>
  <si>
    <t>Quarterly Report onTreatment Results of TB Patients Registered 12-15 months earlier</t>
  </si>
  <si>
    <t xml:space="preserve">quarter  </t>
  </si>
  <si>
    <t>Treatment Success Rate of new</t>
  </si>
  <si>
    <t>during above quarter :</t>
  </si>
  <si>
    <t>Total No. of  Patients reported during the above quarter</t>
  </si>
  <si>
    <t>Type of Patients</t>
  </si>
  <si>
    <t>(3)
Died</t>
  </si>
  <si>
    <t>(6)
Transferred out</t>
  </si>
  <si>
    <t xml:space="preserve">(7)                         Not Evaluated </t>
  </si>
  <si>
    <t>T</t>
  </si>
  <si>
    <t>1. Pulmonary Bacteriologically Confirmed</t>
  </si>
  <si>
    <t>1.1 New/ Treatment History Unknown</t>
  </si>
  <si>
    <t>1.2 Relapses</t>
  </si>
  <si>
    <t>1.3 Treatment after failure</t>
  </si>
  <si>
    <t>1.4 Treatment after loss to follow up</t>
  </si>
  <si>
    <t xml:space="preserve">1.5 Others Previously Treated </t>
  </si>
  <si>
    <t>1.6 Total</t>
  </si>
  <si>
    <t>2. Pulmonary Clinically Diagnosed</t>
  </si>
  <si>
    <t>2.1 New/ Treatment History Unknown</t>
  </si>
  <si>
    <t>2.2 Relapses</t>
  </si>
  <si>
    <t>2.3 Treatment after failure</t>
  </si>
  <si>
    <t>2.4 Treatment after loss to follow up</t>
  </si>
  <si>
    <t xml:space="preserve">2.5 Others Previously Treated </t>
  </si>
  <si>
    <t>2.6 Total</t>
  </si>
  <si>
    <t>TB/HIV activities*</t>
  </si>
  <si>
    <t>No. of patients on CPT</t>
  </si>
  <si>
    <t>* Includes TB Patients continuing on CPT started before TB diagnosis and those started during TB treatment (till last day of TB treatment)</t>
  </si>
  <si>
    <t>* Includes TB Patients continuing on ART started before TB diagnosis and those started during TB treatment (till last day of TB treatment)</t>
  </si>
  <si>
    <t>TB 12</t>
  </si>
  <si>
    <t xml:space="preserve">Quarterly Report on Sputum Conversion at 2/3 Months of Pulmonary TB patients registered 3-6 months earlier  </t>
  </si>
  <si>
    <t>Total No. of  Pulmonary Patients reported during the above quarter</t>
  </si>
  <si>
    <t>(1)                  Smear Negative</t>
  </si>
  <si>
    <t>(2)                  Smear Positive</t>
  </si>
  <si>
    <t xml:space="preserve">(4)
Failure </t>
  </si>
  <si>
    <t>(5)
Lost to follow up (Defaulted)</t>
  </si>
  <si>
    <t xml:space="preserve"> (1 to 7)                                    Grand Total </t>
  </si>
  <si>
    <t>Sputum Conversion Rate</t>
  </si>
  <si>
    <t xml:space="preserve">New </t>
  </si>
  <si>
    <t>Retreatment</t>
  </si>
  <si>
    <t>PP</t>
  </si>
  <si>
    <t>District/ Organization Total</t>
  </si>
  <si>
    <t>Case Notification</t>
  </si>
  <si>
    <t>Pulmonary Bact. Conf. Treat. Hist.Unknown</t>
  </si>
  <si>
    <t>Pulmonary Bact. Conf. New</t>
  </si>
  <si>
    <t>Pulmonary Bact. Conf. Relaps</t>
  </si>
  <si>
    <t>Pulmonary Bact. Conf. Treat. After Failure</t>
  </si>
  <si>
    <t>Pulmonary Bact. Conf. Treat. After Loss of follow up</t>
  </si>
  <si>
    <t>Pulmonary Bact. Conf. Others</t>
  </si>
  <si>
    <t>Pulmonary Clini. Diag. Treat. Hist.Unknown</t>
  </si>
  <si>
    <t>Pulmonary Clini. Diag. New</t>
  </si>
  <si>
    <t>Pulmonary Clini. Diag. Relaps</t>
  </si>
  <si>
    <t>Pulmonary Clini. Diag. Treat. After Failure</t>
  </si>
  <si>
    <t>Pulmonary Clini. Diag. Treat. After Loss of follow up</t>
  </si>
  <si>
    <t>Pulmonary Clini. Diag. Others</t>
  </si>
  <si>
    <t>Extra-Pulmonary  Treat. Hist.Unknown</t>
  </si>
  <si>
    <t>Extra-Pulmonary  New</t>
  </si>
  <si>
    <t>Extra-Pulmonary  Relaps</t>
  </si>
  <si>
    <t>Extra-Pulmonary  Treat. After Failure</t>
  </si>
  <si>
    <t>Extra-Pulmonary  Treat. After Loss of follow up</t>
  </si>
  <si>
    <t>Extra-Pulmonary  Others</t>
  </si>
  <si>
    <r>
      <t>&gt;=</t>
    </r>
    <r>
      <rPr>
        <b/>
        <sz val="10"/>
        <rFont val="MS Sans Serif"/>
        <family val="2"/>
      </rPr>
      <t>65</t>
    </r>
  </si>
  <si>
    <t>SL#</t>
  </si>
  <si>
    <t>Upazila</t>
  </si>
  <si>
    <t>LABORATORY ACTIVITY- SPUTUM SMEAR MICROSCOPY</t>
  </si>
  <si>
    <t>LABORATORY ACTIVITY- GeneXpert TEST</t>
  </si>
  <si>
    <t>HIV Before TB treatment</t>
  </si>
  <si>
    <t>HIV positive</t>
  </si>
  <si>
    <t>PATIENTS REFFERED BY</t>
  </si>
  <si>
    <t>Examined</t>
  </si>
  <si>
    <t>Microscopy Result</t>
  </si>
  <si>
    <t>Susceptible Result</t>
  </si>
  <si>
    <t>Pulm. Bact. Conf. New/ Treat. His. Unknown</t>
  </si>
  <si>
    <t>Pulm. Clin. Diag. New/ Treat. His. Unknown</t>
  </si>
  <si>
    <t>Extra-Pulm. New/ Treat. His. Unknown</t>
  </si>
  <si>
    <t>All Re-treatment Cases</t>
  </si>
  <si>
    <t>Non-PP</t>
  </si>
  <si>
    <t>SS/NGFS</t>
  </si>
  <si>
    <t>Govt.Hos.</t>
  </si>
  <si>
    <t>Pri.Hos.</t>
  </si>
  <si>
    <t>Others</t>
  </si>
  <si>
    <t>Treatment Outcome</t>
  </si>
  <si>
    <t>Pulmonary Bacteriologically Confirmed New/ Treatment History Unknown</t>
  </si>
  <si>
    <t>Pulmonary Bacteriologically Confirmed Relapses</t>
  </si>
  <si>
    <t>Pulmonary Bacteriologically Confirmed Treatment after failure</t>
  </si>
  <si>
    <t>Pulmonary Bacteriologically Confirmed Treatment after loss to follow up</t>
  </si>
  <si>
    <t>Pulmonary Bacteriologically Confirmed Others</t>
  </si>
  <si>
    <t>Pulmonary Clinically Diagnosed New/ Treatment History Unknown</t>
  </si>
  <si>
    <t>Pulmonary Clinically Diagnosed Relapses</t>
  </si>
  <si>
    <t>Pulmonary Clinically Diagnosed Treatment after failure</t>
  </si>
  <si>
    <t>Pulmonary Clinically Diagnosed Treatment after loss to follow up</t>
  </si>
  <si>
    <t xml:space="preserve">Res. Case </t>
  </si>
  <si>
    <t>Died</t>
  </si>
  <si>
    <t>Def.</t>
  </si>
  <si>
    <t>Trans. Out</t>
  </si>
  <si>
    <t>Not Evalu.</t>
  </si>
  <si>
    <t>Pulmonary Clinically Diagnosed Others</t>
  </si>
  <si>
    <t>Sputum Conversion</t>
  </si>
  <si>
    <t>Smear -ve</t>
  </si>
  <si>
    <t>Smear +ve</t>
  </si>
  <si>
    <t>Failure</t>
  </si>
  <si>
    <t>Qrt.</t>
  </si>
  <si>
    <t>District/ Organization Total View</t>
  </si>
  <si>
    <t>Block 1: All TB cases registered (excluding "Transfer in")</t>
  </si>
  <si>
    <t>Bact. Confirm New Cases:</t>
  </si>
  <si>
    <t>Block 5: TB/ HIV activities</t>
  </si>
  <si>
    <t>No. of Presumptive TB cases with MTB positive and RIF susceptible result</t>
  </si>
  <si>
    <t>5 (A) Diagnosed TB cases (with high risk for HIV)</t>
  </si>
  <si>
    <t>5 (B) ***PLWHA suspect for TB</t>
  </si>
  <si>
    <t>Name, Designation, Signature &amp; Contact no. of Person completed the Form:</t>
  </si>
  <si>
    <t>Barguna DOTs Corner</t>
  </si>
  <si>
    <t>Division</t>
  </si>
  <si>
    <t>DOTs Corner</t>
  </si>
  <si>
    <t>Bandarban DOTs Corner</t>
  </si>
  <si>
    <t>Brahmanbaria DoTs Corner</t>
  </si>
  <si>
    <t>Chandpur DoTs Corner</t>
  </si>
  <si>
    <t>Coxs Bazar DOTs Corner</t>
  </si>
  <si>
    <t>Feni Dots Corner</t>
  </si>
  <si>
    <t>Khagrachari DOTs corner</t>
  </si>
  <si>
    <t>Lakshmipur Dots Corner</t>
  </si>
  <si>
    <t>Rangamati DoTs Corner</t>
  </si>
  <si>
    <t>Manikganj DOTs Corner</t>
  </si>
  <si>
    <t>Narayanganj DOTs Corner</t>
  </si>
  <si>
    <t>Bagerhat DOTs Corner</t>
  </si>
  <si>
    <t>Dots Corner: 250 Bed GH</t>
  </si>
  <si>
    <t>Jhenaidah DOTs Corner</t>
  </si>
  <si>
    <t>Kushtia DOTs Corner</t>
  </si>
  <si>
    <t>Meherpur DOTs Corner</t>
  </si>
  <si>
    <t>Narail DOTs Corner</t>
  </si>
  <si>
    <t>Satkhira DOTs Corner</t>
  </si>
  <si>
    <t>T.M.S.S Medical College &amp; Rafatullah Community Hospital</t>
  </si>
  <si>
    <t>Jaipurhat DOTs Corner</t>
  </si>
  <si>
    <t>Gaibandha DOTs Corner</t>
  </si>
  <si>
    <t>Nilphamari DOTs Corner</t>
  </si>
  <si>
    <t>Sunamganj DOTs Corner</t>
  </si>
  <si>
    <t>CUnit</t>
  </si>
  <si>
    <t>Population</t>
  </si>
  <si>
    <t>CNR</t>
  </si>
  <si>
    <t>Spu. Con. Rate New</t>
  </si>
  <si>
    <t>Spu. Con. Rate Retr.</t>
  </si>
  <si>
    <t>Center</t>
  </si>
  <si>
    <t>Dhaka Mahanagar General Hospital, Nayabazar</t>
  </si>
  <si>
    <t>Ashar Alo Society</t>
  </si>
  <si>
    <t>Write here the Name of CS/ In-charge</t>
  </si>
  <si>
    <t>Write here the Name &amp; Desig. of Person com. the Form</t>
  </si>
  <si>
    <t>Write here Contact no.</t>
  </si>
  <si>
    <t>Mirzapur 2nd Lab (Gorai)</t>
  </si>
  <si>
    <t>bacteriologically positive cases</t>
  </si>
  <si>
    <t>3. Extra-Pulmonary Bacteriologically Confirmed/ Clinically Diagnosed</t>
  </si>
  <si>
    <t>3.1 New/ Treatment History Unknown</t>
  </si>
  <si>
    <t>3.2 Relapses</t>
  </si>
  <si>
    <t>3.3 Treatment after failure</t>
  </si>
  <si>
    <t>3.4 Treatment after loss to follow up</t>
  </si>
  <si>
    <t xml:space="preserve">3.5 Others Previously Treated </t>
  </si>
  <si>
    <t>3.6 Total</t>
  </si>
  <si>
    <t>IPT</t>
  </si>
  <si>
    <t>TB/HIV Patient (Total)</t>
  </si>
  <si>
    <t>No. of patients on ART</t>
  </si>
  <si>
    <t>IPT Started</t>
  </si>
  <si>
    <t>IPT Completed</t>
  </si>
  <si>
    <t>Rajshahi_Metropolitan_RIC</t>
  </si>
  <si>
    <t>RIC, RCC, PA-01</t>
  </si>
  <si>
    <t>BGMEA : Hemayetpur, Savar</t>
  </si>
  <si>
    <t>Pulmonary Bacteriologically Confirmed Others Previously Treated</t>
  </si>
  <si>
    <t>Pulmonary Clinically Diagnosed Others Previously Treated</t>
  </si>
  <si>
    <t>Defaulted</t>
  </si>
  <si>
    <t>Extra-Pulmonary New/ Treatment History Unknown</t>
  </si>
  <si>
    <t>Extra-Pulmonary Relapses</t>
  </si>
  <si>
    <t>Extra-Pulmonary Treatment after failure</t>
  </si>
  <si>
    <t>Extra-Pulmonary Treatment after loss to follow up</t>
  </si>
  <si>
    <t>Extra-Pulmonary Others Previously Treated</t>
  </si>
  <si>
    <t>TB/ HIV Activities</t>
  </si>
  <si>
    <t>TB/ HIV Patient (Total)</t>
  </si>
  <si>
    <t>TSR of New PBC</t>
  </si>
  <si>
    <t>Jamtola DOTS and MC :Sector# 4, House# 241, Uttara</t>
  </si>
  <si>
    <t xml:space="preserve">DOTS Centre: Second Colony, Mazar Road, Horirampur Bazar(South Community Centre), Mirpur                                                          </t>
  </si>
  <si>
    <t>DOTS and MC:House# 490, Dakkhin Paikpara, DNCC Ward-11(Near New Bazar)</t>
  </si>
  <si>
    <t>DOTS and MC: House#42/1, Shahidnaghor Boubazar, Ward# 24, Dhaka</t>
  </si>
  <si>
    <t>DOTS and MC: House#177, Noyatola, Maghbazar</t>
  </si>
  <si>
    <t>DOTS and MC: House# G-188/3, Mohakahali School Road, (Wireless Gate) Gulshan</t>
  </si>
  <si>
    <t>DOTS and MC: House# W/3 Noorjahan Road, Mohammadpur</t>
  </si>
  <si>
    <t>Narayanganj BKMEA</t>
  </si>
  <si>
    <t>Ashuganj</t>
  </si>
  <si>
    <t>Kalukhale</t>
  </si>
  <si>
    <t>KMSS: DNCC, J-2/A, Extension Pallabi, Mirpur, Dhaka</t>
  </si>
  <si>
    <t>KMSS: DNCC, House-32, Road-6, Mirpur-1, Dhaka</t>
  </si>
  <si>
    <t>Dhaka_Metropolitan_KMSS_DSCC</t>
  </si>
  <si>
    <t>Dhaka_Metropolitan_KMSS_DNCC</t>
  </si>
  <si>
    <t>Dhaka_Metropolitan_NariMaitree</t>
  </si>
  <si>
    <t>Dhaka_Metropolitan_AAS</t>
  </si>
  <si>
    <t xml:space="preserve">DOTS and MC: House No. 389, Munsibari Sarak, Ground Floor, North Ibrahimpur, Dhaka                                </t>
  </si>
  <si>
    <t>Rajshahi_Metropolitan_BRAC</t>
  </si>
  <si>
    <t>BRAC Kazla, Rajshahi</t>
  </si>
  <si>
    <t>Mugda</t>
  </si>
  <si>
    <t>Khilgaon</t>
  </si>
  <si>
    <t>Goran</t>
  </si>
  <si>
    <t>Kamalapur</t>
  </si>
  <si>
    <t>South Jatrabari</t>
  </si>
  <si>
    <t>Jurain</t>
  </si>
  <si>
    <t>Shahjahanpur</t>
  </si>
  <si>
    <t>ICDDR,B</t>
  </si>
  <si>
    <t>0-14</t>
  </si>
  <si>
    <t>15+</t>
  </si>
  <si>
    <t>(2)
Died</t>
  </si>
  <si>
    <t xml:space="preserve">(1)
Successfully Treated (Cured+Treatment Completed)   </t>
  </si>
  <si>
    <t>Age Group</t>
  </si>
  <si>
    <t xml:space="preserve">(1 to 6) 
Grand Total </t>
  </si>
  <si>
    <t xml:space="preserve">(6)                         Not Evaluated </t>
  </si>
  <si>
    <t>(5)
Transferred out</t>
  </si>
  <si>
    <t>(4) 
Lost to follow up
(Defaulted)</t>
  </si>
  <si>
    <t>(3)
Failure</t>
  </si>
  <si>
    <t>Block 1: Treatment outcome of all types of TB patients</t>
  </si>
  <si>
    <t>IPT Started during the above quarter</t>
  </si>
  <si>
    <t>Total No. of  TB Patients with known HIV status reported during the above quarter</t>
  </si>
  <si>
    <t>1. TB patients tested for HIV</t>
  </si>
  <si>
    <t xml:space="preserve">1.1 Bacteriologically Confirmed New/ treatment History Unknown Pulmonary TB cases </t>
  </si>
  <si>
    <t xml:space="preserve">1.2 Clinically diagnosed New/ treatment History Unknown Pulmonary TB cases </t>
  </si>
  <si>
    <t xml:space="preserve">1.3 New/ treatment History Unknown Extra Pulmonary TB cases </t>
  </si>
  <si>
    <t>1.4 All re-treatment cases</t>
  </si>
  <si>
    <t>1.5 Total</t>
  </si>
  <si>
    <t>2. TB patients found HIV positive</t>
  </si>
  <si>
    <t xml:space="preserve">2.1 Bacteriologically Confirmed New/ treatment History Unknown Pulmonary TB cases </t>
  </si>
  <si>
    <t xml:space="preserve">2.2 Clinically diagnosed New/ treatment History Unknown Pulmonary TB cases </t>
  </si>
  <si>
    <t xml:space="preserve">2.3 New/ treatment History Unknown Extra Pulmonary TB cases </t>
  </si>
  <si>
    <t>2.4 All re-treatment cases</t>
  </si>
  <si>
    <t>2.5 Total</t>
  </si>
  <si>
    <t xml:space="preserve">Khilkhet DOTS and MC: Ka-147/3-A, Nowa Nogor, Khilkhet, Dhaka-1229
</t>
  </si>
  <si>
    <t>Successfully Treated</t>
  </si>
  <si>
    <t>TB patients tested for HIV</t>
  </si>
  <si>
    <t>New Pul. Bact. Conf.</t>
  </si>
  <si>
    <t>New Pul. Clin. Diag.</t>
  </si>
  <si>
    <t>New Extra-Pumonary</t>
  </si>
  <si>
    <t>All Retreatment</t>
  </si>
  <si>
    <t>TB patients found HIV positive</t>
  </si>
  <si>
    <t>Extra Pulmonary New</t>
  </si>
  <si>
    <t>For checking Child TB</t>
  </si>
  <si>
    <t>Satkhira Medical College Hospital</t>
  </si>
  <si>
    <t>EPZ</t>
  </si>
  <si>
    <t>DOTS Corner. Ad-din Akij Medical College Hosp.</t>
  </si>
  <si>
    <t>ICDDR,B: Dhanmondi</t>
  </si>
  <si>
    <t>ICDDR,B: Golapbagh</t>
  </si>
  <si>
    <t>ICDDR,B: Mohakhali</t>
  </si>
  <si>
    <t>Shyamoli 250 Bed TB Hospital</t>
  </si>
  <si>
    <t>Child TB Male</t>
  </si>
  <si>
    <t>Child TB Female</t>
  </si>
  <si>
    <t>BRAC: Parkview Medical College Hospital</t>
  </si>
  <si>
    <t>DOTS Corner: Sadar Hospital</t>
  </si>
  <si>
    <t>KMSS: DSCC, Ward 33, 90/1, Aga Sadek Road, Dhaka</t>
  </si>
  <si>
    <t>KMSS: DSCC, Ward 35, 1 No. Bashabari Lane, Dhaka</t>
  </si>
  <si>
    <t>DOTS Corner: Bangabandhu Memorial Hospital (BBMH-USTC)</t>
  </si>
  <si>
    <t>BGC Trust DOTS Corner</t>
  </si>
  <si>
    <t>Uttara Adhunik Medical College Hospital</t>
  </si>
  <si>
    <t>Mugda General Hospital</t>
  </si>
  <si>
    <t>Self</t>
  </si>
  <si>
    <t>Block 3: Laboratory Activity - Sputum smear microscopy**</t>
  </si>
  <si>
    <t>Block 6: IPT activities</t>
  </si>
  <si>
    <t>No. of eligible child</t>
  </si>
  <si>
    <t>Block 4: Laboratory Activity – GeneXpert test**</t>
  </si>
  <si>
    <t>Age-groups (Registered child)</t>
  </si>
  <si>
    <t>&lt;1 year</t>
  </si>
  <si>
    <t>1 to &lt;5 years</t>
  </si>
  <si>
    <t>** This information to be included in the Lab report form</t>
  </si>
  <si>
    <t xml:space="preserve">* PP-Private Practitioner, GFS-Govt. Field staff, SS-Shastha Shebika, NGFS-Nongovernment Field Staff, VD-Village Doctor, CV- Community Volunteer, CHCP- Community Health Care Provider </t>
  </si>
  <si>
    <t>No. of child registered for IPT</t>
  </si>
  <si>
    <t>Block 2: No. of Patients Referred by*:</t>
  </si>
  <si>
    <t>Block 2: Treatment completed status</t>
  </si>
  <si>
    <t>New</t>
  </si>
  <si>
    <t>IPT Completed among registered during the above quarter</t>
  </si>
  <si>
    <t>Total No. of Treatment completed among Pulmonary Bacteriologically Confirmed cases registered during the above quarter</t>
  </si>
  <si>
    <t>Block 4: Treatment outcome of TB patients with known HIV status</t>
  </si>
  <si>
    <t>Registered for IPT</t>
  </si>
  <si>
    <t>&lt; 1 years</t>
  </si>
  <si>
    <t>1 to &lt; 5 years</t>
  </si>
  <si>
    <t>Age groups (Registered Child)</t>
  </si>
  <si>
    <t>Retreat.</t>
  </si>
  <si>
    <t>Treatment Completed of PBC</t>
  </si>
  <si>
    <t>ICDDR,B: Rampura</t>
  </si>
  <si>
    <t>ICDDR,B: Uttara</t>
  </si>
  <si>
    <t>ICDDR,B: Golpahar</t>
  </si>
  <si>
    <t>Sarkari Karmachari Hospital</t>
  </si>
  <si>
    <t>CDC- Chankharpool</t>
  </si>
  <si>
    <t>PLWHA Suspect for TB</t>
  </si>
  <si>
    <t># of PLWHA tested for AFB</t>
  </si>
  <si>
    <t># of AFB Positive result</t>
  </si>
  <si>
    <t>Chattogram_Division</t>
  </si>
  <si>
    <t>Chattogram_Metropolitan</t>
  </si>
  <si>
    <t>Chattogram</t>
  </si>
  <si>
    <t>Chattogram_Metropolitan_AAS</t>
  </si>
  <si>
    <t>Chattogram_Metropolitan_BGMEA</t>
  </si>
  <si>
    <t>Chattogram_Metropolitan_BRAC</t>
  </si>
  <si>
    <t>Chattogram_Metropolitan_CCC</t>
  </si>
  <si>
    <t>Chattogram_Metropolitan_GoB</t>
  </si>
  <si>
    <t>Chattogram_Metropolitan_ICDDRB</t>
  </si>
  <si>
    <t>Chattogram_Metropolitan_IMAGE</t>
  </si>
  <si>
    <t>Chattogram_Metropolitan_MAMATA</t>
  </si>
  <si>
    <t>Chattogram_Metropolitan_NISHKRITI</t>
  </si>
  <si>
    <t>Chattogram_Metropolitan_NATAB</t>
  </si>
  <si>
    <t>Chattogram_Metropolitan_YOUNGONE</t>
  </si>
  <si>
    <t>BGMEA : Chattogram</t>
  </si>
  <si>
    <t>BRAC: Chattogram Medical College Hosp.</t>
  </si>
  <si>
    <t>TB Hospital, Chattogram(Fauzdharhat)</t>
  </si>
  <si>
    <t>DOTS Corner: Chattogram International Medical College Hosp. (CIMCH)</t>
  </si>
  <si>
    <t>Comb M Hospital- Chattogram</t>
  </si>
  <si>
    <t>Cumilla</t>
  </si>
  <si>
    <t>Cumilla Medical College &amp; Hosp.</t>
  </si>
  <si>
    <t>Cumilla Sadar</t>
  </si>
  <si>
    <t>Barishal_Division</t>
  </si>
  <si>
    <t>Barishal_Metropolitan_BRAC</t>
  </si>
  <si>
    <t>Barishal</t>
  </si>
  <si>
    <t>Barishal Sadar</t>
  </si>
  <si>
    <t>Barishal_Metropolitan</t>
  </si>
  <si>
    <t>BRAC: Barishal Urban</t>
  </si>
  <si>
    <t>BRAC: Central Jail Barishal</t>
  </si>
  <si>
    <t>BRAC: DOTS Corner: Barishal Gen. Hosp.</t>
  </si>
  <si>
    <t>BRAC: DOTS Corner: Barishal Medical College Hosp. (SBMCH)</t>
  </si>
  <si>
    <t>Jashore</t>
  </si>
  <si>
    <t>Jashore Sadar</t>
  </si>
  <si>
    <t>Bogura</t>
  </si>
  <si>
    <t>Bogura Sadar</t>
  </si>
  <si>
    <t>CMH Bogura</t>
  </si>
  <si>
    <t>Sylhet_Metropolitan_AAS</t>
  </si>
  <si>
    <t>Teknaf (FDMN)</t>
  </si>
  <si>
    <t>Ukhia (FDMN)</t>
  </si>
  <si>
    <t>Kutupalong Refugee Camp (Ukhia)</t>
  </si>
  <si>
    <t>DOTS and MC: House# 97/5-A, North Jafarabad, Pulpar, Mohammadpur</t>
  </si>
  <si>
    <t>Dhaka_Metropolitan_BRAC_AreaWise_01</t>
  </si>
  <si>
    <t>Dhaka_Metropolitan_BRAC_AreaWise_02</t>
  </si>
  <si>
    <t>Aftabnagor</t>
  </si>
  <si>
    <t>Circular Road</t>
  </si>
  <si>
    <t>Dhalpur</t>
  </si>
  <si>
    <t>Green Road</t>
  </si>
  <si>
    <t>Mirpur-11</t>
  </si>
  <si>
    <t>Mirpur-13</t>
  </si>
  <si>
    <t>Tikatuli</t>
  </si>
  <si>
    <t>Rampura</t>
  </si>
  <si>
    <t>Mymensingh_Division</t>
  </si>
  <si>
    <t>Bijoynagar</t>
  </si>
  <si>
    <t>CWFD : Ward 2(N): Pallabi</t>
  </si>
  <si>
    <t>CWFD:  Ward 24(N): Tejgaon</t>
  </si>
  <si>
    <t>CWFD:  Ward 53(S): East Jurain</t>
  </si>
  <si>
    <t>Ahamednagar</t>
  </si>
  <si>
    <t>Adabor</t>
  </si>
  <si>
    <t>Rajabazar</t>
  </si>
  <si>
    <t>Swerapara</t>
  </si>
  <si>
    <t>Gabtoil</t>
  </si>
  <si>
    <t>DOTS and MC: House# 48, Nilambar Shah Road, Ward# 22, Hazaribagh, Dhaka</t>
  </si>
  <si>
    <t>DOTS and MC: House# 60/1, Water Walks Road, Rahmatgonj, Ward#29, Dhaka</t>
  </si>
  <si>
    <t xml:space="preserve">Tairunnessa Memorial Medical College and Hospital, Tongi </t>
  </si>
  <si>
    <t>Indurkani</t>
  </si>
  <si>
    <t>Saltha</t>
  </si>
  <si>
    <t>NATIONAL TB CONTRON PROGRAM-BANGLADESH</t>
  </si>
  <si>
    <t>REPORTING FORMAT (QUARTERLY) FOR DS TB</t>
  </si>
  <si>
    <t xml:space="preserve">Name of the Division: </t>
  </si>
  <si>
    <t xml:space="preserve">Upazilla/Reporting Unit: </t>
  </si>
  <si>
    <t>Reporting Quarter:</t>
  </si>
  <si>
    <t>Indicator</t>
  </si>
  <si>
    <t>Case</t>
  </si>
  <si>
    <t>Age (in year)</t>
  </si>
  <si>
    <t>Other</t>
  </si>
  <si>
    <t>15 and above</t>
  </si>
  <si>
    <t>Total Number of Index Case</t>
  </si>
  <si>
    <t>Total Number of contacts identified</t>
  </si>
  <si>
    <t>Total number of symptomatic contact reffered for evaluation</t>
  </si>
  <si>
    <t>Total number of symptomatic contact evaluation</t>
  </si>
  <si>
    <t>Total Number of case Diagnosed as DS TB</t>
  </si>
  <si>
    <t xml:space="preserve">Prepared By: </t>
  </si>
  <si>
    <t>Signed by Civil Surgeon</t>
  </si>
  <si>
    <t>Signature:-------------------------------------Date:---------------------</t>
  </si>
  <si>
    <t>Name:---------------------------------Date:-------------</t>
  </si>
  <si>
    <t>Name:---------------------------------------------------------------------</t>
  </si>
  <si>
    <t>Upazila:---------------------------------------------------</t>
  </si>
  <si>
    <t>Designtion:---------------------------------------------------------------</t>
  </si>
  <si>
    <t xml:space="preserve">Total </t>
  </si>
  <si>
    <t>Date:-------------</t>
  </si>
  <si>
    <t>Name:---------------------------------</t>
  </si>
  <si>
    <t>Signature:-------------------------------------</t>
  </si>
  <si>
    <t>Date:---------------------</t>
  </si>
  <si>
    <t>TB 15</t>
  </si>
  <si>
    <t>Quarterly TPT Activities Report  of Tuberculosis</t>
  </si>
  <si>
    <t xml:space="preserve">Case registered during  </t>
  </si>
  <si>
    <t>No. of eligible for TPT</t>
  </si>
  <si>
    <t>No. registered for TPT</t>
  </si>
  <si>
    <t>Age-groups (eligible for TPT)</t>
  </si>
  <si>
    <t>Age-groups (registered for TPT)</t>
  </si>
  <si>
    <t>&lt;5 years (3HR/H)</t>
  </si>
  <si>
    <t>5 to less than 10 years (3HR)</t>
  </si>
  <si>
    <t>10 to less than 15 years (3HR)</t>
  </si>
  <si>
    <t>15 years and above (3HP)</t>
  </si>
  <si>
    <t>No. of eligible for IPT (PLHIV)</t>
  </si>
  <si>
    <t>No. registered for IPT (PLHIV)</t>
  </si>
  <si>
    <t>Contact Investigation</t>
  </si>
  <si>
    <t>No. of registered for TPT</t>
  </si>
  <si>
    <t>No. of registered for IPT (PLHIV)</t>
  </si>
  <si>
    <t>No. of X-Ray suggestive for TB</t>
  </si>
  <si>
    <t xml:space="preserve">Block 7: Laboratory Activity- X-Ray test </t>
  </si>
  <si>
    <t>No. of X-Ray conducted</t>
  </si>
  <si>
    <t>No. of X-Ray suggestive presumptive  sent for Gene Xpert</t>
  </si>
  <si>
    <t>No. of X-Ray suggestive presumptive sent for Gene Xpert found MTB Detected RR not dected</t>
  </si>
  <si>
    <t>No. of X-Ray suggestive presumptive sent for Gene Xpert found MTB Detected RR  dected</t>
  </si>
  <si>
    <t>TPT</t>
  </si>
  <si>
    <t>No. of X-Ray suggestive presumptive sent for Gene Xpert found MTB Detected RR not detected</t>
  </si>
  <si>
    <t>No. of X-Ray suggestive presumptive sent for Gene Xpert found MTB Detected RR  detected</t>
  </si>
  <si>
    <t>BRAC: Sylhet Women's Medical College Hospital</t>
  </si>
  <si>
    <t>IPT Registered</t>
  </si>
  <si>
    <t>3HR/H &amp; 3HP Started during the above quarter</t>
  </si>
  <si>
    <t>3HR/H &amp; 3HP Completed among registered during the above quarter</t>
  </si>
  <si>
    <t>Block 3: TB Preventive Therapy status</t>
  </si>
  <si>
    <t xml:space="preserve">3HR/H &amp; 3HP </t>
  </si>
  <si>
    <t>Started</t>
  </si>
  <si>
    <t>Completed</t>
  </si>
  <si>
    <t>Vashanchar</t>
  </si>
  <si>
    <t>TB-15 (Preventive Therapy)</t>
  </si>
  <si>
    <t>TPT Registered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</si>
</sst>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dd\/mm\/yyyy"/>
    <numFmt numFmtId="165" formatCode="?"/>
  </numFmts>
  <fonts count="99" x14ac:knownFonts="1">
    <font>
      <sz val="11"/>
      <color indexed="8"/>
      <name val="Calibri"/>
      <family val="2"/>
    </font>
    <font>
      <sz val="10"/>
      <name val="Arial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sz val="11"/>
      <name val="Symbol"/>
      <family val="1"/>
      <charset val="2"/>
    </font>
    <font>
      <b/>
      <sz val="11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u/>
      <sz val="11"/>
      <color indexed="12"/>
      <name val="Arial"/>
      <family val="2"/>
    </font>
    <font>
      <b/>
      <sz val="9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b/>
      <sz val="11"/>
      <name val="Symbol"/>
      <family val="1"/>
      <charset val="2"/>
    </font>
    <font>
      <b/>
      <sz val="10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b/>
      <sz val="11"/>
      <color indexed="8"/>
      <name val="Calibri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 Narrow"/>
      <family val="2"/>
    </font>
    <font>
      <b/>
      <sz val="11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1"/>
      <color indexed="8"/>
      <name val="Arial Narrow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7.5"/>
      <color indexed="8"/>
      <name val="Arial Narrow"/>
      <family val="2"/>
    </font>
    <font>
      <sz val="7"/>
      <color indexed="8"/>
      <name val="Calibri"/>
      <family val="2"/>
    </font>
    <font>
      <i/>
      <u/>
      <sz val="10"/>
      <color indexed="8"/>
      <name val="Arial Narrow"/>
      <family val="2"/>
    </font>
    <font>
      <sz val="8"/>
      <name val="Arial"/>
      <family val="2"/>
    </font>
    <font>
      <i/>
      <sz val="10"/>
      <color indexed="8"/>
      <name val="Arial Narrow"/>
      <family val="2"/>
    </font>
    <font>
      <sz val="12"/>
      <color indexed="8"/>
      <name val="Arial Narrow"/>
      <family val="2"/>
    </font>
    <font>
      <sz val="10.5"/>
      <color indexed="8"/>
      <name val="Arial Narrow"/>
      <family val="2"/>
    </font>
    <font>
      <sz val="12"/>
      <color indexed="8"/>
      <name val="Arial"/>
      <family val="2"/>
    </font>
    <font>
      <sz val="9"/>
      <color indexed="8"/>
      <name val="Arial Narrow"/>
      <family val="2"/>
    </font>
    <font>
      <b/>
      <sz val="16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i/>
      <u/>
      <sz val="11"/>
      <name val="Arial"/>
      <family val="2"/>
    </font>
    <font>
      <sz val="10"/>
      <color indexed="8"/>
      <name val="Arial"/>
      <family val="2"/>
    </font>
    <font>
      <sz val="8"/>
      <name val="Arial Narrow"/>
      <family val="2"/>
    </font>
    <font>
      <sz val="8"/>
      <color indexed="8"/>
      <name val="Calibri"/>
      <family val="2"/>
    </font>
    <font>
      <b/>
      <sz val="13.5"/>
      <name val="MS Sans Serif"/>
      <family val="2"/>
    </font>
    <font>
      <b/>
      <sz val="12"/>
      <name val="MS Sans Serif"/>
      <family val="2"/>
    </font>
    <font>
      <b/>
      <sz val="8"/>
      <name val="MS Sans Serif"/>
      <family val="2"/>
    </font>
    <font>
      <b/>
      <sz val="8.5"/>
      <name val="MS Sans Serif"/>
      <family val="2"/>
    </font>
    <font>
      <b/>
      <sz val="8"/>
      <name val="Arial Narrow"/>
      <family val="2"/>
    </font>
    <font>
      <u/>
      <sz val="10"/>
      <color indexed="12"/>
      <name val="MS Sans Serif"/>
      <family val="2"/>
    </font>
    <font>
      <b/>
      <u/>
      <sz val="13.5"/>
      <color indexed="12"/>
      <name val="MS Sans Serif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b/>
      <sz val="8"/>
      <name val="Microsoft Sans Serif"/>
      <family val="2"/>
    </font>
    <font>
      <b/>
      <sz val="9"/>
      <name val="Microsoft Sans Serif"/>
      <family val="2"/>
    </font>
    <font>
      <b/>
      <sz val="11"/>
      <name val="MS Sans Serif"/>
      <family val="2"/>
    </font>
    <font>
      <b/>
      <sz val="9"/>
      <name val="Arial"/>
      <family val="2"/>
    </font>
    <font>
      <sz val="9"/>
      <name val="Arial Narrow"/>
      <family val="2"/>
    </font>
    <font>
      <sz val="7"/>
      <name val="Arial Narrow"/>
      <family val="2"/>
    </font>
    <font>
      <sz val="11"/>
      <name val="Calibri"/>
      <family val="2"/>
    </font>
    <font>
      <b/>
      <sz val="10.5"/>
      <name val="Arial Narrow"/>
      <family val="2"/>
    </font>
    <font>
      <i/>
      <sz val="10"/>
      <name val="Arial Narrow"/>
      <family val="2"/>
    </font>
    <font>
      <b/>
      <sz val="10.5"/>
      <name val="Arial"/>
      <family val="2"/>
    </font>
    <font>
      <b/>
      <sz val="7"/>
      <color indexed="8"/>
      <name val="Arial Narrow"/>
      <family val="2"/>
    </font>
    <font>
      <b/>
      <sz val="10"/>
      <name val="MS Sans Serif"/>
      <family val="2"/>
    </font>
    <font>
      <b/>
      <sz val="9"/>
      <name val="MS Sans Serif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name val="MS Sans Serif"/>
    </font>
    <font>
      <sz val="1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9"/>
      <color indexed="8"/>
      <name val="Calibri"/>
      <family val="2"/>
    </font>
    <font>
      <sz val="10"/>
      <name val="Arial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23"/>
      <name val="Arial Narrow"/>
      <family val="2"/>
    </font>
    <font>
      <b/>
      <sz val="11"/>
      <color indexed="8"/>
      <name val="Calibri"/>
      <family val="2"/>
    </font>
    <font>
      <sz val="11"/>
      <color indexed="9"/>
      <name val="Arial Narrow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9"/>
      <name val="Arial Narrow"/>
      <family val="2"/>
    </font>
    <font>
      <b/>
      <sz val="14"/>
      <color indexed="8"/>
      <name val="Calibri"/>
      <family val="2"/>
    </font>
    <font>
      <b/>
      <sz val="10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 Narrow"/>
      <family val="2"/>
    </font>
    <font>
      <b/>
      <sz val="11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1"/>
      <color indexed="8"/>
      <name val="Times New Roman"/>
      <family val="1"/>
    </font>
    <font>
      <b/>
      <sz val="9"/>
      <color indexed="8"/>
      <name val="Arial Narrow"/>
      <family val="2"/>
    </font>
    <font>
      <b/>
      <sz val="10"/>
      <color indexed="8"/>
      <name val="Times New Roman"/>
      <family val="1"/>
    </font>
    <font>
      <b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3"/>
        <bgColor indexed="55"/>
      </patternFill>
    </fill>
    <fill>
      <patternFill patternType="solid">
        <fgColor indexed="23"/>
        <bgColor indexed="26"/>
      </patternFill>
    </fill>
    <fill>
      <patternFill patternType="solid">
        <fgColor indexed="9"/>
        <bgColor indexed="9"/>
      </patternFill>
    </fill>
  </fills>
  <borders count="2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 style="dotted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dotted">
        <color indexed="8"/>
      </left>
      <right/>
      <top style="dotted">
        <color indexed="8"/>
      </top>
      <bottom/>
      <diagonal/>
    </border>
    <border>
      <left/>
      <right/>
      <top style="dotted">
        <color indexed="8"/>
      </top>
      <bottom/>
      <diagonal/>
    </border>
    <border>
      <left/>
      <right style="dotted">
        <color indexed="8"/>
      </right>
      <top style="dotted">
        <color indexed="8"/>
      </top>
      <bottom/>
      <diagonal/>
    </border>
    <border>
      <left style="dotted">
        <color indexed="8"/>
      </left>
      <right/>
      <top/>
      <bottom/>
      <diagonal/>
    </border>
    <border>
      <left/>
      <right style="dotted">
        <color indexed="8"/>
      </right>
      <top/>
      <bottom/>
      <diagonal/>
    </border>
    <border>
      <left style="dotted">
        <color indexed="8"/>
      </left>
      <right/>
      <top/>
      <bottom style="dotted">
        <color indexed="8"/>
      </bottom>
      <diagonal/>
    </border>
    <border>
      <left/>
      <right/>
      <top/>
      <bottom style="dotted">
        <color indexed="8"/>
      </bottom>
      <diagonal/>
    </border>
    <border>
      <left/>
      <right style="dotted">
        <color indexed="8"/>
      </right>
      <top/>
      <bottom style="dotted">
        <color indexed="8"/>
      </bottom>
      <diagonal/>
    </border>
  </borders>
  <cellStyleXfs count="914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6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2" fillId="0" borderId="0"/>
    <xf numFmtId="0" fontId="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66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67" fillId="0" borderId="0"/>
    <xf numFmtId="0" fontId="11" fillId="0" borderId="0"/>
    <xf numFmtId="0" fontId="11" fillId="0" borderId="0"/>
    <xf numFmtId="0" fontId="68" fillId="0" borderId="0"/>
    <xf numFmtId="0" fontId="11" fillId="0" borderId="0"/>
    <xf numFmtId="0" fontId="11" fillId="0" borderId="0"/>
    <xf numFmtId="0" fontId="11" fillId="0" borderId="0"/>
    <xf numFmtId="0" fontId="68" fillId="0" borderId="0"/>
    <xf numFmtId="0" fontId="11" fillId="0" borderId="0"/>
    <xf numFmtId="0" fontId="11" fillId="0" borderId="0"/>
    <xf numFmtId="0" fontId="68" fillId="0" borderId="0"/>
    <xf numFmtId="0" fontId="73" fillId="0" borderId="0"/>
    <xf numFmtId="0" fontId="98" fillId="0" borderId="0"/>
    <xf numFmtId="0" fontId="11" fillId="0" borderId="0"/>
    <xf numFmtId="0" fontId="11" fillId="0" borderId="0"/>
    <xf numFmtId="0" fontId="1" fillId="0" borderId="0"/>
    <xf numFmtId="0" fontId="12" fillId="0" borderId="0"/>
    <xf numFmtId="0" fontId="1" fillId="0" borderId="0"/>
    <xf numFmtId="0" fontId="1" fillId="0" borderId="0"/>
  </cellStyleXfs>
  <cellXfs count="1608">
    <xf numFmtId="0" fontId="0" fillId="0" borderId="0" xfId="0"/>
    <xf numFmtId="0" fontId="2" fillId="0" borderId="0" xfId="22" applyFont="1" applyFill="1" applyAlignment="1" applyProtection="1">
      <alignment horizontal="left" indent="4"/>
    </xf>
    <xf numFmtId="0" fontId="12" fillId="0" borderId="0" xfId="22" applyProtection="1"/>
    <xf numFmtId="0" fontId="2" fillId="0" borderId="0" xfId="22" applyFont="1" applyFill="1" applyAlignment="1" applyProtection="1">
      <alignment horizontal="left" indent="8"/>
    </xf>
    <xf numFmtId="0" fontId="12" fillId="0" borderId="0" xfId="22"/>
    <xf numFmtId="0" fontId="1" fillId="0" borderId="0" xfId="22" applyFont="1"/>
    <xf numFmtId="0" fontId="4" fillId="0" borderId="0" xfId="22" applyFont="1" applyAlignment="1" applyProtection="1">
      <alignment horizontal="center" vertical="center"/>
    </xf>
    <xf numFmtId="0" fontId="13" fillId="0" borderId="0" xfId="22" applyFont="1" applyAlignment="1" applyProtection="1">
      <alignment horizontal="left" vertical="center" indent="7"/>
    </xf>
    <xf numFmtId="0" fontId="3" fillId="0" borderId="0" xfId="22" applyFont="1" applyFill="1" applyBorder="1" applyAlignment="1" applyProtection="1">
      <alignment vertical="center"/>
    </xf>
    <xf numFmtId="0" fontId="5" fillId="2" borderId="1" xfId="22" applyFont="1" applyFill="1" applyBorder="1" applyAlignment="1" applyProtection="1">
      <alignment vertical="center"/>
    </xf>
    <xf numFmtId="0" fontId="12" fillId="0" borderId="0" xfId="22" applyAlignment="1">
      <alignment horizontal="center"/>
    </xf>
    <xf numFmtId="0" fontId="1" fillId="0" borderId="0" xfId="911" applyFont="1" applyFill="1" applyBorder="1" applyAlignment="1" applyProtection="1">
      <alignment horizontal="left" vertical="top"/>
    </xf>
    <xf numFmtId="0" fontId="12" fillId="0" borderId="0" xfId="22" applyAlignment="1">
      <alignment horizontal="left"/>
    </xf>
    <xf numFmtId="0" fontId="1" fillId="0" borderId="0" xfId="911" applyFont="1" applyBorder="1" applyAlignment="1" applyProtection="1">
      <alignment horizontal="left" vertical="top"/>
    </xf>
    <xf numFmtId="0" fontId="14" fillId="3" borderId="1" xfId="22" applyNumberFormat="1" applyFont="1" applyFill="1" applyBorder="1" applyAlignment="1" applyProtection="1">
      <alignment horizontal="center" vertical="center" wrapText="1" shrinkToFit="1"/>
    </xf>
    <xf numFmtId="0" fontId="14" fillId="3" borderId="1" xfId="22" applyNumberFormat="1" applyFont="1" applyFill="1" applyBorder="1" applyAlignment="1" applyProtection="1">
      <alignment horizontal="center" vertical="center" wrapText="1"/>
    </xf>
    <xf numFmtId="0" fontId="15" fillId="2" borderId="1" xfId="22" applyFont="1" applyFill="1" applyBorder="1" applyAlignment="1" applyProtection="1">
      <alignment horizontal="center"/>
    </xf>
    <xf numFmtId="0" fontId="16" fillId="2" borderId="1" xfId="22" applyFont="1" applyFill="1" applyBorder="1" applyAlignment="1" applyProtection="1">
      <alignment horizontal="left" vertical="center" shrinkToFit="1"/>
      <protection locked="0"/>
    </xf>
    <xf numFmtId="3" fontId="16" fillId="2" borderId="1" xfId="22" applyNumberFormat="1" applyFont="1" applyFill="1" applyBorder="1" applyAlignment="1" applyProtection="1">
      <alignment horizontal="center" vertical="center" shrinkToFit="1"/>
      <protection locked="0"/>
    </xf>
    <xf numFmtId="0" fontId="16" fillId="2" borderId="1" xfId="22" applyNumberFormat="1" applyFont="1" applyFill="1" applyBorder="1" applyAlignment="1" applyProtection="1">
      <alignment horizontal="left" vertical="center" shrinkToFit="1"/>
      <protection locked="0"/>
    </xf>
    <xf numFmtId="49" fontId="16" fillId="2" borderId="1" xfId="22" applyNumberFormat="1" applyFont="1" applyFill="1" applyBorder="1" applyAlignment="1" applyProtection="1">
      <alignment horizontal="center" vertical="center" shrinkToFit="1"/>
      <protection locked="0"/>
    </xf>
    <xf numFmtId="3" fontId="16" fillId="2" borderId="1" xfId="22" applyNumberFormat="1" applyFont="1" applyFill="1" applyBorder="1" applyAlignment="1" applyProtection="1">
      <alignment horizontal="left" vertical="center" shrinkToFit="1"/>
      <protection locked="0"/>
    </xf>
    <xf numFmtId="14" fontId="16" fillId="2" borderId="1" xfId="22" applyNumberFormat="1" applyFont="1" applyFill="1" applyBorder="1" applyAlignment="1" applyProtection="1">
      <alignment horizontal="left" vertical="center" shrinkToFit="1"/>
      <protection locked="0"/>
    </xf>
    <xf numFmtId="0" fontId="16" fillId="2" borderId="1" xfId="22" applyFont="1" applyFill="1" applyBorder="1" applyAlignment="1" applyProtection="1">
      <alignment horizontal="left" vertical="center" shrinkToFit="1"/>
    </xf>
    <xf numFmtId="0" fontId="12" fillId="0" borderId="0" xfId="22" applyAlignment="1" applyProtection="1">
      <alignment horizontal="left"/>
    </xf>
    <xf numFmtId="0" fontId="8" fillId="0" borderId="0" xfId="3" applyFont="1" applyAlignment="1" applyProtection="1"/>
    <xf numFmtId="0" fontId="9" fillId="4" borderId="2" xfId="913" applyFont="1" applyFill="1" applyBorder="1" applyAlignment="1" applyProtection="1">
      <alignment horizontal="center" vertical="center"/>
    </xf>
    <xf numFmtId="0" fontId="1" fillId="0" borderId="1" xfId="910" applyFont="1" applyFill="1" applyBorder="1" applyAlignment="1" applyProtection="1">
      <alignment horizontal="left" vertical="top"/>
    </xf>
    <xf numFmtId="0" fontId="1" fillId="0" borderId="1" xfId="7" applyBorder="1" applyAlignment="1">
      <alignment horizontal="left"/>
    </xf>
    <xf numFmtId="0" fontId="1" fillId="0" borderId="1" xfId="7" applyBorder="1"/>
    <xf numFmtId="0" fontId="1" fillId="0" borderId="1" xfId="910" applyFont="1" applyBorder="1" applyAlignment="1" applyProtection="1">
      <alignment horizontal="left" vertical="top"/>
    </xf>
    <xf numFmtId="0" fontId="12" fillId="0" borderId="1" xfId="22" applyBorder="1" applyAlignment="1">
      <alignment horizontal="center"/>
    </xf>
    <xf numFmtId="0" fontId="12" fillId="0" borderId="1" xfId="22" applyBorder="1"/>
    <xf numFmtId="0" fontId="13" fillId="0" borderId="0" xfId="22" applyFont="1" applyAlignment="1" applyProtection="1">
      <alignment horizontal="left" vertical="center" indent="15"/>
    </xf>
    <xf numFmtId="0" fontId="6" fillId="3" borderId="1" xfId="22" applyFont="1" applyFill="1" applyBorder="1" applyAlignment="1" applyProtection="1">
      <alignment horizontal="center" vertical="center" shrinkToFit="1"/>
      <protection locked="0"/>
    </xf>
    <xf numFmtId="0" fontId="0" fillId="0" borderId="1" xfId="0" applyBorder="1"/>
    <xf numFmtId="0" fontId="8" fillId="5" borderId="0" xfId="2" applyNumberFormat="1" applyFont="1" applyFill="1" applyBorder="1" applyAlignment="1" applyProtection="1">
      <alignment horizontal="left" vertical="center" wrapText="1"/>
      <protection hidden="1"/>
    </xf>
    <xf numFmtId="0" fontId="18" fillId="6" borderId="0" xfId="0" applyFont="1" applyFill="1" applyAlignment="1" applyProtection="1">
      <alignment horizontal="left" indent="15"/>
    </xf>
    <xf numFmtId="0" fontId="18" fillId="6" borderId="0" xfId="0" applyFont="1" applyFill="1" applyAlignment="1" applyProtection="1"/>
    <xf numFmtId="0" fontId="0" fillId="0" borderId="0" xfId="0" applyProtection="1"/>
    <xf numFmtId="0" fontId="1" fillId="5" borderId="0" xfId="7" applyFill="1" applyAlignment="1" applyProtection="1">
      <alignment horizontal="center" vertical="center" wrapText="1"/>
      <protection hidden="1"/>
    </xf>
    <xf numFmtId="0" fontId="1" fillId="5" borderId="0" xfId="7" applyFill="1" applyProtection="1">
      <protection hidden="1"/>
    </xf>
    <xf numFmtId="0" fontId="0" fillId="0" borderId="0" xfId="0" applyAlignment="1" applyProtection="1">
      <alignment wrapText="1"/>
    </xf>
    <xf numFmtId="0" fontId="22" fillId="0" borderId="0" xfId="0" applyFont="1" applyProtection="1"/>
    <xf numFmtId="0" fontId="26" fillId="0" borderId="3" xfId="0" applyFont="1" applyBorder="1" applyAlignment="1" applyProtection="1">
      <alignment horizontal="center" wrapText="1"/>
    </xf>
    <xf numFmtId="1" fontId="24" fillId="7" borderId="3" xfId="0" applyNumberFormat="1" applyFont="1" applyFill="1" applyBorder="1" applyAlignment="1" applyProtection="1">
      <alignment horizontal="center" vertical="center" shrinkToFit="1"/>
      <protection locked="0"/>
    </xf>
    <xf numFmtId="1" fontId="24" fillId="0" borderId="3" xfId="0" applyNumberFormat="1" applyFont="1" applyBorder="1" applyAlignment="1" applyProtection="1">
      <alignment horizontal="center" vertical="center" shrinkToFit="1"/>
      <protection locked="0"/>
    </xf>
    <xf numFmtId="1" fontId="21" fillId="0" borderId="3" xfId="0" applyNumberFormat="1" applyFont="1" applyBorder="1" applyAlignment="1" applyProtection="1">
      <alignment horizontal="center" vertical="center" shrinkToFit="1"/>
    </xf>
    <xf numFmtId="1" fontId="21" fillId="7" borderId="3" xfId="0" applyNumberFormat="1" applyFont="1" applyFill="1" applyBorder="1" applyAlignment="1" applyProtection="1">
      <alignment horizontal="center" vertical="center" shrinkToFit="1"/>
    </xf>
    <xf numFmtId="0" fontId="28" fillId="0" borderId="0" xfId="0" applyFont="1" applyAlignment="1" applyProtection="1">
      <alignment horizontal="left"/>
    </xf>
    <xf numFmtId="0" fontId="29" fillId="0" borderId="0" xfId="0" applyFont="1" applyBorder="1" applyAlignment="1" applyProtection="1">
      <alignment horizontal="left" vertical="top" indent="2"/>
    </xf>
    <xf numFmtId="0" fontId="19" fillId="6" borderId="0" xfId="0" applyFont="1" applyFill="1" applyBorder="1" applyAlignment="1" applyProtection="1">
      <alignment vertical="center"/>
    </xf>
    <xf numFmtId="0" fontId="30" fillId="5" borderId="0" xfId="7" applyFont="1" applyFill="1" applyAlignment="1" applyProtection="1">
      <alignment horizontal="center" vertical="center" wrapText="1"/>
      <protection hidden="1"/>
    </xf>
    <xf numFmtId="0" fontId="23" fillId="0" borderId="0" xfId="0" applyFont="1" applyBorder="1" applyAlignment="1" applyProtection="1">
      <alignment horizontal="left" vertical="top" shrinkToFit="1"/>
    </xf>
    <xf numFmtId="0" fontId="29" fillId="0" borderId="0" xfId="0" applyFont="1" applyAlignment="1" applyProtection="1">
      <alignment horizontal="left" vertical="top" indent="1"/>
    </xf>
    <xf numFmtId="0" fontId="20" fillId="0" borderId="0" xfId="0" applyFont="1" applyAlignment="1" applyProtection="1">
      <alignment vertical="top"/>
    </xf>
    <xf numFmtId="0" fontId="20" fillId="0" borderId="0" xfId="0" applyFont="1" applyAlignment="1" applyProtection="1">
      <alignment vertical="top" wrapText="1"/>
    </xf>
    <xf numFmtId="0" fontId="0" fillId="0" borderId="0" xfId="0" applyAlignment="1" applyProtection="1">
      <alignment vertical="top" wrapText="1"/>
    </xf>
    <xf numFmtId="0" fontId="0" fillId="0" borderId="0" xfId="0" applyBorder="1" applyAlignment="1" applyProtection="1">
      <alignment wrapText="1"/>
    </xf>
    <xf numFmtId="0" fontId="29" fillId="0" borderId="0" xfId="0" applyFont="1" applyBorder="1" applyAlignment="1" applyProtection="1">
      <alignment horizontal="left" vertical="top"/>
    </xf>
    <xf numFmtId="0" fontId="3" fillId="6" borderId="0" xfId="7" applyFont="1" applyFill="1" applyBorder="1" applyAlignment="1" applyProtection="1">
      <alignment horizontal="left" vertical="center" indent="15"/>
      <protection hidden="1"/>
    </xf>
    <xf numFmtId="0" fontId="1" fillId="6" borderId="0" xfId="7" applyFill="1" applyBorder="1" applyAlignment="1" applyProtection="1">
      <alignment horizontal="center" vertical="center" wrapText="1"/>
      <protection hidden="1"/>
    </xf>
    <xf numFmtId="0" fontId="36" fillId="6" borderId="0" xfId="7" applyFont="1" applyFill="1" applyBorder="1" applyAlignment="1" applyProtection="1">
      <alignment horizontal="center" vertical="center" wrapText="1"/>
      <protection hidden="1"/>
    </xf>
    <xf numFmtId="0" fontId="36" fillId="6" borderId="0" xfId="7" applyFont="1" applyFill="1" applyBorder="1" applyAlignment="1" applyProtection="1">
      <alignment vertical="center" wrapText="1"/>
      <protection hidden="1"/>
    </xf>
    <xf numFmtId="0" fontId="6" fillId="6" borderId="4" xfId="7" applyFont="1" applyFill="1" applyBorder="1" applyAlignment="1" applyProtection="1">
      <alignment horizontal="center" vertical="center" wrapText="1"/>
      <protection hidden="1"/>
    </xf>
    <xf numFmtId="165" fontId="38" fillId="0" borderId="5" xfId="7" applyNumberFormat="1" applyFont="1" applyFill="1" applyBorder="1" applyAlignment="1" applyProtection="1">
      <alignment horizontal="center" vertical="center"/>
      <protection hidden="1"/>
    </xf>
    <xf numFmtId="0" fontId="38" fillId="0" borderId="4" xfId="7" applyFont="1" applyFill="1" applyBorder="1" applyAlignment="1" applyProtection="1">
      <alignment horizontal="center" vertical="center"/>
      <protection hidden="1"/>
    </xf>
    <xf numFmtId="0" fontId="1" fillId="0" borderId="0" xfId="7" applyFill="1" applyBorder="1" applyAlignment="1" applyProtection="1">
      <alignment horizontal="left"/>
      <protection hidden="1"/>
    </xf>
    <xf numFmtId="0" fontId="14" fillId="6" borderId="0" xfId="7" applyFont="1" applyFill="1" applyBorder="1" applyAlignment="1" applyProtection="1">
      <alignment horizontal="left" vertical="center"/>
      <protection hidden="1"/>
    </xf>
    <xf numFmtId="0" fontId="14" fillId="6" borderId="6" xfId="7" applyFont="1" applyFill="1" applyBorder="1" applyAlignment="1" applyProtection="1">
      <alignment horizontal="left" vertical="center"/>
      <protection hidden="1"/>
    </xf>
    <xf numFmtId="0" fontId="14" fillId="6" borderId="7" xfId="7" applyFont="1" applyFill="1" applyBorder="1" applyAlignment="1" applyProtection="1">
      <protection hidden="1"/>
    </xf>
    <xf numFmtId="0" fontId="14" fillId="6" borderId="0" xfId="7" applyFont="1" applyFill="1" applyBorder="1" applyAlignment="1" applyProtection="1">
      <protection hidden="1"/>
    </xf>
    <xf numFmtId="0" fontId="14" fillId="6" borderId="6" xfId="7" applyFont="1" applyFill="1" applyBorder="1" applyAlignment="1" applyProtection="1">
      <protection hidden="1"/>
    </xf>
    <xf numFmtId="0" fontId="1" fillId="5" borderId="0" xfId="7" applyFill="1" applyBorder="1" applyProtection="1">
      <protection hidden="1"/>
    </xf>
    <xf numFmtId="0" fontId="16" fillId="6" borderId="0" xfId="7" applyFont="1" applyFill="1" applyBorder="1" applyAlignment="1" applyProtection="1">
      <alignment horizontal="center"/>
      <protection hidden="1"/>
    </xf>
    <xf numFmtId="0" fontId="1" fillId="6" borderId="8" xfId="7" applyFont="1" applyFill="1" applyBorder="1" applyAlignment="1" applyProtection="1">
      <alignment horizontal="center" vertical="center" wrapText="1"/>
      <protection hidden="1"/>
    </xf>
    <xf numFmtId="0" fontId="1" fillId="6" borderId="9" xfId="7" applyFont="1" applyFill="1" applyBorder="1" applyAlignment="1" applyProtection="1">
      <alignment horizontal="center" vertical="center" wrapText="1"/>
      <protection hidden="1"/>
    </xf>
    <xf numFmtId="0" fontId="1" fillId="6" borderId="10" xfId="7" applyFont="1" applyFill="1" applyBorder="1" applyAlignment="1" applyProtection="1">
      <alignment horizontal="center" vertical="center" wrapText="1"/>
      <protection hidden="1"/>
    </xf>
    <xf numFmtId="0" fontId="37" fillId="6" borderId="11" xfId="7" applyFont="1" applyFill="1" applyBorder="1" applyAlignment="1" applyProtection="1">
      <alignment horizontal="center" vertical="center" shrinkToFit="1"/>
      <protection hidden="1"/>
    </xf>
    <xf numFmtId="0" fontId="39" fillId="6" borderId="3" xfId="7" applyFont="1" applyFill="1" applyBorder="1" applyAlignment="1" applyProtection="1">
      <alignment horizontal="center" vertical="center" shrinkToFit="1"/>
      <protection locked="0"/>
    </xf>
    <xf numFmtId="0" fontId="37" fillId="6" borderId="12" xfId="7" applyFont="1" applyFill="1" applyBorder="1" applyAlignment="1" applyProtection="1">
      <alignment horizontal="center" vertical="center" shrinkToFit="1"/>
      <protection hidden="1"/>
    </xf>
    <xf numFmtId="0" fontId="37" fillId="6" borderId="13" xfId="7" applyFont="1" applyFill="1" applyBorder="1" applyAlignment="1" applyProtection="1">
      <alignment horizontal="center" vertical="center" shrinkToFit="1"/>
      <protection hidden="1"/>
    </xf>
    <xf numFmtId="0" fontId="37" fillId="6" borderId="14" xfId="7" applyFont="1" applyFill="1" applyBorder="1" applyAlignment="1" applyProtection="1">
      <alignment horizontal="center" vertical="center" shrinkToFit="1"/>
      <protection hidden="1"/>
    </xf>
    <xf numFmtId="0" fontId="37" fillId="6" borderId="15" xfId="7" applyFont="1" applyFill="1" applyBorder="1" applyAlignment="1" applyProtection="1">
      <alignment horizontal="center" vertical="center" shrinkToFit="1"/>
      <protection hidden="1"/>
    </xf>
    <xf numFmtId="0" fontId="37" fillId="6" borderId="16" xfId="7" applyFont="1" applyFill="1" applyBorder="1" applyAlignment="1" applyProtection="1">
      <alignment horizontal="center" vertical="center" shrinkToFit="1"/>
      <protection hidden="1"/>
    </xf>
    <xf numFmtId="0" fontId="37" fillId="6" borderId="17" xfId="7" applyFont="1" applyFill="1" applyBorder="1" applyAlignment="1" applyProtection="1">
      <alignment horizontal="center" vertical="center" shrinkToFit="1"/>
      <protection hidden="1"/>
    </xf>
    <xf numFmtId="0" fontId="37" fillId="6" borderId="18" xfId="7" applyFont="1" applyFill="1" applyBorder="1" applyAlignment="1" applyProtection="1">
      <alignment horizontal="center" vertical="center" shrinkToFit="1"/>
      <protection hidden="1"/>
    </xf>
    <xf numFmtId="0" fontId="1" fillId="5" borderId="0" xfId="7" applyFont="1" applyFill="1" applyAlignment="1" applyProtection="1">
      <alignment horizontal="center" vertical="center" wrapText="1"/>
      <protection hidden="1"/>
    </xf>
    <xf numFmtId="0" fontId="37" fillId="6" borderId="19" xfId="7" applyFont="1" applyFill="1" applyBorder="1" applyAlignment="1" applyProtection="1">
      <alignment horizontal="center" vertical="center" shrinkToFit="1"/>
      <protection hidden="1"/>
    </xf>
    <xf numFmtId="0" fontId="39" fillId="5" borderId="0" xfId="7" applyFont="1" applyFill="1" applyBorder="1" applyAlignment="1" applyProtection="1">
      <alignment horizontal="center" vertical="center" shrinkToFit="1"/>
      <protection hidden="1"/>
    </xf>
    <xf numFmtId="0" fontId="37" fillId="6" borderId="20" xfId="7" applyFont="1" applyFill="1" applyBorder="1" applyAlignment="1" applyProtection="1">
      <alignment horizontal="center" vertical="center" shrinkToFit="1"/>
      <protection hidden="1"/>
    </xf>
    <xf numFmtId="0" fontId="37" fillId="6" borderId="8" xfId="7" applyFont="1" applyFill="1" applyBorder="1" applyAlignment="1" applyProtection="1">
      <alignment horizontal="center" vertical="center" shrinkToFit="1"/>
      <protection hidden="1"/>
    </xf>
    <xf numFmtId="0" fontId="37" fillId="6" borderId="9" xfId="7" applyFont="1" applyFill="1" applyBorder="1" applyAlignment="1" applyProtection="1">
      <alignment horizontal="center" vertical="center" shrinkToFit="1"/>
      <protection hidden="1"/>
    </xf>
    <xf numFmtId="0" fontId="37" fillId="6" borderId="10" xfId="7" applyFont="1" applyFill="1" applyBorder="1" applyAlignment="1" applyProtection="1">
      <alignment horizontal="center" vertical="center" shrinkToFit="1"/>
      <protection hidden="1"/>
    </xf>
    <xf numFmtId="0" fontId="37" fillId="6" borderId="21" xfId="7" applyFont="1" applyFill="1" applyBorder="1" applyAlignment="1" applyProtection="1">
      <alignment horizontal="center" vertical="center" shrinkToFit="1"/>
      <protection hidden="1"/>
    </xf>
    <xf numFmtId="0" fontId="6" fillId="6" borderId="0" xfId="0" applyFont="1" applyFill="1" applyBorder="1" applyAlignment="1" applyProtection="1">
      <alignment wrapText="1"/>
      <protection hidden="1"/>
    </xf>
    <xf numFmtId="0" fontId="0" fillId="6" borderId="0" xfId="0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left" vertical="top" indent="3"/>
    </xf>
    <xf numFmtId="165" fontId="40" fillId="6" borderId="0" xfId="0" applyNumberFormat="1" applyFont="1" applyFill="1" applyBorder="1" applyAlignment="1" applyProtection="1">
      <alignment vertical="top" wrapText="1"/>
      <protection hidden="1"/>
    </xf>
    <xf numFmtId="0" fontId="0" fillId="6" borderId="0" xfId="0" applyFill="1" applyBorder="1" applyAlignment="1" applyProtection="1">
      <alignment horizontal="left" vertical="center"/>
      <protection hidden="1"/>
    </xf>
    <xf numFmtId="0" fontId="42" fillId="6" borderId="0" xfId="0" applyFont="1" applyFill="1" applyBorder="1" applyAlignment="1" applyProtection="1">
      <alignment horizontal="left" vertical="top" wrapText="1"/>
      <protection hidden="1"/>
    </xf>
    <xf numFmtId="0" fontId="43" fillId="6" borderId="0" xfId="0" applyFont="1" applyFill="1" applyBorder="1" applyAlignment="1" applyProtection="1">
      <alignment horizontal="left" vertical="top" wrapText="1"/>
      <protection hidden="1"/>
    </xf>
    <xf numFmtId="0" fontId="43" fillId="6" borderId="0" xfId="0" applyFont="1" applyFill="1" applyBorder="1" applyAlignment="1" applyProtection="1">
      <alignment horizontal="center" vertical="center" wrapText="1"/>
      <protection hidden="1"/>
    </xf>
    <xf numFmtId="0" fontId="14" fillId="6" borderId="22" xfId="7" applyFont="1" applyFill="1" applyBorder="1" applyAlignment="1" applyProtection="1">
      <protection hidden="1"/>
    </xf>
    <xf numFmtId="0" fontId="14" fillId="6" borderId="23" xfId="7" applyFont="1" applyFill="1" applyBorder="1" applyAlignment="1" applyProtection="1">
      <protection hidden="1"/>
    </xf>
    <xf numFmtId="165" fontId="38" fillId="0" borderId="4" xfId="7" applyNumberFormat="1" applyFont="1" applyFill="1" applyBorder="1" applyAlignment="1" applyProtection="1">
      <alignment horizontal="center" vertical="center"/>
      <protection hidden="1"/>
    </xf>
    <xf numFmtId="0" fontId="39" fillId="6" borderId="24" xfId="7" applyFont="1" applyFill="1" applyBorder="1" applyAlignment="1" applyProtection="1">
      <alignment horizontal="center" vertical="center" shrinkToFit="1"/>
      <protection locked="0"/>
    </xf>
    <xf numFmtId="0" fontId="39" fillId="6" borderId="1" xfId="7" applyFont="1" applyFill="1" applyBorder="1" applyAlignment="1" applyProtection="1">
      <alignment horizontal="center" vertical="center" shrinkToFit="1"/>
      <protection locked="0"/>
    </xf>
    <xf numFmtId="0" fontId="1" fillId="6" borderId="25" xfId="7" applyFont="1" applyFill="1" applyBorder="1" applyAlignment="1" applyProtection="1">
      <alignment horizontal="center" vertical="center" wrapText="1"/>
      <protection hidden="1"/>
    </xf>
    <xf numFmtId="0" fontId="1" fillId="6" borderId="26" xfId="7" applyFont="1" applyFill="1" applyBorder="1" applyAlignment="1" applyProtection="1">
      <alignment horizontal="center" vertical="center" wrapText="1"/>
      <protection hidden="1"/>
    </xf>
    <xf numFmtId="0" fontId="6" fillId="6" borderId="19" xfId="7" applyFont="1" applyFill="1" applyBorder="1" applyAlignment="1" applyProtection="1">
      <alignment horizontal="center" vertical="center" wrapText="1"/>
      <protection hidden="1"/>
    </xf>
    <xf numFmtId="0" fontId="37" fillId="6" borderId="27" xfId="7" applyFont="1" applyFill="1" applyBorder="1" applyAlignment="1" applyProtection="1">
      <alignment horizontal="center" vertical="center" shrinkToFit="1"/>
      <protection hidden="1"/>
    </xf>
    <xf numFmtId="0" fontId="37" fillId="6" borderId="28" xfId="7" applyFont="1" applyFill="1" applyBorder="1" applyAlignment="1" applyProtection="1">
      <protection hidden="1"/>
    </xf>
    <xf numFmtId="0" fontId="37" fillId="6" borderId="29" xfId="7" applyFont="1" applyFill="1" applyBorder="1" applyAlignment="1" applyProtection="1">
      <alignment horizontal="center" vertical="center"/>
      <protection hidden="1"/>
    </xf>
    <xf numFmtId="2" fontId="39" fillId="6" borderId="29" xfId="7" applyNumberFormat="1" applyFont="1" applyFill="1" applyBorder="1" applyAlignment="1" applyProtection="1">
      <alignment horizontal="center" vertical="center" shrinkToFit="1"/>
      <protection hidden="1"/>
    </xf>
    <xf numFmtId="2" fontId="39" fillId="0" borderId="10" xfId="7" applyNumberFormat="1" applyFont="1" applyFill="1" applyBorder="1" applyAlignment="1" applyProtection="1">
      <alignment horizontal="center" vertical="center" shrinkToFit="1"/>
      <protection hidden="1"/>
    </xf>
    <xf numFmtId="0" fontId="1" fillId="6" borderId="30" xfId="7" applyFont="1" applyFill="1" applyBorder="1" applyAlignment="1" applyProtection="1">
      <alignment horizontal="center" vertical="center" wrapText="1"/>
      <protection hidden="1"/>
    </xf>
    <xf numFmtId="0" fontId="1" fillId="6" borderId="19" xfId="7" applyFont="1" applyFill="1" applyBorder="1" applyAlignment="1" applyProtection="1">
      <alignment horizontal="center" vertical="center" wrapText="1"/>
      <protection hidden="1"/>
    </xf>
    <xf numFmtId="0" fontId="37" fillId="6" borderId="31" xfId="7" applyFont="1" applyFill="1" applyBorder="1" applyAlignment="1" applyProtection="1">
      <alignment horizontal="center" vertical="center" shrinkToFit="1"/>
      <protection hidden="1"/>
    </xf>
    <xf numFmtId="0" fontId="37" fillId="6" borderId="32" xfId="7" applyFont="1" applyFill="1" applyBorder="1" applyAlignment="1" applyProtection="1">
      <alignment horizontal="center" vertical="center" shrinkToFit="1"/>
      <protection hidden="1"/>
    </xf>
    <xf numFmtId="0" fontId="37" fillId="6" borderId="33" xfId="7" applyFont="1" applyFill="1" applyBorder="1" applyAlignment="1" applyProtection="1">
      <alignment horizontal="center" vertical="center" shrinkToFit="1"/>
      <protection hidden="1"/>
    </xf>
    <xf numFmtId="0" fontId="37" fillId="6" borderId="1" xfId="7" applyFont="1" applyFill="1" applyBorder="1" applyAlignment="1" applyProtection="1">
      <alignment horizontal="center" vertical="center" shrinkToFit="1"/>
      <protection hidden="1"/>
    </xf>
    <xf numFmtId="0" fontId="37" fillId="6" borderId="34" xfId="7" applyFont="1" applyFill="1" applyBorder="1" applyAlignment="1" applyProtection="1">
      <alignment horizontal="center" vertical="center" shrinkToFit="1"/>
      <protection hidden="1"/>
    </xf>
    <xf numFmtId="0" fontId="37" fillId="6" borderId="35" xfId="7" applyFont="1" applyFill="1" applyBorder="1" applyAlignment="1" applyProtection="1">
      <alignment horizontal="center" vertical="center" shrinkToFit="1"/>
      <protection hidden="1"/>
    </xf>
    <xf numFmtId="0" fontId="37" fillId="6" borderId="36" xfId="7" applyFont="1" applyFill="1" applyBorder="1" applyAlignment="1" applyProtection="1">
      <alignment horizontal="center" vertical="center" shrinkToFit="1"/>
      <protection hidden="1"/>
    </xf>
    <xf numFmtId="0" fontId="37" fillId="6" borderId="37" xfId="7" applyFont="1" applyFill="1" applyBorder="1" applyAlignment="1" applyProtection="1">
      <alignment horizontal="center" vertical="center" shrinkToFit="1"/>
      <protection hidden="1"/>
    </xf>
    <xf numFmtId="0" fontId="37" fillId="6" borderId="38" xfId="7" applyFont="1" applyFill="1" applyBorder="1" applyAlignment="1" applyProtection="1">
      <alignment horizontal="center" vertical="center" shrinkToFit="1"/>
      <protection hidden="1"/>
    </xf>
    <xf numFmtId="0" fontId="37" fillId="6" borderId="39" xfId="7" applyFont="1" applyFill="1" applyBorder="1" applyAlignment="1" applyProtection="1">
      <alignment horizontal="center" vertical="center" shrinkToFit="1"/>
      <protection hidden="1"/>
    </xf>
    <xf numFmtId="0" fontId="37" fillId="6" borderId="40" xfId="7" applyFont="1" applyFill="1" applyBorder="1" applyAlignment="1" applyProtection="1">
      <alignment horizontal="center" vertical="center" shrinkToFit="1"/>
      <protection hidden="1"/>
    </xf>
    <xf numFmtId="0" fontId="37" fillId="6" borderId="41" xfId="7" applyFont="1" applyFill="1" applyBorder="1" applyAlignment="1" applyProtection="1">
      <alignment horizontal="center" vertical="center" shrinkToFit="1"/>
      <protection hidden="1"/>
    </xf>
    <xf numFmtId="0" fontId="1" fillId="6" borderId="42" xfId="7" applyFont="1" applyFill="1" applyBorder="1" applyAlignment="1" applyProtection="1">
      <alignment horizontal="center" vertical="center" wrapText="1"/>
      <protection hidden="1"/>
    </xf>
    <xf numFmtId="0" fontId="1" fillId="6" borderId="43" xfId="7" applyFont="1" applyFill="1" applyBorder="1" applyAlignment="1" applyProtection="1">
      <alignment horizontal="center" vertical="center" wrapText="1"/>
      <protection hidden="1"/>
    </xf>
    <xf numFmtId="0" fontId="6" fillId="6" borderId="44" xfId="7" applyFont="1" applyFill="1" applyBorder="1" applyAlignment="1" applyProtection="1">
      <alignment horizontal="center" vertical="center" wrapText="1"/>
      <protection hidden="1"/>
    </xf>
    <xf numFmtId="0" fontId="39" fillId="5" borderId="45" xfId="7" applyFont="1" applyFill="1" applyBorder="1" applyAlignment="1" applyProtection="1">
      <alignment horizontal="center" vertical="center" shrinkToFit="1"/>
      <protection hidden="1"/>
    </xf>
    <xf numFmtId="0" fontId="39" fillId="5" borderId="46" xfId="7" applyFont="1" applyFill="1" applyBorder="1" applyAlignment="1" applyProtection="1">
      <alignment horizontal="center" vertical="center" shrinkToFit="1"/>
      <protection hidden="1"/>
    </xf>
    <xf numFmtId="0" fontId="39" fillId="5" borderId="47" xfId="7" applyFont="1" applyFill="1" applyBorder="1" applyAlignment="1" applyProtection="1">
      <alignment horizontal="center" vertical="center" shrinkToFit="1"/>
      <protection hidden="1"/>
    </xf>
    <xf numFmtId="0" fontId="39" fillId="5" borderId="48" xfId="7" applyFont="1" applyFill="1" applyBorder="1" applyAlignment="1" applyProtection="1">
      <alignment horizontal="center" vertical="center" shrinkToFit="1"/>
      <protection hidden="1"/>
    </xf>
    <xf numFmtId="0" fontId="39" fillId="5" borderId="49" xfId="7" applyFont="1" applyFill="1" applyBorder="1" applyAlignment="1" applyProtection="1">
      <alignment horizontal="center" vertical="center" shrinkToFit="1"/>
      <protection hidden="1"/>
    </xf>
    <xf numFmtId="0" fontId="39" fillId="5" borderId="50" xfId="7" applyFont="1" applyFill="1" applyBorder="1" applyAlignment="1" applyProtection="1">
      <alignment horizontal="center" vertical="center" shrinkToFit="1"/>
      <protection hidden="1"/>
    </xf>
    <xf numFmtId="0" fontId="39" fillId="5" borderId="51" xfId="7" applyFont="1" applyFill="1" applyBorder="1" applyAlignment="1" applyProtection="1">
      <alignment horizontal="center" vertical="center" shrinkToFit="1"/>
      <protection hidden="1"/>
    </xf>
    <xf numFmtId="0" fontId="39" fillId="5" borderId="52" xfId="7" applyFont="1" applyFill="1" applyBorder="1" applyAlignment="1" applyProtection="1">
      <alignment horizontal="center" vertical="center" shrinkToFit="1"/>
      <protection hidden="1"/>
    </xf>
    <xf numFmtId="0" fontId="11" fillId="0" borderId="0" xfId="913" applyFont="1" applyProtection="1">
      <protection hidden="1"/>
    </xf>
    <xf numFmtId="0" fontId="44" fillId="0" borderId="0" xfId="913" applyFont="1" applyBorder="1" applyAlignment="1" applyProtection="1">
      <protection hidden="1"/>
    </xf>
    <xf numFmtId="0" fontId="44" fillId="0" borderId="0" xfId="913" applyFont="1" applyBorder="1" applyAlignment="1" applyProtection="1">
      <alignment horizontal="left"/>
      <protection hidden="1"/>
    </xf>
    <xf numFmtId="0" fontId="97" fillId="0" borderId="0" xfId="24" applyProtection="1">
      <protection hidden="1"/>
    </xf>
    <xf numFmtId="0" fontId="45" fillId="0" borderId="0" xfId="913" applyFont="1" applyBorder="1" applyAlignment="1" applyProtection="1">
      <alignment horizontal="center"/>
      <protection hidden="1"/>
    </xf>
    <xf numFmtId="0" fontId="45" fillId="0" borderId="0" xfId="913" applyFont="1" applyBorder="1" applyAlignment="1" applyProtection="1">
      <alignment horizontal="left"/>
      <protection hidden="1"/>
    </xf>
    <xf numFmtId="0" fontId="11" fillId="0" borderId="0" xfId="913" applyFont="1" applyBorder="1" applyAlignment="1" applyProtection="1">
      <alignment horizontal="center" vertical="center"/>
      <protection hidden="1"/>
    </xf>
    <xf numFmtId="0" fontId="11" fillId="0" borderId="0" xfId="913" applyFont="1" applyAlignment="1" applyProtection="1">
      <alignment horizontal="center" vertical="center"/>
      <protection hidden="1"/>
    </xf>
    <xf numFmtId="0" fontId="45" fillId="0" borderId="0" xfId="913" applyFont="1" applyBorder="1" applyAlignment="1" applyProtection="1">
      <alignment horizontal="center" vertical="center"/>
      <protection hidden="1"/>
    </xf>
    <xf numFmtId="0" fontId="9" fillId="4" borderId="2" xfId="913" applyFont="1" applyFill="1" applyBorder="1" applyAlignment="1" applyProtection="1">
      <alignment horizontal="center" vertical="center"/>
      <protection hidden="1"/>
    </xf>
    <xf numFmtId="0" fontId="47" fillId="8" borderId="2" xfId="913" applyFont="1" applyFill="1" applyBorder="1" applyAlignment="1" applyProtection="1">
      <alignment horizontal="center" vertical="center"/>
      <protection hidden="1"/>
    </xf>
    <xf numFmtId="0" fontId="47" fillId="8" borderId="1" xfId="913" applyFont="1" applyFill="1" applyBorder="1" applyAlignment="1" applyProtection="1">
      <alignment horizontal="center" vertical="center"/>
      <protection hidden="1"/>
    </xf>
    <xf numFmtId="0" fontId="47" fillId="9" borderId="2" xfId="913" applyFont="1" applyFill="1" applyBorder="1" applyAlignment="1" applyProtection="1">
      <alignment horizontal="center" vertical="center"/>
      <protection hidden="1"/>
    </xf>
    <xf numFmtId="0" fontId="47" fillId="9" borderId="1" xfId="913" applyFont="1" applyFill="1" applyBorder="1" applyAlignment="1" applyProtection="1">
      <alignment horizontal="center" vertical="center"/>
      <protection hidden="1"/>
    </xf>
    <xf numFmtId="0" fontId="47" fillId="10" borderId="2" xfId="913" applyFont="1" applyFill="1" applyBorder="1" applyAlignment="1" applyProtection="1">
      <alignment horizontal="center" vertical="center"/>
      <protection hidden="1"/>
    </xf>
    <xf numFmtId="0" fontId="47" fillId="10" borderId="1" xfId="913" applyFont="1" applyFill="1" applyBorder="1" applyAlignment="1" applyProtection="1">
      <alignment horizontal="center" vertical="center"/>
      <protection hidden="1"/>
    </xf>
    <xf numFmtId="0" fontId="47" fillId="4" borderId="1" xfId="913" applyFont="1" applyFill="1" applyBorder="1" applyAlignment="1" applyProtection="1">
      <alignment horizontal="center" vertical="center"/>
      <protection hidden="1"/>
    </xf>
    <xf numFmtId="0" fontId="47" fillId="4" borderId="53" xfId="913" applyFont="1" applyFill="1" applyBorder="1" applyAlignment="1" applyProtection="1">
      <alignment horizontal="center" vertical="center"/>
      <protection hidden="1"/>
    </xf>
    <xf numFmtId="0" fontId="47" fillId="11" borderId="2" xfId="913" applyFont="1" applyFill="1" applyBorder="1" applyAlignment="1" applyProtection="1">
      <alignment horizontal="center" vertical="center"/>
      <protection hidden="1"/>
    </xf>
    <xf numFmtId="0" fontId="47" fillId="11" borderId="1" xfId="913" applyFont="1" applyFill="1" applyBorder="1" applyAlignment="1" applyProtection="1">
      <alignment horizontal="center" vertical="center"/>
      <protection hidden="1"/>
    </xf>
    <xf numFmtId="0" fontId="47" fillId="3" borderId="2" xfId="913" applyFont="1" applyFill="1" applyBorder="1" applyAlignment="1" applyProtection="1">
      <alignment horizontal="center" vertical="center"/>
      <protection hidden="1"/>
    </xf>
    <xf numFmtId="0" fontId="47" fillId="3" borderId="1" xfId="913" applyFont="1" applyFill="1" applyBorder="1" applyAlignment="1" applyProtection="1">
      <alignment horizontal="center" vertical="center"/>
      <protection hidden="1"/>
    </xf>
    <xf numFmtId="0" fontId="47" fillId="2" borderId="2" xfId="913" applyFont="1" applyFill="1" applyBorder="1" applyAlignment="1" applyProtection="1">
      <alignment horizontal="center" vertical="center"/>
      <protection hidden="1"/>
    </xf>
    <xf numFmtId="0" fontId="47" fillId="2" borderId="1" xfId="913" applyFont="1" applyFill="1" applyBorder="1" applyAlignment="1" applyProtection="1">
      <alignment horizontal="center" vertical="center"/>
      <protection hidden="1"/>
    </xf>
    <xf numFmtId="0" fontId="97" fillId="0" borderId="0" xfId="24" applyAlignment="1" applyProtection="1">
      <alignment horizontal="center" vertical="center"/>
      <protection hidden="1"/>
    </xf>
    <xf numFmtId="0" fontId="97" fillId="0" borderId="1" xfId="24" quotePrefix="1" applyNumberFormat="1" applyBorder="1" applyAlignment="1" applyProtection="1">
      <alignment vertical="center"/>
      <protection hidden="1"/>
    </xf>
    <xf numFmtId="0" fontId="97" fillId="0" borderId="1" xfId="24" quotePrefix="1" applyNumberFormat="1" applyBorder="1" applyAlignment="1" applyProtection="1">
      <alignment horizontal="left" vertical="center"/>
      <protection hidden="1"/>
    </xf>
    <xf numFmtId="0" fontId="11" fillId="0" borderId="53" xfId="908" quotePrefix="1" applyNumberFormat="1" applyBorder="1" applyAlignment="1" applyProtection="1">
      <alignment horizontal="left" vertical="center"/>
      <protection hidden="1"/>
    </xf>
    <xf numFmtId="1" fontId="97" fillId="0" borderId="1" xfId="24" applyNumberFormat="1" applyBorder="1" applyAlignment="1" applyProtection="1">
      <alignment horizontal="center" vertical="center"/>
      <protection hidden="1"/>
    </xf>
    <xf numFmtId="0" fontId="10" fillId="0" borderId="54" xfId="24" applyFont="1" applyBorder="1" applyAlignment="1" applyProtection="1">
      <alignment horizontal="center" vertical="center"/>
      <protection hidden="1"/>
    </xf>
    <xf numFmtId="0" fontId="10" fillId="0" borderId="55" xfId="24" applyFont="1" applyBorder="1" applyAlignment="1" applyProtection="1">
      <alignment horizontal="center" vertical="center"/>
      <protection hidden="1"/>
    </xf>
    <xf numFmtId="0" fontId="10" fillId="0" borderId="1" xfId="24" applyFont="1" applyBorder="1" applyAlignment="1" applyProtection="1">
      <alignment horizontal="center" vertical="center"/>
      <protection hidden="1"/>
    </xf>
    <xf numFmtId="0" fontId="10" fillId="0" borderId="53" xfId="24" applyFont="1" applyBorder="1" applyAlignment="1" applyProtection="1">
      <alignment horizontal="center" vertical="center"/>
      <protection hidden="1"/>
    </xf>
    <xf numFmtId="1" fontId="10" fillId="0" borderId="55" xfId="24" applyNumberFormat="1" applyFont="1" applyBorder="1" applyAlignment="1" applyProtection="1">
      <alignment horizontal="center" vertical="center"/>
      <protection hidden="1"/>
    </xf>
    <xf numFmtId="0" fontId="76" fillId="0" borderId="1" xfId="24" quotePrefix="1" applyNumberFormat="1" applyFont="1" applyBorder="1" applyAlignment="1" applyProtection="1">
      <alignment horizontal="center" vertical="center"/>
      <protection hidden="1"/>
    </xf>
    <xf numFmtId="0" fontId="76" fillId="0" borderId="1" xfId="24" quotePrefix="1" applyNumberFormat="1" applyFont="1" applyBorder="1" applyAlignment="1" applyProtection="1">
      <alignment horizontal="left" vertical="center"/>
      <protection hidden="1"/>
    </xf>
    <xf numFmtId="0" fontId="76" fillId="0" borderId="1" xfId="24" applyFont="1" applyBorder="1" applyAlignment="1" applyProtection="1">
      <alignment horizontal="center" vertical="center"/>
      <protection hidden="1"/>
    </xf>
    <xf numFmtId="1" fontId="76" fillId="0" borderId="1" xfId="24" applyNumberFormat="1" applyFont="1" applyBorder="1" applyAlignment="1" applyProtection="1">
      <alignment horizontal="center" vertical="center"/>
      <protection hidden="1"/>
    </xf>
    <xf numFmtId="0" fontId="11" fillId="0" borderId="0" xfId="913" applyFont="1" applyBorder="1" applyProtection="1">
      <protection hidden="1"/>
    </xf>
    <xf numFmtId="0" fontId="10" fillId="12" borderId="53" xfId="913" applyFont="1" applyFill="1" applyBorder="1" applyAlignment="1" applyProtection="1">
      <alignment horizontal="center" vertical="center"/>
      <protection hidden="1"/>
    </xf>
    <xf numFmtId="0" fontId="10" fillId="12" borderId="2" xfId="913" applyFont="1" applyFill="1" applyBorder="1" applyAlignment="1" applyProtection="1">
      <alignment horizontal="center" vertical="center"/>
      <protection hidden="1"/>
    </xf>
    <xf numFmtId="0" fontId="10" fillId="13" borderId="2" xfId="913" applyFont="1" applyFill="1" applyBorder="1" applyAlignment="1" applyProtection="1">
      <alignment horizontal="center" vertical="center"/>
      <protection hidden="1"/>
    </xf>
    <xf numFmtId="0" fontId="10" fillId="14" borderId="2" xfId="913" applyFont="1" applyFill="1" applyBorder="1" applyAlignment="1" applyProtection="1">
      <alignment horizontal="center" vertical="center"/>
      <protection hidden="1"/>
    </xf>
    <xf numFmtId="0" fontId="10" fillId="15" borderId="2" xfId="913" applyFont="1" applyFill="1" applyBorder="1" applyAlignment="1" applyProtection="1">
      <alignment horizontal="center" vertical="center"/>
      <protection hidden="1"/>
    </xf>
    <xf numFmtId="0" fontId="10" fillId="16" borderId="2" xfId="913" applyFont="1" applyFill="1" applyBorder="1" applyAlignment="1" applyProtection="1">
      <alignment horizontal="center" vertical="center"/>
      <protection hidden="1"/>
    </xf>
    <xf numFmtId="1" fontId="97" fillId="0" borderId="1" xfId="24" applyNumberFormat="1" applyBorder="1" applyProtection="1">
      <protection hidden="1"/>
    </xf>
    <xf numFmtId="0" fontId="76" fillId="0" borderId="1" xfId="24" quotePrefix="1" applyNumberFormat="1" applyFont="1" applyBorder="1" applyAlignment="1" applyProtection="1">
      <alignment vertical="center"/>
      <protection hidden="1"/>
    </xf>
    <xf numFmtId="0" fontId="11" fillId="0" borderId="0" xfId="908" applyAlignment="1" applyProtection="1">
      <alignment vertical="center"/>
      <protection hidden="1"/>
    </xf>
    <xf numFmtId="0" fontId="44" fillId="0" borderId="0" xfId="908" applyFont="1" applyAlignment="1" applyProtection="1">
      <alignment horizontal="left" vertical="center" indent="3"/>
      <protection hidden="1"/>
    </xf>
    <xf numFmtId="0" fontId="44" fillId="0" borderId="0" xfId="908" applyFont="1" applyAlignment="1" applyProtection="1">
      <alignment vertical="center"/>
      <protection hidden="1"/>
    </xf>
    <xf numFmtId="0" fontId="44" fillId="0" borderId="0" xfId="908" applyFont="1" applyAlignment="1" applyProtection="1">
      <alignment horizontal="right" vertical="center"/>
      <protection hidden="1"/>
    </xf>
    <xf numFmtId="0" fontId="44" fillId="0" borderId="0" xfId="908" applyFont="1" applyAlignment="1" applyProtection="1">
      <alignment horizontal="left" vertical="center"/>
      <protection hidden="1"/>
    </xf>
    <xf numFmtId="0" fontId="44" fillId="0" borderId="0" xfId="908" applyNumberFormat="1" applyFont="1" applyAlignment="1" applyProtection="1">
      <alignment vertical="center"/>
      <protection hidden="1"/>
    </xf>
    <xf numFmtId="0" fontId="11" fillId="0" borderId="0" xfId="908" applyAlignment="1" applyProtection="1">
      <alignment horizontal="center" vertical="center"/>
      <protection hidden="1"/>
    </xf>
    <xf numFmtId="0" fontId="50" fillId="0" borderId="0" xfId="4" applyFont="1" applyProtection="1">
      <protection hidden="1"/>
    </xf>
    <xf numFmtId="0" fontId="11" fillId="0" borderId="0" xfId="908" applyNumberFormat="1" applyAlignment="1" applyProtection="1">
      <alignment horizontal="center" vertical="center"/>
      <protection hidden="1"/>
    </xf>
    <xf numFmtId="0" fontId="10" fillId="15" borderId="2" xfId="908" quotePrefix="1" applyNumberFormat="1" applyFont="1" applyFill="1" applyBorder="1" applyAlignment="1" applyProtection="1">
      <alignment horizontal="center" vertical="center"/>
      <protection hidden="1"/>
    </xf>
    <xf numFmtId="0" fontId="10" fillId="0" borderId="0" xfId="908" applyFont="1" applyAlignment="1" applyProtection="1">
      <alignment vertical="center"/>
      <protection hidden="1"/>
    </xf>
    <xf numFmtId="0" fontId="10" fillId="15" borderId="1" xfId="908" applyFont="1" applyFill="1" applyBorder="1" applyAlignment="1" applyProtection="1">
      <alignment horizontal="center" vertical="center"/>
      <protection hidden="1"/>
    </xf>
    <xf numFmtId="0" fontId="10" fillId="15" borderId="1" xfId="908" applyNumberFormat="1" applyFont="1" applyFill="1" applyBorder="1" applyAlignment="1" applyProtection="1">
      <alignment horizontal="center" vertical="center"/>
      <protection hidden="1"/>
    </xf>
    <xf numFmtId="0" fontId="10" fillId="17" borderId="1" xfId="908" applyFont="1" applyFill="1" applyBorder="1" applyAlignment="1" applyProtection="1">
      <alignment horizontal="center" vertical="center"/>
      <protection hidden="1"/>
    </xf>
    <xf numFmtId="0" fontId="10" fillId="17" borderId="1" xfId="908" applyNumberFormat="1" applyFont="1" applyFill="1" applyBorder="1" applyAlignment="1" applyProtection="1">
      <alignment horizontal="center" vertical="center"/>
      <protection hidden="1"/>
    </xf>
    <xf numFmtId="0" fontId="10" fillId="18" borderId="1" xfId="908" applyFont="1" applyFill="1" applyBorder="1" applyAlignment="1" applyProtection="1">
      <alignment horizontal="center" vertical="center"/>
      <protection hidden="1"/>
    </xf>
    <xf numFmtId="0" fontId="10" fillId="18" borderId="1" xfId="908" applyNumberFormat="1" applyFont="1" applyFill="1" applyBorder="1" applyAlignment="1" applyProtection="1">
      <alignment horizontal="center" vertical="center"/>
      <protection hidden="1"/>
    </xf>
    <xf numFmtId="0" fontId="10" fillId="3" borderId="1" xfId="908" applyFont="1" applyFill="1" applyBorder="1" applyAlignment="1" applyProtection="1">
      <alignment horizontal="center" vertical="center"/>
      <protection hidden="1"/>
    </xf>
    <xf numFmtId="0" fontId="10" fillId="3" borderId="1" xfId="908" applyNumberFormat="1" applyFont="1" applyFill="1" applyBorder="1" applyAlignment="1" applyProtection="1">
      <alignment horizontal="center" vertical="center"/>
      <protection hidden="1"/>
    </xf>
    <xf numFmtId="0" fontId="10" fillId="2" borderId="1" xfId="908" applyFont="1" applyFill="1" applyBorder="1" applyAlignment="1" applyProtection="1">
      <alignment horizontal="center" vertical="center"/>
      <protection hidden="1"/>
    </xf>
    <xf numFmtId="0" fontId="10" fillId="2" borderId="1" xfId="908" applyNumberFormat="1" applyFont="1" applyFill="1" applyBorder="1" applyAlignment="1" applyProtection="1">
      <alignment horizontal="center" vertical="center"/>
      <protection hidden="1"/>
    </xf>
    <xf numFmtId="0" fontId="10" fillId="11" borderId="1" xfId="908" applyFont="1" applyFill="1" applyBorder="1" applyAlignment="1" applyProtection="1">
      <alignment horizontal="center" vertical="center"/>
      <protection hidden="1"/>
    </xf>
    <xf numFmtId="0" fontId="10" fillId="11" borderId="1" xfId="908" applyNumberFormat="1" applyFont="1" applyFill="1" applyBorder="1" applyAlignment="1" applyProtection="1">
      <alignment horizontal="center" vertical="center"/>
      <protection hidden="1"/>
    </xf>
    <xf numFmtId="0" fontId="10" fillId="19" borderId="1" xfId="908" applyFont="1" applyFill="1" applyBorder="1" applyAlignment="1" applyProtection="1">
      <alignment horizontal="center" vertical="center"/>
      <protection hidden="1"/>
    </xf>
    <xf numFmtId="0" fontId="10" fillId="19" borderId="1" xfId="908" applyNumberFormat="1" applyFont="1" applyFill="1" applyBorder="1" applyAlignment="1" applyProtection="1">
      <alignment horizontal="center" vertical="center"/>
      <protection hidden="1"/>
    </xf>
    <xf numFmtId="0" fontId="97" fillId="0" borderId="1" xfId="24" quotePrefix="1" applyNumberFormat="1" applyFill="1" applyBorder="1" applyAlignment="1" applyProtection="1">
      <alignment vertical="center"/>
      <protection hidden="1"/>
    </xf>
    <xf numFmtId="0" fontId="11" fillId="0" borderId="1" xfId="908" quotePrefix="1" applyNumberFormat="1" applyBorder="1" applyAlignment="1" applyProtection="1">
      <alignment horizontal="left" vertical="center"/>
      <protection hidden="1"/>
    </xf>
    <xf numFmtId="0" fontId="11" fillId="0" borderId="1" xfId="908" quotePrefix="1" applyNumberFormat="1" applyBorder="1" applyAlignment="1" applyProtection="1">
      <alignment vertical="center"/>
      <protection hidden="1"/>
    </xf>
    <xf numFmtId="0" fontId="11" fillId="4" borderId="1" xfId="908" quotePrefix="1" applyFont="1" applyFill="1" applyBorder="1" applyAlignment="1" applyProtection="1">
      <alignment horizontal="center" vertical="center"/>
      <protection hidden="1"/>
    </xf>
    <xf numFmtId="0" fontId="11" fillId="0" borderId="1" xfId="908" applyFont="1" applyFill="1" applyBorder="1" applyAlignment="1" applyProtection="1">
      <alignment horizontal="center" vertical="center"/>
      <protection hidden="1"/>
    </xf>
    <xf numFmtId="1" fontId="11" fillId="0" borderId="1" xfId="908" applyNumberFormat="1" applyFont="1" applyFill="1" applyBorder="1" applyAlignment="1" applyProtection="1">
      <alignment horizontal="center" vertical="center"/>
      <protection hidden="1"/>
    </xf>
    <xf numFmtId="0" fontId="10" fillId="0" borderId="1" xfId="908" applyFont="1" applyBorder="1" applyAlignment="1" applyProtection="1">
      <alignment horizontal="center" vertical="center"/>
      <protection hidden="1"/>
    </xf>
    <xf numFmtId="0" fontId="10" fillId="0" borderId="1" xfId="908" quotePrefix="1" applyNumberFormat="1" applyFont="1" applyBorder="1" applyAlignment="1" applyProtection="1">
      <alignment horizontal="left" vertical="center"/>
      <protection hidden="1"/>
    </xf>
    <xf numFmtId="0" fontId="10" fillId="0" borderId="1" xfId="908" quotePrefix="1" applyNumberFormat="1" applyFont="1" applyBorder="1" applyAlignment="1" applyProtection="1">
      <alignment vertical="center"/>
      <protection hidden="1"/>
    </xf>
    <xf numFmtId="0" fontId="10" fillId="0" borderId="1" xfId="908" quotePrefix="1" applyFont="1" applyFill="1" applyBorder="1" applyAlignment="1" applyProtection="1">
      <alignment horizontal="center" vertical="center"/>
      <protection hidden="1"/>
    </xf>
    <xf numFmtId="0" fontId="44" fillId="0" borderId="0" xfId="908" applyFont="1" applyAlignment="1" applyProtection="1">
      <alignment horizontal="left" vertical="center" indent="1"/>
      <protection hidden="1"/>
    </xf>
    <xf numFmtId="0" fontId="11" fillId="0" borderId="2" xfId="908" applyBorder="1" applyAlignment="1" applyProtection="1">
      <alignment vertical="center"/>
      <protection hidden="1"/>
    </xf>
    <xf numFmtId="0" fontId="11" fillId="0" borderId="56" xfId="908" applyBorder="1" applyAlignment="1" applyProtection="1">
      <alignment vertical="center"/>
      <protection hidden="1"/>
    </xf>
    <xf numFmtId="0" fontId="10" fillId="0" borderId="57" xfId="908" applyFont="1" applyBorder="1" applyAlignment="1" applyProtection="1">
      <alignment horizontal="center" vertical="center"/>
      <protection hidden="1"/>
    </xf>
    <xf numFmtId="0" fontId="11" fillId="0" borderId="0" xfId="908" applyFill="1" applyAlignment="1" applyProtection="1">
      <alignment horizontal="center" vertical="center"/>
      <protection hidden="1"/>
    </xf>
    <xf numFmtId="0" fontId="10" fillId="0" borderId="1" xfId="908" quotePrefix="1" applyNumberFormat="1" applyFont="1" applyFill="1" applyBorder="1" applyAlignment="1" applyProtection="1">
      <alignment vertical="center"/>
      <protection hidden="1"/>
    </xf>
    <xf numFmtId="0" fontId="39" fillId="6" borderId="58" xfId="7" applyFont="1" applyFill="1" applyBorder="1" applyAlignment="1" applyProtection="1">
      <alignment horizontal="center" vertical="center" shrinkToFit="1"/>
      <protection hidden="1"/>
    </xf>
    <xf numFmtId="0" fontId="39" fillId="6" borderId="40" xfId="7" applyFont="1" applyFill="1" applyBorder="1" applyAlignment="1" applyProtection="1">
      <alignment horizontal="center" vertical="center" shrinkToFit="1"/>
      <protection hidden="1"/>
    </xf>
    <xf numFmtId="0" fontId="39" fillId="6" borderId="59" xfId="7" applyFont="1" applyFill="1" applyBorder="1" applyAlignment="1" applyProtection="1">
      <alignment horizontal="center" vertical="center" shrinkToFit="1"/>
      <protection hidden="1"/>
    </xf>
    <xf numFmtId="0" fontId="39" fillId="6" borderId="60" xfId="7" applyFont="1" applyFill="1" applyBorder="1" applyAlignment="1" applyProtection="1">
      <alignment horizontal="center" vertical="center" shrinkToFit="1"/>
      <protection hidden="1"/>
    </xf>
    <xf numFmtId="0" fontId="39" fillId="6" borderId="61" xfId="7" applyFont="1" applyFill="1" applyBorder="1" applyAlignment="1" applyProtection="1">
      <alignment horizontal="center" vertical="center" shrinkToFit="1"/>
      <protection hidden="1"/>
    </xf>
    <xf numFmtId="0" fontId="39" fillId="6" borderId="1" xfId="7" applyFont="1" applyFill="1" applyBorder="1" applyAlignment="1" applyProtection="1">
      <alignment horizontal="center" vertical="center" shrinkToFit="1"/>
      <protection hidden="1"/>
    </xf>
    <xf numFmtId="0" fontId="39" fillId="6" borderId="53" xfId="7" applyFont="1" applyFill="1" applyBorder="1" applyAlignment="1" applyProtection="1">
      <alignment horizontal="center" vertical="center" shrinkToFit="1"/>
      <protection hidden="1"/>
    </xf>
    <xf numFmtId="0" fontId="39" fillId="6" borderId="55" xfId="7" applyFont="1" applyFill="1" applyBorder="1" applyAlignment="1" applyProtection="1">
      <alignment horizontal="center" vertical="center" shrinkToFit="1"/>
      <protection hidden="1"/>
    </xf>
    <xf numFmtId="0" fontId="39" fillId="6" borderId="62" xfId="7" applyFont="1" applyFill="1" applyBorder="1" applyAlignment="1" applyProtection="1">
      <alignment horizontal="center" vertical="center" shrinkToFit="1"/>
      <protection hidden="1"/>
    </xf>
    <xf numFmtId="0" fontId="39" fillId="6" borderId="41" xfId="7" applyFont="1" applyFill="1" applyBorder="1" applyAlignment="1" applyProtection="1">
      <alignment horizontal="center" vertical="center" shrinkToFit="1"/>
      <protection hidden="1"/>
    </xf>
    <xf numFmtId="0" fontId="39" fillId="6" borderId="63" xfId="7" applyFont="1" applyFill="1" applyBorder="1" applyAlignment="1" applyProtection="1">
      <alignment horizontal="center" vertical="center" shrinkToFit="1"/>
      <protection hidden="1"/>
    </xf>
    <xf numFmtId="0" fontId="39" fillId="6" borderId="64" xfId="7" applyFont="1" applyFill="1" applyBorder="1" applyAlignment="1" applyProtection="1">
      <alignment horizontal="center" vertical="center" shrinkToFit="1"/>
      <protection hidden="1"/>
    </xf>
    <xf numFmtId="0" fontId="0" fillId="0" borderId="0" xfId="0" applyProtection="1">
      <protection hidden="1"/>
    </xf>
    <xf numFmtId="0" fontId="29" fillId="0" borderId="0" xfId="0" applyFont="1" applyBorder="1" applyAlignment="1" applyProtection="1">
      <alignment horizontal="left" vertical="top" indent="3"/>
      <protection hidden="1"/>
    </xf>
    <xf numFmtId="0" fontId="29" fillId="0" borderId="0" xfId="0" applyFont="1" applyBorder="1" applyAlignment="1" applyProtection="1">
      <alignment horizontal="left" vertical="top"/>
      <protection hidden="1"/>
    </xf>
    <xf numFmtId="0" fontId="18" fillId="6" borderId="0" xfId="0" applyFont="1" applyFill="1" applyAlignment="1" applyProtection="1">
      <alignment horizontal="left" indent="15"/>
      <protection hidden="1"/>
    </xf>
    <xf numFmtId="0" fontId="18" fillId="6" borderId="0" xfId="0" applyFont="1" applyFill="1" applyAlignment="1" applyProtection="1">
      <protection hidden="1"/>
    </xf>
    <xf numFmtId="0" fontId="0" fillId="0" borderId="0" xfId="0" applyAlignment="1" applyProtection="1">
      <alignment wrapText="1"/>
      <protection hidden="1"/>
    </xf>
    <xf numFmtId="0" fontId="22" fillId="0" borderId="0" xfId="0" applyFont="1" applyProtection="1">
      <protection hidden="1"/>
    </xf>
    <xf numFmtId="0" fontId="26" fillId="0" borderId="65" xfId="0" applyFont="1" applyBorder="1" applyAlignment="1" applyProtection="1">
      <alignment horizontal="center" wrapText="1"/>
      <protection hidden="1"/>
    </xf>
    <xf numFmtId="0" fontId="26" fillId="0" borderId="66" xfId="0" applyFont="1" applyBorder="1" applyAlignment="1" applyProtection="1">
      <alignment horizontal="center" wrapText="1"/>
      <protection hidden="1"/>
    </xf>
    <xf numFmtId="0" fontId="26" fillId="0" borderId="67" xfId="0" applyFont="1" applyBorder="1" applyAlignment="1" applyProtection="1">
      <alignment horizontal="center" wrapText="1"/>
      <protection hidden="1"/>
    </xf>
    <xf numFmtId="1" fontId="24" fillId="0" borderId="61" xfId="0" applyNumberFormat="1" applyFont="1" applyBorder="1" applyAlignment="1" applyProtection="1">
      <alignment horizontal="center" vertical="center" shrinkToFit="1"/>
      <protection hidden="1"/>
    </xf>
    <xf numFmtId="1" fontId="24" fillId="7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0" borderId="1" xfId="0" applyNumberFormat="1" applyFont="1" applyBorder="1" applyAlignment="1" applyProtection="1">
      <alignment horizontal="center" vertical="center" shrinkToFit="1"/>
      <protection hidden="1"/>
    </xf>
    <xf numFmtId="1" fontId="21" fillId="0" borderId="1" xfId="0" applyNumberFormat="1" applyFont="1" applyBorder="1" applyAlignment="1" applyProtection="1">
      <alignment horizontal="center" vertical="center" shrinkToFit="1"/>
      <protection hidden="1"/>
    </xf>
    <xf numFmtId="1" fontId="21" fillId="7" borderId="1" xfId="0" applyNumberFormat="1" applyFont="1" applyFill="1" applyBorder="1" applyAlignment="1" applyProtection="1">
      <alignment horizontal="center" vertical="center" shrinkToFit="1"/>
      <protection hidden="1"/>
    </xf>
    <xf numFmtId="1" fontId="21" fillId="0" borderId="35" xfId="0" applyNumberFormat="1" applyFont="1" applyBorder="1" applyAlignment="1" applyProtection="1">
      <alignment horizontal="center" vertical="center" shrinkToFit="1"/>
      <protection hidden="1"/>
    </xf>
    <xf numFmtId="1" fontId="21" fillId="0" borderId="62" xfId="0" applyNumberFormat="1" applyFont="1" applyBorder="1" applyAlignment="1" applyProtection="1">
      <alignment horizontal="center" vertical="center" shrinkToFit="1"/>
      <protection hidden="1"/>
    </xf>
    <xf numFmtId="1" fontId="21" fillId="7" borderId="41" xfId="0" applyNumberFormat="1" applyFont="1" applyFill="1" applyBorder="1" applyAlignment="1" applyProtection="1">
      <alignment horizontal="center" vertical="center" shrinkToFit="1"/>
      <protection hidden="1"/>
    </xf>
    <xf numFmtId="1" fontId="21" fillId="0" borderId="41" xfId="0" applyNumberFormat="1" applyFont="1" applyBorder="1" applyAlignment="1" applyProtection="1">
      <alignment horizontal="center" vertical="center" shrinkToFit="1"/>
      <protection hidden="1"/>
    </xf>
    <xf numFmtId="1" fontId="21" fillId="0" borderId="36" xfId="0" applyNumberFormat="1" applyFont="1" applyBorder="1" applyAlignment="1" applyProtection="1">
      <alignment horizontal="center" vertical="center" shrinkToFit="1"/>
      <protection hidden="1"/>
    </xf>
    <xf numFmtId="0" fontId="28" fillId="0" borderId="0" xfId="0" applyFont="1" applyAlignment="1" applyProtection="1">
      <alignment horizontal="left"/>
      <protection hidden="1"/>
    </xf>
    <xf numFmtId="0" fontId="29" fillId="0" borderId="0" xfId="0" applyFont="1" applyBorder="1" applyAlignment="1" applyProtection="1">
      <alignment horizontal="left" vertical="top" indent="2"/>
      <protection hidden="1"/>
    </xf>
    <xf numFmtId="0" fontId="19" fillId="6" borderId="0" xfId="0" applyFont="1" applyFill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horizontal="left" vertical="top" shrinkToFit="1"/>
      <protection hidden="1"/>
    </xf>
    <xf numFmtId="0" fontId="29" fillId="0" borderId="0" xfId="0" applyFont="1" applyAlignment="1" applyProtection="1">
      <alignment horizontal="left" vertical="top" indent="1"/>
      <protection hidden="1"/>
    </xf>
    <xf numFmtId="0" fontId="20" fillId="0" borderId="0" xfId="0" applyFont="1" applyAlignment="1" applyProtection="1">
      <alignment vertical="top"/>
      <protection hidden="1"/>
    </xf>
    <xf numFmtId="0" fontId="20" fillId="0" borderId="0" xfId="0" applyFont="1" applyAlignment="1" applyProtection="1">
      <alignment vertical="top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0" fillId="0" borderId="0" xfId="0" applyBorder="1" applyAlignment="1" applyProtection="1">
      <alignment wrapText="1"/>
      <protection hidden="1"/>
    </xf>
    <xf numFmtId="0" fontId="23" fillId="0" borderId="0" xfId="0" applyFont="1" applyBorder="1" applyAlignment="1" applyProtection="1">
      <alignment horizontal="left" vertical="center"/>
      <protection hidden="1"/>
    </xf>
    <xf numFmtId="0" fontId="23" fillId="0" borderId="0" xfId="0" applyFont="1" applyBorder="1" applyAlignment="1" applyProtection="1">
      <alignment wrapText="1"/>
      <protection hidden="1"/>
    </xf>
    <xf numFmtId="0" fontId="23" fillId="0" borderId="0" xfId="0" applyFont="1" applyAlignment="1" applyProtection="1">
      <alignment wrapText="1"/>
      <protection hidden="1"/>
    </xf>
    <xf numFmtId="0" fontId="0" fillId="0" borderId="0" xfId="0" applyBorder="1" applyProtection="1">
      <protection hidden="1"/>
    </xf>
    <xf numFmtId="0" fontId="20" fillId="0" borderId="0" xfId="0" applyFont="1" applyBorder="1" applyAlignment="1" applyProtection="1">
      <protection hidden="1"/>
    </xf>
    <xf numFmtId="0" fontId="20" fillId="0" borderId="23" xfId="0" applyFont="1" applyBorder="1" applyAlignment="1" applyProtection="1">
      <protection hidden="1"/>
    </xf>
    <xf numFmtId="0" fontId="23" fillId="0" borderId="0" xfId="0" applyFont="1" applyProtection="1">
      <protection hidden="1"/>
    </xf>
    <xf numFmtId="0" fontId="34" fillId="0" borderId="0" xfId="0" applyFont="1" applyBorder="1" applyAlignment="1" applyProtection="1">
      <alignment horizontal="center" wrapText="1"/>
      <protection hidden="1"/>
    </xf>
    <xf numFmtId="0" fontId="35" fillId="0" borderId="0" xfId="0" applyFont="1" applyBorder="1" applyAlignment="1" applyProtection="1">
      <protection hidden="1"/>
    </xf>
    <xf numFmtId="0" fontId="35" fillId="0" borderId="0" xfId="0" applyFont="1" applyBorder="1" applyAlignment="1" applyProtection="1">
      <alignment wrapText="1"/>
      <protection hidden="1"/>
    </xf>
    <xf numFmtId="0" fontId="35" fillId="0" borderId="0" xfId="0" applyFont="1" applyAlignment="1" applyProtection="1">
      <protection hidden="1"/>
    </xf>
    <xf numFmtId="0" fontId="39" fillId="6" borderId="68" xfId="7" applyFont="1" applyFill="1" applyBorder="1" applyAlignment="1" applyProtection="1">
      <alignment horizontal="center" vertical="center" shrinkToFit="1"/>
      <protection locked="0"/>
    </xf>
    <xf numFmtId="0" fontId="39" fillId="6" borderId="69" xfId="7" applyFont="1" applyFill="1" applyBorder="1" applyAlignment="1" applyProtection="1">
      <alignment horizontal="center" vertical="center" shrinkToFit="1"/>
      <protection locked="0"/>
    </xf>
    <xf numFmtId="0" fontId="39" fillId="6" borderId="40" xfId="7" applyFont="1" applyFill="1" applyBorder="1" applyAlignment="1" applyProtection="1">
      <alignment horizontal="center" vertical="center" shrinkToFit="1"/>
      <protection locked="0"/>
    </xf>
    <xf numFmtId="0" fontId="37" fillId="6" borderId="70" xfId="7" applyFont="1" applyFill="1" applyBorder="1" applyAlignment="1" applyProtection="1">
      <alignment horizontal="center" vertical="center" shrinkToFit="1"/>
      <protection hidden="1"/>
    </xf>
    <xf numFmtId="0" fontId="39" fillId="6" borderId="71" xfId="7" applyFont="1" applyFill="1" applyBorder="1" applyAlignment="1" applyProtection="1">
      <alignment horizontal="center" vertical="center" shrinkToFit="1"/>
      <protection locked="0"/>
    </xf>
    <xf numFmtId="0" fontId="39" fillId="6" borderId="72" xfId="7" applyFont="1" applyFill="1" applyBorder="1" applyAlignment="1" applyProtection="1">
      <alignment horizontal="center" vertical="center" shrinkToFit="1"/>
      <protection locked="0"/>
    </xf>
    <xf numFmtId="0" fontId="39" fillId="6" borderId="41" xfId="7" applyFont="1" applyFill="1" applyBorder="1" applyAlignment="1" applyProtection="1">
      <alignment horizontal="center" vertical="center" shrinkToFit="1"/>
      <protection locked="0"/>
    </xf>
    <xf numFmtId="0" fontId="39" fillId="6" borderId="58" xfId="7" applyFont="1" applyFill="1" applyBorder="1" applyAlignment="1" applyProtection="1">
      <alignment horizontal="center" vertical="center" shrinkToFit="1"/>
      <protection locked="0"/>
    </xf>
    <xf numFmtId="1" fontId="39" fillId="6" borderId="40" xfId="7" applyNumberFormat="1" applyFont="1" applyFill="1" applyBorder="1" applyAlignment="1" applyProtection="1">
      <alignment horizontal="center" vertical="center" shrinkToFit="1"/>
      <protection locked="0"/>
    </xf>
    <xf numFmtId="0" fontId="37" fillId="6" borderId="73" xfId="7" applyFont="1" applyFill="1" applyBorder="1" applyAlignment="1" applyProtection="1">
      <alignment horizontal="center" vertical="center" shrinkToFit="1"/>
      <protection hidden="1"/>
    </xf>
    <xf numFmtId="0" fontId="2" fillId="0" borderId="0" xfId="22" applyFont="1" applyAlignment="1" applyProtection="1">
      <alignment horizontal="left" indent="10"/>
    </xf>
    <xf numFmtId="0" fontId="2" fillId="0" borderId="0" xfId="22" applyFont="1" applyAlignment="1" applyProtection="1">
      <alignment horizontal="left"/>
    </xf>
    <xf numFmtId="0" fontId="13" fillId="0" borderId="0" xfId="22" applyFont="1" applyAlignment="1" applyProtection="1">
      <alignment horizontal="left" vertical="center" indent="4"/>
    </xf>
    <xf numFmtId="0" fontId="26" fillId="0" borderId="74" xfId="0" applyFont="1" applyBorder="1" applyAlignment="1" applyProtection="1">
      <alignment horizontal="center" wrapText="1"/>
    </xf>
    <xf numFmtId="0" fontId="26" fillId="0" borderId="75" xfId="0" applyFont="1" applyBorder="1" applyAlignment="1" applyProtection="1">
      <alignment horizontal="center" wrapText="1"/>
    </xf>
    <xf numFmtId="1" fontId="24" fillId="0" borderId="74" xfId="0" applyNumberFormat="1" applyFont="1" applyBorder="1" applyAlignment="1" applyProtection="1">
      <alignment horizontal="center" vertical="center" shrinkToFit="1"/>
      <protection locked="0"/>
    </xf>
    <xf numFmtId="1" fontId="21" fillId="0" borderId="75" xfId="0" applyNumberFormat="1" applyFont="1" applyBorder="1" applyAlignment="1" applyProtection="1">
      <alignment horizontal="center" vertical="center" shrinkToFit="1"/>
    </xf>
    <xf numFmtId="1" fontId="21" fillId="0" borderId="62" xfId="0" applyNumberFormat="1" applyFont="1" applyBorder="1" applyAlignment="1" applyProtection="1">
      <alignment horizontal="center" vertical="center" shrinkToFit="1"/>
    </xf>
    <xf numFmtId="1" fontId="21" fillId="0" borderId="41" xfId="0" applyNumberFormat="1" applyFont="1" applyBorder="1" applyAlignment="1" applyProtection="1">
      <alignment horizontal="center" vertical="center" shrinkToFit="1"/>
    </xf>
    <xf numFmtId="1" fontId="21" fillId="0" borderId="36" xfId="0" applyNumberFormat="1" applyFont="1" applyBorder="1" applyAlignment="1" applyProtection="1">
      <alignment horizontal="center" vertical="center" shrinkToFit="1"/>
    </xf>
    <xf numFmtId="1" fontId="21" fillId="20" borderId="41" xfId="0" applyNumberFormat="1" applyFont="1" applyFill="1" applyBorder="1" applyAlignment="1" applyProtection="1">
      <alignment horizontal="center" vertical="center" shrinkToFit="1"/>
    </xf>
    <xf numFmtId="1" fontId="21" fillId="21" borderId="41" xfId="0" applyNumberFormat="1" applyFont="1" applyFill="1" applyBorder="1" applyAlignment="1" applyProtection="1">
      <alignment horizontal="center" vertical="center" shrinkToFit="1"/>
    </xf>
    <xf numFmtId="0" fontId="15" fillId="2" borderId="1" xfId="22" applyFont="1" applyFill="1" applyBorder="1" applyAlignment="1" applyProtection="1">
      <alignment horizontal="center"/>
      <protection hidden="1"/>
    </xf>
    <xf numFmtId="0" fontId="39" fillId="0" borderId="1" xfId="7" applyFont="1" applyFill="1" applyBorder="1" applyAlignment="1" applyProtection="1">
      <alignment horizontal="center" vertical="center" shrinkToFit="1"/>
      <protection locked="0"/>
    </xf>
    <xf numFmtId="0" fontId="39" fillId="0" borderId="61" xfId="7" applyFont="1" applyFill="1" applyBorder="1" applyAlignment="1" applyProtection="1">
      <alignment horizontal="center" vertical="center" shrinkToFit="1"/>
      <protection locked="0"/>
    </xf>
    <xf numFmtId="0" fontId="52" fillId="6" borderId="7" xfId="7" applyFont="1" applyFill="1" applyBorder="1" applyAlignment="1" applyProtection="1">
      <alignment horizontal="left" vertical="center"/>
      <protection hidden="1"/>
    </xf>
    <xf numFmtId="0" fontId="6" fillId="3" borderId="1" xfId="22" applyFont="1" applyFill="1" applyBorder="1" applyAlignment="1" applyProtection="1">
      <alignment horizontal="center" vertical="center"/>
    </xf>
    <xf numFmtId="0" fontId="47" fillId="8" borderId="2" xfId="913" applyFont="1" applyFill="1" applyBorder="1" applyAlignment="1" applyProtection="1">
      <alignment horizontal="center" vertical="center"/>
    </xf>
    <xf numFmtId="0" fontId="47" fillId="9" borderId="2" xfId="913" applyFont="1" applyFill="1" applyBorder="1" applyAlignment="1" applyProtection="1">
      <alignment horizontal="center" vertical="center"/>
    </xf>
    <xf numFmtId="0" fontId="1" fillId="0" borderId="1" xfId="7" quotePrefix="1" applyNumberFormat="1" applyBorder="1" applyAlignment="1" applyProtection="1">
      <alignment vertical="center"/>
    </xf>
    <xf numFmtId="0" fontId="1" fillId="0" borderId="1" xfId="7" applyNumberFormat="1" applyBorder="1" applyAlignment="1" applyProtection="1">
      <alignment vertical="center"/>
    </xf>
    <xf numFmtId="0" fontId="15" fillId="0" borderId="1" xfId="22" applyFont="1" applyFill="1" applyBorder="1" applyAlignment="1" applyProtection="1">
      <alignment horizontal="center" vertical="center" shrinkToFit="1"/>
      <protection hidden="1"/>
    </xf>
    <xf numFmtId="0" fontId="46" fillId="8" borderId="53" xfId="913" applyFont="1" applyFill="1" applyBorder="1" applyAlignment="1" applyProtection="1">
      <alignment vertical="center" wrapText="1"/>
    </xf>
    <xf numFmtId="0" fontId="9" fillId="4" borderId="76" xfId="913" applyFont="1" applyFill="1" applyBorder="1" applyAlignment="1" applyProtection="1">
      <alignment horizontal="center" vertical="center"/>
    </xf>
    <xf numFmtId="1" fontId="97" fillId="0" borderId="0" xfId="534" applyNumberFormat="1" applyBorder="1" applyAlignment="1" applyProtection="1">
      <alignment horizontal="center" vertical="center"/>
      <protection hidden="1"/>
    </xf>
    <xf numFmtId="0" fontId="1" fillId="0" borderId="0" xfId="7" applyBorder="1" applyAlignment="1">
      <alignment horizontal="center" vertical="center"/>
    </xf>
    <xf numFmtId="1" fontId="97" fillId="0" borderId="0" xfId="714" applyNumberFormat="1" applyBorder="1" applyAlignment="1" applyProtection="1">
      <alignment horizontal="center" vertical="center"/>
      <protection hidden="1"/>
    </xf>
    <xf numFmtId="1" fontId="97" fillId="0" borderId="0" xfId="774" applyNumberFormat="1" applyBorder="1" applyAlignment="1" applyProtection="1">
      <alignment horizontal="center" vertical="center"/>
      <protection hidden="1"/>
    </xf>
    <xf numFmtId="1" fontId="97" fillId="0" borderId="0" xfId="205" applyNumberFormat="1" applyBorder="1" applyAlignment="1" applyProtection="1">
      <alignment horizontal="center" vertical="center"/>
      <protection hidden="1"/>
    </xf>
    <xf numFmtId="0" fontId="1" fillId="0" borderId="1" xfId="7" quotePrefix="1" applyNumberFormat="1" applyFill="1" applyBorder="1" applyAlignment="1" applyProtection="1">
      <alignment vertical="center"/>
    </xf>
    <xf numFmtId="0" fontId="74" fillId="0" borderId="1" xfId="7" quotePrefix="1" applyNumberFormat="1" applyFont="1" applyBorder="1" applyAlignment="1" applyProtection="1">
      <alignment vertical="center"/>
    </xf>
    <xf numFmtId="1" fontId="97" fillId="0" borderId="0" xfId="25" applyNumberFormat="1" applyBorder="1" applyAlignment="1" applyProtection="1">
      <alignment horizontal="center" vertical="center"/>
      <protection hidden="1"/>
    </xf>
    <xf numFmtId="1" fontId="97" fillId="0" borderId="0" xfId="654" applyNumberFormat="1" applyBorder="1" applyAlignment="1" applyProtection="1">
      <alignment horizontal="center" vertical="center"/>
      <protection hidden="1"/>
    </xf>
    <xf numFmtId="1" fontId="97" fillId="0" borderId="0" xfId="414" applyNumberFormat="1" applyBorder="1" applyAlignment="1" applyProtection="1">
      <alignment horizontal="center" vertical="center"/>
      <protection hidden="1"/>
    </xf>
    <xf numFmtId="0" fontId="11" fillId="0" borderId="1" xfId="7" quotePrefix="1" applyNumberFormat="1" applyFont="1" applyBorder="1" applyAlignment="1" applyProtection="1">
      <alignment vertical="center"/>
    </xf>
    <xf numFmtId="1" fontId="97" fillId="0" borderId="0" xfId="350" applyNumberFormat="1" applyBorder="1" applyAlignment="1" applyProtection="1">
      <alignment horizontal="center" vertical="center"/>
      <protection hidden="1"/>
    </xf>
    <xf numFmtId="0" fontId="53" fillId="4" borderId="2" xfId="913" applyFont="1" applyFill="1" applyBorder="1" applyAlignment="1" applyProtection="1">
      <alignment horizontal="center" vertical="center"/>
    </xf>
    <xf numFmtId="0" fontId="54" fillId="4" borderId="2" xfId="913" applyFont="1" applyFill="1" applyBorder="1" applyAlignment="1" applyProtection="1">
      <alignment horizontal="center" vertical="center" wrapText="1"/>
    </xf>
    <xf numFmtId="0" fontId="54" fillId="4" borderId="76" xfId="913" applyFont="1" applyFill="1" applyBorder="1" applyAlignment="1" applyProtection="1">
      <alignment horizontal="center" vertical="center" wrapText="1"/>
    </xf>
    <xf numFmtId="0" fontId="11" fillId="0" borderId="1" xfId="8" quotePrefix="1" applyNumberFormat="1" applyBorder="1" applyProtection="1"/>
    <xf numFmtId="0" fontId="11" fillId="0" borderId="1" xfId="8" quotePrefix="1" applyNumberFormat="1" applyFill="1" applyBorder="1" applyProtection="1"/>
    <xf numFmtId="0" fontId="11" fillId="0" borderId="1" xfId="8" applyNumberFormat="1" applyBorder="1" applyProtection="1"/>
    <xf numFmtId="0" fontId="11" fillId="0" borderId="1" xfId="8" quotePrefix="1" applyNumberFormat="1" applyFont="1" applyFill="1" applyBorder="1" applyProtection="1"/>
    <xf numFmtId="0" fontId="11" fillId="0" borderId="1" xfId="8" quotePrefix="1" applyNumberFormat="1" applyFont="1" applyBorder="1" applyAlignment="1" applyProtection="1"/>
    <xf numFmtId="0" fontId="11" fillId="0" borderId="1" xfId="8" applyNumberFormat="1" applyFont="1" applyBorder="1" applyProtection="1"/>
    <xf numFmtId="0" fontId="10" fillId="4" borderId="2" xfId="913" applyFont="1" applyFill="1" applyBorder="1" applyAlignment="1" applyProtection="1">
      <alignment vertical="center"/>
    </xf>
    <xf numFmtId="0" fontId="10" fillId="4" borderId="76" xfId="913" applyFont="1" applyFill="1" applyBorder="1" applyAlignment="1" applyProtection="1">
      <alignment vertical="center"/>
    </xf>
    <xf numFmtId="0" fontId="10" fillId="4" borderId="2" xfId="913" applyFont="1" applyFill="1" applyBorder="1" applyAlignment="1" applyProtection="1">
      <alignment horizontal="center" vertical="center"/>
    </xf>
    <xf numFmtId="0" fontId="10" fillId="0" borderId="1" xfId="913" applyFont="1" applyFill="1" applyBorder="1" applyAlignment="1" applyProtection="1">
      <alignment horizontal="center" vertical="center"/>
    </xf>
    <xf numFmtId="0" fontId="10" fillId="0" borderId="1" xfId="913" applyFont="1" applyFill="1" applyBorder="1" applyAlignment="1" applyProtection="1">
      <alignment horizontal="left" vertical="top"/>
    </xf>
    <xf numFmtId="0" fontId="15" fillId="0" borderId="58" xfId="22" applyFont="1" applyFill="1" applyBorder="1" applyAlignment="1" applyProtection="1">
      <alignment horizontal="center" vertical="center" shrinkToFit="1"/>
      <protection hidden="1"/>
    </xf>
    <xf numFmtId="0" fontId="15" fillId="0" borderId="40" xfId="22" applyFont="1" applyFill="1" applyBorder="1" applyAlignment="1" applyProtection="1">
      <alignment horizontal="center" vertical="center" shrinkToFit="1"/>
      <protection hidden="1"/>
    </xf>
    <xf numFmtId="0" fontId="15" fillId="0" borderId="61" xfId="22" applyFont="1" applyFill="1" applyBorder="1" applyAlignment="1" applyProtection="1">
      <alignment horizontal="center" vertical="center" shrinkToFit="1"/>
      <protection hidden="1"/>
    </xf>
    <xf numFmtId="0" fontId="37" fillId="6" borderId="75" xfId="7" applyFont="1" applyFill="1" applyBorder="1" applyAlignment="1" applyProtection="1">
      <alignment horizontal="center" vertical="center" shrinkToFit="1"/>
      <protection hidden="1"/>
    </xf>
    <xf numFmtId="0" fontId="15" fillId="0" borderId="62" xfId="22" applyFont="1" applyFill="1" applyBorder="1" applyAlignment="1" applyProtection="1">
      <alignment horizontal="center" vertical="center" shrinkToFit="1"/>
      <protection hidden="1"/>
    </xf>
    <xf numFmtId="0" fontId="15" fillId="0" borderId="41" xfId="22" applyFont="1" applyFill="1" applyBorder="1" applyAlignment="1" applyProtection="1">
      <alignment horizontal="center" vertical="center" shrinkToFit="1"/>
      <protection hidden="1"/>
    </xf>
    <xf numFmtId="0" fontId="37" fillId="6" borderId="77" xfId="7" applyFont="1" applyFill="1" applyBorder="1" applyAlignment="1" applyProtection="1">
      <alignment horizontal="center" vertical="center" shrinkToFit="1"/>
      <protection hidden="1"/>
    </xf>
    <xf numFmtId="0" fontId="37" fillId="6" borderId="44" xfId="7" applyFont="1" applyFill="1" applyBorder="1" applyAlignment="1" applyProtection="1">
      <alignment horizontal="center" vertical="center" shrinkToFit="1"/>
      <protection hidden="1"/>
    </xf>
    <xf numFmtId="0" fontId="0" fillId="16" borderId="1" xfId="0" applyFill="1" applyBorder="1"/>
    <xf numFmtId="2" fontId="76" fillId="0" borderId="1" xfId="24" applyNumberFormat="1" applyFont="1" applyBorder="1" applyProtection="1">
      <protection hidden="1"/>
    </xf>
    <xf numFmtId="2" fontId="10" fillId="0" borderId="1" xfId="908" applyNumberFormat="1" applyFont="1" applyFill="1" applyBorder="1" applyAlignment="1" applyProtection="1">
      <alignment vertical="center"/>
      <protection hidden="1"/>
    </xf>
    <xf numFmtId="2" fontId="55" fillId="0" borderId="1" xfId="908" applyNumberFormat="1" applyFont="1" applyBorder="1" applyAlignment="1" applyProtection="1">
      <alignment horizontal="center" vertical="center"/>
      <protection hidden="1"/>
    </xf>
    <xf numFmtId="0" fontId="16" fillId="2" borderId="1" xfId="22" applyFont="1" applyFill="1" applyBorder="1" applyAlignment="1" applyProtection="1">
      <alignment horizontal="left" vertical="center" shrinkToFit="1"/>
      <protection hidden="1"/>
    </xf>
    <xf numFmtId="0" fontId="10" fillId="15" borderId="2" xfId="908" quotePrefix="1" applyNumberFormat="1" applyFont="1" applyFill="1" applyBorder="1" applyAlignment="1" applyProtection="1">
      <alignment vertical="center"/>
      <protection hidden="1"/>
    </xf>
    <xf numFmtId="0" fontId="0" fillId="16" borderId="0" xfId="0" applyFill="1"/>
    <xf numFmtId="0" fontId="46" fillId="9" borderId="53" xfId="913" applyFont="1" applyFill="1" applyBorder="1" applyAlignment="1" applyProtection="1">
      <alignment vertical="center" wrapText="1"/>
    </xf>
    <xf numFmtId="0" fontId="1" fillId="0" borderId="57" xfId="22" quotePrefix="1" applyNumberFormat="1" applyFont="1" applyBorder="1" applyAlignment="1" applyProtection="1">
      <alignment vertical="center"/>
    </xf>
    <xf numFmtId="0" fontId="11" fillId="16" borderId="1" xfId="8" quotePrefix="1" applyNumberFormat="1" applyFill="1" applyBorder="1" applyProtection="1"/>
    <xf numFmtId="49" fontId="77" fillId="2" borderId="1" xfId="22" applyNumberFormat="1" applyFont="1" applyFill="1" applyBorder="1" applyAlignment="1" applyProtection="1">
      <alignment horizontal="left" vertical="center" shrinkToFit="1"/>
      <protection locked="0"/>
    </xf>
    <xf numFmtId="1" fontId="39" fillId="6" borderId="1" xfId="7" applyNumberFormat="1" applyFont="1" applyFill="1" applyBorder="1" applyAlignment="1" applyProtection="1">
      <alignment horizontal="center" vertical="center" shrinkToFit="1"/>
      <protection locked="0"/>
    </xf>
    <xf numFmtId="0" fontId="39" fillId="0" borderId="78" xfId="7" applyFont="1" applyFill="1" applyBorder="1" applyAlignment="1" applyProtection="1">
      <alignment horizontal="center" vertical="center" shrinkToFit="1"/>
      <protection locked="0"/>
    </xf>
    <xf numFmtId="0" fontId="39" fillId="0" borderId="2" xfId="7" applyFont="1" applyFill="1" applyBorder="1" applyAlignment="1" applyProtection="1">
      <alignment horizontal="center" vertical="center" shrinkToFit="1"/>
      <protection locked="0"/>
    </xf>
    <xf numFmtId="0" fontId="39" fillId="6" borderId="2" xfId="7" applyFont="1" applyFill="1" applyBorder="1" applyAlignment="1" applyProtection="1">
      <alignment horizontal="center" vertical="center" shrinkToFit="1"/>
      <protection locked="0"/>
    </xf>
    <xf numFmtId="0" fontId="37" fillId="6" borderId="2" xfId="7" applyFont="1" applyFill="1" applyBorder="1" applyAlignment="1" applyProtection="1">
      <alignment horizontal="center" vertical="center" shrinkToFit="1"/>
      <protection hidden="1"/>
    </xf>
    <xf numFmtId="0" fontId="37" fillId="6" borderId="79" xfId="7" applyFont="1" applyFill="1" applyBorder="1" applyAlignment="1" applyProtection="1">
      <alignment horizontal="center" vertical="center" shrinkToFit="1"/>
      <protection hidden="1"/>
    </xf>
    <xf numFmtId="0" fontId="23" fillId="6" borderId="61" xfId="0" applyFont="1" applyFill="1" applyBorder="1" applyAlignment="1" applyProtection="1">
      <alignment horizontal="center" vertical="center" wrapText="1"/>
      <protection hidden="1"/>
    </xf>
    <xf numFmtId="0" fontId="23" fillId="6" borderId="1" xfId="0" applyFont="1" applyFill="1" applyBorder="1" applyAlignment="1" applyProtection="1">
      <alignment horizontal="center" vertical="center" wrapText="1"/>
      <protection hidden="1"/>
    </xf>
    <xf numFmtId="0" fontId="41" fillId="6" borderId="0" xfId="0" applyFont="1" applyFill="1" applyBorder="1" applyAlignment="1" applyProtection="1">
      <alignment vertical="center" wrapText="1"/>
      <protection hidden="1"/>
    </xf>
    <xf numFmtId="0" fontId="6" fillId="6" borderId="0" xfId="0" applyFont="1" applyFill="1" applyBorder="1" applyAlignment="1" applyProtection="1">
      <alignment vertical="center" wrapText="1"/>
      <protection hidden="1"/>
    </xf>
    <xf numFmtId="0" fontId="0" fillId="6" borderId="0" xfId="0" applyFill="1" applyBorder="1" applyAlignment="1" applyProtection="1">
      <alignment horizontal="center" vertical="center"/>
      <protection hidden="1"/>
    </xf>
    <xf numFmtId="0" fontId="58" fillId="6" borderId="0" xfId="0" applyFont="1" applyFill="1" applyBorder="1" applyAlignment="1" applyProtection="1">
      <alignment horizontal="left" vertical="center"/>
      <protection hidden="1"/>
    </xf>
    <xf numFmtId="0" fontId="58" fillId="6" borderId="0" xfId="0" applyFont="1" applyFill="1" applyBorder="1" applyAlignment="1" applyProtection="1">
      <alignment horizontal="left" vertical="top"/>
      <protection hidden="1"/>
    </xf>
    <xf numFmtId="0" fontId="39" fillId="6" borderId="80" xfId="7" applyFont="1" applyFill="1" applyBorder="1" applyAlignment="1" applyProtection="1">
      <alignment horizontal="center" vertical="center" shrinkToFit="1"/>
      <protection hidden="1"/>
    </xf>
    <xf numFmtId="0" fontId="39" fillId="6" borderId="81" xfId="7" applyFont="1" applyFill="1" applyBorder="1" applyAlignment="1" applyProtection="1">
      <alignment horizontal="center" vertical="center" shrinkToFit="1"/>
      <protection hidden="1"/>
    </xf>
    <xf numFmtId="165" fontId="38" fillId="6" borderId="0" xfId="0" applyNumberFormat="1" applyFont="1" applyFill="1" applyBorder="1" applyAlignment="1" applyProtection="1">
      <alignment vertical="top" wrapText="1"/>
      <protection hidden="1"/>
    </xf>
    <xf numFmtId="0" fontId="39" fillId="6" borderId="0" xfId="0" applyFont="1" applyFill="1" applyBorder="1" applyAlignment="1" applyProtection="1">
      <alignment vertical="center" shrinkToFit="1"/>
      <protection hidden="1"/>
    </xf>
    <xf numFmtId="0" fontId="39" fillId="6" borderId="0" xfId="0" applyFont="1" applyFill="1" applyBorder="1" applyAlignment="1" applyProtection="1">
      <alignment horizontal="center" vertical="center" shrinkToFit="1"/>
      <protection hidden="1"/>
    </xf>
    <xf numFmtId="0" fontId="9" fillId="4" borderId="76" xfId="913" applyFont="1" applyFill="1" applyBorder="1" applyAlignment="1" applyProtection="1">
      <alignment horizontal="center" vertical="center"/>
      <protection hidden="1"/>
    </xf>
    <xf numFmtId="0" fontId="46" fillId="8" borderId="53" xfId="913" applyFont="1" applyFill="1" applyBorder="1" applyAlignment="1" applyProtection="1">
      <alignment vertical="center" wrapText="1"/>
      <protection hidden="1"/>
    </xf>
    <xf numFmtId="0" fontId="46" fillId="9" borderId="53" xfId="913" applyFont="1" applyFill="1" applyBorder="1" applyAlignment="1" applyProtection="1">
      <alignment vertical="center" wrapText="1"/>
      <protection hidden="1"/>
    </xf>
    <xf numFmtId="0" fontId="46" fillId="10" borderId="53" xfId="913" applyFont="1" applyFill="1" applyBorder="1" applyAlignment="1" applyProtection="1">
      <alignment vertical="center" wrapText="1"/>
      <protection hidden="1"/>
    </xf>
    <xf numFmtId="0" fontId="46" fillId="10" borderId="1" xfId="913" applyFont="1" applyFill="1" applyBorder="1" applyAlignment="1" applyProtection="1">
      <alignment vertical="center" wrapText="1"/>
      <protection hidden="1"/>
    </xf>
    <xf numFmtId="0" fontId="47" fillId="9" borderId="76" xfId="913" applyFont="1" applyFill="1" applyBorder="1" applyAlignment="1" applyProtection="1">
      <alignment horizontal="center" vertical="center"/>
      <protection hidden="1"/>
    </xf>
    <xf numFmtId="0" fontId="1" fillId="0" borderId="1" xfId="7" quotePrefix="1" applyNumberFormat="1" applyBorder="1" applyAlignment="1" applyProtection="1">
      <alignment vertical="center"/>
      <protection hidden="1"/>
    </xf>
    <xf numFmtId="0" fontId="1" fillId="0" borderId="1" xfId="7" applyNumberFormat="1" applyBorder="1" applyAlignment="1" applyProtection="1">
      <alignment vertical="center"/>
      <protection hidden="1"/>
    </xf>
    <xf numFmtId="0" fontId="1" fillId="0" borderId="0" xfId="7" applyBorder="1" applyAlignment="1" applyProtection="1">
      <alignment horizontal="center" vertical="center"/>
      <protection hidden="1"/>
    </xf>
    <xf numFmtId="0" fontId="1" fillId="0" borderId="1" xfId="7" quotePrefix="1" applyNumberFormat="1" applyFill="1" applyBorder="1" applyAlignment="1" applyProtection="1">
      <alignment vertical="center"/>
      <protection hidden="1"/>
    </xf>
    <xf numFmtId="0" fontId="74" fillId="0" borderId="1" xfId="7" quotePrefix="1" applyNumberFormat="1" applyFont="1" applyBorder="1" applyAlignment="1" applyProtection="1">
      <alignment vertical="center"/>
      <protection hidden="1"/>
    </xf>
    <xf numFmtId="0" fontId="11" fillId="0" borderId="1" xfId="7" quotePrefix="1" applyNumberFormat="1" applyFont="1" applyBorder="1" applyAlignment="1" applyProtection="1">
      <alignment vertical="center"/>
      <protection hidden="1"/>
    </xf>
    <xf numFmtId="0" fontId="53" fillId="4" borderId="2" xfId="913" applyFont="1" applyFill="1" applyBorder="1" applyAlignment="1" applyProtection="1">
      <alignment horizontal="center" vertical="center"/>
      <protection hidden="1"/>
    </xf>
    <xf numFmtId="0" fontId="54" fillId="4" borderId="2" xfId="913" applyFont="1" applyFill="1" applyBorder="1" applyAlignment="1" applyProtection="1">
      <alignment horizontal="center" vertical="center" wrapText="1"/>
      <protection hidden="1"/>
    </xf>
    <xf numFmtId="0" fontId="54" fillId="4" borderId="76" xfId="913" applyFont="1" applyFill="1" applyBorder="1" applyAlignment="1" applyProtection="1">
      <alignment horizontal="center" vertical="center" wrapText="1"/>
      <protection hidden="1"/>
    </xf>
    <xf numFmtId="0" fontId="11" fillId="0" borderId="1" xfId="8" quotePrefix="1" applyNumberFormat="1" applyBorder="1" applyProtection="1">
      <protection hidden="1"/>
    </xf>
    <xf numFmtId="0" fontId="1" fillId="0" borderId="1" xfId="7" applyBorder="1" applyProtection="1">
      <protection hidden="1"/>
    </xf>
    <xf numFmtId="0" fontId="11" fillId="0" borderId="1" xfId="8" quotePrefix="1" applyNumberFormat="1" applyFont="1" applyBorder="1" applyAlignment="1" applyProtection="1">
      <protection hidden="1"/>
    </xf>
    <xf numFmtId="0" fontId="11" fillId="0" borderId="1" xfId="8" applyNumberFormat="1" applyBorder="1" applyProtection="1">
      <protection hidden="1"/>
    </xf>
    <xf numFmtId="0" fontId="11" fillId="16" borderId="1" xfId="8" quotePrefix="1" applyNumberFormat="1" applyFill="1" applyBorder="1" applyProtection="1">
      <protection hidden="1"/>
    </xf>
    <xf numFmtId="0" fontId="11" fillId="0" borderId="1" xfId="8" quotePrefix="1" applyNumberFormat="1" applyFill="1" applyBorder="1" applyProtection="1">
      <protection hidden="1"/>
    </xf>
    <xf numFmtId="0" fontId="0" fillId="16" borderId="1" xfId="0" applyFill="1" applyBorder="1" applyProtection="1">
      <protection hidden="1"/>
    </xf>
    <xf numFmtId="0" fontId="11" fillId="0" borderId="1" xfId="8" applyNumberFormat="1" applyFont="1" applyBorder="1" applyProtection="1">
      <protection hidden="1"/>
    </xf>
    <xf numFmtId="0" fontId="11" fillId="0" borderId="1" xfId="8" applyNumberFormat="1" applyFill="1" applyBorder="1" applyProtection="1">
      <protection hidden="1"/>
    </xf>
    <xf numFmtId="0" fontId="11" fillId="0" borderId="1" xfId="8" quotePrefix="1" applyNumberFormat="1" applyFont="1" applyFill="1" applyBorder="1" applyProtection="1">
      <protection hidden="1"/>
    </xf>
    <xf numFmtId="0" fontId="10" fillId="4" borderId="2" xfId="913" applyFont="1" applyFill="1" applyBorder="1" applyAlignment="1" applyProtection="1">
      <alignment vertical="center"/>
      <protection hidden="1"/>
    </xf>
    <xf numFmtId="0" fontId="10" fillId="4" borderId="76" xfId="913" applyFont="1" applyFill="1" applyBorder="1" applyAlignment="1" applyProtection="1">
      <alignment vertical="center"/>
      <protection hidden="1"/>
    </xf>
    <xf numFmtId="0" fontId="10" fillId="4" borderId="2" xfId="913" applyFont="1" applyFill="1" applyBorder="1" applyAlignment="1" applyProtection="1">
      <alignment horizontal="center" vertical="center"/>
      <protection hidden="1"/>
    </xf>
    <xf numFmtId="0" fontId="10" fillId="0" borderId="1" xfId="913" applyFont="1" applyFill="1" applyBorder="1" applyAlignment="1" applyProtection="1">
      <alignment horizontal="center" vertical="center"/>
      <protection hidden="1"/>
    </xf>
    <xf numFmtId="0" fontId="10" fillId="0" borderId="1" xfId="913" applyFont="1" applyFill="1" applyBorder="1" applyAlignment="1" applyProtection="1">
      <alignment horizontal="left" vertical="top"/>
      <protection hidden="1"/>
    </xf>
    <xf numFmtId="0" fontId="0" fillId="0" borderId="1" xfId="0" applyBorder="1" applyProtection="1">
      <protection hidden="1"/>
    </xf>
    <xf numFmtId="0" fontId="11" fillId="0" borderId="1" xfId="909" applyFont="1" applyFill="1" applyBorder="1" applyAlignment="1" applyProtection="1">
      <alignment horizontal="center" vertical="center"/>
      <protection hidden="1"/>
    </xf>
    <xf numFmtId="0" fontId="10" fillId="0" borderId="1" xfId="909" applyFont="1" applyFill="1" applyBorder="1" applyAlignment="1" applyProtection="1">
      <alignment horizontal="center" vertical="center"/>
      <protection hidden="1"/>
    </xf>
    <xf numFmtId="1" fontId="11" fillId="0" borderId="1" xfId="909" applyNumberFormat="1" applyFont="1" applyFill="1" applyBorder="1" applyAlignment="1" applyProtection="1">
      <alignment horizontal="center" vertical="center"/>
      <protection hidden="1"/>
    </xf>
    <xf numFmtId="1" fontId="10" fillId="0" borderId="1" xfId="909" applyNumberFormat="1" applyFont="1" applyFill="1" applyBorder="1" applyAlignment="1" applyProtection="1">
      <alignment horizontal="center" vertical="center"/>
      <protection hidden="1"/>
    </xf>
    <xf numFmtId="0" fontId="11" fillId="22" borderId="1" xfId="908" applyFont="1" applyFill="1" applyBorder="1" applyAlignment="1" applyProtection="1">
      <alignment horizontal="center" vertical="center"/>
      <protection hidden="1"/>
    </xf>
    <xf numFmtId="0" fontId="10" fillId="22" borderId="1" xfId="908" quotePrefix="1" applyFont="1" applyFill="1" applyBorder="1" applyAlignment="1" applyProtection="1">
      <alignment horizontal="center" vertical="center"/>
      <protection hidden="1"/>
    </xf>
    <xf numFmtId="1" fontId="11" fillId="22" borderId="1" xfId="908" applyNumberFormat="1" applyFont="1" applyFill="1" applyBorder="1" applyAlignment="1" applyProtection="1">
      <alignment horizontal="center" vertical="center"/>
      <protection hidden="1"/>
    </xf>
    <xf numFmtId="2" fontId="10" fillId="0" borderId="1" xfId="908" applyNumberFormat="1" applyFont="1" applyBorder="1" applyAlignment="1" applyProtection="1">
      <alignment horizontal="center" vertical="center"/>
      <protection hidden="1"/>
    </xf>
    <xf numFmtId="0" fontId="6" fillId="6" borderId="4" xfId="7" quotePrefix="1" applyFont="1" applyFill="1" applyBorder="1" applyAlignment="1" applyProtection="1">
      <alignment horizontal="center" vertical="center" wrapText="1"/>
      <protection hidden="1"/>
    </xf>
    <xf numFmtId="1" fontId="74" fillId="0" borderId="1" xfId="24" applyNumberFormat="1" applyFont="1" applyBorder="1" applyProtection="1">
      <protection hidden="1"/>
    </xf>
    <xf numFmtId="3" fontId="78" fillId="0" borderId="1" xfId="0" applyNumberFormat="1" applyFont="1" applyFill="1" applyBorder="1" applyAlignment="1" applyProtection="1">
      <alignment horizontal="center" vertical="center"/>
      <protection hidden="1"/>
    </xf>
    <xf numFmtId="2" fontId="78" fillId="0" borderId="1" xfId="0" applyNumberFormat="1" applyFont="1" applyFill="1" applyBorder="1" applyAlignment="1" applyProtection="1">
      <alignment horizontal="center" vertical="center"/>
      <protection hidden="1"/>
    </xf>
    <xf numFmtId="0" fontId="10" fillId="23" borderId="1" xfId="908" applyFont="1" applyFill="1" applyBorder="1" applyAlignment="1" applyProtection="1">
      <alignment horizontal="center" vertical="center"/>
      <protection hidden="1"/>
    </xf>
    <xf numFmtId="0" fontId="10" fillId="23" borderId="1" xfId="908" applyNumberFormat="1" applyFont="1" applyFill="1" applyBorder="1" applyAlignment="1" applyProtection="1">
      <alignment horizontal="center" vertical="center"/>
      <protection hidden="1"/>
    </xf>
    <xf numFmtId="0" fontId="10" fillId="14" borderId="1" xfId="908" applyFont="1" applyFill="1" applyBorder="1" applyAlignment="1" applyProtection="1">
      <alignment horizontal="center" vertical="center"/>
      <protection hidden="1"/>
    </xf>
    <xf numFmtId="0" fontId="10" fillId="14" borderId="1" xfId="908" applyNumberFormat="1" applyFont="1" applyFill="1" applyBorder="1" applyAlignment="1" applyProtection="1">
      <alignment horizontal="center" vertical="center"/>
      <protection hidden="1"/>
    </xf>
    <xf numFmtId="0" fontId="10" fillId="24" borderId="1" xfId="908" applyFont="1" applyFill="1" applyBorder="1" applyAlignment="1" applyProtection="1">
      <alignment horizontal="center" vertical="center"/>
      <protection hidden="1"/>
    </xf>
    <xf numFmtId="0" fontId="10" fillId="24" borderId="1" xfId="908" applyNumberFormat="1" applyFont="1" applyFill="1" applyBorder="1" applyAlignment="1" applyProtection="1">
      <alignment horizontal="center" vertical="center"/>
      <protection hidden="1"/>
    </xf>
    <xf numFmtId="1" fontId="11" fillId="4" borderId="1" xfId="908" quotePrefix="1" applyNumberFormat="1" applyFill="1" applyBorder="1" applyAlignment="1" applyProtection="1">
      <alignment horizontal="center" vertical="center"/>
      <protection hidden="1"/>
    </xf>
    <xf numFmtId="1" fontId="10" fillId="0" borderId="1" xfId="908" applyNumberFormat="1" applyFont="1" applyBorder="1" applyAlignment="1" applyProtection="1">
      <alignment horizontal="center" vertical="center"/>
      <protection hidden="1"/>
    </xf>
    <xf numFmtId="0" fontId="11" fillId="4" borderId="1" xfId="908" quotePrefix="1" applyFill="1" applyBorder="1" applyAlignment="1" applyProtection="1">
      <alignment horizontal="center" vertical="center"/>
      <protection hidden="1"/>
    </xf>
    <xf numFmtId="0" fontId="10" fillId="24" borderId="57" xfId="908" applyFont="1" applyFill="1" applyBorder="1" applyAlignment="1" applyProtection="1">
      <alignment horizontal="center" vertical="center"/>
      <protection hidden="1"/>
    </xf>
    <xf numFmtId="1" fontId="11" fillId="0" borderId="1" xfId="908" quotePrefix="1" applyNumberFormat="1" applyFill="1" applyBorder="1" applyAlignment="1" applyProtection="1">
      <alignment horizontal="center" vertical="center"/>
      <protection hidden="1"/>
    </xf>
    <xf numFmtId="0" fontId="11" fillId="0" borderId="1" xfId="908" quotePrefix="1" applyFill="1" applyBorder="1" applyAlignment="1" applyProtection="1">
      <alignment horizontal="center" vertical="center"/>
      <protection hidden="1"/>
    </xf>
    <xf numFmtId="0" fontId="6" fillId="6" borderId="82" xfId="7" applyFont="1" applyFill="1" applyBorder="1" applyAlignment="1" applyProtection="1">
      <alignment horizontal="center" vertical="center" wrapText="1"/>
      <protection hidden="1"/>
    </xf>
    <xf numFmtId="0" fontId="1" fillId="5" borderId="0" xfId="7" applyFill="1" applyBorder="1" applyAlignment="1" applyProtection="1">
      <alignment horizontal="center" vertical="center" wrapText="1"/>
      <protection hidden="1"/>
    </xf>
    <xf numFmtId="0" fontId="39" fillId="6" borderId="78" xfId="7" applyFont="1" applyFill="1" applyBorder="1" applyAlignment="1" applyProtection="1">
      <alignment horizontal="center" vertical="center" shrinkToFit="1"/>
      <protection hidden="1"/>
    </xf>
    <xf numFmtId="0" fontId="39" fillId="6" borderId="2" xfId="7" applyFont="1" applyFill="1" applyBorder="1" applyAlignment="1" applyProtection="1">
      <alignment horizontal="center" vertical="center" shrinkToFit="1"/>
      <protection hidden="1"/>
    </xf>
    <xf numFmtId="0" fontId="1" fillId="0" borderId="1" xfId="7" applyFont="1" applyBorder="1" applyProtection="1">
      <protection hidden="1"/>
    </xf>
    <xf numFmtId="0" fontId="11" fillId="16" borderId="1" xfId="8" quotePrefix="1" applyNumberFormat="1" applyFont="1" applyFill="1" applyBorder="1" applyProtection="1">
      <protection hidden="1"/>
    </xf>
    <xf numFmtId="0" fontId="11" fillId="0" borderId="1" xfId="8" quotePrefix="1" applyNumberFormat="1" applyFont="1" applyBorder="1" applyProtection="1">
      <protection hidden="1"/>
    </xf>
    <xf numFmtId="164" fontId="16" fillId="2" borderId="1" xfId="22" applyNumberFormat="1" applyFont="1" applyFill="1" applyBorder="1" applyAlignment="1" applyProtection="1">
      <alignment horizontal="center" vertical="center" shrinkToFit="1"/>
      <protection locked="0"/>
    </xf>
    <xf numFmtId="0" fontId="1" fillId="25" borderId="1" xfId="7" applyFill="1" applyBorder="1"/>
    <xf numFmtId="0" fontId="1" fillId="25" borderId="1" xfId="7" applyFill="1" applyBorder="1" applyProtection="1">
      <protection hidden="1"/>
    </xf>
    <xf numFmtId="0" fontId="39" fillId="5" borderId="1" xfId="7" applyFont="1" applyFill="1" applyBorder="1" applyAlignment="1" applyProtection="1">
      <alignment horizontal="center" vertical="center" shrinkToFit="1"/>
      <protection hidden="1"/>
    </xf>
    <xf numFmtId="0" fontId="39" fillId="5" borderId="40" xfId="7" applyFont="1" applyFill="1" applyBorder="1" applyAlignment="1" applyProtection="1">
      <alignment horizontal="center" vertical="center" shrinkToFit="1"/>
      <protection hidden="1"/>
    </xf>
    <xf numFmtId="0" fontId="39" fillId="0" borderId="62" xfId="7" applyFont="1" applyFill="1" applyBorder="1" applyAlignment="1" applyProtection="1">
      <alignment horizontal="center" vertical="center" shrinkToFit="1"/>
      <protection locked="0"/>
    </xf>
    <xf numFmtId="0" fontId="39" fillId="0" borderId="41" xfId="7" applyFont="1" applyFill="1" applyBorder="1" applyAlignment="1" applyProtection="1">
      <alignment horizontal="center" vertical="center" shrinkToFit="1"/>
      <protection locked="0"/>
    </xf>
    <xf numFmtId="0" fontId="39" fillId="5" borderId="41" xfId="7" applyFont="1" applyFill="1" applyBorder="1" applyAlignment="1" applyProtection="1">
      <alignment horizontal="center" vertical="center" shrinkToFit="1"/>
      <protection hidden="1"/>
    </xf>
    <xf numFmtId="0" fontId="39" fillId="5" borderId="2" xfId="7" applyFont="1" applyFill="1" applyBorder="1" applyAlignment="1" applyProtection="1">
      <alignment horizontal="center" vertical="center" shrinkToFit="1"/>
      <protection hidden="1"/>
    </xf>
    <xf numFmtId="0" fontId="39" fillId="0" borderId="58" xfId="7" applyFont="1" applyFill="1" applyBorder="1" applyAlignment="1" applyProtection="1">
      <alignment horizontal="center" vertical="center" shrinkToFit="1"/>
      <protection locked="0"/>
    </xf>
    <xf numFmtId="0" fontId="39" fillId="0" borderId="40" xfId="7" applyFont="1" applyFill="1" applyBorder="1" applyAlignment="1" applyProtection="1">
      <alignment horizontal="center" vertical="center" shrinkToFit="1"/>
      <protection locked="0"/>
    </xf>
    <xf numFmtId="0" fontId="39" fillId="6" borderId="61" xfId="7" applyFont="1" applyFill="1" applyBorder="1" applyAlignment="1" applyProtection="1">
      <alignment horizontal="center" vertical="center" shrinkToFit="1"/>
      <protection locked="0"/>
    </xf>
    <xf numFmtId="0" fontId="39" fillId="6" borderId="62" xfId="7" applyFont="1" applyFill="1" applyBorder="1" applyAlignment="1" applyProtection="1">
      <alignment horizontal="center" vertical="center" shrinkToFit="1"/>
      <protection locked="0"/>
    </xf>
    <xf numFmtId="1" fontId="39" fillId="6" borderId="41" xfId="7" applyNumberFormat="1" applyFont="1" applyFill="1" applyBorder="1" applyAlignment="1" applyProtection="1">
      <alignment horizontal="center" vertical="center" shrinkToFit="1"/>
      <protection locked="0"/>
    </xf>
    <xf numFmtId="0" fontId="59" fillId="0" borderId="1" xfId="0" applyFont="1" applyBorder="1"/>
    <xf numFmtId="0" fontId="12" fillId="0" borderId="1" xfId="22" applyBorder="1" applyAlignment="1">
      <alignment horizontal="left"/>
    </xf>
    <xf numFmtId="0" fontId="11" fillId="0" borderId="1" xfId="8" applyNumberFormat="1" applyFill="1" applyBorder="1" applyProtection="1"/>
    <xf numFmtId="0" fontId="1" fillId="0" borderId="55" xfId="7" applyBorder="1"/>
    <xf numFmtId="0" fontId="0" fillId="0" borderId="0" xfId="0" applyBorder="1"/>
    <xf numFmtId="0" fontId="1" fillId="16" borderId="1" xfId="7" applyFont="1" applyFill="1" applyBorder="1" applyProtection="1">
      <protection hidden="1"/>
    </xf>
    <xf numFmtId="0" fontId="59" fillId="16" borderId="0" xfId="0" applyFont="1" applyFill="1" applyProtection="1">
      <protection hidden="1"/>
    </xf>
    <xf numFmtId="0" fontId="1" fillId="6" borderId="83" xfId="7" applyFont="1" applyFill="1" applyBorder="1" applyAlignment="1" applyProtection="1">
      <alignment horizontal="center" vertical="center" wrapText="1"/>
      <protection hidden="1"/>
    </xf>
    <xf numFmtId="0" fontId="1" fillId="6" borderId="27" xfId="7" applyFont="1" applyFill="1" applyBorder="1" applyAlignment="1" applyProtection="1">
      <alignment horizontal="center" vertical="center" wrapText="1"/>
      <protection hidden="1"/>
    </xf>
    <xf numFmtId="0" fontId="1" fillId="6" borderId="21" xfId="7" applyFont="1" applyFill="1" applyBorder="1" applyAlignment="1" applyProtection="1">
      <alignment horizontal="center" vertical="center" wrapText="1"/>
      <protection hidden="1"/>
    </xf>
    <xf numFmtId="0" fontId="1" fillId="6" borderId="20" xfId="7" applyFont="1" applyFill="1" applyBorder="1" applyAlignment="1" applyProtection="1">
      <alignment horizontal="center" vertical="center" wrapText="1"/>
      <protection hidden="1"/>
    </xf>
    <xf numFmtId="0" fontId="1" fillId="6" borderId="84" xfId="7" applyFont="1" applyFill="1" applyBorder="1" applyAlignment="1" applyProtection="1">
      <alignment horizontal="center" vertical="center" wrapText="1"/>
      <protection hidden="1"/>
    </xf>
    <xf numFmtId="0" fontId="6" fillId="6" borderId="85" xfId="7" applyFont="1" applyFill="1" applyBorder="1" applyAlignment="1" applyProtection="1">
      <alignment horizontal="center" vertical="center" wrapText="1"/>
      <protection hidden="1"/>
    </xf>
    <xf numFmtId="0" fontId="39" fillId="6" borderId="60" xfId="7" applyFont="1" applyFill="1" applyBorder="1" applyAlignment="1" applyProtection="1">
      <alignment horizontal="center" vertical="center" shrinkToFit="1"/>
      <protection locked="0"/>
    </xf>
    <xf numFmtId="0" fontId="39" fillId="6" borderId="55" xfId="7" applyFont="1" applyFill="1" applyBorder="1" applyAlignment="1" applyProtection="1">
      <alignment horizontal="center" vertical="center" shrinkToFit="1"/>
      <protection locked="0"/>
    </xf>
    <xf numFmtId="0" fontId="39" fillId="6" borderId="86" xfId="7" applyFont="1" applyFill="1" applyBorder="1" applyAlignment="1" applyProtection="1">
      <alignment horizontal="center" vertical="center" shrinkToFit="1"/>
      <protection locked="0"/>
    </xf>
    <xf numFmtId="0" fontId="37" fillId="6" borderId="87" xfId="7" applyFont="1" applyFill="1" applyBorder="1" applyAlignment="1" applyProtection="1">
      <alignment horizontal="center" vertical="center" shrinkToFit="1"/>
      <protection hidden="1"/>
    </xf>
    <xf numFmtId="0" fontId="39" fillId="6" borderId="34" xfId="7" applyFont="1" applyFill="1" applyBorder="1" applyAlignment="1" applyProtection="1">
      <alignment horizontal="center" vertical="center" shrinkToFit="1"/>
      <protection locked="0"/>
    </xf>
    <xf numFmtId="0" fontId="39" fillId="6" borderId="35" xfId="7" applyFont="1" applyFill="1" applyBorder="1" applyAlignment="1" applyProtection="1">
      <alignment horizontal="center" vertical="center" shrinkToFit="1"/>
      <protection locked="0"/>
    </xf>
    <xf numFmtId="0" fontId="39" fillId="6" borderId="79" xfId="7" applyFont="1" applyFill="1" applyBorder="1" applyAlignment="1" applyProtection="1">
      <alignment horizontal="center" vertical="center" shrinkToFit="1"/>
      <protection locked="0"/>
    </xf>
    <xf numFmtId="0" fontId="39" fillId="6" borderId="88" xfId="7" applyFont="1" applyFill="1" applyBorder="1" applyAlignment="1" applyProtection="1">
      <alignment horizontal="center" vertical="center" shrinkToFit="1"/>
      <protection locked="0"/>
    </xf>
    <xf numFmtId="0" fontId="39" fillId="6" borderId="89" xfId="7" applyFont="1" applyFill="1" applyBorder="1" applyAlignment="1" applyProtection="1">
      <alignment horizontal="center" vertical="center" shrinkToFit="1"/>
      <protection locked="0"/>
    </xf>
    <xf numFmtId="0" fontId="39" fillId="6" borderId="90" xfId="7" applyFont="1" applyFill="1" applyBorder="1" applyAlignment="1" applyProtection="1">
      <alignment horizontal="center" vertical="center" shrinkToFit="1"/>
      <protection locked="0"/>
    </xf>
    <xf numFmtId="0" fontId="37" fillId="6" borderId="91" xfId="7" applyFont="1" applyFill="1" applyBorder="1" applyAlignment="1" applyProtection="1">
      <alignment horizontal="center" vertical="center" shrinkToFit="1"/>
      <protection hidden="1"/>
    </xf>
    <xf numFmtId="0" fontId="39" fillId="6" borderId="92" xfId="7" applyFont="1" applyFill="1" applyBorder="1" applyAlignment="1" applyProtection="1">
      <alignment horizontal="center" vertical="center" shrinkToFit="1"/>
      <protection locked="0"/>
    </xf>
    <xf numFmtId="0" fontId="39" fillId="6" borderId="93" xfId="7" applyFont="1" applyFill="1" applyBorder="1" applyAlignment="1" applyProtection="1">
      <alignment horizontal="center" vertical="center" shrinkToFit="1"/>
      <protection locked="0"/>
    </xf>
    <xf numFmtId="0" fontId="39" fillId="6" borderId="94" xfId="7" applyFont="1" applyFill="1" applyBorder="1" applyAlignment="1" applyProtection="1">
      <alignment horizontal="center" vertical="center" shrinkToFit="1"/>
      <protection locked="0"/>
    </xf>
    <xf numFmtId="0" fontId="39" fillId="6" borderId="95" xfId="7" applyFont="1" applyFill="1" applyBorder="1" applyAlignment="1" applyProtection="1">
      <alignment horizontal="center" vertical="center" shrinkToFit="1"/>
      <protection locked="0"/>
    </xf>
    <xf numFmtId="0" fontId="39" fillId="6" borderId="96" xfId="7" applyFont="1" applyFill="1" applyBorder="1" applyAlignment="1" applyProtection="1">
      <alignment horizontal="center" vertical="center" shrinkToFit="1"/>
      <protection locked="0"/>
    </xf>
    <xf numFmtId="0" fontId="39" fillId="6" borderId="97" xfId="7" applyFont="1" applyFill="1" applyBorder="1" applyAlignment="1" applyProtection="1">
      <alignment horizontal="center" vertical="center" shrinkToFit="1"/>
      <protection locked="0"/>
    </xf>
    <xf numFmtId="165" fontId="38" fillId="6" borderId="0" xfId="0" applyNumberFormat="1" applyFont="1" applyFill="1" applyBorder="1" applyAlignment="1" applyProtection="1">
      <alignment horizontal="left" vertical="top" shrinkToFit="1"/>
      <protection hidden="1"/>
    </xf>
    <xf numFmtId="0" fontId="1" fillId="6" borderId="98" xfId="7" applyFont="1" applyFill="1" applyBorder="1" applyAlignment="1" applyProtection="1">
      <alignment horizontal="center" vertical="center" wrapText="1"/>
      <protection hidden="1"/>
    </xf>
    <xf numFmtId="0" fontId="1" fillId="6" borderId="17" xfId="7" applyFont="1" applyFill="1" applyBorder="1" applyAlignment="1" applyProtection="1">
      <alignment horizontal="center" vertical="center" wrapText="1"/>
      <protection hidden="1"/>
    </xf>
    <xf numFmtId="0" fontId="1" fillId="6" borderId="18" xfId="7" applyFont="1" applyFill="1" applyBorder="1" applyAlignment="1" applyProtection="1">
      <alignment horizontal="center" vertical="center" wrapText="1"/>
      <protection hidden="1"/>
    </xf>
    <xf numFmtId="0" fontId="37" fillId="6" borderId="0" xfId="7" applyFont="1" applyFill="1" applyBorder="1" applyAlignment="1" applyProtection="1">
      <alignment horizontal="center" vertical="center" shrinkToFit="1"/>
      <protection hidden="1"/>
    </xf>
    <xf numFmtId="0" fontId="6" fillId="0" borderId="0" xfId="7" applyFont="1" applyFill="1" applyBorder="1" applyAlignment="1" applyProtection="1">
      <alignment horizontal="left" vertical="center" wrapText="1"/>
      <protection hidden="1"/>
    </xf>
    <xf numFmtId="0" fontId="37" fillId="0" borderId="0" xfId="7" applyFont="1" applyFill="1" applyBorder="1" applyAlignment="1" applyProtection="1">
      <alignment vertical="center" shrinkToFit="1"/>
      <protection hidden="1"/>
    </xf>
    <xf numFmtId="0" fontId="14" fillId="6" borderId="0" xfId="0" applyFont="1" applyFill="1" applyBorder="1" applyAlignment="1" applyProtection="1">
      <protection hidden="1"/>
    </xf>
    <xf numFmtId="0" fontId="29" fillId="0" borderId="0" xfId="0" applyFont="1" applyBorder="1" applyAlignment="1" applyProtection="1">
      <alignment vertical="top"/>
      <protection hidden="1"/>
    </xf>
    <xf numFmtId="0" fontId="1" fillId="6" borderId="99" xfId="7" applyFont="1" applyFill="1" applyBorder="1" applyAlignment="1" applyProtection="1">
      <alignment horizontal="center" vertical="center" wrapText="1"/>
      <protection hidden="1"/>
    </xf>
    <xf numFmtId="0" fontId="1" fillId="6" borderId="100" xfId="7" applyFont="1" applyFill="1" applyBorder="1" applyAlignment="1" applyProtection="1">
      <alignment horizontal="center" vertical="center" wrapText="1"/>
      <protection hidden="1"/>
    </xf>
    <xf numFmtId="0" fontId="1" fillId="6" borderId="91" xfId="7" applyFont="1" applyFill="1" applyBorder="1" applyAlignment="1" applyProtection="1">
      <alignment horizontal="center" vertical="center" wrapText="1"/>
      <protection hidden="1"/>
    </xf>
    <xf numFmtId="0" fontId="6" fillId="6" borderId="18" xfId="7" applyFont="1" applyFill="1" applyBorder="1" applyAlignment="1" applyProtection="1">
      <alignment horizontal="center" vertical="center" wrapText="1"/>
      <protection hidden="1"/>
    </xf>
    <xf numFmtId="0" fontId="6" fillId="6" borderId="0" xfId="0" applyFont="1" applyFill="1" applyBorder="1" applyAlignment="1" applyProtection="1">
      <alignment horizontal="left" vertical="top"/>
      <protection hidden="1"/>
    </xf>
    <xf numFmtId="0" fontId="39" fillId="6" borderId="78" xfId="7" applyFont="1" applyFill="1" applyBorder="1" applyAlignment="1" applyProtection="1">
      <alignment horizontal="center" vertical="center" shrinkToFit="1"/>
      <protection locked="0"/>
    </xf>
    <xf numFmtId="0" fontId="39" fillId="6" borderId="36" xfId="7" applyFont="1" applyFill="1" applyBorder="1" applyAlignment="1" applyProtection="1">
      <alignment horizontal="center" vertical="center" shrinkToFit="1"/>
      <protection locked="0"/>
    </xf>
    <xf numFmtId="0" fontId="29" fillId="0" borderId="0" xfId="0" applyFont="1" applyAlignment="1" applyProtection="1">
      <alignment horizontal="left" vertical="top"/>
    </xf>
    <xf numFmtId="0" fontId="39" fillId="6" borderId="36" xfId="7" applyFont="1" applyFill="1" applyBorder="1" applyAlignment="1" applyProtection="1">
      <alignment horizontal="center" vertical="center" shrinkToFit="1"/>
      <protection hidden="1"/>
    </xf>
    <xf numFmtId="0" fontId="29" fillId="0" borderId="0" xfId="0" applyFont="1" applyAlignment="1" applyProtection="1">
      <alignment horizontal="left" vertical="top"/>
      <protection hidden="1"/>
    </xf>
    <xf numFmtId="0" fontId="39" fillId="6" borderId="34" xfId="7" applyFont="1" applyFill="1" applyBorder="1" applyAlignment="1" applyProtection="1">
      <alignment horizontal="center" vertical="center" shrinkToFit="1"/>
      <protection hidden="1"/>
    </xf>
    <xf numFmtId="0" fontId="39" fillId="6" borderId="35" xfId="7" applyFont="1" applyFill="1" applyBorder="1" applyAlignment="1" applyProtection="1">
      <alignment horizontal="center" vertical="center" shrinkToFit="1"/>
      <protection hidden="1"/>
    </xf>
    <xf numFmtId="0" fontId="1" fillId="6" borderId="44" xfId="7" applyFont="1" applyFill="1" applyBorder="1" applyAlignment="1" applyProtection="1">
      <alignment horizontal="center" vertical="center" wrapText="1"/>
      <protection hidden="1"/>
    </xf>
    <xf numFmtId="0" fontId="45" fillId="15" borderId="0" xfId="908" applyFont="1" applyFill="1" applyBorder="1" applyAlignment="1" applyProtection="1">
      <alignment horizontal="center" vertical="center"/>
      <protection hidden="1"/>
    </xf>
    <xf numFmtId="0" fontId="45" fillId="15" borderId="53" xfId="908" applyFont="1" applyFill="1" applyBorder="1" applyAlignment="1" applyProtection="1">
      <alignment horizontal="center" vertical="center"/>
      <protection hidden="1"/>
    </xf>
    <xf numFmtId="0" fontId="45" fillId="15" borderId="54" xfId="908" applyFont="1" applyFill="1" applyBorder="1" applyAlignment="1" applyProtection="1">
      <alignment horizontal="center" vertical="center"/>
      <protection hidden="1"/>
    </xf>
    <xf numFmtId="0" fontId="45" fillId="15" borderId="55" xfId="908" applyFont="1" applyFill="1" applyBorder="1" applyAlignment="1" applyProtection="1">
      <alignment horizontal="center" vertical="center"/>
      <protection hidden="1"/>
    </xf>
    <xf numFmtId="0" fontId="45" fillId="15" borderId="57" xfId="908" applyFont="1" applyFill="1" applyBorder="1" applyAlignment="1" applyProtection="1">
      <alignment horizontal="center" vertical="center"/>
      <protection hidden="1"/>
    </xf>
    <xf numFmtId="0" fontId="45" fillId="23" borderId="0" xfId="908" applyFont="1" applyFill="1" applyBorder="1" applyAlignment="1" applyProtection="1">
      <alignment horizontal="center" vertical="center"/>
      <protection hidden="1"/>
    </xf>
    <xf numFmtId="0" fontId="45" fillId="23" borderId="53" xfId="908" applyFont="1" applyFill="1" applyBorder="1" applyAlignment="1" applyProtection="1">
      <alignment horizontal="center" vertical="center"/>
      <protection hidden="1"/>
    </xf>
    <xf numFmtId="0" fontId="45" fillId="23" borderId="54" xfId="908" applyFont="1" applyFill="1" applyBorder="1" applyAlignment="1" applyProtection="1">
      <alignment horizontal="center" vertical="center"/>
      <protection hidden="1"/>
    </xf>
    <xf numFmtId="0" fontId="45" fillId="23" borderId="55" xfId="908" applyFont="1" applyFill="1" applyBorder="1" applyAlignment="1" applyProtection="1">
      <alignment horizontal="center" vertical="center"/>
      <protection hidden="1"/>
    </xf>
    <xf numFmtId="0" fontId="45" fillId="23" borderId="57" xfId="908" applyFont="1" applyFill="1" applyBorder="1" applyAlignment="1" applyProtection="1">
      <alignment horizontal="center" vertical="center"/>
      <protection hidden="1"/>
    </xf>
    <xf numFmtId="0" fontId="45" fillId="14" borderId="0" xfId="908" applyFont="1" applyFill="1" applyBorder="1" applyAlignment="1" applyProtection="1">
      <alignment horizontal="center" vertical="center"/>
      <protection hidden="1"/>
    </xf>
    <xf numFmtId="0" fontId="45" fillId="14" borderId="53" xfId="908" applyFont="1" applyFill="1" applyBorder="1" applyAlignment="1" applyProtection="1">
      <alignment horizontal="center" vertical="center"/>
      <protection hidden="1"/>
    </xf>
    <xf numFmtId="0" fontId="45" fillId="14" borderId="54" xfId="908" applyFont="1" applyFill="1" applyBorder="1" applyAlignment="1" applyProtection="1">
      <alignment horizontal="center" vertical="center"/>
      <protection hidden="1"/>
    </xf>
    <xf numFmtId="0" fontId="45" fillId="14" borderId="55" xfId="908" applyFont="1" applyFill="1" applyBorder="1" applyAlignment="1" applyProtection="1">
      <alignment horizontal="center" vertical="center"/>
      <protection hidden="1"/>
    </xf>
    <xf numFmtId="0" fontId="45" fillId="14" borderId="57" xfId="908" applyFont="1" applyFill="1" applyBorder="1" applyAlignment="1" applyProtection="1">
      <alignment horizontal="center" vertical="center"/>
      <protection hidden="1"/>
    </xf>
    <xf numFmtId="0" fontId="45" fillId="19" borderId="0" xfId="908" applyFont="1" applyFill="1" applyBorder="1" applyAlignment="1" applyProtection="1">
      <alignment horizontal="center" vertical="center"/>
      <protection hidden="1"/>
    </xf>
    <xf numFmtId="0" fontId="45" fillId="19" borderId="53" xfId="908" applyFont="1" applyFill="1" applyBorder="1" applyAlignment="1" applyProtection="1">
      <alignment horizontal="center" vertical="center"/>
      <protection hidden="1"/>
    </xf>
    <xf numFmtId="0" fontId="45" fillId="19" borderId="54" xfId="908" applyFont="1" applyFill="1" applyBorder="1" applyAlignment="1" applyProtection="1">
      <alignment horizontal="center" vertical="center"/>
      <protection hidden="1"/>
    </xf>
    <xf numFmtId="0" fontId="45" fillId="19" borderId="55" xfId="908" applyFont="1" applyFill="1" applyBorder="1" applyAlignment="1" applyProtection="1">
      <alignment horizontal="center" vertical="center"/>
      <protection hidden="1"/>
    </xf>
    <xf numFmtId="0" fontId="45" fillId="19" borderId="57" xfId="908" applyFont="1" applyFill="1" applyBorder="1" applyAlignment="1" applyProtection="1">
      <alignment horizontal="center" vertical="center"/>
      <protection hidden="1"/>
    </xf>
    <xf numFmtId="0" fontId="45" fillId="24" borderId="0" xfId="908" applyFont="1" applyFill="1" applyBorder="1" applyAlignment="1" applyProtection="1">
      <alignment horizontal="center" vertical="center"/>
      <protection hidden="1"/>
    </xf>
    <xf numFmtId="0" fontId="45" fillId="24" borderId="53" xfId="908" applyFont="1" applyFill="1" applyBorder="1" applyAlignment="1" applyProtection="1">
      <alignment horizontal="center" vertical="center"/>
      <protection hidden="1"/>
    </xf>
    <xf numFmtId="0" fontId="45" fillId="24" borderId="54" xfId="908" applyFont="1" applyFill="1" applyBorder="1" applyAlignment="1" applyProtection="1">
      <alignment horizontal="center" vertical="center"/>
      <protection hidden="1"/>
    </xf>
    <xf numFmtId="0" fontId="45" fillId="24" borderId="55" xfId="908" applyFont="1" applyFill="1" applyBorder="1" applyAlignment="1" applyProtection="1">
      <alignment horizontal="center" vertical="center"/>
      <protection hidden="1"/>
    </xf>
    <xf numFmtId="0" fontId="45" fillId="24" borderId="57" xfId="908" applyFont="1" applyFill="1" applyBorder="1" applyAlignment="1" applyProtection="1">
      <alignment horizontal="center" vertical="center"/>
      <protection hidden="1"/>
    </xf>
    <xf numFmtId="1" fontId="10" fillId="0" borderId="1" xfId="908" quotePrefix="1" applyNumberFormat="1" applyFont="1" applyFill="1" applyBorder="1" applyAlignment="1" applyProtection="1">
      <alignment horizontal="center" vertical="center"/>
      <protection hidden="1"/>
    </xf>
    <xf numFmtId="0" fontId="10" fillId="16" borderId="1" xfId="908" applyFont="1" applyFill="1" applyBorder="1" applyAlignment="1" applyProtection="1">
      <alignment horizontal="center" vertical="center"/>
      <protection hidden="1"/>
    </xf>
    <xf numFmtId="0" fontId="10" fillId="16" borderId="1" xfId="908" applyNumberFormat="1" applyFont="1" applyFill="1" applyBorder="1" applyAlignment="1" applyProtection="1">
      <alignment horizontal="center" vertical="center"/>
      <protection hidden="1"/>
    </xf>
    <xf numFmtId="0" fontId="39" fillId="6" borderId="101" xfId="7" applyFont="1" applyFill="1" applyBorder="1" applyAlignment="1" applyProtection="1">
      <alignment horizontal="center" vertical="center" shrinkToFit="1"/>
      <protection hidden="1"/>
    </xf>
    <xf numFmtId="0" fontId="39" fillId="6" borderId="68" xfId="7" applyFont="1" applyFill="1" applyBorder="1" applyAlignment="1" applyProtection="1">
      <alignment horizontal="center" vertical="center" shrinkToFit="1"/>
      <protection hidden="1"/>
    </xf>
    <xf numFmtId="0" fontId="39" fillId="6" borderId="102" xfId="7" applyFont="1" applyFill="1" applyBorder="1" applyAlignment="1" applyProtection="1">
      <alignment horizontal="center" vertical="center" shrinkToFit="1"/>
      <protection hidden="1"/>
    </xf>
    <xf numFmtId="0" fontId="39" fillId="6" borderId="103" xfId="7" applyFont="1" applyFill="1" applyBorder="1" applyAlignment="1" applyProtection="1">
      <alignment horizontal="center" vertical="center" shrinkToFit="1"/>
      <protection hidden="1"/>
    </xf>
    <xf numFmtId="0" fontId="39" fillId="6" borderId="38" xfId="7" applyFont="1" applyFill="1" applyBorder="1" applyAlignment="1" applyProtection="1">
      <alignment horizontal="center" vertical="center" shrinkToFit="1"/>
      <protection hidden="1"/>
    </xf>
    <xf numFmtId="0" fontId="79" fillId="6" borderId="0" xfId="7" applyFont="1" applyFill="1" applyBorder="1" applyAlignment="1" applyProtection="1">
      <alignment horizontal="center" vertical="center" shrinkToFit="1"/>
      <protection hidden="1"/>
    </xf>
    <xf numFmtId="0" fontId="45" fillId="15" borderId="54" xfId="908" applyFont="1" applyFill="1" applyBorder="1" applyAlignment="1" applyProtection="1">
      <alignment vertical="center"/>
      <protection hidden="1"/>
    </xf>
    <xf numFmtId="0" fontId="45" fillId="15" borderId="55" xfId="908" applyFont="1" applyFill="1" applyBorder="1" applyAlignment="1" applyProtection="1">
      <alignment vertical="center"/>
      <protection hidden="1"/>
    </xf>
    <xf numFmtId="0" fontId="9" fillId="15" borderId="53" xfId="908" applyFont="1" applyFill="1" applyBorder="1" applyAlignment="1" applyProtection="1">
      <alignment vertical="center"/>
      <protection hidden="1"/>
    </xf>
    <xf numFmtId="0" fontId="9" fillId="16" borderId="53" xfId="908" applyFont="1" applyFill="1" applyBorder="1" applyAlignment="1" applyProtection="1">
      <alignment vertical="center"/>
      <protection hidden="1"/>
    </xf>
    <xf numFmtId="0" fontId="45" fillId="16" borderId="54" xfId="908" applyFont="1" applyFill="1" applyBorder="1" applyAlignment="1" applyProtection="1">
      <alignment vertical="center"/>
      <protection hidden="1"/>
    </xf>
    <xf numFmtId="0" fontId="45" fillId="16" borderId="55" xfId="908" applyFont="1" applyFill="1" applyBorder="1" applyAlignment="1" applyProtection="1">
      <alignment vertical="center"/>
      <protection hidden="1"/>
    </xf>
    <xf numFmtId="0" fontId="11" fillId="0" borderId="1" xfId="909" quotePrefix="1" applyFont="1" applyFill="1" applyBorder="1" applyAlignment="1" applyProtection="1">
      <alignment horizontal="center" vertical="center"/>
      <protection hidden="1"/>
    </xf>
    <xf numFmtId="2" fontId="10" fillId="0" borderId="1" xfId="908" quotePrefix="1" applyNumberFormat="1" applyFont="1" applyBorder="1" applyAlignment="1" applyProtection="1">
      <alignment horizontal="center" vertical="center"/>
      <protection hidden="1"/>
    </xf>
    <xf numFmtId="0" fontId="39" fillId="6" borderId="104" xfId="7" applyFont="1" applyFill="1" applyBorder="1" applyAlignment="1" applyProtection="1">
      <alignment horizontal="center" vertical="center" shrinkToFit="1"/>
      <protection hidden="1"/>
    </xf>
    <xf numFmtId="0" fontId="39" fillId="6" borderId="57" xfId="7" applyFont="1" applyFill="1" applyBorder="1" applyAlignment="1" applyProtection="1">
      <alignment horizontal="center" vertical="center" shrinkToFit="1"/>
      <protection hidden="1"/>
    </xf>
    <xf numFmtId="0" fontId="0" fillId="0" borderId="1" xfId="0" quotePrefix="1" applyBorder="1"/>
    <xf numFmtId="0" fontId="79" fillId="5" borderId="0" xfId="7" applyFont="1" applyFill="1" applyAlignment="1" applyProtection="1">
      <alignment horizontal="center" vertical="center" wrapText="1"/>
      <protection hidden="1"/>
    </xf>
    <xf numFmtId="0" fontId="46" fillId="8" borderId="1" xfId="913" applyFont="1" applyFill="1" applyBorder="1" applyAlignment="1" applyProtection="1">
      <alignment vertical="center" wrapText="1"/>
      <protection hidden="1"/>
    </xf>
    <xf numFmtId="0" fontId="16" fillId="0" borderId="0" xfId="0" applyFont="1" applyBorder="1" applyAlignment="1" applyProtection="1">
      <protection hidden="1"/>
    </xf>
    <xf numFmtId="0" fontId="10" fillId="12" borderId="76" xfId="913" applyFont="1" applyFill="1" applyBorder="1" applyAlignment="1" applyProtection="1">
      <alignment horizontal="center" vertical="center"/>
      <protection hidden="1"/>
    </xf>
    <xf numFmtId="1" fontId="10" fillId="0" borderId="54" xfId="24" applyNumberFormat="1" applyFont="1" applyBorder="1" applyAlignment="1" applyProtection="1">
      <alignment horizontal="center" vertical="center"/>
      <protection hidden="1"/>
    </xf>
    <xf numFmtId="0" fontId="10" fillId="25" borderId="76" xfId="913" applyFont="1" applyFill="1" applyBorder="1" applyAlignment="1" applyProtection="1">
      <alignment horizontal="center" vertical="center"/>
      <protection hidden="1"/>
    </xf>
    <xf numFmtId="1" fontId="74" fillId="0" borderId="1" xfId="24" quotePrefix="1" applyNumberFormat="1" applyFont="1" applyBorder="1" applyProtection="1">
      <protection hidden="1"/>
    </xf>
    <xf numFmtId="1" fontId="0" fillId="0" borderId="1" xfId="0" applyNumberFormat="1" applyBorder="1"/>
    <xf numFmtId="0" fontId="10" fillId="13" borderId="57" xfId="908" applyFont="1" applyFill="1" applyBorder="1" applyAlignment="1" applyProtection="1">
      <alignment horizontal="center" vertical="center"/>
      <protection hidden="1"/>
    </xf>
    <xf numFmtId="0" fontId="10" fillId="17" borderId="57" xfId="908" applyFont="1" applyFill="1" applyBorder="1" applyAlignment="1" applyProtection="1">
      <alignment horizontal="center" vertical="center"/>
      <protection hidden="1"/>
    </xf>
    <xf numFmtId="0" fontId="9" fillId="17" borderId="57" xfId="908" applyFont="1" applyFill="1" applyBorder="1" applyAlignment="1" applyProtection="1">
      <alignment horizontal="center" vertical="center"/>
      <protection hidden="1"/>
    </xf>
    <xf numFmtId="0" fontId="10" fillId="26" borderId="56" xfId="913" applyFont="1" applyFill="1" applyBorder="1" applyAlignment="1" applyProtection="1">
      <alignment horizontal="center" vertical="center"/>
      <protection hidden="1"/>
    </xf>
    <xf numFmtId="0" fontId="6" fillId="27" borderId="105" xfId="7" applyFont="1" applyFill="1" applyBorder="1" applyAlignment="1" applyProtection="1">
      <alignment vertical="center" wrapText="1"/>
      <protection hidden="1"/>
    </xf>
    <xf numFmtId="0" fontId="6" fillId="27" borderId="0" xfId="7" applyFont="1" applyFill="1" applyBorder="1" applyAlignment="1" applyProtection="1">
      <alignment vertical="center" wrapText="1"/>
      <protection hidden="1"/>
    </xf>
    <xf numFmtId="0" fontId="9" fillId="4" borderId="1" xfId="913" applyFont="1" applyFill="1" applyBorder="1" applyAlignment="1" applyProtection="1">
      <alignment horizontal="center" vertical="center"/>
      <protection hidden="1"/>
    </xf>
    <xf numFmtId="0" fontId="11" fillId="0" borderId="1" xfId="12" applyFont="1" applyBorder="1" applyAlignment="1" applyProtection="1">
      <alignment horizontal="center" vertical="center"/>
    </xf>
    <xf numFmtId="1" fontId="74" fillId="0" borderId="1" xfId="27" applyNumberFormat="1" applyFont="1" applyBorder="1" applyProtection="1">
      <protection hidden="1"/>
    </xf>
    <xf numFmtId="0" fontId="10" fillId="0" borderId="2" xfId="12" applyFont="1" applyFill="1" applyBorder="1" applyAlignment="1" applyProtection="1">
      <alignment horizontal="center" vertical="center"/>
    </xf>
    <xf numFmtId="0" fontId="74" fillId="0" borderId="0" xfId="12" applyFont="1" applyProtection="1">
      <protection locked="0"/>
    </xf>
    <xf numFmtId="0" fontId="80" fillId="0" borderId="0" xfId="12" applyFont="1" applyProtection="1">
      <protection locked="0"/>
    </xf>
    <xf numFmtId="0" fontId="81" fillId="0" borderId="0" xfId="12" applyFont="1" applyProtection="1">
      <protection locked="0"/>
    </xf>
    <xf numFmtId="49" fontId="80" fillId="0" borderId="61" xfId="12" applyNumberFormat="1" applyFont="1" applyBorder="1" applyAlignment="1" applyProtection="1">
      <alignment horizontal="center" vertical="center"/>
    </xf>
    <xf numFmtId="49" fontId="80" fillId="0" borderId="1" xfId="12" applyNumberFormat="1" applyFont="1" applyBorder="1" applyAlignment="1" applyProtection="1">
      <alignment horizontal="center" vertical="center"/>
    </xf>
    <xf numFmtId="49" fontId="80" fillId="0" borderId="53" xfId="12" applyNumberFormat="1" applyFont="1" applyBorder="1" applyAlignment="1" applyProtection="1">
      <alignment horizontal="center" vertical="center"/>
    </xf>
    <xf numFmtId="49" fontId="80" fillId="0" borderId="1" xfId="12" applyNumberFormat="1" applyFont="1" applyBorder="1" applyAlignment="1" applyProtection="1">
      <alignment horizontal="center" vertical="center" wrapText="1"/>
    </xf>
    <xf numFmtId="49" fontId="80" fillId="0" borderId="35" xfId="12" applyNumberFormat="1" applyFont="1" applyBorder="1" applyAlignment="1" applyProtection="1">
      <alignment horizontal="center" vertical="center"/>
    </xf>
    <xf numFmtId="0" fontId="81" fillId="0" borderId="53" xfId="12" applyFont="1" applyBorder="1" applyAlignment="1" applyProtection="1">
      <alignment vertical="center"/>
      <protection locked="0"/>
    </xf>
    <xf numFmtId="0" fontId="81" fillId="0" borderId="61" xfId="12" applyFont="1" applyBorder="1" applyAlignment="1" applyProtection="1">
      <alignment vertical="center"/>
      <protection locked="0"/>
    </xf>
    <xf numFmtId="0" fontId="81" fillId="0" borderId="35" xfId="12" applyFont="1" applyBorder="1" applyAlignment="1" applyProtection="1">
      <alignment vertical="center"/>
      <protection locked="0"/>
    </xf>
    <xf numFmtId="0" fontId="81" fillId="0" borderId="41" xfId="12" applyFont="1" applyBorder="1" applyAlignment="1" applyProtection="1">
      <alignment vertical="center"/>
      <protection locked="0"/>
    </xf>
    <xf numFmtId="0" fontId="81" fillId="0" borderId="63" xfId="12" applyFont="1" applyBorder="1" applyAlignment="1" applyProtection="1">
      <alignment vertical="center"/>
      <protection locked="0"/>
    </xf>
    <xf numFmtId="0" fontId="81" fillId="0" borderId="62" xfId="12" applyFont="1" applyBorder="1" applyAlignment="1" applyProtection="1">
      <alignment vertical="center"/>
      <protection locked="0"/>
    </xf>
    <xf numFmtId="0" fontId="81" fillId="0" borderId="36" xfId="12" applyFont="1" applyBorder="1" applyAlignment="1" applyProtection="1">
      <alignment vertical="center"/>
      <protection locked="0"/>
    </xf>
    <xf numFmtId="0" fontId="81" fillId="21" borderId="61" xfId="12" applyFont="1" applyFill="1" applyBorder="1" applyAlignment="1" applyProtection="1">
      <alignment horizontal="center" vertical="center"/>
    </xf>
    <xf numFmtId="0" fontId="81" fillId="21" borderId="1" xfId="12" applyFont="1" applyFill="1" applyBorder="1" applyAlignment="1" applyProtection="1">
      <alignment horizontal="center" vertical="center"/>
    </xf>
    <xf numFmtId="0" fontId="81" fillId="21" borderId="1" xfId="12" applyFont="1" applyFill="1" applyBorder="1" applyAlignment="1" applyProtection="1">
      <alignment vertical="center"/>
    </xf>
    <xf numFmtId="0" fontId="81" fillId="21" borderId="35" xfId="12" applyFont="1" applyFill="1" applyBorder="1" applyAlignment="1" applyProtection="1">
      <alignment vertical="center"/>
    </xf>
    <xf numFmtId="0" fontId="80" fillId="21" borderId="61" xfId="12" applyFont="1" applyFill="1" applyBorder="1" applyAlignment="1" applyProtection="1">
      <alignment vertical="center"/>
    </xf>
    <xf numFmtId="0" fontId="74" fillId="0" borderId="0" xfId="12" applyFont="1" applyProtection="1"/>
    <xf numFmtId="0" fontId="80" fillId="0" borderId="0" xfId="12" applyFont="1" applyProtection="1"/>
    <xf numFmtId="0" fontId="80" fillId="0" borderId="0" xfId="12" applyFont="1" applyFill="1" applyProtection="1"/>
    <xf numFmtId="0" fontId="81" fillId="0" borderId="0" xfId="12" applyFont="1" applyProtection="1"/>
    <xf numFmtId="0" fontId="81" fillId="0" borderId="106" xfId="12" applyFont="1" applyBorder="1" applyAlignment="1" applyProtection="1">
      <alignment vertical="center" wrapText="1"/>
    </xf>
    <xf numFmtId="0" fontId="81" fillId="0" borderId="107" xfId="12" applyFont="1" applyBorder="1" applyAlignment="1" applyProtection="1">
      <alignment vertical="center" wrapText="1"/>
    </xf>
    <xf numFmtId="0" fontId="97" fillId="0" borderId="0" xfId="12" applyProtection="1">
      <protection locked="0"/>
    </xf>
    <xf numFmtId="0" fontId="81" fillId="0" borderId="1" xfId="12" applyFont="1" applyBorder="1" applyAlignment="1" applyProtection="1">
      <alignment vertical="center"/>
      <protection locked="0"/>
    </xf>
    <xf numFmtId="0" fontId="97" fillId="0" borderId="0" xfId="24" applyAlignment="1" applyProtection="1">
      <alignment horizontal="center" vertical="center"/>
      <protection hidden="1"/>
    </xf>
    <xf numFmtId="0" fontId="97" fillId="0" borderId="1" xfId="24" quotePrefix="1" applyNumberFormat="1" applyBorder="1" applyAlignment="1" applyProtection="1">
      <alignment vertical="center"/>
      <protection hidden="1"/>
    </xf>
    <xf numFmtId="0" fontId="97" fillId="0" borderId="1" xfId="24" quotePrefix="1" applyNumberFormat="1" applyBorder="1" applyAlignment="1" applyProtection="1">
      <alignment horizontal="left" vertical="center"/>
      <protection hidden="1"/>
    </xf>
    <xf numFmtId="0" fontId="0" fillId="0" borderId="0" xfId="0" applyProtection="1">
      <protection locked="0"/>
    </xf>
    <xf numFmtId="0" fontId="81" fillId="0" borderId="1" xfId="12" applyFont="1" applyBorder="1" applyAlignment="1" applyProtection="1">
      <alignment vertical="center"/>
    </xf>
    <xf numFmtId="0" fontId="76" fillId="0" borderId="53" xfId="24" applyFont="1" applyBorder="1" applyAlignment="1" applyProtection="1">
      <alignment horizontal="center" vertical="center"/>
      <protection hidden="1"/>
    </xf>
    <xf numFmtId="0" fontId="97" fillId="0" borderId="1" xfId="24" applyBorder="1" applyProtection="1">
      <protection hidden="1"/>
    </xf>
    <xf numFmtId="0" fontId="75" fillId="0" borderId="0" xfId="907" applyFont="1" applyAlignment="1"/>
    <xf numFmtId="0" fontId="75" fillId="0" borderId="0" xfId="907" applyFont="1" applyBorder="1" applyAlignment="1"/>
    <xf numFmtId="0" fontId="82" fillId="0" borderId="0" xfId="907" applyFont="1" applyFill="1" applyAlignment="1"/>
    <xf numFmtId="0" fontId="82" fillId="0" borderId="0" xfId="907" applyFont="1" applyFill="1" applyBorder="1" applyAlignment="1"/>
    <xf numFmtId="0" fontId="69" fillId="0" borderId="0" xfId="907" applyFont="1" applyFill="1" applyBorder="1" applyAlignment="1"/>
    <xf numFmtId="1" fontId="83" fillId="0" borderId="0" xfId="907" applyNumberFormat="1" applyFont="1" applyFill="1" applyBorder="1" applyAlignment="1">
      <alignment horizontal="center" vertical="center" shrinkToFit="1"/>
    </xf>
    <xf numFmtId="0" fontId="71" fillId="0" borderId="0" xfId="907" applyFont="1" applyFill="1" applyBorder="1"/>
    <xf numFmtId="1" fontId="84" fillId="0" borderId="0" xfId="907" applyNumberFormat="1" applyFont="1" applyFill="1" applyBorder="1" applyAlignment="1">
      <alignment horizontal="center" vertical="center" shrinkToFit="1"/>
    </xf>
    <xf numFmtId="0" fontId="75" fillId="0" borderId="0" xfId="907" applyFont="1" applyFill="1" applyAlignment="1"/>
    <xf numFmtId="0" fontId="84" fillId="0" borderId="1" xfId="907" applyFont="1" applyFill="1" applyBorder="1" applyAlignment="1">
      <alignment vertical="center" wrapText="1"/>
    </xf>
    <xf numFmtId="0" fontId="23" fillId="0" borderId="0" xfId="0" applyFont="1" applyBorder="1" applyAlignment="1" applyProtection="1">
      <alignment vertical="top" wrapText="1" shrinkToFit="1"/>
      <protection locked="0"/>
    </xf>
    <xf numFmtId="0" fontId="0" fillId="0" borderId="0" xfId="0" applyBorder="1" applyAlignment="1" applyProtection="1">
      <alignment vertical="center" wrapText="1"/>
      <protection hidden="1"/>
    </xf>
    <xf numFmtId="0" fontId="97" fillId="14" borderId="1" xfId="24" applyFill="1" applyBorder="1" applyProtection="1">
      <protection hidden="1"/>
    </xf>
    <xf numFmtId="0" fontId="75" fillId="0" borderId="0" xfId="907" applyFont="1" applyBorder="1" applyAlignment="1" applyProtection="1">
      <protection hidden="1"/>
    </xf>
    <xf numFmtId="0" fontId="75" fillId="0" borderId="0" xfId="907" applyFont="1" applyAlignment="1" applyProtection="1">
      <protection hidden="1"/>
    </xf>
    <xf numFmtId="0" fontId="82" fillId="0" borderId="0" xfId="907" applyFont="1" applyFill="1" applyAlignment="1" applyProtection="1">
      <protection hidden="1"/>
    </xf>
    <xf numFmtId="0" fontId="75" fillId="0" borderId="0" xfId="907" applyFont="1" applyFill="1" applyAlignment="1" applyProtection="1">
      <protection hidden="1"/>
    </xf>
    <xf numFmtId="0" fontId="82" fillId="0" borderId="0" xfId="907" applyFont="1" applyFill="1" applyBorder="1" applyAlignment="1" applyProtection="1">
      <protection hidden="1"/>
    </xf>
    <xf numFmtId="1" fontId="83" fillId="0" borderId="0" xfId="907" applyNumberFormat="1" applyFont="1" applyFill="1" applyBorder="1" applyAlignment="1" applyProtection="1">
      <alignment horizontal="center" vertical="center" shrinkToFit="1"/>
      <protection hidden="1"/>
    </xf>
    <xf numFmtId="0" fontId="71" fillId="0" borderId="0" xfId="907" applyFont="1" applyFill="1" applyBorder="1" applyProtection="1">
      <protection hidden="1"/>
    </xf>
    <xf numFmtId="1" fontId="84" fillId="0" borderId="0" xfId="907" applyNumberFormat="1" applyFont="1" applyFill="1" applyBorder="1" applyAlignment="1" applyProtection="1">
      <alignment horizontal="center" vertical="center" shrinkToFit="1"/>
      <protection hidden="1"/>
    </xf>
    <xf numFmtId="0" fontId="69" fillId="0" borderId="0" xfId="907" applyFont="1" applyFill="1" applyBorder="1" applyAlignment="1" applyProtection="1">
      <protection hidden="1"/>
    </xf>
    <xf numFmtId="0" fontId="74" fillId="0" borderId="55" xfId="12" applyFont="1" applyFill="1" applyBorder="1" applyAlignment="1">
      <alignment horizontal="center" vertical="center"/>
    </xf>
    <xf numFmtId="0" fontId="74" fillId="0" borderId="1" xfId="12" applyFont="1" applyFill="1" applyBorder="1" applyAlignment="1">
      <alignment horizontal="center" vertical="center"/>
    </xf>
    <xf numFmtId="0" fontId="76" fillId="0" borderId="1" xfId="12" applyFont="1" applyFill="1" applyBorder="1" applyAlignment="1">
      <alignment horizontal="center" vertical="center"/>
    </xf>
    <xf numFmtId="0" fontId="74" fillId="0" borderId="1" xfId="12" applyFont="1" applyBorder="1" applyAlignment="1">
      <alignment horizontal="center" vertical="center"/>
    </xf>
    <xf numFmtId="1" fontId="97" fillId="0" borderId="1" xfId="534" applyNumberFormat="1" applyBorder="1" applyAlignment="1" applyProtection="1">
      <alignment horizontal="center" vertical="center"/>
      <protection hidden="1"/>
    </xf>
    <xf numFmtId="1" fontId="97" fillId="0" borderId="1" xfId="714" applyNumberFormat="1" applyBorder="1" applyAlignment="1" applyProtection="1">
      <alignment horizontal="center" vertical="center"/>
      <protection hidden="1"/>
    </xf>
    <xf numFmtId="1" fontId="97" fillId="0" borderId="1" xfId="774" applyNumberFormat="1" applyBorder="1" applyAlignment="1" applyProtection="1">
      <alignment horizontal="center" vertical="center"/>
      <protection hidden="1"/>
    </xf>
    <xf numFmtId="1" fontId="97" fillId="0" borderId="1" xfId="205" applyNumberFormat="1" applyBorder="1" applyAlignment="1" applyProtection="1">
      <alignment horizontal="center" vertical="center"/>
      <protection hidden="1"/>
    </xf>
    <xf numFmtId="1" fontId="97" fillId="0" borderId="1" xfId="25" applyNumberFormat="1" applyBorder="1" applyAlignment="1" applyProtection="1">
      <alignment horizontal="center" vertical="center"/>
      <protection hidden="1"/>
    </xf>
    <xf numFmtId="1" fontId="97" fillId="0" borderId="1" xfId="654" applyNumberFormat="1" applyBorder="1" applyAlignment="1" applyProtection="1">
      <alignment horizontal="center" vertical="center"/>
      <protection hidden="1"/>
    </xf>
    <xf numFmtId="1" fontId="97" fillId="0" borderId="1" xfId="414" applyNumberFormat="1" applyBorder="1" applyAlignment="1" applyProtection="1">
      <alignment horizontal="center" vertical="center"/>
      <protection hidden="1"/>
    </xf>
    <xf numFmtId="1" fontId="97" fillId="0" borderId="1" xfId="350" applyNumberFormat="1" applyBorder="1" applyAlignment="1" applyProtection="1">
      <alignment horizontal="center" vertical="center"/>
      <protection hidden="1"/>
    </xf>
    <xf numFmtId="1" fontId="97" fillId="0" borderId="1" xfId="295" applyNumberFormat="1" applyBorder="1" applyAlignment="1" applyProtection="1">
      <alignment horizontal="center" vertical="center"/>
      <protection hidden="1"/>
    </xf>
    <xf numFmtId="1" fontId="74" fillId="0" borderId="1" xfId="534" applyNumberFormat="1" applyFont="1" applyBorder="1" applyAlignment="1" applyProtection="1">
      <alignment horizontal="center" vertical="center"/>
      <protection hidden="1"/>
    </xf>
    <xf numFmtId="1" fontId="97" fillId="0" borderId="1" xfId="85" applyNumberFormat="1" applyBorder="1" applyAlignment="1" applyProtection="1">
      <alignment horizontal="center" vertical="center"/>
      <protection hidden="1"/>
    </xf>
    <xf numFmtId="1" fontId="97" fillId="0" borderId="1" xfId="474" applyNumberFormat="1" applyBorder="1" applyAlignment="1" applyProtection="1">
      <alignment horizontal="center" vertical="center"/>
      <protection hidden="1"/>
    </xf>
    <xf numFmtId="1" fontId="97" fillId="0" borderId="1" xfId="594" applyNumberFormat="1" applyBorder="1" applyAlignment="1" applyProtection="1">
      <alignment horizontal="center" vertical="center"/>
      <protection hidden="1"/>
    </xf>
    <xf numFmtId="1" fontId="97" fillId="0" borderId="1" xfId="145" applyNumberFormat="1" applyBorder="1" applyAlignment="1" applyProtection="1">
      <alignment horizontal="center" vertical="center"/>
      <protection hidden="1"/>
    </xf>
    <xf numFmtId="0" fontId="11" fillId="0" borderId="56" xfId="8" applyNumberFormat="1" applyFill="1" applyBorder="1" applyProtection="1">
      <protection hidden="1"/>
    </xf>
    <xf numFmtId="0" fontId="11" fillId="0" borderId="56" xfId="8" applyNumberFormat="1" applyFill="1" applyBorder="1" applyProtection="1"/>
    <xf numFmtId="0" fontId="97" fillId="0" borderId="55" xfId="12" applyFont="1" applyFill="1" applyBorder="1" applyAlignment="1">
      <alignment horizontal="center" vertical="center"/>
    </xf>
    <xf numFmtId="0" fontId="97" fillId="0" borderId="1" xfId="12" applyFont="1" applyFill="1" applyBorder="1" applyAlignment="1">
      <alignment horizontal="center" vertical="center"/>
    </xf>
    <xf numFmtId="1" fontId="97" fillId="0" borderId="1" xfId="414" applyNumberFormat="1" applyBorder="1" applyAlignment="1" applyProtection="1">
      <alignment horizontal="center" vertical="center"/>
      <protection hidden="1"/>
    </xf>
    <xf numFmtId="0" fontId="97" fillId="0" borderId="1" xfId="12" applyFont="1" applyFill="1" applyBorder="1" applyAlignment="1">
      <alignment horizontal="center" vertical="center"/>
    </xf>
    <xf numFmtId="1" fontId="97" fillId="0" borderId="1" xfId="414" applyNumberFormat="1" applyBorder="1" applyAlignment="1" applyProtection="1">
      <alignment horizontal="center" vertical="center"/>
      <protection hidden="1"/>
    </xf>
    <xf numFmtId="1" fontId="97" fillId="0" borderId="1" xfId="24" applyNumberFormat="1" applyBorder="1" applyAlignment="1" applyProtection="1">
      <alignment horizontal="center" vertical="center"/>
      <protection hidden="1"/>
    </xf>
    <xf numFmtId="1" fontId="97" fillId="0" borderId="1" xfId="24" applyNumberFormat="1" applyBorder="1" applyAlignment="1" applyProtection="1">
      <alignment horizontal="center" vertical="center"/>
      <protection hidden="1"/>
    </xf>
    <xf numFmtId="0" fontId="29" fillId="0" borderId="1" xfId="0" applyFont="1" applyBorder="1" applyAlignment="1" applyProtection="1">
      <alignment vertical="top"/>
      <protection hidden="1"/>
    </xf>
    <xf numFmtId="0" fontId="8" fillId="3" borderId="1" xfId="2" applyNumberFormat="1" applyFont="1" applyFill="1" applyBorder="1" applyAlignment="1" applyProtection="1">
      <alignment horizontal="center" vertical="center" wrapText="1"/>
    </xf>
    <xf numFmtId="0" fontId="7" fillId="3" borderId="1" xfId="2" applyNumberFormat="1" applyFill="1" applyBorder="1" applyAlignment="1" applyProtection="1">
      <alignment horizontal="center" vertical="center" wrapText="1"/>
    </xf>
    <xf numFmtId="0" fontId="8" fillId="3" borderId="53" xfId="2" applyNumberFormat="1" applyFont="1" applyFill="1" applyBorder="1" applyAlignment="1" applyProtection="1">
      <alignment horizontal="center" vertical="center" wrapText="1"/>
    </xf>
    <xf numFmtId="0" fontId="8" fillId="3" borderId="55" xfId="2" applyNumberFormat="1" applyFont="1" applyFill="1" applyBorder="1" applyAlignment="1" applyProtection="1">
      <alignment horizontal="center" vertical="center" wrapText="1"/>
    </xf>
    <xf numFmtId="0" fontId="3" fillId="16" borderId="47" xfId="22" applyFont="1" applyFill="1" applyBorder="1" applyAlignment="1" applyProtection="1">
      <alignment horizontal="center" vertical="center"/>
    </xf>
    <xf numFmtId="0" fontId="3" fillId="16" borderId="0" xfId="22" applyFont="1" applyFill="1" applyBorder="1" applyAlignment="1" applyProtection="1">
      <alignment horizontal="center" vertical="center"/>
    </xf>
    <xf numFmtId="0" fontId="20" fillId="0" borderId="40" xfId="0" applyFont="1" applyBorder="1" applyAlignment="1" applyProtection="1">
      <alignment horizontal="center" vertical="center" wrapText="1"/>
      <protection hidden="1"/>
    </xf>
    <xf numFmtId="0" fontId="20" fillId="0" borderId="34" xfId="0" applyFont="1" applyBorder="1" applyAlignment="1" applyProtection="1">
      <alignment horizontal="center" vertical="center" wrapText="1"/>
      <protection hidden="1"/>
    </xf>
    <xf numFmtId="1" fontId="21" fillId="0" borderId="41" xfId="0" applyNumberFormat="1" applyFont="1" applyBorder="1" applyAlignment="1" applyProtection="1">
      <alignment horizontal="center" vertical="center" shrinkToFit="1"/>
      <protection hidden="1"/>
    </xf>
    <xf numFmtId="1" fontId="21" fillId="0" borderId="36" xfId="0" applyNumberFormat="1" applyFont="1" applyBorder="1" applyAlignment="1" applyProtection="1">
      <alignment horizontal="center" vertical="center" shrinkToFit="1"/>
      <protection hidden="1"/>
    </xf>
    <xf numFmtId="0" fontId="32" fillId="0" borderId="120" xfId="0" applyFont="1" applyBorder="1" applyAlignment="1" applyProtection="1">
      <alignment horizontal="center" vertical="center" wrapText="1"/>
      <protection hidden="1"/>
    </xf>
    <xf numFmtId="0" fontId="32" fillId="0" borderId="121" xfId="0" applyFont="1" applyBorder="1" applyAlignment="1" applyProtection="1">
      <alignment horizontal="center" vertical="center" wrapText="1"/>
      <protection hidden="1"/>
    </xf>
    <xf numFmtId="0" fontId="32" fillId="0" borderId="40" xfId="0" applyFont="1" applyBorder="1" applyAlignment="1" applyProtection="1">
      <alignment horizontal="center" vertical="center" wrapText="1"/>
      <protection hidden="1"/>
    </xf>
    <xf numFmtId="0" fontId="32" fillId="0" borderId="34" xfId="0" applyFont="1" applyBorder="1" applyAlignment="1" applyProtection="1">
      <alignment horizontal="center" vertical="center" wrapText="1"/>
      <protection hidden="1"/>
    </xf>
    <xf numFmtId="0" fontId="32" fillId="0" borderId="106" xfId="0" applyFont="1" applyBorder="1" applyAlignment="1" applyProtection="1">
      <alignment horizontal="center" vertical="center" wrapText="1"/>
      <protection hidden="1"/>
    </xf>
    <xf numFmtId="0" fontId="32" fillId="0" borderId="55" xfId="0" applyFont="1" applyBorder="1" applyAlignment="1" applyProtection="1">
      <alignment horizontal="center" vertical="center" wrapText="1"/>
      <protection hidden="1"/>
    </xf>
    <xf numFmtId="0" fontId="32" fillId="0" borderId="53" xfId="0" applyFont="1" applyBorder="1" applyAlignment="1" applyProtection="1">
      <alignment horizontal="center" vertical="center" wrapText="1"/>
      <protection hidden="1"/>
    </xf>
    <xf numFmtId="0" fontId="20" fillId="0" borderId="53" xfId="0" applyFont="1" applyBorder="1" applyAlignment="1" applyProtection="1">
      <alignment horizontal="center" vertical="center" wrapText="1"/>
      <protection hidden="1"/>
    </xf>
    <xf numFmtId="0" fontId="20" fillId="0" borderId="55" xfId="0" applyFont="1" applyBorder="1" applyAlignment="1" applyProtection="1">
      <alignment horizontal="center" vertical="center" wrapText="1"/>
      <protection hidden="1"/>
    </xf>
    <xf numFmtId="0" fontId="20" fillId="0" borderId="119" xfId="0" applyFont="1" applyBorder="1" applyAlignment="1" applyProtection="1">
      <alignment horizontal="center" vertical="center" wrapText="1"/>
      <protection hidden="1"/>
    </xf>
    <xf numFmtId="1" fontId="24" fillId="0" borderId="117" xfId="0" applyNumberFormat="1" applyFont="1" applyBorder="1" applyAlignment="1" applyProtection="1">
      <alignment horizontal="center" vertical="center" shrinkToFit="1"/>
      <protection locked="0"/>
    </xf>
    <xf numFmtId="1" fontId="24" fillId="0" borderId="86" xfId="0" applyNumberFormat="1" applyFont="1" applyBorder="1" applyAlignment="1" applyProtection="1">
      <alignment horizontal="center" vertical="center" shrinkToFit="1"/>
      <protection locked="0"/>
    </xf>
    <xf numFmtId="1" fontId="24" fillId="0" borderId="76" xfId="0" applyNumberFormat="1" applyFont="1" applyBorder="1" applyAlignment="1" applyProtection="1">
      <alignment horizontal="center" vertical="center" shrinkToFit="1"/>
      <protection locked="0"/>
    </xf>
    <xf numFmtId="1" fontId="21" fillId="0" borderId="76" xfId="0" applyNumberFormat="1" applyFont="1" applyBorder="1" applyAlignment="1" applyProtection="1">
      <alignment horizontal="center" vertical="center" shrinkToFit="1"/>
      <protection hidden="1"/>
    </xf>
    <xf numFmtId="1" fontId="21" fillId="0" borderId="86" xfId="0" applyNumberFormat="1" applyFont="1" applyBorder="1" applyAlignment="1" applyProtection="1">
      <alignment horizontal="center" vertical="center" shrinkToFit="1"/>
      <protection hidden="1"/>
    </xf>
    <xf numFmtId="0" fontId="32" fillId="0" borderId="1" xfId="0" applyFont="1" applyBorder="1" applyAlignment="1" applyProtection="1">
      <alignment horizontal="center" vertical="center" wrapText="1"/>
      <protection hidden="1"/>
    </xf>
    <xf numFmtId="0" fontId="21" fillId="0" borderId="41" xfId="0" applyFont="1" applyBorder="1" applyAlignment="1" applyProtection="1">
      <alignment horizontal="center" vertical="center"/>
      <protection hidden="1"/>
    </xf>
    <xf numFmtId="0" fontId="21" fillId="0" borderId="36" xfId="0" applyFont="1" applyBorder="1" applyAlignment="1" applyProtection="1">
      <alignment horizontal="center" vertical="center"/>
      <protection hidden="1"/>
    </xf>
    <xf numFmtId="0" fontId="32" fillId="0" borderId="58" xfId="0" applyFont="1" applyBorder="1" applyAlignment="1" applyProtection="1">
      <alignment horizontal="center" vertical="center" wrapText="1"/>
      <protection hidden="1"/>
    </xf>
    <xf numFmtId="0" fontId="32" fillId="0" borderId="61" xfId="0" applyFont="1" applyBorder="1" applyAlignment="1" applyProtection="1">
      <alignment horizontal="center" vertical="center" wrapText="1"/>
      <protection hidden="1"/>
    </xf>
    <xf numFmtId="0" fontId="32" fillId="0" borderId="62" xfId="0" applyFont="1" applyBorder="1" applyAlignment="1" applyProtection="1">
      <alignment horizontal="center" vertical="center" wrapText="1"/>
      <protection hidden="1"/>
    </xf>
    <xf numFmtId="0" fontId="32" fillId="0" borderId="41" xfId="0" applyFont="1" applyBorder="1" applyAlignment="1" applyProtection="1">
      <alignment horizontal="center" vertical="center" wrapText="1"/>
      <protection hidden="1"/>
    </xf>
    <xf numFmtId="0" fontId="23" fillId="0" borderId="40" xfId="0" applyFont="1" applyBorder="1" applyAlignment="1" applyProtection="1">
      <alignment horizontal="center" wrapText="1"/>
      <protection hidden="1"/>
    </xf>
    <xf numFmtId="0" fontId="23" fillId="0" borderId="1" xfId="0" applyFont="1" applyBorder="1" applyAlignment="1" applyProtection="1">
      <alignment horizontal="center" wrapText="1"/>
      <protection hidden="1"/>
    </xf>
    <xf numFmtId="0" fontId="23" fillId="0" borderId="34" xfId="0" applyFont="1" applyBorder="1" applyAlignment="1" applyProtection="1">
      <alignment horizontal="center" wrapText="1"/>
      <protection hidden="1"/>
    </xf>
    <xf numFmtId="0" fontId="23" fillId="0" borderId="35" xfId="0" applyFont="1" applyBorder="1" applyAlignment="1" applyProtection="1">
      <alignment horizontal="center" wrapText="1"/>
      <protection hidden="1"/>
    </xf>
    <xf numFmtId="0" fontId="24" fillId="0" borderId="123" xfId="0" applyFont="1" applyBorder="1" applyAlignment="1" applyProtection="1">
      <alignment horizontal="left" vertical="center" wrapText="1"/>
      <protection hidden="1"/>
    </xf>
    <xf numFmtId="0" fontId="24" fillId="0" borderId="124" xfId="0" applyFont="1" applyBorder="1" applyAlignment="1" applyProtection="1">
      <alignment horizontal="left" vertical="center" wrapText="1"/>
      <protection hidden="1"/>
    </xf>
    <xf numFmtId="0" fontId="24" fillId="0" borderId="41" xfId="0" applyFont="1" applyBorder="1" applyAlignment="1" applyProtection="1">
      <alignment horizontal="center" vertical="center"/>
      <protection locked="0"/>
    </xf>
    <xf numFmtId="1" fontId="21" fillId="0" borderId="24" xfId="0" applyNumberFormat="1" applyFont="1" applyBorder="1" applyAlignment="1" applyProtection="1">
      <alignment horizontal="center" vertical="center" shrinkToFit="1"/>
      <protection hidden="1"/>
    </xf>
    <xf numFmtId="1" fontId="21" fillId="0" borderId="114" xfId="0" applyNumberFormat="1" applyFont="1" applyBorder="1" applyAlignment="1" applyProtection="1">
      <alignment horizontal="center" vertical="center" shrinkToFit="1"/>
      <protection hidden="1"/>
    </xf>
    <xf numFmtId="1" fontId="21" fillId="0" borderId="118" xfId="0" applyNumberFormat="1" applyFont="1" applyBorder="1" applyAlignment="1" applyProtection="1">
      <alignment horizontal="center" vertical="center" shrinkToFit="1"/>
      <protection hidden="1"/>
    </xf>
    <xf numFmtId="0" fontId="62" fillId="0" borderId="58" xfId="0" applyFont="1" applyBorder="1" applyAlignment="1" applyProtection="1">
      <alignment horizontal="center" vertical="center" wrapText="1"/>
      <protection hidden="1"/>
    </xf>
    <xf numFmtId="0" fontId="62" fillId="0" borderId="40" xfId="0" applyFont="1" applyBorder="1" applyAlignment="1" applyProtection="1">
      <alignment horizontal="center" vertical="center" wrapText="1"/>
      <protection hidden="1"/>
    </xf>
    <xf numFmtId="0" fontId="62" fillId="0" borderId="34" xfId="0" applyFont="1" applyBorder="1" applyAlignment="1" applyProtection="1">
      <alignment horizontal="center" vertical="center" wrapText="1"/>
      <protection hidden="1"/>
    </xf>
    <xf numFmtId="0" fontId="62" fillId="0" borderId="61" xfId="0" applyFont="1" applyBorder="1" applyAlignment="1" applyProtection="1">
      <alignment horizontal="center" vertical="center" wrapText="1"/>
      <protection hidden="1"/>
    </xf>
    <xf numFmtId="0" fontId="62" fillId="0" borderId="1" xfId="0" applyFont="1" applyBorder="1" applyAlignment="1" applyProtection="1">
      <alignment horizontal="center" vertical="center" wrapText="1"/>
      <protection hidden="1"/>
    </xf>
    <xf numFmtId="49" fontId="62" fillId="0" borderId="1" xfId="0" applyNumberFormat="1" applyFont="1" applyBorder="1" applyAlignment="1" applyProtection="1">
      <alignment horizontal="center" vertical="center" wrapText="1"/>
      <protection hidden="1"/>
    </xf>
    <xf numFmtId="0" fontId="24" fillId="0" borderId="62" xfId="0" applyFont="1" applyBorder="1" applyAlignment="1" applyProtection="1">
      <alignment horizontal="center" vertical="center"/>
      <protection locked="0"/>
    </xf>
    <xf numFmtId="1" fontId="24" fillId="0" borderId="24" xfId="0" applyNumberFormat="1" applyFont="1" applyBorder="1" applyAlignment="1" applyProtection="1">
      <alignment horizontal="center" vertical="center" shrinkToFit="1"/>
      <protection locked="0"/>
    </xf>
    <xf numFmtId="1" fontId="24" fillId="0" borderId="115" xfId="0" applyNumberFormat="1" applyFont="1" applyBorder="1" applyAlignment="1" applyProtection="1">
      <alignment horizontal="center" vertical="center" shrinkToFit="1"/>
      <protection locked="0"/>
    </xf>
    <xf numFmtId="1" fontId="21" fillId="0" borderId="115" xfId="0" applyNumberFormat="1" applyFont="1" applyBorder="1" applyAlignment="1" applyProtection="1">
      <alignment horizontal="center" vertical="center" shrinkToFit="1"/>
      <protection hidden="1"/>
    </xf>
    <xf numFmtId="49" fontId="62" fillId="0" borderId="35" xfId="0" applyNumberFormat="1" applyFont="1" applyBorder="1" applyAlignment="1" applyProtection="1">
      <alignment horizontal="center" vertical="center" wrapText="1"/>
      <protection hidden="1"/>
    </xf>
    <xf numFmtId="1" fontId="24" fillId="0" borderId="112" xfId="0" applyNumberFormat="1" applyFont="1" applyBorder="1" applyAlignment="1" applyProtection="1">
      <alignment horizontal="center" vertical="center" shrinkToFit="1"/>
      <protection locked="0"/>
    </xf>
    <xf numFmtId="1" fontId="24" fillId="0" borderId="113" xfId="0" applyNumberFormat="1" applyFont="1" applyBorder="1" applyAlignment="1" applyProtection="1">
      <alignment horizontal="center" vertical="center" shrinkToFit="1"/>
      <protection locked="0"/>
    </xf>
    <xf numFmtId="1" fontId="21" fillId="0" borderId="112" xfId="0" applyNumberFormat="1" applyFont="1" applyBorder="1" applyAlignment="1" applyProtection="1">
      <alignment horizontal="center" vertical="center" shrinkToFit="1"/>
      <protection hidden="1"/>
    </xf>
    <xf numFmtId="1" fontId="21" fillId="0" borderId="113" xfId="0" applyNumberFormat="1" applyFont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left" vertical="center" wrapText="1"/>
      <protection hidden="1"/>
    </xf>
    <xf numFmtId="0" fontId="23" fillId="0" borderId="125" xfId="0" applyFont="1" applyBorder="1" applyAlignment="1" applyProtection="1">
      <alignment horizontal="left" vertical="center" wrapText="1"/>
      <protection hidden="1"/>
    </xf>
    <xf numFmtId="0" fontId="33" fillId="0" borderId="74" xfId="0" applyFont="1" applyBorder="1" applyAlignment="1" applyProtection="1">
      <alignment horizontal="left" vertical="top" wrapText="1"/>
      <protection hidden="1"/>
    </xf>
    <xf numFmtId="0" fontId="33" fillId="0" borderId="125" xfId="0" applyFont="1" applyBorder="1" applyAlignment="1" applyProtection="1">
      <alignment horizontal="left" vertical="top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0" fontId="20" fillId="0" borderId="113" xfId="0" applyFont="1" applyBorder="1" applyAlignment="1" applyProtection="1">
      <alignment horizontal="center" vertical="center" wrapText="1"/>
      <protection hidden="1"/>
    </xf>
    <xf numFmtId="0" fontId="20" fillId="0" borderId="116" xfId="0" applyFont="1" applyBorder="1" applyAlignment="1" applyProtection="1">
      <alignment horizontal="center" vertical="center" wrapText="1"/>
      <protection hidden="1"/>
    </xf>
    <xf numFmtId="1" fontId="24" fillId="0" borderId="131" xfId="0" applyNumberFormat="1" applyFont="1" applyBorder="1" applyAlignment="1" applyProtection="1">
      <alignment horizontal="center" vertical="center" shrinkToFit="1"/>
      <protection locked="0"/>
    </xf>
    <xf numFmtId="1" fontId="24" fillId="0" borderId="132" xfId="0" applyNumberFormat="1" applyFont="1" applyBorder="1" applyAlignment="1" applyProtection="1">
      <alignment horizontal="center" vertical="center" shrinkToFit="1"/>
      <protection locked="0"/>
    </xf>
    <xf numFmtId="1" fontId="21" fillId="0" borderId="132" xfId="0" applyNumberFormat="1" applyFont="1" applyBorder="1" applyAlignment="1" applyProtection="1">
      <alignment horizontal="center" vertical="center" shrinkToFit="1"/>
      <protection hidden="1"/>
    </xf>
    <xf numFmtId="0" fontId="24" fillId="0" borderId="74" xfId="0" applyFont="1" applyBorder="1" applyAlignment="1" applyProtection="1">
      <alignment horizontal="left" vertical="center" wrapText="1"/>
      <protection hidden="1"/>
    </xf>
    <xf numFmtId="0" fontId="24" fillId="0" borderId="125" xfId="0" applyFont="1" applyBorder="1" applyAlignment="1" applyProtection="1">
      <alignment horizontal="left" vertical="center" wrapText="1"/>
      <protection hidden="1"/>
    </xf>
    <xf numFmtId="1" fontId="24" fillId="0" borderId="72" xfId="0" applyNumberFormat="1" applyFont="1" applyBorder="1" applyAlignment="1" applyProtection="1">
      <alignment horizontal="center" vertical="center" shrinkToFit="1"/>
      <protection locked="0"/>
    </xf>
    <xf numFmtId="1" fontId="24" fillId="0" borderId="122" xfId="0" applyNumberFormat="1" applyFont="1" applyBorder="1" applyAlignment="1" applyProtection="1">
      <alignment horizontal="center" vertical="center" shrinkToFit="1"/>
      <protection locked="0"/>
    </xf>
    <xf numFmtId="1" fontId="21" fillId="0" borderId="72" xfId="0" applyNumberFormat="1" applyFont="1" applyBorder="1" applyAlignment="1" applyProtection="1">
      <alignment horizontal="center" vertical="center" shrinkToFit="1"/>
      <protection hidden="1"/>
    </xf>
    <xf numFmtId="1" fontId="21" fillId="0" borderId="122" xfId="0" applyNumberFormat="1" applyFont="1" applyBorder="1" applyAlignment="1" applyProtection="1">
      <alignment horizontal="center" vertical="center" shrinkToFit="1"/>
      <protection hidden="1"/>
    </xf>
    <xf numFmtId="0" fontId="23" fillId="0" borderId="125" xfId="0" applyFont="1" applyBorder="1" applyAlignment="1" applyProtection="1">
      <alignment horizontal="center" vertical="center" wrapText="1"/>
      <protection hidden="1"/>
    </xf>
    <xf numFmtId="0" fontId="23" fillId="0" borderId="3" xfId="0" applyFont="1" applyBorder="1" applyAlignment="1" applyProtection="1">
      <alignment horizontal="center" vertical="center" wrapText="1"/>
      <protection hidden="1"/>
    </xf>
    <xf numFmtId="0" fontId="22" fillId="0" borderId="3" xfId="0" applyFont="1" applyBorder="1" applyAlignment="1" applyProtection="1">
      <alignment horizontal="center" vertical="center" wrapText="1"/>
      <protection hidden="1"/>
    </xf>
    <xf numFmtId="0" fontId="22" fillId="0" borderId="12" xfId="0" applyFont="1" applyBorder="1" applyAlignment="1" applyProtection="1">
      <alignment horizontal="center" vertical="center" wrapText="1"/>
      <protection hidden="1"/>
    </xf>
    <xf numFmtId="1" fontId="21" fillId="0" borderId="133" xfId="0" applyNumberFormat="1" applyFont="1" applyBorder="1" applyAlignment="1" applyProtection="1">
      <alignment horizontal="center" vertical="center" shrinkToFit="1"/>
      <protection hidden="1"/>
    </xf>
    <xf numFmtId="0" fontId="24" fillId="0" borderId="101" xfId="0" applyFont="1" applyBorder="1" applyAlignment="1" applyProtection="1">
      <alignment horizontal="center" vertical="center" wrapText="1"/>
      <protection hidden="1"/>
    </xf>
    <xf numFmtId="0" fontId="24" fillId="0" borderId="126" xfId="0" applyFont="1" applyBorder="1" applyAlignment="1" applyProtection="1">
      <alignment horizontal="center" vertical="center" wrapText="1"/>
      <protection hidden="1"/>
    </xf>
    <xf numFmtId="0" fontId="24" fillId="0" borderId="127" xfId="0" applyFont="1" applyBorder="1" applyAlignment="1" applyProtection="1">
      <alignment horizontal="center" vertical="center" wrapText="1"/>
      <protection hidden="1"/>
    </xf>
    <xf numFmtId="0" fontId="24" fillId="0" borderId="128" xfId="0" applyFont="1" applyBorder="1" applyAlignment="1" applyProtection="1">
      <alignment horizontal="center" vertical="center" wrapText="1"/>
      <protection hidden="1"/>
    </xf>
    <xf numFmtId="0" fontId="24" fillId="0" borderId="129" xfId="0" applyFont="1" applyBorder="1" applyAlignment="1" applyProtection="1">
      <alignment horizontal="center" vertical="center" wrapText="1"/>
      <protection hidden="1"/>
    </xf>
    <xf numFmtId="0" fontId="24" fillId="0" borderId="130" xfId="0" applyFont="1" applyBorder="1" applyAlignment="1" applyProtection="1">
      <alignment horizontal="center" vertical="center" wrapText="1"/>
      <protection hidden="1"/>
    </xf>
    <xf numFmtId="0" fontId="32" fillId="0" borderId="129" xfId="0" applyFont="1" applyBorder="1" applyAlignment="1" applyProtection="1">
      <alignment horizontal="center" vertical="center" wrapText="1"/>
      <protection hidden="1"/>
    </xf>
    <xf numFmtId="0" fontId="32" fillId="0" borderId="134" xfId="0" applyFont="1" applyBorder="1" applyAlignment="1" applyProtection="1">
      <alignment horizontal="center" vertical="center" wrapText="1"/>
      <protection hidden="1"/>
    </xf>
    <xf numFmtId="0" fontId="24" fillId="0" borderId="40" xfId="0" applyFont="1" applyBorder="1" applyAlignment="1" applyProtection="1">
      <alignment horizontal="center" vertical="center" wrapText="1"/>
      <protection hidden="1"/>
    </xf>
    <xf numFmtId="0" fontId="24" fillId="0" borderId="40" xfId="0" applyFont="1" applyBorder="1" applyAlignment="1" applyProtection="1">
      <alignment horizontal="center" wrapText="1"/>
      <protection hidden="1"/>
    </xf>
    <xf numFmtId="0" fontId="24" fillId="0" borderId="34" xfId="0" applyFont="1" applyBorder="1" applyAlignment="1" applyProtection="1">
      <alignment horizontal="center" wrapText="1"/>
      <protection hidden="1"/>
    </xf>
    <xf numFmtId="1" fontId="24" fillId="0" borderId="41" xfId="0" applyNumberFormat="1" applyFont="1" applyBorder="1" applyAlignment="1" applyProtection="1">
      <alignment horizontal="center" vertical="center" shrinkToFit="1"/>
      <protection locked="0"/>
    </xf>
    <xf numFmtId="0" fontId="24" fillId="0" borderId="134" xfId="0" applyFont="1" applyBorder="1" applyAlignment="1" applyProtection="1">
      <alignment horizontal="center" vertical="center" wrapText="1"/>
      <protection hidden="1"/>
    </xf>
    <xf numFmtId="0" fontId="20" fillId="0" borderId="35" xfId="0" applyFont="1" applyBorder="1" applyAlignment="1" applyProtection="1">
      <alignment horizontal="center" vertical="center" wrapText="1"/>
      <protection hidden="1"/>
    </xf>
    <xf numFmtId="0" fontId="15" fillId="0" borderId="40" xfId="0" applyFont="1" applyBorder="1" applyAlignment="1" applyProtection="1">
      <alignment horizontal="center" vertical="center" wrapText="1"/>
      <protection hidden="1"/>
    </xf>
    <xf numFmtId="1" fontId="24" fillId="0" borderId="62" xfId="0" applyNumberFormat="1" applyFont="1" applyBorder="1" applyAlignment="1" applyProtection="1">
      <alignment horizontal="center" vertical="center" shrinkToFit="1"/>
      <protection locked="0"/>
    </xf>
    <xf numFmtId="165" fontId="31" fillId="0" borderId="0" xfId="0" applyNumberFormat="1" applyFont="1" applyAlignment="1" applyProtection="1">
      <alignment horizontal="left" vertical="top" shrinkToFit="1"/>
    </xf>
    <xf numFmtId="0" fontId="23" fillId="0" borderId="108" xfId="0" applyFont="1" applyBorder="1" applyAlignment="1" applyProtection="1">
      <alignment horizontal="left" vertical="top" shrinkToFit="1"/>
      <protection locked="0"/>
    </xf>
    <xf numFmtId="0" fontId="19" fillId="6" borderId="4" xfId="0" applyFont="1" applyFill="1" applyBorder="1" applyAlignment="1" applyProtection="1">
      <alignment horizontal="center" vertical="center"/>
    </xf>
    <xf numFmtId="0" fontId="22" fillId="0" borderId="135" xfId="0" applyFont="1" applyFill="1" applyBorder="1" applyAlignment="1" applyProtection="1">
      <alignment horizontal="center" wrapText="1"/>
    </xf>
    <xf numFmtId="0" fontId="22" fillId="0" borderId="136" xfId="0" applyFont="1" applyFill="1" applyBorder="1" applyAlignment="1" applyProtection="1">
      <alignment horizontal="center" wrapText="1"/>
    </xf>
    <xf numFmtId="0" fontId="22" fillId="0" borderId="137" xfId="0" applyFont="1" applyFill="1" applyBorder="1" applyAlignment="1" applyProtection="1">
      <alignment horizontal="center" wrapText="1"/>
    </xf>
    <xf numFmtId="0" fontId="21" fillId="0" borderId="138" xfId="0" applyFont="1" applyFill="1" applyBorder="1" applyAlignment="1" applyProtection="1">
      <alignment horizontal="center" wrapText="1"/>
    </xf>
    <xf numFmtId="0" fontId="21" fillId="0" borderId="139" xfId="0" applyFont="1" applyFill="1" applyBorder="1" applyAlignment="1" applyProtection="1">
      <alignment horizontal="center" wrapText="1"/>
    </xf>
    <xf numFmtId="0" fontId="21" fillId="0" borderId="140" xfId="0" applyFont="1" applyFill="1" applyBorder="1" applyAlignment="1" applyProtection="1">
      <alignment horizontal="center" wrapText="1"/>
    </xf>
    <xf numFmtId="0" fontId="28" fillId="0" borderId="0" xfId="0" applyFont="1" applyBorder="1" applyAlignment="1" applyProtection="1">
      <alignment horizontal="left" vertical="center"/>
    </xf>
    <xf numFmtId="49" fontId="22" fillId="0" borderId="135" xfId="0" applyNumberFormat="1" applyFont="1" applyFill="1" applyBorder="1" applyAlignment="1" applyProtection="1">
      <alignment horizontal="center" vertical="top" wrapText="1"/>
    </xf>
    <xf numFmtId="49" fontId="22" fillId="0" borderId="136" xfId="0" applyNumberFormat="1" applyFont="1" applyFill="1" applyBorder="1" applyAlignment="1" applyProtection="1">
      <alignment horizontal="center" vertical="top" wrapText="1"/>
    </xf>
    <xf numFmtId="49" fontId="22" fillId="0" borderId="137" xfId="0" applyNumberFormat="1" applyFont="1" applyFill="1" applyBorder="1" applyAlignment="1" applyProtection="1">
      <alignment horizontal="center" vertical="top" wrapText="1"/>
    </xf>
    <xf numFmtId="0" fontId="26" fillId="0" borderId="66" xfId="0" applyFont="1" applyBorder="1" applyAlignment="1" applyProtection="1">
      <alignment horizontal="center" vertical="center" wrapText="1"/>
    </xf>
    <xf numFmtId="0" fontId="26" fillId="0" borderId="3" xfId="0" applyFont="1" applyBorder="1" applyAlignment="1" applyProtection="1">
      <alignment horizontal="center" vertical="center" wrapText="1"/>
    </xf>
    <xf numFmtId="0" fontId="27" fillId="0" borderId="66" xfId="0" applyFont="1" applyBorder="1" applyAlignment="1" applyProtection="1">
      <alignment horizontal="center" vertical="center" wrapText="1"/>
    </xf>
    <xf numFmtId="0" fontId="17" fillId="0" borderId="135" xfId="0" applyFont="1" applyBorder="1" applyAlignment="1" applyProtection="1">
      <alignment horizontal="left"/>
    </xf>
    <xf numFmtId="0" fontId="17" fillId="0" borderId="136" xfId="0" applyFont="1" applyBorder="1" applyAlignment="1" applyProtection="1">
      <alignment horizontal="left"/>
    </xf>
    <xf numFmtId="0" fontId="17" fillId="0" borderId="137" xfId="0" applyFont="1" applyBorder="1" applyAlignment="1" applyProtection="1">
      <alignment horizontal="left"/>
    </xf>
    <xf numFmtId="0" fontId="22" fillId="0" borderId="135" xfId="0" applyFont="1" applyFill="1" applyBorder="1" applyAlignment="1" applyProtection="1">
      <alignment horizontal="center" vertical="center" wrapText="1"/>
    </xf>
    <xf numFmtId="0" fontId="22" fillId="0" borderId="136" xfId="0" applyFont="1" applyFill="1" applyBorder="1" applyAlignment="1" applyProtection="1">
      <alignment horizontal="center" vertical="center" wrapText="1"/>
    </xf>
    <xf numFmtId="0" fontId="22" fillId="0" borderId="137" xfId="0" applyFont="1" applyFill="1" applyBorder="1" applyAlignment="1" applyProtection="1">
      <alignment horizontal="center" vertical="center" wrapText="1"/>
    </xf>
    <xf numFmtId="0" fontId="23" fillId="0" borderId="144" xfId="0" applyFont="1" applyBorder="1" applyAlignment="1" applyProtection="1">
      <alignment horizontal="left" vertical="center" shrinkToFit="1"/>
    </xf>
    <xf numFmtId="0" fontId="23" fillId="0" borderId="46" xfId="0" applyFont="1" applyBorder="1" applyAlignment="1" applyProtection="1">
      <alignment horizontal="left" vertical="center" shrinkToFit="1"/>
    </xf>
    <xf numFmtId="0" fontId="23" fillId="0" borderId="145" xfId="0" applyFont="1" applyBorder="1" applyAlignment="1" applyProtection="1">
      <alignment horizontal="left" vertical="center" shrinkToFit="1"/>
    </xf>
    <xf numFmtId="0" fontId="22" fillId="6" borderId="28" xfId="0" applyFont="1" applyFill="1" applyBorder="1" applyAlignment="1" applyProtection="1">
      <alignment horizontal="left"/>
    </xf>
    <xf numFmtId="0" fontId="22" fillId="6" borderId="146" xfId="0" applyFont="1" applyFill="1" applyBorder="1" applyAlignment="1" applyProtection="1">
      <alignment horizontal="left"/>
    </xf>
    <xf numFmtId="2" fontId="24" fillId="0" borderId="28" xfId="0" applyNumberFormat="1" applyFont="1" applyBorder="1" applyAlignment="1" applyProtection="1">
      <alignment horizontal="center" vertical="center" shrinkToFit="1"/>
      <protection hidden="1"/>
    </xf>
    <xf numFmtId="2" fontId="24" fillId="0" borderId="147" xfId="0" applyNumberFormat="1" applyFont="1" applyBorder="1" applyAlignment="1" applyProtection="1">
      <alignment horizontal="center" vertical="center" shrinkToFit="1"/>
      <protection hidden="1"/>
    </xf>
    <xf numFmtId="0" fontId="26" fillId="0" borderId="65" xfId="0" applyFont="1" applyBorder="1" applyAlignment="1" applyProtection="1">
      <alignment horizontal="center" vertical="center" wrapText="1"/>
    </xf>
    <xf numFmtId="0" fontId="26" fillId="0" borderId="141" xfId="0" applyFont="1" applyBorder="1" applyAlignment="1" applyProtection="1">
      <alignment horizontal="center" vertical="center" wrapText="1"/>
    </xf>
    <xf numFmtId="0" fontId="23" fillId="0" borderId="146" xfId="0" applyFont="1" applyBorder="1" applyAlignment="1" applyProtection="1">
      <alignment horizontal="left" vertical="top" shrinkToFit="1"/>
    </xf>
    <xf numFmtId="0" fontId="23" fillId="0" borderId="28" xfId="0" applyFont="1" applyBorder="1" applyAlignment="1" applyProtection="1">
      <alignment horizontal="left" vertical="top" shrinkToFit="1"/>
    </xf>
    <xf numFmtId="0" fontId="23" fillId="0" borderId="147" xfId="0" applyFont="1" applyBorder="1" applyAlignment="1" applyProtection="1">
      <alignment horizontal="left" vertical="top" shrinkToFit="1"/>
    </xf>
    <xf numFmtId="0" fontId="22" fillId="0" borderId="101" xfId="0" applyFont="1" applyBorder="1" applyAlignment="1" applyProtection="1">
      <alignment horizontal="center" wrapText="1"/>
    </xf>
    <xf numFmtId="0" fontId="22" fillId="0" borderId="126" xfId="0" applyFont="1" applyBorder="1" applyAlignment="1" applyProtection="1">
      <alignment horizontal="center" wrapText="1"/>
    </xf>
    <xf numFmtId="0" fontId="22" fillId="0" borderId="68" xfId="0" applyFont="1" applyBorder="1" applyAlignment="1" applyProtection="1">
      <alignment horizontal="center" wrapText="1"/>
    </xf>
    <xf numFmtId="0" fontId="22" fillId="0" borderId="100" xfId="0" applyFont="1" applyBorder="1" applyAlignment="1" applyProtection="1">
      <alignment horizontal="center" vertical="center" wrapText="1"/>
    </xf>
    <xf numFmtId="0" fontId="22" fillId="0" borderId="44" xfId="0" applyFont="1" applyBorder="1" applyAlignment="1" applyProtection="1">
      <alignment horizontal="center" vertical="center" wrapText="1"/>
    </xf>
    <xf numFmtId="0" fontId="22" fillId="0" borderId="19" xfId="0" applyFont="1" applyBorder="1" applyAlignment="1" applyProtection="1">
      <alignment horizontal="center" vertical="center" wrapText="1"/>
    </xf>
    <xf numFmtId="0" fontId="22" fillId="0" borderId="142" xfId="0" applyFont="1" applyBorder="1" applyAlignment="1" applyProtection="1">
      <alignment horizontal="center" vertical="center" wrapText="1"/>
    </xf>
    <xf numFmtId="0" fontId="25" fillId="0" borderId="74" xfId="0" applyFont="1" applyBorder="1" applyAlignment="1" applyProtection="1">
      <alignment horizontal="center" wrapText="1"/>
    </xf>
    <xf numFmtId="0" fontId="25" fillId="0" borderId="125" xfId="0" applyFont="1" applyBorder="1" applyAlignment="1" applyProtection="1">
      <alignment horizontal="center" wrapText="1"/>
    </xf>
    <xf numFmtId="0" fontId="25" fillId="0" borderId="3" xfId="0" applyFont="1" applyBorder="1" applyAlignment="1" applyProtection="1">
      <alignment horizontal="center" wrapText="1"/>
    </xf>
    <xf numFmtId="0" fontId="22" fillId="6" borderId="7" xfId="0" applyFont="1" applyFill="1" applyBorder="1" applyAlignment="1" applyProtection="1">
      <alignment vertical="top"/>
    </xf>
    <xf numFmtId="0" fontId="22" fillId="6" borderId="22" xfId="0" applyFont="1" applyFill="1" applyBorder="1" applyAlignment="1" applyProtection="1">
      <alignment vertical="top"/>
    </xf>
    <xf numFmtId="0" fontId="0" fillId="0" borderId="23" xfId="0" applyBorder="1" applyAlignment="1" applyProtection="1">
      <alignment vertical="top"/>
    </xf>
    <xf numFmtId="0" fontId="0" fillId="0" borderId="6" xfId="0" applyBorder="1" applyAlignment="1" applyProtection="1">
      <alignment vertical="top"/>
    </xf>
    <xf numFmtId="0" fontId="22" fillId="6" borderId="0" xfId="0" applyFont="1" applyFill="1" applyBorder="1" applyAlignment="1" applyProtection="1">
      <alignment horizontal="left" vertical="center"/>
    </xf>
    <xf numFmtId="0" fontId="22" fillId="6" borderId="22" xfId="0" applyFont="1" applyFill="1" applyBorder="1" applyAlignment="1" applyProtection="1">
      <alignment horizontal="left" vertical="center"/>
    </xf>
    <xf numFmtId="3" fontId="24" fillId="0" borderId="23" xfId="0" applyNumberFormat="1" applyFont="1" applyBorder="1" applyAlignment="1" applyProtection="1">
      <alignment horizontal="center" vertical="center" shrinkToFit="1"/>
      <protection hidden="1"/>
    </xf>
    <xf numFmtId="165" fontId="23" fillId="0" borderId="143" xfId="0" applyNumberFormat="1" applyFont="1" applyBorder="1" applyAlignment="1" applyProtection="1">
      <alignment horizontal="left" vertical="center" shrinkToFit="1"/>
    </xf>
    <xf numFmtId="165" fontId="23" fillId="0" borderId="7" xfId="0" applyNumberFormat="1" applyFont="1" applyBorder="1" applyAlignment="1" applyProtection="1">
      <alignment horizontal="left" vertical="center" shrinkToFit="1"/>
    </xf>
    <xf numFmtId="165" fontId="23" fillId="0" borderId="0" xfId="0" applyNumberFormat="1" applyFont="1" applyBorder="1" applyAlignment="1" applyProtection="1">
      <alignment horizontal="left" vertical="center" shrinkToFit="1"/>
    </xf>
    <xf numFmtId="165" fontId="23" fillId="0" borderId="6" xfId="0" applyNumberFormat="1" applyFont="1" applyBorder="1" applyAlignment="1" applyProtection="1">
      <alignment horizontal="left" vertical="center" shrinkToFit="1"/>
    </xf>
    <xf numFmtId="0" fontId="22" fillId="6" borderId="0" xfId="0" applyFont="1" applyFill="1" applyBorder="1" applyAlignment="1" applyProtection="1">
      <alignment horizontal="left"/>
    </xf>
    <xf numFmtId="0" fontId="22" fillId="6" borderId="22" xfId="0" applyFont="1" applyFill="1" applyBorder="1" applyAlignment="1" applyProtection="1">
      <alignment horizontal="left"/>
    </xf>
    <xf numFmtId="1" fontId="24" fillId="0" borderId="0" xfId="0" applyNumberFormat="1" applyFont="1" applyBorder="1" applyAlignment="1" applyProtection="1">
      <alignment horizontal="center" vertical="center" shrinkToFit="1"/>
      <protection hidden="1"/>
    </xf>
    <xf numFmtId="1" fontId="24" fillId="0" borderId="23" xfId="0" applyNumberFormat="1" applyFont="1" applyBorder="1" applyAlignment="1" applyProtection="1">
      <alignment horizontal="center" vertical="center" shrinkToFit="1"/>
      <protection hidden="1"/>
    </xf>
    <xf numFmtId="164" fontId="23" fillId="0" borderId="153" xfId="0" applyNumberFormat="1" applyFont="1" applyBorder="1" applyAlignment="1" applyProtection="1">
      <alignment horizontal="center" vertical="top" shrinkToFit="1"/>
    </xf>
    <xf numFmtId="164" fontId="23" fillId="0" borderId="150" xfId="0" applyNumberFormat="1" applyFont="1" applyBorder="1" applyAlignment="1" applyProtection="1">
      <alignment horizontal="center" vertical="top" shrinkToFit="1"/>
    </xf>
    <xf numFmtId="165" fontId="23" fillId="6" borderId="0" xfId="0" applyNumberFormat="1" applyFont="1" applyFill="1" applyBorder="1" applyAlignment="1" applyProtection="1">
      <alignment horizontal="left" vertical="center" shrinkToFit="1"/>
    </xf>
    <xf numFmtId="165" fontId="23" fillId="6" borderId="6" xfId="0" applyNumberFormat="1" applyFont="1" applyFill="1" applyBorder="1" applyAlignment="1" applyProtection="1">
      <alignment horizontal="left" vertical="center" shrinkToFit="1"/>
    </xf>
    <xf numFmtId="165" fontId="23" fillId="0" borderId="5" xfId="0" applyNumberFormat="1" applyFont="1" applyBorder="1" applyAlignment="1" applyProtection="1">
      <alignment horizontal="center" vertical="center"/>
    </xf>
    <xf numFmtId="165" fontId="23" fillId="0" borderId="4" xfId="0" applyNumberFormat="1" applyFont="1" applyBorder="1" applyAlignment="1" applyProtection="1">
      <alignment horizontal="center" vertical="center"/>
    </xf>
    <xf numFmtId="0" fontId="22" fillId="6" borderId="4" xfId="0" applyFont="1" applyFill="1" applyBorder="1" applyAlignment="1" applyProtection="1">
      <alignment horizontal="center" vertical="center"/>
    </xf>
    <xf numFmtId="165" fontId="23" fillId="0" borderId="154" xfId="0" applyNumberFormat="1" applyFont="1" applyBorder="1" applyAlignment="1" applyProtection="1">
      <alignment horizontal="center" vertical="top"/>
    </xf>
    <xf numFmtId="165" fontId="23" fillId="0" borderId="155" xfId="0" applyNumberFormat="1" applyFont="1" applyBorder="1" applyAlignment="1" applyProtection="1">
      <alignment horizontal="center" vertical="top"/>
    </xf>
    <xf numFmtId="165" fontId="23" fillId="0" borderId="5" xfId="0" applyNumberFormat="1" applyFont="1" applyBorder="1" applyAlignment="1" applyProtection="1">
      <alignment horizontal="center" vertical="top"/>
    </xf>
    <xf numFmtId="0" fontId="51" fillId="6" borderId="143" xfId="0" applyFont="1" applyFill="1" applyBorder="1" applyAlignment="1" applyProtection="1">
      <alignment horizontal="left" vertical="top"/>
    </xf>
    <xf numFmtId="0" fontId="20" fillId="6" borderId="0" xfId="0" applyFont="1" applyFill="1" applyBorder="1" applyAlignment="1" applyProtection="1">
      <alignment horizontal="center"/>
    </xf>
    <xf numFmtId="0" fontId="21" fillId="6" borderId="0" xfId="0" applyFont="1" applyFill="1" applyBorder="1" applyAlignment="1" applyProtection="1">
      <alignment horizontal="center" vertical="top"/>
    </xf>
    <xf numFmtId="0" fontId="21" fillId="6" borderId="28" xfId="0" applyFont="1" applyFill="1" applyBorder="1" applyAlignment="1" applyProtection="1">
      <alignment horizontal="center" vertical="top"/>
    </xf>
    <xf numFmtId="0" fontId="22" fillId="6" borderId="148" xfId="0" applyFont="1" applyFill="1" applyBorder="1" applyAlignment="1" applyProtection="1">
      <alignment vertical="top"/>
    </xf>
    <xf numFmtId="0" fontId="22" fillId="6" borderId="149" xfId="0" applyFont="1" applyFill="1" applyBorder="1" applyAlignment="1" applyProtection="1">
      <alignment vertical="top"/>
    </xf>
    <xf numFmtId="165" fontId="23" fillId="6" borderId="45" xfId="0" applyNumberFormat="1" applyFont="1" applyFill="1" applyBorder="1" applyAlignment="1" applyProtection="1">
      <alignment vertical="top" shrinkToFit="1"/>
    </xf>
    <xf numFmtId="165" fontId="23" fillId="6" borderId="109" xfId="0" applyNumberFormat="1" applyFont="1" applyFill="1" applyBorder="1" applyAlignment="1" applyProtection="1">
      <alignment vertical="top" shrinkToFit="1"/>
    </xf>
    <xf numFmtId="0" fontId="22" fillId="6" borderId="150" xfId="0" applyFont="1" applyFill="1" applyBorder="1" applyAlignment="1" applyProtection="1">
      <alignment horizontal="center"/>
    </xf>
    <xf numFmtId="0" fontId="22" fillId="6" borderId="151" xfId="0" applyFont="1" applyFill="1" applyBorder="1" applyAlignment="1" applyProtection="1">
      <alignment horizontal="center"/>
    </xf>
    <xf numFmtId="0" fontId="22" fillId="6" borderId="152" xfId="0" applyFont="1" applyFill="1" applyBorder="1" applyAlignment="1" applyProtection="1">
      <alignment horizontal="left" vertical="top"/>
    </xf>
    <xf numFmtId="165" fontId="31" fillId="0" borderId="0" xfId="0" applyNumberFormat="1" applyFont="1" applyAlignment="1" applyProtection="1">
      <alignment horizontal="left" vertical="top" shrinkToFit="1"/>
      <protection hidden="1"/>
    </xf>
    <xf numFmtId="0" fontId="19" fillId="6" borderId="4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locked="0"/>
    </xf>
    <xf numFmtId="0" fontId="0" fillId="0" borderId="41" xfId="0" applyBorder="1" applyAlignment="1" applyProtection="1">
      <alignment horizontal="center"/>
      <protection locked="0"/>
    </xf>
    <xf numFmtId="0" fontId="0" fillId="0" borderId="41" xfId="0" applyBorder="1" applyAlignment="1" applyProtection="1">
      <alignment horizontal="center"/>
      <protection hidden="1"/>
    </xf>
    <xf numFmtId="0" fontId="0" fillId="0" borderId="36" xfId="0" applyBorder="1" applyAlignment="1" applyProtection="1">
      <alignment horizontal="center"/>
      <protection hidden="1"/>
    </xf>
    <xf numFmtId="0" fontId="0" fillId="0" borderId="58" xfId="0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 wrapText="1"/>
      <protection hidden="1"/>
    </xf>
    <xf numFmtId="0" fontId="0" fillId="0" borderId="61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34" xfId="0" applyBorder="1" applyAlignment="1" applyProtection="1">
      <alignment horizontal="center" vertical="center" wrapText="1"/>
      <protection hidden="1"/>
    </xf>
    <xf numFmtId="0" fontId="0" fillId="0" borderId="35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17" fillId="0" borderId="1" xfId="0" applyFont="1" applyBorder="1" applyAlignment="1" applyProtection="1">
      <alignment horizontal="center"/>
      <protection hidden="1"/>
    </xf>
    <xf numFmtId="0" fontId="17" fillId="0" borderId="35" xfId="0" applyFont="1" applyBorder="1" applyAlignment="1" applyProtection="1">
      <alignment horizontal="center"/>
      <protection hidden="1"/>
    </xf>
    <xf numFmtId="0" fontId="0" fillId="0" borderId="62" xfId="0" applyBorder="1" applyAlignment="1" applyProtection="1">
      <alignment horizontal="center"/>
      <protection locked="0"/>
    </xf>
    <xf numFmtId="0" fontId="72" fillId="0" borderId="49" xfId="0" applyFont="1" applyBorder="1" applyAlignment="1" applyProtection="1">
      <alignment horizontal="center" vertical="center" wrapText="1"/>
      <protection hidden="1"/>
    </xf>
    <xf numFmtId="0" fontId="72" fillId="0" borderId="45" xfId="0" applyFont="1" applyBorder="1" applyAlignment="1" applyProtection="1">
      <alignment horizontal="center" vertical="center" wrapText="1"/>
      <protection hidden="1"/>
    </xf>
    <xf numFmtId="0" fontId="72" fillId="0" borderId="109" xfId="0" applyFont="1" applyBorder="1" applyAlignment="1" applyProtection="1">
      <alignment horizontal="center" vertical="center" wrapText="1"/>
      <protection hidden="1"/>
    </xf>
    <xf numFmtId="0" fontId="72" fillId="0" borderId="110" xfId="0" applyFont="1" applyBorder="1" applyAlignment="1" applyProtection="1">
      <alignment horizontal="center" vertical="center" wrapText="1"/>
      <protection hidden="1"/>
    </xf>
    <xf numFmtId="0" fontId="72" fillId="0" borderId="105" xfId="0" applyFont="1" applyBorder="1" applyAlignment="1" applyProtection="1">
      <alignment horizontal="center" vertical="center" wrapText="1"/>
      <protection hidden="1"/>
    </xf>
    <xf numFmtId="0" fontId="72" fillId="0" borderId="111" xfId="0" applyFont="1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wrapText="1"/>
      <protection hidden="1"/>
    </xf>
    <xf numFmtId="0" fontId="0" fillId="0" borderId="1" xfId="0" applyBorder="1" applyAlignment="1" applyProtection="1">
      <alignment horizontal="center" wrapText="1"/>
      <protection hidden="1"/>
    </xf>
    <xf numFmtId="0" fontId="0" fillId="0" borderId="61" xfId="0" applyBorder="1" applyAlignment="1" applyProtection="1">
      <alignment horizontal="center"/>
      <protection hidden="1"/>
    </xf>
    <xf numFmtId="0" fontId="23" fillId="0" borderId="108" xfId="0" applyFont="1" applyBorder="1" applyAlignment="1" applyProtection="1">
      <alignment horizontal="left" vertical="top" wrapText="1" shrinkToFit="1"/>
      <protection locked="0"/>
    </xf>
    <xf numFmtId="0" fontId="6" fillId="5" borderId="105" xfId="7" applyFont="1" applyFill="1" applyBorder="1" applyAlignment="1" applyProtection="1">
      <alignment horizontal="center" vertical="center" wrapText="1"/>
      <protection hidden="1"/>
    </xf>
    <xf numFmtId="0" fontId="6" fillId="27" borderId="105" xfId="7" applyFont="1" applyFill="1" applyBorder="1" applyAlignment="1" applyProtection="1">
      <alignment horizontal="center" vertical="center" wrapText="1"/>
      <protection hidden="1"/>
    </xf>
    <xf numFmtId="0" fontId="85" fillId="5" borderId="0" xfId="7" applyFont="1" applyFill="1" applyAlignment="1" applyProtection="1">
      <alignment horizontal="center" vertical="center" wrapText="1"/>
      <protection hidden="1"/>
    </xf>
    <xf numFmtId="165" fontId="61" fillId="6" borderId="0" xfId="0" applyNumberFormat="1" applyFont="1" applyFill="1" applyBorder="1" applyAlignment="1" applyProtection="1">
      <alignment horizontal="left" vertical="center" shrinkToFit="1"/>
      <protection hidden="1"/>
    </xf>
    <xf numFmtId="165" fontId="31" fillId="0" borderId="0" xfId="0" applyNumberFormat="1" applyFont="1" applyAlignment="1" applyProtection="1">
      <alignment horizontal="left" vertical="center" shrinkToFit="1"/>
    </xf>
    <xf numFmtId="0" fontId="31" fillId="0" borderId="0" xfId="0" applyFont="1" applyAlignment="1" applyProtection="1">
      <alignment horizontal="left" vertical="center" shrinkToFit="1"/>
    </xf>
    <xf numFmtId="0" fontId="38" fillId="6" borderId="40" xfId="7" applyFont="1" applyFill="1" applyBorder="1" applyAlignment="1" applyProtection="1">
      <alignment horizontal="center" vertical="center" wrapText="1"/>
      <protection hidden="1"/>
    </xf>
    <xf numFmtId="0" fontId="38" fillId="6" borderId="1" xfId="7" applyFont="1" applyFill="1" applyBorder="1" applyAlignment="1" applyProtection="1">
      <alignment horizontal="center" vertical="center" wrapText="1"/>
      <protection hidden="1"/>
    </xf>
    <xf numFmtId="0" fontId="38" fillId="6" borderId="41" xfId="7" applyFont="1" applyFill="1" applyBorder="1" applyAlignment="1" applyProtection="1">
      <alignment horizontal="center" vertical="center" wrapText="1"/>
      <protection hidden="1"/>
    </xf>
    <xf numFmtId="0" fontId="16" fillId="6" borderId="0" xfId="7" applyFont="1" applyFill="1" applyBorder="1" applyAlignment="1" applyProtection="1">
      <alignment horizontal="center" vertical="center"/>
      <protection hidden="1"/>
    </xf>
    <xf numFmtId="0" fontId="37" fillId="6" borderId="0" xfId="7" applyFont="1" applyFill="1" applyBorder="1" applyAlignment="1" applyProtection="1">
      <alignment horizontal="center" vertical="center"/>
      <protection hidden="1"/>
    </xf>
    <xf numFmtId="0" fontId="37" fillId="6" borderId="28" xfId="7" applyFont="1" applyFill="1" applyBorder="1" applyAlignment="1" applyProtection="1">
      <alignment horizontal="center" vertical="center"/>
      <protection hidden="1"/>
    </xf>
    <xf numFmtId="0" fontId="14" fillId="6" borderId="148" xfId="7" applyFont="1" applyFill="1" applyBorder="1" applyAlignment="1" applyProtection="1">
      <alignment horizontal="center" vertical="center"/>
      <protection hidden="1"/>
    </xf>
    <xf numFmtId="0" fontId="14" fillId="6" borderId="149" xfId="7" applyFont="1" applyFill="1" applyBorder="1" applyAlignment="1" applyProtection="1">
      <alignment horizontal="center" vertical="center"/>
      <protection hidden="1"/>
    </xf>
    <xf numFmtId="165" fontId="38" fillId="6" borderId="45" xfId="7" applyNumberFormat="1" applyFont="1" applyFill="1" applyBorder="1" applyAlignment="1" applyProtection="1">
      <alignment horizontal="left" vertical="center" shrinkToFit="1"/>
      <protection hidden="1"/>
    </xf>
    <xf numFmtId="165" fontId="38" fillId="6" borderId="109" xfId="7" applyNumberFormat="1" applyFont="1" applyFill="1" applyBorder="1" applyAlignment="1" applyProtection="1">
      <alignment horizontal="left" vertical="center" shrinkToFit="1"/>
      <protection hidden="1"/>
    </xf>
    <xf numFmtId="0" fontId="14" fillId="6" borderId="40" xfId="7" applyFont="1" applyFill="1" applyBorder="1" applyAlignment="1" applyProtection="1">
      <alignment horizontal="center" vertical="center" wrapText="1"/>
      <protection hidden="1"/>
    </xf>
    <xf numFmtId="0" fontId="14" fillId="6" borderId="34" xfId="7" applyFont="1" applyFill="1" applyBorder="1" applyAlignment="1" applyProtection="1">
      <alignment horizontal="center" vertical="center" wrapText="1"/>
      <protection hidden="1"/>
    </xf>
    <xf numFmtId="0" fontId="14" fillId="6" borderId="1" xfId="7" applyFont="1" applyFill="1" applyBorder="1" applyAlignment="1" applyProtection="1">
      <alignment horizontal="center" vertical="center" wrapText="1"/>
      <protection hidden="1"/>
    </xf>
    <xf numFmtId="0" fontId="14" fillId="6" borderId="35" xfId="7" applyFont="1" applyFill="1" applyBorder="1" applyAlignment="1" applyProtection="1">
      <alignment horizontal="center" vertical="center" wrapText="1"/>
      <protection hidden="1"/>
    </xf>
    <xf numFmtId="0" fontId="14" fillId="6" borderId="41" xfId="7" applyFont="1" applyFill="1" applyBorder="1" applyAlignment="1" applyProtection="1">
      <alignment horizontal="center" vertical="center" wrapText="1"/>
      <protection hidden="1"/>
    </xf>
    <xf numFmtId="0" fontId="14" fillId="6" borderId="36" xfId="7" applyFont="1" applyFill="1" applyBorder="1" applyAlignment="1" applyProtection="1">
      <alignment horizontal="center" vertical="center" wrapText="1"/>
      <protection hidden="1"/>
    </xf>
    <xf numFmtId="0" fontId="38" fillId="6" borderId="58" xfId="7" applyFont="1" applyFill="1" applyBorder="1" applyAlignment="1" applyProtection="1">
      <alignment horizontal="center" vertical="center" wrapText="1"/>
      <protection hidden="1"/>
    </xf>
    <xf numFmtId="0" fontId="38" fillId="6" borderId="34" xfId="7" applyFont="1" applyFill="1" applyBorder="1" applyAlignment="1" applyProtection="1">
      <alignment horizontal="center" vertical="center" wrapText="1"/>
      <protection hidden="1"/>
    </xf>
    <xf numFmtId="0" fontId="38" fillId="6" borderId="61" xfId="7" applyFont="1" applyFill="1" applyBorder="1" applyAlignment="1" applyProtection="1">
      <alignment horizontal="center" vertical="center" wrapText="1"/>
      <protection hidden="1"/>
    </xf>
    <xf numFmtId="0" fontId="38" fillId="6" borderId="35" xfId="7" applyFont="1" applyFill="1" applyBorder="1" applyAlignment="1" applyProtection="1">
      <alignment horizontal="center" vertical="center" wrapText="1"/>
      <protection hidden="1"/>
    </xf>
    <xf numFmtId="0" fontId="38" fillId="6" borderId="62" xfId="7" applyFont="1" applyFill="1" applyBorder="1" applyAlignment="1" applyProtection="1">
      <alignment horizontal="center" vertical="center" wrapText="1"/>
      <protection hidden="1"/>
    </xf>
    <xf numFmtId="0" fontId="38" fillId="6" borderId="36" xfId="7" applyFont="1" applyFill="1" applyBorder="1" applyAlignment="1" applyProtection="1">
      <alignment horizontal="center" vertical="center" wrapText="1"/>
      <protection hidden="1"/>
    </xf>
    <xf numFmtId="0" fontId="60" fillId="6" borderId="58" xfId="7" applyFont="1" applyFill="1" applyBorder="1" applyAlignment="1" applyProtection="1">
      <alignment horizontal="center" wrapText="1"/>
      <protection hidden="1"/>
    </xf>
    <xf numFmtId="0" fontId="60" fillId="6" borderId="40" xfId="7" applyFont="1" applyFill="1" applyBorder="1" applyAlignment="1" applyProtection="1">
      <alignment horizontal="center" wrapText="1"/>
      <protection hidden="1"/>
    </xf>
    <xf numFmtId="0" fontId="60" fillId="6" borderId="34" xfId="7" applyFont="1" applyFill="1" applyBorder="1" applyAlignment="1" applyProtection="1">
      <alignment horizontal="center" wrapText="1"/>
      <protection hidden="1"/>
    </xf>
    <xf numFmtId="0" fontId="14" fillId="6" borderId="148" xfId="7" applyFont="1" applyFill="1" applyBorder="1" applyAlignment="1" applyProtection="1">
      <alignment horizontal="left" vertical="center"/>
      <protection hidden="1"/>
    </xf>
    <xf numFmtId="0" fontId="14" fillId="6" borderId="149" xfId="7" applyFont="1" applyFill="1" applyBorder="1" applyAlignment="1" applyProtection="1">
      <alignment horizontal="left" vertical="center"/>
      <protection hidden="1"/>
    </xf>
    <xf numFmtId="0" fontId="63" fillId="0" borderId="120" xfId="0" applyFont="1" applyBorder="1" applyAlignment="1" applyProtection="1">
      <alignment horizontal="center" vertical="top" wrapText="1"/>
      <protection hidden="1"/>
    </xf>
    <xf numFmtId="0" fontId="63" fillId="0" borderId="121" xfId="0" applyFont="1" applyBorder="1" applyAlignment="1" applyProtection="1">
      <alignment horizontal="center" vertical="top" wrapText="1"/>
      <protection hidden="1"/>
    </xf>
    <xf numFmtId="0" fontId="39" fillId="6" borderId="168" xfId="7" applyFont="1" applyFill="1" applyBorder="1" applyAlignment="1" applyProtection="1">
      <alignment horizontal="left" vertical="center" wrapText="1"/>
      <protection hidden="1"/>
    </xf>
    <xf numFmtId="0" fontId="39" fillId="6" borderId="169" xfId="7" applyFont="1" applyFill="1" applyBorder="1" applyAlignment="1" applyProtection="1">
      <alignment horizontal="left" vertical="center" wrapText="1"/>
      <protection hidden="1"/>
    </xf>
    <xf numFmtId="0" fontId="6" fillId="0" borderId="179" xfId="7" applyFont="1" applyBorder="1" applyAlignment="1" applyProtection="1">
      <alignment horizontal="left" vertical="center" wrapText="1"/>
      <protection hidden="1"/>
    </xf>
    <xf numFmtId="0" fontId="6" fillId="0" borderId="180" xfId="7" applyFont="1" applyBorder="1" applyAlignment="1" applyProtection="1">
      <alignment horizontal="left" vertical="center" wrapText="1"/>
      <protection hidden="1"/>
    </xf>
    <xf numFmtId="0" fontId="57" fillId="6" borderId="181" xfId="7" applyFont="1" applyFill="1" applyBorder="1" applyAlignment="1" applyProtection="1">
      <alignment horizontal="left" vertical="center" wrapText="1"/>
      <protection hidden="1"/>
    </xf>
    <xf numFmtId="0" fontId="57" fillId="6" borderId="130" xfId="7" applyFont="1" applyFill="1" applyBorder="1" applyAlignment="1" applyProtection="1">
      <alignment horizontal="left" vertical="center" wrapText="1"/>
      <protection hidden="1"/>
    </xf>
    <xf numFmtId="0" fontId="38" fillId="6" borderId="168" xfId="7" applyFont="1" applyFill="1" applyBorder="1" applyAlignment="1" applyProtection="1">
      <alignment horizontal="left" vertical="center" wrapText="1"/>
      <protection hidden="1"/>
    </xf>
    <xf numFmtId="0" fontId="38" fillId="6" borderId="169" xfId="7" applyFont="1" applyFill="1" applyBorder="1" applyAlignment="1" applyProtection="1">
      <alignment horizontal="left" vertical="center" wrapText="1"/>
      <protection hidden="1"/>
    </xf>
    <xf numFmtId="0" fontId="6" fillId="0" borderId="170" xfId="7" applyFont="1" applyFill="1" applyBorder="1" applyAlignment="1" applyProtection="1">
      <alignment horizontal="left" vertical="center" wrapText="1"/>
      <protection hidden="1"/>
    </xf>
    <xf numFmtId="0" fontId="6" fillId="0" borderId="171" xfId="7" applyFont="1" applyFill="1" applyBorder="1" applyAlignment="1" applyProtection="1">
      <alignment horizontal="left" vertical="center" wrapText="1"/>
      <protection hidden="1"/>
    </xf>
    <xf numFmtId="0" fontId="57" fillId="6" borderId="172" xfId="7" applyFont="1" applyFill="1" applyBorder="1" applyAlignment="1" applyProtection="1">
      <alignment horizontal="left" vertical="center" wrapText="1"/>
      <protection hidden="1"/>
    </xf>
    <xf numFmtId="0" fontId="57" fillId="6" borderId="127" xfId="7" applyFont="1" applyFill="1" applyBorder="1" applyAlignment="1" applyProtection="1">
      <alignment horizontal="left" vertical="center" wrapText="1"/>
      <protection hidden="1"/>
    </xf>
    <xf numFmtId="0" fontId="14" fillId="6" borderId="150" xfId="7" applyFont="1" applyFill="1" applyBorder="1" applyAlignment="1" applyProtection="1">
      <alignment horizontal="center" vertical="center"/>
      <protection hidden="1"/>
    </xf>
    <xf numFmtId="0" fontId="14" fillId="6" borderId="151" xfId="7" applyFont="1" applyFill="1" applyBorder="1" applyAlignment="1" applyProtection="1">
      <alignment horizontal="center" vertical="center"/>
      <protection hidden="1"/>
    </xf>
    <xf numFmtId="0" fontId="14" fillId="6" borderId="152" xfId="7" applyFont="1" applyFill="1" applyBorder="1" applyAlignment="1" applyProtection="1">
      <alignment horizontal="center" vertical="center"/>
      <protection hidden="1"/>
    </xf>
    <xf numFmtId="164" fontId="38" fillId="0" borderId="45" xfId="7" applyNumberFormat="1" applyFont="1" applyFill="1" applyBorder="1" applyAlignment="1" applyProtection="1">
      <alignment horizontal="center" vertical="center" shrinkToFit="1"/>
      <protection hidden="1"/>
    </xf>
    <xf numFmtId="164" fontId="38" fillId="0" borderId="109" xfId="7" applyNumberFormat="1" applyFont="1" applyFill="1" applyBorder="1" applyAlignment="1" applyProtection="1">
      <alignment horizontal="center" vertical="center" shrinkToFit="1"/>
      <protection hidden="1"/>
    </xf>
    <xf numFmtId="165" fontId="38" fillId="0" borderId="144" xfId="7" applyNumberFormat="1" applyFont="1" applyFill="1" applyBorder="1" applyAlignment="1" applyProtection="1">
      <alignment horizontal="left" vertical="center" shrinkToFit="1"/>
      <protection hidden="1"/>
    </xf>
    <xf numFmtId="165" fontId="38" fillId="0" borderId="46" xfId="7" applyNumberFormat="1" applyFont="1" applyFill="1" applyBorder="1" applyAlignment="1" applyProtection="1">
      <alignment horizontal="left" vertical="center" shrinkToFit="1"/>
      <protection hidden="1"/>
    </xf>
    <xf numFmtId="165" fontId="38" fillId="0" borderId="145" xfId="7" applyNumberFormat="1" applyFont="1" applyFill="1" applyBorder="1" applyAlignment="1" applyProtection="1">
      <alignment horizontal="left" vertical="center" shrinkToFit="1"/>
      <protection hidden="1"/>
    </xf>
    <xf numFmtId="0" fontId="14" fillId="6" borderId="7" xfId="7" applyFont="1" applyFill="1" applyBorder="1" applyAlignment="1" applyProtection="1">
      <alignment horizontal="left" vertical="center"/>
      <protection hidden="1"/>
    </xf>
    <xf numFmtId="0" fontId="14" fillId="6" borderId="22" xfId="7" applyFont="1" applyFill="1" applyBorder="1" applyAlignment="1" applyProtection="1">
      <alignment horizontal="left" vertical="center"/>
      <protection hidden="1"/>
    </xf>
    <xf numFmtId="165" fontId="38" fillId="0" borderId="23" xfId="7" applyNumberFormat="1" applyFont="1" applyFill="1" applyBorder="1" applyAlignment="1" applyProtection="1">
      <alignment horizontal="left" vertical="center" shrinkToFit="1"/>
      <protection hidden="1"/>
    </xf>
    <xf numFmtId="165" fontId="38" fillId="0" borderId="6" xfId="7" applyNumberFormat="1" applyFont="1" applyFill="1" applyBorder="1" applyAlignment="1" applyProtection="1">
      <alignment horizontal="left" vertical="center" shrinkToFit="1"/>
      <protection hidden="1"/>
    </xf>
    <xf numFmtId="0" fontId="14" fillId="6" borderId="4" xfId="7" applyFont="1" applyFill="1" applyBorder="1" applyAlignment="1" applyProtection="1">
      <alignment horizontal="center" vertical="center" shrinkToFit="1"/>
      <protection hidden="1"/>
    </xf>
    <xf numFmtId="0" fontId="14" fillId="0" borderId="4" xfId="7" applyFont="1" applyFill="1" applyBorder="1" applyAlignment="1" applyProtection="1">
      <alignment horizontal="center" vertical="center"/>
      <protection hidden="1"/>
    </xf>
    <xf numFmtId="0" fontId="14" fillId="0" borderId="154" xfId="7" applyFont="1" applyFill="1" applyBorder="1" applyAlignment="1" applyProtection="1">
      <alignment horizontal="center" vertical="center"/>
      <protection hidden="1"/>
    </xf>
    <xf numFmtId="0" fontId="14" fillId="6" borderId="23" xfId="7" applyFont="1" applyFill="1" applyBorder="1" applyAlignment="1" applyProtection="1">
      <alignment horizontal="left" vertical="center" shrinkToFit="1"/>
      <protection hidden="1"/>
    </xf>
    <xf numFmtId="0" fontId="14" fillId="6" borderId="143" xfId="7" applyFont="1" applyFill="1" applyBorder="1" applyAlignment="1" applyProtection="1">
      <alignment horizontal="left" vertical="center" shrinkToFit="1"/>
      <protection hidden="1"/>
    </xf>
    <xf numFmtId="0" fontId="14" fillId="6" borderId="22" xfId="7" applyFont="1" applyFill="1" applyBorder="1" applyAlignment="1" applyProtection="1">
      <alignment horizontal="left" vertical="center" shrinkToFit="1"/>
      <protection hidden="1"/>
    </xf>
    <xf numFmtId="165" fontId="38" fillId="0" borderId="7" xfId="7" applyNumberFormat="1" applyFont="1" applyFill="1" applyBorder="1" applyAlignment="1" applyProtection="1">
      <alignment horizontal="left" vertical="center" shrinkToFit="1"/>
      <protection hidden="1"/>
    </xf>
    <xf numFmtId="165" fontId="38" fillId="0" borderId="0" xfId="7" applyNumberFormat="1" applyFont="1" applyFill="1" applyBorder="1" applyAlignment="1" applyProtection="1">
      <alignment horizontal="left" vertical="center" shrinkToFit="1"/>
      <protection hidden="1"/>
    </xf>
    <xf numFmtId="0" fontId="38" fillId="6" borderId="14" xfId="7" applyFont="1" applyFill="1" applyBorder="1" applyAlignment="1" applyProtection="1">
      <alignment horizontal="center" wrapText="1"/>
      <protection hidden="1"/>
    </xf>
    <xf numFmtId="0" fontId="38" fillId="6" borderId="15" xfId="7" applyFont="1" applyFill="1" applyBorder="1" applyAlignment="1" applyProtection="1">
      <alignment horizontal="center" wrapText="1"/>
      <protection hidden="1"/>
    </xf>
    <xf numFmtId="0" fontId="38" fillId="6" borderId="16" xfId="7" applyFont="1" applyFill="1" applyBorder="1" applyAlignment="1" applyProtection="1">
      <alignment horizontal="center" wrapText="1"/>
      <protection hidden="1"/>
    </xf>
    <xf numFmtId="0" fontId="14" fillId="6" borderId="23" xfId="7" applyFont="1" applyFill="1" applyBorder="1" applyAlignment="1" applyProtection="1">
      <alignment horizontal="left" vertical="center"/>
      <protection hidden="1"/>
    </xf>
    <xf numFmtId="0" fontId="14" fillId="6" borderId="143" xfId="7" applyFont="1" applyFill="1" applyBorder="1" applyAlignment="1" applyProtection="1">
      <alignment horizontal="left" vertical="center"/>
      <protection hidden="1"/>
    </xf>
    <xf numFmtId="0" fontId="14" fillId="6" borderId="28" xfId="7" applyFont="1" applyFill="1" applyBorder="1" applyAlignment="1" applyProtection="1">
      <alignment horizontal="left" vertical="center"/>
      <protection hidden="1"/>
    </xf>
    <xf numFmtId="0" fontId="14" fillId="6" borderId="146" xfId="7" applyFont="1" applyFill="1" applyBorder="1" applyAlignment="1" applyProtection="1">
      <alignment horizontal="left" vertical="center"/>
      <protection hidden="1"/>
    </xf>
    <xf numFmtId="2" fontId="1" fillId="0" borderId="28" xfId="7" applyNumberFormat="1" applyFill="1" applyBorder="1" applyAlignment="1" applyProtection="1">
      <alignment horizontal="center" vertical="center" shrinkToFit="1"/>
      <protection hidden="1"/>
    </xf>
    <xf numFmtId="2" fontId="1" fillId="0" borderId="183" xfId="7" applyNumberFormat="1" applyFill="1" applyBorder="1" applyAlignment="1" applyProtection="1">
      <alignment horizontal="center" vertical="center" shrinkToFit="1"/>
      <protection hidden="1"/>
    </xf>
    <xf numFmtId="0" fontId="6" fillId="0" borderId="184" xfId="7" applyFont="1" applyBorder="1" applyAlignment="1" applyProtection="1">
      <alignment horizontal="left" vertical="center" wrapText="1"/>
      <protection hidden="1"/>
    </xf>
    <xf numFmtId="0" fontId="6" fillId="0" borderId="146" xfId="7" applyFont="1" applyBorder="1" applyAlignment="1" applyProtection="1">
      <alignment horizontal="left" vertical="center" wrapText="1"/>
      <protection hidden="1"/>
    </xf>
    <xf numFmtId="0" fontId="39" fillId="6" borderId="182" xfId="7" applyFont="1" applyFill="1" applyBorder="1" applyAlignment="1" applyProtection="1">
      <alignment horizontal="left" vertical="center" wrapText="1"/>
      <protection hidden="1"/>
    </xf>
    <xf numFmtId="0" fontId="39" fillId="6" borderId="130" xfId="7" applyFont="1" applyFill="1" applyBorder="1" applyAlignment="1" applyProtection="1">
      <alignment horizontal="left" vertical="center" wrapText="1"/>
      <protection hidden="1"/>
    </xf>
    <xf numFmtId="0" fontId="39" fillId="6" borderId="58" xfId="7" applyFont="1" applyFill="1" applyBorder="1" applyAlignment="1" applyProtection="1">
      <alignment horizontal="left" vertical="center" wrapText="1"/>
      <protection hidden="1"/>
    </xf>
    <xf numFmtId="0" fontId="39" fillId="6" borderId="34" xfId="7" applyFont="1" applyFill="1" applyBorder="1" applyAlignment="1" applyProtection="1">
      <alignment horizontal="left" vertical="center" wrapText="1"/>
      <protection hidden="1"/>
    </xf>
    <xf numFmtId="0" fontId="39" fillId="6" borderId="61" xfId="7" applyFont="1" applyFill="1" applyBorder="1" applyAlignment="1" applyProtection="1">
      <alignment horizontal="left" vertical="center" wrapText="1"/>
      <protection hidden="1"/>
    </xf>
    <xf numFmtId="0" fontId="39" fillId="6" borderId="35" xfId="7" applyFont="1" applyFill="1" applyBorder="1" applyAlignment="1" applyProtection="1">
      <alignment horizontal="left" vertical="center" wrapText="1"/>
      <protection hidden="1"/>
    </xf>
    <xf numFmtId="0" fontId="39" fillId="6" borderId="62" xfId="7" applyFont="1" applyFill="1" applyBorder="1" applyAlignment="1" applyProtection="1">
      <alignment horizontal="left" vertical="center" wrapText="1"/>
      <protection hidden="1"/>
    </xf>
    <xf numFmtId="0" fontId="39" fillId="6" borderId="36" xfId="7" applyFont="1" applyFill="1" applyBorder="1" applyAlignment="1" applyProtection="1">
      <alignment horizontal="left" vertical="center" wrapText="1"/>
      <protection hidden="1"/>
    </xf>
    <xf numFmtId="0" fontId="60" fillId="6" borderId="62" xfId="7" applyFont="1" applyFill="1" applyBorder="1" applyAlignment="1" applyProtection="1">
      <alignment horizontal="center" vertical="center" wrapText="1"/>
      <protection hidden="1"/>
    </xf>
    <xf numFmtId="0" fontId="60" fillId="6" borderId="41" xfId="7" applyFont="1" applyFill="1" applyBorder="1" applyAlignment="1" applyProtection="1">
      <alignment horizontal="center" vertical="center" wrapText="1"/>
      <protection hidden="1"/>
    </xf>
    <xf numFmtId="0" fontId="60" fillId="6" borderId="36" xfId="7" applyFont="1" applyFill="1" applyBorder="1" applyAlignment="1" applyProtection="1">
      <alignment horizontal="center" vertical="center" wrapText="1"/>
      <protection hidden="1"/>
    </xf>
    <xf numFmtId="0" fontId="39" fillId="6" borderId="136" xfId="7" applyFont="1" applyFill="1" applyBorder="1" applyAlignment="1" applyProtection="1">
      <alignment horizontal="left" vertical="center" wrapText="1"/>
      <protection hidden="1"/>
    </xf>
    <xf numFmtId="0" fontId="39" fillId="6" borderId="173" xfId="7" applyFont="1" applyFill="1" applyBorder="1" applyAlignment="1" applyProtection="1">
      <alignment horizontal="left" vertical="center" wrapText="1"/>
      <protection hidden="1"/>
    </xf>
    <xf numFmtId="0" fontId="39" fillId="6" borderId="174" xfId="7" applyFont="1" applyFill="1" applyBorder="1" applyAlignment="1" applyProtection="1">
      <alignment horizontal="left" vertical="center" wrapText="1"/>
      <protection hidden="1"/>
    </xf>
    <xf numFmtId="0" fontId="6" fillId="0" borderId="5" xfId="7" applyFont="1" applyFill="1" applyBorder="1" applyAlignment="1" applyProtection="1">
      <alignment horizontal="left" vertical="center" wrapText="1"/>
      <protection hidden="1"/>
    </xf>
    <xf numFmtId="0" fontId="6" fillId="0" borderId="154" xfId="7" applyFont="1" applyFill="1" applyBorder="1" applyAlignment="1" applyProtection="1">
      <alignment horizontal="left" vertical="center" wrapText="1"/>
      <protection hidden="1"/>
    </xf>
    <xf numFmtId="0" fontId="6" fillId="6" borderId="4" xfId="7" applyFont="1" applyFill="1" applyBorder="1" applyAlignment="1" applyProtection="1">
      <alignment horizontal="left" vertical="center" wrapText="1"/>
      <protection hidden="1"/>
    </xf>
    <xf numFmtId="0" fontId="6" fillId="6" borderId="154" xfId="7" applyFont="1" applyFill="1" applyBorder="1" applyAlignment="1" applyProtection="1">
      <alignment horizontal="left" vertical="center" wrapText="1"/>
      <protection hidden="1"/>
    </xf>
    <xf numFmtId="0" fontId="6" fillId="0" borderId="4" xfId="7" applyFont="1" applyFill="1" applyBorder="1" applyAlignment="1" applyProtection="1">
      <alignment horizontal="left" vertical="center" wrapText="1"/>
      <protection hidden="1"/>
    </xf>
    <xf numFmtId="0" fontId="56" fillId="6" borderId="4" xfId="7" applyFont="1" applyFill="1" applyBorder="1" applyAlignment="1" applyProtection="1">
      <alignment horizontal="left" vertical="center" wrapText="1"/>
      <protection hidden="1"/>
    </xf>
    <xf numFmtId="0" fontId="56" fillId="6" borderId="154" xfId="7" applyFont="1" applyFill="1" applyBorder="1" applyAlignment="1" applyProtection="1">
      <alignment horizontal="left" vertical="center" wrapText="1"/>
      <protection hidden="1"/>
    </xf>
    <xf numFmtId="0" fontId="6" fillId="0" borderId="4" xfId="7" applyFont="1" applyBorder="1" applyAlignment="1" applyProtection="1">
      <alignment horizontal="left" vertical="center" wrapText="1"/>
      <protection hidden="1"/>
    </xf>
    <xf numFmtId="0" fontId="60" fillId="6" borderId="31" xfId="7" applyFont="1" applyFill="1" applyBorder="1" applyAlignment="1" applyProtection="1">
      <alignment horizontal="center" wrapText="1"/>
      <protection hidden="1"/>
    </xf>
    <xf numFmtId="0" fontId="60" fillId="6" borderId="32" xfId="7" applyFont="1" applyFill="1" applyBorder="1" applyAlignment="1" applyProtection="1">
      <alignment horizontal="center" wrapText="1"/>
      <protection hidden="1"/>
    </xf>
    <xf numFmtId="0" fontId="38" fillId="6" borderId="45" xfId="7" applyFont="1" applyFill="1" applyBorder="1" applyAlignment="1" applyProtection="1">
      <alignment horizontal="center" vertical="center" wrapText="1"/>
      <protection hidden="1"/>
    </xf>
    <xf numFmtId="0" fontId="38" fillId="6" borderId="99" xfId="7" applyFont="1" applyFill="1" applyBorder="1" applyAlignment="1" applyProtection="1">
      <alignment horizontal="center" vertical="center" wrapText="1"/>
      <protection hidden="1"/>
    </xf>
    <xf numFmtId="0" fontId="38" fillId="6" borderId="0" xfId="7" applyFont="1" applyFill="1" applyBorder="1" applyAlignment="1" applyProtection="1">
      <alignment horizontal="center" vertical="center" wrapText="1"/>
      <protection hidden="1"/>
    </xf>
    <xf numFmtId="0" fontId="38" fillId="6" borderId="84" xfId="7" applyFont="1" applyFill="1" applyBorder="1" applyAlignment="1" applyProtection="1">
      <alignment horizontal="center" vertical="center" wrapText="1"/>
      <protection hidden="1"/>
    </xf>
    <xf numFmtId="0" fontId="38" fillId="6" borderId="46" xfId="7" applyFont="1" applyFill="1" applyBorder="1" applyAlignment="1" applyProtection="1">
      <alignment horizontal="center" vertical="center" wrapText="1"/>
      <protection hidden="1"/>
    </xf>
    <xf numFmtId="0" fontId="38" fillId="6" borderId="37" xfId="7" applyFont="1" applyFill="1" applyBorder="1" applyAlignment="1" applyProtection="1">
      <alignment horizontal="center" vertical="center" wrapText="1"/>
      <protection hidden="1"/>
    </xf>
    <xf numFmtId="0" fontId="23" fillId="0" borderId="106" xfId="0" applyFont="1" applyBorder="1" applyAlignment="1" applyProtection="1">
      <alignment horizontal="center" vertical="center"/>
      <protection hidden="1"/>
    </xf>
    <xf numFmtId="0" fontId="23" fillId="0" borderId="55" xfId="0" applyFont="1" applyBorder="1" applyAlignment="1" applyProtection="1">
      <alignment horizontal="center" vertical="center"/>
      <protection hidden="1"/>
    </xf>
    <xf numFmtId="0" fontId="23" fillId="0" borderId="53" xfId="0" applyFont="1" applyBorder="1" applyAlignment="1" applyProtection="1">
      <alignment horizontal="center" vertical="center"/>
      <protection hidden="1"/>
    </xf>
    <xf numFmtId="0" fontId="23" fillId="0" borderId="54" xfId="0" applyFont="1" applyBorder="1" applyAlignment="1" applyProtection="1">
      <alignment horizontal="center" vertical="center"/>
      <protection hidden="1"/>
    </xf>
    <xf numFmtId="0" fontId="14" fillId="6" borderId="175" xfId="7" applyFont="1" applyFill="1" applyBorder="1" applyAlignment="1" applyProtection="1">
      <alignment horizontal="center" vertical="center" wrapText="1"/>
      <protection hidden="1"/>
    </xf>
    <xf numFmtId="0" fontId="14" fillId="6" borderId="45" xfId="7" applyFont="1" applyFill="1" applyBorder="1" applyAlignment="1" applyProtection="1">
      <alignment horizontal="center" vertical="center" wrapText="1"/>
      <protection hidden="1"/>
    </xf>
    <xf numFmtId="0" fontId="14" fillId="6" borderId="109" xfId="7" applyFont="1" applyFill="1" applyBorder="1" applyAlignment="1" applyProtection="1">
      <alignment horizontal="center" vertical="center" wrapText="1"/>
      <protection hidden="1"/>
    </xf>
    <xf numFmtId="0" fontId="14" fillId="6" borderId="176" xfId="7" applyFont="1" applyFill="1" applyBorder="1" applyAlignment="1" applyProtection="1">
      <alignment horizontal="center" vertical="center" wrapText="1"/>
      <protection hidden="1"/>
    </xf>
    <xf numFmtId="0" fontId="14" fillId="6" borderId="0" xfId="7" applyFont="1" applyFill="1" applyBorder="1" applyAlignment="1" applyProtection="1">
      <alignment horizontal="center" vertical="center" wrapText="1"/>
      <protection hidden="1"/>
    </xf>
    <xf numFmtId="0" fontId="14" fillId="6" borderId="6" xfId="7" applyFont="1" applyFill="1" applyBorder="1" applyAlignment="1" applyProtection="1">
      <alignment horizontal="center" vertical="center" wrapText="1"/>
      <protection hidden="1"/>
    </xf>
    <xf numFmtId="0" fontId="14" fillId="6" borderId="177" xfId="7" applyFont="1" applyFill="1" applyBorder="1" applyAlignment="1" applyProtection="1">
      <alignment horizontal="center" vertical="center" wrapText="1"/>
      <protection hidden="1"/>
    </xf>
    <xf numFmtId="0" fontId="14" fillId="6" borderId="46" xfId="7" applyFont="1" applyFill="1" applyBorder="1" applyAlignment="1" applyProtection="1">
      <alignment horizontal="center" vertical="center" wrapText="1"/>
      <protection hidden="1"/>
    </xf>
    <xf numFmtId="0" fontId="14" fillId="6" borderId="145" xfId="7" applyFont="1" applyFill="1" applyBorder="1" applyAlignment="1" applyProtection="1">
      <alignment horizontal="center" vertical="center" wrapText="1"/>
      <protection hidden="1"/>
    </xf>
    <xf numFmtId="0" fontId="6" fillId="0" borderId="154" xfId="7" applyFont="1" applyBorder="1" applyAlignment="1" applyProtection="1">
      <alignment horizontal="left" vertical="center" wrapText="1"/>
      <protection hidden="1"/>
    </xf>
    <xf numFmtId="0" fontId="6" fillId="0" borderId="151" xfId="7" applyFont="1" applyBorder="1" applyAlignment="1" applyProtection="1">
      <alignment horizontal="left" vertical="center" wrapText="1"/>
      <protection hidden="1"/>
    </xf>
    <xf numFmtId="0" fontId="6" fillId="0" borderId="152" xfId="7" applyFont="1" applyBorder="1" applyAlignment="1" applyProtection="1">
      <alignment horizontal="left" vertical="center" wrapText="1"/>
      <protection hidden="1"/>
    </xf>
    <xf numFmtId="0" fontId="39" fillId="6" borderId="152" xfId="7" applyFont="1" applyFill="1" applyBorder="1" applyAlignment="1" applyProtection="1">
      <alignment horizontal="left" vertical="center" wrapText="1"/>
      <protection hidden="1"/>
    </xf>
    <xf numFmtId="0" fontId="39" fillId="6" borderId="153" xfId="7" applyFont="1" applyFill="1" applyBorder="1" applyAlignment="1" applyProtection="1">
      <alignment horizontal="left" vertical="center" wrapText="1"/>
      <protection hidden="1"/>
    </xf>
    <xf numFmtId="0" fontId="39" fillId="6" borderId="22" xfId="7" applyFont="1" applyFill="1" applyBorder="1" applyAlignment="1" applyProtection="1">
      <alignment horizontal="left" vertical="center" wrapText="1"/>
      <protection hidden="1"/>
    </xf>
    <xf numFmtId="0" fontId="39" fillId="6" borderId="0" xfId="7" applyFont="1" applyFill="1" applyBorder="1" applyAlignment="1" applyProtection="1">
      <alignment horizontal="left" vertical="center" wrapText="1"/>
      <protection hidden="1"/>
    </xf>
    <xf numFmtId="0" fontId="39" fillId="6" borderId="146" xfId="7" applyFont="1" applyFill="1" applyBorder="1" applyAlignment="1" applyProtection="1">
      <alignment horizontal="left" vertical="center" wrapText="1"/>
      <protection hidden="1"/>
    </xf>
    <xf numFmtId="0" fontId="39" fillId="6" borderId="28" xfId="7" applyFont="1" applyFill="1" applyBorder="1" applyAlignment="1" applyProtection="1">
      <alignment horizontal="left" vertical="center" wrapText="1"/>
      <protection hidden="1"/>
    </xf>
    <xf numFmtId="0" fontId="38" fillId="6" borderId="148" xfId="7" applyFont="1" applyFill="1" applyBorder="1" applyAlignment="1" applyProtection="1">
      <alignment horizontal="center" vertical="center" wrapText="1"/>
      <protection hidden="1"/>
    </xf>
    <xf numFmtId="0" fontId="24" fillId="6" borderId="107" xfId="0" applyFont="1" applyFill="1" applyBorder="1" applyAlignment="1" applyProtection="1">
      <alignment horizontal="center" vertical="center" wrapText="1"/>
      <protection locked="0"/>
    </xf>
    <xf numFmtId="0" fontId="24" fillId="6" borderId="64" xfId="0" applyFont="1" applyFill="1" applyBorder="1" applyAlignment="1" applyProtection="1">
      <alignment horizontal="center" vertical="center" wrapText="1"/>
      <protection locked="0"/>
    </xf>
    <xf numFmtId="0" fontId="24" fillId="0" borderId="63" xfId="0" applyFont="1" applyBorder="1" applyAlignment="1" applyProtection="1">
      <alignment horizontal="center" vertical="top"/>
      <protection locked="0"/>
    </xf>
    <xf numFmtId="0" fontId="24" fillId="0" borderId="158" xfId="0" applyFont="1" applyBorder="1" applyAlignment="1" applyProtection="1">
      <alignment horizontal="center" vertical="top"/>
      <protection locked="0"/>
    </xf>
    <xf numFmtId="0" fontId="38" fillId="6" borderId="152" xfId="7" applyFont="1" applyFill="1" applyBorder="1" applyAlignment="1" applyProtection="1">
      <alignment horizontal="center" vertical="center" wrapText="1"/>
      <protection hidden="1"/>
    </xf>
    <xf numFmtId="0" fontId="38" fillId="6" borderId="153" xfId="7" applyFont="1" applyFill="1" applyBorder="1" applyAlignment="1" applyProtection="1">
      <alignment horizontal="center" vertical="center" wrapText="1"/>
      <protection hidden="1"/>
    </xf>
    <xf numFmtId="0" fontId="38" fillId="6" borderId="150" xfId="7" applyFont="1" applyFill="1" applyBorder="1" applyAlignment="1" applyProtection="1">
      <alignment horizontal="center" vertical="center" wrapText="1"/>
      <protection hidden="1"/>
    </xf>
    <xf numFmtId="0" fontId="38" fillId="6" borderId="22" xfId="7" applyFont="1" applyFill="1" applyBorder="1" applyAlignment="1" applyProtection="1">
      <alignment horizontal="center" vertical="center" wrapText="1"/>
      <protection hidden="1"/>
    </xf>
    <xf numFmtId="0" fontId="38" fillId="6" borderId="23" xfId="7" applyFont="1" applyFill="1" applyBorder="1" applyAlignment="1" applyProtection="1">
      <alignment horizontal="center" vertical="center" wrapText="1"/>
      <protection hidden="1"/>
    </xf>
    <xf numFmtId="0" fontId="38" fillId="6" borderId="146" xfId="7" applyFont="1" applyFill="1" applyBorder="1" applyAlignment="1" applyProtection="1">
      <alignment horizontal="center" vertical="center" wrapText="1"/>
      <protection hidden="1"/>
    </xf>
    <xf numFmtId="0" fontId="38" fillId="6" borderId="28" xfId="7" applyFont="1" applyFill="1" applyBorder="1" applyAlignment="1" applyProtection="1">
      <alignment horizontal="center" vertical="center" wrapText="1"/>
      <protection hidden="1"/>
    </xf>
    <xf numFmtId="0" fontId="38" fillId="6" borderId="147" xfId="7" applyFont="1" applyFill="1" applyBorder="1" applyAlignment="1" applyProtection="1">
      <alignment horizontal="center" vertical="center" wrapText="1"/>
      <protection hidden="1"/>
    </xf>
    <xf numFmtId="0" fontId="60" fillId="6" borderId="33" xfId="7" applyFont="1" applyFill="1" applyBorder="1" applyAlignment="1" applyProtection="1">
      <alignment horizontal="center" wrapText="1"/>
      <protection hidden="1"/>
    </xf>
    <xf numFmtId="0" fontId="60" fillId="6" borderId="120" xfId="7" applyFont="1" applyFill="1" applyBorder="1" applyAlignment="1" applyProtection="1">
      <alignment horizontal="center" wrapText="1"/>
      <protection hidden="1"/>
    </xf>
    <xf numFmtId="0" fontId="60" fillId="6" borderId="121" xfId="7" applyFont="1" applyFill="1" applyBorder="1" applyAlignment="1" applyProtection="1">
      <alignment horizontal="center" wrapText="1"/>
      <protection hidden="1"/>
    </xf>
    <xf numFmtId="0" fontId="60" fillId="6" borderId="178" xfId="7" applyFont="1" applyFill="1" applyBorder="1" applyAlignment="1" applyProtection="1">
      <alignment horizontal="center" wrapText="1"/>
      <protection hidden="1"/>
    </xf>
    <xf numFmtId="0" fontId="22" fillId="0" borderId="60" xfId="0" applyFont="1" applyBorder="1" applyAlignment="1" applyProtection="1">
      <alignment horizontal="center" vertical="center" wrapText="1"/>
      <protection hidden="1"/>
    </xf>
    <xf numFmtId="0" fontId="22" fillId="0" borderId="40" xfId="0" applyFont="1" applyBorder="1" applyAlignment="1" applyProtection="1">
      <alignment horizontal="center" vertical="center" wrapText="1"/>
      <protection hidden="1"/>
    </xf>
    <xf numFmtId="0" fontId="51" fillId="0" borderId="40" xfId="0" applyFont="1" applyBorder="1" applyAlignment="1" applyProtection="1">
      <alignment horizontal="center" vertical="top" wrapText="1"/>
      <protection hidden="1"/>
    </xf>
    <xf numFmtId="0" fontId="51" fillId="0" borderId="34" xfId="0" applyFont="1" applyBorder="1" applyAlignment="1" applyProtection="1">
      <alignment horizontal="center" vertical="top" wrapText="1"/>
      <protection hidden="1"/>
    </xf>
    <xf numFmtId="0" fontId="23" fillId="6" borderId="55" xfId="0" applyFont="1" applyFill="1" applyBorder="1" applyAlignment="1" applyProtection="1">
      <alignment horizontal="center" vertical="center"/>
      <protection hidden="1"/>
    </xf>
    <xf numFmtId="0" fontId="23" fillId="6" borderId="1" xfId="0" applyFont="1" applyFill="1" applyBorder="1" applyAlignment="1" applyProtection="1">
      <alignment horizontal="center" vertical="center"/>
      <protection hidden="1"/>
    </xf>
    <xf numFmtId="0" fontId="39" fillId="6" borderId="1" xfId="7" applyFont="1" applyFill="1" applyBorder="1" applyAlignment="1" applyProtection="1">
      <alignment horizontal="center" vertical="center" shrinkToFit="1"/>
      <protection hidden="1"/>
    </xf>
    <xf numFmtId="0" fontId="29" fillId="0" borderId="0" xfId="0" applyFont="1" applyBorder="1" applyAlignment="1" applyProtection="1">
      <alignment horizontal="left" vertical="top" indent="3"/>
      <protection hidden="1"/>
    </xf>
    <xf numFmtId="165" fontId="38" fillId="6" borderId="160" xfId="0" applyNumberFormat="1" applyFont="1" applyFill="1" applyBorder="1" applyAlignment="1" applyProtection="1">
      <alignment horizontal="left" vertical="top" wrapText="1" shrinkToFit="1"/>
      <protection locked="0"/>
    </xf>
    <xf numFmtId="165" fontId="38" fillId="6" borderId="161" xfId="0" applyNumberFormat="1" applyFont="1" applyFill="1" applyBorder="1" applyAlignment="1" applyProtection="1">
      <alignment horizontal="left" vertical="top" wrapText="1" shrinkToFit="1"/>
      <protection locked="0"/>
    </xf>
    <xf numFmtId="165" fontId="38" fillId="6" borderId="162" xfId="0" applyNumberFormat="1" applyFont="1" applyFill="1" applyBorder="1" applyAlignment="1" applyProtection="1">
      <alignment horizontal="left" vertical="top" wrapText="1" shrinkToFit="1"/>
      <protection locked="0"/>
    </xf>
    <xf numFmtId="165" fontId="38" fillId="6" borderId="163" xfId="0" applyNumberFormat="1" applyFont="1" applyFill="1" applyBorder="1" applyAlignment="1" applyProtection="1">
      <alignment horizontal="left" vertical="top" wrapText="1" shrinkToFit="1"/>
      <protection locked="0"/>
    </xf>
    <xf numFmtId="165" fontId="38" fillId="6" borderId="0" xfId="0" applyNumberFormat="1" applyFont="1" applyFill="1" applyBorder="1" applyAlignment="1" applyProtection="1">
      <alignment horizontal="left" vertical="top" wrapText="1" shrinkToFit="1"/>
      <protection locked="0"/>
    </xf>
    <xf numFmtId="165" fontId="38" fillId="6" borderId="164" xfId="0" applyNumberFormat="1" applyFont="1" applyFill="1" applyBorder="1" applyAlignment="1" applyProtection="1">
      <alignment horizontal="left" vertical="top" wrapText="1" shrinkToFit="1"/>
      <protection locked="0"/>
    </xf>
    <xf numFmtId="165" fontId="38" fillId="6" borderId="165" xfId="0" applyNumberFormat="1" applyFont="1" applyFill="1" applyBorder="1" applyAlignment="1" applyProtection="1">
      <alignment horizontal="left" vertical="top" wrapText="1" shrinkToFit="1"/>
      <protection locked="0"/>
    </xf>
    <xf numFmtId="165" fontId="38" fillId="6" borderId="166" xfId="0" applyNumberFormat="1" applyFont="1" applyFill="1" applyBorder="1" applyAlignment="1" applyProtection="1">
      <alignment horizontal="left" vertical="top" wrapText="1" shrinkToFit="1"/>
      <protection locked="0"/>
    </xf>
    <xf numFmtId="165" fontId="38" fillId="6" borderId="167" xfId="0" applyNumberFormat="1" applyFont="1" applyFill="1" applyBorder="1" applyAlignment="1" applyProtection="1">
      <alignment horizontal="left" vertical="top" wrapText="1" shrinkToFit="1"/>
      <protection locked="0"/>
    </xf>
    <xf numFmtId="0" fontId="14" fillId="6" borderId="1" xfId="0" applyFont="1" applyFill="1" applyBorder="1" applyAlignment="1" applyProtection="1">
      <alignment horizontal="center"/>
      <protection hidden="1"/>
    </xf>
    <xf numFmtId="0" fontId="14" fillId="6" borderId="2" xfId="0" applyFont="1" applyFill="1" applyBorder="1" applyAlignment="1" applyProtection="1">
      <alignment horizontal="center"/>
      <protection hidden="1"/>
    </xf>
    <xf numFmtId="0" fontId="23" fillId="6" borderId="35" xfId="0" applyFont="1" applyFill="1" applyBorder="1" applyAlignment="1" applyProtection="1">
      <alignment horizontal="center" vertical="center"/>
      <protection hidden="1"/>
    </xf>
    <xf numFmtId="0" fontId="39" fillId="6" borderId="41" xfId="7" applyFont="1" applyFill="1" applyBorder="1" applyAlignment="1" applyProtection="1">
      <alignment horizontal="center" vertical="center" shrinkToFit="1"/>
      <protection hidden="1"/>
    </xf>
    <xf numFmtId="0" fontId="39" fillId="6" borderId="64" xfId="7" applyFont="1" applyFill="1" applyBorder="1" applyAlignment="1" applyProtection="1">
      <alignment horizontal="center" vertical="center" shrinkToFit="1"/>
      <protection hidden="1"/>
    </xf>
    <xf numFmtId="0" fontId="39" fillId="6" borderId="41" xfId="7" applyFont="1" applyFill="1" applyBorder="1" applyAlignment="1" applyProtection="1">
      <alignment horizontal="center" vertical="center" shrinkToFit="1"/>
      <protection locked="0"/>
    </xf>
    <xf numFmtId="0" fontId="39" fillId="6" borderId="36" xfId="7" applyFont="1" applyFill="1" applyBorder="1" applyAlignment="1" applyProtection="1">
      <alignment horizontal="center" vertical="center" shrinkToFit="1"/>
      <protection locked="0"/>
    </xf>
    <xf numFmtId="0" fontId="42" fillId="6" borderId="58" xfId="0" applyFont="1" applyFill="1" applyBorder="1" applyAlignment="1" applyProtection="1">
      <alignment horizontal="center" vertical="center" wrapText="1"/>
      <protection hidden="1"/>
    </xf>
    <xf numFmtId="0" fontId="42" fillId="6" borderId="40" xfId="0" applyFont="1" applyFill="1" applyBorder="1" applyAlignment="1" applyProtection="1">
      <alignment horizontal="center" vertical="center" wrapText="1"/>
      <protection hidden="1"/>
    </xf>
    <xf numFmtId="0" fontId="57" fillId="6" borderId="40" xfId="0" applyFont="1" applyFill="1" applyBorder="1" applyAlignment="1" applyProtection="1">
      <alignment horizontal="center" vertical="center" wrapText="1"/>
      <protection hidden="1"/>
    </xf>
    <xf numFmtId="0" fontId="35" fillId="6" borderId="40" xfId="0" applyFont="1" applyFill="1" applyBorder="1" applyAlignment="1" applyProtection="1">
      <alignment horizontal="center" vertical="center" wrapText="1"/>
      <protection hidden="1"/>
    </xf>
    <xf numFmtId="0" fontId="35" fillId="6" borderId="34" xfId="0" applyFont="1" applyFill="1" applyBorder="1" applyAlignment="1" applyProtection="1">
      <alignment horizontal="center" vertical="center" wrapText="1"/>
      <protection hidden="1"/>
    </xf>
    <xf numFmtId="0" fontId="23" fillId="6" borderId="1" xfId="0" applyFont="1" applyFill="1" applyBorder="1" applyAlignment="1" applyProtection="1">
      <alignment horizontal="center" vertical="center" wrapText="1"/>
      <protection hidden="1"/>
    </xf>
    <xf numFmtId="0" fontId="23" fillId="6" borderId="35" xfId="0" applyFont="1" applyFill="1" applyBorder="1" applyAlignment="1" applyProtection="1">
      <alignment horizontal="center" vertical="center" wrapText="1"/>
      <protection hidden="1"/>
    </xf>
    <xf numFmtId="0" fontId="39" fillId="6" borderId="63" xfId="7" applyFont="1" applyFill="1" applyBorder="1" applyAlignment="1" applyProtection="1">
      <alignment horizontal="center" vertical="center" shrinkToFit="1"/>
      <protection locked="0"/>
    </xf>
    <xf numFmtId="0" fontId="39" fillId="6" borderId="159" xfId="7" applyFont="1" applyFill="1" applyBorder="1" applyAlignment="1" applyProtection="1">
      <alignment horizontal="center" vertical="center" shrinkToFit="1"/>
      <protection locked="0"/>
    </xf>
    <xf numFmtId="0" fontId="39" fillId="6" borderId="62" xfId="7" applyFont="1" applyFill="1" applyBorder="1" applyAlignment="1" applyProtection="1">
      <alignment horizontal="center" vertical="center" shrinkToFit="1"/>
      <protection hidden="1"/>
    </xf>
    <xf numFmtId="0" fontId="63" fillId="0" borderId="178" xfId="0" applyFont="1" applyBorder="1" applyAlignment="1" applyProtection="1">
      <alignment horizontal="center" vertical="top" wrapText="1"/>
      <protection hidden="1"/>
    </xf>
    <xf numFmtId="0" fontId="23" fillId="0" borderId="119" xfId="0" applyFont="1" applyBorder="1" applyAlignment="1" applyProtection="1">
      <alignment horizontal="center" vertical="center"/>
      <protection hidden="1"/>
    </xf>
    <xf numFmtId="0" fontId="24" fillId="0" borderId="159" xfId="0" applyFont="1" applyBorder="1" applyAlignment="1" applyProtection="1">
      <alignment horizontal="center" vertical="top"/>
      <protection locked="0"/>
    </xf>
    <xf numFmtId="0" fontId="22" fillId="0" borderId="57" xfId="0" applyFont="1" applyBorder="1" applyAlignment="1" applyProtection="1">
      <alignment horizontal="center" vertical="center" wrapText="1"/>
      <protection hidden="1"/>
    </xf>
    <xf numFmtId="0" fontId="51" fillId="0" borderId="57" xfId="0" applyFont="1" applyBorder="1" applyAlignment="1" applyProtection="1">
      <alignment horizontal="center" vertical="top" wrapText="1"/>
      <protection hidden="1"/>
    </xf>
    <xf numFmtId="0" fontId="51" fillId="0" borderId="156" xfId="0" applyFont="1" applyBorder="1" applyAlignment="1" applyProtection="1">
      <alignment horizontal="center" vertical="top" wrapText="1"/>
      <protection hidden="1"/>
    </xf>
    <xf numFmtId="0" fontId="22" fillId="0" borderId="104" xfId="0" applyFont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 applyProtection="1">
      <alignment horizontal="center" vertical="center" wrapText="1"/>
      <protection hidden="1"/>
    </xf>
    <xf numFmtId="0" fontId="22" fillId="0" borderId="58" xfId="0" applyFont="1" applyBorder="1" applyAlignment="1" applyProtection="1">
      <alignment horizontal="center" vertical="center" wrapText="1"/>
      <protection hidden="1"/>
    </xf>
    <xf numFmtId="0" fontId="23" fillId="6" borderId="61" xfId="0" applyFont="1" applyFill="1" applyBorder="1" applyAlignment="1" applyProtection="1">
      <alignment horizontal="center" vertical="center"/>
      <protection hidden="1"/>
    </xf>
    <xf numFmtId="0" fontId="14" fillId="6" borderId="55" xfId="0" applyFont="1" applyFill="1" applyBorder="1" applyAlignment="1" applyProtection="1">
      <alignment horizontal="center"/>
      <protection hidden="1"/>
    </xf>
    <xf numFmtId="0" fontId="0" fillId="0" borderId="157" xfId="0" applyBorder="1" applyAlignment="1" applyProtection="1">
      <alignment horizontal="center"/>
      <protection hidden="1"/>
    </xf>
    <xf numFmtId="0" fontId="0" fillId="0" borderId="56" xfId="0" applyBorder="1" applyAlignment="1" applyProtection="1">
      <alignment horizontal="center"/>
      <protection hidden="1"/>
    </xf>
    <xf numFmtId="0" fontId="0" fillId="0" borderId="57" xfId="0" applyBorder="1" applyAlignment="1" applyProtection="1">
      <alignment horizontal="center"/>
      <protection hidden="1"/>
    </xf>
    <xf numFmtId="0" fontId="37" fillId="28" borderId="15" xfId="7" applyFont="1" applyFill="1" applyBorder="1" applyAlignment="1" applyProtection="1">
      <alignment horizontal="center" vertical="center" shrinkToFit="1"/>
      <protection hidden="1"/>
    </xf>
    <xf numFmtId="0" fontId="37" fillId="6" borderId="8" xfId="7" applyFont="1" applyFill="1" applyBorder="1" applyAlignment="1" applyProtection="1">
      <alignment horizontal="center" vertical="center"/>
      <protection hidden="1"/>
    </xf>
    <xf numFmtId="165" fontId="38" fillId="6" borderId="108" xfId="0" applyNumberFormat="1" applyFont="1" applyFill="1" applyBorder="1" applyAlignment="1" applyProtection="1">
      <alignment horizontal="left" vertical="top" wrapText="1"/>
      <protection locked="0"/>
    </xf>
    <xf numFmtId="0" fontId="39" fillId="6" borderId="187" xfId="7" applyFont="1" applyFill="1" applyBorder="1" applyAlignment="1" applyProtection="1">
      <alignment horizontal="left" vertical="center" wrapText="1"/>
      <protection hidden="1"/>
    </xf>
    <xf numFmtId="0" fontId="39" fillId="6" borderId="115" xfId="7" applyFont="1" applyFill="1" applyBorder="1" applyAlignment="1" applyProtection="1">
      <alignment horizontal="left" vertical="center" wrapText="1"/>
      <protection hidden="1"/>
    </xf>
    <xf numFmtId="0" fontId="39" fillId="6" borderId="188" xfId="7" applyFont="1" applyFill="1" applyBorder="1" applyAlignment="1" applyProtection="1">
      <alignment horizontal="left" vertical="center" wrapText="1"/>
      <protection hidden="1"/>
    </xf>
    <xf numFmtId="0" fontId="39" fillId="6" borderId="186" xfId="7" applyFont="1" applyFill="1" applyBorder="1" applyAlignment="1" applyProtection="1">
      <alignment horizontal="left" vertical="center" wrapText="1"/>
      <protection hidden="1"/>
    </xf>
    <xf numFmtId="0" fontId="38" fillId="6" borderId="26" xfId="7" applyFont="1" applyFill="1" applyBorder="1" applyAlignment="1" applyProtection="1">
      <alignment horizontal="center" vertical="center" wrapText="1"/>
      <protection hidden="1"/>
    </xf>
    <xf numFmtId="0" fontId="14" fillId="6" borderId="19" xfId="7" applyFont="1" applyFill="1" applyBorder="1" applyAlignment="1" applyProtection="1">
      <alignment horizontal="center" vertical="center" wrapText="1"/>
      <protection hidden="1"/>
    </xf>
    <xf numFmtId="0" fontId="39" fillId="6" borderId="181" xfId="7" applyFont="1" applyFill="1" applyBorder="1" applyAlignment="1" applyProtection="1">
      <alignment horizontal="left" vertical="center" wrapText="1"/>
      <protection hidden="1"/>
    </xf>
    <xf numFmtId="0" fontId="38" fillId="6" borderId="151" xfId="7" applyFont="1" applyFill="1" applyBorder="1" applyAlignment="1" applyProtection="1">
      <alignment horizontal="center" vertical="center" wrapText="1"/>
      <protection hidden="1"/>
    </xf>
    <xf numFmtId="0" fontId="39" fillId="6" borderId="4" xfId="7" applyFont="1" applyFill="1" applyBorder="1" applyAlignment="1" applyProtection="1">
      <alignment horizontal="left" vertical="center" wrapText="1"/>
      <protection hidden="1"/>
    </xf>
    <xf numFmtId="0" fontId="38" fillId="6" borderId="25" xfId="7" applyFont="1" applyFill="1" applyBorder="1" applyAlignment="1" applyProtection="1">
      <alignment horizontal="center" vertical="center" wrapText="1"/>
      <protection hidden="1"/>
    </xf>
    <xf numFmtId="0" fontId="38" fillId="6" borderId="185" xfId="7" applyFont="1" applyFill="1" applyBorder="1" applyAlignment="1" applyProtection="1">
      <alignment horizontal="center" vertical="center" wrapText="1"/>
      <protection hidden="1"/>
    </xf>
    <xf numFmtId="165" fontId="38" fillId="0" borderId="22" xfId="7" applyNumberFormat="1" applyFont="1" applyFill="1" applyBorder="1" applyAlignment="1" applyProtection="1">
      <alignment horizontal="left" vertical="center" shrinkToFit="1"/>
      <protection hidden="1"/>
    </xf>
    <xf numFmtId="165" fontId="38" fillId="0" borderId="146" xfId="7" applyNumberFormat="1" applyFont="1" applyFill="1" applyBorder="1" applyAlignment="1" applyProtection="1">
      <alignment horizontal="left" vertical="center" shrinkToFit="1"/>
      <protection hidden="1"/>
    </xf>
    <xf numFmtId="165" fontId="38" fillId="0" borderId="28" xfId="7" applyNumberFormat="1" applyFont="1" applyFill="1" applyBorder="1" applyAlignment="1" applyProtection="1">
      <alignment horizontal="left" vertical="center" shrinkToFit="1"/>
      <protection hidden="1"/>
    </xf>
    <xf numFmtId="165" fontId="38" fillId="0" borderId="147" xfId="7" applyNumberFormat="1" applyFont="1" applyFill="1" applyBorder="1" applyAlignment="1" applyProtection="1">
      <alignment horizontal="left" vertical="center" shrinkToFit="1"/>
      <protection hidden="1"/>
    </xf>
    <xf numFmtId="0" fontId="1" fillId="0" borderId="147" xfId="7" applyFill="1" applyBorder="1" applyAlignment="1" applyProtection="1">
      <alignment horizontal="center" vertical="center"/>
      <protection hidden="1"/>
    </xf>
    <xf numFmtId="0" fontId="1" fillId="0" borderId="28" xfId="7" applyFill="1" applyBorder="1" applyAlignment="1" applyProtection="1">
      <alignment horizontal="center" vertical="center"/>
      <protection hidden="1"/>
    </xf>
    <xf numFmtId="0" fontId="14" fillId="6" borderId="143" xfId="7" applyFont="1" applyFill="1" applyBorder="1" applyAlignment="1" applyProtection="1">
      <alignment horizontal="center" vertical="center"/>
      <protection hidden="1"/>
    </xf>
    <xf numFmtId="0" fontId="14" fillId="6" borderId="22" xfId="7" applyFont="1" applyFill="1" applyBorder="1" applyAlignment="1" applyProtection="1">
      <alignment horizontal="center" vertical="center"/>
      <protection hidden="1"/>
    </xf>
    <xf numFmtId="165" fontId="38" fillId="6" borderId="153" xfId="7" applyNumberFormat="1" applyFont="1" applyFill="1" applyBorder="1" applyAlignment="1" applyProtection="1">
      <alignment horizontal="left" vertical="center" shrinkToFit="1"/>
      <protection hidden="1"/>
    </xf>
    <xf numFmtId="165" fontId="38" fillId="6" borderId="150" xfId="7" applyNumberFormat="1" applyFont="1" applyFill="1" applyBorder="1" applyAlignment="1" applyProtection="1">
      <alignment horizontal="left" vertical="center" shrinkToFit="1"/>
      <protection hidden="1"/>
    </xf>
    <xf numFmtId="0" fontId="81" fillId="0" borderId="106" xfId="12" applyFont="1" applyBorder="1" applyAlignment="1" applyProtection="1">
      <alignment horizontal="center" vertical="center"/>
      <protection locked="0"/>
    </xf>
    <xf numFmtId="0" fontId="81" fillId="0" borderId="54" xfId="12" applyFont="1" applyBorder="1" applyAlignment="1" applyProtection="1">
      <alignment horizontal="center" vertical="center"/>
      <protection locked="0"/>
    </xf>
    <xf numFmtId="0" fontId="81" fillId="0" borderId="119" xfId="12" applyFont="1" applyBorder="1" applyAlignment="1" applyProtection="1">
      <alignment horizontal="center" vertical="center"/>
      <protection locked="0"/>
    </xf>
    <xf numFmtId="0" fontId="86" fillId="0" borderId="0" xfId="12" applyFont="1" applyAlignment="1" applyProtection="1">
      <alignment horizontal="center" vertical="center"/>
    </xf>
    <xf numFmtId="0" fontId="80" fillId="0" borderId="189" xfId="12" applyFont="1" applyBorder="1" applyAlignment="1" applyProtection="1">
      <alignment horizontal="center" vertical="center"/>
    </xf>
    <xf numFmtId="0" fontId="80" fillId="0" borderId="157" xfId="12" applyFont="1" applyBorder="1" applyAlignment="1" applyProtection="1">
      <alignment horizontal="center" vertical="center"/>
    </xf>
    <xf numFmtId="0" fontId="80" fillId="0" borderId="190" xfId="12" applyFont="1" applyBorder="1" applyAlignment="1" applyProtection="1">
      <alignment horizontal="center" vertical="center"/>
    </xf>
    <xf numFmtId="0" fontId="80" fillId="0" borderId="58" xfId="12" applyFont="1" applyBorder="1" applyAlignment="1" applyProtection="1">
      <alignment horizontal="center" vertical="center"/>
    </xf>
    <xf numFmtId="0" fontId="80" fillId="0" borderId="40" xfId="12" applyFont="1" applyBorder="1" applyAlignment="1" applyProtection="1">
      <alignment horizontal="center" vertical="center"/>
    </xf>
    <xf numFmtId="0" fontId="80" fillId="0" borderId="59" xfId="12" applyFont="1" applyBorder="1" applyAlignment="1" applyProtection="1">
      <alignment horizontal="center" vertical="center"/>
    </xf>
    <xf numFmtId="0" fontId="80" fillId="0" borderId="34" xfId="12" applyFont="1" applyBorder="1" applyAlignment="1" applyProtection="1">
      <alignment horizontal="center" vertical="center"/>
    </xf>
    <xf numFmtId="49" fontId="80" fillId="0" borderId="61" xfId="12" applyNumberFormat="1" applyFont="1" applyBorder="1" applyAlignment="1" applyProtection="1">
      <alignment horizontal="center" vertical="center"/>
    </xf>
    <xf numFmtId="49" fontId="80" fillId="0" borderId="1" xfId="12" applyNumberFormat="1" applyFont="1" applyBorder="1" applyAlignment="1" applyProtection="1">
      <alignment horizontal="center" vertical="center"/>
    </xf>
    <xf numFmtId="49" fontId="80" fillId="0" borderId="1" xfId="12" applyNumberFormat="1" applyFont="1" applyBorder="1" applyAlignment="1" applyProtection="1">
      <alignment horizontal="center" vertical="center" wrapText="1"/>
    </xf>
    <xf numFmtId="49" fontId="80" fillId="0" borderId="35" xfId="12" applyNumberFormat="1" applyFont="1" applyBorder="1" applyAlignment="1" applyProtection="1">
      <alignment horizontal="center" vertical="center"/>
    </xf>
    <xf numFmtId="1" fontId="93" fillId="0" borderId="1" xfId="907" applyNumberFormat="1" applyFont="1" applyFill="1" applyBorder="1" applyAlignment="1" applyProtection="1">
      <alignment horizontal="center" vertical="center" shrinkToFit="1"/>
      <protection hidden="1"/>
    </xf>
    <xf numFmtId="0" fontId="69" fillId="0" borderId="1" xfId="907" applyFont="1" applyFill="1" applyBorder="1" applyProtection="1">
      <protection hidden="1"/>
    </xf>
    <xf numFmtId="1" fontId="82" fillId="0" borderId="1" xfId="907" applyNumberFormat="1" applyFont="1" applyFill="1" applyBorder="1" applyAlignment="1" applyProtection="1">
      <alignment horizontal="center" vertical="center" shrinkToFit="1"/>
      <protection locked="0"/>
    </xf>
    <xf numFmtId="0" fontId="69" fillId="0" borderId="1" xfId="907" applyFont="1" applyFill="1" applyBorder="1" applyProtection="1">
      <protection locked="0"/>
    </xf>
    <xf numFmtId="0" fontId="93" fillId="0" borderId="41" xfId="907" applyFont="1" applyFill="1" applyBorder="1" applyAlignment="1" applyProtection="1">
      <alignment horizontal="center" vertical="center"/>
      <protection locked="0"/>
    </xf>
    <xf numFmtId="0" fontId="69" fillId="0" borderId="36" xfId="907" applyFont="1" applyFill="1" applyBorder="1" applyProtection="1">
      <protection locked="0"/>
    </xf>
    <xf numFmtId="0" fontId="84" fillId="0" borderId="130" xfId="907" applyFont="1" applyFill="1" applyBorder="1" applyAlignment="1">
      <alignment horizontal="center" vertical="center" wrapText="1"/>
    </xf>
    <xf numFmtId="0" fontId="70" fillId="0" borderId="187" xfId="907" applyFont="1" applyFill="1" applyBorder="1"/>
    <xf numFmtId="0" fontId="70" fillId="0" borderId="202" xfId="907" applyFont="1" applyFill="1" applyBorder="1"/>
    <xf numFmtId="0" fontId="84" fillId="0" borderId="200" xfId="907" applyFont="1" applyFill="1" applyBorder="1" applyAlignment="1">
      <alignment horizontal="center" vertical="center" wrapText="1"/>
    </xf>
    <xf numFmtId="0" fontId="70" fillId="0" borderId="181" xfId="907" applyFont="1" applyFill="1" applyBorder="1"/>
    <xf numFmtId="0" fontId="83" fillId="0" borderId="201" xfId="907" applyFont="1" applyFill="1" applyBorder="1" applyAlignment="1">
      <alignment horizontal="center" vertical="center" wrapText="1"/>
    </xf>
    <xf numFmtId="0" fontId="71" fillId="0" borderId="193" xfId="907" applyFont="1" applyFill="1" applyBorder="1"/>
    <xf numFmtId="0" fontId="83" fillId="0" borderId="192" xfId="907" applyFont="1" applyFill="1" applyBorder="1" applyAlignment="1">
      <alignment horizontal="center" vertical="center" wrapText="1"/>
    </xf>
    <xf numFmtId="0" fontId="84" fillId="0" borderId="192" xfId="907" applyFont="1" applyFill="1" applyBorder="1" applyAlignment="1">
      <alignment horizontal="center" vertical="center" wrapText="1"/>
    </xf>
    <xf numFmtId="0" fontId="71" fillId="0" borderId="194" xfId="907" applyFont="1" applyFill="1" applyBorder="1"/>
    <xf numFmtId="1" fontId="82" fillId="0" borderId="41" xfId="907" applyNumberFormat="1" applyFont="1" applyFill="1" applyBorder="1" applyAlignment="1" applyProtection="1">
      <alignment horizontal="center" vertical="center" shrinkToFit="1"/>
      <protection locked="0"/>
    </xf>
    <xf numFmtId="0" fontId="69" fillId="0" borderId="41" xfId="907" applyFont="1" applyFill="1" applyBorder="1" applyProtection="1">
      <protection locked="0"/>
    </xf>
    <xf numFmtId="0" fontId="83" fillId="0" borderId="1" xfId="907" applyFont="1" applyFill="1" applyBorder="1" applyAlignment="1">
      <alignment horizontal="center" vertical="center" wrapText="1"/>
    </xf>
    <xf numFmtId="0" fontId="71" fillId="0" borderId="35" xfId="907" applyFont="1" applyFill="1" applyBorder="1"/>
    <xf numFmtId="1" fontId="82" fillId="0" borderId="62" xfId="907" applyNumberFormat="1" applyFont="1" applyFill="1" applyBorder="1" applyAlignment="1" applyProtection="1">
      <alignment horizontal="center" vertical="center" shrinkToFit="1"/>
      <protection locked="0"/>
    </xf>
    <xf numFmtId="0" fontId="71" fillId="0" borderId="1" xfId="907" applyFont="1" applyFill="1" applyBorder="1"/>
    <xf numFmtId="0" fontId="83" fillId="0" borderId="61" xfId="907" applyFont="1" applyFill="1" applyBorder="1" applyAlignment="1">
      <alignment horizontal="center" vertical="center" wrapText="1"/>
    </xf>
    <xf numFmtId="49" fontId="95" fillId="0" borderId="1" xfId="907" applyNumberFormat="1" applyFont="1" applyFill="1" applyBorder="1" applyAlignment="1">
      <alignment horizontal="center" vertical="center" wrapText="1"/>
    </xf>
    <xf numFmtId="0" fontId="69" fillId="0" borderId="1" xfId="907" applyFont="1" applyFill="1" applyBorder="1"/>
    <xf numFmtId="49" fontId="95" fillId="0" borderId="53" xfId="907" applyNumberFormat="1" applyFont="1" applyFill="1" applyBorder="1" applyAlignment="1">
      <alignment horizontal="center" vertical="center" wrapText="1"/>
    </xf>
    <xf numFmtId="49" fontId="95" fillId="0" borderId="54" xfId="907" applyNumberFormat="1" applyFont="1" applyFill="1" applyBorder="1" applyAlignment="1">
      <alignment horizontal="center" vertical="center" wrapText="1"/>
    </xf>
    <xf numFmtId="49" fontId="95" fillId="0" borderId="119" xfId="907" applyNumberFormat="1" applyFont="1" applyFill="1" applyBorder="1" applyAlignment="1">
      <alignment horizontal="center" vertical="center" wrapText="1"/>
    </xf>
    <xf numFmtId="0" fontId="95" fillId="0" borderId="61" xfId="907" applyFont="1" applyFill="1" applyBorder="1" applyAlignment="1">
      <alignment horizontal="center" vertical="center" wrapText="1"/>
    </xf>
    <xf numFmtId="49" fontId="95" fillId="0" borderId="35" xfId="907" applyNumberFormat="1" applyFont="1" applyFill="1" applyBorder="1" applyAlignment="1">
      <alignment horizontal="center" vertical="center" wrapText="1"/>
    </xf>
    <xf numFmtId="1" fontId="83" fillId="0" borderId="62" xfId="907" applyNumberFormat="1" applyFont="1" applyFill="1" applyBorder="1" applyAlignment="1" applyProtection="1">
      <alignment horizontal="center" vertical="center" shrinkToFit="1"/>
      <protection locked="0"/>
    </xf>
    <xf numFmtId="0" fontId="71" fillId="0" borderId="41" xfId="907" applyFont="1" applyFill="1" applyBorder="1" applyProtection="1">
      <protection locked="0"/>
    </xf>
    <xf numFmtId="1" fontId="83" fillId="0" borderId="41" xfId="907" applyNumberFormat="1" applyFont="1" applyFill="1" applyBorder="1" applyAlignment="1" applyProtection="1">
      <alignment horizontal="center" vertical="center" shrinkToFit="1"/>
      <protection locked="0"/>
    </xf>
    <xf numFmtId="1" fontId="84" fillId="0" borderId="41" xfId="907" applyNumberFormat="1" applyFont="1" applyFill="1" applyBorder="1" applyAlignment="1" applyProtection="1">
      <alignment horizontal="center" vertical="center" shrinkToFit="1"/>
      <protection hidden="1"/>
    </xf>
    <xf numFmtId="0" fontId="71" fillId="0" borderId="41" xfId="907" applyFont="1" applyFill="1" applyBorder="1" applyProtection="1">
      <protection hidden="1"/>
    </xf>
    <xf numFmtId="1" fontId="84" fillId="0" borderId="63" xfId="907" applyNumberFormat="1" applyFont="1" applyFill="1" applyBorder="1" applyAlignment="1" applyProtection="1">
      <alignment horizontal="center" vertical="center" shrinkToFit="1"/>
      <protection hidden="1"/>
    </xf>
    <xf numFmtId="1" fontId="84" fillId="0" borderId="159" xfId="907" applyNumberFormat="1" applyFont="1" applyFill="1" applyBorder="1" applyAlignment="1" applyProtection="1">
      <alignment horizontal="center" vertical="center" shrinkToFit="1"/>
      <protection hidden="1"/>
    </xf>
    <xf numFmtId="0" fontId="95" fillId="0" borderId="148" xfId="907" applyFont="1" applyFill="1" applyBorder="1" applyAlignment="1">
      <alignment horizontal="center" vertical="center" wrapText="1"/>
    </xf>
    <xf numFmtId="0" fontId="95" fillId="0" borderId="45" xfId="907" applyFont="1" applyFill="1" applyBorder="1" applyAlignment="1">
      <alignment horizontal="center" vertical="center" wrapText="1"/>
    </xf>
    <xf numFmtId="0" fontId="95" fillId="0" borderId="109" xfId="907" applyFont="1" applyFill="1" applyBorder="1" applyAlignment="1">
      <alignment horizontal="center" vertical="center" wrapText="1"/>
    </xf>
    <xf numFmtId="0" fontId="95" fillId="0" borderId="120" xfId="907" applyFont="1" applyFill="1" applyBorder="1" applyAlignment="1">
      <alignment horizontal="center" vertical="center" wrapText="1"/>
    </xf>
    <xf numFmtId="0" fontId="95" fillId="0" borderId="121" xfId="907" applyFont="1" applyFill="1" applyBorder="1" applyAlignment="1">
      <alignment horizontal="center" vertical="center" wrapText="1"/>
    </xf>
    <xf numFmtId="0" fontId="95" fillId="0" borderId="178" xfId="907" applyFont="1" applyFill="1" applyBorder="1" applyAlignment="1">
      <alignment horizontal="center" vertical="center" wrapText="1"/>
    </xf>
    <xf numFmtId="0" fontId="84" fillId="0" borderId="196" xfId="907" applyFont="1" applyFill="1" applyBorder="1" applyAlignment="1">
      <alignment horizontal="center" vertical="center" wrapText="1"/>
    </xf>
    <xf numFmtId="0" fontId="70" fillId="0" borderId="197" xfId="907" applyFont="1" applyFill="1" applyBorder="1"/>
    <xf numFmtId="0" fontId="70" fillId="0" borderId="88" xfId="907" applyFont="1" applyFill="1" applyBorder="1"/>
    <xf numFmtId="0" fontId="84" fillId="0" borderId="69" xfId="907" applyFont="1" applyFill="1" applyBorder="1" applyAlignment="1">
      <alignment horizontal="center" vertical="center" wrapText="1"/>
    </xf>
    <xf numFmtId="0" fontId="70" fillId="0" borderId="198" xfId="907" applyFont="1" applyFill="1" applyBorder="1"/>
    <xf numFmtId="0" fontId="84" fillId="0" borderId="199" xfId="907" applyFont="1" applyFill="1" applyBorder="1" applyAlignment="1">
      <alignment horizontal="center" vertical="center" wrapText="1"/>
    </xf>
    <xf numFmtId="0" fontId="70" fillId="0" borderId="193" xfId="907" applyFont="1" applyFill="1" applyBorder="1"/>
    <xf numFmtId="0" fontId="70" fillId="0" borderId="195" xfId="907" applyFont="1" applyFill="1" applyBorder="1"/>
    <xf numFmtId="0" fontId="91" fillId="29" borderId="1" xfId="907" applyFont="1" applyFill="1" applyBorder="1" applyAlignment="1" applyProtection="1">
      <alignment horizontal="center" vertical="center"/>
      <protection hidden="1"/>
    </xf>
    <xf numFmtId="0" fontId="91" fillId="29" borderId="53" xfId="907" applyFont="1" applyFill="1" applyBorder="1" applyAlignment="1" applyProtection="1">
      <alignment horizontal="center" vertical="center"/>
      <protection hidden="1"/>
    </xf>
    <xf numFmtId="0" fontId="94" fillId="29" borderId="47" xfId="907" applyFont="1" applyFill="1" applyBorder="1" applyAlignment="1" applyProtection="1">
      <alignment horizontal="left" vertical="top"/>
      <protection hidden="1"/>
    </xf>
    <xf numFmtId="0" fontId="59" fillId="0" borderId="0" xfId="907" applyFont="1" applyBorder="1" applyProtection="1">
      <protection hidden="1"/>
    </xf>
    <xf numFmtId="0" fontId="59" fillId="0" borderId="48" xfId="907" applyFont="1" applyBorder="1" applyProtection="1">
      <protection hidden="1"/>
    </xf>
    <xf numFmtId="0" fontId="91" fillId="29" borderId="47" xfId="907" applyFont="1" applyFill="1" applyBorder="1" applyAlignment="1" applyProtection="1">
      <alignment vertical="top"/>
      <protection hidden="1"/>
    </xf>
    <xf numFmtId="0" fontId="75" fillId="0" borderId="0" xfId="907" applyFont="1" applyBorder="1" applyAlignment="1" applyProtection="1">
      <alignment vertical="top"/>
      <protection locked="0"/>
    </xf>
    <xf numFmtId="0" fontId="75" fillId="0" borderId="0" xfId="907" applyFont="1" applyBorder="1" applyAlignment="1" applyProtection="1">
      <protection locked="0"/>
    </xf>
    <xf numFmtId="0" fontId="59" fillId="0" borderId="48" xfId="907" applyFont="1" applyBorder="1" applyProtection="1">
      <protection locked="0"/>
    </xf>
    <xf numFmtId="165" fontId="92" fillId="0" borderId="47" xfId="907" applyNumberFormat="1" applyFont="1" applyBorder="1" applyAlignment="1" applyProtection="1">
      <alignment horizontal="center" vertical="center" shrinkToFit="1"/>
      <protection locked="0"/>
    </xf>
    <xf numFmtId="165" fontId="92" fillId="0" borderId="0" xfId="907" applyNumberFormat="1" applyFont="1" applyBorder="1" applyAlignment="1" applyProtection="1">
      <alignment horizontal="center" vertical="center" shrinkToFit="1"/>
      <protection locked="0"/>
    </xf>
    <xf numFmtId="165" fontId="92" fillId="0" borderId="48" xfId="907" applyNumberFormat="1" applyFont="1" applyBorder="1" applyAlignment="1" applyProtection="1">
      <alignment horizontal="center" vertical="center" shrinkToFit="1"/>
      <protection locked="0"/>
    </xf>
    <xf numFmtId="165" fontId="92" fillId="0" borderId="110" xfId="907" applyNumberFormat="1" applyFont="1" applyBorder="1" applyAlignment="1" applyProtection="1">
      <alignment horizontal="center" vertical="center" shrinkToFit="1"/>
      <protection locked="0"/>
    </xf>
    <xf numFmtId="165" fontId="92" fillId="0" borderId="105" xfId="907" applyNumberFormat="1" applyFont="1" applyBorder="1" applyAlignment="1" applyProtection="1">
      <alignment horizontal="center" vertical="center" shrinkToFit="1"/>
      <protection locked="0"/>
    </xf>
    <xf numFmtId="165" fontId="92" fillId="0" borderId="104" xfId="907" applyNumberFormat="1" applyFont="1" applyBorder="1" applyAlignment="1" applyProtection="1">
      <alignment horizontal="center" vertical="center" shrinkToFit="1"/>
      <protection locked="0"/>
    </xf>
    <xf numFmtId="0" fontId="91" fillId="29" borderId="110" xfId="907" applyFont="1" applyFill="1" applyBorder="1" applyAlignment="1" applyProtection="1">
      <alignment horizontal="center" vertical="top"/>
      <protection locked="0"/>
    </xf>
    <xf numFmtId="0" fontId="91" fillId="29" borderId="105" xfId="907" applyFont="1" applyFill="1" applyBorder="1" applyAlignment="1" applyProtection="1">
      <alignment horizontal="center" vertical="top"/>
      <protection locked="0"/>
    </xf>
    <xf numFmtId="0" fontId="91" fillId="29" borderId="104" xfId="907" applyFont="1" applyFill="1" applyBorder="1" applyAlignment="1" applyProtection="1">
      <alignment horizontal="center" vertical="top"/>
      <protection locked="0"/>
    </xf>
    <xf numFmtId="165" fontId="92" fillId="29" borderId="0" xfId="907" applyNumberFormat="1" applyFont="1" applyFill="1" applyBorder="1" applyAlignment="1" applyProtection="1">
      <alignment horizontal="left" vertical="center" shrinkToFit="1"/>
      <protection locked="0"/>
    </xf>
    <xf numFmtId="0" fontId="59" fillId="0" borderId="0" xfId="907" applyFont="1" applyBorder="1" applyProtection="1">
      <protection locked="0"/>
    </xf>
    <xf numFmtId="165" fontId="92" fillId="0" borderId="55" xfId="907" applyNumberFormat="1" applyFont="1" applyBorder="1" applyAlignment="1" applyProtection="1">
      <alignment horizontal="center" vertical="center"/>
      <protection hidden="1"/>
    </xf>
    <xf numFmtId="165" fontId="92" fillId="0" borderId="1" xfId="907" applyNumberFormat="1" applyFont="1" applyBorder="1" applyAlignment="1" applyProtection="1">
      <alignment horizontal="center" vertical="center"/>
      <protection hidden="1"/>
    </xf>
    <xf numFmtId="165" fontId="92" fillId="0" borderId="76" xfId="907" applyNumberFormat="1" applyFont="1" applyBorder="1" applyAlignment="1" applyProtection="1">
      <alignment horizontal="center" vertical="center"/>
      <protection hidden="1"/>
    </xf>
    <xf numFmtId="165" fontId="92" fillId="0" borderId="191" xfId="907" applyNumberFormat="1" applyFont="1" applyBorder="1" applyAlignment="1" applyProtection="1">
      <alignment horizontal="center" vertical="center"/>
      <protection hidden="1"/>
    </xf>
    <xf numFmtId="165" fontId="92" fillId="0" borderId="86" xfId="907" applyNumberFormat="1" applyFont="1" applyBorder="1" applyAlignment="1" applyProtection="1">
      <alignment horizontal="center" vertical="center"/>
      <protection hidden="1"/>
    </xf>
    <xf numFmtId="165" fontId="92" fillId="0" borderId="47" xfId="907" applyNumberFormat="1" applyFont="1" applyBorder="1" applyAlignment="1" applyProtection="1">
      <alignment horizontal="center" vertical="center"/>
      <protection hidden="1"/>
    </xf>
    <xf numFmtId="165" fontId="92" fillId="0" borderId="0" xfId="907" applyNumberFormat="1" applyFont="1" applyBorder="1" applyAlignment="1" applyProtection="1">
      <alignment horizontal="center" vertical="center"/>
      <protection hidden="1"/>
    </xf>
    <xf numFmtId="165" fontId="92" fillId="0" borderId="48" xfId="907" applyNumberFormat="1" applyFont="1" applyBorder="1" applyAlignment="1" applyProtection="1">
      <alignment horizontal="center" vertical="center"/>
      <protection hidden="1"/>
    </xf>
    <xf numFmtId="165" fontId="92" fillId="0" borderId="110" xfId="907" applyNumberFormat="1" applyFont="1" applyBorder="1" applyAlignment="1" applyProtection="1">
      <alignment horizontal="center" vertical="center"/>
      <protection hidden="1"/>
    </xf>
    <xf numFmtId="165" fontId="92" fillId="0" borderId="105" xfId="907" applyNumberFormat="1" applyFont="1" applyBorder="1" applyAlignment="1" applyProtection="1">
      <alignment horizontal="center" vertical="center"/>
      <protection hidden="1"/>
    </xf>
    <xf numFmtId="165" fontId="92" fillId="0" borderId="104" xfId="907" applyNumberFormat="1" applyFont="1" applyBorder="1" applyAlignment="1" applyProtection="1">
      <alignment horizontal="center" vertical="center"/>
      <protection hidden="1"/>
    </xf>
    <xf numFmtId="0" fontId="88" fillId="29" borderId="0" xfId="907" applyFont="1" applyFill="1" applyBorder="1" applyAlignment="1" applyProtection="1">
      <alignment horizontal="center"/>
      <protection hidden="1"/>
    </xf>
    <xf numFmtId="0" fontId="89" fillId="29" borderId="0" xfId="907" applyFont="1" applyFill="1" applyBorder="1" applyAlignment="1" applyProtection="1">
      <alignment horizontal="center"/>
      <protection hidden="1"/>
    </xf>
    <xf numFmtId="0" fontId="90" fillId="29" borderId="0" xfId="907" applyFont="1" applyFill="1" applyBorder="1" applyAlignment="1" applyProtection="1">
      <alignment horizontal="center" vertical="top"/>
      <protection hidden="1"/>
    </xf>
    <xf numFmtId="0" fontId="59" fillId="0" borderId="28" xfId="907" applyFont="1" applyBorder="1" applyProtection="1">
      <protection hidden="1"/>
    </xf>
    <xf numFmtId="0" fontId="91" fillId="29" borderId="76" xfId="907" applyFont="1" applyFill="1" applyBorder="1" applyAlignment="1" applyProtection="1">
      <alignment vertical="top"/>
      <protection hidden="1"/>
    </xf>
    <xf numFmtId="0" fontId="59" fillId="0" borderId="191" xfId="907" applyFont="1" applyBorder="1" applyProtection="1">
      <protection hidden="1"/>
    </xf>
    <xf numFmtId="165" fontId="92" fillId="29" borderId="191" xfId="907" applyNumberFormat="1" applyFont="1" applyFill="1" applyBorder="1" applyAlignment="1" applyProtection="1">
      <alignment vertical="top" shrinkToFit="1"/>
      <protection locked="0"/>
    </xf>
    <xf numFmtId="0" fontId="59" fillId="0" borderId="191" xfId="907" applyFont="1" applyBorder="1" applyProtection="1">
      <protection locked="0"/>
    </xf>
    <xf numFmtId="0" fontId="59" fillId="0" borderId="86" xfId="907" applyFont="1" applyBorder="1" applyProtection="1">
      <protection locked="0"/>
    </xf>
    <xf numFmtId="0" fontId="91" fillId="29" borderId="153" xfId="907" applyFont="1" applyFill="1" applyBorder="1" applyAlignment="1" applyProtection="1">
      <alignment horizontal="center"/>
      <protection hidden="1"/>
    </xf>
    <xf numFmtId="0" fontId="59" fillId="0" borderId="153" xfId="907" applyFont="1" applyBorder="1" applyProtection="1">
      <protection hidden="1"/>
    </xf>
    <xf numFmtId="0" fontId="91" fillId="29" borderId="76" xfId="907" applyFont="1" applyFill="1" applyBorder="1" applyAlignment="1" applyProtection="1">
      <alignment horizontal="left" vertical="top"/>
      <protection hidden="1"/>
    </xf>
    <xf numFmtId="164" fontId="92" fillId="0" borderId="191" xfId="907" applyNumberFormat="1" applyFont="1" applyBorder="1" applyAlignment="1" applyProtection="1">
      <alignment horizontal="center" vertical="top" shrinkToFit="1"/>
      <protection locked="0"/>
    </xf>
    <xf numFmtId="0" fontId="71" fillId="0" borderId="36" xfId="907" applyFont="1" applyFill="1" applyBorder="1" applyProtection="1">
      <protection hidden="1"/>
    </xf>
    <xf numFmtId="0" fontId="87" fillId="29" borderId="0" xfId="907" applyFont="1" applyFill="1" applyBorder="1" applyAlignment="1">
      <alignment horizontal="center" vertical="center"/>
    </xf>
    <xf numFmtId="0" fontId="59" fillId="0" borderId="0" xfId="907" applyFont="1" applyBorder="1"/>
    <xf numFmtId="1" fontId="24" fillId="0" borderId="62" xfId="0" applyNumberFormat="1" applyFont="1" applyBorder="1" applyAlignment="1" applyProtection="1">
      <alignment horizontal="center" vertical="center" shrinkToFit="1"/>
      <protection hidden="1"/>
    </xf>
    <xf numFmtId="1" fontId="24" fillId="0" borderId="41" xfId="0" applyNumberFormat="1" applyFont="1" applyBorder="1" applyAlignment="1" applyProtection="1">
      <alignment horizontal="center" vertical="center" shrinkToFit="1"/>
      <protection hidden="1"/>
    </xf>
    <xf numFmtId="0" fontId="62" fillId="0" borderId="204" xfId="0" applyFont="1" applyBorder="1" applyAlignment="1" applyProtection="1">
      <alignment horizontal="center" vertical="center" wrapText="1"/>
      <protection hidden="1"/>
    </xf>
    <xf numFmtId="0" fontId="62" fillId="0" borderId="57" xfId="0" applyFont="1" applyBorder="1" applyAlignment="1" applyProtection="1">
      <alignment horizontal="center" vertical="center" wrapText="1"/>
      <protection hidden="1"/>
    </xf>
    <xf numFmtId="1" fontId="24" fillId="0" borderId="1" xfId="0" applyNumberFormat="1" applyFont="1" applyBorder="1" applyAlignment="1" applyProtection="1">
      <alignment horizontal="center" vertical="center" shrinkToFit="1"/>
      <protection hidden="1"/>
    </xf>
    <xf numFmtId="1" fontId="21" fillId="0" borderId="1" xfId="0" applyNumberFormat="1" applyFont="1" applyBorder="1" applyAlignment="1" applyProtection="1">
      <alignment horizontal="center" vertical="center" shrinkToFit="1"/>
      <protection hidden="1"/>
    </xf>
    <xf numFmtId="1" fontId="21" fillId="0" borderId="35" xfId="0" applyNumberFormat="1" applyFont="1" applyBorder="1" applyAlignment="1" applyProtection="1">
      <alignment horizontal="center" vertical="center" shrinkToFit="1"/>
      <protection hidden="1"/>
    </xf>
    <xf numFmtId="0" fontId="24" fillId="0" borderId="62" xfId="0" applyFont="1" applyBorder="1" applyAlignment="1" applyProtection="1">
      <alignment horizontal="left" vertical="center" wrapText="1"/>
      <protection hidden="1"/>
    </xf>
    <xf numFmtId="0" fontId="24" fillId="0" borderId="41" xfId="0" applyFont="1" applyBorder="1" applyAlignment="1" applyProtection="1">
      <alignment horizontal="left" vertical="center" wrapText="1"/>
      <protection hidden="1"/>
    </xf>
    <xf numFmtId="0" fontId="24" fillId="0" borderId="61" xfId="0" applyFont="1" applyBorder="1" applyAlignment="1" applyProtection="1">
      <alignment horizontal="left" vertical="center" wrapText="1"/>
      <protection hidden="1"/>
    </xf>
    <xf numFmtId="0" fontId="24" fillId="0" borderId="1" xfId="0" applyFont="1" applyBorder="1" applyAlignment="1" applyProtection="1">
      <alignment horizontal="left" vertical="center" wrapText="1"/>
      <protection hidden="1"/>
    </xf>
    <xf numFmtId="0" fontId="23" fillId="0" borderId="61" xfId="0" applyFont="1" applyBorder="1" applyAlignment="1" applyProtection="1">
      <alignment horizontal="left" vertical="center" wrapText="1"/>
      <protection hidden="1"/>
    </xf>
    <xf numFmtId="0" fontId="23" fillId="0" borderId="1" xfId="0" applyFont="1" applyBorder="1" applyAlignment="1" applyProtection="1">
      <alignment horizontal="left" vertical="center" wrapText="1"/>
      <protection hidden="1"/>
    </xf>
    <xf numFmtId="0" fontId="33" fillId="0" borderId="61" xfId="0" applyFont="1" applyBorder="1" applyAlignment="1" applyProtection="1">
      <alignment horizontal="left" vertical="top" wrapText="1"/>
      <protection hidden="1"/>
    </xf>
    <xf numFmtId="0" fontId="33" fillId="0" borderId="1" xfId="0" applyFont="1" applyBorder="1" applyAlignment="1" applyProtection="1">
      <alignment horizontal="left" vertical="top" wrapText="1"/>
      <protection hidden="1"/>
    </xf>
    <xf numFmtId="0" fontId="24" fillId="0" borderId="58" xfId="0" applyFont="1" applyBorder="1" applyAlignment="1" applyProtection="1">
      <alignment horizontal="center" vertical="center" wrapText="1"/>
      <protection hidden="1"/>
    </xf>
    <xf numFmtId="0" fontId="24" fillId="0" borderId="61" xfId="0" applyFont="1" applyBorder="1" applyAlignment="1" applyProtection="1">
      <alignment horizontal="center" vertical="center" wrapText="1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23" fillId="0" borderId="61" xfId="0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0" fontId="22" fillId="0" borderId="35" xfId="0" applyFont="1" applyBorder="1" applyAlignment="1" applyProtection="1">
      <alignment horizontal="center" vertical="center" wrapText="1"/>
      <protection hidden="1"/>
    </xf>
    <xf numFmtId="0" fontId="32" fillId="0" borderId="43" xfId="0" applyFont="1" applyBorder="1" applyAlignment="1" applyProtection="1">
      <alignment horizontal="center" vertical="center" wrapText="1"/>
      <protection hidden="1"/>
    </xf>
    <xf numFmtId="0" fontId="23" fillId="0" borderId="108" xfId="0" applyFont="1" applyBorder="1" applyAlignment="1" applyProtection="1">
      <alignment horizontal="left" vertical="top" shrinkToFit="1"/>
      <protection hidden="1"/>
    </xf>
    <xf numFmtId="0" fontId="32" fillId="0" borderId="42" xfId="0" applyFont="1" applyBorder="1" applyAlignment="1" applyProtection="1">
      <alignment horizontal="center" vertical="center" wrapText="1"/>
      <protection hidden="1"/>
    </xf>
    <xf numFmtId="0" fontId="32" fillId="0" borderId="203" xfId="0" applyFont="1" applyBorder="1" applyAlignment="1" applyProtection="1">
      <alignment horizontal="center" vertical="center" wrapText="1"/>
      <protection hidden="1"/>
    </xf>
    <xf numFmtId="0" fontId="22" fillId="0" borderId="61" xfId="0" applyFont="1" applyFill="1" applyBorder="1" applyAlignment="1" applyProtection="1">
      <alignment horizontal="center" wrapText="1"/>
      <protection hidden="1"/>
    </xf>
    <xf numFmtId="0" fontId="22" fillId="0" borderId="1" xfId="0" applyFont="1" applyFill="1" applyBorder="1" applyAlignment="1" applyProtection="1">
      <alignment horizontal="center" wrapText="1"/>
      <protection hidden="1"/>
    </xf>
    <xf numFmtId="0" fontId="22" fillId="0" borderId="35" xfId="0" applyFont="1" applyFill="1" applyBorder="1" applyAlignment="1" applyProtection="1">
      <alignment horizontal="center" wrapText="1"/>
      <protection hidden="1"/>
    </xf>
    <xf numFmtId="0" fontId="21" fillId="0" borderId="61" xfId="0" applyFont="1" applyFill="1" applyBorder="1" applyAlignment="1" applyProtection="1">
      <alignment horizontal="center" wrapText="1"/>
      <protection hidden="1"/>
    </xf>
    <xf numFmtId="0" fontId="21" fillId="0" borderId="1" xfId="0" applyFont="1" applyFill="1" applyBorder="1" applyAlignment="1" applyProtection="1">
      <alignment horizontal="center" wrapText="1"/>
      <protection hidden="1"/>
    </xf>
    <xf numFmtId="0" fontId="21" fillId="0" borderId="35" xfId="0" applyFont="1" applyFill="1" applyBorder="1" applyAlignment="1" applyProtection="1">
      <alignment horizontal="center" wrapText="1"/>
      <protection hidden="1"/>
    </xf>
    <xf numFmtId="0" fontId="28" fillId="0" borderId="0" xfId="0" applyFont="1" applyBorder="1" applyAlignment="1" applyProtection="1">
      <alignment horizontal="left" vertical="center"/>
      <protection hidden="1"/>
    </xf>
    <xf numFmtId="0" fontId="26" fillId="0" borderId="66" xfId="0" applyFont="1" applyBorder="1" applyAlignment="1" applyProtection="1">
      <alignment horizontal="center" vertical="center" wrapText="1"/>
      <protection hidden="1"/>
    </xf>
    <xf numFmtId="0" fontId="27" fillId="0" borderId="66" xfId="0" applyFont="1" applyBorder="1" applyAlignment="1" applyProtection="1">
      <alignment horizontal="center" vertical="center" wrapText="1"/>
      <protection hidden="1"/>
    </xf>
    <xf numFmtId="0" fontId="26" fillId="0" borderId="65" xfId="0" applyFont="1" applyBorder="1" applyAlignment="1" applyProtection="1">
      <alignment horizontal="center" vertical="center" wrapText="1"/>
      <protection hidden="1"/>
    </xf>
    <xf numFmtId="0" fontId="26" fillId="0" borderId="141" xfId="0" applyFont="1" applyBorder="1" applyAlignment="1" applyProtection="1">
      <alignment horizontal="center" vertical="center" wrapText="1"/>
      <protection hidden="1"/>
    </xf>
    <xf numFmtId="0" fontId="26" fillId="0" borderId="3" xfId="0" applyFont="1" applyBorder="1" applyAlignment="1" applyProtection="1">
      <alignment horizontal="center" vertical="center" wrapText="1"/>
      <protection hidden="1"/>
    </xf>
    <xf numFmtId="0" fontId="17" fillId="0" borderId="61" xfId="0" applyFont="1" applyBorder="1" applyAlignment="1" applyProtection="1">
      <alignment horizontal="left"/>
      <protection hidden="1"/>
    </xf>
    <xf numFmtId="0" fontId="17" fillId="0" borderId="1" xfId="0" applyFont="1" applyBorder="1" applyAlignment="1" applyProtection="1">
      <alignment horizontal="left"/>
      <protection hidden="1"/>
    </xf>
    <xf numFmtId="0" fontId="17" fillId="0" borderId="35" xfId="0" applyFont="1" applyBorder="1" applyAlignment="1" applyProtection="1">
      <alignment horizontal="left"/>
      <protection hidden="1"/>
    </xf>
    <xf numFmtId="0" fontId="22" fillId="0" borderId="61" xfId="0" applyFont="1" applyFill="1" applyBorder="1" applyAlignment="1" applyProtection="1">
      <alignment horizontal="center" vertical="center" wrapText="1"/>
      <protection hidden="1"/>
    </xf>
    <xf numFmtId="0" fontId="22" fillId="0" borderId="1" xfId="0" applyFont="1" applyFill="1" applyBorder="1" applyAlignment="1" applyProtection="1">
      <alignment horizontal="center" vertical="center" wrapText="1"/>
      <protection hidden="1"/>
    </xf>
    <xf numFmtId="0" fontId="22" fillId="0" borderId="35" xfId="0" applyFont="1" applyFill="1" applyBorder="1" applyAlignment="1" applyProtection="1">
      <alignment horizontal="center" vertical="center" wrapText="1"/>
      <protection hidden="1"/>
    </xf>
    <xf numFmtId="49" fontId="22" fillId="0" borderId="61" xfId="0" applyNumberFormat="1" applyFont="1" applyFill="1" applyBorder="1" applyAlignment="1" applyProtection="1">
      <alignment horizontal="center" vertical="top" wrapText="1"/>
      <protection hidden="1"/>
    </xf>
    <xf numFmtId="49" fontId="22" fillId="0" borderId="1" xfId="0" applyNumberFormat="1" applyFont="1" applyFill="1" applyBorder="1" applyAlignment="1" applyProtection="1">
      <alignment horizontal="center" vertical="top" wrapText="1"/>
      <protection hidden="1"/>
    </xf>
    <xf numFmtId="49" fontId="22" fillId="0" borderId="35" xfId="0" applyNumberFormat="1" applyFont="1" applyFill="1" applyBorder="1" applyAlignment="1" applyProtection="1">
      <alignment horizontal="center" vertical="top" wrapText="1"/>
      <protection hidden="1"/>
    </xf>
    <xf numFmtId="0" fontId="22" fillId="0" borderId="100" xfId="0" applyFont="1" applyBorder="1" applyAlignment="1" applyProtection="1">
      <alignment horizontal="center" vertical="center" wrapText="1"/>
      <protection hidden="1"/>
    </xf>
    <xf numFmtId="0" fontId="22" fillId="0" borderId="44" xfId="0" applyFont="1" applyBorder="1" applyAlignment="1" applyProtection="1">
      <alignment horizontal="center" vertical="center" wrapText="1"/>
      <protection hidden="1"/>
    </xf>
    <xf numFmtId="0" fontId="22" fillId="0" borderId="19" xfId="0" applyFont="1" applyBorder="1" applyAlignment="1" applyProtection="1">
      <alignment horizontal="center" vertical="center" wrapText="1"/>
      <protection hidden="1"/>
    </xf>
    <xf numFmtId="0" fontId="22" fillId="0" borderId="142" xfId="0" applyFont="1" applyBorder="1" applyAlignment="1" applyProtection="1">
      <alignment horizontal="center" vertical="center" wrapText="1"/>
      <protection hidden="1"/>
    </xf>
    <xf numFmtId="0" fontId="22" fillId="0" borderId="101" xfId="0" applyFont="1" applyBorder="1" applyAlignment="1" applyProtection="1">
      <alignment horizontal="center" wrapText="1"/>
      <protection hidden="1"/>
    </xf>
    <xf numFmtId="0" fontId="22" fillId="0" borderId="126" xfId="0" applyFont="1" applyBorder="1" applyAlignment="1" applyProtection="1">
      <alignment horizontal="center" wrapText="1"/>
      <protection hidden="1"/>
    </xf>
    <xf numFmtId="0" fontId="22" fillId="0" borderId="68" xfId="0" applyFont="1" applyBorder="1" applyAlignment="1" applyProtection="1">
      <alignment horizontal="center" wrapText="1"/>
      <protection hidden="1"/>
    </xf>
    <xf numFmtId="0" fontId="25" fillId="0" borderId="74" xfId="0" applyFont="1" applyBorder="1" applyAlignment="1" applyProtection="1">
      <alignment horizontal="center" wrapText="1"/>
      <protection hidden="1"/>
    </xf>
    <xf numFmtId="0" fontId="25" fillId="0" borderId="125" xfId="0" applyFont="1" applyBorder="1" applyAlignment="1" applyProtection="1">
      <alignment horizontal="center" wrapText="1"/>
      <protection hidden="1"/>
    </xf>
    <xf numFmtId="0" fontId="25" fillId="0" borderId="3" xfId="0" applyFont="1" applyBorder="1" applyAlignment="1" applyProtection="1">
      <alignment horizontal="center" wrapText="1"/>
      <protection hidden="1"/>
    </xf>
    <xf numFmtId="165" fontId="23" fillId="0" borderId="7" xfId="0" applyNumberFormat="1" applyFont="1" applyBorder="1" applyAlignment="1" applyProtection="1">
      <alignment horizontal="left" vertical="center" shrinkToFit="1"/>
      <protection hidden="1"/>
    </xf>
    <xf numFmtId="165" fontId="23" fillId="0" borderId="0" xfId="0" applyNumberFormat="1" applyFont="1" applyBorder="1" applyAlignment="1" applyProtection="1">
      <alignment horizontal="left" vertical="center" shrinkToFit="1"/>
      <protection hidden="1"/>
    </xf>
    <xf numFmtId="165" fontId="23" fillId="0" borderId="6" xfId="0" applyNumberFormat="1" applyFont="1" applyBorder="1" applyAlignment="1" applyProtection="1">
      <alignment horizontal="left" vertical="center" shrinkToFit="1"/>
      <protection hidden="1"/>
    </xf>
    <xf numFmtId="0" fontId="22" fillId="6" borderId="0" xfId="0" applyFont="1" applyFill="1" applyBorder="1" applyAlignment="1" applyProtection="1">
      <alignment horizontal="left"/>
      <protection hidden="1"/>
    </xf>
    <xf numFmtId="0" fontId="22" fillId="6" borderId="22" xfId="0" applyFont="1" applyFill="1" applyBorder="1" applyAlignment="1" applyProtection="1">
      <alignment horizontal="left"/>
      <protection hidden="1"/>
    </xf>
    <xf numFmtId="165" fontId="23" fillId="0" borderId="143" xfId="0" applyNumberFormat="1" applyFont="1" applyBorder="1" applyAlignment="1" applyProtection="1">
      <alignment horizontal="left" vertical="center" shrinkToFit="1"/>
      <protection hidden="1"/>
    </xf>
    <xf numFmtId="0" fontId="23" fillId="0" borderId="144" xfId="0" applyFont="1" applyBorder="1" applyAlignment="1" applyProtection="1">
      <alignment horizontal="left" vertical="center" shrinkToFit="1"/>
      <protection hidden="1"/>
    </xf>
    <xf numFmtId="0" fontId="23" fillId="0" borderId="46" xfId="0" applyFont="1" applyBorder="1" applyAlignment="1" applyProtection="1">
      <alignment horizontal="left" vertical="center" shrinkToFit="1"/>
      <protection hidden="1"/>
    </xf>
    <xf numFmtId="0" fontId="23" fillId="0" borderId="145" xfId="0" applyFont="1" applyBorder="1" applyAlignment="1" applyProtection="1">
      <alignment horizontal="left" vertical="center" shrinkToFit="1"/>
      <protection hidden="1"/>
    </xf>
    <xf numFmtId="0" fontId="22" fillId="6" borderId="28" xfId="0" applyFont="1" applyFill="1" applyBorder="1" applyAlignment="1" applyProtection="1">
      <alignment horizontal="left"/>
      <protection hidden="1"/>
    </xf>
    <xf numFmtId="0" fontId="22" fillId="6" borderId="146" xfId="0" applyFont="1" applyFill="1" applyBorder="1" applyAlignment="1" applyProtection="1">
      <alignment horizontal="left"/>
      <protection hidden="1"/>
    </xf>
    <xf numFmtId="0" fontId="23" fillId="0" borderId="146" xfId="0" applyFont="1" applyBorder="1" applyAlignment="1" applyProtection="1">
      <alignment horizontal="left" vertical="top" shrinkToFit="1"/>
      <protection hidden="1"/>
    </xf>
    <xf numFmtId="0" fontId="23" fillId="0" borderId="28" xfId="0" applyFont="1" applyBorder="1" applyAlignment="1" applyProtection="1">
      <alignment horizontal="left" vertical="top" shrinkToFit="1"/>
      <protection hidden="1"/>
    </xf>
    <xf numFmtId="0" fontId="23" fillId="0" borderId="147" xfId="0" applyFont="1" applyBorder="1" applyAlignment="1" applyProtection="1">
      <alignment horizontal="left" vertical="top" shrinkToFit="1"/>
      <protection hidden="1"/>
    </xf>
    <xf numFmtId="0" fontId="51" fillId="6" borderId="143" xfId="0" applyFont="1" applyFill="1" applyBorder="1" applyAlignment="1" applyProtection="1">
      <alignment horizontal="left" vertical="top"/>
      <protection hidden="1"/>
    </xf>
    <xf numFmtId="0" fontId="22" fillId="6" borderId="7" xfId="0" applyFont="1" applyFill="1" applyBorder="1" applyAlignment="1" applyProtection="1">
      <alignment vertical="top"/>
      <protection hidden="1"/>
    </xf>
    <xf numFmtId="0" fontId="22" fillId="6" borderId="22" xfId="0" applyFont="1" applyFill="1" applyBorder="1" applyAlignment="1" applyProtection="1">
      <alignment vertical="top"/>
      <protection hidden="1"/>
    </xf>
    <xf numFmtId="0" fontId="0" fillId="0" borderId="23" xfId="0" applyBorder="1" applyAlignment="1" applyProtection="1">
      <alignment vertical="top"/>
      <protection hidden="1"/>
    </xf>
    <xf numFmtId="0" fontId="0" fillId="0" borderId="6" xfId="0" applyBorder="1" applyAlignment="1" applyProtection="1">
      <alignment vertical="top"/>
      <protection hidden="1"/>
    </xf>
    <xf numFmtId="0" fontId="22" fillId="6" borderId="0" xfId="0" applyFont="1" applyFill="1" applyBorder="1" applyAlignment="1" applyProtection="1">
      <alignment horizontal="left" vertical="center"/>
      <protection hidden="1"/>
    </xf>
    <xf numFmtId="0" fontId="22" fillId="6" borderId="22" xfId="0" applyFont="1" applyFill="1" applyBorder="1" applyAlignment="1" applyProtection="1">
      <alignment horizontal="left" vertical="center"/>
      <protection hidden="1"/>
    </xf>
    <xf numFmtId="165" fontId="23" fillId="6" borderId="0" xfId="0" applyNumberFormat="1" applyFont="1" applyFill="1" applyBorder="1" applyAlignment="1" applyProtection="1">
      <alignment horizontal="left" vertical="center" shrinkToFit="1"/>
      <protection hidden="1"/>
    </xf>
    <xf numFmtId="165" fontId="23" fillId="6" borderId="6" xfId="0" applyNumberFormat="1" applyFont="1" applyFill="1" applyBorder="1" applyAlignment="1" applyProtection="1">
      <alignment horizontal="left" vertical="center" shrinkToFit="1"/>
      <protection hidden="1"/>
    </xf>
    <xf numFmtId="165" fontId="23" fillId="0" borderId="5" xfId="0" applyNumberFormat="1" applyFont="1" applyBorder="1" applyAlignment="1" applyProtection="1">
      <alignment horizontal="center" vertical="center"/>
      <protection hidden="1"/>
    </xf>
    <xf numFmtId="165" fontId="23" fillId="0" borderId="4" xfId="0" applyNumberFormat="1" applyFont="1" applyBorder="1" applyAlignment="1" applyProtection="1">
      <alignment horizontal="center" vertical="center"/>
      <protection hidden="1"/>
    </xf>
    <xf numFmtId="0" fontId="22" fillId="6" borderId="4" xfId="0" applyFont="1" applyFill="1" applyBorder="1" applyAlignment="1" applyProtection="1">
      <alignment horizontal="center" vertical="center"/>
      <protection hidden="1"/>
    </xf>
    <xf numFmtId="165" fontId="23" fillId="0" borderId="154" xfId="0" applyNumberFormat="1" applyFont="1" applyBorder="1" applyAlignment="1" applyProtection="1">
      <alignment horizontal="center" vertical="top"/>
      <protection hidden="1"/>
    </xf>
    <xf numFmtId="165" fontId="23" fillId="0" borderId="155" xfId="0" applyNumberFormat="1" applyFont="1" applyBorder="1" applyAlignment="1" applyProtection="1">
      <alignment horizontal="center" vertical="top"/>
      <protection hidden="1"/>
    </xf>
    <xf numFmtId="165" fontId="23" fillId="0" borderId="5" xfId="0" applyNumberFormat="1" applyFont="1" applyBorder="1" applyAlignment="1" applyProtection="1">
      <alignment horizontal="center" vertical="top"/>
      <protection hidden="1"/>
    </xf>
    <xf numFmtId="0" fontId="20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Alignment="1" applyProtection="1">
      <alignment horizontal="center" vertical="top"/>
      <protection hidden="1"/>
    </xf>
    <xf numFmtId="0" fontId="21" fillId="6" borderId="28" xfId="0" applyFont="1" applyFill="1" applyBorder="1" applyAlignment="1" applyProtection="1">
      <alignment horizontal="center" vertical="top"/>
      <protection hidden="1"/>
    </xf>
    <xf numFmtId="0" fontId="22" fillId="6" borderId="148" xfId="0" applyFont="1" applyFill="1" applyBorder="1" applyAlignment="1" applyProtection="1">
      <alignment vertical="top"/>
      <protection hidden="1"/>
    </xf>
    <xf numFmtId="0" fontId="22" fillId="6" borderId="149" xfId="0" applyFont="1" applyFill="1" applyBorder="1" applyAlignment="1" applyProtection="1">
      <alignment vertical="top"/>
      <protection hidden="1"/>
    </xf>
    <xf numFmtId="165" fontId="23" fillId="6" borderId="45" xfId="0" applyNumberFormat="1" applyFont="1" applyFill="1" applyBorder="1" applyAlignment="1" applyProtection="1">
      <alignment vertical="top" shrinkToFit="1"/>
      <protection hidden="1"/>
    </xf>
    <xf numFmtId="165" fontId="23" fillId="6" borderId="109" xfId="0" applyNumberFormat="1" applyFont="1" applyFill="1" applyBorder="1" applyAlignment="1" applyProtection="1">
      <alignment vertical="top" shrinkToFit="1"/>
      <protection hidden="1"/>
    </xf>
    <xf numFmtId="0" fontId="22" fillId="6" borderId="150" xfId="0" applyFont="1" applyFill="1" applyBorder="1" applyAlignment="1" applyProtection="1">
      <alignment horizontal="center"/>
      <protection hidden="1"/>
    </xf>
    <xf numFmtId="0" fontId="22" fillId="6" borderId="151" xfId="0" applyFont="1" applyFill="1" applyBorder="1" applyAlignment="1" applyProtection="1">
      <alignment horizontal="center"/>
      <protection hidden="1"/>
    </xf>
    <xf numFmtId="0" fontId="22" fillId="6" borderId="152" xfId="0" applyFont="1" applyFill="1" applyBorder="1" applyAlignment="1" applyProtection="1">
      <alignment horizontal="left" vertical="top"/>
      <protection hidden="1"/>
    </xf>
    <xf numFmtId="164" fontId="23" fillId="0" borderId="153" xfId="0" applyNumberFormat="1" applyFont="1" applyBorder="1" applyAlignment="1" applyProtection="1">
      <alignment horizontal="center" vertical="top" shrinkToFit="1"/>
      <protection hidden="1"/>
    </xf>
    <xf numFmtId="164" fontId="23" fillId="0" borderId="150" xfId="0" applyNumberFormat="1" applyFont="1" applyBorder="1" applyAlignment="1" applyProtection="1">
      <alignment horizontal="center" vertical="top" shrinkToFit="1"/>
      <protection hidden="1"/>
    </xf>
    <xf numFmtId="0" fontId="0" fillId="0" borderId="63" xfId="0" applyBorder="1" applyAlignment="1" applyProtection="1">
      <alignment horizontal="center" vertical="center"/>
      <protection hidden="1"/>
    </xf>
    <xf numFmtId="0" fontId="0" fillId="0" borderId="159" xfId="0" applyBorder="1" applyAlignment="1" applyProtection="1">
      <alignment horizontal="center" vertical="center"/>
      <protection hidden="1"/>
    </xf>
    <xf numFmtId="0" fontId="0" fillId="0" borderId="64" xfId="0" applyBorder="1" applyAlignment="1" applyProtection="1">
      <alignment horizontal="center" vertical="center"/>
      <protection hidden="1"/>
    </xf>
    <xf numFmtId="0" fontId="0" fillId="0" borderId="62" xfId="0" applyBorder="1" applyAlignment="1" applyProtection="1">
      <alignment horizontal="center" vertical="center"/>
      <protection locked="0"/>
    </xf>
    <xf numFmtId="0" fontId="0" fillId="0" borderId="41" xfId="0" applyBorder="1" applyAlignment="1" applyProtection="1">
      <alignment horizontal="center" vertical="center"/>
      <protection locked="0"/>
    </xf>
    <xf numFmtId="0" fontId="0" fillId="0" borderId="41" xfId="0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165" fontId="31" fillId="0" borderId="0" xfId="0" applyNumberFormat="1" applyFont="1" applyAlignment="1" applyProtection="1">
      <alignment horizontal="left" vertical="center" shrinkToFit="1"/>
      <protection hidden="1"/>
    </xf>
    <xf numFmtId="0" fontId="31" fillId="0" borderId="0" xfId="0" applyFont="1" applyAlignment="1" applyProtection="1">
      <alignment horizontal="left" vertical="center" shrinkToFit="1"/>
      <protection hidden="1"/>
    </xf>
    <xf numFmtId="0" fontId="23" fillId="6" borderId="53" xfId="0" applyFont="1" applyFill="1" applyBorder="1" applyAlignment="1" applyProtection="1">
      <alignment horizontal="center" vertical="center"/>
      <protection hidden="1"/>
    </xf>
    <xf numFmtId="0" fontId="23" fillId="6" borderId="119" xfId="0" applyFont="1" applyFill="1" applyBorder="1" applyAlignment="1" applyProtection="1">
      <alignment horizontal="center" vertical="center"/>
      <protection hidden="1"/>
    </xf>
    <xf numFmtId="0" fontId="39" fillId="6" borderId="158" xfId="7" applyFont="1" applyFill="1" applyBorder="1" applyAlignment="1" applyProtection="1">
      <alignment horizontal="center" vertical="center" shrinkToFit="1"/>
      <protection hidden="1"/>
    </xf>
    <xf numFmtId="0" fontId="39" fillId="6" borderId="63" xfId="7" applyFont="1" applyFill="1" applyBorder="1" applyAlignment="1" applyProtection="1">
      <alignment horizontal="center" vertical="center" shrinkToFit="1"/>
      <protection hidden="1"/>
    </xf>
    <xf numFmtId="0" fontId="39" fillId="6" borderId="159" xfId="7" applyFont="1" applyFill="1" applyBorder="1" applyAlignment="1" applyProtection="1">
      <alignment horizontal="center" vertical="center" shrinkToFit="1"/>
      <protection hidden="1"/>
    </xf>
    <xf numFmtId="0" fontId="39" fillId="6" borderId="172" xfId="7" applyFont="1" applyFill="1" applyBorder="1" applyAlignment="1" applyProtection="1">
      <alignment horizontal="left" vertical="center" wrapText="1"/>
      <protection hidden="1"/>
    </xf>
    <xf numFmtId="0" fontId="39" fillId="6" borderId="127" xfId="7" applyFont="1" applyFill="1" applyBorder="1" applyAlignment="1" applyProtection="1">
      <alignment horizontal="left" vertical="center" wrapText="1"/>
      <protection hidden="1"/>
    </xf>
    <xf numFmtId="0" fontId="39" fillId="6" borderId="160" xfId="7" applyFont="1" applyFill="1" applyBorder="1" applyAlignment="1" applyProtection="1">
      <alignment horizontal="left" vertical="top" shrinkToFit="1"/>
      <protection hidden="1"/>
    </xf>
    <xf numFmtId="0" fontId="39" fillId="6" borderId="161" xfId="7" applyFont="1" applyFill="1" applyBorder="1" applyAlignment="1" applyProtection="1">
      <alignment horizontal="left" vertical="top" shrinkToFit="1"/>
      <protection hidden="1"/>
    </xf>
    <xf numFmtId="0" fontId="39" fillId="6" borderId="162" xfId="7" applyFont="1" applyFill="1" applyBorder="1" applyAlignment="1" applyProtection="1">
      <alignment horizontal="left" vertical="top" shrinkToFit="1"/>
      <protection hidden="1"/>
    </xf>
    <xf numFmtId="0" fontId="39" fillId="6" borderId="163" xfId="7" applyFont="1" applyFill="1" applyBorder="1" applyAlignment="1" applyProtection="1">
      <alignment horizontal="left" vertical="top" shrinkToFit="1"/>
      <protection hidden="1"/>
    </xf>
    <xf numFmtId="0" fontId="39" fillId="6" borderId="0" xfId="7" applyFont="1" applyFill="1" applyBorder="1" applyAlignment="1" applyProtection="1">
      <alignment horizontal="left" vertical="top" shrinkToFit="1"/>
      <protection hidden="1"/>
    </xf>
    <xf numFmtId="0" fontId="39" fillId="6" borderId="164" xfId="7" applyFont="1" applyFill="1" applyBorder="1" applyAlignment="1" applyProtection="1">
      <alignment horizontal="left" vertical="top" shrinkToFit="1"/>
      <protection hidden="1"/>
    </xf>
    <xf numFmtId="0" fontId="39" fillId="6" borderId="165" xfId="7" applyFont="1" applyFill="1" applyBorder="1" applyAlignment="1" applyProtection="1">
      <alignment horizontal="left" vertical="top" shrinkToFit="1"/>
      <protection hidden="1"/>
    </xf>
    <xf numFmtId="0" fontId="39" fillId="6" borderId="166" xfId="7" applyFont="1" applyFill="1" applyBorder="1" applyAlignment="1" applyProtection="1">
      <alignment horizontal="left" vertical="top" shrinkToFit="1"/>
      <protection hidden="1"/>
    </xf>
    <xf numFmtId="0" fontId="39" fillId="6" borderId="167" xfId="7" applyFont="1" applyFill="1" applyBorder="1" applyAlignment="1" applyProtection="1">
      <alignment horizontal="left" vertical="top" shrinkToFit="1"/>
      <protection hidden="1"/>
    </xf>
    <xf numFmtId="0" fontId="39" fillId="6" borderId="36" xfId="7" applyFont="1" applyFill="1" applyBorder="1" applyAlignment="1" applyProtection="1">
      <alignment horizontal="center" vertical="center" shrinkToFit="1"/>
      <protection hidden="1"/>
    </xf>
    <xf numFmtId="0" fontId="23" fillId="6" borderId="54" xfId="0" applyFont="1" applyFill="1" applyBorder="1" applyAlignment="1" applyProtection="1">
      <alignment horizontal="center" vertical="center"/>
      <protection hidden="1"/>
    </xf>
    <xf numFmtId="0" fontId="22" fillId="0" borderId="121" xfId="0" applyFont="1" applyBorder="1" applyAlignment="1" applyProtection="1">
      <alignment horizontal="center" vertical="center" wrapText="1"/>
      <protection hidden="1"/>
    </xf>
    <xf numFmtId="0" fontId="51" fillId="0" borderId="59" xfId="0" applyFont="1" applyBorder="1" applyAlignment="1" applyProtection="1">
      <alignment horizontal="center" vertical="top" wrapText="1"/>
      <protection hidden="1"/>
    </xf>
    <xf numFmtId="0" fontId="51" fillId="0" borderId="121" xfId="0" applyFont="1" applyBorder="1" applyAlignment="1" applyProtection="1">
      <alignment horizontal="center" vertical="top" wrapText="1"/>
      <protection hidden="1"/>
    </xf>
    <xf numFmtId="0" fontId="51" fillId="0" borderId="178" xfId="0" applyFont="1" applyBorder="1" applyAlignment="1" applyProtection="1">
      <alignment horizontal="center" vertical="top" wrapText="1"/>
      <protection hidden="1"/>
    </xf>
    <xf numFmtId="0" fontId="39" fillId="6" borderId="107" xfId="7" applyFont="1" applyFill="1" applyBorder="1" applyAlignment="1" applyProtection="1">
      <alignment horizontal="center" vertical="center" shrinkToFit="1"/>
      <protection hidden="1"/>
    </xf>
    <xf numFmtId="0" fontId="0" fillId="0" borderId="1" xfId="0" applyBorder="1" applyAlignment="1">
      <alignment horizontal="center"/>
    </xf>
    <xf numFmtId="0" fontId="37" fillId="28" borderId="205" xfId="7" applyFont="1" applyFill="1" applyBorder="1" applyAlignment="1" applyProtection="1">
      <alignment horizontal="center" vertical="center" shrinkToFit="1"/>
      <protection hidden="1"/>
    </xf>
    <xf numFmtId="0" fontId="37" fillId="28" borderId="206" xfId="7" applyFont="1" applyFill="1" applyBorder="1" applyAlignment="1" applyProtection="1">
      <alignment horizontal="center" vertical="center" shrinkToFit="1"/>
      <protection hidden="1"/>
    </xf>
    <xf numFmtId="165" fontId="38" fillId="6" borderId="207" xfId="0" quotePrefix="1" applyNumberFormat="1" applyFont="1" applyFill="1" applyBorder="1" applyAlignment="1" applyProtection="1">
      <alignment horizontal="left" vertical="top" shrinkToFit="1"/>
      <protection hidden="1"/>
    </xf>
    <xf numFmtId="165" fontId="38" fillId="6" borderId="208" xfId="0" applyNumberFormat="1" applyFont="1" applyFill="1" applyBorder="1" applyAlignment="1" applyProtection="1">
      <alignment horizontal="left" vertical="top" shrinkToFit="1"/>
      <protection hidden="1"/>
    </xf>
    <xf numFmtId="165" fontId="38" fillId="6" borderId="209" xfId="0" applyNumberFormat="1" applyFont="1" applyFill="1" applyBorder="1" applyAlignment="1" applyProtection="1">
      <alignment horizontal="left" vertical="top" shrinkToFit="1"/>
      <protection hidden="1"/>
    </xf>
    <xf numFmtId="165" fontId="38" fillId="6" borderId="210" xfId="0" applyNumberFormat="1" applyFont="1" applyFill="1" applyBorder="1" applyAlignment="1" applyProtection="1">
      <alignment horizontal="left" vertical="top" shrinkToFit="1"/>
      <protection hidden="1"/>
    </xf>
    <xf numFmtId="165" fontId="38" fillId="6" borderId="0" xfId="0" applyNumberFormat="1" applyFont="1" applyFill="1" applyBorder="1" applyAlignment="1" applyProtection="1">
      <alignment horizontal="left" vertical="top" shrinkToFit="1"/>
      <protection hidden="1"/>
    </xf>
    <xf numFmtId="165" fontId="38" fillId="6" borderId="211" xfId="0" applyNumberFormat="1" applyFont="1" applyFill="1" applyBorder="1" applyAlignment="1" applyProtection="1">
      <alignment horizontal="left" vertical="top" shrinkToFit="1"/>
      <protection hidden="1"/>
    </xf>
    <xf numFmtId="165" fontId="38" fillId="6" borderId="212" xfId="0" applyNumberFormat="1" applyFont="1" applyFill="1" applyBorder="1" applyAlignment="1" applyProtection="1">
      <alignment horizontal="left" vertical="top" shrinkToFit="1"/>
      <protection hidden="1"/>
    </xf>
    <xf numFmtId="165" fontId="38" fillId="6" borderId="213" xfId="0" applyNumberFormat="1" applyFont="1" applyFill="1" applyBorder="1" applyAlignment="1" applyProtection="1">
      <alignment horizontal="left" vertical="top" shrinkToFit="1"/>
      <protection hidden="1"/>
    </xf>
    <xf numFmtId="165" fontId="38" fillId="6" borderId="214" xfId="0" applyNumberFormat="1" applyFont="1" applyFill="1" applyBorder="1" applyAlignment="1" applyProtection="1">
      <alignment horizontal="left" vertical="top" shrinkToFit="1"/>
      <protection hidden="1"/>
    </xf>
    <xf numFmtId="0" fontId="37" fillId="28" borderId="51" xfId="7" applyFont="1" applyFill="1" applyBorder="1" applyAlignment="1" applyProtection="1">
      <alignment horizontal="center" vertical="center" shrinkToFit="1"/>
      <protection hidden="1"/>
    </xf>
    <xf numFmtId="0" fontId="37" fillId="28" borderId="52" xfId="7" applyFont="1" applyFill="1" applyBorder="1" applyAlignment="1" applyProtection="1">
      <alignment horizontal="center" vertical="center" shrinkToFit="1"/>
      <protection hidden="1"/>
    </xf>
    <xf numFmtId="0" fontId="81" fillId="0" borderId="106" xfId="12" applyFont="1" applyBorder="1" applyAlignment="1" applyProtection="1">
      <alignment horizontal="center" vertical="center"/>
    </xf>
    <xf numFmtId="0" fontId="81" fillId="0" borderId="54" xfId="12" applyFont="1" applyBorder="1" applyAlignment="1" applyProtection="1">
      <alignment horizontal="center" vertical="center"/>
    </xf>
    <xf numFmtId="0" fontId="81" fillId="0" borderId="119" xfId="12" applyFont="1" applyBorder="1" applyAlignment="1" applyProtection="1">
      <alignment horizontal="center" vertical="center"/>
    </xf>
    <xf numFmtId="0" fontId="87" fillId="29" borderId="0" xfId="907" applyFont="1" applyFill="1" applyBorder="1" applyAlignment="1" applyProtection="1">
      <alignment horizontal="center" vertical="center"/>
      <protection hidden="1"/>
    </xf>
    <xf numFmtId="165" fontId="92" fillId="29" borderId="191" xfId="907" applyNumberFormat="1" applyFont="1" applyFill="1" applyBorder="1" applyAlignment="1" applyProtection="1">
      <alignment vertical="top" shrinkToFit="1"/>
      <protection hidden="1"/>
    </xf>
    <xf numFmtId="0" fontId="59" fillId="0" borderId="86" xfId="907" applyFont="1" applyBorder="1" applyProtection="1">
      <protection hidden="1"/>
    </xf>
    <xf numFmtId="0" fontId="75" fillId="0" borderId="0" xfId="907" applyFont="1" applyBorder="1" applyAlignment="1" applyProtection="1">
      <alignment vertical="top"/>
      <protection hidden="1"/>
    </xf>
    <xf numFmtId="0" fontId="75" fillId="0" borderId="0" xfId="907" applyFont="1" applyBorder="1" applyAlignment="1" applyProtection="1">
      <protection hidden="1"/>
    </xf>
    <xf numFmtId="49" fontId="91" fillId="29" borderId="110" xfId="907" applyNumberFormat="1" applyFont="1" applyFill="1" applyBorder="1" applyAlignment="1" applyProtection="1">
      <alignment horizontal="left" vertical="top"/>
      <protection hidden="1"/>
    </xf>
    <xf numFmtId="0" fontId="91" fillId="29" borderId="105" xfId="907" applyFont="1" applyFill="1" applyBorder="1" applyAlignment="1" applyProtection="1">
      <alignment horizontal="left" vertical="top"/>
      <protection hidden="1"/>
    </xf>
    <xf numFmtId="0" fontId="91" fillId="29" borderId="104" xfId="907" applyFont="1" applyFill="1" applyBorder="1" applyAlignment="1" applyProtection="1">
      <alignment horizontal="left" vertical="top"/>
      <protection hidden="1"/>
    </xf>
    <xf numFmtId="164" fontId="92" fillId="0" borderId="191" xfId="907" applyNumberFormat="1" applyFont="1" applyBorder="1" applyAlignment="1" applyProtection="1">
      <alignment horizontal="center" vertical="top" shrinkToFit="1"/>
      <protection hidden="1"/>
    </xf>
    <xf numFmtId="165" fontId="38" fillId="0" borderId="48" xfId="7" applyNumberFormat="1" applyFont="1" applyFill="1" applyBorder="1" applyAlignment="1" applyProtection="1">
      <alignment horizontal="left" vertical="center" shrinkToFit="1"/>
      <protection hidden="1"/>
    </xf>
    <xf numFmtId="0" fontId="84" fillId="0" borderId="196" xfId="907" applyFont="1" applyFill="1" applyBorder="1" applyAlignment="1" applyProtection="1">
      <alignment horizontal="center" vertical="center" wrapText="1"/>
      <protection hidden="1"/>
    </xf>
    <xf numFmtId="0" fontId="70" fillId="0" borderId="197" xfId="907" applyFont="1" applyFill="1" applyBorder="1" applyProtection="1">
      <protection hidden="1"/>
    </xf>
    <xf numFmtId="0" fontId="70" fillId="0" borderId="88" xfId="907" applyFont="1" applyFill="1" applyBorder="1" applyProtection="1">
      <protection hidden="1"/>
    </xf>
    <xf numFmtId="0" fontId="84" fillId="0" borderId="69" xfId="907" applyFont="1" applyFill="1" applyBorder="1" applyAlignment="1" applyProtection="1">
      <alignment horizontal="center" vertical="center" wrapText="1"/>
      <protection hidden="1"/>
    </xf>
    <xf numFmtId="0" fontId="70" fillId="0" borderId="198" xfId="907" applyFont="1" applyFill="1" applyBorder="1" applyProtection="1">
      <protection hidden="1"/>
    </xf>
    <xf numFmtId="165" fontId="92" fillId="29" borderId="0" xfId="907" applyNumberFormat="1" applyFont="1" applyFill="1" applyBorder="1" applyAlignment="1" applyProtection="1">
      <alignment horizontal="left" vertical="center" shrinkToFit="1"/>
      <protection hidden="1"/>
    </xf>
    <xf numFmtId="0" fontId="84" fillId="0" borderId="199" xfId="907" applyFont="1" applyFill="1" applyBorder="1" applyAlignment="1" applyProtection="1">
      <alignment horizontal="center" vertical="center" wrapText="1"/>
      <protection hidden="1"/>
    </xf>
    <xf numFmtId="0" fontId="70" fillId="0" borderId="193" xfId="907" applyFont="1" applyFill="1" applyBorder="1" applyProtection="1">
      <protection hidden="1"/>
    </xf>
    <xf numFmtId="0" fontId="84" fillId="0" borderId="192" xfId="907" applyFont="1" applyFill="1" applyBorder="1" applyAlignment="1" applyProtection="1">
      <alignment horizontal="center" vertical="center" wrapText="1"/>
      <protection hidden="1"/>
    </xf>
    <xf numFmtId="0" fontId="70" fillId="0" borderId="195" xfId="907" applyFont="1" applyFill="1" applyBorder="1" applyProtection="1">
      <protection hidden="1"/>
    </xf>
    <xf numFmtId="1" fontId="83" fillId="0" borderId="62" xfId="907" applyNumberFormat="1" applyFont="1" applyFill="1" applyBorder="1" applyAlignment="1" applyProtection="1">
      <alignment horizontal="center" vertical="center" shrinkToFit="1"/>
      <protection hidden="1"/>
    </xf>
    <xf numFmtId="0" fontId="95" fillId="0" borderId="148" xfId="907" applyFont="1" applyFill="1" applyBorder="1" applyAlignment="1" applyProtection="1">
      <alignment horizontal="center" vertical="center" wrapText="1"/>
      <protection hidden="1"/>
    </xf>
    <xf numFmtId="0" fontId="95" fillId="0" borderId="45" xfId="907" applyFont="1" applyFill="1" applyBorder="1" applyAlignment="1" applyProtection="1">
      <alignment horizontal="center" vertical="center" wrapText="1"/>
      <protection hidden="1"/>
    </xf>
    <xf numFmtId="0" fontId="95" fillId="0" borderId="109" xfId="907" applyFont="1" applyFill="1" applyBorder="1" applyAlignment="1" applyProtection="1">
      <alignment horizontal="center" vertical="center" wrapText="1"/>
      <protection hidden="1"/>
    </xf>
    <xf numFmtId="0" fontId="95" fillId="0" borderId="120" xfId="907" applyFont="1" applyFill="1" applyBorder="1" applyAlignment="1" applyProtection="1">
      <alignment horizontal="center" vertical="center" wrapText="1"/>
      <protection hidden="1"/>
    </xf>
    <xf numFmtId="0" fontId="95" fillId="0" borderId="121" xfId="907" applyFont="1" applyFill="1" applyBorder="1" applyAlignment="1" applyProtection="1">
      <alignment horizontal="center" vertical="center" wrapText="1"/>
      <protection hidden="1"/>
    </xf>
    <xf numFmtId="0" fontId="95" fillId="0" borderId="178" xfId="907" applyFont="1" applyFill="1" applyBorder="1" applyAlignment="1" applyProtection="1">
      <alignment horizontal="center" vertical="center" wrapText="1"/>
      <protection hidden="1"/>
    </xf>
    <xf numFmtId="0" fontId="95" fillId="0" borderId="61" xfId="907" applyFont="1" applyFill="1" applyBorder="1" applyAlignment="1" applyProtection="1">
      <alignment horizontal="center" vertical="center" wrapText="1"/>
      <protection hidden="1"/>
    </xf>
    <xf numFmtId="49" fontId="95" fillId="0" borderId="1" xfId="907" applyNumberFormat="1" applyFont="1" applyFill="1" applyBorder="1" applyAlignment="1" applyProtection="1">
      <alignment horizontal="center" vertical="center" wrapText="1"/>
      <protection hidden="1"/>
    </xf>
    <xf numFmtId="49" fontId="95" fillId="0" borderId="53" xfId="907" applyNumberFormat="1" applyFont="1" applyFill="1" applyBorder="1" applyAlignment="1" applyProtection="1">
      <alignment horizontal="center" vertical="center" wrapText="1"/>
      <protection hidden="1"/>
    </xf>
    <xf numFmtId="49" fontId="95" fillId="0" borderId="54" xfId="907" applyNumberFormat="1" applyFont="1" applyFill="1" applyBorder="1" applyAlignment="1" applyProtection="1">
      <alignment horizontal="center" vertical="center" wrapText="1"/>
      <protection hidden="1"/>
    </xf>
    <xf numFmtId="49" fontId="95" fillId="0" borderId="119" xfId="907" applyNumberFormat="1" applyFont="1" applyFill="1" applyBorder="1" applyAlignment="1" applyProtection="1">
      <alignment horizontal="center" vertical="center" wrapText="1"/>
      <protection hidden="1"/>
    </xf>
    <xf numFmtId="49" fontId="95" fillId="0" borderId="35" xfId="907" applyNumberFormat="1" applyFont="1" applyFill="1" applyBorder="1" applyAlignment="1" applyProtection="1">
      <alignment horizontal="center" vertical="center" wrapText="1"/>
      <protection hidden="1"/>
    </xf>
    <xf numFmtId="0" fontId="83" fillId="0" borderId="61" xfId="907" applyFont="1" applyFill="1" applyBorder="1" applyAlignment="1" applyProtection="1">
      <alignment horizontal="center" vertical="center" wrapText="1"/>
      <protection hidden="1"/>
    </xf>
    <xf numFmtId="0" fontId="71" fillId="0" borderId="1" xfId="907" applyFont="1" applyFill="1" applyBorder="1" applyProtection="1">
      <protection hidden="1"/>
    </xf>
    <xf numFmtId="0" fontId="83" fillId="0" borderId="1" xfId="907" applyFont="1" applyFill="1" applyBorder="1" applyAlignment="1" applyProtection="1">
      <alignment horizontal="center" vertical="center" wrapText="1"/>
      <protection hidden="1"/>
    </xf>
    <xf numFmtId="0" fontId="71" fillId="0" borderId="35" xfId="907" applyFont="1" applyFill="1" applyBorder="1" applyProtection="1">
      <protection hidden="1"/>
    </xf>
    <xf numFmtId="0" fontId="83" fillId="0" borderId="192" xfId="907" applyFont="1" applyFill="1" applyBorder="1" applyAlignment="1" applyProtection="1">
      <alignment horizontal="center" vertical="center" wrapText="1"/>
      <protection hidden="1"/>
    </xf>
    <xf numFmtId="0" fontId="71" fillId="0" borderId="193" xfId="907" applyFont="1" applyFill="1" applyBorder="1" applyProtection="1">
      <protection hidden="1"/>
    </xf>
    <xf numFmtId="0" fontId="71" fillId="0" borderId="194" xfId="907" applyFont="1" applyFill="1" applyBorder="1" applyProtection="1">
      <protection hidden="1"/>
    </xf>
    <xf numFmtId="0" fontId="84" fillId="0" borderId="130" xfId="907" applyFont="1" applyFill="1" applyBorder="1" applyAlignment="1" applyProtection="1">
      <alignment horizontal="center" vertical="center" wrapText="1"/>
      <protection hidden="1"/>
    </xf>
    <xf numFmtId="0" fontId="70" fillId="0" borderId="187" xfId="907" applyFont="1" applyFill="1" applyBorder="1" applyProtection="1">
      <protection hidden="1"/>
    </xf>
    <xf numFmtId="0" fontId="70" fillId="0" borderId="202" xfId="907" applyFont="1" applyFill="1" applyBorder="1" applyProtection="1">
      <protection hidden="1"/>
    </xf>
    <xf numFmtId="0" fontId="84" fillId="0" borderId="200" xfId="907" applyFont="1" applyFill="1" applyBorder="1" applyAlignment="1" applyProtection="1">
      <alignment horizontal="center" vertical="center" wrapText="1"/>
      <protection hidden="1"/>
    </xf>
    <xf numFmtId="0" fontId="70" fillId="0" borderId="181" xfId="907" applyFont="1" applyFill="1" applyBorder="1" applyProtection="1">
      <protection hidden="1"/>
    </xf>
    <xf numFmtId="0" fontId="83" fillId="0" borderId="201" xfId="907" applyFont="1" applyFill="1" applyBorder="1" applyAlignment="1" applyProtection="1">
      <alignment horizontal="center" vertical="center" wrapText="1"/>
      <protection hidden="1"/>
    </xf>
    <xf numFmtId="0" fontId="10" fillId="25" borderId="53" xfId="913" applyFont="1" applyFill="1" applyBorder="1" applyAlignment="1" applyProtection="1">
      <alignment horizontal="center" vertical="center"/>
      <protection hidden="1"/>
    </xf>
    <xf numFmtId="0" fontId="10" fillId="25" borderId="54" xfId="913" applyFont="1" applyFill="1" applyBorder="1" applyAlignment="1" applyProtection="1">
      <alignment horizontal="center" vertical="center"/>
      <protection hidden="1"/>
    </xf>
    <xf numFmtId="0" fontId="10" fillId="25" borderId="55" xfId="913" applyFont="1" applyFill="1" applyBorder="1" applyAlignment="1" applyProtection="1">
      <alignment horizontal="center" vertical="center"/>
      <protection hidden="1"/>
    </xf>
    <xf numFmtId="0" fontId="84" fillId="0" borderId="1" xfId="907" applyFont="1" applyFill="1" applyBorder="1" applyAlignment="1">
      <alignment horizontal="center" vertical="center" wrapText="1"/>
    </xf>
    <xf numFmtId="0" fontId="95" fillId="0" borderId="1" xfId="907" applyFont="1" applyFill="1" applyBorder="1" applyAlignment="1">
      <alignment horizontal="center" vertical="center" wrapText="1"/>
    </xf>
    <xf numFmtId="0" fontId="10" fillId="16" borderId="53" xfId="912" applyFont="1" applyFill="1" applyBorder="1" applyAlignment="1" applyProtection="1">
      <alignment horizontal="center" vertical="center"/>
      <protection hidden="1"/>
    </xf>
    <xf numFmtId="0" fontId="10" fillId="16" borderId="54" xfId="912" applyFont="1" applyFill="1" applyBorder="1" applyAlignment="1" applyProtection="1">
      <alignment horizontal="center" vertical="center"/>
      <protection hidden="1"/>
    </xf>
    <xf numFmtId="0" fontId="10" fillId="16" borderId="55" xfId="912" applyFont="1" applyFill="1" applyBorder="1" applyAlignment="1" applyProtection="1">
      <alignment horizontal="center" vertical="center"/>
      <protection hidden="1"/>
    </xf>
    <xf numFmtId="0" fontId="45" fillId="14" borderId="53" xfId="908" applyFont="1" applyFill="1" applyBorder="1" applyAlignment="1" applyProtection="1">
      <alignment horizontal="center" vertical="center"/>
      <protection hidden="1"/>
    </xf>
    <xf numFmtId="0" fontId="45" fillId="14" borderId="54" xfId="908" applyFont="1" applyFill="1" applyBorder="1" applyAlignment="1" applyProtection="1">
      <alignment horizontal="center" vertical="center"/>
      <protection hidden="1"/>
    </xf>
    <xf numFmtId="0" fontId="45" fillId="14" borderId="55" xfId="908" applyFont="1" applyFill="1" applyBorder="1" applyAlignment="1" applyProtection="1">
      <alignment horizontal="center" vertical="center"/>
      <protection hidden="1"/>
    </xf>
    <xf numFmtId="0" fontId="47" fillId="15" borderId="53" xfId="913" applyFont="1" applyFill="1" applyBorder="1" applyAlignment="1" applyProtection="1">
      <alignment horizontal="center" vertical="center" wrapText="1"/>
      <protection hidden="1"/>
    </xf>
    <xf numFmtId="0" fontId="47" fillId="15" borderId="55" xfId="913" applyFont="1" applyFill="1" applyBorder="1" applyAlignment="1" applyProtection="1">
      <alignment horizontal="center" vertical="center" wrapText="1"/>
      <protection hidden="1"/>
    </xf>
    <xf numFmtId="0" fontId="10" fillId="16" borderId="1" xfId="912" applyFont="1" applyFill="1" applyBorder="1" applyAlignment="1" applyProtection="1">
      <alignment horizontal="center" vertical="center"/>
      <protection hidden="1"/>
    </xf>
    <xf numFmtId="0" fontId="45" fillId="16" borderId="1" xfId="908" applyFont="1" applyFill="1" applyBorder="1" applyAlignment="1" applyProtection="1">
      <alignment horizontal="center" vertical="center"/>
      <protection hidden="1"/>
    </xf>
    <xf numFmtId="0" fontId="10" fillId="26" borderId="191" xfId="913" applyFont="1" applyFill="1" applyBorder="1" applyAlignment="1" applyProtection="1">
      <alignment horizontal="center"/>
      <protection hidden="1"/>
    </xf>
    <xf numFmtId="0" fontId="10" fillId="26" borderId="86" xfId="913" applyFont="1" applyFill="1" applyBorder="1" applyAlignment="1" applyProtection="1">
      <alignment horizontal="center"/>
      <protection hidden="1"/>
    </xf>
    <xf numFmtId="0" fontId="46" fillId="26" borderId="1" xfId="913" applyFont="1" applyFill="1" applyBorder="1" applyAlignment="1" applyProtection="1">
      <alignment horizontal="center" vertical="center" wrapText="1"/>
      <protection hidden="1"/>
    </xf>
    <xf numFmtId="0" fontId="47" fillId="26" borderId="1" xfId="913" applyFont="1" applyFill="1" applyBorder="1" applyAlignment="1" applyProtection="1">
      <alignment horizontal="center" vertical="center" wrapText="1"/>
      <protection hidden="1"/>
    </xf>
    <xf numFmtId="0" fontId="47" fillId="16" borderId="53" xfId="913" applyFont="1" applyFill="1" applyBorder="1" applyAlignment="1" applyProtection="1">
      <alignment horizontal="center" vertical="center" wrapText="1"/>
      <protection hidden="1"/>
    </xf>
    <xf numFmtId="0" fontId="47" fillId="16" borderId="55" xfId="913" applyFont="1" applyFill="1" applyBorder="1" applyAlignment="1" applyProtection="1">
      <alignment horizontal="center" vertical="center" wrapText="1"/>
      <protection hidden="1"/>
    </xf>
    <xf numFmtId="0" fontId="64" fillId="25" borderId="1" xfId="913" applyFont="1" applyFill="1" applyBorder="1" applyAlignment="1" applyProtection="1">
      <alignment horizontal="center"/>
      <protection hidden="1"/>
    </xf>
    <xf numFmtId="0" fontId="10" fillId="16" borderId="2" xfId="908" applyNumberFormat="1" applyFont="1" applyFill="1" applyBorder="1" applyAlignment="1" applyProtection="1">
      <alignment horizontal="center" vertical="center" wrapText="1"/>
      <protection hidden="1"/>
    </xf>
    <xf numFmtId="0" fontId="10" fillId="16" borderId="56" xfId="908" applyNumberFormat="1" applyFont="1" applyFill="1" applyBorder="1" applyAlignment="1" applyProtection="1">
      <alignment horizontal="center" vertical="center" wrapText="1"/>
      <protection hidden="1"/>
    </xf>
    <xf numFmtId="0" fontId="10" fillId="16" borderId="57" xfId="908" applyNumberFormat="1" applyFont="1" applyFill="1" applyBorder="1" applyAlignment="1" applyProtection="1">
      <alignment horizontal="center" vertical="center" wrapText="1"/>
      <protection hidden="1"/>
    </xf>
    <xf numFmtId="0" fontId="45" fillId="23" borderId="53" xfId="908" applyFont="1" applyFill="1" applyBorder="1" applyAlignment="1" applyProtection="1">
      <alignment horizontal="center" vertical="center"/>
      <protection hidden="1"/>
    </xf>
    <xf numFmtId="0" fontId="45" fillId="23" borderId="54" xfId="908" applyFont="1" applyFill="1" applyBorder="1" applyAlignment="1" applyProtection="1">
      <alignment horizontal="center" vertical="center"/>
      <protection hidden="1"/>
    </xf>
    <xf numFmtId="0" fontId="45" fillId="23" borderId="55" xfId="908" applyFont="1" applyFill="1" applyBorder="1" applyAlignment="1" applyProtection="1">
      <alignment horizontal="center" vertical="center"/>
      <protection hidden="1"/>
    </xf>
    <xf numFmtId="0" fontId="47" fillId="13" borderId="1" xfId="913" applyFont="1" applyFill="1" applyBorder="1" applyAlignment="1" applyProtection="1">
      <alignment horizontal="center" vertical="center"/>
      <protection hidden="1"/>
    </xf>
    <xf numFmtId="0" fontId="10" fillId="12" borderId="53" xfId="913" applyFont="1" applyFill="1" applyBorder="1" applyAlignment="1" applyProtection="1">
      <alignment horizontal="center" vertical="center"/>
      <protection hidden="1"/>
    </xf>
    <xf numFmtId="0" fontId="10" fillId="12" borderId="54" xfId="913" applyFont="1" applyFill="1" applyBorder="1" applyAlignment="1" applyProtection="1">
      <alignment horizontal="center" vertical="center"/>
      <protection hidden="1"/>
    </xf>
    <xf numFmtId="0" fontId="10" fillId="12" borderId="55" xfId="913" applyFont="1" applyFill="1" applyBorder="1" applyAlignment="1" applyProtection="1">
      <alignment horizontal="center" vertical="center"/>
      <protection hidden="1"/>
    </xf>
    <xf numFmtId="0" fontId="45" fillId="15" borderId="1" xfId="908" applyFont="1" applyFill="1" applyBorder="1" applyAlignment="1" applyProtection="1">
      <alignment horizontal="center" vertical="center"/>
      <protection hidden="1"/>
    </xf>
    <xf numFmtId="0" fontId="10" fillId="15" borderId="1" xfId="912" applyFont="1" applyFill="1" applyBorder="1" applyAlignment="1" applyProtection="1">
      <alignment horizontal="center" vertical="center"/>
      <protection hidden="1"/>
    </xf>
    <xf numFmtId="0" fontId="45" fillId="19" borderId="53" xfId="908" applyFont="1" applyFill="1" applyBorder="1" applyAlignment="1" applyProtection="1">
      <alignment horizontal="center" vertical="center"/>
      <protection hidden="1"/>
    </xf>
    <xf numFmtId="0" fontId="45" fillId="19" borderId="54" xfId="908" applyFont="1" applyFill="1" applyBorder="1" applyAlignment="1" applyProtection="1">
      <alignment horizontal="center" vertical="center"/>
      <protection hidden="1"/>
    </xf>
    <xf numFmtId="0" fontId="45" fillId="19" borderId="55" xfId="908" applyFont="1" applyFill="1" applyBorder="1" applyAlignment="1" applyProtection="1">
      <alignment horizontal="center" vertical="center"/>
      <protection hidden="1"/>
    </xf>
    <xf numFmtId="0" fontId="45" fillId="24" borderId="53" xfId="908" applyFont="1" applyFill="1" applyBorder="1" applyAlignment="1" applyProtection="1">
      <alignment horizontal="center" vertical="center"/>
      <protection hidden="1"/>
    </xf>
    <xf numFmtId="0" fontId="45" fillId="24" borderId="54" xfId="908" applyFont="1" applyFill="1" applyBorder="1" applyAlignment="1" applyProtection="1">
      <alignment horizontal="center" vertical="center"/>
      <protection hidden="1"/>
    </xf>
    <xf numFmtId="0" fontId="45" fillId="24" borderId="55" xfId="908" applyFont="1" applyFill="1" applyBorder="1" applyAlignment="1" applyProtection="1">
      <alignment horizontal="center" vertical="center"/>
      <protection hidden="1"/>
    </xf>
    <xf numFmtId="0" fontId="10" fillId="15" borderId="53" xfId="908" applyNumberFormat="1" applyFont="1" applyFill="1" applyBorder="1" applyAlignment="1" applyProtection="1">
      <alignment horizontal="center" vertical="center"/>
      <protection hidden="1"/>
    </xf>
    <xf numFmtId="0" fontId="10" fillId="15" borderId="54" xfId="908" applyNumberFormat="1" applyFont="1" applyFill="1" applyBorder="1" applyAlignment="1" applyProtection="1">
      <alignment horizontal="center" vertical="center"/>
      <protection hidden="1"/>
    </xf>
    <xf numFmtId="0" fontId="10" fillId="15" borderId="55" xfId="908" applyNumberFormat="1" applyFont="1" applyFill="1" applyBorder="1" applyAlignment="1" applyProtection="1">
      <alignment horizontal="center" vertical="center"/>
      <protection hidden="1"/>
    </xf>
    <xf numFmtId="0" fontId="10" fillId="15" borderId="57" xfId="908" applyNumberFormat="1" applyFont="1" applyFill="1" applyBorder="1" applyAlignment="1" applyProtection="1">
      <alignment horizontal="center" vertical="center"/>
      <protection hidden="1"/>
    </xf>
    <xf numFmtId="0" fontId="10" fillId="19" borderId="0" xfId="908" applyNumberFormat="1" applyFont="1" applyFill="1" applyBorder="1" applyAlignment="1" applyProtection="1">
      <alignment horizontal="center" vertical="center" wrapText="1"/>
      <protection hidden="1"/>
    </xf>
    <xf numFmtId="0" fontId="10" fillId="19" borderId="105" xfId="908" applyNumberFormat="1" applyFont="1" applyFill="1" applyBorder="1" applyAlignment="1" applyProtection="1">
      <alignment horizontal="center" vertical="center" wrapText="1"/>
      <protection hidden="1"/>
    </xf>
    <xf numFmtId="0" fontId="10" fillId="19" borderId="53" xfId="912" applyFont="1" applyFill="1" applyBorder="1" applyAlignment="1" applyProtection="1">
      <alignment horizontal="center" vertical="center"/>
      <protection hidden="1"/>
    </xf>
    <xf numFmtId="0" fontId="10" fillId="19" borderId="54" xfId="912" applyFont="1" applyFill="1" applyBorder="1" applyAlignment="1" applyProtection="1">
      <alignment horizontal="center" vertical="center"/>
      <protection hidden="1"/>
    </xf>
    <xf numFmtId="0" fontId="10" fillId="19" borderId="55" xfId="912" applyFont="1" applyFill="1" applyBorder="1" applyAlignment="1" applyProtection="1">
      <alignment horizontal="center" vertical="center"/>
      <protection hidden="1"/>
    </xf>
    <xf numFmtId="0" fontId="10" fillId="23" borderId="0" xfId="908" applyNumberFormat="1" applyFont="1" applyFill="1" applyBorder="1" applyAlignment="1" applyProtection="1">
      <alignment horizontal="center" vertical="center" wrapText="1"/>
      <protection hidden="1"/>
    </xf>
    <xf numFmtId="0" fontId="10" fillId="23" borderId="105" xfId="908" applyNumberFormat="1" applyFont="1" applyFill="1" applyBorder="1" applyAlignment="1" applyProtection="1">
      <alignment horizontal="center" vertical="center" wrapText="1"/>
      <protection hidden="1"/>
    </xf>
    <xf numFmtId="0" fontId="10" fillId="23" borderId="53" xfId="912" applyFont="1" applyFill="1" applyBorder="1" applyAlignment="1" applyProtection="1">
      <alignment horizontal="center" vertical="center"/>
      <protection hidden="1"/>
    </xf>
    <xf numFmtId="0" fontId="10" fillId="23" borderId="54" xfId="912" applyFont="1" applyFill="1" applyBorder="1" applyAlignment="1" applyProtection="1">
      <alignment horizontal="center" vertical="center"/>
      <protection hidden="1"/>
    </xf>
    <xf numFmtId="0" fontId="10" fillId="23" borderId="55" xfId="912" applyFont="1" applyFill="1" applyBorder="1" applyAlignment="1" applyProtection="1">
      <alignment horizontal="center" vertical="center"/>
      <protection hidden="1"/>
    </xf>
    <xf numFmtId="0" fontId="10" fillId="19" borderId="53" xfId="908" applyNumberFormat="1" applyFont="1" applyFill="1" applyBorder="1" applyAlignment="1" applyProtection="1">
      <alignment horizontal="center" vertical="center"/>
      <protection hidden="1"/>
    </xf>
    <xf numFmtId="0" fontId="10" fillId="19" borderId="54" xfId="908" applyNumberFormat="1" applyFont="1" applyFill="1" applyBorder="1" applyAlignment="1" applyProtection="1">
      <alignment horizontal="center" vertical="center"/>
      <protection hidden="1"/>
    </xf>
    <xf numFmtId="0" fontId="10" fillId="19" borderId="55" xfId="908" applyNumberFormat="1" applyFont="1" applyFill="1" applyBorder="1" applyAlignment="1" applyProtection="1">
      <alignment horizontal="center" vertical="center"/>
      <protection hidden="1"/>
    </xf>
    <xf numFmtId="0" fontId="45" fillId="15" borderId="53" xfId="908" applyFont="1" applyFill="1" applyBorder="1" applyAlignment="1" applyProtection="1">
      <alignment horizontal="center" vertical="center"/>
      <protection hidden="1"/>
    </xf>
    <xf numFmtId="0" fontId="45" fillId="15" borderId="54" xfId="908" applyFont="1" applyFill="1" applyBorder="1" applyAlignment="1" applyProtection="1">
      <alignment horizontal="center" vertical="center"/>
      <protection hidden="1"/>
    </xf>
    <xf numFmtId="0" fontId="45" fillId="15" borderId="55" xfId="908" applyFont="1" applyFill="1" applyBorder="1" applyAlignment="1" applyProtection="1">
      <alignment horizontal="center" vertical="center"/>
      <protection hidden="1"/>
    </xf>
    <xf numFmtId="0" fontId="10" fillId="23" borderId="53" xfId="908" applyNumberFormat="1" applyFont="1" applyFill="1" applyBorder="1" applyAlignment="1" applyProtection="1">
      <alignment horizontal="center" vertical="center"/>
      <protection hidden="1"/>
    </xf>
    <xf numFmtId="0" fontId="10" fillId="23" borderId="54" xfId="908" applyNumberFormat="1" applyFont="1" applyFill="1" applyBorder="1" applyAlignment="1" applyProtection="1">
      <alignment horizontal="center" vertical="center"/>
      <protection hidden="1"/>
    </xf>
    <xf numFmtId="0" fontId="10" fillId="23" borderId="55" xfId="908" applyNumberFormat="1" applyFont="1" applyFill="1" applyBorder="1" applyAlignment="1" applyProtection="1">
      <alignment horizontal="center" vertical="center"/>
      <protection hidden="1"/>
    </xf>
    <xf numFmtId="0" fontId="9" fillId="4" borderId="2" xfId="913" applyFont="1" applyFill="1" applyBorder="1" applyAlignment="1" applyProtection="1">
      <alignment horizontal="center" vertical="center"/>
      <protection hidden="1"/>
    </xf>
    <xf numFmtId="0" fontId="9" fillId="4" borderId="57" xfId="913" applyFont="1" applyFill="1" applyBorder="1" applyAlignment="1" applyProtection="1">
      <alignment horizontal="center" vertical="center"/>
      <protection hidden="1"/>
    </xf>
    <xf numFmtId="0" fontId="10" fillId="15" borderId="2" xfId="908" quotePrefix="1" applyNumberFormat="1" applyFont="1" applyFill="1" applyBorder="1" applyAlignment="1" applyProtection="1">
      <alignment horizontal="center" vertical="center"/>
      <protection hidden="1"/>
    </xf>
    <xf numFmtId="0" fontId="10" fillId="15" borderId="56" xfId="908" quotePrefix="1" applyNumberFormat="1" applyFont="1" applyFill="1" applyBorder="1" applyAlignment="1" applyProtection="1">
      <alignment horizontal="center" vertical="center"/>
      <protection hidden="1"/>
    </xf>
    <xf numFmtId="0" fontId="10" fillId="15" borderId="57" xfId="908" quotePrefix="1" applyNumberFormat="1" applyFont="1" applyFill="1" applyBorder="1" applyAlignment="1" applyProtection="1">
      <alignment horizontal="center" vertical="center"/>
      <protection hidden="1"/>
    </xf>
    <xf numFmtId="0" fontId="46" fillId="10" borderId="53" xfId="913" applyFont="1" applyFill="1" applyBorder="1" applyAlignment="1" applyProtection="1">
      <alignment horizontal="center" vertical="center" wrapText="1"/>
      <protection hidden="1"/>
    </xf>
    <xf numFmtId="0" fontId="46" fillId="10" borderId="54" xfId="913" applyFont="1" applyFill="1" applyBorder="1" applyAlignment="1" applyProtection="1">
      <alignment horizontal="center" vertical="center" wrapText="1"/>
      <protection hidden="1"/>
    </xf>
    <xf numFmtId="0" fontId="46" fillId="10" borderId="55" xfId="913" applyFont="1" applyFill="1" applyBorder="1" applyAlignment="1" applyProtection="1">
      <alignment horizontal="center" vertical="center" wrapText="1"/>
      <protection hidden="1"/>
    </xf>
    <xf numFmtId="0" fontId="46" fillId="9" borderId="53" xfId="913" applyFont="1" applyFill="1" applyBorder="1" applyAlignment="1" applyProtection="1">
      <alignment horizontal="center" vertical="center" wrapText="1"/>
      <protection hidden="1"/>
    </xf>
    <xf numFmtId="0" fontId="46" fillId="9" borderId="54" xfId="913" applyFont="1" applyFill="1" applyBorder="1" applyAlignment="1" applyProtection="1">
      <alignment horizontal="center" vertical="center" wrapText="1"/>
      <protection hidden="1"/>
    </xf>
    <xf numFmtId="0" fontId="46" fillId="9" borderId="55" xfId="913" applyFont="1" applyFill="1" applyBorder="1" applyAlignment="1" applyProtection="1">
      <alignment horizontal="center" vertical="center" wrapText="1"/>
      <protection hidden="1"/>
    </xf>
    <xf numFmtId="0" fontId="46" fillId="8" borderId="53" xfId="913" applyFont="1" applyFill="1" applyBorder="1" applyAlignment="1" applyProtection="1">
      <alignment horizontal="center" vertical="center" wrapText="1"/>
      <protection hidden="1"/>
    </xf>
    <xf numFmtId="0" fontId="46" fillId="8" borderId="54" xfId="913" applyFont="1" applyFill="1" applyBorder="1" applyAlignment="1" applyProtection="1">
      <alignment horizontal="center" vertical="center" wrapText="1"/>
      <protection hidden="1"/>
    </xf>
    <xf numFmtId="0" fontId="46" fillId="8" borderId="55" xfId="913" applyFont="1" applyFill="1" applyBorder="1" applyAlignment="1" applyProtection="1">
      <alignment horizontal="center" vertical="center" wrapText="1"/>
      <protection hidden="1"/>
    </xf>
    <xf numFmtId="0" fontId="10" fillId="3" borderId="1" xfId="913" applyFont="1" applyFill="1" applyBorder="1" applyAlignment="1" applyProtection="1">
      <alignment horizontal="center" vertical="center"/>
      <protection hidden="1"/>
    </xf>
    <xf numFmtId="49" fontId="10" fillId="3" borderId="1" xfId="913" applyNumberFormat="1" applyFont="1" applyFill="1" applyBorder="1" applyAlignment="1" applyProtection="1">
      <alignment horizontal="center" vertical="center"/>
      <protection hidden="1"/>
    </xf>
    <xf numFmtId="0" fontId="45" fillId="23" borderId="1" xfId="908" applyFont="1" applyFill="1" applyBorder="1" applyAlignment="1" applyProtection="1">
      <alignment horizontal="center" vertical="center"/>
      <protection hidden="1"/>
    </xf>
    <xf numFmtId="0" fontId="10" fillId="23" borderId="57" xfId="908" applyNumberFormat="1" applyFont="1" applyFill="1" applyBorder="1" applyAlignment="1" applyProtection="1">
      <alignment horizontal="center" vertical="center"/>
      <protection hidden="1"/>
    </xf>
    <xf numFmtId="0" fontId="10" fillId="14" borderId="0" xfId="908" applyNumberFormat="1" applyFont="1" applyFill="1" applyBorder="1" applyAlignment="1" applyProtection="1">
      <alignment horizontal="center" vertical="center" wrapText="1"/>
      <protection hidden="1"/>
    </xf>
    <xf numFmtId="0" fontId="10" fillId="14" borderId="105" xfId="908" applyNumberFormat="1" applyFont="1" applyFill="1" applyBorder="1" applyAlignment="1" applyProtection="1">
      <alignment horizontal="center" vertical="center" wrapText="1"/>
      <protection hidden="1"/>
    </xf>
    <xf numFmtId="0" fontId="10" fillId="11" borderId="53" xfId="913" applyFont="1" applyFill="1" applyBorder="1" applyAlignment="1" applyProtection="1">
      <alignment horizontal="center" vertical="center"/>
      <protection hidden="1"/>
    </xf>
    <xf numFmtId="0" fontId="10" fillId="11" borderId="55" xfId="913" applyFont="1" applyFill="1" applyBorder="1" applyAlignment="1" applyProtection="1">
      <alignment horizontal="center" vertical="center"/>
      <protection hidden="1"/>
    </xf>
    <xf numFmtId="0" fontId="10" fillId="2" borderId="1" xfId="913" applyFont="1" applyFill="1" applyBorder="1" applyAlignment="1" applyProtection="1">
      <alignment horizontal="center" vertical="center"/>
      <protection hidden="1"/>
    </xf>
    <xf numFmtId="49" fontId="10" fillId="2" borderId="1" xfId="913" applyNumberFormat="1" applyFont="1" applyFill="1" applyBorder="1" applyAlignment="1" applyProtection="1">
      <alignment horizontal="center" vertical="center"/>
      <protection hidden="1"/>
    </xf>
    <xf numFmtId="0" fontId="47" fillId="25" borderId="2" xfId="908" applyFont="1" applyFill="1" applyBorder="1" applyAlignment="1" applyProtection="1">
      <alignment horizontal="center" vertical="center" wrapText="1"/>
      <protection hidden="1"/>
    </xf>
    <xf numFmtId="0" fontId="47" fillId="25" borderId="56" xfId="908" applyFont="1" applyFill="1" applyBorder="1" applyAlignment="1" applyProtection="1">
      <alignment horizontal="center" vertical="center" wrapText="1"/>
      <protection hidden="1"/>
    </xf>
    <xf numFmtId="0" fontId="47" fillId="25" borderId="57" xfId="908" applyFont="1" applyFill="1" applyBorder="1" applyAlignment="1" applyProtection="1">
      <alignment horizontal="center" vertical="center" wrapText="1"/>
      <protection hidden="1"/>
    </xf>
    <xf numFmtId="0" fontId="10" fillId="15" borderId="53" xfId="912" applyFont="1" applyFill="1" applyBorder="1" applyAlignment="1" applyProtection="1">
      <alignment horizontal="center" vertical="center"/>
      <protection hidden="1"/>
    </xf>
    <xf numFmtId="0" fontId="10" fillId="15" borderId="54" xfId="912" applyFont="1" applyFill="1" applyBorder="1" applyAlignment="1" applyProtection="1">
      <alignment horizontal="center" vertical="center"/>
      <protection hidden="1"/>
    </xf>
    <xf numFmtId="0" fontId="10" fillId="15" borderId="55" xfId="912" applyFont="1" applyFill="1" applyBorder="1" applyAlignment="1" applyProtection="1">
      <alignment horizontal="center" vertical="center"/>
      <protection hidden="1"/>
    </xf>
    <xf numFmtId="0" fontId="10" fillId="15" borderId="2" xfId="908" applyNumberFormat="1" applyFont="1" applyFill="1" applyBorder="1" applyAlignment="1" applyProtection="1">
      <alignment horizontal="center" vertical="center" wrapText="1"/>
      <protection hidden="1"/>
    </xf>
    <xf numFmtId="0" fontId="10" fillId="15" borderId="56" xfId="908" applyNumberFormat="1" applyFont="1" applyFill="1" applyBorder="1" applyAlignment="1" applyProtection="1">
      <alignment horizontal="center" vertical="center" wrapText="1"/>
      <protection hidden="1"/>
    </xf>
    <xf numFmtId="0" fontId="10" fillId="15" borderId="57" xfId="908" applyNumberFormat="1" applyFont="1" applyFill="1" applyBorder="1" applyAlignment="1" applyProtection="1">
      <alignment horizontal="center" vertical="center" wrapText="1"/>
      <protection hidden="1"/>
    </xf>
    <xf numFmtId="0" fontId="10" fillId="11" borderId="54" xfId="913" applyFont="1" applyFill="1" applyBorder="1" applyAlignment="1" applyProtection="1">
      <alignment horizontal="center" vertical="center"/>
      <protection hidden="1"/>
    </xf>
    <xf numFmtId="0" fontId="10" fillId="3" borderId="53" xfId="913" applyFont="1" applyFill="1" applyBorder="1" applyAlignment="1" applyProtection="1">
      <alignment horizontal="center" vertical="center"/>
      <protection hidden="1"/>
    </xf>
    <xf numFmtId="0" fontId="10" fillId="3" borderId="54" xfId="913" applyFont="1" applyFill="1" applyBorder="1" applyAlignment="1" applyProtection="1">
      <alignment horizontal="center" vertical="center"/>
      <protection hidden="1"/>
    </xf>
    <xf numFmtId="0" fontId="10" fillId="3" borderId="55" xfId="913" applyFont="1" applyFill="1" applyBorder="1" applyAlignment="1" applyProtection="1">
      <alignment horizontal="center" vertical="center"/>
      <protection hidden="1"/>
    </xf>
    <xf numFmtId="0" fontId="10" fillId="2" borderId="53" xfId="913" applyFont="1" applyFill="1" applyBorder="1" applyAlignment="1" applyProtection="1">
      <alignment horizontal="center" vertical="center"/>
      <protection hidden="1"/>
    </xf>
    <xf numFmtId="0" fontId="10" fillId="2" borderId="54" xfId="913" applyFont="1" applyFill="1" applyBorder="1" applyAlignment="1" applyProtection="1">
      <alignment horizontal="center" vertical="center"/>
      <protection hidden="1"/>
    </xf>
    <xf numFmtId="0" fontId="10" fillId="2" borderId="55" xfId="913" applyFont="1" applyFill="1" applyBorder="1" applyAlignment="1" applyProtection="1">
      <alignment horizontal="center" vertical="center"/>
      <protection hidden="1"/>
    </xf>
    <xf numFmtId="0" fontId="9" fillId="11" borderId="1" xfId="913" applyFont="1" applyFill="1" applyBorder="1" applyAlignment="1" applyProtection="1">
      <alignment horizontal="center" vertical="center"/>
      <protection hidden="1"/>
    </xf>
    <xf numFmtId="0" fontId="10" fillId="11" borderId="1" xfId="913" applyFont="1" applyFill="1" applyBorder="1" applyAlignment="1" applyProtection="1">
      <alignment horizontal="center" vertical="center"/>
      <protection hidden="1"/>
    </xf>
    <xf numFmtId="0" fontId="46" fillId="4" borderId="53" xfId="913" applyFont="1" applyFill="1" applyBorder="1" applyAlignment="1" applyProtection="1">
      <alignment horizontal="center" vertical="center"/>
      <protection hidden="1"/>
    </xf>
    <xf numFmtId="0" fontId="46" fillId="4" borderId="54" xfId="913" applyFont="1" applyFill="1" applyBorder="1" applyAlignment="1" applyProtection="1">
      <alignment horizontal="center" vertical="center"/>
      <protection hidden="1"/>
    </xf>
    <xf numFmtId="0" fontId="46" fillId="4" borderId="55" xfId="913" applyFont="1" applyFill="1" applyBorder="1" applyAlignment="1" applyProtection="1">
      <alignment horizontal="center" vertical="center"/>
      <protection hidden="1"/>
    </xf>
    <xf numFmtId="49" fontId="10" fillId="11" borderId="53" xfId="913" applyNumberFormat="1" applyFont="1" applyFill="1" applyBorder="1" applyAlignment="1" applyProtection="1">
      <alignment horizontal="center" vertical="center"/>
      <protection hidden="1"/>
    </xf>
    <xf numFmtId="49" fontId="10" fillId="11" borderId="55" xfId="913" applyNumberFormat="1" applyFont="1" applyFill="1" applyBorder="1" applyAlignment="1" applyProtection="1">
      <alignment horizontal="center" vertical="center"/>
      <protection hidden="1"/>
    </xf>
    <xf numFmtId="0" fontId="48" fillId="13" borderId="1" xfId="913" applyFont="1" applyFill="1" applyBorder="1" applyAlignment="1" applyProtection="1">
      <alignment horizontal="center" vertical="center"/>
      <protection hidden="1"/>
    </xf>
    <xf numFmtId="0" fontId="48" fillId="14" borderId="1" xfId="913" applyFont="1" applyFill="1" applyBorder="1" applyAlignment="1" applyProtection="1">
      <alignment horizontal="center" vertical="center"/>
      <protection hidden="1"/>
    </xf>
    <xf numFmtId="0" fontId="10" fillId="15" borderId="53" xfId="913" applyFont="1" applyFill="1" applyBorder="1" applyAlignment="1" applyProtection="1">
      <alignment horizontal="center"/>
      <protection hidden="1"/>
    </xf>
    <xf numFmtId="0" fontId="10" fillId="15" borderId="54" xfId="913" applyFont="1" applyFill="1" applyBorder="1" applyAlignment="1" applyProtection="1">
      <alignment horizontal="center"/>
      <protection hidden="1"/>
    </xf>
    <xf numFmtId="0" fontId="10" fillId="16" borderId="53" xfId="913" applyFont="1" applyFill="1" applyBorder="1" applyAlignment="1" applyProtection="1">
      <alignment horizontal="center"/>
      <protection hidden="1"/>
    </xf>
    <xf numFmtId="0" fontId="10" fillId="16" borderId="54" xfId="913" applyFont="1" applyFill="1" applyBorder="1" applyAlignment="1" applyProtection="1">
      <alignment horizontal="center"/>
      <protection hidden="1"/>
    </xf>
    <xf numFmtId="0" fontId="47" fillId="14" borderId="1" xfId="913" applyFont="1" applyFill="1" applyBorder="1" applyAlignment="1" applyProtection="1">
      <alignment horizontal="center" vertical="center"/>
      <protection hidden="1"/>
    </xf>
    <xf numFmtId="0" fontId="45" fillId="14" borderId="1" xfId="908" applyFont="1" applyFill="1" applyBorder="1" applyAlignment="1" applyProtection="1">
      <alignment horizontal="center" vertical="center"/>
      <protection hidden="1"/>
    </xf>
    <xf numFmtId="0" fontId="45" fillId="19" borderId="1" xfId="908" applyFont="1" applyFill="1" applyBorder="1" applyAlignment="1" applyProtection="1">
      <alignment horizontal="center" vertical="center"/>
      <protection hidden="1"/>
    </xf>
    <xf numFmtId="0" fontId="45" fillId="24" borderId="1" xfId="908" applyFont="1" applyFill="1" applyBorder="1" applyAlignment="1" applyProtection="1">
      <alignment horizontal="center" vertical="center"/>
      <protection hidden="1"/>
    </xf>
    <xf numFmtId="0" fontId="10" fillId="15" borderId="0" xfId="908" applyNumberFormat="1" applyFont="1" applyFill="1" applyBorder="1" applyAlignment="1" applyProtection="1">
      <alignment horizontal="center" vertical="center" wrapText="1"/>
      <protection hidden="1"/>
    </xf>
    <xf numFmtId="0" fontId="10" fillId="15" borderId="105" xfId="908" applyNumberFormat="1" applyFont="1" applyFill="1" applyBorder="1" applyAlignment="1" applyProtection="1">
      <alignment horizontal="center" vertical="center" wrapText="1"/>
      <protection hidden="1"/>
    </xf>
    <xf numFmtId="0" fontId="10" fillId="14" borderId="53" xfId="912" applyFont="1" applyFill="1" applyBorder="1" applyAlignment="1" applyProtection="1">
      <alignment horizontal="center" vertical="center"/>
      <protection hidden="1"/>
    </xf>
    <xf numFmtId="0" fontId="10" fillId="14" borderId="54" xfId="912" applyFont="1" applyFill="1" applyBorder="1" applyAlignment="1" applyProtection="1">
      <alignment horizontal="center" vertical="center"/>
      <protection hidden="1"/>
    </xf>
    <xf numFmtId="0" fontId="10" fillId="14" borderId="55" xfId="912" applyFont="1" applyFill="1" applyBorder="1" applyAlignment="1" applyProtection="1">
      <alignment horizontal="center" vertical="center"/>
      <protection hidden="1"/>
    </xf>
    <xf numFmtId="0" fontId="10" fillId="14" borderId="53" xfId="908" applyNumberFormat="1" applyFont="1" applyFill="1" applyBorder="1" applyAlignment="1" applyProtection="1">
      <alignment horizontal="center" vertical="center"/>
      <protection hidden="1"/>
    </xf>
    <xf numFmtId="0" fontId="10" fillId="14" borderId="54" xfId="908" applyNumberFormat="1" applyFont="1" applyFill="1" applyBorder="1" applyAlignment="1" applyProtection="1">
      <alignment horizontal="center" vertical="center"/>
      <protection hidden="1"/>
    </xf>
    <xf numFmtId="0" fontId="10" fillId="14" borderId="55" xfId="908" applyNumberFormat="1" applyFont="1" applyFill="1" applyBorder="1" applyAlignment="1" applyProtection="1">
      <alignment horizontal="center" vertical="center"/>
      <protection hidden="1"/>
    </xf>
    <xf numFmtId="0" fontId="10" fillId="24" borderId="53" xfId="908" applyNumberFormat="1" applyFont="1" applyFill="1" applyBorder="1" applyAlignment="1" applyProtection="1">
      <alignment horizontal="center" vertical="center"/>
      <protection hidden="1"/>
    </xf>
    <xf numFmtId="0" fontId="10" fillId="24" borderId="54" xfId="908" applyNumberFormat="1" applyFont="1" applyFill="1" applyBorder="1" applyAlignment="1" applyProtection="1">
      <alignment horizontal="center" vertical="center"/>
      <protection hidden="1"/>
    </xf>
    <xf numFmtId="0" fontId="10" fillId="24" borderId="55" xfId="908" applyNumberFormat="1" applyFont="1" applyFill="1" applyBorder="1" applyAlignment="1" applyProtection="1">
      <alignment horizontal="center" vertical="center"/>
      <protection hidden="1"/>
    </xf>
    <xf numFmtId="0" fontId="10" fillId="24" borderId="57" xfId="908" applyNumberFormat="1" applyFont="1" applyFill="1" applyBorder="1" applyAlignment="1" applyProtection="1">
      <alignment horizontal="center" vertical="center"/>
      <protection hidden="1"/>
    </xf>
    <xf numFmtId="0" fontId="10" fillId="19" borderId="57" xfId="908" applyNumberFormat="1" applyFont="1" applyFill="1" applyBorder="1" applyAlignment="1" applyProtection="1">
      <alignment horizontal="center" vertical="center"/>
      <protection hidden="1"/>
    </xf>
    <xf numFmtId="0" fontId="10" fillId="24" borderId="0" xfId="908" applyNumberFormat="1" applyFont="1" applyFill="1" applyBorder="1" applyAlignment="1" applyProtection="1">
      <alignment horizontal="center" vertical="center" wrapText="1"/>
      <protection hidden="1"/>
    </xf>
    <xf numFmtId="0" fontId="10" fillId="24" borderId="105" xfId="908" applyNumberFormat="1" applyFont="1" applyFill="1" applyBorder="1" applyAlignment="1" applyProtection="1">
      <alignment horizontal="center" vertical="center" wrapText="1"/>
      <protection hidden="1"/>
    </xf>
    <xf numFmtId="0" fontId="10" fillId="24" borderId="53" xfId="912" applyFont="1" applyFill="1" applyBorder="1" applyAlignment="1" applyProtection="1">
      <alignment horizontal="center" vertical="center"/>
      <protection hidden="1"/>
    </xf>
    <xf numFmtId="0" fontId="10" fillId="24" borderId="54" xfId="912" applyFont="1" applyFill="1" applyBorder="1" applyAlignment="1" applyProtection="1">
      <alignment horizontal="center" vertical="center"/>
      <protection hidden="1"/>
    </xf>
    <xf numFmtId="0" fontId="10" fillId="24" borderId="55" xfId="912" applyFont="1" applyFill="1" applyBorder="1" applyAlignment="1" applyProtection="1">
      <alignment horizontal="center" vertical="center"/>
      <protection hidden="1"/>
    </xf>
    <xf numFmtId="0" fontId="10" fillId="14" borderId="57" xfId="908" applyNumberFormat="1" applyFont="1" applyFill="1" applyBorder="1" applyAlignment="1" applyProtection="1">
      <alignment horizontal="center" vertical="center"/>
      <protection hidden="1"/>
    </xf>
    <xf numFmtId="0" fontId="44" fillId="0" borderId="0" xfId="908" applyFont="1" applyAlignment="1" applyProtection="1">
      <alignment horizontal="left" vertical="center"/>
      <protection hidden="1"/>
    </xf>
    <xf numFmtId="0" fontId="45" fillId="17" borderId="1" xfId="908" applyFont="1" applyFill="1" applyBorder="1" applyAlignment="1" applyProtection="1">
      <alignment horizontal="center" vertical="center"/>
      <protection hidden="1"/>
    </xf>
    <xf numFmtId="0" fontId="10" fillId="15" borderId="1" xfId="908" quotePrefix="1" applyNumberFormat="1" applyFont="1" applyFill="1" applyBorder="1" applyAlignment="1" applyProtection="1">
      <alignment horizontal="center" vertical="center"/>
      <protection hidden="1"/>
    </xf>
    <xf numFmtId="0" fontId="45" fillId="18" borderId="1" xfId="908" applyFont="1" applyFill="1" applyBorder="1" applyAlignment="1" applyProtection="1">
      <alignment horizontal="center" vertical="center"/>
      <protection hidden="1"/>
    </xf>
    <xf numFmtId="0" fontId="10" fillId="17" borderId="0" xfId="908" applyNumberFormat="1" applyFont="1" applyFill="1" applyBorder="1" applyAlignment="1" applyProtection="1">
      <alignment horizontal="center" vertical="center" wrapText="1"/>
      <protection hidden="1"/>
    </xf>
    <xf numFmtId="0" fontId="10" fillId="17" borderId="105" xfId="908" applyNumberFormat="1" applyFont="1" applyFill="1" applyBorder="1" applyAlignment="1" applyProtection="1">
      <alignment horizontal="center" vertical="center" wrapText="1"/>
      <protection hidden="1"/>
    </xf>
    <xf numFmtId="0" fontId="45" fillId="3" borderId="1" xfId="908" applyFont="1" applyFill="1" applyBorder="1" applyAlignment="1" applyProtection="1">
      <alignment horizontal="center" vertical="center"/>
      <protection hidden="1"/>
    </xf>
    <xf numFmtId="0" fontId="45" fillId="2" borderId="1" xfId="908" applyFont="1" applyFill="1" applyBorder="1" applyAlignment="1" applyProtection="1">
      <alignment horizontal="center" vertical="center"/>
      <protection hidden="1"/>
    </xf>
    <xf numFmtId="0" fontId="45" fillId="11" borderId="1" xfId="908" applyFont="1" applyFill="1" applyBorder="1" applyAlignment="1" applyProtection="1">
      <alignment horizontal="center" vertical="center"/>
      <protection hidden="1"/>
    </xf>
    <xf numFmtId="0" fontId="10" fillId="17" borderId="53" xfId="912" applyFont="1" applyFill="1" applyBorder="1" applyAlignment="1" applyProtection="1">
      <alignment horizontal="center" vertical="center"/>
      <protection hidden="1"/>
    </xf>
    <xf numFmtId="0" fontId="10" fillId="17" borderId="54" xfId="912" applyFont="1" applyFill="1" applyBorder="1" applyAlignment="1" applyProtection="1">
      <alignment horizontal="center" vertical="center"/>
      <protection hidden="1"/>
    </xf>
    <xf numFmtId="0" fontId="10" fillId="17" borderId="1" xfId="912" applyFont="1" applyFill="1" applyBorder="1" applyAlignment="1" applyProtection="1">
      <alignment horizontal="center" vertical="center"/>
      <protection hidden="1"/>
    </xf>
    <xf numFmtId="0" fontId="10" fillId="17" borderId="57" xfId="908" applyNumberFormat="1" applyFont="1" applyFill="1" applyBorder="1" applyAlignment="1" applyProtection="1">
      <alignment horizontal="center" vertical="center"/>
      <protection hidden="1"/>
    </xf>
    <xf numFmtId="0" fontId="10" fillId="17" borderId="53" xfId="908" applyNumberFormat="1" applyFont="1" applyFill="1" applyBorder="1" applyAlignment="1" applyProtection="1">
      <alignment horizontal="center" vertical="center"/>
      <protection hidden="1"/>
    </xf>
    <xf numFmtId="0" fontId="10" fillId="17" borderId="55" xfId="908" applyNumberFormat="1" applyFont="1" applyFill="1" applyBorder="1" applyAlignment="1" applyProtection="1">
      <alignment horizontal="center" vertical="center"/>
      <protection hidden="1"/>
    </xf>
    <xf numFmtId="0" fontId="10" fillId="18" borderId="0" xfId="908" applyNumberFormat="1" applyFont="1" applyFill="1" applyBorder="1" applyAlignment="1" applyProtection="1">
      <alignment horizontal="center" vertical="center" wrapText="1"/>
      <protection hidden="1"/>
    </xf>
    <xf numFmtId="0" fontId="10" fillId="18" borderId="105" xfId="908" applyNumberFormat="1" applyFont="1" applyFill="1" applyBorder="1" applyAlignment="1" applyProtection="1">
      <alignment horizontal="center" vertical="center" wrapText="1"/>
      <protection hidden="1"/>
    </xf>
    <xf numFmtId="0" fontId="10" fillId="18" borderId="53" xfId="912" applyFont="1" applyFill="1" applyBorder="1" applyAlignment="1" applyProtection="1">
      <alignment horizontal="center" vertical="center"/>
      <protection hidden="1"/>
    </xf>
    <xf numFmtId="0" fontId="10" fillId="18" borderId="54" xfId="912" applyFont="1" applyFill="1" applyBorder="1" applyAlignment="1" applyProtection="1">
      <alignment horizontal="center" vertical="center"/>
      <protection hidden="1"/>
    </xf>
    <xf numFmtId="0" fontId="10" fillId="18" borderId="1" xfId="912" applyFont="1" applyFill="1" applyBorder="1" applyAlignment="1" applyProtection="1">
      <alignment horizontal="center" vertical="center"/>
      <protection hidden="1"/>
    </xf>
    <xf numFmtId="0" fontId="10" fillId="18" borderId="57" xfId="908" applyNumberFormat="1" applyFont="1" applyFill="1" applyBorder="1" applyAlignment="1" applyProtection="1">
      <alignment horizontal="center" vertical="center"/>
      <protection hidden="1"/>
    </xf>
    <xf numFmtId="0" fontId="10" fillId="18" borderId="53" xfId="908" applyNumberFormat="1" applyFont="1" applyFill="1" applyBorder="1" applyAlignment="1" applyProtection="1">
      <alignment horizontal="center" vertical="center"/>
      <protection hidden="1"/>
    </xf>
    <xf numFmtId="0" fontId="10" fillId="18" borderId="55" xfId="908" applyNumberFormat="1" applyFont="1" applyFill="1" applyBorder="1" applyAlignment="1" applyProtection="1">
      <alignment horizontal="center" vertical="center"/>
      <protection hidden="1"/>
    </xf>
    <xf numFmtId="0" fontId="10" fillId="3" borderId="0" xfId="908" applyNumberFormat="1" applyFont="1" applyFill="1" applyBorder="1" applyAlignment="1" applyProtection="1">
      <alignment horizontal="center" vertical="center" wrapText="1"/>
      <protection hidden="1"/>
    </xf>
    <xf numFmtId="0" fontId="10" fillId="3" borderId="105" xfId="908" applyNumberFormat="1" applyFont="1" applyFill="1" applyBorder="1" applyAlignment="1" applyProtection="1">
      <alignment horizontal="center" vertical="center" wrapText="1"/>
      <protection hidden="1"/>
    </xf>
    <xf numFmtId="0" fontId="10" fillId="3" borderId="53" xfId="912" applyFont="1" applyFill="1" applyBorder="1" applyAlignment="1" applyProtection="1">
      <alignment horizontal="center" vertical="center"/>
      <protection hidden="1"/>
    </xf>
    <xf numFmtId="0" fontId="10" fillId="3" borderId="54" xfId="912" applyFont="1" applyFill="1" applyBorder="1" applyAlignment="1" applyProtection="1">
      <alignment horizontal="center" vertical="center"/>
      <protection hidden="1"/>
    </xf>
    <xf numFmtId="0" fontId="10" fillId="3" borderId="1" xfId="912" applyFont="1" applyFill="1" applyBorder="1" applyAlignment="1" applyProtection="1">
      <alignment horizontal="center" vertical="center"/>
      <protection hidden="1"/>
    </xf>
    <xf numFmtId="0" fontId="10" fillId="3" borderId="57" xfId="908" applyNumberFormat="1" applyFont="1" applyFill="1" applyBorder="1" applyAlignment="1" applyProtection="1">
      <alignment horizontal="center" vertical="center"/>
      <protection hidden="1"/>
    </xf>
    <xf numFmtId="0" fontId="10" fillId="3" borderId="53" xfId="908" applyNumberFormat="1" applyFont="1" applyFill="1" applyBorder="1" applyAlignment="1" applyProtection="1">
      <alignment horizontal="center" vertical="center"/>
      <protection hidden="1"/>
    </xf>
    <xf numFmtId="0" fontId="10" fillId="3" borderId="55" xfId="908" applyNumberFormat="1" applyFont="1" applyFill="1" applyBorder="1" applyAlignment="1" applyProtection="1">
      <alignment horizontal="center" vertical="center"/>
      <protection hidden="1"/>
    </xf>
    <xf numFmtId="0" fontId="10" fillId="2" borderId="0" xfId="908" applyNumberFormat="1" applyFont="1" applyFill="1" applyBorder="1" applyAlignment="1" applyProtection="1">
      <alignment horizontal="center" vertical="center" wrapText="1"/>
      <protection hidden="1"/>
    </xf>
    <xf numFmtId="0" fontId="10" fillId="2" borderId="105" xfId="908" applyNumberFormat="1" applyFont="1" applyFill="1" applyBorder="1" applyAlignment="1" applyProtection="1">
      <alignment horizontal="center" vertical="center" wrapText="1"/>
      <protection hidden="1"/>
    </xf>
    <xf numFmtId="0" fontId="10" fillId="2" borderId="53" xfId="912" applyFont="1" applyFill="1" applyBorder="1" applyAlignment="1" applyProtection="1">
      <alignment horizontal="center" vertical="center"/>
      <protection hidden="1"/>
    </xf>
    <xf numFmtId="0" fontId="10" fillId="2" borderId="54" xfId="912" applyFont="1" applyFill="1" applyBorder="1" applyAlignment="1" applyProtection="1">
      <alignment horizontal="center" vertical="center"/>
      <protection hidden="1"/>
    </xf>
    <xf numFmtId="0" fontId="10" fillId="2" borderId="1" xfId="912" applyFont="1" applyFill="1" applyBorder="1" applyAlignment="1" applyProtection="1">
      <alignment horizontal="center" vertical="center"/>
      <protection hidden="1"/>
    </xf>
    <xf numFmtId="0" fontId="10" fillId="2" borderId="57" xfId="908" applyNumberFormat="1" applyFont="1" applyFill="1" applyBorder="1" applyAlignment="1" applyProtection="1">
      <alignment horizontal="center" vertical="center"/>
      <protection hidden="1"/>
    </xf>
    <xf numFmtId="0" fontId="10" fillId="2" borderId="53" xfId="908" applyNumberFormat="1" applyFont="1" applyFill="1" applyBorder="1" applyAlignment="1" applyProtection="1">
      <alignment horizontal="center" vertical="center"/>
      <protection hidden="1"/>
    </xf>
    <xf numFmtId="0" fontId="10" fillId="2" borderId="55" xfId="908" applyNumberFormat="1" applyFont="1" applyFill="1" applyBorder="1" applyAlignment="1" applyProtection="1">
      <alignment horizontal="center" vertical="center"/>
      <protection hidden="1"/>
    </xf>
    <xf numFmtId="0" fontId="10" fillId="11" borderId="0" xfId="908" applyNumberFormat="1" applyFont="1" applyFill="1" applyBorder="1" applyAlignment="1" applyProtection="1">
      <alignment horizontal="center" vertical="center" wrapText="1"/>
      <protection hidden="1"/>
    </xf>
    <xf numFmtId="0" fontId="10" fillId="11" borderId="105" xfId="908" applyNumberFormat="1" applyFont="1" applyFill="1" applyBorder="1" applyAlignment="1" applyProtection="1">
      <alignment horizontal="center" vertical="center" wrapText="1"/>
      <protection hidden="1"/>
    </xf>
    <xf numFmtId="0" fontId="10" fillId="11" borderId="53" xfId="912" applyFont="1" applyFill="1" applyBorder="1" applyAlignment="1" applyProtection="1">
      <alignment horizontal="center" vertical="center"/>
      <protection hidden="1"/>
    </xf>
    <xf numFmtId="0" fontId="10" fillId="11" borderId="54" xfId="912" applyFont="1" applyFill="1" applyBorder="1" applyAlignment="1" applyProtection="1">
      <alignment horizontal="center" vertical="center"/>
      <protection hidden="1"/>
    </xf>
    <xf numFmtId="0" fontId="10" fillId="11" borderId="1" xfId="912" applyFont="1" applyFill="1" applyBorder="1" applyAlignment="1" applyProtection="1">
      <alignment horizontal="center" vertical="center"/>
      <protection hidden="1"/>
    </xf>
    <xf numFmtId="0" fontId="10" fillId="11" borderId="57" xfId="908" applyNumberFormat="1" applyFont="1" applyFill="1" applyBorder="1" applyAlignment="1" applyProtection="1">
      <alignment horizontal="center" vertical="center"/>
      <protection hidden="1"/>
    </xf>
    <xf numFmtId="0" fontId="10" fillId="11" borderId="53" xfId="908" applyNumberFormat="1" applyFont="1" applyFill="1" applyBorder="1" applyAlignment="1" applyProtection="1">
      <alignment horizontal="center" vertical="center"/>
      <protection hidden="1"/>
    </xf>
    <xf numFmtId="0" fontId="10" fillId="11" borderId="55" xfId="908" applyNumberFormat="1" applyFont="1" applyFill="1" applyBorder="1" applyAlignment="1" applyProtection="1">
      <alignment horizontal="center" vertical="center"/>
      <protection hidden="1"/>
    </xf>
    <xf numFmtId="0" fontId="10" fillId="19" borderId="1" xfId="912" applyFont="1" applyFill="1" applyBorder="1" applyAlignment="1" applyProtection="1">
      <alignment horizontal="center" vertical="center"/>
      <protection hidden="1"/>
    </xf>
    <xf numFmtId="0" fontId="96" fillId="13" borderId="2" xfId="24" applyFont="1" applyFill="1" applyBorder="1" applyAlignment="1" applyProtection="1">
      <alignment horizontal="center" vertical="center" textRotation="90"/>
      <protection hidden="1"/>
    </xf>
    <xf numFmtId="0" fontId="96" fillId="13" borderId="56" xfId="24" applyFont="1" applyFill="1" applyBorder="1" applyAlignment="1" applyProtection="1">
      <alignment horizontal="center" vertical="center" textRotation="90"/>
      <protection hidden="1"/>
    </xf>
    <xf numFmtId="0" fontId="96" fillId="13" borderId="57" xfId="24" applyFont="1" applyFill="1" applyBorder="1" applyAlignment="1" applyProtection="1">
      <alignment horizontal="center" vertical="center" textRotation="90"/>
      <protection hidden="1"/>
    </xf>
    <xf numFmtId="0" fontId="14" fillId="24" borderId="53" xfId="908" applyNumberFormat="1" applyFont="1" applyFill="1" applyBorder="1" applyAlignment="1" applyProtection="1">
      <alignment horizontal="center" vertical="center"/>
      <protection hidden="1"/>
    </xf>
    <xf numFmtId="0" fontId="14" fillId="24" borderId="55" xfId="908" applyNumberFormat="1" applyFont="1" applyFill="1" applyBorder="1" applyAlignment="1" applyProtection="1">
      <alignment horizontal="center" vertical="center"/>
      <protection hidden="1"/>
    </xf>
    <xf numFmtId="0" fontId="46" fillId="25" borderId="1" xfId="908" applyFont="1" applyFill="1" applyBorder="1" applyAlignment="1" applyProtection="1">
      <alignment horizontal="center" vertical="center" wrapText="1"/>
      <protection hidden="1"/>
    </xf>
    <xf numFmtId="0" fontId="14" fillId="24" borderId="1" xfId="908" applyNumberFormat="1" applyFont="1" applyFill="1" applyBorder="1" applyAlignment="1" applyProtection="1">
      <alignment horizontal="center" vertical="center"/>
      <protection hidden="1"/>
    </xf>
    <xf numFmtId="0" fontId="47" fillId="13" borderId="1" xfId="908" applyNumberFormat="1" applyFont="1" applyFill="1" applyBorder="1" applyAlignment="1" applyProtection="1">
      <alignment horizontal="center" vertical="center"/>
      <protection hidden="1"/>
    </xf>
    <xf numFmtId="0" fontId="47" fillId="17" borderId="1" xfId="908" applyNumberFormat="1" applyFont="1" applyFill="1" applyBorder="1" applyAlignment="1" applyProtection="1">
      <alignment horizontal="center" vertical="center"/>
      <protection hidden="1"/>
    </xf>
    <xf numFmtId="0" fontId="9" fillId="17" borderId="1" xfId="908" applyNumberFormat="1" applyFont="1" applyFill="1" applyBorder="1" applyAlignment="1" applyProtection="1">
      <alignment horizontal="center" vertical="center"/>
      <protection hidden="1"/>
    </xf>
    <xf numFmtId="0" fontId="45" fillId="17" borderId="76" xfId="908" applyFont="1" applyFill="1" applyBorder="1" applyAlignment="1" applyProtection="1">
      <alignment horizontal="center" vertical="center"/>
      <protection hidden="1"/>
    </xf>
    <xf numFmtId="0" fontId="45" fillId="17" borderId="191" xfId="908" applyFont="1" applyFill="1" applyBorder="1" applyAlignment="1" applyProtection="1">
      <alignment horizontal="center" vertical="center"/>
      <protection hidden="1"/>
    </xf>
    <xf numFmtId="0" fontId="45" fillId="17" borderId="86" xfId="908" applyFont="1" applyFill="1" applyBorder="1" applyAlignment="1" applyProtection="1">
      <alignment horizontal="center" vertical="center"/>
      <protection hidden="1"/>
    </xf>
    <xf numFmtId="0" fontId="45" fillId="17" borderId="110" xfId="908" applyFont="1" applyFill="1" applyBorder="1" applyAlignment="1" applyProtection="1">
      <alignment horizontal="center" vertical="center"/>
      <protection hidden="1"/>
    </xf>
    <xf numFmtId="0" fontId="45" fillId="17" borderId="105" xfId="908" applyFont="1" applyFill="1" applyBorder="1" applyAlignment="1" applyProtection="1">
      <alignment horizontal="center" vertical="center"/>
      <protection hidden="1"/>
    </xf>
    <xf numFmtId="0" fontId="45" fillId="17" borderId="104" xfId="908" applyFont="1" applyFill="1" applyBorder="1" applyAlignment="1" applyProtection="1">
      <alignment horizontal="center" vertical="center"/>
      <protection hidden="1"/>
    </xf>
    <xf numFmtId="0" fontId="65" fillId="13" borderId="1" xfId="908" applyFont="1" applyFill="1" applyBorder="1" applyAlignment="1" applyProtection="1">
      <alignment horizontal="center" vertical="center" wrapText="1"/>
      <protection hidden="1"/>
    </xf>
    <xf numFmtId="0" fontId="97" fillId="0" borderId="2" xfId="24" applyBorder="1" applyAlignment="1" applyProtection="1">
      <alignment horizontal="center" vertical="center" wrapText="1"/>
      <protection hidden="1"/>
    </xf>
    <xf numFmtId="0" fontId="97" fillId="0" borderId="57" xfId="24" applyBorder="1" applyAlignment="1" applyProtection="1">
      <alignment horizontal="center" vertical="center" wrapText="1"/>
      <protection hidden="1"/>
    </xf>
    <xf numFmtId="0" fontId="81" fillId="0" borderId="56" xfId="12" applyFont="1" applyBorder="1" applyAlignment="1" applyProtection="1">
      <alignment horizontal="center" vertical="center" wrapText="1"/>
    </xf>
    <xf numFmtId="0" fontId="81" fillId="0" borderId="57" xfId="12" applyFont="1" applyBorder="1" applyAlignment="1" applyProtection="1">
      <alignment horizontal="center" vertical="center" wrapText="1"/>
    </xf>
    <xf numFmtId="0" fontId="81" fillId="0" borderId="53" xfId="12" applyFont="1" applyBorder="1" applyAlignment="1" applyProtection="1">
      <alignment horizontal="center" vertical="center" wrapText="1"/>
    </xf>
    <xf numFmtId="0" fontId="81" fillId="0" borderId="54" xfId="12" applyFont="1" applyBorder="1" applyAlignment="1" applyProtection="1">
      <alignment horizontal="center" vertical="center" wrapText="1"/>
    </xf>
    <xf numFmtId="0" fontId="81" fillId="0" borderId="55" xfId="12" applyFont="1" applyBorder="1" applyAlignment="1" applyProtection="1">
      <alignment horizontal="center" vertical="center" wrapText="1"/>
    </xf>
    <xf numFmtId="49" fontId="80" fillId="0" borderId="2" xfId="12" applyNumberFormat="1" applyFont="1" applyBorder="1" applyAlignment="1" applyProtection="1">
      <alignment horizontal="center" vertical="center"/>
    </xf>
    <xf numFmtId="49" fontId="80" fillId="0" borderId="57" xfId="12" applyNumberFormat="1" applyFont="1" applyBorder="1" applyAlignment="1" applyProtection="1">
      <alignment horizontal="center" vertical="center"/>
    </xf>
    <xf numFmtId="0" fontId="9" fillId="4" borderId="76" xfId="913" applyFont="1" applyFill="1" applyBorder="1" applyAlignment="1" applyProtection="1">
      <alignment horizontal="center" vertical="center"/>
      <protection hidden="1"/>
    </xf>
    <xf numFmtId="0" fontId="9" fillId="4" borderId="110" xfId="913" applyFont="1" applyFill="1" applyBorder="1" applyAlignment="1" applyProtection="1">
      <alignment horizontal="center" vertical="center"/>
      <protection hidden="1"/>
    </xf>
    <xf numFmtId="0" fontId="97" fillId="0" borderId="1" xfId="24" applyBorder="1" applyAlignment="1" applyProtection="1">
      <alignment horizontal="center" vertical="center" wrapText="1"/>
      <protection hidden="1"/>
    </xf>
    <xf numFmtId="0" fontId="81" fillId="0" borderId="76" xfId="12" applyFont="1" applyBorder="1" applyAlignment="1" applyProtection="1">
      <alignment horizontal="center" vertical="center" wrapText="1"/>
    </xf>
    <xf numFmtId="0" fontId="81" fillId="0" borderId="191" xfId="12" applyFont="1" applyBorder="1" applyAlignment="1" applyProtection="1">
      <alignment horizontal="center" vertical="center" wrapText="1"/>
    </xf>
    <xf numFmtId="0" fontId="81" fillId="0" borderId="86" xfId="12" applyFont="1" applyBorder="1" applyAlignment="1" applyProtection="1">
      <alignment horizontal="center" vertical="center" wrapText="1"/>
    </xf>
    <xf numFmtId="0" fontId="43" fillId="14" borderId="1" xfId="0" applyFont="1" applyFill="1" applyBorder="1" applyAlignment="1" applyProtection="1">
      <alignment horizontal="center" vertical="center" wrapText="1"/>
      <protection hidden="1"/>
    </xf>
    <xf numFmtId="0" fontId="96" fillId="25" borderId="2" xfId="24" applyFont="1" applyFill="1" applyBorder="1" applyAlignment="1" applyProtection="1">
      <alignment horizontal="center" textRotation="90"/>
      <protection hidden="1"/>
    </xf>
    <xf numFmtId="0" fontId="96" fillId="25" borderId="56" xfId="24" applyFont="1" applyFill="1" applyBorder="1" applyAlignment="1" applyProtection="1">
      <alignment horizontal="center" textRotation="90"/>
      <protection hidden="1"/>
    </xf>
    <xf numFmtId="0" fontId="96" fillId="25" borderId="57" xfId="24" applyFont="1" applyFill="1" applyBorder="1" applyAlignment="1" applyProtection="1">
      <alignment horizontal="center" textRotation="90"/>
      <protection hidden="1"/>
    </xf>
    <xf numFmtId="0" fontId="97" fillId="14" borderId="1" xfId="24" applyFill="1" applyBorder="1" applyAlignment="1" applyProtection="1">
      <alignment horizontal="center" vertical="center" wrapText="1"/>
      <protection hidden="1"/>
    </xf>
    <xf numFmtId="0" fontId="0" fillId="14" borderId="1" xfId="0" applyFill="1" applyBorder="1" applyAlignment="1" applyProtection="1">
      <alignment horizontal="center" vertical="center" wrapText="1"/>
      <protection hidden="1"/>
    </xf>
    <xf numFmtId="0" fontId="72" fillId="14" borderId="1" xfId="0" applyFont="1" applyFill="1" applyBorder="1" applyAlignment="1" applyProtection="1">
      <alignment horizontal="center" vertical="center" wrapText="1"/>
      <protection hidden="1"/>
    </xf>
    <xf numFmtId="0" fontId="45" fillId="16" borderId="53" xfId="908" applyFont="1" applyFill="1" applyBorder="1" applyAlignment="1" applyProtection="1">
      <alignment horizontal="center" vertical="center"/>
      <protection hidden="1"/>
    </xf>
    <xf numFmtId="0" fontId="45" fillId="16" borderId="54" xfId="908" applyFont="1" applyFill="1" applyBorder="1" applyAlignment="1" applyProtection="1">
      <alignment horizontal="center" vertical="center"/>
      <protection hidden="1"/>
    </xf>
    <xf numFmtId="0" fontId="45" fillId="16" borderId="55" xfId="908" applyFont="1" applyFill="1" applyBorder="1" applyAlignment="1" applyProtection="1">
      <alignment horizontal="center" vertical="center"/>
      <protection hidden="1"/>
    </xf>
  </cellXfs>
  <cellStyles count="914">
    <cellStyle name="Comma 2" xfId="1"/>
    <cellStyle name="Hyperlink" xfId="2" builtinId="8"/>
    <cellStyle name="Hyperlink 2" xfId="3"/>
    <cellStyle name="Hyperlink 3" xfId="4"/>
    <cellStyle name="Hyperlink 4" xfId="5"/>
    <cellStyle name="Normal" xfId="0" builtinId="0"/>
    <cellStyle name="Normal 10" xfId="6"/>
    <cellStyle name="Normal 2" xfId="7"/>
    <cellStyle name="Normal 2 2" xfId="8"/>
    <cellStyle name="Normal 2 2 2" xfId="9"/>
    <cellStyle name="Normal 2 2 3" xfId="10"/>
    <cellStyle name="Normal 2 3" xfId="11"/>
    <cellStyle name="Normal 2 4" xfId="12"/>
    <cellStyle name="Normal 2 4 2" xfId="13"/>
    <cellStyle name="Normal 2 4 2 2" xfId="14"/>
    <cellStyle name="Normal 2 4 2 3" xfId="15"/>
    <cellStyle name="Normal 2 4 2 4" xfId="16"/>
    <cellStyle name="Normal 2 4 3" xfId="17"/>
    <cellStyle name="Normal 2 4 4" xfId="18"/>
    <cellStyle name="Normal 2 4 5" xfId="19"/>
    <cellStyle name="Normal 2 4 6" xfId="20"/>
    <cellStyle name="Normal 2 4 7" xfId="21"/>
    <cellStyle name="Normal 3" xfId="22"/>
    <cellStyle name="Normal 3 2" xfId="23"/>
    <cellStyle name="Normal 4" xfId="24"/>
    <cellStyle name="Normal 4 10" xfId="25"/>
    <cellStyle name="Normal 4 10 10" xfId="26"/>
    <cellStyle name="Normal 4 10 2" xfId="27"/>
    <cellStyle name="Normal 4 10 2 2" xfId="28"/>
    <cellStyle name="Normal 4 10 2 2 2" xfId="29"/>
    <cellStyle name="Normal 4 10 2 2 2 2" xfId="30"/>
    <cellStyle name="Normal 4 10 2 2 2 3" xfId="31"/>
    <cellStyle name="Normal 4 10 2 2 2 4" xfId="32"/>
    <cellStyle name="Normal 4 10 2 2 3" xfId="33"/>
    <cellStyle name="Normal 4 10 2 2 4" xfId="34"/>
    <cellStyle name="Normal 4 10 2 2 5" xfId="35"/>
    <cellStyle name="Normal 4 10 2 2 6" xfId="36"/>
    <cellStyle name="Normal 4 10 2 2 7" xfId="37"/>
    <cellStyle name="Normal 4 10 2 3" xfId="38"/>
    <cellStyle name="Normal 4 10 2 3 2" xfId="39"/>
    <cellStyle name="Normal 4 10 2 3 2 2" xfId="40"/>
    <cellStyle name="Normal 4 10 2 3 2 3" xfId="41"/>
    <cellStyle name="Normal 4 10 2 3 2 4" xfId="42"/>
    <cellStyle name="Normal 4 10 2 3 3" xfId="43"/>
    <cellStyle name="Normal 4 10 2 3 4" xfId="44"/>
    <cellStyle name="Normal 4 10 2 3 5" xfId="45"/>
    <cellStyle name="Normal 4 10 2 3 6" xfId="46"/>
    <cellStyle name="Normal 4 10 2 3 7" xfId="47"/>
    <cellStyle name="Normal 4 10 2 4" xfId="48"/>
    <cellStyle name="Normal 4 10 2 4 2" xfId="49"/>
    <cellStyle name="Normal 4 10 2 4 3" xfId="50"/>
    <cellStyle name="Normal 4 10 2 4 4" xfId="51"/>
    <cellStyle name="Normal 4 10 2 5" xfId="52"/>
    <cellStyle name="Normal 4 10 2 6" xfId="53"/>
    <cellStyle name="Normal 4 10 2 7" xfId="54"/>
    <cellStyle name="Normal 4 10 2 8" xfId="55"/>
    <cellStyle name="Normal 4 10 2 9" xfId="56"/>
    <cellStyle name="Normal 4 10 3" xfId="57"/>
    <cellStyle name="Normal 4 10 3 2" xfId="58"/>
    <cellStyle name="Normal 4 10 3 2 2" xfId="59"/>
    <cellStyle name="Normal 4 10 3 2 3" xfId="60"/>
    <cellStyle name="Normal 4 10 3 2 4" xfId="61"/>
    <cellStyle name="Normal 4 10 3 3" xfId="62"/>
    <cellStyle name="Normal 4 10 3 4" xfId="63"/>
    <cellStyle name="Normal 4 10 3 5" xfId="64"/>
    <cellStyle name="Normal 4 10 3 6" xfId="65"/>
    <cellStyle name="Normal 4 10 3 7" xfId="66"/>
    <cellStyle name="Normal 4 10 4" xfId="67"/>
    <cellStyle name="Normal 4 10 4 2" xfId="68"/>
    <cellStyle name="Normal 4 10 4 2 2" xfId="69"/>
    <cellStyle name="Normal 4 10 4 2 3" xfId="70"/>
    <cellStyle name="Normal 4 10 4 2 4" xfId="71"/>
    <cellStyle name="Normal 4 10 4 3" xfId="72"/>
    <cellStyle name="Normal 4 10 4 4" xfId="73"/>
    <cellStyle name="Normal 4 10 4 5" xfId="74"/>
    <cellStyle name="Normal 4 10 4 6" xfId="75"/>
    <cellStyle name="Normal 4 10 4 7" xfId="76"/>
    <cellStyle name="Normal 4 10 5" xfId="77"/>
    <cellStyle name="Normal 4 10 5 2" xfId="78"/>
    <cellStyle name="Normal 4 10 5 3" xfId="79"/>
    <cellStyle name="Normal 4 10 5 4" xfId="80"/>
    <cellStyle name="Normal 4 10 6" xfId="81"/>
    <cellStyle name="Normal 4 10 7" xfId="82"/>
    <cellStyle name="Normal 4 10 8" xfId="83"/>
    <cellStyle name="Normal 4 10 9" xfId="84"/>
    <cellStyle name="Normal 4 11" xfId="85"/>
    <cellStyle name="Normal 4 11 10" xfId="86"/>
    <cellStyle name="Normal 4 11 2" xfId="87"/>
    <cellStyle name="Normal 4 11 2 2" xfId="88"/>
    <cellStyle name="Normal 4 11 2 2 2" xfId="89"/>
    <cellStyle name="Normal 4 11 2 2 2 2" xfId="90"/>
    <cellStyle name="Normal 4 11 2 2 2 3" xfId="91"/>
    <cellStyle name="Normal 4 11 2 2 2 4" xfId="92"/>
    <cellStyle name="Normal 4 11 2 2 3" xfId="93"/>
    <cellStyle name="Normal 4 11 2 2 4" xfId="94"/>
    <cellStyle name="Normal 4 11 2 2 5" xfId="95"/>
    <cellStyle name="Normal 4 11 2 2 6" xfId="96"/>
    <cellStyle name="Normal 4 11 2 2 7" xfId="97"/>
    <cellStyle name="Normal 4 11 2 3" xfId="98"/>
    <cellStyle name="Normal 4 11 2 3 2" xfId="99"/>
    <cellStyle name="Normal 4 11 2 3 2 2" xfId="100"/>
    <cellStyle name="Normal 4 11 2 3 2 3" xfId="101"/>
    <cellStyle name="Normal 4 11 2 3 2 4" xfId="102"/>
    <cellStyle name="Normal 4 11 2 3 3" xfId="103"/>
    <cellStyle name="Normal 4 11 2 3 4" xfId="104"/>
    <cellStyle name="Normal 4 11 2 3 5" xfId="105"/>
    <cellStyle name="Normal 4 11 2 3 6" xfId="106"/>
    <cellStyle name="Normal 4 11 2 3 7" xfId="107"/>
    <cellStyle name="Normal 4 11 2 4" xfId="108"/>
    <cellStyle name="Normal 4 11 2 4 2" xfId="109"/>
    <cellStyle name="Normal 4 11 2 4 3" xfId="110"/>
    <cellStyle name="Normal 4 11 2 4 4" xfId="111"/>
    <cellStyle name="Normal 4 11 2 5" xfId="112"/>
    <cellStyle name="Normal 4 11 2 6" xfId="113"/>
    <cellStyle name="Normal 4 11 2 7" xfId="114"/>
    <cellStyle name="Normal 4 11 2 8" xfId="115"/>
    <cellStyle name="Normal 4 11 2 9" xfId="116"/>
    <cellStyle name="Normal 4 11 3" xfId="117"/>
    <cellStyle name="Normal 4 11 3 2" xfId="118"/>
    <cellStyle name="Normal 4 11 3 2 2" xfId="119"/>
    <cellStyle name="Normal 4 11 3 2 3" xfId="120"/>
    <cellStyle name="Normal 4 11 3 2 4" xfId="121"/>
    <cellStyle name="Normal 4 11 3 3" xfId="122"/>
    <cellStyle name="Normal 4 11 3 4" xfId="123"/>
    <cellStyle name="Normal 4 11 3 5" xfId="124"/>
    <cellStyle name="Normal 4 11 3 6" xfId="125"/>
    <cellStyle name="Normal 4 11 3 7" xfId="126"/>
    <cellStyle name="Normal 4 11 4" xfId="127"/>
    <cellStyle name="Normal 4 11 4 2" xfId="128"/>
    <cellStyle name="Normal 4 11 4 2 2" xfId="129"/>
    <cellStyle name="Normal 4 11 4 2 3" xfId="130"/>
    <cellStyle name="Normal 4 11 4 2 4" xfId="131"/>
    <cellStyle name="Normal 4 11 4 3" xfId="132"/>
    <cellStyle name="Normal 4 11 4 4" xfId="133"/>
    <cellStyle name="Normal 4 11 4 5" xfId="134"/>
    <cellStyle name="Normal 4 11 4 6" xfId="135"/>
    <cellStyle name="Normal 4 11 4 7" xfId="136"/>
    <cellStyle name="Normal 4 11 5" xfId="137"/>
    <cellStyle name="Normal 4 11 5 2" xfId="138"/>
    <cellStyle name="Normal 4 11 5 3" xfId="139"/>
    <cellStyle name="Normal 4 11 5 4" xfId="140"/>
    <cellStyle name="Normal 4 11 6" xfId="141"/>
    <cellStyle name="Normal 4 11 7" xfId="142"/>
    <cellStyle name="Normal 4 11 8" xfId="143"/>
    <cellStyle name="Normal 4 11 9" xfId="144"/>
    <cellStyle name="Normal 4 12" xfId="145"/>
    <cellStyle name="Normal 4 12 10" xfId="146"/>
    <cellStyle name="Normal 4 12 2" xfId="147"/>
    <cellStyle name="Normal 4 12 2 2" xfId="148"/>
    <cellStyle name="Normal 4 12 2 2 2" xfId="149"/>
    <cellStyle name="Normal 4 12 2 2 2 2" xfId="150"/>
    <cellStyle name="Normal 4 12 2 2 2 3" xfId="151"/>
    <cellStyle name="Normal 4 12 2 2 2 4" xfId="152"/>
    <cellStyle name="Normal 4 12 2 2 3" xfId="153"/>
    <cellStyle name="Normal 4 12 2 2 4" xfId="154"/>
    <cellStyle name="Normal 4 12 2 2 5" xfId="155"/>
    <cellStyle name="Normal 4 12 2 2 6" xfId="156"/>
    <cellStyle name="Normal 4 12 2 2 7" xfId="157"/>
    <cellStyle name="Normal 4 12 2 3" xfId="158"/>
    <cellStyle name="Normal 4 12 2 3 2" xfId="159"/>
    <cellStyle name="Normal 4 12 2 3 2 2" xfId="160"/>
    <cellStyle name="Normal 4 12 2 3 2 3" xfId="161"/>
    <cellStyle name="Normal 4 12 2 3 2 4" xfId="162"/>
    <cellStyle name="Normal 4 12 2 3 3" xfId="163"/>
    <cellStyle name="Normal 4 12 2 3 4" xfId="164"/>
    <cellStyle name="Normal 4 12 2 3 5" xfId="165"/>
    <cellStyle name="Normal 4 12 2 3 6" xfId="166"/>
    <cellStyle name="Normal 4 12 2 3 7" xfId="167"/>
    <cellStyle name="Normal 4 12 2 4" xfId="168"/>
    <cellStyle name="Normal 4 12 2 4 2" xfId="169"/>
    <cellStyle name="Normal 4 12 2 4 3" xfId="170"/>
    <cellStyle name="Normal 4 12 2 4 4" xfId="171"/>
    <cellStyle name="Normal 4 12 2 5" xfId="172"/>
    <cellStyle name="Normal 4 12 2 6" xfId="173"/>
    <cellStyle name="Normal 4 12 2 7" xfId="174"/>
    <cellStyle name="Normal 4 12 2 8" xfId="175"/>
    <cellStyle name="Normal 4 12 2 9" xfId="176"/>
    <cellStyle name="Normal 4 12 3" xfId="177"/>
    <cellStyle name="Normal 4 12 3 2" xfId="178"/>
    <cellStyle name="Normal 4 12 3 2 2" xfId="179"/>
    <cellStyle name="Normal 4 12 3 2 3" xfId="180"/>
    <cellStyle name="Normal 4 12 3 2 4" xfId="181"/>
    <cellStyle name="Normal 4 12 3 3" xfId="182"/>
    <cellStyle name="Normal 4 12 3 4" xfId="183"/>
    <cellStyle name="Normal 4 12 3 5" xfId="184"/>
    <cellStyle name="Normal 4 12 3 6" xfId="185"/>
    <cellStyle name="Normal 4 12 3 7" xfId="186"/>
    <cellStyle name="Normal 4 12 4" xfId="187"/>
    <cellStyle name="Normal 4 12 4 2" xfId="188"/>
    <cellStyle name="Normal 4 12 4 2 2" xfId="189"/>
    <cellStyle name="Normal 4 12 4 2 3" xfId="190"/>
    <cellStyle name="Normal 4 12 4 2 4" xfId="191"/>
    <cellStyle name="Normal 4 12 4 3" xfId="192"/>
    <cellStyle name="Normal 4 12 4 4" xfId="193"/>
    <cellStyle name="Normal 4 12 4 5" xfId="194"/>
    <cellStyle name="Normal 4 12 4 6" xfId="195"/>
    <cellStyle name="Normal 4 12 4 7" xfId="196"/>
    <cellStyle name="Normal 4 12 5" xfId="197"/>
    <cellStyle name="Normal 4 12 5 2" xfId="198"/>
    <cellStyle name="Normal 4 12 5 3" xfId="199"/>
    <cellStyle name="Normal 4 12 5 4" xfId="200"/>
    <cellStyle name="Normal 4 12 6" xfId="201"/>
    <cellStyle name="Normal 4 12 7" xfId="202"/>
    <cellStyle name="Normal 4 12 8" xfId="203"/>
    <cellStyle name="Normal 4 12 9" xfId="204"/>
    <cellStyle name="Normal 4 13" xfId="205"/>
    <cellStyle name="Normal 4 13 10" xfId="206"/>
    <cellStyle name="Normal 4 13 2" xfId="207"/>
    <cellStyle name="Normal 4 13 2 2" xfId="208"/>
    <cellStyle name="Normal 4 13 2 2 2" xfId="209"/>
    <cellStyle name="Normal 4 13 2 2 2 2" xfId="210"/>
    <cellStyle name="Normal 4 13 2 2 2 3" xfId="211"/>
    <cellStyle name="Normal 4 13 2 2 2 4" xfId="212"/>
    <cellStyle name="Normal 4 13 2 2 3" xfId="213"/>
    <cellStyle name="Normal 4 13 2 2 4" xfId="214"/>
    <cellStyle name="Normal 4 13 2 2 5" xfId="215"/>
    <cellStyle name="Normal 4 13 2 2 6" xfId="216"/>
    <cellStyle name="Normal 4 13 2 2 7" xfId="217"/>
    <cellStyle name="Normal 4 13 2 3" xfId="218"/>
    <cellStyle name="Normal 4 13 2 3 2" xfId="219"/>
    <cellStyle name="Normal 4 13 2 3 2 2" xfId="220"/>
    <cellStyle name="Normal 4 13 2 3 2 3" xfId="221"/>
    <cellStyle name="Normal 4 13 2 3 2 4" xfId="222"/>
    <cellStyle name="Normal 4 13 2 3 3" xfId="223"/>
    <cellStyle name="Normal 4 13 2 3 4" xfId="224"/>
    <cellStyle name="Normal 4 13 2 3 5" xfId="225"/>
    <cellStyle name="Normal 4 13 2 3 6" xfId="226"/>
    <cellStyle name="Normal 4 13 2 3 7" xfId="227"/>
    <cellStyle name="Normal 4 13 2 4" xfId="228"/>
    <cellStyle name="Normal 4 13 2 4 2" xfId="229"/>
    <cellStyle name="Normal 4 13 2 4 3" xfId="230"/>
    <cellStyle name="Normal 4 13 2 4 4" xfId="231"/>
    <cellStyle name="Normal 4 13 2 5" xfId="232"/>
    <cellStyle name="Normal 4 13 2 6" xfId="233"/>
    <cellStyle name="Normal 4 13 2 7" xfId="234"/>
    <cellStyle name="Normal 4 13 2 8" xfId="235"/>
    <cellStyle name="Normal 4 13 2 9" xfId="236"/>
    <cellStyle name="Normal 4 13 3" xfId="237"/>
    <cellStyle name="Normal 4 13 3 2" xfId="238"/>
    <cellStyle name="Normal 4 13 3 2 2" xfId="239"/>
    <cellStyle name="Normal 4 13 3 2 3" xfId="240"/>
    <cellStyle name="Normal 4 13 3 2 4" xfId="241"/>
    <cellStyle name="Normal 4 13 3 3" xfId="242"/>
    <cellStyle name="Normal 4 13 3 4" xfId="243"/>
    <cellStyle name="Normal 4 13 3 5" xfId="244"/>
    <cellStyle name="Normal 4 13 3 6" xfId="245"/>
    <cellStyle name="Normal 4 13 3 7" xfId="246"/>
    <cellStyle name="Normal 4 13 4" xfId="247"/>
    <cellStyle name="Normal 4 13 4 2" xfId="248"/>
    <cellStyle name="Normal 4 13 4 2 2" xfId="249"/>
    <cellStyle name="Normal 4 13 4 2 3" xfId="250"/>
    <cellStyle name="Normal 4 13 4 2 4" xfId="251"/>
    <cellStyle name="Normal 4 13 4 3" xfId="252"/>
    <cellStyle name="Normal 4 13 4 4" xfId="253"/>
    <cellStyle name="Normal 4 13 4 5" xfId="254"/>
    <cellStyle name="Normal 4 13 4 6" xfId="255"/>
    <cellStyle name="Normal 4 13 4 7" xfId="256"/>
    <cellStyle name="Normal 4 13 5" xfId="257"/>
    <cellStyle name="Normal 4 13 5 2" xfId="258"/>
    <cellStyle name="Normal 4 13 5 3" xfId="259"/>
    <cellStyle name="Normal 4 13 5 4" xfId="260"/>
    <cellStyle name="Normal 4 13 6" xfId="261"/>
    <cellStyle name="Normal 4 13 7" xfId="262"/>
    <cellStyle name="Normal 4 13 8" xfId="263"/>
    <cellStyle name="Normal 4 13 9" xfId="264"/>
    <cellStyle name="Normal 4 14" xfId="265"/>
    <cellStyle name="Normal 4 14 2" xfId="266"/>
    <cellStyle name="Normal 4 14 2 2" xfId="267"/>
    <cellStyle name="Normal 4 14 2 2 2" xfId="268"/>
    <cellStyle name="Normal 4 14 2 2 3" xfId="269"/>
    <cellStyle name="Normal 4 14 2 2 4" xfId="270"/>
    <cellStyle name="Normal 4 14 2 3" xfId="271"/>
    <cellStyle name="Normal 4 14 2 4" xfId="272"/>
    <cellStyle name="Normal 4 14 2 5" xfId="273"/>
    <cellStyle name="Normal 4 14 2 6" xfId="274"/>
    <cellStyle name="Normal 4 14 2 7" xfId="275"/>
    <cellStyle name="Normal 4 14 3" xfId="276"/>
    <cellStyle name="Normal 4 14 3 2" xfId="277"/>
    <cellStyle name="Normal 4 14 3 2 2" xfId="278"/>
    <cellStyle name="Normal 4 14 3 2 3" xfId="279"/>
    <cellStyle name="Normal 4 14 3 2 4" xfId="280"/>
    <cellStyle name="Normal 4 14 3 3" xfId="281"/>
    <cellStyle name="Normal 4 14 3 4" xfId="282"/>
    <cellStyle name="Normal 4 14 3 5" xfId="283"/>
    <cellStyle name="Normal 4 14 3 6" xfId="284"/>
    <cellStyle name="Normal 4 14 3 7" xfId="285"/>
    <cellStyle name="Normal 4 14 4" xfId="286"/>
    <cellStyle name="Normal 4 14 4 2" xfId="287"/>
    <cellStyle name="Normal 4 14 4 3" xfId="288"/>
    <cellStyle name="Normal 4 14 4 4" xfId="289"/>
    <cellStyle name="Normal 4 14 5" xfId="290"/>
    <cellStyle name="Normal 4 14 6" xfId="291"/>
    <cellStyle name="Normal 4 14 7" xfId="292"/>
    <cellStyle name="Normal 4 14 8" xfId="293"/>
    <cellStyle name="Normal 4 14 9" xfId="294"/>
    <cellStyle name="Normal 4 15" xfId="295"/>
    <cellStyle name="Normal 4 15 2" xfId="296"/>
    <cellStyle name="Normal 4 15 2 2" xfId="297"/>
    <cellStyle name="Normal 4 15 2 2 2" xfId="298"/>
    <cellStyle name="Normal 4 15 2 2 3" xfId="299"/>
    <cellStyle name="Normal 4 15 2 2 4" xfId="300"/>
    <cellStyle name="Normal 4 15 2 3" xfId="301"/>
    <cellStyle name="Normal 4 15 2 4" xfId="302"/>
    <cellStyle name="Normal 4 15 2 5" xfId="303"/>
    <cellStyle name="Normal 4 15 2 6" xfId="304"/>
    <cellStyle name="Normal 4 15 2 7" xfId="305"/>
    <cellStyle name="Normal 4 15 3" xfId="306"/>
    <cellStyle name="Normal 4 15 3 2" xfId="307"/>
    <cellStyle name="Normal 4 15 3 2 2" xfId="308"/>
    <cellStyle name="Normal 4 15 3 2 3" xfId="309"/>
    <cellStyle name="Normal 4 15 3 2 4" xfId="310"/>
    <cellStyle name="Normal 4 15 3 3" xfId="311"/>
    <cellStyle name="Normal 4 15 3 4" xfId="312"/>
    <cellStyle name="Normal 4 15 3 5" xfId="313"/>
    <cellStyle name="Normal 4 15 3 6" xfId="314"/>
    <cellStyle name="Normal 4 15 3 7" xfId="315"/>
    <cellStyle name="Normal 4 15 4" xfId="316"/>
    <cellStyle name="Normal 4 15 4 2" xfId="317"/>
    <cellStyle name="Normal 4 15 4 3" xfId="318"/>
    <cellStyle name="Normal 4 15 4 4" xfId="319"/>
    <cellStyle name="Normal 4 15 5" xfId="320"/>
    <cellStyle name="Normal 4 15 6" xfId="321"/>
    <cellStyle name="Normal 4 15 7" xfId="322"/>
    <cellStyle name="Normal 4 15 8" xfId="323"/>
    <cellStyle name="Normal 4 15 9" xfId="324"/>
    <cellStyle name="Normal 4 16" xfId="325"/>
    <cellStyle name="Normal 4 16 2" xfId="326"/>
    <cellStyle name="Normal 4 16 2 2" xfId="327"/>
    <cellStyle name="Normal 4 16 2 3" xfId="328"/>
    <cellStyle name="Normal 4 16 2 4" xfId="329"/>
    <cellStyle name="Normal 4 16 3" xfId="330"/>
    <cellStyle name="Normal 4 16 4" xfId="331"/>
    <cellStyle name="Normal 4 16 5" xfId="332"/>
    <cellStyle name="Normal 4 16 6" xfId="333"/>
    <cellStyle name="Normal 4 16 7" xfId="334"/>
    <cellStyle name="Normal 4 17" xfId="335"/>
    <cellStyle name="Normal 4 17 2" xfId="336"/>
    <cellStyle name="Normal 4 17 2 2" xfId="337"/>
    <cellStyle name="Normal 4 17 2 3" xfId="338"/>
    <cellStyle name="Normal 4 17 2 4" xfId="339"/>
    <cellStyle name="Normal 4 17 3" xfId="340"/>
    <cellStyle name="Normal 4 17 4" xfId="341"/>
    <cellStyle name="Normal 4 17 5" xfId="342"/>
    <cellStyle name="Normal 4 17 6" xfId="343"/>
    <cellStyle name="Normal 4 17 7" xfId="344"/>
    <cellStyle name="Normal 4 18" xfId="345"/>
    <cellStyle name="Normal 4 18 2" xfId="346"/>
    <cellStyle name="Normal 4 18 3" xfId="347"/>
    <cellStyle name="Normal 4 18 4" xfId="348"/>
    <cellStyle name="Normal 4 19" xfId="349"/>
    <cellStyle name="Normal 4 2" xfId="350"/>
    <cellStyle name="Normal 4 2 10" xfId="351"/>
    <cellStyle name="Normal 4 2 2" xfId="352"/>
    <cellStyle name="Normal 4 2 2 2" xfId="353"/>
    <cellStyle name="Normal 4 2 2 2 2" xfId="354"/>
    <cellStyle name="Normal 4 2 2 2 2 2" xfId="355"/>
    <cellStyle name="Normal 4 2 2 2 2 3" xfId="356"/>
    <cellStyle name="Normal 4 2 2 2 2 4" xfId="357"/>
    <cellStyle name="Normal 4 2 2 2 3" xfId="358"/>
    <cellStyle name="Normal 4 2 2 2 4" xfId="359"/>
    <cellStyle name="Normal 4 2 2 2 5" xfId="360"/>
    <cellStyle name="Normal 4 2 2 2 6" xfId="361"/>
    <cellStyle name="Normal 4 2 2 2 7" xfId="362"/>
    <cellStyle name="Normal 4 2 2 3" xfId="363"/>
    <cellStyle name="Normal 4 2 2 3 2" xfId="364"/>
    <cellStyle name="Normal 4 2 2 3 2 2" xfId="365"/>
    <cellStyle name="Normal 4 2 2 3 2 3" xfId="366"/>
    <cellStyle name="Normal 4 2 2 3 2 4" xfId="367"/>
    <cellStyle name="Normal 4 2 2 3 3" xfId="368"/>
    <cellStyle name="Normal 4 2 2 3 4" xfId="369"/>
    <cellStyle name="Normal 4 2 2 3 5" xfId="370"/>
    <cellStyle name="Normal 4 2 2 3 6" xfId="371"/>
    <cellStyle name="Normal 4 2 2 3 7" xfId="372"/>
    <cellStyle name="Normal 4 2 2 4" xfId="373"/>
    <cellStyle name="Normal 4 2 2 4 2" xfId="374"/>
    <cellStyle name="Normal 4 2 2 4 3" xfId="375"/>
    <cellStyle name="Normal 4 2 2 4 4" xfId="376"/>
    <cellStyle name="Normal 4 2 2 5" xfId="377"/>
    <cellStyle name="Normal 4 2 2 6" xfId="378"/>
    <cellStyle name="Normal 4 2 2 7" xfId="379"/>
    <cellStyle name="Normal 4 2 2 8" xfId="380"/>
    <cellStyle name="Normal 4 2 2 9" xfId="381"/>
    <cellStyle name="Normal 4 2 3" xfId="382"/>
    <cellStyle name="Normal 4 2 3 2" xfId="383"/>
    <cellStyle name="Normal 4 2 3 2 2" xfId="384"/>
    <cellStyle name="Normal 4 2 3 2 3" xfId="385"/>
    <cellStyle name="Normal 4 2 3 2 4" xfId="386"/>
    <cellStyle name="Normal 4 2 3 3" xfId="387"/>
    <cellStyle name="Normal 4 2 3 4" xfId="388"/>
    <cellStyle name="Normal 4 2 3 5" xfId="389"/>
    <cellStyle name="Normal 4 2 3 6" xfId="390"/>
    <cellStyle name="Normal 4 2 3 7" xfId="391"/>
    <cellStyle name="Normal 4 2 4" xfId="392"/>
    <cellStyle name="Normal 4 2 4 2" xfId="393"/>
    <cellStyle name="Normal 4 2 4 2 2" xfId="394"/>
    <cellStyle name="Normal 4 2 4 2 3" xfId="395"/>
    <cellStyle name="Normal 4 2 4 2 4" xfId="396"/>
    <cellStyle name="Normal 4 2 4 3" xfId="397"/>
    <cellStyle name="Normal 4 2 4 4" xfId="398"/>
    <cellStyle name="Normal 4 2 4 5" xfId="399"/>
    <cellStyle name="Normal 4 2 4 6" xfId="400"/>
    <cellStyle name="Normal 4 2 4 7" xfId="401"/>
    <cellStyle name="Normal 4 2 5" xfId="402"/>
    <cellStyle name="Normal 4 2 5 2" xfId="403"/>
    <cellStyle name="Normal 4 2 5 3" xfId="404"/>
    <cellStyle name="Normal 4 2 5 4" xfId="405"/>
    <cellStyle name="Normal 4 2 6" xfId="406"/>
    <cellStyle name="Normal 4 2 7" xfId="407"/>
    <cellStyle name="Normal 4 2 8" xfId="408"/>
    <cellStyle name="Normal 4 2 9" xfId="409"/>
    <cellStyle name="Normal 4 20" xfId="410"/>
    <cellStyle name="Normal 4 21" xfId="411"/>
    <cellStyle name="Normal 4 22" xfId="412"/>
    <cellStyle name="Normal 4 23" xfId="413"/>
    <cellStyle name="Normal 4 3" xfId="414"/>
    <cellStyle name="Normal 4 3 10" xfId="415"/>
    <cellStyle name="Normal 4 3 2" xfId="416"/>
    <cellStyle name="Normal 4 3 2 2" xfId="417"/>
    <cellStyle name="Normal 4 3 2 2 2" xfId="418"/>
    <cellStyle name="Normal 4 3 2 2 2 2" xfId="419"/>
    <cellStyle name="Normal 4 3 2 2 2 3" xfId="420"/>
    <cellStyle name="Normal 4 3 2 2 2 4" xfId="421"/>
    <cellStyle name="Normal 4 3 2 2 3" xfId="422"/>
    <cellStyle name="Normal 4 3 2 2 4" xfId="423"/>
    <cellStyle name="Normal 4 3 2 2 5" xfId="424"/>
    <cellStyle name="Normal 4 3 2 2 6" xfId="425"/>
    <cellStyle name="Normal 4 3 2 2 7" xfId="426"/>
    <cellStyle name="Normal 4 3 2 3" xfId="427"/>
    <cellStyle name="Normal 4 3 2 3 2" xfId="428"/>
    <cellStyle name="Normal 4 3 2 3 2 2" xfId="429"/>
    <cellStyle name="Normal 4 3 2 3 2 3" xfId="430"/>
    <cellStyle name="Normal 4 3 2 3 2 4" xfId="431"/>
    <cellStyle name="Normal 4 3 2 3 3" xfId="432"/>
    <cellStyle name="Normal 4 3 2 3 4" xfId="433"/>
    <cellStyle name="Normal 4 3 2 3 5" xfId="434"/>
    <cellStyle name="Normal 4 3 2 3 6" xfId="435"/>
    <cellStyle name="Normal 4 3 2 3 7" xfId="436"/>
    <cellStyle name="Normal 4 3 2 4" xfId="437"/>
    <cellStyle name="Normal 4 3 2 4 2" xfId="438"/>
    <cellStyle name="Normal 4 3 2 4 3" xfId="439"/>
    <cellStyle name="Normal 4 3 2 4 4" xfId="440"/>
    <cellStyle name="Normal 4 3 2 5" xfId="441"/>
    <cellStyle name="Normal 4 3 2 6" xfId="442"/>
    <cellStyle name="Normal 4 3 2 7" xfId="443"/>
    <cellStyle name="Normal 4 3 2 8" xfId="444"/>
    <cellStyle name="Normal 4 3 2 9" xfId="445"/>
    <cellStyle name="Normal 4 3 3" xfId="446"/>
    <cellStyle name="Normal 4 3 3 2" xfId="447"/>
    <cellStyle name="Normal 4 3 3 2 2" xfId="448"/>
    <cellStyle name="Normal 4 3 3 2 3" xfId="449"/>
    <cellStyle name="Normal 4 3 3 2 4" xfId="450"/>
    <cellStyle name="Normal 4 3 3 3" xfId="451"/>
    <cellStyle name="Normal 4 3 3 4" xfId="452"/>
    <cellStyle name="Normal 4 3 3 5" xfId="453"/>
    <cellStyle name="Normal 4 3 3 6" xfId="454"/>
    <cellStyle name="Normal 4 3 3 7" xfId="455"/>
    <cellStyle name="Normal 4 3 4" xfId="456"/>
    <cellStyle name="Normal 4 3 4 2" xfId="457"/>
    <cellStyle name="Normal 4 3 4 2 2" xfId="458"/>
    <cellStyle name="Normal 4 3 4 2 3" xfId="459"/>
    <cellStyle name="Normal 4 3 4 2 4" xfId="460"/>
    <cellStyle name="Normal 4 3 4 3" xfId="461"/>
    <cellStyle name="Normal 4 3 4 4" xfId="462"/>
    <cellStyle name="Normal 4 3 4 5" xfId="463"/>
    <cellStyle name="Normal 4 3 4 6" xfId="464"/>
    <cellStyle name="Normal 4 3 4 7" xfId="465"/>
    <cellStyle name="Normal 4 3 5" xfId="466"/>
    <cellStyle name="Normal 4 3 5 2" xfId="467"/>
    <cellStyle name="Normal 4 3 5 3" xfId="468"/>
    <cellStyle name="Normal 4 3 5 4" xfId="469"/>
    <cellStyle name="Normal 4 3 6" xfId="470"/>
    <cellStyle name="Normal 4 3 7" xfId="471"/>
    <cellStyle name="Normal 4 3 8" xfId="472"/>
    <cellStyle name="Normal 4 3 9" xfId="473"/>
    <cellStyle name="Normal 4 4" xfId="474"/>
    <cellStyle name="Normal 4 4 10" xfId="475"/>
    <cellStyle name="Normal 4 4 2" xfId="476"/>
    <cellStyle name="Normal 4 4 2 2" xfId="477"/>
    <cellStyle name="Normal 4 4 2 2 2" xfId="478"/>
    <cellStyle name="Normal 4 4 2 2 2 2" xfId="479"/>
    <cellStyle name="Normal 4 4 2 2 2 3" xfId="480"/>
    <cellStyle name="Normal 4 4 2 2 2 4" xfId="481"/>
    <cellStyle name="Normal 4 4 2 2 3" xfId="482"/>
    <cellStyle name="Normal 4 4 2 2 4" xfId="483"/>
    <cellStyle name="Normal 4 4 2 2 5" xfId="484"/>
    <cellStyle name="Normal 4 4 2 2 6" xfId="485"/>
    <cellStyle name="Normal 4 4 2 2 7" xfId="486"/>
    <cellStyle name="Normal 4 4 2 3" xfId="487"/>
    <cellStyle name="Normal 4 4 2 3 2" xfId="488"/>
    <cellStyle name="Normal 4 4 2 3 2 2" xfId="489"/>
    <cellStyle name="Normal 4 4 2 3 2 3" xfId="490"/>
    <cellStyle name="Normal 4 4 2 3 2 4" xfId="491"/>
    <cellStyle name="Normal 4 4 2 3 3" xfId="492"/>
    <cellStyle name="Normal 4 4 2 3 4" xfId="493"/>
    <cellStyle name="Normal 4 4 2 3 5" xfId="494"/>
    <cellStyle name="Normal 4 4 2 3 6" xfId="495"/>
    <cellStyle name="Normal 4 4 2 3 7" xfId="496"/>
    <cellStyle name="Normal 4 4 2 4" xfId="497"/>
    <cellStyle name="Normal 4 4 2 4 2" xfId="498"/>
    <cellStyle name="Normal 4 4 2 4 3" xfId="499"/>
    <cellStyle name="Normal 4 4 2 4 4" xfId="500"/>
    <cellStyle name="Normal 4 4 2 5" xfId="501"/>
    <cellStyle name="Normal 4 4 2 6" xfId="502"/>
    <cellStyle name="Normal 4 4 2 7" xfId="503"/>
    <cellStyle name="Normal 4 4 2 8" xfId="504"/>
    <cellStyle name="Normal 4 4 2 9" xfId="505"/>
    <cellStyle name="Normal 4 4 3" xfId="506"/>
    <cellStyle name="Normal 4 4 3 2" xfId="507"/>
    <cellStyle name="Normal 4 4 3 2 2" xfId="508"/>
    <cellStyle name="Normal 4 4 3 2 3" xfId="509"/>
    <cellStyle name="Normal 4 4 3 2 4" xfId="510"/>
    <cellStyle name="Normal 4 4 3 3" xfId="511"/>
    <cellStyle name="Normal 4 4 3 4" xfId="512"/>
    <cellStyle name="Normal 4 4 3 5" xfId="513"/>
    <cellStyle name="Normal 4 4 3 6" xfId="514"/>
    <cellStyle name="Normal 4 4 3 7" xfId="515"/>
    <cellStyle name="Normal 4 4 4" xfId="516"/>
    <cellStyle name="Normal 4 4 4 2" xfId="517"/>
    <cellStyle name="Normal 4 4 4 2 2" xfId="518"/>
    <cellStyle name="Normal 4 4 4 2 3" xfId="519"/>
    <cellStyle name="Normal 4 4 4 2 4" xfId="520"/>
    <cellStyle name="Normal 4 4 4 3" xfId="521"/>
    <cellStyle name="Normal 4 4 4 4" xfId="522"/>
    <cellStyle name="Normal 4 4 4 5" xfId="523"/>
    <cellStyle name="Normal 4 4 4 6" xfId="524"/>
    <cellStyle name="Normal 4 4 4 7" xfId="525"/>
    <cellStyle name="Normal 4 4 5" xfId="526"/>
    <cellStyle name="Normal 4 4 5 2" xfId="527"/>
    <cellStyle name="Normal 4 4 5 3" xfId="528"/>
    <cellStyle name="Normal 4 4 5 4" xfId="529"/>
    <cellStyle name="Normal 4 4 6" xfId="530"/>
    <cellStyle name="Normal 4 4 7" xfId="531"/>
    <cellStyle name="Normal 4 4 8" xfId="532"/>
    <cellStyle name="Normal 4 4 9" xfId="533"/>
    <cellStyle name="Normal 4 5" xfId="534"/>
    <cellStyle name="Normal 4 5 10" xfId="535"/>
    <cellStyle name="Normal 4 5 2" xfId="536"/>
    <cellStyle name="Normal 4 5 2 2" xfId="537"/>
    <cellStyle name="Normal 4 5 2 2 2" xfId="538"/>
    <cellStyle name="Normal 4 5 2 2 2 2" xfId="539"/>
    <cellStyle name="Normal 4 5 2 2 2 3" xfId="540"/>
    <cellStyle name="Normal 4 5 2 2 2 4" xfId="541"/>
    <cellStyle name="Normal 4 5 2 2 3" xfId="542"/>
    <cellStyle name="Normal 4 5 2 2 4" xfId="543"/>
    <cellStyle name="Normal 4 5 2 2 5" xfId="544"/>
    <cellStyle name="Normal 4 5 2 2 6" xfId="545"/>
    <cellStyle name="Normal 4 5 2 2 7" xfId="546"/>
    <cellStyle name="Normal 4 5 2 3" xfId="547"/>
    <cellStyle name="Normal 4 5 2 3 2" xfId="548"/>
    <cellStyle name="Normal 4 5 2 3 2 2" xfId="549"/>
    <cellStyle name="Normal 4 5 2 3 2 3" xfId="550"/>
    <cellStyle name="Normal 4 5 2 3 2 4" xfId="551"/>
    <cellStyle name="Normal 4 5 2 3 3" xfId="552"/>
    <cellStyle name="Normal 4 5 2 3 4" xfId="553"/>
    <cellStyle name="Normal 4 5 2 3 5" xfId="554"/>
    <cellStyle name="Normal 4 5 2 3 6" xfId="555"/>
    <cellStyle name="Normal 4 5 2 3 7" xfId="556"/>
    <cellStyle name="Normal 4 5 2 4" xfId="557"/>
    <cellStyle name="Normal 4 5 2 4 2" xfId="558"/>
    <cellStyle name="Normal 4 5 2 4 3" xfId="559"/>
    <cellStyle name="Normal 4 5 2 4 4" xfId="560"/>
    <cellStyle name="Normal 4 5 2 5" xfId="561"/>
    <cellStyle name="Normal 4 5 2 6" xfId="562"/>
    <cellStyle name="Normal 4 5 2 7" xfId="563"/>
    <cellStyle name="Normal 4 5 2 8" xfId="564"/>
    <cellStyle name="Normal 4 5 2 9" xfId="565"/>
    <cellStyle name="Normal 4 5 3" xfId="566"/>
    <cellStyle name="Normal 4 5 3 2" xfId="567"/>
    <cellStyle name="Normal 4 5 3 2 2" xfId="568"/>
    <cellStyle name="Normal 4 5 3 2 3" xfId="569"/>
    <cellStyle name="Normal 4 5 3 2 4" xfId="570"/>
    <cellStyle name="Normal 4 5 3 3" xfId="571"/>
    <cellStyle name="Normal 4 5 3 4" xfId="572"/>
    <cellStyle name="Normal 4 5 3 5" xfId="573"/>
    <cellStyle name="Normal 4 5 3 6" xfId="574"/>
    <cellStyle name="Normal 4 5 3 7" xfId="575"/>
    <cellStyle name="Normal 4 5 4" xfId="576"/>
    <cellStyle name="Normal 4 5 4 2" xfId="577"/>
    <cellStyle name="Normal 4 5 4 2 2" xfId="578"/>
    <cellStyle name="Normal 4 5 4 2 3" xfId="579"/>
    <cellStyle name="Normal 4 5 4 2 4" xfId="580"/>
    <cellStyle name="Normal 4 5 4 3" xfId="581"/>
    <cellStyle name="Normal 4 5 4 4" xfId="582"/>
    <cellStyle name="Normal 4 5 4 5" xfId="583"/>
    <cellStyle name="Normal 4 5 4 6" xfId="584"/>
    <cellStyle name="Normal 4 5 4 7" xfId="585"/>
    <cellStyle name="Normal 4 5 5" xfId="586"/>
    <cellStyle name="Normal 4 5 5 2" xfId="587"/>
    <cellStyle name="Normal 4 5 5 3" xfId="588"/>
    <cellStyle name="Normal 4 5 5 4" xfId="589"/>
    <cellStyle name="Normal 4 5 6" xfId="590"/>
    <cellStyle name="Normal 4 5 7" xfId="591"/>
    <cellStyle name="Normal 4 5 8" xfId="592"/>
    <cellStyle name="Normal 4 5 9" xfId="593"/>
    <cellStyle name="Normal 4 6" xfId="594"/>
    <cellStyle name="Normal 4 6 10" xfId="595"/>
    <cellStyle name="Normal 4 6 2" xfId="596"/>
    <cellStyle name="Normal 4 6 2 2" xfId="597"/>
    <cellStyle name="Normal 4 6 2 2 2" xfId="598"/>
    <cellStyle name="Normal 4 6 2 2 2 2" xfId="599"/>
    <cellStyle name="Normal 4 6 2 2 2 3" xfId="600"/>
    <cellStyle name="Normal 4 6 2 2 2 4" xfId="601"/>
    <cellStyle name="Normal 4 6 2 2 3" xfId="602"/>
    <cellStyle name="Normal 4 6 2 2 4" xfId="603"/>
    <cellStyle name="Normal 4 6 2 2 5" xfId="604"/>
    <cellStyle name="Normal 4 6 2 2 6" xfId="605"/>
    <cellStyle name="Normal 4 6 2 2 7" xfId="606"/>
    <cellStyle name="Normal 4 6 2 3" xfId="607"/>
    <cellStyle name="Normal 4 6 2 3 2" xfId="608"/>
    <cellStyle name="Normal 4 6 2 3 2 2" xfId="609"/>
    <cellStyle name="Normal 4 6 2 3 2 3" xfId="610"/>
    <cellStyle name="Normal 4 6 2 3 2 4" xfId="611"/>
    <cellStyle name="Normal 4 6 2 3 3" xfId="612"/>
    <cellStyle name="Normal 4 6 2 3 4" xfId="613"/>
    <cellStyle name="Normal 4 6 2 3 5" xfId="614"/>
    <cellStyle name="Normal 4 6 2 3 6" xfId="615"/>
    <cellStyle name="Normal 4 6 2 3 7" xfId="616"/>
    <cellStyle name="Normal 4 6 2 4" xfId="617"/>
    <cellStyle name="Normal 4 6 2 4 2" xfId="618"/>
    <cellStyle name="Normal 4 6 2 4 3" xfId="619"/>
    <cellStyle name="Normal 4 6 2 4 4" xfId="620"/>
    <cellStyle name="Normal 4 6 2 5" xfId="621"/>
    <cellStyle name="Normal 4 6 2 6" xfId="622"/>
    <cellStyle name="Normal 4 6 2 7" xfId="623"/>
    <cellStyle name="Normal 4 6 2 8" xfId="624"/>
    <cellStyle name="Normal 4 6 2 9" xfId="625"/>
    <cellStyle name="Normal 4 6 3" xfId="626"/>
    <cellStyle name="Normal 4 6 3 2" xfId="627"/>
    <cellStyle name="Normal 4 6 3 2 2" xfId="628"/>
    <cellStyle name="Normal 4 6 3 2 3" xfId="629"/>
    <cellStyle name="Normal 4 6 3 2 4" xfId="630"/>
    <cellStyle name="Normal 4 6 3 3" xfId="631"/>
    <cellStyle name="Normal 4 6 3 4" xfId="632"/>
    <cellStyle name="Normal 4 6 3 5" xfId="633"/>
    <cellStyle name="Normal 4 6 3 6" xfId="634"/>
    <cellStyle name="Normal 4 6 3 7" xfId="635"/>
    <cellStyle name="Normal 4 6 4" xfId="636"/>
    <cellStyle name="Normal 4 6 4 2" xfId="637"/>
    <cellStyle name="Normal 4 6 4 2 2" xfId="638"/>
    <cellStyle name="Normal 4 6 4 2 3" xfId="639"/>
    <cellStyle name="Normal 4 6 4 2 4" xfId="640"/>
    <cellStyle name="Normal 4 6 4 3" xfId="641"/>
    <cellStyle name="Normal 4 6 4 4" xfId="642"/>
    <cellStyle name="Normal 4 6 4 5" xfId="643"/>
    <cellStyle name="Normal 4 6 4 6" xfId="644"/>
    <cellStyle name="Normal 4 6 4 7" xfId="645"/>
    <cellStyle name="Normal 4 6 5" xfId="646"/>
    <cellStyle name="Normal 4 6 5 2" xfId="647"/>
    <cellStyle name="Normal 4 6 5 3" xfId="648"/>
    <cellStyle name="Normal 4 6 5 4" xfId="649"/>
    <cellStyle name="Normal 4 6 6" xfId="650"/>
    <cellStyle name="Normal 4 6 7" xfId="651"/>
    <cellStyle name="Normal 4 6 8" xfId="652"/>
    <cellStyle name="Normal 4 6 9" xfId="653"/>
    <cellStyle name="Normal 4 7" xfId="654"/>
    <cellStyle name="Normal 4 7 10" xfId="655"/>
    <cellStyle name="Normal 4 7 2" xfId="656"/>
    <cellStyle name="Normal 4 7 2 2" xfId="657"/>
    <cellStyle name="Normal 4 7 2 2 2" xfId="658"/>
    <cellStyle name="Normal 4 7 2 2 2 2" xfId="659"/>
    <cellStyle name="Normal 4 7 2 2 2 3" xfId="660"/>
    <cellStyle name="Normal 4 7 2 2 2 4" xfId="661"/>
    <cellStyle name="Normal 4 7 2 2 3" xfId="662"/>
    <cellStyle name="Normal 4 7 2 2 4" xfId="663"/>
    <cellStyle name="Normal 4 7 2 2 5" xfId="664"/>
    <cellStyle name="Normal 4 7 2 2 6" xfId="665"/>
    <cellStyle name="Normal 4 7 2 2 7" xfId="666"/>
    <cellStyle name="Normal 4 7 2 3" xfId="667"/>
    <cellStyle name="Normal 4 7 2 3 2" xfId="668"/>
    <cellStyle name="Normal 4 7 2 3 2 2" xfId="669"/>
    <cellStyle name="Normal 4 7 2 3 2 3" xfId="670"/>
    <cellStyle name="Normal 4 7 2 3 2 4" xfId="671"/>
    <cellStyle name="Normal 4 7 2 3 3" xfId="672"/>
    <cellStyle name="Normal 4 7 2 3 4" xfId="673"/>
    <cellStyle name="Normal 4 7 2 3 5" xfId="674"/>
    <cellStyle name="Normal 4 7 2 3 6" xfId="675"/>
    <cellStyle name="Normal 4 7 2 3 7" xfId="676"/>
    <cellStyle name="Normal 4 7 2 4" xfId="677"/>
    <cellStyle name="Normal 4 7 2 4 2" xfId="678"/>
    <cellStyle name="Normal 4 7 2 4 3" xfId="679"/>
    <cellStyle name="Normal 4 7 2 4 4" xfId="680"/>
    <cellStyle name="Normal 4 7 2 5" xfId="681"/>
    <cellStyle name="Normal 4 7 2 6" xfId="682"/>
    <cellStyle name="Normal 4 7 2 7" xfId="683"/>
    <cellStyle name="Normal 4 7 2 8" xfId="684"/>
    <cellStyle name="Normal 4 7 2 9" xfId="685"/>
    <cellStyle name="Normal 4 7 3" xfId="686"/>
    <cellStyle name="Normal 4 7 3 2" xfId="687"/>
    <cellStyle name="Normal 4 7 3 2 2" xfId="688"/>
    <cellStyle name="Normal 4 7 3 2 3" xfId="689"/>
    <cellStyle name="Normal 4 7 3 2 4" xfId="690"/>
    <cellStyle name="Normal 4 7 3 3" xfId="691"/>
    <cellStyle name="Normal 4 7 3 4" xfId="692"/>
    <cellStyle name="Normal 4 7 3 5" xfId="693"/>
    <cellStyle name="Normal 4 7 3 6" xfId="694"/>
    <cellStyle name="Normal 4 7 3 7" xfId="695"/>
    <cellStyle name="Normal 4 7 4" xfId="696"/>
    <cellStyle name="Normal 4 7 4 2" xfId="697"/>
    <cellStyle name="Normal 4 7 4 2 2" xfId="698"/>
    <cellStyle name="Normal 4 7 4 2 3" xfId="699"/>
    <cellStyle name="Normal 4 7 4 2 4" xfId="700"/>
    <cellStyle name="Normal 4 7 4 3" xfId="701"/>
    <cellStyle name="Normal 4 7 4 4" xfId="702"/>
    <cellStyle name="Normal 4 7 4 5" xfId="703"/>
    <cellStyle name="Normal 4 7 4 6" xfId="704"/>
    <cellStyle name="Normal 4 7 4 7" xfId="705"/>
    <cellStyle name="Normal 4 7 5" xfId="706"/>
    <cellStyle name="Normal 4 7 5 2" xfId="707"/>
    <cellStyle name="Normal 4 7 5 3" xfId="708"/>
    <cellStyle name="Normal 4 7 5 4" xfId="709"/>
    <cellStyle name="Normal 4 7 6" xfId="710"/>
    <cellStyle name="Normal 4 7 7" xfId="711"/>
    <cellStyle name="Normal 4 7 8" xfId="712"/>
    <cellStyle name="Normal 4 7 9" xfId="713"/>
    <cellStyle name="Normal 4 8" xfId="714"/>
    <cellStyle name="Normal 4 8 10" xfId="715"/>
    <cellStyle name="Normal 4 8 2" xfId="716"/>
    <cellStyle name="Normal 4 8 2 2" xfId="717"/>
    <cellStyle name="Normal 4 8 2 2 2" xfId="718"/>
    <cellStyle name="Normal 4 8 2 2 2 2" xfId="719"/>
    <cellStyle name="Normal 4 8 2 2 2 3" xfId="720"/>
    <cellStyle name="Normal 4 8 2 2 2 4" xfId="721"/>
    <cellStyle name="Normal 4 8 2 2 3" xfId="722"/>
    <cellStyle name="Normal 4 8 2 2 4" xfId="723"/>
    <cellStyle name="Normal 4 8 2 2 5" xfId="724"/>
    <cellStyle name="Normal 4 8 2 2 6" xfId="725"/>
    <cellStyle name="Normal 4 8 2 2 7" xfId="726"/>
    <cellStyle name="Normal 4 8 2 3" xfId="727"/>
    <cellStyle name="Normal 4 8 2 3 2" xfId="728"/>
    <cellStyle name="Normal 4 8 2 3 2 2" xfId="729"/>
    <cellStyle name="Normal 4 8 2 3 2 3" xfId="730"/>
    <cellStyle name="Normal 4 8 2 3 2 4" xfId="731"/>
    <cellStyle name="Normal 4 8 2 3 3" xfId="732"/>
    <cellStyle name="Normal 4 8 2 3 4" xfId="733"/>
    <cellStyle name="Normal 4 8 2 3 5" xfId="734"/>
    <cellStyle name="Normal 4 8 2 3 6" xfId="735"/>
    <cellStyle name="Normal 4 8 2 3 7" xfId="736"/>
    <cellStyle name="Normal 4 8 2 4" xfId="737"/>
    <cellStyle name="Normal 4 8 2 4 2" xfId="738"/>
    <cellStyle name="Normal 4 8 2 4 3" xfId="739"/>
    <cellStyle name="Normal 4 8 2 4 4" xfId="740"/>
    <cellStyle name="Normal 4 8 2 5" xfId="741"/>
    <cellStyle name="Normal 4 8 2 6" xfId="742"/>
    <cellStyle name="Normal 4 8 2 7" xfId="743"/>
    <cellStyle name="Normal 4 8 2 8" xfId="744"/>
    <cellStyle name="Normal 4 8 2 9" xfId="745"/>
    <cellStyle name="Normal 4 8 3" xfId="746"/>
    <cellStyle name="Normal 4 8 3 2" xfId="747"/>
    <cellStyle name="Normal 4 8 3 2 2" xfId="748"/>
    <cellStyle name="Normal 4 8 3 2 3" xfId="749"/>
    <cellStyle name="Normal 4 8 3 2 4" xfId="750"/>
    <cellStyle name="Normal 4 8 3 3" xfId="751"/>
    <cellStyle name="Normal 4 8 3 4" xfId="752"/>
    <cellStyle name="Normal 4 8 3 5" xfId="753"/>
    <cellStyle name="Normal 4 8 3 6" xfId="754"/>
    <cellStyle name="Normal 4 8 3 7" xfId="755"/>
    <cellStyle name="Normal 4 8 4" xfId="756"/>
    <cellStyle name="Normal 4 8 4 2" xfId="757"/>
    <cellStyle name="Normal 4 8 4 2 2" xfId="758"/>
    <cellStyle name="Normal 4 8 4 2 3" xfId="759"/>
    <cellStyle name="Normal 4 8 4 2 4" xfId="760"/>
    <cellStyle name="Normal 4 8 4 3" xfId="761"/>
    <cellStyle name="Normal 4 8 4 4" xfId="762"/>
    <cellStyle name="Normal 4 8 4 5" xfId="763"/>
    <cellStyle name="Normal 4 8 4 6" xfId="764"/>
    <cellStyle name="Normal 4 8 4 7" xfId="765"/>
    <cellStyle name="Normal 4 8 5" xfId="766"/>
    <cellStyle name="Normal 4 8 5 2" xfId="767"/>
    <cellStyle name="Normal 4 8 5 3" xfId="768"/>
    <cellStyle name="Normal 4 8 5 4" xfId="769"/>
    <cellStyle name="Normal 4 8 6" xfId="770"/>
    <cellStyle name="Normal 4 8 7" xfId="771"/>
    <cellStyle name="Normal 4 8 8" xfId="772"/>
    <cellStyle name="Normal 4 8 9" xfId="773"/>
    <cellStyle name="Normal 4 9" xfId="774"/>
    <cellStyle name="Normal 4 9 10" xfId="775"/>
    <cellStyle name="Normal 4 9 2" xfId="776"/>
    <cellStyle name="Normal 4 9 2 2" xfId="777"/>
    <cellStyle name="Normal 4 9 2 2 2" xfId="778"/>
    <cellStyle name="Normal 4 9 2 2 2 2" xfId="779"/>
    <cellStyle name="Normal 4 9 2 2 2 3" xfId="780"/>
    <cellStyle name="Normal 4 9 2 2 2 4" xfId="781"/>
    <cellStyle name="Normal 4 9 2 2 3" xfId="782"/>
    <cellStyle name="Normal 4 9 2 2 4" xfId="783"/>
    <cellStyle name="Normal 4 9 2 2 5" xfId="784"/>
    <cellStyle name="Normal 4 9 2 2 6" xfId="785"/>
    <cellStyle name="Normal 4 9 2 2 7" xfId="786"/>
    <cellStyle name="Normal 4 9 2 3" xfId="787"/>
    <cellStyle name="Normal 4 9 2 3 2" xfId="788"/>
    <cellStyle name="Normal 4 9 2 3 2 2" xfId="789"/>
    <cellStyle name="Normal 4 9 2 3 2 3" xfId="790"/>
    <cellStyle name="Normal 4 9 2 3 2 4" xfId="791"/>
    <cellStyle name="Normal 4 9 2 3 3" xfId="792"/>
    <cellStyle name="Normal 4 9 2 3 4" xfId="793"/>
    <cellStyle name="Normal 4 9 2 3 5" xfId="794"/>
    <cellStyle name="Normal 4 9 2 3 6" xfId="795"/>
    <cellStyle name="Normal 4 9 2 3 7" xfId="796"/>
    <cellStyle name="Normal 4 9 2 4" xfId="797"/>
    <cellStyle name="Normal 4 9 2 4 2" xfId="798"/>
    <cellStyle name="Normal 4 9 2 4 3" xfId="799"/>
    <cellStyle name="Normal 4 9 2 4 4" xfId="800"/>
    <cellStyle name="Normal 4 9 2 5" xfId="801"/>
    <cellStyle name="Normal 4 9 2 6" xfId="802"/>
    <cellStyle name="Normal 4 9 2 7" xfId="803"/>
    <cellStyle name="Normal 4 9 2 8" xfId="804"/>
    <cellStyle name="Normal 4 9 2 9" xfId="805"/>
    <cellStyle name="Normal 4 9 3" xfId="806"/>
    <cellStyle name="Normal 4 9 3 2" xfId="807"/>
    <cellStyle name="Normal 4 9 3 2 2" xfId="808"/>
    <cellStyle name="Normal 4 9 3 2 3" xfId="809"/>
    <cellStyle name="Normal 4 9 3 2 4" xfId="810"/>
    <cellStyle name="Normal 4 9 3 3" xfId="811"/>
    <cellStyle name="Normal 4 9 3 4" xfId="812"/>
    <cellStyle name="Normal 4 9 3 5" xfId="813"/>
    <cellStyle name="Normal 4 9 3 6" xfId="814"/>
    <cellStyle name="Normal 4 9 3 7" xfId="815"/>
    <cellStyle name="Normal 4 9 4" xfId="816"/>
    <cellStyle name="Normal 4 9 4 2" xfId="817"/>
    <cellStyle name="Normal 4 9 4 2 2" xfId="818"/>
    <cellStyle name="Normal 4 9 4 2 3" xfId="819"/>
    <cellStyle name="Normal 4 9 4 2 4" xfId="820"/>
    <cellStyle name="Normal 4 9 4 3" xfId="821"/>
    <cellStyle name="Normal 4 9 4 4" xfId="822"/>
    <cellStyle name="Normal 4 9 4 5" xfId="823"/>
    <cellStyle name="Normal 4 9 4 6" xfId="824"/>
    <cellStyle name="Normal 4 9 4 7" xfId="825"/>
    <cellStyle name="Normal 4 9 5" xfId="826"/>
    <cellStyle name="Normal 4 9 5 2" xfId="827"/>
    <cellStyle name="Normal 4 9 5 3" xfId="828"/>
    <cellStyle name="Normal 4 9 5 4" xfId="829"/>
    <cellStyle name="Normal 4 9 6" xfId="830"/>
    <cellStyle name="Normal 4 9 7" xfId="831"/>
    <cellStyle name="Normal 4 9 8" xfId="832"/>
    <cellStyle name="Normal 4 9 9" xfId="833"/>
    <cellStyle name="Normal 5" xfId="834"/>
    <cellStyle name="Normal 5 2" xfId="835"/>
    <cellStyle name="Normal 5 2 2" xfId="836"/>
    <cellStyle name="Normal 5 2 2 2" xfId="837"/>
    <cellStyle name="Normal 5 2 2 2 2" xfId="838"/>
    <cellStyle name="Normal 5 2 2 2 3" xfId="839"/>
    <cellStyle name="Normal 5 2 2 2 4" xfId="840"/>
    <cellStyle name="Normal 5 2 2 3" xfId="841"/>
    <cellStyle name="Normal 5 2 2 4" xfId="842"/>
    <cellStyle name="Normal 5 2 2 5" xfId="843"/>
    <cellStyle name="Normal 5 2 2 6" xfId="844"/>
    <cellStyle name="Normal 5 2 2 7" xfId="845"/>
    <cellStyle name="Normal 5 2 3" xfId="846"/>
    <cellStyle name="Normal 5 2 3 2" xfId="847"/>
    <cellStyle name="Normal 5 2 3 2 2" xfId="848"/>
    <cellStyle name="Normal 5 2 3 2 3" xfId="849"/>
    <cellStyle name="Normal 5 2 3 2 4" xfId="850"/>
    <cellStyle name="Normal 5 2 3 3" xfId="851"/>
    <cellStyle name="Normal 5 2 3 4" xfId="852"/>
    <cellStyle name="Normal 5 2 3 5" xfId="853"/>
    <cellStyle name="Normal 5 2 3 6" xfId="854"/>
    <cellStyle name="Normal 5 2 3 7" xfId="855"/>
    <cellStyle name="Normal 5 2 4" xfId="856"/>
    <cellStyle name="Normal 5 2 4 2" xfId="857"/>
    <cellStyle name="Normal 5 2 4 3" xfId="858"/>
    <cellStyle name="Normal 5 2 4 4" xfId="859"/>
    <cellStyle name="Normal 5 2 5" xfId="860"/>
    <cellStyle name="Normal 5 2 6" xfId="861"/>
    <cellStyle name="Normal 5 2 7" xfId="862"/>
    <cellStyle name="Normal 5 2 8" xfId="863"/>
    <cellStyle name="Normal 5 2 9" xfId="864"/>
    <cellStyle name="Normal 6" xfId="865"/>
    <cellStyle name="Normal 6 2" xfId="866"/>
    <cellStyle name="Normal 6 2 2" xfId="867"/>
    <cellStyle name="Normal 6 2 2 2" xfId="868"/>
    <cellStyle name="Normal 6 2 2 3" xfId="869"/>
    <cellStyle name="Normal 6 2 2 4" xfId="870"/>
    <cellStyle name="Normal 6 2 3" xfId="871"/>
    <cellStyle name="Normal 6 2 4" xfId="872"/>
    <cellStyle name="Normal 6 2 5" xfId="873"/>
    <cellStyle name="Normal 6 2 6" xfId="874"/>
    <cellStyle name="Normal 6 2 7" xfId="875"/>
    <cellStyle name="Normal 6 3" xfId="876"/>
    <cellStyle name="Normal 6 3 2" xfId="877"/>
    <cellStyle name="Normal 6 3 2 2" xfId="878"/>
    <cellStyle name="Normal 6 3 2 3" xfId="879"/>
    <cellStyle name="Normal 6 3 2 4" xfId="880"/>
    <cellStyle name="Normal 6 3 3" xfId="881"/>
    <cellStyle name="Normal 6 3 4" xfId="882"/>
    <cellStyle name="Normal 6 3 5" xfId="883"/>
    <cellStyle name="Normal 6 3 6" xfId="884"/>
    <cellStyle name="Normal 6 3 7" xfId="885"/>
    <cellStyle name="Normal 6 4" xfId="886"/>
    <cellStyle name="Normal 6 4 2" xfId="887"/>
    <cellStyle name="Normal 6 4 3" xfId="888"/>
    <cellStyle name="Normal 6 4 4" xfId="889"/>
    <cellStyle name="Normal 6 5" xfId="890"/>
    <cellStyle name="Normal 6 6" xfId="891"/>
    <cellStyle name="Normal 6 7" xfId="892"/>
    <cellStyle name="Normal 6 8" xfId="893"/>
    <cellStyle name="Normal 6 9" xfId="894"/>
    <cellStyle name="Normal 7" xfId="895"/>
    <cellStyle name="Normal 7 2" xfId="896"/>
    <cellStyle name="Normal 7 2 2" xfId="897"/>
    <cellStyle name="Normal 7 2 3" xfId="898"/>
    <cellStyle name="Normal 7 2 3 2" xfId="899"/>
    <cellStyle name="Normal 7 2 4" xfId="900"/>
    <cellStyle name="Normal 7 3" xfId="901"/>
    <cellStyle name="Normal 8" xfId="902"/>
    <cellStyle name="Normal 8 2" xfId="903"/>
    <cellStyle name="Normal 8 2 2" xfId="904"/>
    <cellStyle name="Normal 8 2 3" xfId="905"/>
    <cellStyle name="Normal 8 3" xfId="906"/>
    <cellStyle name="Normal 9" xfId="907"/>
    <cellStyle name="Normal_Treatment Outcome- 3rd 2008" xfId="908"/>
    <cellStyle name="Normal_Treatment Outcome- 3rd 2008 2" xfId="909"/>
    <cellStyle name="Percent_Case Detection &amp; notification 1-3rd  2009" xfId="910"/>
    <cellStyle name="Percent_Case Detection &amp; notification 1-3rd  2009 2" xfId="911"/>
    <cellStyle name="Percent_CDC" xfId="912"/>
    <cellStyle name="Percent_CDC_Case_Finding" xfId="913"/>
  </cellStyles>
  <dxfs count="1173"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1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1"/>
        </patternFill>
      </fill>
    </dxf>
    <dxf>
      <font>
        <b/>
        <i val="0"/>
        <condense val="0"/>
        <extend val="0"/>
      </font>
      <fill>
        <patternFill>
          <bgColor indexed="5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condense val="0"/>
        <extend val="0"/>
      </font>
      <fill>
        <patternFill>
          <bgColor indexed="51"/>
        </patternFill>
      </fill>
    </dxf>
    <dxf>
      <font>
        <b/>
        <i val="0"/>
        <condense val="0"/>
        <extend val="0"/>
      </font>
      <fill>
        <patternFill>
          <bgColor indexed="51"/>
        </patternFill>
      </fill>
    </dxf>
    <dxf>
      <font>
        <b/>
        <i val="0"/>
        <condense val="0"/>
        <extend val="0"/>
      </font>
      <fill>
        <patternFill>
          <bgColor indexed="51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1"/>
        </patternFill>
      </fill>
    </dxf>
    <dxf>
      <font>
        <b/>
        <i val="0"/>
        <condense val="0"/>
        <extend val="0"/>
      </font>
      <fill>
        <patternFill>
          <bgColor indexed="51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ndense val="0"/>
        <extend val="0"/>
      </font>
      <fill>
        <patternFill>
          <bgColor indexed="51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/>
        <i val="0"/>
        <sz val="11"/>
        <color indexed="8"/>
        <name val="Cambria"/>
        <scheme val="none"/>
      </font>
      <fill>
        <patternFill patternType="solid">
          <fgColor indexed="60"/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%20TB%20report%20Format/Final%20Quarterly%20TB%20report%20Form%20(District)%20(Quarter)%20(Year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-Razu\Quarterly%20Report%202012\Case%20Detection%20&amp;%20%20Treatment%20Outcome%20-3rd%20Quar.%2020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S%20Assistant/Desktop/For%20E-mail/For%203rd%20Q%202015/New%20TB%20report%20Format/Final%20Quarterly%20TB%20report%20Form%20(District)%20(Quarter)%20(Yea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B-10A"/>
      <sheetName val="TB-10B"/>
      <sheetName val="TB-11"/>
      <sheetName val="TB-12"/>
      <sheetName val="NT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nsol. Report"/>
      <sheetName val="District wise CNR"/>
      <sheetName val="District wise Treat.out"/>
      <sheetName val="Report Info."/>
      <sheetName val="Findings"/>
      <sheetName val="CF-UP"/>
      <sheetName val="CF-METRO"/>
      <sheetName val="CF-CDC"/>
      <sheetName val="Treat_UP"/>
      <sheetName val="Treat_Metro"/>
      <sheetName val="Treat_CDC"/>
      <sheetName val="SPUTUM_UP"/>
      <sheetName val="SPUTUM_Metro"/>
      <sheetName val="SPUTUM_CD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B-10A"/>
      <sheetName val="TB-10B"/>
      <sheetName val="TB-11"/>
      <sheetName val="TB-12"/>
      <sheetName val="NT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9"/>
  </sheetPr>
  <dimension ref="A1:AO1026"/>
  <sheetViews>
    <sheetView tabSelected="1" zoomScale="80" zoomScaleNormal="80" workbookViewId="0">
      <selection activeCell="D4" sqref="D4"/>
    </sheetView>
  </sheetViews>
  <sheetFormatPr defaultRowHeight="12.75" x14ac:dyDescent="0.2"/>
  <cols>
    <col min="1" max="1" width="5.85546875" style="4" customWidth="1"/>
    <col min="2" max="2" width="71.5703125" style="4" customWidth="1"/>
    <col min="3" max="3" width="22.85546875" style="12" customWidth="1"/>
    <col min="4" max="4" width="37.28515625" style="12" customWidth="1"/>
    <col min="5" max="5" width="33.140625" style="12" customWidth="1"/>
    <col min="6" max="6" width="39.5703125" style="12" customWidth="1"/>
    <col min="7" max="7" width="19.5703125" style="12" customWidth="1"/>
    <col min="8" max="31" width="22.42578125" style="12" customWidth="1"/>
    <col min="32" max="32" width="10.85546875" style="4" customWidth="1"/>
    <col min="33" max="33" width="9.140625" style="5" customWidth="1"/>
    <col min="34" max="34" width="9.140625" style="4" customWidth="1"/>
    <col min="35" max="16384" width="9.140625" style="4"/>
  </cols>
  <sheetData>
    <row r="1" spans="1:34" ht="15.75" x14ac:dyDescent="0.25">
      <c r="A1" s="1"/>
      <c r="B1" s="1"/>
      <c r="C1" s="2"/>
      <c r="D1" s="3" t="s">
        <v>0</v>
      </c>
      <c r="E1" s="2"/>
      <c r="F1" s="658" t="s">
        <v>1</v>
      </c>
      <c r="G1" s="659"/>
      <c r="H1" s="659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</row>
    <row r="2" spans="1:34" ht="15.75" customHeight="1" x14ac:dyDescent="0.2">
      <c r="A2" s="6"/>
      <c r="B2" s="6"/>
      <c r="C2" s="7"/>
      <c r="D2" s="33" t="s">
        <v>2</v>
      </c>
      <c r="E2" s="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4"/>
      <c r="AH2" s="5"/>
    </row>
    <row r="3" spans="1:34" ht="16.5" customHeight="1" x14ac:dyDescent="0.2">
      <c r="A3" s="2"/>
      <c r="B3" s="2"/>
      <c r="C3" s="9" t="s">
        <v>3</v>
      </c>
      <c r="D3" s="307" t="s">
        <v>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10"/>
      <c r="AG3" s="11"/>
      <c r="AH3" s="12"/>
    </row>
    <row r="4" spans="1:34" ht="16.5" customHeight="1" x14ac:dyDescent="0.2">
      <c r="A4" s="2"/>
      <c r="B4" s="2"/>
      <c r="C4" s="9" t="s">
        <v>6</v>
      </c>
      <c r="D4" s="307">
        <v>2022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10"/>
      <c r="AG4" s="13"/>
      <c r="AH4" s="12"/>
    </row>
    <row r="5" spans="1:34" ht="16.5" customHeight="1" x14ac:dyDescent="0.2">
      <c r="A5" s="2"/>
      <c r="B5" s="2"/>
      <c r="C5" s="9" t="s">
        <v>8</v>
      </c>
      <c r="D5" s="3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10"/>
      <c r="AG5" s="11"/>
      <c r="AH5" s="12"/>
    </row>
    <row r="6" spans="1:34" ht="16.5" customHeight="1" x14ac:dyDescent="0.2">
      <c r="A6" s="2"/>
      <c r="B6" s="2"/>
      <c r="C6" s="9" t="s">
        <v>784</v>
      </c>
      <c r="D6" s="3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10"/>
      <c r="AG6" s="11"/>
      <c r="AH6" s="12"/>
    </row>
    <row r="7" spans="1:34" customFormat="1" ht="11.25" customHeight="1" x14ac:dyDescent="0.25"/>
    <row r="8" spans="1:34" ht="29.25" customHeight="1" x14ac:dyDescent="0.25">
      <c r="A8" s="14" t="s">
        <v>541</v>
      </c>
      <c r="B8" s="14" t="s">
        <v>545</v>
      </c>
      <c r="C8" s="15" t="s">
        <v>19</v>
      </c>
      <c r="D8" s="15" t="s">
        <v>22</v>
      </c>
      <c r="E8" s="14" t="s">
        <v>542</v>
      </c>
      <c r="F8" s="14" t="s">
        <v>26</v>
      </c>
      <c r="G8" s="14" t="s">
        <v>28</v>
      </c>
      <c r="H8" s="14" t="s">
        <v>546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G8" s="11"/>
      <c r="AH8" s="12"/>
    </row>
    <row r="9" spans="1:34" ht="16.5" customHeight="1" x14ac:dyDescent="0.25">
      <c r="A9" s="303">
        <v>1</v>
      </c>
      <c r="B9" s="353" t="str">
        <f>IF($D$6="","",VLOOKUP($D$6,$F$527:$AF$644,2,FALSE))</f>
        <v/>
      </c>
      <c r="C9" s="18"/>
      <c r="D9" s="19"/>
      <c r="E9" s="440"/>
      <c r="F9" s="19"/>
      <c r="G9" s="20"/>
      <c r="H9" s="20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G9" s="13"/>
      <c r="AH9" s="12"/>
    </row>
    <row r="10" spans="1:34" ht="16.5" customHeight="1" x14ac:dyDescent="0.25">
      <c r="A10" s="303">
        <v>2</v>
      </c>
      <c r="B10" s="353" t="str">
        <f>IF($D$6="","",VLOOKUP($D$6,$F$527:$AF$644,3,FALSE))</f>
        <v/>
      </c>
      <c r="C10" s="18"/>
      <c r="D10" s="19"/>
      <c r="E10" s="440"/>
      <c r="F10" s="19"/>
      <c r="G10" s="20"/>
      <c r="H10" s="2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G10" s="13"/>
      <c r="AH10" s="12"/>
    </row>
    <row r="11" spans="1:34" ht="16.5" customHeight="1" x14ac:dyDescent="0.25">
      <c r="A11" s="303">
        <v>3</v>
      </c>
      <c r="B11" s="353" t="str">
        <f>IF($D$6="","",VLOOKUP($D$6,$F$527:$AF$644,4,FALSE))</f>
        <v/>
      </c>
      <c r="C11" s="18"/>
      <c r="D11" s="19"/>
      <c r="E11" s="440"/>
      <c r="F11" s="19"/>
      <c r="G11" s="20"/>
      <c r="H11" s="20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G11" s="13"/>
      <c r="AH11" s="12"/>
    </row>
    <row r="12" spans="1:34" ht="16.5" customHeight="1" x14ac:dyDescent="0.25">
      <c r="A12" s="303">
        <v>4</v>
      </c>
      <c r="B12" s="353" t="str">
        <f>IF($D$6="","",VLOOKUP($D$6,$F$527:$AF$644,5,FALSE))</f>
        <v/>
      </c>
      <c r="C12" s="18"/>
      <c r="D12" s="19"/>
      <c r="E12" s="440"/>
      <c r="F12" s="19"/>
      <c r="G12" s="20"/>
      <c r="H12" s="20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G12" s="13"/>
      <c r="AH12" s="12"/>
    </row>
    <row r="13" spans="1:34" ht="16.5" customHeight="1" x14ac:dyDescent="0.25">
      <c r="A13" s="303">
        <v>5</v>
      </c>
      <c r="B13" s="353" t="str">
        <f>IF($D$6="","",VLOOKUP($D$6,$F$527:$AF$644,6,FALSE))</f>
        <v/>
      </c>
      <c r="C13" s="18"/>
      <c r="D13" s="19"/>
      <c r="E13" s="440"/>
      <c r="F13" s="19"/>
      <c r="G13" s="20"/>
      <c r="H13" s="20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G13" s="11"/>
      <c r="AH13" s="12"/>
    </row>
    <row r="14" spans="1:34" ht="16.5" customHeight="1" x14ac:dyDescent="0.25">
      <c r="A14" s="303">
        <v>6</v>
      </c>
      <c r="B14" s="353" t="str">
        <f>IF($D$6="","",VLOOKUP($D$6,$F$527:$AF$644,7,FALSE))</f>
        <v/>
      </c>
      <c r="C14" s="18"/>
      <c r="D14" s="19"/>
      <c r="E14" s="440"/>
      <c r="F14" s="19"/>
      <c r="G14" s="20"/>
      <c r="H14" s="20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G14" s="13"/>
    </row>
    <row r="15" spans="1:34" ht="16.5" customHeight="1" x14ac:dyDescent="0.25">
      <c r="A15" s="303">
        <v>7</v>
      </c>
      <c r="B15" s="353" t="str">
        <f>IF($D$6="","",VLOOKUP($D$6,$F$527:$AF$644,8,FALSE))</f>
        <v/>
      </c>
      <c r="C15" s="18"/>
      <c r="D15" s="19"/>
      <c r="E15" s="440"/>
      <c r="F15" s="19"/>
      <c r="G15" s="20"/>
      <c r="H15" s="20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G15" s="11"/>
    </row>
    <row r="16" spans="1:34" ht="16.5" customHeight="1" x14ac:dyDescent="0.25">
      <c r="A16" s="303">
        <v>8</v>
      </c>
      <c r="B16" s="353" t="str">
        <f>IF($D$6="","",VLOOKUP($D$6,$F$527:$AF$644,9,FALSE))</f>
        <v/>
      </c>
      <c r="C16" s="18"/>
      <c r="D16" s="19"/>
      <c r="E16" s="440"/>
      <c r="F16" s="19"/>
      <c r="G16" s="20"/>
      <c r="H16" s="20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G16" s="13"/>
    </row>
    <row r="17" spans="1:33" ht="16.5" customHeight="1" x14ac:dyDescent="0.25">
      <c r="A17" s="303">
        <v>9</v>
      </c>
      <c r="B17" s="353" t="str">
        <f>IF($D$6="","",VLOOKUP($D$6,$F$527:$AF$644,10,FALSE))</f>
        <v/>
      </c>
      <c r="C17" s="18"/>
      <c r="D17" s="19"/>
      <c r="E17" s="440"/>
      <c r="F17" s="19"/>
      <c r="G17" s="20"/>
      <c r="H17" s="20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G17" s="13"/>
    </row>
    <row r="18" spans="1:33" ht="16.5" customHeight="1" x14ac:dyDescent="0.25">
      <c r="A18" s="303">
        <v>10</v>
      </c>
      <c r="B18" s="353" t="str">
        <f>IF($D$6="","",VLOOKUP($D$6,$F$527:$AF$644,11,FALSE))</f>
        <v/>
      </c>
      <c r="C18" s="18"/>
      <c r="D18" s="19"/>
      <c r="E18" s="440"/>
      <c r="F18" s="19"/>
      <c r="G18" s="20"/>
      <c r="H18" s="20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G18" s="11"/>
    </row>
    <row r="19" spans="1:33" ht="16.5" customHeight="1" x14ac:dyDescent="0.25">
      <c r="A19" s="303">
        <v>11</v>
      </c>
      <c r="B19" s="353" t="str">
        <f>IF($D$6="","",VLOOKUP($D$6,$F$527:$AF$644,12,FALSE))</f>
        <v/>
      </c>
      <c r="C19" s="18"/>
      <c r="D19" s="19"/>
      <c r="E19" s="440"/>
      <c r="F19" s="19"/>
      <c r="G19" s="20"/>
      <c r="H19" s="20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G19" s="11"/>
    </row>
    <row r="20" spans="1:33" ht="16.5" customHeight="1" x14ac:dyDescent="0.25">
      <c r="A20" s="303">
        <v>12</v>
      </c>
      <c r="B20" s="353" t="str">
        <f>IF($D$6="","",VLOOKUP($D$6,$F$527:$AF$644,13,FALSE))</f>
        <v/>
      </c>
      <c r="C20" s="18"/>
      <c r="D20" s="19"/>
      <c r="E20" s="440"/>
      <c r="F20" s="19"/>
      <c r="G20" s="20"/>
      <c r="H20" s="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G20" s="11"/>
    </row>
    <row r="21" spans="1:33" ht="16.5" customHeight="1" x14ac:dyDescent="0.25">
      <c r="A21" s="303">
        <v>13</v>
      </c>
      <c r="B21" s="353" t="str">
        <f>IF($D$6="","",VLOOKUP($D$6,$F$527:$AF$644,14,FALSE))</f>
        <v/>
      </c>
      <c r="C21" s="18"/>
      <c r="D21" s="19"/>
      <c r="E21" s="440"/>
      <c r="F21" s="19"/>
      <c r="G21" s="20"/>
      <c r="H21" s="20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G21" s="13"/>
    </row>
    <row r="22" spans="1:33" ht="16.5" customHeight="1" x14ac:dyDescent="0.25">
      <c r="A22" s="303">
        <v>14</v>
      </c>
      <c r="B22" s="353" t="str">
        <f>IF($D$6="","",VLOOKUP($D$6,$F$527:$AF$644,15,FALSE))</f>
        <v/>
      </c>
      <c r="C22" s="18"/>
      <c r="D22" s="19"/>
      <c r="E22" s="440"/>
      <c r="F22" s="19"/>
      <c r="G22" s="20"/>
      <c r="H22" s="20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G22" s="11"/>
    </row>
    <row r="23" spans="1:33" ht="16.5" customHeight="1" x14ac:dyDescent="0.25">
      <c r="A23" s="303">
        <v>15</v>
      </c>
      <c r="B23" s="353" t="str">
        <f>IF($D$6="","",VLOOKUP($D$6,$F$527:$AF$644,16,FALSE))</f>
        <v/>
      </c>
      <c r="C23" s="18"/>
      <c r="D23" s="19"/>
      <c r="E23" s="440"/>
      <c r="F23" s="19"/>
      <c r="G23" s="20"/>
      <c r="H23" s="20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G23" s="11"/>
    </row>
    <row r="24" spans="1:33" ht="16.5" customHeight="1" x14ac:dyDescent="0.25">
      <c r="A24" s="303">
        <v>16</v>
      </c>
      <c r="B24" s="353" t="str">
        <f>IF($D$6="","",VLOOKUP($D$6,$F$527:$AF$644,17,FALSE))</f>
        <v/>
      </c>
      <c r="C24" s="18"/>
      <c r="D24" s="19"/>
      <c r="E24" s="440"/>
      <c r="F24" s="21"/>
      <c r="G24" s="20"/>
      <c r="H24" s="20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G24" s="13"/>
    </row>
    <row r="25" spans="1:33" ht="16.5" customHeight="1" x14ac:dyDescent="0.25">
      <c r="A25" s="303">
        <v>17</v>
      </c>
      <c r="B25" s="353" t="str">
        <f>IF($D$6="","",VLOOKUP($D$6,$F$527:$AF$644,18,FALSE))</f>
        <v/>
      </c>
      <c r="C25" s="18"/>
      <c r="D25" s="17"/>
      <c r="E25" s="440"/>
      <c r="F25" s="17"/>
      <c r="G25" s="20"/>
      <c r="H25" s="20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G25" s="13"/>
    </row>
    <row r="26" spans="1:33" ht="16.5" customHeight="1" x14ac:dyDescent="0.25">
      <c r="A26" s="303">
        <v>18</v>
      </c>
      <c r="B26" s="353" t="str">
        <f>IF($D$6="","",VLOOKUP($D$6,$F$527:$AF$644,19,FALSE))</f>
        <v/>
      </c>
      <c r="C26" s="18"/>
      <c r="D26" s="22"/>
      <c r="E26" s="440"/>
      <c r="F26" s="22"/>
      <c r="G26" s="20"/>
      <c r="H26" s="20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G26" s="11"/>
    </row>
    <row r="27" spans="1:33" ht="16.5" customHeight="1" x14ac:dyDescent="0.25">
      <c r="A27" s="303">
        <v>19</v>
      </c>
      <c r="B27" s="353" t="str">
        <f>IF($D$6="","",VLOOKUP($D$6,$F$527:$AF$644,20,FALSE))</f>
        <v/>
      </c>
      <c r="C27" s="18"/>
      <c r="D27" s="17"/>
      <c r="E27" s="440"/>
      <c r="F27" s="17"/>
      <c r="G27" s="20"/>
      <c r="H27" s="20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G27" s="11"/>
    </row>
    <row r="28" spans="1:33" ht="16.5" customHeight="1" x14ac:dyDescent="0.25">
      <c r="A28" s="303">
        <v>20</v>
      </c>
      <c r="B28" s="353" t="str">
        <f>IF($D$6="","",VLOOKUP($D$6,$F$527:$AF$644,21,FALSE))</f>
        <v/>
      </c>
      <c r="C28" s="18"/>
      <c r="D28" s="17"/>
      <c r="E28" s="440"/>
      <c r="F28" s="17"/>
      <c r="G28" s="20"/>
      <c r="H28" s="20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G28" s="13"/>
    </row>
    <row r="29" spans="1:33" ht="16.5" customHeight="1" x14ac:dyDescent="0.25">
      <c r="A29" s="303">
        <v>21</v>
      </c>
      <c r="B29" s="353" t="str">
        <f>IF($D$6="","",VLOOKUP($D$6,$F$527:$AF$644,22,FALSE))</f>
        <v/>
      </c>
      <c r="C29" s="18"/>
      <c r="D29" s="22"/>
      <c r="E29" s="440"/>
      <c r="F29" s="22"/>
      <c r="G29" s="20"/>
      <c r="H29" s="20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G29" s="11"/>
    </row>
    <row r="30" spans="1:33" ht="16.5" customHeight="1" x14ac:dyDescent="0.25">
      <c r="A30" s="303">
        <v>22</v>
      </c>
      <c r="B30" s="353" t="str">
        <f>IF($D$6="","",VLOOKUP($D$6,$F$527:$AF$644,23,FALSE))</f>
        <v/>
      </c>
      <c r="C30" s="18"/>
      <c r="D30" s="17"/>
      <c r="E30" s="440"/>
      <c r="F30" s="17"/>
      <c r="G30" s="20"/>
      <c r="H30" s="2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G30" s="11"/>
    </row>
    <row r="31" spans="1:33" ht="16.5" customHeight="1" x14ac:dyDescent="0.25">
      <c r="A31" s="303">
        <v>23</v>
      </c>
      <c r="B31" s="353" t="str">
        <f>IF($D$6="","",VLOOKUP($D$6,$F$527:$AF$644,24,FALSE))</f>
        <v/>
      </c>
      <c r="C31" s="18"/>
      <c r="D31" s="17"/>
      <c r="E31" s="440"/>
      <c r="F31" s="17"/>
      <c r="G31" s="20"/>
      <c r="H31" s="20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G31" s="13"/>
    </row>
    <row r="32" spans="1:33" ht="16.5" customHeight="1" x14ac:dyDescent="0.25">
      <c r="A32" s="303">
        <v>24</v>
      </c>
      <c r="B32" s="353" t="str">
        <f>IF($D$6="","",VLOOKUP($D$6,$F$527:$AF$644,25,FALSE))</f>
        <v/>
      </c>
      <c r="C32" s="18"/>
      <c r="D32" s="22"/>
      <c r="E32" s="440"/>
      <c r="F32" s="22"/>
      <c r="G32" s="20"/>
      <c r="H32" s="20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G32" s="11"/>
    </row>
    <row r="33" spans="1:33" ht="16.5" customHeight="1" x14ac:dyDescent="0.25">
      <c r="A33" s="303">
        <v>25</v>
      </c>
      <c r="B33" s="353" t="str">
        <f>IF($D$6="","",VLOOKUP($D$6,$F$527:$AF$644,27,FALSE))</f>
        <v/>
      </c>
      <c r="C33" s="18"/>
      <c r="D33" s="17"/>
      <c r="E33" s="440"/>
      <c r="F33" s="17"/>
      <c r="G33" s="20"/>
      <c r="H33" s="20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G33" s="11"/>
    </row>
    <row r="34" spans="1:33" ht="16.5" customHeight="1" x14ac:dyDescent="0.25">
      <c r="A34" s="16"/>
      <c r="B34" s="23" t="s">
        <v>905</v>
      </c>
      <c r="C34" s="18" t="str">
        <f>IF(SUM(C9:C33)=0,"",SUM(C9:C33))</f>
        <v/>
      </c>
      <c r="D34" s="359" t="s">
        <v>1007</v>
      </c>
      <c r="E34" s="440"/>
      <c r="F34" s="359" t="s">
        <v>1008</v>
      </c>
      <c r="G34" s="359" t="s">
        <v>1009</v>
      </c>
      <c r="H34" s="20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G34" s="11"/>
    </row>
    <row r="35" spans="1:33" x14ac:dyDescent="0.2">
      <c r="A35" s="2"/>
      <c r="B35" s="2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G35" s="13"/>
    </row>
    <row r="36" spans="1:33" ht="15.75" x14ac:dyDescent="0.25">
      <c r="A36" s="2"/>
      <c r="B36" s="2"/>
      <c r="C36" s="24"/>
      <c r="D36" s="292" t="s">
        <v>31</v>
      </c>
      <c r="E36" s="24"/>
      <c r="F36" s="291" t="s">
        <v>966</v>
      </c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G36" s="11"/>
    </row>
    <row r="37" spans="1:33" ht="15" x14ac:dyDescent="0.2">
      <c r="A37" s="2"/>
      <c r="B37" s="2"/>
      <c r="C37" s="24"/>
      <c r="D37" s="293" t="s">
        <v>2</v>
      </c>
      <c r="E37" s="24"/>
      <c r="F37" s="33" t="s">
        <v>2</v>
      </c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G37" s="13"/>
    </row>
    <row r="38" spans="1:33" ht="15" customHeight="1" x14ac:dyDescent="0.25">
      <c r="A38" s="2"/>
      <c r="B38" s="25"/>
      <c r="C38" s="656" t="s">
        <v>783</v>
      </c>
      <c r="D38" s="657"/>
      <c r="E38" s="24"/>
      <c r="F38" s="656" t="s">
        <v>783</v>
      </c>
      <c r="G38" s="657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G38" s="11"/>
    </row>
    <row r="39" spans="1:33" ht="15" customHeight="1" x14ac:dyDescent="0.25">
      <c r="A39" s="2"/>
      <c r="B39" s="25"/>
      <c r="C39" s="656" t="s">
        <v>543</v>
      </c>
      <c r="D39" s="657"/>
      <c r="E39" s="24"/>
      <c r="F39" s="656" t="s">
        <v>543</v>
      </c>
      <c r="G39" s="657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G39" s="11"/>
    </row>
    <row r="40" spans="1:33" ht="15" customHeight="1" x14ac:dyDescent="0.2">
      <c r="A40" s="2"/>
      <c r="B40" s="2"/>
      <c r="C40" s="654" t="s">
        <v>544</v>
      </c>
      <c r="D40" s="654"/>
      <c r="E40" s="24"/>
      <c r="F40" s="654" t="s">
        <v>544</v>
      </c>
      <c r="G40" s="65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G40" s="13"/>
    </row>
    <row r="41" spans="1:33" ht="12.75" customHeight="1" x14ac:dyDescent="0.2">
      <c r="A41" s="2"/>
      <c r="B41" s="2"/>
      <c r="C41" s="654" t="s">
        <v>1275</v>
      </c>
      <c r="D41" s="654"/>
      <c r="E41" s="24"/>
      <c r="F41" s="655" t="s">
        <v>1275</v>
      </c>
      <c r="G41" s="655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G41" s="11"/>
    </row>
    <row r="42" spans="1:33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G42" s="11"/>
    </row>
    <row r="43" spans="1:33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G43" s="13"/>
    </row>
    <row r="44" spans="1:33" x14ac:dyDescent="0.2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G44" s="11"/>
    </row>
    <row r="45" spans="1:33" x14ac:dyDescent="0.2"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G45" s="13"/>
    </row>
    <row r="46" spans="1:33" x14ac:dyDescent="0.2"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G46" s="13"/>
    </row>
    <row r="47" spans="1:33" x14ac:dyDescent="0.2"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G47" s="13"/>
    </row>
    <row r="48" spans="1:33" x14ac:dyDescent="0.2">
      <c r="AG48" s="11"/>
    </row>
    <row r="49" spans="33:33" x14ac:dyDescent="0.2">
      <c r="AG49" s="11"/>
    </row>
    <row r="50" spans="33:33" x14ac:dyDescent="0.2">
      <c r="AG50" s="13"/>
    </row>
    <row r="51" spans="33:33" x14ac:dyDescent="0.2">
      <c r="AG51" s="11"/>
    </row>
    <row r="52" spans="33:33" x14ac:dyDescent="0.2">
      <c r="AG52" s="11"/>
    </row>
    <row r="53" spans="33:33" x14ac:dyDescent="0.2">
      <c r="AG53" s="11"/>
    </row>
    <row r="54" spans="33:33" x14ac:dyDescent="0.2">
      <c r="AG54" s="13"/>
    </row>
    <row r="55" spans="33:33" x14ac:dyDescent="0.2">
      <c r="AG55" s="13"/>
    </row>
    <row r="56" spans="33:33" x14ac:dyDescent="0.2">
      <c r="AG56" s="13"/>
    </row>
    <row r="57" spans="33:33" x14ac:dyDescent="0.2">
      <c r="AG57" s="13"/>
    </row>
    <row r="58" spans="33:33" x14ac:dyDescent="0.2">
      <c r="AG58" s="13"/>
    </row>
    <row r="59" spans="33:33" x14ac:dyDescent="0.2">
      <c r="AG59" s="11"/>
    </row>
    <row r="60" spans="33:33" x14ac:dyDescent="0.2">
      <c r="AG60" s="11"/>
    </row>
    <row r="61" spans="33:33" x14ac:dyDescent="0.2">
      <c r="AG61" s="11"/>
    </row>
    <row r="62" spans="33:33" x14ac:dyDescent="0.2">
      <c r="AG62" s="11"/>
    </row>
    <row r="63" spans="33:33" x14ac:dyDescent="0.2">
      <c r="AG63" s="13"/>
    </row>
    <row r="64" spans="33:33" x14ac:dyDescent="0.2">
      <c r="AG64" s="13"/>
    </row>
    <row r="65" spans="33:33" x14ac:dyDescent="0.2">
      <c r="AG65" s="11"/>
    </row>
    <row r="66" spans="33:33" x14ac:dyDescent="0.2">
      <c r="AG66" s="11"/>
    </row>
    <row r="67" spans="33:33" x14ac:dyDescent="0.2">
      <c r="AG67" s="11"/>
    </row>
    <row r="68" spans="33:33" x14ac:dyDescent="0.2">
      <c r="AG68" s="13"/>
    </row>
    <row r="69" spans="33:33" x14ac:dyDescent="0.2">
      <c r="AG69" s="13"/>
    </row>
    <row r="70" spans="33:33" x14ac:dyDescent="0.2">
      <c r="AG70" s="13"/>
    </row>
    <row r="71" spans="33:33" x14ac:dyDescent="0.2">
      <c r="AG71" s="13"/>
    </row>
    <row r="72" spans="33:33" x14ac:dyDescent="0.2">
      <c r="AG72" s="13"/>
    </row>
    <row r="525" spans="1:38" hidden="1" x14ac:dyDescent="0.2">
      <c r="C525" s="4"/>
      <c r="D525" s="4"/>
      <c r="E525" s="4"/>
      <c r="F525" s="4"/>
      <c r="G525" s="4"/>
      <c r="AF525" s="12"/>
      <c r="AG525" s="12"/>
      <c r="AH525" s="12"/>
      <c r="AI525" s="12"/>
      <c r="AJ525" s="12"/>
      <c r="AL525" s="5"/>
    </row>
    <row r="526" spans="1:38" hidden="1" x14ac:dyDescent="0.2">
      <c r="A526" s="31" t="s">
        <v>4</v>
      </c>
      <c r="B526" s="27" t="s">
        <v>5</v>
      </c>
      <c r="C526" s="28">
        <v>2014</v>
      </c>
      <c r="D526" s="29" t="s">
        <v>1170</v>
      </c>
      <c r="E526" s="29" t="s">
        <v>1171</v>
      </c>
      <c r="F526" s="26" t="s">
        <v>12</v>
      </c>
      <c r="G526" s="26"/>
      <c r="AF526" s="12"/>
      <c r="AG526" s="12"/>
      <c r="AH526" s="12"/>
      <c r="AI526" s="12"/>
      <c r="AK526" s="5"/>
    </row>
    <row r="527" spans="1:38" ht="15" hidden="1" x14ac:dyDescent="0.25">
      <c r="A527" s="31" t="s">
        <v>7</v>
      </c>
      <c r="B527" s="30" t="s">
        <v>1172</v>
      </c>
      <c r="C527" s="28">
        <v>2015</v>
      </c>
      <c r="D527" s="29" t="s">
        <v>1148</v>
      </c>
      <c r="E527" s="29" t="s">
        <v>1184</v>
      </c>
      <c r="F527" s="35" t="s">
        <v>5</v>
      </c>
      <c r="G527" s="35" t="s">
        <v>83</v>
      </c>
      <c r="H527" s="35" t="s">
        <v>84</v>
      </c>
      <c r="I527" s="35" t="s">
        <v>568</v>
      </c>
      <c r="J527" s="35" t="s">
        <v>85</v>
      </c>
      <c r="K527" s="35" t="s">
        <v>86</v>
      </c>
      <c r="L527" s="35" t="s">
        <v>87</v>
      </c>
      <c r="M527" s="35" t="s">
        <v>88</v>
      </c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4"/>
      <c r="AE527" s="4"/>
      <c r="AG527" s="4"/>
    </row>
    <row r="528" spans="1:38" ht="15" hidden="1" x14ac:dyDescent="0.25">
      <c r="A528" s="31" t="s">
        <v>9</v>
      </c>
      <c r="B528" s="27" t="s">
        <v>10</v>
      </c>
      <c r="C528" s="28">
        <v>2016</v>
      </c>
      <c r="D528" s="29" t="s">
        <v>11</v>
      </c>
      <c r="E528" s="29" t="s">
        <v>547</v>
      </c>
      <c r="F528" s="35" t="s">
        <v>1172</v>
      </c>
      <c r="G528" s="35" t="s">
        <v>89</v>
      </c>
      <c r="H528" s="35" t="s">
        <v>90</v>
      </c>
      <c r="I528" s="35" t="s">
        <v>91</v>
      </c>
      <c r="J528" s="35" t="s">
        <v>92</v>
      </c>
      <c r="K528" s="35" t="s">
        <v>1173</v>
      </c>
      <c r="L528" s="35" t="s">
        <v>93</v>
      </c>
      <c r="M528" s="35" t="s">
        <v>94</v>
      </c>
      <c r="N528" s="35" t="s">
        <v>95</v>
      </c>
      <c r="O528" s="35" t="s">
        <v>96</v>
      </c>
      <c r="P528" s="35" t="s">
        <v>97</v>
      </c>
      <c r="Q528" s="35" t="s">
        <v>569</v>
      </c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F528" s="12"/>
      <c r="AG528" s="12"/>
      <c r="AH528" s="12"/>
      <c r="AI528" s="12"/>
      <c r="AK528" s="5"/>
    </row>
    <row r="529" spans="1:39" ht="15" hidden="1" x14ac:dyDescent="0.25">
      <c r="A529" s="31" t="s">
        <v>14</v>
      </c>
      <c r="B529" s="27" t="s">
        <v>15</v>
      </c>
      <c r="C529" s="28">
        <v>2017</v>
      </c>
      <c r="D529" s="29" t="s">
        <v>16</v>
      </c>
      <c r="E529" s="29" t="s">
        <v>548</v>
      </c>
      <c r="F529" s="35" t="s">
        <v>10</v>
      </c>
      <c r="G529" s="35" t="s">
        <v>98</v>
      </c>
      <c r="H529" s="35" t="s">
        <v>99</v>
      </c>
      <c r="I529" s="35" t="s">
        <v>100</v>
      </c>
      <c r="J529" s="35" t="s">
        <v>101</v>
      </c>
      <c r="K529" s="35" t="s">
        <v>570</v>
      </c>
      <c r="L529" s="35" t="s">
        <v>102</v>
      </c>
      <c r="M529" s="35" t="s">
        <v>103</v>
      </c>
      <c r="N529" s="35" t="s">
        <v>88</v>
      </c>
      <c r="O529" s="35" t="s">
        <v>104</v>
      </c>
      <c r="P529" s="35" t="s">
        <v>569</v>
      </c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F529" s="12"/>
      <c r="AG529" s="12"/>
      <c r="AH529" s="12"/>
      <c r="AI529" s="12"/>
      <c r="AK529" s="5"/>
    </row>
    <row r="530" spans="1:39" ht="15" hidden="1" x14ac:dyDescent="0.25">
      <c r="A530" s="32"/>
      <c r="B530" s="27" t="s">
        <v>17</v>
      </c>
      <c r="C530" s="28">
        <v>2018</v>
      </c>
      <c r="D530" s="29" t="s">
        <v>1199</v>
      </c>
      <c r="E530" s="29" t="s">
        <v>549</v>
      </c>
      <c r="F530" s="35" t="s">
        <v>15</v>
      </c>
      <c r="G530" s="35" t="s">
        <v>570</v>
      </c>
      <c r="H530" s="35" t="s">
        <v>105</v>
      </c>
      <c r="I530" s="35" t="s">
        <v>106</v>
      </c>
      <c r="J530" s="35" t="s">
        <v>107</v>
      </c>
      <c r="K530" s="35" t="s">
        <v>88</v>
      </c>
      <c r="L530" s="35" t="s">
        <v>108</v>
      </c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F530" s="12"/>
      <c r="AG530" s="12"/>
      <c r="AH530" s="12"/>
      <c r="AI530" s="12"/>
      <c r="AK530" s="5"/>
    </row>
    <row r="531" spans="1:39" ht="15" hidden="1" x14ac:dyDescent="0.25">
      <c r="A531" s="32"/>
      <c r="B531" s="30" t="s">
        <v>20</v>
      </c>
      <c r="C531" s="28">
        <v>2019</v>
      </c>
      <c r="D531" s="29" t="s">
        <v>18</v>
      </c>
      <c r="E531" s="29" t="s">
        <v>1055</v>
      </c>
      <c r="F531" s="35" t="s">
        <v>17</v>
      </c>
      <c r="G531" s="35" t="s">
        <v>109</v>
      </c>
      <c r="H531" s="35" t="s">
        <v>110</v>
      </c>
      <c r="I531" s="35" t="s">
        <v>570</v>
      </c>
      <c r="J531" s="35" t="s">
        <v>111</v>
      </c>
      <c r="K531" s="35" t="s">
        <v>112</v>
      </c>
      <c r="L531" s="35" t="s">
        <v>113</v>
      </c>
      <c r="M531" s="35" t="s">
        <v>114</v>
      </c>
      <c r="N531" s="35" t="s">
        <v>115</v>
      </c>
      <c r="O531" s="35" t="s">
        <v>88</v>
      </c>
      <c r="P531" s="35" t="s">
        <v>569</v>
      </c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F531" s="12"/>
      <c r="AG531" s="12"/>
      <c r="AH531" s="12"/>
      <c r="AI531" s="12"/>
      <c r="AK531" s="5"/>
    </row>
    <row r="532" spans="1:39" ht="15" hidden="1" x14ac:dyDescent="0.25">
      <c r="A532" s="32"/>
      <c r="B532" s="30" t="s">
        <v>23</v>
      </c>
      <c r="C532" s="28">
        <v>2020</v>
      </c>
      <c r="D532" s="29" t="s">
        <v>21</v>
      </c>
      <c r="E532" s="29" t="s">
        <v>550</v>
      </c>
      <c r="F532" s="35" t="s">
        <v>20</v>
      </c>
      <c r="G532" s="35" t="s">
        <v>116</v>
      </c>
      <c r="H532" s="35" t="s">
        <v>570</v>
      </c>
      <c r="I532" s="35" t="s">
        <v>117</v>
      </c>
      <c r="J532" s="35" t="s">
        <v>118</v>
      </c>
      <c r="K532" s="35" t="s">
        <v>119</v>
      </c>
      <c r="L532" s="35" t="s">
        <v>121</v>
      </c>
      <c r="M532" s="35" t="s">
        <v>122</v>
      </c>
      <c r="N532" s="35" t="s">
        <v>88</v>
      </c>
      <c r="O532" s="35" t="s">
        <v>1212</v>
      </c>
      <c r="P532" s="35" t="s">
        <v>569</v>
      </c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F532" s="12"/>
      <c r="AG532" s="12"/>
      <c r="AH532" s="12"/>
      <c r="AI532" s="12"/>
      <c r="AK532" s="5"/>
    </row>
    <row r="533" spans="1:39" ht="15" hidden="1" x14ac:dyDescent="0.25">
      <c r="A533" s="32"/>
      <c r="B533" s="30" t="s">
        <v>25</v>
      </c>
      <c r="C533" s="29"/>
      <c r="D533" s="29" t="s">
        <v>24</v>
      </c>
      <c r="E533" s="29" t="s">
        <v>1024</v>
      </c>
      <c r="F533" s="35" t="s">
        <v>23</v>
      </c>
      <c r="G533" s="35" t="s">
        <v>123</v>
      </c>
      <c r="H533" s="35" t="s">
        <v>571</v>
      </c>
      <c r="I533" s="35" t="s">
        <v>124</v>
      </c>
      <c r="J533" s="35" t="s">
        <v>125</v>
      </c>
      <c r="K533" s="35" t="s">
        <v>126</v>
      </c>
      <c r="L533" s="35" t="s">
        <v>88</v>
      </c>
      <c r="M533" s="35" t="s">
        <v>127</v>
      </c>
      <c r="N533" s="35" t="s">
        <v>128</v>
      </c>
      <c r="O533" s="35" t="s">
        <v>129</v>
      </c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F533" s="12"/>
      <c r="AG533" s="12"/>
      <c r="AH533" s="12"/>
      <c r="AI533" s="12"/>
      <c r="AK533" s="5"/>
    </row>
    <row r="534" spans="1:39" ht="15" hidden="1" x14ac:dyDescent="0.25">
      <c r="A534" s="32"/>
      <c r="B534" s="27" t="s">
        <v>27</v>
      </c>
      <c r="C534" s="29"/>
      <c r="D534" s="29" t="s">
        <v>1174</v>
      </c>
      <c r="E534" s="29" t="s">
        <v>551</v>
      </c>
      <c r="F534" s="35" t="s">
        <v>25</v>
      </c>
      <c r="G534" s="35" t="s">
        <v>130</v>
      </c>
      <c r="H534" s="35" t="s">
        <v>1046</v>
      </c>
      <c r="I534" s="35" t="s">
        <v>131</v>
      </c>
      <c r="J534" s="35" t="s">
        <v>1200</v>
      </c>
      <c r="K534" s="35" t="s">
        <v>978</v>
      </c>
      <c r="L534" s="35" t="s">
        <v>132</v>
      </c>
      <c r="M534" s="35" t="s">
        <v>133</v>
      </c>
      <c r="N534" s="35" t="s">
        <v>134</v>
      </c>
      <c r="O534" s="35" t="s">
        <v>135</v>
      </c>
      <c r="P534" s="35" t="s">
        <v>88</v>
      </c>
      <c r="Q534" s="35" t="s">
        <v>136</v>
      </c>
      <c r="R534" s="35" t="s">
        <v>569</v>
      </c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12"/>
      <c r="AG534" s="12"/>
      <c r="AH534" s="12"/>
      <c r="AI534" s="12"/>
      <c r="AJ534" s="12"/>
      <c r="AK534" s="12"/>
      <c r="AM534" s="5"/>
    </row>
    <row r="535" spans="1:39" s="12" customFormat="1" ht="15" hidden="1" x14ac:dyDescent="0.25">
      <c r="A535" s="32"/>
      <c r="B535" s="30" t="s">
        <v>1150</v>
      </c>
      <c r="C535" s="29"/>
      <c r="D535" s="29" t="s">
        <v>1149</v>
      </c>
      <c r="E535" s="29" t="s">
        <v>552</v>
      </c>
      <c r="F535" s="35" t="s">
        <v>27</v>
      </c>
      <c r="G535" s="35" t="s">
        <v>572</v>
      </c>
      <c r="H535" s="35" t="s">
        <v>137</v>
      </c>
      <c r="I535" s="35" t="s">
        <v>138</v>
      </c>
      <c r="J535" s="35" t="s">
        <v>139</v>
      </c>
      <c r="K535" s="35" t="s">
        <v>140</v>
      </c>
      <c r="L535" s="35" t="s">
        <v>142</v>
      </c>
      <c r="M535" s="35" t="s">
        <v>143</v>
      </c>
      <c r="N535" s="35" t="s">
        <v>144</v>
      </c>
      <c r="O535" s="35" t="s">
        <v>88</v>
      </c>
      <c r="P535" s="35" t="s">
        <v>145</v>
      </c>
      <c r="Q535" s="35" t="s">
        <v>569</v>
      </c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J535" s="4"/>
      <c r="AK535" s="5"/>
    </row>
    <row r="536" spans="1:39" s="12" customFormat="1" ht="15" hidden="1" x14ac:dyDescent="0.25">
      <c r="A536" s="32"/>
      <c r="B536" s="27" t="s">
        <v>1167</v>
      </c>
      <c r="C536" s="29"/>
      <c r="D536" s="29" t="s">
        <v>29</v>
      </c>
      <c r="E536" s="29" t="s">
        <v>553</v>
      </c>
      <c r="F536" s="35" t="s">
        <v>1150</v>
      </c>
      <c r="G536" s="35" t="s">
        <v>146</v>
      </c>
      <c r="H536" s="35" t="s">
        <v>147</v>
      </c>
      <c r="I536" s="35" t="s">
        <v>148</v>
      </c>
      <c r="J536" s="35" t="s">
        <v>149</v>
      </c>
      <c r="K536" s="35" t="s">
        <v>1114</v>
      </c>
      <c r="L536" s="35" t="s">
        <v>150</v>
      </c>
      <c r="M536" s="35" t="s">
        <v>151</v>
      </c>
      <c r="N536" s="35" t="s">
        <v>152</v>
      </c>
      <c r="O536" s="35" t="s">
        <v>153</v>
      </c>
      <c r="P536" s="35" t="s">
        <v>154</v>
      </c>
      <c r="Q536" s="35" t="s">
        <v>155</v>
      </c>
      <c r="R536" s="35" t="s">
        <v>156</v>
      </c>
      <c r="S536" s="35" t="s">
        <v>157</v>
      </c>
      <c r="T536" s="35" t="s">
        <v>158</v>
      </c>
      <c r="U536" s="35" t="s">
        <v>159</v>
      </c>
      <c r="V536" s="35" t="s">
        <v>569</v>
      </c>
      <c r="W536" s="35"/>
      <c r="X536" s="35"/>
      <c r="Y536" s="35"/>
      <c r="Z536" s="35"/>
      <c r="AA536" s="35"/>
      <c r="AB536" s="35"/>
      <c r="AC536" s="35"/>
      <c r="AJ536" s="4"/>
      <c r="AK536" s="5"/>
    </row>
    <row r="537" spans="1:39" s="12" customFormat="1" ht="15" hidden="1" x14ac:dyDescent="0.25">
      <c r="A537" s="32"/>
      <c r="B537" s="30" t="s">
        <v>13</v>
      </c>
      <c r="C537" s="29"/>
      <c r="D537" s="29" t="s">
        <v>30</v>
      </c>
      <c r="E537" s="29" t="s">
        <v>554</v>
      </c>
      <c r="F537" s="35" t="s">
        <v>1167</v>
      </c>
      <c r="G537" s="35" t="s">
        <v>160</v>
      </c>
      <c r="H537" s="35" t="s">
        <v>161</v>
      </c>
      <c r="I537" s="35" t="s">
        <v>162</v>
      </c>
      <c r="J537" s="35" t="s">
        <v>163</v>
      </c>
      <c r="K537" s="35" t="s">
        <v>164</v>
      </c>
      <c r="L537" s="35" t="s">
        <v>165</v>
      </c>
      <c r="M537" s="35" t="s">
        <v>1168</v>
      </c>
      <c r="N537" s="35" t="s">
        <v>1169</v>
      </c>
      <c r="O537" s="35" t="s">
        <v>166</v>
      </c>
      <c r="P537" s="35" t="s">
        <v>167</v>
      </c>
      <c r="Q537" s="35" t="s">
        <v>168</v>
      </c>
      <c r="R537" s="550" t="s">
        <v>1101</v>
      </c>
      <c r="S537" s="35" t="s">
        <v>169</v>
      </c>
      <c r="T537" s="35" t="s">
        <v>170</v>
      </c>
      <c r="U537" s="35" t="s">
        <v>171</v>
      </c>
      <c r="V537" s="35" t="s">
        <v>172</v>
      </c>
      <c r="W537" s="35" t="s">
        <v>173</v>
      </c>
      <c r="X537" s="35" t="s">
        <v>174</v>
      </c>
      <c r="Y537" s="35" t="s">
        <v>88</v>
      </c>
      <c r="Z537" s="35" t="s">
        <v>175</v>
      </c>
      <c r="AA537" s="35" t="s">
        <v>569</v>
      </c>
      <c r="AB537" s="35"/>
      <c r="AC537" s="35"/>
      <c r="AD537" s="35"/>
      <c r="AK537" s="4"/>
      <c r="AL537" s="5"/>
    </row>
    <row r="538" spans="1:39" s="12" customFormat="1" ht="15" hidden="1" x14ac:dyDescent="0.25">
      <c r="A538" s="32"/>
      <c r="B538" s="27" t="s">
        <v>33</v>
      </c>
      <c r="C538" s="29"/>
      <c r="D538" s="29" t="s">
        <v>32</v>
      </c>
      <c r="E538" s="29" t="s">
        <v>1053</v>
      </c>
      <c r="F538" s="35" t="s">
        <v>13</v>
      </c>
      <c r="G538" s="35" t="s">
        <v>176</v>
      </c>
      <c r="H538" s="35" t="s">
        <v>177</v>
      </c>
      <c r="I538" s="35" t="s">
        <v>573</v>
      </c>
      <c r="J538" s="35" t="s">
        <v>178</v>
      </c>
      <c r="K538" s="35" t="s">
        <v>1187</v>
      </c>
      <c r="L538" s="35" t="s">
        <v>179</v>
      </c>
      <c r="M538" s="35" t="s">
        <v>180</v>
      </c>
      <c r="N538" s="35" t="s">
        <v>181</v>
      </c>
      <c r="O538" s="35" t="s">
        <v>88</v>
      </c>
      <c r="P538" s="35" t="s">
        <v>182</v>
      </c>
      <c r="Q538" s="35" t="s">
        <v>183</v>
      </c>
      <c r="R538" s="35" t="s">
        <v>184</v>
      </c>
      <c r="S538" s="35" t="s">
        <v>569</v>
      </c>
      <c r="T538" s="35" t="s">
        <v>1185</v>
      </c>
      <c r="U538" s="35" t="s">
        <v>1186</v>
      </c>
      <c r="V538" s="35"/>
      <c r="W538" s="35"/>
      <c r="X538" s="35"/>
      <c r="Y538" s="35"/>
      <c r="Z538" s="35"/>
      <c r="AA538" s="35"/>
      <c r="AB538" s="35"/>
      <c r="AC538" s="35"/>
      <c r="AJ538" s="4"/>
      <c r="AK538" s="5"/>
    </row>
    <row r="539" spans="1:39" s="12" customFormat="1" ht="15" hidden="1" x14ac:dyDescent="0.25">
      <c r="A539" s="32"/>
      <c r="B539" s="30" t="s">
        <v>34</v>
      </c>
      <c r="C539" s="29"/>
      <c r="D539" s="29" t="s">
        <v>35</v>
      </c>
      <c r="E539" s="29" t="s">
        <v>555</v>
      </c>
      <c r="F539" s="35" t="s">
        <v>33</v>
      </c>
      <c r="G539" s="35" t="s">
        <v>185</v>
      </c>
      <c r="H539" s="35" t="s">
        <v>186</v>
      </c>
      <c r="I539" s="35" t="s">
        <v>574</v>
      </c>
      <c r="J539" s="35" t="s">
        <v>187</v>
      </c>
      <c r="K539" s="35" t="s">
        <v>188</v>
      </c>
      <c r="L539" s="35" t="s">
        <v>189</v>
      </c>
      <c r="M539" s="35" t="s">
        <v>88</v>
      </c>
      <c r="N539" s="35" t="s">
        <v>190</v>
      </c>
      <c r="O539" s="35" t="s">
        <v>569</v>
      </c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J539" s="4"/>
      <c r="AK539" s="5"/>
    </row>
    <row r="540" spans="1:39" s="12" customFormat="1" ht="15" hidden="1" x14ac:dyDescent="0.25">
      <c r="A540" s="32"/>
      <c r="B540" s="30" t="s">
        <v>36</v>
      </c>
      <c r="C540" s="29"/>
      <c r="D540" s="29"/>
      <c r="E540" s="29" t="s">
        <v>556</v>
      </c>
      <c r="F540" s="35" t="s">
        <v>34</v>
      </c>
      <c r="G540" s="35" t="s">
        <v>191</v>
      </c>
      <c r="H540" s="35" t="s">
        <v>575</v>
      </c>
      <c r="I540" s="35" t="s">
        <v>192</v>
      </c>
      <c r="J540" s="35" t="s">
        <v>193</v>
      </c>
      <c r="K540" s="35" t="s">
        <v>194</v>
      </c>
      <c r="L540" s="35" t="s">
        <v>195</v>
      </c>
      <c r="M540" s="35" t="s">
        <v>196</v>
      </c>
      <c r="N540" s="35" t="s">
        <v>197</v>
      </c>
      <c r="O540" s="35" t="s">
        <v>88</v>
      </c>
      <c r="P540" s="35" t="s">
        <v>198</v>
      </c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J540" s="4"/>
      <c r="AK540" s="5"/>
    </row>
    <row r="541" spans="1:39" s="12" customFormat="1" ht="15" hidden="1" x14ac:dyDescent="0.25">
      <c r="A541" s="32"/>
      <c r="B541" s="27" t="s">
        <v>37</v>
      </c>
      <c r="C541" s="29"/>
      <c r="D541" s="29"/>
      <c r="E541" s="29" t="s">
        <v>557</v>
      </c>
      <c r="F541" s="35" t="s">
        <v>36</v>
      </c>
      <c r="G541" s="35" t="s">
        <v>199</v>
      </c>
      <c r="H541" s="35" t="s">
        <v>576</v>
      </c>
      <c r="I541" s="35" t="s">
        <v>200</v>
      </c>
      <c r="J541" s="35" t="s">
        <v>88</v>
      </c>
      <c r="K541" s="35" t="s">
        <v>201</v>
      </c>
      <c r="L541" s="35" t="s">
        <v>202</v>
      </c>
      <c r="M541" s="35" t="s">
        <v>203</v>
      </c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J541" s="4"/>
      <c r="AK541" s="5"/>
    </row>
    <row r="542" spans="1:39" s="12" customFormat="1" ht="15" hidden="1" x14ac:dyDescent="0.25">
      <c r="A542" s="32"/>
      <c r="B542" s="27" t="s">
        <v>38</v>
      </c>
      <c r="C542" s="29"/>
      <c r="D542" s="29"/>
      <c r="E542" s="29" t="s">
        <v>1189</v>
      </c>
      <c r="F542" s="35" t="s">
        <v>37</v>
      </c>
      <c r="G542" s="35" t="s">
        <v>204</v>
      </c>
      <c r="H542" s="35" t="s">
        <v>205</v>
      </c>
      <c r="I542" s="35" t="s">
        <v>206</v>
      </c>
      <c r="J542" s="35" t="s">
        <v>207</v>
      </c>
      <c r="K542" s="35" t="s">
        <v>208</v>
      </c>
      <c r="L542" s="35" t="s">
        <v>209</v>
      </c>
      <c r="M542" s="35" t="s">
        <v>210</v>
      </c>
      <c r="N542" s="35" t="s">
        <v>88</v>
      </c>
      <c r="O542" s="35" t="s">
        <v>211</v>
      </c>
      <c r="P542" s="35" t="s">
        <v>212</v>
      </c>
      <c r="Q542" s="35" t="s">
        <v>213</v>
      </c>
      <c r="R542" s="35" t="s">
        <v>1274</v>
      </c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J542" s="4"/>
      <c r="AK542" s="5"/>
    </row>
    <row r="543" spans="1:39" s="12" customFormat="1" ht="15" hidden="1" x14ac:dyDescent="0.25">
      <c r="A543" s="32"/>
      <c r="B543" s="27" t="s">
        <v>39</v>
      </c>
      <c r="C543" s="29"/>
      <c r="D543" s="29"/>
      <c r="E543" s="29" t="s">
        <v>1190</v>
      </c>
      <c r="F543" s="35" t="s">
        <v>38</v>
      </c>
      <c r="G543" s="35" t="s">
        <v>214</v>
      </c>
      <c r="H543" s="35" t="s">
        <v>215</v>
      </c>
      <c r="I543" s="35" t="s">
        <v>216</v>
      </c>
      <c r="J543" s="35" t="s">
        <v>217</v>
      </c>
      <c r="K543" s="35" t="s">
        <v>218</v>
      </c>
      <c r="L543" s="35" t="s">
        <v>117</v>
      </c>
      <c r="M543" s="35" t="s">
        <v>219</v>
      </c>
      <c r="N543" s="35" t="s">
        <v>220</v>
      </c>
      <c r="O543" s="35" t="s">
        <v>88</v>
      </c>
      <c r="P543" s="35" t="s">
        <v>221</v>
      </c>
      <c r="Q543" s="35" t="s">
        <v>577</v>
      </c>
      <c r="R543" s="35" t="s">
        <v>222</v>
      </c>
      <c r="S543" s="35" t="s">
        <v>569</v>
      </c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J543" s="4"/>
      <c r="AK543" s="5"/>
    </row>
    <row r="544" spans="1:39" s="12" customFormat="1" ht="15" hidden="1" x14ac:dyDescent="0.25">
      <c r="A544" s="32"/>
      <c r="B544" s="30" t="s">
        <v>40</v>
      </c>
      <c r="C544" s="29"/>
      <c r="D544" s="29"/>
      <c r="E544" s="29" t="s">
        <v>558</v>
      </c>
      <c r="F544" s="35" t="s">
        <v>39</v>
      </c>
      <c r="G544" s="35" t="s">
        <v>223</v>
      </c>
      <c r="H544" s="35" t="s">
        <v>1026</v>
      </c>
      <c r="I544" s="35" t="s">
        <v>141</v>
      </c>
      <c r="J544" s="35" t="s">
        <v>224</v>
      </c>
      <c r="K544" s="35" t="s">
        <v>225</v>
      </c>
      <c r="L544" s="35" t="s">
        <v>226</v>
      </c>
      <c r="M544" s="35" t="s">
        <v>227</v>
      </c>
      <c r="N544" s="35" t="s">
        <v>228</v>
      </c>
      <c r="O544" s="35" t="s">
        <v>229</v>
      </c>
      <c r="P544" s="35" t="s">
        <v>230</v>
      </c>
      <c r="Q544" s="35" t="s">
        <v>231</v>
      </c>
      <c r="R544" s="35" t="s">
        <v>1144</v>
      </c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K544" s="4"/>
      <c r="AL544" s="5"/>
    </row>
    <row r="545" spans="1:38" s="12" customFormat="1" ht="15" hidden="1" x14ac:dyDescent="0.25">
      <c r="A545" s="32"/>
      <c r="B545" s="27" t="s">
        <v>41</v>
      </c>
      <c r="C545" s="29"/>
      <c r="D545" s="29"/>
      <c r="E545" s="29" t="s">
        <v>559</v>
      </c>
      <c r="F545" s="35" t="s">
        <v>40</v>
      </c>
      <c r="G545" s="35" t="s">
        <v>232</v>
      </c>
      <c r="H545" s="35" t="s">
        <v>233</v>
      </c>
      <c r="I545" s="35" t="s">
        <v>234</v>
      </c>
      <c r="J545" s="35" t="s">
        <v>235</v>
      </c>
      <c r="K545" s="35" t="s">
        <v>578</v>
      </c>
      <c r="L545" s="35" t="s">
        <v>579</v>
      </c>
      <c r="M545" s="35" t="s">
        <v>236</v>
      </c>
      <c r="N545" s="35" t="s">
        <v>237</v>
      </c>
      <c r="O545" s="35" t="s">
        <v>88</v>
      </c>
      <c r="P545" s="35" t="s">
        <v>238</v>
      </c>
      <c r="Q545" s="35" t="s">
        <v>1213</v>
      </c>
      <c r="R545" s="35" t="s">
        <v>569</v>
      </c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J545" s="4"/>
      <c r="AK545" s="5"/>
    </row>
    <row r="546" spans="1:38" s="12" customFormat="1" ht="15" hidden="1" x14ac:dyDescent="0.25">
      <c r="A546" s="32"/>
      <c r="B546" s="27" t="s">
        <v>42</v>
      </c>
      <c r="C546" s="29"/>
      <c r="D546" s="29"/>
      <c r="E546" s="29" t="s">
        <v>560</v>
      </c>
      <c r="F546" s="35" t="s">
        <v>41</v>
      </c>
      <c r="G546" s="35" t="s">
        <v>239</v>
      </c>
      <c r="H546" s="35" t="s">
        <v>240</v>
      </c>
      <c r="I546" s="35" t="s">
        <v>241</v>
      </c>
      <c r="J546" s="35" t="s">
        <v>580</v>
      </c>
      <c r="K546" s="35" t="s">
        <v>242</v>
      </c>
      <c r="L546" s="35" t="s">
        <v>243</v>
      </c>
      <c r="M546" s="35" t="s">
        <v>244</v>
      </c>
      <c r="N546" s="35" t="s">
        <v>245</v>
      </c>
      <c r="O546" s="35" t="s">
        <v>581</v>
      </c>
      <c r="P546" s="35" t="s">
        <v>582</v>
      </c>
      <c r="Q546" s="35" t="s">
        <v>246</v>
      </c>
      <c r="R546" s="35" t="s">
        <v>1211</v>
      </c>
      <c r="S546" s="35" t="s">
        <v>247</v>
      </c>
      <c r="T546" s="35" t="s">
        <v>248</v>
      </c>
      <c r="U546" s="35"/>
      <c r="V546" s="35"/>
      <c r="W546" s="35"/>
      <c r="X546" s="35"/>
      <c r="Y546" s="35"/>
      <c r="Z546" s="35"/>
      <c r="AA546" s="35"/>
      <c r="AB546" s="35"/>
      <c r="AC546" s="35"/>
      <c r="AJ546" s="4"/>
      <c r="AK546" s="5"/>
    </row>
    <row r="547" spans="1:38" s="12" customFormat="1" ht="15" hidden="1" x14ac:dyDescent="0.25">
      <c r="A547" s="32"/>
      <c r="B547" s="30" t="s">
        <v>44</v>
      </c>
      <c r="C547" s="30"/>
      <c r="D547" s="29"/>
      <c r="E547" s="29" t="s">
        <v>561</v>
      </c>
      <c r="F547" s="35" t="s">
        <v>42</v>
      </c>
      <c r="G547" s="35" t="s">
        <v>583</v>
      </c>
      <c r="H547" s="35" t="s">
        <v>249</v>
      </c>
      <c r="I547" s="35" t="s">
        <v>250</v>
      </c>
      <c r="J547" s="35" t="s">
        <v>251</v>
      </c>
      <c r="K547" s="35" t="s">
        <v>252</v>
      </c>
      <c r="L547" s="35" t="s">
        <v>88</v>
      </c>
      <c r="M547" s="35" t="s">
        <v>569</v>
      </c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J547" s="4"/>
      <c r="AK547" s="5"/>
    </row>
    <row r="548" spans="1:38" s="12" customFormat="1" ht="15" hidden="1" x14ac:dyDescent="0.25">
      <c r="A548" s="32"/>
      <c r="B548" s="27" t="s">
        <v>45</v>
      </c>
      <c r="C548" s="30"/>
      <c r="D548" s="29"/>
      <c r="E548" s="29" t="s">
        <v>562</v>
      </c>
      <c r="F548" s="35" t="s">
        <v>43</v>
      </c>
      <c r="G548" s="35" t="s">
        <v>253</v>
      </c>
      <c r="H548" s="35" t="s">
        <v>254</v>
      </c>
      <c r="I548" s="35" t="s">
        <v>255</v>
      </c>
      <c r="J548" s="35" t="s">
        <v>256</v>
      </c>
      <c r="K548" s="35" t="s">
        <v>257</v>
      </c>
      <c r="L548" s="35" t="s">
        <v>584</v>
      </c>
      <c r="M548" s="35" t="s">
        <v>585</v>
      </c>
      <c r="N548" s="35" t="s">
        <v>586</v>
      </c>
      <c r="O548" s="35" t="s">
        <v>258</v>
      </c>
      <c r="P548" s="35" t="s">
        <v>259</v>
      </c>
      <c r="Q548" s="35" t="s">
        <v>260</v>
      </c>
      <c r="R548" s="35" t="s">
        <v>261</v>
      </c>
      <c r="S548" s="35" t="s">
        <v>262</v>
      </c>
      <c r="T548" s="35" t="s">
        <v>263</v>
      </c>
      <c r="U548" s="35" t="s">
        <v>569</v>
      </c>
      <c r="V548" s="35"/>
      <c r="W548" s="35"/>
      <c r="X548" s="35"/>
      <c r="Y548" s="35"/>
      <c r="Z548" s="35"/>
      <c r="AA548" s="35"/>
      <c r="AB548" s="35"/>
      <c r="AC548" s="35"/>
      <c r="AJ548" s="4"/>
      <c r="AK548" s="5"/>
    </row>
    <row r="549" spans="1:38" s="12" customFormat="1" ht="15" hidden="1" x14ac:dyDescent="0.25">
      <c r="A549" s="32"/>
      <c r="B549" s="27" t="s">
        <v>46</v>
      </c>
      <c r="C549" s="30"/>
      <c r="D549" s="29"/>
      <c r="E549" s="29" t="s">
        <v>563</v>
      </c>
      <c r="F549" s="35" t="s">
        <v>44</v>
      </c>
      <c r="G549" s="35" t="s">
        <v>264</v>
      </c>
      <c r="H549" s="35" t="s">
        <v>265</v>
      </c>
      <c r="I549" s="35" t="s">
        <v>266</v>
      </c>
      <c r="J549" s="35" t="s">
        <v>267</v>
      </c>
      <c r="K549" s="35" t="s">
        <v>268</v>
      </c>
      <c r="L549" s="35" t="s">
        <v>269</v>
      </c>
      <c r="M549" s="35" t="s">
        <v>270</v>
      </c>
      <c r="N549" s="35" t="s">
        <v>271</v>
      </c>
      <c r="O549" s="35" t="s">
        <v>587</v>
      </c>
      <c r="P549" s="35" t="s">
        <v>272</v>
      </c>
      <c r="Q549" s="35" t="s">
        <v>273</v>
      </c>
      <c r="R549" s="35" t="s">
        <v>274</v>
      </c>
      <c r="S549" s="35" t="s">
        <v>275</v>
      </c>
      <c r="T549" s="35" t="s">
        <v>88</v>
      </c>
      <c r="U549" s="35" t="s">
        <v>276</v>
      </c>
      <c r="V549" s="35" t="s">
        <v>569</v>
      </c>
      <c r="W549" s="35"/>
      <c r="X549" s="35"/>
      <c r="Y549" s="35"/>
      <c r="Z549" s="35"/>
      <c r="AA549" s="35"/>
      <c r="AB549" s="35"/>
      <c r="AC549" s="35"/>
      <c r="AJ549" s="4"/>
      <c r="AK549" s="5"/>
    </row>
    <row r="550" spans="1:38" s="12" customFormat="1" ht="15" hidden="1" x14ac:dyDescent="0.25">
      <c r="A550" s="32"/>
      <c r="B550" s="27" t="s">
        <v>47</v>
      </c>
      <c r="C550" s="30"/>
      <c r="D550" s="29"/>
      <c r="E550" s="29" t="s">
        <v>564</v>
      </c>
      <c r="F550" s="35" t="s">
        <v>45</v>
      </c>
      <c r="G550" s="35" t="s">
        <v>277</v>
      </c>
      <c r="H550" s="35" t="s">
        <v>588</v>
      </c>
      <c r="I550" s="35" t="s">
        <v>278</v>
      </c>
      <c r="J550" s="35" t="s">
        <v>279</v>
      </c>
      <c r="K550" s="35" t="s">
        <v>88</v>
      </c>
      <c r="L550" s="35" t="s">
        <v>569</v>
      </c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J550" s="4"/>
      <c r="AK550" s="5"/>
    </row>
    <row r="551" spans="1:38" s="12" customFormat="1" ht="15" hidden="1" x14ac:dyDescent="0.25">
      <c r="A551" s="32"/>
      <c r="B551" s="27" t="s">
        <v>49</v>
      </c>
      <c r="C551" s="29"/>
      <c r="D551" s="29"/>
      <c r="E551" s="29" t="s">
        <v>1050</v>
      </c>
      <c r="F551" s="35" t="s">
        <v>46</v>
      </c>
      <c r="G551" s="35" t="s">
        <v>280</v>
      </c>
      <c r="H551" s="35" t="s">
        <v>281</v>
      </c>
      <c r="I551" s="35" t="s">
        <v>282</v>
      </c>
      <c r="J551" s="35" t="s">
        <v>589</v>
      </c>
      <c r="K551" s="35" t="s">
        <v>590</v>
      </c>
      <c r="L551" s="35" t="s">
        <v>88</v>
      </c>
      <c r="M551" s="35" t="s">
        <v>283</v>
      </c>
      <c r="N551" s="35" t="s">
        <v>284</v>
      </c>
      <c r="O551" s="35" t="s">
        <v>285</v>
      </c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J551" s="4"/>
      <c r="AK551" s="5"/>
    </row>
    <row r="552" spans="1:38" s="12" customFormat="1" ht="15" hidden="1" x14ac:dyDescent="0.25">
      <c r="A552" s="32"/>
      <c r="B552" s="30" t="s">
        <v>50</v>
      </c>
      <c r="C552" s="29"/>
      <c r="D552" s="29"/>
      <c r="E552" s="29" t="s">
        <v>1051</v>
      </c>
      <c r="F552" s="35" t="s">
        <v>47</v>
      </c>
      <c r="G552" s="35" t="s">
        <v>286</v>
      </c>
      <c r="H552" s="35" t="s">
        <v>287</v>
      </c>
      <c r="I552" s="35" t="s">
        <v>288</v>
      </c>
      <c r="J552" s="35" t="s">
        <v>591</v>
      </c>
      <c r="K552" s="35" t="s">
        <v>88</v>
      </c>
      <c r="L552" s="35" t="s">
        <v>289</v>
      </c>
      <c r="M552" s="35" t="s">
        <v>290</v>
      </c>
      <c r="N552" s="35" t="s">
        <v>291</v>
      </c>
      <c r="O552" s="35" t="s">
        <v>569</v>
      </c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J552" s="4"/>
      <c r="AK552" s="5"/>
    </row>
    <row r="553" spans="1:38" s="12" customFormat="1" ht="15" hidden="1" x14ac:dyDescent="0.25">
      <c r="A553" s="32"/>
      <c r="B553" s="27" t="s">
        <v>52</v>
      </c>
      <c r="C553" s="29"/>
      <c r="D553" s="29"/>
      <c r="E553" s="29" t="s">
        <v>1052</v>
      </c>
      <c r="F553" s="35" t="s">
        <v>48</v>
      </c>
      <c r="G553" s="35" t="s">
        <v>292</v>
      </c>
      <c r="H553" s="35" t="s">
        <v>293</v>
      </c>
      <c r="I553" s="35" t="s">
        <v>294</v>
      </c>
      <c r="J553" s="35" t="s">
        <v>295</v>
      </c>
      <c r="K553" s="35" t="s">
        <v>296</v>
      </c>
      <c r="L553" s="35" t="s">
        <v>297</v>
      </c>
      <c r="M553" s="35" t="s">
        <v>298</v>
      </c>
      <c r="N553" s="35" t="s">
        <v>299</v>
      </c>
      <c r="O553" s="35" t="s">
        <v>592</v>
      </c>
      <c r="P553" s="35" t="s">
        <v>300</v>
      </c>
      <c r="Q553" s="35" t="s">
        <v>593</v>
      </c>
      <c r="R553" s="35" t="s">
        <v>301</v>
      </c>
      <c r="S553" s="35" t="s">
        <v>302</v>
      </c>
      <c r="T553" s="35" t="s">
        <v>88</v>
      </c>
      <c r="U553" s="35" t="s">
        <v>303</v>
      </c>
      <c r="V553" s="35" t="s">
        <v>569</v>
      </c>
      <c r="W553" s="35"/>
      <c r="X553" s="35"/>
      <c r="Y553" s="35"/>
      <c r="Z553" s="35"/>
      <c r="AA553" s="35"/>
      <c r="AB553" s="35"/>
      <c r="AC553" s="35"/>
      <c r="AJ553" s="4"/>
      <c r="AK553" s="5"/>
    </row>
    <row r="554" spans="1:38" s="12" customFormat="1" ht="15" hidden="1" x14ac:dyDescent="0.25">
      <c r="A554" s="32"/>
      <c r="B554" s="27" t="s">
        <v>53</v>
      </c>
      <c r="C554" s="29"/>
      <c r="D554" s="29"/>
      <c r="E554" s="29" t="s">
        <v>565</v>
      </c>
      <c r="F554" s="35" t="s">
        <v>49</v>
      </c>
      <c r="G554" s="35" t="s">
        <v>304</v>
      </c>
      <c r="H554" s="35" t="s">
        <v>305</v>
      </c>
      <c r="I554" s="35" t="s">
        <v>306</v>
      </c>
      <c r="J554" s="35" t="s">
        <v>1045</v>
      </c>
      <c r="K554" s="35" t="s">
        <v>594</v>
      </c>
      <c r="L554" s="35" t="s">
        <v>595</v>
      </c>
      <c r="M554" s="35" t="s">
        <v>88</v>
      </c>
      <c r="N554" s="35" t="s">
        <v>307</v>
      </c>
      <c r="O554" s="35" t="s">
        <v>308</v>
      </c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K554" s="4"/>
      <c r="AL554" s="5"/>
    </row>
    <row r="555" spans="1:38" s="12" customFormat="1" ht="15" hidden="1" x14ac:dyDescent="0.25">
      <c r="A555" s="32"/>
      <c r="B555" s="27" t="s">
        <v>55</v>
      </c>
      <c r="C555" s="29"/>
      <c r="D555" s="29"/>
      <c r="E555" s="29" t="s">
        <v>566</v>
      </c>
      <c r="F555" s="35" t="s">
        <v>50</v>
      </c>
      <c r="G555" s="35" t="s">
        <v>309</v>
      </c>
      <c r="H555" s="35" t="s">
        <v>310</v>
      </c>
      <c r="I555" s="35" t="s">
        <v>311</v>
      </c>
      <c r="J555" s="35" t="s">
        <v>596</v>
      </c>
      <c r="K555" s="35" t="s">
        <v>312</v>
      </c>
      <c r="L555" s="35" t="s">
        <v>88</v>
      </c>
      <c r="M555" s="35" t="s">
        <v>313</v>
      </c>
      <c r="N555" s="35" t="s">
        <v>314</v>
      </c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J555" s="4"/>
      <c r="AK555" s="5"/>
    </row>
    <row r="556" spans="1:38" s="12" customFormat="1" ht="15" hidden="1" x14ac:dyDescent="0.25">
      <c r="A556" s="32"/>
      <c r="B556" s="27" t="s">
        <v>56</v>
      </c>
      <c r="C556" s="29"/>
      <c r="D556" s="29"/>
      <c r="E556" s="29" t="s">
        <v>567</v>
      </c>
      <c r="F556" s="35" t="s">
        <v>51</v>
      </c>
      <c r="G556" s="35" t="s">
        <v>315</v>
      </c>
      <c r="H556" s="35" t="s">
        <v>316</v>
      </c>
      <c r="I556" s="35" t="s">
        <v>317</v>
      </c>
      <c r="J556" s="35" t="s">
        <v>318</v>
      </c>
      <c r="K556" s="35" t="s">
        <v>319</v>
      </c>
      <c r="L556" s="35" t="s">
        <v>320</v>
      </c>
      <c r="M556" s="35" t="s">
        <v>321</v>
      </c>
      <c r="N556" s="35" t="s">
        <v>322</v>
      </c>
      <c r="O556" s="35" t="s">
        <v>323</v>
      </c>
      <c r="P556" s="35" t="s">
        <v>597</v>
      </c>
      <c r="Q556" s="35" t="s">
        <v>88</v>
      </c>
      <c r="R556" s="35" t="s">
        <v>324</v>
      </c>
      <c r="S556" s="35" t="s">
        <v>325</v>
      </c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K556" s="4"/>
      <c r="AL556" s="5"/>
    </row>
    <row r="557" spans="1:38" s="12" customFormat="1" ht="15" hidden="1" x14ac:dyDescent="0.25">
      <c r="A557" s="32"/>
      <c r="B557" s="30" t="s">
        <v>57</v>
      </c>
      <c r="C557" s="29"/>
      <c r="D557" s="29"/>
      <c r="E557" s="29"/>
      <c r="F557" s="35" t="s">
        <v>52</v>
      </c>
      <c r="G557" s="35" t="s">
        <v>326</v>
      </c>
      <c r="H557" s="35" t="s">
        <v>327</v>
      </c>
      <c r="I557" s="35" t="s">
        <v>1047</v>
      </c>
      <c r="J557" s="35" t="s">
        <v>328</v>
      </c>
      <c r="K557" s="35" t="s">
        <v>88</v>
      </c>
      <c r="L557" s="35" t="s">
        <v>598</v>
      </c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J557" s="4"/>
      <c r="AK557" s="5"/>
    </row>
    <row r="558" spans="1:38" s="12" customFormat="1" ht="15" hidden="1" x14ac:dyDescent="0.25">
      <c r="A558" s="32"/>
      <c r="B558" s="27" t="s">
        <v>1179</v>
      </c>
      <c r="C558" s="29"/>
      <c r="D558" s="29"/>
      <c r="E558" s="29"/>
      <c r="F558" s="35" t="s">
        <v>53</v>
      </c>
      <c r="G558" s="35" t="s">
        <v>329</v>
      </c>
      <c r="H558" s="35" t="s">
        <v>330</v>
      </c>
      <c r="I558" s="35" t="s">
        <v>331</v>
      </c>
      <c r="J558" s="35" t="s">
        <v>332</v>
      </c>
      <c r="K558" s="35" t="s">
        <v>599</v>
      </c>
      <c r="L558" s="35" t="s">
        <v>333</v>
      </c>
      <c r="M558" s="35" t="s">
        <v>88</v>
      </c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J558" s="4"/>
      <c r="AK558" s="5"/>
    </row>
    <row r="559" spans="1:38" s="12" customFormat="1" ht="15" hidden="1" x14ac:dyDescent="0.25">
      <c r="A559" s="32"/>
      <c r="B559" s="30" t="s">
        <v>58</v>
      </c>
      <c r="C559" s="29"/>
      <c r="D559" s="29"/>
      <c r="E559" s="29" t="s">
        <v>1151</v>
      </c>
      <c r="F559" s="35" t="s">
        <v>54</v>
      </c>
      <c r="G559" s="35" t="s">
        <v>334</v>
      </c>
      <c r="H559" s="35" t="s">
        <v>335</v>
      </c>
      <c r="I559" s="35" t="s">
        <v>336</v>
      </c>
      <c r="J559" s="35" t="s">
        <v>88</v>
      </c>
      <c r="K559" s="35" t="s">
        <v>600</v>
      </c>
      <c r="L559" s="35" t="s">
        <v>337</v>
      </c>
      <c r="M559" s="35" t="s">
        <v>338</v>
      </c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J559" s="4"/>
      <c r="AK559" s="5"/>
    </row>
    <row r="560" spans="1:38" s="12" customFormat="1" ht="15" hidden="1" x14ac:dyDescent="0.25">
      <c r="A560" s="32"/>
      <c r="B560" s="30" t="s">
        <v>59</v>
      </c>
      <c r="C560" s="29"/>
      <c r="D560" s="29"/>
      <c r="E560" s="29" t="s">
        <v>1152</v>
      </c>
      <c r="F560" s="35" t="s">
        <v>55</v>
      </c>
      <c r="G560" s="35" t="s">
        <v>339</v>
      </c>
      <c r="H560" s="35" t="s">
        <v>340</v>
      </c>
      <c r="I560" s="35" t="s">
        <v>341</v>
      </c>
      <c r="J560" s="35" t="s">
        <v>342</v>
      </c>
      <c r="K560" s="35" t="s">
        <v>343</v>
      </c>
      <c r="L560" s="35" t="s">
        <v>344</v>
      </c>
      <c r="M560" s="35" t="s">
        <v>345</v>
      </c>
      <c r="N560" s="35" t="s">
        <v>346</v>
      </c>
      <c r="O560" s="35" t="s">
        <v>347</v>
      </c>
      <c r="P560" s="35" t="s">
        <v>348</v>
      </c>
      <c r="Q560" s="35" t="s">
        <v>349</v>
      </c>
      <c r="R560" s="35" t="s">
        <v>350</v>
      </c>
      <c r="S560" s="35" t="s">
        <v>351</v>
      </c>
      <c r="T560" s="35" t="s">
        <v>1010</v>
      </c>
      <c r="U560" s="35" t="s">
        <v>352</v>
      </c>
      <c r="V560" s="35" t="s">
        <v>353</v>
      </c>
      <c r="W560" s="35" t="s">
        <v>601</v>
      </c>
      <c r="X560" s="35" t="s">
        <v>569</v>
      </c>
      <c r="Y560" s="35"/>
      <c r="Z560" s="35"/>
      <c r="AA560" s="35"/>
      <c r="AB560" s="35"/>
      <c r="AC560" s="35"/>
      <c r="AJ560" s="4"/>
      <c r="AK560" s="5"/>
    </row>
    <row r="561" spans="1:38" s="12" customFormat="1" ht="15" hidden="1" x14ac:dyDescent="0.25">
      <c r="A561" s="32"/>
      <c r="B561" s="30" t="s">
        <v>60</v>
      </c>
      <c r="C561" s="29"/>
      <c r="D561" s="29"/>
      <c r="E561" s="29" t="s">
        <v>1153</v>
      </c>
      <c r="F561" s="35" t="s">
        <v>56</v>
      </c>
      <c r="G561" s="35" t="s">
        <v>602</v>
      </c>
      <c r="H561" s="35" t="s">
        <v>354</v>
      </c>
      <c r="I561" s="35" t="s">
        <v>603</v>
      </c>
      <c r="J561" s="35" t="s">
        <v>355</v>
      </c>
      <c r="K561" s="35" t="s">
        <v>142</v>
      </c>
      <c r="L561" s="35" t="s">
        <v>356</v>
      </c>
      <c r="M561" s="35" t="s">
        <v>357</v>
      </c>
      <c r="N561" s="35" t="s">
        <v>358</v>
      </c>
      <c r="O561" s="35" t="s">
        <v>359</v>
      </c>
      <c r="P561" s="35" t="s">
        <v>88</v>
      </c>
      <c r="Q561" s="35" t="s">
        <v>360</v>
      </c>
      <c r="R561" s="35" t="s">
        <v>361</v>
      </c>
      <c r="S561" s="35" t="s">
        <v>569</v>
      </c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J561" s="4"/>
      <c r="AK561" s="5"/>
    </row>
    <row r="562" spans="1:38" s="12" customFormat="1" ht="15" hidden="1" x14ac:dyDescent="0.25">
      <c r="A562" s="32"/>
      <c r="B562" s="27" t="s">
        <v>61</v>
      </c>
      <c r="C562" s="29"/>
      <c r="D562" s="29"/>
      <c r="E562" s="29" t="s">
        <v>1154</v>
      </c>
      <c r="F562" s="35" t="s">
        <v>57</v>
      </c>
      <c r="G562" s="35" t="s">
        <v>362</v>
      </c>
      <c r="H562" s="35" t="s">
        <v>604</v>
      </c>
      <c r="I562" s="35" t="s">
        <v>363</v>
      </c>
      <c r="J562" s="35" t="s">
        <v>1110</v>
      </c>
      <c r="K562" s="35" t="s">
        <v>364</v>
      </c>
      <c r="L562" s="35" t="s">
        <v>88</v>
      </c>
      <c r="M562" s="35" t="s">
        <v>569</v>
      </c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K562" s="4"/>
      <c r="AL562" s="5"/>
    </row>
    <row r="563" spans="1:38" s="12" customFormat="1" ht="15" hidden="1" x14ac:dyDescent="0.25">
      <c r="A563" s="32"/>
      <c r="B563" s="27" t="s">
        <v>62</v>
      </c>
      <c r="C563" s="29"/>
      <c r="D563" s="29"/>
      <c r="E563" s="29" t="s">
        <v>1155</v>
      </c>
      <c r="F563" s="35" t="s">
        <v>1179</v>
      </c>
      <c r="G563" s="35" t="s">
        <v>365</v>
      </c>
      <c r="H563" s="35" t="s">
        <v>366</v>
      </c>
      <c r="I563" s="35" t="s">
        <v>367</v>
      </c>
      <c r="J563" s="35" t="s">
        <v>165</v>
      </c>
      <c r="K563" s="35" t="s">
        <v>605</v>
      </c>
      <c r="L563" s="35" t="s">
        <v>1180</v>
      </c>
      <c r="M563" s="35" t="s">
        <v>368</v>
      </c>
      <c r="N563" s="35" t="s">
        <v>369</v>
      </c>
      <c r="O563" s="35" t="s">
        <v>370</v>
      </c>
      <c r="P563" s="35" t="s">
        <v>88</v>
      </c>
      <c r="Q563" s="35" t="s">
        <v>371</v>
      </c>
      <c r="R563" s="35" t="s">
        <v>569</v>
      </c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I563" s="4"/>
      <c r="AJ563" s="5"/>
    </row>
    <row r="564" spans="1:38" s="12" customFormat="1" ht="15" hidden="1" x14ac:dyDescent="0.25">
      <c r="A564" s="32"/>
      <c r="B564" s="30" t="s">
        <v>63</v>
      </c>
      <c r="C564" s="29"/>
      <c r="D564" s="29"/>
      <c r="E564" s="29" t="s">
        <v>1156</v>
      </c>
      <c r="F564" s="35" t="s">
        <v>58</v>
      </c>
      <c r="G564" s="35" t="s">
        <v>372</v>
      </c>
      <c r="H564" s="35" t="s">
        <v>606</v>
      </c>
      <c r="I564" s="35" t="s">
        <v>607</v>
      </c>
      <c r="J564" s="35" t="s">
        <v>373</v>
      </c>
      <c r="K564" s="35" t="s">
        <v>374</v>
      </c>
      <c r="L564" s="35" t="s">
        <v>375</v>
      </c>
      <c r="M564" s="35" t="s">
        <v>88</v>
      </c>
      <c r="N564" s="35" t="s">
        <v>376</v>
      </c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J564" s="4"/>
      <c r="AK564" s="5"/>
    </row>
    <row r="565" spans="1:38" s="12" customFormat="1" ht="15" hidden="1" x14ac:dyDescent="0.25">
      <c r="A565" s="32"/>
      <c r="B565" s="27" t="s">
        <v>64</v>
      </c>
      <c r="C565" s="29"/>
      <c r="D565" s="29"/>
      <c r="E565" s="29" t="s">
        <v>1157</v>
      </c>
      <c r="F565" s="35" t="s">
        <v>59</v>
      </c>
      <c r="G565" s="35" t="s">
        <v>377</v>
      </c>
      <c r="H565" s="35" t="s">
        <v>378</v>
      </c>
      <c r="I565" s="35" t="s">
        <v>379</v>
      </c>
      <c r="J565" s="35" t="s">
        <v>380</v>
      </c>
      <c r="K565" s="35" t="s">
        <v>381</v>
      </c>
      <c r="L565" s="35" t="s">
        <v>382</v>
      </c>
      <c r="M565" s="35" t="s">
        <v>383</v>
      </c>
      <c r="N565" s="35" t="s">
        <v>384</v>
      </c>
      <c r="O565" s="35" t="s">
        <v>385</v>
      </c>
      <c r="P565" s="35" t="s">
        <v>569</v>
      </c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J565" s="4"/>
      <c r="AK565" s="5"/>
    </row>
    <row r="566" spans="1:38" s="12" customFormat="1" ht="15" hidden="1" x14ac:dyDescent="0.25">
      <c r="A566" s="32"/>
      <c r="B566" s="30" t="s">
        <v>43</v>
      </c>
      <c r="C566" s="29"/>
      <c r="D566" s="29"/>
      <c r="E566" s="29" t="s">
        <v>1158</v>
      </c>
      <c r="F566" s="35" t="s">
        <v>60</v>
      </c>
      <c r="G566" s="35" t="s">
        <v>386</v>
      </c>
      <c r="H566" s="35" t="s">
        <v>280</v>
      </c>
      <c r="I566" s="35" t="s">
        <v>387</v>
      </c>
      <c r="J566" s="35" t="s">
        <v>388</v>
      </c>
      <c r="K566" s="35" t="s">
        <v>608</v>
      </c>
      <c r="L566" s="35" t="s">
        <v>609</v>
      </c>
      <c r="M566" s="35" t="s">
        <v>389</v>
      </c>
      <c r="N566" s="35" t="s">
        <v>88</v>
      </c>
      <c r="O566" s="35" t="s">
        <v>569</v>
      </c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J566" s="4"/>
      <c r="AK566" s="5"/>
    </row>
    <row r="567" spans="1:38" s="12" customFormat="1" ht="15" hidden="1" x14ac:dyDescent="0.25">
      <c r="A567" s="32"/>
      <c r="B567" s="30" t="s">
        <v>48</v>
      </c>
      <c r="C567" s="29"/>
      <c r="D567" s="29"/>
      <c r="E567" s="29" t="s">
        <v>1159</v>
      </c>
      <c r="F567" s="35" t="s">
        <v>61</v>
      </c>
      <c r="G567" s="35" t="s">
        <v>610</v>
      </c>
      <c r="H567" s="35" t="s">
        <v>390</v>
      </c>
      <c r="I567" s="35" t="s">
        <v>88</v>
      </c>
      <c r="J567" s="35" t="s">
        <v>391</v>
      </c>
      <c r="K567" s="35" t="s">
        <v>392</v>
      </c>
      <c r="L567" s="35" t="s">
        <v>569</v>
      </c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J567" s="4"/>
      <c r="AK567" s="5"/>
    </row>
    <row r="568" spans="1:38" s="12" customFormat="1" ht="15" hidden="1" x14ac:dyDescent="0.25">
      <c r="A568" s="32"/>
      <c r="B568" s="30" t="s">
        <v>51</v>
      </c>
      <c r="C568" s="29"/>
      <c r="D568" s="29"/>
      <c r="E568" s="29" t="s">
        <v>1160</v>
      </c>
      <c r="F568" s="35" t="s">
        <v>62</v>
      </c>
      <c r="G568" s="35" t="s">
        <v>393</v>
      </c>
      <c r="H568" s="35" t="s">
        <v>611</v>
      </c>
      <c r="I568" s="35" t="s">
        <v>612</v>
      </c>
      <c r="J568" s="35" t="s">
        <v>394</v>
      </c>
      <c r="K568" s="35" t="s">
        <v>88</v>
      </c>
      <c r="L568" s="35" t="s">
        <v>569</v>
      </c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J568" s="4"/>
      <c r="AK568" s="5"/>
    </row>
    <row r="569" spans="1:38" s="12" customFormat="1" ht="15" hidden="1" x14ac:dyDescent="0.25">
      <c r="A569" s="32"/>
      <c r="B569" s="30" t="s">
        <v>54</v>
      </c>
      <c r="C569" s="29"/>
      <c r="D569" s="29"/>
      <c r="E569" s="29" t="s">
        <v>1161</v>
      </c>
      <c r="F569" s="35" t="s">
        <v>63</v>
      </c>
      <c r="G569" s="35" t="s">
        <v>395</v>
      </c>
      <c r="H569" s="35" t="s">
        <v>152</v>
      </c>
      <c r="I569" s="35" t="s">
        <v>613</v>
      </c>
      <c r="J569" s="35" t="s">
        <v>614</v>
      </c>
      <c r="K569" s="35" t="s">
        <v>88</v>
      </c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J569" s="4"/>
      <c r="AK569" s="5"/>
    </row>
    <row r="570" spans="1:38" s="12" customFormat="1" ht="15" hidden="1" x14ac:dyDescent="0.25">
      <c r="A570" s="32"/>
      <c r="B570" s="27" t="s">
        <v>1181</v>
      </c>
      <c r="C570" s="29"/>
      <c r="D570" s="29"/>
      <c r="E570" s="29"/>
      <c r="F570" s="35" t="s">
        <v>64</v>
      </c>
      <c r="G570" s="35" t="s">
        <v>396</v>
      </c>
      <c r="H570" s="35" t="s">
        <v>397</v>
      </c>
      <c r="I570" s="35" t="s">
        <v>398</v>
      </c>
      <c r="J570" s="35" t="s">
        <v>373</v>
      </c>
      <c r="K570" s="35" t="s">
        <v>615</v>
      </c>
      <c r="L570" s="35" t="s">
        <v>88</v>
      </c>
      <c r="M570" s="35" t="s">
        <v>616</v>
      </c>
      <c r="N570" s="35" t="s">
        <v>1100</v>
      </c>
      <c r="O570" s="35" t="s">
        <v>617</v>
      </c>
      <c r="P570" s="35" t="s">
        <v>399</v>
      </c>
      <c r="Q570" s="35" t="s">
        <v>400</v>
      </c>
      <c r="R570" s="35" t="s">
        <v>569</v>
      </c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K570" s="4"/>
      <c r="AL570" s="5"/>
    </row>
    <row r="571" spans="1:38" s="12" customFormat="1" ht="15" hidden="1" x14ac:dyDescent="0.25">
      <c r="A571" s="32"/>
      <c r="B571" s="30" t="s">
        <v>65</v>
      </c>
      <c r="C571" s="29"/>
      <c r="D571" s="29"/>
      <c r="E571" s="29"/>
      <c r="F571" s="35" t="s">
        <v>1181</v>
      </c>
      <c r="G571" s="35" t="s">
        <v>401</v>
      </c>
      <c r="H571" s="35" t="s">
        <v>1182</v>
      </c>
      <c r="I571" s="35" t="s">
        <v>1183</v>
      </c>
      <c r="J571" s="35" t="s">
        <v>402</v>
      </c>
      <c r="K571" s="35" t="s">
        <v>403</v>
      </c>
      <c r="L571" s="35" t="s">
        <v>404</v>
      </c>
      <c r="M571" s="35" t="s">
        <v>405</v>
      </c>
      <c r="N571" s="35" t="s">
        <v>406</v>
      </c>
      <c r="O571" s="35" t="s">
        <v>407</v>
      </c>
      <c r="P571" s="35" t="s">
        <v>88</v>
      </c>
      <c r="Q571" s="35" t="s">
        <v>408</v>
      </c>
      <c r="R571" s="35" t="s">
        <v>409</v>
      </c>
      <c r="S571" s="35" t="s">
        <v>54</v>
      </c>
      <c r="T571" s="35" t="s">
        <v>410</v>
      </c>
      <c r="U571" s="35" t="s">
        <v>411</v>
      </c>
      <c r="V571" s="35" t="s">
        <v>412</v>
      </c>
      <c r="W571" s="35" t="s">
        <v>994</v>
      </c>
      <c r="X571" s="35" t="s">
        <v>569</v>
      </c>
      <c r="Y571" s="35"/>
      <c r="Z571" s="35"/>
      <c r="AA571" s="35"/>
      <c r="AB571" s="35"/>
      <c r="AC571" s="35"/>
      <c r="AD571" s="35"/>
      <c r="AK571" s="4"/>
      <c r="AL571" s="5"/>
    </row>
    <row r="572" spans="1:38" s="12" customFormat="1" ht="15" hidden="1" x14ac:dyDescent="0.25">
      <c r="A572" s="32"/>
      <c r="B572" s="30" t="s">
        <v>66</v>
      </c>
      <c r="C572" s="29"/>
      <c r="D572" s="29"/>
      <c r="E572" s="29"/>
      <c r="F572" s="35" t="s">
        <v>71</v>
      </c>
      <c r="G572" s="35" t="s">
        <v>413</v>
      </c>
      <c r="H572" s="35" t="s">
        <v>414</v>
      </c>
      <c r="I572" s="35" t="s">
        <v>415</v>
      </c>
      <c r="J572" s="35" t="s">
        <v>416</v>
      </c>
      <c r="K572" s="35" t="s">
        <v>618</v>
      </c>
      <c r="L572" s="35" t="s">
        <v>417</v>
      </c>
      <c r="M572" s="35" t="s">
        <v>418</v>
      </c>
      <c r="N572" s="35" t="s">
        <v>619</v>
      </c>
      <c r="O572" s="35" t="s">
        <v>419</v>
      </c>
      <c r="P572" s="35" t="s">
        <v>420</v>
      </c>
      <c r="Q572" s="35" t="s">
        <v>421</v>
      </c>
      <c r="R572" s="35" t="s">
        <v>422</v>
      </c>
      <c r="S572" s="35" t="s">
        <v>620</v>
      </c>
      <c r="T572" s="35" t="s">
        <v>423</v>
      </c>
      <c r="U572" s="35" t="s">
        <v>424</v>
      </c>
      <c r="V572" s="35" t="s">
        <v>621</v>
      </c>
      <c r="W572" s="35" t="s">
        <v>88</v>
      </c>
      <c r="X572" s="35" t="s">
        <v>569</v>
      </c>
      <c r="Y572" s="35"/>
      <c r="Z572" s="35"/>
      <c r="AA572" s="35"/>
      <c r="AB572" s="35"/>
      <c r="AC572" s="35"/>
      <c r="AJ572" s="4"/>
      <c r="AK572" s="5"/>
    </row>
    <row r="573" spans="1:38" s="12" customFormat="1" ht="15" hidden="1" x14ac:dyDescent="0.25">
      <c r="A573" s="32"/>
      <c r="B573" s="30" t="s">
        <v>67</v>
      </c>
      <c r="C573" s="29"/>
      <c r="D573" s="29"/>
      <c r="E573" s="29"/>
      <c r="F573" s="35" t="s">
        <v>72</v>
      </c>
      <c r="G573" s="35" t="s">
        <v>425</v>
      </c>
      <c r="H573" s="35" t="s">
        <v>622</v>
      </c>
      <c r="I573" s="35" t="s">
        <v>623</v>
      </c>
      <c r="J573" s="35" t="s">
        <v>426</v>
      </c>
      <c r="K573" s="35" t="s">
        <v>427</v>
      </c>
      <c r="L573" s="35" t="s">
        <v>88</v>
      </c>
      <c r="M573" s="35" t="s">
        <v>428</v>
      </c>
      <c r="N573" s="35" t="s">
        <v>429</v>
      </c>
      <c r="O573" s="35" t="s">
        <v>430</v>
      </c>
      <c r="P573" s="35" t="s">
        <v>569</v>
      </c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J573" s="4"/>
      <c r="AK573" s="5"/>
    </row>
    <row r="574" spans="1:38" s="12" customFormat="1" ht="15" hidden="1" x14ac:dyDescent="0.25">
      <c r="A574" s="32"/>
      <c r="B574" s="30" t="s">
        <v>228</v>
      </c>
      <c r="C574" s="29"/>
      <c r="D574" s="29"/>
      <c r="E574" s="29"/>
      <c r="F574" s="35" t="s">
        <v>65</v>
      </c>
      <c r="G574" s="35" t="s">
        <v>431</v>
      </c>
      <c r="H574" s="35" t="s">
        <v>624</v>
      </c>
      <c r="I574" s="35" t="s">
        <v>625</v>
      </c>
      <c r="J574" s="35" t="s">
        <v>432</v>
      </c>
      <c r="K574" s="35" t="s">
        <v>433</v>
      </c>
      <c r="L574" s="35" t="s">
        <v>434</v>
      </c>
      <c r="M574" s="35" t="s">
        <v>88</v>
      </c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J574" s="4"/>
      <c r="AK574" s="5"/>
    </row>
    <row r="575" spans="1:38" s="12" customFormat="1" ht="15" hidden="1" x14ac:dyDescent="0.25">
      <c r="A575" s="32"/>
      <c r="B575" s="30" t="s">
        <v>68</v>
      </c>
      <c r="C575" s="29"/>
      <c r="D575" s="29"/>
      <c r="E575" s="29"/>
      <c r="F575" s="35" t="s">
        <v>73</v>
      </c>
      <c r="G575" s="35" t="s">
        <v>435</v>
      </c>
      <c r="H575" s="35" t="s">
        <v>436</v>
      </c>
      <c r="I575" s="35" t="s">
        <v>419</v>
      </c>
      <c r="J575" s="35" t="s">
        <v>626</v>
      </c>
      <c r="K575" s="35" t="s">
        <v>437</v>
      </c>
      <c r="L575" s="35" t="s">
        <v>438</v>
      </c>
      <c r="M575" s="35" t="s">
        <v>439</v>
      </c>
      <c r="N575" s="35" t="s">
        <v>440</v>
      </c>
      <c r="O575" s="35" t="s">
        <v>441</v>
      </c>
      <c r="P575" s="35" t="s">
        <v>569</v>
      </c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J575" s="4"/>
      <c r="AK575" s="5"/>
    </row>
    <row r="576" spans="1:38" s="12" customFormat="1" ht="15" hidden="1" x14ac:dyDescent="0.25">
      <c r="A576" s="32"/>
      <c r="B576" s="27" t="s">
        <v>69</v>
      </c>
      <c r="C576" s="29"/>
      <c r="D576" s="29"/>
      <c r="E576" s="29"/>
      <c r="F576" s="35" t="s">
        <v>74</v>
      </c>
      <c r="G576" s="35" t="s">
        <v>442</v>
      </c>
      <c r="H576" s="35" t="s">
        <v>443</v>
      </c>
      <c r="I576" s="35" t="s">
        <v>373</v>
      </c>
      <c r="J576" s="35" t="s">
        <v>627</v>
      </c>
      <c r="K576" s="35" t="s">
        <v>444</v>
      </c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J576" s="4"/>
      <c r="AK576" s="5"/>
    </row>
    <row r="577" spans="1:37" s="12" customFormat="1" ht="15" hidden="1" x14ac:dyDescent="0.25">
      <c r="A577" s="32"/>
      <c r="B577" s="27" t="s">
        <v>70</v>
      </c>
      <c r="C577" s="29"/>
      <c r="D577" s="29"/>
      <c r="E577" s="29"/>
      <c r="F577" s="35" t="s">
        <v>66</v>
      </c>
      <c r="G577" s="35" t="s">
        <v>445</v>
      </c>
      <c r="H577" s="35" t="s">
        <v>446</v>
      </c>
      <c r="I577" s="35" t="s">
        <v>447</v>
      </c>
      <c r="J577" s="35" t="s">
        <v>448</v>
      </c>
      <c r="K577" s="35" t="s">
        <v>449</v>
      </c>
      <c r="L577" s="35" t="s">
        <v>628</v>
      </c>
      <c r="M577" s="35" t="s">
        <v>629</v>
      </c>
      <c r="N577" s="35" t="s">
        <v>450</v>
      </c>
      <c r="O577" s="35" t="s">
        <v>451</v>
      </c>
      <c r="P577" s="35" t="s">
        <v>452</v>
      </c>
      <c r="Q577" s="35" t="s">
        <v>453</v>
      </c>
      <c r="R577" s="35" t="s">
        <v>454</v>
      </c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J577" s="4"/>
      <c r="AK577" s="5"/>
    </row>
    <row r="578" spans="1:37" s="12" customFormat="1" ht="15" hidden="1" x14ac:dyDescent="0.25">
      <c r="A578" s="32"/>
      <c r="B578" s="27" t="s">
        <v>71</v>
      </c>
      <c r="C578" s="29"/>
      <c r="D578" s="29"/>
      <c r="E578" s="29"/>
      <c r="F578" s="35" t="s">
        <v>67</v>
      </c>
      <c r="G578" s="35" t="s">
        <v>455</v>
      </c>
      <c r="H578" s="35" t="s">
        <v>456</v>
      </c>
      <c r="I578" s="35" t="s">
        <v>457</v>
      </c>
      <c r="J578" s="35" t="s">
        <v>458</v>
      </c>
      <c r="K578" s="35" t="s">
        <v>630</v>
      </c>
      <c r="L578" s="35" t="s">
        <v>459</v>
      </c>
      <c r="M578" s="35" t="s">
        <v>569</v>
      </c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J578" s="4"/>
      <c r="AK578" s="5"/>
    </row>
    <row r="579" spans="1:37" s="12" customFormat="1" ht="15" hidden="1" x14ac:dyDescent="0.25">
      <c r="A579" s="32"/>
      <c r="B579" s="27" t="s">
        <v>72</v>
      </c>
      <c r="C579" s="29"/>
      <c r="D579" s="29"/>
      <c r="E579" s="29"/>
      <c r="F579" s="35" t="s">
        <v>228</v>
      </c>
      <c r="G579" s="35" t="s">
        <v>460</v>
      </c>
      <c r="H579" s="35" t="s">
        <v>461</v>
      </c>
      <c r="I579" s="35" t="s">
        <v>462</v>
      </c>
      <c r="J579" s="35" t="s">
        <v>631</v>
      </c>
      <c r="K579" s="35" t="s">
        <v>632</v>
      </c>
      <c r="L579" s="35" t="s">
        <v>463</v>
      </c>
      <c r="M579" s="35" t="s">
        <v>464</v>
      </c>
      <c r="N579" s="35" t="s">
        <v>569</v>
      </c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J579" s="4"/>
      <c r="AK579" s="5"/>
    </row>
    <row r="580" spans="1:37" s="12" customFormat="1" ht="15" hidden="1" x14ac:dyDescent="0.25">
      <c r="A580" s="32"/>
      <c r="B580" s="30" t="s">
        <v>73</v>
      </c>
      <c r="C580" s="29"/>
      <c r="D580" s="29"/>
      <c r="E580" s="29"/>
      <c r="F580" s="35" t="s">
        <v>75</v>
      </c>
      <c r="G580" s="35" t="s">
        <v>465</v>
      </c>
      <c r="H580" s="35" t="s">
        <v>466</v>
      </c>
      <c r="I580" s="35" t="s">
        <v>467</v>
      </c>
      <c r="J580" s="35" t="s">
        <v>468</v>
      </c>
      <c r="K580" s="35" t="s">
        <v>633</v>
      </c>
      <c r="L580" s="35" t="s">
        <v>634</v>
      </c>
      <c r="M580" s="35" t="s">
        <v>88</v>
      </c>
      <c r="N580" s="35" t="s">
        <v>635</v>
      </c>
      <c r="O580" s="35" t="s">
        <v>569</v>
      </c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J580" s="4"/>
      <c r="AK580" s="5"/>
    </row>
    <row r="581" spans="1:37" s="12" customFormat="1" ht="15" hidden="1" x14ac:dyDescent="0.25">
      <c r="A581" s="32"/>
      <c r="B581" s="30" t="s">
        <v>74</v>
      </c>
      <c r="C581" s="29"/>
      <c r="D581" s="29"/>
      <c r="E581" s="29"/>
      <c r="F581" s="35" t="s">
        <v>68</v>
      </c>
      <c r="G581" s="35" t="s">
        <v>469</v>
      </c>
      <c r="H581" s="35" t="s">
        <v>470</v>
      </c>
      <c r="I581" s="35" t="s">
        <v>471</v>
      </c>
      <c r="J581" s="35" t="s">
        <v>472</v>
      </c>
      <c r="K581" s="35" t="s">
        <v>40</v>
      </c>
      <c r="L581" s="35" t="s">
        <v>473</v>
      </c>
      <c r="M581" s="35" t="s">
        <v>636</v>
      </c>
      <c r="N581" s="35" t="s">
        <v>474</v>
      </c>
      <c r="O581" s="35" t="s">
        <v>475</v>
      </c>
      <c r="P581" s="35" t="s">
        <v>569</v>
      </c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J581" s="4"/>
      <c r="AK581" s="5"/>
    </row>
    <row r="582" spans="1:37" s="12" customFormat="1" ht="15" hidden="1" x14ac:dyDescent="0.25">
      <c r="A582" s="32"/>
      <c r="B582" s="27" t="s">
        <v>75</v>
      </c>
      <c r="C582" s="29"/>
      <c r="D582" s="29"/>
      <c r="E582" s="29"/>
      <c r="F582" s="35" t="s">
        <v>76</v>
      </c>
      <c r="G582" s="35" t="s">
        <v>476</v>
      </c>
      <c r="H582" s="35" t="s">
        <v>477</v>
      </c>
      <c r="I582" s="35" t="s">
        <v>478</v>
      </c>
      <c r="J582" s="35" t="s">
        <v>637</v>
      </c>
      <c r="K582" s="35" t="s">
        <v>479</v>
      </c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J582" s="4"/>
      <c r="AK582" s="5"/>
    </row>
    <row r="583" spans="1:37" s="12" customFormat="1" ht="15" hidden="1" x14ac:dyDescent="0.25">
      <c r="A583" s="32"/>
      <c r="B583" s="27" t="s">
        <v>76</v>
      </c>
      <c r="C583" s="29"/>
      <c r="D583" s="29"/>
      <c r="E583" s="29"/>
      <c r="F583" s="35" t="s">
        <v>69</v>
      </c>
      <c r="G583" s="35" t="s">
        <v>480</v>
      </c>
      <c r="H583" s="35" t="s">
        <v>481</v>
      </c>
      <c r="I583" s="35" t="s">
        <v>482</v>
      </c>
      <c r="J583" s="35" t="s">
        <v>483</v>
      </c>
      <c r="K583" s="35" t="s">
        <v>317</v>
      </c>
      <c r="L583" s="35" t="s">
        <v>484</v>
      </c>
      <c r="M583" s="35" t="s">
        <v>485</v>
      </c>
      <c r="N583" s="35" t="s">
        <v>486</v>
      </c>
      <c r="O583" s="35" t="s">
        <v>487</v>
      </c>
      <c r="P583" s="35" t="s">
        <v>488</v>
      </c>
      <c r="Q583" s="35" t="s">
        <v>489</v>
      </c>
      <c r="R583" s="35" t="s">
        <v>490</v>
      </c>
      <c r="S583" s="35" t="s">
        <v>569</v>
      </c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J583" s="4"/>
      <c r="AK583" s="5"/>
    </row>
    <row r="584" spans="1:37" s="12" customFormat="1" ht="15" hidden="1" x14ac:dyDescent="0.25">
      <c r="A584" s="32"/>
      <c r="B584" s="27" t="s">
        <v>77</v>
      </c>
      <c r="C584" s="29"/>
      <c r="D584" s="29"/>
      <c r="E584" s="29"/>
      <c r="F584" s="35" t="s">
        <v>77</v>
      </c>
      <c r="G584" s="35" t="s">
        <v>491</v>
      </c>
      <c r="H584" s="35" t="s">
        <v>165</v>
      </c>
      <c r="I584" s="35" t="s">
        <v>492</v>
      </c>
      <c r="J584" s="35" t="s">
        <v>493</v>
      </c>
      <c r="K584" s="35" t="s">
        <v>494</v>
      </c>
      <c r="L584" s="35" t="s">
        <v>495</v>
      </c>
      <c r="M584" s="35" t="s">
        <v>496</v>
      </c>
      <c r="N584" s="35" t="s">
        <v>638</v>
      </c>
      <c r="O584" s="35" t="s">
        <v>88</v>
      </c>
      <c r="P584" s="35" t="s">
        <v>497</v>
      </c>
      <c r="Q584" s="35" t="s">
        <v>639</v>
      </c>
      <c r="R584" s="35" t="s">
        <v>498</v>
      </c>
      <c r="S584" s="35" t="s">
        <v>569</v>
      </c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J584" s="4"/>
      <c r="AK584" s="5"/>
    </row>
    <row r="585" spans="1:37" s="12" customFormat="1" ht="15" hidden="1" x14ac:dyDescent="0.25">
      <c r="A585" s="32"/>
      <c r="B585" s="30" t="s">
        <v>78</v>
      </c>
      <c r="C585" s="29"/>
      <c r="D585" s="29"/>
      <c r="E585" s="29"/>
      <c r="F585" s="35" t="s">
        <v>70</v>
      </c>
      <c r="G585" s="35" t="s">
        <v>499</v>
      </c>
      <c r="H585" s="35" t="s">
        <v>500</v>
      </c>
      <c r="I585" s="35" t="s">
        <v>501</v>
      </c>
      <c r="J585" s="35" t="s">
        <v>502</v>
      </c>
      <c r="K585" s="35" t="s">
        <v>503</v>
      </c>
      <c r="L585" s="35" t="s">
        <v>504</v>
      </c>
      <c r="M585" s="35" t="s">
        <v>640</v>
      </c>
      <c r="N585" s="35" t="s">
        <v>505</v>
      </c>
      <c r="O585" s="35" t="s">
        <v>506</v>
      </c>
      <c r="P585" s="35" t="s">
        <v>569</v>
      </c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J585" s="4"/>
      <c r="AK585" s="5"/>
    </row>
    <row r="586" spans="1:37" s="12" customFormat="1" ht="15" hidden="1" x14ac:dyDescent="0.25">
      <c r="A586" s="32"/>
      <c r="B586" s="30" t="s">
        <v>79</v>
      </c>
      <c r="C586" s="29"/>
      <c r="D586" s="29"/>
      <c r="E586" s="29"/>
      <c r="F586" s="35" t="s">
        <v>78</v>
      </c>
      <c r="G586" s="35" t="s">
        <v>507</v>
      </c>
      <c r="H586" s="35" t="s">
        <v>508</v>
      </c>
      <c r="I586" s="35" t="s">
        <v>496</v>
      </c>
      <c r="J586" s="35" t="s">
        <v>509</v>
      </c>
      <c r="K586" s="35" t="s">
        <v>641</v>
      </c>
      <c r="L586" s="35" t="s">
        <v>569</v>
      </c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J586" s="4"/>
      <c r="AK586" s="5"/>
    </row>
    <row r="587" spans="1:37" s="12" customFormat="1" ht="15" hidden="1" x14ac:dyDescent="0.25">
      <c r="A587" s="32"/>
      <c r="B587" s="30" t="s">
        <v>80</v>
      </c>
      <c r="C587" s="29"/>
      <c r="D587" s="29"/>
      <c r="E587" s="29"/>
      <c r="F587" s="35" t="s">
        <v>79</v>
      </c>
      <c r="G587" s="35" t="s">
        <v>510</v>
      </c>
      <c r="H587" s="35" t="s">
        <v>511</v>
      </c>
      <c r="I587" s="35" t="s">
        <v>512</v>
      </c>
      <c r="J587" s="35" t="s">
        <v>513</v>
      </c>
      <c r="K587" s="35" t="s">
        <v>642</v>
      </c>
      <c r="L587" s="35" t="s">
        <v>514</v>
      </c>
      <c r="M587" s="35" t="s">
        <v>515</v>
      </c>
      <c r="N587" s="35" t="s">
        <v>516</v>
      </c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J587" s="4"/>
      <c r="AK587" s="5"/>
    </row>
    <row r="588" spans="1:37" s="12" customFormat="1" ht="15" hidden="1" x14ac:dyDescent="0.25">
      <c r="A588" s="32"/>
      <c r="B588" s="30" t="s">
        <v>81</v>
      </c>
      <c r="C588" s="29"/>
      <c r="D588" s="29"/>
      <c r="E588" s="29"/>
      <c r="F588" s="35" t="s">
        <v>80</v>
      </c>
      <c r="G588" s="35" t="s">
        <v>517</v>
      </c>
      <c r="H588" s="35" t="s">
        <v>518</v>
      </c>
      <c r="I588" s="35" t="s">
        <v>519</v>
      </c>
      <c r="J588" s="35" t="s">
        <v>520</v>
      </c>
      <c r="K588" s="35" t="s">
        <v>643</v>
      </c>
      <c r="L588" s="35" t="s">
        <v>521</v>
      </c>
      <c r="M588" s="35" t="s">
        <v>522</v>
      </c>
      <c r="N588" s="35" t="s">
        <v>569</v>
      </c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J588" s="4"/>
      <c r="AK588" s="5"/>
    </row>
    <row r="589" spans="1:37" s="12" customFormat="1" ht="15" hidden="1" x14ac:dyDescent="0.25">
      <c r="A589" s="32"/>
      <c r="B589" s="30" t="s">
        <v>82</v>
      </c>
      <c r="C589" s="29"/>
      <c r="D589" s="29"/>
      <c r="E589" s="29"/>
      <c r="F589" s="35" t="s">
        <v>81</v>
      </c>
      <c r="G589" s="35" t="s">
        <v>523</v>
      </c>
      <c r="H589" s="35" t="s">
        <v>524</v>
      </c>
      <c r="I589" s="35" t="s">
        <v>525</v>
      </c>
      <c r="J589" s="35" t="s">
        <v>526</v>
      </c>
      <c r="K589" s="35" t="s">
        <v>527</v>
      </c>
      <c r="L589" s="35" t="s">
        <v>120</v>
      </c>
      <c r="M589" s="35" t="s">
        <v>528</v>
      </c>
      <c r="N589" s="35" t="s">
        <v>88</v>
      </c>
      <c r="O589" s="35" t="s">
        <v>529</v>
      </c>
      <c r="P589" s="35" t="s">
        <v>644</v>
      </c>
      <c r="Q589" s="35" t="s">
        <v>645</v>
      </c>
      <c r="R589" s="35" t="s">
        <v>530</v>
      </c>
      <c r="S589" s="35" t="s">
        <v>569</v>
      </c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J589" s="4"/>
      <c r="AK589" s="5"/>
    </row>
    <row r="590" spans="1:37" s="12" customFormat="1" ht="15" hidden="1" x14ac:dyDescent="0.25">
      <c r="A590" s="4"/>
      <c r="B590" s="4"/>
      <c r="C590" s="4"/>
      <c r="D590" s="32"/>
      <c r="E590" s="29"/>
      <c r="F590" s="35" t="s">
        <v>82</v>
      </c>
      <c r="G590" s="35" t="s">
        <v>531</v>
      </c>
      <c r="H590" s="35" t="s">
        <v>532</v>
      </c>
      <c r="I590" s="35" t="s">
        <v>533</v>
      </c>
      <c r="J590" s="35" t="s">
        <v>206</v>
      </c>
      <c r="K590" s="35" t="s">
        <v>534</v>
      </c>
      <c r="L590" s="35" t="s">
        <v>535</v>
      </c>
      <c r="M590" s="35" t="s">
        <v>536</v>
      </c>
      <c r="N590" s="35" t="s">
        <v>537</v>
      </c>
      <c r="O590" s="35" t="s">
        <v>538</v>
      </c>
      <c r="P590" s="35" t="s">
        <v>539</v>
      </c>
      <c r="Q590" s="35" t="s">
        <v>646</v>
      </c>
      <c r="R590" s="35" t="s">
        <v>540</v>
      </c>
      <c r="S590" s="35" t="s">
        <v>569</v>
      </c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J590" s="4"/>
      <c r="AK590" s="5"/>
    </row>
    <row r="591" spans="1:37" s="12" customFormat="1" ht="15" hidden="1" x14ac:dyDescent="0.25">
      <c r="A591" s="4"/>
      <c r="B591" s="4"/>
      <c r="C591" s="4"/>
      <c r="D591" s="4"/>
      <c r="E591" s="29"/>
      <c r="F591" s="29" t="s">
        <v>1171</v>
      </c>
      <c r="G591" s="35" t="s">
        <v>1175</v>
      </c>
      <c r="H591" s="35" t="s">
        <v>1176</v>
      </c>
      <c r="I591" s="35" t="s">
        <v>1177</v>
      </c>
      <c r="J591" s="35" t="s">
        <v>1178</v>
      </c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AJ591" s="4"/>
      <c r="AK591" s="5"/>
    </row>
    <row r="592" spans="1:37" s="12" customFormat="1" ht="15" hidden="1" x14ac:dyDescent="0.25">
      <c r="A592" s="4"/>
      <c r="B592" s="4"/>
      <c r="C592" s="4"/>
      <c r="D592" s="4"/>
      <c r="E592" s="4"/>
      <c r="F592" s="29" t="s">
        <v>547</v>
      </c>
      <c r="G592" s="35" t="s">
        <v>647</v>
      </c>
      <c r="H592" s="35" t="s">
        <v>648</v>
      </c>
      <c r="I592" s="35" t="s">
        <v>649</v>
      </c>
      <c r="J592" s="35" t="s">
        <v>650</v>
      </c>
      <c r="K592" s="35" t="s">
        <v>651</v>
      </c>
      <c r="L592" s="35" t="s">
        <v>1109</v>
      </c>
      <c r="M592" s="35" t="s">
        <v>1266</v>
      </c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AJ592" s="4"/>
      <c r="AK592" s="5"/>
    </row>
    <row r="593" spans="1:40" s="12" customFormat="1" ht="15" hidden="1" x14ac:dyDescent="0.25">
      <c r="A593" s="4"/>
      <c r="B593" s="4"/>
      <c r="C593" s="4"/>
      <c r="D593" s="4"/>
      <c r="E593" s="4"/>
      <c r="F593" s="29" t="s">
        <v>548</v>
      </c>
      <c r="G593" s="35" t="s">
        <v>652</v>
      </c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AJ593" s="4"/>
      <c r="AK593" s="5"/>
    </row>
    <row r="594" spans="1:40" s="12" customFormat="1" ht="15" hidden="1" x14ac:dyDescent="0.25">
      <c r="A594" s="4"/>
      <c r="B594" s="4"/>
      <c r="C594" s="4"/>
      <c r="D594" s="4"/>
      <c r="E594" s="4"/>
      <c r="F594" s="29" t="s">
        <v>549</v>
      </c>
      <c r="G594" s="35" t="s">
        <v>653</v>
      </c>
      <c r="H594" s="35" t="s">
        <v>654</v>
      </c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AJ594" s="4"/>
      <c r="AK594" s="5"/>
    </row>
    <row r="595" spans="1:40" s="12" customFormat="1" ht="15" hidden="1" x14ac:dyDescent="0.25">
      <c r="A595" s="4"/>
      <c r="B595" s="4"/>
      <c r="C595" s="4"/>
      <c r="D595" s="4"/>
      <c r="E595" s="4"/>
      <c r="F595" s="29" t="s">
        <v>1055</v>
      </c>
      <c r="G595" s="35" t="s">
        <v>1056</v>
      </c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AJ595" s="4"/>
      <c r="AK595" s="5"/>
    </row>
    <row r="596" spans="1:40" s="12" customFormat="1" ht="15" hidden="1" x14ac:dyDescent="0.25">
      <c r="A596" s="4"/>
      <c r="B596" s="4"/>
      <c r="C596" s="4"/>
      <c r="D596" s="4"/>
      <c r="E596" s="4"/>
      <c r="F596" s="29" t="s">
        <v>550</v>
      </c>
      <c r="G596" s="35" t="s">
        <v>655</v>
      </c>
      <c r="H596" s="35" t="s">
        <v>656</v>
      </c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AJ596" s="4"/>
      <c r="AK596" s="5"/>
    </row>
    <row r="597" spans="1:40" s="12" customFormat="1" ht="15" hidden="1" x14ac:dyDescent="0.25">
      <c r="A597" s="4"/>
      <c r="B597" s="4"/>
      <c r="C597" s="4"/>
      <c r="D597" s="4"/>
      <c r="E597" s="4"/>
      <c r="F597" s="29" t="s">
        <v>1024</v>
      </c>
      <c r="G597" s="35" t="s">
        <v>1025</v>
      </c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AJ597" s="4"/>
      <c r="AK597" s="5"/>
    </row>
    <row r="598" spans="1:40" s="12" customFormat="1" ht="15" hidden="1" x14ac:dyDescent="0.25">
      <c r="A598" s="4"/>
      <c r="B598" s="4"/>
      <c r="C598" s="4"/>
      <c r="D598" s="4"/>
      <c r="E598" s="4"/>
      <c r="F598" s="29" t="s">
        <v>551</v>
      </c>
      <c r="G598" s="35" t="s">
        <v>657</v>
      </c>
      <c r="H598" s="35" t="s">
        <v>658</v>
      </c>
      <c r="I598" s="35" t="s">
        <v>659</v>
      </c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AJ598" s="4"/>
      <c r="AK598" s="5"/>
    </row>
    <row r="599" spans="1:40" s="12" customFormat="1" ht="15" hidden="1" x14ac:dyDescent="0.25">
      <c r="A599" s="4"/>
      <c r="B599" s="4"/>
      <c r="C599" s="4"/>
      <c r="D599" s="4"/>
      <c r="E599" s="4"/>
      <c r="F599" s="29" t="s">
        <v>552</v>
      </c>
      <c r="G599" s="35" t="s">
        <v>660</v>
      </c>
      <c r="H599" s="35" t="s">
        <v>661</v>
      </c>
      <c r="I599" s="35" t="s">
        <v>662</v>
      </c>
      <c r="J599" s="35" t="s">
        <v>663</v>
      </c>
      <c r="K599" s="35" t="s">
        <v>664</v>
      </c>
      <c r="L599" s="35" t="s">
        <v>665</v>
      </c>
      <c r="M599" s="35" t="s">
        <v>666</v>
      </c>
      <c r="N599" s="35" t="s">
        <v>667</v>
      </c>
      <c r="O599" s="35" t="s">
        <v>668</v>
      </c>
      <c r="P599" s="35" t="s">
        <v>669</v>
      </c>
      <c r="Q599" s="35"/>
      <c r="R599" s="35"/>
      <c r="S599" s="35"/>
      <c r="T599" s="35"/>
      <c r="U599" s="35"/>
      <c r="V599" s="35"/>
      <c r="W599" s="35"/>
      <c r="X599" s="35"/>
      <c r="Y599" s="35"/>
      <c r="AJ599" s="4"/>
      <c r="AK599" s="5"/>
    </row>
    <row r="600" spans="1:40" s="12" customFormat="1" ht="15" hidden="1" x14ac:dyDescent="0.25">
      <c r="A600" s="4"/>
      <c r="B600" s="4"/>
      <c r="C600" s="4"/>
      <c r="D600" s="4"/>
      <c r="E600" s="4"/>
      <c r="F600" s="29" t="s">
        <v>553</v>
      </c>
      <c r="G600" s="35" t="s">
        <v>670</v>
      </c>
      <c r="H600" s="35" t="s">
        <v>671</v>
      </c>
      <c r="I600" s="550" t="s">
        <v>1102</v>
      </c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AJ600" s="4"/>
      <c r="AK600" s="5"/>
    </row>
    <row r="601" spans="1:40" s="12" customFormat="1" ht="15" hidden="1" x14ac:dyDescent="0.25">
      <c r="A601" s="4"/>
      <c r="B601" s="4"/>
      <c r="C601" s="4"/>
      <c r="D601" s="4"/>
      <c r="E601" s="4"/>
      <c r="F601" s="29" t="s">
        <v>554</v>
      </c>
      <c r="G601" s="35" t="s">
        <v>672</v>
      </c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AJ601" s="4"/>
      <c r="AK601" s="5"/>
    </row>
    <row r="602" spans="1:40" s="12" customFormat="1" ht="15" hidden="1" x14ac:dyDescent="0.25">
      <c r="A602" s="4"/>
      <c r="B602" s="4"/>
      <c r="C602" s="4"/>
      <c r="D602" s="4"/>
      <c r="E602" s="4"/>
      <c r="F602" s="29" t="s">
        <v>1053</v>
      </c>
      <c r="G602" s="357" t="s">
        <v>1006</v>
      </c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AJ602" s="4"/>
      <c r="AK602" s="5"/>
    </row>
    <row r="603" spans="1:40" s="12" customFormat="1" ht="15" hidden="1" x14ac:dyDescent="0.25">
      <c r="A603" s="4"/>
      <c r="B603" s="4"/>
      <c r="C603" s="4"/>
      <c r="D603" s="4"/>
      <c r="E603" s="4"/>
      <c r="F603" s="29" t="s">
        <v>555</v>
      </c>
      <c r="G603" s="35" t="s">
        <v>673</v>
      </c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AB603" s="35"/>
      <c r="AM603" s="4"/>
      <c r="AN603" s="5"/>
    </row>
    <row r="604" spans="1:40" s="12" customFormat="1" ht="15" hidden="1" x14ac:dyDescent="0.25">
      <c r="A604" s="4"/>
      <c r="B604" s="4"/>
      <c r="C604" s="4"/>
      <c r="D604" s="4"/>
      <c r="E604" s="4"/>
      <c r="F604" s="29" t="s">
        <v>556</v>
      </c>
      <c r="G604" s="35" t="s">
        <v>1209</v>
      </c>
      <c r="H604" s="398" t="s">
        <v>1041</v>
      </c>
      <c r="I604" s="398" t="s">
        <v>1210</v>
      </c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J604" s="4"/>
      <c r="AK604" s="5"/>
    </row>
    <row r="605" spans="1:40" s="12" customFormat="1" ht="15" hidden="1" x14ac:dyDescent="0.25">
      <c r="A605" s="4"/>
      <c r="B605" s="4"/>
      <c r="C605" s="4"/>
      <c r="D605" s="4"/>
      <c r="E605" s="4"/>
      <c r="F605" s="29" t="s">
        <v>557</v>
      </c>
      <c r="G605" s="35" t="s">
        <v>674</v>
      </c>
      <c r="H605" s="35" t="s">
        <v>675</v>
      </c>
      <c r="I605" s="35" t="s">
        <v>676</v>
      </c>
      <c r="J605" s="35" t="s">
        <v>677</v>
      </c>
      <c r="K605" s="35" t="s">
        <v>678</v>
      </c>
      <c r="L605" s="35" t="s">
        <v>1026</v>
      </c>
      <c r="M605" s="35" t="s">
        <v>141</v>
      </c>
      <c r="N605" s="35" t="s">
        <v>679</v>
      </c>
      <c r="O605" s="35" t="s">
        <v>680</v>
      </c>
      <c r="P605" s="35" t="s">
        <v>681</v>
      </c>
      <c r="Q605" s="35" t="s">
        <v>1162</v>
      </c>
      <c r="R605" s="35"/>
      <c r="S605" s="35"/>
      <c r="T605" s="35"/>
      <c r="U605" s="35"/>
      <c r="V605" s="35"/>
      <c r="W605" s="35"/>
      <c r="X605" s="35"/>
      <c r="Y605" s="35"/>
      <c r="AJ605" s="4"/>
      <c r="AK605" s="5"/>
    </row>
    <row r="606" spans="1:40" s="12" customFormat="1" ht="15" hidden="1" x14ac:dyDescent="0.25">
      <c r="A606" s="4"/>
      <c r="B606" s="4"/>
      <c r="C606" s="4"/>
      <c r="D606" s="4"/>
      <c r="E606" s="4"/>
      <c r="F606" s="29" t="s">
        <v>1189</v>
      </c>
      <c r="G606" s="35" t="s">
        <v>682</v>
      </c>
      <c r="H606" s="35" t="s">
        <v>683</v>
      </c>
      <c r="I606" s="35" t="s">
        <v>684</v>
      </c>
      <c r="J606" s="35" t="s">
        <v>685</v>
      </c>
      <c r="K606" s="35" t="s">
        <v>686</v>
      </c>
      <c r="L606" s="35" t="s">
        <v>687</v>
      </c>
      <c r="M606" s="35" t="s">
        <v>120</v>
      </c>
      <c r="N606" s="35" t="s">
        <v>688</v>
      </c>
      <c r="O606" s="35" t="s">
        <v>689</v>
      </c>
      <c r="P606" s="35" t="s">
        <v>690</v>
      </c>
      <c r="Q606" s="35" t="s">
        <v>691</v>
      </c>
      <c r="R606" s="35" t="s">
        <v>692</v>
      </c>
      <c r="S606" s="35" t="s">
        <v>693</v>
      </c>
      <c r="T606" s="35" t="s">
        <v>694</v>
      </c>
      <c r="U606" s="35" t="s">
        <v>695</v>
      </c>
      <c r="V606" s="35" t="s">
        <v>696</v>
      </c>
      <c r="W606" s="35" t="s">
        <v>697</v>
      </c>
      <c r="X606" s="455" t="s">
        <v>1061</v>
      </c>
      <c r="Y606" s="455" t="s">
        <v>1062</v>
      </c>
      <c r="Z606" s="455" t="s">
        <v>1057</v>
      </c>
      <c r="AA606" s="455" t="s">
        <v>1060</v>
      </c>
      <c r="AB606" s="455" t="s">
        <v>1063</v>
      </c>
      <c r="AC606" s="455" t="s">
        <v>1058</v>
      </c>
      <c r="AD606" s="455" t="s">
        <v>1059</v>
      </c>
      <c r="AJ606" s="4"/>
      <c r="AK606" s="5"/>
    </row>
    <row r="607" spans="1:40" s="12" customFormat="1" ht="15" hidden="1" x14ac:dyDescent="0.25">
      <c r="A607" s="4"/>
      <c r="B607" s="4"/>
      <c r="C607" s="4"/>
      <c r="D607" s="4"/>
      <c r="E607" s="4"/>
      <c r="F607" s="29" t="s">
        <v>1190</v>
      </c>
      <c r="G607" s="35" t="s">
        <v>1191</v>
      </c>
      <c r="H607" s="35" t="s">
        <v>1192</v>
      </c>
      <c r="I607" s="35" t="s">
        <v>1193</v>
      </c>
      <c r="J607" s="35" t="s">
        <v>1194</v>
      </c>
      <c r="K607" s="35" t="s">
        <v>1195</v>
      </c>
      <c r="L607" s="35" t="s">
        <v>1196</v>
      </c>
      <c r="M607" s="35" t="s">
        <v>1197</v>
      </c>
      <c r="N607" s="35" t="s">
        <v>1198</v>
      </c>
      <c r="O607" s="35" t="s">
        <v>1204</v>
      </c>
      <c r="P607" s="35" t="s">
        <v>1205</v>
      </c>
      <c r="Q607" s="35" t="s">
        <v>1206</v>
      </c>
      <c r="R607" s="35" t="s">
        <v>1207</v>
      </c>
      <c r="S607" s="35" t="s">
        <v>1208</v>
      </c>
      <c r="T607" s="35"/>
      <c r="U607" s="35"/>
      <c r="V607" s="35"/>
      <c r="W607" s="35"/>
      <c r="X607" s="455"/>
      <c r="Y607" s="455"/>
      <c r="Z607" s="455"/>
      <c r="AA607" s="455"/>
      <c r="AJ607" s="4"/>
      <c r="AK607" s="5"/>
    </row>
    <row r="608" spans="1:40" s="12" customFormat="1" ht="15" hidden="1" x14ac:dyDescent="0.25">
      <c r="A608" s="4"/>
      <c r="B608" s="4"/>
      <c r="C608" s="4"/>
      <c r="D608" s="4"/>
      <c r="E608" s="4"/>
      <c r="F608" s="29" t="s">
        <v>558</v>
      </c>
      <c r="G608" s="35" t="s">
        <v>698</v>
      </c>
      <c r="H608" s="35" t="s">
        <v>699</v>
      </c>
      <c r="I608" s="35" t="s">
        <v>700</v>
      </c>
      <c r="J608" s="35" t="s">
        <v>701</v>
      </c>
      <c r="K608" s="35" t="s">
        <v>702</v>
      </c>
      <c r="L608" s="35" t="s">
        <v>703</v>
      </c>
      <c r="M608" s="35" t="s">
        <v>704</v>
      </c>
      <c r="N608" s="35" t="s">
        <v>705</v>
      </c>
      <c r="O608" s="35" t="s">
        <v>706</v>
      </c>
      <c r="P608" s="35" t="s">
        <v>707</v>
      </c>
      <c r="Q608" s="35" t="s">
        <v>708</v>
      </c>
      <c r="R608" s="35" t="s">
        <v>709</v>
      </c>
      <c r="S608" s="35" t="s">
        <v>710</v>
      </c>
      <c r="T608" s="35" t="s">
        <v>711</v>
      </c>
      <c r="U608" s="35" t="s">
        <v>1115</v>
      </c>
      <c r="V608" s="35" t="s">
        <v>1116</v>
      </c>
      <c r="W608" s="35" t="s">
        <v>1143</v>
      </c>
      <c r="X608" s="35"/>
      <c r="Y608" s="35"/>
      <c r="AJ608" s="4"/>
      <c r="AK608" s="5"/>
    </row>
    <row r="609" spans="1:41" s="12" customFormat="1" ht="15" hidden="1" x14ac:dyDescent="0.25">
      <c r="A609" s="4"/>
      <c r="B609" s="4"/>
      <c r="C609" s="4"/>
      <c r="D609" s="4"/>
      <c r="E609" s="4"/>
      <c r="F609" s="29" t="s">
        <v>559</v>
      </c>
      <c r="G609" s="35" t="s">
        <v>1201</v>
      </c>
      <c r="H609" s="35" t="s">
        <v>1202</v>
      </c>
      <c r="I609" s="35" t="s">
        <v>1203</v>
      </c>
      <c r="J609" s="35" t="s">
        <v>712</v>
      </c>
      <c r="K609" s="35" t="s">
        <v>713</v>
      </c>
      <c r="L609" s="35" t="s">
        <v>714</v>
      </c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AL609" s="4"/>
      <c r="AM609" s="5"/>
    </row>
    <row r="610" spans="1:41" s="12" customFormat="1" ht="15" hidden="1" x14ac:dyDescent="0.25">
      <c r="A610" s="4"/>
      <c r="B610" s="4"/>
      <c r="C610" s="4"/>
      <c r="D610" s="4"/>
      <c r="E610" s="4"/>
      <c r="F610" s="29" t="s">
        <v>560</v>
      </c>
      <c r="G610" s="35" t="s">
        <v>1038</v>
      </c>
      <c r="H610" s="35" t="s">
        <v>1090</v>
      </c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J610" s="4"/>
      <c r="AK610" s="5"/>
    </row>
    <row r="611" spans="1:41" s="12" customFormat="1" ht="15" hidden="1" x14ac:dyDescent="0.25">
      <c r="A611" s="4"/>
      <c r="B611" s="4"/>
      <c r="C611" s="4"/>
      <c r="D611" s="4"/>
      <c r="E611" s="4"/>
      <c r="F611" s="29" t="s">
        <v>561</v>
      </c>
      <c r="G611" s="35" t="s">
        <v>715</v>
      </c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AJ611" s="4"/>
      <c r="AK611" s="5"/>
    </row>
    <row r="612" spans="1:41" s="12" customFormat="1" ht="15" hidden="1" x14ac:dyDescent="0.25">
      <c r="A612" s="4"/>
      <c r="B612" s="4"/>
      <c r="C612" s="4"/>
      <c r="D612" s="4"/>
      <c r="E612" s="4"/>
      <c r="F612" s="29" t="s">
        <v>562</v>
      </c>
      <c r="G612" s="35" t="s">
        <v>716</v>
      </c>
      <c r="H612" s="35" t="s">
        <v>717</v>
      </c>
      <c r="I612" s="35" t="s">
        <v>718</v>
      </c>
      <c r="J612" s="35" t="s">
        <v>719</v>
      </c>
      <c r="K612" s="550" t="s">
        <v>1106</v>
      </c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AJ612" s="4"/>
      <c r="AK612" s="5"/>
    </row>
    <row r="613" spans="1:41" s="12" customFormat="1" ht="15" hidden="1" x14ac:dyDescent="0.25">
      <c r="A613" s="4"/>
      <c r="B613" s="4"/>
      <c r="C613" s="4"/>
      <c r="D613" s="4"/>
      <c r="E613" s="4"/>
      <c r="F613" s="29" t="s">
        <v>563</v>
      </c>
      <c r="G613" s="35" t="s">
        <v>1064</v>
      </c>
      <c r="H613" s="35" t="s">
        <v>1103</v>
      </c>
      <c r="I613" s="35" t="s">
        <v>1104</v>
      </c>
      <c r="J613" s="35" t="s">
        <v>1105</v>
      </c>
      <c r="K613" s="35" t="s">
        <v>1140</v>
      </c>
      <c r="L613" s="35" t="s">
        <v>1141</v>
      </c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AJ613" s="4"/>
      <c r="AK613" s="5"/>
    </row>
    <row r="614" spans="1:41" s="12" customFormat="1" ht="15" hidden="1" x14ac:dyDescent="0.25">
      <c r="A614" s="4"/>
      <c r="B614" s="4"/>
      <c r="C614" s="4"/>
      <c r="D614" s="4"/>
      <c r="E614" s="4"/>
      <c r="F614" s="29" t="s">
        <v>564</v>
      </c>
      <c r="G614" s="35" t="s">
        <v>720</v>
      </c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AJ614" s="4"/>
      <c r="AK614" s="5"/>
    </row>
    <row r="615" spans="1:41" s="12" customFormat="1" ht="15" hidden="1" x14ac:dyDescent="0.25">
      <c r="A615" s="4"/>
      <c r="B615" s="4"/>
      <c r="C615" s="4"/>
      <c r="D615" s="4"/>
      <c r="E615" s="4"/>
      <c r="F615" s="29" t="s">
        <v>1050</v>
      </c>
      <c r="G615" s="35" t="s">
        <v>1111</v>
      </c>
      <c r="H615" s="454" t="s">
        <v>1112</v>
      </c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AJ615" s="4"/>
      <c r="AK615" s="5"/>
    </row>
    <row r="616" spans="1:41" s="12" customFormat="1" ht="15" hidden="1" x14ac:dyDescent="0.25">
      <c r="A616" s="4"/>
      <c r="B616" s="4"/>
      <c r="C616" s="4"/>
      <c r="D616" s="4"/>
      <c r="E616" s="4"/>
      <c r="F616" s="29" t="s">
        <v>1051</v>
      </c>
      <c r="G616" s="35" t="s">
        <v>1048</v>
      </c>
      <c r="H616" s="454" t="s">
        <v>1049</v>
      </c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AB616" s="35"/>
      <c r="AC616" s="35"/>
      <c r="AN616" s="4"/>
      <c r="AO616" s="5"/>
    </row>
    <row r="617" spans="1:41" s="12" customFormat="1" ht="15" hidden="1" x14ac:dyDescent="0.25">
      <c r="A617" s="4"/>
      <c r="B617" s="4"/>
      <c r="C617" s="4"/>
      <c r="D617" s="4"/>
      <c r="E617" s="4"/>
      <c r="F617" s="457" t="s">
        <v>1052</v>
      </c>
      <c r="G617" s="29" t="s">
        <v>1042</v>
      </c>
      <c r="H617" s="29" t="s">
        <v>1043</v>
      </c>
      <c r="I617" s="29" t="s">
        <v>1044</v>
      </c>
      <c r="J617" s="29" t="s">
        <v>1188</v>
      </c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J617" s="4"/>
      <c r="AK617" s="5"/>
    </row>
    <row r="618" spans="1:41" s="12" customFormat="1" ht="15" hidden="1" x14ac:dyDescent="0.25">
      <c r="A618" s="4"/>
      <c r="B618" s="4"/>
      <c r="C618" s="4"/>
      <c r="D618" s="4"/>
      <c r="E618" s="458"/>
      <c r="F618" s="29" t="s">
        <v>565</v>
      </c>
      <c r="G618" s="35" t="s">
        <v>721</v>
      </c>
      <c r="H618" s="35" t="s">
        <v>722</v>
      </c>
      <c r="I618" s="35" t="s">
        <v>723</v>
      </c>
      <c r="J618" s="35" t="s">
        <v>1005</v>
      </c>
      <c r="K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AJ618" s="4"/>
      <c r="AK618" s="5"/>
    </row>
    <row r="619" spans="1:41" s="12" customFormat="1" ht="15" hidden="1" x14ac:dyDescent="0.25">
      <c r="A619" s="4"/>
      <c r="B619" s="4"/>
      <c r="C619" s="4"/>
      <c r="D619" s="4"/>
      <c r="E619" s="4"/>
      <c r="F619" s="29" t="s">
        <v>1184</v>
      </c>
      <c r="G619" s="35" t="s">
        <v>1006</v>
      </c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AJ619" s="4"/>
      <c r="AK619" s="5"/>
    </row>
    <row r="620" spans="1:41" s="12" customFormat="1" ht="15" hidden="1" x14ac:dyDescent="0.25">
      <c r="A620" s="4"/>
      <c r="B620" s="4"/>
      <c r="C620" s="4"/>
      <c r="D620" s="4"/>
      <c r="E620" s="4"/>
      <c r="F620" s="29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AJ620" s="4"/>
      <c r="AK620" s="5"/>
    </row>
    <row r="621" spans="1:41" s="12" customFormat="1" ht="15" hidden="1" x14ac:dyDescent="0.25">
      <c r="A621" s="4"/>
      <c r="B621" s="4"/>
      <c r="C621" s="4"/>
      <c r="D621" s="4"/>
      <c r="E621" s="4"/>
      <c r="F621" s="29" t="s">
        <v>566</v>
      </c>
      <c r="G621" s="35" t="s">
        <v>724</v>
      </c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AJ621" s="4"/>
      <c r="AK621" s="5"/>
    </row>
    <row r="622" spans="1:41" s="12" customFormat="1" ht="15" hidden="1" x14ac:dyDescent="0.25">
      <c r="A622" s="4"/>
      <c r="B622" s="4"/>
      <c r="C622" s="4"/>
      <c r="D622" s="4"/>
      <c r="E622" s="4"/>
      <c r="F622" s="29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AB622" s="35"/>
      <c r="AM622" s="4"/>
      <c r="AN622" s="5"/>
    </row>
    <row r="623" spans="1:41" s="12" customFormat="1" ht="15" hidden="1" x14ac:dyDescent="0.25">
      <c r="A623" s="4"/>
      <c r="B623" s="4"/>
      <c r="C623" s="4"/>
      <c r="D623" s="4"/>
      <c r="E623" s="4"/>
      <c r="F623" s="29" t="s">
        <v>567</v>
      </c>
      <c r="G623" s="35" t="s">
        <v>1039</v>
      </c>
      <c r="H623" s="29" t="s">
        <v>1040</v>
      </c>
      <c r="I623" s="29" t="s">
        <v>1054</v>
      </c>
      <c r="J623" s="29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J623" s="4"/>
      <c r="AK623" s="5"/>
    </row>
    <row r="624" spans="1:41" s="12" customFormat="1" hidden="1" x14ac:dyDescent="0.2">
      <c r="A624" s="4"/>
      <c r="B624" s="4"/>
      <c r="C624" s="4"/>
      <c r="D624" s="4"/>
      <c r="E624" s="4"/>
      <c r="F624" s="29" t="s">
        <v>1151</v>
      </c>
      <c r="G624" s="357" t="s">
        <v>1006</v>
      </c>
      <c r="I624" s="29"/>
      <c r="AJ624" s="4"/>
      <c r="AK624" s="5"/>
    </row>
    <row r="625" spans="1:37" s="12" customFormat="1" ht="15" hidden="1" x14ac:dyDescent="0.25">
      <c r="A625" s="4"/>
      <c r="B625" s="4"/>
      <c r="C625" s="4"/>
      <c r="D625" s="4"/>
      <c r="E625" s="4"/>
      <c r="F625" s="29" t="s">
        <v>1152</v>
      </c>
      <c r="G625" s="35" t="s">
        <v>725</v>
      </c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AJ625" s="4"/>
      <c r="AK625" s="5"/>
    </row>
    <row r="626" spans="1:37" s="12" customFormat="1" ht="15" hidden="1" x14ac:dyDescent="0.25">
      <c r="A626" s="4"/>
      <c r="B626" s="4"/>
      <c r="C626" s="4"/>
      <c r="D626" s="4"/>
      <c r="E626" s="4"/>
      <c r="F626" s="29" t="s">
        <v>1153</v>
      </c>
      <c r="G626" s="35" t="s">
        <v>726</v>
      </c>
      <c r="H626" s="35" t="s">
        <v>727</v>
      </c>
      <c r="I626" s="35" t="s">
        <v>728</v>
      </c>
      <c r="J626" s="35" t="s">
        <v>729</v>
      </c>
      <c r="K626" s="35" t="s">
        <v>730</v>
      </c>
      <c r="L626" s="35" t="s">
        <v>731</v>
      </c>
      <c r="M626" s="35" t="s">
        <v>732</v>
      </c>
      <c r="N626" s="35" t="s">
        <v>733</v>
      </c>
      <c r="O626" s="35" t="s">
        <v>734</v>
      </c>
      <c r="P626" s="35" t="s">
        <v>735</v>
      </c>
      <c r="Q626" s="35" t="s">
        <v>736</v>
      </c>
      <c r="R626" s="35" t="s">
        <v>1163</v>
      </c>
      <c r="S626" s="35" t="s">
        <v>737</v>
      </c>
      <c r="T626" s="35" t="s">
        <v>1164</v>
      </c>
      <c r="U626" s="35" t="s">
        <v>1165</v>
      </c>
      <c r="V626" s="35" t="s">
        <v>1113</v>
      </c>
      <c r="W626" s="35"/>
      <c r="X626" s="35"/>
      <c r="Y626" s="35"/>
      <c r="AJ626" s="4"/>
      <c r="AK626" s="5"/>
    </row>
    <row r="627" spans="1:37" s="12" customFormat="1" ht="15" hidden="1" x14ac:dyDescent="0.25">
      <c r="A627" s="4"/>
      <c r="B627" s="4"/>
      <c r="C627" s="4"/>
      <c r="D627" s="4"/>
      <c r="E627" s="4"/>
      <c r="F627" s="29" t="s">
        <v>1154</v>
      </c>
      <c r="G627" s="35" t="s">
        <v>738</v>
      </c>
      <c r="H627" s="35" t="s">
        <v>739</v>
      </c>
      <c r="I627" s="35" t="s">
        <v>740</v>
      </c>
      <c r="J627" s="35" t="s">
        <v>741</v>
      </c>
      <c r="K627" s="35" t="s">
        <v>742</v>
      </c>
      <c r="L627" s="35" t="s">
        <v>743</v>
      </c>
      <c r="M627" s="35" t="s">
        <v>744</v>
      </c>
      <c r="N627" s="35" t="s">
        <v>745</v>
      </c>
      <c r="O627" s="35" t="s">
        <v>746</v>
      </c>
      <c r="P627" s="35" t="s">
        <v>747</v>
      </c>
      <c r="Q627" s="35" t="s">
        <v>748</v>
      </c>
      <c r="R627" s="35" t="s">
        <v>749</v>
      </c>
      <c r="S627" s="35" t="s">
        <v>750</v>
      </c>
      <c r="T627" s="35"/>
      <c r="U627" s="35"/>
      <c r="V627" s="35"/>
      <c r="W627" s="35"/>
      <c r="X627" s="35"/>
      <c r="Y627" s="35"/>
      <c r="AJ627" s="4"/>
      <c r="AK627" s="5"/>
    </row>
    <row r="628" spans="1:37" s="12" customFormat="1" ht="15" hidden="1" x14ac:dyDescent="0.25">
      <c r="A628" s="4"/>
      <c r="B628" s="4"/>
      <c r="C628" s="4"/>
      <c r="D628" s="4"/>
      <c r="E628" s="4"/>
      <c r="F628" s="29" t="s">
        <v>1155</v>
      </c>
      <c r="G628" s="35" t="s">
        <v>751</v>
      </c>
      <c r="H628" s="35" t="s">
        <v>752</v>
      </c>
      <c r="I628" s="35" t="s">
        <v>753</v>
      </c>
      <c r="J628" s="35" t="s">
        <v>1166</v>
      </c>
      <c r="K628" s="35" t="s">
        <v>754</v>
      </c>
      <c r="L628" s="35" t="s">
        <v>755</v>
      </c>
      <c r="M628" s="35" t="s">
        <v>756</v>
      </c>
      <c r="N628" s="35" t="s">
        <v>757</v>
      </c>
      <c r="O628" s="35" t="s">
        <v>758</v>
      </c>
      <c r="P628" s="35" t="s">
        <v>759</v>
      </c>
      <c r="Q628" s="35" t="s">
        <v>760</v>
      </c>
      <c r="R628" s="35" t="s">
        <v>761</v>
      </c>
      <c r="S628" s="35" t="s">
        <v>762</v>
      </c>
      <c r="T628" s="35"/>
      <c r="U628" s="35"/>
      <c r="V628" s="35"/>
      <c r="W628" s="35"/>
      <c r="X628" s="35"/>
      <c r="Y628" s="35"/>
      <c r="AJ628" s="4"/>
      <c r="AK628" s="5"/>
    </row>
    <row r="629" spans="1:37" s="12" customFormat="1" ht="15" hidden="1" x14ac:dyDescent="0.25">
      <c r="A629" s="4"/>
      <c r="B629" s="4"/>
      <c r="C629" s="4"/>
      <c r="D629" s="4"/>
      <c r="E629" s="4"/>
      <c r="F629" s="29" t="s">
        <v>1156</v>
      </c>
      <c r="G629" s="35" t="s">
        <v>1142</v>
      </c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AJ629" s="4"/>
      <c r="AK629" s="5"/>
    </row>
    <row r="630" spans="1:37" s="12" customFormat="1" ht="15" hidden="1" x14ac:dyDescent="0.25">
      <c r="A630" s="4"/>
      <c r="B630" s="4"/>
      <c r="C630" s="4"/>
      <c r="D630" s="4"/>
      <c r="E630" s="4"/>
      <c r="F630" s="29" t="s">
        <v>1157</v>
      </c>
      <c r="G630" s="35" t="s">
        <v>763</v>
      </c>
      <c r="H630" s="35" t="s">
        <v>764</v>
      </c>
      <c r="I630" s="35" t="s">
        <v>765</v>
      </c>
      <c r="J630" s="35" t="s">
        <v>766</v>
      </c>
      <c r="K630" s="35" t="s">
        <v>767</v>
      </c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AJ630" s="4"/>
      <c r="AK630" s="5"/>
    </row>
    <row r="631" spans="1:37" s="12" customFormat="1" ht="15" hidden="1" x14ac:dyDescent="0.25">
      <c r="A631" s="4"/>
      <c r="B631" s="4"/>
      <c r="C631" s="4"/>
      <c r="D631" s="4"/>
      <c r="E631" s="4"/>
      <c r="F631" s="29" t="s">
        <v>1158</v>
      </c>
      <c r="G631" s="35" t="s">
        <v>768</v>
      </c>
      <c r="H631" s="35" t="s">
        <v>769</v>
      </c>
      <c r="I631" s="35" t="s">
        <v>770</v>
      </c>
      <c r="J631" s="35" t="s">
        <v>771</v>
      </c>
      <c r="K631" s="35" t="s">
        <v>772</v>
      </c>
      <c r="L631" s="35" t="s">
        <v>773</v>
      </c>
      <c r="M631" s="35" t="s">
        <v>774</v>
      </c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AJ631" s="4"/>
      <c r="AK631" s="5"/>
    </row>
    <row r="632" spans="1:37" s="12" customFormat="1" ht="15" hidden="1" x14ac:dyDescent="0.25">
      <c r="A632" s="4"/>
      <c r="B632" s="4"/>
      <c r="C632" s="4"/>
      <c r="D632" s="4"/>
      <c r="E632" s="4"/>
      <c r="F632" s="29" t="s">
        <v>1159</v>
      </c>
      <c r="G632" s="35" t="s">
        <v>775</v>
      </c>
      <c r="H632" s="35" t="s">
        <v>776</v>
      </c>
      <c r="I632" s="35" t="s">
        <v>777</v>
      </c>
      <c r="J632" s="35" t="s">
        <v>778</v>
      </c>
      <c r="K632" s="35" t="s">
        <v>779</v>
      </c>
      <c r="L632" s="35" t="s">
        <v>780</v>
      </c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AJ632" s="4"/>
      <c r="AK632" s="5"/>
    </row>
    <row r="633" spans="1:37" s="12" customFormat="1" ht="15" hidden="1" x14ac:dyDescent="0.25">
      <c r="A633" s="4"/>
      <c r="B633" s="4"/>
      <c r="C633" s="4"/>
      <c r="D633" s="4"/>
      <c r="E633" s="4"/>
      <c r="F633" s="29" t="s">
        <v>1160</v>
      </c>
      <c r="G633" s="35" t="s">
        <v>781</v>
      </c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AJ633" s="4"/>
      <c r="AK633" s="5"/>
    </row>
    <row r="634" spans="1:37" s="12" customFormat="1" ht="15" hidden="1" x14ac:dyDescent="0.25">
      <c r="A634" s="4"/>
      <c r="B634" s="4"/>
      <c r="C634" s="4"/>
      <c r="D634" s="4"/>
      <c r="E634" s="4"/>
      <c r="F634" s="29" t="s">
        <v>1161</v>
      </c>
      <c r="G634" s="35" t="s">
        <v>782</v>
      </c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AJ634" s="4"/>
      <c r="AK634" s="5"/>
    </row>
    <row r="635" spans="1:37" s="12" customFormat="1" ht="15" hidden="1" x14ac:dyDescent="0.25">
      <c r="A635" s="4"/>
      <c r="B635" s="4"/>
      <c r="C635" s="4"/>
      <c r="D635" s="4"/>
      <c r="E635" s="4"/>
      <c r="F635"/>
      <c r="G635"/>
      <c r="AJ635" s="4"/>
      <c r="AK635" s="5"/>
    </row>
    <row r="636" spans="1:37" s="12" customFormat="1" ht="15" hidden="1" x14ac:dyDescent="0.25">
      <c r="A636" s="4"/>
      <c r="B636" s="4"/>
      <c r="C636" s="4"/>
      <c r="D636" s="4"/>
      <c r="E636" s="4"/>
      <c r="F636"/>
      <c r="G636"/>
      <c r="I636"/>
      <c r="AJ636" s="4"/>
      <c r="AK636" s="5"/>
    </row>
    <row r="637" spans="1:37" s="12" customFormat="1" ht="15" hidden="1" x14ac:dyDescent="0.25">
      <c r="A637" s="4"/>
      <c r="B637" s="4"/>
      <c r="C637" s="4"/>
      <c r="D637" s="4"/>
      <c r="E637" s="4"/>
      <c r="F637"/>
      <c r="G637"/>
      <c r="H637"/>
      <c r="I637"/>
      <c r="AJ637" s="4"/>
      <c r="AK637" s="5"/>
    </row>
    <row r="638" spans="1:37" s="12" customFormat="1" ht="15" hidden="1" x14ac:dyDescent="0.25">
      <c r="A638" s="4"/>
      <c r="B638" s="4"/>
      <c r="C638" s="4"/>
      <c r="D638" s="4"/>
      <c r="E638" s="4"/>
      <c r="F638"/>
      <c r="G638"/>
      <c r="AJ638" s="4"/>
      <c r="AK638" s="5"/>
    </row>
    <row r="639" spans="1:37" s="12" customFormat="1" ht="15" hidden="1" x14ac:dyDescent="0.25">
      <c r="A639" s="4"/>
      <c r="B639" s="4"/>
      <c r="C639" s="4"/>
      <c r="D639" s="4"/>
      <c r="E639" s="4"/>
      <c r="F639"/>
      <c r="G639"/>
      <c r="AJ639" s="4"/>
      <c r="AK639" s="5"/>
    </row>
    <row r="640" spans="1:37" s="12" customFormat="1" ht="15" hidden="1" x14ac:dyDescent="0.25">
      <c r="A640" s="4"/>
      <c r="B640" s="4"/>
      <c r="C640" s="4"/>
      <c r="D640" s="4"/>
      <c r="E640" s="4"/>
      <c r="F640"/>
      <c r="G640"/>
      <c r="AJ640" s="4"/>
      <c r="AK640" s="5"/>
    </row>
    <row r="641" spans="1:37" s="12" customFormat="1" ht="15" hidden="1" x14ac:dyDescent="0.25">
      <c r="A641" s="4"/>
      <c r="B641" s="4"/>
      <c r="C641" s="4"/>
      <c r="D641" s="4"/>
      <c r="E641" s="4"/>
      <c r="F641"/>
      <c r="G641"/>
      <c r="AJ641" s="4"/>
      <c r="AK641" s="5"/>
    </row>
    <row r="642" spans="1:37" s="12" customFormat="1" ht="15" hidden="1" x14ac:dyDescent="0.25">
      <c r="A642" s="4"/>
      <c r="B642" s="4"/>
      <c r="C642" s="4"/>
      <c r="D642" s="4"/>
      <c r="E642" s="4"/>
      <c r="F642"/>
      <c r="G642"/>
      <c r="AJ642" s="4"/>
      <c r="AK642" s="5"/>
    </row>
    <row r="643" spans="1:37" s="12" customFormat="1" ht="15" hidden="1" x14ac:dyDescent="0.25">
      <c r="A643" s="4"/>
      <c r="B643" s="4"/>
      <c r="C643" s="4"/>
      <c r="D643" s="4"/>
      <c r="E643" s="4"/>
      <c r="F643"/>
      <c r="G643"/>
      <c r="AJ643" s="4"/>
      <c r="AK643" s="5"/>
    </row>
    <row r="644" spans="1:37" s="12" customFormat="1" ht="15" hidden="1" x14ac:dyDescent="0.25">
      <c r="A644" s="4"/>
      <c r="B644" s="4"/>
      <c r="C644" s="4"/>
      <c r="D644" s="4"/>
      <c r="E644" s="4"/>
      <c r="F644"/>
      <c r="G644"/>
      <c r="AJ644" s="4"/>
      <c r="AK644" s="5"/>
    </row>
    <row r="645" spans="1:37" s="12" customFormat="1" ht="15" hidden="1" x14ac:dyDescent="0.25">
      <c r="A645" s="4"/>
      <c r="B645" s="4"/>
      <c r="C645" s="4"/>
      <c r="D645" s="4"/>
      <c r="E645" s="4"/>
      <c r="F645"/>
      <c r="G645"/>
      <c r="AJ645" s="4"/>
      <c r="AK645" s="5"/>
    </row>
    <row r="646" spans="1:37" s="12" customFormat="1" ht="15" hidden="1" x14ac:dyDescent="0.25">
      <c r="A646" s="4"/>
      <c r="B646" s="4"/>
      <c r="C646" s="4"/>
      <c r="D646" s="4"/>
      <c r="E646" s="4"/>
      <c r="F646"/>
      <c r="G646"/>
      <c r="AJ646" s="4"/>
      <c r="AK646" s="5"/>
    </row>
    <row r="647" spans="1:37" s="12" customFormat="1" ht="15" hidden="1" x14ac:dyDescent="0.25">
      <c r="A647" s="4"/>
      <c r="B647" s="4"/>
      <c r="C647" s="4"/>
      <c r="D647" s="4"/>
      <c r="E647" s="4"/>
      <c r="F647"/>
      <c r="G647"/>
      <c r="AJ647" s="4"/>
      <c r="AK647" s="5"/>
    </row>
    <row r="648" spans="1:37" s="12" customFormat="1" ht="15" hidden="1" x14ac:dyDescent="0.25">
      <c r="A648" s="4"/>
      <c r="B648" s="4"/>
      <c r="C648" s="4"/>
      <c r="D648" s="4"/>
      <c r="E648" s="4"/>
      <c r="F648"/>
      <c r="G648"/>
      <c r="AJ648" s="4"/>
      <c r="AK648" s="5"/>
    </row>
    <row r="649" spans="1:37" s="12" customFormat="1" ht="15" hidden="1" x14ac:dyDescent="0.25">
      <c r="A649" s="4"/>
      <c r="B649" s="4"/>
      <c r="C649" s="4"/>
      <c r="D649" s="4"/>
      <c r="E649" s="4"/>
      <c r="F649"/>
      <c r="G649"/>
      <c r="AJ649" s="4"/>
      <c r="AK649" s="5"/>
    </row>
    <row r="650" spans="1:37" s="12" customFormat="1" ht="15" hidden="1" x14ac:dyDescent="0.25">
      <c r="A650" s="4"/>
      <c r="B650" s="4"/>
      <c r="C650" s="4"/>
      <c r="D650" s="4"/>
      <c r="E650" s="4"/>
      <c r="F650"/>
      <c r="G650"/>
      <c r="AJ650" s="4"/>
      <c r="AK650" s="5"/>
    </row>
    <row r="651" spans="1:37" s="12" customFormat="1" ht="15" hidden="1" x14ac:dyDescent="0.25">
      <c r="A651" s="4"/>
      <c r="B651" s="4"/>
      <c r="C651" s="4"/>
      <c r="D651" s="4"/>
      <c r="E651" s="4"/>
      <c r="F651"/>
      <c r="G651"/>
      <c r="AJ651" s="4"/>
      <c r="AK651" s="5"/>
    </row>
    <row r="652" spans="1:37" s="12" customFormat="1" ht="15" hidden="1" x14ac:dyDescent="0.25">
      <c r="A652" s="4"/>
      <c r="B652" s="4"/>
      <c r="C652" s="4"/>
      <c r="D652" s="4"/>
      <c r="E652" s="4"/>
      <c r="F652"/>
      <c r="G652"/>
      <c r="AJ652" s="4"/>
      <c r="AK652" s="5"/>
    </row>
    <row r="653" spans="1:37" s="12" customFormat="1" ht="15" hidden="1" x14ac:dyDescent="0.25">
      <c r="A653" s="4"/>
      <c r="B653" s="4"/>
      <c r="C653" s="4"/>
      <c r="D653" s="4"/>
      <c r="E653" s="4"/>
      <c r="F653"/>
      <c r="G653"/>
      <c r="AJ653" s="4"/>
      <c r="AK653" s="5"/>
    </row>
    <row r="654" spans="1:37" s="12" customFormat="1" ht="15" hidden="1" x14ac:dyDescent="0.25">
      <c r="A654" s="4"/>
      <c r="B654" s="4"/>
      <c r="C654" s="4"/>
      <c r="D654" s="4"/>
      <c r="E654" s="4"/>
      <c r="F654"/>
      <c r="G654"/>
      <c r="AJ654" s="4"/>
      <c r="AK654" s="5"/>
    </row>
    <row r="655" spans="1:37" s="12" customFormat="1" ht="15" hidden="1" x14ac:dyDescent="0.25">
      <c r="A655" s="4"/>
      <c r="B655" s="4"/>
      <c r="C655" s="4"/>
      <c r="D655" s="4"/>
      <c r="E655" s="4"/>
      <c r="F655"/>
      <c r="G655"/>
      <c r="AJ655" s="4"/>
      <c r="AK655" s="5"/>
    </row>
    <row r="656" spans="1:37" s="12" customFormat="1" ht="15" hidden="1" x14ac:dyDescent="0.25">
      <c r="A656" s="4"/>
      <c r="B656" s="4"/>
      <c r="C656" s="4"/>
      <c r="D656" s="4"/>
      <c r="E656" s="4"/>
      <c r="F656"/>
      <c r="G656"/>
      <c r="AJ656" s="4"/>
      <c r="AK656" s="5"/>
    </row>
    <row r="657" spans="1:37" s="12" customFormat="1" ht="15" hidden="1" x14ac:dyDescent="0.25">
      <c r="A657" s="4"/>
      <c r="B657" s="4"/>
      <c r="C657" s="4"/>
      <c r="D657" s="4"/>
      <c r="E657" s="4"/>
      <c r="F657"/>
      <c r="G657"/>
      <c r="AJ657" s="4"/>
      <c r="AK657" s="5"/>
    </row>
    <row r="658" spans="1:37" s="12" customFormat="1" ht="15" hidden="1" x14ac:dyDescent="0.25">
      <c r="A658" s="4"/>
      <c r="B658" s="4"/>
      <c r="C658" s="4"/>
      <c r="D658" s="4"/>
      <c r="E658" s="4"/>
      <c r="F658"/>
      <c r="G658"/>
      <c r="AJ658" s="4"/>
      <c r="AK658" s="5"/>
    </row>
    <row r="659" spans="1:37" s="12" customFormat="1" ht="15" hidden="1" x14ac:dyDescent="0.25">
      <c r="A659" s="4"/>
      <c r="B659" s="4"/>
      <c r="C659" s="4"/>
      <c r="D659" s="4"/>
      <c r="E659" s="4"/>
      <c r="F659"/>
      <c r="G659"/>
      <c r="AJ659" s="4"/>
      <c r="AK659" s="5"/>
    </row>
    <row r="660" spans="1:37" s="12" customFormat="1" ht="15" hidden="1" x14ac:dyDescent="0.25">
      <c r="A660" s="4"/>
      <c r="B660" s="4"/>
      <c r="C660" s="4"/>
      <c r="D660" s="4"/>
      <c r="E660" s="4"/>
      <c r="F660"/>
      <c r="G660"/>
      <c r="AJ660" s="4"/>
      <c r="AK660" s="5"/>
    </row>
    <row r="661" spans="1:37" s="12" customFormat="1" ht="15" hidden="1" x14ac:dyDescent="0.25">
      <c r="A661" s="4"/>
      <c r="B661" s="4"/>
      <c r="C661" s="4"/>
      <c r="D661" s="4"/>
      <c r="E661" s="4"/>
      <c r="F661"/>
      <c r="G661"/>
      <c r="AJ661" s="4"/>
      <c r="AK661" s="5"/>
    </row>
    <row r="662" spans="1:37" s="12" customFormat="1" ht="15" hidden="1" x14ac:dyDescent="0.25">
      <c r="A662" s="4"/>
      <c r="B662" s="4"/>
      <c r="C662" s="4"/>
      <c r="D662" s="4"/>
      <c r="E662" s="4"/>
      <c r="F662"/>
      <c r="G662"/>
      <c r="AJ662" s="4"/>
      <c r="AK662" s="5"/>
    </row>
    <row r="663" spans="1:37" s="12" customFormat="1" ht="15" hidden="1" x14ac:dyDescent="0.25">
      <c r="A663" s="4"/>
      <c r="B663" s="4"/>
      <c r="C663" s="4"/>
      <c r="D663" s="4"/>
      <c r="E663" s="4"/>
      <c r="F663"/>
      <c r="G663"/>
      <c r="AJ663" s="4"/>
      <c r="AK663" s="5"/>
    </row>
    <row r="664" spans="1:37" s="12" customFormat="1" ht="15" hidden="1" x14ac:dyDescent="0.25">
      <c r="A664" s="4"/>
      <c r="B664" s="4"/>
      <c r="C664" s="4"/>
      <c r="D664" s="4"/>
      <c r="E664" s="4"/>
      <c r="F664"/>
      <c r="G664"/>
      <c r="AJ664" s="4"/>
      <c r="AK664" s="5"/>
    </row>
    <row r="665" spans="1:37" s="12" customFormat="1" ht="15" hidden="1" x14ac:dyDescent="0.25">
      <c r="A665" s="4"/>
      <c r="B665" s="4"/>
      <c r="C665" s="4"/>
      <c r="D665" s="4"/>
      <c r="E665" s="4"/>
      <c r="F665"/>
      <c r="G665"/>
      <c r="AJ665" s="4"/>
      <c r="AK665" s="5"/>
    </row>
    <row r="666" spans="1:37" s="12" customFormat="1" ht="15" hidden="1" x14ac:dyDescent="0.25">
      <c r="A666" s="4"/>
      <c r="B666" s="4"/>
      <c r="C666" s="4"/>
      <c r="D666" s="4"/>
      <c r="E666" s="4"/>
      <c r="F666"/>
      <c r="G666"/>
      <c r="AJ666" s="4"/>
      <c r="AK666" s="5"/>
    </row>
    <row r="667" spans="1:37" s="12" customFormat="1" ht="15" hidden="1" x14ac:dyDescent="0.25">
      <c r="A667" s="4"/>
      <c r="B667" s="4"/>
      <c r="C667" s="4"/>
      <c r="D667" s="4"/>
      <c r="E667" s="4"/>
      <c r="F667"/>
      <c r="G667"/>
      <c r="AJ667" s="4"/>
      <c r="AK667" s="5"/>
    </row>
    <row r="668" spans="1:37" s="12" customFormat="1" ht="15" hidden="1" x14ac:dyDescent="0.25">
      <c r="A668" s="4"/>
      <c r="B668" s="4"/>
      <c r="C668" s="4"/>
      <c r="D668" s="4"/>
      <c r="E668" s="4"/>
      <c r="F668"/>
      <c r="G668"/>
      <c r="AJ668" s="4"/>
      <c r="AK668" s="5"/>
    </row>
    <row r="669" spans="1:37" s="12" customFormat="1" ht="15" hidden="1" x14ac:dyDescent="0.25">
      <c r="A669" s="4"/>
      <c r="B669" s="4"/>
      <c r="C669" s="4"/>
      <c r="D669" s="4"/>
      <c r="E669" s="4"/>
      <c r="F669"/>
      <c r="G669"/>
      <c r="AJ669" s="4"/>
      <c r="AK669" s="5"/>
    </row>
    <row r="670" spans="1:37" s="12" customFormat="1" ht="15" hidden="1" x14ac:dyDescent="0.25">
      <c r="A670" s="4"/>
      <c r="B670" s="4"/>
      <c r="C670" s="4"/>
      <c r="D670" s="4"/>
      <c r="E670" s="4"/>
      <c r="F670"/>
      <c r="G670"/>
      <c r="AJ670" s="4"/>
      <c r="AK670" s="5"/>
    </row>
    <row r="671" spans="1:37" s="12" customFormat="1" ht="15" hidden="1" x14ac:dyDescent="0.25">
      <c r="A671" s="4"/>
      <c r="B671" s="4"/>
      <c r="C671" s="4"/>
      <c r="D671" s="4"/>
      <c r="E671" s="4"/>
      <c r="F671"/>
      <c r="G671"/>
      <c r="AJ671" s="4"/>
      <c r="AK671" s="5"/>
    </row>
    <row r="672" spans="1:37" s="12" customFormat="1" ht="15" hidden="1" x14ac:dyDescent="0.25">
      <c r="A672" s="4"/>
      <c r="B672" s="4"/>
      <c r="C672" s="4"/>
      <c r="D672" s="4"/>
      <c r="E672" s="4"/>
      <c r="F672"/>
      <c r="G672"/>
      <c r="AJ672" s="4"/>
      <c r="AK672" s="5"/>
    </row>
    <row r="673" spans="1:37" s="12" customFormat="1" ht="15" hidden="1" x14ac:dyDescent="0.25">
      <c r="A673" s="4"/>
      <c r="B673" s="4"/>
      <c r="C673" s="4"/>
      <c r="D673" s="4"/>
      <c r="E673" s="4"/>
      <c r="F673"/>
      <c r="G673"/>
      <c r="AJ673" s="4"/>
      <c r="AK673" s="5"/>
    </row>
    <row r="674" spans="1:37" s="12" customFormat="1" ht="15" hidden="1" x14ac:dyDescent="0.25">
      <c r="A674" s="4"/>
      <c r="B674" s="4"/>
      <c r="C674" s="4"/>
      <c r="D674" s="4"/>
      <c r="E674" s="4"/>
      <c r="F674"/>
      <c r="G674"/>
      <c r="AJ674" s="4"/>
      <c r="AK674" s="5"/>
    </row>
    <row r="675" spans="1:37" s="12" customFormat="1" ht="15" hidden="1" x14ac:dyDescent="0.25">
      <c r="A675" s="4"/>
      <c r="B675" s="4"/>
      <c r="C675" s="4"/>
      <c r="D675" s="4"/>
      <c r="E675" s="4"/>
      <c r="F675"/>
      <c r="G675"/>
      <c r="AJ675" s="4"/>
      <c r="AK675" s="5"/>
    </row>
    <row r="676" spans="1:37" s="12" customFormat="1" ht="15" hidden="1" x14ac:dyDescent="0.25">
      <c r="A676" s="4"/>
      <c r="B676" s="4"/>
      <c r="C676" s="4"/>
      <c r="D676" s="4"/>
      <c r="E676" s="4"/>
      <c r="F676"/>
      <c r="G676"/>
      <c r="AJ676" s="4"/>
      <c r="AK676" s="5"/>
    </row>
    <row r="677" spans="1:37" s="12" customFormat="1" ht="15" hidden="1" x14ac:dyDescent="0.25">
      <c r="A677" s="4"/>
      <c r="B677" s="4"/>
      <c r="C677" s="4"/>
      <c r="D677" s="4"/>
      <c r="E677" s="4"/>
      <c r="F677"/>
      <c r="G677"/>
      <c r="AJ677" s="4"/>
      <c r="AK677" s="5"/>
    </row>
    <row r="678" spans="1:37" s="12" customFormat="1" ht="15" hidden="1" x14ac:dyDescent="0.25">
      <c r="A678" s="4"/>
      <c r="B678" s="4"/>
      <c r="C678" s="4"/>
      <c r="D678" s="4"/>
      <c r="E678" s="4"/>
      <c r="F678"/>
      <c r="G678"/>
      <c r="AJ678" s="4"/>
      <c r="AK678" s="5"/>
    </row>
    <row r="679" spans="1:37" s="12" customFormat="1" ht="15" x14ac:dyDescent="0.25">
      <c r="A679" s="4"/>
      <c r="B679" s="4"/>
      <c r="C679" s="4"/>
      <c r="D679" s="4"/>
      <c r="E679" s="4"/>
      <c r="F679"/>
      <c r="G679"/>
      <c r="AJ679" s="4"/>
      <c r="AK679" s="5"/>
    </row>
    <row r="680" spans="1:37" s="12" customFormat="1" ht="15" x14ac:dyDescent="0.25">
      <c r="A680" s="4"/>
      <c r="B680" s="4"/>
      <c r="C680" s="4"/>
      <c r="D680" s="4"/>
      <c r="E680" s="4"/>
      <c r="F680"/>
      <c r="G680"/>
      <c r="AJ680" s="4"/>
      <c r="AK680" s="5"/>
    </row>
    <row r="681" spans="1:37" s="12" customFormat="1" ht="15" x14ac:dyDescent="0.25">
      <c r="A681" s="4"/>
      <c r="B681" s="4"/>
      <c r="C681" s="4"/>
      <c r="D681" s="4"/>
      <c r="E681" s="4"/>
      <c r="F681"/>
      <c r="G681"/>
      <c r="AJ681" s="4"/>
      <c r="AK681" s="5"/>
    </row>
    <row r="682" spans="1:37" s="12" customFormat="1" ht="15" x14ac:dyDescent="0.25">
      <c r="A682" s="4"/>
      <c r="B682" s="4"/>
      <c r="C682" s="4"/>
      <c r="D682" s="4"/>
      <c r="E682" s="4"/>
      <c r="F682"/>
      <c r="G682"/>
      <c r="AJ682" s="4"/>
      <c r="AK682" s="5"/>
    </row>
    <row r="683" spans="1:37" s="12" customFormat="1" ht="15" x14ac:dyDescent="0.25">
      <c r="A683" s="4"/>
      <c r="B683" s="4"/>
      <c r="C683" s="4"/>
      <c r="D683" s="4"/>
      <c r="E683" s="4"/>
      <c r="F683"/>
      <c r="G683"/>
      <c r="AJ683" s="4"/>
      <c r="AK683" s="5"/>
    </row>
    <row r="684" spans="1:37" s="12" customFormat="1" ht="15" x14ac:dyDescent="0.25">
      <c r="A684" s="4"/>
      <c r="B684" s="4"/>
      <c r="C684" s="4"/>
      <c r="D684" s="4"/>
      <c r="E684" s="4"/>
      <c r="F684"/>
      <c r="G684"/>
      <c r="AJ684" s="4"/>
      <c r="AK684" s="5"/>
    </row>
    <row r="685" spans="1:37" s="12" customFormat="1" ht="15" x14ac:dyDescent="0.25">
      <c r="A685" s="4"/>
      <c r="B685" s="4"/>
      <c r="C685" s="4"/>
      <c r="D685" s="4"/>
      <c r="E685" s="4"/>
      <c r="F685"/>
      <c r="G685"/>
      <c r="AJ685" s="4"/>
      <c r="AK685" s="5"/>
    </row>
    <row r="686" spans="1:37" s="12" customFormat="1" ht="15" x14ac:dyDescent="0.25">
      <c r="A686" s="4"/>
      <c r="B686" s="4"/>
      <c r="C686" s="4"/>
      <c r="D686" s="4"/>
      <c r="E686" s="4"/>
      <c r="F686"/>
      <c r="G686"/>
      <c r="AJ686" s="4"/>
      <c r="AK686" s="5"/>
    </row>
    <row r="687" spans="1:37" s="12" customFormat="1" ht="15" x14ac:dyDescent="0.25">
      <c r="A687" s="4"/>
      <c r="B687" s="4"/>
      <c r="C687" s="4"/>
      <c r="D687" s="4"/>
      <c r="E687" s="4"/>
      <c r="F687"/>
      <c r="G687"/>
      <c r="AJ687" s="4"/>
      <c r="AK687" s="5"/>
    </row>
    <row r="688" spans="1:37" s="12" customFormat="1" ht="15" x14ac:dyDescent="0.25">
      <c r="A688" s="4"/>
      <c r="B688" s="4"/>
      <c r="C688" s="4"/>
      <c r="D688" s="4"/>
      <c r="E688" s="4"/>
      <c r="F688"/>
      <c r="G688"/>
      <c r="AJ688" s="4"/>
      <c r="AK688" s="5"/>
    </row>
    <row r="689" spans="1:37" s="12" customFormat="1" ht="15" x14ac:dyDescent="0.25">
      <c r="A689" s="4"/>
      <c r="B689" s="4"/>
      <c r="C689" s="4"/>
      <c r="D689" s="4"/>
      <c r="E689" s="4"/>
      <c r="F689"/>
      <c r="G689"/>
      <c r="AJ689" s="4"/>
      <c r="AK689" s="5"/>
    </row>
    <row r="690" spans="1:37" s="12" customFormat="1" ht="15" x14ac:dyDescent="0.25">
      <c r="A690" s="4"/>
      <c r="B690" s="4"/>
      <c r="C690" s="4"/>
      <c r="D690" s="4"/>
      <c r="E690" s="4"/>
      <c r="F690"/>
      <c r="G690"/>
      <c r="AJ690" s="4"/>
      <c r="AK690" s="5"/>
    </row>
    <row r="691" spans="1:37" s="12" customFormat="1" ht="15" x14ac:dyDescent="0.25">
      <c r="A691" s="4"/>
      <c r="B691" s="4"/>
      <c r="C691" s="4"/>
      <c r="D691" s="4"/>
      <c r="E691" s="4"/>
      <c r="F691"/>
      <c r="G691"/>
      <c r="AJ691" s="4"/>
      <c r="AK691" s="5"/>
    </row>
    <row r="692" spans="1:37" s="12" customFormat="1" ht="15" x14ac:dyDescent="0.25">
      <c r="A692" s="4"/>
      <c r="B692" s="4"/>
      <c r="C692" s="4"/>
      <c r="D692" s="4"/>
      <c r="E692" s="4"/>
      <c r="F692"/>
      <c r="G692"/>
      <c r="AJ692" s="4"/>
      <c r="AK692" s="5"/>
    </row>
    <row r="693" spans="1:37" s="12" customFormat="1" ht="15" x14ac:dyDescent="0.25">
      <c r="A693" s="4"/>
      <c r="B693" s="4"/>
      <c r="C693" s="4"/>
      <c r="D693" s="4"/>
      <c r="E693" s="4"/>
      <c r="F693"/>
      <c r="G693"/>
      <c r="AJ693" s="4"/>
      <c r="AK693" s="5"/>
    </row>
    <row r="694" spans="1:37" s="12" customFormat="1" ht="15" x14ac:dyDescent="0.25">
      <c r="A694" s="4"/>
      <c r="B694" s="4"/>
      <c r="C694" s="4"/>
      <c r="D694" s="4"/>
      <c r="E694" s="4"/>
      <c r="F694"/>
      <c r="G694"/>
      <c r="AJ694" s="4"/>
      <c r="AK694" s="5"/>
    </row>
    <row r="695" spans="1:37" s="12" customFormat="1" ht="15" x14ac:dyDescent="0.25">
      <c r="A695" s="4"/>
      <c r="B695" s="4"/>
      <c r="C695" s="4"/>
      <c r="D695" s="4"/>
      <c r="E695" s="4"/>
      <c r="F695"/>
      <c r="G695"/>
      <c r="AJ695" s="4"/>
      <c r="AK695" s="5"/>
    </row>
    <row r="696" spans="1:37" s="12" customFormat="1" ht="15" x14ac:dyDescent="0.25">
      <c r="A696" s="4"/>
      <c r="B696" s="4"/>
      <c r="C696" s="4"/>
      <c r="D696" s="4"/>
      <c r="E696" s="4"/>
      <c r="F696"/>
      <c r="G696"/>
      <c r="AJ696" s="4"/>
      <c r="AK696" s="5"/>
    </row>
    <row r="697" spans="1:37" s="12" customFormat="1" ht="15" x14ac:dyDescent="0.25">
      <c r="A697" s="4"/>
      <c r="B697" s="4"/>
      <c r="C697" s="4"/>
      <c r="D697" s="4"/>
      <c r="E697" s="4"/>
      <c r="F697"/>
      <c r="G697"/>
      <c r="AJ697" s="4"/>
      <c r="AK697" s="5"/>
    </row>
    <row r="698" spans="1:37" s="12" customFormat="1" ht="15" x14ac:dyDescent="0.25">
      <c r="A698" s="4"/>
      <c r="B698" s="4"/>
      <c r="C698" s="4"/>
      <c r="D698" s="4"/>
      <c r="E698" s="4"/>
      <c r="F698"/>
      <c r="G698"/>
      <c r="AJ698" s="4"/>
      <c r="AK698" s="5"/>
    </row>
    <row r="699" spans="1:37" s="12" customFormat="1" ht="15" x14ac:dyDescent="0.25">
      <c r="A699" s="4"/>
      <c r="B699" s="4"/>
      <c r="C699" s="4"/>
      <c r="D699" s="4"/>
      <c r="E699" s="4"/>
      <c r="F699"/>
      <c r="G699"/>
      <c r="AJ699" s="4"/>
      <c r="AK699" s="5"/>
    </row>
    <row r="700" spans="1:37" s="12" customFormat="1" ht="15" x14ac:dyDescent="0.25">
      <c r="A700" s="4"/>
      <c r="B700" s="4"/>
      <c r="C700" s="4"/>
      <c r="D700" s="4"/>
      <c r="E700" s="4"/>
      <c r="F700"/>
      <c r="G700"/>
      <c r="AJ700" s="4"/>
      <c r="AK700" s="5"/>
    </row>
    <row r="701" spans="1:37" s="12" customFormat="1" ht="15" x14ac:dyDescent="0.25">
      <c r="A701" s="4"/>
      <c r="B701" s="4"/>
      <c r="C701" s="4"/>
      <c r="D701" s="4"/>
      <c r="E701" s="4"/>
      <c r="F701"/>
      <c r="G701"/>
      <c r="AJ701" s="4"/>
      <c r="AK701" s="5"/>
    </row>
    <row r="702" spans="1:37" s="12" customFormat="1" ht="15" x14ac:dyDescent="0.25">
      <c r="A702" s="4"/>
      <c r="B702" s="4"/>
      <c r="C702" s="4"/>
      <c r="D702" s="4"/>
      <c r="E702" s="4"/>
      <c r="F702"/>
      <c r="G702"/>
      <c r="AJ702" s="4"/>
      <c r="AK702" s="5"/>
    </row>
    <row r="703" spans="1:37" s="12" customFormat="1" ht="15" x14ac:dyDescent="0.25">
      <c r="A703" s="4"/>
      <c r="B703" s="4"/>
      <c r="C703" s="4"/>
      <c r="D703" s="4"/>
      <c r="E703" s="4"/>
      <c r="F703"/>
      <c r="G703"/>
      <c r="AJ703" s="4"/>
      <c r="AK703" s="5"/>
    </row>
    <row r="704" spans="1:37" s="12" customFormat="1" ht="15" x14ac:dyDescent="0.25">
      <c r="A704" s="4"/>
      <c r="B704" s="4"/>
      <c r="C704" s="4"/>
      <c r="D704" s="4"/>
      <c r="E704" s="4"/>
      <c r="F704"/>
      <c r="G704"/>
      <c r="AJ704" s="4"/>
      <c r="AK704" s="5"/>
    </row>
    <row r="705" spans="1:37" s="12" customFormat="1" ht="15" x14ac:dyDescent="0.25">
      <c r="A705" s="4"/>
      <c r="B705" s="4"/>
      <c r="C705" s="4"/>
      <c r="D705" s="4"/>
      <c r="E705" s="4"/>
      <c r="F705"/>
      <c r="G705"/>
      <c r="AJ705" s="4"/>
      <c r="AK705" s="5"/>
    </row>
    <row r="706" spans="1:37" s="12" customFormat="1" ht="15" x14ac:dyDescent="0.25">
      <c r="A706" s="4"/>
      <c r="B706" s="4"/>
      <c r="C706" s="4"/>
      <c r="D706" s="4"/>
      <c r="E706" s="4"/>
      <c r="F706"/>
      <c r="G706"/>
      <c r="AJ706" s="4"/>
      <c r="AK706" s="5"/>
    </row>
    <row r="707" spans="1:37" s="12" customFormat="1" ht="15" x14ac:dyDescent="0.25">
      <c r="A707" s="4"/>
      <c r="B707" s="4"/>
      <c r="C707" s="4"/>
      <c r="D707" s="4"/>
      <c r="E707" s="4"/>
      <c r="F707"/>
      <c r="G707"/>
      <c r="AJ707" s="4"/>
      <c r="AK707" s="5"/>
    </row>
    <row r="708" spans="1:37" s="12" customFormat="1" ht="15" x14ac:dyDescent="0.25">
      <c r="A708" s="4"/>
      <c r="B708" s="4"/>
      <c r="C708" s="4"/>
      <c r="D708" s="4"/>
      <c r="E708" s="4"/>
      <c r="F708"/>
      <c r="G708"/>
      <c r="AJ708" s="4"/>
      <c r="AK708" s="5"/>
    </row>
    <row r="709" spans="1:37" s="12" customFormat="1" ht="15" x14ac:dyDescent="0.25">
      <c r="A709" s="4"/>
      <c r="B709" s="4"/>
      <c r="C709" s="4"/>
      <c r="D709" s="4"/>
      <c r="E709" s="4"/>
      <c r="F709"/>
      <c r="G709"/>
      <c r="AJ709" s="4"/>
      <c r="AK709" s="5"/>
    </row>
    <row r="710" spans="1:37" s="12" customFormat="1" ht="15" x14ac:dyDescent="0.25">
      <c r="A710" s="4"/>
      <c r="B710" s="4"/>
      <c r="C710" s="4"/>
      <c r="D710" s="4"/>
      <c r="E710" s="4"/>
      <c r="F710"/>
      <c r="G710"/>
      <c r="AJ710" s="4"/>
      <c r="AK710" s="5"/>
    </row>
    <row r="711" spans="1:37" s="12" customFormat="1" ht="15" x14ac:dyDescent="0.25">
      <c r="A711" s="4"/>
      <c r="B711" s="4"/>
      <c r="C711" s="4"/>
      <c r="D711" s="4"/>
      <c r="E711" s="4"/>
      <c r="F711"/>
      <c r="G711"/>
      <c r="AJ711" s="4"/>
      <c r="AK711" s="5"/>
    </row>
    <row r="712" spans="1:37" s="12" customFormat="1" ht="15" x14ac:dyDescent="0.25">
      <c r="A712" s="4"/>
      <c r="B712" s="4"/>
      <c r="C712" s="4"/>
      <c r="D712" s="4"/>
      <c r="E712" s="4"/>
      <c r="F712"/>
      <c r="G712"/>
      <c r="AJ712" s="4"/>
      <c r="AK712" s="5"/>
    </row>
    <row r="713" spans="1:37" s="12" customFormat="1" ht="15" x14ac:dyDescent="0.25">
      <c r="A713" s="4"/>
      <c r="B713" s="4"/>
      <c r="C713" s="4"/>
      <c r="D713" s="4"/>
      <c r="E713" s="4"/>
      <c r="F713"/>
      <c r="G713"/>
      <c r="AJ713" s="4"/>
      <c r="AK713" s="5"/>
    </row>
    <row r="714" spans="1:37" s="12" customFormat="1" ht="15" x14ac:dyDescent="0.25">
      <c r="A714" s="4"/>
      <c r="B714" s="4"/>
      <c r="C714" s="4"/>
      <c r="D714" s="4"/>
      <c r="E714" s="4"/>
      <c r="F714"/>
      <c r="G714"/>
      <c r="AJ714" s="4"/>
      <c r="AK714" s="5"/>
    </row>
    <row r="715" spans="1:37" s="12" customFormat="1" ht="15" x14ac:dyDescent="0.25">
      <c r="A715" s="4"/>
      <c r="B715" s="4"/>
      <c r="C715" s="4"/>
      <c r="D715" s="4"/>
      <c r="E715" s="4"/>
      <c r="F715"/>
      <c r="G715"/>
      <c r="AJ715" s="4"/>
      <c r="AK715" s="5"/>
    </row>
    <row r="716" spans="1:37" s="12" customFormat="1" ht="15" x14ac:dyDescent="0.25">
      <c r="A716" s="4"/>
      <c r="B716" s="4"/>
      <c r="C716" s="4"/>
      <c r="D716" s="4"/>
      <c r="E716" s="4"/>
      <c r="F716"/>
      <c r="G716"/>
      <c r="AJ716" s="4"/>
      <c r="AK716" s="5"/>
    </row>
    <row r="717" spans="1:37" s="12" customFormat="1" ht="15" x14ac:dyDescent="0.25">
      <c r="A717" s="4"/>
      <c r="B717" s="4"/>
      <c r="C717" s="4"/>
      <c r="D717" s="4"/>
      <c r="E717" s="4"/>
      <c r="F717"/>
      <c r="G717"/>
      <c r="AJ717" s="4"/>
      <c r="AK717" s="5"/>
    </row>
    <row r="718" spans="1:37" s="12" customFormat="1" ht="15" x14ac:dyDescent="0.25">
      <c r="A718" s="4"/>
      <c r="B718" s="4"/>
      <c r="C718" s="4"/>
      <c r="D718" s="4"/>
      <c r="E718" s="4"/>
      <c r="F718"/>
      <c r="G718"/>
      <c r="AJ718" s="4"/>
      <c r="AK718" s="5"/>
    </row>
    <row r="719" spans="1:37" s="12" customFormat="1" ht="15" x14ac:dyDescent="0.25">
      <c r="A719" s="4"/>
      <c r="B719" s="4"/>
      <c r="C719" s="4"/>
      <c r="D719" s="4"/>
      <c r="E719" s="4"/>
      <c r="F719"/>
      <c r="G719"/>
      <c r="AJ719" s="4"/>
      <c r="AK719" s="5"/>
    </row>
    <row r="720" spans="1:37" s="12" customFormat="1" ht="15" x14ac:dyDescent="0.25">
      <c r="A720" s="4"/>
      <c r="B720" s="4"/>
      <c r="C720" s="4"/>
      <c r="D720" s="4"/>
      <c r="E720" s="4"/>
      <c r="F720"/>
      <c r="G720"/>
      <c r="AJ720" s="4"/>
      <c r="AK720" s="5"/>
    </row>
    <row r="721" spans="1:37" s="12" customFormat="1" ht="15" x14ac:dyDescent="0.25">
      <c r="A721" s="4"/>
      <c r="B721" s="4"/>
      <c r="C721" s="4"/>
      <c r="D721" s="4"/>
      <c r="E721" s="4"/>
      <c r="F721"/>
      <c r="G721"/>
      <c r="AJ721" s="4"/>
      <c r="AK721" s="5"/>
    </row>
    <row r="722" spans="1:37" s="12" customFormat="1" ht="15" x14ac:dyDescent="0.25">
      <c r="A722" s="4"/>
      <c r="B722" s="4"/>
      <c r="C722" s="4"/>
      <c r="D722" s="4"/>
      <c r="E722" s="4"/>
      <c r="F722"/>
      <c r="G722"/>
      <c r="AJ722" s="4"/>
      <c r="AK722" s="5"/>
    </row>
    <row r="723" spans="1:37" s="12" customFormat="1" ht="15" x14ac:dyDescent="0.25">
      <c r="A723" s="4"/>
      <c r="B723" s="4"/>
      <c r="C723" s="4"/>
      <c r="D723" s="4"/>
      <c r="E723" s="4"/>
      <c r="F723"/>
      <c r="G723"/>
      <c r="AJ723" s="4"/>
      <c r="AK723" s="5"/>
    </row>
    <row r="724" spans="1:37" s="12" customFormat="1" ht="15" x14ac:dyDescent="0.25">
      <c r="A724" s="4"/>
      <c r="B724" s="4"/>
      <c r="C724" s="4"/>
      <c r="D724" s="4"/>
      <c r="E724" s="4"/>
      <c r="F724"/>
      <c r="G724"/>
      <c r="AJ724" s="4"/>
      <c r="AK724" s="5"/>
    </row>
    <row r="725" spans="1:37" s="12" customFormat="1" ht="15" x14ac:dyDescent="0.25">
      <c r="A725" s="4"/>
      <c r="B725" s="4"/>
      <c r="C725" s="4"/>
      <c r="D725" s="4"/>
      <c r="E725" s="4"/>
      <c r="F725"/>
      <c r="G725"/>
      <c r="AJ725" s="4"/>
      <c r="AK725" s="5"/>
    </row>
    <row r="726" spans="1:37" s="12" customFormat="1" ht="15" x14ac:dyDescent="0.25">
      <c r="A726" s="4"/>
      <c r="B726" s="4"/>
      <c r="C726" s="4"/>
      <c r="D726" s="4"/>
      <c r="E726" s="4"/>
      <c r="F726"/>
      <c r="G726"/>
      <c r="AJ726" s="4"/>
      <c r="AK726" s="5"/>
    </row>
    <row r="727" spans="1:37" s="12" customFormat="1" ht="15" x14ac:dyDescent="0.25">
      <c r="A727" s="4"/>
      <c r="B727" s="4"/>
      <c r="C727" s="4"/>
      <c r="D727" s="4"/>
      <c r="E727" s="4"/>
      <c r="F727"/>
      <c r="G727"/>
      <c r="AJ727" s="4"/>
      <c r="AK727" s="5"/>
    </row>
    <row r="728" spans="1:37" s="12" customFormat="1" ht="15" x14ac:dyDescent="0.25">
      <c r="A728" s="4"/>
      <c r="B728" s="4"/>
      <c r="C728" s="4"/>
      <c r="D728" s="4"/>
      <c r="E728" s="4"/>
      <c r="F728"/>
      <c r="G728"/>
      <c r="AJ728" s="4"/>
      <c r="AK728" s="5"/>
    </row>
    <row r="729" spans="1:37" s="12" customFormat="1" ht="15" x14ac:dyDescent="0.25">
      <c r="A729" s="4"/>
      <c r="B729" s="4"/>
      <c r="C729" s="4"/>
      <c r="D729" s="4"/>
      <c r="E729" s="4"/>
      <c r="F729"/>
      <c r="G729"/>
      <c r="AJ729" s="4"/>
      <c r="AK729" s="5"/>
    </row>
    <row r="730" spans="1:37" s="12" customFormat="1" ht="15" x14ac:dyDescent="0.25">
      <c r="A730" s="4"/>
      <c r="B730" s="4"/>
      <c r="C730" s="4"/>
      <c r="D730" s="4"/>
      <c r="E730" s="4"/>
      <c r="F730"/>
      <c r="G730"/>
      <c r="AJ730" s="4"/>
      <c r="AK730" s="5"/>
    </row>
    <row r="731" spans="1:37" s="12" customFormat="1" ht="15" x14ac:dyDescent="0.25">
      <c r="A731" s="4"/>
      <c r="B731" s="4"/>
      <c r="C731" s="4"/>
      <c r="D731" s="4"/>
      <c r="E731" s="4"/>
      <c r="F731"/>
      <c r="G731"/>
      <c r="AJ731" s="4"/>
      <c r="AK731" s="5"/>
    </row>
    <row r="732" spans="1:37" s="12" customFormat="1" ht="15" x14ac:dyDescent="0.25">
      <c r="A732" s="4"/>
      <c r="B732" s="4"/>
      <c r="C732" s="4"/>
      <c r="D732" s="4"/>
      <c r="E732" s="4"/>
      <c r="F732"/>
      <c r="G732"/>
      <c r="AJ732" s="4"/>
      <c r="AK732" s="5"/>
    </row>
    <row r="733" spans="1:37" s="12" customFormat="1" ht="15" x14ac:dyDescent="0.25">
      <c r="A733" s="4"/>
      <c r="B733" s="4"/>
      <c r="C733" s="4"/>
      <c r="D733" s="4"/>
      <c r="E733" s="4"/>
      <c r="F733"/>
      <c r="G733"/>
      <c r="AJ733" s="4"/>
      <c r="AK733" s="5"/>
    </row>
    <row r="734" spans="1:37" s="12" customFormat="1" ht="15" x14ac:dyDescent="0.25">
      <c r="A734" s="4"/>
      <c r="B734" s="4"/>
      <c r="C734" s="4"/>
      <c r="D734" s="4"/>
      <c r="E734" s="4"/>
      <c r="F734"/>
      <c r="G734"/>
      <c r="AJ734" s="4"/>
      <c r="AK734" s="5"/>
    </row>
    <row r="735" spans="1:37" s="12" customFormat="1" ht="15" x14ac:dyDescent="0.25">
      <c r="A735" s="4"/>
      <c r="B735" s="4"/>
      <c r="C735" s="4"/>
      <c r="D735" s="4"/>
      <c r="E735" s="4"/>
      <c r="F735"/>
      <c r="G735"/>
      <c r="AJ735" s="4"/>
      <c r="AK735" s="5"/>
    </row>
    <row r="736" spans="1:37" s="12" customFormat="1" ht="15" x14ac:dyDescent="0.25">
      <c r="A736" s="4"/>
      <c r="B736" s="4"/>
      <c r="C736" s="4"/>
      <c r="D736" s="4"/>
      <c r="E736" s="4"/>
      <c r="F736"/>
      <c r="G736"/>
      <c r="AJ736" s="4"/>
      <c r="AK736" s="5"/>
    </row>
    <row r="737" spans="1:37" s="12" customFormat="1" ht="15" x14ac:dyDescent="0.25">
      <c r="A737" s="4"/>
      <c r="B737" s="4"/>
      <c r="C737" s="4"/>
      <c r="D737" s="4"/>
      <c r="E737" s="4"/>
      <c r="F737"/>
      <c r="G737"/>
      <c r="AJ737" s="4"/>
      <c r="AK737" s="5"/>
    </row>
    <row r="738" spans="1:37" s="12" customFormat="1" ht="15" x14ac:dyDescent="0.25">
      <c r="A738" s="4"/>
      <c r="B738" s="4"/>
      <c r="C738" s="4"/>
      <c r="D738" s="4"/>
      <c r="E738" s="4"/>
      <c r="F738"/>
      <c r="G738"/>
      <c r="AJ738" s="4"/>
      <c r="AK738" s="5"/>
    </row>
    <row r="739" spans="1:37" s="12" customFormat="1" ht="15" x14ac:dyDescent="0.25">
      <c r="A739" s="4"/>
      <c r="B739" s="4"/>
      <c r="C739" s="4"/>
      <c r="D739" s="4"/>
      <c r="E739" s="4"/>
      <c r="F739"/>
      <c r="G739"/>
      <c r="AJ739" s="4"/>
      <c r="AK739" s="5"/>
    </row>
    <row r="740" spans="1:37" s="12" customFormat="1" ht="15" x14ac:dyDescent="0.25">
      <c r="A740" s="4"/>
      <c r="B740" s="4"/>
      <c r="C740" s="4"/>
      <c r="D740" s="4"/>
      <c r="E740" s="4"/>
      <c r="F740"/>
      <c r="G740"/>
      <c r="AJ740" s="4"/>
      <c r="AK740" s="5"/>
    </row>
    <row r="741" spans="1:37" s="12" customFormat="1" ht="15" x14ac:dyDescent="0.25">
      <c r="A741" s="4"/>
      <c r="B741" s="4"/>
      <c r="C741" s="4"/>
      <c r="D741" s="4"/>
      <c r="E741" s="4"/>
      <c r="F741"/>
      <c r="G741"/>
      <c r="AJ741" s="4"/>
      <c r="AK741" s="5"/>
    </row>
    <row r="742" spans="1:37" s="12" customFormat="1" ht="15" x14ac:dyDescent="0.25">
      <c r="A742" s="4"/>
      <c r="B742" s="4"/>
      <c r="C742" s="4"/>
      <c r="D742" s="4"/>
      <c r="E742" s="4"/>
      <c r="F742"/>
      <c r="G742"/>
      <c r="AJ742" s="4"/>
      <c r="AK742" s="5"/>
    </row>
    <row r="743" spans="1:37" s="12" customFormat="1" ht="15" x14ac:dyDescent="0.25">
      <c r="A743" s="4"/>
      <c r="B743" s="4"/>
      <c r="C743" s="4"/>
      <c r="D743" s="4"/>
      <c r="E743" s="4"/>
      <c r="F743"/>
      <c r="G743"/>
      <c r="AJ743" s="4"/>
      <c r="AK743" s="5"/>
    </row>
    <row r="744" spans="1:37" s="12" customFormat="1" ht="15" x14ac:dyDescent="0.25">
      <c r="A744" s="4"/>
      <c r="B744" s="4"/>
      <c r="C744" s="4"/>
      <c r="D744" s="4"/>
      <c r="E744" s="4"/>
      <c r="F744"/>
      <c r="G744"/>
      <c r="AJ744" s="4"/>
      <c r="AK744" s="5"/>
    </row>
    <row r="745" spans="1:37" s="12" customFormat="1" ht="15" x14ac:dyDescent="0.25">
      <c r="A745" s="4"/>
      <c r="B745" s="4"/>
      <c r="C745" s="4"/>
      <c r="D745" s="4"/>
      <c r="E745" s="4"/>
      <c r="F745"/>
      <c r="G745"/>
      <c r="AJ745" s="4"/>
      <c r="AK745" s="5"/>
    </row>
    <row r="746" spans="1:37" s="12" customFormat="1" ht="15" x14ac:dyDescent="0.25">
      <c r="A746" s="4"/>
      <c r="B746" s="4"/>
      <c r="C746" s="4"/>
      <c r="D746" s="4"/>
      <c r="E746" s="4"/>
      <c r="F746"/>
      <c r="G746"/>
      <c r="AJ746" s="4"/>
      <c r="AK746" s="5"/>
    </row>
    <row r="747" spans="1:37" s="12" customFormat="1" ht="15" x14ac:dyDescent="0.25">
      <c r="A747" s="4"/>
      <c r="B747" s="4"/>
      <c r="C747" s="4"/>
      <c r="D747" s="4"/>
      <c r="E747" s="4"/>
      <c r="F747"/>
      <c r="G747"/>
      <c r="AJ747" s="4"/>
      <c r="AK747" s="5"/>
    </row>
    <row r="748" spans="1:37" s="12" customFormat="1" ht="15" x14ac:dyDescent="0.25">
      <c r="A748" s="4"/>
      <c r="B748" s="4"/>
      <c r="C748" s="4"/>
      <c r="D748" s="4"/>
      <c r="E748" s="4"/>
      <c r="F748"/>
      <c r="G748"/>
      <c r="AJ748" s="4"/>
      <c r="AK748" s="5"/>
    </row>
    <row r="749" spans="1:37" s="12" customFormat="1" ht="15" x14ac:dyDescent="0.25">
      <c r="A749" s="4"/>
      <c r="B749" s="4"/>
      <c r="C749" s="4"/>
      <c r="D749" s="4"/>
      <c r="E749" s="4"/>
      <c r="F749"/>
      <c r="G749"/>
      <c r="AJ749" s="4"/>
      <c r="AK749" s="5"/>
    </row>
    <row r="750" spans="1:37" s="12" customFormat="1" ht="15" x14ac:dyDescent="0.25">
      <c r="A750" s="4"/>
      <c r="B750" s="4"/>
      <c r="C750" s="4"/>
      <c r="D750" s="4"/>
      <c r="E750" s="4"/>
      <c r="F750"/>
      <c r="G750"/>
      <c r="AJ750" s="4"/>
      <c r="AK750" s="5"/>
    </row>
    <row r="751" spans="1:37" s="12" customFormat="1" ht="15" x14ac:dyDescent="0.25">
      <c r="A751" s="4"/>
      <c r="B751" s="4"/>
      <c r="C751" s="4"/>
      <c r="D751" s="4"/>
      <c r="E751" s="4"/>
      <c r="F751"/>
      <c r="G751"/>
      <c r="AJ751" s="4"/>
      <c r="AK751" s="5"/>
    </row>
    <row r="752" spans="1:37" s="12" customFormat="1" ht="15" x14ac:dyDescent="0.25">
      <c r="A752" s="4"/>
      <c r="B752" s="4"/>
      <c r="C752" s="4"/>
      <c r="D752" s="4"/>
      <c r="E752" s="4"/>
      <c r="F752"/>
      <c r="G752"/>
      <c r="AJ752" s="4"/>
      <c r="AK752" s="5"/>
    </row>
    <row r="753" spans="1:37" s="12" customFormat="1" ht="15" x14ac:dyDescent="0.25">
      <c r="A753" s="4"/>
      <c r="B753" s="4"/>
      <c r="C753" s="4"/>
      <c r="D753" s="4"/>
      <c r="E753" s="4"/>
      <c r="F753"/>
      <c r="G753"/>
      <c r="AJ753" s="4"/>
      <c r="AK753" s="5"/>
    </row>
    <row r="754" spans="1:37" s="12" customFormat="1" ht="15" x14ac:dyDescent="0.25">
      <c r="A754" s="4"/>
      <c r="B754" s="4"/>
      <c r="C754" s="4"/>
      <c r="D754" s="4"/>
      <c r="E754" s="4"/>
      <c r="F754"/>
      <c r="G754"/>
      <c r="AJ754" s="4"/>
      <c r="AK754" s="5"/>
    </row>
    <row r="755" spans="1:37" s="12" customFormat="1" ht="15" x14ac:dyDescent="0.25">
      <c r="A755" s="4"/>
      <c r="B755" s="4"/>
      <c r="C755" s="4"/>
      <c r="D755" s="4"/>
      <c r="E755" s="4"/>
      <c r="F755"/>
      <c r="G755"/>
      <c r="AJ755" s="4"/>
      <c r="AK755" s="5"/>
    </row>
    <row r="756" spans="1:37" s="12" customFormat="1" ht="15" x14ac:dyDescent="0.25">
      <c r="A756" s="4"/>
      <c r="B756" s="4"/>
      <c r="C756" s="4"/>
      <c r="D756" s="4"/>
      <c r="E756" s="4"/>
      <c r="F756"/>
      <c r="G756"/>
      <c r="AJ756" s="4"/>
      <c r="AK756" s="5"/>
    </row>
    <row r="757" spans="1:37" s="12" customFormat="1" ht="15" x14ac:dyDescent="0.25">
      <c r="A757" s="4"/>
      <c r="B757" s="4"/>
      <c r="C757" s="4"/>
      <c r="D757" s="4"/>
      <c r="E757" s="4"/>
      <c r="F757"/>
      <c r="G757"/>
      <c r="AJ757" s="4"/>
      <c r="AK757" s="5"/>
    </row>
    <row r="758" spans="1:37" s="12" customFormat="1" ht="15" x14ac:dyDescent="0.25">
      <c r="A758" s="4"/>
      <c r="B758" s="4"/>
      <c r="C758" s="4"/>
      <c r="D758" s="4"/>
      <c r="E758" s="4"/>
      <c r="F758"/>
      <c r="G758"/>
      <c r="AJ758" s="4"/>
      <c r="AK758" s="5"/>
    </row>
    <row r="759" spans="1:37" s="12" customFormat="1" ht="15" x14ac:dyDescent="0.25">
      <c r="A759" s="4"/>
      <c r="B759" s="4"/>
      <c r="C759" s="4"/>
      <c r="D759" s="4"/>
      <c r="E759" s="4"/>
      <c r="F759"/>
      <c r="G759"/>
      <c r="AJ759" s="4"/>
      <c r="AK759" s="5"/>
    </row>
    <row r="760" spans="1:37" s="12" customFormat="1" ht="15" x14ac:dyDescent="0.25">
      <c r="A760" s="4"/>
      <c r="B760" s="4"/>
      <c r="C760" s="4"/>
      <c r="D760" s="4"/>
      <c r="E760" s="4"/>
      <c r="F760"/>
      <c r="G760"/>
      <c r="AJ760" s="4"/>
      <c r="AK760" s="5"/>
    </row>
    <row r="761" spans="1:37" s="12" customFormat="1" ht="15" x14ac:dyDescent="0.25">
      <c r="A761" s="4"/>
      <c r="B761" s="4"/>
      <c r="C761" s="4"/>
      <c r="D761" s="4"/>
      <c r="E761" s="4"/>
      <c r="F761"/>
      <c r="G761"/>
      <c r="AJ761" s="4"/>
      <c r="AK761" s="5"/>
    </row>
    <row r="762" spans="1:37" s="12" customFormat="1" ht="15" x14ac:dyDescent="0.25">
      <c r="A762" s="4"/>
      <c r="B762" s="4"/>
      <c r="C762" s="4"/>
      <c r="D762" s="4"/>
      <c r="E762" s="4"/>
      <c r="F762"/>
      <c r="G762"/>
      <c r="AJ762" s="4"/>
      <c r="AK762" s="5"/>
    </row>
    <row r="763" spans="1:37" s="12" customFormat="1" ht="15" x14ac:dyDescent="0.25">
      <c r="A763" s="4"/>
      <c r="B763" s="4"/>
      <c r="C763" s="4"/>
      <c r="D763" s="4"/>
      <c r="E763" s="4"/>
      <c r="F763"/>
      <c r="G763"/>
      <c r="AJ763" s="4"/>
      <c r="AK763" s="5"/>
    </row>
    <row r="764" spans="1:37" s="12" customFormat="1" ht="15" x14ac:dyDescent="0.25">
      <c r="A764" s="4"/>
      <c r="B764" s="4"/>
      <c r="C764" s="4"/>
      <c r="D764" s="4"/>
      <c r="E764" s="4"/>
      <c r="F764"/>
      <c r="G764"/>
      <c r="AJ764" s="4"/>
      <c r="AK764" s="5"/>
    </row>
    <row r="765" spans="1:37" s="12" customFormat="1" ht="15" x14ac:dyDescent="0.25">
      <c r="A765" s="4"/>
      <c r="B765" s="4"/>
      <c r="C765" s="4"/>
      <c r="D765" s="4"/>
      <c r="E765" s="4"/>
      <c r="F765"/>
      <c r="G765"/>
      <c r="AJ765" s="4"/>
      <c r="AK765" s="5"/>
    </row>
    <row r="766" spans="1:37" s="12" customFormat="1" ht="15" x14ac:dyDescent="0.25">
      <c r="A766" s="4"/>
      <c r="B766" s="4"/>
      <c r="C766" s="4"/>
      <c r="D766" s="4"/>
      <c r="E766" s="4"/>
      <c r="F766"/>
      <c r="G766"/>
      <c r="AJ766" s="4"/>
      <c r="AK766" s="5"/>
    </row>
    <row r="767" spans="1:37" s="12" customFormat="1" ht="15" x14ac:dyDescent="0.25">
      <c r="A767" s="4"/>
      <c r="B767" s="4"/>
      <c r="C767" s="4"/>
      <c r="D767" s="4"/>
      <c r="E767" s="4"/>
      <c r="F767"/>
      <c r="G767"/>
      <c r="AJ767" s="4"/>
      <c r="AK767" s="5"/>
    </row>
    <row r="768" spans="1:37" s="12" customFormat="1" ht="15" x14ac:dyDescent="0.25">
      <c r="A768" s="4"/>
      <c r="B768" s="4"/>
      <c r="C768" s="4"/>
      <c r="D768" s="4"/>
      <c r="E768" s="4"/>
      <c r="F768"/>
      <c r="G768"/>
      <c r="AJ768" s="4"/>
      <c r="AK768" s="5"/>
    </row>
    <row r="769" spans="1:37" s="12" customFormat="1" ht="15" x14ac:dyDescent="0.25">
      <c r="A769" s="4"/>
      <c r="B769" s="4"/>
      <c r="C769" s="4"/>
      <c r="D769" s="4"/>
      <c r="E769" s="4"/>
      <c r="F769"/>
      <c r="G769"/>
      <c r="AJ769" s="4"/>
      <c r="AK769" s="5"/>
    </row>
    <row r="770" spans="1:37" s="12" customFormat="1" ht="15" x14ac:dyDescent="0.25">
      <c r="A770" s="4"/>
      <c r="B770" s="4"/>
      <c r="C770" s="4"/>
      <c r="D770" s="4"/>
      <c r="E770" s="4"/>
      <c r="F770"/>
      <c r="G770"/>
      <c r="AJ770" s="4"/>
      <c r="AK770" s="5"/>
    </row>
    <row r="771" spans="1:37" s="12" customFormat="1" ht="15" x14ac:dyDescent="0.25">
      <c r="A771" s="4"/>
      <c r="B771" s="4"/>
      <c r="C771" s="4"/>
      <c r="D771" s="4"/>
      <c r="E771" s="4"/>
      <c r="F771"/>
      <c r="G771"/>
      <c r="AJ771" s="4"/>
      <c r="AK771" s="5"/>
    </row>
    <row r="772" spans="1:37" s="12" customFormat="1" ht="15" x14ac:dyDescent="0.25">
      <c r="A772" s="4"/>
      <c r="B772" s="4"/>
      <c r="C772" s="4"/>
      <c r="D772" s="4"/>
      <c r="E772" s="4"/>
      <c r="F772"/>
      <c r="G772"/>
      <c r="AJ772" s="4"/>
      <c r="AK772" s="5"/>
    </row>
    <row r="773" spans="1:37" s="12" customFormat="1" ht="15" x14ac:dyDescent="0.25">
      <c r="A773" s="4"/>
      <c r="B773" s="4"/>
      <c r="C773" s="4"/>
      <c r="D773" s="4"/>
      <c r="E773" s="4"/>
      <c r="F773"/>
      <c r="G773"/>
      <c r="AJ773" s="4"/>
      <c r="AK773" s="5"/>
    </row>
    <row r="774" spans="1:37" s="12" customFormat="1" ht="15" x14ac:dyDescent="0.25">
      <c r="A774" s="4"/>
      <c r="B774" s="4"/>
      <c r="C774" s="4"/>
      <c r="D774" s="4"/>
      <c r="E774" s="4"/>
      <c r="F774"/>
      <c r="G774"/>
      <c r="AJ774" s="4"/>
      <c r="AK774" s="5"/>
    </row>
    <row r="775" spans="1:37" s="12" customFormat="1" ht="15" x14ac:dyDescent="0.25">
      <c r="A775" s="4"/>
      <c r="B775" s="4"/>
      <c r="C775" s="4"/>
      <c r="D775" s="4"/>
      <c r="E775" s="4"/>
      <c r="F775"/>
      <c r="G775"/>
      <c r="AJ775" s="4"/>
      <c r="AK775" s="5"/>
    </row>
    <row r="776" spans="1:37" s="12" customFormat="1" ht="15" x14ac:dyDescent="0.25">
      <c r="A776" s="4"/>
      <c r="B776" s="4"/>
      <c r="C776" s="4"/>
      <c r="D776" s="4"/>
      <c r="E776" s="4"/>
      <c r="F776"/>
      <c r="G776"/>
      <c r="AJ776" s="4"/>
      <c r="AK776" s="5"/>
    </row>
    <row r="777" spans="1:37" s="12" customFormat="1" ht="15" x14ac:dyDescent="0.25">
      <c r="A777" s="4"/>
      <c r="B777" s="4"/>
      <c r="C777" s="4"/>
      <c r="D777" s="4"/>
      <c r="E777" s="4"/>
      <c r="F777"/>
      <c r="G777"/>
      <c r="AJ777" s="4"/>
      <c r="AK777" s="5"/>
    </row>
    <row r="778" spans="1:37" s="12" customFormat="1" ht="15" x14ac:dyDescent="0.25">
      <c r="A778" s="4"/>
      <c r="B778" s="4"/>
      <c r="C778" s="4"/>
      <c r="D778" s="4"/>
      <c r="E778" s="4"/>
      <c r="F778"/>
      <c r="G778"/>
      <c r="AJ778" s="4"/>
      <c r="AK778" s="5"/>
    </row>
    <row r="779" spans="1:37" s="12" customFormat="1" ht="15" x14ac:dyDescent="0.25">
      <c r="A779" s="4"/>
      <c r="B779" s="4"/>
      <c r="C779" s="4"/>
      <c r="D779" s="4"/>
      <c r="E779" s="4"/>
      <c r="F779"/>
      <c r="G779"/>
      <c r="AJ779" s="4"/>
      <c r="AK779" s="5"/>
    </row>
    <row r="780" spans="1:37" s="12" customFormat="1" ht="15" x14ac:dyDescent="0.25">
      <c r="A780" s="4"/>
      <c r="B780" s="4"/>
      <c r="C780" s="4"/>
      <c r="D780" s="4"/>
      <c r="E780" s="4"/>
      <c r="F780"/>
      <c r="G780"/>
      <c r="AJ780" s="4"/>
      <c r="AK780" s="5"/>
    </row>
    <row r="781" spans="1:37" s="12" customFormat="1" ht="15" x14ac:dyDescent="0.25">
      <c r="A781" s="4"/>
      <c r="B781" s="4"/>
      <c r="C781" s="4"/>
      <c r="D781" s="4"/>
      <c r="E781" s="4"/>
      <c r="F781"/>
      <c r="G781"/>
      <c r="AJ781" s="4"/>
      <c r="AK781" s="5"/>
    </row>
    <row r="782" spans="1:37" s="12" customFormat="1" ht="15" x14ac:dyDescent="0.25">
      <c r="A782" s="4"/>
      <c r="B782" s="4"/>
      <c r="C782" s="4"/>
      <c r="D782" s="4"/>
      <c r="E782" s="4"/>
      <c r="F782"/>
      <c r="G782"/>
      <c r="AJ782" s="4"/>
      <c r="AK782" s="5"/>
    </row>
    <row r="783" spans="1:37" s="12" customFormat="1" ht="15" x14ac:dyDescent="0.25">
      <c r="A783" s="4"/>
      <c r="B783" s="4"/>
      <c r="C783" s="4"/>
      <c r="D783" s="4"/>
      <c r="E783" s="4"/>
      <c r="F783"/>
      <c r="G783"/>
      <c r="AJ783" s="4"/>
      <c r="AK783" s="5"/>
    </row>
    <row r="784" spans="1:37" s="12" customFormat="1" ht="15" x14ac:dyDescent="0.25">
      <c r="A784" s="4"/>
      <c r="B784" s="4"/>
      <c r="C784" s="4"/>
      <c r="D784" s="4"/>
      <c r="E784" s="4"/>
      <c r="F784"/>
      <c r="G784"/>
      <c r="AJ784" s="4"/>
      <c r="AK784" s="5"/>
    </row>
    <row r="785" spans="1:37" s="12" customFormat="1" ht="15" x14ac:dyDescent="0.25">
      <c r="A785" s="4"/>
      <c r="B785" s="4"/>
      <c r="C785" s="4"/>
      <c r="D785" s="4"/>
      <c r="E785" s="4"/>
      <c r="F785"/>
      <c r="G785"/>
      <c r="AJ785" s="4"/>
      <c r="AK785" s="5"/>
    </row>
    <row r="786" spans="1:37" s="12" customFormat="1" ht="15" x14ac:dyDescent="0.25">
      <c r="A786" s="4"/>
      <c r="B786" s="4"/>
      <c r="C786" s="4"/>
      <c r="D786" s="4"/>
      <c r="E786" s="4"/>
      <c r="F786"/>
      <c r="G786"/>
      <c r="AJ786" s="4"/>
      <c r="AK786" s="5"/>
    </row>
    <row r="787" spans="1:37" s="12" customFormat="1" ht="15" x14ac:dyDescent="0.25">
      <c r="A787" s="4"/>
      <c r="B787" s="4"/>
      <c r="C787" s="4"/>
      <c r="D787" s="4"/>
      <c r="E787" s="4"/>
      <c r="F787"/>
      <c r="G787"/>
      <c r="AJ787" s="4"/>
      <c r="AK787" s="5"/>
    </row>
    <row r="788" spans="1:37" s="12" customFormat="1" ht="15" x14ac:dyDescent="0.25">
      <c r="A788" s="4"/>
      <c r="B788" s="4"/>
      <c r="C788" s="4"/>
      <c r="D788" s="4"/>
      <c r="E788" s="4"/>
      <c r="F788"/>
      <c r="G788"/>
      <c r="AJ788" s="4"/>
      <c r="AK788" s="5"/>
    </row>
    <row r="789" spans="1:37" s="12" customFormat="1" ht="15" x14ac:dyDescent="0.25">
      <c r="A789" s="4"/>
      <c r="B789" s="4"/>
      <c r="C789" s="4"/>
      <c r="D789" s="4"/>
      <c r="E789" s="4"/>
      <c r="F789"/>
      <c r="G789"/>
      <c r="AJ789" s="4"/>
      <c r="AK789" s="5"/>
    </row>
    <row r="790" spans="1:37" s="12" customFormat="1" ht="15" x14ac:dyDescent="0.25">
      <c r="A790" s="4"/>
      <c r="B790" s="4"/>
      <c r="C790" s="4"/>
      <c r="D790" s="4"/>
      <c r="E790" s="4"/>
      <c r="F790"/>
      <c r="G790"/>
      <c r="AJ790" s="4"/>
      <c r="AK790" s="5"/>
    </row>
    <row r="791" spans="1:37" s="12" customFormat="1" ht="15" x14ac:dyDescent="0.25">
      <c r="A791" s="4"/>
      <c r="B791" s="4"/>
      <c r="C791" s="4"/>
      <c r="D791" s="4"/>
      <c r="E791" s="4"/>
      <c r="F791"/>
      <c r="G791"/>
      <c r="AJ791" s="4"/>
      <c r="AK791" s="5"/>
    </row>
    <row r="792" spans="1:37" s="12" customFormat="1" ht="15" x14ac:dyDescent="0.25">
      <c r="A792" s="4"/>
      <c r="B792" s="4"/>
      <c r="C792" s="4"/>
      <c r="D792" s="4"/>
      <c r="E792" s="4"/>
      <c r="F792"/>
      <c r="G792"/>
      <c r="AJ792" s="4"/>
      <c r="AK792" s="5"/>
    </row>
    <row r="793" spans="1:37" s="12" customFormat="1" ht="15" x14ac:dyDescent="0.25">
      <c r="A793" s="4"/>
      <c r="B793" s="4"/>
      <c r="C793" s="4"/>
      <c r="D793" s="4"/>
      <c r="E793" s="4"/>
      <c r="F793"/>
      <c r="G793"/>
      <c r="AJ793" s="4"/>
      <c r="AK793" s="5"/>
    </row>
    <row r="794" spans="1:37" s="12" customFormat="1" ht="15" x14ac:dyDescent="0.25">
      <c r="A794" s="4"/>
      <c r="B794" s="4"/>
      <c r="C794" s="4"/>
      <c r="D794" s="4"/>
      <c r="E794" s="4"/>
      <c r="F794"/>
      <c r="G794"/>
      <c r="AJ794" s="4"/>
      <c r="AK794" s="5"/>
    </row>
    <row r="795" spans="1:37" s="12" customFormat="1" ht="15" x14ac:dyDescent="0.25">
      <c r="A795" s="4"/>
      <c r="B795" s="4"/>
      <c r="C795" s="4"/>
      <c r="D795" s="4"/>
      <c r="E795" s="4"/>
      <c r="F795"/>
      <c r="G795"/>
      <c r="AJ795" s="4"/>
      <c r="AK795" s="5"/>
    </row>
    <row r="796" spans="1:37" s="12" customFormat="1" ht="15" x14ac:dyDescent="0.25">
      <c r="A796" s="4"/>
      <c r="B796" s="4"/>
      <c r="C796" s="4"/>
      <c r="D796" s="4"/>
      <c r="E796" s="4"/>
      <c r="F796"/>
      <c r="G796"/>
      <c r="AJ796" s="4"/>
      <c r="AK796" s="5"/>
    </row>
    <row r="797" spans="1:37" s="12" customFormat="1" ht="15" x14ac:dyDescent="0.25">
      <c r="A797" s="4"/>
      <c r="B797" s="4"/>
      <c r="C797" s="4"/>
      <c r="D797" s="4"/>
      <c r="E797" s="4"/>
      <c r="F797"/>
      <c r="G797"/>
      <c r="AJ797" s="4"/>
      <c r="AK797" s="5"/>
    </row>
    <row r="798" spans="1:37" s="12" customFormat="1" ht="15" x14ac:dyDescent="0.25">
      <c r="A798" s="4"/>
      <c r="B798" s="4"/>
      <c r="C798" s="4"/>
      <c r="D798" s="4"/>
      <c r="E798" s="4"/>
      <c r="F798"/>
      <c r="G798"/>
      <c r="AJ798" s="4"/>
      <c r="AK798" s="5"/>
    </row>
    <row r="799" spans="1:37" s="12" customFormat="1" ht="15" x14ac:dyDescent="0.25">
      <c r="A799" s="4"/>
      <c r="B799" s="4"/>
      <c r="C799" s="4"/>
      <c r="D799" s="4"/>
      <c r="E799" s="4"/>
      <c r="F799"/>
      <c r="G799"/>
      <c r="AJ799" s="4"/>
      <c r="AK799" s="5"/>
    </row>
    <row r="800" spans="1:37" s="12" customFormat="1" ht="15" x14ac:dyDescent="0.25">
      <c r="A800" s="4"/>
      <c r="B800" s="4"/>
      <c r="C800" s="4"/>
      <c r="D800" s="4"/>
      <c r="E800" s="4"/>
      <c r="F800"/>
      <c r="G800"/>
      <c r="AJ800" s="4"/>
      <c r="AK800" s="5"/>
    </row>
    <row r="801" spans="1:37" s="12" customFormat="1" ht="15" x14ac:dyDescent="0.25">
      <c r="A801" s="4"/>
      <c r="B801" s="4"/>
      <c r="C801" s="4"/>
      <c r="D801" s="4"/>
      <c r="E801" s="4"/>
      <c r="F801"/>
      <c r="G801"/>
      <c r="AJ801" s="4"/>
      <c r="AK801" s="5"/>
    </row>
    <row r="802" spans="1:37" s="12" customFormat="1" ht="15" x14ac:dyDescent="0.25">
      <c r="A802" s="4"/>
      <c r="B802" s="4"/>
      <c r="C802" s="4"/>
      <c r="D802" s="4"/>
      <c r="E802" s="4"/>
      <c r="F802"/>
      <c r="G802"/>
      <c r="AJ802" s="4"/>
      <c r="AK802" s="5"/>
    </row>
    <row r="803" spans="1:37" s="12" customFormat="1" ht="15" x14ac:dyDescent="0.25">
      <c r="A803" s="4"/>
      <c r="B803" s="4"/>
      <c r="C803" s="4"/>
      <c r="D803" s="4"/>
      <c r="E803" s="4"/>
      <c r="F803"/>
      <c r="G803"/>
      <c r="AJ803" s="4"/>
      <c r="AK803" s="5"/>
    </row>
    <row r="804" spans="1:37" s="12" customFormat="1" ht="15" x14ac:dyDescent="0.25">
      <c r="A804" s="4"/>
      <c r="B804" s="4"/>
      <c r="C804" s="4"/>
      <c r="D804" s="4"/>
      <c r="E804" s="4"/>
      <c r="F804"/>
      <c r="G804"/>
      <c r="AJ804" s="4"/>
      <c r="AK804" s="5"/>
    </row>
    <row r="805" spans="1:37" s="12" customFormat="1" ht="15" x14ac:dyDescent="0.25">
      <c r="A805" s="4"/>
      <c r="B805" s="4"/>
      <c r="C805" s="4"/>
      <c r="D805" s="4"/>
      <c r="E805" s="4"/>
      <c r="F805"/>
      <c r="G805"/>
      <c r="AJ805" s="4"/>
      <c r="AK805" s="5"/>
    </row>
    <row r="806" spans="1:37" s="12" customFormat="1" ht="15" x14ac:dyDescent="0.25">
      <c r="A806" s="4"/>
      <c r="B806" s="4"/>
      <c r="C806" s="4"/>
      <c r="D806" s="4"/>
      <c r="E806" s="4"/>
      <c r="F806"/>
      <c r="G806"/>
      <c r="AJ806" s="4"/>
      <c r="AK806" s="5"/>
    </row>
    <row r="807" spans="1:37" s="12" customFormat="1" ht="15" x14ac:dyDescent="0.25">
      <c r="A807" s="4"/>
      <c r="B807" s="4"/>
      <c r="C807" s="4"/>
      <c r="D807" s="4"/>
      <c r="E807" s="4"/>
      <c r="F807"/>
      <c r="G807"/>
      <c r="AJ807" s="4"/>
      <c r="AK807" s="5"/>
    </row>
    <row r="808" spans="1:37" s="12" customFormat="1" ht="15" x14ac:dyDescent="0.25">
      <c r="A808" s="4"/>
      <c r="B808" s="4"/>
      <c r="C808" s="4"/>
      <c r="D808" s="4"/>
      <c r="E808" s="4"/>
      <c r="F808"/>
      <c r="G808"/>
      <c r="AJ808" s="4"/>
      <c r="AK808" s="5"/>
    </row>
    <row r="809" spans="1:37" s="12" customFormat="1" ht="15" x14ac:dyDescent="0.25">
      <c r="A809" s="4"/>
      <c r="B809" s="4"/>
      <c r="C809" s="4"/>
      <c r="D809" s="4"/>
      <c r="E809" s="4"/>
      <c r="F809"/>
      <c r="G809"/>
      <c r="AJ809" s="4"/>
      <c r="AK809" s="5"/>
    </row>
    <row r="810" spans="1:37" s="12" customFormat="1" ht="15" x14ac:dyDescent="0.25">
      <c r="A810" s="4"/>
      <c r="B810" s="4"/>
      <c r="C810" s="4"/>
      <c r="D810" s="4"/>
      <c r="E810" s="4"/>
      <c r="F810"/>
      <c r="G810"/>
      <c r="AJ810" s="4"/>
      <c r="AK810" s="5"/>
    </row>
    <row r="811" spans="1:37" s="12" customFormat="1" ht="15" x14ac:dyDescent="0.25">
      <c r="A811" s="4"/>
      <c r="B811" s="4"/>
      <c r="C811" s="4"/>
      <c r="D811" s="4"/>
      <c r="E811" s="4"/>
      <c r="F811"/>
      <c r="G811"/>
      <c r="AJ811" s="4"/>
      <c r="AK811" s="5"/>
    </row>
    <row r="812" spans="1:37" s="12" customFormat="1" ht="15" x14ac:dyDescent="0.25">
      <c r="A812" s="4"/>
      <c r="B812" s="4"/>
      <c r="C812" s="4"/>
      <c r="D812" s="4"/>
      <c r="E812" s="4"/>
      <c r="F812"/>
      <c r="G812"/>
      <c r="AJ812" s="4"/>
      <c r="AK812" s="5"/>
    </row>
    <row r="813" spans="1:37" s="12" customFormat="1" ht="15" x14ac:dyDescent="0.25">
      <c r="A813" s="4"/>
      <c r="B813" s="4"/>
      <c r="C813" s="4"/>
      <c r="D813" s="4"/>
      <c r="E813" s="4"/>
      <c r="F813"/>
      <c r="G813"/>
      <c r="AJ813" s="4"/>
      <c r="AK813" s="5"/>
    </row>
    <row r="814" spans="1:37" s="12" customFormat="1" ht="15" x14ac:dyDescent="0.25">
      <c r="A814" s="4"/>
      <c r="B814" s="4"/>
      <c r="C814" s="4"/>
      <c r="D814" s="4"/>
      <c r="E814" s="4"/>
      <c r="F814"/>
      <c r="G814"/>
      <c r="AJ814" s="4"/>
      <c r="AK814" s="5"/>
    </row>
    <row r="815" spans="1:37" s="12" customFormat="1" ht="15" x14ac:dyDescent="0.25">
      <c r="A815" s="4"/>
      <c r="B815" s="4"/>
      <c r="C815" s="4"/>
      <c r="D815" s="4"/>
      <c r="E815" s="4"/>
      <c r="F815"/>
      <c r="G815"/>
      <c r="AJ815" s="4"/>
      <c r="AK815" s="5"/>
    </row>
    <row r="816" spans="1:37" s="12" customFormat="1" ht="15" x14ac:dyDescent="0.25">
      <c r="A816" s="4"/>
      <c r="B816" s="4"/>
      <c r="C816" s="4"/>
      <c r="D816" s="4"/>
      <c r="E816" s="4"/>
      <c r="F816"/>
      <c r="G816"/>
      <c r="AJ816" s="4"/>
      <c r="AK816" s="5"/>
    </row>
    <row r="817" spans="1:37" s="12" customFormat="1" ht="15" x14ac:dyDescent="0.25">
      <c r="A817" s="4"/>
      <c r="B817" s="4"/>
      <c r="C817" s="4"/>
      <c r="D817" s="4"/>
      <c r="E817" s="4"/>
      <c r="F817"/>
      <c r="G817"/>
      <c r="AJ817" s="4"/>
      <c r="AK817" s="5"/>
    </row>
    <row r="818" spans="1:37" s="12" customFormat="1" ht="15" x14ac:dyDescent="0.25">
      <c r="A818" s="4"/>
      <c r="B818" s="4"/>
      <c r="C818" s="4"/>
      <c r="D818" s="4"/>
      <c r="E818" s="4"/>
      <c r="F818"/>
      <c r="G818"/>
      <c r="AJ818" s="4"/>
      <c r="AK818" s="5"/>
    </row>
    <row r="819" spans="1:37" s="12" customFormat="1" ht="15" x14ac:dyDescent="0.25">
      <c r="A819" s="4"/>
      <c r="B819" s="4"/>
      <c r="C819" s="4"/>
      <c r="D819" s="4"/>
      <c r="E819" s="4"/>
      <c r="F819"/>
      <c r="G819"/>
      <c r="AJ819" s="4"/>
      <c r="AK819" s="5"/>
    </row>
    <row r="820" spans="1:37" s="12" customFormat="1" ht="15" x14ac:dyDescent="0.25">
      <c r="A820" s="4"/>
      <c r="B820" s="4"/>
      <c r="C820" s="4"/>
      <c r="D820" s="4"/>
      <c r="E820" s="4"/>
      <c r="F820"/>
      <c r="G820"/>
      <c r="AJ820" s="4"/>
      <c r="AK820" s="5"/>
    </row>
    <row r="821" spans="1:37" s="12" customFormat="1" ht="15" x14ac:dyDescent="0.25">
      <c r="A821" s="4"/>
      <c r="B821" s="4"/>
      <c r="C821" s="4"/>
      <c r="D821" s="4"/>
      <c r="E821" s="4"/>
      <c r="F821"/>
      <c r="G821"/>
      <c r="AJ821" s="4"/>
      <c r="AK821" s="5"/>
    </row>
    <row r="822" spans="1:37" s="12" customFormat="1" ht="15" x14ac:dyDescent="0.25">
      <c r="A822" s="4"/>
      <c r="B822" s="4"/>
      <c r="C822" s="4"/>
      <c r="D822" s="4"/>
      <c r="E822" s="4"/>
      <c r="F822"/>
      <c r="G822"/>
      <c r="AJ822" s="4"/>
      <c r="AK822" s="5"/>
    </row>
    <row r="823" spans="1:37" s="12" customFormat="1" ht="15" x14ac:dyDescent="0.25">
      <c r="A823" s="4"/>
      <c r="B823" s="4"/>
      <c r="C823" s="4"/>
      <c r="D823" s="4"/>
      <c r="E823" s="4"/>
      <c r="F823"/>
      <c r="G823"/>
      <c r="AJ823" s="4"/>
      <c r="AK823" s="5"/>
    </row>
    <row r="824" spans="1:37" s="12" customFormat="1" ht="15" x14ac:dyDescent="0.25">
      <c r="A824" s="4"/>
      <c r="B824" s="4"/>
      <c r="C824" s="4"/>
      <c r="D824" s="4"/>
      <c r="E824" s="4"/>
      <c r="F824"/>
      <c r="G824"/>
      <c r="AJ824" s="4"/>
      <c r="AK824" s="5"/>
    </row>
    <row r="825" spans="1:37" s="12" customFormat="1" ht="15" x14ac:dyDescent="0.25">
      <c r="A825" s="4"/>
      <c r="B825" s="4"/>
      <c r="C825" s="4"/>
      <c r="D825" s="4"/>
      <c r="E825" s="4"/>
      <c r="F825"/>
      <c r="G825"/>
      <c r="AJ825" s="4"/>
      <c r="AK825" s="5"/>
    </row>
    <row r="826" spans="1:37" s="12" customFormat="1" ht="15" x14ac:dyDescent="0.25">
      <c r="A826" s="4"/>
      <c r="B826" s="4"/>
      <c r="C826" s="4"/>
      <c r="D826" s="4"/>
      <c r="E826" s="4"/>
      <c r="F826"/>
      <c r="G826"/>
      <c r="AJ826" s="4"/>
      <c r="AK826" s="5"/>
    </row>
    <row r="827" spans="1:37" s="12" customFormat="1" ht="15" x14ac:dyDescent="0.25">
      <c r="A827" s="4"/>
      <c r="B827" s="4"/>
      <c r="C827" s="4"/>
      <c r="D827" s="4"/>
      <c r="E827" s="4"/>
      <c r="F827"/>
      <c r="G827"/>
      <c r="AJ827" s="4"/>
      <c r="AK827" s="5"/>
    </row>
    <row r="828" spans="1:37" s="12" customFormat="1" ht="15" x14ac:dyDescent="0.25">
      <c r="A828" s="4"/>
      <c r="B828" s="4"/>
      <c r="C828" s="4"/>
      <c r="D828" s="4"/>
      <c r="E828" s="4"/>
      <c r="F828"/>
      <c r="G828"/>
      <c r="AJ828" s="4"/>
      <c r="AK828" s="5"/>
    </row>
    <row r="829" spans="1:37" s="12" customFormat="1" ht="15" x14ac:dyDescent="0.25">
      <c r="A829" s="4"/>
      <c r="B829" s="4"/>
      <c r="C829" s="4"/>
      <c r="D829" s="4"/>
      <c r="E829" s="4"/>
      <c r="F829"/>
      <c r="G829"/>
      <c r="AJ829" s="4"/>
      <c r="AK829" s="5"/>
    </row>
    <row r="830" spans="1:37" s="12" customFormat="1" ht="15" x14ac:dyDescent="0.25">
      <c r="A830" s="4"/>
      <c r="B830" s="4"/>
      <c r="C830" s="4"/>
      <c r="D830" s="4"/>
      <c r="E830" s="4"/>
      <c r="F830"/>
      <c r="G830"/>
      <c r="AJ830" s="4"/>
      <c r="AK830" s="5"/>
    </row>
    <row r="831" spans="1:37" s="12" customFormat="1" ht="15" x14ac:dyDescent="0.25">
      <c r="A831" s="4"/>
      <c r="B831" s="4"/>
      <c r="C831" s="4"/>
      <c r="D831" s="4"/>
      <c r="E831" s="4"/>
      <c r="F831"/>
      <c r="G831"/>
      <c r="AJ831" s="4"/>
      <c r="AK831" s="5"/>
    </row>
    <row r="832" spans="1:37" s="12" customFormat="1" ht="15" x14ac:dyDescent="0.25">
      <c r="A832" s="4"/>
      <c r="B832" s="4"/>
      <c r="C832" s="4"/>
      <c r="D832" s="4"/>
      <c r="E832" s="4"/>
      <c r="F832"/>
      <c r="G832"/>
      <c r="AJ832" s="4"/>
      <c r="AK832" s="5"/>
    </row>
    <row r="833" spans="1:37" s="12" customFormat="1" ht="15" x14ac:dyDescent="0.25">
      <c r="A833" s="4"/>
      <c r="B833" s="4"/>
      <c r="C833" s="4"/>
      <c r="D833" s="4"/>
      <c r="E833" s="4"/>
      <c r="F833"/>
      <c r="G833"/>
      <c r="AJ833" s="4"/>
      <c r="AK833" s="5"/>
    </row>
    <row r="834" spans="1:37" s="12" customFormat="1" ht="15" x14ac:dyDescent="0.25">
      <c r="A834" s="4"/>
      <c r="B834" s="4"/>
      <c r="C834" s="4"/>
      <c r="D834" s="4"/>
      <c r="E834" s="4"/>
      <c r="F834"/>
      <c r="G834"/>
      <c r="AJ834" s="4"/>
      <c r="AK834" s="5"/>
    </row>
    <row r="835" spans="1:37" s="12" customFormat="1" ht="15" x14ac:dyDescent="0.25">
      <c r="A835" s="4"/>
      <c r="B835" s="4"/>
      <c r="C835" s="4"/>
      <c r="D835" s="4"/>
      <c r="E835" s="4"/>
      <c r="F835"/>
      <c r="G835"/>
      <c r="AJ835" s="4"/>
      <c r="AK835" s="5"/>
    </row>
    <row r="836" spans="1:37" s="12" customFormat="1" ht="15" x14ac:dyDescent="0.25">
      <c r="A836" s="4"/>
      <c r="B836" s="4"/>
      <c r="C836" s="4"/>
      <c r="D836" s="4"/>
      <c r="E836" s="4"/>
      <c r="F836"/>
      <c r="G836"/>
      <c r="AJ836" s="4"/>
      <c r="AK836" s="5"/>
    </row>
    <row r="837" spans="1:37" s="12" customFormat="1" ht="15" x14ac:dyDescent="0.25">
      <c r="A837" s="4"/>
      <c r="B837" s="4"/>
      <c r="C837" s="4"/>
      <c r="D837" s="4"/>
      <c r="E837" s="4"/>
      <c r="F837"/>
      <c r="G837"/>
      <c r="AJ837" s="4"/>
      <c r="AK837" s="5"/>
    </row>
    <row r="838" spans="1:37" s="12" customFormat="1" ht="15" x14ac:dyDescent="0.25">
      <c r="A838" s="4"/>
      <c r="B838" s="4"/>
      <c r="C838" s="4"/>
      <c r="D838" s="4"/>
      <c r="E838" s="4"/>
      <c r="F838"/>
      <c r="G838"/>
      <c r="AJ838" s="4"/>
      <c r="AK838" s="5"/>
    </row>
    <row r="839" spans="1:37" s="12" customFormat="1" ht="15" x14ac:dyDescent="0.25">
      <c r="A839" s="4"/>
      <c r="B839" s="4"/>
      <c r="C839" s="4"/>
      <c r="D839" s="4"/>
      <c r="E839" s="4"/>
      <c r="F839"/>
      <c r="G839"/>
      <c r="AJ839" s="4"/>
      <c r="AK839" s="5"/>
    </row>
    <row r="840" spans="1:37" s="12" customFormat="1" ht="15" x14ac:dyDescent="0.25">
      <c r="A840" s="4"/>
      <c r="B840" s="4"/>
      <c r="C840" s="4"/>
      <c r="D840" s="4"/>
      <c r="E840" s="4"/>
      <c r="F840"/>
      <c r="G840"/>
      <c r="AJ840" s="4"/>
      <c r="AK840" s="5"/>
    </row>
    <row r="841" spans="1:37" s="12" customFormat="1" ht="15" x14ac:dyDescent="0.25">
      <c r="A841" s="4"/>
      <c r="B841" s="4"/>
      <c r="C841" s="4"/>
      <c r="D841" s="4"/>
      <c r="E841" s="4"/>
      <c r="F841"/>
      <c r="G841"/>
      <c r="AJ841" s="4"/>
      <c r="AK841" s="5"/>
    </row>
    <row r="842" spans="1:37" s="12" customFormat="1" ht="15" x14ac:dyDescent="0.25">
      <c r="A842" s="4"/>
      <c r="B842" s="4"/>
      <c r="C842" s="4"/>
      <c r="D842" s="4"/>
      <c r="E842" s="4"/>
      <c r="F842"/>
      <c r="G842"/>
      <c r="AJ842" s="4"/>
      <c r="AK842" s="5"/>
    </row>
    <row r="843" spans="1:37" s="12" customFormat="1" ht="15" x14ac:dyDescent="0.25">
      <c r="A843" s="4"/>
      <c r="B843" s="4"/>
      <c r="C843" s="4"/>
      <c r="D843" s="4"/>
      <c r="E843" s="4"/>
      <c r="F843"/>
      <c r="G843"/>
      <c r="AJ843" s="4"/>
      <c r="AK843" s="5"/>
    </row>
    <row r="844" spans="1:37" s="12" customFormat="1" ht="15" x14ac:dyDescent="0.25">
      <c r="A844" s="4"/>
      <c r="B844" s="4"/>
      <c r="C844" s="4"/>
      <c r="D844" s="4"/>
      <c r="E844" s="4"/>
      <c r="F844"/>
      <c r="G844"/>
      <c r="AJ844" s="4"/>
      <c r="AK844" s="5"/>
    </row>
    <row r="845" spans="1:37" s="12" customFormat="1" ht="15" x14ac:dyDescent="0.25">
      <c r="A845" s="4"/>
      <c r="B845" s="4"/>
      <c r="C845" s="4"/>
      <c r="D845" s="4"/>
      <c r="E845" s="4"/>
      <c r="F845"/>
      <c r="G845"/>
      <c r="AJ845" s="4"/>
      <c r="AK845" s="5"/>
    </row>
    <row r="846" spans="1:37" s="12" customFormat="1" ht="15" x14ac:dyDescent="0.25">
      <c r="A846" s="4"/>
      <c r="B846" s="4"/>
      <c r="C846" s="4"/>
      <c r="D846" s="4"/>
      <c r="E846" s="4"/>
      <c r="F846"/>
      <c r="G846"/>
      <c r="AJ846" s="4"/>
      <c r="AK846" s="5"/>
    </row>
    <row r="847" spans="1:37" s="12" customFormat="1" ht="15" x14ac:dyDescent="0.25">
      <c r="A847" s="4"/>
      <c r="B847" s="4"/>
      <c r="C847" s="4"/>
      <c r="D847" s="4"/>
      <c r="E847" s="4"/>
      <c r="F847"/>
      <c r="G847"/>
      <c r="AJ847" s="4"/>
      <c r="AK847" s="5"/>
    </row>
    <row r="848" spans="1:37" s="12" customFormat="1" ht="15" x14ac:dyDescent="0.25">
      <c r="A848" s="4"/>
      <c r="B848" s="4"/>
      <c r="C848" s="4"/>
      <c r="D848" s="4"/>
      <c r="E848" s="4"/>
      <c r="F848"/>
      <c r="G848"/>
      <c r="AJ848" s="4"/>
      <c r="AK848" s="5"/>
    </row>
    <row r="849" spans="1:37" s="12" customFormat="1" ht="15" x14ac:dyDescent="0.25">
      <c r="A849" s="4"/>
      <c r="B849" s="4"/>
      <c r="C849" s="4"/>
      <c r="D849" s="4"/>
      <c r="E849" s="4"/>
      <c r="F849"/>
      <c r="G849"/>
      <c r="AJ849" s="4"/>
      <c r="AK849" s="5"/>
    </row>
    <row r="850" spans="1:37" s="12" customFormat="1" ht="15" x14ac:dyDescent="0.25">
      <c r="A850" s="4"/>
      <c r="B850" s="4"/>
      <c r="C850" s="4"/>
      <c r="D850" s="4"/>
      <c r="E850" s="4"/>
      <c r="F850"/>
      <c r="G850"/>
      <c r="AJ850" s="4"/>
      <c r="AK850" s="5"/>
    </row>
    <row r="851" spans="1:37" s="12" customFormat="1" ht="15" x14ac:dyDescent="0.25">
      <c r="A851" s="4"/>
      <c r="B851" s="4"/>
      <c r="C851" s="4"/>
      <c r="D851" s="4"/>
      <c r="E851" s="4"/>
      <c r="F851"/>
      <c r="G851"/>
      <c r="AJ851" s="4"/>
      <c r="AK851" s="5"/>
    </row>
    <row r="852" spans="1:37" s="12" customFormat="1" ht="15" x14ac:dyDescent="0.25">
      <c r="A852" s="4"/>
      <c r="B852" s="4"/>
      <c r="C852" s="4"/>
      <c r="D852" s="4"/>
      <c r="E852" s="4"/>
      <c r="F852"/>
      <c r="G852"/>
      <c r="AJ852" s="4"/>
      <c r="AK852" s="5"/>
    </row>
    <row r="853" spans="1:37" s="12" customFormat="1" ht="15" x14ac:dyDescent="0.25">
      <c r="A853" s="4"/>
      <c r="B853" s="4"/>
      <c r="C853" s="4"/>
      <c r="D853" s="4"/>
      <c r="E853" s="4"/>
      <c r="F853"/>
      <c r="G853"/>
      <c r="AJ853" s="4"/>
      <c r="AK853" s="5"/>
    </row>
    <row r="854" spans="1:37" s="12" customFormat="1" ht="15" x14ac:dyDescent="0.25">
      <c r="A854" s="4"/>
      <c r="B854" s="4"/>
      <c r="C854" s="4"/>
      <c r="D854" s="4"/>
      <c r="E854" s="4"/>
      <c r="F854"/>
      <c r="G854"/>
      <c r="AJ854" s="4"/>
      <c r="AK854" s="5"/>
    </row>
    <row r="855" spans="1:37" s="12" customFormat="1" ht="15" x14ac:dyDescent="0.25">
      <c r="A855" s="4"/>
      <c r="B855" s="4"/>
      <c r="C855" s="4"/>
      <c r="D855" s="4"/>
      <c r="E855" s="4"/>
      <c r="F855"/>
      <c r="G855"/>
      <c r="AJ855" s="4"/>
      <c r="AK855" s="5"/>
    </row>
    <row r="856" spans="1:37" s="12" customFormat="1" ht="15" x14ac:dyDescent="0.25">
      <c r="A856" s="4"/>
      <c r="B856" s="4"/>
      <c r="C856" s="4"/>
      <c r="D856" s="4"/>
      <c r="E856" s="4"/>
      <c r="F856"/>
      <c r="G856"/>
      <c r="AJ856" s="4"/>
      <c r="AK856" s="5"/>
    </row>
    <row r="857" spans="1:37" s="12" customFormat="1" ht="15" x14ac:dyDescent="0.25">
      <c r="A857" s="4"/>
      <c r="B857" s="4"/>
      <c r="C857" s="4"/>
      <c r="D857" s="4"/>
      <c r="E857" s="4"/>
      <c r="F857"/>
      <c r="G857"/>
      <c r="AJ857" s="4"/>
      <c r="AK857" s="5"/>
    </row>
    <row r="858" spans="1:37" s="12" customFormat="1" ht="15" x14ac:dyDescent="0.25">
      <c r="A858" s="4"/>
      <c r="B858" s="4"/>
      <c r="C858" s="4"/>
      <c r="D858" s="4"/>
      <c r="E858" s="4"/>
      <c r="F858"/>
      <c r="G858"/>
      <c r="AJ858" s="4"/>
      <c r="AK858" s="5"/>
    </row>
    <row r="859" spans="1:37" s="12" customFormat="1" ht="15" x14ac:dyDescent="0.25">
      <c r="A859" s="4"/>
      <c r="B859" s="4"/>
      <c r="C859" s="4"/>
      <c r="D859" s="4"/>
      <c r="E859" s="4"/>
      <c r="F859"/>
      <c r="G859"/>
      <c r="AJ859" s="4"/>
      <c r="AK859" s="5"/>
    </row>
    <row r="860" spans="1:37" s="12" customFormat="1" ht="15" x14ac:dyDescent="0.25">
      <c r="A860" s="4"/>
      <c r="B860" s="4"/>
      <c r="C860" s="4"/>
      <c r="D860" s="4"/>
      <c r="E860" s="4"/>
      <c r="F860"/>
      <c r="G860"/>
      <c r="AJ860" s="4"/>
      <c r="AK860" s="5"/>
    </row>
    <row r="861" spans="1:37" s="12" customFormat="1" ht="15" x14ac:dyDescent="0.25">
      <c r="A861" s="4"/>
      <c r="B861" s="4"/>
      <c r="C861" s="4"/>
      <c r="D861" s="4"/>
      <c r="E861" s="4"/>
      <c r="F861"/>
      <c r="G861"/>
      <c r="AJ861" s="4"/>
      <c r="AK861" s="5"/>
    </row>
    <row r="862" spans="1:37" s="12" customFormat="1" ht="15" x14ac:dyDescent="0.25">
      <c r="A862" s="4"/>
      <c r="B862" s="4"/>
      <c r="C862" s="4"/>
      <c r="D862" s="4"/>
      <c r="E862" s="4"/>
      <c r="F862"/>
      <c r="G862"/>
      <c r="AJ862" s="4"/>
      <c r="AK862" s="5"/>
    </row>
    <row r="863" spans="1:37" s="12" customFormat="1" ht="15" x14ac:dyDescent="0.25">
      <c r="A863" s="4"/>
      <c r="B863" s="4"/>
      <c r="C863" s="4"/>
      <c r="D863" s="4"/>
      <c r="E863" s="4"/>
      <c r="F863"/>
      <c r="G863"/>
      <c r="AJ863" s="4"/>
      <c r="AK863" s="5"/>
    </row>
    <row r="864" spans="1:37" s="12" customFormat="1" ht="15" x14ac:dyDescent="0.25">
      <c r="A864" s="4"/>
      <c r="B864" s="4"/>
      <c r="C864" s="4"/>
      <c r="D864" s="4"/>
      <c r="E864" s="4"/>
      <c r="F864"/>
      <c r="G864"/>
      <c r="AJ864" s="4"/>
      <c r="AK864" s="5"/>
    </row>
    <row r="865" spans="1:37" s="12" customFormat="1" ht="15" x14ac:dyDescent="0.25">
      <c r="A865" s="4"/>
      <c r="B865" s="4"/>
      <c r="C865" s="4"/>
      <c r="D865" s="4"/>
      <c r="E865" s="4"/>
      <c r="F865"/>
      <c r="G865"/>
      <c r="AJ865" s="4"/>
      <c r="AK865" s="5"/>
    </row>
    <row r="866" spans="1:37" s="12" customFormat="1" ht="15" x14ac:dyDescent="0.25">
      <c r="A866" s="4"/>
      <c r="B866" s="4"/>
      <c r="C866" s="4"/>
      <c r="D866" s="4"/>
      <c r="E866" s="4"/>
      <c r="F866"/>
      <c r="G866"/>
      <c r="AJ866" s="4"/>
      <c r="AK866" s="5"/>
    </row>
    <row r="867" spans="1:37" s="12" customFormat="1" ht="15" x14ac:dyDescent="0.25">
      <c r="A867" s="4"/>
      <c r="B867" s="4"/>
      <c r="C867" s="4"/>
      <c r="D867" s="4"/>
      <c r="E867" s="4"/>
      <c r="F867"/>
      <c r="G867"/>
      <c r="AJ867" s="4"/>
      <c r="AK867" s="5"/>
    </row>
    <row r="868" spans="1:37" s="12" customFormat="1" ht="15" x14ac:dyDescent="0.25">
      <c r="A868" s="4"/>
      <c r="B868" s="4"/>
      <c r="C868" s="4"/>
      <c r="D868" s="4"/>
      <c r="E868" s="4"/>
      <c r="F868"/>
      <c r="G868"/>
      <c r="AJ868" s="4"/>
      <c r="AK868" s="5"/>
    </row>
    <row r="869" spans="1:37" s="12" customFormat="1" ht="15" x14ac:dyDescent="0.25">
      <c r="A869" s="4"/>
      <c r="B869" s="4"/>
      <c r="C869" s="4"/>
      <c r="D869" s="4"/>
      <c r="E869" s="4"/>
      <c r="F869"/>
      <c r="G869"/>
      <c r="AJ869" s="4"/>
      <c r="AK869" s="5"/>
    </row>
    <row r="870" spans="1:37" s="12" customFormat="1" ht="15" x14ac:dyDescent="0.25">
      <c r="A870" s="4"/>
      <c r="B870" s="4"/>
      <c r="C870" s="4"/>
      <c r="D870" s="4"/>
      <c r="E870" s="4"/>
      <c r="F870"/>
      <c r="G870"/>
      <c r="AJ870" s="4"/>
      <c r="AK870" s="5"/>
    </row>
    <row r="871" spans="1:37" s="12" customFormat="1" ht="15" x14ac:dyDescent="0.25">
      <c r="A871" s="4"/>
      <c r="B871" s="4"/>
      <c r="C871" s="4"/>
      <c r="D871" s="4"/>
      <c r="E871" s="4"/>
      <c r="F871"/>
      <c r="G871"/>
      <c r="AJ871" s="4"/>
      <c r="AK871" s="5"/>
    </row>
    <row r="872" spans="1:37" s="12" customFormat="1" ht="15" x14ac:dyDescent="0.25">
      <c r="A872" s="4"/>
      <c r="B872" s="4"/>
      <c r="C872" s="4"/>
      <c r="D872" s="4"/>
      <c r="E872" s="4"/>
      <c r="F872"/>
      <c r="G872"/>
      <c r="AJ872" s="4"/>
      <c r="AK872" s="5"/>
    </row>
    <row r="873" spans="1:37" s="12" customFormat="1" ht="15" x14ac:dyDescent="0.25">
      <c r="A873" s="4"/>
      <c r="B873" s="4"/>
      <c r="C873" s="4"/>
      <c r="D873" s="4"/>
      <c r="E873" s="4"/>
      <c r="F873"/>
      <c r="G873"/>
      <c r="AJ873" s="4"/>
      <c r="AK873" s="5"/>
    </row>
    <row r="874" spans="1:37" s="12" customFormat="1" ht="15" x14ac:dyDescent="0.25">
      <c r="A874" s="4"/>
      <c r="B874" s="4"/>
      <c r="C874" s="4"/>
      <c r="D874" s="4"/>
      <c r="E874" s="4"/>
      <c r="F874"/>
      <c r="G874"/>
      <c r="AJ874" s="4"/>
      <c r="AK874" s="5"/>
    </row>
    <row r="875" spans="1:37" s="12" customFormat="1" ht="15" x14ac:dyDescent="0.25">
      <c r="A875" s="4"/>
      <c r="B875" s="4"/>
      <c r="C875" s="4"/>
      <c r="D875" s="4"/>
      <c r="E875" s="4"/>
      <c r="F875"/>
      <c r="G875"/>
      <c r="AJ875" s="4"/>
      <c r="AK875" s="5"/>
    </row>
    <row r="876" spans="1:37" s="12" customFormat="1" ht="15" x14ac:dyDescent="0.25">
      <c r="A876" s="4"/>
      <c r="B876" s="4"/>
      <c r="C876" s="4"/>
      <c r="D876" s="4"/>
      <c r="E876" s="4"/>
      <c r="F876"/>
      <c r="G876"/>
      <c r="AJ876" s="4"/>
      <c r="AK876" s="5"/>
    </row>
    <row r="877" spans="1:37" s="12" customFormat="1" ht="15" x14ac:dyDescent="0.25">
      <c r="A877" s="4"/>
      <c r="B877" s="4"/>
      <c r="C877" s="4"/>
      <c r="D877" s="4"/>
      <c r="E877" s="4"/>
      <c r="F877"/>
      <c r="G877"/>
      <c r="AJ877" s="4"/>
      <c r="AK877" s="5"/>
    </row>
    <row r="878" spans="1:37" s="12" customFormat="1" ht="15" x14ac:dyDescent="0.25">
      <c r="A878" s="4"/>
      <c r="B878" s="4"/>
      <c r="C878" s="4"/>
      <c r="D878" s="4"/>
      <c r="E878" s="4"/>
      <c r="F878"/>
      <c r="G878"/>
      <c r="AJ878" s="4"/>
      <c r="AK878" s="5"/>
    </row>
    <row r="879" spans="1:37" s="12" customFormat="1" ht="15" x14ac:dyDescent="0.25">
      <c r="A879" s="4"/>
      <c r="B879" s="4"/>
      <c r="C879" s="4"/>
      <c r="D879" s="4"/>
      <c r="E879" s="4"/>
      <c r="F879"/>
      <c r="G879"/>
      <c r="AJ879" s="4"/>
      <c r="AK879" s="5"/>
    </row>
    <row r="880" spans="1:37" s="12" customFormat="1" ht="15" x14ac:dyDescent="0.25">
      <c r="A880" s="4"/>
      <c r="B880" s="4"/>
      <c r="C880" s="4"/>
      <c r="D880" s="4"/>
      <c r="E880" s="4"/>
      <c r="F880"/>
      <c r="G880"/>
      <c r="AJ880" s="4"/>
      <c r="AK880" s="5"/>
    </row>
    <row r="881" spans="1:37" s="12" customFormat="1" ht="15" x14ac:dyDescent="0.25">
      <c r="A881" s="4"/>
      <c r="B881" s="4"/>
      <c r="C881" s="4"/>
      <c r="D881" s="4"/>
      <c r="E881" s="4"/>
      <c r="F881"/>
      <c r="G881"/>
      <c r="AJ881" s="4"/>
      <c r="AK881" s="5"/>
    </row>
    <row r="882" spans="1:37" s="12" customFormat="1" ht="15" x14ac:dyDescent="0.25">
      <c r="A882" s="4"/>
      <c r="B882" s="4"/>
      <c r="C882" s="4"/>
      <c r="D882" s="4"/>
      <c r="E882" s="4"/>
      <c r="F882"/>
      <c r="G882"/>
      <c r="AJ882" s="4"/>
      <c r="AK882" s="5"/>
    </row>
    <row r="883" spans="1:37" s="12" customFormat="1" ht="15" x14ac:dyDescent="0.25">
      <c r="A883" s="4"/>
      <c r="B883" s="4"/>
      <c r="C883" s="4"/>
      <c r="D883" s="4"/>
      <c r="E883" s="4"/>
      <c r="F883"/>
      <c r="G883"/>
      <c r="AJ883" s="4"/>
      <c r="AK883" s="5"/>
    </row>
    <row r="884" spans="1:37" s="12" customFormat="1" ht="15" x14ac:dyDescent="0.25">
      <c r="A884" s="4"/>
      <c r="B884" s="4"/>
      <c r="C884" s="4"/>
      <c r="D884" s="4"/>
      <c r="E884" s="4"/>
      <c r="F884"/>
      <c r="G884"/>
      <c r="AJ884" s="4"/>
      <c r="AK884" s="5"/>
    </row>
    <row r="885" spans="1:37" s="12" customFormat="1" ht="15" x14ac:dyDescent="0.25">
      <c r="A885" s="4"/>
      <c r="B885" s="4"/>
      <c r="C885" s="4"/>
      <c r="D885" s="4"/>
      <c r="E885" s="4"/>
      <c r="F885"/>
      <c r="G885"/>
      <c r="AJ885" s="4"/>
      <c r="AK885" s="5"/>
    </row>
    <row r="886" spans="1:37" s="12" customFormat="1" ht="15" x14ac:dyDescent="0.25">
      <c r="A886" s="4"/>
      <c r="B886" s="4"/>
      <c r="C886" s="4"/>
      <c r="D886" s="4"/>
      <c r="E886" s="4"/>
      <c r="F886"/>
      <c r="G886"/>
      <c r="AJ886" s="4"/>
      <c r="AK886" s="5"/>
    </row>
    <row r="887" spans="1:37" s="12" customFormat="1" ht="15" x14ac:dyDescent="0.25">
      <c r="A887" s="4"/>
      <c r="B887" s="4"/>
      <c r="C887" s="4"/>
      <c r="D887" s="4"/>
      <c r="E887" s="4"/>
      <c r="F887"/>
      <c r="G887"/>
      <c r="AJ887" s="4"/>
      <c r="AK887" s="5"/>
    </row>
    <row r="888" spans="1:37" s="12" customFormat="1" ht="15" x14ac:dyDescent="0.25">
      <c r="A888" s="4"/>
      <c r="B888" s="4"/>
      <c r="C888" s="4"/>
      <c r="D888" s="4"/>
      <c r="E888" s="4"/>
      <c r="F888"/>
      <c r="G888"/>
      <c r="AJ888" s="4"/>
      <c r="AK888" s="5"/>
    </row>
    <row r="889" spans="1:37" s="12" customFormat="1" ht="15" x14ac:dyDescent="0.25">
      <c r="A889" s="4"/>
      <c r="B889" s="4"/>
      <c r="C889" s="4"/>
      <c r="D889" s="4"/>
      <c r="E889" s="4"/>
      <c r="F889"/>
      <c r="G889"/>
      <c r="AJ889" s="4"/>
      <c r="AK889" s="5"/>
    </row>
    <row r="890" spans="1:37" s="12" customFormat="1" ht="15" x14ac:dyDescent="0.25">
      <c r="A890" s="4"/>
      <c r="B890" s="4"/>
      <c r="C890" s="4"/>
      <c r="D890" s="4"/>
      <c r="E890" s="4"/>
      <c r="F890"/>
      <c r="G890"/>
      <c r="AJ890" s="4"/>
      <c r="AK890" s="5"/>
    </row>
    <row r="891" spans="1:37" s="12" customFormat="1" ht="15" x14ac:dyDescent="0.25">
      <c r="A891" s="4"/>
      <c r="B891" s="4"/>
      <c r="C891" s="4"/>
      <c r="D891" s="4"/>
      <c r="E891" s="4"/>
      <c r="F891"/>
      <c r="G891"/>
      <c r="AJ891" s="4"/>
      <c r="AK891" s="5"/>
    </row>
    <row r="892" spans="1:37" s="12" customFormat="1" ht="15" x14ac:dyDescent="0.25">
      <c r="A892" s="4"/>
      <c r="B892" s="4"/>
      <c r="C892" s="4"/>
      <c r="D892" s="4"/>
      <c r="E892" s="4"/>
      <c r="F892"/>
      <c r="G892"/>
      <c r="AJ892" s="4"/>
      <c r="AK892" s="5"/>
    </row>
    <row r="893" spans="1:37" s="12" customFormat="1" ht="15" x14ac:dyDescent="0.25">
      <c r="A893" s="4"/>
      <c r="B893" s="4"/>
      <c r="C893" s="4"/>
      <c r="D893" s="4"/>
      <c r="E893" s="4"/>
      <c r="F893"/>
      <c r="G893"/>
      <c r="AJ893" s="4"/>
      <c r="AK893" s="5"/>
    </row>
    <row r="894" spans="1:37" s="12" customFormat="1" ht="15" x14ac:dyDescent="0.25">
      <c r="A894" s="4"/>
      <c r="B894" s="4"/>
      <c r="C894" s="4"/>
      <c r="D894" s="4"/>
      <c r="E894" s="4"/>
      <c r="F894"/>
      <c r="G894"/>
      <c r="AJ894" s="4"/>
      <c r="AK894" s="5"/>
    </row>
    <row r="895" spans="1:37" s="12" customFormat="1" ht="15" x14ac:dyDescent="0.25">
      <c r="A895" s="4"/>
      <c r="B895" s="4"/>
      <c r="C895" s="4"/>
      <c r="D895" s="4"/>
      <c r="E895" s="4"/>
      <c r="F895"/>
      <c r="G895"/>
      <c r="AJ895" s="4"/>
      <c r="AK895" s="5"/>
    </row>
    <row r="896" spans="1:37" s="12" customFormat="1" ht="15" x14ac:dyDescent="0.25">
      <c r="A896" s="4"/>
      <c r="B896" s="4"/>
      <c r="C896" s="4"/>
      <c r="D896" s="4"/>
      <c r="E896" s="4"/>
      <c r="F896"/>
      <c r="G896"/>
      <c r="AJ896" s="4"/>
      <c r="AK896" s="5"/>
    </row>
    <row r="897" spans="1:37" s="12" customFormat="1" ht="15" x14ac:dyDescent="0.25">
      <c r="A897" s="4"/>
      <c r="B897" s="4"/>
      <c r="C897" s="4"/>
      <c r="D897" s="4"/>
      <c r="E897" s="4"/>
      <c r="F897"/>
      <c r="G897"/>
      <c r="AJ897" s="4"/>
      <c r="AK897" s="5"/>
    </row>
    <row r="898" spans="1:37" s="12" customFormat="1" ht="15" x14ac:dyDescent="0.25">
      <c r="A898" s="4"/>
      <c r="B898" s="4"/>
      <c r="C898" s="4"/>
      <c r="D898" s="4"/>
      <c r="E898" s="4"/>
      <c r="F898"/>
      <c r="G898"/>
      <c r="AJ898" s="4"/>
      <c r="AK898" s="5"/>
    </row>
    <row r="899" spans="1:37" s="12" customFormat="1" ht="15" x14ac:dyDescent="0.25">
      <c r="A899" s="4"/>
      <c r="B899" s="4"/>
      <c r="C899" s="4"/>
      <c r="D899" s="4"/>
      <c r="E899" s="4"/>
      <c r="F899"/>
      <c r="G899"/>
      <c r="AJ899" s="4"/>
      <c r="AK899" s="5"/>
    </row>
    <row r="900" spans="1:37" s="12" customFormat="1" ht="15" x14ac:dyDescent="0.25">
      <c r="A900" s="4"/>
      <c r="B900" s="4"/>
      <c r="C900" s="4"/>
      <c r="D900" s="4"/>
      <c r="E900" s="4"/>
      <c r="F900"/>
      <c r="G900"/>
      <c r="AJ900" s="4"/>
      <c r="AK900" s="5"/>
    </row>
    <row r="901" spans="1:37" s="12" customFormat="1" ht="15" x14ac:dyDescent="0.25">
      <c r="A901" s="4"/>
      <c r="B901" s="4"/>
      <c r="C901" s="4"/>
      <c r="D901" s="4"/>
      <c r="E901" s="4"/>
      <c r="F901"/>
      <c r="G901"/>
      <c r="AJ901" s="4"/>
      <c r="AK901" s="5"/>
    </row>
    <row r="902" spans="1:37" s="12" customFormat="1" ht="15" x14ac:dyDescent="0.25">
      <c r="A902" s="4"/>
      <c r="B902" s="4"/>
      <c r="C902" s="4"/>
      <c r="D902" s="4"/>
      <c r="E902" s="4"/>
      <c r="F902"/>
      <c r="G902"/>
      <c r="AJ902" s="4"/>
      <c r="AK902" s="5"/>
    </row>
    <row r="903" spans="1:37" s="12" customFormat="1" ht="15" x14ac:dyDescent="0.25">
      <c r="A903" s="4"/>
      <c r="B903" s="4"/>
      <c r="C903" s="4"/>
      <c r="D903" s="4"/>
      <c r="E903" s="4"/>
      <c r="F903"/>
      <c r="G903"/>
      <c r="AJ903" s="4"/>
      <c r="AK903" s="5"/>
    </row>
    <row r="904" spans="1:37" s="12" customFormat="1" ht="15" x14ac:dyDescent="0.25">
      <c r="A904" s="4"/>
      <c r="B904" s="4"/>
      <c r="C904" s="4"/>
      <c r="D904" s="4"/>
      <c r="E904" s="4"/>
      <c r="F904"/>
      <c r="G904"/>
      <c r="AJ904" s="4"/>
      <c r="AK904" s="5"/>
    </row>
    <row r="905" spans="1:37" s="12" customFormat="1" ht="15" x14ac:dyDescent="0.25">
      <c r="A905" s="4"/>
      <c r="B905" s="4"/>
      <c r="C905" s="4"/>
      <c r="D905" s="4"/>
      <c r="E905" s="4"/>
      <c r="F905"/>
      <c r="G905"/>
      <c r="AJ905" s="4"/>
      <c r="AK905" s="5"/>
    </row>
    <row r="906" spans="1:37" s="12" customFormat="1" ht="15" x14ac:dyDescent="0.25">
      <c r="A906" s="4"/>
      <c r="B906" s="4"/>
      <c r="C906" s="4"/>
      <c r="D906" s="4"/>
      <c r="E906" s="4"/>
      <c r="F906"/>
      <c r="G906"/>
      <c r="AJ906" s="4"/>
      <c r="AK906" s="5"/>
    </row>
    <row r="907" spans="1:37" s="12" customFormat="1" ht="15" x14ac:dyDescent="0.25">
      <c r="A907" s="4"/>
      <c r="B907" s="4"/>
      <c r="C907" s="4"/>
      <c r="D907" s="4"/>
      <c r="E907" s="4"/>
      <c r="F907"/>
      <c r="G907"/>
      <c r="AJ907" s="4"/>
      <c r="AK907" s="5"/>
    </row>
    <row r="908" spans="1:37" s="12" customFormat="1" ht="15" x14ac:dyDescent="0.25">
      <c r="A908" s="4"/>
      <c r="B908" s="4"/>
      <c r="C908" s="4"/>
      <c r="D908" s="4"/>
      <c r="E908" s="4"/>
      <c r="F908"/>
      <c r="G908"/>
      <c r="AJ908" s="4"/>
      <c r="AK908" s="5"/>
    </row>
    <row r="909" spans="1:37" s="12" customFormat="1" ht="15" x14ac:dyDescent="0.25">
      <c r="A909" s="4"/>
      <c r="B909" s="4"/>
      <c r="C909" s="4"/>
      <c r="D909" s="4"/>
      <c r="E909" s="4"/>
      <c r="F909"/>
      <c r="G909"/>
      <c r="AJ909" s="4"/>
      <c r="AK909" s="5"/>
    </row>
    <row r="910" spans="1:37" s="12" customFormat="1" ht="15" x14ac:dyDescent="0.25">
      <c r="A910" s="4"/>
      <c r="B910" s="4"/>
      <c r="C910" s="4"/>
      <c r="D910" s="4"/>
      <c r="E910" s="4"/>
      <c r="F910"/>
      <c r="G910"/>
      <c r="AJ910" s="4"/>
      <c r="AK910" s="5"/>
    </row>
    <row r="911" spans="1:37" s="12" customFormat="1" ht="15" x14ac:dyDescent="0.25">
      <c r="A911" s="4"/>
      <c r="B911" s="4"/>
      <c r="C911" s="4"/>
      <c r="D911" s="4"/>
      <c r="E911" s="4"/>
      <c r="F911"/>
      <c r="G911"/>
      <c r="AJ911" s="4"/>
      <c r="AK911" s="5"/>
    </row>
    <row r="912" spans="1:37" s="12" customFormat="1" ht="15" x14ac:dyDescent="0.25">
      <c r="A912" s="4"/>
      <c r="B912" s="4"/>
      <c r="C912" s="4"/>
      <c r="D912" s="4"/>
      <c r="E912" s="4"/>
      <c r="F912"/>
      <c r="G912"/>
      <c r="AJ912" s="4"/>
      <c r="AK912" s="5"/>
    </row>
    <row r="913" spans="1:37" s="12" customFormat="1" ht="15" x14ac:dyDescent="0.25">
      <c r="A913" s="4"/>
      <c r="B913" s="4"/>
      <c r="C913" s="4"/>
      <c r="D913" s="4"/>
      <c r="E913" s="4"/>
      <c r="F913"/>
      <c r="G913"/>
      <c r="AJ913" s="4"/>
      <c r="AK913" s="5"/>
    </row>
    <row r="914" spans="1:37" s="12" customFormat="1" ht="15" x14ac:dyDescent="0.25">
      <c r="A914" s="4"/>
      <c r="B914" s="4"/>
      <c r="C914" s="4"/>
      <c r="D914" s="4"/>
      <c r="E914" s="4"/>
      <c r="F914"/>
      <c r="G914"/>
      <c r="AJ914" s="4"/>
      <c r="AK914" s="5"/>
    </row>
    <row r="915" spans="1:37" s="12" customFormat="1" ht="15" x14ac:dyDescent="0.25">
      <c r="A915" s="4"/>
      <c r="B915" s="4"/>
      <c r="C915" s="4"/>
      <c r="D915" s="4"/>
      <c r="E915" s="4"/>
      <c r="F915"/>
      <c r="G915"/>
      <c r="AJ915" s="4"/>
      <c r="AK915" s="5"/>
    </row>
    <row r="916" spans="1:37" s="12" customFormat="1" ht="15" x14ac:dyDescent="0.25">
      <c r="A916" s="4"/>
      <c r="B916" s="4"/>
      <c r="C916" s="4"/>
      <c r="D916" s="4"/>
      <c r="E916" s="4"/>
      <c r="F916"/>
      <c r="G916"/>
      <c r="AJ916" s="4"/>
      <c r="AK916" s="5"/>
    </row>
    <row r="917" spans="1:37" s="12" customFormat="1" ht="15" x14ac:dyDescent="0.25">
      <c r="A917" s="4"/>
      <c r="B917" s="4"/>
      <c r="C917" s="4"/>
      <c r="D917" s="4"/>
      <c r="E917" s="4"/>
      <c r="F917"/>
      <c r="G917"/>
      <c r="AJ917" s="4"/>
      <c r="AK917" s="5"/>
    </row>
    <row r="918" spans="1:37" s="12" customFormat="1" ht="15" x14ac:dyDescent="0.25">
      <c r="A918" s="4"/>
      <c r="B918" s="4"/>
      <c r="C918" s="4"/>
      <c r="D918" s="4"/>
      <c r="E918" s="4"/>
      <c r="F918"/>
      <c r="G918"/>
      <c r="AJ918" s="4"/>
      <c r="AK918" s="5"/>
    </row>
    <row r="919" spans="1:37" s="12" customFormat="1" ht="15" x14ac:dyDescent="0.25">
      <c r="A919" s="4"/>
      <c r="B919" s="4"/>
      <c r="C919" s="4"/>
      <c r="D919" s="4"/>
      <c r="E919" s="4"/>
      <c r="F919"/>
      <c r="G919"/>
      <c r="AJ919" s="4"/>
      <c r="AK919" s="5"/>
    </row>
    <row r="920" spans="1:37" s="12" customFormat="1" ht="15" x14ac:dyDescent="0.25">
      <c r="A920" s="4"/>
      <c r="B920" s="4"/>
      <c r="C920" s="4"/>
      <c r="D920" s="4"/>
      <c r="E920" s="4"/>
      <c r="F920"/>
      <c r="G920"/>
      <c r="AJ920" s="4"/>
      <c r="AK920" s="5"/>
    </row>
    <row r="921" spans="1:37" s="12" customFormat="1" ht="15" x14ac:dyDescent="0.25">
      <c r="A921" s="4"/>
      <c r="B921" s="4"/>
      <c r="C921" s="4"/>
      <c r="D921" s="4"/>
      <c r="E921" s="4"/>
      <c r="F921"/>
      <c r="G921"/>
      <c r="AJ921" s="4"/>
      <c r="AK921" s="5"/>
    </row>
    <row r="922" spans="1:37" s="12" customFormat="1" ht="15" x14ac:dyDescent="0.25">
      <c r="A922" s="4"/>
      <c r="B922" s="4"/>
      <c r="C922" s="4"/>
      <c r="D922" s="4"/>
      <c r="E922" s="4"/>
      <c r="F922"/>
      <c r="G922"/>
      <c r="AJ922" s="4"/>
      <c r="AK922" s="5"/>
    </row>
    <row r="923" spans="1:37" s="12" customFormat="1" ht="15" x14ac:dyDescent="0.25">
      <c r="A923" s="4"/>
      <c r="B923" s="4"/>
      <c r="C923" s="4"/>
      <c r="D923" s="4"/>
      <c r="E923" s="4"/>
      <c r="F923"/>
      <c r="G923"/>
      <c r="AJ923" s="4"/>
      <c r="AK923" s="5"/>
    </row>
    <row r="924" spans="1:37" s="12" customFormat="1" ht="15" x14ac:dyDescent="0.25">
      <c r="A924" s="4"/>
      <c r="B924" s="4"/>
      <c r="C924" s="4"/>
      <c r="D924" s="4"/>
      <c r="E924" s="4"/>
      <c r="F924"/>
      <c r="G924"/>
      <c r="AJ924" s="4"/>
      <c r="AK924" s="5"/>
    </row>
    <row r="925" spans="1:37" s="12" customFormat="1" ht="15" x14ac:dyDescent="0.25">
      <c r="A925" s="4"/>
      <c r="B925" s="4"/>
      <c r="C925" s="4"/>
      <c r="D925" s="4"/>
      <c r="E925" s="4"/>
      <c r="F925"/>
      <c r="G925"/>
      <c r="AJ925" s="4"/>
      <c r="AK925" s="5"/>
    </row>
    <row r="926" spans="1:37" s="12" customFormat="1" ht="15" x14ac:dyDescent="0.25">
      <c r="A926" s="4"/>
      <c r="B926" s="4"/>
      <c r="C926" s="4"/>
      <c r="D926" s="4"/>
      <c r="E926" s="4"/>
      <c r="F926"/>
      <c r="G926"/>
      <c r="AJ926" s="4"/>
      <c r="AK926" s="5"/>
    </row>
    <row r="927" spans="1:37" s="12" customFormat="1" ht="15" x14ac:dyDescent="0.25">
      <c r="A927" s="4"/>
      <c r="B927" s="4"/>
      <c r="C927" s="4"/>
      <c r="D927" s="4"/>
      <c r="E927" s="4"/>
      <c r="F927"/>
      <c r="G927"/>
      <c r="AJ927" s="4"/>
      <c r="AK927" s="5"/>
    </row>
    <row r="928" spans="1:37" s="12" customFormat="1" ht="15" x14ac:dyDescent="0.25">
      <c r="A928" s="4"/>
      <c r="B928" s="4"/>
      <c r="C928" s="4"/>
      <c r="D928" s="4"/>
      <c r="E928" s="4"/>
      <c r="F928"/>
      <c r="G928"/>
      <c r="AJ928" s="4"/>
      <c r="AK928" s="5"/>
    </row>
    <row r="929" spans="1:37" s="12" customFormat="1" ht="15" x14ac:dyDescent="0.25">
      <c r="A929" s="4"/>
      <c r="B929" s="4"/>
      <c r="C929" s="4"/>
      <c r="D929" s="4"/>
      <c r="E929" s="4"/>
      <c r="F929"/>
      <c r="G929"/>
      <c r="AJ929" s="4"/>
      <c r="AK929" s="5"/>
    </row>
    <row r="930" spans="1:37" s="12" customFormat="1" ht="15" x14ac:dyDescent="0.25">
      <c r="A930" s="4"/>
      <c r="B930" s="4"/>
      <c r="C930" s="4"/>
      <c r="D930" s="4"/>
      <c r="E930" s="4"/>
      <c r="F930"/>
      <c r="G930"/>
      <c r="AJ930" s="4"/>
      <c r="AK930" s="5"/>
    </row>
    <row r="931" spans="1:37" s="12" customFormat="1" ht="15" x14ac:dyDescent="0.25">
      <c r="A931" s="4"/>
      <c r="B931" s="4"/>
      <c r="C931" s="4"/>
      <c r="D931" s="4"/>
      <c r="E931" s="4"/>
      <c r="F931"/>
      <c r="G931"/>
      <c r="AJ931" s="4"/>
      <c r="AK931" s="5"/>
    </row>
    <row r="932" spans="1:37" s="12" customFormat="1" ht="15" x14ac:dyDescent="0.25">
      <c r="A932" s="4"/>
      <c r="B932" s="4"/>
      <c r="C932" s="4"/>
      <c r="D932" s="4"/>
      <c r="E932" s="4"/>
      <c r="F932"/>
      <c r="G932"/>
      <c r="AJ932" s="4"/>
      <c r="AK932" s="5"/>
    </row>
    <row r="933" spans="1:37" s="12" customFormat="1" ht="15" x14ac:dyDescent="0.25">
      <c r="A933" s="4"/>
      <c r="B933" s="4"/>
      <c r="C933" s="4"/>
      <c r="D933" s="4"/>
      <c r="E933" s="4"/>
      <c r="F933"/>
      <c r="G933"/>
      <c r="AJ933" s="4"/>
      <c r="AK933" s="5"/>
    </row>
    <row r="934" spans="1:37" s="12" customFormat="1" ht="15" x14ac:dyDescent="0.25">
      <c r="A934" s="4"/>
      <c r="B934" s="4"/>
      <c r="C934" s="4"/>
      <c r="D934" s="4"/>
      <c r="E934" s="4"/>
      <c r="F934"/>
      <c r="G934"/>
      <c r="AJ934" s="4"/>
      <c r="AK934" s="5"/>
    </row>
    <row r="935" spans="1:37" s="12" customFormat="1" ht="15" x14ac:dyDescent="0.25">
      <c r="A935" s="4"/>
      <c r="B935" s="4"/>
      <c r="C935" s="4"/>
      <c r="D935" s="4"/>
      <c r="E935" s="4"/>
      <c r="F935"/>
      <c r="G935"/>
      <c r="AJ935" s="4"/>
      <c r="AK935" s="5"/>
    </row>
    <row r="936" spans="1:37" s="12" customFormat="1" ht="15" x14ac:dyDescent="0.25">
      <c r="A936" s="4"/>
      <c r="B936" s="4"/>
      <c r="C936" s="4"/>
      <c r="D936" s="4"/>
      <c r="E936" s="4"/>
      <c r="F936"/>
      <c r="G936"/>
      <c r="AJ936" s="4"/>
      <c r="AK936" s="5"/>
    </row>
    <row r="937" spans="1:37" s="12" customFormat="1" ht="15" x14ac:dyDescent="0.25">
      <c r="A937" s="4"/>
      <c r="B937" s="4"/>
      <c r="C937" s="4"/>
      <c r="D937" s="4"/>
      <c r="E937" s="4"/>
      <c r="F937"/>
      <c r="G937"/>
      <c r="AJ937" s="4"/>
      <c r="AK937" s="5"/>
    </row>
    <row r="938" spans="1:37" s="12" customFormat="1" ht="15" x14ac:dyDescent="0.25">
      <c r="A938" s="4"/>
      <c r="B938" s="4"/>
      <c r="C938" s="4"/>
      <c r="D938" s="4"/>
      <c r="E938" s="4"/>
      <c r="F938"/>
      <c r="G938"/>
      <c r="AJ938" s="4"/>
      <c r="AK938" s="5"/>
    </row>
    <row r="939" spans="1:37" s="12" customFormat="1" ht="15" x14ac:dyDescent="0.25">
      <c r="A939" s="4"/>
      <c r="B939" s="4"/>
      <c r="C939" s="4"/>
      <c r="D939" s="4"/>
      <c r="E939" s="4"/>
      <c r="F939"/>
      <c r="G939"/>
      <c r="AJ939" s="4"/>
      <c r="AK939" s="5"/>
    </row>
    <row r="940" spans="1:37" s="12" customFormat="1" ht="15" x14ac:dyDescent="0.25">
      <c r="A940" s="4"/>
      <c r="B940" s="4"/>
      <c r="C940" s="4"/>
      <c r="D940" s="4"/>
      <c r="E940" s="4"/>
      <c r="F940"/>
      <c r="G940"/>
      <c r="AJ940" s="4"/>
      <c r="AK940" s="5"/>
    </row>
    <row r="941" spans="1:37" s="12" customFormat="1" ht="15" x14ac:dyDescent="0.25">
      <c r="A941" s="4"/>
      <c r="B941" s="4"/>
      <c r="C941" s="4"/>
      <c r="D941" s="4"/>
      <c r="E941" s="4"/>
      <c r="F941"/>
      <c r="G941"/>
      <c r="AJ941" s="4"/>
      <c r="AK941" s="5"/>
    </row>
    <row r="942" spans="1:37" s="12" customFormat="1" ht="15" x14ac:dyDescent="0.25">
      <c r="A942" s="4"/>
      <c r="B942" s="4"/>
      <c r="C942" s="4"/>
      <c r="D942" s="4"/>
      <c r="E942" s="4"/>
      <c r="F942"/>
      <c r="G942"/>
      <c r="AJ942" s="4"/>
      <c r="AK942" s="5"/>
    </row>
    <row r="943" spans="1:37" s="12" customFormat="1" ht="15" x14ac:dyDescent="0.25">
      <c r="A943" s="4"/>
      <c r="B943" s="4"/>
      <c r="C943" s="4"/>
      <c r="D943" s="4"/>
      <c r="E943" s="4"/>
      <c r="F943"/>
      <c r="G943"/>
      <c r="AJ943" s="4"/>
      <c r="AK943" s="5"/>
    </row>
    <row r="944" spans="1:37" s="12" customFormat="1" ht="15" x14ac:dyDescent="0.25">
      <c r="A944" s="4"/>
      <c r="B944" s="4"/>
      <c r="C944" s="4"/>
      <c r="D944" s="4"/>
      <c r="E944" s="4"/>
      <c r="F944"/>
      <c r="G944"/>
      <c r="AJ944" s="4"/>
      <c r="AK944" s="5"/>
    </row>
    <row r="945" spans="1:37" s="12" customFormat="1" ht="15" x14ac:dyDescent="0.25">
      <c r="A945" s="4"/>
      <c r="B945" s="4"/>
      <c r="C945" s="4"/>
      <c r="D945" s="4"/>
      <c r="E945" s="4"/>
      <c r="F945"/>
      <c r="G945"/>
      <c r="AJ945" s="4"/>
      <c r="AK945" s="5"/>
    </row>
    <row r="946" spans="1:37" s="12" customFormat="1" ht="15" x14ac:dyDescent="0.25">
      <c r="A946" s="4"/>
      <c r="B946" s="4"/>
      <c r="C946" s="4"/>
      <c r="D946" s="4"/>
      <c r="E946" s="4"/>
      <c r="F946"/>
      <c r="G946"/>
      <c r="AJ946" s="4"/>
      <c r="AK946" s="5"/>
    </row>
    <row r="947" spans="1:37" s="12" customFormat="1" ht="15" x14ac:dyDescent="0.25">
      <c r="A947" s="4"/>
      <c r="B947" s="4"/>
      <c r="C947" s="4"/>
      <c r="D947" s="4"/>
      <c r="E947" s="4"/>
      <c r="F947"/>
      <c r="G947"/>
      <c r="AJ947" s="4"/>
      <c r="AK947" s="5"/>
    </row>
    <row r="948" spans="1:37" s="12" customFormat="1" ht="15" x14ac:dyDescent="0.25">
      <c r="A948" s="4"/>
      <c r="B948" s="4"/>
      <c r="C948" s="4"/>
      <c r="D948" s="4"/>
      <c r="E948" s="4"/>
      <c r="F948"/>
      <c r="G948"/>
      <c r="AJ948" s="4"/>
      <c r="AK948" s="5"/>
    </row>
    <row r="949" spans="1:37" s="12" customFormat="1" ht="15" x14ac:dyDescent="0.25">
      <c r="A949" s="4"/>
      <c r="B949" s="4"/>
      <c r="C949" s="4"/>
      <c r="D949" s="4"/>
      <c r="E949" s="4"/>
      <c r="F949"/>
      <c r="G949"/>
      <c r="AJ949" s="4"/>
      <c r="AK949" s="5"/>
    </row>
    <row r="950" spans="1:37" s="12" customFormat="1" ht="15" x14ac:dyDescent="0.25">
      <c r="A950" s="4"/>
      <c r="B950" s="4"/>
      <c r="C950" s="4"/>
      <c r="D950" s="4"/>
      <c r="E950" s="4"/>
      <c r="F950"/>
      <c r="G950"/>
      <c r="AJ950" s="4"/>
      <c r="AK950" s="5"/>
    </row>
    <row r="951" spans="1:37" s="12" customFormat="1" ht="15" x14ac:dyDescent="0.25">
      <c r="A951" s="4"/>
      <c r="B951" s="4"/>
      <c r="C951" s="4"/>
      <c r="D951" s="4"/>
      <c r="E951" s="4"/>
      <c r="F951"/>
      <c r="G951"/>
      <c r="AJ951" s="4"/>
      <c r="AK951" s="5"/>
    </row>
    <row r="952" spans="1:37" s="12" customFormat="1" ht="15" x14ac:dyDescent="0.25">
      <c r="A952" s="4"/>
      <c r="B952" s="4"/>
      <c r="C952" s="4"/>
      <c r="D952" s="4"/>
      <c r="E952" s="4"/>
      <c r="F952"/>
      <c r="G952"/>
      <c r="AJ952" s="4"/>
      <c r="AK952" s="5"/>
    </row>
    <row r="953" spans="1:37" s="12" customFormat="1" ht="15" x14ac:dyDescent="0.25">
      <c r="A953" s="4"/>
      <c r="B953" s="4"/>
      <c r="C953" s="4"/>
      <c r="D953" s="4"/>
      <c r="E953" s="4"/>
      <c r="F953"/>
      <c r="G953"/>
      <c r="AJ953" s="4"/>
      <c r="AK953" s="5"/>
    </row>
    <row r="954" spans="1:37" s="12" customFormat="1" ht="15" x14ac:dyDescent="0.25">
      <c r="A954" s="4"/>
      <c r="B954" s="4"/>
      <c r="C954" s="4"/>
      <c r="D954" s="4"/>
      <c r="E954" s="4"/>
      <c r="F954"/>
      <c r="G954"/>
      <c r="AJ954" s="4"/>
      <c r="AK954" s="5"/>
    </row>
    <row r="955" spans="1:37" s="12" customFormat="1" ht="15" x14ac:dyDescent="0.25">
      <c r="A955" s="4"/>
      <c r="B955" s="4"/>
      <c r="C955" s="4"/>
      <c r="D955" s="4"/>
      <c r="E955" s="4"/>
      <c r="F955"/>
      <c r="G955"/>
      <c r="AJ955" s="4"/>
      <c r="AK955" s="5"/>
    </row>
    <row r="956" spans="1:37" s="12" customFormat="1" ht="15" x14ac:dyDescent="0.25">
      <c r="A956" s="4"/>
      <c r="B956" s="4"/>
      <c r="C956" s="4"/>
      <c r="D956" s="4"/>
      <c r="E956" s="4"/>
      <c r="F956"/>
      <c r="G956"/>
      <c r="AJ956" s="4"/>
      <c r="AK956" s="5"/>
    </row>
    <row r="957" spans="1:37" s="12" customFormat="1" ht="15" x14ac:dyDescent="0.25">
      <c r="A957" s="4"/>
      <c r="B957" s="4"/>
      <c r="C957" s="4"/>
      <c r="D957" s="4"/>
      <c r="E957" s="4"/>
      <c r="F957"/>
      <c r="G957"/>
      <c r="AJ957" s="4"/>
      <c r="AK957" s="5"/>
    </row>
    <row r="958" spans="1:37" s="12" customFormat="1" ht="15" x14ac:dyDescent="0.25">
      <c r="A958" s="4"/>
      <c r="B958" s="4"/>
      <c r="C958" s="4"/>
      <c r="D958" s="4"/>
      <c r="E958" s="4"/>
      <c r="F958"/>
      <c r="G958"/>
      <c r="AJ958" s="4"/>
      <c r="AK958" s="5"/>
    </row>
    <row r="959" spans="1:37" s="12" customFormat="1" ht="15" x14ac:dyDescent="0.25">
      <c r="A959" s="4"/>
      <c r="B959" s="4"/>
      <c r="C959" s="4"/>
      <c r="D959" s="4"/>
      <c r="E959" s="4"/>
      <c r="F959"/>
      <c r="G959"/>
      <c r="AJ959" s="4"/>
      <c r="AK959" s="5"/>
    </row>
    <row r="960" spans="1:37" s="12" customFormat="1" ht="15" x14ac:dyDescent="0.25">
      <c r="A960" s="4"/>
      <c r="B960" s="4"/>
      <c r="C960" s="4"/>
      <c r="D960" s="4"/>
      <c r="E960" s="4"/>
      <c r="F960"/>
      <c r="G960"/>
      <c r="AJ960" s="4"/>
      <c r="AK960" s="5"/>
    </row>
    <row r="961" spans="1:37" s="12" customFormat="1" ht="15" x14ac:dyDescent="0.25">
      <c r="A961" s="4"/>
      <c r="B961" s="4"/>
      <c r="C961" s="4"/>
      <c r="D961" s="4"/>
      <c r="E961" s="4"/>
      <c r="F961"/>
      <c r="G961"/>
      <c r="AJ961" s="4"/>
      <c r="AK961" s="5"/>
    </row>
    <row r="962" spans="1:37" s="12" customFormat="1" ht="15" x14ac:dyDescent="0.25">
      <c r="A962" s="4"/>
      <c r="B962" s="4"/>
      <c r="C962" s="4"/>
      <c r="D962" s="4"/>
      <c r="E962" s="4"/>
      <c r="F962"/>
      <c r="G962"/>
      <c r="AJ962" s="4"/>
      <c r="AK962" s="5"/>
    </row>
    <row r="963" spans="1:37" s="12" customFormat="1" ht="15" x14ac:dyDescent="0.25">
      <c r="A963" s="4"/>
      <c r="B963" s="4"/>
      <c r="C963" s="4"/>
      <c r="D963" s="4"/>
      <c r="E963" s="4"/>
      <c r="F963"/>
      <c r="G963"/>
      <c r="AJ963" s="4"/>
      <c r="AK963" s="5"/>
    </row>
    <row r="964" spans="1:37" s="12" customFormat="1" ht="15" x14ac:dyDescent="0.25">
      <c r="A964" s="4"/>
      <c r="B964" s="4"/>
      <c r="C964" s="4"/>
      <c r="D964" s="4"/>
      <c r="E964" s="4"/>
      <c r="F964"/>
      <c r="G964"/>
      <c r="AJ964" s="4"/>
      <c r="AK964" s="5"/>
    </row>
    <row r="965" spans="1:37" s="12" customFormat="1" ht="15" x14ac:dyDescent="0.25">
      <c r="A965" s="4"/>
      <c r="B965" s="4"/>
      <c r="C965" s="4"/>
      <c r="D965" s="4"/>
      <c r="E965" s="4"/>
      <c r="F965"/>
      <c r="G965"/>
      <c r="AJ965" s="4"/>
      <c r="AK965" s="5"/>
    </row>
    <row r="966" spans="1:37" s="12" customFormat="1" ht="15" x14ac:dyDescent="0.25">
      <c r="A966" s="4"/>
      <c r="B966" s="4"/>
      <c r="C966" s="4"/>
      <c r="D966" s="4"/>
      <c r="E966" s="4"/>
      <c r="F966"/>
      <c r="G966"/>
      <c r="AJ966" s="4"/>
      <c r="AK966" s="5"/>
    </row>
    <row r="967" spans="1:37" s="12" customFormat="1" ht="15" x14ac:dyDescent="0.25">
      <c r="A967" s="4"/>
      <c r="B967" s="4"/>
      <c r="C967" s="4"/>
      <c r="D967" s="4"/>
      <c r="E967" s="4"/>
      <c r="F967"/>
      <c r="G967"/>
      <c r="AJ967" s="4"/>
      <c r="AK967" s="5"/>
    </row>
    <row r="968" spans="1:37" s="12" customFormat="1" ht="15" x14ac:dyDescent="0.25">
      <c r="A968" s="4"/>
      <c r="B968" s="4"/>
      <c r="C968" s="4"/>
      <c r="D968" s="4"/>
      <c r="E968" s="4"/>
      <c r="F968"/>
      <c r="G968"/>
      <c r="AJ968" s="4"/>
      <c r="AK968" s="5"/>
    </row>
    <row r="969" spans="1:37" s="12" customFormat="1" ht="15" x14ac:dyDescent="0.25">
      <c r="A969" s="4"/>
      <c r="B969" s="4"/>
      <c r="C969" s="4"/>
      <c r="D969" s="4"/>
      <c r="E969" s="4"/>
      <c r="F969"/>
      <c r="G969"/>
      <c r="AJ969" s="4"/>
      <c r="AK969" s="5"/>
    </row>
    <row r="970" spans="1:37" s="12" customFormat="1" ht="15" x14ac:dyDescent="0.25">
      <c r="A970" s="4"/>
      <c r="B970" s="4"/>
      <c r="C970" s="4"/>
      <c r="D970" s="4"/>
      <c r="E970" s="4"/>
      <c r="F970"/>
      <c r="G970"/>
      <c r="AJ970" s="4"/>
      <c r="AK970" s="5"/>
    </row>
    <row r="971" spans="1:37" s="12" customFormat="1" ht="15" x14ac:dyDescent="0.25">
      <c r="A971" s="4"/>
      <c r="B971" s="4"/>
      <c r="C971" s="4"/>
      <c r="D971" s="4"/>
      <c r="E971" s="4"/>
      <c r="F971"/>
      <c r="G971"/>
      <c r="AJ971" s="4"/>
      <c r="AK971" s="5"/>
    </row>
    <row r="972" spans="1:37" s="12" customFormat="1" ht="15" x14ac:dyDescent="0.25">
      <c r="A972" s="4"/>
      <c r="B972" s="4"/>
      <c r="C972" s="4"/>
      <c r="D972" s="4"/>
      <c r="E972" s="4"/>
      <c r="F972"/>
      <c r="G972"/>
      <c r="AJ972" s="4"/>
      <c r="AK972" s="5"/>
    </row>
    <row r="973" spans="1:37" s="12" customFormat="1" ht="15" x14ac:dyDescent="0.25">
      <c r="A973" s="4"/>
      <c r="B973" s="4"/>
      <c r="C973" s="4"/>
      <c r="D973" s="4"/>
      <c r="E973" s="4"/>
      <c r="F973"/>
      <c r="G973"/>
      <c r="AJ973" s="4"/>
      <c r="AK973" s="5"/>
    </row>
    <row r="974" spans="1:37" s="12" customFormat="1" ht="15" x14ac:dyDescent="0.25">
      <c r="A974" s="4"/>
      <c r="B974" s="4"/>
      <c r="C974" s="4"/>
      <c r="D974" s="4"/>
      <c r="E974" s="4"/>
      <c r="F974"/>
      <c r="G974"/>
      <c r="AJ974" s="4"/>
      <c r="AK974" s="5"/>
    </row>
    <row r="975" spans="1:37" s="12" customFormat="1" ht="15" x14ac:dyDescent="0.25">
      <c r="A975" s="4"/>
      <c r="B975" s="4"/>
      <c r="C975" s="4"/>
      <c r="D975" s="4"/>
      <c r="E975" s="4"/>
      <c r="F975"/>
      <c r="G975"/>
      <c r="AJ975" s="4"/>
      <c r="AK975" s="5"/>
    </row>
    <row r="976" spans="1:37" s="12" customFormat="1" ht="15" x14ac:dyDescent="0.25">
      <c r="A976" s="4"/>
      <c r="B976" s="4"/>
      <c r="C976" s="4"/>
      <c r="D976" s="4"/>
      <c r="E976" s="4"/>
      <c r="F976"/>
      <c r="G976"/>
      <c r="AJ976" s="4"/>
      <c r="AK976" s="5"/>
    </row>
    <row r="977" spans="1:37" s="12" customFormat="1" ht="15" x14ac:dyDescent="0.25">
      <c r="A977" s="4"/>
      <c r="B977" s="4"/>
      <c r="C977" s="4"/>
      <c r="D977" s="4"/>
      <c r="E977" s="4"/>
      <c r="F977"/>
      <c r="G977"/>
      <c r="AJ977" s="4"/>
      <c r="AK977" s="5"/>
    </row>
    <row r="978" spans="1:37" s="12" customFormat="1" ht="15" x14ac:dyDescent="0.25">
      <c r="A978" s="4"/>
      <c r="B978" s="4"/>
      <c r="C978" s="4"/>
      <c r="D978" s="4"/>
      <c r="E978" s="4"/>
      <c r="F978"/>
      <c r="G978"/>
      <c r="AJ978" s="4"/>
      <c r="AK978" s="5"/>
    </row>
    <row r="979" spans="1:37" s="12" customFormat="1" ht="15" x14ac:dyDescent="0.25">
      <c r="A979" s="4"/>
      <c r="B979" s="4"/>
      <c r="C979" s="4"/>
      <c r="D979" s="4"/>
      <c r="E979" s="4"/>
      <c r="F979"/>
      <c r="G979"/>
      <c r="AJ979" s="4"/>
      <c r="AK979" s="5"/>
    </row>
    <row r="980" spans="1:37" s="12" customFormat="1" ht="15" x14ac:dyDescent="0.25">
      <c r="A980" s="4"/>
      <c r="B980" s="4"/>
      <c r="C980" s="4"/>
      <c r="D980" s="4"/>
      <c r="E980" s="4"/>
      <c r="F980"/>
      <c r="G980"/>
      <c r="AJ980" s="4"/>
      <c r="AK980" s="5"/>
    </row>
    <row r="981" spans="1:37" s="12" customFormat="1" ht="15" x14ac:dyDescent="0.25">
      <c r="A981" s="4"/>
      <c r="B981" s="4"/>
      <c r="C981" s="4"/>
      <c r="D981" s="4"/>
      <c r="E981" s="4"/>
      <c r="F981"/>
      <c r="G981"/>
      <c r="AJ981" s="4"/>
      <c r="AK981" s="5"/>
    </row>
    <row r="982" spans="1:37" s="12" customFormat="1" ht="15" x14ac:dyDescent="0.25">
      <c r="A982" s="4"/>
      <c r="B982" s="4"/>
      <c r="C982" s="4"/>
      <c r="D982" s="4"/>
      <c r="E982" s="4"/>
      <c r="F982"/>
      <c r="G982"/>
      <c r="AJ982" s="4"/>
      <c r="AK982" s="5"/>
    </row>
    <row r="983" spans="1:37" s="12" customFormat="1" ht="15" x14ac:dyDescent="0.25">
      <c r="A983" s="4"/>
      <c r="B983" s="4"/>
      <c r="C983" s="4"/>
      <c r="D983" s="4"/>
      <c r="E983" s="4"/>
      <c r="F983"/>
      <c r="G983"/>
      <c r="AJ983" s="4"/>
      <c r="AK983" s="5"/>
    </row>
    <row r="984" spans="1:37" s="12" customFormat="1" ht="15" x14ac:dyDescent="0.25">
      <c r="A984" s="4"/>
      <c r="B984" s="4"/>
      <c r="C984" s="4"/>
      <c r="D984" s="4"/>
      <c r="E984" s="4"/>
      <c r="F984"/>
      <c r="G984"/>
      <c r="AJ984" s="4"/>
      <c r="AK984" s="5"/>
    </row>
    <row r="985" spans="1:37" s="12" customFormat="1" ht="15" x14ac:dyDescent="0.25">
      <c r="A985" s="4"/>
      <c r="B985" s="4"/>
      <c r="C985" s="4"/>
      <c r="D985" s="4"/>
      <c r="E985" s="4"/>
      <c r="F985"/>
      <c r="G985"/>
      <c r="AJ985" s="4"/>
      <c r="AK985" s="5"/>
    </row>
    <row r="986" spans="1:37" s="12" customFormat="1" ht="15" x14ac:dyDescent="0.25">
      <c r="A986" s="4"/>
      <c r="B986" s="4"/>
      <c r="C986" s="4"/>
      <c r="D986" s="4"/>
      <c r="E986" s="4"/>
      <c r="F986"/>
      <c r="G986"/>
      <c r="AJ986" s="4"/>
      <c r="AK986" s="5"/>
    </row>
    <row r="987" spans="1:37" s="12" customFormat="1" ht="15" x14ac:dyDescent="0.25">
      <c r="A987" s="4"/>
      <c r="B987" s="4"/>
      <c r="C987" s="4"/>
      <c r="D987" s="4"/>
      <c r="E987" s="4"/>
      <c r="F987"/>
      <c r="G987"/>
      <c r="AJ987" s="4"/>
      <c r="AK987" s="5"/>
    </row>
    <row r="988" spans="1:37" s="12" customFormat="1" ht="15" x14ac:dyDescent="0.25">
      <c r="A988" s="4"/>
      <c r="B988" s="4"/>
      <c r="C988" s="4"/>
      <c r="D988" s="4"/>
      <c r="E988" s="4"/>
      <c r="F988"/>
      <c r="G988"/>
      <c r="AJ988" s="4"/>
      <c r="AK988" s="5"/>
    </row>
    <row r="989" spans="1:37" s="12" customFormat="1" ht="15" x14ac:dyDescent="0.25">
      <c r="A989" s="4"/>
      <c r="B989" s="4"/>
      <c r="C989" s="4"/>
      <c r="D989" s="4"/>
      <c r="E989" s="4"/>
      <c r="F989"/>
      <c r="G989"/>
      <c r="AJ989" s="4"/>
      <c r="AK989" s="5"/>
    </row>
    <row r="990" spans="1:37" s="12" customFormat="1" ht="15" x14ac:dyDescent="0.25">
      <c r="A990" s="4"/>
      <c r="B990" s="4"/>
      <c r="C990" s="4"/>
      <c r="D990" s="4"/>
      <c r="E990" s="4"/>
      <c r="F990"/>
      <c r="G990"/>
      <c r="AJ990" s="4"/>
      <c r="AK990" s="5"/>
    </row>
    <row r="991" spans="1:37" s="12" customFormat="1" ht="15" x14ac:dyDescent="0.25">
      <c r="A991" s="4"/>
      <c r="B991" s="4"/>
      <c r="C991" s="4"/>
      <c r="D991" s="4"/>
      <c r="E991" s="4"/>
      <c r="F991"/>
      <c r="G991"/>
      <c r="AJ991" s="4"/>
      <c r="AK991" s="5"/>
    </row>
    <row r="992" spans="1:37" s="12" customFormat="1" ht="15" x14ac:dyDescent="0.25">
      <c r="A992" s="4"/>
      <c r="B992" s="4"/>
      <c r="C992" s="4"/>
      <c r="D992" s="4"/>
      <c r="E992" s="4"/>
      <c r="F992"/>
      <c r="G992"/>
      <c r="AJ992" s="4"/>
      <c r="AK992" s="5"/>
    </row>
    <row r="993" spans="1:37" s="12" customFormat="1" ht="15" x14ac:dyDescent="0.25">
      <c r="A993" s="4"/>
      <c r="B993" s="4"/>
      <c r="C993" s="4"/>
      <c r="D993" s="4"/>
      <c r="E993" s="4"/>
      <c r="F993"/>
      <c r="G993"/>
      <c r="AJ993" s="4"/>
      <c r="AK993" s="5"/>
    </row>
    <row r="994" spans="1:37" s="12" customFormat="1" ht="15" x14ac:dyDescent="0.25">
      <c r="A994" s="4"/>
      <c r="B994" s="4"/>
      <c r="C994" s="4"/>
      <c r="D994" s="4"/>
      <c r="E994" s="4"/>
      <c r="F994"/>
      <c r="G994"/>
      <c r="AJ994" s="4"/>
      <c r="AK994" s="5"/>
    </row>
    <row r="995" spans="1:37" s="12" customFormat="1" ht="15" x14ac:dyDescent="0.25">
      <c r="A995" s="4"/>
      <c r="B995" s="4"/>
      <c r="C995" s="4"/>
      <c r="D995" s="4"/>
      <c r="E995" s="4"/>
      <c r="F995"/>
      <c r="G995"/>
      <c r="AJ995" s="4"/>
      <c r="AK995" s="5"/>
    </row>
    <row r="996" spans="1:37" s="12" customFormat="1" ht="15" x14ac:dyDescent="0.25">
      <c r="A996" s="4"/>
      <c r="B996" s="4"/>
      <c r="C996" s="4"/>
      <c r="D996" s="4"/>
      <c r="E996" s="4"/>
      <c r="F996"/>
      <c r="G996"/>
      <c r="AJ996" s="4"/>
      <c r="AK996" s="5"/>
    </row>
    <row r="997" spans="1:37" s="12" customFormat="1" ht="15" x14ac:dyDescent="0.25">
      <c r="A997" s="4"/>
      <c r="B997" s="4"/>
      <c r="C997" s="4"/>
      <c r="D997" s="4"/>
      <c r="E997" s="4"/>
      <c r="F997"/>
      <c r="G997"/>
      <c r="AJ997" s="4"/>
      <c r="AK997" s="5"/>
    </row>
    <row r="998" spans="1:37" s="12" customFormat="1" ht="15" x14ac:dyDescent="0.25">
      <c r="A998" s="4"/>
      <c r="B998" s="4"/>
      <c r="C998" s="4"/>
      <c r="D998" s="4"/>
      <c r="E998" s="4"/>
      <c r="F998"/>
      <c r="G998"/>
      <c r="AJ998" s="4"/>
      <c r="AK998" s="5"/>
    </row>
    <row r="999" spans="1:37" s="12" customFormat="1" ht="15" x14ac:dyDescent="0.25">
      <c r="A999" s="4"/>
      <c r="B999" s="4"/>
      <c r="C999" s="4"/>
      <c r="D999" s="4"/>
      <c r="E999" s="4"/>
      <c r="F999"/>
      <c r="G999"/>
      <c r="AJ999" s="4"/>
      <c r="AK999" s="5"/>
    </row>
    <row r="1000" spans="1:37" s="12" customFormat="1" ht="15" x14ac:dyDescent="0.25">
      <c r="A1000" s="4"/>
      <c r="B1000" s="4"/>
      <c r="C1000" s="4"/>
      <c r="D1000" s="4"/>
      <c r="E1000" s="4"/>
      <c r="F1000"/>
      <c r="G1000"/>
      <c r="AJ1000" s="4"/>
      <c r="AK1000" s="5"/>
    </row>
    <row r="1001" spans="1:37" s="12" customFormat="1" ht="15" x14ac:dyDescent="0.25">
      <c r="A1001" s="4"/>
      <c r="B1001" s="4"/>
      <c r="C1001" s="4"/>
      <c r="D1001" s="4"/>
      <c r="E1001" s="4"/>
      <c r="F1001"/>
      <c r="G1001"/>
      <c r="AJ1001" s="4"/>
      <c r="AK1001" s="5"/>
    </row>
    <row r="1002" spans="1:37" s="12" customFormat="1" ht="15" x14ac:dyDescent="0.25">
      <c r="A1002" s="4"/>
      <c r="B1002" s="4"/>
      <c r="C1002" s="4"/>
      <c r="D1002" s="4"/>
      <c r="E1002" s="4"/>
      <c r="F1002"/>
      <c r="G1002"/>
      <c r="AJ1002" s="4"/>
      <c r="AK1002" s="5"/>
    </row>
    <row r="1003" spans="1:37" s="12" customFormat="1" ht="15" x14ac:dyDescent="0.25">
      <c r="A1003" s="4"/>
      <c r="B1003" s="4"/>
      <c r="C1003" s="4"/>
      <c r="D1003" s="4"/>
      <c r="E1003" s="4"/>
      <c r="F1003"/>
      <c r="G1003"/>
      <c r="AJ1003" s="4"/>
      <c r="AK1003" s="5"/>
    </row>
    <row r="1004" spans="1:37" s="12" customFormat="1" ht="15" x14ac:dyDescent="0.25">
      <c r="A1004" s="4"/>
      <c r="B1004" s="4"/>
      <c r="C1004" s="4"/>
      <c r="D1004" s="4"/>
      <c r="E1004" s="4"/>
      <c r="F1004"/>
      <c r="G1004"/>
      <c r="AJ1004" s="4"/>
      <c r="AK1004" s="5"/>
    </row>
    <row r="1005" spans="1:37" s="12" customFormat="1" ht="15" x14ac:dyDescent="0.25">
      <c r="A1005" s="4"/>
      <c r="B1005" s="4"/>
      <c r="C1005" s="4"/>
      <c r="D1005" s="4"/>
      <c r="E1005" s="4"/>
      <c r="F1005"/>
      <c r="G1005"/>
      <c r="AJ1005" s="4"/>
      <c r="AK1005" s="5"/>
    </row>
    <row r="1006" spans="1:37" s="12" customFormat="1" ht="15" x14ac:dyDescent="0.25">
      <c r="A1006" s="4"/>
      <c r="B1006" s="4"/>
      <c r="C1006" s="4"/>
      <c r="D1006" s="4"/>
      <c r="E1006" s="4"/>
      <c r="F1006"/>
      <c r="G1006"/>
      <c r="AJ1006" s="4"/>
      <c r="AK1006" s="5"/>
    </row>
    <row r="1007" spans="1:37" s="12" customFormat="1" ht="15" x14ac:dyDescent="0.25">
      <c r="A1007" s="4"/>
      <c r="B1007" s="4"/>
      <c r="C1007" s="4"/>
      <c r="D1007" s="4"/>
      <c r="E1007" s="4"/>
      <c r="F1007"/>
      <c r="G1007"/>
      <c r="AJ1007" s="4"/>
      <c r="AK1007" s="5"/>
    </row>
    <row r="1008" spans="1:37" s="12" customFormat="1" ht="15" x14ac:dyDescent="0.25">
      <c r="A1008" s="4"/>
      <c r="B1008" s="4"/>
      <c r="C1008" s="4"/>
      <c r="D1008" s="4"/>
      <c r="E1008" s="4"/>
      <c r="F1008"/>
      <c r="G1008"/>
      <c r="AJ1008" s="4"/>
      <c r="AK1008" s="5"/>
    </row>
    <row r="1009" spans="1:38" s="12" customFormat="1" ht="15" x14ac:dyDescent="0.25">
      <c r="A1009" s="4"/>
      <c r="B1009" s="4"/>
      <c r="C1009" s="4"/>
      <c r="D1009" s="4"/>
      <c r="E1009" s="4"/>
      <c r="F1009"/>
      <c r="G1009"/>
      <c r="AJ1009" s="4"/>
      <c r="AK1009" s="5"/>
    </row>
    <row r="1010" spans="1:38" s="12" customFormat="1" ht="15" x14ac:dyDescent="0.25">
      <c r="A1010" s="4"/>
      <c r="B1010" s="4"/>
      <c r="C1010" s="4"/>
      <c r="D1010" s="4"/>
      <c r="E1010" s="4"/>
      <c r="F1010"/>
      <c r="G1010"/>
      <c r="AJ1010" s="4"/>
      <c r="AK1010" s="5"/>
    </row>
    <row r="1011" spans="1:38" s="12" customFormat="1" ht="15" x14ac:dyDescent="0.25">
      <c r="A1011" s="4"/>
      <c r="B1011" s="4"/>
      <c r="C1011" s="4"/>
      <c r="D1011" s="4"/>
      <c r="E1011" s="4"/>
      <c r="F1011"/>
      <c r="G1011"/>
      <c r="AJ1011" s="4"/>
      <c r="AK1011" s="5"/>
    </row>
    <row r="1012" spans="1:38" s="12" customFormat="1" ht="15" x14ac:dyDescent="0.25">
      <c r="A1012" s="4"/>
      <c r="B1012" s="4"/>
      <c r="C1012" s="4"/>
      <c r="D1012" s="4"/>
      <c r="E1012" s="4"/>
      <c r="F1012"/>
      <c r="G1012"/>
      <c r="AJ1012" s="4"/>
      <c r="AK1012" s="5"/>
    </row>
    <row r="1013" spans="1:38" s="12" customFormat="1" ht="15" x14ac:dyDescent="0.25">
      <c r="A1013" s="4"/>
      <c r="B1013" s="4"/>
      <c r="C1013" s="4"/>
      <c r="D1013" s="4"/>
      <c r="E1013" s="4"/>
      <c r="F1013"/>
      <c r="G1013"/>
      <c r="AJ1013" s="4"/>
      <c r="AK1013" s="5"/>
    </row>
    <row r="1014" spans="1:38" s="12" customFormat="1" ht="15" x14ac:dyDescent="0.25">
      <c r="A1014" s="4"/>
      <c r="B1014" s="4"/>
      <c r="C1014" s="4"/>
      <c r="D1014" s="4"/>
      <c r="E1014" s="4"/>
      <c r="F1014"/>
      <c r="G1014"/>
      <c r="AJ1014" s="4"/>
      <c r="AK1014" s="5"/>
    </row>
    <row r="1015" spans="1:38" s="12" customFormat="1" ht="15" x14ac:dyDescent="0.25">
      <c r="A1015" s="4"/>
      <c r="B1015" s="4"/>
      <c r="C1015" s="4"/>
      <c r="D1015" s="4"/>
      <c r="E1015" s="4"/>
      <c r="F1015"/>
      <c r="G1015"/>
      <c r="AJ1015" s="4"/>
      <c r="AK1015" s="5"/>
    </row>
    <row r="1016" spans="1:38" s="12" customFormat="1" ht="15" x14ac:dyDescent="0.25">
      <c r="A1016" s="4"/>
      <c r="B1016" s="4"/>
      <c r="C1016" s="4"/>
      <c r="D1016" s="4"/>
      <c r="E1016" s="4"/>
      <c r="F1016"/>
      <c r="G1016"/>
      <c r="AJ1016" s="4"/>
      <c r="AK1016" s="5"/>
    </row>
    <row r="1017" spans="1:38" s="12" customFormat="1" ht="15" x14ac:dyDescent="0.25">
      <c r="A1017" s="4"/>
      <c r="B1017" s="4"/>
      <c r="C1017" s="4"/>
      <c r="D1017" s="4"/>
      <c r="E1017" s="4"/>
      <c r="F1017"/>
      <c r="G1017"/>
      <c r="AJ1017" s="4"/>
      <c r="AK1017" s="5"/>
    </row>
    <row r="1018" spans="1:38" s="12" customFormat="1" ht="15" x14ac:dyDescent="0.25">
      <c r="A1018" s="4"/>
      <c r="B1018" s="4"/>
      <c r="C1018" s="4"/>
      <c r="D1018" s="4"/>
      <c r="E1018" s="4"/>
      <c r="F1018"/>
      <c r="G1018"/>
      <c r="AJ1018" s="4"/>
      <c r="AK1018" s="5"/>
    </row>
    <row r="1019" spans="1:38" s="12" customFormat="1" ht="15" x14ac:dyDescent="0.25">
      <c r="A1019" s="4"/>
      <c r="B1019" s="4"/>
      <c r="C1019" s="4"/>
      <c r="D1019" s="4"/>
      <c r="E1019" s="4"/>
      <c r="F1019"/>
      <c r="G1019"/>
      <c r="AJ1019" s="4"/>
      <c r="AK1019" s="5"/>
    </row>
    <row r="1020" spans="1:38" s="12" customFormat="1" ht="15" x14ac:dyDescent="0.25">
      <c r="A1020" s="4"/>
      <c r="B1020" s="4"/>
      <c r="C1020" s="4"/>
      <c r="D1020" s="4"/>
      <c r="E1020" s="4"/>
      <c r="F1020"/>
      <c r="G1020"/>
      <c r="AJ1020" s="4"/>
      <c r="AK1020" s="5"/>
    </row>
    <row r="1021" spans="1:38" ht="15" x14ac:dyDescent="0.25">
      <c r="C1021" s="4"/>
      <c r="D1021" s="4"/>
      <c r="E1021" s="4"/>
      <c r="F1021"/>
      <c r="G1021"/>
      <c r="AF1021" s="12"/>
      <c r="AG1021" s="12"/>
      <c r="AH1021" s="12"/>
      <c r="AI1021" s="12"/>
      <c r="AJ1021" s="12"/>
      <c r="AL1021" s="5"/>
    </row>
    <row r="1022" spans="1:38" x14ac:dyDescent="0.2">
      <c r="C1022" s="4"/>
      <c r="D1022" s="4"/>
      <c r="E1022" s="4"/>
      <c r="F1022" s="4"/>
      <c r="G1022" s="4"/>
      <c r="AF1022" s="12"/>
      <c r="AG1022" s="12"/>
      <c r="AH1022" s="12"/>
      <c r="AI1022" s="12"/>
      <c r="AJ1022" s="12"/>
      <c r="AL1022" s="5"/>
    </row>
    <row r="1023" spans="1:38" x14ac:dyDescent="0.2">
      <c r="C1023" s="4"/>
      <c r="D1023" s="4"/>
      <c r="E1023" s="4"/>
      <c r="F1023" s="4"/>
      <c r="G1023" s="4"/>
      <c r="AF1023" s="12"/>
      <c r="AG1023" s="12"/>
      <c r="AH1023" s="12"/>
      <c r="AI1023" s="12"/>
      <c r="AJ1023" s="12"/>
      <c r="AL1023" s="5"/>
    </row>
    <row r="1024" spans="1:38" x14ac:dyDescent="0.2">
      <c r="C1024" s="4"/>
      <c r="D1024" s="4"/>
      <c r="E1024" s="4"/>
      <c r="F1024" s="4"/>
      <c r="G1024" s="4"/>
      <c r="AF1024" s="12"/>
      <c r="AG1024" s="12"/>
      <c r="AH1024" s="12"/>
      <c r="AI1024" s="12"/>
      <c r="AJ1024" s="12"/>
      <c r="AL1024" s="5"/>
    </row>
    <row r="1025" spans="5:7" x14ac:dyDescent="0.2">
      <c r="E1025" s="4"/>
      <c r="F1025" s="4"/>
      <c r="G1025" s="4"/>
    </row>
    <row r="1026" spans="5:7" x14ac:dyDescent="0.2">
      <c r="E1026" s="4"/>
    </row>
  </sheetData>
  <sheetProtection algorithmName="SHA-512" hashValue="yG/e3UZO+1BtMcj/A3NOhfvDABc6f0sG+b6L+1ag4x9egrmoF/kIa9uFLQ/XX11LIEe/o+vqbnNhQDHoYgVeaw==" saltValue="Qi78dS0APcfHmxErUEu0Rw==" spinCount="100000" sheet="1" autoFilter="0"/>
  <customSheetViews>
    <customSheetView guid="{F6944D1D-EB59-4805-AF21-A03688D1882C}">
      <selection activeCell="D6" sqref="D6"/>
      <colBreaks count="1" manualBreakCount="1">
        <brk id="31" max="41" man="1"/>
      </colBreaks>
      <pageMargins left="0.75" right="0.75" top="1" bottom="1" header="0.5" footer="0.5"/>
      <pageSetup paperSize="9" scale="75" orientation="landscape" r:id="rId1"/>
      <headerFooter alignWithMargins="0"/>
    </customSheetView>
    <customSheetView guid="{0CC9586D-DEC8-48D3-AD62-EDB82E4D3123}" showPageBreaks="1" printArea="1">
      <selection activeCell="D6" sqref="D6"/>
      <colBreaks count="2" manualBreakCount="2">
        <brk id="5" max="42" man="1"/>
        <brk id="31" max="41" man="1"/>
      </colBreaks>
      <pageMargins left="0.75" right="0.75" top="1" bottom="1" header="0.5" footer="0.5"/>
      <pageSetup paperSize="9" scale="75" orientation="landscape" r:id="rId2"/>
      <headerFooter alignWithMargins="0"/>
    </customSheetView>
  </customSheetViews>
  <mergeCells count="9">
    <mergeCell ref="C41:D41"/>
    <mergeCell ref="F41:G41"/>
    <mergeCell ref="C38:D38"/>
    <mergeCell ref="C39:D39"/>
    <mergeCell ref="C40:D40"/>
    <mergeCell ref="F1:H1"/>
    <mergeCell ref="F38:G38"/>
    <mergeCell ref="F39:G39"/>
    <mergeCell ref="F40:G40"/>
  </mergeCells>
  <conditionalFormatting sqref="G555:G564 G566:G577 G579:G583 K527:M527 G527:I527 G598:G599 G528:G543 G545:G553 G621:G622 G625:G628 G605 G601:G603 G611:G616 K617 K534:Q534 G633:G634 G607:G609 H537:P537 S537:Z537 G630:G631 G585:G596">
    <cfRule type="cellIs" dxfId="1172" priority="33" stopIfTrue="1" operator="notEqual">
      <formula>H527</formula>
    </cfRule>
  </conditionalFormatting>
  <conditionalFormatting sqref="J527">
    <cfRule type="cellIs" dxfId="1171" priority="32" stopIfTrue="1" operator="notEqual">
      <formula>K527</formula>
    </cfRule>
  </conditionalFormatting>
  <conditionalFormatting sqref="H528:P528">
    <cfRule type="cellIs" dxfId="1170" priority="31" stopIfTrue="1" operator="notEqual">
      <formula>I528</formula>
    </cfRule>
  </conditionalFormatting>
  <conditionalFormatting sqref="H529:O529">
    <cfRule type="cellIs" dxfId="1169" priority="30" stopIfTrue="1" operator="notEqual">
      <formula>I529</formula>
    </cfRule>
  </conditionalFormatting>
  <conditionalFormatting sqref="H530:L530">
    <cfRule type="cellIs" dxfId="1168" priority="29" stopIfTrue="1" operator="notEqual">
      <formula>I530</formula>
    </cfRule>
  </conditionalFormatting>
  <conditionalFormatting sqref="H531:O531">
    <cfRule type="cellIs" dxfId="1167" priority="28" stopIfTrue="1" operator="notEqual">
      <formula>I531</formula>
    </cfRule>
  </conditionalFormatting>
  <conditionalFormatting sqref="H532:O532">
    <cfRule type="cellIs" dxfId="1166" priority="27" stopIfTrue="1" operator="notEqual">
      <formula>I532</formula>
    </cfRule>
  </conditionalFormatting>
  <conditionalFormatting sqref="H533:O533">
    <cfRule type="cellIs" dxfId="1165" priority="26" stopIfTrue="1" operator="notEqual">
      <formula>I533</formula>
    </cfRule>
  </conditionalFormatting>
  <conditionalFormatting sqref="H535:P535">
    <cfRule type="cellIs" dxfId="1164" priority="24" stopIfTrue="1" operator="notEqual">
      <formula>I535</formula>
    </cfRule>
  </conditionalFormatting>
  <conditionalFormatting sqref="H536:U536">
    <cfRule type="cellIs" dxfId="1163" priority="23" stopIfTrue="1" operator="notEqual">
      <formula>I536</formula>
    </cfRule>
  </conditionalFormatting>
  <conditionalFormatting sqref="H538:R538">
    <cfRule type="cellIs" dxfId="1162" priority="21" stopIfTrue="1" operator="notEqual">
      <formula>I538</formula>
    </cfRule>
  </conditionalFormatting>
  <conditionalFormatting sqref="H539:N539">
    <cfRule type="cellIs" dxfId="1161" priority="20" stopIfTrue="1" operator="notEqual">
      <formula>I539</formula>
    </cfRule>
  </conditionalFormatting>
  <conditionalFormatting sqref="H540:P540">
    <cfRule type="cellIs" dxfId="1160" priority="19" stopIfTrue="1" operator="notEqual">
      <formula>I540</formula>
    </cfRule>
  </conditionalFormatting>
  <conditionalFormatting sqref="H541:M541">
    <cfRule type="cellIs" dxfId="1159" priority="18" stopIfTrue="1" operator="notEqual">
      <formula>I541</formula>
    </cfRule>
  </conditionalFormatting>
  <conditionalFormatting sqref="H542:Q542">
    <cfRule type="cellIs" dxfId="1158" priority="17" stopIfTrue="1" operator="notEqual">
      <formula>I542</formula>
    </cfRule>
  </conditionalFormatting>
  <conditionalFormatting sqref="H543:R543">
    <cfRule type="cellIs" dxfId="1157" priority="16" stopIfTrue="1" operator="notEqual">
      <formula>I543</formula>
    </cfRule>
  </conditionalFormatting>
  <conditionalFormatting sqref="H544 Q537:R537 K534">
    <cfRule type="cellIs" dxfId="1156" priority="249" stopIfTrue="1" operator="notEqual">
      <formula>J534</formula>
    </cfRule>
  </conditionalFormatting>
  <conditionalFormatting sqref="G597">
    <cfRule type="cellIs" dxfId="1155" priority="15" stopIfTrue="1" operator="notEqual">
      <formula>H597</formula>
    </cfRule>
  </conditionalFormatting>
  <conditionalFormatting sqref="G544">
    <cfRule type="cellIs" dxfId="1154" priority="565" stopIfTrue="1" operator="notEqual">
      <formula>#REF!</formula>
    </cfRule>
  </conditionalFormatting>
  <conditionalFormatting sqref="G610">
    <cfRule type="cellIs" dxfId="1153" priority="14" stopIfTrue="1" operator="notEqual">
      <formula>H610</formula>
    </cfRule>
  </conditionalFormatting>
  <conditionalFormatting sqref="G623:G624">
    <cfRule type="cellIs" dxfId="1152" priority="11" stopIfTrue="1" operator="notEqual">
      <formula>H623</formula>
    </cfRule>
  </conditionalFormatting>
  <conditionalFormatting sqref="G604">
    <cfRule type="cellIs" dxfId="1151" priority="10" stopIfTrue="1" operator="notEqual">
      <formula>H604</formula>
    </cfRule>
  </conditionalFormatting>
  <conditionalFormatting sqref="I615">
    <cfRule type="cellIs" dxfId="1150" priority="9" stopIfTrue="1" operator="notEqual">
      <formula>J615</formula>
    </cfRule>
  </conditionalFormatting>
  <conditionalFormatting sqref="I616">
    <cfRule type="cellIs" dxfId="1149" priority="8" stopIfTrue="1" operator="notEqual">
      <formula>J616</formula>
    </cfRule>
  </conditionalFormatting>
  <conditionalFormatting sqref="G624">
    <cfRule type="cellIs" dxfId="1148" priority="7" stopIfTrue="1" operator="notEqual">
      <formula>H624</formula>
    </cfRule>
  </conditionalFormatting>
  <conditionalFormatting sqref="G602">
    <cfRule type="cellIs" dxfId="1147" priority="6" stopIfTrue="1" operator="notEqual">
      <formula>H602</formula>
    </cfRule>
  </conditionalFormatting>
  <conditionalFormatting sqref="G602">
    <cfRule type="cellIs" dxfId="1146" priority="5" stopIfTrue="1" operator="notEqual">
      <formula>H602</formula>
    </cfRule>
  </conditionalFormatting>
  <conditionalFormatting sqref="G619">
    <cfRule type="cellIs" dxfId="1145" priority="567" stopIfTrue="1" operator="notEqual">
      <formula>#REF!</formula>
    </cfRule>
  </conditionalFormatting>
  <conditionalFormatting sqref="K619">
    <cfRule type="cellIs" dxfId="1144" priority="574" stopIfTrue="1" operator="notEqual">
      <formula>#REF!</formula>
    </cfRule>
  </conditionalFormatting>
  <conditionalFormatting sqref="N619">
    <cfRule type="cellIs" dxfId="1143" priority="575" stopIfTrue="1" operator="notEqual">
      <formula>#REF!</formula>
    </cfRule>
  </conditionalFormatting>
  <conditionalFormatting sqref="T538:U538">
    <cfRule type="cellIs" dxfId="1142" priority="3" stopIfTrue="1" operator="notEqual">
      <formula>U538</formula>
    </cfRule>
  </conditionalFormatting>
  <conditionalFormatting sqref="G606">
    <cfRule type="cellIs" dxfId="1141" priority="2" stopIfTrue="1" operator="notEqual">
      <formula>H606</formula>
    </cfRule>
  </conditionalFormatting>
  <conditionalFormatting sqref="H534:J534">
    <cfRule type="cellIs" dxfId="1140" priority="1942" stopIfTrue="1" operator="notEqual">
      <formula>K534</formula>
    </cfRule>
  </conditionalFormatting>
  <dataValidations xWindow="601" yWindow="221" count="5">
    <dataValidation type="list" allowBlank="1" showInputMessage="1" showErrorMessage="1" prompt="Select from drop down list" sqref="D6">
      <formula1>INDIRECT($D$5)</formula1>
    </dataValidation>
    <dataValidation operator="greaterThanOrEqual" allowBlank="1" showInputMessage="1" showErrorMessage="1" sqref="D24 C34"/>
    <dataValidation type="whole" operator="greaterThanOrEqual" allowBlank="1" showInputMessage="1" showErrorMessage="1" sqref="C9:C33">
      <formula1>0</formula1>
    </dataValidation>
    <dataValidation type="date" allowBlank="1" showInputMessage="1" showErrorMessage="1" error="Please use Date Format" prompt="Date Format:_x000a_DD/MM/YYYY" sqref="E9:E34">
      <formula1>43466</formula1>
      <formula2>45291</formula2>
    </dataValidation>
    <dataValidation type="list" allowBlank="1" showInputMessage="1" showErrorMessage="1" prompt="Select from drop down list" sqref="D5">
      <formula1>$D$526:$D$539</formula1>
    </dataValidation>
  </dataValidations>
  <hyperlinks>
    <hyperlink ref="C38" location="'TB-10B'!B5" display="TB-10B"/>
    <hyperlink ref="C39" location="'TB-11'!B15" display="TB-11"/>
    <hyperlink ref="C40" location="'TB-12'!B15" display="TB-12"/>
    <hyperlink ref="C38:D38" location="'TB-10'!A1" display="TB-10 (Case Finding)"/>
    <hyperlink ref="C39:D39" location="'TB-11'!A1" display="TB-11 (Treatment Result)"/>
    <hyperlink ref="C40:D40" location="'TB-12'!A1" display="TB-12 (Sputum Conversion)"/>
    <hyperlink ref="F38" location="'TB-10B'!B5" display="TB-10B"/>
    <hyperlink ref="F39" location="'TB-11'!B15" display="TB-11"/>
    <hyperlink ref="F40" location="'TB-12'!B15" display="TB-12"/>
    <hyperlink ref="F38:G38" location="'Total_TB-10'!A1" display="TB-10 (Case Finding)"/>
    <hyperlink ref="F39:G39" location="'Total_TB-11'!A1" display="TB-11 (Treatment Result)"/>
    <hyperlink ref="F40:G40" location="'Total_TB-12'!A1" display="TB-12 (Sputum Conversion)"/>
    <hyperlink ref="C41" location="'TB-12'!B15" display="TB-12"/>
    <hyperlink ref="C41:D41" location="'TB-15'!A1" display="TB-15 (Preventive Therapy)"/>
    <hyperlink ref="F41" location="'TB-12'!B15" display="TB-12"/>
    <hyperlink ref="F41:G41" location="'Total_TB-15'!A1" display="TB-15 (Preventive Therapy)"/>
  </hyperlinks>
  <pageMargins left="0.75" right="0.75" top="1" bottom="1" header="0.5" footer="0.5"/>
  <pageSetup paperSize="9" scale="75" orientation="landscape" r:id="rId3"/>
  <headerFooter alignWithMargins="0"/>
  <colBreaks count="1" manualBreakCount="1">
    <brk id="31" max="41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K23"/>
  <sheetViews>
    <sheetView topLeftCell="A16" workbookViewId="0">
      <selection activeCell="H17" sqref="H17"/>
    </sheetView>
  </sheetViews>
  <sheetFormatPr defaultRowHeight="15" x14ac:dyDescent="0.25"/>
  <cols>
    <col min="1" max="1" width="25.7109375" style="39" customWidth="1"/>
    <col min="2" max="11" width="12" style="39" customWidth="1"/>
    <col min="12" max="16384" width="9.140625" style="39"/>
  </cols>
  <sheetData>
    <row r="1" spans="1:11" ht="18.75" x14ac:dyDescent="0.25">
      <c r="A1" s="1077" t="s">
        <v>1214</v>
      </c>
      <c r="B1" s="1077"/>
      <c r="C1" s="1077"/>
      <c r="D1" s="1077"/>
      <c r="E1" s="1077"/>
      <c r="F1" s="1077"/>
      <c r="G1" s="1077"/>
      <c r="H1" s="1077"/>
      <c r="I1" s="1077"/>
      <c r="J1" s="1077"/>
      <c r="K1" s="1077"/>
    </row>
    <row r="2" spans="1:11" ht="18.75" x14ac:dyDescent="0.25">
      <c r="A2" s="1077" t="s">
        <v>1215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</row>
    <row r="3" spans="1:11" x14ac:dyDescent="0.25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</row>
    <row r="4" spans="1:11" ht="15.75" x14ac:dyDescent="0.25">
      <c r="A4" s="590" t="s">
        <v>1216</v>
      </c>
      <c r="B4" s="591">
        <f>Menu!D5</f>
        <v>0</v>
      </c>
      <c r="C4" s="592"/>
      <c r="D4" s="592"/>
      <c r="E4" s="592"/>
      <c r="F4" s="592"/>
      <c r="G4" s="592"/>
      <c r="H4" s="590" t="s">
        <v>836</v>
      </c>
      <c r="I4" s="589">
        <f>Menu!D6</f>
        <v>0</v>
      </c>
      <c r="J4" s="591"/>
      <c r="K4" s="592"/>
    </row>
    <row r="5" spans="1:11" ht="15.75" x14ac:dyDescent="0.25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</row>
    <row r="6" spans="1:11" ht="15.75" x14ac:dyDescent="0.25">
      <c r="A6" s="590" t="s">
        <v>1217</v>
      </c>
      <c r="B6" s="592"/>
      <c r="C6" s="592"/>
      <c r="D6" s="592"/>
      <c r="E6" s="592"/>
      <c r="F6" s="592"/>
      <c r="G6" s="592"/>
      <c r="H6" s="590" t="s">
        <v>1218</v>
      </c>
      <c r="I6" s="590"/>
      <c r="J6" s="592" t="str">
        <f>Menu!$D$3&amp;" Q "&amp;"-"&amp;Menu!$D$4</f>
        <v>3rd Q -2022</v>
      </c>
      <c r="K6" s="592"/>
    </row>
    <row r="7" spans="1:11" ht="16.5" thickBot="1" x14ac:dyDescent="0.3">
      <c r="A7" s="592"/>
      <c r="B7" s="592"/>
      <c r="C7" s="592"/>
      <c r="D7" s="592"/>
      <c r="E7" s="592"/>
      <c r="F7" s="592"/>
      <c r="G7" s="592"/>
      <c r="H7" s="592"/>
      <c r="I7" s="592"/>
      <c r="J7" s="592"/>
      <c r="K7" s="592"/>
    </row>
    <row r="8" spans="1:11" ht="15.75" x14ac:dyDescent="0.25">
      <c r="A8" s="1078" t="s">
        <v>1219</v>
      </c>
      <c r="B8" s="1081" t="s">
        <v>1220</v>
      </c>
      <c r="C8" s="1082"/>
      <c r="D8" s="1082"/>
      <c r="E8" s="1083"/>
      <c r="F8" s="1081" t="s">
        <v>1221</v>
      </c>
      <c r="G8" s="1082"/>
      <c r="H8" s="1082"/>
      <c r="I8" s="1082"/>
      <c r="J8" s="1082"/>
      <c r="K8" s="1084"/>
    </row>
    <row r="9" spans="1:11" ht="15.75" x14ac:dyDescent="0.25">
      <c r="A9" s="1079"/>
      <c r="B9" s="572" t="s">
        <v>825</v>
      </c>
      <c r="C9" s="573" t="s">
        <v>823</v>
      </c>
      <c r="D9" s="573" t="s">
        <v>824</v>
      </c>
      <c r="E9" s="574" t="s">
        <v>1222</v>
      </c>
      <c r="F9" s="1085" t="s">
        <v>827</v>
      </c>
      <c r="G9" s="1086"/>
      <c r="H9" s="1087" t="s">
        <v>828</v>
      </c>
      <c r="I9" s="1087"/>
      <c r="J9" s="1086" t="s">
        <v>1223</v>
      </c>
      <c r="K9" s="1088"/>
    </row>
    <row r="10" spans="1:11" ht="15.75" x14ac:dyDescent="0.25">
      <c r="A10" s="1080"/>
      <c r="B10" s="572"/>
      <c r="C10" s="573"/>
      <c r="D10" s="573"/>
      <c r="E10" s="574"/>
      <c r="F10" s="572" t="s">
        <v>823</v>
      </c>
      <c r="G10" s="573" t="s">
        <v>824</v>
      </c>
      <c r="H10" s="575" t="s">
        <v>823</v>
      </c>
      <c r="I10" s="575" t="s">
        <v>824</v>
      </c>
      <c r="J10" s="573" t="s">
        <v>823</v>
      </c>
      <c r="K10" s="576" t="s">
        <v>824</v>
      </c>
    </row>
    <row r="11" spans="1:11" ht="31.5" x14ac:dyDescent="0.25">
      <c r="A11" s="593" t="s">
        <v>1224</v>
      </c>
      <c r="B11" s="1330">
        <f>'CI-DS-TB'!B11:E11+'CI-DS-TB'!B34:E34+'CI-DS-TB'!B57:E57+'CI-DS-TB'!B80:E80+'CI-DS-TB'!B103:E103+'CI-DS-TB'!B126:E126+'CI-DS-TB'!B149:E149+'CI-DS-TB'!B172:E172+'CI-DS-TB'!B195:E195+'CI-DS-TB'!B218:E218+'CI-DS-TB'!B241:E241+'CI-DS-TB'!B264:E264+'CI-DS-TB'!B287:E287+'CI-DS-TB'!B310:E310+'CI-DS-TB'!B333:E333+'CI-DS-TB'!B356:E356+'CI-DS-TB'!B379:E379+'CI-DS-TB'!B402:E402+'CI-DS-TB'!B425:E425+'CI-DS-TB'!B448:E448+'CI-DS-TB'!B471:E471+'CI-DS-TB'!B494:E494+'CI-DS-TB'!B517:E517+'CI-DS-TB'!B540:E540+'CI-DS-TB'!B563:E563</f>
        <v>0</v>
      </c>
      <c r="C11" s="1331"/>
      <c r="D11" s="1331"/>
      <c r="E11" s="1332"/>
      <c r="F11" s="584"/>
      <c r="G11" s="585"/>
      <c r="H11" s="585"/>
      <c r="I11" s="586"/>
      <c r="J11" s="586"/>
      <c r="K11" s="587"/>
    </row>
    <row r="12" spans="1:11" ht="31.5" x14ac:dyDescent="0.25">
      <c r="A12" s="593" t="s">
        <v>1225</v>
      </c>
      <c r="B12" s="588">
        <f>C12+D12+E12</f>
        <v>0</v>
      </c>
      <c r="C12" s="601">
        <f>'CI-DS-TB'!C12+'CI-DS-TB'!C35+'CI-DS-TB'!C58+'CI-DS-TB'!C81+'CI-DS-TB'!C104+'CI-DS-TB'!C127+'CI-DS-TB'!C150+'CI-DS-TB'!C173+'CI-DS-TB'!C196+'CI-DS-TB'!C219+'CI-DS-TB'!C242+'CI-DS-TB'!C265+'CI-DS-TB'!C288+'CI-DS-TB'!C311+'CI-DS-TB'!C334+'CI-DS-TB'!C357+'CI-DS-TB'!C380+'CI-DS-TB'!C403+'CI-DS-TB'!C426+'CI-DS-TB'!C449+'CI-DS-TB'!C472+'CI-DS-TB'!C495+'CI-DS-TB'!C518+'CI-DS-TB'!C541+'CI-DS-TB'!C564</f>
        <v>0</v>
      </c>
      <c r="D12" s="601">
        <f>'CI-DS-TB'!D12+'CI-DS-TB'!D35+'CI-DS-TB'!D58+'CI-DS-TB'!D81+'CI-DS-TB'!D104+'CI-DS-TB'!D127+'CI-DS-TB'!D150+'CI-DS-TB'!D173+'CI-DS-TB'!D196+'CI-DS-TB'!D219+'CI-DS-TB'!D242+'CI-DS-TB'!D265+'CI-DS-TB'!D288+'CI-DS-TB'!D311+'CI-DS-TB'!D334+'CI-DS-TB'!D357+'CI-DS-TB'!D380+'CI-DS-TB'!D403+'CI-DS-TB'!D426+'CI-DS-TB'!D449+'CI-DS-TB'!D472+'CI-DS-TB'!D495+'CI-DS-TB'!D518+'CI-DS-TB'!D541+'CI-DS-TB'!D564</f>
        <v>0</v>
      </c>
      <c r="E12" s="601">
        <f>'CI-DS-TB'!E12+'CI-DS-TB'!E35+'CI-DS-TB'!E58+'CI-DS-TB'!E81+'CI-DS-TB'!E104+'CI-DS-TB'!E127+'CI-DS-TB'!E150+'CI-DS-TB'!E173+'CI-DS-TB'!E196+'CI-DS-TB'!E219+'CI-DS-TB'!E242+'CI-DS-TB'!E265+'CI-DS-TB'!E288+'CI-DS-TB'!E311+'CI-DS-TB'!E334+'CI-DS-TB'!E357+'CI-DS-TB'!E380+'CI-DS-TB'!E403+'CI-DS-TB'!E426+'CI-DS-TB'!E449+'CI-DS-TB'!E472+'CI-DS-TB'!E495+'CI-DS-TB'!E518+'CI-DS-TB'!E541+'CI-DS-TB'!E564</f>
        <v>0</v>
      </c>
      <c r="F12" s="601">
        <f>'CI-DS-TB'!F12+'CI-DS-TB'!F35+'CI-DS-TB'!F58+'CI-DS-TB'!F81+'CI-DS-TB'!F104+'CI-DS-TB'!F127+'CI-DS-TB'!F150+'CI-DS-TB'!F173+'CI-DS-TB'!F196+'CI-DS-TB'!F219+'CI-DS-TB'!F242+'CI-DS-TB'!F265+'CI-DS-TB'!F288+'CI-DS-TB'!F311+'CI-DS-TB'!F334+'CI-DS-TB'!F357+'CI-DS-TB'!F380+'CI-DS-TB'!F403+'CI-DS-TB'!F426+'CI-DS-TB'!F449+'CI-DS-TB'!F472+'CI-DS-TB'!F495+'CI-DS-TB'!F518+'CI-DS-TB'!F541+'CI-DS-TB'!F564</f>
        <v>0</v>
      </c>
      <c r="G12" s="601">
        <f>'CI-DS-TB'!G12+'CI-DS-TB'!G35+'CI-DS-TB'!G58+'CI-DS-TB'!G81+'CI-DS-TB'!G104+'CI-DS-TB'!G127+'CI-DS-TB'!G150+'CI-DS-TB'!G173+'CI-DS-TB'!G196+'CI-DS-TB'!G219+'CI-DS-TB'!G242+'CI-DS-TB'!G265+'CI-DS-TB'!G288+'CI-DS-TB'!G311+'CI-DS-TB'!G334+'CI-DS-TB'!G357+'CI-DS-TB'!G380+'CI-DS-TB'!G403+'CI-DS-TB'!G426+'CI-DS-TB'!G449+'CI-DS-TB'!G472+'CI-DS-TB'!G495+'CI-DS-TB'!G518+'CI-DS-TB'!G541+'CI-DS-TB'!G564</f>
        <v>0</v>
      </c>
      <c r="H12" s="601">
        <f>'CI-DS-TB'!H12+'CI-DS-TB'!H35+'CI-DS-TB'!H58+'CI-DS-TB'!H81+'CI-DS-TB'!H104+'CI-DS-TB'!H127+'CI-DS-TB'!H150+'CI-DS-TB'!H173+'CI-DS-TB'!H196+'CI-DS-TB'!H219+'CI-DS-TB'!H242+'CI-DS-TB'!H265+'CI-DS-TB'!H288+'CI-DS-TB'!H311+'CI-DS-TB'!H334+'CI-DS-TB'!H357+'CI-DS-TB'!H380+'CI-DS-TB'!H403+'CI-DS-TB'!H426+'CI-DS-TB'!H449+'CI-DS-TB'!H472+'CI-DS-TB'!H495+'CI-DS-TB'!H518+'CI-DS-TB'!H541+'CI-DS-TB'!H564</f>
        <v>0</v>
      </c>
      <c r="I12" s="601">
        <f>'CI-DS-TB'!I12+'CI-DS-TB'!I35+'CI-DS-TB'!I58+'CI-DS-TB'!I81+'CI-DS-TB'!I104+'CI-DS-TB'!I127+'CI-DS-TB'!I150+'CI-DS-TB'!I173+'CI-DS-TB'!I196+'CI-DS-TB'!I219+'CI-DS-TB'!I242+'CI-DS-TB'!I265+'CI-DS-TB'!I288+'CI-DS-TB'!I311+'CI-DS-TB'!I334+'CI-DS-TB'!I357+'CI-DS-TB'!I380+'CI-DS-TB'!I403+'CI-DS-TB'!I426+'CI-DS-TB'!I449+'CI-DS-TB'!I472+'CI-DS-TB'!I495+'CI-DS-TB'!I518+'CI-DS-TB'!I541+'CI-DS-TB'!I564</f>
        <v>0</v>
      </c>
      <c r="J12" s="601">
        <f>'CI-DS-TB'!J12+'CI-DS-TB'!J35+'CI-DS-TB'!J58+'CI-DS-TB'!J81+'CI-DS-TB'!J104+'CI-DS-TB'!J127+'CI-DS-TB'!J150+'CI-DS-TB'!J173+'CI-DS-TB'!J196+'CI-DS-TB'!J219+'CI-DS-TB'!J242+'CI-DS-TB'!J265+'CI-DS-TB'!J288+'CI-DS-TB'!J311+'CI-DS-TB'!J334+'CI-DS-TB'!J357+'CI-DS-TB'!J380+'CI-DS-TB'!J403+'CI-DS-TB'!J426+'CI-DS-TB'!J449+'CI-DS-TB'!J472+'CI-DS-TB'!J495+'CI-DS-TB'!J518+'CI-DS-TB'!J541+'CI-DS-TB'!J564</f>
        <v>0</v>
      </c>
      <c r="K12" s="601">
        <f>'CI-DS-TB'!K12+'CI-DS-TB'!K35+'CI-DS-TB'!K58+'CI-DS-TB'!K81+'CI-DS-TB'!K104+'CI-DS-TB'!K127+'CI-DS-TB'!K150+'CI-DS-TB'!K173+'CI-DS-TB'!K196+'CI-DS-TB'!K219+'CI-DS-TB'!K242+'CI-DS-TB'!K265+'CI-DS-TB'!K288+'CI-DS-TB'!K311+'CI-DS-TB'!K334+'CI-DS-TB'!K357+'CI-DS-TB'!K380+'CI-DS-TB'!K403+'CI-DS-TB'!K426+'CI-DS-TB'!K449+'CI-DS-TB'!K472+'CI-DS-TB'!K495+'CI-DS-TB'!K518+'CI-DS-TB'!K541+'CI-DS-TB'!K564</f>
        <v>0</v>
      </c>
    </row>
    <row r="13" spans="1:11" ht="47.25" x14ac:dyDescent="0.25">
      <c r="A13" s="593" t="s">
        <v>1226</v>
      </c>
      <c r="B13" s="588">
        <f>C13+D13+E13</f>
        <v>0</v>
      </c>
      <c r="C13" s="601">
        <f>'CI-DS-TB'!C13+'CI-DS-TB'!C36+'CI-DS-TB'!C59+'CI-DS-TB'!C82+'CI-DS-TB'!C105+'CI-DS-TB'!C128+'CI-DS-TB'!C151+'CI-DS-TB'!C174+'CI-DS-TB'!C197+'CI-DS-TB'!C220+'CI-DS-TB'!C243+'CI-DS-TB'!C266+'CI-DS-TB'!C289+'CI-DS-TB'!C312+'CI-DS-TB'!C335+'CI-DS-TB'!C358+'CI-DS-TB'!C381+'CI-DS-TB'!C404+'CI-DS-TB'!C427+'CI-DS-TB'!C450+'CI-DS-TB'!C473+'CI-DS-TB'!C496+'CI-DS-TB'!C519+'CI-DS-TB'!C542+'CI-DS-TB'!C565</f>
        <v>0</v>
      </c>
      <c r="D13" s="601">
        <f>'CI-DS-TB'!D13+'CI-DS-TB'!D36+'CI-DS-TB'!D59+'CI-DS-TB'!D82+'CI-DS-TB'!D105+'CI-DS-TB'!D128+'CI-DS-TB'!D151+'CI-DS-TB'!D174+'CI-DS-TB'!D197+'CI-DS-TB'!D220+'CI-DS-TB'!D243+'CI-DS-TB'!D266+'CI-DS-TB'!D289+'CI-DS-TB'!D312+'CI-DS-TB'!D335+'CI-DS-TB'!D358+'CI-DS-TB'!D381+'CI-DS-TB'!D404+'CI-DS-TB'!D427+'CI-DS-TB'!D450+'CI-DS-TB'!D473+'CI-DS-TB'!D496+'CI-DS-TB'!D519+'CI-DS-TB'!D542+'CI-DS-TB'!D565</f>
        <v>0</v>
      </c>
      <c r="E13" s="601">
        <f>'CI-DS-TB'!E13+'CI-DS-TB'!E36+'CI-DS-TB'!E59+'CI-DS-TB'!E82+'CI-DS-TB'!E105+'CI-DS-TB'!E128+'CI-DS-TB'!E151+'CI-DS-TB'!E174+'CI-DS-TB'!E197+'CI-DS-TB'!E220+'CI-DS-TB'!E243+'CI-DS-TB'!E266+'CI-DS-TB'!E289+'CI-DS-TB'!E312+'CI-DS-TB'!E335+'CI-DS-TB'!E358+'CI-DS-TB'!E381+'CI-DS-TB'!E404+'CI-DS-TB'!E427+'CI-DS-TB'!E450+'CI-DS-TB'!E473+'CI-DS-TB'!E496+'CI-DS-TB'!E519+'CI-DS-TB'!E542+'CI-DS-TB'!E565</f>
        <v>0</v>
      </c>
      <c r="F13" s="601">
        <f>'CI-DS-TB'!F13+'CI-DS-TB'!F36+'CI-DS-TB'!F59+'CI-DS-TB'!F82+'CI-DS-TB'!F105+'CI-DS-TB'!F128+'CI-DS-TB'!F151+'CI-DS-TB'!F174+'CI-DS-TB'!F197+'CI-DS-TB'!F220+'CI-DS-TB'!F243+'CI-DS-TB'!F266+'CI-DS-TB'!F289+'CI-DS-TB'!F312+'CI-DS-TB'!F335+'CI-DS-TB'!F358+'CI-DS-TB'!F381+'CI-DS-TB'!F404+'CI-DS-TB'!F427+'CI-DS-TB'!F450+'CI-DS-TB'!F473+'CI-DS-TB'!F496+'CI-DS-TB'!F519+'CI-DS-TB'!F542+'CI-DS-TB'!F565</f>
        <v>0</v>
      </c>
      <c r="G13" s="601">
        <f>'CI-DS-TB'!G13+'CI-DS-TB'!G36+'CI-DS-TB'!G59+'CI-DS-TB'!G82+'CI-DS-TB'!G105+'CI-DS-TB'!G128+'CI-DS-TB'!G151+'CI-DS-TB'!G174+'CI-DS-TB'!G197+'CI-DS-TB'!G220+'CI-DS-TB'!G243+'CI-DS-TB'!G266+'CI-DS-TB'!G289+'CI-DS-TB'!G312+'CI-DS-TB'!G335+'CI-DS-TB'!G358+'CI-DS-TB'!G381+'CI-DS-TB'!G404+'CI-DS-TB'!G427+'CI-DS-TB'!G450+'CI-DS-TB'!G473+'CI-DS-TB'!G496+'CI-DS-TB'!G519+'CI-DS-TB'!G542+'CI-DS-TB'!G565</f>
        <v>0</v>
      </c>
      <c r="H13" s="601">
        <f>'CI-DS-TB'!H13+'CI-DS-TB'!H36+'CI-DS-TB'!H59+'CI-DS-TB'!H82+'CI-DS-TB'!H105+'CI-DS-TB'!H128+'CI-DS-TB'!H151+'CI-DS-TB'!H174+'CI-DS-TB'!H197+'CI-DS-TB'!H220+'CI-DS-TB'!H243+'CI-DS-TB'!H266+'CI-DS-TB'!H289+'CI-DS-TB'!H312+'CI-DS-TB'!H335+'CI-DS-TB'!H358+'CI-DS-TB'!H381+'CI-DS-TB'!H404+'CI-DS-TB'!H427+'CI-DS-TB'!H450+'CI-DS-TB'!H473+'CI-DS-TB'!H496+'CI-DS-TB'!H519+'CI-DS-TB'!H542+'CI-DS-TB'!H565</f>
        <v>0</v>
      </c>
      <c r="I13" s="601">
        <f>'CI-DS-TB'!I13+'CI-DS-TB'!I36+'CI-DS-TB'!I59+'CI-DS-TB'!I82+'CI-DS-TB'!I105+'CI-DS-TB'!I128+'CI-DS-TB'!I151+'CI-DS-TB'!I174+'CI-DS-TB'!I197+'CI-DS-TB'!I220+'CI-DS-TB'!I243+'CI-DS-TB'!I266+'CI-DS-TB'!I289+'CI-DS-TB'!I312+'CI-DS-TB'!I335+'CI-DS-TB'!I358+'CI-DS-TB'!I381+'CI-DS-TB'!I404+'CI-DS-TB'!I427+'CI-DS-TB'!I450+'CI-DS-TB'!I473+'CI-DS-TB'!I496+'CI-DS-TB'!I519+'CI-DS-TB'!I542+'CI-DS-TB'!I565</f>
        <v>0</v>
      </c>
      <c r="J13" s="601">
        <f>'CI-DS-TB'!J13+'CI-DS-TB'!J36+'CI-DS-TB'!J59+'CI-DS-TB'!J82+'CI-DS-TB'!J105+'CI-DS-TB'!J128+'CI-DS-TB'!J151+'CI-DS-TB'!J174+'CI-DS-TB'!J197+'CI-DS-TB'!J220+'CI-DS-TB'!J243+'CI-DS-TB'!J266+'CI-DS-TB'!J289+'CI-DS-TB'!J312+'CI-DS-TB'!J335+'CI-DS-TB'!J358+'CI-DS-TB'!J381+'CI-DS-TB'!J404+'CI-DS-TB'!J427+'CI-DS-TB'!J450+'CI-DS-TB'!J473+'CI-DS-TB'!J496+'CI-DS-TB'!J519+'CI-DS-TB'!J542+'CI-DS-TB'!J565</f>
        <v>0</v>
      </c>
      <c r="K13" s="601">
        <f>'CI-DS-TB'!K13+'CI-DS-TB'!K36+'CI-DS-TB'!K59+'CI-DS-TB'!K82+'CI-DS-TB'!K105+'CI-DS-TB'!K128+'CI-DS-TB'!K151+'CI-DS-TB'!K174+'CI-DS-TB'!K197+'CI-DS-TB'!K220+'CI-DS-TB'!K243+'CI-DS-TB'!K266+'CI-DS-TB'!K289+'CI-DS-TB'!K312+'CI-DS-TB'!K335+'CI-DS-TB'!K358+'CI-DS-TB'!K381+'CI-DS-TB'!K404+'CI-DS-TB'!K427+'CI-DS-TB'!K450+'CI-DS-TB'!K473+'CI-DS-TB'!K496+'CI-DS-TB'!K519+'CI-DS-TB'!K542+'CI-DS-TB'!K565</f>
        <v>0</v>
      </c>
    </row>
    <row r="14" spans="1:11" ht="47.25" x14ac:dyDescent="0.25">
      <c r="A14" s="593" t="s">
        <v>1227</v>
      </c>
      <c r="B14" s="588">
        <f>C14+D14+E14</f>
        <v>0</v>
      </c>
      <c r="C14" s="601">
        <f>'CI-DS-TB'!C14+'CI-DS-TB'!C37+'CI-DS-TB'!C60+'CI-DS-TB'!C83+'CI-DS-TB'!C106+'CI-DS-TB'!C129+'CI-DS-TB'!C152+'CI-DS-TB'!C175+'CI-DS-TB'!C198+'CI-DS-TB'!C221+'CI-DS-TB'!C244+'CI-DS-TB'!C267+'CI-DS-TB'!C290+'CI-DS-TB'!C313+'CI-DS-TB'!C336+'CI-DS-TB'!C359+'CI-DS-TB'!C382+'CI-DS-TB'!C405+'CI-DS-TB'!C428+'CI-DS-TB'!C451+'CI-DS-TB'!C474+'CI-DS-TB'!C497+'CI-DS-TB'!C520+'CI-DS-TB'!C543+'CI-DS-TB'!C566</f>
        <v>0</v>
      </c>
      <c r="D14" s="601">
        <f>'CI-DS-TB'!D14+'CI-DS-TB'!D37+'CI-DS-TB'!D60+'CI-DS-TB'!D83+'CI-DS-TB'!D106+'CI-DS-TB'!D129+'CI-DS-TB'!D152+'CI-DS-TB'!D175+'CI-DS-TB'!D198+'CI-DS-TB'!D221+'CI-DS-TB'!D244+'CI-DS-TB'!D267+'CI-DS-TB'!D290+'CI-DS-TB'!D313+'CI-DS-TB'!D336+'CI-DS-TB'!D359+'CI-DS-TB'!D382+'CI-DS-TB'!D405+'CI-DS-TB'!D428+'CI-DS-TB'!D451+'CI-DS-TB'!D474+'CI-DS-TB'!D497+'CI-DS-TB'!D520+'CI-DS-TB'!D543+'CI-DS-TB'!D566</f>
        <v>0</v>
      </c>
      <c r="E14" s="601">
        <f>'CI-DS-TB'!E14+'CI-DS-TB'!E37+'CI-DS-TB'!E60+'CI-DS-TB'!E83+'CI-DS-TB'!E106+'CI-DS-TB'!E129+'CI-DS-TB'!E152+'CI-DS-TB'!E175+'CI-DS-TB'!E198+'CI-DS-TB'!E221+'CI-DS-TB'!E244+'CI-DS-TB'!E267+'CI-DS-TB'!E290+'CI-DS-TB'!E313+'CI-DS-TB'!E336+'CI-DS-TB'!E359+'CI-DS-TB'!E382+'CI-DS-TB'!E405+'CI-DS-TB'!E428+'CI-DS-TB'!E451+'CI-DS-TB'!E474+'CI-DS-TB'!E497+'CI-DS-TB'!E520+'CI-DS-TB'!E543+'CI-DS-TB'!E566</f>
        <v>0</v>
      </c>
      <c r="F14" s="601">
        <f>'CI-DS-TB'!F14+'CI-DS-TB'!F37+'CI-DS-TB'!F60+'CI-DS-TB'!F83+'CI-DS-TB'!F106+'CI-DS-TB'!F129+'CI-DS-TB'!F152+'CI-DS-TB'!F175+'CI-DS-TB'!F198+'CI-DS-TB'!F221+'CI-DS-TB'!F244+'CI-DS-TB'!F267+'CI-DS-TB'!F290+'CI-DS-TB'!F313+'CI-DS-TB'!F336+'CI-DS-TB'!F359+'CI-DS-TB'!F382+'CI-DS-TB'!F405+'CI-DS-TB'!F428+'CI-DS-TB'!F451+'CI-DS-TB'!F474+'CI-DS-TB'!F497+'CI-DS-TB'!F520+'CI-DS-TB'!F543+'CI-DS-TB'!F566</f>
        <v>0</v>
      </c>
      <c r="G14" s="601">
        <f>'CI-DS-TB'!G14+'CI-DS-TB'!G37+'CI-DS-TB'!G60+'CI-DS-TB'!G83+'CI-DS-TB'!G106+'CI-DS-TB'!G129+'CI-DS-TB'!G152+'CI-DS-TB'!G175+'CI-DS-TB'!G198+'CI-DS-TB'!G221+'CI-DS-TB'!G244+'CI-DS-TB'!G267+'CI-DS-TB'!G290+'CI-DS-TB'!G313+'CI-DS-TB'!G336+'CI-DS-TB'!G359+'CI-DS-TB'!G382+'CI-DS-TB'!G405+'CI-DS-TB'!G428+'CI-DS-TB'!G451+'CI-DS-TB'!G474+'CI-DS-TB'!G497+'CI-DS-TB'!G520+'CI-DS-TB'!G543+'CI-DS-TB'!G566</f>
        <v>0</v>
      </c>
      <c r="H14" s="601">
        <f>'CI-DS-TB'!H14+'CI-DS-TB'!H37+'CI-DS-TB'!H60+'CI-DS-TB'!H83+'CI-DS-TB'!H106+'CI-DS-TB'!H129+'CI-DS-TB'!H152+'CI-DS-TB'!H175+'CI-DS-TB'!H198+'CI-DS-TB'!H221+'CI-DS-TB'!H244+'CI-DS-TB'!H267+'CI-DS-TB'!H290+'CI-DS-TB'!H313+'CI-DS-TB'!H336+'CI-DS-TB'!H359+'CI-DS-TB'!H382+'CI-DS-TB'!H405+'CI-DS-TB'!H428+'CI-DS-TB'!H451+'CI-DS-TB'!H474+'CI-DS-TB'!H497+'CI-DS-TB'!H520+'CI-DS-TB'!H543+'CI-DS-TB'!H566</f>
        <v>0</v>
      </c>
      <c r="I14" s="601">
        <f>'CI-DS-TB'!I14+'CI-DS-TB'!I37+'CI-DS-TB'!I60+'CI-DS-TB'!I83+'CI-DS-TB'!I106+'CI-DS-TB'!I129+'CI-DS-TB'!I152+'CI-DS-TB'!I175+'CI-DS-TB'!I198+'CI-DS-TB'!I221+'CI-DS-TB'!I244+'CI-DS-TB'!I267+'CI-DS-TB'!I290+'CI-DS-TB'!I313+'CI-DS-TB'!I336+'CI-DS-TB'!I359+'CI-DS-TB'!I382+'CI-DS-TB'!I405+'CI-DS-TB'!I428+'CI-DS-TB'!I451+'CI-DS-TB'!I474+'CI-DS-TB'!I497+'CI-DS-TB'!I520+'CI-DS-TB'!I543+'CI-DS-TB'!I566</f>
        <v>0</v>
      </c>
      <c r="J14" s="601">
        <f>'CI-DS-TB'!J14+'CI-DS-TB'!J37+'CI-DS-TB'!J60+'CI-DS-TB'!J83+'CI-DS-TB'!J106+'CI-DS-TB'!J129+'CI-DS-TB'!J152+'CI-DS-TB'!J175+'CI-DS-TB'!J198+'CI-DS-TB'!J221+'CI-DS-TB'!J244+'CI-DS-TB'!J267+'CI-DS-TB'!J290+'CI-DS-TB'!J313+'CI-DS-TB'!J336+'CI-DS-TB'!J359+'CI-DS-TB'!J382+'CI-DS-TB'!J405+'CI-DS-TB'!J428+'CI-DS-TB'!J451+'CI-DS-TB'!J474+'CI-DS-TB'!J497+'CI-DS-TB'!J520+'CI-DS-TB'!J543+'CI-DS-TB'!J566</f>
        <v>0</v>
      </c>
      <c r="K14" s="601">
        <f>'CI-DS-TB'!K14+'CI-DS-TB'!K37+'CI-DS-TB'!K60+'CI-DS-TB'!K83+'CI-DS-TB'!K106+'CI-DS-TB'!K129+'CI-DS-TB'!K152+'CI-DS-TB'!K175+'CI-DS-TB'!K198+'CI-DS-TB'!K221+'CI-DS-TB'!K244+'CI-DS-TB'!K267+'CI-DS-TB'!K290+'CI-DS-TB'!K313+'CI-DS-TB'!K336+'CI-DS-TB'!K359+'CI-DS-TB'!K382+'CI-DS-TB'!K405+'CI-DS-TB'!K428+'CI-DS-TB'!K451+'CI-DS-TB'!K474+'CI-DS-TB'!K497+'CI-DS-TB'!K520+'CI-DS-TB'!K543+'CI-DS-TB'!K566</f>
        <v>0</v>
      </c>
    </row>
    <row r="15" spans="1:11" ht="32.25" thickBot="1" x14ac:dyDescent="0.3">
      <c r="A15" s="594" t="s">
        <v>1228</v>
      </c>
      <c r="B15" s="588">
        <f>C15+D15+E15</f>
        <v>0</v>
      </c>
      <c r="C15" s="601">
        <f>'CI-DS-TB'!C15+'CI-DS-TB'!C38+'CI-DS-TB'!C61+'CI-DS-TB'!C84+'CI-DS-TB'!C107+'CI-DS-TB'!C130+'CI-DS-TB'!C153+'CI-DS-TB'!C176+'CI-DS-TB'!C199+'CI-DS-TB'!C222+'CI-DS-TB'!C245+'CI-DS-TB'!C268+'CI-DS-TB'!C291+'CI-DS-TB'!C314+'CI-DS-TB'!C337+'CI-DS-TB'!C360+'CI-DS-TB'!C383+'CI-DS-TB'!C406+'CI-DS-TB'!C429+'CI-DS-TB'!C452+'CI-DS-TB'!C475+'CI-DS-TB'!C498+'CI-DS-TB'!C521+'CI-DS-TB'!C544+'CI-DS-TB'!C567</f>
        <v>0</v>
      </c>
      <c r="D15" s="601">
        <f>'CI-DS-TB'!D15+'CI-DS-TB'!D38+'CI-DS-TB'!D61+'CI-DS-TB'!D84+'CI-DS-TB'!D107+'CI-DS-TB'!D130+'CI-DS-TB'!D153+'CI-DS-TB'!D176+'CI-DS-TB'!D199+'CI-DS-TB'!D222+'CI-DS-TB'!D245+'CI-DS-TB'!D268+'CI-DS-TB'!D291+'CI-DS-TB'!D314+'CI-DS-TB'!D337+'CI-DS-TB'!D360+'CI-DS-TB'!D383+'CI-DS-TB'!D406+'CI-DS-TB'!D429+'CI-DS-TB'!D452+'CI-DS-TB'!D475+'CI-DS-TB'!D498+'CI-DS-TB'!D521+'CI-DS-TB'!D544+'CI-DS-TB'!D567</f>
        <v>0</v>
      </c>
      <c r="E15" s="601">
        <f>'CI-DS-TB'!E15+'CI-DS-TB'!E38+'CI-DS-TB'!E61+'CI-DS-TB'!E84+'CI-DS-TB'!E107+'CI-DS-TB'!E130+'CI-DS-TB'!E153+'CI-DS-TB'!E176+'CI-DS-TB'!E199+'CI-DS-TB'!E222+'CI-DS-TB'!E245+'CI-DS-TB'!E268+'CI-DS-TB'!E291+'CI-DS-TB'!E314+'CI-DS-TB'!E337+'CI-DS-TB'!E360+'CI-DS-TB'!E383+'CI-DS-TB'!E406+'CI-DS-TB'!E429+'CI-DS-TB'!E452+'CI-DS-TB'!E475+'CI-DS-TB'!E498+'CI-DS-TB'!E521+'CI-DS-TB'!E544+'CI-DS-TB'!E567</f>
        <v>0</v>
      </c>
      <c r="F15" s="601">
        <f>'CI-DS-TB'!F15+'CI-DS-TB'!F38+'CI-DS-TB'!F61+'CI-DS-TB'!F84+'CI-DS-TB'!F107+'CI-DS-TB'!F130+'CI-DS-TB'!F153+'CI-DS-TB'!F176+'CI-DS-TB'!F199+'CI-DS-TB'!F222+'CI-DS-TB'!F245+'CI-DS-TB'!F268+'CI-DS-TB'!F291+'CI-DS-TB'!F314+'CI-DS-TB'!F337+'CI-DS-TB'!F360+'CI-DS-TB'!F383+'CI-DS-TB'!F406+'CI-DS-TB'!F429+'CI-DS-TB'!F452+'CI-DS-TB'!F475+'CI-DS-TB'!F498+'CI-DS-TB'!F521+'CI-DS-TB'!F544+'CI-DS-TB'!F567</f>
        <v>0</v>
      </c>
      <c r="G15" s="601">
        <f>'CI-DS-TB'!G15+'CI-DS-TB'!G38+'CI-DS-TB'!G61+'CI-DS-TB'!G84+'CI-DS-TB'!G107+'CI-DS-TB'!G130+'CI-DS-TB'!G153+'CI-DS-TB'!G176+'CI-DS-TB'!G199+'CI-DS-TB'!G222+'CI-DS-TB'!G245+'CI-DS-TB'!G268+'CI-DS-TB'!G291+'CI-DS-TB'!G314+'CI-DS-TB'!G337+'CI-DS-TB'!G360+'CI-DS-TB'!G383+'CI-DS-TB'!G406+'CI-DS-TB'!G429+'CI-DS-TB'!G452+'CI-DS-TB'!G475+'CI-DS-TB'!G498+'CI-DS-TB'!G521+'CI-DS-TB'!G544+'CI-DS-TB'!G567</f>
        <v>0</v>
      </c>
      <c r="H15" s="601">
        <f>'CI-DS-TB'!H15+'CI-DS-TB'!H38+'CI-DS-TB'!H61+'CI-DS-TB'!H84+'CI-DS-TB'!H107+'CI-DS-TB'!H130+'CI-DS-TB'!H153+'CI-DS-TB'!H176+'CI-DS-TB'!H199+'CI-DS-TB'!H222+'CI-DS-TB'!H245+'CI-DS-TB'!H268+'CI-DS-TB'!H291+'CI-DS-TB'!H314+'CI-DS-TB'!H337+'CI-DS-TB'!H360+'CI-DS-TB'!H383+'CI-DS-TB'!H406+'CI-DS-TB'!H429+'CI-DS-TB'!H452+'CI-DS-TB'!H475+'CI-DS-TB'!H498+'CI-DS-TB'!H521+'CI-DS-TB'!H544+'CI-DS-TB'!H567</f>
        <v>0</v>
      </c>
      <c r="I15" s="601">
        <f>'CI-DS-TB'!I15+'CI-DS-TB'!I38+'CI-DS-TB'!I61+'CI-DS-TB'!I84+'CI-DS-TB'!I107+'CI-DS-TB'!I130+'CI-DS-TB'!I153+'CI-DS-TB'!I176+'CI-DS-TB'!I199+'CI-DS-TB'!I222+'CI-DS-TB'!I245+'CI-DS-TB'!I268+'CI-DS-TB'!I291+'CI-DS-TB'!I314+'CI-DS-TB'!I337+'CI-DS-TB'!I360+'CI-DS-TB'!I383+'CI-DS-TB'!I406+'CI-DS-TB'!I429+'CI-DS-TB'!I452+'CI-DS-TB'!I475+'CI-DS-TB'!I498+'CI-DS-TB'!I521+'CI-DS-TB'!I544+'CI-DS-TB'!I567</f>
        <v>0</v>
      </c>
      <c r="J15" s="601">
        <f>'CI-DS-TB'!J15+'CI-DS-TB'!J38+'CI-DS-TB'!J61+'CI-DS-TB'!J84+'CI-DS-TB'!J107+'CI-DS-TB'!J130+'CI-DS-TB'!J153+'CI-DS-TB'!J176+'CI-DS-TB'!J199+'CI-DS-TB'!J222+'CI-DS-TB'!J245+'CI-DS-TB'!J268+'CI-DS-TB'!J291+'CI-DS-TB'!J314+'CI-DS-TB'!J337+'CI-DS-TB'!J360+'CI-DS-TB'!J383+'CI-DS-TB'!J406+'CI-DS-TB'!J429+'CI-DS-TB'!J452+'CI-DS-TB'!J475+'CI-DS-TB'!J498+'CI-DS-TB'!J521+'CI-DS-TB'!J544+'CI-DS-TB'!J567</f>
        <v>0</v>
      </c>
      <c r="K15" s="601">
        <f>'CI-DS-TB'!K15+'CI-DS-TB'!K38+'CI-DS-TB'!K61+'CI-DS-TB'!K84+'CI-DS-TB'!K107+'CI-DS-TB'!K130+'CI-DS-TB'!K153+'CI-DS-TB'!K176+'CI-DS-TB'!K199+'CI-DS-TB'!K222+'CI-DS-TB'!K245+'CI-DS-TB'!K268+'CI-DS-TB'!K291+'CI-DS-TB'!K314+'CI-DS-TB'!K337+'CI-DS-TB'!K360+'CI-DS-TB'!K383+'CI-DS-TB'!K406+'CI-DS-TB'!K429+'CI-DS-TB'!K452+'CI-DS-TB'!K475+'CI-DS-TB'!K498+'CI-DS-TB'!K521+'CI-DS-TB'!K544+'CI-DS-TB'!K567</f>
        <v>0</v>
      </c>
    </row>
    <row r="16" spans="1:11" x14ac:dyDescent="0.25">
      <c r="A16" s="589"/>
      <c r="B16" s="589"/>
      <c r="C16" s="589"/>
      <c r="D16" s="589"/>
      <c r="E16" s="589"/>
      <c r="F16" s="589"/>
      <c r="G16" s="589"/>
      <c r="H16" s="589"/>
      <c r="I16" s="589"/>
      <c r="J16" s="589"/>
      <c r="K16" s="589"/>
    </row>
    <row r="17" spans="1:11" ht="15.75" x14ac:dyDescent="0.25">
      <c r="A17" s="592"/>
      <c r="B17" s="592"/>
      <c r="C17" s="592"/>
      <c r="D17" s="592"/>
      <c r="E17" s="592"/>
      <c r="F17" s="592"/>
      <c r="G17" s="592"/>
      <c r="H17" s="592"/>
      <c r="I17" s="592"/>
      <c r="J17" s="589"/>
      <c r="K17" s="589"/>
    </row>
    <row r="18" spans="1:11" ht="15.75" x14ac:dyDescent="0.25">
      <c r="A18" s="590" t="s">
        <v>1229</v>
      </c>
      <c r="B18" s="592"/>
      <c r="C18" s="592"/>
      <c r="D18" s="589"/>
      <c r="E18" s="592"/>
      <c r="F18" s="592"/>
      <c r="G18" s="590" t="s">
        <v>1230</v>
      </c>
      <c r="H18" s="592"/>
      <c r="I18" s="592"/>
      <c r="J18" s="589"/>
      <c r="K18" s="589"/>
    </row>
    <row r="19" spans="1:11" ht="15.75" x14ac:dyDescent="0.25">
      <c r="A19" s="592"/>
      <c r="B19" s="592"/>
      <c r="C19" s="592"/>
      <c r="D19" s="589"/>
      <c r="E19" s="592"/>
      <c r="F19" s="592"/>
      <c r="G19" s="592"/>
      <c r="H19" s="592"/>
      <c r="I19" s="592"/>
      <c r="J19" s="589"/>
      <c r="K19" s="589"/>
    </row>
    <row r="20" spans="1:11" ht="15.75" x14ac:dyDescent="0.25">
      <c r="A20" s="571" t="s">
        <v>1231</v>
      </c>
      <c r="B20" s="571"/>
      <c r="C20" s="571"/>
      <c r="D20" s="569"/>
      <c r="E20" s="571"/>
      <c r="F20" s="571"/>
      <c r="G20" s="571" t="s">
        <v>1232</v>
      </c>
      <c r="H20" s="571"/>
      <c r="I20" s="571"/>
      <c r="J20" s="569"/>
      <c r="K20" s="589"/>
    </row>
    <row r="21" spans="1:11" ht="15.75" x14ac:dyDescent="0.25">
      <c r="A21" s="571"/>
      <c r="B21" s="571"/>
      <c r="C21" s="571"/>
      <c r="D21" s="569"/>
      <c r="E21" s="571"/>
      <c r="F21" s="571"/>
      <c r="G21" s="571"/>
      <c r="H21" s="571"/>
      <c r="I21" s="571"/>
      <c r="J21" s="569"/>
      <c r="K21" s="589"/>
    </row>
    <row r="22" spans="1:11" ht="15.75" x14ac:dyDescent="0.25">
      <c r="A22" s="571" t="s">
        <v>1233</v>
      </c>
      <c r="B22" s="571"/>
      <c r="C22" s="571"/>
      <c r="D22" s="569"/>
      <c r="E22" s="571"/>
      <c r="F22" s="571"/>
      <c r="G22" s="571" t="s">
        <v>1234</v>
      </c>
      <c r="H22" s="571"/>
      <c r="I22" s="571"/>
      <c r="J22" s="569"/>
      <c r="K22" s="589"/>
    </row>
    <row r="23" spans="1:11" ht="15.75" x14ac:dyDescent="0.25">
      <c r="A23" s="571" t="s">
        <v>1235</v>
      </c>
      <c r="B23" s="571"/>
      <c r="C23" s="571"/>
      <c r="D23" s="571"/>
      <c r="E23" s="571"/>
      <c r="F23" s="571"/>
      <c r="G23" s="571"/>
      <c r="H23" s="571"/>
      <c r="I23" s="571"/>
      <c r="J23" s="569"/>
      <c r="K23" s="589"/>
    </row>
  </sheetData>
  <mergeCells count="9">
    <mergeCell ref="H9:I9"/>
    <mergeCell ref="J9:K9"/>
    <mergeCell ref="B11:E11"/>
    <mergeCell ref="A1:K1"/>
    <mergeCell ref="A2:K2"/>
    <mergeCell ref="A8:A10"/>
    <mergeCell ref="B8:E8"/>
    <mergeCell ref="F8:K8"/>
    <mergeCell ref="F9:G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AM21"/>
  <sheetViews>
    <sheetView topLeftCell="C7" zoomScaleNormal="100" workbookViewId="0">
      <selection activeCell="AD11" sqref="AD11"/>
    </sheetView>
  </sheetViews>
  <sheetFormatPr defaultColWidth="4.42578125" defaultRowHeight="15" x14ac:dyDescent="0.25"/>
  <cols>
    <col min="1" max="16384" width="4.42578125" style="241"/>
  </cols>
  <sheetData>
    <row r="1" spans="1:39" x14ac:dyDescent="0.25">
      <c r="A1" s="617"/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  <c r="P1" s="617"/>
      <c r="Q1" s="617"/>
      <c r="R1" s="617"/>
      <c r="S1" s="617"/>
      <c r="T1" s="617"/>
      <c r="U1" s="617"/>
      <c r="V1" s="617"/>
      <c r="W1" s="617"/>
      <c r="X1" s="617"/>
      <c r="Y1" s="617"/>
      <c r="Z1" s="617"/>
      <c r="AA1" s="617"/>
      <c r="AB1" s="617"/>
      <c r="AC1" s="617"/>
      <c r="AD1" s="617"/>
      <c r="AE1" s="617"/>
      <c r="AF1" s="617"/>
      <c r="AG1" s="617"/>
      <c r="AH1" s="617"/>
      <c r="AI1" s="617"/>
      <c r="AJ1" s="617"/>
      <c r="AK1" s="617"/>
      <c r="AL1" s="1333" t="s">
        <v>1241</v>
      </c>
      <c r="AM1" s="1143"/>
    </row>
    <row r="2" spans="1:39" ht="24.75" customHeight="1" x14ac:dyDescent="0.25">
      <c r="A2" s="1171" t="s">
        <v>786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1171"/>
      <c r="U2" s="1171"/>
      <c r="V2" s="1171"/>
      <c r="W2" s="1171"/>
      <c r="X2" s="1171"/>
      <c r="Y2" s="1171"/>
      <c r="Z2" s="1171"/>
      <c r="AA2" s="1171"/>
      <c r="AB2" s="1171"/>
      <c r="AC2" s="1171"/>
      <c r="AD2" s="1171"/>
      <c r="AE2" s="1171"/>
      <c r="AF2" s="1171"/>
      <c r="AG2" s="1171"/>
      <c r="AH2" s="1171"/>
      <c r="AI2" s="1171"/>
      <c r="AJ2" s="1171"/>
      <c r="AK2" s="1171"/>
      <c r="AL2" s="1171"/>
      <c r="AM2" s="1171"/>
    </row>
    <row r="3" spans="1:39" ht="24.75" customHeight="1" x14ac:dyDescent="0.25">
      <c r="A3" s="1172" t="s">
        <v>788</v>
      </c>
      <c r="B3" s="1143"/>
      <c r="C3" s="1143"/>
      <c r="D3" s="1143"/>
      <c r="E3" s="1143"/>
      <c r="F3" s="1143"/>
      <c r="G3" s="1143"/>
      <c r="H3" s="1143"/>
      <c r="I3" s="1143"/>
      <c r="J3" s="1143"/>
      <c r="K3" s="1143"/>
      <c r="L3" s="1143"/>
      <c r="M3" s="1143"/>
      <c r="N3" s="1143"/>
      <c r="O3" s="1143"/>
      <c r="P3" s="1143"/>
      <c r="Q3" s="1143"/>
      <c r="R3" s="1143"/>
      <c r="S3" s="1143"/>
      <c r="T3" s="1143"/>
      <c r="U3" s="1143"/>
      <c r="V3" s="1143"/>
      <c r="W3" s="1143"/>
      <c r="X3" s="1143"/>
      <c r="Y3" s="1143"/>
      <c r="Z3" s="1143"/>
      <c r="AA3" s="1143"/>
      <c r="AB3" s="1143"/>
      <c r="AC3" s="1143"/>
      <c r="AD3" s="1143"/>
      <c r="AE3" s="1143"/>
      <c r="AF3" s="1143"/>
      <c r="AG3" s="1143"/>
      <c r="AH3" s="1143"/>
      <c r="AI3" s="1143"/>
      <c r="AJ3" s="1143"/>
      <c r="AK3" s="1143"/>
      <c r="AL3" s="1143"/>
      <c r="AM3" s="1143"/>
    </row>
    <row r="4" spans="1:39" ht="24.75" customHeight="1" thickBot="1" x14ac:dyDescent="0.3">
      <c r="A4" s="1173" t="s">
        <v>1242</v>
      </c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</row>
    <row r="5" spans="1:39" ht="24.75" customHeight="1" x14ac:dyDescent="0.25">
      <c r="A5" s="1175" t="s">
        <v>790</v>
      </c>
      <c r="B5" s="1176"/>
      <c r="C5" s="1176"/>
      <c r="D5" s="1176"/>
      <c r="E5" s="1334">
        <f>Menu!$D$6</f>
        <v>0</v>
      </c>
      <c r="F5" s="1176"/>
      <c r="G5" s="1176"/>
      <c r="H5" s="1176"/>
      <c r="I5" s="1176"/>
      <c r="J5" s="1176"/>
      <c r="K5" s="1176"/>
      <c r="L5" s="1176"/>
      <c r="M5" s="1176"/>
      <c r="N5" s="1176"/>
      <c r="O5" s="1335"/>
      <c r="P5" s="1180" t="s">
        <v>1243</v>
      </c>
      <c r="Q5" s="1181"/>
      <c r="R5" s="1181"/>
      <c r="S5" s="1181"/>
      <c r="T5" s="1181"/>
      <c r="U5" s="1181"/>
      <c r="V5" s="1181"/>
      <c r="W5" s="1181"/>
      <c r="X5" s="1181"/>
      <c r="Y5" s="1181"/>
      <c r="Z5" s="1181"/>
      <c r="AA5" s="1182" t="s">
        <v>792</v>
      </c>
      <c r="AB5" s="1176"/>
      <c r="AC5" s="1176"/>
      <c r="AD5" s="1176"/>
      <c r="AE5" s="1176"/>
      <c r="AF5" s="1176"/>
      <c r="AG5" s="1176"/>
      <c r="AH5" s="1341"/>
      <c r="AI5" s="1176"/>
      <c r="AJ5" s="1176"/>
      <c r="AK5" s="1176"/>
      <c r="AL5" s="1176"/>
      <c r="AM5" s="1335"/>
    </row>
    <row r="6" spans="1:39" ht="24.75" customHeight="1" x14ac:dyDescent="0.25">
      <c r="A6" s="1145" t="s">
        <v>793</v>
      </c>
      <c r="B6" s="1143"/>
      <c r="C6" s="1143"/>
      <c r="D6" s="1143"/>
      <c r="E6" s="1143"/>
      <c r="F6" s="1143"/>
      <c r="G6" s="1143"/>
      <c r="H6" s="1348" t="str">
        <f>Menu!B34</f>
        <v>District/ Organization Total</v>
      </c>
      <c r="I6" s="1143"/>
      <c r="J6" s="1143"/>
      <c r="K6" s="1143"/>
      <c r="L6" s="1143"/>
      <c r="M6" s="1143"/>
      <c r="N6" s="1143"/>
      <c r="O6" s="1144"/>
      <c r="P6" s="1160" t="str">
        <f>Menu!$D$3</f>
        <v>3rd</v>
      </c>
      <c r="Q6" s="1161"/>
      <c r="R6" s="1140" t="s">
        <v>794</v>
      </c>
      <c r="S6" s="1140"/>
      <c r="T6" s="1140"/>
      <c r="U6" s="1162">
        <f>Menu!$D$4</f>
        <v>2022</v>
      </c>
      <c r="V6" s="1163"/>
      <c r="W6" s="1164"/>
      <c r="X6" s="1140" t="s">
        <v>6</v>
      </c>
      <c r="Y6" s="1140"/>
      <c r="Z6" s="1141"/>
      <c r="AA6" s="1142" t="s">
        <v>973</v>
      </c>
      <c r="AB6" s="1143"/>
      <c r="AC6" s="1143"/>
      <c r="AD6" s="1143"/>
      <c r="AE6" s="1143"/>
      <c r="AF6" s="1143"/>
      <c r="AG6" s="1143"/>
      <c r="AH6" s="1143"/>
      <c r="AI6" s="1143"/>
      <c r="AJ6" s="1143"/>
      <c r="AK6" s="1143"/>
      <c r="AL6" s="1143"/>
      <c r="AM6" s="1144"/>
    </row>
    <row r="7" spans="1:39" ht="24.75" customHeight="1" x14ac:dyDescent="0.25">
      <c r="A7" s="1145" t="s">
        <v>795</v>
      </c>
      <c r="B7" s="1143"/>
      <c r="C7" s="1143"/>
      <c r="D7" s="1143"/>
      <c r="E7" s="1143"/>
      <c r="F7" s="1143"/>
      <c r="G7" s="1143"/>
      <c r="H7" s="1143"/>
      <c r="I7" s="1143"/>
      <c r="J7" s="1143"/>
      <c r="K7" s="1143"/>
      <c r="L7" s="1143"/>
      <c r="M7" s="1336"/>
      <c r="N7" s="1337"/>
      <c r="O7" s="1144"/>
      <c r="P7" s="1160"/>
      <c r="Q7" s="1161"/>
      <c r="R7" s="1140"/>
      <c r="S7" s="1140"/>
      <c r="T7" s="1140"/>
      <c r="U7" s="1165"/>
      <c r="V7" s="1166"/>
      <c r="W7" s="1167"/>
      <c r="X7" s="1140"/>
      <c r="Y7" s="1140"/>
      <c r="Z7" s="1141"/>
      <c r="AA7" s="920" t="str">
        <f>Menu!F34</f>
        <v>Write here the Name &amp; Desig. of Person com. the Form</v>
      </c>
      <c r="AB7" s="921"/>
      <c r="AC7" s="921"/>
      <c r="AD7" s="921"/>
      <c r="AE7" s="921"/>
      <c r="AF7" s="921"/>
      <c r="AG7" s="921"/>
      <c r="AH7" s="921"/>
      <c r="AI7" s="921"/>
      <c r="AJ7" s="921"/>
      <c r="AK7" s="921"/>
      <c r="AL7" s="921"/>
      <c r="AM7" s="1342"/>
    </row>
    <row r="8" spans="1:39" ht="24.75" customHeight="1" x14ac:dyDescent="0.25">
      <c r="A8" s="1338" t="str">
        <f>Menu!D34</f>
        <v>Write here the Name of CS/ In-charge</v>
      </c>
      <c r="B8" s="1339"/>
      <c r="C8" s="1339"/>
      <c r="D8" s="1339"/>
      <c r="E8" s="1339"/>
      <c r="F8" s="1339"/>
      <c r="G8" s="1339"/>
      <c r="H8" s="1339"/>
      <c r="I8" s="1339"/>
      <c r="J8" s="1339"/>
      <c r="K8" s="1339"/>
      <c r="L8" s="1339"/>
      <c r="M8" s="1339"/>
      <c r="N8" s="1339"/>
      <c r="O8" s="1340"/>
      <c r="P8" s="1160"/>
      <c r="Q8" s="1161"/>
      <c r="R8" s="1140"/>
      <c r="S8" s="1140"/>
      <c r="T8" s="1140"/>
      <c r="U8" s="1168"/>
      <c r="V8" s="1169"/>
      <c r="W8" s="1170"/>
      <c r="X8" s="1140"/>
      <c r="Y8" s="1140"/>
      <c r="Z8" s="1141"/>
      <c r="AA8" s="920" t="str">
        <f>Menu!G34</f>
        <v>Write here Contact no.</v>
      </c>
      <c r="AB8" s="921"/>
      <c r="AC8" s="921"/>
      <c r="AD8" s="921"/>
      <c r="AE8" s="921"/>
      <c r="AF8" s="921"/>
      <c r="AG8" s="921"/>
      <c r="AH8" s="921"/>
      <c r="AI8" s="921"/>
      <c r="AJ8" s="921"/>
      <c r="AK8" s="921"/>
      <c r="AL8" s="921"/>
      <c r="AM8" s="1342"/>
    </row>
    <row r="9" spans="1:39" ht="24.75" customHeight="1" thickBot="1" x14ac:dyDescent="0.3">
      <c r="A9" s="618"/>
      <c r="B9" s="618"/>
      <c r="C9" s="618"/>
      <c r="D9" s="618"/>
      <c r="E9" s="618"/>
      <c r="F9" s="618"/>
      <c r="G9" s="618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  <c r="AB9" s="618"/>
      <c r="AC9" s="618"/>
      <c r="AD9" s="618"/>
      <c r="AE9" s="618"/>
      <c r="AF9" s="618"/>
      <c r="AG9" s="618"/>
      <c r="AH9" s="618"/>
      <c r="AI9" s="618"/>
      <c r="AJ9" s="618"/>
      <c r="AK9" s="618"/>
      <c r="AL9" s="618"/>
      <c r="AM9" s="618"/>
    </row>
    <row r="10" spans="1:39" ht="24.75" customHeight="1" x14ac:dyDescent="0.25">
      <c r="A10" s="1343" t="s">
        <v>1244</v>
      </c>
      <c r="B10" s="1344"/>
      <c r="C10" s="1344"/>
      <c r="D10" s="1344"/>
      <c r="E10" s="1344"/>
      <c r="F10" s="1345"/>
      <c r="G10" s="1346" t="s">
        <v>1245</v>
      </c>
      <c r="H10" s="1344"/>
      <c r="I10" s="1344"/>
      <c r="J10" s="1344"/>
      <c r="K10" s="1344"/>
      <c r="L10" s="1347"/>
      <c r="M10" s="619"/>
      <c r="N10" s="619"/>
      <c r="O10" s="619"/>
      <c r="P10" s="619"/>
      <c r="Q10" s="620"/>
      <c r="R10" s="620"/>
      <c r="S10" s="620"/>
      <c r="T10" s="620"/>
      <c r="U10" s="620"/>
      <c r="V10" s="620"/>
      <c r="W10" s="620"/>
      <c r="X10" s="620"/>
      <c r="Y10" s="620"/>
      <c r="Z10" s="620"/>
      <c r="AA10" s="620"/>
      <c r="AB10" s="620"/>
      <c r="AC10" s="620"/>
      <c r="AD10" s="620"/>
      <c r="AE10" s="620"/>
      <c r="AF10" s="620"/>
      <c r="AG10" s="620"/>
      <c r="AH10" s="618"/>
      <c r="AI10" s="618"/>
      <c r="AJ10" s="618"/>
      <c r="AK10" s="618"/>
      <c r="AL10" s="618"/>
      <c r="AM10" s="618"/>
    </row>
    <row r="11" spans="1:39" ht="24.75" customHeight="1" x14ac:dyDescent="0.25">
      <c r="A11" s="1349" t="s">
        <v>852</v>
      </c>
      <c r="B11" s="1350"/>
      <c r="C11" s="1351" t="s">
        <v>853</v>
      </c>
      <c r="D11" s="1350"/>
      <c r="E11" s="1351" t="s">
        <v>825</v>
      </c>
      <c r="F11" s="1350"/>
      <c r="G11" s="1351" t="s">
        <v>852</v>
      </c>
      <c r="H11" s="1350"/>
      <c r="I11" s="1351" t="s">
        <v>853</v>
      </c>
      <c r="J11" s="1350"/>
      <c r="K11" s="1351" t="s">
        <v>825</v>
      </c>
      <c r="L11" s="1352"/>
      <c r="M11" s="619"/>
      <c r="N11" s="619"/>
      <c r="O11" s="619"/>
      <c r="P11" s="619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18"/>
      <c r="AI11" s="618"/>
      <c r="AJ11" s="618"/>
      <c r="AK11" s="618"/>
      <c r="AL11" s="618"/>
      <c r="AM11" s="618"/>
    </row>
    <row r="12" spans="1:39" ht="24.75" customHeight="1" thickBot="1" x14ac:dyDescent="0.3">
      <c r="A12" s="1353">
        <f>'TB-15'!A12+'TB-15'!A32+'TB-15'!A52+'TB-15'!A72+'TB-15'!A92+'TB-15'!A112+'TB-15'!A132+'TB-15'!A152+'TB-15'!A172+'TB-15'!A192+'TB-15'!A212+'TB-15'!A232+'TB-15'!A252+'TB-15'!A272+'TB-15'!A292+'TB-15'!A312+'TB-15'!A332+'TB-15'!A352+'TB-15'!A372+'TB-15'!A392+'TB-15'!A412+'TB-15'!A432+'TB-15'!A452+'TB-15'!A472+'TB-15'!A492</f>
        <v>0</v>
      </c>
      <c r="B12" s="1123"/>
      <c r="C12" s="1353">
        <f>'TB-15'!C12+'TB-15'!C32+'TB-15'!C52+'TB-15'!C72+'TB-15'!C92+'TB-15'!C112+'TB-15'!C132+'TB-15'!C152+'TB-15'!C172+'TB-15'!C192+'TB-15'!C212+'TB-15'!C232+'TB-15'!C252+'TB-15'!C272+'TB-15'!C292+'TB-15'!C312+'TB-15'!C332+'TB-15'!C352+'TB-15'!C372+'TB-15'!C392+'TB-15'!C412+'TB-15'!C432+'TB-15'!C452+'TB-15'!C472+'TB-15'!C492</f>
        <v>0</v>
      </c>
      <c r="D12" s="1123"/>
      <c r="E12" s="1122">
        <f>A12+C12</f>
        <v>0</v>
      </c>
      <c r="F12" s="1123"/>
      <c r="G12" s="1353">
        <f>'TB-15'!G12+'TB-15'!G32+'TB-15'!G52+'TB-15'!G72+'TB-15'!G92+'TB-15'!G112+'TB-15'!G132+'TB-15'!G152+'TB-15'!G172+'TB-15'!G192+'TB-15'!G212+'TB-15'!G232+'TB-15'!G252+'TB-15'!G272+'TB-15'!G292+'TB-15'!G312+'TB-15'!G332+'TB-15'!G352+'TB-15'!G372+'TB-15'!G392+'TB-15'!G412+'TB-15'!G432+'TB-15'!G452+'TB-15'!G472+'TB-15'!G492</f>
        <v>0</v>
      </c>
      <c r="H12" s="1123"/>
      <c r="I12" s="1353">
        <f>'TB-15'!I12+'TB-15'!I32+'TB-15'!I52+'TB-15'!I72+'TB-15'!I92+'TB-15'!I112+'TB-15'!I132+'TB-15'!I152+'TB-15'!I172+'TB-15'!I192+'TB-15'!I212+'TB-15'!I232+'TB-15'!I252+'TB-15'!I272+'TB-15'!I292+'TB-15'!I312+'TB-15'!I332+'TB-15'!I352+'TB-15'!I372+'TB-15'!I392+'TB-15'!I412+'TB-15'!I432+'TB-15'!I452+'TB-15'!I472+'TB-15'!I492</f>
        <v>0</v>
      </c>
      <c r="J12" s="1123"/>
      <c r="K12" s="1122">
        <f>G12+I12</f>
        <v>0</v>
      </c>
      <c r="L12" s="1184"/>
      <c r="M12" s="621"/>
      <c r="N12" s="621"/>
      <c r="O12" s="619"/>
      <c r="P12" s="619"/>
      <c r="Q12" s="620"/>
      <c r="R12" s="620"/>
      <c r="S12" s="620"/>
      <c r="T12" s="620"/>
      <c r="U12" s="620"/>
      <c r="V12" s="620"/>
      <c r="W12" s="620"/>
      <c r="X12" s="620"/>
      <c r="Y12" s="620"/>
      <c r="Z12" s="620"/>
      <c r="AA12" s="620"/>
      <c r="AB12" s="620"/>
      <c r="AC12" s="620"/>
      <c r="AD12" s="620"/>
      <c r="AE12" s="620"/>
      <c r="AF12" s="620"/>
      <c r="AG12" s="620"/>
      <c r="AH12" s="618"/>
      <c r="AI12" s="618"/>
      <c r="AJ12" s="618"/>
      <c r="AK12" s="618"/>
      <c r="AL12" s="618"/>
      <c r="AM12" s="618"/>
    </row>
    <row r="13" spans="1:39" ht="24.75" customHeight="1" thickBot="1" x14ac:dyDescent="0.3">
      <c r="A13" s="622"/>
      <c r="B13" s="623"/>
      <c r="C13" s="622"/>
      <c r="D13" s="623"/>
      <c r="E13" s="624"/>
      <c r="F13" s="623"/>
      <c r="G13" s="622"/>
      <c r="H13" s="623"/>
      <c r="I13" s="622"/>
      <c r="J13" s="623"/>
      <c r="K13" s="624"/>
      <c r="L13" s="623"/>
      <c r="M13" s="625"/>
      <c r="N13" s="625"/>
      <c r="O13" s="619"/>
      <c r="P13" s="619"/>
      <c r="Q13" s="620"/>
      <c r="R13" s="620"/>
      <c r="S13" s="620"/>
      <c r="T13" s="620"/>
      <c r="U13" s="620"/>
      <c r="V13" s="620"/>
      <c r="W13" s="620"/>
      <c r="X13" s="620"/>
      <c r="Y13" s="620"/>
      <c r="Z13" s="620"/>
      <c r="AA13" s="620"/>
      <c r="AB13" s="620"/>
      <c r="AC13" s="620"/>
      <c r="AD13" s="620"/>
      <c r="AE13" s="620"/>
      <c r="AF13" s="620"/>
      <c r="AG13" s="620"/>
      <c r="AH13" s="618"/>
      <c r="AI13" s="618"/>
      <c r="AJ13" s="618"/>
      <c r="AK13" s="618"/>
      <c r="AL13" s="618"/>
      <c r="AM13" s="618"/>
    </row>
    <row r="14" spans="1:39" ht="24.75" customHeight="1" x14ac:dyDescent="0.25">
      <c r="A14" s="1354" t="s">
        <v>1246</v>
      </c>
      <c r="B14" s="1355"/>
      <c r="C14" s="1355"/>
      <c r="D14" s="1355"/>
      <c r="E14" s="1355"/>
      <c r="F14" s="1355"/>
      <c r="G14" s="1355"/>
      <c r="H14" s="1355"/>
      <c r="I14" s="1355"/>
      <c r="J14" s="1355"/>
      <c r="K14" s="1355"/>
      <c r="L14" s="1355"/>
      <c r="M14" s="1355"/>
      <c r="N14" s="1355"/>
      <c r="O14" s="1355"/>
      <c r="P14" s="1356"/>
      <c r="Q14" s="620"/>
      <c r="R14" s="1357" t="s">
        <v>1247</v>
      </c>
      <c r="S14" s="1358"/>
      <c r="T14" s="1358"/>
      <c r="U14" s="1358"/>
      <c r="V14" s="1358"/>
      <c r="W14" s="1358"/>
      <c r="X14" s="1358"/>
      <c r="Y14" s="1358"/>
      <c r="Z14" s="1358"/>
      <c r="AA14" s="1358"/>
      <c r="AB14" s="1358"/>
      <c r="AC14" s="1358"/>
      <c r="AD14" s="1358"/>
      <c r="AE14" s="1358"/>
      <c r="AF14" s="1358"/>
      <c r="AG14" s="1359"/>
      <c r="AH14" s="618"/>
      <c r="AI14" s="618"/>
      <c r="AJ14" s="618"/>
      <c r="AK14" s="618"/>
      <c r="AL14" s="618"/>
      <c r="AM14" s="618"/>
    </row>
    <row r="15" spans="1:39" ht="24.75" customHeight="1" x14ac:dyDescent="0.25">
      <c r="A15" s="1360" t="s">
        <v>1248</v>
      </c>
      <c r="B15" s="1090"/>
      <c r="C15" s="1090"/>
      <c r="D15" s="1090"/>
      <c r="E15" s="1361" t="s">
        <v>1249</v>
      </c>
      <c r="F15" s="1090"/>
      <c r="G15" s="1090"/>
      <c r="H15" s="1090"/>
      <c r="I15" s="1361" t="s">
        <v>1250</v>
      </c>
      <c r="J15" s="1090"/>
      <c r="K15" s="1090"/>
      <c r="L15" s="1090"/>
      <c r="M15" s="1362" t="s">
        <v>1251</v>
      </c>
      <c r="N15" s="1363"/>
      <c r="O15" s="1363"/>
      <c r="P15" s="1364"/>
      <c r="Q15" s="620"/>
      <c r="R15" s="1360" t="s">
        <v>1248</v>
      </c>
      <c r="S15" s="1090"/>
      <c r="T15" s="1090"/>
      <c r="U15" s="1090"/>
      <c r="V15" s="1361" t="s">
        <v>1249</v>
      </c>
      <c r="W15" s="1090"/>
      <c r="X15" s="1090"/>
      <c r="Y15" s="1090"/>
      <c r="Z15" s="1361" t="s">
        <v>1250</v>
      </c>
      <c r="AA15" s="1361"/>
      <c r="AB15" s="1361"/>
      <c r="AC15" s="1361"/>
      <c r="AD15" s="1361" t="s">
        <v>1251</v>
      </c>
      <c r="AE15" s="1361"/>
      <c r="AF15" s="1361"/>
      <c r="AG15" s="1365"/>
      <c r="AH15" s="618"/>
      <c r="AI15" s="618"/>
      <c r="AJ15" s="618"/>
      <c r="AK15" s="618"/>
      <c r="AL15" s="618"/>
      <c r="AM15" s="618"/>
    </row>
    <row r="16" spans="1:39" ht="24.75" customHeight="1" x14ac:dyDescent="0.25">
      <c r="A16" s="1366" t="s">
        <v>852</v>
      </c>
      <c r="B16" s="1367"/>
      <c r="C16" s="1368" t="s">
        <v>853</v>
      </c>
      <c r="D16" s="1367"/>
      <c r="E16" s="1368" t="s">
        <v>852</v>
      </c>
      <c r="F16" s="1367"/>
      <c r="G16" s="1368" t="s">
        <v>853</v>
      </c>
      <c r="H16" s="1367"/>
      <c r="I16" s="1368" t="s">
        <v>852</v>
      </c>
      <c r="J16" s="1367"/>
      <c r="K16" s="1368" t="s">
        <v>853</v>
      </c>
      <c r="L16" s="1367"/>
      <c r="M16" s="1368" t="s">
        <v>852</v>
      </c>
      <c r="N16" s="1367"/>
      <c r="O16" s="1368" t="s">
        <v>853</v>
      </c>
      <c r="P16" s="1369"/>
      <c r="Q16" s="620"/>
      <c r="R16" s="1366" t="s">
        <v>852</v>
      </c>
      <c r="S16" s="1367"/>
      <c r="T16" s="1368" t="s">
        <v>853</v>
      </c>
      <c r="U16" s="1367"/>
      <c r="V16" s="1368" t="s">
        <v>852</v>
      </c>
      <c r="W16" s="1367"/>
      <c r="X16" s="1368" t="s">
        <v>853</v>
      </c>
      <c r="Y16" s="1367"/>
      <c r="Z16" s="1368" t="s">
        <v>852</v>
      </c>
      <c r="AA16" s="1367"/>
      <c r="AB16" s="1368" t="s">
        <v>853</v>
      </c>
      <c r="AC16" s="1367"/>
      <c r="AD16" s="1368" t="s">
        <v>852</v>
      </c>
      <c r="AE16" s="1367"/>
      <c r="AF16" s="1368" t="s">
        <v>853</v>
      </c>
      <c r="AG16" s="1369"/>
      <c r="AH16" s="618"/>
      <c r="AI16" s="618"/>
      <c r="AJ16" s="618"/>
      <c r="AK16" s="618"/>
      <c r="AL16" s="618"/>
      <c r="AM16" s="618"/>
    </row>
    <row r="17" spans="1:33" ht="24.75" customHeight="1" thickBot="1" x14ac:dyDescent="0.3">
      <c r="A17" s="1353">
        <f>'TB-15'!A17+'TB-15'!A37+'TB-15'!A57+'TB-15'!A77+'TB-15'!A97+'TB-15'!A117+'TB-15'!A137+'TB-15'!A157+'TB-15'!A177+'TB-15'!A197+'TB-15'!A217+'TB-15'!A237+'TB-15'!A257+'TB-15'!A277+'TB-15'!A297+'TB-15'!A317+'TB-15'!A337+'TB-15'!A357+'TB-15'!A377+'TB-15'!A397+'TB-15'!A417+'TB-15'!A437+'TB-15'!A457+'TB-15'!A477+'TB-15'!A497</f>
        <v>0</v>
      </c>
      <c r="B17" s="1123"/>
      <c r="C17" s="1353">
        <f>'TB-15'!C17+'TB-15'!C37+'TB-15'!C57+'TB-15'!C77+'TB-15'!C97+'TB-15'!C117+'TB-15'!C137+'TB-15'!C157+'TB-15'!C177+'TB-15'!C197+'TB-15'!C217+'TB-15'!C237+'TB-15'!C257+'TB-15'!C277+'TB-15'!C297+'TB-15'!C317+'TB-15'!C337+'TB-15'!C357+'TB-15'!C377+'TB-15'!C397+'TB-15'!C417+'TB-15'!C437+'TB-15'!C457+'TB-15'!C477+'TB-15'!C497</f>
        <v>0</v>
      </c>
      <c r="D17" s="1123"/>
      <c r="E17" s="1353">
        <f>'TB-15'!E17+'TB-15'!E37+'TB-15'!E57+'TB-15'!E77+'TB-15'!E97+'TB-15'!E117+'TB-15'!E137+'TB-15'!E157+'TB-15'!E177+'TB-15'!E197+'TB-15'!E217+'TB-15'!E237+'TB-15'!E257+'TB-15'!E277+'TB-15'!E297+'TB-15'!E317+'TB-15'!E337+'TB-15'!E357+'TB-15'!E377+'TB-15'!E397+'TB-15'!E417+'TB-15'!E437+'TB-15'!E457+'TB-15'!E477+'TB-15'!E497</f>
        <v>0</v>
      </c>
      <c r="F17" s="1123"/>
      <c r="G17" s="1353">
        <f>'TB-15'!G17+'TB-15'!G37+'TB-15'!G57+'TB-15'!G77+'TB-15'!G97+'TB-15'!G117+'TB-15'!G137+'TB-15'!G157+'TB-15'!G177+'TB-15'!G197+'TB-15'!G217+'TB-15'!G237+'TB-15'!G257+'TB-15'!G277+'TB-15'!G297+'TB-15'!G317+'TB-15'!G337+'TB-15'!G357+'TB-15'!G377+'TB-15'!G397+'TB-15'!G417+'TB-15'!G437+'TB-15'!G457+'TB-15'!G477+'TB-15'!G497</f>
        <v>0</v>
      </c>
      <c r="H17" s="1123"/>
      <c r="I17" s="1353">
        <f>'TB-15'!I17+'TB-15'!I37+'TB-15'!I57+'TB-15'!I77+'TB-15'!I97+'TB-15'!I117+'TB-15'!I137+'TB-15'!I157+'TB-15'!I177+'TB-15'!I197+'TB-15'!I217+'TB-15'!I237+'TB-15'!I257+'TB-15'!I277+'TB-15'!I297+'TB-15'!I317+'TB-15'!I337+'TB-15'!I357+'TB-15'!I377+'TB-15'!I397+'TB-15'!I417+'TB-15'!I437+'TB-15'!I457+'TB-15'!I477+'TB-15'!I497</f>
        <v>0</v>
      </c>
      <c r="J17" s="1123"/>
      <c r="K17" s="1353">
        <f>'TB-15'!K17+'TB-15'!K37+'TB-15'!K57+'TB-15'!K77+'TB-15'!K97+'TB-15'!K117+'TB-15'!K137+'TB-15'!K157+'TB-15'!K177+'TB-15'!K197+'TB-15'!K217+'TB-15'!K237+'TB-15'!K257+'TB-15'!K277+'TB-15'!K297+'TB-15'!K317+'TB-15'!K337+'TB-15'!K357+'TB-15'!K377+'TB-15'!K397+'TB-15'!K417+'TB-15'!K437+'TB-15'!K457+'TB-15'!K477+'TB-15'!K497</f>
        <v>0</v>
      </c>
      <c r="L17" s="1123"/>
      <c r="M17" s="1353">
        <f>'TB-15'!M17+'TB-15'!M37+'TB-15'!M57+'TB-15'!M77+'TB-15'!M97+'TB-15'!M117+'TB-15'!M137+'TB-15'!M157+'TB-15'!M177+'TB-15'!M197+'TB-15'!M217+'TB-15'!M237+'TB-15'!M257+'TB-15'!M277+'TB-15'!M297+'TB-15'!M317+'TB-15'!M337+'TB-15'!M357+'TB-15'!M377+'TB-15'!M397+'TB-15'!M417+'TB-15'!M437+'TB-15'!M457+'TB-15'!M477+'TB-15'!M497</f>
        <v>0</v>
      </c>
      <c r="N17" s="1123"/>
      <c r="O17" s="1353">
        <f>'TB-15'!O17+'TB-15'!O37+'TB-15'!O57+'TB-15'!O77+'TB-15'!O97+'TB-15'!O117+'TB-15'!O137+'TB-15'!O157+'TB-15'!O177+'TB-15'!O197+'TB-15'!O217+'TB-15'!O237+'TB-15'!O257+'TB-15'!O277+'TB-15'!O297+'TB-15'!O317+'TB-15'!O337+'TB-15'!O357+'TB-15'!O377+'TB-15'!O397+'TB-15'!O417+'TB-15'!O437+'TB-15'!O457+'TB-15'!O477+'TB-15'!O497</f>
        <v>0</v>
      </c>
      <c r="P17" s="1123"/>
      <c r="Q17" s="620"/>
      <c r="R17" s="1353">
        <f>'TB-15'!R17+'TB-15'!R37+'TB-15'!R57+'TB-15'!R77+'TB-15'!R97+'TB-15'!R117+'TB-15'!R137+'TB-15'!R157+'TB-15'!R177+'TB-15'!R197+'TB-15'!R217+'TB-15'!R237+'TB-15'!R257+'TB-15'!R277+'TB-15'!R297+'TB-15'!R317+'TB-15'!R337+'TB-15'!R357+'TB-15'!R377+'TB-15'!R397+'TB-15'!R417+'TB-15'!R437+'TB-15'!R457+'TB-15'!R477+'TB-15'!R497</f>
        <v>0</v>
      </c>
      <c r="S17" s="1123"/>
      <c r="T17" s="1353">
        <f>'TB-15'!T17+'TB-15'!T37+'TB-15'!T57+'TB-15'!T77+'TB-15'!T97+'TB-15'!T117+'TB-15'!T137+'TB-15'!T157+'TB-15'!T177+'TB-15'!T197+'TB-15'!T217+'TB-15'!T237+'TB-15'!T257+'TB-15'!T277+'TB-15'!T297+'TB-15'!T317+'TB-15'!T337+'TB-15'!T357+'TB-15'!T377+'TB-15'!T397+'TB-15'!T417+'TB-15'!T437+'TB-15'!T457+'TB-15'!T477+'TB-15'!T497</f>
        <v>0</v>
      </c>
      <c r="U17" s="1123"/>
      <c r="V17" s="1353">
        <f>'TB-15'!V17+'TB-15'!V37+'TB-15'!V57+'TB-15'!V77+'TB-15'!V97+'TB-15'!V117+'TB-15'!V137+'TB-15'!V157+'TB-15'!V177+'TB-15'!V197+'TB-15'!V217+'TB-15'!V237+'TB-15'!V257+'TB-15'!V277+'TB-15'!V297+'TB-15'!V317+'TB-15'!V337+'TB-15'!V357+'TB-15'!V377+'TB-15'!V397+'TB-15'!V417+'TB-15'!V437+'TB-15'!V457+'TB-15'!V477+'TB-15'!V497</f>
        <v>0</v>
      </c>
      <c r="W17" s="1123"/>
      <c r="X17" s="1353">
        <f>'TB-15'!X17+'TB-15'!X37+'TB-15'!X57+'TB-15'!X77+'TB-15'!X97+'TB-15'!X117+'TB-15'!X137+'TB-15'!X157+'TB-15'!X177+'TB-15'!X197+'TB-15'!X217+'TB-15'!X237+'TB-15'!X257+'TB-15'!X277+'TB-15'!X297+'TB-15'!X317+'TB-15'!X337+'TB-15'!X357+'TB-15'!X377+'TB-15'!X397+'TB-15'!X417+'TB-15'!X437+'TB-15'!X457+'TB-15'!X477+'TB-15'!X497</f>
        <v>0</v>
      </c>
      <c r="Y17" s="1123"/>
      <c r="Z17" s="1353">
        <f>'TB-15'!Z17+'TB-15'!Z37+'TB-15'!Z57+'TB-15'!Z77+'TB-15'!Z97+'TB-15'!Z117+'TB-15'!Z137+'TB-15'!Z157+'TB-15'!Z177+'TB-15'!Z197+'TB-15'!Z217+'TB-15'!Z237+'TB-15'!Z257+'TB-15'!Z277+'TB-15'!Z297+'TB-15'!Z317+'TB-15'!Z337+'TB-15'!Z357+'TB-15'!Z377+'TB-15'!Z397+'TB-15'!Z417+'TB-15'!Z437+'TB-15'!Z457+'TB-15'!Z477+'TB-15'!Z497</f>
        <v>0</v>
      </c>
      <c r="AA17" s="1123"/>
      <c r="AB17" s="1353">
        <f>'TB-15'!AB17+'TB-15'!AB37+'TB-15'!AB57+'TB-15'!AB77+'TB-15'!AB97+'TB-15'!AB117+'TB-15'!AB137+'TB-15'!AB157+'TB-15'!AB177+'TB-15'!AB197+'TB-15'!AB217+'TB-15'!AB237+'TB-15'!AB257+'TB-15'!AB277+'TB-15'!AB297+'TB-15'!AB317+'TB-15'!AB337+'TB-15'!AB357+'TB-15'!AB377+'TB-15'!AB397+'TB-15'!AB417+'TB-15'!AB437+'TB-15'!AB457+'TB-15'!AB477+'TB-15'!AB497</f>
        <v>0</v>
      </c>
      <c r="AC17" s="1123"/>
      <c r="AD17" s="1353">
        <f>'TB-15'!AD17+'TB-15'!AD37+'TB-15'!AD57+'TB-15'!AD77+'TB-15'!AD97+'TB-15'!AD117+'TB-15'!AD137+'TB-15'!AD157+'TB-15'!AD177+'TB-15'!AD197+'TB-15'!AD217+'TB-15'!AD237+'TB-15'!AD257+'TB-15'!AD277+'TB-15'!AD297+'TB-15'!AD317+'TB-15'!AD337+'TB-15'!AD357+'TB-15'!AD377+'TB-15'!AD397+'TB-15'!AD417+'TB-15'!AD437+'TB-15'!AD457+'TB-15'!AD477+'TB-15'!AD497</f>
        <v>0</v>
      </c>
      <c r="AE17" s="1123"/>
      <c r="AF17" s="1353">
        <f>'TB-15'!AF17+'TB-15'!AF37+'TB-15'!AF57+'TB-15'!AF77+'TB-15'!AF97+'TB-15'!AF117+'TB-15'!AF137+'TB-15'!AF157+'TB-15'!AF177+'TB-15'!AF197+'TB-15'!AF217+'TB-15'!AF237+'TB-15'!AF257+'TB-15'!AF277+'TB-15'!AF297+'TB-15'!AF317+'TB-15'!AF337+'TB-15'!AF357+'TB-15'!AF377+'TB-15'!AF397+'TB-15'!AF417+'TB-15'!AF437+'TB-15'!AF457+'TB-15'!AF477+'TB-15'!AF497</f>
        <v>0</v>
      </c>
      <c r="AG17" s="1123"/>
    </row>
    <row r="18" spans="1:33" ht="24.75" customHeight="1" thickBot="1" x14ac:dyDescent="0.3">
      <c r="A18" s="619"/>
      <c r="B18" s="619"/>
      <c r="C18" s="619"/>
      <c r="D18" s="619"/>
      <c r="E18" s="619"/>
      <c r="F18" s="619"/>
      <c r="G18" s="619"/>
      <c r="H18" s="619"/>
      <c r="I18" s="619"/>
      <c r="J18" s="619"/>
      <c r="K18" s="619"/>
      <c r="L18" s="619"/>
      <c r="M18" s="625"/>
      <c r="N18" s="625"/>
      <c r="O18" s="619"/>
      <c r="P18" s="619"/>
      <c r="Q18" s="620"/>
      <c r="R18" s="620"/>
      <c r="S18" s="620"/>
      <c r="T18" s="620"/>
      <c r="U18" s="620"/>
      <c r="V18" s="620"/>
      <c r="W18" s="620"/>
      <c r="X18" s="620"/>
      <c r="Y18" s="620"/>
      <c r="Z18" s="620"/>
      <c r="AA18" s="620"/>
      <c r="AB18" s="620"/>
      <c r="AC18" s="620"/>
      <c r="AD18" s="620"/>
      <c r="AE18" s="620"/>
      <c r="AF18" s="620"/>
      <c r="AG18" s="620"/>
    </row>
    <row r="19" spans="1:33" ht="24.75" customHeight="1" x14ac:dyDescent="0.25">
      <c r="A19" s="1373" t="s">
        <v>1252</v>
      </c>
      <c r="B19" s="1374"/>
      <c r="C19" s="1374"/>
      <c r="D19" s="1374"/>
      <c r="E19" s="1374"/>
      <c r="F19" s="1375"/>
      <c r="G19" s="1376" t="s">
        <v>1253</v>
      </c>
      <c r="H19" s="1374"/>
      <c r="I19" s="1374"/>
      <c r="J19" s="1374"/>
      <c r="K19" s="1374"/>
      <c r="L19" s="1377"/>
      <c r="M19" s="620"/>
      <c r="N19" s="620"/>
      <c r="O19" s="620"/>
      <c r="P19" s="620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620"/>
      <c r="AC19" s="620"/>
      <c r="AD19" s="620"/>
      <c r="AE19" s="620"/>
      <c r="AF19" s="620"/>
      <c r="AG19" s="620"/>
    </row>
    <row r="20" spans="1:33" ht="24.75" customHeight="1" x14ac:dyDescent="0.25">
      <c r="A20" s="1378" t="s">
        <v>852</v>
      </c>
      <c r="B20" s="1371"/>
      <c r="C20" s="1370" t="s">
        <v>853</v>
      </c>
      <c r="D20" s="1371"/>
      <c r="E20" s="1351" t="s">
        <v>825</v>
      </c>
      <c r="F20" s="1371"/>
      <c r="G20" s="1370" t="s">
        <v>852</v>
      </c>
      <c r="H20" s="1371"/>
      <c r="I20" s="1370" t="s">
        <v>853</v>
      </c>
      <c r="J20" s="1371"/>
      <c r="K20" s="1351" t="s">
        <v>825</v>
      </c>
      <c r="L20" s="1372"/>
      <c r="M20" s="620"/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0"/>
      <c r="Z20" s="620"/>
      <c r="AA20" s="620"/>
      <c r="AB20" s="620"/>
      <c r="AC20" s="620"/>
      <c r="AD20" s="620"/>
      <c r="AE20" s="620"/>
      <c r="AF20" s="620"/>
      <c r="AG20" s="620"/>
    </row>
    <row r="21" spans="1:33" ht="24.75" customHeight="1" thickBot="1" x14ac:dyDescent="0.3">
      <c r="A21" s="1353">
        <f>'TB-15'!A21+'TB-15'!A41+'TB-15'!A61+'TB-15'!A81+'TB-15'!A101+'TB-15'!A121+'TB-15'!A141+'TB-15'!A161+'TB-15'!A181+'TB-15'!A201+'TB-15'!A221+'TB-15'!A241+'TB-15'!A261+'TB-15'!A281+'TB-15'!A301+'TB-15'!A321+'TB-15'!A341+'TB-15'!A361+'TB-15'!A381+'TB-15'!A401+'TB-15'!A421+'TB-15'!A441+'TB-15'!A461+'TB-15'!A481+'TB-15'!A501</f>
        <v>0</v>
      </c>
      <c r="B21" s="1123"/>
      <c r="C21" s="1353">
        <f>'TB-15'!C21+'TB-15'!C41+'TB-15'!C61+'TB-15'!C81+'TB-15'!C101+'TB-15'!C121+'TB-15'!C141+'TB-15'!C161+'TB-15'!C181+'TB-15'!C201+'TB-15'!C221+'TB-15'!C241+'TB-15'!C261+'TB-15'!C281+'TB-15'!C301+'TB-15'!C321+'TB-15'!C341+'TB-15'!C361+'TB-15'!C381+'TB-15'!C401+'TB-15'!C421+'TB-15'!C441+'TB-15'!C461+'TB-15'!C481+'TB-15'!C501</f>
        <v>0</v>
      </c>
      <c r="D21" s="1123"/>
      <c r="E21" s="1089">
        <f>A21+C21</f>
        <v>0</v>
      </c>
      <c r="F21" s="1090"/>
      <c r="G21" s="1353">
        <f>'TB-15'!G21+'TB-15'!G41+'TB-15'!G61+'TB-15'!G81+'TB-15'!G101+'TB-15'!G121+'TB-15'!G141+'TB-15'!G161+'TB-15'!G181+'TB-15'!G201+'TB-15'!G221+'TB-15'!G241+'TB-15'!G261+'TB-15'!G281+'TB-15'!G301+'TB-15'!G321+'TB-15'!G341+'TB-15'!G361+'TB-15'!G381+'TB-15'!G401+'TB-15'!G421+'TB-15'!G441+'TB-15'!G461+'TB-15'!G481+'TB-15'!G501</f>
        <v>0</v>
      </c>
      <c r="H21" s="1123"/>
      <c r="I21" s="1353">
        <f>'TB-15'!I21+'TB-15'!I41+'TB-15'!I61+'TB-15'!I81+'TB-15'!I101+'TB-15'!I121+'TB-15'!I141+'TB-15'!I161+'TB-15'!I181+'TB-15'!I201+'TB-15'!I221+'TB-15'!I241+'TB-15'!I261+'TB-15'!I281+'TB-15'!I301+'TB-15'!I321+'TB-15'!I341+'TB-15'!I361+'TB-15'!I381+'TB-15'!I401+'TB-15'!I421+'TB-15'!I441+'TB-15'!I461+'TB-15'!I481+'TB-15'!I501</f>
        <v>0</v>
      </c>
      <c r="J21" s="1123"/>
      <c r="K21" s="1089">
        <f>G21+I21</f>
        <v>0</v>
      </c>
      <c r="L21" s="1090"/>
      <c r="M21" s="620"/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620"/>
      <c r="AC21" s="620"/>
      <c r="AD21" s="620"/>
      <c r="AE21" s="620"/>
      <c r="AF21" s="620"/>
      <c r="AG21" s="620"/>
    </row>
  </sheetData>
  <sheetProtection password="E57F" sheet="1"/>
  <mergeCells count="91">
    <mergeCell ref="AA8:AM8"/>
    <mergeCell ref="A21:B21"/>
    <mergeCell ref="C21:D21"/>
    <mergeCell ref="E21:F21"/>
    <mergeCell ref="G21:H21"/>
    <mergeCell ref="I21:J21"/>
    <mergeCell ref="K21:L21"/>
    <mergeCell ref="A20:B20"/>
    <mergeCell ref="C20:D20"/>
    <mergeCell ref="E20:F20"/>
    <mergeCell ref="G20:H20"/>
    <mergeCell ref="I20:J20"/>
    <mergeCell ref="K20:L20"/>
    <mergeCell ref="A19:F19"/>
    <mergeCell ref="G19:L19"/>
    <mergeCell ref="M17:N17"/>
    <mergeCell ref="O17:P17"/>
    <mergeCell ref="R17:S17"/>
    <mergeCell ref="T17:U17"/>
    <mergeCell ref="A17:B17"/>
    <mergeCell ref="C17:D17"/>
    <mergeCell ref="E17:F17"/>
    <mergeCell ref="G17:H17"/>
    <mergeCell ref="I17:J17"/>
    <mergeCell ref="K17:L17"/>
    <mergeCell ref="V17:W17"/>
    <mergeCell ref="X17:Y17"/>
    <mergeCell ref="Z16:AA16"/>
    <mergeCell ref="AB16:AC16"/>
    <mergeCell ref="AD16:AE16"/>
    <mergeCell ref="AF16:AG16"/>
    <mergeCell ref="Z17:AA17"/>
    <mergeCell ref="AB17:AC17"/>
    <mergeCell ref="AD17:AE17"/>
    <mergeCell ref="AF17:AG17"/>
    <mergeCell ref="M16:N16"/>
    <mergeCell ref="O16:P16"/>
    <mergeCell ref="R16:S16"/>
    <mergeCell ref="T16:U16"/>
    <mergeCell ref="V16:W16"/>
    <mergeCell ref="X16:Y16"/>
    <mergeCell ref="A16:B16"/>
    <mergeCell ref="C16:D16"/>
    <mergeCell ref="E16:F16"/>
    <mergeCell ref="G16:H16"/>
    <mergeCell ref="I16:J16"/>
    <mergeCell ref="K16:L16"/>
    <mergeCell ref="A14:P14"/>
    <mergeCell ref="R14:AG14"/>
    <mergeCell ref="A15:D15"/>
    <mergeCell ref="E15:H15"/>
    <mergeCell ref="I15:L15"/>
    <mergeCell ref="M15:P15"/>
    <mergeCell ref="R15:U15"/>
    <mergeCell ref="V15:Y15"/>
    <mergeCell ref="Z15:AC15"/>
    <mergeCell ref="AD15:AG15"/>
    <mergeCell ref="K11:L11"/>
    <mergeCell ref="A12:B12"/>
    <mergeCell ref="C12:D12"/>
    <mergeCell ref="E12:F12"/>
    <mergeCell ref="G12:H12"/>
    <mergeCell ref="I12:J12"/>
    <mergeCell ref="K12:L12"/>
    <mergeCell ref="A10:F10"/>
    <mergeCell ref="G10:L10"/>
    <mergeCell ref="A6:G6"/>
    <mergeCell ref="H6:O6"/>
    <mergeCell ref="P6:Q8"/>
    <mergeCell ref="A11:B11"/>
    <mergeCell ref="C11:D11"/>
    <mergeCell ref="E11:F11"/>
    <mergeCell ref="G11:H11"/>
    <mergeCell ref="I11:J11"/>
    <mergeCell ref="A7:L7"/>
    <mergeCell ref="M7:O7"/>
    <mergeCell ref="A8:O8"/>
    <mergeCell ref="AA5:AG5"/>
    <mergeCell ref="AH5:AM5"/>
    <mergeCell ref="R6:T8"/>
    <mergeCell ref="U6:W8"/>
    <mergeCell ref="X6:Z8"/>
    <mergeCell ref="AA6:AM6"/>
    <mergeCell ref="AA7:AM7"/>
    <mergeCell ref="AL1:AM1"/>
    <mergeCell ref="A2:AM2"/>
    <mergeCell ref="A3:AM3"/>
    <mergeCell ref="A4:AM4"/>
    <mergeCell ref="A5:D5"/>
    <mergeCell ref="E5:O5"/>
    <mergeCell ref="P5:Z5"/>
  </mergeCells>
  <conditionalFormatting sqref="E12:F12">
    <cfRule type="expression" dxfId="185" priority="2" stopIfTrue="1">
      <formula>OR($A$12&lt;&gt;$A$17+$E$17+$I$17+$M$17,$C$12&lt;&gt;$C$17+$G$17+$K$17+$O$17)</formula>
    </cfRule>
    <cfRule type="expression" dxfId="184" priority="82" stopIfTrue="1">
      <formula>OR($A$292&lt;&gt;$A$297+$E$297+$I$297+$M$297,$C$292&lt;&gt;$C$297+$G$297+$K$297+$O$297)</formula>
    </cfRule>
    <cfRule type="expression" dxfId="183" priority="83" stopIfTrue="1">
      <formula>$E$12&lt;&gt;SUM($A$17:$P$17)</formula>
    </cfRule>
  </conditionalFormatting>
  <conditionalFormatting sqref="K12:L12">
    <cfRule type="expression" dxfId="182" priority="1" stopIfTrue="1">
      <formula>OR($G$12&lt;&gt;$R$17+$V$17+$Z$17+$AD$17,$I$12&lt;&gt;$T$17+$X$17+$AB$17+$AF$17)</formula>
    </cfRule>
    <cfRule type="expression" dxfId="181" priority="80" stopIfTrue="1">
      <formula>OR($G$292&lt;&gt;$R$297+$V$297+$Z$297+$AD$297,$I$292&lt;&gt;$T$297+$X$297+$AB$297+$AF$297)</formula>
    </cfRule>
    <cfRule type="expression" dxfId="180" priority="81" stopIfTrue="1">
      <formula>$K$12&lt;&gt;SUM($R$17:$AG$17)</formula>
    </cfRule>
  </conditionalFormatting>
  <conditionalFormatting sqref="E12:F12">
    <cfRule type="expression" dxfId="179" priority="78" stopIfTrue="1">
      <formula>OR($A$272&lt;&gt;$A$277+$E$277+$I$277+$M$277,$C$272&lt;&gt;$C$277+$G$277+$K$277+$O$277)</formula>
    </cfRule>
    <cfRule type="expression" dxfId="178" priority="79" stopIfTrue="1">
      <formula>$E$12&lt;&gt;SUM($A$17:$P$17)</formula>
    </cfRule>
  </conditionalFormatting>
  <conditionalFormatting sqref="K12:L12">
    <cfRule type="expression" dxfId="177" priority="76" stopIfTrue="1">
      <formula>OR($G$272&lt;&gt;$R$277+$V$277+$Z$277+$AD$277,$I$272&lt;&gt;$T$277+$X$277+$AB$277+$AF$277)</formula>
    </cfRule>
    <cfRule type="expression" dxfId="176" priority="77" stopIfTrue="1">
      <formula>$K$12&lt;&gt;SUM($R$17:$AG$17)</formula>
    </cfRule>
  </conditionalFormatting>
  <conditionalFormatting sqref="E12:F12">
    <cfRule type="expression" dxfId="175" priority="74" stopIfTrue="1">
      <formula>OR($A$252&lt;&gt;$A$257+$E$257+$I$257+$M$257,$C$252&lt;&gt;$C$257+$G$257+$K$257+$O$257)</formula>
    </cfRule>
    <cfRule type="expression" dxfId="174" priority="75" stopIfTrue="1">
      <formula>$E$12&lt;&gt;SUM($A$17:$P$17)</formula>
    </cfRule>
  </conditionalFormatting>
  <conditionalFormatting sqref="K12:L12">
    <cfRule type="expression" dxfId="173" priority="72" stopIfTrue="1">
      <formula>OR($G$252&lt;&gt;$R$257+$V$257+$Z$257+$AD$257,$I$252&lt;&gt;$T$257+$X$257+$AB$257+$AF$257)</formula>
    </cfRule>
    <cfRule type="expression" dxfId="172" priority="73" stopIfTrue="1">
      <formula>$K$12&lt;&gt;SUM($R$17:$AG$17)</formula>
    </cfRule>
  </conditionalFormatting>
  <conditionalFormatting sqref="E12:F12">
    <cfRule type="expression" dxfId="171" priority="70" stopIfTrue="1">
      <formula>OR($A$232&lt;&gt;$A$237+$E$237+$I$237+$M$237,$C$232&lt;&gt;$C$237+$G$237+$K$237+$O$237)</formula>
    </cfRule>
    <cfRule type="expression" dxfId="170" priority="71" stopIfTrue="1">
      <formula>$E$12&lt;&gt;SUM($A$17:$P$17)</formula>
    </cfRule>
  </conditionalFormatting>
  <conditionalFormatting sqref="K12:L12">
    <cfRule type="expression" dxfId="169" priority="68" stopIfTrue="1">
      <formula>OR($G$232&lt;&gt;$R$237+$V$237+$Z$237+$AD$237,$I$232&lt;&gt;$T$237+$X$237+$AB$237+$AF$237)</formula>
    </cfRule>
    <cfRule type="expression" dxfId="168" priority="69" stopIfTrue="1">
      <formula>$K$12&lt;&gt;SUM($R$17:$AG$17)</formula>
    </cfRule>
  </conditionalFormatting>
  <conditionalFormatting sqref="E12:F12">
    <cfRule type="expression" dxfId="167" priority="66" stopIfTrue="1">
      <formula>OR($A$212&lt;&gt;$A$217+$E$217+$I$217+$M$217,$C$212&lt;&gt;$C$217+$G$217+$K$217+$O$217)</formula>
    </cfRule>
    <cfRule type="expression" dxfId="166" priority="67" stopIfTrue="1">
      <formula>$E$12&lt;&gt;SUM($A$17:$P$17)</formula>
    </cfRule>
  </conditionalFormatting>
  <conditionalFormatting sqref="K12:L12">
    <cfRule type="expression" dxfId="165" priority="64" stopIfTrue="1">
      <formula>OR($G$212&lt;&gt;$R$217+$V$217+$Z$217+$AD$217,$I$212&lt;&gt;$T$217+$X$217+$AB$217+$AF$217)</formula>
    </cfRule>
    <cfRule type="expression" dxfId="164" priority="65" stopIfTrue="1">
      <formula>$K$12&lt;&gt;SUM($R$17:$AG$17)</formula>
    </cfRule>
  </conditionalFormatting>
  <conditionalFormatting sqref="E12:F12">
    <cfRule type="expression" dxfId="163" priority="62" stopIfTrue="1">
      <formula>OR($A$192&lt;&gt;$A$197+$E$197+$I$197+$M$197,$C$192&lt;&gt;$C$197+$G$197+$K$197+$O$197)</formula>
    </cfRule>
    <cfRule type="expression" dxfId="162" priority="63" stopIfTrue="1">
      <formula>$E$12&lt;&gt;SUM($A$17:$P$17)</formula>
    </cfRule>
  </conditionalFormatting>
  <conditionalFormatting sqref="K12:L12">
    <cfRule type="expression" dxfId="161" priority="60" stopIfTrue="1">
      <formula>OR($G$192&lt;&gt;$R$197+$V$197+$Z$197+$AD$197,$I$192&lt;&gt;$T$197+$X$197+$AB$197+$AF$197)</formula>
    </cfRule>
    <cfRule type="expression" dxfId="160" priority="61" stopIfTrue="1">
      <formula>$K$12&lt;&gt;SUM($R$17:$AG$17)</formula>
    </cfRule>
  </conditionalFormatting>
  <conditionalFormatting sqref="E12:F12">
    <cfRule type="expression" dxfId="159" priority="58" stopIfTrue="1">
      <formula>$E$172&lt;&gt;SUM($A$177:$P$177)</formula>
    </cfRule>
    <cfRule type="expression" dxfId="158" priority="59" stopIfTrue="1">
      <formula>$E$12&lt;&gt;SUM($A$17:$P$17)</formula>
    </cfRule>
  </conditionalFormatting>
  <conditionalFormatting sqref="K12:L12">
    <cfRule type="expression" dxfId="157" priority="56" stopIfTrue="1">
      <formula>$K$172&lt;&gt;SUM($R$177:$AG$177)</formula>
    </cfRule>
    <cfRule type="expression" dxfId="156" priority="57" stopIfTrue="1">
      <formula>$K$12&lt;&gt;SUM($R$17:$AG$17)</formula>
    </cfRule>
  </conditionalFormatting>
  <conditionalFormatting sqref="E12:F12">
    <cfRule type="expression" dxfId="155" priority="54" stopIfTrue="1">
      <formula>$E$152&lt;&gt;SUM($A$157:$P$157)</formula>
    </cfRule>
    <cfRule type="expression" dxfId="154" priority="55" stopIfTrue="1">
      <formula>$E$12&lt;&gt;SUM($A$17:$P$17)</formula>
    </cfRule>
  </conditionalFormatting>
  <conditionalFormatting sqref="K12:L12">
    <cfRule type="expression" dxfId="153" priority="52" stopIfTrue="1">
      <formula>$K$152&lt;&gt;SUM($R$157:$AG$157)</formula>
    </cfRule>
    <cfRule type="expression" dxfId="152" priority="53" stopIfTrue="1">
      <formula>$K$12&lt;&gt;SUM($R$17:$AG$17)</formula>
    </cfRule>
  </conditionalFormatting>
  <conditionalFormatting sqref="E12:F12">
    <cfRule type="expression" dxfId="151" priority="50" stopIfTrue="1">
      <formula>$E$132&lt;&gt;SUM($A$137:$P$137)</formula>
    </cfRule>
    <cfRule type="expression" dxfId="150" priority="51" stopIfTrue="1">
      <formula>$E$12&lt;&gt;SUM($A$17:$P$17)</formula>
    </cfRule>
  </conditionalFormatting>
  <conditionalFormatting sqref="K12:L12">
    <cfRule type="expression" dxfId="149" priority="48" stopIfTrue="1">
      <formula>$K$132&lt;&gt;SUM($R$137:$AG$137)</formula>
    </cfRule>
    <cfRule type="expression" dxfId="148" priority="49" stopIfTrue="1">
      <formula>$K$12&lt;&gt;SUM($R$17:$AG$17)</formula>
    </cfRule>
  </conditionalFormatting>
  <conditionalFormatting sqref="E12:F12">
    <cfRule type="expression" dxfId="147" priority="46" stopIfTrue="1">
      <formula>$E$112&lt;&gt;SUM($A$117:$P$117)</formula>
    </cfRule>
    <cfRule type="expression" dxfId="146" priority="47" stopIfTrue="1">
      <formula>$E$12&lt;&gt;SUM($A$17:$P$17)</formula>
    </cfRule>
  </conditionalFormatting>
  <conditionalFormatting sqref="K12:L12">
    <cfRule type="expression" dxfId="145" priority="44" stopIfTrue="1">
      <formula>$K$112&lt;&gt;SUM($R$117:$AG$117)</formula>
    </cfRule>
    <cfRule type="expression" dxfId="144" priority="45" stopIfTrue="1">
      <formula>$K$12&lt;&gt;SUM($R$17:$AG$17)</formula>
    </cfRule>
  </conditionalFormatting>
  <conditionalFormatting sqref="E12:F12">
    <cfRule type="expression" dxfId="143" priority="42" stopIfTrue="1">
      <formula>$E$92&lt;&gt;SUM($A$97:$P$97)</formula>
    </cfRule>
    <cfRule type="expression" dxfId="142" priority="43" stopIfTrue="1">
      <formula>$E$12&lt;&gt;SUM($A$17:$P$17)</formula>
    </cfRule>
  </conditionalFormatting>
  <conditionalFormatting sqref="K12:L12">
    <cfRule type="expression" dxfId="141" priority="40" stopIfTrue="1">
      <formula>$K$92&lt;&gt;SUM($R$97:$AG$97)</formula>
    </cfRule>
    <cfRule type="expression" dxfId="140" priority="41" stopIfTrue="1">
      <formula>$K$12&lt;&gt;SUM($R$17:$AG$17)</formula>
    </cfRule>
  </conditionalFormatting>
  <conditionalFormatting sqref="E12:F12">
    <cfRule type="expression" dxfId="139" priority="38" stopIfTrue="1">
      <formula>$E$72&lt;&gt;SUM($A$77:$P$77)</formula>
    </cfRule>
    <cfRule type="expression" dxfId="138" priority="39" stopIfTrue="1">
      <formula>$E$12&lt;&gt;SUM($A$17:$P$17)</formula>
    </cfRule>
  </conditionalFormatting>
  <conditionalFormatting sqref="K12:L12">
    <cfRule type="expression" dxfId="137" priority="36" stopIfTrue="1">
      <formula>$K$72&lt;&gt;SUM($R$77:$AG$77)</formula>
    </cfRule>
    <cfRule type="expression" dxfId="136" priority="37" stopIfTrue="1">
      <formula>$K$12&lt;&gt;SUM($R$17:$AG$17)</formula>
    </cfRule>
  </conditionalFormatting>
  <conditionalFormatting sqref="E12:F12">
    <cfRule type="expression" dxfId="135" priority="34" stopIfTrue="1">
      <formula>$E$52&lt;&gt;SUM($A$57:$P$57)</formula>
    </cfRule>
    <cfRule type="expression" dxfId="134" priority="35" stopIfTrue="1">
      <formula>$E$12&lt;&gt;SUM($A$17:$P$17)</formula>
    </cfRule>
  </conditionalFormatting>
  <conditionalFormatting sqref="K12:L12">
    <cfRule type="expression" dxfId="133" priority="32" stopIfTrue="1">
      <formula>$K$52&lt;&gt;SUM($R$57:$AG$57)</formula>
    </cfRule>
    <cfRule type="expression" dxfId="132" priority="33" stopIfTrue="1">
      <formula>$K$12&lt;&gt;SUM($R$17:$AG$17)</formula>
    </cfRule>
  </conditionalFormatting>
  <conditionalFormatting sqref="E12:F12">
    <cfRule type="expression" dxfId="131" priority="30" stopIfTrue="1">
      <formula>$E$32&lt;&gt;SUM($A$37:$P$37)</formula>
    </cfRule>
    <cfRule type="expression" dxfId="130" priority="31" stopIfTrue="1">
      <formula>$E$12&lt;&gt;SUM($A$17:$P$17)</formula>
    </cfRule>
  </conditionalFormatting>
  <conditionalFormatting sqref="E12:F12">
    <cfRule type="expression" dxfId="129" priority="29" stopIfTrue="1">
      <formula>$E$12&lt;&gt;SUM($A$17:$P$17)</formula>
    </cfRule>
  </conditionalFormatting>
  <conditionalFormatting sqref="E12:F12">
    <cfRule type="expression" dxfId="128" priority="27" stopIfTrue="1">
      <formula>$E$32&lt;&gt;SUM($A$37:$P$37)</formula>
    </cfRule>
    <cfRule type="expression" dxfId="127" priority="28" stopIfTrue="1">
      <formula>$E$12&lt;&gt;SUM($A$17:$P$17)</formula>
    </cfRule>
  </conditionalFormatting>
  <conditionalFormatting sqref="K12:L12">
    <cfRule type="expression" dxfId="126" priority="25" stopIfTrue="1">
      <formula>$K$32&lt;&gt;SUM($R$37:$AG$37)</formula>
    </cfRule>
    <cfRule type="expression" dxfId="125" priority="26" stopIfTrue="1">
      <formula>$K$12&lt;&gt;SUM($R$17:$AG$17)</formula>
    </cfRule>
  </conditionalFormatting>
  <conditionalFormatting sqref="E12:F12">
    <cfRule type="expression" dxfId="124" priority="24" stopIfTrue="1">
      <formula>$E$12&lt;&gt;SUM($A$17:$P$17)</formula>
    </cfRule>
  </conditionalFormatting>
  <conditionalFormatting sqref="K12:L12">
    <cfRule type="expression" dxfId="123" priority="23" stopIfTrue="1">
      <formula>$K$12&lt;&gt;SUM($R$17:$AG$17)</formula>
    </cfRule>
  </conditionalFormatting>
  <conditionalFormatting sqref="E12:F12">
    <cfRule type="expression" dxfId="122" priority="22" stopIfTrue="1">
      <formula>$E$12&lt;&gt;SUM($A$17:$P$17)</formula>
    </cfRule>
  </conditionalFormatting>
  <conditionalFormatting sqref="K12:L12">
    <cfRule type="expression" dxfId="121" priority="21" stopIfTrue="1">
      <formula>$K$12&lt;&gt;SUM($R$17:$AG$17)</formula>
    </cfRule>
  </conditionalFormatting>
  <conditionalFormatting sqref="E12:F12">
    <cfRule type="expression" dxfId="120" priority="20" stopIfTrue="1">
      <formula>$E$12&lt;&gt;SUM($A$17:$P$17)</formula>
    </cfRule>
  </conditionalFormatting>
  <conditionalFormatting sqref="K12:L12">
    <cfRule type="expression" dxfId="119" priority="19" stopIfTrue="1">
      <formula>$K$12&lt;&gt;SUM($R$17:$AG$17)</formula>
    </cfRule>
  </conditionalFormatting>
  <conditionalFormatting sqref="E12:F12">
    <cfRule type="expression" dxfId="118" priority="18" stopIfTrue="1">
      <formula>$E$12&lt;&gt;SUM($A$17:$P$17)</formula>
    </cfRule>
  </conditionalFormatting>
  <conditionalFormatting sqref="K12:L12">
    <cfRule type="expression" dxfId="117" priority="17" stopIfTrue="1">
      <formula>$K$12&lt;&gt;SUM($R$17:$AG$17)</formula>
    </cfRule>
  </conditionalFormatting>
  <conditionalFormatting sqref="E12:F12">
    <cfRule type="expression" dxfId="116" priority="16" stopIfTrue="1">
      <formula>$E$12&lt;&gt;SUM($A$17:$P$17)</formula>
    </cfRule>
  </conditionalFormatting>
  <conditionalFormatting sqref="K12:L12">
    <cfRule type="expression" dxfId="115" priority="15" stopIfTrue="1">
      <formula>$K$12&lt;&gt;SUM($R$17:$AG$17)</formula>
    </cfRule>
  </conditionalFormatting>
  <conditionalFormatting sqref="E12:F12">
    <cfRule type="expression" dxfId="114" priority="14" stopIfTrue="1">
      <formula>$E$12&lt;&gt;SUM($A$17:$P$17)</formula>
    </cfRule>
  </conditionalFormatting>
  <conditionalFormatting sqref="K12:L12">
    <cfRule type="expression" dxfId="113" priority="13" stopIfTrue="1">
      <formula>$K$12&lt;&gt;SUM($R$17:$AG$17)</formula>
    </cfRule>
  </conditionalFormatting>
  <conditionalFormatting sqref="E12:F12">
    <cfRule type="expression" dxfId="112" priority="12" stopIfTrue="1">
      <formula>$E$12&lt;&gt;SUM($A$17:$P$17)</formula>
    </cfRule>
  </conditionalFormatting>
  <conditionalFormatting sqref="K12:L12">
    <cfRule type="expression" dxfId="111" priority="11" stopIfTrue="1">
      <formula>$K$12&lt;&gt;SUM($R$17:$AG$17)</formula>
    </cfRule>
  </conditionalFormatting>
  <conditionalFormatting sqref="E12:F12">
    <cfRule type="expression" dxfId="110" priority="9" stopIfTrue="1">
      <formula>OR(A12&lt;&gt;A17+E17+I17+M17,C12&lt;&gt;C17+G17+K17+O17)</formula>
    </cfRule>
    <cfRule type="expression" dxfId="109" priority="10" stopIfTrue="1">
      <formula>$E$12&lt;&gt;SUM($A$17:$P$17)</formula>
    </cfRule>
  </conditionalFormatting>
  <conditionalFormatting sqref="K12:L12">
    <cfRule type="expression" dxfId="108" priority="7" stopIfTrue="1">
      <formula>OR(G12&lt;&gt;R17+V17+Z17+AD17,I12&lt;&gt;T17+X17+AB17+AF17)</formula>
    </cfRule>
    <cfRule type="expression" dxfId="107" priority="8" stopIfTrue="1">
      <formula>$K$12&lt;&gt;SUM($R$17:$AG$17)</formula>
    </cfRule>
  </conditionalFormatting>
  <conditionalFormatting sqref="E12:F12">
    <cfRule type="expression" dxfId="106" priority="5" stopIfTrue="1">
      <formula>OR($A$372&lt;&gt;$A$377+$E$377+$I$377+$M$377,$C$372&lt;&gt;$C$377+$G$377+$K$377+$O$377)</formula>
    </cfRule>
    <cfRule type="expression" dxfId="105" priority="6" stopIfTrue="1">
      <formula>$E$12&lt;&gt;SUM($A$17:$P$17)</formula>
    </cfRule>
  </conditionalFormatting>
  <conditionalFormatting sqref="K12:L12">
    <cfRule type="expression" dxfId="104" priority="3" stopIfTrue="1">
      <formula>OR($G$372&lt;&gt;$R$377+$V$377+$Z$377+$AD$377,$I$372&lt;&gt;$T$377+$X$377+$AB$377+$AF$377)</formula>
    </cfRule>
    <cfRule type="expression" dxfId="103" priority="4" stopIfTrue="1">
      <formula>$K$12&lt;&gt;SUM($R$17:$AG$17)</formula>
    </cfRule>
  </conditionalFormatting>
  <pageMargins left="0.7" right="0.7" top="0.75" bottom="0.75" header="0.3" footer="0.3"/>
  <pageSetup scale="7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V228"/>
  <sheetViews>
    <sheetView zoomScale="70" zoomScaleNormal="7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T102" sqref="GT102"/>
    </sheetView>
  </sheetViews>
  <sheetFormatPr defaultRowHeight="15" x14ac:dyDescent="0.25"/>
  <cols>
    <col min="1" max="1" width="5.140625" style="144" customWidth="1"/>
    <col min="2" max="2" width="34.7109375" style="144" customWidth="1"/>
    <col min="3" max="3" width="41.85546875" style="144" customWidth="1"/>
    <col min="4" max="4" width="8.7109375" style="144" customWidth="1"/>
    <col min="5" max="5" width="9.140625" style="144" customWidth="1"/>
    <col min="6" max="17" width="8.5703125" style="144" customWidth="1"/>
    <col min="18" max="62" width="9.140625" style="144" customWidth="1"/>
    <col min="63" max="239" width="6.7109375" style="144" customWidth="1"/>
    <col min="240" max="16384" width="9.140625" style="144"/>
  </cols>
  <sheetData>
    <row r="1" spans="1:242" ht="19.5" x14ac:dyDescent="0.35">
      <c r="A1" s="141"/>
      <c r="B1" s="142" t="s">
        <v>906</v>
      </c>
      <c r="C1" s="142"/>
      <c r="D1" s="142" t="str">
        <f>+'TB-10'!Q6</f>
        <v>3rd</v>
      </c>
      <c r="E1" s="143" t="s">
        <v>965</v>
      </c>
      <c r="F1" s="142">
        <f>+'TB-10'!V6</f>
        <v>2022</v>
      </c>
      <c r="G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  <c r="BK1" s="142"/>
      <c r="BL1" s="142"/>
      <c r="BM1" s="142"/>
      <c r="BN1" s="142"/>
      <c r="BO1" s="142"/>
      <c r="BP1" s="142"/>
      <c r="BQ1" s="142"/>
      <c r="BR1" s="142"/>
      <c r="BS1" s="142"/>
      <c r="BT1" s="142"/>
      <c r="BU1" s="142"/>
      <c r="BV1" s="142"/>
      <c r="BW1" s="142"/>
      <c r="BX1" s="142"/>
      <c r="BY1" s="142"/>
      <c r="BZ1" s="142"/>
      <c r="CA1" s="142"/>
      <c r="CB1" s="142"/>
      <c r="CC1" s="142"/>
      <c r="CD1" s="142"/>
      <c r="CE1" s="142"/>
      <c r="CF1" s="142"/>
      <c r="CG1" s="142"/>
      <c r="CH1" s="142"/>
      <c r="CI1" s="142"/>
      <c r="CJ1" s="142"/>
      <c r="CK1" s="142"/>
      <c r="CL1" s="142"/>
      <c r="CM1" s="142"/>
      <c r="CN1" s="142"/>
      <c r="CO1" s="142"/>
      <c r="CP1" s="142"/>
      <c r="CQ1" s="142"/>
      <c r="CR1" s="142"/>
      <c r="CS1" s="142"/>
      <c r="CT1" s="142"/>
      <c r="CU1" s="142"/>
      <c r="CV1" s="142"/>
      <c r="CW1" s="142"/>
      <c r="CX1" s="142"/>
      <c r="CY1" s="142"/>
      <c r="CZ1" s="142"/>
      <c r="DA1" s="142"/>
      <c r="DB1" s="142"/>
      <c r="DC1" s="142"/>
      <c r="DD1" s="142"/>
      <c r="DE1" s="142"/>
      <c r="DF1" s="142"/>
      <c r="DG1" s="142"/>
      <c r="DH1" s="142"/>
      <c r="DI1" s="142"/>
      <c r="DJ1" s="142"/>
      <c r="DK1" s="142"/>
      <c r="DL1" s="142"/>
      <c r="DM1" s="142"/>
      <c r="DN1" s="142"/>
      <c r="DO1" s="142"/>
      <c r="DP1" s="142"/>
      <c r="DQ1" s="142"/>
      <c r="DR1" s="142"/>
      <c r="DS1" s="142"/>
      <c r="DT1" s="142"/>
      <c r="DU1" s="142"/>
      <c r="DV1" s="142"/>
      <c r="DW1" s="142"/>
      <c r="DX1" s="142"/>
      <c r="DY1" s="142"/>
      <c r="DZ1" s="142"/>
      <c r="EA1" s="142"/>
      <c r="EB1" s="142"/>
      <c r="EC1" s="142"/>
      <c r="ED1" s="142"/>
      <c r="EE1" s="142"/>
      <c r="EF1" s="142"/>
      <c r="EG1" s="142"/>
      <c r="EH1" s="142"/>
      <c r="EI1" s="142"/>
      <c r="EJ1" s="142"/>
      <c r="EK1" s="142"/>
      <c r="EL1" s="142"/>
      <c r="EM1" s="142"/>
      <c r="EN1" s="142"/>
      <c r="EO1" s="142"/>
      <c r="EP1" s="142"/>
      <c r="EQ1" s="142"/>
      <c r="ER1" s="142"/>
      <c r="ES1" s="142"/>
      <c r="ET1" s="142"/>
      <c r="EU1" s="142"/>
      <c r="EV1" s="142"/>
      <c r="EW1" s="142"/>
      <c r="EX1" s="142"/>
      <c r="EY1" s="142"/>
      <c r="EZ1" s="142"/>
      <c r="FA1" s="142"/>
      <c r="FB1" s="142"/>
      <c r="FC1" s="142"/>
      <c r="FD1" s="142"/>
      <c r="FE1" s="142"/>
      <c r="FF1" s="142"/>
      <c r="FG1" s="142"/>
      <c r="FH1" s="142"/>
      <c r="FI1" s="142"/>
      <c r="FJ1" s="142"/>
      <c r="FK1" s="142"/>
      <c r="FL1" s="142"/>
      <c r="FM1" s="142"/>
      <c r="FN1" s="142"/>
      <c r="FO1" s="142"/>
      <c r="FP1" s="142"/>
      <c r="FQ1" s="142"/>
      <c r="FR1" s="142"/>
      <c r="FS1" s="142"/>
      <c r="FT1" s="142"/>
      <c r="FU1" s="142"/>
      <c r="FV1" s="142"/>
      <c r="FW1" s="142"/>
      <c r="FX1" s="142"/>
      <c r="FY1" s="142"/>
      <c r="FZ1" s="142"/>
      <c r="GA1" s="142"/>
      <c r="GB1" s="142"/>
      <c r="GC1" s="142"/>
      <c r="GD1" s="142"/>
      <c r="GE1" s="142"/>
      <c r="GF1" s="142"/>
      <c r="GG1" s="142"/>
      <c r="GH1" s="142"/>
      <c r="GI1" s="142"/>
      <c r="GJ1" s="142"/>
      <c r="GK1" s="142"/>
      <c r="GL1" s="142"/>
      <c r="GM1" s="142"/>
      <c r="GN1" s="142"/>
      <c r="GO1" s="142"/>
      <c r="GP1" s="142"/>
      <c r="GQ1" s="142"/>
      <c r="GR1" s="142"/>
      <c r="GS1" s="142"/>
      <c r="GT1" s="142"/>
      <c r="GU1" s="142"/>
      <c r="GV1" s="142"/>
      <c r="GW1" s="142"/>
      <c r="GX1" s="142"/>
      <c r="GY1" s="142"/>
      <c r="GZ1" s="142"/>
      <c r="HA1" s="142"/>
      <c r="HB1" s="142"/>
      <c r="HC1" s="142"/>
      <c r="HD1" s="142"/>
      <c r="HE1" s="142"/>
      <c r="HF1" s="142"/>
      <c r="HG1" s="142"/>
      <c r="HH1" s="142"/>
      <c r="HI1" s="142"/>
      <c r="HJ1" s="142"/>
      <c r="HK1" s="142"/>
      <c r="HL1" s="142"/>
      <c r="HM1" s="142"/>
      <c r="HN1" s="142"/>
      <c r="HO1" s="142"/>
      <c r="HP1" s="142"/>
      <c r="HQ1" s="142"/>
      <c r="HR1" s="142"/>
      <c r="HS1" s="142"/>
      <c r="HT1" s="142"/>
      <c r="HU1" s="142"/>
      <c r="HV1" s="142"/>
      <c r="HW1" s="142"/>
      <c r="HX1" s="142"/>
      <c r="HY1" s="142"/>
      <c r="HZ1" s="142"/>
      <c r="IA1" s="142"/>
      <c r="IB1" s="142"/>
      <c r="IC1" s="142"/>
      <c r="ID1" s="142"/>
      <c r="IE1" s="142"/>
      <c r="IF1" s="142"/>
      <c r="IG1" s="142"/>
      <c r="IH1" s="142"/>
    </row>
    <row r="2" spans="1:242" ht="15.75" x14ac:dyDescent="0.25">
      <c r="A2" s="141"/>
      <c r="B2" s="145"/>
      <c r="C2" s="145"/>
      <c r="D2" s="145"/>
      <c r="E2" s="146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</row>
    <row r="3" spans="1:242" ht="15.75" x14ac:dyDescent="0.25">
      <c r="A3" s="141"/>
      <c r="B3" s="145"/>
      <c r="C3" s="145"/>
      <c r="D3" s="146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62" t="s">
        <v>907</v>
      </c>
      <c r="BK3" s="1475"/>
      <c r="BL3" s="1475"/>
      <c r="BM3" s="1475"/>
      <c r="BN3" s="1475"/>
      <c r="BO3" s="1475"/>
      <c r="BP3" s="1475"/>
      <c r="BQ3" s="1475"/>
      <c r="BR3" s="1475"/>
      <c r="BS3" s="1475"/>
      <c r="BT3" s="1475"/>
      <c r="BU3" s="1475"/>
      <c r="BV3" s="1475"/>
      <c r="BW3" s="1475"/>
      <c r="BX3" s="1475"/>
      <c r="BY3" s="1475"/>
      <c r="BZ3" s="1475"/>
      <c r="CA3" s="1463"/>
      <c r="CB3" s="1476" t="s">
        <v>908</v>
      </c>
      <c r="CC3" s="1477"/>
      <c r="CD3" s="1477"/>
      <c r="CE3" s="1477"/>
      <c r="CF3" s="1477"/>
      <c r="CG3" s="1477"/>
      <c r="CH3" s="1477"/>
      <c r="CI3" s="1477"/>
      <c r="CJ3" s="1477"/>
      <c r="CK3" s="1477"/>
      <c r="CL3" s="1477"/>
      <c r="CM3" s="1477"/>
      <c r="CN3" s="1477"/>
      <c r="CO3" s="1477"/>
      <c r="CP3" s="1477"/>
      <c r="CQ3" s="1477"/>
      <c r="CR3" s="1477"/>
      <c r="CS3" s="1478"/>
      <c r="CT3" s="1479" t="s">
        <v>909</v>
      </c>
      <c r="CU3" s="1480"/>
      <c r="CV3" s="1480"/>
      <c r="CW3" s="1480"/>
      <c r="CX3" s="1480"/>
      <c r="CY3" s="1480"/>
      <c r="CZ3" s="1480"/>
      <c r="DA3" s="1480"/>
      <c r="DB3" s="1480"/>
      <c r="DC3" s="1480"/>
      <c r="DD3" s="1480"/>
      <c r="DE3" s="1480"/>
      <c r="DF3" s="1480"/>
      <c r="DG3" s="1480"/>
      <c r="DH3" s="1480"/>
      <c r="DI3" s="1480"/>
      <c r="DJ3" s="1480"/>
      <c r="DK3" s="1481"/>
      <c r="DL3" s="1462" t="s">
        <v>910</v>
      </c>
      <c r="DM3" s="1475"/>
      <c r="DN3" s="1475"/>
      <c r="DO3" s="1475"/>
      <c r="DP3" s="1475"/>
      <c r="DQ3" s="1475"/>
      <c r="DR3" s="1475"/>
      <c r="DS3" s="1475"/>
      <c r="DT3" s="1475"/>
      <c r="DU3" s="1475"/>
      <c r="DV3" s="1475"/>
      <c r="DW3" s="1475"/>
      <c r="DX3" s="1475"/>
      <c r="DY3" s="1475"/>
      <c r="DZ3" s="1475"/>
      <c r="EA3" s="1475"/>
      <c r="EB3" s="1475"/>
      <c r="EC3" s="1463"/>
      <c r="ED3" s="1476" t="s">
        <v>911</v>
      </c>
      <c r="EE3" s="1477"/>
      <c r="EF3" s="1477"/>
      <c r="EG3" s="1477"/>
      <c r="EH3" s="1477"/>
      <c r="EI3" s="1477"/>
      <c r="EJ3" s="1477"/>
      <c r="EK3" s="1477"/>
      <c r="EL3" s="1477"/>
      <c r="EM3" s="1477"/>
      <c r="EN3" s="1477"/>
      <c r="EO3" s="1477"/>
      <c r="EP3" s="1477"/>
      <c r="EQ3" s="1477"/>
      <c r="ER3" s="1477"/>
      <c r="ES3" s="1477"/>
      <c r="ET3" s="1477"/>
      <c r="EU3" s="1478"/>
      <c r="EV3" s="1479" t="s">
        <v>912</v>
      </c>
      <c r="EW3" s="1480"/>
      <c r="EX3" s="1480"/>
      <c r="EY3" s="1480"/>
      <c r="EZ3" s="1480"/>
      <c r="FA3" s="1480"/>
      <c r="FB3" s="1480"/>
      <c r="FC3" s="1480"/>
      <c r="FD3" s="1480"/>
      <c r="FE3" s="1480"/>
      <c r="FF3" s="1480"/>
      <c r="FG3" s="1480"/>
      <c r="FH3" s="1480"/>
      <c r="FI3" s="1480"/>
      <c r="FJ3" s="1480"/>
      <c r="FK3" s="1480"/>
      <c r="FL3" s="1480"/>
      <c r="FM3" s="1481"/>
      <c r="FN3" s="1462" t="s">
        <v>913</v>
      </c>
      <c r="FO3" s="1475"/>
      <c r="FP3" s="1475"/>
      <c r="FQ3" s="1475"/>
      <c r="FR3" s="1475"/>
      <c r="FS3" s="1475"/>
      <c r="FT3" s="1475"/>
      <c r="FU3" s="1475"/>
      <c r="FV3" s="1475"/>
      <c r="FW3" s="1475"/>
      <c r="FX3" s="1475"/>
      <c r="FY3" s="1475"/>
      <c r="FZ3" s="1475"/>
      <c r="GA3" s="1475"/>
      <c r="GB3" s="1475"/>
      <c r="GC3" s="1475"/>
      <c r="GD3" s="1475"/>
      <c r="GE3" s="1463"/>
      <c r="GF3" s="1476" t="s">
        <v>914</v>
      </c>
      <c r="GG3" s="1477"/>
      <c r="GH3" s="1477"/>
      <c r="GI3" s="1477"/>
      <c r="GJ3" s="1477"/>
      <c r="GK3" s="1477"/>
      <c r="GL3" s="1477"/>
      <c r="GM3" s="1477"/>
      <c r="GN3" s="1477"/>
      <c r="GO3" s="1477"/>
      <c r="GP3" s="1477"/>
      <c r="GQ3" s="1477"/>
      <c r="GR3" s="1477"/>
      <c r="GS3" s="1477"/>
      <c r="GT3" s="1477"/>
      <c r="GU3" s="1477"/>
      <c r="GV3" s="1477"/>
      <c r="GW3" s="1478"/>
      <c r="GX3" s="1479" t="s">
        <v>915</v>
      </c>
      <c r="GY3" s="1480"/>
      <c r="GZ3" s="1480"/>
      <c r="HA3" s="1480"/>
      <c r="HB3" s="1480"/>
      <c r="HC3" s="1480"/>
      <c r="HD3" s="1480"/>
      <c r="HE3" s="1480"/>
      <c r="HF3" s="1480"/>
      <c r="HG3" s="1480"/>
      <c r="HH3" s="1480"/>
      <c r="HI3" s="1480"/>
      <c r="HJ3" s="1480"/>
      <c r="HK3" s="1480"/>
      <c r="HL3" s="1480"/>
      <c r="HM3" s="1480"/>
      <c r="HN3" s="1480"/>
      <c r="HO3" s="1481"/>
      <c r="HP3" s="1462" t="s">
        <v>916</v>
      </c>
      <c r="HQ3" s="1475"/>
      <c r="HR3" s="1475"/>
      <c r="HS3" s="1475"/>
      <c r="HT3" s="1475"/>
      <c r="HU3" s="1475"/>
      <c r="HV3" s="1475"/>
      <c r="HW3" s="1475"/>
      <c r="HX3" s="1475"/>
      <c r="HY3" s="1475"/>
      <c r="HZ3" s="1475"/>
      <c r="IA3" s="1475"/>
      <c r="IB3" s="1475"/>
      <c r="IC3" s="1475"/>
      <c r="ID3" s="1475"/>
      <c r="IE3" s="1475"/>
      <c r="IF3" s="1475"/>
      <c r="IG3" s="1463"/>
    </row>
    <row r="4" spans="1:242" ht="29.25" customHeight="1" x14ac:dyDescent="0.25">
      <c r="A4" s="141"/>
      <c r="B4" s="150"/>
      <c r="C4" s="150"/>
      <c r="D4" s="1442"/>
      <c r="E4" s="1453" t="s">
        <v>907</v>
      </c>
      <c r="F4" s="1454"/>
      <c r="G4" s="1455"/>
      <c r="H4" s="1453" t="s">
        <v>908</v>
      </c>
      <c r="I4" s="1454"/>
      <c r="J4" s="1455"/>
      <c r="K4" s="1453" t="s">
        <v>909</v>
      </c>
      <c r="L4" s="1454"/>
      <c r="M4" s="1455"/>
      <c r="N4" s="1453" t="s">
        <v>910</v>
      </c>
      <c r="O4" s="1454"/>
      <c r="P4" s="1455"/>
      <c r="Q4" s="1453" t="s">
        <v>911</v>
      </c>
      <c r="R4" s="1454"/>
      <c r="S4" s="1455"/>
      <c r="T4" s="1453" t="s">
        <v>912</v>
      </c>
      <c r="U4" s="1454"/>
      <c r="V4" s="1455"/>
      <c r="W4" s="1450" t="s">
        <v>913</v>
      </c>
      <c r="X4" s="1451"/>
      <c r="Y4" s="1452"/>
      <c r="Z4" s="1450" t="s">
        <v>914</v>
      </c>
      <c r="AA4" s="1451"/>
      <c r="AB4" s="1452"/>
      <c r="AC4" s="1450" t="s">
        <v>915</v>
      </c>
      <c r="AD4" s="1451"/>
      <c r="AE4" s="1452"/>
      <c r="AF4" s="1450" t="s">
        <v>916</v>
      </c>
      <c r="AG4" s="1451"/>
      <c r="AH4" s="1452"/>
      <c r="AI4" s="1450" t="s">
        <v>917</v>
      </c>
      <c r="AJ4" s="1451"/>
      <c r="AK4" s="1452"/>
      <c r="AL4" s="1450" t="s">
        <v>918</v>
      </c>
      <c r="AM4" s="1451"/>
      <c r="AN4" s="1452"/>
      <c r="AO4" s="1447" t="s">
        <v>919</v>
      </c>
      <c r="AP4" s="1448"/>
      <c r="AQ4" s="1449"/>
      <c r="AR4" s="1447" t="s">
        <v>920</v>
      </c>
      <c r="AS4" s="1448"/>
      <c r="AT4" s="1449"/>
      <c r="AU4" s="1447" t="s">
        <v>921</v>
      </c>
      <c r="AV4" s="1448"/>
      <c r="AW4" s="1449"/>
      <c r="AX4" s="1447" t="s">
        <v>922</v>
      </c>
      <c r="AY4" s="1448"/>
      <c r="AZ4" s="1449"/>
      <c r="BA4" s="1447" t="s">
        <v>923</v>
      </c>
      <c r="BB4" s="1448"/>
      <c r="BC4" s="1449"/>
      <c r="BD4" s="1447" t="s">
        <v>924</v>
      </c>
      <c r="BE4" s="1448"/>
      <c r="BF4" s="1449"/>
      <c r="BG4" s="1484" t="s">
        <v>825</v>
      </c>
      <c r="BH4" s="1485"/>
      <c r="BI4" s="1486"/>
      <c r="BJ4" s="1462" t="s">
        <v>827</v>
      </c>
      <c r="BK4" s="1463"/>
      <c r="BL4" s="1487" t="s">
        <v>828</v>
      </c>
      <c r="BM4" s="1488"/>
      <c r="BN4" s="1462" t="s">
        <v>829</v>
      </c>
      <c r="BO4" s="1463"/>
      <c r="BP4" s="1462" t="s">
        <v>830</v>
      </c>
      <c r="BQ4" s="1463"/>
      <c r="BR4" s="1462" t="s">
        <v>831</v>
      </c>
      <c r="BS4" s="1463"/>
      <c r="BT4" s="1462" t="s">
        <v>832</v>
      </c>
      <c r="BU4" s="1463"/>
      <c r="BV4" s="1462" t="s">
        <v>833</v>
      </c>
      <c r="BW4" s="1463"/>
      <c r="BX4" s="1482" t="s">
        <v>925</v>
      </c>
      <c r="BY4" s="1483"/>
      <c r="BZ4" s="1483" t="s">
        <v>825</v>
      </c>
      <c r="CA4" s="1483"/>
      <c r="CB4" s="1456" t="s">
        <v>827</v>
      </c>
      <c r="CC4" s="1456"/>
      <c r="CD4" s="1457" t="s">
        <v>828</v>
      </c>
      <c r="CE4" s="1457"/>
      <c r="CF4" s="1456" t="s">
        <v>829</v>
      </c>
      <c r="CG4" s="1456"/>
      <c r="CH4" s="1456" t="s">
        <v>830</v>
      </c>
      <c r="CI4" s="1456"/>
      <c r="CJ4" s="1456" t="s">
        <v>831</v>
      </c>
      <c r="CK4" s="1456"/>
      <c r="CL4" s="1456" t="s">
        <v>832</v>
      </c>
      <c r="CM4" s="1456"/>
      <c r="CN4" s="1456" t="s">
        <v>833</v>
      </c>
      <c r="CO4" s="1456"/>
      <c r="CP4" s="1456" t="s">
        <v>834</v>
      </c>
      <c r="CQ4" s="1456"/>
      <c r="CR4" s="1456" t="s">
        <v>825</v>
      </c>
      <c r="CS4" s="1456"/>
      <c r="CT4" s="1464" t="s">
        <v>827</v>
      </c>
      <c r="CU4" s="1464"/>
      <c r="CV4" s="1465" t="s">
        <v>828</v>
      </c>
      <c r="CW4" s="1465"/>
      <c r="CX4" s="1464" t="s">
        <v>829</v>
      </c>
      <c r="CY4" s="1464"/>
      <c r="CZ4" s="1464" t="s">
        <v>830</v>
      </c>
      <c r="DA4" s="1464"/>
      <c r="DB4" s="1464" t="s">
        <v>831</v>
      </c>
      <c r="DC4" s="1464"/>
      <c r="DD4" s="1464" t="s">
        <v>832</v>
      </c>
      <c r="DE4" s="1464"/>
      <c r="DF4" s="1464" t="s">
        <v>833</v>
      </c>
      <c r="DG4" s="1464"/>
      <c r="DH4" s="1464" t="s">
        <v>834</v>
      </c>
      <c r="DI4" s="1464"/>
      <c r="DJ4" s="1464" t="s">
        <v>825</v>
      </c>
      <c r="DK4" s="1464"/>
      <c r="DL4" s="1462" t="s">
        <v>827</v>
      </c>
      <c r="DM4" s="1463"/>
      <c r="DN4" s="1487" t="s">
        <v>828</v>
      </c>
      <c r="DO4" s="1488"/>
      <c r="DP4" s="1462" t="s">
        <v>829</v>
      </c>
      <c r="DQ4" s="1463"/>
      <c r="DR4" s="1462" t="s">
        <v>830</v>
      </c>
      <c r="DS4" s="1463"/>
      <c r="DT4" s="1462" t="s">
        <v>831</v>
      </c>
      <c r="DU4" s="1463"/>
      <c r="DV4" s="1462" t="s">
        <v>832</v>
      </c>
      <c r="DW4" s="1463"/>
      <c r="DX4" s="1462" t="s">
        <v>833</v>
      </c>
      <c r="DY4" s="1463"/>
      <c r="DZ4" s="1482" t="s">
        <v>925</v>
      </c>
      <c r="EA4" s="1483"/>
      <c r="EB4" s="1483" t="s">
        <v>825</v>
      </c>
      <c r="EC4" s="1483"/>
      <c r="ED4" s="1456" t="s">
        <v>827</v>
      </c>
      <c r="EE4" s="1456"/>
      <c r="EF4" s="1457" t="s">
        <v>828</v>
      </c>
      <c r="EG4" s="1457"/>
      <c r="EH4" s="1456" t="s">
        <v>829</v>
      </c>
      <c r="EI4" s="1456"/>
      <c r="EJ4" s="1456" t="s">
        <v>830</v>
      </c>
      <c r="EK4" s="1456"/>
      <c r="EL4" s="1456" t="s">
        <v>831</v>
      </c>
      <c r="EM4" s="1456"/>
      <c r="EN4" s="1456" t="s">
        <v>832</v>
      </c>
      <c r="EO4" s="1456"/>
      <c r="EP4" s="1456" t="s">
        <v>833</v>
      </c>
      <c r="EQ4" s="1456"/>
      <c r="ER4" s="1456" t="s">
        <v>834</v>
      </c>
      <c r="ES4" s="1456"/>
      <c r="ET4" s="1456" t="s">
        <v>825</v>
      </c>
      <c r="EU4" s="1456"/>
      <c r="EV4" s="1464" t="s">
        <v>827</v>
      </c>
      <c r="EW4" s="1464"/>
      <c r="EX4" s="1465" t="s">
        <v>828</v>
      </c>
      <c r="EY4" s="1465"/>
      <c r="EZ4" s="1464" t="s">
        <v>829</v>
      </c>
      <c r="FA4" s="1464"/>
      <c r="FB4" s="1464" t="s">
        <v>830</v>
      </c>
      <c r="FC4" s="1464"/>
      <c r="FD4" s="1464" t="s">
        <v>831</v>
      </c>
      <c r="FE4" s="1464"/>
      <c r="FF4" s="1464" t="s">
        <v>832</v>
      </c>
      <c r="FG4" s="1464"/>
      <c r="FH4" s="1464" t="s">
        <v>833</v>
      </c>
      <c r="FI4" s="1464"/>
      <c r="FJ4" s="1464" t="s">
        <v>834</v>
      </c>
      <c r="FK4" s="1464"/>
      <c r="FL4" s="1464" t="s">
        <v>825</v>
      </c>
      <c r="FM4" s="1464"/>
      <c r="FN4" s="1462" t="s">
        <v>827</v>
      </c>
      <c r="FO4" s="1463"/>
      <c r="FP4" s="1487" t="s">
        <v>828</v>
      </c>
      <c r="FQ4" s="1488"/>
      <c r="FR4" s="1462" t="s">
        <v>829</v>
      </c>
      <c r="FS4" s="1463"/>
      <c r="FT4" s="1462" t="s">
        <v>830</v>
      </c>
      <c r="FU4" s="1463"/>
      <c r="FV4" s="1462" t="s">
        <v>831</v>
      </c>
      <c r="FW4" s="1463"/>
      <c r="FX4" s="1462" t="s">
        <v>832</v>
      </c>
      <c r="FY4" s="1463"/>
      <c r="FZ4" s="1462" t="s">
        <v>833</v>
      </c>
      <c r="GA4" s="1463"/>
      <c r="GB4" s="1482" t="s">
        <v>925</v>
      </c>
      <c r="GC4" s="1483"/>
      <c r="GD4" s="1483" t="s">
        <v>825</v>
      </c>
      <c r="GE4" s="1483"/>
      <c r="GF4" s="1456" t="s">
        <v>827</v>
      </c>
      <c r="GG4" s="1456"/>
      <c r="GH4" s="1457" t="s">
        <v>828</v>
      </c>
      <c r="GI4" s="1457"/>
      <c r="GJ4" s="1456" t="s">
        <v>829</v>
      </c>
      <c r="GK4" s="1456"/>
      <c r="GL4" s="1456" t="s">
        <v>830</v>
      </c>
      <c r="GM4" s="1456"/>
      <c r="GN4" s="1456" t="s">
        <v>831</v>
      </c>
      <c r="GO4" s="1456"/>
      <c r="GP4" s="1456" t="s">
        <v>832</v>
      </c>
      <c r="GQ4" s="1456"/>
      <c r="GR4" s="1456" t="s">
        <v>833</v>
      </c>
      <c r="GS4" s="1456"/>
      <c r="GT4" s="1456" t="s">
        <v>834</v>
      </c>
      <c r="GU4" s="1456"/>
      <c r="GV4" s="1456" t="s">
        <v>825</v>
      </c>
      <c r="GW4" s="1456"/>
      <c r="GX4" s="1464" t="s">
        <v>827</v>
      </c>
      <c r="GY4" s="1464"/>
      <c r="GZ4" s="1465" t="s">
        <v>828</v>
      </c>
      <c r="HA4" s="1465"/>
      <c r="HB4" s="1464" t="s">
        <v>829</v>
      </c>
      <c r="HC4" s="1464"/>
      <c r="HD4" s="1464" t="s">
        <v>830</v>
      </c>
      <c r="HE4" s="1464"/>
      <c r="HF4" s="1464" t="s">
        <v>831</v>
      </c>
      <c r="HG4" s="1464"/>
      <c r="HH4" s="1464" t="s">
        <v>832</v>
      </c>
      <c r="HI4" s="1464"/>
      <c r="HJ4" s="1464" t="s">
        <v>833</v>
      </c>
      <c r="HK4" s="1464"/>
      <c r="HL4" s="1464" t="s">
        <v>834</v>
      </c>
      <c r="HM4" s="1464"/>
      <c r="HN4" s="1464" t="s">
        <v>825</v>
      </c>
      <c r="HO4" s="1464"/>
      <c r="HP4" s="1462" t="s">
        <v>827</v>
      </c>
      <c r="HQ4" s="1463"/>
      <c r="HR4" s="1487" t="s">
        <v>828</v>
      </c>
      <c r="HS4" s="1488"/>
      <c r="HT4" s="1462" t="s">
        <v>829</v>
      </c>
      <c r="HU4" s="1463"/>
      <c r="HV4" s="1462" t="s">
        <v>830</v>
      </c>
      <c r="HW4" s="1463"/>
      <c r="HX4" s="1462" t="s">
        <v>831</v>
      </c>
      <c r="HY4" s="1463"/>
      <c r="HZ4" s="1462" t="s">
        <v>832</v>
      </c>
      <c r="IA4" s="1463"/>
      <c r="IB4" s="1462" t="s">
        <v>833</v>
      </c>
      <c r="IC4" s="1463"/>
      <c r="ID4" s="1482" t="s">
        <v>925</v>
      </c>
      <c r="IE4" s="1483"/>
      <c r="IF4" s="1483" t="s">
        <v>825</v>
      </c>
      <c r="IG4" s="1483"/>
    </row>
    <row r="5" spans="1:242" x14ac:dyDescent="0.25">
      <c r="A5" s="141" t="s">
        <v>926</v>
      </c>
      <c r="B5" s="150" t="s">
        <v>12</v>
      </c>
      <c r="C5" s="150" t="s">
        <v>1004</v>
      </c>
      <c r="D5" s="1443"/>
      <c r="E5" s="151" t="s">
        <v>852</v>
      </c>
      <c r="F5" s="151" t="s">
        <v>853</v>
      </c>
      <c r="G5" s="152" t="s">
        <v>825</v>
      </c>
      <c r="H5" s="151" t="s">
        <v>852</v>
      </c>
      <c r="I5" s="151" t="s">
        <v>853</v>
      </c>
      <c r="J5" s="152" t="s">
        <v>825</v>
      </c>
      <c r="K5" s="151" t="s">
        <v>852</v>
      </c>
      <c r="L5" s="151" t="s">
        <v>853</v>
      </c>
      <c r="M5" s="152" t="s">
        <v>825</v>
      </c>
      <c r="N5" s="151" t="s">
        <v>852</v>
      </c>
      <c r="O5" s="151" t="s">
        <v>853</v>
      </c>
      <c r="P5" s="152" t="s">
        <v>825</v>
      </c>
      <c r="Q5" s="151" t="s">
        <v>852</v>
      </c>
      <c r="R5" s="151" t="s">
        <v>853</v>
      </c>
      <c r="S5" s="152" t="s">
        <v>825</v>
      </c>
      <c r="T5" s="151" t="s">
        <v>852</v>
      </c>
      <c r="U5" s="151" t="s">
        <v>853</v>
      </c>
      <c r="V5" s="152" t="s">
        <v>825</v>
      </c>
      <c r="W5" s="153" t="s">
        <v>852</v>
      </c>
      <c r="X5" s="153" t="s">
        <v>853</v>
      </c>
      <c r="Y5" s="154" t="s">
        <v>825</v>
      </c>
      <c r="Z5" s="153" t="s">
        <v>852</v>
      </c>
      <c r="AA5" s="153" t="s">
        <v>853</v>
      </c>
      <c r="AB5" s="154" t="s">
        <v>825</v>
      </c>
      <c r="AC5" s="153" t="s">
        <v>852</v>
      </c>
      <c r="AD5" s="153" t="s">
        <v>853</v>
      </c>
      <c r="AE5" s="154" t="s">
        <v>825</v>
      </c>
      <c r="AF5" s="153" t="s">
        <v>852</v>
      </c>
      <c r="AG5" s="153" t="s">
        <v>853</v>
      </c>
      <c r="AH5" s="154" t="s">
        <v>825</v>
      </c>
      <c r="AI5" s="153" t="s">
        <v>852</v>
      </c>
      <c r="AJ5" s="153" t="s">
        <v>853</v>
      </c>
      <c r="AK5" s="154" t="s">
        <v>825</v>
      </c>
      <c r="AL5" s="153" t="s">
        <v>852</v>
      </c>
      <c r="AM5" s="153" t="s">
        <v>853</v>
      </c>
      <c r="AN5" s="154" t="s">
        <v>825</v>
      </c>
      <c r="AO5" s="155" t="s">
        <v>852</v>
      </c>
      <c r="AP5" s="155" t="s">
        <v>853</v>
      </c>
      <c r="AQ5" s="156" t="s">
        <v>825</v>
      </c>
      <c r="AR5" s="155" t="s">
        <v>852</v>
      </c>
      <c r="AS5" s="155" t="s">
        <v>853</v>
      </c>
      <c r="AT5" s="156" t="s">
        <v>825</v>
      </c>
      <c r="AU5" s="155" t="s">
        <v>852</v>
      </c>
      <c r="AV5" s="155" t="s">
        <v>853</v>
      </c>
      <c r="AW5" s="156" t="s">
        <v>825</v>
      </c>
      <c r="AX5" s="155" t="s">
        <v>852</v>
      </c>
      <c r="AY5" s="155" t="s">
        <v>853</v>
      </c>
      <c r="AZ5" s="156" t="s">
        <v>825</v>
      </c>
      <c r="BA5" s="155" t="s">
        <v>852</v>
      </c>
      <c r="BB5" s="155" t="s">
        <v>853</v>
      </c>
      <c r="BC5" s="156" t="s">
        <v>825</v>
      </c>
      <c r="BD5" s="155" t="s">
        <v>852</v>
      </c>
      <c r="BE5" s="155" t="s">
        <v>853</v>
      </c>
      <c r="BF5" s="156" t="s">
        <v>825</v>
      </c>
      <c r="BG5" s="157" t="s">
        <v>852</v>
      </c>
      <c r="BH5" s="157" t="s">
        <v>853</v>
      </c>
      <c r="BI5" s="158" t="s">
        <v>825</v>
      </c>
      <c r="BJ5" s="159" t="s">
        <v>852</v>
      </c>
      <c r="BK5" s="159" t="s">
        <v>853</v>
      </c>
      <c r="BL5" s="159" t="s">
        <v>852</v>
      </c>
      <c r="BM5" s="159" t="s">
        <v>853</v>
      </c>
      <c r="BN5" s="159" t="s">
        <v>852</v>
      </c>
      <c r="BO5" s="159" t="s">
        <v>853</v>
      </c>
      <c r="BP5" s="159" t="s">
        <v>852</v>
      </c>
      <c r="BQ5" s="159" t="s">
        <v>853</v>
      </c>
      <c r="BR5" s="159" t="s">
        <v>852</v>
      </c>
      <c r="BS5" s="159" t="s">
        <v>853</v>
      </c>
      <c r="BT5" s="159" t="s">
        <v>852</v>
      </c>
      <c r="BU5" s="159" t="s">
        <v>853</v>
      </c>
      <c r="BV5" s="159" t="s">
        <v>852</v>
      </c>
      <c r="BW5" s="159" t="s">
        <v>853</v>
      </c>
      <c r="BX5" s="159" t="s">
        <v>852</v>
      </c>
      <c r="BY5" s="159" t="s">
        <v>853</v>
      </c>
      <c r="BZ5" s="160" t="s">
        <v>852</v>
      </c>
      <c r="CA5" s="160" t="s">
        <v>853</v>
      </c>
      <c r="CB5" s="161" t="s">
        <v>852</v>
      </c>
      <c r="CC5" s="161" t="s">
        <v>853</v>
      </c>
      <c r="CD5" s="161" t="s">
        <v>852</v>
      </c>
      <c r="CE5" s="161" t="s">
        <v>853</v>
      </c>
      <c r="CF5" s="161" t="s">
        <v>852</v>
      </c>
      <c r="CG5" s="161" t="s">
        <v>853</v>
      </c>
      <c r="CH5" s="161" t="s">
        <v>852</v>
      </c>
      <c r="CI5" s="161" t="s">
        <v>853</v>
      </c>
      <c r="CJ5" s="161" t="s">
        <v>852</v>
      </c>
      <c r="CK5" s="161" t="s">
        <v>853</v>
      </c>
      <c r="CL5" s="161" t="s">
        <v>852</v>
      </c>
      <c r="CM5" s="161" t="s">
        <v>853</v>
      </c>
      <c r="CN5" s="161" t="s">
        <v>852</v>
      </c>
      <c r="CO5" s="161" t="s">
        <v>853</v>
      </c>
      <c r="CP5" s="161" t="s">
        <v>852</v>
      </c>
      <c r="CQ5" s="161" t="s">
        <v>853</v>
      </c>
      <c r="CR5" s="162" t="s">
        <v>852</v>
      </c>
      <c r="CS5" s="162" t="s">
        <v>853</v>
      </c>
      <c r="CT5" s="163" t="s">
        <v>852</v>
      </c>
      <c r="CU5" s="163" t="s">
        <v>853</v>
      </c>
      <c r="CV5" s="163" t="s">
        <v>852</v>
      </c>
      <c r="CW5" s="163" t="s">
        <v>853</v>
      </c>
      <c r="CX5" s="163" t="s">
        <v>852</v>
      </c>
      <c r="CY5" s="163" t="s">
        <v>853</v>
      </c>
      <c r="CZ5" s="163" t="s">
        <v>852</v>
      </c>
      <c r="DA5" s="163" t="s">
        <v>853</v>
      </c>
      <c r="DB5" s="163" t="s">
        <v>852</v>
      </c>
      <c r="DC5" s="163" t="s">
        <v>853</v>
      </c>
      <c r="DD5" s="163" t="s">
        <v>852</v>
      </c>
      <c r="DE5" s="163" t="s">
        <v>853</v>
      </c>
      <c r="DF5" s="163" t="s">
        <v>852</v>
      </c>
      <c r="DG5" s="163" t="s">
        <v>853</v>
      </c>
      <c r="DH5" s="163" t="s">
        <v>852</v>
      </c>
      <c r="DI5" s="163" t="s">
        <v>853</v>
      </c>
      <c r="DJ5" s="164" t="s">
        <v>852</v>
      </c>
      <c r="DK5" s="164" t="s">
        <v>853</v>
      </c>
      <c r="DL5" s="159" t="s">
        <v>852</v>
      </c>
      <c r="DM5" s="159" t="s">
        <v>853</v>
      </c>
      <c r="DN5" s="159" t="s">
        <v>852</v>
      </c>
      <c r="DO5" s="159" t="s">
        <v>853</v>
      </c>
      <c r="DP5" s="159" t="s">
        <v>852</v>
      </c>
      <c r="DQ5" s="159" t="s">
        <v>853</v>
      </c>
      <c r="DR5" s="159" t="s">
        <v>852</v>
      </c>
      <c r="DS5" s="159" t="s">
        <v>853</v>
      </c>
      <c r="DT5" s="159" t="s">
        <v>852</v>
      </c>
      <c r="DU5" s="159" t="s">
        <v>853</v>
      </c>
      <c r="DV5" s="159" t="s">
        <v>852</v>
      </c>
      <c r="DW5" s="159" t="s">
        <v>853</v>
      </c>
      <c r="DX5" s="159" t="s">
        <v>852</v>
      </c>
      <c r="DY5" s="159" t="s">
        <v>853</v>
      </c>
      <c r="DZ5" s="159" t="s">
        <v>852</v>
      </c>
      <c r="EA5" s="159" t="s">
        <v>853</v>
      </c>
      <c r="EB5" s="160" t="s">
        <v>852</v>
      </c>
      <c r="EC5" s="160" t="s">
        <v>853</v>
      </c>
      <c r="ED5" s="161" t="s">
        <v>852</v>
      </c>
      <c r="EE5" s="161" t="s">
        <v>853</v>
      </c>
      <c r="EF5" s="161" t="s">
        <v>852</v>
      </c>
      <c r="EG5" s="161" t="s">
        <v>853</v>
      </c>
      <c r="EH5" s="161" t="s">
        <v>852</v>
      </c>
      <c r="EI5" s="161" t="s">
        <v>853</v>
      </c>
      <c r="EJ5" s="161" t="s">
        <v>852</v>
      </c>
      <c r="EK5" s="161" t="s">
        <v>853</v>
      </c>
      <c r="EL5" s="161" t="s">
        <v>852</v>
      </c>
      <c r="EM5" s="161" t="s">
        <v>853</v>
      </c>
      <c r="EN5" s="161" t="s">
        <v>852</v>
      </c>
      <c r="EO5" s="161" t="s">
        <v>853</v>
      </c>
      <c r="EP5" s="161" t="s">
        <v>852</v>
      </c>
      <c r="EQ5" s="161" t="s">
        <v>853</v>
      </c>
      <c r="ER5" s="161" t="s">
        <v>852</v>
      </c>
      <c r="ES5" s="161" t="s">
        <v>853</v>
      </c>
      <c r="ET5" s="162" t="s">
        <v>852</v>
      </c>
      <c r="EU5" s="162" t="s">
        <v>853</v>
      </c>
      <c r="EV5" s="163" t="s">
        <v>852</v>
      </c>
      <c r="EW5" s="163" t="s">
        <v>853</v>
      </c>
      <c r="EX5" s="163" t="s">
        <v>852</v>
      </c>
      <c r="EY5" s="163" t="s">
        <v>853</v>
      </c>
      <c r="EZ5" s="163" t="s">
        <v>852</v>
      </c>
      <c r="FA5" s="163" t="s">
        <v>853</v>
      </c>
      <c r="FB5" s="163" t="s">
        <v>852</v>
      </c>
      <c r="FC5" s="163" t="s">
        <v>853</v>
      </c>
      <c r="FD5" s="163" t="s">
        <v>852</v>
      </c>
      <c r="FE5" s="163" t="s">
        <v>853</v>
      </c>
      <c r="FF5" s="163" t="s">
        <v>852</v>
      </c>
      <c r="FG5" s="163" t="s">
        <v>853</v>
      </c>
      <c r="FH5" s="163" t="s">
        <v>852</v>
      </c>
      <c r="FI5" s="163" t="s">
        <v>853</v>
      </c>
      <c r="FJ5" s="163" t="s">
        <v>852</v>
      </c>
      <c r="FK5" s="163" t="s">
        <v>853</v>
      </c>
      <c r="FL5" s="164" t="s">
        <v>852</v>
      </c>
      <c r="FM5" s="164" t="s">
        <v>853</v>
      </c>
      <c r="FN5" s="159" t="s">
        <v>852</v>
      </c>
      <c r="FO5" s="159" t="s">
        <v>853</v>
      </c>
      <c r="FP5" s="159" t="s">
        <v>852</v>
      </c>
      <c r="FQ5" s="159" t="s">
        <v>853</v>
      </c>
      <c r="FR5" s="159" t="s">
        <v>852</v>
      </c>
      <c r="FS5" s="159" t="s">
        <v>853</v>
      </c>
      <c r="FT5" s="159" t="s">
        <v>852</v>
      </c>
      <c r="FU5" s="159" t="s">
        <v>853</v>
      </c>
      <c r="FV5" s="159" t="s">
        <v>852</v>
      </c>
      <c r="FW5" s="159" t="s">
        <v>853</v>
      </c>
      <c r="FX5" s="159" t="s">
        <v>852</v>
      </c>
      <c r="FY5" s="159" t="s">
        <v>853</v>
      </c>
      <c r="FZ5" s="159" t="s">
        <v>852</v>
      </c>
      <c r="GA5" s="159" t="s">
        <v>853</v>
      </c>
      <c r="GB5" s="159" t="s">
        <v>852</v>
      </c>
      <c r="GC5" s="159" t="s">
        <v>853</v>
      </c>
      <c r="GD5" s="160" t="s">
        <v>852</v>
      </c>
      <c r="GE5" s="160" t="s">
        <v>853</v>
      </c>
      <c r="GF5" s="161" t="s">
        <v>852</v>
      </c>
      <c r="GG5" s="161" t="s">
        <v>853</v>
      </c>
      <c r="GH5" s="161" t="s">
        <v>852</v>
      </c>
      <c r="GI5" s="161" t="s">
        <v>853</v>
      </c>
      <c r="GJ5" s="161" t="s">
        <v>852</v>
      </c>
      <c r="GK5" s="161" t="s">
        <v>853</v>
      </c>
      <c r="GL5" s="161" t="s">
        <v>852</v>
      </c>
      <c r="GM5" s="161" t="s">
        <v>853</v>
      </c>
      <c r="GN5" s="161" t="s">
        <v>852</v>
      </c>
      <c r="GO5" s="161" t="s">
        <v>853</v>
      </c>
      <c r="GP5" s="161" t="s">
        <v>852</v>
      </c>
      <c r="GQ5" s="161" t="s">
        <v>853</v>
      </c>
      <c r="GR5" s="161" t="s">
        <v>852</v>
      </c>
      <c r="GS5" s="161" t="s">
        <v>853</v>
      </c>
      <c r="GT5" s="161" t="s">
        <v>852</v>
      </c>
      <c r="GU5" s="161" t="s">
        <v>853</v>
      </c>
      <c r="GV5" s="162" t="s">
        <v>852</v>
      </c>
      <c r="GW5" s="162" t="s">
        <v>853</v>
      </c>
      <c r="GX5" s="163" t="s">
        <v>852</v>
      </c>
      <c r="GY5" s="163" t="s">
        <v>853</v>
      </c>
      <c r="GZ5" s="163" t="s">
        <v>852</v>
      </c>
      <c r="HA5" s="163" t="s">
        <v>853</v>
      </c>
      <c r="HB5" s="163" t="s">
        <v>852</v>
      </c>
      <c r="HC5" s="163" t="s">
        <v>853</v>
      </c>
      <c r="HD5" s="163" t="s">
        <v>852</v>
      </c>
      <c r="HE5" s="163" t="s">
        <v>853</v>
      </c>
      <c r="HF5" s="163" t="s">
        <v>852</v>
      </c>
      <c r="HG5" s="163" t="s">
        <v>853</v>
      </c>
      <c r="HH5" s="163" t="s">
        <v>852</v>
      </c>
      <c r="HI5" s="163" t="s">
        <v>853</v>
      </c>
      <c r="HJ5" s="163" t="s">
        <v>852</v>
      </c>
      <c r="HK5" s="163" t="s">
        <v>853</v>
      </c>
      <c r="HL5" s="163" t="s">
        <v>852</v>
      </c>
      <c r="HM5" s="163" t="s">
        <v>853</v>
      </c>
      <c r="HN5" s="164" t="s">
        <v>852</v>
      </c>
      <c r="HO5" s="164" t="s">
        <v>853</v>
      </c>
      <c r="HP5" s="159" t="s">
        <v>852</v>
      </c>
      <c r="HQ5" s="159" t="s">
        <v>853</v>
      </c>
      <c r="HR5" s="159" t="s">
        <v>852</v>
      </c>
      <c r="HS5" s="159" t="s">
        <v>853</v>
      </c>
      <c r="HT5" s="159" t="s">
        <v>852</v>
      </c>
      <c r="HU5" s="159" t="s">
        <v>853</v>
      </c>
      <c r="HV5" s="159" t="s">
        <v>852</v>
      </c>
      <c r="HW5" s="159" t="s">
        <v>853</v>
      </c>
      <c r="HX5" s="159" t="s">
        <v>852</v>
      </c>
      <c r="HY5" s="159" t="s">
        <v>853</v>
      </c>
      <c r="HZ5" s="159" t="s">
        <v>852</v>
      </c>
      <c r="IA5" s="159" t="s">
        <v>853</v>
      </c>
      <c r="IB5" s="159" t="s">
        <v>852</v>
      </c>
      <c r="IC5" s="159" t="s">
        <v>853</v>
      </c>
      <c r="ID5" s="159" t="s">
        <v>852</v>
      </c>
      <c r="IE5" s="159" t="s">
        <v>853</v>
      </c>
      <c r="IF5" s="160" t="s">
        <v>852</v>
      </c>
      <c r="IG5" s="160" t="s">
        <v>853</v>
      </c>
    </row>
    <row r="6" spans="1:242" x14ac:dyDescent="0.25">
      <c r="A6" s="165">
        <v>1</v>
      </c>
      <c r="B6" s="166">
        <f>+Menu!$D$6</f>
        <v>0</v>
      </c>
      <c r="C6" s="167" t="str">
        <f>+Menu!$B9</f>
        <v/>
      </c>
      <c r="D6" s="168"/>
      <c r="E6" s="169">
        <f>+'TB-10'!B17</f>
        <v>0</v>
      </c>
      <c r="F6" s="169">
        <f>+'TB-10'!C17</f>
        <v>0</v>
      </c>
      <c r="G6" s="170">
        <f>SUM(E6:F6)</f>
        <v>0</v>
      </c>
      <c r="H6" s="169">
        <f>+'TB-10'!D17</f>
        <v>0</v>
      </c>
      <c r="I6" s="169">
        <f>+'TB-10'!E17</f>
        <v>0</v>
      </c>
      <c r="J6" s="170">
        <f>SUM(H6:I6)</f>
        <v>0</v>
      </c>
      <c r="K6" s="169">
        <f>+'TB-10'!F17</f>
        <v>0</v>
      </c>
      <c r="L6" s="169">
        <f>+'TB-10'!G17</f>
        <v>0</v>
      </c>
      <c r="M6" s="170">
        <f>SUM(K6:L6)</f>
        <v>0</v>
      </c>
      <c r="N6" s="169">
        <f>+'TB-10'!H17</f>
        <v>0</v>
      </c>
      <c r="O6" s="169">
        <f>+'TB-10'!I17</f>
        <v>0</v>
      </c>
      <c r="P6" s="170">
        <f>SUM(N6:O6)</f>
        <v>0</v>
      </c>
      <c r="Q6" s="169">
        <f>+'TB-10'!J17</f>
        <v>0</v>
      </c>
      <c r="R6" s="169">
        <f>+'TB-10'!K17</f>
        <v>0</v>
      </c>
      <c r="S6" s="170">
        <f>SUM(Q6:R6)</f>
        <v>0</v>
      </c>
      <c r="T6" s="169">
        <f>+'TB-10'!L17</f>
        <v>0</v>
      </c>
      <c r="U6" s="169">
        <f>+'TB-10'!M17</f>
        <v>0</v>
      </c>
      <c r="V6" s="170">
        <f>SUM(T6:U6)</f>
        <v>0</v>
      </c>
      <c r="W6" s="169">
        <f>+'TB-10'!N17</f>
        <v>0</v>
      </c>
      <c r="X6" s="169">
        <f>+'TB-10'!O17</f>
        <v>0</v>
      </c>
      <c r="Y6" s="170">
        <f>SUM(W6:X6)</f>
        <v>0</v>
      </c>
      <c r="Z6" s="169">
        <f>+'TB-10'!P17</f>
        <v>0</v>
      </c>
      <c r="AA6" s="169">
        <f>+'TB-10'!Q17</f>
        <v>0</v>
      </c>
      <c r="AB6" s="170">
        <f>SUM(Z6:AA6)</f>
        <v>0</v>
      </c>
      <c r="AC6" s="169">
        <f>+'TB-10'!R17</f>
        <v>0</v>
      </c>
      <c r="AD6" s="169">
        <f>+'TB-10'!S17</f>
        <v>0</v>
      </c>
      <c r="AE6" s="170">
        <f>SUM(AC6:AD6)</f>
        <v>0</v>
      </c>
      <c r="AF6" s="169">
        <f>+'TB-10'!T17</f>
        <v>0</v>
      </c>
      <c r="AG6" s="169">
        <f>+'TB-10'!U17</f>
        <v>0</v>
      </c>
      <c r="AH6" s="170">
        <f>SUM(AF6:AG6)</f>
        <v>0</v>
      </c>
      <c r="AI6" s="169">
        <f>+'TB-10'!V17</f>
        <v>0</v>
      </c>
      <c r="AJ6" s="169">
        <f>+'TB-10'!W17</f>
        <v>0</v>
      </c>
      <c r="AK6" s="170">
        <f>SUM(AI6:AJ6)</f>
        <v>0</v>
      </c>
      <c r="AL6" s="169">
        <f>+'TB-10'!X17</f>
        <v>0</v>
      </c>
      <c r="AM6" s="169">
        <f>+'TB-10'!Y17</f>
        <v>0</v>
      </c>
      <c r="AN6" s="170">
        <f>SUM(AL6:AM6)</f>
        <v>0</v>
      </c>
      <c r="AO6" s="169">
        <f>+'TB-10'!Z17</f>
        <v>0</v>
      </c>
      <c r="AP6" s="169">
        <f>+'TB-10'!AA17</f>
        <v>0</v>
      </c>
      <c r="AQ6" s="170">
        <f>SUM(AO6:AP6)</f>
        <v>0</v>
      </c>
      <c r="AR6" s="169">
        <f>+'TB-10'!AB17</f>
        <v>0</v>
      </c>
      <c r="AS6" s="169">
        <f>+'TB-10'!AC17</f>
        <v>0</v>
      </c>
      <c r="AT6" s="170">
        <f>SUM(AR6:AS6)</f>
        <v>0</v>
      </c>
      <c r="AU6" s="169">
        <f>+'TB-10'!AD17</f>
        <v>0</v>
      </c>
      <c r="AV6" s="169">
        <f>+'TB-10'!AE17</f>
        <v>0</v>
      </c>
      <c r="AW6" s="170">
        <f>SUM(AU6:AV6)</f>
        <v>0</v>
      </c>
      <c r="AX6" s="169">
        <f>+'TB-10'!AF17</f>
        <v>0</v>
      </c>
      <c r="AY6" s="169">
        <f>+'TB-10'!AG17</f>
        <v>0</v>
      </c>
      <c r="AZ6" s="170">
        <f>SUM(AX6:AY6)</f>
        <v>0</v>
      </c>
      <c r="BA6" s="169">
        <f>+'TB-10'!AH17</f>
        <v>0</v>
      </c>
      <c r="BB6" s="169">
        <f>+'TB-10'!AI17</f>
        <v>0</v>
      </c>
      <c r="BC6" s="170">
        <f>SUM(BA6:BB6)</f>
        <v>0</v>
      </c>
      <c r="BD6" s="169">
        <f>+'TB-10'!AJ17</f>
        <v>0</v>
      </c>
      <c r="BE6" s="169">
        <f>+'TB-10'!AK17</f>
        <v>0</v>
      </c>
      <c r="BF6" s="171">
        <f>SUM(BD6:BE6)</f>
        <v>0</v>
      </c>
      <c r="BG6" s="172">
        <f>+BD6+BA6+AX6+AU6+AR6+AO6+AL6+AI6+AF6+AC6+Z6+W6+T6+Q6+N6+K6+H6+E6</f>
        <v>0</v>
      </c>
      <c r="BH6" s="172">
        <f>+BE6+BB6+AY6+AV6+AS6+AP6+AM6+AJ6+AG6+AD6+AA6+X6+U6+R6+O6+L6+I6+F6</f>
        <v>0</v>
      </c>
      <c r="BI6" s="173">
        <f>+BH6+BG6</f>
        <v>0</v>
      </c>
      <c r="BJ6" s="169">
        <f>+'TB-10'!B20</f>
        <v>0</v>
      </c>
      <c r="BK6" s="169">
        <f>+'TB-10'!C20</f>
        <v>0</v>
      </c>
      <c r="BL6" s="169">
        <f>+'TB-10'!B22</f>
        <v>0</v>
      </c>
      <c r="BM6" s="169">
        <f>+'TB-10'!C22</f>
        <v>0</v>
      </c>
      <c r="BN6" s="169">
        <f>+'TB-10'!B24</f>
        <v>0</v>
      </c>
      <c r="BO6" s="169">
        <f>+'TB-10'!C24</f>
        <v>0</v>
      </c>
      <c r="BP6" s="169">
        <f>+'TB-10'!B26</f>
        <v>0</v>
      </c>
      <c r="BQ6" s="169">
        <f>+'TB-10'!C26</f>
        <v>0</v>
      </c>
      <c r="BR6" s="169">
        <f>+'TB-10'!B28</f>
        <v>0</v>
      </c>
      <c r="BS6" s="169">
        <f>+'TB-10'!C28</f>
        <v>0</v>
      </c>
      <c r="BT6" s="169">
        <f>+'TB-10'!B30</f>
        <v>0</v>
      </c>
      <c r="BU6" s="169">
        <f>+'TB-10'!C30</f>
        <v>0</v>
      </c>
      <c r="BV6" s="169">
        <f>+'TB-10'!B32</f>
        <v>0</v>
      </c>
      <c r="BW6" s="169">
        <f>+'TB-10'!C32</f>
        <v>0</v>
      </c>
      <c r="BX6" s="169">
        <f>+'TB-10'!B34</f>
        <v>0</v>
      </c>
      <c r="BY6" s="169">
        <f>+'TB-10'!C34</f>
        <v>0</v>
      </c>
      <c r="BZ6" s="171">
        <f>+BX6+BV6+BT6+BR6+BP6+BN6+BL6+BJ6</f>
        <v>0</v>
      </c>
      <c r="CA6" s="171">
        <f>+BY6+BW6+BU6+BS6+BQ6+BO6+BM6+BK6</f>
        <v>0</v>
      </c>
      <c r="CB6" s="169">
        <f>+'TB-10'!D20</f>
        <v>0</v>
      </c>
      <c r="CC6" s="169">
        <f>+'TB-10'!E20</f>
        <v>0</v>
      </c>
      <c r="CD6" s="169">
        <f>+'TB-10'!D22</f>
        <v>0</v>
      </c>
      <c r="CE6" s="169">
        <f>+'TB-10'!E22</f>
        <v>0</v>
      </c>
      <c r="CF6" s="169">
        <f>+'TB-10'!D24</f>
        <v>0</v>
      </c>
      <c r="CG6" s="169">
        <f>+'TB-10'!E24</f>
        <v>0</v>
      </c>
      <c r="CH6" s="169">
        <f>+'TB-10'!D26</f>
        <v>0</v>
      </c>
      <c r="CI6" s="169">
        <f>+'TB-10'!E26</f>
        <v>0</v>
      </c>
      <c r="CJ6" s="169">
        <f>+'TB-10'!D28</f>
        <v>0</v>
      </c>
      <c r="CK6" s="169">
        <f>+'TB-10'!E28</f>
        <v>0</v>
      </c>
      <c r="CL6" s="169">
        <f>+'TB-10'!D30</f>
        <v>0</v>
      </c>
      <c r="CM6" s="169">
        <f>+'TB-10'!E30</f>
        <v>0</v>
      </c>
      <c r="CN6" s="169">
        <f>+'TB-10'!D32</f>
        <v>0</v>
      </c>
      <c r="CO6" s="169">
        <f>+'TB-10'!E32</f>
        <v>0</v>
      </c>
      <c r="CP6" s="169">
        <f>+'TB-10'!D34</f>
        <v>0</v>
      </c>
      <c r="CQ6" s="169">
        <f>+'TB-10'!E34</f>
        <v>0</v>
      </c>
      <c r="CR6" s="174">
        <f>+CP6+CN6+CL6+CJ6+CH6+CF6+CD6+CB6</f>
        <v>0</v>
      </c>
      <c r="CS6" s="174">
        <f>+CQ6+CO6+CM6+CK6+CI6+CG6+CE6+CC6</f>
        <v>0</v>
      </c>
      <c r="CT6" s="169">
        <f>+'TB-10'!F20</f>
        <v>0</v>
      </c>
      <c r="CU6" s="169">
        <f>+'TB-10'!G20</f>
        <v>0</v>
      </c>
      <c r="CV6" s="169">
        <f>+'TB-10'!F22</f>
        <v>0</v>
      </c>
      <c r="CW6" s="169">
        <f>+'TB-10'!G22</f>
        <v>0</v>
      </c>
      <c r="CX6" s="169">
        <f>+'TB-10'!F24</f>
        <v>0</v>
      </c>
      <c r="CY6" s="169">
        <f>+'TB-10'!G24</f>
        <v>0</v>
      </c>
      <c r="CZ6" s="169">
        <f>+'TB-10'!F26</f>
        <v>0</v>
      </c>
      <c r="DA6" s="169">
        <f>+'TB-10'!G26</f>
        <v>0</v>
      </c>
      <c r="DB6" s="169">
        <f>+'TB-10'!F28</f>
        <v>0</v>
      </c>
      <c r="DC6" s="169">
        <f>+'TB-10'!G28</f>
        <v>0</v>
      </c>
      <c r="DD6" s="169">
        <f>+'TB-10'!F30</f>
        <v>0</v>
      </c>
      <c r="DE6" s="169">
        <f>+'TB-10'!G30</f>
        <v>0</v>
      </c>
      <c r="DF6" s="169">
        <f>+'TB-10'!F32</f>
        <v>0</v>
      </c>
      <c r="DG6" s="169">
        <f>+'TB-10'!G32</f>
        <v>0</v>
      </c>
      <c r="DH6" s="169">
        <f>+'TB-10'!F34</f>
        <v>0</v>
      </c>
      <c r="DI6" s="169">
        <f>+'TB-10'!G34</f>
        <v>0</v>
      </c>
      <c r="DJ6" s="171">
        <f>+DH6+DF6+DD6+DB6+CZ6+CX6+CV6+CT6</f>
        <v>0</v>
      </c>
      <c r="DK6" s="173">
        <f>+DI6+DG6+DE6+DC6+DA6+CY6+CW6+CU6</f>
        <v>0</v>
      </c>
      <c r="DL6" s="169">
        <f>+'TB-10'!H20</f>
        <v>0</v>
      </c>
      <c r="DM6" s="169">
        <f>+'TB-10'!I20</f>
        <v>0</v>
      </c>
      <c r="DN6" s="169">
        <f>+'TB-10'!H22</f>
        <v>0</v>
      </c>
      <c r="DO6" s="169">
        <f>+'TB-10'!I22</f>
        <v>0</v>
      </c>
      <c r="DP6" s="169">
        <f>+'TB-10'!H24</f>
        <v>0</v>
      </c>
      <c r="DQ6" s="169">
        <f>+'TB-10'!I24</f>
        <v>0</v>
      </c>
      <c r="DR6" s="169">
        <f>+'TB-10'!H26</f>
        <v>0</v>
      </c>
      <c r="DS6" s="169">
        <f>+'TB-10'!I26</f>
        <v>0</v>
      </c>
      <c r="DT6" s="169">
        <f>+'TB-10'!H28</f>
        <v>0</v>
      </c>
      <c r="DU6" s="169">
        <f>+'TB-10'!I28</f>
        <v>0</v>
      </c>
      <c r="DV6" s="169">
        <f>+'TB-10'!H30</f>
        <v>0</v>
      </c>
      <c r="DW6" s="169">
        <f>+'TB-10'!I30</f>
        <v>0</v>
      </c>
      <c r="DX6" s="169">
        <f>+'TB-10'!H32</f>
        <v>0</v>
      </c>
      <c r="DY6" s="169">
        <f>+'TB-10'!I32</f>
        <v>0</v>
      </c>
      <c r="DZ6" s="169">
        <f>+'TB-10'!H34</f>
        <v>0</v>
      </c>
      <c r="EA6" s="169">
        <f>+'TB-10'!I34</f>
        <v>0</v>
      </c>
      <c r="EB6" s="171">
        <f>+DZ6+DX6+DV6+DT6+DR6+DP6+DN6+DL6</f>
        <v>0</v>
      </c>
      <c r="EC6" s="173">
        <f>+EA6+DY6+DW6+DU6+DS6+DQ6+DO6+DM6</f>
        <v>0</v>
      </c>
      <c r="ED6" s="169">
        <f>+'TB-10'!J20</f>
        <v>0</v>
      </c>
      <c r="EE6" s="169">
        <f>+'TB-10'!K20</f>
        <v>0</v>
      </c>
      <c r="EF6" s="169">
        <f>+'TB-10'!J22</f>
        <v>0</v>
      </c>
      <c r="EG6" s="169">
        <f>+'TB-10'!K22</f>
        <v>0</v>
      </c>
      <c r="EH6" s="169">
        <f>+'TB-10'!J24</f>
        <v>0</v>
      </c>
      <c r="EI6" s="169">
        <f>+'TB-10'!K24</f>
        <v>0</v>
      </c>
      <c r="EJ6" s="169">
        <f>+'TB-10'!J26</f>
        <v>0</v>
      </c>
      <c r="EK6" s="169">
        <f>+'TB-10'!K26</f>
        <v>0</v>
      </c>
      <c r="EL6" s="169">
        <f>+'TB-10'!J28</f>
        <v>0</v>
      </c>
      <c r="EM6" s="169">
        <f>+'TB-10'!K28</f>
        <v>0</v>
      </c>
      <c r="EN6" s="169">
        <f>+'TB-10'!J30</f>
        <v>0</v>
      </c>
      <c r="EO6" s="169">
        <f>+'TB-10'!K30</f>
        <v>0</v>
      </c>
      <c r="EP6" s="169">
        <f>+'TB-10'!J32</f>
        <v>0</v>
      </c>
      <c r="EQ6" s="169">
        <f>+'TB-10'!K32</f>
        <v>0</v>
      </c>
      <c r="ER6" s="169">
        <f>+'TB-10'!J34</f>
        <v>0</v>
      </c>
      <c r="ES6" s="169">
        <f>+'TB-10'!K34</f>
        <v>0</v>
      </c>
      <c r="ET6" s="171">
        <f>+ER6+EP6+EN6+EL6+EJ6+EH6+EF6+ED6</f>
        <v>0</v>
      </c>
      <c r="EU6" s="173">
        <f>+ES6+EQ6+EO6+EM6+EK6+EI6+EG6+EE6</f>
        <v>0</v>
      </c>
      <c r="EV6" s="169">
        <f>+'TB-10'!L20</f>
        <v>0</v>
      </c>
      <c r="EW6" s="169">
        <f>+'TB-10'!M20</f>
        <v>0</v>
      </c>
      <c r="EX6" s="169">
        <f>+'TB-10'!L22</f>
        <v>0</v>
      </c>
      <c r="EY6" s="169">
        <f>+'TB-10'!M22</f>
        <v>0</v>
      </c>
      <c r="EZ6" s="169">
        <f>+'TB-10'!L24</f>
        <v>0</v>
      </c>
      <c r="FA6" s="169">
        <f>+'TB-10'!M24</f>
        <v>0</v>
      </c>
      <c r="FB6" s="169">
        <f>+'TB-10'!L26</f>
        <v>0</v>
      </c>
      <c r="FC6" s="169">
        <f>+'TB-10'!M26</f>
        <v>0</v>
      </c>
      <c r="FD6" s="169">
        <f>+'TB-10'!L28</f>
        <v>0</v>
      </c>
      <c r="FE6" s="169">
        <f>+'TB-10'!M28</f>
        <v>0</v>
      </c>
      <c r="FF6" s="169">
        <f>+'TB-10'!L30</f>
        <v>0</v>
      </c>
      <c r="FG6" s="169">
        <f>+'TB-10'!M30</f>
        <v>0</v>
      </c>
      <c r="FH6" s="169">
        <f>+'TB-10'!L32</f>
        <v>0</v>
      </c>
      <c r="FI6" s="169">
        <f>+'TB-10'!M32</f>
        <v>0</v>
      </c>
      <c r="FJ6" s="169">
        <f>+'TB-10'!L34</f>
        <v>0</v>
      </c>
      <c r="FK6" s="169">
        <f>+'TB-10'!M34</f>
        <v>0</v>
      </c>
      <c r="FL6" s="171">
        <f>+FJ6+FH6+FF6+FD6+FB6+EZ6+EX6+EV6</f>
        <v>0</v>
      </c>
      <c r="FM6" s="173">
        <f>+FK6+FI6+FG6+FE6+FC6+FA6+EY6+EW6</f>
        <v>0</v>
      </c>
      <c r="FN6" s="169">
        <f>+'TB-10'!N20</f>
        <v>0</v>
      </c>
      <c r="FO6" s="169">
        <f>+'TB-10'!O20</f>
        <v>0</v>
      </c>
      <c r="FP6" s="169">
        <f>+'TB-10'!N22</f>
        <v>0</v>
      </c>
      <c r="FQ6" s="169">
        <f>+'TB-10'!O22</f>
        <v>0</v>
      </c>
      <c r="FR6" s="169">
        <f>+'TB-10'!N24</f>
        <v>0</v>
      </c>
      <c r="FS6" s="169">
        <f>+'TB-10'!O24</f>
        <v>0</v>
      </c>
      <c r="FT6" s="169">
        <f>+'TB-10'!N26</f>
        <v>0</v>
      </c>
      <c r="FU6" s="169">
        <f>+'TB-10'!O26</f>
        <v>0</v>
      </c>
      <c r="FV6" s="169">
        <f>+'TB-10'!N28</f>
        <v>0</v>
      </c>
      <c r="FW6" s="169">
        <f>+'TB-10'!O28</f>
        <v>0</v>
      </c>
      <c r="FX6" s="169">
        <f>+'TB-10'!N30</f>
        <v>0</v>
      </c>
      <c r="FY6" s="169">
        <f>+'TB-10'!O30</f>
        <v>0</v>
      </c>
      <c r="FZ6" s="169">
        <f>+'TB-10'!N32</f>
        <v>0</v>
      </c>
      <c r="GA6" s="169">
        <f>+'TB-10'!O32</f>
        <v>0</v>
      </c>
      <c r="GB6" s="169">
        <f>+'TB-10'!N34</f>
        <v>0</v>
      </c>
      <c r="GC6" s="169">
        <f>+'TB-10'!O34</f>
        <v>0</v>
      </c>
      <c r="GD6" s="171">
        <f>+GB6+FZ6+FX6+FV6+FT6+FR6+FP6+FN6</f>
        <v>0</v>
      </c>
      <c r="GE6" s="173">
        <f>+GC6+GA6+FY6+FW6+FU6+FS6+FQ6+FO6</f>
        <v>0</v>
      </c>
      <c r="GF6" s="169">
        <f>+'TB-10'!P20</f>
        <v>0</v>
      </c>
      <c r="GG6" s="169">
        <f>+'TB-10'!Q20</f>
        <v>0</v>
      </c>
      <c r="GH6" s="169">
        <f>+'TB-10'!P22</f>
        <v>0</v>
      </c>
      <c r="GI6" s="169">
        <f>+'TB-10'!Q22</f>
        <v>0</v>
      </c>
      <c r="GJ6" s="169">
        <f>+'TB-10'!P24</f>
        <v>0</v>
      </c>
      <c r="GK6" s="169">
        <f>+'TB-10'!Q24</f>
        <v>0</v>
      </c>
      <c r="GL6" s="169">
        <f>+'TB-10'!P26</f>
        <v>0</v>
      </c>
      <c r="GM6" s="169">
        <f>+'TB-10'!Q26</f>
        <v>0</v>
      </c>
      <c r="GN6" s="169">
        <f>+'TB-10'!P28</f>
        <v>0</v>
      </c>
      <c r="GO6" s="169">
        <f>+'TB-10'!Q28</f>
        <v>0</v>
      </c>
      <c r="GP6" s="169">
        <f>+'TB-10'!P30</f>
        <v>0</v>
      </c>
      <c r="GQ6" s="169">
        <f>+'TB-10'!Q30</f>
        <v>0</v>
      </c>
      <c r="GR6" s="169">
        <f>+'TB-10'!P32</f>
        <v>0</v>
      </c>
      <c r="GS6" s="169">
        <f>+'TB-10'!Q32</f>
        <v>0</v>
      </c>
      <c r="GT6" s="169">
        <f>+'TB-10'!P34</f>
        <v>0</v>
      </c>
      <c r="GU6" s="169">
        <f>+'TB-10'!Q34</f>
        <v>0</v>
      </c>
      <c r="GV6" s="171">
        <f>+GT6+GR6+GP6+GN6+GL6+GJ6+GH6+GF6</f>
        <v>0</v>
      </c>
      <c r="GW6" s="173">
        <f>+GU6+GS6+GQ6+GO6+GM6+GK6+GI6+GG6</f>
        <v>0</v>
      </c>
      <c r="GX6" s="169">
        <f>+'TB-10'!R20</f>
        <v>0</v>
      </c>
      <c r="GY6" s="169">
        <f>+'TB-10'!S20</f>
        <v>0</v>
      </c>
      <c r="GZ6" s="169">
        <f>+'TB-10'!R22</f>
        <v>0</v>
      </c>
      <c r="HA6" s="169">
        <f>+'TB-10'!S22</f>
        <v>0</v>
      </c>
      <c r="HB6" s="169">
        <f>+'TB-10'!R24</f>
        <v>0</v>
      </c>
      <c r="HC6" s="169">
        <f>+'TB-10'!S24</f>
        <v>0</v>
      </c>
      <c r="HD6" s="169">
        <f>+'TB-10'!R26</f>
        <v>0</v>
      </c>
      <c r="HE6" s="169">
        <f>+'TB-10'!S26</f>
        <v>0</v>
      </c>
      <c r="HF6" s="169">
        <f>+'TB-10'!R28</f>
        <v>0</v>
      </c>
      <c r="HG6" s="169">
        <f>+'TB-10'!S28</f>
        <v>0</v>
      </c>
      <c r="HH6" s="169">
        <f>+'TB-10'!R30</f>
        <v>0</v>
      </c>
      <c r="HI6" s="169">
        <f>+'TB-10'!S30</f>
        <v>0</v>
      </c>
      <c r="HJ6" s="169">
        <f>+'TB-10'!R32</f>
        <v>0</v>
      </c>
      <c r="HK6" s="169">
        <f>+'TB-10'!S32</f>
        <v>0</v>
      </c>
      <c r="HL6" s="169">
        <f>+'TB-10'!R34</f>
        <v>0</v>
      </c>
      <c r="HM6" s="169">
        <f>+'TB-10'!S34</f>
        <v>0</v>
      </c>
      <c r="HN6" s="171">
        <f>+HL6+HJ6+HH6+HF6+HD6+HB6+GZ6+GX6</f>
        <v>0</v>
      </c>
      <c r="HO6" s="173">
        <f>+HM6+HK6+HI6+HG6+HE6+HC6+HA6+GY6</f>
        <v>0</v>
      </c>
      <c r="HP6" s="169">
        <f>+'TB-10'!T20</f>
        <v>0</v>
      </c>
      <c r="HQ6" s="169">
        <f>+'TB-10'!U20</f>
        <v>0</v>
      </c>
      <c r="HR6" s="169">
        <f>+'TB-10'!T22</f>
        <v>0</v>
      </c>
      <c r="HS6" s="169">
        <f>+'TB-10'!U22</f>
        <v>0</v>
      </c>
      <c r="HT6" s="169">
        <f>+'TB-10'!T24</f>
        <v>0</v>
      </c>
      <c r="HU6" s="169">
        <f>+'TB-10'!U24</f>
        <v>0</v>
      </c>
      <c r="HV6" s="169">
        <f>+'TB-10'!T26</f>
        <v>0</v>
      </c>
      <c r="HW6" s="169">
        <f>+'TB-10'!U26</f>
        <v>0</v>
      </c>
      <c r="HX6" s="169">
        <f>+'TB-10'!T28</f>
        <v>0</v>
      </c>
      <c r="HY6" s="169">
        <f>+'TB-10'!U28</f>
        <v>0</v>
      </c>
      <c r="HZ6" s="169">
        <f>+'TB-10'!T30</f>
        <v>0</v>
      </c>
      <c r="IA6" s="169">
        <f>+'TB-10'!U30</f>
        <v>0</v>
      </c>
      <c r="IB6" s="169">
        <f>+'TB-10'!T32</f>
        <v>0</v>
      </c>
      <c r="IC6" s="169">
        <f>+'TB-10'!U32</f>
        <v>0</v>
      </c>
      <c r="ID6" s="169">
        <f>+'TB-10'!T34</f>
        <v>0</v>
      </c>
      <c r="IE6" s="169">
        <f>+'TB-10'!U34</f>
        <v>0</v>
      </c>
      <c r="IF6" s="171">
        <f>+ID6+IB6+HZ6+HX6+HV6+HT6+HR6+HP6</f>
        <v>0</v>
      </c>
      <c r="IG6" s="172">
        <f>+IE6+IC6+IA6+HY6+HW6+HU6+HS6+HQ6</f>
        <v>0</v>
      </c>
    </row>
    <row r="7" spans="1:242" x14ac:dyDescent="0.25">
      <c r="A7" s="165">
        <v>2</v>
      </c>
      <c r="B7" s="166">
        <f>+Menu!$D$6</f>
        <v>0</v>
      </c>
      <c r="C7" s="167" t="str">
        <f>+Menu!$B10</f>
        <v/>
      </c>
      <c r="D7" s="168"/>
      <c r="E7" s="169">
        <f>+'TB-10'!B85</f>
        <v>0</v>
      </c>
      <c r="F7" s="169">
        <f>+'TB-10'!C85</f>
        <v>0</v>
      </c>
      <c r="G7" s="170">
        <f>SUM(E7:F7)</f>
        <v>0</v>
      </c>
      <c r="H7" s="169">
        <f>+'TB-10'!D85</f>
        <v>0</v>
      </c>
      <c r="I7" s="169">
        <f>+'TB-10'!E85</f>
        <v>0</v>
      </c>
      <c r="J7" s="170">
        <f>SUM(H7:I7)</f>
        <v>0</v>
      </c>
      <c r="K7" s="169">
        <f>+'TB-10'!F85</f>
        <v>0</v>
      </c>
      <c r="L7" s="169">
        <f>+'TB-10'!G85</f>
        <v>0</v>
      </c>
      <c r="M7" s="170">
        <f>SUM(K7:L7)</f>
        <v>0</v>
      </c>
      <c r="N7" s="169">
        <f>+'TB-10'!H85</f>
        <v>0</v>
      </c>
      <c r="O7" s="169">
        <f>+'TB-10'!I85</f>
        <v>0</v>
      </c>
      <c r="P7" s="170">
        <f>SUM(N7:O7)</f>
        <v>0</v>
      </c>
      <c r="Q7" s="169">
        <f>+'TB-10'!J85</f>
        <v>0</v>
      </c>
      <c r="R7" s="169">
        <f>+'TB-10'!K85</f>
        <v>0</v>
      </c>
      <c r="S7" s="170">
        <f>SUM(Q7:R7)</f>
        <v>0</v>
      </c>
      <c r="T7" s="169">
        <f>+'TB-10'!L85</f>
        <v>0</v>
      </c>
      <c r="U7" s="169">
        <f>+'TB-10'!M85</f>
        <v>0</v>
      </c>
      <c r="V7" s="170">
        <f>SUM(T7:U7)</f>
        <v>0</v>
      </c>
      <c r="W7" s="169">
        <f>+'TB-10'!N85</f>
        <v>0</v>
      </c>
      <c r="X7" s="169">
        <f>+'TB-10'!O85</f>
        <v>0</v>
      </c>
      <c r="Y7" s="170">
        <f>SUM(W7:X7)</f>
        <v>0</v>
      </c>
      <c r="Z7" s="169">
        <f>+'TB-10'!P85</f>
        <v>0</v>
      </c>
      <c r="AA7" s="169">
        <f>+'TB-10'!Q85</f>
        <v>0</v>
      </c>
      <c r="AB7" s="170">
        <f>SUM(Z7:AA7)</f>
        <v>0</v>
      </c>
      <c r="AC7" s="169">
        <f>+'TB-10'!R85</f>
        <v>0</v>
      </c>
      <c r="AD7" s="169">
        <f>+'TB-10'!S85</f>
        <v>0</v>
      </c>
      <c r="AE7" s="170">
        <f>SUM(AC7:AD7)</f>
        <v>0</v>
      </c>
      <c r="AF7" s="169">
        <f>+'TB-10'!T85</f>
        <v>0</v>
      </c>
      <c r="AG7" s="169">
        <f>+'TB-10'!U85</f>
        <v>0</v>
      </c>
      <c r="AH7" s="170">
        <f>SUM(AF7:AG7)</f>
        <v>0</v>
      </c>
      <c r="AI7" s="169">
        <f>+'TB-10'!V85</f>
        <v>0</v>
      </c>
      <c r="AJ7" s="169">
        <f>+'TB-10'!W85</f>
        <v>0</v>
      </c>
      <c r="AK7" s="170">
        <f>SUM(AI7:AJ7)</f>
        <v>0</v>
      </c>
      <c r="AL7" s="169">
        <f>+'TB-10'!X85</f>
        <v>0</v>
      </c>
      <c r="AM7" s="169">
        <f>+'TB-10'!Y85</f>
        <v>0</v>
      </c>
      <c r="AN7" s="170">
        <f>SUM(AL7:AM7)</f>
        <v>0</v>
      </c>
      <c r="AO7" s="169">
        <f>+'TB-10'!Z85</f>
        <v>0</v>
      </c>
      <c r="AP7" s="169">
        <f>+'TB-10'!AA85</f>
        <v>0</v>
      </c>
      <c r="AQ7" s="170">
        <f>SUM(AO7:AP7)</f>
        <v>0</v>
      </c>
      <c r="AR7" s="169">
        <f>+'TB-10'!AB85</f>
        <v>0</v>
      </c>
      <c r="AS7" s="169">
        <f>+'TB-10'!AC85</f>
        <v>0</v>
      </c>
      <c r="AT7" s="170">
        <f>SUM(AR7:AS7)</f>
        <v>0</v>
      </c>
      <c r="AU7" s="169">
        <f>+'TB-10'!AD85</f>
        <v>0</v>
      </c>
      <c r="AV7" s="169">
        <f>+'TB-10'!AE85</f>
        <v>0</v>
      </c>
      <c r="AW7" s="170">
        <f>SUM(AU7:AV7)</f>
        <v>0</v>
      </c>
      <c r="AX7" s="169">
        <f>+'TB-10'!AF85</f>
        <v>0</v>
      </c>
      <c r="AY7" s="169">
        <f>+'TB-10'!AG85</f>
        <v>0</v>
      </c>
      <c r="AZ7" s="170">
        <f>SUM(AX7:AY7)</f>
        <v>0</v>
      </c>
      <c r="BA7" s="169">
        <f>+'TB-10'!AH85</f>
        <v>0</v>
      </c>
      <c r="BB7" s="169">
        <f>+'TB-10'!AI85</f>
        <v>0</v>
      </c>
      <c r="BC7" s="170">
        <f>SUM(BA7:BB7)</f>
        <v>0</v>
      </c>
      <c r="BD7" s="169">
        <f>+'TB-10'!AJ85</f>
        <v>0</v>
      </c>
      <c r="BE7" s="169">
        <f>+'TB-10'!AK85</f>
        <v>0</v>
      </c>
      <c r="BF7" s="171">
        <f>SUM(BD7:BE7)</f>
        <v>0</v>
      </c>
      <c r="BG7" s="172">
        <f t="shared" ref="BG7:BH30" si="0">+BD7+BA7+AX7+AU7+AR7+AO7+AL7+AI7+AF7+AC7+Z7+W7+T7+Q7+N7+K7+H7+E7</f>
        <v>0</v>
      </c>
      <c r="BH7" s="172">
        <f t="shared" si="0"/>
        <v>0</v>
      </c>
      <c r="BI7" s="173">
        <f t="shared" ref="BI7:BI30" si="1">+BH7+BG7</f>
        <v>0</v>
      </c>
      <c r="BJ7" s="169">
        <f>+'TB-10'!B88</f>
        <v>0</v>
      </c>
      <c r="BK7" s="169">
        <f>+'TB-10'!C88</f>
        <v>0</v>
      </c>
      <c r="BL7" s="169">
        <f>+'TB-10'!B90</f>
        <v>0</v>
      </c>
      <c r="BM7" s="169">
        <f>+'TB-10'!C90</f>
        <v>0</v>
      </c>
      <c r="BN7" s="169">
        <f>+'TB-10'!B92</f>
        <v>0</v>
      </c>
      <c r="BO7" s="169">
        <f>+'TB-10'!C92</f>
        <v>0</v>
      </c>
      <c r="BP7" s="169">
        <f>+'TB-10'!B94</f>
        <v>0</v>
      </c>
      <c r="BQ7" s="169">
        <f>+'TB-10'!C94</f>
        <v>0</v>
      </c>
      <c r="BR7" s="169">
        <f>+'TB-10'!B96</f>
        <v>0</v>
      </c>
      <c r="BS7" s="169">
        <f>+'TB-10'!C96</f>
        <v>0</v>
      </c>
      <c r="BT7" s="169">
        <f>+'TB-10'!B98</f>
        <v>0</v>
      </c>
      <c r="BU7" s="169">
        <f>+'TB-10'!C98</f>
        <v>0</v>
      </c>
      <c r="BV7" s="169">
        <f>+'TB-10'!B100</f>
        <v>0</v>
      </c>
      <c r="BW7" s="169">
        <f>+'TB-10'!C100</f>
        <v>0</v>
      </c>
      <c r="BX7" s="169">
        <f>+'TB-10'!B102</f>
        <v>0</v>
      </c>
      <c r="BY7" s="169">
        <f>+'TB-10'!C102</f>
        <v>0</v>
      </c>
      <c r="BZ7" s="171">
        <f t="shared" ref="BZ7:CA30" si="2">+BX7+BV7+BT7+BR7+BP7+BN7+BL7+BJ7</f>
        <v>0</v>
      </c>
      <c r="CA7" s="171">
        <f t="shared" si="2"/>
        <v>0</v>
      </c>
      <c r="CB7" s="169">
        <f>+'TB-10'!D88</f>
        <v>0</v>
      </c>
      <c r="CC7" s="169">
        <f>+'TB-10'!E88</f>
        <v>0</v>
      </c>
      <c r="CD7" s="169">
        <f>+'TB-10'!D90</f>
        <v>0</v>
      </c>
      <c r="CE7" s="169">
        <f>+'TB-10'!E90</f>
        <v>0</v>
      </c>
      <c r="CF7" s="169">
        <f>+'TB-10'!D92</f>
        <v>0</v>
      </c>
      <c r="CG7" s="169">
        <f>+'TB-10'!E92</f>
        <v>0</v>
      </c>
      <c r="CH7" s="169">
        <f>+'TB-10'!D94</f>
        <v>0</v>
      </c>
      <c r="CI7" s="169">
        <f>+'TB-10'!E94</f>
        <v>0</v>
      </c>
      <c r="CJ7" s="169">
        <f>+'TB-10'!D96</f>
        <v>0</v>
      </c>
      <c r="CK7" s="169">
        <f>+'TB-10'!E96</f>
        <v>0</v>
      </c>
      <c r="CL7" s="169">
        <f>+'TB-10'!D98</f>
        <v>0</v>
      </c>
      <c r="CM7" s="169">
        <f>+'TB-10'!E98</f>
        <v>0</v>
      </c>
      <c r="CN7" s="169">
        <f>+'TB-10'!D100</f>
        <v>0</v>
      </c>
      <c r="CO7" s="169">
        <f>+'TB-10'!E100</f>
        <v>0</v>
      </c>
      <c r="CP7" s="169">
        <f>+'TB-10'!D102</f>
        <v>0</v>
      </c>
      <c r="CQ7" s="169">
        <f>+'TB-10'!E102</f>
        <v>0</v>
      </c>
      <c r="CR7" s="174">
        <f t="shared" ref="CR7:CS30" si="3">+CP7+CN7+CL7+CJ7+CH7+CF7+CD7+CB7</f>
        <v>0</v>
      </c>
      <c r="CS7" s="174">
        <f t="shared" si="3"/>
        <v>0</v>
      </c>
      <c r="CT7" s="169">
        <f>+'TB-10'!F88</f>
        <v>0</v>
      </c>
      <c r="CU7" s="169">
        <f>+'TB-10'!G88</f>
        <v>0</v>
      </c>
      <c r="CV7" s="169">
        <f>+'TB-10'!F90</f>
        <v>0</v>
      </c>
      <c r="CW7" s="169">
        <f>+'TB-10'!G90</f>
        <v>0</v>
      </c>
      <c r="CX7" s="169">
        <f>+'TB-10'!F92</f>
        <v>0</v>
      </c>
      <c r="CY7" s="169">
        <f>+'TB-10'!G92</f>
        <v>0</v>
      </c>
      <c r="CZ7" s="169">
        <f>+'TB-10'!F94</f>
        <v>0</v>
      </c>
      <c r="DA7" s="169">
        <f>+'TB-10'!G94</f>
        <v>0</v>
      </c>
      <c r="DB7" s="169">
        <f>+'TB-10'!F96</f>
        <v>0</v>
      </c>
      <c r="DC7" s="169">
        <f>+'TB-10'!G96</f>
        <v>0</v>
      </c>
      <c r="DD7" s="169">
        <f>+'TB-10'!F98</f>
        <v>0</v>
      </c>
      <c r="DE7" s="169">
        <f>+'TB-10'!G98</f>
        <v>0</v>
      </c>
      <c r="DF7" s="169">
        <f>+'TB-10'!F100</f>
        <v>0</v>
      </c>
      <c r="DG7" s="169">
        <f>+'TB-10'!G100</f>
        <v>0</v>
      </c>
      <c r="DH7" s="169">
        <f>+'TB-10'!F102</f>
        <v>0</v>
      </c>
      <c r="DI7" s="169">
        <f>+'TB-10'!G102</f>
        <v>0</v>
      </c>
      <c r="DJ7" s="171">
        <f t="shared" ref="DJ7:DK30" si="4">+DH7+DF7+DD7+DB7+CZ7+CX7+CV7+CT7</f>
        <v>0</v>
      </c>
      <c r="DK7" s="173">
        <f t="shared" si="4"/>
        <v>0</v>
      </c>
      <c r="DL7" s="169">
        <f>+'TB-10'!H88</f>
        <v>0</v>
      </c>
      <c r="DM7" s="169">
        <f>+'TB-10'!I88</f>
        <v>0</v>
      </c>
      <c r="DN7" s="169">
        <f>+'TB-10'!H90</f>
        <v>0</v>
      </c>
      <c r="DO7" s="169">
        <f>+'TB-10'!I90</f>
        <v>0</v>
      </c>
      <c r="DP7" s="169">
        <f>+'TB-10'!H92</f>
        <v>0</v>
      </c>
      <c r="DQ7" s="169">
        <f>+'TB-10'!I92</f>
        <v>0</v>
      </c>
      <c r="DR7" s="169">
        <f>+'TB-10'!H94</f>
        <v>0</v>
      </c>
      <c r="DS7" s="169">
        <f>+'TB-10'!I94</f>
        <v>0</v>
      </c>
      <c r="DT7" s="169">
        <f>+'TB-10'!H96</f>
        <v>0</v>
      </c>
      <c r="DU7" s="169">
        <f>+'TB-10'!I96</f>
        <v>0</v>
      </c>
      <c r="DV7" s="169">
        <f>+'TB-10'!H98</f>
        <v>0</v>
      </c>
      <c r="DW7" s="169">
        <f>+'TB-10'!I98</f>
        <v>0</v>
      </c>
      <c r="DX7" s="169">
        <f>+'TB-10'!H100</f>
        <v>0</v>
      </c>
      <c r="DY7" s="169">
        <f>+'TB-10'!I100</f>
        <v>0</v>
      </c>
      <c r="DZ7" s="169">
        <f>+'TB-10'!H102</f>
        <v>0</v>
      </c>
      <c r="EA7" s="169">
        <f>+'TB-10'!I102</f>
        <v>0</v>
      </c>
      <c r="EB7" s="171">
        <f t="shared" ref="EB7:EC30" si="5">+DZ7+DX7+DV7+DT7+DR7+DP7+DN7+DL7</f>
        <v>0</v>
      </c>
      <c r="EC7" s="173">
        <f t="shared" si="5"/>
        <v>0</v>
      </c>
      <c r="ED7" s="169">
        <f>+'TB-10'!J88</f>
        <v>0</v>
      </c>
      <c r="EE7" s="169">
        <f>+'TB-10'!K88</f>
        <v>0</v>
      </c>
      <c r="EF7" s="169">
        <f>+'TB-10'!J90</f>
        <v>0</v>
      </c>
      <c r="EG7" s="169">
        <f>+'TB-10'!K90</f>
        <v>0</v>
      </c>
      <c r="EH7" s="169">
        <f>+'TB-10'!J92</f>
        <v>0</v>
      </c>
      <c r="EI7" s="169">
        <f>+'TB-10'!K92</f>
        <v>0</v>
      </c>
      <c r="EJ7" s="169">
        <f>+'TB-10'!J94</f>
        <v>0</v>
      </c>
      <c r="EK7" s="169">
        <f>+'TB-10'!K94</f>
        <v>0</v>
      </c>
      <c r="EL7" s="169">
        <f>+'TB-10'!J96</f>
        <v>0</v>
      </c>
      <c r="EM7" s="169">
        <f>+'TB-10'!K96</f>
        <v>0</v>
      </c>
      <c r="EN7" s="169">
        <f>+'TB-10'!J98</f>
        <v>0</v>
      </c>
      <c r="EO7" s="169">
        <f>+'TB-10'!K98</f>
        <v>0</v>
      </c>
      <c r="EP7" s="169">
        <f>+'TB-10'!J100</f>
        <v>0</v>
      </c>
      <c r="EQ7" s="169">
        <f>+'TB-10'!K100</f>
        <v>0</v>
      </c>
      <c r="ER7" s="169">
        <f>+'TB-10'!J102</f>
        <v>0</v>
      </c>
      <c r="ES7" s="169">
        <f>+'TB-10'!K102</f>
        <v>0</v>
      </c>
      <c r="ET7" s="171">
        <f t="shared" ref="ET7:EU30" si="6">+ER7+EP7+EN7+EL7+EJ7+EH7+EF7+ED7</f>
        <v>0</v>
      </c>
      <c r="EU7" s="173">
        <f t="shared" si="6"/>
        <v>0</v>
      </c>
      <c r="EV7" s="169">
        <f>+'TB-10'!L88</f>
        <v>0</v>
      </c>
      <c r="EW7" s="169">
        <f>+'TB-10'!M88</f>
        <v>0</v>
      </c>
      <c r="EX7" s="169">
        <f>+'TB-10'!L90</f>
        <v>0</v>
      </c>
      <c r="EY7" s="169">
        <f>+'TB-10'!M90</f>
        <v>0</v>
      </c>
      <c r="EZ7" s="169">
        <f>+'TB-10'!L92</f>
        <v>0</v>
      </c>
      <c r="FA7" s="169">
        <f>+'TB-10'!M92</f>
        <v>0</v>
      </c>
      <c r="FB7" s="169">
        <f>+'TB-10'!L94</f>
        <v>0</v>
      </c>
      <c r="FC7" s="169">
        <f>+'TB-10'!M94</f>
        <v>0</v>
      </c>
      <c r="FD7" s="169">
        <f>+'TB-10'!L96</f>
        <v>0</v>
      </c>
      <c r="FE7" s="169">
        <f>+'TB-10'!M96</f>
        <v>0</v>
      </c>
      <c r="FF7" s="169">
        <f>+'TB-10'!L98</f>
        <v>0</v>
      </c>
      <c r="FG7" s="169">
        <f>+'TB-10'!M98</f>
        <v>0</v>
      </c>
      <c r="FH7" s="169">
        <f>+'TB-10'!L100</f>
        <v>0</v>
      </c>
      <c r="FI7" s="169">
        <f>+'TB-10'!M100</f>
        <v>0</v>
      </c>
      <c r="FJ7" s="169">
        <f>+'TB-10'!L102</f>
        <v>0</v>
      </c>
      <c r="FK7" s="169">
        <f>+'TB-10'!M102</f>
        <v>0</v>
      </c>
      <c r="FL7" s="171">
        <f t="shared" ref="FL7:FM30" si="7">+FJ7+FH7+FF7+FD7+FB7+EZ7+EX7+EV7</f>
        <v>0</v>
      </c>
      <c r="FM7" s="173">
        <f t="shared" si="7"/>
        <v>0</v>
      </c>
      <c r="FN7" s="169">
        <f>+'TB-10'!N88</f>
        <v>0</v>
      </c>
      <c r="FO7" s="169">
        <f>+'TB-10'!O88</f>
        <v>0</v>
      </c>
      <c r="FP7" s="169">
        <f>+'TB-10'!N90</f>
        <v>0</v>
      </c>
      <c r="FQ7" s="169">
        <f>+'TB-10'!O90</f>
        <v>0</v>
      </c>
      <c r="FR7" s="169">
        <f>+'TB-10'!N92</f>
        <v>0</v>
      </c>
      <c r="FS7" s="169">
        <f>+'TB-10'!O92</f>
        <v>0</v>
      </c>
      <c r="FT7" s="169">
        <f>+'TB-10'!N94</f>
        <v>0</v>
      </c>
      <c r="FU7" s="169">
        <f>+'TB-10'!O94</f>
        <v>0</v>
      </c>
      <c r="FV7" s="169">
        <f>+'TB-10'!N96</f>
        <v>0</v>
      </c>
      <c r="FW7" s="169">
        <f>+'TB-10'!O96</f>
        <v>0</v>
      </c>
      <c r="FX7" s="169">
        <f>+'TB-10'!N98</f>
        <v>0</v>
      </c>
      <c r="FY7" s="169">
        <f>+'TB-10'!O98</f>
        <v>0</v>
      </c>
      <c r="FZ7" s="169">
        <f>+'TB-10'!N100</f>
        <v>0</v>
      </c>
      <c r="GA7" s="169">
        <f>+'TB-10'!O100</f>
        <v>0</v>
      </c>
      <c r="GB7" s="169">
        <f>+'TB-10'!N102</f>
        <v>0</v>
      </c>
      <c r="GC7" s="169">
        <f>+'TB-10'!O102</f>
        <v>0</v>
      </c>
      <c r="GD7" s="171">
        <f t="shared" ref="GD7:GE30" si="8">+GB7+FZ7+FX7+FV7+FT7+FR7+FP7+FN7</f>
        <v>0</v>
      </c>
      <c r="GE7" s="173">
        <f t="shared" si="8"/>
        <v>0</v>
      </c>
      <c r="GF7" s="169">
        <f>+'TB-10'!P88</f>
        <v>0</v>
      </c>
      <c r="GG7" s="169">
        <f>+'TB-10'!Q88</f>
        <v>0</v>
      </c>
      <c r="GH7" s="169">
        <f>+'TB-10'!P90</f>
        <v>0</v>
      </c>
      <c r="GI7" s="169">
        <f>+'TB-10'!Q90</f>
        <v>0</v>
      </c>
      <c r="GJ7" s="169">
        <f>+'TB-10'!P92</f>
        <v>0</v>
      </c>
      <c r="GK7" s="169">
        <f>+'TB-10'!Q92</f>
        <v>0</v>
      </c>
      <c r="GL7" s="169">
        <f>+'TB-10'!P94</f>
        <v>0</v>
      </c>
      <c r="GM7" s="169">
        <f>+'TB-10'!Q94</f>
        <v>0</v>
      </c>
      <c r="GN7" s="169">
        <f>+'TB-10'!P96</f>
        <v>0</v>
      </c>
      <c r="GO7" s="169">
        <f>+'TB-10'!Q96</f>
        <v>0</v>
      </c>
      <c r="GP7" s="169">
        <f>+'TB-10'!P98</f>
        <v>0</v>
      </c>
      <c r="GQ7" s="169">
        <f>+'TB-10'!Q98</f>
        <v>0</v>
      </c>
      <c r="GR7" s="169">
        <f>+'TB-10'!P100</f>
        <v>0</v>
      </c>
      <c r="GS7" s="169">
        <f>+'TB-10'!Q100</f>
        <v>0</v>
      </c>
      <c r="GT7" s="169">
        <f>+'TB-10'!P102</f>
        <v>0</v>
      </c>
      <c r="GU7" s="169">
        <f>+'TB-10'!Q102</f>
        <v>0</v>
      </c>
      <c r="GV7" s="171">
        <f t="shared" ref="GV7:GW30" si="9">+GT7+GR7+GP7+GN7+GL7+GJ7+GH7+GF7</f>
        <v>0</v>
      </c>
      <c r="GW7" s="173">
        <f t="shared" si="9"/>
        <v>0</v>
      </c>
      <c r="GX7" s="169">
        <f>+'TB-10'!R88</f>
        <v>0</v>
      </c>
      <c r="GY7" s="169">
        <f>+'TB-10'!S88</f>
        <v>0</v>
      </c>
      <c r="GZ7" s="169">
        <f>+'TB-10'!R90</f>
        <v>0</v>
      </c>
      <c r="HA7" s="169">
        <f>+'TB-10'!S90</f>
        <v>0</v>
      </c>
      <c r="HB7" s="169">
        <f>+'TB-10'!R92</f>
        <v>0</v>
      </c>
      <c r="HC7" s="169">
        <f>+'TB-10'!S92</f>
        <v>0</v>
      </c>
      <c r="HD7" s="169">
        <f>+'TB-10'!R94</f>
        <v>0</v>
      </c>
      <c r="HE7" s="169">
        <f>+'TB-10'!S94</f>
        <v>0</v>
      </c>
      <c r="HF7" s="169">
        <f>+'TB-10'!R96</f>
        <v>0</v>
      </c>
      <c r="HG7" s="169">
        <f>+'TB-10'!S96</f>
        <v>0</v>
      </c>
      <c r="HH7" s="169">
        <f>+'TB-10'!R98</f>
        <v>0</v>
      </c>
      <c r="HI7" s="169">
        <f>+'TB-10'!S98</f>
        <v>0</v>
      </c>
      <c r="HJ7" s="169">
        <f>+'TB-10'!R100</f>
        <v>0</v>
      </c>
      <c r="HK7" s="169">
        <f>+'TB-10'!S100</f>
        <v>0</v>
      </c>
      <c r="HL7" s="169">
        <f>+'TB-10'!R102</f>
        <v>0</v>
      </c>
      <c r="HM7" s="169">
        <f>+'TB-10'!S102</f>
        <v>0</v>
      </c>
      <c r="HN7" s="171">
        <f t="shared" ref="HN7:HO30" si="10">+HL7+HJ7+HH7+HF7+HD7+HB7+GZ7+GX7</f>
        <v>0</v>
      </c>
      <c r="HO7" s="173">
        <f t="shared" si="10"/>
        <v>0</v>
      </c>
      <c r="HP7" s="169">
        <f>+'TB-10'!T88</f>
        <v>0</v>
      </c>
      <c r="HQ7" s="169">
        <f>+'TB-10'!U88</f>
        <v>0</v>
      </c>
      <c r="HR7" s="169">
        <f>+'TB-10'!T90</f>
        <v>0</v>
      </c>
      <c r="HS7" s="169">
        <f>+'TB-10'!U90</f>
        <v>0</v>
      </c>
      <c r="HT7" s="169">
        <f>+'TB-10'!T92</f>
        <v>0</v>
      </c>
      <c r="HU7" s="169">
        <f>+'TB-10'!U92</f>
        <v>0</v>
      </c>
      <c r="HV7" s="169">
        <f>+'TB-10'!T94</f>
        <v>0</v>
      </c>
      <c r="HW7" s="169">
        <f>+'TB-10'!U94</f>
        <v>0</v>
      </c>
      <c r="HX7" s="169">
        <f>+'TB-10'!T96</f>
        <v>0</v>
      </c>
      <c r="HY7" s="169">
        <f>+'TB-10'!U96</f>
        <v>0</v>
      </c>
      <c r="HZ7" s="169">
        <f>+'TB-10'!T98</f>
        <v>0</v>
      </c>
      <c r="IA7" s="169">
        <f>+'TB-10'!U98</f>
        <v>0</v>
      </c>
      <c r="IB7" s="169">
        <f>+'TB-10'!T100</f>
        <v>0</v>
      </c>
      <c r="IC7" s="169">
        <f>+'TB-10'!U100</f>
        <v>0</v>
      </c>
      <c r="ID7" s="169">
        <f>+'TB-10'!T102</f>
        <v>0</v>
      </c>
      <c r="IE7" s="169">
        <f>+'TB-10'!U102</f>
        <v>0</v>
      </c>
      <c r="IF7" s="171">
        <f t="shared" ref="IF7:IG30" si="11">+ID7+IB7+HZ7+HX7+HV7+HT7+HR7+HP7</f>
        <v>0</v>
      </c>
      <c r="IG7" s="172">
        <f t="shared" si="11"/>
        <v>0</v>
      </c>
    </row>
    <row r="8" spans="1:242" x14ac:dyDescent="0.25">
      <c r="A8" s="165">
        <v>3</v>
      </c>
      <c r="B8" s="166">
        <f>+Menu!$D$6</f>
        <v>0</v>
      </c>
      <c r="C8" s="167" t="str">
        <f>+Menu!$B11</f>
        <v/>
      </c>
      <c r="D8" s="168"/>
      <c r="E8" s="169">
        <f>+'TB-10'!B153</f>
        <v>0</v>
      </c>
      <c r="F8" s="169">
        <f>+'TB-10'!C153</f>
        <v>0</v>
      </c>
      <c r="G8" s="170">
        <f>SUM(E8:F8)</f>
        <v>0</v>
      </c>
      <c r="H8" s="169">
        <f>+'TB-10'!D153</f>
        <v>0</v>
      </c>
      <c r="I8" s="169">
        <f>+'TB-10'!E153</f>
        <v>0</v>
      </c>
      <c r="J8" s="170">
        <f>SUM(H8:I8)</f>
        <v>0</v>
      </c>
      <c r="K8" s="169">
        <f>+'TB-10'!F153</f>
        <v>0</v>
      </c>
      <c r="L8" s="169">
        <f>+'TB-10'!G153</f>
        <v>0</v>
      </c>
      <c r="M8" s="170">
        <f>SUM(K8:L8)</f>
        <v>0</v>
      </c>
      <c r="N8" s="169">
        <f>+'TB-10'!H153</f>
        <v>0</v>
      </c>
      <c r="O8" s="169">
        <f>+'TB-10'!I153</f>
        <v>0</v>
      </c>
      <c r="P8" s="170">
        <f>SUM(N8:O8)</f>
        <v>0</v>
      </c>
      <c r="Q8" s="169">
        <f>+'TB-10'!J153</f>
        <v>0</v>
      </c>
      <c r="R8" s="169">
        <f>+'TB-10'!K153</f>
        <v>0</v>
      </c>
      <c r="S8" s="170">
        <f>SUM(Q8:R8)</f>
        <v>0</v>
      </c>
      <c r="T8" s="169">
        <f>+'TB-10'!L153</f>
        <v>0</v>
      </c>
      <c r="U8" s="169">
        <f>+'TB-10'!M153</f>
        <v>0</v>
      </c>
      <c r="V8" s="170">
        <f>SUM(T8:U8)</f>
        <v>0</v>
      </c>
      <c r="W8" s="169">
        <f>+'TB-10'!N153</f>
        <v>0</v>
      </c>
      <c r="X8" s="169">
        <f>+'TB-10'!O153</f>
        <v>0</v>
      </c>
      <c r="Y8" s="170">
        <f>SUM(W8:X8)</f>
        <v>0</v>
      </c>
      <c r="Z8" s="169">
        <f>+'TB-10'!P153</f>
        <v>0</v>
      </c>
      <c r="AA8" s="169">
        <f>+'TB-10'!Q153</f>
        <v>0</v>
      </c>
      <c r="AB8" s="170">
        <f>SUM(Z8:AA8)</f>
        <v>0</v>
      </c>
      <c r="AC8" s="169">
        <f>+'TB-10'!R153</f>
        <v>0</v>
      </c>
      <c r="AD8" s="169">
        <f>+'TB-10'!S153</f>
        <v>0</v>
      </c>
      <c r="AE8" s="170">
        <f>SUM(AC8:AD8)</f>
        <v>0</v>
      </c>
      <c r="AF8" s="169">
        <f>+'TB-10'!T153</f>
        <v>0</v>
      </c>
      <c r="AG8" s="169">
        <f>+'TB-10'!U153</f>
        <v>0</v>
      </c>
      <c r="AH8" s="170">
        <f>SUM(AF8:AG8)</f>
        <v>0</v>
      </c>
      <c r="AI8" s="169">
        <f>+'TB-10'!V153</f>
        <v>0</v>
      </c>
      <c r="AJ8" s="169">
        <f>+'TB-10'!W153</f>
        <v>0</v>
      </c>
      <c r="AK8" s="170">
        <f>SUM(AI8:AJ8)</f>
        <v>0</v>
      </c>
      <c r="AL8" s="169">
        <f>+'TB-10'!X153</f>
        <v>0</v>
      </c>
      <c r="AM8" s="169">
        <f>+'TB-10'!Y153</f>
        <v>0</v>
      </c>
      <c r="AN8" s="170">
        <f>SUM(AL8:AM8)</f>
        <v>0</v>
      </c>
      <c r="AO8" s="169">
        <f>+'TB-10'!Z153</f>
        <v>0</v>
      </c>
      <c r="AP8" s="169">
        <f>+'TB-10'!AA153</f>
        <v>0</v>
      </c>
      <c r="AQ8" s="170">
        <f>SUM(AO8:AP8)</f>
        <v>0</v>
      </c>
      <c r="AR8" s="169">
        <f>+'TB-10'!AB153</f>
        <v>0</v>
      </c>
      <c r="AS8" s="169">
        <f>+'TB-10'!AC153</f>
        <v>0</v>
      </c>
      <c r="AT8" s="170">
        <f>SUM(AR8:AS8)</f>
        <v>0</v>
      </c>
      <c r="AU8" s="169">
        <f>+'TB-10'!AD153</f>
        <v>0</v>
      </c>
      <c r="AV8" s="169">
        <f>+'TB-10'!AE153</f>
        <v>0</v>
      </c>
      <c r="AW8" s="170">
        <f>SUM(AU8:AV8)</f>
        <v>0</v>
      </c>
      <c r="AX8" s="169">
        <f>+'TB-10'!AF153</f>
        <v>0</v>
      </c>
      <c r="AY8" s="169">
        <f>+'TB-10'!AG153</f>
        <v>0</v>
      </c>
      <c r="AZ8" s="170">
        <f>SUM(AX8:AY8)</f>
        <v>0</v>
      </c>
      <c r="BA8" s="169">
        <f>+'TB-10'!AH153</f>
        <v>0</v>
      </c>
      <c r="BB8" s="169">
        <f>+'TB-10'!AI153</f>
        <v>0</v>
      </c>
      <c r="BC8" s="170">
        <f>SUM(BA8:BB8)</f>
        <v>0</v>
      </c>
      <c r="BD8" s="169">
        <f>+'TB-10'!AJ153</f>
        <v>0</v>
      </c>
      <c r="BE8" s="169">
        <f>+'TB-10'!AK153</f>
        <v>0</v>
      </c>
      <c r="BF8" s="171">
        <f>SUM(BD8:BE8)</f>
        <v>0</v>
      </c>
      <c r="BG8" s="172">
        <f t="shared" si="0"/>
        <v>0</v>
      </c>
      <c r="BH8" s="172">
        <f t="shared" si="0"/>
        <v>0</v>
      </c>
      <c r="BI8" s="173">
        <f t="shared" si="1"/>
        <v>0</v>
      </c>
      <c r="BJ8" s="169">
        <f>+'TB-10'!B156</f>
        <v>0</v>
      </c>
      <c r="BK8" s="169">
        <f>+'TB-10'!C156</f>
        <v>0</v>
      </c>
      <c r="BL8" s="169">
        <f>+'TB-10'!B158</f>
        <v>0</v>
      </c>
      <c r="BM8" s="169">
        <f>+'TB-10'!C158</f>
        <v>0</v>
      </c>
      <c r="BN8" s="169">
        <f>+'TB-10'!B160</f>
        <v>0</v>
      </c>
      <c r="BO8" s="169">
        <f>+'TB-10'!C160</f>
        <v>0</v>
      </c>
      <c r="BP8" s="169">
        <f>+'TB-10'!B162</f>
        <v>0</v>
      </c>
      <c r="BQ8" s="169">
        <f>+'TB-10'!C162</f>
        <v>0</v>
      </c>
      <c r="BR8" s="169">
        <f>+'TB-10'!B164</f>
        <v>0</v>
      </c>
      <c r="BS8" s="169">
        <f>+'TB-10'!C164</f>
        <v>0</v>
      </c>
      <c r="BT8" s="169">
        <f>+'TB-10'!B166</f>
        <v>0</v>
      </c>
      <c r="BU8" s="169">
        <f>+'TB-10'!C166</f>
        <v>0</v>
      </c>
      <c r="BV8" s="169">
        <f>+'TB-10'!B168</f>
        <v>0</v>
      </c>
      <c r="BW8" s="169">
        <f>+'TB-10'!C168</f>
        <v>0</v>
      </c>
      <c r="BX8" s="169">
        <f>+'TB-10'!B170</f>
        <v>0</v>
      </c>
      <c r="BY8" s="169">
        <f>+'TB-10'!C170</f>
        <v>0</v>
      </c>
      <c r="BZ8" s="171">
        <f t="shared" si="2"/>
        <v>0</v>
      </c>
      <c r="CA8" s="171">
        <f t="shared" si="2"/>
        <v>0</v>
      </c>
      <c r="CB8" s="169">
        <f>+'TB-10'!D156</f>
        <v>0</v>
      </c>
      <c r="CC8" s="169">
        <f>+'TB-10'!E156</f>
        <v>0</v>
      </c>
      <c r="CD8" s="169">
        <f>+'TB-10'!D158</f>
        <v>0</v>
      </c>
      <c r="CE8" s="169">
        <f>+'TB-10'!E158</f>
        <v>0</v>
      </c>
      <c r="CF8" s="169">
        <f>+'TB-10'!D160</f>
        <v>0</v>
      </c>
      <c r="CG8" s="169">
        <f>+'TB-10'!E160</f>
        <v>0</v>
      </c>
      <c r="CH8" s="169">
        <f>+'TB-10'!D162</f>
        <v>0</v>
      </c>
      <c r="CI8" s="169">
        <f>+'TB-10'!E162</f>
        <v>0</v>
      </c>
      <c r="CJ8" s="169">
        <f>+'TB-10'!D164</f>
        <v>0</v>
      </c>
      <c r="CK8" s="169">
        <f>+'TB-10'!E164</f>
        <v>0</v>
      </c>
      <c r="CL8" s="169">
        <f>+'TB-10'!D166</f>
        <v>0</v>
      </c>
      <c r="CM8" s="169">
        <f>+'TB-10'!E166</f>
        <v>0</v>
      </c>
      <c r="CN8" s="169">
        <f>+'TB-10'!D168</f>
        <v>0</v>
      </c>
      <c r="CO8" s="169">
        <f>+'TB-10'!E168</f>
        <v>0</v>
      </c>
      <c r="CP8" s="169">
        <f>+'TB-10'!D170</f>
        <v>0</v>
      </c>
      <c r="CQ8" s="169">
        <f>+'TB-10'!E170</f>
        <v>0</v>
      </c>
      <c r="CR8" s="174">
        <f t="shared" si="3"/>
        <v>0</v>
      </c>
      <c r="CS8" s="174">
        <f t="shared" si="3"/>
        <v>0</v>
      </c>
      <c r="CT8" s="169">
        <f>+'TB-10'!F156</f>
        <v>0</v>
      </c>
      <c r="CU8" s="169">
        <f>+'TB-10'!G156</f>
        <v>0</v>
      </c>
      <c r="CV8" s="169">
        <f>+'TB-10'!F158</f>
        <v>0</v>
      </c>
      <c r="CW8" s="169">
        <f>+'TB-10'!G158</f>
        <v>0</v>
      </c>
      <c r="CX8" s="169">
        <f>+'TB-10'!F160</f>
        <v>0</v>
      </c>
      <c r="CY8" s="169">
        <f>+'TB-10'!G160</f>
        <v>0</v>
      </c>
      <c r="CZ8" s="169">
        <f>+'TB-10'!F162</f>
        <v>0</v>
      </c>
      <c r="DA8" s="169">
        <f>+'TB-10'!G162</f>
        <v>0</v>
      </c>
      <c r="DB8" s="169">
        <f>+'TB-10'!F164</f>
        <v>0</v>
      </c>
      <c r="DC8" s="169">
        <f>+'TB-10'!G164</f>
        <v>0</v>
      </c>
      <c r="DD8" s="169">
        <f>+'TB-10'!F166</f>
        <v>0</v>
      </c>
      <c r="DE8" s="169">
        <f>+'TB-10'!G166</f>
        <v>0</v>
      </c>
      <c r="DF8" s="169">
        <f>+'TB-10'!F168</f>
        <v>0</v>
      </c>
      <c r="DG8" s="169">
        <f>+'TB-10'!G168</f>
        <v>0</v>
      </c>
      <c r="DH8" s="169">
        <f>+'TB-10'!F170</f>
        <v>0</v>
      </c>
      <c r="DI8" s="169">
        <f>+'TB-10'!G170</f>
        <v>0</v>
      </c>
      <c r="DJ8" s="171">
        <f t="shared" si="4"/>
        <v>0</v>
      </c>
      <c r="DK8" s="173">
        <f t="shared" si="4"/>
        <v>0</v>
      </c>
      <c r="DL8" s="169">
        <f>+'TB-10'!H156</f>
        <v>0</v>
      </c>
      <c r="DM8" s="169">
        <f>+'TB-10'!I156</f>
        <v>0</v>
      </c>
      <c r="DN8" s="169">
        <f>+'TB-10'!H158</f>
        <v>0</v>
      </c>
      <c r="DO8" s="169">
        <f>+'TB-10'!I158</f>
        <v>0</v>
      </c>
      <c r="DP8" s="169">
        <f>+'TB-10'!H160</f>
        <v>0</v>
      </c>
      <c r="DQ8" s="169">
        <f>+'TB-10'!I160</f>
        <v>0</v>
      </c>
      <c r="DR8" s="169">
        <f>+'TB-10'!H162</f>
        <v>0</v>
      </c>
      <c r="DS8" s="169">
        <f>+'TB-10'!I162</f>
        <v>0</v>
      </c>
      <c r="DT8" s="169">
        <f>+'TB-10'!H164</f>
        <v>0</v>
      </c>
      <c r="DU8" s="169">
        <f>+'TB-10'!I164</f>
        <v>0</v>
      </c>
      <c r="DV8" s="169">
        <f>+'TB-10'!H166</f>
        <v>0</v>
      </c>
      <c r="DW8" s="169">
        <f>+'TB-10'!I166</f>
        <v>0</v>
      </c>
      <c r="DX8" s="169">
        <f>+'TB-10'!H168</f>
        <v>0</v>
      </c>
      <c r="DY8" s="169">
        <f>+'TB-10'!I168</f>
        <v>0</v>
      </c>
      <c r="DZ8" s="169">
        <f>+'TB-10'!H170</f>
        <v>0</v>
      </c>
      <c r="EA8" s="169">
        <f>+'TB-10'!I170</f>
        <v>0</v>
      </c>
      <c r="EB8" s="171">
        <f t="shared" si="5"/>
        <v>0</v>
      </c>
      <c r="EC8" s="173">
        <f t="shared" si="5"/>
        <v>0</v>
      </c>
      <c r="ED8" s="169">
        <f>+'TB-10'!J156</f>
        <v>0</v>
      </c>
      <c r="EE8" s="169">
        <f>+'TB-10'!K156</f>
        <v>0</v>
      </c>
      <c r="EF8" s="169">
        <f>+'TB-10'!J158</f>
        <v>0</v>
      </c>
      <c r="EG8" s="169">
        <f>+'TB-10'!K158</f>
        <v>0</v>
      </c>
      <c r="EH8" s="169">
        <f>+'TB-10'!J160</f>
        <v>0</v>
      </c>
      <c r="EI8" s="169">
        <f>+'TB-10'!K160</f>
        <v>0</v>
      </c>
      <c r="EJ8" s="169">
        <f>+'TB-10'!J162</f>
        <v>0</v>
      </c>
      <c r="EK8" s="169">
        <f>+'TB-10'!K162</f>
        <v>0</v>
      </c>
      <c r="EL8" s="169">
        <f>+'TB-10'!J164</f>
        <v>0</v>
      </c>
      <c r="EM8" s="169">
        <f>+'TB-10'!K164</f>
        <v>0</v>
      </c>
      <c r="EN8" s="169">
        <f>+'TB-10'!J166</f>
        <v>0</v>
      </c>
      <c r="EO8" s="169">
        <f>+'TB-10'!K166</f>
        <v>0</v>
      </c>
      <c r="EP8" s="169">
        <f>+'TB-10'!J168</f>
        <v>0</v>
      </c>
      <c r="EQ8" s="169">
        <f>+'TB-10'!K168</f>
        <v>0</v>
      </c>
      <c r="ER8" s="169">
        <f>+'TB-10'!J170</f>
        <v>0</v>
      </c>
      <c r="ES8" s="169">
        <f>+'TB-10'!K170</f>
        <v>0</v>
      </c>
      <c r="ET8" s="171">
        <f t="shared" si="6"/>
        <v>0</v>
      </c>
      <c r="EU8" s="173">
        <f t="shared" si="6"/>
        <v>0</v>
      </c>
      <c r="EV8" s="169">
        <f>+'TB-10'!L156</f>
        <v>0</v>
      </c>
      <c r="EW8" s="169">
        <f>+'TB-10'!M156</f>
        <v>0</v>
      </c>
      <c r="EX8" s="169">
        <f>+'TB-10'!L158</f>
        <v>0</v>
      </c>
      <c r="EY8" s="169">
        <f>+'TB-10'!M158</f>
        <v>0</v>
      </c>
      <c r="EZ8" s="169">
        <f>+'TB-10'!L160</f>
        <v>0</v>
      </c>
      <c r="FA8" s="169">
        <f>+'TB-10'!M160</f>
        <v>0</v>
      </c>
      <c r="FB8" s="169">
        <f>+'TB-10'!L162</f>
        <v>0</v>
      </c>
      <c r="FC8" s="169">
        <f>+'TB-10'!M162</f>
        <v>0</v>
      </c>
      <c r="FD8" s="169">
        <f>+'TB-10'!L164</f>
        <v>0</v>
      </c>
      <c r="FE8" s="169">
        <f>+'TB-10'!M164</f>
        <v>0</v>
      </c>
      <c r="FF8" s="169">
        <f>+'TB-10'!L166</f>
        <v>0</v>
      </c>
      <c r="FG8" s="169">
        <f>+'TB-10'!M166</f>
        <v>0</v>
      </c>
      <c r="FH8" s="169">
        <f>+'TB-10'!L168</f>
        <v>0</v>
      </c>
      <c r="FI8" s="169">
        <f>+'TB-10'!M168</f>
        <v>0</v>
      </c>
      <c r="FJ8" s="169">
        <f>+'TB-10'!L170</f>
        <v>0</v>
      </c>
      <c r="FK8" s="169">
        <f>+'TB-10'!M170</f>
        <v>0</v>
      </c>
      <c r="FL8" s="171">
        <f t="shared" si="7"/>
        <v>0</v>
      </c>
      <c r="FM8" s="173">
        <f t="shared" si="7"/>
        <v>0</v>
      </c>
      <c r="FN8" s="169">
        <f>+'TB-10'!N156</f>
        <v>0</v>
      </c>
      <c r="FO8" s="169">
        <f>+'TB-10'!O156</f>
        <v>0</v>
      </c>
      <c r="FP8" s="169">
        <f>+'TB-10'!N158</f>
        <v>0</v>
      </c>
      <c r="FQ8" s="169">
        <f>+'TB-10'!O158</f>
        <v>0</v>
      </c>
      <c r="FR8" s="169">
        <f>+'TB-10'!N160</f>
        <v>0</v>
      </c>
      <c r="FS8" s="169">
        <f>+'TB-10'!O160</f>
        <v>0</v>
      </c>
      <c r="FT8" s="169">
        <f>+'TB-10'!N162</f>
        <v>0</v>
      </c>
      <c r="FU8" s="169">
        <f>+'TB-10'!O162</f>
        <v>0</v>
      </c>
      <c r="FV8" s="169">
        <f>+'TB-10'!N164</f>
        <v>0</v>
      </c>
      <c r="FW8" s="169">
        <f>+'TB-10'!O164</f>
        <v>0</v>
      </c>
      <c r="FX8" s="169">
        <f>+'TB-10'!N166</f>
        <v>0</v>
      </c>
      <c r="FY8" s="169">
        <f>+'TB-10'!O166</f>
        <v>0</v>
      </c>
      <c r="FZ8" s="169">
        <f>+'TB-10'!N168</f>
        <v>0</v>
      </c>
      <c r="GA8" s="169">
        <f>+'TB-10'!O168</f>
        <v>0</v>
      </c>
      <c r="GB8" s="169">
        <f>+'TB-10'!N170</f>
        <v>0</v>
      </c>
      <c r="GC8" s="169">
        <f>+'TB-10'!O170</f>
        <v>0</v>
      </c>
      <c r="GD8" s="171">
        <f t="shared" si="8"/>
        <v>0</v>
      </c>
      <c r="GE8" s="173">
        <f t="shared" si="8"/>
        <v>0</v>
      </c>
      <c r="GF8" s="169">
        <f>+'TB-10'!P156</f>
        <v>0</v>
      </c>
      <c r="GG8" s="169">
        <f>+'TB-10'!Q156</f>
        <v>0</v>
      </c>
      <c r="GH8" s="169">
        <f>+'TB-10'!P158</f>
        <v>0</v>
      </c>
      <c r="GI8" s="169">
        <f>+'TB-10'!Q158</f>
        <v>0</v>
      </c>
      <c r="GJ8" s="169">
        <f>+'TB-10'!P160</f>
        <v>0</v>
      </c>
      <c r="GK8" s="169">
        <f>+'TB-10'!Q160</f>
        <v>0</v>
      </c>
      <c r="GL8" s="169">
        <f>+'TB-10'!P162</f>
        <v>0</v>
      </c>
      <c r="GM8" s="169">
        <f>+'TB-10'!Q162</f>
        <v>0</v>
      </c>
      <c r="GN8" s="169">
        <f>+'TB-10'!P164</f>
        <v>0</v>
      </c>
      <c r="GO8" s="169">
        <f>+'TB-10'!Q164</f>
        <v>0</v>
      </c>
      <c r="GP8" s="169">
        <f>+'TB-10'!P166</f>
        <v>0</v>
      </c>
      <c r="GQ8" s="169">
        <f>+'TB-10'!Q166</f>
        <v>0</v>
      </c>
      <c r="GR8" s="169">
        <f>+'TB-10'!P168</f>
        <v>0</v>
      </c>
      <c r="GS8" s="169">
        <f>+'TB-10'!Q168</f>
        <v>0</v>
      </c>
      <c r="GT8" s="169">
        <f>+'TB-10'!P170</f>
        <v>0</v>
      </c>
      <c r="GU8" s="169">
        <f>+'TB-10'!Q170</f>
        <v>0</v>
      </c>
      <c r="GV8" s="171">
        <f t="shared" si="9"/>
        <v>0</v>
      </c>
      <c r="GW8" s="173">
        <f t="shared" si="9"/>
        <v>0</v>
      </c>
      <c r="GX8" s="169">
        <f>+'TB-10'!R156</f>
        <v>0</v>
      </c>
      <c r="GY8" s="169">
        <f>+'TB-10'!S156</f>
        <v>0</v>
      </c>
      <c r="GZ8" s="169">
        <f>+'TB-10'!R158</f>
        <v>0</v>
      </c>
      <c r="HA8" s="169">
        <f>+'TB-10'!S158</f>
        <v>0</v>
      </c>
      <c r="HB8" s="169">
        <f>+'TB-10'!R160</f>
        <v>0</v>
      </c>
      <c r="HC8" s="169">
        <f>+'TB-10'!S160</f>
        <v>0</v>
      </c>
      <c r="HD8" s="169">
        <f>+'TB-10'!R162</f>
        <v>0</v>
      </c>
      <c r="HE8" s="169">
        <f>+'TB-10'!S162</f>
        <v>0</v>
      </c>
      <c r="HF8" s="169">
        <f>+'TB-10'!R164</f>
        <v>0</v>
      </c>
      <c r="HG8" s="169">
        <f>+'TB-10'!S164</f>
        <v>0</v>
      </c>
      <c r="HH8" s="169">
        <f>+'TB-10'!R166</f>
        <v>0</v>
      </c>
      <c r="HI8" s="169">
        <f>+'TB-10'!S166</f>
        <v>0</v>
      </c>
      <c r="HJ8" s="169">
        <f>+'TB-10'!R168</f>
        <v>0</v>
      </c>
      <c r="HK8" s="169">
        <f>+'TB-10'!S168</f>
        <v>0</v>
      </c>
      <c r="HL8" s="169">
        <f>+'TB-10'!R170</f>
        <v>0</v>
      </c>
      <c r="HM8" s="169">
        <f>+'TB-10'!S170</f>
        <v>0</v>
      </c>
      <c r="HN8" s="171">
        <f t="shared" si="10"/>
        <v>0</v>
      </c>
      <c r="HO8" s="173">
        <f t="shared" si="10"/>
        <v>0</v>
      </c>
      <c r="HP8" s="169">
        <f>+'TB-10'!T156</f>
        <v>0</v>
      </c>
      <c r="HQ8" s="169">
        <f>+'TB-10'!U156</f>
        <v>0</v>
      </c>
      <c r="HR8" s="169">
        <f>+'TB-10'!T158</f>
        <v>0</v>
      </c>
      <c r="HS8" s="169">
        <f>+'TB-10'!U158</f>
        <v>0</v>
      </c>
      <c r="HT8" s="169">
        <f>+'TB-10'!T160</f>
        <v>0</v>
      </c>
      <c r="HU8" s="169">
        <f>+'TB-10'!U160</f>
        <v>0</v>
      </c>
      <c r="HV8" s="169">
        <f>+'TB-10'!T162</f>
        <v>0</v>
      </c>
      <c r="HW8" s="169">
        <f>+'TB-10'!U162</f>
        <v>0</v>
      </c>
      <c r="HX8" s="169">
        <f>+'TB-10'!T164</f>
        <v>0</v>
      </c>
      <c r="HY8" s="169">
        <f>+'TB-10'!U164</f>
        <v>0</v>
      </c>
      <c r="HZ8" s="169">
        <f>+'TB-10'!T166</f>
        <v>0</v>
      </c>
      <c r="IA8" s="169">
        <f>+'TB-10'!U166</f>
        <v>0</v>
      </c>
      <c r="IB8" s="169">
        <f>+'TB-10'!T168</f>
        <v>0</v>
      </c>
      <c r="IC8" s="169">
        <f>+'TB-10'!U168</f>
        <v>0</v>
      </c>
      <c r="ID8" s="169">
        <f>+'TB-10'!T170</f>
        <v>0</v>
      </c>
      <c r="IE8" s="169">
        <f>+'TB-10'!U170</f>
        <v>0</v>
      </c>
      <c r="IF8" s="171">
        <f t="shared" si="11"/>
        <v>0</v>
      </c>
      <c r="IG8" s="172">
        <f t="shared" si="11"/>
        <v>0</v>
      </c>
    </row>
    <row r="9" spans="1:242" x14ac:dyDescent="0.25">
      <c r="A9" s="165">
        <v>4</v>
      </c>
      <c r="B9" s="166">
        <f>+Menu!$D$6</f>
        <v>0</v>
      </c>
      <c r="C9" s="167" t="str">
        <f>+Menu!$B12</f>
        <v/>
      </c>
      <c r="D9" s="168"/>
      <c r="E9" s="169">
        <f>+'TB-10'!B221</f>
        <v>0</v>
      </c>
      <c r="F9" s="169">
        <f>+'TB-10'!C221</f>
        <v>0</v>
      </c>
      <c r="G9" s="170">
        <f>SUM(E9:F9)</f>
        <v>0</v>
      </c>
      <c r="H9" s="169">
        <f>+'TB-10'!D221</f>
        <v>0</v>
      </c>
      <c r="I9" s="169">
        <f>+'TB-10'!E221</f>
        <v>0</v>
      </c>
      <c r="J9" s="170">
        <f>SUM(H9:I9)</f>
        <v>0</v>
      </c>
      <c r="K9" s="169">
        <f>+'TB-10'!F221</f>
        <v>0</v>
      </c>
      <c r="L9" s="169">
        <f>+'TB-10'!G221</f>
        <v>0</v>
      </c>
      <c r="M9" s="170">
        <f>SUM(K9:L9)</f>
        <v>0</v>
      </c>
      <c r="N9" s="169">
        <f>+'TB-10'!H221</f>
        <v>0</v>
      </c>
      <c r="O9" s="169">
        <f>+'TB-10'!I221</f>
        <v>0</v>
      </c>
      <c r="P9" s="170">
        <f>SUM(N9:O9)</f>
        <v>0</v>
      </c>
      <c r="Q9" s="169">
        <f>+'TB-10'!J221</f>
        <v>0</v>
      </c>
      <c r="R9" s="169">
        <f>+'TB-10'!K221</f>
        <v>0</v>
      </c>
      <c r="S9" s="170">
        <f>SUM(Q9:R9)</f>
        <v>0</v>
      </c>
      <c r="T9" s="169">
        <f>+'TB-10'!L221</f>
        <v>0</v>
      </c>
      <c r="U9" s="169">
        <f>+'TB-10'!M221</f>
        <v>0</v>
      </c>
      <c r="V9" s="170">
        <f>SUM(T9:U9)</f>
        <v>0</v>
      </c>
      <c r="W9" s="169">
        <f>+'TB-10'!N221</f>
        <v>0</v>
      </c>
      <c r="X9" s="169">
        <f>+'TB-10'!O221</f>
        <v>0</v>
      </c>
      <c r="Y9" s="170">
        <f>SUM(W9:X9)</f>
        <v>0</v>
      </c>
      <c r="Z9" s="169">
        <f>+'TB-10'!P221</f>
        <v>0</v>
      </c>
      <c r="AA9" s="169">
        <f>+'TB-10'!Q221</f>
        <v>0</v>
      </c>
      <c r="AB9" s="170">
        <f>SUM(Z9:AA9)</f>
        <v>0</v>
      </c>
      <c r="AC9" s="169">
        <f>+'TB-10'!R221</f>
        <v>0</v>
      </c>
      <c r="AD9" s="169">
        <f>+'TB-10'!S221</f>
        <v>0</v>
      </c>
      <c r="AE9" s="170">
        <f>SUM(AC9:AD9)</f>
        <v>0</v>
      </c>
      <c r="AF9" s="169">
        <f>+'TB-10'!T221</f>
        <v>0</v>
      </c>
      <c r="AG9" s="169">
        <f>+'TB-10'!U221</f>
        <v>0</v>
      </c>
      <c r="AH9" s="170">
        <f>SUM(AF9:AG9)</f>
        <v>0</v>
      </c>
      <c r="AI9" s="169">
        <f>+'TB-10'!V221</f>
        <v>0</v>
      </c>
      <c r="AJ9" s="169">
        <f>+'TB-10'!W221</f>
        <v>0</v>
      </c>
      <c r="AK9" s="170">
        <f>SUM(AI9:AJ9)</f>
        <v>0</v>
      </c>
      <c r="AL9" s="169">
        <f>+'TB-10'!X221</f>
        <v>0</v>
      </c>
      <c r="AM9" s="169">
        <f>+'TB-10'!Y221</f>
        <v>0</v>
      </c>
      <c r="AN9" s="170">
        <f>SUM(AL9:AM9)</f>
        <v>0</v>
      </c>
      <c r="AO9" s="169">
        <f>+'TB-10'!Z221</f>
        <v>0</v>
      </c>
      <c r="AP9" s="169">
        <f>+'TB-10'!AA221</f>
        <v>0</v>
      </c>
      <c r="AQ9" s="170">
        <f>SUM(AO9:AP9)</f>
        <v>0</v>
      </c>
      <c r="AR9" s="169">
        <f>+'TB-10'!AB221</f>
        <v>0</v>
      </c>
      <c r="AS9" s="169">
        <f>+'TB-10'!AC221</f>
        <v>0</v>
      </c>
      <c r="AT9" s="170">
        <f>SUM(AR9:AS9)</f>
        <v>0</v>
      </c>
      <c r="AU9" s="169">
        <f>+'TB-10'!AD221</f>
        <v>0</v>
      </c>
      <c r="AV9" s="169">
        <f>+'TB-10'!AE221</f>
        <v>0</v>
      </c>
      <c r="AW9" s="170">
        <f>SUM(AU9:AV9)</f>
        <v>0</v>
      </c>
      <c r="AX9" s="169">
        <f>+'TB-10'!AF221</f>
        <v>0</v>
      </c>
      <c r="AY9" s="169">
        <f>+'TB-10'!AG221</f>
        <v>0</v>
      </c>
      <c r="AZ9" s="170">
        <f>SUM(AX9:AY9)</f>
        <v>0</v>
      </c>
      <c r="BA9" s="169">
        <f>+'TB-10'!AH221</f>
        <v>0</v>
      </c>
      <c r="BB9" s="169">
        <f>+'TB-10'!AI221</f>
        <v>0</v>
      </c>
      <c r="BC9" s="170">
        <f>SUM(BA9:BB9)</f>
        <v>0</v>
      </c>
      <c r="BD9" s="169">
        <f>+'TB-10'!AJ221</f>
        <v>0</v>
      </c>
      <c r="BE9" s="169">
        <f>+'TB-10'!AK221</f>
        <v>0</v>
      </c>
      <c r="BF9" s="171">
        <f>SUM(BD9:BE9)</f>
        <v>0</v>
      </c>
      <c r="BG9" s="172">
        <f t="shared" si="0"/>
        <v>0</v>
      </c>
      <c r="BH9" s="172">
        <f t="shared" si="0"/>
        <v>0</v>
      </c>
      <c r="BI9" s="173">
        <f t="shared" si="1"/>
        <v>0</v>
      </c>
      <c r="BJ9" s="169">
        <f>+'TB-10'!B224</f>
        <v>0</v>
      </c>
      <c r="BK9" s="169">
        <f>+'TB-10'!C224</f>
        <v>0</v>
      </c>
      <c r="BL9" s="169">
        <f>+'TB-10'!B226</f>
        <v>0</v>
      </c>
      <c r="BM9" s="169">
        <f>+'TB-10'!C226</f>
        <v>0</v>
      </c>
      <c r="BN9" s="169">
        <f>+'TB-10'!B228</f>
        <v>0</v>
      </c>
      <c r="BO9" s="169">
        <f>+'TB-10'!C228</f>
        <v>0</v>
      </c>
      <c r="BP9" s="169">
        <f>+'TB-10'!B230</f>
        <v>0</v>
      </c>
      <c r="BQ9" s="169">
        <f>+'TB-10'!C230</f>
        <v>0</v>
      </c>
      <c r="BR9" s="169">
        <f>+'TB-10'!B232</f>
        <v>0</v>
      </c>
      <c r="BS9" s="169">
        <f>+'TB-10'!C232</f>
        <v>0</v>
      </c>
      <c r="BT9" s="169">
        <f>+'TB-10'!B234</f>
        <v>0</v>
      </c>
      <c r="BU9" s="169">
        <f>+'TB-10'!C234</f>
        <v>0</v>
      </c>
      <c r="BV9" s="169">
        <f>+'TB-10'!B236</f>
        <v>0</v>
      </c>
      <c r="BW9" s="169">
        <f>+'TB-10'!C236</f>
        <v>0</v>
      </c>
      <c r="BX9" s="169">
        <f>+'TB-10'!B238</f>
        <v>0</v>
      </c>
      <c r="BY9" s="169">
        <f>+'TB-10'!C238</f>
        <v>0</v>
      </c>
      <c r="BZ9" s="171">
        <f t="shared" si="2"/>
        <v>0</v>
      </c>
      <c r="CA9" s="171">
        <f t="shared" si="2"/>
        <v>0</v>
      </c>
      <c r="CB9" s="169">
        <f>+'TB-10'!D224</f>
        <v>0</v>
      </c>
      <c r="CC9" s="169">
        <f>+'TB-10'!E224</f>
        <v>0</v>
      </c>
      <c r="CD9" s="169">
        <f>+'TB-10'!D226</f>
        <v>0</v>
      </c>
      <c r="CE9" s="169">
        <f>+'TB-10'!E226</f>
        <v>0</v>
      </c>
      <c r="CF9" s="169">
        <f>+'TB-10'!D228</f>
        <v>0</v>
      </c>
      <c r="CG9" s="169">
        <f>+'TB-10'!E228</f>
        <v>0</v>
      </c>
      <c r="CH9" s="169">
        <f>+'TB-10'!D230</f>
        <v>0</v>
      </c>
      <c r="CI9" s="169">
        <f>+'TB-10'!E230</f>
        <v>0</v>
      </c>
      <c r="CJ9" s="169">
        <f>+'TB-10'!D232</f>
        <v>0</v>
      </c>
      <c r="CK9" s="169">
        <f>+'TB-10'!E232</f>
        <v>0</v>
      </c>
      <c r="CL9" s="169">
        <f>+'TB-10'!D234</f>
        <v>0</v>
      </c>
      <c r="CM9" s="169">
        <f>+'TB-10'!E234</f>
        <v>0</v>
      </c>
      <c r="CN9" s="169">
        <f>+'TB-10'!D236</f>
        <v>0</v>
      </c>
      <c r="CO9" s="169">
        <f>+'TB-10'!E236</f>
        <v>0</v>
      </c>
      <c r="CP9" s="169">
        <f>+'TB-10'!D238</f>
        <v>0</v>
      </c>
      <c r="CQ9" s="169">
        <f>+'TB-10'!E238</f>
        <v>0</v>
      </c>
      <c r="CR9" s="174">
        <f t="shared" si="3"/>
        <v>0</v>
      </c>
      <c r="CS9" s="174">
        <f t="shared" si="3"/>
        <v>0</v>
      </c>
      <c r="CT9" s="169">
        <f>+'TB-10'!F224</f>
        <v>0</v>
      </c>
      <c r="CU9" s="169">
        <f>+'TB-10'!G224</f>
        <v>0</v>
      </c>
      <c r="CV9" s="169">
        <f>+'TB-10'!F226</f>
        <v>0</v>
      </c>
      <c r="CW9" s="169">
        <f>+'TB-10'!G226</f>
        <v>0</v>
      </c>
      <c r="CX9" s="169">
        <f>+'TB-10'!F228</f>
        <v>0</v>
      </c>
      <c r="CY9" s="169">
        <f>+'TB-10'!G228</f>
        <v>0</v>
      </c>
      <c r="CZ9" s="169">
        <f>+'TB-10'!F230</f>
        <v>0</v>
      </c>
      <c r="DA9" s="169">
        <f>+'TB-10'!G230</f>
        <v>0</v>
      </c>
      <c r="DB9" s="169">
        <f>+'TB-10'!F232</f>
        <v>0</v>
      </c>
      <c r="DC9" s="169">
        <f>+'TB-10'!G232</f>
        <v>0</v>
      </c>
      <c r="DD9" s="169">
        <f>+'TB-10'!F234</f>
        <v>0</v>
      </c>
      <c r="DE9" s="169">
        <f>+'TB-10'!G234</f>
        <v>0</v>
      </c>
      <c r="DF9" s="169">
        <f>+'TB-10'!F236</f>
        <v>0</v>
      </c>
      <c r="DG9" s="169">
        <f>+'TB-10'!G236</f>
        <v>0</v>
      </c>
      <c r="DH9" s="169">
        <f>+'TB-10'!F238</f>
        <v>0</v>
      </c>
      <c r="DI9" s="169">
        <f>+'TB-10'!G238</f>
        <v>0</v>
      </c>
      <c r="DJ9" s="171">
        <f t="shared" si="4"/>
        <v>0</v>
      </c>
      <c r="DK9" s="173">
        <f t="shared" si="4"/>
        <v>0</v>
      </c>
      <c r="DL9" s="169">
        <f>+'TB-10'!H224</f>
        <v>0</v>
      </c>
      <c r="DM9" s="169">
        <f>+'TB-10'!I224</f>
        <v>0</v>
      </c>
      <c r="DN9" s="169">
        <f>+'TB-10'!H226</f>
        <v>0</v>
      </c>
      <c r="DO9" s="169">
        <f>+'TB-10'!I226</f>
        <v>0</v>
      </c>
      <c r="DP9" s="169">
        <f>+'TB-10'!H228</f>
        <v>0</v>
      </c>
      <c r="DQ9" s="169">
        <f>+'TB-10'!I228</f>
        <v>0</v>
      </c>
      <c r="DR9" s="169">
        <f>+'TB-10'!H230</f>
        <v>0</v>
      </c>
      <c r="DS9" s="169">
        <f>+'TB-10'!I230</f>
        <v>0</v>
      </c>
      <c r="DT9" s="169">
        <f>+'TB-10'!H232</f>
        <v>0</v>
      </c>
      <c r="DU9" s="169">
        <f>+'TB-10'!I232</f>
        <v>0</v>
      </c>
      <c r="DV9" s="169">
        <f>+'TB-10'!H234</f>
        <v>0</v>
      </c>
      <c r="DW9" s="169">
        <f>+'TB-10'!I234</f>
        <v>0</v>
      </c>
      <c r="DX9" s="169">
        <f>+'TB-10'!H236</f>
        <v>0</v>
      </c>
      <c r="DY9" s="169">
        <f>+'TB-10'!I236</f>
        <v>0</v>
      </c>
      <c r="DZ9" s="169">
        <f>+'TB-10'!H238</f>
        <v>0</v>
      </c>
      <c r="EA9" s="169">
        <f>+'TB-10'!I238</f>
        <v>0</v>
      </c>
      <c r="EB9" s="171">
        <f t="shared" si="5"/>
        <v>0</v>
      </c>
      <c r="EC9" s="173">
        <f t="shared" si="5"/>
        <v>0</v>
      </c>
      <c r="ED9" s="169">
        <f>+'TB-10'!J224</f>
        <v>0</v>
      </c>
      <c r="EE9" s="169">
        <f>+'TB-10'!K224</f>
        <v>0</v>
      </c>
      <c r="EF9" s="169">
        <f>+'TB-10'!J226</f>
        <v>0</v>
      </c>
      <c r="EG9" s="169">
        <f>+'TB-10'!K226</f>
        <v>0</v>
      </c>
      <c r="EH9" s="169">
        <f>+'TB-10'!J228</f>
        <v>0</v>
      </c>
      <c r="EI9" s="169">
        <f>+'TB-10'!K228</f>
        <v>0</v>
      </c>
      <c r="EJ9" s="169">
        <f>+'TB-10'!J230</f>
        <v>0</v>
      </c>
      <c r="EK9" s="169">
        <f>+'TB-10'!K230</f>
        <v>0</v>
      </c>
      <c r="EL9" s="169">
        <f>+'TB-10'!J232</f>
        <v>0</v>
      </c>
      <c r="EM9" s="169">
        <f>+'TB-10'!K232</f>
        <v>0</v>
      </c>
      <c r="EN9" s="169">
        <f>+'TB-10'!J234</f>
        <v>0</v>
      </c>
      <c r="EO9" s="169">
        <f>+'TB-10'!K234</f>
        <v>0</v>
      </c>
      <c r="EP9" s="169">
        <f>+'TB-10'!J236</f>
        <v>0</v>
      </c>
      <c r="EQ9" s="169">
        <f>+'TB-10'!K236</f>
        <v>0</v>
      </c>
      <c r="ER9" s="169">
        <f>+'TB-10'!J238</f>
        <v>0</v>
      </c>
      <c r="ES9" s="169">
        <f>+'TB-10'!K238</f>
        <v>0</v>
      </c>
      <c r="ET9" s="171">
        <f t="shared" si="6"/>
        <v>0</v>
      </c>
      <c r="EU9" s="173">
        <f t="shared" si="6"/>
        <v>0</v>
      </c>
      <c r="EV9" s="169">
        <f>+'TB-10'!L224</f>
        <v>0</v>
      </c>
      <c r="EW9" s="169">
        <f>+'TB-10'!M224</f>
        <v>0</v>
      </c>
      <c r="EX9" s="169">
        <f>+'TB-10'!L226</f>
        <v>0</v>
      </c>
      <c r="EY9" s="169">
        <f>+'TB-10'!M226</f>
        <v>0</v>
      </c>
      <c r="EZ9" s="169">
        <f>+'TB-10'!L228</f>
        <v>0</v>
      </c>
      <c r="FA9" s="169">
        <f>+'TB-10'!M228</f>
        <v>0</v>
      </c>
      <c r="FB9" s="169">
        <f>+'TB-10'!L230</f>
        <v>0</v>
      </c>
      <c r="FC9" s="169">
        <f>+'TB-10'!M230</f>
        <v>0</v>
      </c>
      <c r="FD9" s="169">
        <f>+'TB-10'!L232</f>
        <v>0</v>
      </c>
      <c r="FE9" s="169">
        <f>+'TB-10'!M232</f>
        <v>0</v>
      </c>
      <c r="FF9" s="169">
        <f>+'TB-10'!L234</f>
        <v>0</v>
      </c>
      <c r="FG9" s="169">
        <f>+'TB-10'!M234</f>
        <v>0</v>
      </c>
      <c r="FH9" s="169">
        <f>+'TB-10'!L236</f>
        <v>0</v>
      </c>
      <c r="FI9" s="169">
        <f>+'TB-10'!M236</f>
        <v>0</v>
      </c>
      <c r="FJ9" s="169">
        <f>+'TB-10'!L238</f>
        <v>0</v>
      </c>
      <c r="FK9" s="169">
        <f>+'TB-10'!M238</f>
        <v>0</v>
      </c>
      <c r="FL9" s="171">
        <f t="shared" si="7"/>
        <v>0</v>
      </c>
      <c r="FM9" s="173">
        <f t="shared" si="7"/>
        <v>0</v>
      </c>
      <c r="FN9" s="169">
        <f>+'TB-10'!N224</f>
        <v>0</v>
      </c>
      <c r="FO9" s="169">
        <f>+'TB-10'!O224</f>
        <v>0</v>
      </c>
      <c r="FP9" s="169">
        <f>+'TB-10'!N226</f>
        <v>0</v>
      </c>
      <c r="FQ9" s="169">
        <f>+'TB-10'!O226</f>
        <v>0</v>
      </c>
      <c r="FR9" s="169">
        <f>+'TB-10'!N228</f>
        <v>0</v>
      </c>
      <c r="FS9" s="169">
        <f>+'TB-10'!O228</f>
        <v>0</v>
      </c>
      <c r="FT9" s="169">
        <f>+'TB-10'!N230</f>
        <v>0</v>
      </c>
      <c r="FU9" s="169">
        <f>+'TB-10'!O230</f>
        <v>0</v>
      </c>
      <c r="FV9" s="169">
        <f>+'TB-10'!N232</f>
        <v>0</v>
      </c>
      <c r="FW9" s="169">
        <f>+'TB-10'!O232</f>
        <v>0</v>
      </c>
      <c r="FX9" s="169">
        <f>+'TB-10'!N234</f>
        <v>0</v>
      </c>
      <c r="FY9" s="169">
        <f>+'TB-10'!O234</f>
        <v>0</v>
      </c>
      <c r="FZ9" s="169">
        <f>+'TB-10'!N236</f>
        <v>0</v>
      </c>
      <c r="GA9" s="169">
        <f>+'TB-10'!O236</f>
        <v>0</v>
      </c>
      <c r="GB9" s="169">
        <f>+'TB-10'!N238</f>
        <v>0</v>
      </c>
      <c r="GC9" s="169">
        <f>+'TB-10'!O238</f>
        <v>0</v>
      </c>
      <c r="GD9" s="171">
        <f t="shared" si="8"/>
        <v>0</v>
      </c>
      <c r="GE9" s="173">
        <f t="shared" si="8"/>
        <v>0</v>
      </c>
      <c r="GF9" s="169">
        <f>+'TB-10'!P224</f>
        <v>0</v>
      </c>
      <c r="GG9" s="169">
        <f>+'TB-10'!Q224</f>
        <v>0</v>
      </c>
      <c r="GH9" s="169">
        <f>+'TB-10'!P226</f>
        <v>0</v>
      </c>
      <c r="GI9" s="169">
        <f>+'TB-10'!Q226</f>
        <v>0</v>
      </c>
      <c r="GJ9" s="169">
        <f>+'TB-10'!P228</f>
        <v>0</v>
      </c>
      <c r="GK9" s="169">
        <f>+'TB-10'!Q228</f>
        <v>0</v>
      </c>
      <c r="GL9" s="169">
        <f>+'TB-10'!P230</f>
        <v>0</v>
      </c>
      <c r="GM9" s="169">
        <f>+'TB-10'!Q230</f>
        <v>0</v>
      </c>
      <c r="GN9" s="169">
        <f>+'TB-10'!P232</f>
        <v>0</v>
      </c>
      <c r="GO9" s="169">
        <f>+'TB-10'!Q232</f>
        <v>0</v>
      </c>
      <c r="GP9" s="169">
        <f>+'TB-10'!P234</f>
        <v>0</v>
      </c>
      <c r="GQ9" s="169">
        <f>+'TB-10'!Q234</f>
        <v>0</v>
      </c>
      <c r="GR9" s="169">
        <f>+'TB-10'!P236</f>
        <v>0</v>
      </c>
      <c r="GS9" s="169">
        <f>+'TB-10'!Q236</f>
        <v>0</v>
      </c>
      <c r="GT9" s="169">
        <f>+'TB-10'!P238</f>
        <v>0</v>
      </c>
      <c r="GU9" s="169">
        <f>+'TB-10'!Q238</f>
        <v>0</v>
      </c>
      <c r="GV9" s="171">
        <f t="shared" si="9"/>
        <v>0</v>
      </c>
      <c r="GW9" s="173">
        <f t="shared" si="9"/>
        <v>0</v>
      </c>
      <c r="GX9" s="169">
        <f>+'TB-10'!R224</f>
        <v>0</v>
      </c>
      <c r="GY9" s="169">
        <f>+'TB-10'!S224</f>
        <v>0</v>
      </c>
      <c r="GZ9" s="169">
        <f>+'TB-10'!R226</f>
        <v>0</v>
      </c>
      <c r="HA9" s="169">
        <f>+'TB-10'!S226</f>
        <v>0</v>
      </c>
      <c r="HB9" s="169">
        <f>+'TB-10'!R228</f>
        <v>0</v>
      </c>
      <c r="HC9" s="169">
        <f>+'TB-10'!S228</f>
        <v>0</v>
      </c>
      <c r="HD9" s="169">
        <f>+'TB-10'!R230</f>
        <v>0</v>
      </c>
      <c r="HE9" s="169">
        <f>+'TB-10'!S230</f>
        <v>0</v>
      </c>
      <c r="HF9" s="169">
        <f>+'TB-10'!R232</f>
        <v>0</v>
      </c>
      <c r="HG9" s="169">
        <f>+'TB-10'!S232</f>
        <v>0</v>
      </c>
      <c r="HH9" s="169">
        <f>+'TB-10'!R234</f>
        <v>0</v>
      </c>
      <c r="HI9" s="169">
        <f>+'TB-10'!S234</f>
        <v>0</v>
      </c>
      <c r="HJ9" s="169">
        <f>+'TB-10'!R236</f>
        <v>0</v>
      </c>
      <c r="HK9" s="169">
        <f>+'TB-10'!S236</f>
        <v>0</v>
      </c>
      <c r="HL9" s="169">
        <f>+'TB-10'!R238</f>
        <v>0</v>
      </c>
      <c r="HM9" s="169">
        <f>+'TB-10'!S238</f>
        <v>0</v>
      </c>
      <c r="HN9" s="171">
        <f t="shared" si="10"/>
        <v>0</v>
      </c>
      <c r="HO9" s="173">
        <f t="shared" si="10"/>
        <v>0</v>
      </c>
      <c r="HP9" s="169">
        <f>+'TB-10'!T224</f>
        <v>0</v>
      </c>
      <c r="HQ9" s="169">
        <f>+'TB-10'!U224</f>
        <v>0</v>
      </c>
      <c r="HR9" s="169">
        <f>+'TB-10'!T226</f>
        <v>0</v>
      </c>
      <c r="HS9" s="169">
        <f>+'TB-10'!U226</f>
        <v>0</v>
      </c>
      <c r="HT9" s="169">
        <f>+'TB-10'!T228</f>
        <v>0</v>
      </c>
      <c r="HU9" s="169">
        <f>+'TB-10'!U228</f>
        <v>0</v>
      </c>
      <c r="HV9" s="169">
        <f>+'TB-10'!T230</f>
        <v>0</v>
      </c>
      <c r="HW9" s="169">
        <f>+'TB-10'!U230</f>
        <v>0</v>
      </c>
      <c r="HX9" s="169">
        <f>+'TB-10'!T232</f>
        <v>0</v>
      </c>
      <c r="HY9" s="169">
        <f>+'TB-10'!U232</f>
        <v>0</v>
      </c>
      <c r="HZ9" s="169">
        <f>+'TB-10'!T234</f>
        <v>0</v>
      </c>
      <c r="IA9" s="169">
        <f>+'TB-10'!U234</f>
        <v>0</v>
      </c>
      <c r="IB9" s="169">
        <f>+'TB-10'!T236</f>
        <v>0</v>
      </c>
      <c r="IC9" s="169">
        <f>+'TB-10'!U236</f>
        <v>0</v>
      </c>
      <c r="ID9" s="169">
        <f>+'TB-10'!T238</f>
        <v>0</v>
      </c>
      <c r="IE9" s="169">
        <f>+'TB-10'!U238</f>
        <v>0</v>
      </c>
      <c r="IF9" s="171">
        <f t="shared" si="11"/>
        <v>0</v>
      </c>
      <c r="IG9" s="172">
        <f t="shared" si="11"/>
        <v>0</v>
      </c>
    </row>
    <row r="10" spans="1:242" x14ac:dyDescent="0.25">
      <c r="A10" s="165">
        <v>5</v>
      </c>
      <c r="B10" s="166">
        <f>+Menu!$D$6</f>
        <v>0</v>
      </c>
      <c r="C10" s="167" t="str">
        <f>+Menu!$B13</f>
        <v/>
      </c>
      <c r="D10" s="168"/>
      <c r="E10" s="169">
        <f>+'TB-10'!B289</f>
        <v>0</v>
      </c>
      <c r="F10" s="169">
        <f>+'TB-10'!C289</f>
        <v>0</v>
      </c>
      <c r="G10" s="170">
        <f t="shared" ref="G10:G30" si="12">SUM(E10:F10)</f>
        <v>0</v>
      </c>
      <c r="H10" s="169">
        <f>+'TB-10'!D289</f>
        <v>0</v>
      </c>
      <c r="I10" s="169">
        <f>+'TB-10'!E289</f>
        <v>0</v>
      </c>
      <c r="J10" s="170">
        <f t="shared" ref="J10:J30" si="13">SUM(H10:I10)</f>
        <v>0</v>
      </c>
      <c r="K10" s="169">
        <f>+'TB-10'!F289</f>
        <v>0</v>
      </c>
      <c r="L10" s="169">
        <f>+'TB-10'!G289</f>
        <v>0</v>
      </c>
      <c r="M10" s="170">
        <f t="shared" ref="M10:M30" si="14">SUM(K10:L10)</f>
        <v>0</v>
      </c>
      <c r="N10" s="169">
        <f>+'TB-10'!H289</f>
        <v>0</v>
      </c>
      <c r="O10" s="169">
        <f>+'TB-10'!I289</f>
        <v>0</v>
      </c>
      <c r="P10" s="170">
        <f t="shared" ref="P10:P30" si="15">SUM(N10:O10)</f>
        <v>0</v>
      </c>
      <c r="Q10" s="169">
        <f>+'TB-10'!J289</f>
        <v>0</v>
      </c>
      <c r="R10" s="169">
        <f>+'TB-10'!K289</f>
        <v>0</v>
      </c>
      <c r="S10" s="170">
        <f t="shared" ref="S10:S30" si="16">SUM(Q10:R10)</f>
        <v>0</v>
      </c>
      <c r="T10" s="169">
        <f>+'TB-10'!L289</f>
        <v>0</v>
      </c>
      <c r="U10" s="169">
        <f>+'TB-10'!M289</f>
        <v>0</v>
      </c>
      <c r="V10" s="170">
        <f t="shared" ref="V10:V30" si="17">SUM(T10:U10)</f>
        <v>0</v>
      </c>
      <c r="W10" s="169">
        <f>+'TB-10'!N289</f>
        <v>0</v>
      </c>
      <c r="X10" s="169">
        <f>+'TB-10'!O289</f>
        <v>0</v>
      </c>
      <c r="Y10" s="170">
        <f t="shared" ref="Y10:Y30" si="18">SUM(W10:X10)</f>
        <v>0</v>
      </c>
      <c r="Z10" s="169">
        <f>+'TB-10'!P289</f>
        <v>0</v>
      </c>
      <c r="AA10" s="169">
        <f>+'TB-10'!Q289</f>
        <v>0</v>
      </c>
      <c r="AB10" s="170">
        <f t="shared" ref="AB10:AB30" si="19">SUM(Z10:AA10)</f>
        <v>0</v>
      </c>
      <c r="AC10" s="169">
        <f>+'TB-10'!R289</f>
        <v>0</v>
      </c>
      <c r="AD10" s="169">
        <f>+'TB-10'!S289</f>
        <v>0</v>
      </c>
      <c r="AE10" s="170">
        <f t="shared" ref="AE10:AE30" si="20">SUM(AC10:AD10)</f>
        <v>0</v>
      </c>
      <c r="AF10" s="169">
        <f>+'TB-10'!T289</f>
        <v>0</v>
      </c>
      <c r="AG10" s="169">
        <f>+'TB-10'!U289</f>
        <v>0</v>
      </c>
      <c r="AH10" s="170">
        <f t="shared" ref="AH10:AH30" si="21">SUM(AF10:AG10)</f>
        <v>0</v>
      </c>
      <c r="AI10" s="169">
        <f>+'TB-10'!V289</f>
        <v>0</v>
      </c>
      <c r="AJ10" s="169">
        <f>+'TB-10'!W289</f>
        <v>0</v>
      </c>
      <c r="AK10" s="170">
        <f t="shared" ref="AK10:AK30" si="22">SUM(AI10:AJ10)</f>
        <v>0</v>
      </c>
      <c r="AL10" s="169">
        <f>+'TB-10'!X289</f>
        <v>0</v>
      </c>
      <c r="AM10" s="169">
        <f>+'TB-10'!Y289</f>
        <v>0</v>
      </c>
      <c r="AN10" s="170">
        <f t="shared" ref="AN10:AN30" si="23">SUM(AL10:AM10)</f>
        <v>0</v>
      </c>
      <c r="AO10" s="169">
        <f>+'TB-10'!Z289</f>
        <v>0</v>
      </c>
      <c r="AP10" s="169">
        <f>+'TB-10'!AA289</f>
        <v>0</v>
      </c>
      <c r="AQ10" s="170">
        <f t="shared" ref="AQ10:AQ30" si="24">SUM(AO10:AP10)</f>
        <v>0</v>
      </c>
      <c r="AR10" s="169">
        <f>+'TB-10'!AB289</f>
        <v>0</v>
      </c>
      <c r="AS10" s="169">
        <f>+'TB-10'!AC289</f>
        <v>0</v>
      </c>
      <c r="AT10" s="170">
        <f t="shared" ref="AT10:AT30" si="25">SUM(AR10:AS10)</f>
        <v>0</v>
      </c>
      <c r="AU10" s="169">
        <f>+'TB-10'!AD289</f>
        <v>0</v>
      </c>
      <c r="AV10" s="169">
        <f>+'TB-10'!AE289</f>
        <v>0</v>
      </c>
      <c r="AW10" s="170">
        <f t="shared" ref="AW10:AW30" si="26">SUM(AU10:AV10)</f>
        <v>0</v>
      </c>
      <c r="AX10" s="169">
        <f>+'TB-10'!AF289</f>
        <v>0</v>
      </c>
      <c r="AY10" s="169">
        <f>+'TB-10'!AG289</f>
        <v>0</v>
      </c>
      <c r="AZ10" s="170">
        <f t="shared" ref="AZ10:AZ30" si="27">SUM(AX10:AY10)</f>
        <v>0</v>
      </c>
      <c r="BA10" s="169">
        <f>+'TB-10'!AH289</f>
        <v>0</v>
      </c>
      <c r="BB10" s="169">
        <f>+'TB-10'!AI289</f>
        <v>0</v>
      </c>
      <c r="BC10" s="170">
        <f t="shared" ref="BC10:BC30" si="28">SUM(BA10:BB10)</f>
        <v>0</v>
      </c>
      <c r="BD10" s="169">
        <f>+'TB-10'!AJ289</f>
        <v>0</v>
      </c>
      <c r="BE10" s="169">
        <f>+'TB-10'!AK289</f>
        <v>0</v>
      </c>
      <c r="BF10" s="171">
        <f t="shared" ref="BF10:BF30" si="29">SUM(BD10:BE10)</f>
        <v>0</v>
      </c>
      <c r="BG10" s="172">
        <f t="shared" si="0"/>
        <v>0</v>
      </c>
      <c r="BH10" s="172">
        <f t="shared" si="0"/>
        <v>0</v>
      </c>
      <c r="BI10" s="173">
        <f t="shared" si="1"/>
        <v>0</v>
      </c>
      <c r="BJ10" s="169">
        <f>+'TB-10'!B292</f>
        <v>0</v>
      </c>
      <c r="BK10" s="169">
        <f>+'TB-10'!C292</f>
        <v>0</v>
      </c>
      <c r="BL10" s="169">
        <f>+'TB-10'!B294</f>
        <v>0</v>
      </c>
      <c r="BM10" s="169">
        <f>+'TB-10'!C294</f>
        <v>0</v>
      </c>
      <c r="BN10" s="169">
        <f>+'TB-10'!B296</f>
        <v>0</v>
      </c>
      <c r="BO10" s="169">
        <f>+'TB-10'!C296</f>
        <v>0</v>
      </c>
      <c r="BP10" s="169">
        <f>+'TB-10'!B298</f>
        <v>0</v>
      </c>
      <c r="BQ10" s="169">
        <f>+'TB-10'!C298</f>
        <v>0</v>
      </c>
      <c r="BR10" s="169">
        <f>+'TB-10'!B300</f>
        <v>0</v>
      </c>
      <c r="BS10" s="169">
        <f>+'TB-10'!C300</f>
        <v>0</v>
      </c>
      <c r="BT10" s="169">
        <f>+'TB-10'!B302</f>
        <v>0</v>
      </c>
      <c r="BU10" s="169">
        <f>+'TB-10'!C302</f>
        <v>0</v>
      </c>
      <c r="BV10" s="169">
        <f>+'TB-10'!B304</f>
        <v>0</v>
      </c>
      <c r="BW10" s="169">
        <f>+'TB-10'!C304</f>
        <v>0</v>
      </c>
      <c r="BX10" s="169">
        <f>+'TB-10'!B306</f>
        <v>0</v>
      </c>
      <c r="BY10" s="169">
        <f>+'TB-10'!C306</f>
        <v>0</v>
      </c>
      <c r="BZ10" s="171">
        <f t="shared" si="2"/>
        <v>0</v>
      </c>
      <c r="CA10" s="171">
        <f t="shared" si="2"/>
        <v>0</v>
      </c>
      <c r="CB10" s="169">
        <f>+'TB-10'!D292</f>
        <v>0</v>
      </c>
      <c r="CC10" s="169">
        <f>+'TB-10'!E292</f>
        <v>0</v>
      </c>
      <c r="CD10" s="169">
        <f>+'TB-10'!D294</f>
        <v>0</v>
      </c>
      <c r="CE10" s="169">
        <f>+'TB-10'!E294</f>
        <v>0</v>
      </c>
      <c r="CF10" s="169">
        <f>+'TB-10'!D296</f>
        <v>0</v>
      </c>
      <c r="CG10" s="169">
        <f>+'TB-10'!E296</f>
        <v>0</v>
      </c>
      <c r="CH10" s="169">
        <f>+'TB-10'!D298</f>
        <v>0</v>
      </c>
      <c r="CI10" s="169">
        <f>+'TB-10'!E298</f>
        <v>0</v>
      </c>
      <c r="CJ10" s="169">
        <f>+'TB-10'!D300</f>
        <v>0</v>
      </c>
      <c r="CK10" s="169">
        <f>+'TB-10'!E300</f>
        <v>0</v>
      </c>
      <c r="CL10" s="169">
        <f>+'TB-10'!D302</f>
        <v>0</v>
      </c>
      <c r="CM10" s="169">
        <f>+'TB-10'!E302</f>
        <v>0</v>
      </c>
      <c r="CN10" s="169">
        <f>+'TB-10'!D304</f>
        <v>0</v>
      </c>
      <c r="CO10" s="169">
        <f>+'TB-10'!E304</f>
        <v>0</v>
      </c>
      <c r="CP10" s="169">
        <f>+'TB-10'!D306</f>
        <v>0</v>
      </c>
      <c r="CQ10" s="169">
        <f>+'TB-10'!E306</f>
        <v>0</v>
      </c>
      <c r="CR10" s="174">
        <f t="shared" si="3"/>
        <v>0</v>
      </c>
      <c r="CS10" s="174">
        <f t="shared" si="3"/>
        <v>0</v>
      </c>
      <c r="CT10" s="169">
        <f>+'TB-10'!F292</f>
        <v>0</v>
      </c>
      <c r="CU10" s="169">
        <f>+'TB-10'!G292</f>
        <v>0</v>
      </c>
      <c r="CV10" s="169">
        <f>+'TB-10'!F294</f>
        <v>0</v>
      </c>
      <c r="CW10" s="169">
        <f>+'TB-10'!G294</f>
        <v>0</v>
      </c>
      <c r="CX10" s="169">
        <f>+'TB-10'!F296</f>
        <v>0</v>
      </c>
      <c r="CY10" s="169">
        <f>+'TB-10'!G296</f>
        <v>0</v>
      </c>
      <c r="CZ10" s="169">
        <f>+'TB-10'!F298</f>
        <v>0</v>
      </c>
      <c r="DA10" s="169">
        <f>+'TB-10'!G298</f>
        <v>0</v>
      </c>
      <c r="DB10" s="169">
        <f>+'TB-10'!F300</f>
        <v>0</v>
      </c>
      <c r="DC10" s="169">
        <f>+'TB-10'!G300</f>
        <v>0</v>
      </c>
      <c r="DD10" s="169">
        <f>+'TB-10'!F302</f>
        <v>0</v>
      </c>
      <c r="DE10" s="169">
        <f>+'TB-10'!G302</f>
        <v>0</v>
      </c>
      <c r="DF10" s="169">
        <f>+'TB-10'!F304</f>
        <v>0</v>
      </c>
      <c r="DG10" s="169">
        <f>+'TB-10'!G304</f>
        <v>0</v>
      </c>
      <c r="DH10" s="169">
        <f>+'TB-10'!F306</f>
        <v>0</v>
      </c>
      <c r="DI10" s="169">
        <f>+'TB-10'!G306</f>
        <v>0</v>
      </c>
      <c r="DJ10" s="171">
        <f t="shared" si="4"/>
        <v>0</v>
      </c>
      <c r="DK10" s="173">
        <f t="shared" si="4"/>
        <v>0</v>
      </c>
      <c r="DL10" s="169">
        <f>+'TB-10'!H292</f>
        <v>0</v>
      </c>
      <c r="DM10" s="169">
        <f>+'TB-10'!I292</f>
        <v>0</v>
      </c>
      <c r="DN10" s="169">
        <f>+'TB-10'!H294</f>
        <v>0</v>
      </c>
      <c r="DO10" s="169">
        <f>+'TB-10'!I294</f>
        <v>0</v>
      </c>
      <c r="DP10" s="169">
        <f>+'TB-10'!H296</f>
        <v>0</v>
      </c>
      <c r="DQ10" s="169">
        <f>+'TB-10'!I296</f>
        <v>0</v>
      </c>
      <c r="DR10" s="169">
        <f>+'TB-10'!H298</f>
        <v>0</v>
      </c>
      <c r="DS10" s="169">
        <f>+'TB-10'!I298</f>
        <v>0</v>
      </c>
      <c r="DT10" s="169">
        <f>+'TB-10'!H300</f>
        <v>0</v>
      </c>
      <c r="DU10" s="169">
        <f>+'TB-10'!I300</f>
        <v>0</v>
      </c>
      <c r="DV10" s="169">
        <f>+'TB-10'!H302</f>
        <v>0</v>
      </c>
      <c r="DW10" s="169">
        <f>+'TB-10'!I302</f>
        <v>0</v>
      </c>
      <c r="DX10" s="169">
        <f>+'TB-10'!H304</f>
        <v>0</v>
      </c>
      <c r="DY10" s="169">
        <f>+'TB-10'!I304</f>
        <v>0</v>
      </c>
      <c r="DZ10" s="169">
        <f>+'TB-10'!H306</f>
        <v>0</v>
      </c>
      <c r="EA10" s="169">
        <f>+'TB-10'!I306</f>
        <v>0</v>
      </c>
      <c r="EB10" s="171">
        <f t="shared" si="5"/>
        <v>0</v>
      </c>
      <c r="EC10" s="173">
        <f t="shared" si="5"/>
        <v>0</v>
      </c>
      <c r="ED10" s="169">
        <f>+'TB-10'!J292</f>
        <v>0</v>
      </c>
      <c r="EE10" s="169">
        <f>+'TB-10'!K292</f>
        <v>0</v>
      </c>
      <c r="EF10" s="169">
        <f>+'TB-10'!J294</f>
        <v>0</v>
      </c>
      <c r="EG10" s="169">
        <f>+'TB-10'!K294</f>
        <v>0</v>
      </c>
      <c r="EH10" s="169">
        <f>+'TB-10'!J296</f>
        <v>0</v>
      </c>
      <c r="EI10" s="169">
        <f>+'TB-10'!K296</f>
        <v>0</v>
      </c>
      <c r="EJ10" s="169">
        <f>+'TB-10'!J298</f>
        <v>0</v>
      </c>
      <c r="EK10" s="169">
        <f>+'TB-10'!K298</f>
        <v>0</v>
      </c>
      <c r="EL10" s="169">
        <f>+'TB-10'!J300</f>
        <v>0</v>
      </c>
      <c r="EM10" s="169">
        <f>+'TB-10'!K300</f>
        <v>0</v>
      </c>
      <c r="EN10" s="169">
        <f>+'TB-10'!J302</f>
        <v>0</v>
      </c>
      <c r="EO10" s="169">
        <f>+'TB-10'!K302</f>
        <v>0</v>
      </c>
      <c r="EP10" s="169">
        <f>+'TB-10'!J304</f>
        <v>0</v>
      </c>
      <c r="EQ10" s="169">
        <f>+'TB-10'!K304</f>
        <v>0</v>
      </c>
      <c r="ER10" s="169">
        <f>+'TB-10'!J306</f>
        <v>0</v>
      </c>
      <c r="ES10" s="169">
        <f>+'TB-10'!K306</f>
        <v>0</v>
      </c>
      <c r="ET10" s="171">
        <f t="shared" si="6"/>
        <v>0</v>
      </c>
      <c r="EU10" s="173">
        <f t="shared" si="6"/>
        <v>0</v>
      </c>
      <c r="EV10" s="169">
        <f>+'TB-10'!L292</f>
        <v>0</v>
      </c>
      <c r="EW10" s="169">
        <f>+'TB-10'!M292</f>
        <v>0</v>
      </c>
      <c r="EX10" s="169">
        <f>+'TB-10'!L294</f>
        <v>0</v>
      </c>
      <c r="EY10" s="169">
        <f>+'TB-10'!M294</f>
        <v>0</v>
      </c>
      <c r="EZ10" s="169">
        <f>+'TB-10'!L296</f>
        <v>0</v>
      </c>
      <c r="FA10" s="169">
        <f>+'TB-10'!M296</f>
        <v>0</v>
      </c>
      <c r="FB10" s="169">
        <f>+'TB-10'!L298</f>
        <v>0</v>
      </c>
      <c r="FC10" s="169">
        <f>+'TB-10'!M298</f>
        <v>0</v>
      </c>
      <c r="FD10" s="169">
        <f>+'TB-10'!L300</f>
        <v>0</v>
      </c>
      <c r="FE10" s="169">
        <f>+'TB-10'!M300</f>
        <v>0</v>
      </c>
      <c r="FF10" s="169">
        <f>+'TB-10'!L302</f>
        <v>0</v>
      </c>
      <c r="FG10" s="169">
        <f>+'TB-10'!M302</f>
        <v>0</v>
      </c>
      <c r="FH10" s="169">
        <f>+'TB-10'!L304</f>
        <v>0</v>
      </c>
      <c r="FI10" s="169">
        <f>+'TB-10'!M304</f>
        <v>0</v>
      </c>
      <c r="FJ10" s="169">
        <f>+'TB-10'!L306</f>
        <v>0</v>
      </c>
      <c r="FK10" s="169">
        <f>+'TB-10'!M306</f>
        <v>0</v>
      </c>
      <c r="FL10" s="171">
        <f t="shared" si="7"/>
        <v>0</v>
      </c>
      <c r="FM10" s="173">
        <f t="shared" si="7"/>
        <v>0</v>
      </c>
      <c r="FN10" s="169">
        <f>+'TB-10'!N292</f>
        <v>0</v>
      </c>
      <c r="FO10" s="169">
        <f>+'TB-10'!O292</f>
        <v>0</v>
      </c>
      <c r="FP10" s="169">
        <f>+'TB-10'!N294</f>
        <v>0</v>
      </c>
      <c r="FQ10" s="169">
        <f>+'TB-10'!O294</f>
        <v>0</v>
      </c>
      <c r="FR10" s="169">
        <f>+'TB-10'!N296</f>
        <v>0</v>
      </c>
      <c r="FS10" s="169">
        <f>+'TB-10'!O296</f>
        <v>0</v>
      </c>
      <c r="FT10" s="169">
        <f>+'TB-10'!N298</f>
        <v>0</v>
      </c>
      <c r="FU10" s="169">
        <f>+'TB-10'!O298</f>
        <v>0</v>
      </c>
      <c r="FV10" s="169">
        <f>+'TB-10'!N300</f>
        <v>0</v>
      </c>
      <c r="FW10" s="169">
        <f>+'TB-10'!O300</f>
        <v>0</v>
      </c>
      <c r="FX10" s="169">
        <f>+'TB-10'!N302</f>
        <v>0</v>
      </c>
      <c r="FY10" s="169">
        <f>+'TB-10'!O302</f>
        <v>0</v>
      </c>
      <c r="FZ10" s="169">
        <f>+'TB-10'!N304</f>
        <v>0</v>
      </c>
      <c r="GA10" s="169">
        <f>+'TB-10'!O304</f>
        <v>0</v>
      </c>
      <c r="GB10" s="169">
        <f>+'TB-10'!N306</f>
        <v>0</v>
      </c>
      <c r="GC10" s="169">
        <f>+'TB-10'!O306</f>
        <v>0</v>
      </c>
      <c r="GD10" s="171">
        <f t="shared" si="8"/>
        <v>0</v>
      </c>
      <c r="GE10" s="173">
        <f t="shared" si="8"/>
        <v>0</v>
      </c>
      <c r="GF10" s="169">
        <f>+'TB-10'!P292</f>
        <v>0</v>
      </c>
      <c r="GG10" s="169">
        <f>+'TB-10'!Q292</f>
        <v>0</v>
      </c>
      <c r="GH10" s="169">
        <f>+'TB-10'!P294</f>
        <v>0</v>
      </c>
      <c r="GI10" s="169">
        <f>+'TB-10'!Q294</f>
        <v>0</v>
      </c>
      <c r="GJ10" s="169">
        <f>+'TB-10'!P296</f>
        <v>0</v>
      </c>
      <c r="GK10" s="169">
        <f>+'TB-10'!Q296</f>
        <v>0</v>
      </c>
      <c r="GL10" s="169">
        <f>+'TB-10'!P298</f>
        <v>0</v>
      </c>
      <c r="GM10" s="169">
        <f>+'TB-10'!Q298</f>
        <v>0</v>
      </c>
      <c r="GN10" s="169">
        <f>+'TB-10'!P300</f>
        <v>0</v>
      </c>
      <c r="GO10" s="169">
        <f>+'TB-10'!Q300</f>
        <v>0</v>
      </c>
      <c r="GP10" s="169">
        <f>+'TB-10'!P302</f>
        <v>0</v>
      </c>
      <c r="GQ10" s="169">
        <f>+'TB-10'!Q302</f>
        <v>0</v>
      </c>
      <c r="GR10" s="169">
        <f>+'TB-10'!P304</f>
        <v>0</v>
      </c>
      <c r="GS10" s="169">
        <f>+'TB-10'!Q304</f>
        <v>0</v>
      </c>
      <c r="GT10" s="169">
        <f>+'TB-10'!P306</f>
        <v>0</v>
      </c>
      <c r="GU10" s="169">
        <f>+'TB-10'!Q306</f>
        <v>0</v>
      </c>
      <c r="GV10" s="171">
        <f t="shared" si="9"/>
        <v>0</v>
      </c>
      <c r="GW10" s="173">
        <f t="shared" si="9"/>
        <v>0</v>
      </c>
      <c r="GX10" s="169">
        <f>+'TB-10'!R292</f>
        <v>0</v>
      </c>
      <c r="GY10" s="169">
        <f>+'TB-10'!S292</f>
        <v>0</v>
      </c>
      <c r="GZ10" s="169">
        <f>+'TB-10'!R294</f>
        <v>0</v>
      </c>
      <c r="HA10" s="169">
        <f>+'TB-10'!S294</f>
        <v>0</v>
      </c>
      <c r="HB10" s="169">
        <f>+'TB-10'!R296</f>
        <v>0</v>
      </c>
      <c r="HC10" s="169">
        <f>+'TB-10'!S296</f>
        <v>0</v>
      </c>
      <c r="HD10" s="169">
        <f>+'TB-10'!R298</f>
        <v>0</v>
      </c>
      <c r="HE10" s="169">
        <f>+'TB-10'!S298</f>
        <v>0</v>
      </c>
      <c r="HF10" s="169">
        <f>+'TB-10'!R300</f>
        <v>0</v>
      </c>
      <c r="HG10" s="169">
        <f>+'TB-10'!S300</f>
        <v>0</v>
      </c>
      <c r="HH10" s="169">
        <f>+'TB-10'!R302</f>
        <v>0</v>
      </c>
      <c r="HI10" s="169">
        <f>+'TB-10'!S302</f>
        <v>0</v>
      </c>
      <c r="HJ10" s="169">
        <f>+'TB-10'!R304</f>
        <v>0</v>
      </c>
      <c r="HK10" s="169">
        <f>+'TB-10'!S304</f>
        <v>0</v>
      </c>
      <c r="HL10" s="169">
        <f>+'TB-10'!R306</f>
        <v>0</v>
      </c>
      <c r="HM10" s="169">
        <f>+'TB-10'!S306</f>
        <v>0</v>
      </c>
      <c r="HN10" s="171">
        <f t="shared" si="10"/>
        <v>0</v>
      </c>
      <c r="HO10" s="173">
        <f t="shared" si="10"/>
        <v>0</v>
      </c>
      <c r="HP10" s="169">
        <f>+'TB-10'!T292</f>
        <v>0</v>
      </c>
      <c r="HQ10" s="169">
        <f>+'TB-10'!U292</f>
        <v>0</v>
      </c>
      <c r="HR10" s="169">
        <f>+'TB-10'!T294</f>
        <v>0</v>
      </c>
      <c r="HS10" s="169">
        <f>+'TB-10'!U294</f>
        <v>0</v>
      </c>
      <c r="HT10" s="169">
        <f>+'TB-10'!T296</f>
        <v>0</v>
      </c>
      <c r="HU10" s="169">
        <f>+'TB-10'!U296</f>
        <v>0</v>
      </c>
      <c r="HV10" s="169">
        <f>+'TB-10'!T298</f>
        <v>0</v>
      </c>
      <c r="HW10" s="169">
        <f>+'TB-10'!U298</f>
        <v>0</v>
      </c>
      <c r="HX10" s="169">
        <f>+'TB-10'!T300</f>
        <v>0</v>
      </c>
      <c r="HY10" s="169">
        <f>+'TB-10'!U300</f>
        <v>0</v>
      </c>
      <c r="HZ10" s="169">
        <f>+'TB-10'!T302</f>
        <v>0</v>
      </c>
      <c r="IA10" s="169">
        <f>+'TB-10'!U302</f>
        <v>0</v>
      </c>
      <c r="IB10" s="169">
        <f>+'TB-10'!T304</f>
        <v>0</v>
      </c>
      <c r="IC10" s="169">
        <f>+'TB-10'!U304</f>
        <v>0</v>
      </c>
      <c r="ID10" s="169">
        <f>+'TB-10'!T306</f>
        <v>0</v>
      </c>
      <c r="IE10" s="169">
        <f>+'TB-10'!U306</f>
        <v>0</v>
      </c>
      <c r="IF10" s="171">
        <f t="shared" si="11"/>
        <v>0</v>
      </c>
      <c r="IG10" s="172">
        <f t="shared" si="11"/>
        <v>0</v>
      </c>
    </row>
    <row r="11" spans="1:242" x14ac:dyDescent="0.25">
      <c r="A11" s="165">
        <v>6</v>
      </c>
      <c r="B11" s="166">
        <f>+Menu!$D$6</f>
        <v>0</v>
      </c>
      <c r="C11" s="167" t="str">
        <f>+Menu!$B14</f>
        <v/>
      </c>
      <c r="D11" s="168"/>
      <c r="E11" s="169">
        <f>+'TB-10'!B357</f>
        <v>0</v>
      </c>
      <c r="F11" s="169">
        <f>+'TB-10'!C357</f>
        <v>0</v>
      </c>
      <c r="G11" s="170">
        <f t="shared" si="12"/>
        <v>0</v>
      </c>
      <c r="H11" s="169">
        <f>+'TB-10'!D357</f>
        <v>0</v>
      </c>
      <c r="I11" s="169">
        <f>+'TB-10'!E357</f>
        <v>0</v>
      </c>
      <c r="J11" s="170">
        <f t="shared" si="13"/>
        <v>0</v>
      </c>
      <c r="K11" s="169">
        <f>+'TB-10'!F357</f>
        <v>0</v>
      </c>
      <c r="L11" s="169">
        <f>+'TB-10'!G357</f>
        <v>0</v>
      </c>
      <c r="M11" s="170">
        <f t="shared" si="14"/>
        <v>0</v>
      </c>
      <c r="N11" s="169">
        <f>+'TB-10'!H357</f>
        <v>0</v>
      </c>
      <c r="O11" s="169">
        <f>+'TB-10'!I357</f>
        <v>0</v>
      </c>
      <c r="P11" s="170">
        <f t="shared" si="15"/>
        <v>0</v>
      </c>
      <c r="Q11" s="169">
        <f>+'TB-10'!J357</f>
        <v>0</v>
      </c>
      <c r="R11" s="169">
        <f>+'TB-10'!K357</f>
        <v>0</v>
      </c>
      <c r="S11" s="170">
        <f t="shared" si="16"/>
        <v>0</v>
      </c>
      <c r="T11" s="169">
        <f>+'TB-10'!L357</f>
        <v>0</v>
      </c>
      <c r="U11" s="169">
        <f>+'TB-10'!M357</f>
        <v>0</v>
      </c>
      <c r="V11" s="170">
        <f t="shared" si="17"/>
        <v>0</v>
      </c>
      <c r="W11" s="169">
        <f>+'TB-10'!N357</f>
        <v>0</v>
      </c>
      <c r="X11" s="169">
        <f>+'TB-10'!O357</f>
        <v>0</v>
      </c>
      <c r="Y11" s="170">
        <f t="shared" si="18"/>
        <v>0</v>
      </c>
      <c r="Z11" s="169">
        <f>+'TB-10'!P357</f>
        <v>0</v>
      </c>
      <c r="AA11" s="169">
        <f>+'TB-10'!Q357</f>
        <v>0</v>
      </c>
      <c r="AB11" s="170">
        <f t="shared" si="19"/>
        <v>0</v>
      </c>
      <c r="AC11" s="169">
        <f>+'TB-10'!R357</f>
        <v>0</v>
      </c>
      <c r="AD11" s="169">
        <f>+'TB-10'!S357</f>
        <v>0</v>
      </c>
      <c r="AE11" s="170">
        <f t="shared" si="20"/>
        <v>0</v>
      </c>
      <c r="AF11" s="169">
        <f>+'TB-10'!T357</f>
        <v>0</v>
      </c>
      <c r="AG11" s="169">
        <f>+'TB-10'!U357</f>
        <v>0</v>
      </c>
      <c r="AH11" s="170">
        <f t="shared" si="21"/>
        <v>0</v>
      </c>
      <c r="AI11" s="169">
        <f>+'TB-10'!V357</f>
        <v>0</v>
      </c>
      <c r="AJ11" s="169">
        <f>+'TB-10'!W357</f>
        <v>0</v>
      </c>
      <c r="AK11" s="170">
        <f t="shared" si="22"/>
        <v>0</v>
      </c>
      <c r="AL11" s="169">
        <f>+'TB-10'!X357</f>
        <v>0</v>
      </c>
      <c r="AM11" s="169">
        <f>+'TB-10'!Y357</f>
        <v>0</v>
      </c>
      <c r="AN11" s="170">
        <f t="shared" si="23"/>
        <v>0</v>
      </c>
      <c r="AO11" s="169">
        <f>+'TB-10'!Z357</f>
        <v>0</v>
      </c>
      <c r="AP11" s="169">
        <f>+'TB-10'!AA357</f>
        <v>0</v>
      </c>
      <c r="AQ11" s="170">
        <f t="shared" si="24"/>
        <v>0</v>
      </c>
      <c r="AR11" s="169">
        <f>+'TB-10'!AB357</f>
        <v>0</v>
      </c>
      <c r="AS11" s="169">
        <f>+'TB-10'!AC357</f>
        <v>0</v>
      </c>
      <c r="AT11" s="170">
        <f t="shared" si="25"/>
        <v>0</v>
      </c>
      <c r="AU11" s="169">
        <f>+'TB-10'!AD357</f>
        <v>0</v>
      </c>
      <c r="AV11" s="169">
        <f>+'TB-10'!AE357</f>
        <v>0</v>
      </c>
      <c r="AW11" s="170">
        <f t="shared" si="26"/>
        <v>0</v>
      </c>
      <c r="AX11" s="169">
        <f>+'TB-10'!AF357</f>
        <v>0</v>
      </c>
      <c r="AY11" s="169">
        <f>+'TB-10'!AG357</f>
        <v>0</v>
      </c>
      <c r="AZ11" s="170">
        <f t="shared" si="27"/>
        <v>0</v>
      </c>
      <c r="BA11" s="169">
        <f>+'TB-10'!AH357</f>
        <v>0</v>
      </c>
      <c r="BB11" s="169">
        <f>+'TB-10'!AI357</f>
        <v>0</v>
      </c>
      <c r="BC11" s="170">
        <f t="shared" si="28"/>
        <v>0</v>
      </c>
      <c r="BD11" s="169">
        <f>+'TB-10'!AJ357</f>
        <v>0</v>
      </c>
      <c r="BE11" s="169">
        <f>+'TB-10'!AK357</f>
        <v>0</v>
      </c>
      <c r="BF11" s="171">
        <f t="shared" si="29"/>
        <v>0</v>
      </c>
      <c r="BG11" s="172">
        <f t="shared" si="0"/>
        <v>0</v>
      </c>
      <c r="BH11" s="172">
        <f t="shared" si="0"/>
        <v>0</v>
      </c>
      <c r="BI11" s="173">
        <f t="shared" si="1"/>
        <v>0</v>
      </c>
      <c r="BJ11" s="169">
        <f>+'TB-10'!B360</f>
        <v>0</v>
      </c>
      <c r="BK11" s="169">
        <f>+'TB-10'!C360</f>
        <v>0</v>
      </c>
      <c r="BL11" s="169">
        <f>+'TB-10'!B362</f>
        <v>0</v>
      </c>
      <c r="BM11" s="169">
        <f>+'TB-10'!C362</f>
        <v>0</v>
      </c>
      <c r="BN11" s="169">
        <f>+'TB-10'!B364</f>
        <v>0</v>
      </c>
      <c r="BO11" s="169">
        <f>+'TB-10'!C364</f>
        <v>0</v>
      </c>
      <c r="BP11" s="169">
        <f>+'TB-10'!B366</f>
        <v>0</v>
      </c>
      <c r="BQ11" s="169">
        <f>+'TB-10'!C366</f>
        <v>0</v>
      </c>
      <c r="BR11" s="169">
        <f>+'TB-10'!B368</f>
        <v>0</v>
      </c>
      <c r="BS11" s="169">
        <f>+'TB-10'!C368</f>
        <v>0</v>
      </c>
      <c r="BT11" s="169">
        <f>+'TB-10'!B370</f>
        <v>0</v>
      </c>
      <c r="BU11" s="169">
        <f>+'TB-10'!C370</f>
        <v>0</v>
      </c>
      <c r="BV11" s="169">
        <f>+'TB-10'!B372</f>
        <v>0</v>
      </c>
      <c r="BW11" s="169">
        <f>+'TB-10'!C372</f>
        <v>0</v>
      </c>
      <c r="BX11" s="169">
        <f>+'TB-10'!B374</f>
        <v>0</v>
      </c>
      <c r="BY11" s="169">
        <f>+'TB-10'!C374</f>
        <v>0</v>
      </c>
      <c r="BZ11" s="171">
        <f t="shared" si="2"/>
        <v>0</v>
      </c>
      <c r="CA11" s="171">
        <f t="shared" si="2"/>
        <v>0</v>
      </c>
      <c r="CB11" s="169">
        <f>+'TB-10'!D360</f>
        <v>0</v>
      </c>
      <c r="CC11" s="169">
        <f>+'TB-10'!E360</f>
        <v>0</v>
      </c>
      <c r="CD11" s="169">
        <f>+'TB-10'!D362</f>
        <v>0</v>
      </c>
      <c r="CE11" s="169">
        <f>+'TB-10'!E362</f>
        <v>0</v>
      </c>
      <c r="CF11" s="169">
        <f>+'TB-10'!D364</f>
        <v>0</v>
      </c>
      <c r="CG11" s="169">
        <f>+'TB-10'!E364</f>
        <v>0</v>
      </c>
      <c r="CH11" s="169">
        <f>+'TB-10'!D366</f>
        <v>0</v>
      </c>
      <c r="CI11" s="169">
        <f>+'TB-10'!E366</f>
        <v>0</v>
      </c>
      <c r="CJ11" s="169">
        <f>+'TB-10'!D368</f>
        <v>0</v>
      </c>
      <c r="CK11" s="169">
        <f>+'TB-10'!E368</f>
        <v>0</v>
      </c>
      <c r="CL11" s="169">
        <f>+'TB-10'!D370</f>
        <v>0</v>
      </c>
      <c r="CM11" s="169">
        <f>+'TB-10'!E370</f>
        <v>0</v>
      </c>
      <c r="CN11" s="169">
        <f>+'TB-10'!D372</f>
        <v>0</v>
      </c>
      <c r="CO11" s="169">
        <f>+'TB-10'!E372</f>
        <v>0</v>
      </c>
      <c r="CP11" s="169">
        <f>+'TB-10'!D374</f>
        <v>0</v>
      </c>
      <c r="CQ11" s="169">
        <f>+'TB-10'!E374</f>
        <v>0</v>
      </c>
      <c r="CR11" s="174">
        <f t="shared" si="3"/>
        <v>0</v>
      </c>
      <c r="CS11" s="174">
        <f t="shared" si="3"/>
        <v>0</v>
      </c>
      <c r="CT11" s="169">
        <f>+'TB-10'!F360</f>
        <v>0</v>
      </c>
      <c r="CU11" s="169">
        <f>+'TB-10'!G360</f>
        <v>0</v>
      </c>
      <c r="CV11" s="169">
        <f>+'TB-10'!F362</f>
        <v>0</v>
      </c>
      <c r="CW11" s="169">
        <f>+'TB-10'!G362</f>
        <v>0</v>
      </c>
      <c r="CX11" s="169">
        <f>+'TB-10'!F364</f>
        <v>0</v>
      </c>
      <c r="CY11" s="169">
        <f>+'TB-10'!G364</f>
        <v>0</v>
      </c>
      <c r="CZ11" s="169">
        <f>+'TB-10'!F366</f>
        <v>0</v>
      </c>
      <c r="DA11" s="169">
        <f>+'TB-10'!G366</f>
        <v>0</v>
      </c>
      <c r="DB11" s="169">
        <f>+'TB-10'!F368</f>
        <v>0</v>
      </c>
      <c r="DC11" s="169">
        <f>+'TB-10'!G368</f>
        <v>0</v>
      </c>
      <c r="DD11" s="169">
        <f>+'TB-10'!F370</f>
        <v>0</v>
      </c>
      <c r="DE11" s="169">
        <f>+'TB-10'!G370</f>
        <v>0</v>
      </c>
      <c r="DF11" s="169">
        <f>+'TB-10'!F372</f>
        <v>0</v>
      </c>
      <c r="DG11" s="169">
        <f>+'TB-10'!G372</f>
        <v>0</v>
      </c>
      <c r="DH11" s="169">
        <f>+'TB-10'!F374</f>
        <v>0</v>
      </c>
      <c r="DI11" s="169">
        <f>+'TB-10'!G374</f>
        <v>0</v>
      </c>
      <c r="DJ11" s="171">
        <f t="shared" si="4"/>
        <v>0</v>
      </c>
      <c r="DK11" s="173">
        <f t="shared" si="4"/>
        <v>0</v>
      </c>
      <c r="DL11" s="169">
        <f>+'TB-10'!H360</f>
        <v>0</v>
      </c>
      <c r="DM11" s="169">
        <f>+'TB-10'!I360</f>
        <v>0</v>
      </c>
      <c r="DN11" s="169">
        <f>+'TB-10'!H362</f>
        <v>0</v>
      </c>
      <c r="DO11" s="169">
        <f>+'TB-10'!I362</f>
        <v>0</v>
      </c>
      <c r="DP11" s="169">
        <f>+'TB-10'!H364</f>
        <v>0</v>
      </c>
      <c r="DQ11" s="169">
        <f>+'TB-10'!I364</f>
        <v>0</v>
      </c>
      <c r="DR11" s="169">
        <f>+'TB-10'!H366</f>
        <v>0</v>
      </c>
      <c r="DS11" s="169">
        <f>+'TB-10'!I366</f>
        <v>0</v>
      </c>
      <c r="DT11" s="169">
        <f>+'TB-10'!H368</f>
        <v>0</v>
      </c>
      <c r="DU11" s="169">
        <f>+'TB-10'!I368</f>
        <v>0</v>
      </c>
      <c r="DV11" s="169">
        <f>+'TB-10'!H370</f>
        <v>0</v>
      </c>
      <c r="DW11" s="169">
        <f>+'TB-10'!I370</f>
        <v>0</v>
      </c>
      <c r="DX11" s="169">
        <f>+'TB-10'!H372</f>
        <v>0</v>
      </c>
      <c r="DY11" s="169">
        <f>+'TB-10'!I372</f>
        <v>0</v>
      </c>
      <c r="DZ11" s="169">
        <f>+'TB-10'!H374</f>
        <v>0</v>
      </c>
      <c r="EA11" s="169">
        <f>+'TB-10'!I374</f>
        <v>0</v>
      </c>
      <c r="EB11" s="171">
        <f t="shared" si="5"/>
        <v>0</v>
      </c>
      <c r="EC11" s="173">
        <f t="shared" si="5"/>
        <v>0</v>
      </c>
      <c r="ED11" s="169">
        <f>+'TB-10'!J360</f>
        <v>0</v>
      </c>
      <c r="EE11" s="169">
        <f>+'TB-10'!K360</f>
        <v>0</v>
      </c>
      <c r="EF11" s="169">
        <f>+'TB-10'!J362</f>
        <v>0</v>
      </c>
      <c r="EG11" s="169">
        <f>+'TB-10'!K362</f>
        <v>0</v>
      </c>
      <c r="EH11" s="169">
        <f>+'TB-10'!J364</f>
        <v>0</v>
      </c>
      <c r="EI11" s="169">
        <f>+'TB-10'!K364</f>
        <v>0</v>
      </c>
      <c r="EJ11" s="169">
        <f>+'TB-10'!J366</f>
        <v>0</v>
      </c>
      <c r="EK11" s="169">
        <f>+'TB-10'!K366</f>
        <v>0</v>
      </c>
      <c r="EL11" s="169">
        <f>+'TB-10'!J368</f>
        <v>0</v>
      </c>
      <c r="EM11" s="169">
        <f>+'TB-10'!K368</f>
        <v>0</v>
      </c>
      <c r="EN11" s="169">
        <f>+'TB-10'!J370</f>
        <v>0</v>
      </c>
      <c r="EO11" s="169">
        <f>+'TB-10'!K370</f>
        <v>0</v>
      </c>
      <c r="EP11" s="169">
        <f>+'TB-10'!J372</f>
        <v>0</v>
      </c>
      <c r="EQ11" s="169">
        <f>+'TB-10'!K372</f>
        <v>0</v>
      </c>
      <c r="ER11" s="169">
        <f>+'TB-10'!J374</f>
        <v>0</v>
      </c>
      <c r="ES11" s="169">
        <f>+'TB-10'!K374</f>
        <v>0</v>
      </c>
      <c r="ET11" s="171">
        <f t="shared" si="6"/>
        <v>0</v>
      </c>
      <c r="EU11" s="173">
        <f t="shared" si="6"/>
        <v>0</v>
      </c>
      <c r="EV11" s="169">
        <f>+'TB-10'!L360</f>
        <v>0</v>
      </c>
      <c r="EW11" s="169">
        <f>+'TB-10'!M360</f>
        <v>0</v>
      </c>
      <c r="EX11" s="169">
        <f>+'TB-10'!L362</f>
        <v>0</v>
      </c>
      <c r="EY11" s="169">
        <f>+'TB-10'!M362</f>
        <v>0</v>
      </c>
      <c r="EZ11" s="169">
        <f>+'TB-10'!L364</f>
        <v>0</v>
      </c>
      <c r="FA11" s="169">
        <f>+'TB-10'!M364</f>
        <v>0</v>
      </c>
      <c r="FB11" s="169">
        <f>+'TB-10'!L366</f>
        <v>0</v>
      </c>
      <c r="FC11" s="169">
        <f>+'TB-10'!M366</f>
        <v>0</v>
      </c>
      <c r="FD11" s="169">
        <f>+'TB-10'!L368</f>
        <v>0</v>
      </c>
      <c r="FE11" s="169">
        <f>+'TB-10'!M368</f>
        <v>0</v>
      </c>
      <c r="FF11" s="169">
        <f>+'TB-10'!L370</f>
        <v>0</v>
      </c>
      <c r="FG11" s="169">
        <f>+'TB-10'!M370</f>
        <v>0</v>
      </c>
      <c r="FH11" s="169">
        <f>+'TB-10'!L372</f>
        <v>0</v>
      </c>
      <c r="FI11" s="169">
        <f>+'TB-10'!M372</f>
        <v>0</v>
      </c>
      <c r="FJ11" s="169">
        <f>+'TB-10'!L374</f>
        <v>0</v>
      </c>
      <c r="FK11" s="169">
        <f>+'TB-10'!M374</f>
        <v>0</v>
      </c>
      <c r="FL11" s="171">
        <f t="shared" si="7"/>
        <v>0</v>
      </c>
      <c r="FM11" s="173">
        <f t="shared" si="7"/>
        <v>0</v>
      </c>
      <c r="FN11" s="169">
        <f>+'TB-10'!N360</f>
        <v>0</v>
      </c>
      <c r="FO11" s="169">
        <f>+'TB-10'!O360</f>
        <v>0</v>
      </c>
      <c r="FP11" s="169">
        <f>+'TB-10'!N362</f>
        <v>0</v>
      </c>
      <c r="FQ11" s="169">
        <f>+'TB-10'!O362</f>
        <v>0</v>
      </c>
      <c r="FR11" s="169">
        <f>+'TB-10'!N364</f>
        <v>0</v>
      </c>
      <c r="FS11" s="169">
        <f>+'TB-10'!O364</f>
        <v>0</v>
      </c>
      <c r="FT11" s="169">
        <f>+'TB-10'!N366</f>
        <v>0</v>
      </c>
      <c r="FU11" s="169">
        <f>+'TB-10'!O366</f>
        <v>0</v>
      </c>
      <c r="FV11" s="169">
        <f>+'TB-10'!N368</f>
        <v>0</v>
      </c>
      <c r="FW11" s="169">
        <f>+'TB-10'!O368</f>
        <v>0</v>
      </c>
      <c r="FX11" s="169">
        <f>+'TB-10'!N370</f>
        <v>0</v>
      </c>
      <c r="FY11" s="169">
        <f>+'TB-10'!O370</f>
        <v>0</v>
      </c>
      <c r="FZ11" s="169">
        <f>+'TB-10'!N372</f>
        <v>0</v>
      </c>
      <c r="GA11" s="169">
        <f>+'TB-10'!O372</f>
        <v>0</v>
      </c>
      <c r="GB11" s="169">
        <f>+'TB-10'!N374</f>
        <v>0</v>
      </c>
      <c r="GC11" s="169">
        <f>+'TB-10'!O374</f>
        <v>0</v>
      </c>
      <c r="GD11" s="171">
        <f t="shared" si="8"/>
        <v>0</v>
      </c>
      <c r="GE11" s="173">
        <f t="shared" si="8"/>
        <v>0</v>
      </c>
      <c r="GF11" s="169">
        <f>+'TB-10'!P360</f>
        <v>0</v>
      </c>
      <c r="GG11" s="169">
        <f>+'TB-10'!Q360</f>
        <v>0</v>
      </c>
      <c r="GH11" s="169">
        <f>+'TB-10'!P362</f>
        <v>0</v>
      </c>
      <c r="GI11" s="169">
        <f>+'TB-10'!Q362</f>
        <v>0</v>
      </c>
      <c r="GJ11" s="169">
        <f>+'TB-10'!P364</f>
        <v>0</v>
      </c>
      <c r="GK11" s="169">
        <f>+'TB-10'!Q364</f>
        <v>0</v>
      </c>
      <c r="GL11" s="169">
        <f>+'TB-10'!P366</f>
        <v>0</v>
      </c>
      <c r="GM11" s="169">
        <f>+'TB-10'!Q366</f>
        <v>0</v>
      </c>
      <c r="GN11" s="169">
        <f>+'TB-10'!P368</f>
        <v>0</v>
      </c>
      <c r="GO11" s="169">
        <f>+'TB-10'!Q368</f>
        <v>0</v>
      </c>
      <c r="GP11" s="169">
        <f>+'TB-10'!P370</f>
        <v>0</v>
      </c>
      <c r="GQ11" s="169">
        <f>+'TB-10'!Q370</f>
        <v>0</v>
      </c>
      <c r="GR11" s="169">
        <f>+'TB-10'!P372</f>
        <v>0</v>
      </c>
      <c r="GS11" s="169">
        <f>+'TB-10'!Q372</f>
        <v>0</v>
      </c>
      <c r="GT11" s="169">
        <f>+'TB-10'!P374</f>
        <v>0</v>
      </c>
      <c r="GU11" s="169">
        <f>+'TB-10'!Q374</f>
        <v>0</v>
      </c>
      <c r="GV11" s="171">
        <f t="shared" si="9"/>
        <v>0</v>
      </c>
      <c r="GW11" s="173">
        <f t="shared" si="9"/>
        <v>0</v>
      </c>
      <c r="GX11" s="169">
        <f>+'TB-10'!R360</f>
        <v>0</v>
      </c>
      <c r="GY11" s="169">
        <f>+'TB-10'!S360</f>
        <v>0</v>
      </c>
      <c r="GZ11" s="169">
        <f>+'TB-10'!R362</f>
        <v>0</v>
      </c>
      <c r="HA11" s="169">
        <f>+'TB-10'!S362</f>
        <v>0</v>
      </c>
      <c r="HB11" s="169">
        <f>+'TB-10'!R364</f>
        <v>0</v>
      </c>
      <c r="HC11" s="169">
        <f>+'TB-10'!S364</f>
        <v>0</v>
      </c>
      <c r="HD11" s="169">
        <f>+'TB-10'!R366</f>
        <v>0</v>
      </c>
      <c r="HE11" s="169">
        <f>+'TB-10'!S366</f>
        <v>0</v>
      </c>
      <c r="HF11" s="169">
        <f>+'TB-10'!R368</f>
        <v>0</v>
      </c>
      <c r="HG11" s="169">
        <f>+'TB-10'!S368</f>
        <v>0</v>
      </c>
      <c r="HH11" s="169">
        <f>+'TB-10'!R370</f>
        <v>0</v>
      </c>
      <c r="HI11" s="169">
        <f>+'TB-10'!S370</f>
        <v>0</v>
      </c>
      <c r="HJ11" s="169">
        <f>+'TB-10'!R372</f>
        <v>0</v>
      </c>
      <c r="HK11" s="169">
        <f>+'TB-10'!S372</f>
        <v>0</v>
      </c>
      <c r="HL11" s="169">
        <f>+'TB-10'!R374</f>
        <v>0</v>
      </c>
      <c r="HM11" s="169">
        <f>+'TB-10'!S374</f>
        <v>0</v>
      </c>
      <c r="HN11" s="171">
        <f t="shared" si="10"/>
        <v>0</v>
      </c>
      <c r="HO11" s="173">
        <f t="shared" si="10"/>
        <v>0</v>
      </c>
      <c r="HP11" s="169">
        <f>+'TB-10'!T360</f>
        <v>0</v>
      </c>
      <c r="HQ11" s="169">
        <f>+'TB-10'!U360</f>
        <v>0</v>
      </c>
      <c r="HR11" s="169">
        <f>+'TB-10'!T362</f>
        <v>0</v>
      </c>
      <c r="HS11" s="169">
        <f>+'TB-10'!U362</f>
        <v>0</v>
      </c>
      <c r="HT11" s="169">
        <f>+'TB-10'!T364</f>
        <v>0</v>
      </c>
      <c r="HU11" s="169">
        <f>+'TB-10'!U364</f>
        <v>0</v>
      </c>
      <c r="HV11" s="169">
        <f>+'TB-10'!T366</f>
        <v>0</v>
      </c>
      <c r="HW11" s="169">
        <f>+'TB-10'!U366</f>
        <v>0</v>
      </c>
      <c r="HX11" s="169">
        <f>+'TB-10'!T368</f>
        <v>0</v>
      </c>
      <c r="HY11" s="169">
        <f>+'TB-10'!U368</f>
        <v>0</v>
      </c>
      <c r="HZ11" s="169">
        <f>+'TB-10'!T370</f>
        <v>0</v>
      </c>
      <c r="IA11" s="169">
        <f>+'TB-10'!U370</f>
        <v>0</v>
      </c>
      <c r="IB11" s="169">
        <f>+'TB-10'!T372</f>
        <v>0</v>
      </c>
      <c r="IC11" s="169">
        <f>+'TB-10'!U372</f>
        <v>0</v>
      </c>
      <c r="ID11" s="169">
        <f>+'TB-10'!T374</f>
        <v>0</v>
      </c>
      <c r="IE11" s="169">
        <f>+'TB-10'!U374</f>
        <v>0</v>
      </c>
      <c r="IF11" s="171">
        <f t="shared" si="11"/>
        <v>0</v>
      </c>
      <c r="IG11" s="172">
        <f t="shared" si="11"/>
        <v>0</v>
      </c>
    </row>
    <row r="12" spans="1:242" x14ac:dyDescent="0.25">
      <c r="A12" s="165">
        <v>7</v>
      </c>
      <c r="B12" s="166">
        <f>+Menu!$D$6</f>
        <v>0</v>
      </c>
      <c r="C12" s="167" t="str">
        <f>+Menu!$B15</f>
        <v/>
      </c>
      <c r="D12" s="168"/>
      <c r="E12" s="169">
        <f>+'TB-10'!B425</f>
        <v>0</v>
      </c>
      <c r="F12" s="169">
        <f>+'TB-10'!C425</f>
        <v>0</v>
      </c>
      <c r="G12" s="170">
        <f t="shared" si="12"/>
        <v>0</v>
      </c>
      <c r="H12" s="169">
        <f>+'TB-10'!D425</f>
        <v>0</v>
      </c>
      <c r="I12" s="169">
        <f>+'TB-10'!E425</f>
        <v>0</v>
      </c>
      <c r="J12" s="170">
        <f t="shared" si="13"/>
        <v>0</v>
      </c>
      <c r="K12" s="169">
        <f>+'TB-10'!F425</f>
        <v>0</v>
      </c>
      <c r="L12" s="169">
        <f>+'TB-10'!G425</f>
        <v>0</v>
      </c>
      <c r="M12" s="170">
        <f t="shared" si="14"/>
        <v>0</v>
      </c>
      <c r="N12" s="169">
        <f>+'TB-10'!H425</f>
        <v>0</v>
      </c>
      <c r="O12" s="169">
        <f>+'TB-10'!I425</f>
        <v>0</v>
      </c>
      <c r="P12" s="170">
        <f t="shared" si="15"/>
        <v>0</v>
      </c>
      <c r="Q12" s="169">
        <f>+'TB-10'!J425</f>
        <v>0</v>
      </c>
      <c r="R12" s="169">
        <f>+'TB-10'!K425</f>
        <v>0</v>
      </c>
      <c r="S12" s="170">
        <f t="shared" si="16"/>
        <v>0</v>
      </c>
      <c r="T12" s="169">
        <f>+'TB-10'!L425</f>
        <v>0</v>
      </c>
      <c r="U12" s="169">
        <f>+'TB-10'!M425</f>
        <v>0</v>
      </c>
      <c r="V12" s="170">
        <f t="shared" si="17"/>
        <v>0</v>
      </c>
      <c r="W12" s="169">
        <f>+'TB-10'!N425</f>
        <v>0</v>
      </c>
      <c r="X12" s="169">
        <f>+'TB-10'!O425</f>
        <v>0</v>
      </c>
      <c r="Y12" s="170">
        <f t="shared" si="18"/>
        <v>0</v>
      </c>
      <c r="Z12" s="169">
        <f>+'TB-10'!P425</f>
        <v>0</v>
      </c>
      <c r="AA12" s="169">
        <f>+'TB-10'!Q425</f>
        <v>0</v>
      </c>
      <c r="AB12" s="170">
        <f t="shared" si="19"/>
        <v>0</v>
      </c>
      <c r="AC12" s="169">
        <f>+'TB-10'!R425</f>
        <v>0</v>
      </c>
      <c r="AD12" s="169">
        <f>+'TB-10'!S425</f>
        <v>0</v>
      </c>
      <c r="AE12" s="170">
        <f t="shared" si="20"/>
        <v>0</v>
      </c>
      <c r="AF12" s="169">
        <f>+'TB-10'!T425</f>
        <v>0</v>
      </c>
      <c r="AG12" s="169">
        <f>+'TB-10'!U425</f>
        <v>0</v>
      </c>
      <c r="AH12" s="170">
        <f t="shared" si="21"/>
        <v>0</v>
      </c>
      <c r="AI12" s="169">
        <f>+'TB-10'!V425</f>
        <v>0</v>
      </c>
      <c r="AJ12" s="169">
        <f>+'TB-10'!W425</f>
        <v>0</v>
      </c>
      <c r="AK12" s="170">
        <f t="shared" si="22"/>
        <v>0</v>
      </c>
      <c r="AL12" s="169">
        <f>+'TB-10'!X425</f>
        <v>0</v>
      </c>
      <c r="AM12" s="169">
        <f>+'TB-10'!Y425</f>
        <v>0</v>
      </c>
      <c r="AN12" s="170">
        <f t="shared" si="23"/>
        <v>0</v>
      </c>
      <c r="AO12" s="169">
        <f>+'TB-10'!Z425</f>
        <v>0</v>
      </c>
      <c r="AP12" s="169">
        <f>+'TB-10'!AA425</f>
        <v>0</v>
      </c>
      <c r="AQ12" s="170">
        <f t="shared" si="24"/>
        <v>0</v>
      </c>
      <c r="AR12" s="169">
        <f>+'TB-10'!AB425</f>
        <v>0</v>
      </c>
      <c r="AS12" s="169">
        <f>+'TB-10'!AC425</f>
        <v>0</v>
      </c>
      <c r="AT12" s="170">
        <f t="shared" si="25"/>
        <v>0</v>
      </c>
      <c r="AU12" s="169">
        <f>+'TB-10'!AD425</f>
        <v>0</v>
      </c>
      <c r="AV12" s="169">
        <f>+'TB-10'!AE425</f>
        <v>0</v>
      </c>
      <c r="AW12" s="170">
        <f t="shared" si="26"/>
        <v>0</v>
      </c>
      <c r="AX12" s="169">
        <f>+'TB-10'!AF425</f>
        <v>0</v>
      </c>
      <c r="AY12" s="169">
        <f>+'TB-10'!AG425</f>
        <v>0</v>
      </c>
      <c r="AZ12" s="170">
        <f t="shared" si="27"/>
        <v>0</v>
      </c>
      <c r="BA12" s="169">
        <f>+'TB-10'!AH425</f>
        <v>0</v>
      </c>
      <c r="BB12" s="169">
        <f>+'TB-10'!AI425</f>
        <v>0</v>
      </c>
      <c r="BC12" s="170">
        <f t="shared" si="28"/>
        <v>0</v>
      </c>
      <c r="BD12" s="169">
        <f>+'TB-10'!AJ425</f>
        <v>0</v>
      </c>
      <c r="BE12" s="169">
        <f>+'TB-10'!AK425</f>
        <v>0</v>
      </c>
      <c r="BF12" s="171">
        <f t="shared" si="29"/>
        <v>0</v>
      </c>
      <c r="BG12" s="172">
        <f t="shared" si="0"/>
        <v>0</v>
      </c>
      <c r="BH12" s="172">
        <f t="shared" si="0"/>
        <v>0</v>
      </c>
      <c r="BI12" s="173">
        <f t="shared" si="1"/>
        <v>0</v>
      </c>
      <c r="BJ12" s="169">
        <f>+'TB-10'!B428</f>
        <v>0</v>
      </c>
      <c r="BK12" s="169">
        <f>+'TB-10'!C428</f>
        <v>0</v>
      </c>
      <c r="BL12" s="169">
        <f>+'TB-10'!B430</f>
        <v>0</v>
      </c>
      <c r="BM12" s="169">
        <f>+'TB-10'!C430</f>
        <v>0</v>
      </c>
      <c r="BN12" s="169">
        <f>+'TB-10'!B432</f>
        <v>0</v>
      </c>
      <c r="BO12" s="169">
        <f>+'TB-10'!C432</f>
        <v>0</v>
      </c>
      <c r="BP12" s="169">
        <f>+'TB-10'!B434</f>
        <v>0</v>
      </c>
      <c r="BQ12" s="169">
        <f>+'TB-10'!C434</f>
        <v>0</v>
      </c>
      <c r="BR12" s="169">
        <f>+'TB-10'!B436</f>
        <v>0</v>
      </c>
      <c r="BS12" s="169">
        <f>+'TB-10'!C436</f>
        <v>0</v>
      </c>
      <c r="BT12" s="169">
        <f>+'TB-10'!B438</f>
        <v>0</v>
      </c>
      <c r="BU12" s="169">
        <f>+'TB-10'!C438</f>
        <v>0</v>
      </c>
      <c r="BV12" s="169">
        <f>+'TB-10'!B440</f>
        <v>0</v>
      </c>
      <c r="BW12" s="169">
        <f>+'TB-10'!C440</f>
        <v>0</v>
      </c>
      <c r="BX12" s="169">
        <f>+'TB-10'!B442</f>
        <v>0</v>
      </c>
      <c r="BY12" s="169">
        <f>+'TB-10'!C442</f>
        <v>0</v>
      </c>
      <c r="BZ12" s="171">
        <f t="shared" si="2"/>
        <v>0</v>
      </c>
      <c r="CA12" s="171">
        <f t="shared" si="2"/>
        <v>0</v>
      </c>
      <c r="CB12" s="169">
        <f>+'TB-10'!D428</f>
        <v>0</v>
      </c>
      <c r="CC12" s="169">
        <f>+'TB-10'!E428</f>
        <v>0</v>
      </c>
      <c r="CD12" s="169">
        <f>+'TB-10'!D430</f>
        <v>0</v>
      </c>
      <c r="CE12" s="169">
        <f>+'TB-10'!E430</f>
        <v>0</v>
      </c>
      <c r="CF12" s="169">
        <f>+'TB-10'!D432</f>
        <v>0</v>
      </c>
      <c r="CG12" s="169">
        <f>+'TB-10'!E432</f>
        <v>0</v>
      </c>
      <c r="CH12" s="169">
        <f>+'TB-10'!D434</f>
        <v>0</v>
      </c>
      <c r="CI12" s="169">
        <f>+'TB-10'!E434</f>
        <v>0</v>
      </c>
      <c r="CJ12" s="169">
        <f>+'TB-10'!D436</f>
        <v>0</v>
      </c>
      <c r="CK12" s="169">
        <f>+'TB-10'!E436</f>
        <v>0</v>
      </c>
      <c r="CL12" s="169">
        <f>+'TB-10'!D438</f>
        <v>0</v>
      </c>
      <c r="CM12" s="169">
        <f>+'TB-10'!E438</f>
        <v>0</v>
      </c>
      <c r="CN12" s="169">
        <f>+'TB-10'!D440</f>
        <v>0</v>
      </c>
      <c r="CO12" s="169">
        <f>+'TB-10'!E440</f>
        <v>0</v>
      </c>
      <c r="CP12" s="169">
        <f>+'TB-10'!D442</f>
        <v>0</v>
      </c>
      <c r="CQ12" s="169">
        <f>+'TB-10'!E442</f>
        <v>0</v>
      </c>
      <c r="CR12" s="174">
        <f t="shared" si="3"/>
        <v>0</v>
      </c>
      <c r="CS12" s="174">
        <f t="shared" si="3"/>
        <v>0</v>
      </c>
      <c r="CT12" s="169">
        <f>+'TB-10'!F428</f>
        <v>0</v>
      </c>
      <c r="CU12" s="169">
        <f>+'TB-10'!G428</f>
        <v>0</v>
      </c>
      <c r="CV12" s="169">
        <f>+'TB-10'!F430</f>
        <v>0</v>
      </c>
      <c r="CW12" s="169">
        <f>+'TB-10'!G430</f>
        <v>0</v>
      </c>
      <c r="CX12" s="169">
        <f>+'TB-10'!F432</f>
        <v>0</v>
      </c>
      <c r="CY12" s="169">
        <f>+'TB-10'!G432</f>
        <v>0</v>
      </c>
      <c r="CZ12" s="169">
        <f>+'TB-10'!F434</f>
        <v>0</v>
      </c>
      <c r="DA12" s="169">
        <f>+'TB-10'!G434</f>
        <v>0</v>
      </c>
      <c r="DB12" s="169">
        <f>+'TB-10'!F436</f>
        <v>0</v>
      </c>
      <c r="DC12" s="169">
        <f>+'TB-10'!G436</f>
        <v>0</v>
      </c>
      <c r="DD12" s="169">
        <f>+'TB-10'!F438</f>
        <v>0</v>
      </c>
      <c r="DE12" s="169">
        <f>+'TB-10'!G438</f>
        <v>0</v>
      </c>
      <c r="DF12" s="169">
        <f>+'TB-10'!F440</f>
        <v>0</v>
      </c>
      <c r="DG12" s="169">
        <f>+'TB-10'!G440</f>
        <v>0</v>
      </c>
      <c r="DH12" s="169">
        <f>+'TB-10'!F442</f>
        <v>0</v>
      </c>
      <c r="DI12" s="169">
        <f>+'TB-10'!G442</f>
        <v>0</v>
      </c>
      <c r="DJ12" s="171">
        <f t="shared" si="4"/>
        <v>0</v>
      </c>
      <c r="DK12" s="173">
        <f t="shared" si="4"/>
        <v>0</v>
      </c>
      <c r="DL12" s="169">
        <f>+'TB-10'!H428</f>
        <v>0</v>
      </c>
      <c r="DM12" s="169">
        <f>+'TB-10'!I428</f>
        <v>0</v>
      </c>
      <c r="DN12" s="169">
        <f>+'TB-10'!H430</f>
        <v>0</v>
      </c>
      <c r="DO12" s="169">
        <f>+'TB-10'!I430</f>
        <v>0</v>
      </c>
      <c r="DP12" s="169">
        <f>+'TB-10'!H432</f>
        <v>0</v>
      </c>
      <c r="DQ12" s="169">
        <f>+'TB-10'!I432</f>
        <v>0</v>
      </c>
      <c r="DR12" s="169">
        <f>+'TB-10'!H434</f>
        <v>0</v>
      </c>
      <c r="DS12" s="169">
        <f>+'TB-10'!I434</f>
        <v>0</v>
      </c>
      <c r="DT12" s="169">
        <f>+'TB-10'!H436</f>
        <v>0</v>
      </c>
      <c r="DU12" s="169">
        <f>+'TB-10'!I436</f>
        <v>0</v>
      </c>
      <c r="DV12" s="169">
        <f>+'TB-10'!H438</f>
        <v>0</v>
      </c>
      <c r="DW12" s="169">
        <f>+'TB-10'!I438</f>
        <v>0</v>
      </c>
      <c r="DX12" s="169">
        <f>+'TB-10'!H440</f>
        <v>0</v>
      </c>
      <c r="DY12" s="169">
        <f>+'TB-10'!I440</f>
        <v>0</v>
      </c>
      <c r="DZ12" s="169">
        <f>+'TB-10'!H442</f>
        <v>0</v>
      </c>
      <c r="EA12" s="169">
        <f>+'TB-10'!I442</f>
        <v>0</v>
      </c>
      <c r="EB12" s="171">
        <f t="shared" si="5"/>
        <v>0</v>
      </c>
      <c r="EC12" s="173">
        <f t="shared" si="5"/>
        <v>0</v>
      </c>
      <c r="ED12" s="169">
        <f>+'TB-10'!J428</f>
        <v>0</v>
      </c>
      <c r="EE12" s="169">
        <f>+'TB-10'!K428</f>
        <v>0</v>
      </c>
      <c r="EF12" s="169">
        <f>+'TB-10'!J430</f>
        <v>0</v>
      </c>
      <c r="EG12" s="169">
        <f>+'TB-10'!K430</f>
        <v>0</v>
      </c>
      <c r="EH12" s="169">
        <f>+'TB-10'!J432</f>
        <v>0</v>
      </c>
      <c r="EI12" s="169">
        <f>+'TB-10'!K432</f>
        <v>0</v>
      </c>
      <c r="EJ12" s="169">
        <f>+'TB-10'!J434</f>
        <v>0</v>
      </c>
      <c r="EK12" s="169">
        <f>+'TB-10'!K434</f>
        <v>0</v>
      </c>
      <c r="EL12" s="169">
        <f>+'TB-10'!J436</f>
        <v>0</v>
      </c>
      <c r="EM12" s="169">
        <f>+'TB-10'!K436</f>
        <v>0</v>
      </c>
      <c r="EN12" s="169">
        <f>+'TB-10'!J438</f>
        <v>0</v>
      </c>
      <c r="EO12" s="169">
        <f>+'TB-10'!K438</f>
        <v>0</v>
      </c>
      <c r="EP12" s="169">
        <f>+'TB-10'!J440</f>
        <v>0</v>
      </c>
      <c r="EQ12" s="169">
        <f>+'TB-10'!K440</f>
        <v>0</v>
      </c>
      <c r="ER12" s="169">
        <f>+'TB-10'!J442</f>
        <v>0</v>
      </c>
      <c r="ES12" s="169">
        <f>+'TB-10'!K442</f>
        <v>0</v>
      </c>
      <c r="ET12" s="171">
        <f t="shared" si="6"/>
        <v>0</v>
      </c>
      <c r="EU12" s="173">
        <f t="shared" si="6"/>
        <v>0</v>
      </c>
      <c r="EV12" s="169">
        <f>+'TB-10'!L428</f>
        <v>0</v>
      </c>
      <c r="EW12" s="169">
        <f>+'TB-10'!M428</f>
        <v>0</v>
      </c>
      <c r="EX12" s="169">
        <f>+'TB-10'!L430</f>
        <v>0</v>
      </c>
      <c r="EY12" s="169">
        <f>+'TB-10'!M430</f>
        <v>0</v>
      </c>
      <c r="EZ12" s="169">
        <f>+'TB-10'!L432</f>
        <v>0</v>
      </c>
      <c r="FA12" s="169">
        <f>+'TB-10'!M432</f>
        <v>0</v>
      </c>
      <c r="FB12" s="169">
        <f>+'TB-10'!L434</f>
        <v>0</v>
      </c>
      <c r="FC12" s="169">
        <f>+'TB-10'!M434</f>
        <v>0</v>
      </c>
      <c r="FD12" s="169">
        <f>+'TB-10'!L436</f>
        <v>0</v>
      </c>
      <c r="FE12" s="169">
        <f>+'TB-10'!M436</f>
        <v>0</v>
      </c>
      <c r="FF12" s="169">
        <f>+'TB-10'!L438</f>
        <v>0</v>
      </c>
      <c r="FG12" s="169">
        <f>+'TB-10'!M438</f>
        <v>0</v>
      </c>
      <c r="FH12" s="169">
        <f>+'TB-10'!L440</f>
        <v>0</v>
      </c>
      <c r="FI12" s="169">
        <f>+'TB-10'!M440</f>
        <v>0</v>
      </c>
      <c r="FJ12" s="169">
        <f>+'TB-10'!L442</f>
        <v>0</v>
      </c>
      <c r="FK12" s="169">
        <f>+'TB-10'!M442</f>
        <v>0</v>
      </c>
      <c r="FL12" s="171">
        <f t="shared" si="7"/>
        <v>0</v>
      </c>
      <c r="FM12" s="173">
        <f t="shared" si="7"/>
        <v>0</v>
      </c>
      <c r="FN12" s="169">
        <f>+'TB-10'!N428</f>
        <v>0</v>
      </c>
      <c r="FO12" s="169">
        <f>+'TB-10'!O428</f>
        <v>0</v>
      </c>
      <c r="FP12" s="169">
        <f>+'TB-10'!N430</f>
        <v>0</v>
      </c>
      <c r="FQ12" s="169">
        <f>+'TB-10'!O430</f>
        <v>0</v>
      </c>
      <c r="FR12" s="169">
        <f>+'TB-10'!N432</f>
        <v>0</v>
      </c>
      <c r="FS12" s="169">
        <f>+'TB-10'!O432</f>
        <v>0</v>
      </c>
      <c r="FT12" s="169">
        <f>+'TB-10'!N434</f>
        <v>0</v>
      </c>
      <c r="FU12" s="169">
        <f>+'TB-10'!O434</f>
        <v>0</v>
      </c>
      <c r="FV12" s="169">
        <f>+'TB-10'!N436</f>
        <v>0</v>
      </c>
      <c r="FW12" s="169">
        <f>+'TB-10'!O436</f>
        <v>0</v>
      </c>
      <c r="FX12" s="169">
        <f>+'TB-10'!N438</f>
        <v>0</v>
      </c>
      <c r="FY12" s="169">
        <f>+'TB-10'!O438</f>
        <v>0</v>
      </c>
      <c r="FZ12" s="169">
        <f>+'TB-10'!N440</f>
        <v>0</v>
      </c>
      <c r="GA12" s="169">
        <f>+'TB-10'!O440</f>
        <v>0</v>
      </c>
      <c r="GB12" s="169">
        <f>+'TB-10'!N442</f>
        <v>0</v>
      </c>
      <c r="GC12" s="169">
        <f>+'TB-10'!O442</f>
        <v>0</v>
      </c>
      <c r="GD12" s="171">
        <f t="shared" si="8"/>
        <v>0</v>
      </c>
      <c r="GE12" s="173">
        <f t="shared" si="8"/>
        <v>0</v>
      </c>
      <c r="GF12" s="169">
        <f>+'TB-10'!P428</f>
        <v>0</v>
      </c>
      <c r="GG12" s="169">
        <f>+'TB-10'!Q428</f>
        <v>0</v>
      </c>
      <c r="GH12" s="169">
        <f>+'TB-10'!P430</f>
        <v>0</v>
      </c>
      <c r="GI12" s="169">
        <f>+'TB-10'!Q430</f>
        <v>0</v>
      </c>
      <c r="GJ12" s="169">
        <f>+'TB-10'!P432</f>
        <v>0</v>
      </c>
      <c r="GK12" s="169">
        <f>+'TB-10'!Q432</f>
        <v>0</v>
      </c>
      <c r="GL12" s="169">
        <f>+'TB-10'!P434</f>
        <v>0</v>
      </c>
      <c r="GM12" s="169">
        <f>+'TB-10'!Q434</f>
        <v>0</v>
      </c>
      <c r="GN12" s="169">
        <f>+'TB-10'!P436</f>
        <v>0</v>
      </c>
      <c r="GO12" s="169">
        <f>+'TB-10'!Q436</f>
        <v>0</v>
      </c>
      <c r="GP12" s="169">
        <f>+'TB-10'!P438</f>
        <v>0</v>
      </c>
      <c r="GQ12" s="169">
        <f>+'TB-10'!Q438</f>
        <v>0</v>
      </c>
      <c r="GR12" s="169">
        <f>+'TB-10'!P440</f>
        <v>0</v>
      </c>
      <c r="GS12" s="169">
        <f>+'TB-10'!Q440</f>
        <v>0</v>
      </c>
      <c r="GT12" s="169">
        <f>+'TB-10'!P442</f>
        <v>0</v>
      </c>
      <c r="GU12" s="169">
        <f>+'TB-10'!Q442</f>
        <v>0</v>
      </c>
      <c r="GV12" s="171">
        <f t="shared" si="9"/>
        <v>0</v>
      </c>
      <c r="GW12" s="173">
        <f t="shared" si="9"/>
        <v>0</v>
      </c>
      <c r="GX12" s="169">
        <f>+'TB-10'!R428</f>
        <v>0</v>
      </c>
      <c r="GY12" s="169">
        <f>+'TB-10'!S428</f>
        <v>0</v>
      </c>
      <c r="GZ12" s="169">
        <f>+'TB-10'!R430</f>
        <v>0</v>
      </c>
      <c r="HA12" s="169">
        <f>+'TB-10'!S430</f>
        <v>0</v>
      </c>
      <c r="HB12" s="169">
        <f>+'TB-10'!R432</f>
        <v>0</v>
      </c>
      <c r="HC12" s="169">
        <f>+'TB-10'!S432</f>
        <v>0</v>
      </c>
      <c r="HD12" s="169">
        <f>+'TB-10'!R434</f>
        <v>0</v>
      </c>
      <c r="HE12" s="169">
        <f>+'TB-10'!S434</f>
        <v>0</v>
      </c>
      <c r="HF12" s="169">
        <f>+'TB-10'!R436</f>
        <v>0</v>
      </c>
      <c r="HG12" s="169">
        <f>+'TB-10'!S436</f>
        <v>0</v>
      </c>
      <c r="HH12" s="169">
        <f>+'TB-10'!R438</f>
        <v>0</v>
      </c>
      <c r="HI12" s="169">
        <f>+'TB-10'!S438</f>
        <v>0</v>
      </c>
      <c r="HJ12" s="169">
        <f>+'TB-10'!R440</f>
        <v>0</v>
      </c>
      <c r="HK12" s="169">
        <f>+'TB-10'!S440</f>
        <v>0</v>
      </c>
      <c r="HL12" s="169">
        <f>+'TB-10'!R442</f>
        <v>0</v>
      </c>
      <c r="HM12" s="169">
        <f>+'TB-10'!S442</f>
        <v>0</v>
      </c>
      <c r="HN12" s="171">
        <f t="shared" si="10"/>
        <v>0</v>
      </c>
      <c r="HO12" s="173">
        <f t="shared" si="10"/>
        <v>0</v>
      </c>
      <c r="HP12" s="169">
        <f>+'TB-10'!T428</f>
        <v>0</v>
      </c>
      <c r="HQ12" s="169">
        <f>+'TB-10'!U428</f>
        <v>0</v>
      </c>
      <c r="HR12" s="169">
        <f>+'TB-10'!T430</f>
        <v>0</v>
      </c>
      <c r="HS12" s="169">
        <f>+'TB-10'!U430</f>
        <v>0</v>
      </c>
      <c r="HT12" s="169">
        <f>+'TB-10'!T432</f>
        <v>0</v>
      </c>
      <c r="HU12" s="169">
        <f>+'TB-10'!U432</f>
        <v>0</v>
      </c>
      <c r="HV12" s="169">
        <f>+'TB-10'!T434</f>
        <v>0</v>
      </c>
      <c r="HW12" s="169">
        <f>+'TB-10'!U434</f>
        <v>0</v>
      </c>
      <c r="HX12" s="169">
        <f>+'TB-10'!T436</f>
        <v>0</v>
      </c>
      <c r="HY12" s="169">
        <f>+'TB-10'!U436</f>
        <v>0</v>
      </c>
      <c r="HZ12" s="169">
        <f>+'TB-10'!T438</f>
        <v>0</v>
      </c>
      <c r="IA12" s="169">
        <f>+'TB-10'!U438</f>
        <v>0</v>
      </c>
      <c r="IB12" s="169">
        <f>+'TB-10'!T440</f>
        <v>0</v>
      </c>
      <c r="IC12" s="169">
        <f>+'TB-10'!U440</f>
        <v>0</v>
      </c>
      <c r="ID12" s="169">
        <f>+'TB-10'!T442</f>
        <v>0</v>
      </c>
      <c r="IE12" s="169">
        <f>+'TB-10'!U442</f>
        <v>0</v>
      </c>
      <c r="IF12" s="171">
        <f t="shared" si="11"/>
        <v>0</v>
      </c>
      <c r="IG12" s="172">
        <f t="shared" si="11"/>
        <v>0</v>
      </c>
    </row>
    <row r="13" spans="1:242" x14ac:dyDescent="0.25">
      <c r="A13" s="165">
        <v>8</v>
      </c>
      <c r="B13" s="166">
        <f>+Menu!$D$6</f>
        <v>0</v>
      </c>
      <c r="C13" s="167" t="str">
        <f>+Menu!$B16</f>
        <v/>
      </c>
      <c r="D13" s="168"/>
      <c r="E13" s="169">
        <f>+'TB-10'!B493</f>
        <v>0</v>
      </c>
      <c r="F13" s="169">
        <f>+'TB-10'!C493</f>
        <v>0</v>
      </c>
      <c r="G13" s="170">
        <f t="shared" si="12"/>
        <v>0</v>
      </c>
      <c r="H13" s="169">
        <f>+'TB-10'!D493</f>
        <v>0</v>
      </c>
      <c r="I13" s="169">
        <f>+'TB-10'!E493</f>
        <v>0</v>
      </c>
      <c r="J13" s="170">
        <f t="shared" si="13"/>
        <v>0</v>
      </c>
      <c r="K13" s="169">
        <f>+'TB-10'!F493</f>
        <v>0</v>
      </c>
      <c r="L13" s="169">
        <f>+'TB-10'!G493</f>
        <v>0</v>
      </c>
      <c r="M13" s="170">
        <f t="shared" si="14"/>
        <v>0</v>
      </c>
      <c r="N13" s="169">
        <f>+'TB-10'!H493</f>
        <v>0</v>
      </c>
      <c r="O13" s="169">
        <f>+'TB-10'!I493</f>
        <v>0</v>
      </c>
      <c r="P13" s="170">
        <f t="shared" si="15"/>
        <v>0</v>
      </c>
      <c r="Q13" s="169">
        <f>+'TB-10'!J493</f>
        <v>0</v>
      </c>
      <c r="R13" s="169">
        <f>+'TB-10'!K493</f>
        <v>0</v>
      </c>
      <c r="S13" s="170">
        <f t="shared" si="16"/>
        <v>0</v>
      </c>
      <c r="T13" s="169">
        <f>+'TB-10'!L493</f>
        <v>0</v>
      </c>
      <c r="U13" s="169">
        <f>+'TB-10'!M493</f>
        <v>0</v>
      </c>
      <c r="V13" s="170">
        <f t="shared" si="17"/>
        <v>0</v>
      </c>
      <c r="W13" s="169">
        <f>+'TB-10'!N493</f>
        <v>0</v>
      </c>
      <c r="X13" s="169">
        <f>+'TB-10'!O493</f>
        <v>0</v>
      </c>
      <c r="Y13" s="170">
        <f t="shared" si="18"/>
        <v>0</v>
      </c>
      <c r="Z13" s="169">
        <f>+'TB-10'!P493</f>
        <v>0</v>
      </c>
      <c r="AA13" s="169">
        <f>+'TB-10'!Q493</f>
        <v>0</v>
      </c>
      <c r="AB13" s="170">
        <f t="shared" si="19"/>
        <v>0</v>
      </c>
      <c r="AC13" s="169">
        <f>+'TB-10'!R493</f>
        <v>0</v>
      </c>
      <c r="AD13" s="169">
        <f>+'TB-10'!S493</f>
        <v>0</v>
      </c>
      <c r="AE13" s="170">
        <f t="shared" si="20"/>
        <v>0</v>
      </c>
      <c r="AF13" s="169">
        <f>+'TB-10'!T493</f>
        <v>0</v>
      </c>
      <c r="AG13" s="169">
        <f>+'TB-10'!U493</f>
        <v>0</v>
      </c>
      <c r="AH13" s="170">
        <f t="shared" si="21"/>
        <v>0</v>
      </c>
      <c r="AI13" s="169">
        <f>+'TB-10'!V493</f>
        <v>0</v>
      </c>
      <c r="AJ13" s="169">
        <f>+'TB-10'!W493</f>
        <v>0</v>
      </c>
      <c r="AK13" s="170">
        <f t="shared" si="22"/>
        <v>0</v>
      </c>
      <c r="AL13" s="169">
        <f>+'TB-10'!X493</f>
        <v>0</v>
      </c>
      <c r="AM13" s="169">
        <f>+'TB-10'!Y493</f>
        <v>0</v>
      </c>
      <c r="AN13" s="170">
        <f t="shared" si="23"/>
        <v>0</v>
      </c>
      <c r="AO13" s="169">
        <f>+'TB-10'!Z493</f>
        <v>0</v>
      </c>
      <c r="AP13" s="169">
        <f>+'TB-10'!AA493</f>
        <v>0</v>
      </c>
      <c r="AQ13" s="170">
        <f t="shared" si="24"/>
        <v>0</v>
      </c>
      <c r="AR13" s="169">
        <f>+'TB-10'!AB493</f>
        <v>0</v>
      </c>
      <c r="AS13" s="169">
        <f>+'TB-10'!AC493</f>
        <v>0</v>
      </c>
      <c r="AT13" s="170">
        <f t="shared" si="25"/>
        <v>0</v>
      </c>
      <c r="AU13" s="169">
        <f>+'TB-10'!AD493</f>
        <v>0</v>
      </c>
      <c r="AV13" s="169">
        <f>+'TB-10'!AE493</f>
        <v>0</v>
      </c>
      <c r="AW13" s="170">
        <f t="shared" si="26"/>
        <v>0</v>
      </c>
      <c r="AX13" s="169">
        <f>+'TB-10'!AF493</f>
        <v>0</v>
      </c>
      <c r="AY13" s="169">
        <f>+'TB-10'!AG493</f>
        <v>0</v>
      </c>
      <c r="AZ13" s="170">
        <f t="shared" si="27"/>
        <v>0</v>
      </c>
      <c r="BA13" s="169">
        <f>+'TB-10'!AH493</f>
        <v>0</v>
      </c>
      <c r="BB13" s="169">
        <f>+'TB-10'!AI493</f>
        <v>0</v>
      </c>
      <c r="BC13" s="170">
        <f t="shared" si="28"/>
        <v>0</v>
      </c>
      <c r="BD13" s="169">
        <f>+'TB-10'!AJ493</f>
        <v>0</v>
      </c>
      <c r="BE13" s="169">
        <f>+'TB-10'!AK493</f>
        <v>0</v>
      </c>
      <c r="BF13" s="171">
        <f t="shared" si="29"/>
        <v>0</v>
      </c>
      <c r="BG13" s="172">
        <f t="shared" si="0"/>
        <v>0</v>
      </c>
      <c r="BH13" s="172">
        <f t="shared" si="0"/>
        <v>0</v>
      </c>
      <c r="BI13" s="173">
        <f t="shared" si="1"/>
        <v>0</v>
      </c>
      <c r="BJ13" s="169">
        <f>+'TB-10'!B496</f>
        <v>0</v>
      </c>
      <c r="BK13" s="169">
        <f>+'TB-10'!C496</f>
        <v>0</v>
      </c>
      <c r="BL13" s="169">
        <f>+'TB-10'!B498</f>
        <v>0</v>
      </c>
      <c r="BM13" s="169">
        <f>+'TB-10'!C498</f>
        <v>0</v>
      </c>
      <c r="BN13" s="169">
        <f>+'TB-10'!B500</f>
        <v>0</v>
      </c>
      <c r="BO13" s="169">
        <f>+'TB-10'!C500</f>
        <v>0</v>
      </c>
      <c r="BP13" s="169">
        <f>+'TB-10'!B502</f>
        <v>0</v>
      </c>
      <c r="BQ13" s="169">
        <f>+'TB-10'!C502</f>
        <v>0</v>
      </c>
      <c r="BR13" s="169">
        <f>+'TB-10'!B504</f>
        <v>0</v>
      </c>
      <c r="BS13" s="169">
        <f>+'TB-10'!C504</f>
        <v>0</v>
      </c>
      <c r="BT13" s="169">
        <f>+'TB-10'!B506</f>
        <v>0</v>
      </c>
      <c r="BU13" s="169">
        <f>+'TB-10'!C506</f>
        <v>0</v>
      </c>
      <c r="BV13" s="169">
        <f>+'TB-10'!B508</f>
        <v>0</v>
      </c>
      <c r="BW13" s="169">
        <f>+'TB-10'!C508</f>
        <v>0</v>
      </c>
      <c r="BX13" s="169">
        <f>+'TB-10'!B510</f>
        <v>0</v>
      </c>
      <c r="BY13" s="169">
        <f>+'TB-10'!C510</f>
        <v>0</v>
      </c>
      <c r="BZ13" s="171">
        <f t="shared" si="2"/>
        <v>0</v>
      </c>
      <c r="CA13" s="171">
        <f t="shared" si="2"/>
        <v>0</v>
      </c>
      <c r="CB13" s="169">
        <f>+'TB-10'!D496</f>
        <v>0</v>
      </c>
      <c r="CC13" s="169">
        <f>+'TB-10'!E496</f>
        <v>0</v>
      </c>
      <c r="CD13" s="169">
        <f>+'TB-10'!D498</f>
        <v>0</v>
      </c>
      <c r="CE13" s="169">
        <f>+'TB-10'!E498</f>
        <v>0</v>
      </c>
      <c r="CF13" s="169">
        <f>+'TB-10'!D500</f>
        <v>0</v>
      </c>
      <c r="CG13" s="169">
        <f>+'TB-10'!E500</f>
        <v>0</v>
      </c>
      <c r="CH13" s="169">
        <f>+'TB-10'!D502</f>
        <v>0</v>
      </c>
      <c r="CI13" s="169">
        <f>+'TB-10'!E502</f>
        <v>0</v>
      </c>
      <c r="CJ13" s="169">
        <f>+'TB-10'!D504</f>
        <v>0</v>
      </c>
      <c r="CK13" s="169">
        <f>+'TB-10'!E504</f>
        <v>0</v>
      </c>
      <c r="CL13" s="169">
        <f>+'TB-10'!D506</f>
        <v>0</v>
      </c>
      <c r="CM13" s="169">
        <f>+'TB-10'!E506</f>
        <v>0</v>
      </c>
      <c r="CN13" s="169">
        <f>+'TB-10'!D508</f>
        <v>0</v>
      </c>
      <c r="CO13" s="169">
        <f>+'TB-10'!E508</f>
        <v>0</v>
      </c>
      <c r="CP13" s="169">
        <f>+'TB-10'!D510</f>
        <v>0</v>
      </c>
      <c r="CQ13" s="169">
        <f>+'TB-10'!E510</f>
        <v>0</v>
      </c>
      <c r="CR13" s="174">
        <f t="shared" si="3"/>
        <v>0</v>
      </c>
      <c r="CS13" s="174">
        <f t="shared" si="3"/>
        <v>0</v>
      </c>
      <c r="CT13" s="169">
        <f>+'TB-10'!F496</f>
        <v>0</v>
      </c>
      <c r="CU13" s="169">
        <f>+'TB-10'!G496</f>
        <v>0</v>
      </c>
      <c r="CV13" s="169">
        <f>+'TB-10'!F498</f>
        <v>0</v>
      </c>
      <c r="CW13" s="169">
        <f>+'TB-10'!G498</f>
        <v>0</v>
      </c>
      <c r="CX13" s="169">
        <f>+'TB-10'!F500</f>
        <v>0</v>
      </c>
      <c r="CY13" s="169">
        <f>+'TB-10'!G500</f>
        <v>0</v>
      </c>
      <c r="CZ13" s="169">
        <f>+'TB-10'!F502</f>
        <v>0</v>
      </c>
      <c r="DA13" s="169">
        <f>+'TB-10'!G502</f>
        <v>0</v>
      </c>
      <c r="DB13" s="169">
        <f>+'TB-10'!F504</f>
        <v>0</v>
      </c>
      <c r="DC13" s="169">
        <f>+'TB-10'!G504</f>
        <v>0</v>
      </c>
      <c r="DD13" s="169">
        <f>+'TB-10'!F506</f>
        <v>0</v>
      </c>
      <c r="DE13" s="169">
        <f>+'TB-10'!G506</f>
        <v>0</v>
      </c>
      <c r="DF13" s="169">
        <f>+'TB-10'!F508</f>
        <v>0</v>
      </c>
      <c r="DG13" s="169">
        <f>+'TB-10'!G508</f>
        <v>0</v>
      </c>
      <c r="DH13" s="169">
        <f>+'TB-10'!F510</f>
        <v>0</v>
      </c>
      <c r="DI13" s="169">
        <f>+'TB-10'!G510</f>
        <v>0</v>
      </c>
      <c r="DJ13" s="171">
        <f t="shared" si="4"/>
        <v>0</v>
      </c>
      <c r="DK13" s="173">
        <f t="shared" si="4"/>
        <v>0</v>
      </c>
      <c r="DL13" s="169">
        <f>+'TB-10'!H496</f>
        <v>0</v>
      </c>
      <c r="DM13" s="169">
        <f>+'TB-10'!I496</f>
        <v>0</v>
      </c>
      <c r="DN13" s="169">
        <f>+'TB-10'!H498</f>
        <v>0</v>
      </c>
      <c r="DO13" s="169">
        <f>+'TB-10'!I498</f>
        <v>0</v>
      </c>
      <c r="DP13" s="169">
        <f>+'TB-10'!H500</f>
        <v>0</v>
      </c>
      <c r="DQ13" s="169">
        <f>+'TB-10'!I500</f>
        <v>0</v>
      </c>
      <c r="DR13" s="169">
        <f>+'TB-10'!H502</f>
        <v>0</v>
      </c>
      <c r="DS13" s="169">
        <f>+'TB-10'!I502</f>
        <v>0</v>
      </c>
      <c r="DT13" s="169">
        <f>+'TB-10'!H504</f>
        <v>0</v>
      </c>
      <c r="DU13" s="169">
        <f>+'TB-10'!I504</f>
        <v>0</v>
      </c>
      <c r="DV13" s="169">
        <f>+'TB-10'!H506</f>
        <v>0</v>
      </c>
      <c r="DW13" s="169">
        <f>+'TB-10'!I506</f>
        <v>0</v>
      </c>
      <c r="DX13" s="169">
        <f>+'TB-10'!H508</f>
        <v>0</v>
      </c>
      <c r="DY13" s="169">
        <f>+'TB-10'!I508</f>
        <v>0</v>
      </c>
      <c r="DZ13" s="169">
        <f>+'TB-10'!H510</f>
        <v>0</v>
      </c>
      <c r="EA13" s="169">
        <f>+'TB-10'!I510</f>
        <v>0</v>
      </c>
      <c r="EB13" s="171">
        <f t="shared" si="5"/>
        <v>0</v>
      </c>
      <c r="EC13" s="173">
        <f t="shared" si="5"/>
        <v>0</v>
      </c>
      <c r="ED13" s="169">
        <f>+'TB-10'!J496</f>
        <v>0</v>
      </c>
      <c r="EE13" s="169">
        <f>+'TB-10'!K496</f>
        <v>0</v>
      </c>
      <c r="EF13" s="169">
        <f>+'TB-10'!J498</f>
        <v>0</v>
      </c>
      <c r="EG13" s="169">
        <f>+'TB-10'!K498</f>
        <v>0</v>
      </c>
      <c r="EH13" s="169">
        <f>+'TB-10'!J500</f>
        <v>0</v>
      </c>
      <c r="EI13" s="169">
        <f>+'TB-10'!K500</f>
        <v>0</v>
      </c>
      <c r="EJ13" s="169">
        <f>+'TB-10'!J502</f>
        <v>0</v>
      </c>
      <c r="EK13" s="169">
        <f>+'TB-10'!K502</f>
        <v>0</v>
      </c>
      <c r="EL13" s="169">
        <f>+'TB-10'!J504</f>
        <v>0</v>
      </c>
      <c r="EM13" s="169">
        <f>+'TB-10'!K504</f>
        <v>0</v>
      </c>
      <c r="EN13" s="169">
        <f>+'TB-10'!J506</f>
        <v>0</v>
      </c>
      <c r="EO13" s="169">
        <f>+'TB-10'!K506</f>
        <v>0</v>
      </c>
      <c r="EP13" s="169">
        <f>+'TB-10'!J508</f>
        <v>0</v>
      </c>
      <c r="EQ13" s="169">
        <f>+'TB-10'!K508</f>
        <v>0</v>
      </c>
      <c r="ER13" s="169">
        <f>+'TB-10'!J510</f>
        <v>0</v>
      </c>
      <c r="ES13" s="169">
        <f>+'TB-10'!K510</f>
        <v>0</v>
      </c>
      <c r="ET13" s="171">
        <f t="shared" si="6"/>
        <v>0</v>
      </c>
      <c r="EU13" s="173">
        <f t="shared" si="6"/>
        <v>0</v>
      </c>
      <c r="EV13" s="169">
        <f>+'TB-10'!L496</f>
        <v>0</v>
      </c>
      <c r="EW13" s="169">
        <f>+'TB-10'!M496</f>
        <v>0</v>
      </c>
      <c r="EX13" s="169">
        <f>+'TB-10'!L498</f>
        <v>0</v>
      </c>
      <c r="EY13" s="169">
        <f>+'TB-10'!M498</f>
        <v>0</v>
      </c>
      <c r="EZ13" s="169">
        <f>+'TB-10'!L500</f>
        <v>0</v>
      </c>
      <c r="FA13" s="169">
        <f>+'TB-10'!M500</f>
        <v>0</v>
      </c>
      <c r="FB13" s="169">
        <f>+'TB-10'!L502</f>
        <v>0</v>
      </c>
      <c r="FC13" s="169">
        <f>+'TB-10'!M502</f>
        <v>0</v>
      </c>
      <c r="FD13" s="169">
        <f>+'TB-10'!L504</f>
        <v>0</v>
      </c>
      <c r="FE13" s="169">
        <f>+'TB-10'!M504</f>
        <v>0</v>
      </c>
      <c r="FF13" s="169">
        <f>+'TB-10'!L506</f>
        <v>0</v>
      </c>
      <c r="FG13" s="169">
        <f>+'TB-10'!M506</f>
        <v>0</v>
      </c>
      <c r="FH13" s="169">
        <f>+'TB-10'!L508</f>
        <v>0</v>
      </c>
      <c r="FI13" s="169">
        <f>+'TB-10'!M508</f>
        <v>0</v>
      </c>
      <c r="FJ13" s="169">
        <f>+'TB-10'!L510</f>
        <v>0</v>
      </c>
      <c r="FK13" s="169">
        <f>+'TB-10'!M510</f>
        <v>0</v>
      </c>
      <c r="FL13" s="171">
        <f t="shared" si="7"/>
        <v>0</v>
      </c>
      <c r="FM13" s="173">
        <f t="shared" si="7"/>
        <v>0</v>
      </c>
      <c r="FN13" s="169">
        <f>+'TB-10'!N496</f>
        <v>0</v>
      </c>
      <c r="FO13" s="169">
        <f>+'TB-10'!O496</f>
        <v>0</v>
      </c>
      <c r="FP13" s="169">
        <f>+'TB-10'!N498</f>
        <v>0</v>
      </c>
      <c r="FQ13" s="169">
        <f>+'TB-10'!O498</f>
        <v>0</v>
      </c>
      <c r="FR13" s="169">
        <f>+'TB-10'!N500</f>
        <v>0</v>
      </c>
      <c r="FS13" s="169">
        <f>+'TB-10'!O500</f>
        <v>0</v>
      </c>
      <c r="FT13" s="169">
        <f>+'TB-10'!N502</f>
        <v>0</v>
      </c>
      <c r="FU13" s="169">
        <f>+'TB-10'!O502</f>
        <v>0</v>
      </c>
      <c r="FV13" s="169">
        <f>+'TB-10'!N504</f>
        <v>0</v>
      </c>
      <c r="FW13" s="169">
        <f>+'TB-10'!O504</f>
        <v>0</v>
      </c>
      <c r="FX13" s="169">
        <f>+'TB-10'!N506</f>
        <v>0</v>
      </c>
      <c r="FY13" s="169">
        <f>+'TB-10'!O506</f>
        <v>0</v>
      </c>
      <c r="FZ13" s="169">
        <f>+'TB-10'!N508</f>
        <v>0</v>
      </c>
      <c r="GA13" s="169">
        <f>+'TB-10'!O508</f>
        <v>0</v>
      </c>
      <c r="GB13" s="169">
        <f>+'TB-10'!N510</f>
        <v>0</v>
      </c>
      <c r="GC13" s="169">
        <f>+'TB-10'!O510</f>
        <v>0</v>
      </c>
      <c r="GD13" s="171">
        <f t="shared" si="8"/>
        <v>0</v>
      </c>
      <c r="GE13" s="173">
        <f t="shared" si="8"/>
        <v>0</v>
      </c>
      <c r="GF13" s="169">
        <f>+'TB-10'!P496</f>
        <v>0</v>
      </c>
      <c r="GG13" s="169">
        <f>+'TB-10'!Q496</f>
        <v>0</v>
      </c>
      <c r="GH13" s="169">
        <f>+'TB-10'!P498</f>
        <v>0</v>
      </c>
      <c r="GI13" s="169">
        <f>+'TB-10'!Q498</f>
        <v>0</v>
      </c>
      <c r="GJ13" s="169">
        <f>+'TB-10'!P500</f>
        <v>0</v>
      </c>
      <c r="GK13" s="169">
        <f>+'TB-10'!Q500</f>
        <v>0</v>
      </c>
      <c r="GL13" s="169">
        <f>+'TB-10'!P502</f>
        <v>0</v>
      </c>
      <c r="GM13" s="169">
        <f>+'TB-10'!Q502</f>
        <v>0</v>
      </c>
      <c r="GN13" s="169">
        <f>+'TB-10'!P504</f>
        <v>0</v>
      </c>
      <c r="GO13" s="169">
        <f>+'TB-10'!Q504</f>
        <v>0</v>
      </c>
      <c r="GP13" s="169">
        <f>+'TB-10'!P506</f>
        <v>0</v>
      </c>
      <c r="GQ13" s="169">
        <f>+'TB-10'!Q506</f>
        <v>0</v>
      </c>
      <c r="GR13" s="169">
        <f>+'TB-10'!P508</f>
        <v>0</v>
      </c>
      <c r="GS13" s="169">
        <f>+'TB-10'!Q508</f>
        <v>0</v>
      </c>
      <c r="GT13" s="169">
        <f>+'TB-10'!P510</f>
        <v>0</v>
      </c>
      <c r="GU13" s="169">
        <f>+'TB-10'!Q510</f>
        <v>0</v>
      </c>
      <c r="GV13" s="171">
        <f t="shared" si="9"/>
        <v>0</v>
      </c>
      <c r="GW13" s="173">
        <f t="shared" si="9"/>
        <v>0</v>
      </c>
      <c r="GX13" s="169">
        <f>+'TB-10'!R496</f>
        <v>0</v>
      </c>
      <c r="GY13" s="169">
        <f>+'TB-10'!S496</f>
        <v>0</v>
      </c>
      <c r="GZ13" s="169">
        <f>+'TB-10'!R498</f>
        <v>0</v>
      </c>
      <c r="HA13" s="169">
        <f>+'TB-10'!S498</f>
        <v>0</v>
      </c>
      <c r="HB13" s="169">
        <f>+'TB-10'!R500</f>
        <v>0</v>
      </c>
      <c r="HC13" s="169">
        <f>+'TB-10'!S500</f>
        <v>0</v>
      </c>
      <c r="HD13" s="169">
        <f>+'TB-10'!R502</f>
        <v>0</v>
      </c>
      <c r="HE13" s="169">
        <f>+'TB-10'!S502</f>
        <v>0</v>
      </c>
      <c r="HF13" s="169">
        <f>+'TB-10'!R504</f>
        <v>0</v>
      </c>
      <c r="HG13" s="169">
        <f>+'TB-10'!S504</f>
        <v>0</v>
      </c>
      <c r="HH13" s="169">
        <f>+'TB-10'!R506</f>
        <v>0</v>
      </c>
      <c r="HI13" s="169">
        <f>+'TB-10'!S506</f>
        <v>0</v>
      </c>
      <c r="HJ13" s="169">
        <f>+'TB-10'!R508</f>
        <v>0</v>
      </c>
      <c r="HK13" s="169">
        <f>+'TB-10'!S508</f>
        <v>0</v>
      </c>
      <c r="HL13" s="169">
        <f>+'TB-10'!R510</f>
        <v>0</v>
      </c>
      <c r="HM13" s="169">
        <f>+'TB-10'!S510</f>
        <v>0</v>
      </c>
      <c r="HN13" s="171">
        <f t="shared" si="10"/>
        <v>0</v>
      </c>
      <c r="HO13" s="173">
        <f t="shared" si="10"/>
        <v>0</v>
      </c>
      <c r="HP13" s="169">
        <f>+'TB-10'!T496</f>
        <v>0</v>
      </c>
      <c r="HQ13" s="169">
        <f>+'TB-10'!U496</f>
        <v>0</v>
      </c>
      <c r="HR13" s="169">
        <f>+'TB-10'!T498</f>
        <v>0</v>
      </c>
      <c r="HS13" s="169">
        <f>+'TB-10'!U498</f>
        <v>0</v>
      </c>
      <c r="HT13" s="169">
        <f>+'TB-10'!T500</f>
        <v>0</v>
      </c>
      <c r="HU13" s="169">
        <f>+'TB-10'!U500</f>
        <v>0</v>
      </c>
      <c r="HV13" s="169">
        <f>+'TB-10'!T502</f>
        <v>0</v>
      </c>
      <c r="HW13" s="169">
        <f>+'TB-10'!U502</f>
        <v>0</v>
      </c>
      <c r="HX13" s="169">
        <f>+'TB-10'!T504</f>
        <v>0</v>
      </c>
      <c r="HY13" s="169">
        <f>+'TB-10'!U504</f>
        <v>0</v>
      </c>
      <c r="HZ13" s="169">
        <f>+'TB-10'!T506</f>
        <v>0</v>
      </c>
      <c r="IA13" s="169">
        <f>+'TB-10'!U506</f>
        <v>0</v>
      </c>
      <c r="IB13" s="169">
        <f>+'TB-10'!T508</f>
        <v>0</v>
      </c>
      <c r="IC13" s="169">
        <f>+'TB-10'!U508</f>
        <v>0</v>
      </c>
      <c r="ID13" s="169">
        <f>+'TB-10'!T510</f>
        <v>0</v>
      </c>
      <c r="IE13" s="169">
        <f>+'TB-10'!U510</f>
        <v>0</v>
      </c>
      <c r="IF13" s="171">
        <f t="shared" si="11"/>
        <v>0</v>
      </c>
      <c r="IG13" s="172">
        <f t="shared" si="11"/>
        <v>0</v>
      </c>
    </row>
    <row r="14" spans="1:242" x14ac:dyDescent="0.25">
      <c r="A14" s="165">
        <v>9</v>
      </c>
      <c r="B14" s="166">
        <f>+Menu!$D$6</f>
        <v>0</v>
      </c>
      <c r="C14" s="167" t="str">
        <f>+Menu!$B17</f>
        <v/>
      </c>
      <c r="D14" s="168"/>
      <c r="E14" s="169">
        <f>+'TB-10'!B561</f>
        <v>0</v>
      </c>
      <c r="F14" s="169">
        <f>+'TB-10'!C561</f>
        <v>0</v>
      </c>
      <c r="G14" s="170">
        <f t="shared" si="12"/>
        <v>0</v>
      </c>
      <c r="H14" s="169">
        <f>+'TB-10'!D561</f>
        <v>0</v>
      </c>
      <c r="I14" s="169">
        <f>+'TB-10'!E561</f>
        <v>0</v>
      </c>
      <c r="J14" s="170">
        <f t="shared" si="13"/>
        <v>0</v>
      </c>
      <c r="K14" s="169">
        <f>+'TB-10'!F561</f>
        <v>0</v>
      </c>
      <c r="L14" s="169">
        <f>+'TB-10'!G561</f>
        <v>0</v>
      </c>
      <c r="M14" s="170">
        <f t="shared" si="14"/>
        <v>0</v>
      </c>
      <c r="N14" s="169">
        <f>+'TB-10'!H561</f>
        <v>0</v>
      </c>
      <c r="O14" s="169">
        <f>+'TB-10'!I561</f>
        <v>0</v>
      </c>
      <c r="P14" s="170">
        <f t="shared" si="15"/>
        <v>0</v>
      </c>
      <c r="Q14" s="169">
        <f>+'TB-10'!J561</f>
        <v>0</v>
      </c>
      <c r="R14" s="169">
        <f>+'TB-10'!K561</f>
        <v>0</v>
      </c>
      <c r="S14" s="170">
        <f t="shared" si="16"/>
        <v>0</v>
      </c>
      <c r="T14" s="169">
        <f>+'TB-10'!L561</f>
        <v>0</v>
      </c>
      <c r="U14" s="169">
        <f>+'TB-10'!M561</f>
        <v>0</v>
      </c>
      <c r="V14" s="170">
        <f t="shared" si="17"/>
        <v>0</v>
      </c>
      <c r="W14" s="169">
        <f>+'TB-10'!N561</f>
        <v>0</v>
      </c>
      <c r="X14" s="169">
        <f>+'TB-10'!O561</f>
        <v>0</v>
      </c>
      <c r="Y14" s="170">
        <f t="shared" si="18"/>
        <v>0</v>
      </c>
      <c r="Z14" s="169">
        <f>+'TB-10'!P561</f>
        <v>0</v>
      </c>
      <c r="AA14" s="169">
        <f>+'TB-10'!Q561</f>
        <v>0</v>
      </c>
      <c r="AB14" s="170">
        <f t="shared" si="19"/>
        <v>0</v>
      </c>
      <c r="AC14" s="169">
        <f>+'TB-10'!R561</f>
        <v>0</v>
      </c>
      <c r="AD14" s="169">
        <f>+'TB-10'!S561</f>
        <v>0</v>
      </c>
      <c r="AE14" s="170">
        <f t="shared" si="20"/>
        <v>0</v>
      </c>
      <c r="AF14" s="169">
        <f>+'TB-10'!T561</f>
        <v>0</v>
      </c>
      <c r="AG14" s="169">
        <f>+'TB-10'!U561</f>
        <v>0</v>
      </c>
      <c r="AH14" s="170">
        <f t="shared" si="21"/>
        <v>0</v>
      </c>
      <c r="AI14" s="169">
        <f>+'TB-10'!V561</f>
        <v>0</v>
      </c>
      <c r="AJ14" s="169">
        <f>+'TB-10'!W561</f>
        <v>0</v>
      </c>
      <c r="AK14" s="170">
        <f t="shared" si="22"/>
        <v>0</v>
      </c>
      <c r="AL14" s="169">
        <f>+'TB-10'!X561</f>
        <v>0</v>
      </c>
      <c r="AM14" s="169">
        <f>+'TB-10'!Y561</f>
        <v>0</v>
      </c>
      <c r="AN14" s="170">
        <f t="shared" si="23"/>
        <v>0</v>
      </c>
      <c r="AO14" s="169">
        <f>+'TB-10'!Z561</f>
        <v>0</v>
      </c>
      <c r="AP14" s="169">
        <f>+'TB-10'!AA561</f>
        <v>0</v>
      </c>
      <c r="AQ14" s="170">
        <f t="shared" si="24"/>
        <v>0</v>
      </c>
      <c r="AR14" s="169">
        <f>+'TB-10'!AB561</f>
        <v>0</v>
      </c>
      <c r="AS14" s="169">
        <f>+'TB-10'!AC561</f>
        <v>0</v>
      </c>
      <c r="AT14" s="170">
        <f t="shared" si="25"/>
        <v>0</v>
      </c>
      <c r="AU14" s="169">
        <f>+'TB-10'!AD561</f>
        <v>0</v>
      </c>
      <c r="AV14" s="169">
        <f>+'TB-10'!AE561</f>
        <v>0</v>
      </c>
      <c r="AW14" s="170">
        <f t="shared" si="26"/>
        <v>0</v>
      </c>
      <c r="AX14" s="169">
        <f>+'TB-10'!AF561</f>
        <v>0</v>
      </c>
      <c r="AY14" s="169">
        <f>+'TB-10'!AG561</f>
        <v>0</v>
      </c>
      <c r="AZ14" s="170">
        <f t="shared" si="27"/>
        <v>0</v>
      </c>
      <c r="BA14" s="169">
        <f>+'TB-10'!AH561</f>
        <v>0</v>
      </c>
      <c r="BB14" s="169">
        <f>+'TB-10'!AI561</f>
        <v>0</v>
      </c>
      <c r="BC14" s="170">
        <f t="shared" si="28"/>
        <v>0</v>
      </c>
      <c r="BD14" s="169">
        <f>+'TB-10'!AJ561</f>
        <v>0</v>
      </c>
      <c r="BE14" s="169">
        <f>+'TB-10'!AK561</f>
        <v>0</v>
      </c>
      <c r="BF14" s="171">
        <f t="shared" si="29"/>
        <v>0</v>
      </c>
      <c r="BG14" s="172">
        <f t="shared" si="0"/>
        <v>0</v>
      </c>
      <c r="BH14" s="172">
        <f t="shared" si="0"/>
        <v>0</v>
      </c>
      <c r="BI14" s="173">
        <f t="shared" si="1"/>
        <v>0</v>
      </c>
      <c r="BJ14" s="169">
        <f>+'TB-10'!B564</f>
        <v>0</v>
      </c>
      <c r="BK14" s="169">
        <f>+'TB-10'!C564</f>
        <v>0</v>
      </c>
      <c r="BL14" s="169">
        <f>+'TB-10'!B566</f>
        <v>0</v>
      </c>
      <c r="BM14" s="169">
        <f>+'TB-10'!C566</f>
        <v>0</v>
      </c>
      <c r="BN14" s="169">
        <f>+'TB-10'!B568</f>
        <v>0</v>
      </c>
      <c r="BO14" s="169">
        <f>+'TB-10'!C568</f>
        <v>0</v>
      </c>
      <c r="BP14" s="169">
        <f>+'TB-10'!B570</f>
        <v>0</v>
      </c>
      <c r="BQ14" s="169">
        <f>+'TB-10'!C570</f>
        <v>0</v>
      </c>
      <c r="BR14" s="169">
        <f>+'TB-10'!B572</f>
        <v>0</v>
      </c>
      <c r="BS14" s="169">
        <f>+'TB-10'!C572</f>
        <v>0</v>
      </c>
      <c r="BT14" s="169">
        <f>+'TB-10'!B574</f>
        <v>0</v>
      </c>
      <c r="BU14" s="169">
        <f>+'TB-10'!C574</f>
        <v>0</v>
      </c>
      <c r="BV14" s="169">
        <f>+'TB-10'!B576</f>
        <v>0</v>
      </c>
      <c r="BW14" s="169">
        <f>+'TB-10'!C576</f>
        <v>0</v>
      </c>
      <c r="BX14" s="169">
        <f>+'TB-10'!B578</f>
        <v>0</v>
      </c>
      <c r="BY14" s="169">
        <f>+'TB-10'!C578</f>
        <v>0</v>
      </c>
      <c r="BZ14" s="171">
        <f t="shared" si="2"/>
        <v>0</v>
      </c>
      <c r="CA14" s="171">
        <f t="shared" si="2"/>
        <v>0</v>
      </c>
      <c r="CB14" s="169">
        <f>+'TB-10'!D564</f>
        <v>0</v>
      </c>
      <c r="CC14" s="169">
        <f>+'TB-10'!E564</f>
        <v>0</v>
      </c>
      <c r="CD14" s="169">
        <f>+'TB-10'!D566</f>
        <v>0</v>
      </c>
      <c r="CE14" s="169">
        <f>+'TB-10'!E566</f>
        <v>0</v>
      </c>
      <c r="CF14" s="169">
        <f>+'TB-10'!D568</f>
        <v>0</v>
      </c>
      <c r="CG14" s="169">
        <f>+'TB-10'!E568</f>
        <v>0</v>
      </c>
      <c r="CH14" s="169">
        <f>+'TB-10'!D570</f>
        <v>0</v>
      </c>
      <c r="CI14" s="169">
        <f>+'TB-10'!E570</f>
        <v>0</v>
      </c>
      <c r="CJ14" s="169">
        <f>+'TB-10'!D572</f>
        <v>0</v>
      </c>
      <c r="CK14" s="169">
        <f>+'TB-10'!E572</f>
        <v>0</v>
      </c>
      <c r="CL14" s="169">
        <f>+'TB-10'!D574</f>
        <v>0</v>
      </c>
      <c r="CM14" s="169">
        <f>+'TB-10'!E574</f>
        <v>0</v>
      </c>
      <c r="CN14" s="169">
        <f>+'TB-10'!D576</f>
        <v>0</v>
      </c>
      <c r="CO14" s="169">
        <f>+'TB-10'!E576</f>
        <v>0</v>
      </c>
      <c r="CP14" s="169">
        <f>+'TB-10'!D578</f>
        <v>0</v>
      </c>
      <c r="CQ14" s="169">
        <f>+'TB-10'!E578</f>
        <v>0</v>
      </c>
      <c r="CR14" s="174">
        <f t="shared" si="3"/>
        <v>0</v>
      </c>
      <c r="CS14" s="174">
        <f t="shared" si="3"/>
        <v>0</v>
      </c>
      <c r="CT14" s="169">
        <f>+'TB-10'!F564</f>
        <v>0</v>
      </c>
      <c r="CU14" s="169">
        <f>+'TB-10'!G564</f>
        <v>0</v>
      </c>
      <c r="CV14" s="169">
        <f>+'TB-10'!F566</f>
        <v>0</v>
      </c>
      <c r="CW14" s="169">
        <f>+'TB-10'!G566</f>
        <v>0</v>
      </c>
      <c r="CX14" s="169">
        <f>+'TB-10'!F568</f>
        <v>0</v>
      </c>
      <c r="CY14" s="169">
        <f>+'TB-10'!G568</f>
        <v>0</v>
      </c>
      <c r="CZ14" s="169">
        <f>+'TB-10'!F570</f>
        <v>0</v>
      </c>
      <c r="DA14" s="169">
        <f>+'TB-10'!G570</f>
        <v>0</v>
      </c>
      <c r="DB14" s="169">
        <f>+'TB-10'!F572</f>
        <v>0</v>
      </c>
      <c r="DC14" s="169">
        <f>+'TB-10'!G572</f>
        <v>0</v>
      </c>
      <c r="DD14" s="169">
        <f>+'TB-10'!F574</f>
        <v>0</v>
      </c>
      <c r="DE14" s="169">
        <f>+'TB-10'!G574</f>
        <v>0</v>
      </c>
      <c r="DF14" s="169">
        <f>+'TB-10'!F576</f>
        <v>0</v>
      </c>
      <c r="DG14" s="169">
        <f>+'TB-10'!G576</f>
        <v>0</v>
      </c>
      <c r="DH14" s="169">
        <f>+'TB-10'!F578</f>
        <v>0</v>
      </c>
      <c r="DI14" s="169">
        <f>+'TB-10'!G578</f>
        <v>0</v>
      </c>
      <c r="DJ14" s="171">
        <f t="shared" si="4"/>
        <v>0</v>
      </c>
      <c r="DK14" s="173">
        <f t="shared" si="4"/>
        <v>0</v>
      </c>
      <c r="DL14" s="169">
        <f>+'TB-10'!H564</f>
        <v>0</v>
      </c>
      <c r="DM14" s="169">
        <f>+'TB-10'!I564</f>
        <v>0</v>
      </c>
      <c r="DN14" s="169">
        <f>+'TB-10'!H566</f>
        <v>0</v>
      </c>
      <c r="DO14" s="169">
        <f>+'TB-10'!I566</f>
        <v>0</v>
      </c>
      <c r="DP14" s="169">
        <f>+'TB-10'!H568</f>
        <v>0</v>
      </c>
      <c r="DQ14" s="169">
        <f>+'TB-10'!I568</f>
        <v>0</v>
      </c>
      <c r="DR14" s="169">
        <f>+'TB-10'!H570</f>
        <v>0</v>
      </c>
      <c r="DS14" s="169">
        <f>+'TB-10'!I570</f>
        <v>0</v>
      </c>
      <c r="DT14" s="169">
        <f>+'TB-10'!H572</f>
        <v>0</v>
      </c>
      <c r="DU14" s="169">
        <f>+'TB-10'!I572</f>
        <v>0</v>
      </c>
      <c r="DV14" s="169">
        <f>+'TB-10'!H574</f>
        <v>0</v>
      </c>
      <c r="DW14" s="169">
        <f>+'TB-10'!I574</f>
        <v>0</v>
      </c>
      <c r="DX14" s="169">
        <f>+'TB-10'!H576</f>
        <v>0</v>
      </c>
      <c r="DY14" s="169">
        <f>+'TB-10'!I576</f>
        <v>0</v>
      </c>
      <c r="DZ14" s="169">
        <f>+'TB-10'!H578</f>
        <v>0</v>
      </c>
      <c r="EA14" s="169">
        <f>+'TB-10'!I578</f>
        <v>0</v>
      </c>
      <c r="EB14" s="171">
        <f t="shared" si="5"/>
        <v>0</v>
      </c>
      <c r="EC14" s="173">
        <f t="shared" si="5"/>
        <v>0</v>
      </c>
      <c r="ED14" s="169">
        <f>+'TB-10'!J564</f>
        <v>0</v>
      </c>
      <c r="EE14" s="169">
        <f>+'TB-10'!K564</f>
        <v>0</v>
      </c>
      <c r="EF14" s="169">
        <f>+'TB-10'!J566</f>
        <v>0</v>
      </c>
      <c r="EG14" s="169">
        <f>+'TB-10'!K566</f>
        <v>0</v>
      </c>
      <c r="EH14" s="169">
        <f>+'TB-10'!J568</f>
        <v>0</v>
      </c>
      <c r="EI14" s="169">
        <f>+'TB-10'!K568</f>
        <v>0</v>
      </c>
      <c r="EJ14" s="169">
        <f>+'TB-10'!J570</f>
        <v>0</v>
      </c>
      <c r="EK14" s="169">
        <f>+'TB-10'!K570</f>
        <v>0</v>
      </c>
      <c r="EL14" s="169">
        <f>+'TB-10'!J572</f>
        <v>0</v>
      </c>
      <c r="EM14" s="169">
        <f>+'TB-10'!K572</f>
        <v>0</v>
      </c>
      <c r="EN14" s="169">
        <f>+'TB-10'!J574</f>
        <v>0</v>
      </c>
      <c r="EO14" s="169">
        <f>+'TB-10'!K574</f>
        <v>0</v>
      </c>
      <c r="EP14" s="169">
        <f>+'TB-10'!J576</f>
        <v>0</v>
      </c>
      <c r="EQ14" s="169">
        <f>+'TB-10'!K576</f>
        <v>0</v>
      </c>
      <c r="ER14" s="169">
        <f>+'TB-10'!J578</f>
        <v>0</v>
      </c>
      <c r="ES14" s="169">
        <f>+'TB-10'!K578</f>
        <v>0</v>
      </c>
      <c r="ET14" s="171">
        <f t="shared" si="6"/>
        <v>0</v>
      </c>
      <c r="EU14" s="173">
        <f t="shared" si="6"/>
        <v>0</v>
      </c>
      <c r="EV14" s="169">
        <f>+'TB-10'!L564</f>
        <v>0</v>
      </c>
      <c r="EW14" s="169">
        <f>+'TB-10'!M564</f>
        <v>0</v>
      </c>
      <c r="EX14" s="169">
        <f>+'TB-10'!L566</f>
        <v>0</v>
      </c>
      <c r="EY14" s="169">
        <f>+'TB-10'!M566</f>
        <v>0</v>
      </c>
      <c r="EZ14" s="169">
        <f>+'TB-10'!L568</f>
        <v>0</v>
      </c>
      <c r="FA14" s="169">
        <f>+'TB-10'!M568</f>
        <v>0</v>
      </c>
      <c r="FB14" s="169">
        <f>+'TB-10'!L570</f>
        <v>0</v>
      </c>
      <c r="FC14" s="169">
        <f>+'TB-10'!M570</f>
        <v>0</v>
      </c>
      <c r="FD14" s="169">
        <f>+'TB-10'!L572</f>
        <v>0</v>
      </c>
      <c r="FE14" s="169">
        <f>+'TB-10'!M572</f>
        <v>0</v>
      </c>
      <c r="FF14" s="169">
        <f>+'TB-10'!L574</f>
        <v>0</v>
      </c>
      <c r="FG14" s="169">
        <f>+'TB-10'!M574</f>
        <v>0</v>
      </c>
      <c r="FH14" s="169">
        <f>+'TB-10'!L576</f>
        <v>0</v>
      </c>
      <c r="FI14" s="169">
        <f>+'TB-10'!M576</f>
        <v>0</v>
      </c>
      <c r="FJ14" s="169">
        <f>+'TB-10'!L578</f>
        <v>0</v>
      </c>
      <c r="FK14" s="169">
        <f>+'TB-10'!M578</f>
        <v>0</v>
      </c>
      <c r="FL14" s="171">
        <f t="shared" si="7"/>
        <v>0</v>
      </c>
      <c r="FM14" s="173">
        <f t="shared" si="7"/>
        <v>0</v>
      </c>
      <c r="FN14" s="169">
        <f>+'TB-10'!N564</f>
        <v>0</v>
      </c>
      <c r="FO14" s="169">
        <f>+'TB-10'!O564</f>
        <v>0</v>
      </c>
      <c r="FP14" s="169">
        <f>+'TB-10'!N566</f>
        <v>0</v>
      </c>
      <c r="FQ14" s="169">
        <f>+'TB-10'!O566</f>
        <v>0</v>
      </c>
      <c r="FR14" s="169">
        <f>+'TB-10'!N568</f>
        <v>0</v>
      </c>
      <c r="FS14" s="169">
        <f>+'TB-10'!O568</f>
        <v>0</v>
      </c>
      <c r="FT14" s="169">
        <f>+'TB-10'!N570</f>
        <v>0</v>
      </c>
      <c r="FU14" s="169">
        <f>+'TB-10'!O570</f>
        <v>0</v>
      </c>
      <c r="FV14" s="169">
        <f>+'TB-10'!N572</f>
        <v>0</v>
      </c>
      <c r="FW14" s="169">
        <f>+'TB-10'!O572</f>
        <v>0</v>
      </c>
      <c r="FX14" s="169">
        <f>+'TB-10'!N574</f>
        <v>0</v>
      </c>
      <c r="FY14" s="169">
        <f>+'TB-10'!O574</f>
        <v>0</v>
      </c>
      <c r="FZ14" s="169">
        <f>+'TB-10'!N576</f>
        <v>0</v>
      </c>
      <c r="GA14" s="169">
        <f>+'TB-10'!O576</f>
        <v>0</v>
      </c>
      <c r="GB14" s="169">
        <f>+'TB-10'!N578</f>
        <v>0</v>
      </c>
      <c r="GC14" s="169">
        <f>+'TB-10'!O578</f>
        <v>0</v>
      </c>
      <c r="GD14" s="171">
        <f t="shared" si="8"/>
        <v>0</v>
      </c>
      <c r="GE14" s="173">
        <f t="shared" si="8"/>
        <v>0</v>
      </c>
      <c r="GF14" s="169">
        <f>+'TB-10'!P564</f>
        <v>0</v>
      </c>
      <c r="GG14" s="169">
        <f>+'TB-10'!Q564</f>
        <v>0</v>
      </c>
      <c r="GH14" s="169">
        <f>+'TB-10'!P566</f>
        <v>0</v>
      </c>
      <c r="GI14" s="169">
        <f>+'TB-10'!Q566</f>
        <v>0</v>
      </c>
      <c r="GJ14" s="169">
        <f>+'TB-10'!P568</f>
        <v>0</v>
      </c>
      <c r="GK14" s="169">
        <f>+'TB-10'!Q568</f>
        <v>0</v>
      </c>
      <c r="GL14" s="169">
        <f>+'TB-10'!P570</f>
        <v>0</v>
      </c>
      <c r="GM14" s="169">
        <f>+'TB-10'!Q570</f>
        <v>0</v>
      </c>
      <c r="GN14" s="169">
        <f>+'TB-10'!P572</f>
        <v>0</v>
      </c>
      <c r="GO14" s="169">
        <f>+'TB-10'!Q572</f>
        <v>0</v>
      </c>
      <c r="GP14" s="169">
        <f>+'TB-10'!P574</f>
        <v>0</v>
      </c>
      <c r="GQ14" s="169">
        <f>+'TB-10'!Q574</f>
        <v>0</v>
      </c>
      <c r="GR14" s="169">
        <f>+'TB-10'!P576</f>
        <v>0</v>
      </c>
      <c r="GS14" s="169">
        <f>+'TB-10'!Q576</f>
        <v>0</v>
      </c>
      <c r="GT14" s="169">
        <f>+'TB-10'!P578</f>
        <v>0</v>
      </c>
      <c r="GU14" s="169">
        <f>+'TB-10'!Q578</f>
        <v>0</v>
      </c>
      <c r="GV14" s="171">
        <f t="shared" si="9"/>
        <v>0</v>
      </c>
      <c r="GW14" s="173">
        <f t="shared" si="9"/>
        <v>0</v>
      </c>
      <c r="GX14" s="169">
        <f>+'TB-10'!R564</f>
        <v>0</v>
      </c>
      <c r="GY14" s="169">
        <f>+'TB-10'!S564</f>
        <v>0</v>
      </c>
      <c r="GZ14" s="169">
        <f>+'TB-10'!R566</f>
        <v>0</v>
      </c>
      <c r="HA14" s="169">
        <f>+'TB-10'!S566</f>
        <v>0</v>
      </c>
      <c r="HB14" s="169">
        <f>+'TB-10'!R568</f>
        <v>0</v>
      </c>
      <c r="HC14" s="169">
        <f>+'TB-10'!S568</f>
        <v>0</v>
      </c>
      <c r="HD14" s="169">
        <f>+'TB-10'!R570</f>
        <v>0</v>
      </c>
      <c r="HE14" s="169">
        <f>+'TB-10'!S570</f>
        <v>0</v>
      </c>
      <c r="HF14" s="169">
        <f>+'TB-10'!R572</f>
        <v>0</v>
      </c>
      <c r="HG14" s="169">
        <f>+'TB-10'!S572</f>
        <v>0</v>
      </c>
      <c r="HH14" s="169">
        <f>+'TB-10'!R574</f>
        <v>0</v>
      </c>
      <c r="HI14" s="169">
        <f>+'TB-10'!S574</f>
        <v>0</v>
      </c>
      <c r="HJ14" s="169">
        <f>+'TB-10'!R576</f>
        <v>0</v>
      </c>
      <c r="HK14" s="169">
        <f>+'TB-10'!S576</f>
        <v>0</v>
      </c>
      <c r="HL14" s="169">
        <f>+'TB-10'!R578</f>
        <v>0</v>
      </c>
      <c r="HM14" s="169">
        <f>+'TB-10'!S578</f>
        <v>0</v>
      </c>
      <c r="HN14" s="171">
        <f t="shared" si="10"/>
        <v>0</v>
      </c>
      <c r="HO14" s="173">
        <f t="shared" si="10"/>
        <v>0</v>
      </c>
      <c r="HP14" s="169">
        <f>+'TB-10'!T564</f>
        <v>0</v>
      </c>
      <c r="HQ14" s="169">
        <f>+'TB-10'!U564</f>
        <v>0</v>
      </c>
      <c r="HR14" s="169">
        <f>+'TB-10'!T566</f>
        <v>0</v>
      </c>
      <c r="HS14" s="169">
        <f>+'TB-10'!U566</f>
        <v>0</v>
      </c>
      <c r="HT14" s="169">
        <f>+'TB-10'!T568</f>
        <v>0</v>
      </c>
      <c r="HU14" s="169">
        <f>+'TB-10'!U568</f>
        <v>0</v>
      </c>
      <c r="HV14" s="169">
        <f>+'TB-10'!T570</f>
        <v>0</v>
      </c>
      <c r="HW14" s="169">
        <f>+'TB-10'!U570</f>
        <v>0</v>
      </c>
      <c r="HX14" s="169">
        <f>+'TB-10'!T572</f>
        <v>0</v>
      </c>
      <c r="HY14" s="169">
        <f>+'TB-10'!U572</f>
        <v>0</v>
      </c>
      <c r="HZ14" s="169">
        <f>+'TB-10'!T574</f>
        <v>0</v>
      </c>
      <c r="IA14" s="169">
        <f>+'TB-10'!U574</f>
        <v>0</v>
      </c>
      <c r="IB14" s="169">
        <f>+'TB-10'!T576</f>
        <v>0</v>
      </c>
      <c r="IC14" s="169">
        <f>+'TB-10'!U576</f>
        <v>0</v>
      </c>
      <c r="ID14" s="169">
        <f>+'TB-10'!T578</f>
        <v>0</v>
      </c>
      <c r="IE14" s="169">
        <f>+'TB-10'!U578</f>
        <v>0</v>
      </c>
      <c r="IF14" s="171">
        <f t="shared" si="11"/>
        <v>0</v>
      </c>
      <c r="IG14" s="172">
        <f t="shared" si="11"/>
        <v>0</v>
      </c>
    </row>
    <row r="15" spans="1:242" x14ac:dyDescent="0.25">
      <c r="A15" s="165">
        <v>10</v>
      </c>
      <c r="B15" s="166">
        <f>+Menu!$D$6</f>
        <v>0</v>
      </c>
      <c r="C15" s="167" t="str">
        <f>+Menu!$B18</f>
        <v/>
      </c>
      <c r="D15" s="168"/>
      <c r="E15" s="169">
        <f>+'TB-10'!B629</f>
        <v>0</v>
      </c>
      <c r="F15" s="169">
        <f>+'TB-10'!C629</f>
        <v>0</v>
      </c>
      <c r="G15" s="170">
        <f t="shared" si="12"/>
        <v>0</v>
      </c>
      <c r="H15" s="169">
        <f>+'TB-10'!D629</f>
        <v>0</v>
      </c>
      <c r="I15" s="169">
        <f>+'TB-10'!E629</f>
        <v>0</v>
      </c>
      <c r="J15" s="170">
        <f t="shared" si="13"/>
        <v>0</v>
      </c>
      <c r="K15" s="169">
        <f>+'TB-10'!F629</f>
        <v>0</v>
      </c>
      <c r="L15" s="169">
        <f>+'TB-10'!G629</f>
        <v>0</v>
      </c>
      <c r="M15" s="170">
        <f t="shared" si="14"/>
        <v>0</v>
      </c>
      <c r="N15" s="169">
        <f>+'TB-10'!H629</f>
        <v>0</v>
      </c>
      <c r="O15" s="169">
        <f>+'TB-10'!I629</f>
        <v>0</v>
      </c>
      <c r="P15" s="170">
        <f t="shared" si="15"/>
        <v>0</v>
      </c>
      <c r="Q15" s="169">
        <f>+'TB-10'!J629</f>
        <v>0</v>
      </c>
      <c r="R15" s="169">
        <f>+'TB-10'!K629</f>
        <v>0</v>
      </c>
      <c r="S15" s="170">
        <f t="shared" si="16"/>
        <v>0</v>
      </c>
      <c r="T15" s="169">
        <f>+'TB-10'!L629</f>
        <v>0</v>
      </c>
      <c r="U15" s="169">
        <f>+'TB-10'!M629</f>
        <v>0</v>
      </c>
      <c r="V15" s="170">
        <f t="shared" si="17"/>
        <v>0</v>
      </c>
      <c r="W15" s="169">
        <f>+'TB-10'!N629</f>
        <v>0</v>
      </c>
      <c r="X15" s="169">
        <f>+'TB-10'!O629</f>
        <v>0</v>
      </c>
      <c r="Y15" s="170">
        <f t="shared" si="18"/>
        <v>0</v>
      </c>
      <c r="Z15" s="169">
        <f>+'TB-10'!P629</f>
        <v>0</v>
      </c>
      <c r="AA15" s="169">
        <f>+'TB-10'!Q629</f>
        <v>0</v>
      </c>
      <c r="AB15" s="170">
        <f t="shared" si="19"/>
        <v>0</v>
      </c>
      <c r="AC15" s="169">
        <f>+'TB-10'!R629</f>
        <v>0</v>
      </c>
      <c r="AD15" s="169">
        <f>+'TB-10'!S629</f>
        <v>0</v>
      </c>
      <c r="AE15" s="170">
        <f t="shared" si="20"/>
        <v>0</v>
      </c>
      <c r="AF15" s="169">
        <f>+'TB-10'!T629</f>
        <v>0</v>
      </c>
      <c r="AG15" s="169">
        <f>+'TB-10'!U629</f>
        <v>0</v>
      </c>
      <c r="AH15" s="170">
        <f t="shared" si="21"/>
        <v>0</v>
      </c>
      <c r="AI15" s="169">
        <f>+'TB-10'!V629</f>
        <v>0</v>
      </c>
      <c r="AJ15" s="169">
        <f>+'TB-10'!W629</f>
        <v>0</v>
      </c>
      <c r="AK15" s="170">
        <f t="shared" si="22"/>
        <v>0</v>
      </c>
      <c r="AL15" s="169">
        <f>+'TB-10'!X629</f>
        <v>0</v>
      </c>
      <c r="AM15" s="169">
        <f>+'TB-10'!Y629</f>
        <v>0</v>
      </c>
      <c r="AN15" s="170">
        <f t="shared" si="23"/>
        <v>0</v>
      </c>
      <c r="AO15" s="169">
        <f>+'TB-10'!Z629</f>
        <v>0</v>
      </c>
      <c r="AP15" s="169">
        <f>+'TB-10'!AA629</f>
        <v>0</v>
      </c>
      <c r="AQ15" s="170">
        <f t="shared" si="24"/>
        <v>0</v>
      </c>
      <c r="AR15" s="169">
        <f>+'TB-10'!AB629</f>
        <v>0</v>
      </c>
      <c r="AS15" s="169">
        <f>+'TB-10'!AC629</f>
        <v>0</v>
      </c>
      <c r="AT15" s="170">
        <f t="shared" si="25"/>
        <v>0</v>
      </c>
      <c r="AU15" s="169">
        <f>+'TB-10'!AD629</f>
        <v>0</v>
      </c>
      <c r="AV15" s="169">
        <f>+'TB-10'!AE629</f>
        <v>0</v>
      </c>
      <c r="AW15" s="170">
        <f t="shared" si="26"/>
        <v>0</v>
      </c>
      <c r="AX15" s="169">
        <f>+'TB-10'!AF629</f>
        <v>0</v>
      </c>
      <c r="AY15" s="169">
        <f>+'TB-10'!AG629</f>
        <v>0</v>
      </c>
      <c r="AZ15" s="170">
        <f t="shared" si="27"/>
        <v>0</v>
      </c>
      <c r="BA15" s="169">
        <f>+'TB-10'!AH629</f>
        <v>0</v>
      </c>
      <c r="BB15" s="169">
        <f>+'TB-10'!AI629</f>
        <v>0</v>
      </c>
      <c r="BC15" s="170">
        <f t="shared" si="28"/>
        <v>0</v>
      </c>
      <c r="BD15" s="169">
        <f>+'TB-10'!AJ629</f>
        <v>0</v>
      </c>
      <c r="BE15" s="169">
        <f>+'TB-10'!AK629</f>
        <v>0</v>
      </c>
      <c r="BF15" s="171">
        <f t="shared" si="29"/>
        <v>0</v>
      </c>
      <c r="BG15" s="172">
        <f t="shared" si="0"/>
        <v>0</v>
      </c>
      <c r="BH15" s="172">
        <f t="shared" si="0"/>
        <v>0</v>
      </c>
      <c r="BI15" s="173">
        <f t="shared" si="1"/>
        <v>0</v>
      </c>
      <c r="BJ15" s="169">
        <f>+'TB-10'!B632</f>
        <v>0</v>
      </c>
      <c r="BK15" s="169">
        <f>+'TB-10'!C632</f>
        <v>0</v>
      </c>
      <c r="BL15" s="169">
        <f>+'TB-10'!B634</f>
        <v>0</v>
      </c>
      <c r="BM15" s="169">
        <f>+'TB-10'!C634</f>
        <v>0</v>
      </c>
      <c r="BN15" s="169">
        <f>+'TB-10'!B636</f>
        <v>0</v>
      </c>
      <c r="BO15" s="169">
        <f>+'TB-10'!C636</f>
        <v>0</v>
      </c>
      <c r="BP15" s="169">
        <f>+'TB-10'!B638</f>
        <v>0</v>
      </c>
      <c r="BQ15" s="169">
        <f>+'TB-10'!C638</f>
        <v>0</v>
      </c>
      <c r="BR15" s="169">
        <f>+'TB-10'!B640</f>
        <v>0</v>
      </c>
      <c r="BS15" s="169">
        <f>+'TB-10'!C640</f>
        <v>0</v>
      </c>
      <c r="BT15" s="169">
        <f>+'TB-10'!B642</f>
        <v>0</v>
      </c>
      <c r="BU15" s="169">
        <f>+'TB-10'!C642</f>
        <v>0</v>
      </c>
      <c r="BV15" s="169">
        <f>+'TB-10'!B644</f>
        <v>0</v>
      </c>
      <c r="BW15" s="169">
        <f>+'TB-10'!C644</f>
        <v>0</v>
      </c>
      <c r="BX15" s="169">
        <f>+'TB-10'!B646</f>
        <v>0</v>
      </c>
      <c r="BY15" s="169">
        <f>+'TB-10'!C646</f>
        <v>0</v>
      </c>
      <c r="BZ15" s="171">
        <f t="shared" si="2"/>
        <v>0</v>
      </c>
      <c r="CA15" s="171">
        <f t="shared" si="2"/>
        <v>0</v>
      </c>
      <c r="CB15" s="169">
        <f>+'TB-10'!D632</f>
        <v>0</v>
      </c>
      <c r="CC15" s="169">
        <f>+'TB-10'!E632</f>
        <v>0</v>
      </c>
      <c r="CD15" s="169">
        <f>+'TB-10'!D634</f>
        <v>0</v>
      </c>
      <c r="CE15" s="169">
        <f>+'TB-10'!E634</f>
        <v>0</v>
      </c>
      <c r="CF15" s="169">
        <f>+'TB-10'!D636</f>
        <v>0</v>
      </c>
      <c r="CG15" s="169">
        <f>+'TB-10'!E636</f>
        <v>0</v>
      </c>
      <c r="CH15" s="169">
        <f>+'TB-10'!D638</f>
        <v>0</v>
      </c>
      <c r="CI15" s="169">
        <f>+'TB-10'!E638</f>
        <v>0</v>
      </c>
      <c r="CJ15" s="169">
        <f>+'TB-10'!D640</f>
        <v>0</v>
      </c>
      <c r="CK15" s="169">
        <f>+'TB-10'!E640</f>
        <v>0</v>
      </c>
      <c r="CL15" s="169">
        <f>+'TB-10'!D642</f>
        <v>0</v>
      </c>
      <c r="CM15" s="169">
        <f>+'TB-10'!E642</f>
        <v>0</v>
      </c>
      <c r="CN15" s="169">
        <f>+'TB-10'!D644</f>
        <v>0</v>
      </c>
      <c r="CO15" s="169">
        <f>+'TB-10'!E644</f>
        <v>0</v>
      </c>
      <c r="CP15" s="169">
        <f>+'TB-10'!D646</f>
        <v>0</v>
      </c>
      <c r="CQ15" s="169">
        <f>+'TB-10'!E646</f>
        <v>0</v>
      </c>
      <c r="CR15" s="174">
        <f t="shared" si="3"/>
        <v>0</v>
      </c>
      <c r="CS15" s="174">
        <f t="shared" si="3"/>
        <v>0</v>
      </c>
      <c r="CT15" s="169">
        <f>+'TB-10'!F632</f>
        <v>0</v>
      </c>
      <c r="CU15" s="169">
        <f>+'TB-10'!G632</f>
        <v>0</v>
      </c>
      <c r="CV15" s="169">
        <f>+'TB-10'!F634</f>
        <v>0</v>
      </c>
      <c r="CW15" s="169">
        <f>+'TB-10'!G634</f>
        <v>0</v>
      </c>
      <c r="CX15" s="169">
        <f>+'TB-10'!F636</f>
        <v>0</v>
      </c>
      <c r="CY15" s="169">
        <f>+'TB-10'!G636</f>
        <v>0</v>
      </c>
      <c r="CZ15" s="169">
        <f>+'TB-10'!F638</f>
        <v>0</v>
      </c>
      <c r="DA15" s="169">
        <f>+'TB-10'!G638</f>
        <v>0</v>
      </c>
      <c r="DB15" s="169">
        <f>+'TB-10'!F640</f>
        <v>0</v>
      </c>
      <c r="DC15" s="169">
        <f>+'TB-10'!G640</f>
        <v>0</v>
      </c>
      <c r="DD15" s="169">
        <f>+'TB-10'!F642</f>
        <v>0</v>
      </c>
      <c r="DE15" s="169">
        <f>+'TB-10'!G642</f>
        <v>0</v>
      </c>
      <c r="DF15" s="169">
        <f>+'TB-10'!F644</f>
        <v>0</v>
      </c>
      <c r="DG15" s="169">
        <f>+'TB-10'!G644</f>
        <v>0</v>
      </c>
      <c r="DH15" s="169">
        <f>+'TB-10'!F646</f>
        <v>0</v>
      </c>
      <c r="DI15" s="169">
        <f>+'TB-10'!G646</f>
        <v>0</v>
      </c>
      <c r="DJ15" s="171">
        <f t="shared" si="4"/>
        <v>0</v>
      </c>
      <c r="DK15" s="173">
        <f t="shared" si="4"/>
        <v>0</v>
      </c>
      <c r="DL15" s="169">
        <f>+'TB-10'!H632</f>
        <v>0</v>
      </c>
      <c r="DM15" s="169">
        <f>+'TB-10'!I632</f>
        <v>0</v>
      </c>
      <c r="DN15" s="169">
        <f>+'TB-10'!H634</f>
        <v>0</v>
      </c>
      <c r="DO15" s="169">
        <f>+'TB-10'!I634</f>
        <v>0</v>
      </c>
      <c r="DP15" s="169">
        <f>+'TB-10'!H636</f>
        <v>0</v>
      </c>
      <c r="DQ15" s="169">
        <f>+'TB-10'!I636</f>
        <v>0</v>
      </c>
      <c r="DR15" s="169">
        <f>+'TB-10'!H638</f>
        <v>0</v>
      </c>
      <c r="DS15" s="169">
        <f>+'TB-10'!I638</f>
        <v>0</v>
      </c>
      <c r="DT15" s="169">
        <f>+'TB-10'!H640</f>
        <v>0</v>
      </c>
      <c r="DU15" s="169">
        <f>+'TB-10'!I640</f>
        <v>0</v>
      </c>
      <c r="DV15" s="169">
        <f>+'TB-10'!H642</f>
        <v>0</v>
      </c>
      <c r="DW15" s="169">
        <f>+'TB-10'!I642</f>
        <v>0</v>
      </c>
      <c r="DX15" s="169">
        <f>+'TB-10'!H644</f>
        <v>0</v>
      </c>
      <c r="DY15" s="169">
        <f>+'TB-10'!I644</f>
        <v>0</v>
      </c>
      <c r="DZ15" s="169">
        <f>+'TB-10'!H646</f>
        <v>0</v>
      </c>
      <c r="EA15" s="169">
        <f>+'TB-10'!I646</f>
        <v>0</v>
      </c>
      <c r="EB15" s="171">
        <f t="shared" si="5"/>
        <v>0</v>
      </c>
      <c r="EC15" s="173">
        <f t="shared" si="5"/>
        <v>0</v>
      </c>
      <c r="ED15" s="169">
        <f>+'TB-10'!J632</f>
        <v>0</v>
      </c>
      <c r="EE15" s="169">
        <f>+'TB-10'!K632</f>
        <v>0</v>
      </c>
      <c r="EF15" s="169">
        <f>+'TB-10'!J634</f>
        <v>0</v>
      </c>
      <c r="EG15" s="169">
        <f>+'TB-10'!K634</f>
        <v>0</v>
      </c>
      <c r="EH15" s="169">
        <f>+'TB-10'!J636</f>
        <v>0</v>
      </c>
      <c r="EI15" s="169">
        <f>+'TB-10'!K636</f>
        <v>0</v>
      </c>
      <c r="EJ15" s="169">
        <f>+'TB-10'!J638</f>
        <v>0</v>
      </c>
      <c r="EK15" s="169">
        <f>+'TB-10'!K638</f>
        <v>0</v>
      </c>
      <c r="EL15" s="169">
        <f>+'TB-10'!J640</f>
        <v>0</v>
      </c>
      <c r="EM15" s="169">
        <f>+'TB-10'!K640</f>
        <v>0</v>
      </c>
      <c r="EN15" s="169">
        <f>+'TB-10'!J642</f>
        <v>0</v>
      </c>
      <c r="EO15" s="169">
        <f>+'TB-10'!K642</f>
        <v>0</v>
      </c>
      <c r="EP15" s="169">
        <f>+'TB-10'!J644</f>
        <v>0</v>
      </c>
      <c r="EQ15" s="169">
        <f>+'TB-10'!K644</f>
        <v>0</v>
      </c>
      <c r="ER15" s="169">
        <f>+'TB-10'!J646</f>
        <v>0</v>
      </c>
      <c r="ES15" s="169">
        <f>+'TB-10'!K646</f>
        <v>0</v>
      </c>
      <c r="ET15" s="171">
        <f t="shared" si="6"/>
        <v>0</v>
      </c>
      <c r="EU15" s="173">
        <f t="shared" si="6"/>
        <v>0</v>
      </c>
      <c r="EV15" s="169">
        <f>+'TB-10'!L632</f>
        <v>0</v>
      </c>
      <c r="EW15" s="169">
        <f>+'TB-10'!M632</f>
        <v>0</v>
      </c>
      <c r="EX15" s="169">
        <f>+'TB-10'!L634</f>
        <v>0</v>
      </c>
      <c r="EY15" s="169">
        <f>+'TB-10'!M634</f>
        <v>0</v>
      </c>
      <c r="EZ15" s="169">
        <f>+'TB-10'!L636</f>
        <v>0</v>
      </c>
      <c r="FA15" s="169">
        <f>+'TB-10'!M636</f>
        <v>0</v>
      </c>
      <c r="FB15" s="169">
        <f>+'TB-10'!L638</f>
        <v>0</v>
      </c>
      <c r="FC15" s="169">
        <f>+'TB-10'!M638</f>
        <v>0</v>
      </c>
      <c r="FD15" s="169">
        <f>+'TB-10'!L640</f>
        <v>0</v>
      </c>
      <c r="FE15" s="169">
        <f>+'TB-10'!M640</f>
        <v>0</v>
      </c>
      <c r="FF15" s="169">
        <f>+'TB-10'!L642</f>
        <v>0</v>
      </c>
      <c r="FG15" s="169">
        <f>+'TB-10'!M642</f>
        <v>0</v>
      </c>
      <c r="FH15" s="169">
        <f>+'TB-10'!L644</f>
        <v>0</v>
      </c>
      <c r="FI15" s="169">
        <f>+'TB-10'!M644</f>
        <v>0</v>
      </c>
      <c r="FJ15" s="169">
        <f>+'TB-10'!L646</f>
        <v>0</v>
      </c>
      <c r="FK15" s="169">
        <f>+'TB-10'!M646</f>
        <v>0</v>
      </c>
      <c r="FL15" s="171">
        <f t="shared" si="7"/>
        <v>0</v>
      </c>
      <c r="FM15" s="173">
        <f t="shared" si="7"/>
        <v>0</v>
      </c>
      <c r="FN15" s="169">
        <f>+'TB-10'!N632</f>
        <v>0</v>
      </c>
      <c r="FO15" s="169">
        <f>+'TB-10'!O632</f>
        <v>0</v>
      </c>
      <c r="FP15" s="169">
        <f>+'TB-10'!N634</f>
        <v>0</v>
      </c>
      <c r="FQ15" s="169">
        <f>+'TB-10'!O634</f>
        <v>0</v>
      </c>
      <c r="FR15" s="169">
        <f>+'TB-10'!N636</f>
        <v>0</v>
      </c>
      <c r="FS15" s="169">
        <f>+'TB-10'!O636</f>
        <v>0</v>
      </c>
      <c r="FT15" s="169">
        <f>+'TB-10'!N638</f>
        <v>0</v>
      </c>
      <c r="FU15" s="169">
        <f>+'TB-10'!O638</f>
        <v>0</v>
      </c>
      <c r="FV15" s="169">
        <f>+'TB-10'!N640</f>
        <v>0</v>
      </c>
      <c r="FW15" s="169">
        <f>+'TB-10'!O640</f>
        <v>0</v>
      </c>
      <c r="FX15" s="169">
        <f>+'TB-10'!N642</f>
        <v>0</v>
      </c>
      <c r="FY15" s="169">
        <f>+'TB-10'!O642</f>
        <v>0</v>
      </c>
      <c r="FZ15" s="169">
        <f>+'TB-10'!N644</f>
        <v>0</v>
      </c>
      <c r="GA15" s="169">
        <f>+'TB-10'!O644</f>
        <v>0</v>
      </c>
      <c r="GB15" s="169">
        <f>+'TB-10'!N646</f>
        <v>0</v>
      </c>
      <c r="GC15" s="169">
        <f>+'TB-10'!O646</f>
        <v>0</v>
      </c>
      <c r="GD15" s="171">
        <f t="shared" si="8"/>
        <v>0</v>
      </c>
      <c r="GE15" s="173">
        <f t="shared" si="8"/>
        <v>0</v>
      </c>
      <c r="GF15" s="169">
        <f>+'TB-10'!P632</f>
        <v>0</v>
      </c>
      <c r="GG15" s="169">
        <f>+'TB-10'!Q632</f>
        <v>0</v>
      </c>
      <c r="GH15" s="169">
        <f>+'TB-10'!P634</f>
        <v>0</v>
      </c>
      <c r="GI15" s="169">
        <f>+'TB-10'!Q634</f>
        <v>0</v>
      </c>
      <c r="GJ15" s="169">
        <f>+'TB-10'!P636</f>
        <v>0</v>
      </c>
      <c r="GK15" s="169">
        <f>+'TB-10'!Q636</f>
        <v>0</v>
      </c>
      <c r="GL15" s="169">
        <f>+'TB-10'!P638</f>
        <v>0</v>
      </c>
      <c r="GM15" s="169">
        <f>+'TB-10'!Q638</f>
        <v>0</v>
      </c>
      <c r="GN15" s="169">
        <f>+'TB-10'!P640</f>
        <v>0</v>
      </c>
      <c r="GO15" s="169">
        <f>+'TB-10'!Q640</f>
        <v>0</v>
      </c>
      <c r="GP15" s="169">
        <f>+'TB-10'!P642</f>
        <v>0</v>
      </c>
      <c r="GQ15" s="169">
        <f>+'TB-10'!Q642</f>
        <v>0</v>
      </c>
      <c r="GR15" s="169">
        <f>+'TB-10'!P644</f>
        <v>0</v>
      </c>
      <c r="GS15" s="169">
        <f>+'TB-10'!Q644</f>
        <v>0</v>
      </c>
      <c r="GT15" s="169">
        <f>+'TB-10'!P646</f>
        <v>0</v>
      </c>
      <c r="GU15" s="169">
        <f>+'TB-10'!Q646</f>
        <v>0</v>
      </c>
      <c r="GV15" s="171">
        <f t="shared" si="9"/>
        <v>0</v>
      </c>
      <c r="GW15" s="173">
        <f t="shared" si="9"/>
        <v>0</v>
      </c>
      <c r="GX15" s="169">
        <f>+'TB-10'!R632</f>
        <v>0</v>
      </c>
      <c r="GY15" s="169">
        <f>+'TB-10'!S632</f>
        <v>0</v>
      </c>
      <c r="GZ15" s="169">
        <f>+'TB-10'!R634</f>
        <v>0</v>
      </c>
      <c r="HA15" s="169">
        <f>+'TB-10'!S634</f>
        <v>0</v>
      </c>
      <c r="HB15" s="169">
        <f>+'TB-10'!R636</f>
        <v>0</v>
      </c>
      <c r="HC15" s="169">
        <f>+'TB-10'!S636</f>
        <v>0</v>
      </c>
      <c r="HD15" s="169">
        <f>+'TB-10'!R638</f>
        <v>0</v>
      </c>
      <c r="HE15" s="169">
        <f>+'TB-10'!S638</f>
        <v>0</v>
      </c>
      <c r="HF15" s="169">
        <f>+'TB-10'!R640</f>
        <v>0</v>
      </c>
      <c r="HG15" s="169">
        <f>+'TB-10'!S640</f>
        <v>0</v>
      </c>
      <c r="HH15" s="169">
        <f>+'TB-10'!R642</f>
        <v>0</v>
      </c>
      <c r="HI15" s="169">
        <f>+'TB-10'!S642</f>
        <v>0</v>
      </c>
      <c r="HJ15" s="169">
        <f>+'TB-10'!R644</f>
        <v>0</v>
      </c>
      <c r="HK15" s="169">
        <f>+'TB-10'!S644</f>
        <v>0</v>
      </c>
      <c r="HL15" s="169">
        <f>+'TB-10'!R646</f>
        <v>0</v>
      </c>
      <c r="HM15" s="169">
        <f>+'TB-10'!S646</f>
        <v>0</v>
      </c>
      <c r="HN15" s="171">
        <f t="shared" si="10"/>
        <v>0</v>
      </c>
      <c r="HO15" s="173">
        <f t="shared" si="10"/>
        <v>0</v>
      </c>
      <c r="HP15" s="169">
        <f>+'TB-10'!T632</f>
        <v>0</v>
      </c>
      <c r="HQ15" s="169">
        <f>+'TB-10'!U632</f>
        <v>0</v>
      </c>
      <c r="HR15" s="169">
        <f>+'TB-10'!T634</f>
        <v>0</v>
      </c>
      <c r="HS15" s="169">
        <f>+'TB-10'!U634</f>
        <v>0</v>
      </c>
      <c r="HT15" s="169">
        <f>+'TB-10'!T636</f>
        <v>0</v>
      </c>
      <c r="HU15" s="169">
        <f>+'TB-10'!U636</f>
        <v>0</v>
      </c>
      <c r="HV15" s="169">
        <f>+'TB-10'!T638</f>
        <v>0</v>
      </c>
      <c r="HW15" s="169">
        <f>+'TB-10'!U638</f>
        <v>0</v>
      </c>
      <c r="HX15" s="169">
        <f>+'TB-10'!T640</f>
        <v>0</v>
      </c>
      <c r="HY15" s="169">
        <f>+'TB-10'!U640</f>
        <v>0</v>
      </c>
      <c r="HZ15" s="169">
        <f>+'TB-10'!T642</f>
        <v>0</v>
      </c>
      <c r="IA15" s="169">
        <f>+'TB-10'!U642</f>
        <v>0</v>
      </c>
      <c r="IB15" s="169">
        <f>+'TB-10'!T644</f>
        <v>0</v>
      </c>
      <c r="IC15" s="169">
        <f>+'TB-10'!U644</f>
        <v>0</v>
      </c>
      <c r="ID15" s="169">
        <f>+'TB-10'!T646</f>
        <v>0</v>
      </c>
      <c r="IE15" s="169">
        <f>+'TB-10'!U646</f>
        <v>0</v>
      </c>
      <c r="IF15" s="171">
        <f t="shared" si="11"/>
        <v>0</v>
      </c>
      <c r="IG15" s="172">
        <f t="shared" si="11"/>
        <v>0</v>
      </c>
    </row>
    <row r="16" spans="1:242" x14ac:dyDescent="0.25">
      <c r="A16" s="165">
        <v>11</v>
      </c>
      <c r="B16" s="166">
        <f>+Menu!$D$6</f>
        <v>0</v>
      </c>
      <c r="C16" s="167" t="str">
        <f>+Menu!$B19</f>
        <v/>
      </c>
      <c r="D16" s="168"/>
      <c r="E16" s="169">
        <f>+'TB-10'!B697</f>
        <v>0</v>
      </c>
      <c r="F16" s="169">
        <f>+'TB-10'!C697</f>
        <v>0</v>
      </c>
      <c r="G16" s="170">
        <f t="shared" si="12"/>
        <v>0</v>
      </c>
      <c r="H16" s="169">
        <f>+'TB-10'!D697</f>
        <v>0</v>
      </c>
      <c r="I16" s="169">
        <f>+'TB-10'!E697</f>
        <v>0</v>
      </c>
      <c r="J16" s="170">
        <f t="shared" si="13"/>
        <v>0</v>
      </c>
      <c r="K16" s="169">
        <f>+'TB-10'!F697</f>
        <v>0</v>
      </c>
      <c r="L16" s="169">
        <f>+'TB-10'!G697</f>
        <v>0</v>
      </c>
      <c r="M16" s="170">
        <f t="shared" si="14"/>
        <v>0</v>
      </c>
      <c r="N16" s="169">
        <f>+'TB-10'!H697</f>
        <v>0</v>
      </c>
      <c r="O16" s="169">
        <f>+'TB-10'!I697</f>
        <v>0</v>
      </c>
      <c r="P16" s="170">
        <f t="shared" si="15"/>
        <v>0</v>
      </c>
      <c r="Q16" s="169">
        <f>+'TB-10'!J697</f>
        <v>0</v>
      </c>
      <c r="R16" s="169">
        <f>+'TB-10'!K697</f>
        <v>0</v>
      </c>
      <c r="S16" s="170">
        <f t="shared" si="16"/>
        <v>0</v>
      </c>
      <c r="T16" s="169">
        <f>+'TB-10'!L697</f>
        <v>0</v>
      </c>
      <c r="U16" s="169">
        <f>+'TB-10'!M697</f>
        <v>0</v>
      </c>
      <c r="V16" s="170">
        <f t="shared" si="17"/>
        <v>0</v>
      </c>
      <c r="W16" s="169">
        <f>+'TB-10'!N697</f>
        <v>0</v>
      </c>
      <c r="X16" s="169">
        <f>+'TB-10'!O697</f>
        <v>0</v>
      </c>
      <c r="Y16" s="170">
        <f t="shared" si="18"/>
        <v>0</v>
      </c>
      <c r="Z16" s="169">
        <f>+'TB-10'!P697</f>
        <v>0</v>
      </c>
      <c r="AA16" s="169">
        <f>+'TB-10'!Q697</f>
        <v>0</v>
      </c>
      <c r="AB16" s="170">
        <f t="shared" si="19"/>
        <v>0</v>
      </c>
      <c r="AC16" s="169">
        <f>+'TB-10'!R697</f>
        <v>0</v>
      </c>
      <c r="AD16" s="169">
        <f>+'TB-10'!S697</f>
        <v>0</v>
      </c>
      <c r="AE16" s="170">
        <f t="shared" si="20"/>
        <v>0</v>
      </c>
      <c r="AF16" s="169">
        <f>+'TB-10'!T697</f>
        <v>0</v>
      </c>
      <c r="AG16" s="169">
        <f>+'TB-10'!U697</f>
        <v>0</v>
      </c>
      <c r="AH16" s="170">
        <f t="shared" si="21"/>
        <v>0</v>
      </c>
      <c r="AI16" s="169">
        <f>+'TB-10'!V697</f>
        <v>0</v>
      </c>
      <c r="AJ16" s="169">
        <f>+'TB-10'!W697</f>
        <v>0</v>
      </c>
      <c r="AK16" s="170">
        <f t="shared" si="22"/>
        <v>0</v>
      </c>
      <c r="AL16" s="169">
        <f>+'TB-10'!X697</f>
        <v>0</v>
      </c>
      <c r="AM16" s="169">
        <f>+'TB-10'!Y697</f>
        <v>0</v>
      </c>
      <c r="AN16" s="170">
        <f t="shared" si="23"/>
        <v>0</v>
      </c>
      <c r="AO16" s="169">
        <f>+'TB-10'!Z697</f>
        <v>0</v>
      </c>
      <c r="AP16" s="169">
        <f>+'TB-10'!AA697</f>
        <v>0</v>
      </c>
      <c r="AQ16" s="170">
        <f t="shared" si="24"/>
        <v>0</v>
      </c>
      <c r="AR16" s="169">
        <f>+'TB-10'!AB697</f>
        <v>0</v>
      </c>
      <c r="AS16" s="169">
        <f>+'TB-10'!AC697</f>
        <v>0</v>
      </c>
      <c r="AT16" s="170">
        <f t="shared" si="25"/>
        <v>0</v>
      </c>
      <c r="AU16" s="169">
        <f>+'TB-10'!AD697</f>
        <v>0</v>
      </c>
      <c r="AV16" s="169">
        <f>+'TB-10'!AE697</f>
        <v>0</v>
      </c>
      <c r="AW16" s="170">
        <f t="shared" si="26"/>
        <v>0</v>
      </c>
      <c r="AX16" s="169">
        <f>+'TB-10'!AF697</f>
        <v>0</v>
      </c>
      <c r="AY16" s="169">
        <f>+'TB-10'!AG697</f>
        <v>0</v>
      </c>
      <c r="AZ16" s="170">
        <f t="shared" si="27"/>
        <v>0</v>
      </c>
      <c r="BA16" s="169">
        <f>+'TB-10'!AH697</f>
        <v>0</v>
      </c>
      <c r="BB16" s="169">
        <f>+'TB-10'!AI697</f>
        <v>0</v>
      </c>
      <c r="BC16" s="170">
        <f t="shared" si="28"/>
        <v>0</v>
      </c>
      <c r="BD16" s="169">
        <f>+'TB-10'!AJ697</f>
        <v>0</v>
      </c>
      <c r="BE16" s="169">
        <f>+'TB-10'!AK697</f>
        <v>0</v>
      </c>
      <c r="BF16" s="171">
        <f t="shared" si="29"/>
        <v>0</v>
      </c>
      <c r="BG16" s="172">
        <f t="shared" si="0"/>
        <v>0</v>
      </c>
      <c r="BH16" s="172">
        <f t="shared" si="0"/>
        <v>0</v>
      </c>
      <c r="BI16" s="173">
        <f t="shared" si="1"/>
        <v>0</v>
      </c>
      <c r="BJ16" s="169">
        <f>+'TB-10'!B700</f>
        <v>0</v>
      </c>
      <c r="BK16" s="169">
        <f>+'TB-10'!C700</f>
        <v>0</v>
      </c>
      <c r="BL16" s="169">
        <f>+'TB-10'!B702</f>
        <v>0</v>
      </c>
      <c r="BM16" s="169">
        <f>+'TB-10'!C702</f>
        <v>0</v>
      </c>
      <c r="BN16" s="169">
        <f>+'TB-10'!B704</f>
        <v>0</v>
      </c>
      <c r="BO16" s="169">
        <f>+'TB-10'!C704</f>
        <v>0</v>
      </c>
      <c r="BP16" s="169">
        <f>+'TB-10'!B706</f>
        <v>0</v>
      </c>
      <c r="BQ16" s="169">
        <f>+'TB-10'!C706</f>
        <v>0</v>
      </c>
      <c r="BR16" s="169">
        <f>+'TB-10'!B708</f>
        <v>0</v>
      </c>
      <c r="BS16" s="169">
        <f>+'TB-10'!C708</f>
        <v>0</v>
      </c>
      <c r="BT16" s="169">
        <f>+'TB-10'!B710</f>
        <v>0</v>
      </c>
      <c r="BU16" s="169">
        <f>+'TB-10'!C710</f>
        <v>0</v>
      </c>
      <c r="BV16" s="169">
        <f>+'TB-10'!B712</f>
        <v>0</v>
      </c>
      <c r="BW16" s="169">
        <f>+'TB-10'!C712</f>
        <v>0</v>
      </c>
      <c r="BX16" s="169">
        <f>+'TB-10'!B714</f>
        <v>0</v>
      </c>
      <c r="BY16" s="169">
        <f>+'TB-10'!C714</f>
        <v>0</v>
      </c>
      <c r="BZ16" s="171">
        <f t="shared" si="2"/>
        <v>0</v>
      </c>
      <c r="CA16" s="171">
        <f t="shared" si="2"/>
        <v>0</v>
      </c>
      <c r="CB16" s="169">
        <f>+'TB-10'!D700</f>
        <v>0</v>
      </c>
      <c r="CC16" s="169">
        <f>+'TB-10'!E700</f>
        <v>0</v>
      </c>
      <c r="CD16" s="169">
        <f>+'TB-10'!D702</f>
        <v>0</v>
      </c>
      <c r="CE16" s="169">
        <f>+'TB-10'!E702</f>
        <v>0</v>
      </c>
      <c r="CF16" s="169">
        <f>+'TB-10'!D704</f>
        <v>0</v>
      </c>
      <c r="CG16" s="169">
        <f>+'TB-10'!E704</f>
        <v>0</v>
      </c>
      <c r="CH16" s="169">
        <f>+'TB-10'!D706</f>
        <v>0</v>
      </c>
      <c r="CI16" s="169">
        <f>+'TB-10'!E706</f>
        <v>0</v>
      </c>
      <c r="CJ16" s="169">
        <f>+'TB-10'!D708</f>
        <v>0</v>
      </c>
      <c r="CK16" s="169">
        <f>+'TB-10'!E708</f>
        <v>0</v>
      </c>
      <c r="CL16" s="169">
        <f>+'TB-10'!D710</f>
        <v>0</v>
      </c>
      <c r="CM16" s="169">
        <f>+'TB-10'!E710</f>
        <v>0</v>
      </c>
      <c r="CN16" s="169">
        <f>+'TB-10'!D712</f>
        <v>0</v>
      </c>
      <c r="CO16" s="169">
        <f>+'TB-10'!E712</f>
        <v>0</v>
      </c>
      <c r="CP16" s="169">
        <f>+'TB-10'!D714</f>
        <v>0</v>
      </c>
      <c r="CQ16" s="169">
        <f>+'TB-10'!E714</f>
        <v>0</v>
      </c>
      <c r="CR16" s="174">
        <f t="shared" si="3"/>
        <v>0</v>
      </c>
      <c r="CS16" s="174">
        <f t="shared" si="3"/>
        <v>0</v>
      </c>
      <c r="CT16" s="169">
        <f>+'TB-10'!F700</f>
        <v>0</v>
      </c>
      <c r="CU16" s="169">
        <f>+'TB-10'!G700</f>
        <v>0</v>
      </c>
      <c r="CV16" s="169">
        <f>+'TB-10'!F702</f>
        <v>0</v>
      </c>
      <c r="CW16" s="169">
        <f>+'TB-10'!G702</f>
        <v>0</v>
      </c>
      <c r="CX16" s="169">
        <f>+'TB-10'!F704</f>
        <v>0</v>
      </c>
      <c r="CY16" s="169">
        <f>+'TB-10'!G704</f>
        <v>0</v>
      </c>
      <c r="CZ16" s="169">
        <f>+'TB-10'!F706</f>
        <v>0</v>
      </c>
      <c r="DA16" s="169">
        <f>+'TB-10'!G706</f>
        <v>0</v>
      </c>
      <c r="DB16" s="169">
        <f>+'TB-10'!F708</f>
        <v>0</v>
      </c>
      <c r="DC16" s="169">
        <f>+'TB-10'!G708</f>
        <v>0</v>
      </c>
      <c r="DD16" s="169">
        <f>+'TB-10'!F710</f>
        <v>0</v>
      </c>
      <c r="DE16" s="169">
        <f>+'TB-10'!G710</f>
        <v>0</v>
      </c>
      <c r="DF16" s="169">
        <f>+'TB-10'!F712</f>
        <v>0</v>
      </c>
      <c r="DG16" s="169">
        <f>+'TB-10'!G712</f>
        <v>0</v>
      </c>
      <c r="DH16" s="169">
        <f>+'TB-10'!F714</f>
        <v>0</v>
      </c>
      <c r="DI16" s="169">
        <f>+'TB-10'!G714</f>
        <v>0</v>
      </c>
      <c r="DJ16" s="171">
        <f t="shared" si="4"/>
        <v>0</v>
      </c>
      <c r="DK16" s="173">
        <f t="shared" si="4"/>
        <v>0</v>
      </c>
      <c r="DL16" s="169">
        <f>+'TB-10'!H700</f>
        <v>0</v>
      </c>
      <c r="DM16" s="169">
        <f>+'TB-10'!I700</f>
        <v>0</v>
      </c>
      <c r="DN16" s="169">
        <f>+'TB-10'!H702</f>
        <v>0</v>
      </c>
      <c r="DO16" s="169">
        <f>+'TB-10'!I702</f>
        <v>0</v>
      </c>
      <c r="DP16" s="169">
        <f>+'TB-10'!H704</f>
        <v>0</v>
      </c>
      <c r="DQ16" s="169">
        <f>+'TB-10'!I704</f>
        <v>0</v>
      </c>
      <c r="DR16" s="169">
        <f>+'TB-10'!H706</f>
        <v>0</v>
      </c>
      <c r="DS16" s="169">
        <f>+'TB-10'!I706</f>
        <v>0</v>
      </c>
      <c r="DT16" s="169">
        <f>+'TB-10'!H708</f>
        <v>0</v>
      </c>
      <c r="DU16" s="169">
        <f>+'TB-10'!I708</f>
        <v>0</v>
      </c>
      <c r="DV16" s="169">
        <f>+'TB-10'!H710</f>
        <v>0</v>
      </c>
      <c r="DW16" s="169">
        <f>+'TB-10'!I710</f>
        <v>0</v>
      </c>
      <c r="DX16" s="169">
        <f>+'TB-10'!H712</f>
        <v>0</v>
      </c>
      <c r="DY16" s="169">
        <f>+'TB-10'!I712</f>
        <v>0</v>
      </c>
      <c r="DZ16" s="169">
        <f>+'TB-10'!H714</f>
        <v>0</v>
      </c>
      <c r="EA16" s="169">
        <f>+'TB-10'!I714</f>
        <v>0</v>
      </c>
      <c r="EB16" s="171">
        <f t="shared" si="5"/>
        <v>0</v>
      </c>
      <c r="EC16" s="173">
        <f t="shared" si="5"/>
        <v>0</v>
      </c>
      <c r="ED16" s="169">
        <f>+'TB-10'!J700</f>
        <v>0</v>
      </c>
      <c r="EE16" s="169">
        <f>+'TB-10'!K700</f>
        <v>0</v>
      </c>
      <c r="EF16" s="169">
        <f>+'TB-10'!J702</f>
        <v>0</v>
      </c>
      <c r="EG16" s="169">
        <f>+'TB-10'!K702</f>
        <v>0</v>
      </c>
      <c r="EH16" s="169">
        <f>+'TB-10'!J704</f>
        <v>0</v>
      </c>
      <c r="EI16" s="169">
        <f>+'TB-10'!K704</f>
        <v>0</v>
      </c>
      <c r="EJ16" s="169">
        <f>+'TB-10'!J706</f>
        <v>0</v>
      </c>
      <c r="EK16" s="169">
        <f>+'TB-10'!K706</f>
        <v>0</v>
      </c>
      <c r="EL16" s="169">
        <f>+'TB-10'!J708</f>
        <v>0</v>
      </c>
      <c r="EM16" s="169">
        <f>+'TB-10'!K708</f>
        <v>0</v>
      </c>
      <c r="EN16" s="169">
        <f>+'TB-10'!J710</f>
        <v>0</v>
      </c>
      <c r="EO16" s="169">
        <f>+'TB-10'!K710</f>
        <v>0</v>
      </c>
      <c r="EP16" s="169">
        <f>+'TB-10'!J712</f>
        <v>0</v>
      </c>
      <c r="EQ16" s="169">
        <f>+'TB-10'!K712</f>
        <v>0</v>
      </c>
      <c r="ER16" s="169">
        <f>+'TB-10'!J714</f>
        <v>0</v>
      </c>
      <c r="ES16" s="169">
        <f>+'TB-10'!K714</f>
        <v>0</v>
      </c>
      <c r="ET16" s="171">
        <f t="shared" si="6"/>
        <v>0</v>
      </c>
      <c r="EU16" s="173">
        <f t="shared" si="6"/>
        <v>0</v>
      </c>
      <c r="EV16" s="169">
        <f>+'TB-10'!L700</f>
        <v>0</v>
      </c>
      <c r="EW16" s="169">
        <f>+'TB-10'!M700</f>
        <v>0</v>
      </c>
      <c r="EX16" s="169">
        <f>+'TB-10'!L702</f>
        <v>0</v>
      </c>
      <c r="EY16" s="169">
        <f>+'TB-10'!M702</f>
        <v>0</v>
      </c>
      <c r="EZ16" s="169">
        <f>+'TB-10'!L704</f>
        <v>0</v>
      </c>
      <c r="FA16" s="169">
        <f>+'TB-10'!M704</f>
        <v>0</v>
      </c>
      <c r="FB16" s="169">
        <f>+'TB-10'!L706</f>
        <v>0</v>
      </c>
      <c r="FC16" s="169">
        <f>+'TB-10'!M706</f>
        <v>0</v>
      </c>
      <c r="FD16" s="169">
        <f>+'TB-10'!L708</f>
        <v>0</v>
      </c>
      <c r="FE16" s="169">
        <f>+'TB-10'!M708</f>
        <v>0</v>
      </c>
      <c r="FF16" s="169">
        <f>+'TB-10'!L710</f>
        <v>0</v>
      </c>
      <c r="FG16" s="169">
        <f>+'TB-10'!M710</f>
        <v>0</v>
      </c>
      <c r="FH16" s="169">
        <f>+'TB-10'!L712</f>
        <v>0</v>
      </c>
      <c r="FI16" s="169">
        <f>+'TB-10'!M712</f>
        <v>0</v>
      </c>
      <c r="FJ16" s="169">
        <f>+'TB-10'!L714</f>
        <v>0</v>
      </c>
      <c r="FK16" s="169">
        <f>+'TB-10'!M714</f>
        <v>0</v>
      </c>
      <c r="FL16" s="171">
        <f t="shared" si="7"/>
        <v>0</v>
      </c>
      <c r="FM16" s="173">
        <f t="shared" si="7"/>
        <v>0</v>
      </c>
      <c r="FN16" s="169">
        <f>+'TB-10'!N700</f>
        <v>0</v>
      </c>
      <c r="FO16" s="169">
        <f>+'TB-10'!O700</f>
        <v>0</v>
      </c>
      <c r="FP16" s="169">
        <f>+'TB-10'!N702</f>
        <v>0</v>
      </c>
      <c r="FQ16" s="169">
        <f>+'TB-10'!O702</f>
        <v>0</v>
      </c>
      <c r="FR16" s="169">
        <f>+'TB-10'!N704</f>
        <v>0</v>
      </c>
      <c r="FS16" s="169">
        <f>+'TB-10'!O704</f>
        <v>0</v>
      </c>
      <c r="FT16" s="169">
        <f>+'TB-10'!N706</f>
        <v>0</v>
      </c>
      <c r="FU16" s="169">
        <f>+'TB-10'!O706</f>
        <v>0</v>
      </c>
      <c r="FV16" s="169">
        <f>+'TB-10'!N708</f>
        <v>0</v>
      </c>
      <c r="FW16" s="169">
        <f>+'TB-10'!O708</f>
        <v>0</v>
      </c>
      <c r="FX16" s="169">
        <f>+'TB-10'!N710</f>
        <v>0</v>
      </c>
      <c r="FY16" s="169">
        <f>+'TB-10'!O710</f>
        <v>0</v>
      </c>
      <c r="FZ16" s="169">
        <f>+'TB-10'!N712</f>
        <v>0</v>
      </c>
      <c r="GA16" s="169">
        <f>+'TB-10'!O712</f>
        <v>0</v>
      </c>
      <c r="GB16" s="169">
        <f>+'TB-10'!N714</f>
        <v>0</v>
      </c>
      <c r="GC16" s="169">
        <f>+'TB-10'!O714</f>
        <v>0</v>
      </c>
      <c r="GD16" s="171">
        <f t="shared" si="8"/>
        <v>0</v>
      </c>
      <c r="GE16" s="173">
        <f t="shared" si="8"/>
        <v>0</v>
      </c>
      <c r="GF16" s="169">
        <f>+'TB-10'!P700</f>
        <v>0</v>
      </c>
      <c r="GG16" s="169">
        <f>+'TB-10'!Q700</f>
        <v>0</v>
      </c>
      <c r="GH16" s="169">
        <f>+'TB-10'!P702</f>
        <v>0</v>
      </c>
      <c r="GI16" s="169">
        <f>+'TB-10'!Q702</f>
        <v>0</v>
      </c>
      <c r="GJ16" s="169">
        <f>+'TB-10'!P704</f>
        <v>0</v>
      </c>
      <c r="GK16" s="169">
        <f>+'TB-10'!Q704</f>
        <v>0</v>
      </c>
      <c r="GL16" s="169">
        <f>+'TB-10'!P706</f>
        <v>0</v>
      </c>
      <c r="GM16" s="169">
        <f>+'TB-10'!Q706</f>
        <v>0</v>
      </c>
      <c r="GN16" s="169">
        <f>+'TB-10'!P708</f>
        <v>0</v>
      </c>
      <c r="GO16" s="169">
        <f>+'TB-10'!Q708</f>
        <v>0</v>
      </c>
      <c r="GP16" s="169">
        <f>+'TB-10'!P710</f>
        <v>0</v>
      </c>
      <c r="GQ16" s="169">
        <f>+'TB-10'!Q710</f>
        <v>0</v>
      </c>
      <c r="GR16" s="169">
        <f>+'TB-10'!P712</f>
        <v>0</v>
      </c>
      <c r="GS16" s="169">
        <f>+'TB-10'!Q712</f>
        <v>0</v>
      </c>
      <c r="GT16" s="169">
        <f>+'TB-10'!P714</f>
        <v>0</v>
      </c>
      <c r="GU16" s="169">
        <f>+'TB-10'!Q714</f>
        <v>0</v>
      </c>
      <c r="GV16" s="171">
        <f t="shared" si="9"/>
        <v>0</v>
      </c>
      <c r="GW16" s="173">
        <f t="shared" si="9"/>
        <v>0</v>
      </c>
      <c r="GX16" s="169">
        <f>+'TB-10'!R700</f>
        <v>0</v>
      </c>
      <c r="GY16" s="169">
        <f>+'TB-10'!S700</f>
        <v>0</v>
      </c>
      <c r="GZ16" s="169">
        <f>+'TB-10'!R702</f>
        <v>0</v>
      </c>
      <c r="HA16" s="169">
        <f>+'TB-10'!S702</f>
        <v>0</v>
      </c>
      <c r="HB16" s="169">
        <f>+'TB-10'!R704</f>
        <v>0</v>
      </c>
      <c r="HC16" s="169">
        <f>+'TB-10'!S704</f>
        <v>0</v>
      </c>
      <c r="HD16" s="169">
        <f>+'TB-10'!R706</f>
        <v>0</v>
      </c>
      <c r="HE16" s="169">
        <f>+'TB-10'!S706</f>
        <v>0</v>
      </c>
      <c r="HF16" s="169">
        <f>+'TB-10'!R708</f>
        <v>0</v>
      </c>
      <c r="HG16" s="169">
        <f>+'TB-10'!S708</f>
        <v>0</v>
      </c>
      <c r="HH16" s="169">
        <f>+'TB-10'!R710</f>
        <v>0</v>
      </c>
      <c r="HI16" s="169">
        <f>+'TB-10'!S710</f>
        <v>0</v>
      </c>
      <c r="HJ16" s="169">
        <f>+'TB-10'!R712</f>
        <v>0</v>
      </c>
      <c r="HK16" s="169">
        <f>+'TB-10'!S712</f>
        <v>0</v>
      </c>
      <c r="HL16" s="169">
        <f>+'TB-10'!R714</f>
        <v>0</v>
      </c>
      <c r="HM16" s="169">
        <f>+'TB-10'!S714</f>
        <v>0</v>
      </c>
      <c r="HN16" s="171">
        <f t="shared" si="10"/>
        <v>0</v>
      </c>
      <c r="HO16" s="173">
        <f t="shared" si="10"/>
        <v>0</v>
      </c>
      <c r="HP16" s="169">
        <f>+'TB-10'!T700</f>
        <v>0</v>
      </c>
      <c r="HQ16" s="169">
        <f>+'TB-10'!U700</f>
        <v>0</v>
      </c>
      <c r="HR16" s="169">
        <f>+'TB-10'!T702</f>
        <v>0</v>
      </c>
      <c r="HS16" s="169">
        <f>+'TB-10'!U702</f>
        <v>0</v>
      </c>
      <c r="HT16" s="169">
        <f>+'TB-10'!T704</f>
        <v>0</v>
      </c>
      <c r="HU16" s="169">
        <f>+'TB-10'!U704</f>
        <v>0</v>
      </c>
      <c r="HV16" s="169">
        <f>+'TB-10'!T706</f>
        <v>0</v>
      </c>
      <c r="HW16" s="169">
        <f>+'TB-10'!U706</f>
        <v>0</v>
      </c>
      <c r="HX16" s="169">
        <f>+'TB-10'!T708</f>
        <v>0</v>
      </c>
      <c r="HY16" s="169">
        <f>+'TB-10'!U708</f>
        <v>0</v>
      </c>
      <c r="HZ16" s="169">
        <f>+'TB-10'!T710</f>
        <v>0</v>
      </c>
      <c r="IA16" s="169">
        <f>+'TB-10'!U710</f>
        <v>0</v>
      </c>
      <c r="IB16" s="169">
        <f>+'TB-10'!T712</f>
        <v>0</v>
      </c>
      <c r="IC16" s="169">
        <f>+'TB-10'!U712</f>
        <v>0</v>
      </c>
      <c r="ID16" s="169">
        <f>+'TB-10'!T714</f>
        <v>0</v>
      </c>
      <c r="IE16" s="169">
        <f>+'TB-10'!U714</f>
        <v>0</v>
      </c>
      <c r="IF16" s="171">
        <f t="shared" si="11"/>
        <v>0</v>
      </c>
      <c r="IG16" s="172">
        <f t="shared" si="11"/>
        <v>0</v>
      </c>
    </row>
    <row r="17" spans="1:241" x14ac:dyDescent="0.25">
      <c r="A17" s="165">
        <v>12</v>
      </c>
      <c r="B17" s="166">
        <f>+Menu!$D$6</f>
        <v>0</v>
      </c>
      <c r="C17" s="167" t="str">
        <f>+Menu!$B20</f>
        <v/>
      </c>
      <c r="D17" s="168"/>
      <c r="E17" s="169">
        <f>+'TB-10'!B765</f>
        <v>0</v>
      </c>
      <c r="F17" s="169">
        <f>+'TB-10'!C765</f>
        <v>0</v>
      </c>
      <c r="G17" s="170">
        <f t="shared" si="12"/>
        <v>0</v>
      </c>
      <c r="H17" s="169">
        <f>+'TB-10'!D765</f>
        <v>0</v>
      </c>
      <c r="I17" s="169">
        <f>+'TB-10'!E765</f>
        <v>0</v>
      </c>
      <c r="J17" s="170">
        <f t="shared" si="13"/>
        <v>0</v>
      </c>
      <c r="K17" s="169">
        <f>+'TB-10'!F765</f>
        <v>0</v>
      </c>
      <c r="L17" s="169">
        <f>+'TB-10'!G765</f>
        <v>0</v>
      </c>
      <c r="M17" s="170">
        <f t="shared" si="14"/>
        <v>0</v>
      </c>
      <c r="N17" s="169">
        <f>+'TB-10'!H765</f>
        <v>0</v>
      </c>
      <c r="O17" s="169">
        <f>+'TB-10'!I765</f>
        <v>0</v>
      </c>
      <c r="P17" s="170">
        <f t="shared" si="15"/>
        <v>0</v>
      </c>
      <c r="Q17" s="169">
        <f>+'TB-10'!J765</f>
        <v>0</v>
      </c>
      <c r="R17" s="169">
        <f>+'TB-10'!K765</f>
        <v>0</v>
      </c>
      <c r="S17" s="170">
        <f t="shared" si="16"/>
        <v>0</v>
      </c>
      <c r="T17" s="169">
        <f>+'TB-10'!L765</f>
        <v>0</v>
      </c>
      <c r="U17" s="169">
        <f>+'TB-10'!M765</f>
        <v>0</v>
      </c>
      <c r="V17" s="170">
        <f t="shared" si="17"/>
        <v>0</v>
      </c>
      <c r="W17" s="169">
        <f>+'TB-10'!N765</f>
        <v>0</v>
      </c>
      <c r="X17" s="169">
        <f>+'TB-10'!O765</f>
        <v>0</v>
      </c>
      <c r="Y17" s="170">
        <f t="shared" si="18"/>
        <v>0</v>
      </c>
      <c r="Z17" s="169">
        <f>+'TB-10'!P765</f>
        <v>0</v>
      </c>
      <c r="AA17" s="169">
        <f>+'TB-10'!Q765</f>
        <v>0</v>
      </c>
      <c r="AB17" s="170">
        <f t="shared" si="19"/>
        <v>0</v>
      </c>
      <c r="AC17" s="169">
        <f>+'TB-10'!R765</f>
        <v>0</v>
      </c>
      <c r="AD17" s="169">
        <f>+'TB-10'!S765</f>
        <v>0</v>
      </c>
      <c r="AE17" s="170">
        <f t="shared" si="20"/>
        <v>0</v>
      </c>
      <c r="AF17" s="169">
        <f>+'TB-10'!T765</f>
        <v>0</v>
      </c>
      <c r="AG17" s="169">
        <f>+'TB-10'!U765</f>
        <v>0</v>
      </c>
      <c r="AH17" s="170">
        <f t="shared" si="21"/>
        <v>0</v>
      </c>
      <c r="AI17" s="169">
        <f>+'TB-10'!V765</f>
        <v>0</v>
      </c>
      <c r="AJ17" s="169">
        <f>+'TB-10'!W765</f>
        <v>0</v>
      </c>
      <c r="AK17" s="170">
        <f t="shared" si="22"/>
        <v>0</v>
      </c>
      <c r="AL17" s="169">
        <f>+'TB-10'!X765</f>
        <v>0</v>
      </c>
      <c r="AM17" s="169">
        <f>+'TB-10'!Y765</f>
        <v>0</v>
      </c>
      <c r="AN17" s="170">
        <f t="shared" si="23"/>
        <v>0</v>
      </c>
      <c r="AO17" s="169">
        <f>+'TB-10'!Z765</f>
        <v>0</v>
      </c>
      <c r="AP17" s="169">
        <f>+'TB-10'!AA765</f>
        <v>0</v>
      </c>
      <c r="AQ17" s="170">
        <f t="shared" si="24"/>
        <v>0</v>
      </c>
      <c r="AR17" s="169">
        <f>+'TB-10'!AB765</f>
        <v>0</v>
      </c>
      <c r="AS17" s="169">
        <f>+'TB-10'!AC765</f>
        <v>0</v>
      </c>
      <c r="AT17" s="170">
        <f t="shared" si="25"/>
        <v>0</v>
      </c>
      <c r="AU17" s="169">
        <f>+'TB-10'!AD765</f>
        <v>0</v>
      </c>
      <c r="AV17" s="169">
        <f>+'TB-10'!AE765</f>
        <v>0</v>
      </c>
      <c r="AW17" s="170">
        <f t="shared" si="26"/>
        <v>0</v>
      </c>
      <c r="AX17" s="169">
        <f>+'TB-10'!AF765</f>
        <v>0</v>
      </c>
      <c r="AY17" s="169">
        <f>+'TB-10'!AG765</f>
        <v>0</v>
      </c>
      <c r="AZ17" s="170">
        <f t="shared" si="27"/>
        <v>0</v>
      </c>
      <c r="BA17" s="169">
        <f>+'TB-10'!AH765</f>
        <v>0</v>
      </c>
      <c r="BB17" s="169">
        <f>+'TB-10'!AI765</f>
        <v>0</v>
      </c>
      <c r="BC17" s="170">
        <f t="shared" si="28"/>
        <v>0</v>
      </c>
      <c r="BD17" s="169">
        <f>+'TB-10'!AJ765</f>
        <v>0</v>
      </c>
      <c r="BE17" s="169">
        <f>+'TB-10'!AK765</f>
        <v>0</v>
      </c>
      <c r="BF17" s="171">
        <f t="shared" si="29"/>
        <v>0</v>
      </c>
      <c r="BG17" s="172">
        <f t="shared" si="0"/>
        <v>0</v>
      </c>
      <c r="BH17" s="172">
        <f t="shared" si="0"/>
        <v>0</v>
      </c>
      <c r="BI17" s="173">
        <f t="shared" si="1"/>
        <v>0</v>
      </c>
      <c r="BJ17" s="169">
        <f>+'TB-10'!B768</f>
        <v>0</v>
      </c>
      <c r="BK17" s="169">
        <f>+'TB-10'!C768</f>
        <v>0</v>
      </c>
      <c r="BL17" s="169">
        <f>+'TB-10'!B770</f>
        <v>0</v>
      </c>
      <c r="BM17" s="169">
        <f>+'TB-10'!C770</f>
        <v>0</v>
      </c>
      <c r="BN17" s="169">
        <f>+'TB-10'!B772</f>
        <v>0</v>
      </c>
      <c r="BO17" s="169">
        <f>+'TB-10'!C772</f>
        <v>0</v>
      </c>
      <c r="BP17" s="169">
        <f>+'TB-10'!B774</f>
        <v>0</v>
      </c>
      <c r="BQ17" s="169">
        <f>+'TB-10'!C774</f>
        <v>0</v>
      </c>
      <c r="BR17" s="169">
        <f>+'TB-10'!B776</f>
        <v>0</v>
      </c>
      <c r="BS17" s="169">
        <f>+'TB-10'!C776</f>
        <v>0</v>
      </c>
      <c r="BT17" s="169">
        <f>+'TB-10'!B778</f>
        <v>0</v>
      </c>
      <c r="BU17" s="169">
        <f>+'TB-10'!C778</f>
        <v>0</v>
      </c>
      <c r="BV17" s="169">
        <f>+'TB-10'!B780</f>
        <v>0</v>
      </c>
      <c r="BW17" s="169">
        <f>+'TB-10'!C780</f>
        <v>0</v>
      </c>
      <c r="BX17" s="169">
        <f>+'TB-10'!B782</f>
        <v>0</v>
      </c>
      <c r="BY17" s="169">
        <f>+'TB-10'!C782</f>
        <v>0</v>
      </c>
      <c r="BZ17" s="171">
        <f t="shared" si="2"/>
        <v>0</v>
      </c>
      <c r="CA17" s="171">
        <f t="shared" si="2"/>
        <v>0</v>
      </c>
      <c r="CB17" s="169">
        <f>+'TB-10'!D768</f>
        <v>0</v>
      </c>
      <c r="CC17" s="169">
        <f>+'TB-10'!E768</f>
        <v>0</v>
      </c>
      <c r="CD17" s="169">
        <f>+'TB-10'!D770</f>
        <v>0</v>
      </c>
      <c r="CE17" s="169">
        <f>+'TB-10'!E770</f>
        <v>0</v>
      </c>
      <c r="CF17" s="169">
        <f>+'TB-10'!D772</f>
        <v>0</v>
      </c>
      <c r="CG17" s="169">
        <f>+'TB-10'!E772</f>
        <v>0</v>
      </c>
      <c r="CH17" s="169">
        <f>+'TB-10'!D774</f>
        <v>0</v>
      </c>
      <c r="CI17" s="169">
        <f>+'TB-10'!E774</f>
        <v>0</v>
      </c>
      <c r="CJ17" s="169">
        <f>+'TB-10'!D776</f>
        <v>0</v>
      </c>
      <c r="CK17" s="169">
        <f>+'TB-10'!E776</f>
        <v>0</v>
      </c>
      <c r="CL17" s="169">
        <f>+'TB-10'!D778</f>
        <v>0</v>
      </c>
      <c r="CM17" s="169">
        <f>+'TB-10'!E778</f>
        <v>0</v>
      </c>
      <c r="CN17" s="169">
        <f>+'TB-10'!D780</f>
        <v>0</v>
      </c>
      <c r="CO17" s="169">
        <f>+'TB-10'!E780</f>
        <v>0</v>
      </c>
      <c r="CP17" s="169">
        <f>+'TB-10'!D782</f>
        <v>0</v>
      </c>
      <c r="CQ17" s="169">
        <f>+'TB-10'!E782</f>
        <v>0</v>
      </c>
      <c r="CR17" s="174">
        <f t="shared" si="3"/>
        <v>0</v>
      </c>
      <c r="CS17" s="174">
        <f t="shared" si="3"/>
        <v>0</v>
      </c>
      <c r="CT17" s="169">
        <f>+'TB-10'!F768</f>
        <v>0</v>
      </c>
      <c r="CU17" s="169">
        <f>+'TB-10'!G768</f>
        <v>0</v>
      </c>
      <c r="CV17" s="169">
        <f>+'TB-10'!F770</f>
        <v>0</v>
      </c>
      <c r="CW17" s="169">
        <f>+'TB-10'!G770</f>
        <v>0</v>
      </c>
      <c r="CX17" s="169">
        <f>+'TB-10'!F772</f>
        <v>0</v>
      </c>
      <c r="CY17" s="169">
        <f>+'TB-10'!G772</f>
        <v>0</v>
      </c>
      <c r="CZ17" s="169">
        <f>+'TB-10'!F774</f>
        <v>0</v>
      </c>
      <c r="DA17" s="169">
        <f>+'TB-10'!G774</f>
        <v>0</v>
      </c>
      <c r="DB17" s="169">
        <f>+'TB-10'!F776</f>
        <v>0</v>
      </c>
      <c r="DC17" s="169">
        <f>+'TB-10'!G776</f>
        <v>0</v>
      </c>
      <c r="DD17" s="169">
        <f>+'TB-10'!F778</f>
        <v>0</v>
      </c>
      <c r="DE17" s="169">
        <f>+'TB-10'!G778</f>
        <v>0</v>
      </c>
      <c r="DF17" s="169">
        <f>+'TB-10'!F780</f>
        <v>0</v>
      </c>
      <c r="DG17" s="169">
        <f>+'TB-10'!G780</f>
        <v>0</v>
      </c>
      <c r="DH17" s="169">
        <f>+'TB-10'!F782</f>
        <v>0</v>
      </c>
      <c r="DI17" s="169">
        <f>+'TB-10'!G782</f>
        <v>0</v>
      </c>
      <c r="DJ17" s="171">
        <f t="shared" si="4"/>
        <v>0</v>
      </c>
      <c r="DK17" s="173">
        <f t="shared" si="4"/>
        <v>0</v>
      </c>
      <c r="DL17" s="169">
        <f>+'TB-10'!H768</f>
        <v>0</v>
      </c>
      <c r="DM17" s="169">
        <f>+'TB-10'!I768</f>
        <v>0</v>
      </c>
      <c r="DN17" s="169">
        <f>+'TB-10'!H770</f>
        <v>0</v>
      </c>
      <c r="DO17" s="169">
        <f>+'TB-10'!I770</f>
        <v>0</v>
      </c>
      <c r="DP17" s="169">
        <f>+'TB-10'!H772</f>
        <v>0</v>
      </c>
      <c r="DQ17" s="169">
        <f>+'TB-10'!I772</f>
        <v>0</v>
      </c>
      <c r="DR17" s="169">
        <f>+'TB-10'!H774</f>
        <v>0</v>
      </c>
      <c r="DS17" s="169">
        <f>+'TB-10'!I774</f>
        <v>0</v>
      </c>
      <c r="DT17" s="169">
        <f>+'TB-10'!H776</f>
        <v>0</v>
      </c>
      <c r="DU17" s="169">
        <f>+'TB-10'!I776</f>
        <v>0</v>
      </c>
      <c r="DV17" s="169">
        <f>+'TB-10'!H778</f>
        <v>0</v>
      </c>
      <c r="DW17" s="169">
        <f>+'TB-10'!I778</f>
        <v>0</v>
      </c>
      <c r="DX17" s="169">
        <f>+'TB-10'!H780</f>
        <v>0</v>
      </c>
      <c r="DY17" s="169">
        <f>+'TB-10'!I780</f>
        <v>0</v>
      </c>
      <c r="DZ17" s="169">
        <f>+'TB-10'!H782</f>
        <v>0</v>
      </c>
      <c r="EA17" s="169">
        <f>+'TB-10'!I782</f>
        <v>0</v>
      </c>
      <c r="EB17" s="171">
        <f t="shared" si="5"/>
        <v>0</v>
      </c>
      <c r="EC17" s="173">
        <f t="shared" si="5"/>
        <v>0</v>
      </c>
      <c r="ED17" s="169">
        <f>+'TB-10'!J768</f>
        <v>0</v>
      </c>
      <c r="EE17" s="169">
        <f>+'TB-10'!K768</f>
        <v>0</v>
      </c>
      <c r="EF17" s="169">
        <f>+'TB-10'!J770</f>
        <v>0</v>
      </c>
      <c r="EG17" s="169">
        <f>+'TB-10'!K770</f>
        <v>0</v>
      </c>
      <c r="EH17" s="169">
        <f>+'TB-10'!J772</f>
        <v>0</v>
      </c>
      <c r="EI17" s="169">
        <f>+'TB-10'!K772</f>
        <v>0</v>
      </c>
      <c r="EJ17" s="169">
        <f>+'TB-10'!J774</f>
        <v>0</v>
      </c>
      <c r="EK17" s="169">
        <f>+'TB-10'!K774</f>
        <v>0</v>
      </c>
      <c r="EL17" s="169">
        <f>+'TB-10'!J776</f>
        <v>0</v>
      </c>
      <c r="EM17" s="169">
        <f>+'TB-10'!K776</f>
        <v>0</v>
      </c>
      <c r="EN17" s="169">
        <f>+'TB-10'!J778</f>
        <v>0</v>
      </c>
      <c r="EO17" s="169">
        <f>+'TB-10'!K778</f>
        <v>0</v>
      </c>
      <c r="EP17" s="169">
        <f>+'TB-10'!J780</f>
        <v>0</v>
      </c>
      <c r="EQ17" s="169">
        <f>+'TB-10'!K780</f>
        <v>0</v>
      </c>
      <c r="ER17" s="169">
        <f>+'TB-10'!J782</f>
        <v>0</v>
      </c>
      <c r="ES17" s="169">
        <f>+'TB-10'!K782</f>
        <v>0</v>
      </c>
      <c r="ET17" s="171">
        <f t="shared" si="6"/>
        <v>0</v>
      </c>
      <c r="EU17" s="173">
        <f t="shared" si="6"/>
        <v>0</v>
      </c>
      <c r="EV17" s="169">
        <f>+'TB-10'!L768</f>
        <v>0</v>
      </c>
      <c r="EW17" s="169">
        <f>+'TB-10'!M768</f>
        <v>0</v>
      </c>
      <c r="EX17" s="169">
        <f>+'TB-10'!L770</f>
        <v>0</v>
      </c>
      <c r="EY17" s="169">
        <f>+'TB-10'!M770</f>
        <v>0</v>
      </c>
      <c r="EZ17" s="169">
        <f>+'TB-10'!L772</f>
        <v>0</v>
      </c>
      <c r="FA17" s="169">
        <f>+'TB-10'!M772</f>
        <v>0</v>
      </c>
      <c r="FB17" s="169">
        <f>+'TB-10'!L774</f>
        <v>0</v>
      </c>
      <c r="FC17" s="169">
        <f>+'TB-10'!M774</f>
        <v>0</v>
      </c>
      <c r="FD17" s="169">
        <f>+'TB-10'!L776</f>
        <v>0</v>
      </c>
      <c r="FE17" s="169">
        <f>+'TB-10'!M776</f>
        <v>0</v>
      </c>
      <c r="FF17" s="169">
        <f>+'TB-10'!L778</f>
        <v>0</v>
      </c>
      <c r="FG17" s="169">
        <f>+'TB-10'!M778</f>
        <v>0</v>
      </c>
      <c r="FH17" s="169">
        <f>+'TB-10'!L780</f>
        <v>0</v>
      </c>
      <c r="FI17" s="169">
        <f>+'TB-10'!M780</f>
        <v>0</v>
      </c>
      <c r="FJ17" s="169">
        <f>+'TB-10'!L782</f>
        <v>0</v>
      </c>
      <c r="FK17" s="169">
        <f>+'TB-10'!M782</f>
        <v>0</v>
      </c>
      <c r="FL17" s="171">
        <f t="shared" si="7"/>
        <v>0</v>
      </c>
      <c r="FM17" s="173">
        <f t="shared" si="7"/>
        <v>0</v>
      </c>
      <c r="FN17" s="169">
        <f>+'TB-10'!N768</f>
        <v>0</v>
      </c>
      <c r="FO17" s="169">
        <f>+'TB-10'!O768</f>
        <v>0</v>
      </c>
      <c r="FP17" s="169">
        <f>+'TB-10'!N770</f>
        <v>0</v>
      </c>
      <c r="FQ17" s="169">
        <f>+'TB-10'!O770</f>
        <v>0</v>
      </c>
      <c r="FR17" s="169">
        <f>+'TB-10'!N772</f>
        <v>0</v>
      </c>
      <c r="FS17" s="169">
        <f>+'TB-10'!O772</f>
        <v>0</v>
      </c>
      <c r="FT17" s="169">
        <f>+'TB-10'!N774</f>
        <v>0</v>
      </c>
      <c r="FU17" s="169">
        <f>+'TB-10'!O774</f>
        <v>0</v>
      </c>
      <c r="FV17" s="169">
        <f>+'TB-10'!N776</f>
        <v>0</v>
      </c>
      <c r="FW17" s="169">
        <f>+'TB-10'!O776</f>
        <v>0</v>
      </c>
      <c r="FX17" s="169">
        <f>+'TB-10'!N778</f>
        <v>0</v>
      </c>
      <c r="FY17" s="169">
        <f>+'TB-10'!O778</f>
        <v>0</v>
      </c>
      <c r="FZ17" s="169">
        <f>+'TB-10'!N780</f>
        <v>0</v>
      </c>
      <c r="GA17" s="169">
        <f>+'TB-10'!O780</f>
        <v>0</v>
      </c>
      <c r="GB17" s="169">
        <f>+'TB-10'!N782</f>
        <v>0</v>
      </c>
      <c r="GC17" s="169">
        <f>+'TB-10'!O782</f>
        <v>0</v>
      </c>
      <c r="GD17" s="171">
        <f t="shared" si="8"/>
        <v>0</v>
      </c>
      <c r="GE17" s="173">
        <f t="shared" si="8"/>
        <v>0</v>
      </c>
      <c r="GF17" s="169">
        <f>+'TB-10'!P768</f>
        <v>0</v>
      </c>
      <c r="GG17" s="169">
        <f>+'TB-10'!Q768</f>
        <v>0</v>
      </c>
      <c r="GH17" s="169">
        <f>+'TB-10'!P770</f>
        <v>0</v>
      </c>
      <c r="GI17" s="169">
        <f>+'TB-10'!Q770</f>
        <v>0</v>
      </c>
      <c r="GJ17" s="169">
        <f>+'TB-10'!P772</f>
        <v>0</v>
      </c>
      <c r="GK17" s="169">
        <f>+'TB-10'!Q772</f>
        <v>0</v>
      </c>
      <c r="GL17" s="169">
        <f>+'TB-10'!P774</f>
        <v>0</v>
      </c>
      <c r="GM17" s="169">
        <f>+'TB-10'!Q774</f>
        <v>0</v>
      </c>
      <c r="GN17" s="169">
        <f>+'TB-10'!P776</f>
        <v>0</v>
      </c>
      <c r="GO17" s="169">
        <f>+'TB-10'!Q776</f>
        <v>0</v>
      </c>
      <c r="GP17" s="169">
        <f>+'TB-10'!P778</f>
        <v>0</v>
      </c>
      <c r="GQ17" s="169">
        <f>+'TB-10'!Q778</f>
        <v>0</v>
      </c>
      <c r="GR17" s="169">
        <f>+'TB-10'!P780</f>
        <v>0</v>
      </c>
      <c r="GS17" s="169">
        <f>+'TB-10'!Q780</f>
        <v>0</v>
      </c>
      <c r="GT17" s="169">
        <f>+'TB-10'!P782</f>
        <v>0</v>
      </c>
      <c r="GU17" s="169">
        <f>+'TB-10'!Q782</f>
        <v>0</v>
      </c>
      <c r="GV17" s="171">
        <f t="shared" si="9"/>
        <v>0</v>
      </c>
      <c r="GW17" s="173">
        <f t="shared" si="9"/>
        <v>0</v>
      </c>
      <c r="GX17" s="169">
        <f>+'TB-10'!R768</f>
        <v>0</v>
      </c>
      <c r="GY17" s="169">
        <f>+'TB-10'!S768</f>
        <v>0</v>
      </c>
      <c r="GZ17" s="169">
        <f>+'TB-10'!R770</f>
        <v>0</v>
      </c>
      <c r="HA17" s="169">
        <f>+'TB-10'!S770</f>
        <v>0</v>
      </c>
      <c r="HB17" s="169">
        <f>+'TB-10'!R772</f>
        <v>0</v>
      </c>
      <c r="HC17" s="169">
        <f>+'TB-10'!S772</f>
        <v>0</v>
      </c>
      <c r="HD17" s="169">
        <f>+'TB-10'!R774</f>
        <v>0</v>
      </c>
      <c r="HE17" s="169">
        <f>+'TB-10'!S774</f>
        <v>0</v>
      </c>
      <c r="HF17" s="169">
        <f>+'TB-10'!R776</f>
        <v>0</v>
      </c>
      <c r="HG17" s="169">
        <f>+'TB-10'!S776</f>
        <v>0</v>
      </c>
      <c r="HH17" s="169">
        <f>+'TB-10'!R778</f>
        <v>0</v>
      </c>
      <c r="HI17" s="169">
        <f>+'TB-10'!S778</f>
        <v>0</v>
      </c>
      <c r="HJ17" s="169">
        <f>+'TB-10'!R780</f>
        <v>0</v>
      </c>
      <c r="HK17" s="169">
        <f>+'TB-10'!S780</f>
        <v>0</v>
      </c>
      <c r="HL17" s="169">
        <f>+'TB-10'!R782</f>
        <v>0</v>
      </c>
      <c r="HM17" s="169">
        <f>+'TB-10'!S782</f>
        <v>0</v>
      </c>
      <c r="HN17" s="171">
        <f t="shared" si="10"/>
        <v>0</v>
      </c>
      <c r="HO17" s="173">
        <f t="shared" si="10"/>
        <v>0</v>
      </c>
      <c r="HP17" s="169">
        <f>+'TB-10'!T768</f>
        <v>0</v>
      </c>
      <c r="HQ17" s="169">
        <f>+'TB-10'!U768</f>
        <v>0</v>
      </c>
      <c r="HR17" s="169">
        <f>+'TB-10'!T770</f>
        <v>0</v>
      </c>
      <c r="HS17" s="169">
        <f>+'TB-10'!U770</f>
        <v>0</v>
      </c>
      <c r="HT17" s="169">
        <f>+'TB-10'!T772</f>
        <v>0</v>
      </c>
      <c r="HU17" s="169">
        <f>+'TB-10'!U772</f>
        <v>0</v>
      </c>
      <c r="HV17" s="169">
        <f>+'TB-10'!T774</f>
        <v>0</v>
      </c>
      <c r="HW17" s="169">
        <f>+'TB-10'!U774</f>
        <v>0</v>
      </c>
      <c r="HX17" s="169">
        <f>+'TB-10'!T776</f>
        <v>0</v>
      </c>
      <c r="HY17" s="169">
        <f>+'TB-10'!U776</f>
        <v>0</v>
      </c>
      <c r="HZ17" s="169">
        <f>+'TB-10'!T778</f>
        <v>0</v>
      </c>
      <c r="IA17" s="169">
        <f>+'TB-10'!U778</f>
        <v>0</v>
      </c>
      <c r="IB17" s="169">
        <f>+'TB-10'!T780</f>
        <v>0</v>
      </c>
      <c r="IC17" s="169">
        <f>+'TB-10'!U780</f>
        <v>0</v>
      </c>
      <c r="ID17" s="169">
        <f>+'TB-10'!T782</f>
        <v>0</v>
      </c>
      <c r="IE17" s="169">
        <f>+'TB-10'!U782</f>
        <v>0</v>
      </c>
      <c r="IF17" s="171">
        <f t="shared" si="11"/>
        <v>0</v>
      </c>
      <c r="IG17" s="172">
        <f t="shared" si="11"/>
        <v>0</v>
      </c>
    </row>
    <row r="18" spans="1:241" x14ac:dyDescent="0.25">
      <c r="A18" s="165">
        <v>13</v>
      </c>
      <c r="B18" s="166">
        <f>+Menu!$D$6</f>
        <v>0</v>
      </c>
      <c r="C18" s="167" t="str">
        <f>+Menu!$B21</f>
        <v/>
      </c>
      <c r="D18" s="168"/>
      <c r="E18" s="169">
        <f>+'TB-10'!B833</f>
        <v>0</v>
      </c>
      <c r="F18" s="169">
        <f>+'TB-10'!C833</f>
        <v>0</v>
      </c>
      <c r="G18" s="170">
        <f t="shared" si="12"/>
        <v>0</v>
      </c>
      <c r="H18" s="169">
        <f>+'TB-10'!D833</f>
        <v>0</v>
      </c>
      <c r="I18" s="169">
        <f>+'TB-10'!E833</f>
        <v>0</v>
      </c>
      <c r="J18" s="170">
        <f t="shared" si="13"/>
        <v>0</v>
      </c>
      <c r="K18" s="169">
        <f>+'TB-10'!F833</f>
        <v>0</v>
      </c>
      <c r="L18" s="169">
        <f>+'TB-10'!G833</f>
        <v>0</v>
      </c>
      <c r="M18" s="170">
        <f t="shared" si="14"/>
        <v>0</v>
      </c>
      <c r="N18" s="169">
        <f>+'TB-10'!H833</f>
        <v>0</v>
      </c>
      <c r="O18" s="169">
        <f>+'TB-10'!I833</f>
        <v>0</v>
      </c>
      <c r="P18" s="170">
        <f t="shared" si="15"/>
        <v>0</v>
      </c>
      <c r="Q18" s="169">
        <f>+'TB-10'!J833</f>
        <v>0</v>
      </c>
      <c r="R18" s="169">
        <f>+'TB-10'!K833</f>
        <v>0</v>
      </c>
      <c r="S18" s="170">
        <f t="shared" si="16"/>
        <v>0</v>
      </c>
      <c r="T18" s="169">
        <f>+'TB-10'!L833</f>
        <v>0</v>
      </c>
      <c r="U18" s="169">
        <f>+'TB-10'!M833</f>
        <v>0</v>
      </c>
      <c r="V18" s="170">
        <f t="shared" si="17"/>
        <v>0</v>
      </c>
      <c r="W18" s="169">
        <f>+'TB-10'!N833</f>
        <v>0</v>
      </c>
      <c r="X18" s="169">
        <f>+'TB-10'!O833</f>
        <v>0</v>
      </c>
      <c r="Y18" s="170">
        <f t="shared" si="18"/>
        <v>0</v>
      </c>
      <c r="Z18" s="169">
        <f>+'TB-10'!P833</f>
        <v>0</v>
      </c>
      <c r="AA18" s="169">
        <f>+'TB-10'!Q833</f>
        <v>0</v>
      </c>
      <c r="AB18" s="170">
        <f t="shared" si="19"/>
        <v>0</v>
      </c>
      <c r="AC18" s="169">
        <f>+'TB-10'!R833</f>
        <v>0</v>
      </c>
      <c r="AD18" s="169">
        <f>+'TB-10'!S833</f>
        <v>0</v>
      </c>
      <c r="AE18" s="170">
        <f t="shared" si="20"/>
        <v>0</v>
      </c>
      <c r="AF18" s="169">
        <f>+'TB-10'!T833</f>
        <v>0</v>
      </c>
      <c r="AG18" s="169">
        <f>+'TB-10'!U833</f>
        <v>0</v>
      </c>
      <c r="AH18" s="170">
        <f t="shared" si="21"/>
        <v>0</v>
      </c>
      <c r="AI18" s="169">
        <f>+'TB-10'!V833</f>
        <v>0</v>
      </c>
      <c r="AJ18" s="169">
        <f>+'TB-10'!W833</f>
        <v>0</v>
      </c>
      <c r="AK18" s="170">
        <f t="shared" si="22"/>
        <v>0</v>
      </c>
      <c r="AL18" s="169">
        <f>+'TB-10'!X833</f>
        <v>0</v>
      </c>
      <c r="AM18" s="169">
        <f>+'TB-10'!Y833</f>
        <v>0</v>
      </c>
      <c r="AN18" s="170">
        <f t="shared" si="23"/>
        <v>0</v>
      </c>
      <c r="AO18" s="169">
        <f>+'TB-10'!Z833</f>
        <v>0</v>
      </c>
      <c r="AP18" s="169">
        <f>+'TB-10'!AA833</f>
        <v>0</v>
      </c>
      <c r="AQ18" s="170">
        <f t="shared" si="24"/>
        <v>0</v>
      </c>
      <c r="AR18" s="169">
        <f>+'TB-10'!AB833</f>
        <v>0</v>
      </c>
      <c r="AS18" s="169">
        <f>+'TB-10'!AC833</f>
        <v>0</v>
      </c>
      <c r="AT18" s="170">
        <f t="shared" si="25"/>
        <v>0</v>
      </c>
      <c r="AU18" s="169">
        <f>+'TB-10'!AD833</f>
        <v>0</v>
      </c>
      <c r="AV18" s="169">
        <f>+'TB-10'!AE833</f>
        <v>0</v>
      </c>
      <c r="AW18" s="170">
        <f t="shared" si="26"/>
        <v>0</v>
      </c>
      <c r="AX18" s="169">
        <f>+'TB-10'!AF833</f>
        <v>0</v>
      </c>
      <c r="AY18" s="169">
        <f>+'TB-10'!AG833</f>
        <v>0</v>
      </c>
      <c r="AZ18" s="170">
        <f t="shared" si="27"/>
        <v>0</v>
      </c>
      <c r="BA18" s="169">
        <f>+'TB-10'!AH833</f>
        <v>0</v>
      </c>
      <c r="BB18" s="169">
        <f>+'TB-10'!AI833</f>
        <v>0</v>
      </c>
      <c r="BC18" s="170">
        <f t="shared" si="28"/>
        <v>0</v>
      </c>
      <c r="BD18" s="169">
        <f>+'TB-10'!AJ833</f>
        <v>0</v>
      </c>
      <c r="BE18" s="169">
        <f>+'TB-10'!AK833</f>
        <v>0</v>
      </c>
      <c r="BF18" s="171">
        <f t="shared" si="29"/>
        <v>0</v>
      </c>
      <c r="BG18" s="172">
        <f t="shared" si="0"/>
        <v>0</v>
      </c>
      <c r="BH18" s="172">
        <f t="shared" si="0"/>
        <v>0</v>
      </c>
      <c r="BI18" s="173">
        <f t="shared" si="1"/>
        <v>0</v>
      </c>
      <c r="BJ18" s="169">
        <f>+'TB-10'!B836</f>
        <v>0</v>
      </c>
      <c r="BK18" s="169">
        <f>+'TB-10'!C836</f>
        <v>0</v>
      </c>
      <c r="BL18" s="169">
        <f>+'TB-10'!B838</f>
        <v>0</v>
      </c>
      <c r="BM18" s="169">
        <f>+'TB-10'!C838</f>
        <v>0</v>
      </c>
      <c r="BN18" s="169">
        <f>+'TB-10'!B840</f>
        <v>0</v>
      </c>
      <c r="BO18" s="169">
        <f>+'TB-10'!C840</f>
        <v>0</v>
      </c>
      <c r="BP18" s="169">
        <f>+'TB-10'!B842</f>
        <v>0</v>
      </c>
      <c r="BQ18" s="169">
        <f>+'TB-10'!C842</f>
        <v>0</v>
      </c>
      <c r="BR18" s="169">
        <f>+'TB-10'!B844</f>
        <v>0</v>
      </c>
      <c r="BS18" s="169">
        <f>+'TB-10'!C844</f>
        <v>0</v>
      </c>
      <c r="BT18" s="169">
        <f>+'TB-10'!B846</f>
        <v>0</v>
      </c>
      <c r="BU18" s="169">
        <f>+'TB-10'!C846</f>
        <v>0</v>
      </c>
      <c r="BV18" s="169">
        <f>+'TB-10'!B848</f>
        <v>0</v>
      </c>
      <c r="BW18" s="169">
        <f>+'TB-10'!C848</f>
        <v>0</v>
      </c>
      <c r="BX18" s="169">
        <f>+'TB-10'!B850</f>
        <v>0</v>
      </c>
      <c r="BY18" s="169">
        <f>+'TB-10'!C850</f>
        <v>0</v>
      </c>
      <c r="BZ18" s="171">
        <f t="shared" si="2"/>
        <v>0</v>
      </c>
      <c r="CA18" s="171">
        <f t="shared" si="2"/>
        <v>0</v>
      </c>
      <c r="CB18" s="169">
        <f>+'TB-10'!D836</f>
        <v>0</v>
      </c>
      <c r="CC18" s="169">
        <f>+'TB-10'!E836</f>
        <v>0</v>
      </c>
      <c r="CD18" s="169">
        <f>+'TB-10'!D838</f>
        <v>0</v>
      </c>
      <c r="CE18" s="169">
        <f>+'TB-10'!E838</f>
        <v>0</v>
      </c>
      <c r="CF18" s="169">
        <f>+'TB-10'!D840</f>
        <v>0</v>
      </c>
      <c r="CG18" s="169">
        <f>+'TB-10'!E840</f>
        <v>0</v>
      </c>
      <c r="CH18" s="169">
        <f>+'TB-10'!D842</f>
        <v>0</v>
      </c>
      <c r="CI18" s="169">
        <f>+'TB-10'!E842</f>
        <v>0</v>
      </c>
      <c r="CJ18" s="169">
        <f>+'TB-10'!D844</f>
        <v>0</v>
      </c>
      <c r="CK18" s="169">
        <f>+'TB-10'!E844</f>
        <v>0</v>
      </c>
      <c r="CL18" s="169">
        <f>+'TB-10'!D846</f>
        <v>0</v>
      </c>
      <c r="CM18" s="169">
        <f>+'TB-10'!E846</f>
        <v>0</v>
      </c>
      <c r="CN18" s="169">
        <f>+'TB-10'!D848</f>
        <v>0</v>
      </c>
      <c r="CO18" s="169">
        <f>+'TB-10'!E848</f>
        <v>0</v>
      </c>
      <c r="CP18" s="169">
        <f>+'TB-10'!D850</f>
        <v>0</v>
      </c>
      <c r="CQ18" s="169">
        <f>+'TB-10'!E850</f>
        <v>0</v>
      </c>
      <c r="CR18" s="174">
        <f t="shared" si="3"/>
        <v>0</v>
      </c>
      <c r="CS18" s="174">
        <f t="shared" si="3"/>
        <v>0</v>
      </c>
      <c r="CT18" s="169">
        <f>+'TB-10'!F836</f>
        <v>0</v>
      </c>
      <c r="CU18" s="169">
        <f>+'TB-10'!G836</f>
        <v>0</v>
      </c>
      <c r="CV18" s="169">
        <f>+'TB-10'!F838</f>
        <v>0</v>
      </c>
      <c r="CW18" s="169">
        <f>+'TB-10'!G838</f>
        <v>0</v>
      </c>
      <c r="CX18" s="169">
        <f>+'TB-10'!F840</f>
        <v>0</v>
      </c>
      <c r="CY18" s="169">
        <f>+'TB-10'!G840</f>
        <v>0</v>
      </c>
      <c r="CZ18" s="169">
        <f>+'TB-10'!F842</f>
        <v>0</v>
      </c>
      <c r="DA18" s="169">
        <f>+'TB-10'!G842</f>
        <v>0</v>
      </c>
      <c r="DB18" s="169">
        <f>+'TB-10'!F844</f>
        <v>0</v>
      </c>
      <c r="DC18" s="169">
        <f>+'TB-10'!G844</f>
        <v>0</v>
      </c>
      <c r="DD18" s="169">
        <f>+'TB-10'!F846</f>
        <v>0</v>
      </c>
      <c r="DE18" s="169">
        <f>+'TB-10'!G846</f>
        <v>0</v>
      </c>
      <c r="DF18" s="169">
        <f>+'TB-10'!F848</f>
        <v>0</v>
      </c>
      <c r="DG18" s="169">
        <f>+'TB-10'!G848</f>
        <v>0</v>
      </c>
      <c r="DH18" s="169">
        <f>+'TB-10'!F850</f>
        <v>0</v>
      </c>
      <c r="DI18" s="169">
        <f>+'TB-10'!G850</f>
        <v>0</v>
      </c>
      <c r="DJ18" s="171">
        <f t="shared" si="4"/>
        <v>0</v>
      </c>
      <c r="DK18" s="173">
        <f t="shared" si="4"/>
        <v>0</v>
      </c>
      <c r="DL18" s="169">
        <f>+'TB-10'!H836</f>
        <v>0</v>
      </c>
      <c r="DM18" s="169">
        <f>+'TB-10'!I836</f>
        <v>0</v>
      </c>
      <c r="DN18" s="169">
        <f>+'TB-10'!H838</f>
        <v>0</v>
      </c>
      <c r="DO18" s="169">
        <f>+'TB-10'!I838</f>
        <v>0</v>
      </c>
      <c r="DP18" s="169">
        <f>+'TB-10'!H840</f>
        <v>0</v>
      </c>
      <c r="DQ18" s="169">
        <f>+'TB-10'!I840</f>
        <v>0</v>
      </c>
      <c r="DR18" s="169">
        <f>+'TB-10'!H842</f>
        <v>0</v>
      </c>
      <c r="DS18" s="169">
        <f>+'TB-10'!I842</f>
        <v>0</v>
      </c>
      <c r="DT18" s="169">
        <f>+'TB-10'!H844</f>
        <v>0</v>
      </c>
      <c r="DU18" s="169">
        <f>+'TB-10'!I844</f>
        <v>0</v>
      </c>
      <c r="DV18" s="169">
        <f>+'TB-10'!H846</f>
        <v>0</v>
      </c>
      <c r="DW18" s="169">
        <f>+'TB-10'!I846</f>
        <v>0</v>
      </c>
      <c r="DX18" s="169">
        <f>+'TB-10'!H848</f>
        <v>0</v>
      </c>
      <c r="DY18" s="169">
        <f>+'TB-10'!I848</f>
        <v>0</v>
      </c>
      <c r="DZ18" s="169">
        <f>+'TB-10'!H850</f>
        <v>0</v>
      </c>
      <c r="EA18" s="169">
        <f>+'TB-10'!I850</f>
        <v>0</v>
      </c>
      <c r="EB18" s="171">
        <f t="shared" si="5"/>
        <v>0</v>
      </c>
      <c r="EC18" s="173">
        <f t="shared" si="5"/>
        <v>0</v>
      </c>
      <c r="ED18" s="169">
        <f>+'TB-10'!J836</f>
        <v>0</v>
      </c>
      <c r="EE18" s="169">
        <f>+'TB-10'!K836</f>
        <v>0</v>
      </c>
      <c r="EF18" s="169">
        <f>+'TB-10'!J838</f>
        <v>0</v>
      </c>
      <c r="EG18" s="169">
        <f>+'TB-10'!K838</f>
        <v>0</v>
      </c>
      <c r="EH18" s="169">
        <f>+'TB-10'!J840</f>
        <v>0</v>
      </c>
      <c r="EI18" s="169">
        <f>+'TB-10'!K840</f>
        <v>0</v>
      </c>
      <c r="EJ18" s="169">
        <f>+'TB-10'!J842</f>
        <v>0</v>
      </c>
      <c r="EK18" s="169">
        <f>+'TB-10'!K842</f>
        <v>0</v>
      </c>
      <c r="EL18" s="169">
        <f>+'TB-10'!J844</f>
        <v>0</v>
      </c>
      <c r="EM18" s="169">
        <f>+'TB-10'!K844</f>
        <v>0</v>
      </c>
      <c r="EN18" s="169">
        <f>+'TB-10'!J846</f>
        <v>0</v>
      </c>
      <c r="EO18" s="169">
        <f>+'TB-10'!K846</f>
        <v>0</v>
      </c>
      <c r="EP18" s="169">
        <f>+'TB-10'!J848</f>
        <v>0</v>
      </c>
      <c r="EQ18" s="169">
        <f>+'TB-10'!K848</f>
        <v>0</v>
      </c>
      <c r="ER18" s="169">
        <f>+'TB-10'!J850</f>
        <v>0</v>
      </c>
      <c r="ES18" s="169">
        <f>+'TB-10'!K850</f>
        <v>0</v>
      </c>
      <c r="ET18" s="171">
        <f t="shared" si="6"/>
        <v>0</v>
      </c>
      <c r="EU18" s="173">
        <f t="shared" si="6"/>
        <v>0</v>
      </c>
      <c r="EV18" s="169">
        <f>+'TB-10'!L836</f>
        <v>0</v>
      </c>
      <c r="EW18" s="169">
        <f>+'TB-10'!M836</f>
        <v>0</v>
      </c>
      <c r="EX18" s="169">
        <f>+'TB-10'!L838</f>
        <v>0</v>
      </c>
      <c r="EY18" s="169">
        <f>+'TB-10'!M838</f>
        <v>0</v>
      </c>
      <c r="EZ18" s="169">
        <f>+'TB-10'!L840</f>
        <v>0</v>
      </c>
      <c r="FA18" s="169">
        <f>+'TB-10'!M840</f>
        <v>0</v>
      </c>
      <c r="FB18" s="169">
        <f>+'TB-10'!L842</f>
        <v>0</v>
      </c>
      <c r="FC18" s="169">
        <f>+'TB-10'!M842</f>
        <v>0</v>
      </c>
      <c r="FD18" s="169">
        <f>+'TB-10'!L844</f>
        <v>0</v>
      </c>
      <c r="FE18" s="169">
        <f>+'TB-10'!M844</f>
        <v>0</v>
      </c>
      <c r="FF18" s="169">
        <f>+'TB-10'!L846</f>
        <v>0</v>
      </c>
      <c r="FG18" s="169">
        <f>+'TB-10'!M846</f>
        <v>0</v>
      </c>
      <c r="FH18" s="169">
        <f>+'TB-10'!L848</f>
        <v>0</v>
      </c>
      <c r="FI18" s="169">
        <f>+'TB-10'!M848</f>
        <v>0</v>
      </c>
      <c r="FJ18" s="169">
        <f>+'TB-10'!L850</f>
        <v>0</v>
      </c>
      <c r="FK18" s="169">
        <f>+'TB-10'!M850</f>
        <v>0</v>
      </c>
      <c r="FL18" s="171">
        <f t="shared" si="7"/>
        <v>0</v>
      </c>
      <c r="FM18" s="173">
        <f t="shared" si="7"/>
        <v>0</v>
      </c>
      <c r="FN18" s="169">
        <f>+'TB-10'!N836</f>
        <v>0</v>
      </c>
      <c r="FO18" s="169">
        <f>+'TB-10'!O836</f>
        <v>0</v>
      </c>
      <c r="FP18" s="169">
        <f>+'TB-10'!N838</f>
        <v>0</v>
      </c>
      <c r="FQ18" s="169">
        <f>+'TB-10'!O838</f>
        <v>0</v>
      </c>
      <c r="FR18" s="169">
        <f>+'TB-10'!N840</f>
        <v>0</v>
      </c>
      <c r="FS18" s="169">
        <f>+'TB-10'!O840</f>
        <v>0</v>
      </c>
      <c r="FT18" s="169">
        <f>+'TB-10'!N842</f>
        <v>0</v>
      </c>
      <c r="FU18" s="169">
        <f>+'TB-10'!O842</f>
        <v>0</v>
      </c>
      <c r="FV18" s="169">
        <f>+'TB-10'!N844</f>
        <v>0</v>
      </c>
      <c r="FW18" s="169">
        <f>+'TB-10'!O844</f>
        <v>0</v>
      </c>
      <c r="FX18" s="169">
        <f>+'TB-10'!N846</f>
        <v>0</v>
      </c>
      <c r="FY18" s="169">
        <f>+'TB-10'!O846</f>
        <v>0</v>
      </c>
      <c r="FZ18" s="169">
        <f>+'TB-10'!N848</f>
        <v>0</v>
      </c>
      <c r="GA18" s="169">
        <f>+'TB-10'!O848</f>
        <v>0</v>
      </c>
      <c r="GB18" s="169">
        <f>+'TB-10'!N850</f>
        <v>0</v>
      </c>
      <c r="GC18" s="169">
        <f>+'TB-10'!O850</f>
        <v>0</v>
      </c>
      <c r="GD18" s="171">
        <f t="shared" si="8"/>
        <v>0</v>
      </c>
      <c r="GE18" s="173">
        <f t="shared" si="8"/>
        <v>0</v>
      </c>
      <c r="GF18" s="169">
        <f>+'TB-10'!P836</f>
        <v>0</v>
      </c>
      <c r="GG18" s="169">
        <f>+'TB-10'!Q836</f>
        <v>0</v>
      </c>
      <c r="GH18" s="169">
        <f>+'TB-10'!P838</f>
        <v>0</v>
      </c>
      <c r="GI18" s="169">
        <f>+'TB-10'!Q838</f>
        <v>0</v>
      </c>
      <c r="GJ18" s="169">
        <f>+'TB-10'!P840</f>
        <v>0</v>
      </c>
      <c r="GK18" s="169">
        <f>+'TB-10'!Q840</f>
        <v>0</v>
      </c>
      <c r="GL18" s="169">
        <f>+'TB-10'!P842</f>
        <v>0</v>
      </c>
      <c r="GM18" s="169">
        <f>+'TB-10'!Q842</f>
        <v>0</v>
      </c>
      <c r="GN18" s="169">
        <f>+'TB-10'!P844</f>
        <v>0</v>
      </c>
      <c r="GO18" s="169">
        <f>+'TB-10'!Q844</f>
        <v>0</v>
      </c>
      <c r="GP18" s="169">
        <f>+'TB-10'!P846</f>
        <v>0</v>
      </c>
      <c r="GQ18" s="169">
        <f>+'TB-10'!Q846</f>
        <v>0</v>
      </c>
      <c r="GR18" s="169">
        <f>+'TB-10'!P848</f>
        <v>0</v>
      </c>
      <c r="GS18" s="169">
        <f>+'TB-10'!Q848</f>
        <v>0</v>
      </c>
      <c r="GT18" s="169">
        <f>+'TB-10'!P850</f>
        <v>0</v>
      </c>
      <c r="GU18" s="169">
        <f>+'TB-10'!Q850</f>
        <v>0</v>
      </c>
      <c r="GV18" s="171">
        <f t="shared" si="9"/>
        <v>0</v>
      </c>
      <c r="GW18" s="173">
        <f t="shared" si="9"/>
        <v>0</v>
      </c>
      <c r="GX18" s="169">
        <f>+'TB-10'!R836</f>
        <v>0</v>
      </c>
      <c r="GY18" s="169">
        <f>+'TB-10'!S836</f>
        <v>0</v>
      </c>
      <c r="GZ18" s="169">
        <f>+'TB-10'!R838</f>
        <v>0</v>
      </c>
      <c r="HA18" s="169">
        <f>+'TB-10'!S838</f>
        <v>0</v>
      </c>
      <c r="HB18" s="169">
        <f>+'TB-10'!R840</f>
        <v>0</v>
      </c>
      <c r="HC18" s="169">
        <f>+'TB-10'!S840</f>
        <v>0</v>
      </c>
      <c r="HD18" s="169">
        <f>+'TB-10'!R842</f>
        <v>0</v>
      </c>
      <c r="HE18" s="169">
        <f>+'TB-10'!S842</f>
        <v>0</v>
      </c>
      <c r="HF18" s="169">
        <f>+'TB-10'!R844</f>
        <v>0</v>
      </c>
      <c r="HG18" s="169">
        <f>+'TB-10'!S844</f>
        <v>0</v>
      </c>
      <c r="HH18" s="169">
        <f>+'TB-10'!R846</f>
        <v>0</v>
      </c>
      <c r="HI18" s="169">
        <f>+'TB-10'!S846</f>
        <v>0</v>
      </c>
      <c r="HJ18" s="169">
        <f>+'TB-10'!R848</f>
        <v>0</v>
      </c>
      <c r="HK18" s="169">
        <f>+'TB-10'!S848</f>
        <v>0</v>
      </c>
      <c r="HL18" s="169">
        <f>+'TB-10'!R850</f>
        <v>0</v>
      </c>
      <c r="HM18" s="169">
        <f>+'TB-10'!S850</f>
        <v>0</v>
      </c>
      <c r="HN18" s="171">
        <f t="shared" si="10"/>
        <v>0</v>
      </c>
      <c r="HO18" s="173">
        <f t="shared" si="10"/>
        <v>0</v>
      </c>
      <c r="HP18" s="169">
        <f>+'TB-10'!T836</f>
        <v>0</v>
      </c>
      <c r="HQ18" s="169">
        <f>+'TB-10'!U836</f>
        <v>0</v>
      </c>
      <c r="HR18" s="169">
        <f>+'TB-10'!T838</f>
        <v>0</v>
      </c>
      <c r="HS18" s="169">
        <f>+'TB-10'!U838</f>
        <v>0</v>
      </c>
      <c r="HT18" s="169">
        <f>+'TB-10'!T840</f>
        <v>0</v>
      </c>
      <c r="HU18" s="169">
        <f>+'TB-10'!U840</f>
        <v>0</v>
      </c>
      <c r="HV18" s="169">
        <f>+'TB-10'!T842</f>
        <v>0</v>
      </c>
      <c r="HW18" s="169">
        <f>+'TB-10'!U842</f>
        <v>0</v>
      </c>
      <c r="HX18" s="169">
        <f>+'TB-10'!T844</f>
        <v>0</v>
      </c>
      <c r="HY18" s="169">
        <f>+'TB-10'!U844</f>
        <v>0</v>
      </c>
      <c r="HZ18" s="169">
        <f>+'TB-10'!T846</f>
        <v>0</v>
      </c>
      <c r="IA18" s="169">
        <f>+'TB-10'!U846</f>
        <v>0</v>
      </c>
      <c r="IB18" s="169">
        <f>+'TB-10'!T848</f>
        <v>0</v>
      </c>
      <c r="IC18" s="169">
        <f>+'TB-10'!U848</f>
        <v>0</v>
      </c>
      <c r="ID18" s="169">
        <f>+'TB-10'!T850</f>
        <v>0</v>
      </c>
      <c r="IE18" s="169">
        <f>+'TB-10'!U850</f>
        <v>0</v>
      </c>
      <c r="IF18" s="171">
        <f t="shared" si="11"/>
        <v>0</v>
      </c>
      <c r="IG18" s="172">
        <f t="shared" si="11"/>
        <v>0</v>
      </c>
    </row>
    <row r="19" spans="1:241" x14ac:dyDescent="0.25">
      <c r="A19" s="165">
        <v>14</v>
      </c>
      <c r="B19" s="166">
        <f>+Menu!$D$6</f>
        <v>0</v>
      </c>
      <c r="C19" s="167" t="str">
        <f>+Menu!$B22</f>
        <v/>
      </c>
      <c r="D19" s="168"/>
      <c r="E19" s="169">
        <f>+'TB-10'!B901</f>
        <v>0</v>
      </c>
      <c r="F19" s="169">
        <f>+'TB-10'!C901</f>
        <v>0</v>
      </c>
      <c r="G19" s="170">
        <f t="shared" si="12"/>
        <v>0</v>
      </c>
      <c r="H19" s="169">
        <f>+'TB-10'!D901</f>
        <v>0</v>
      </c>
      <c r="I19" s="169">
        <f>+'TB-10'!E901</f>
        <v>0</v>
      </c>
      <c r="J19" s="170">
        <f t="shared" si="13"/>
        <v>0</v>
      </c>
      <c r="K19" s="169">
        <f>+'TB-10'!F901</f>
        <v>0</v>
      </c>
      <c r="L19" s="169">
        <f>+'TB-10'!G901</f>
        <v>0</v>
      </c>
      <c r="M19" s="170">
        <f t="shared" si="14"/>
        <v>0</v>
      </c>
      <c r="N19" s="169">
        <f>+'TB-10'!H901</f>
        <v>0</v>
      </c>
      <c r="O19" s="169">
        <f>+'TB-10'!I901</f>
        <v>0</v>
      </c>
      <c r="P19" s="170">
        <f t="shared" si="15"/>
        <v>0</v>
      </c>
      <c r="Q19" s="169">
        <f>+'TB-10'!J901</f>
        <v>0</v>
      </c>
      <c r="R19" s="169">
        <f>+'TB-10'!K901</f>
        <v>0</v>
      </c>
      <c r="S19" s="170">
        <f t="shared" si="16"/>
        <v>0</v>
      </c>
      <c r="T19" s="169">
        <f>+'TB-10'!L901</f>
        <v>0</v>
      </c>
      <c r="U19" s="169">
        <f>+'TB-10'!M901</f>
        <v>0</v>
      </c>
      <c r="V19" s="170">
        <f t="shared" si="17"/>
        <v>0</v>
      </c>
      <c r="W19" s="169">
        <f>+'TB-10'!N901</f>
        <v>0</v>
      </c>
      <c r="X19" s="169">
        <f>+'TB-10'!O901</f>
        <v>0</v>
      </c>
      <c r="Y19" s="170">
        <f t="shared" si="18"/>
        <v>0</v>
      </c>
      <c r="Z19" s="169">
        <f>+'TB-10'!P901</f>
        <v>0</v>
      </c>
      <c r="AA19" s="169">
        <f>+'TB-10'!Q901</f>
        <v>0</v>
      </c>
      <c r="AB19" s="170">
        <f t="shared" si="19"/>
        <v>0</v>
      </c>
      <c r="AC19" s="169">
        <f>+'TB-10'!R901</f>
        <v>0</v>
      </c>
      <c r="AD19" s="169">
        <f>+'TB-10'!S901</f>
        <v>0</v>
      </c>
      <c r="AE19" s="170">
        <f t="shared" si="20"/>
        <v>0</v>
      </c>
      <c r="AF19" s="169">
        <f>+'TB-10'!T901</f>
        <v>0</v>
      </c>
      <c r="AG19" s="169">
        <f>+'TB-10'!U901</f>
        <v>0</v>
      </c>
      <c r="AH19" s="170">
        <f t="shared" si="21"/>
        <v>0</v>
      </c>
      <c r="AI19" s="169">
        <f>+'TB-10'!V901</f>
        <v>0</v>
      </c>
      <c r="AJ19" s="169">
        <f>+'TB-10'!W901</f>
        <v>0</v>
      </c>
      <c r="AK19" s="170">
        <f t="shared" si="22"/>
        <v>0</v>
      </c>
      <c r="AL19" s="169">
        <f>+'TB-10'!X901</f>
        <v>0</v>
      </c>
      <c r="AM19" s="169">
        <f>+'TB-10'!Y901</f>
        <v>0</v>
      </c>
      <c r="AN19" s="170">
        <f t="shared" si="23"/>
        <v>0</v>
      </c>
      <c r="AO19" s="169">
        <f>+'TB-10'!Z901</f>
        <v>0</v>
      </c>
      <c r="AP19" s="169">
        <f>+'TB-10'!AA901</f>
        <v>0</v>
      </c>
      <c r="AQ19" s="170">
        <f t="shared" si="24"/>
        <v>0</v>
      </c>
      <c r="AR19" s="169">
        <f>+'TB-10'!AB901</f>
        <v>0</v>
      </c>
      <c r="AS19" s="169">
        <f>+'TB-10'!AC901</f>
        <v>0</v>
      </c>
      <c r="AT19" s="170">
        <f t="shared" si="25"/>
        <v>0</v>
      </c>
      <c r="AU19" s="169">
        <f>+'TB-10'!AD901</f>
        <v>0</v>
      </c>
      <c r="AV19" s="169">
        <f>+'TB-10'!AE901</f>
        <v>0</v>
      </c>
      <c r="AW19" s="170">
        <f t="shared" si="26"/>
        <v>0</v>
      </c>
      <c r="AX19" s="169">
        <f>+'TB-10'!AF901</f>
        <v>0</v>
      </c>
      <c r="AY19" s="169">
        <f>+'TB-10'!AG901</f>
        <v>0</v>
      </c>
      <c r="AZ19" s="170">
        <f t="shared" si="27"/>
        <v>0</v>
      </c>
      <c r="BA19" s="169">
        <f>+'TB-10'!AH901</f>
        <v>0</v>
      </c>
      <c r="BB19" s="169">
        <f>+'TB-10'!AI901</f>
        <v>0</v>
      </c>
      <c r="BC19" s="170">
        <f t="shared" si="28"/>
        <v>0</v>
      </c>
      <c r="BD19" s="169">
        <f>+'TB-10'!AJ901</f>
        <v>0</v>
      </c>
      <c r="BE19" s="169">
        <f>+'TB-10'!AK901</f>
        <v>0</v>
      </c>
      <c r="BF19" s="171">
        <f t="shared" si="29"/>
        <v>0</v>
      </c>
      <c r="BG19" s="172">
        <f t="shared" si="0"/>
        <v>0</v>
      </c>
      <c r="BH19" s="172">
        <f t="shared" si="0"/>
        <v>0</v>
      </c>
      <c r="BI19" s="173">
        <f t="shared" si="1"/>
        <v>0</v>
      </c>
      <c r="BJ19" s="169">
        <f>+'TB-10'!B904</f>
        <v>0</v>
      </c>
      <c r="BK19" s="169">
        <f>+'TB-10'!C904</f>
        <v>0</v>
      </c>
      <c r="BL19" s="169">
        <f>+'TB-10'!B906</f>
        <v>0</v>
      </c>
      <c r="BM19" s="169">
        <f>+'TB-10'!C906</f>
        <v>0</v>
      </c>
      <c r="BN19" s="169">
        <f>+'TB-10'!B908</f>
        <v>0</v>
      </c>
      <c r="BO19" s="169">
        <f>+'TB-10'!C908</f>
        <v>0</v>
      </c>
      <c r="BP19" s="169">
        <f>+'TB-10'!B910</f>
        <v>0</v>
      </c>
      <c r="BQ19" s="169">
        <f>+'TB-10'!C910</f>
        <v>0</v>
      </c>
      <c r="BR19" s="169">
        <f>+'TB-10'!B912</f>
        <v>0</v>
      </c>
      <c r="BS19" s="169">
        <f>+'TB-10'!C912</f>
        <v>0</v>
      </c>
      <c r="BT19" s="169">
        <f>+'TB-10'!B914</f>
        <v>0</v>
      </c>
      <c r="BU19" s="169">
        <f>+'TB-10'!C914</f>
        <v>0</v>
      </c>
      <c r="BV19" s="169">
        <f>+'TB-10'!B916</f>
        <v>0</v>
      </c>
      <c r="BW19" s="169">
        <f>+'TB-10'!C916</f>
        <v>0</v>
      </c>
      <c r="BX19" s="169">
        <f>+'TB-10'!B918</f>
        <v>0</v>
      </c>
      <c r="BY19" s="169">
        <f>+'TB-10'!C918</f>
        <v>0</v>
      </c>
      <c r="BZ19" s="171">
        <f t="shared" si="2"/>
        <v>0</v>
      </c>
      <c r="CA19" s="171">
        <f t="shared" si="2"/>
        <v>0</v>
      </c>
      <c r="CB19" s="169">
        <f>+'TB-10'!D904</f>
        <v>0</v>
      </c>
      <c r="CC19" s="169">
        <f>+'TB-10'!E904</f>
        <v>0</v>
      </c>
      <c r="CD19" s="169">
        <f>+'TB-10'!D906</f>
        <v>0</v>
      </c>
      <c r="CE19" s="169">
        <f>+'TB-10'!E906</f>
        <v>0</v>
      </c>
      <c r="CF19" s="169">
        <f>+'TB-10'!D908</f>
        <v>0</v>
      </c>
      <c r="CG19" s="169">
        <f>+'TB-10'!E908</f>
        <v>0</v>
      </c>
      <c r="CH19" s="169">
        <f>+'TB-10'!D910</f>
        <v>0</v>
      </c>
      <c r="CI19" s="169">
        <f>+'TB-10'!E910</f>
        <v>0</v>
      </c>
      <c r="CJ19" s="169">
        <f>+'TB-10'!D912</f>
        <v>0</v>
      </c>
      <c r="CK19" s="169">
        <f>+'TB-10'!E912</f>
        <v>0</v>
      </c>
      <c r="CL19" s="169">
        <f>+'TB-10'!D914</f>
        <v>0</v>
      </c>
      <c r="CM19" s="169">
        <f>+'TB-10'!E914</f>
        <v>0</v>
      </c>
      <c r="CN19" s="169">
        <f>+'TB-10'!D916</f>
        <v>0</v>
      </c>
      <c r="CO19" s="169">
        <f>+'TB-10'!E916</f>
        <v>0</v>
      </c>
      <c r="CP19" s="169">
        <f>+'TB-10'!D918</f>
        <v>0</v>
      </c>
      <c r="CQ19" s="169">
        <f>+'TB-10'!E918</f>
        <v>0</v>
      </c>
      <c r="CR19" s="174">
        <f t="shared" si="3"/>
        <v>0</v>
      </c>
      <c r="CS19" s="174">
        <f t="shared" si="3"/>
        <v>0</v>
      </c>
      <c r="CT19" s="169">
        <f>+'TB-10'!F904</f>
        <v>0</v>
      </c>
      <c r="CU19" s="169">
        <f>+'TB-10'!G904</f>
        <v>0</v>
      </c>
      <c r="CV19" s="169">
        <f>+'TB-10'!F906</f>
        <v>0</v>
      </c>
      <c r="CW19" s="169">
        <f>+'TB-10'!G906</f>
        <v>0</v>
      </c>
      <c r="CX19" s="169">
        <f>+'TB-10'!F908</f>
        <v>0</v>
      </c>
      <c r="CY19" s="169">
        <f>+'TB-10'!G908</f>
        <v>0</v>
      </c>
      <c r="CZ19" s="169">
        <f>+'TB-10'!F910</f>
        <v>0</v>
      </c>
      <c r="DA19" s="169">
        <f>+'TB-10'!G910</f>
        <v>0</v>
      </c>
      <c r="DB19" s="169">
        <f>+'TB-10'!F912</f>
        <v>0</v>
      </c>
      <c r="DC19" s="169">
        <f>+'TB-10'!G912</f>
        <v>0</v>
      </c>
      <c r="DD19" s="169">
        <f>+'TB-10'!F914</f>
        <v>0</v>
      </c>
      <c r="DE19" s="169">
        <f>+'TB-10'!G914</f>
        <v>0</v>
      </c>
      <c r="DF19" s="169">
        <f>+'TB-10'!F916</f>
        <v>0</v>
      </c>
      <c r="DG19" s="169">
        <f>+'TB-10'!G916</f>
        <v>0</v>
      </c>
      <c r="DH19" s="169">
        <f>+'TB-10'!F918</f>
        <v>0</v>
      </c>
      <c r="DI19" s="169">
        <f>+'TB-10'!G918</f>
        <v>0</v>
      </c>
      <c r="DJ19" s="171">
        <f t="shared" si="4"/>
        <v>0</v>
      </c>
      <c r="DK19" s="173">
        <f t="shared" si="4"/>
        <v>0</v>
      </c>
      <c r="DL19" s="169">
        <f>+'TB-10'!H904</f>
        <v>0</v>
      </c>
      <c r="DM19" s="169">
        <f>+'TB-10'!I904</f>
        <v>0</v>
      </c>
      <c r="DN19" s="169">
        <f>+'TB-10'!H906</f>
        <v>0</v>
      </c>
      <c r="DO19" s="169">
        <f>+'TB-10'!I906</f>
        <v>0</v>
      </c>
      <c r="DP19" s="169">
        <f>+'TB-10'!H908</f>
        <v>0</v>
      </c>
      <c r="DQ19" s="169">
        <f>+'TB-10'!I908</f>
        <v>0</v>
      </c>
      <c r="DR19" s="169">
        <f>+'TB-10'!H910</f>
        <v>0</v>
      </c>
      <c r="DS19" s="169">
        <f>+'TB-10'!I910</f>
        <v>0</v>
      </c>
      <c r="DT19" s="169">
        <f>+'TB-10'!H912</f>
        <v>0</v>
      </c>
      <c r="DU19" s="169">
        <f>+'TB-10'!I912</f>
        <v>0</v>
      </c>
      <c r="DV19" s="169">
        <f>+'TB-10'!H914</f>
        <v>0</v>
      </c>
      <c r="DW19" s="169">
        <f>+'TB-10'!I914</f>
        <v>0</v>
      </c>
      <c r="DX19" s="169">
        <f>+'TB-10'!H916</f>
        <v>0</v>
      </c>
      <c r="DY19" s="169">
        <f>+'TB-10'!I916</f>
        <v>0</v>
      </c>
      <c r="DZ19" s="169">
        <f>+'TB-10'!H918</f>
        <v>0</v>
      </c>
      <c r="EA19" s="169">
        <f>+'TB-10'!I918</f>
        <v>0</v>
      </c>
      <c r="EB19" s="171">
        <f t="shared" si="5"/>
        <v>0</v>
      </c>
      <c r="EC19" s="173">
        <f t="shared" si="5"/>
        <v>0</v>
      </c>
      <c r="ED19" s="169">
        <f>+'TB-10'!J904</f>
        <v>0</v>
      </c>
      <c r="EE19" s="169">
        <f>+'TB-10'!K904</f>
        <v>0</v>
      </c>
      <c r="EF19" s="169">
        <f>+'TB-10'!J906</f>
        <v>0</v>
      </c>
      <c r="EG19" s="169">
        <f>+'TB-10'!K906</f>
        <v>0</v>
      </c>
      <c r="EH19" s="169">
        <f>+'TB-10'!J908</f>
        <v>0</v>
      </c>
      <c r="EI19" s="169">
        <f>+'TB-10'!K908</f>
        <v>0</v>
      </c>
      <c r="EJ19" s="169">
        <f>+'TB-10'!J910</f>
        <v>0</v>
      </c>
      <c r="EK19" s="169">
        <f>+'TB-10'!K910</f>
        <v>0</v>
      </c>
      <c r="EL19" s="169">
        <f>+'TB-10'!J912</f>
        <v>0</v>
      </c>
      <c r="EM19" s="169">
        <f>+'TB-10'!K912</f>
        <v>0</v>
      </c>
      <c r="EN19" s="169">
        <f>+'TB-10'!J914</f>
        <v>0</v>
      </c>
      <c r="EO19" s="169">
        <f>+'TB-10'!K914</f>
        <v>0</v>
      </c>
      <c r="EP19" s="169">
        <f>+'TB-10'!J916</f>
        <v>0</v>
      </c>
      <c r="EQ19" s="169">
        <f>+'TB-10'!K916</f>
        <v>0</v>
      </c>
      <c r="ER19" s="169">
        <f>+'TB-10'!J918</f>
        <v>0</v>
      </c>
      <c r="ES19" s="169">
        <f>+'TB-10'!K918</f>
        <v>0</v>
      </c>
      <c r="ET19" s="171">
        <f t="shared" si="6"/>
        <v>0</v>
      </c>
      <c r="EU19" s="173">
        <f t="shared" si="6"/>
        <v>0</v>
      </c>
      <c r="EV19" s="169">
        <f>+'TB-10'!L904</f>
        <v>0</v>
      </c>
      <c r="EW19" s="169">
        <f>+'TB-10'!M904</f>
        <v>0</v>
      </c>
      <c r="EX19" s="169">
        <f>+'TB-10'!L906</f>
        <v>0</v>
      </c>
      <c r="EY19" s="169">
        <f>+'TB-10'!M906</f>
        <v>0</v>
      </c>
      <c r="EZ19" s="169">
        <f>+'TB-10'!L908</f>
        <v>0</v>
      </c>
      <c r="FA19" s="169">
        <f>+'TB-10'!M908</f>
        <v>0</v>
      </c>
      <c r="FB19" s="169">
        <f>+'TB-10'!L910</f>
        <v>0</v>
      </c>
      <c r="FC19" s="169">
        <f>+'TB-10'!M910</f>
        <v>0</v>
      </c>
      <c r="FD19" s="169">
        <f>+'TB-10'!L912</f>
        <v>0</v>
      </c>
      <c r="FE19" s="169">
        <f>+'TB-10'!M912</f>
        <v>0</v>
      </c>
      <c r="FF19" s="169">
        <f>+'TB-10'!L914</f>
        <v>0</v>
      </c>
      <c r="FG19" s="169">
        <f>+'TB-10'!M914</f>
        <v>0</v>
      </c>
      <c r="FH19" s="169">
        <f>+'TB-10'!L916</f>
        <v>0</v>
      </c>
      <c r="FI19" s="169">
        <f>+'TB-10'!M916</f>
        <v>0</v>
      </c>
      <c r="FJ19" s="169">
        <f>+'TB-10'!L918</f>
        <v>0</v>
      </c>
      <c r="FK19" s="169">
        <f>+'TB-10'!M918</f>
        <v>0</v>
      </c>
      <c r="FL19" s="171">
        <f t="shared" si="7"/>
        <v>0</v>
      </c>
      <c r="FM19" s="173">
        <f t="shared" si="7"/>
        <v>0</v>
      </c>
      <c r="FN19" s="169">
        <f>+'TB-10'!N904</f>
        <v>0</v>
      </c>
      <c r="FO19" s="169">
        <f>+'TB-10'!O904</f>
        <v>0</v>
      </c>
      <c r="FP19" s="169">
        <f>+'TB-10'!N906</f>
        <v>0</v>
      </c>
      <c r="FQ19" s="169">
        <f>+'TB-10'!O906</f>
        <v>0</v>
      </c>
      <c r="FR19" s="169">
        <f>+'TB-10'!N908</f>
        <v>0</v>
      </c>
      <c r="FS19" s="169">
        <f>+'TB-10'!O908</f>
        <v>0</v>
      </c>
      <c r="FT19" s="169">
        <f>+'TB-10'!N910</f>
        <v>0</v>
      </c>
      <c r="FU19" s="169">
        <f>+'TB-10'!O910</f>
        <v>0</v>
      </c>
      <c r="FV19" s="169">
        <f>+'TB-10'!N912</f>
        <v>0</v>
      </c>
      <c r="FW19" s="169">
        <f>+'TB-10'!O912</f>
        <v>0</v>
      </c>
      <c r="FX19" s="169">
        <f>+'TB-10'!N914</f>
        <v>0</v>
      </c>
      <c r="FY19" s="169">
        <f>+'TB-10'!O914</f>
        <v>0</v>
      </c>
      <c r="FZ19" s="169">
        <f>+'TB-10'!N916</f>
        <v>0</v>
      </c>
      <c r="GA19" s="169">
        <f>+'TB-10'!O916</f>
        <v>0</v>
      </c>
      <c r="GB19" s="169">
        <f>+'TB-10'!N918</f>
        <v>0</v>
      </c>
      <c r="GC19" s="169">
        <f>+'TB-10'!O918</f>
        <v>0</v>
      </c>
      <c r="GD19" s="171">
        <f t="shared" si="8"/>
        <v>0</v>
      </c>
      <c r="GE19" s="173">
        <f t="shared" si="8"/>
        <v>0</v>
      </c>
      <c r="GF19" s="169">
        <f>+'TB-10'!P904</f>
        <v>0</v>
      </c>
      <c r="GG19" s="169">
        <f>+'TB-10'!Q904</f>
        <v>0</v>
      </c>
      <c r="GH19" s="169">
        <f>+'TB-10'!P906</f>
        <v>0</v>
      </c>
      <c r="GI19" s="169">
        <f>+'TB-10'!Q906</f>
        <v>0</v>
      </c>
      <c r="GJ19" s="169">
        <f>+'TB-10'!P908</f>
        <v>0</v>
      </c>
      <c r="GK19" s="169">
        <f>+'TB-10'!Q908</f>
        <v>0</v>
      </c>
      <c r="GL19" s="169">
        <f>+'TB-10'!P910</f>
        <v>0</v>
      </c>
      <c r="GM19" s="169">
        <f>+'TB-10'!Q910</f>
        <v>0</v>
      </c>
      <c r="GN19" s="169">
        <f>+'TB-10'!P912</f>
        <v>0</v>
      </c>
      <c r="GO19" s="169">
        <f>+'TB-10'!Q912</f>
        <v>0</v>
      </c>
      <c r="GP19" s="169">
        <f>+'TB-10'!P914</f>
        <v>0</v>
      </c>
      <c r="GQ19" s="169">
        <f>+'TB-10'!Q914</f>
        <v>0</v>
      </c>
      <c r="GR19" s="169">
        <f>+'TB-10'!P916</f>
        <v>0</v>
      </c>
      <c r="GS19" s="169">
        <f>+'TB-10'!Q916</f>
        <v>0</v>
      </c>
      <c r="GT19" s="169">
        <f>+'TB-10'!P918</f>
        <v>0</v>
      </c>
      <c r="GU19" s="169">
        <f>+'TB-10'!Q918</f>
        <v>0</v>
      </c>
      <c r="GV19" s="171">
        <f t="shared" si="9"/>
        <v>0</v>
      </c>
      <c r="GW19" s="173">
        <f t="shared" si="9"/>
        <v>0</v>
      </c>
      <c r="GX19" s="169">
        <f>+'TB-10'!R904</f>
        <v>0</v>
      </c>
      <c r="GY19" s="169">
        <f>+'TB-10'!S904</f>
        <v>0</v>
      </c>
      <c r="GZ19" s="169">
        <f>+'TB-10'!R906</f>
        <v>0</v>
      </c>
      <c r="HA19" s="169">
        <f>+'TB-10'!S906</f>
        <v>0</v>
      </c>
      <c r="HB19" s="169">
        <f>+'TB-10'!R908</f>
        <v>0</v>
      </c>
      <c r="HC19" s="169">
        <f>+'TB-10'!S908</f>
        <v>0</v>
      </c>
      <c r="HD19" s="169">
        <f>+'TB-10'!R910</f>
        <v>0</v>
      </c>
      <c r="HE19" s="169">
        <f>+'TB-10'!S910</f>
        <v>0</v>
      </c>
      <c r="HF19" s="169">
        <f>+'TB-10'!R912</f>
        <v>0</v>
      </c>
      <c r="HG19" s="169">
        <f>+'TB-10'!S912</f>
        <v>0</v>
      </c>
      <c r="HH19" s="169">
        <f>+'TB-10'!R914</f>
        <v>0</v>
      </c>
      <c r="HI19" s="169">
        <f>+'TB-10'!S914</f>
        <v>0</v>
      </c>
      <c r="HJ19" s="169">
        <f>+'TB-10'!R916</f>
        <v>0</v>
      </c>
      <c r="HK19" s="169">
        <f>+'TB-10'!S916</f>
        <v>0</v>
      </c>
      <c r="HL19" s="169">
        <f>+'TB-10'!R918</f>
        <v>0</v>
      </c>
      <c r="HM19" s="169">
        <f>+'TB-10'!S918</f>
        <v>0</v>
      </c>
      <c r="HN19" s="171">
        <f t="shared" si="10"/>
        <v>0</v>
      </c>
      <c r="HO19" s="173">
        <f t="shared" si="10"/>
        <v>0</v>
      </c>
      <c r="HP19" s="169">
        <f>+'TB-10'!T904</f>
        <v>0</v>
      </c>
      <c r="HQ19" s="169">
        <f>+'TB-10'!U904</f>
        <v>0</v>
      </c>
      <c r="HR19" s="169">
        <f>+'TB-10'!T906</f>
        <v>0</v>
      </c>
      <c r="HS19" s="169">
        <f>+'TB-10'!U906</f>
        <v>0</v>
      </c>
      <c r="HT19" s="169">
        <f>+'TB-10'!T908</f>
        <v>0</v>
      </c>
      <c r="HU19" s="169">
        <f>+'TB-10'!U908</f>
        <v>0</v>
      </c>
      <c r="HV19" s="169">
        <f>+'TB-10'!T910</f>
        <v>0</v>
      </c>
      <c r="HW19" s="169">
        <f>+'TB-10'!U910</f>
        <v>0</v>
      </c>
      <c r="HX19" s="169">
        <f>+'TB-10'!T912</f>
        <v>0</v>
      </c>
      <c r="HY19" s="169">
        <f>+'TB-10'!U912</f>
        <v>0</v>
      </c>
      <c r="HZ19" s="169">
        <f>+'TB-10'!T914</f>
        <v>0</v>
      </c>
      <c r="IA19" s="169">
        <f>+'TB-10'!U914</f>
        <v>0</v>
      </c>
      <c r="IB19" s="169">
        <f>+'TB-10'!T916</f>
        <v>0</v>
      </c>
      <c r="IC19" s="169">
        <f>+'TB-10'!U916</f>
        <v>0</v>
      </c>
      <c r="ID19" s="169">
        <f>+'TB-10'!T918</f>
        <v>0</v>
      </c>
      <c r="IE19" s="169">
        <f>+'TB-10'!U918</f>
        <v>0</v>
      </c>
      <c r="IF19" s="171">
        <f t="shared" si="11"/>
        <v>0</v>
      </c>
      <c r="IG19" s="172">
        <f t="shared" si="11"/>
        <v>0</v>
      </c>
    </row>
    <row r="20" spans="1:241" x14ac:dyDescent="0.25">
      <c r="A20" s="165">
        <v>15</v>
      </c>
      <c r="B20" s="166">
        <f>+Menu!$D$6</f>
        <v>0</v>
      </c>
      <c r="C20" s="167" t="str">
        <f>+Menu!$B23</f>
        <v/>
      </c>
      <c r="D20" s="168"/>
      <c r="E20" s="169">
        <f>+'TB-10'!B969</f>
        <v>0</v>
      </c>
      <c r="F20" s="169">
        <f>+'TB-10'!C969</f>
        <v>0</v>
      </c>
      <c r="G20" s="170">
        <f t="shared" si="12"/>
        <v>0</v>
      </c>
      <c r="H20" s="169">
        <f>+'TB-10'!D969</f>
        <v>0</v>
      </c>
      <c r="I20" s="169">
        <f>+'TB-10'!E969</f>
        <v>0</v>
      </c>
      <c r="J20" s="170">
        <f t="shared" si="13"/>
        <v>0</v>
      </c>
      <c r="K20" s="169">
        <f>+'TB-10'!F969</f>
        <v>0</v>
      </c>
      <c r="L20" s="169">
        <f>+'TB-10'!G969</f>
        <v>0</v>
      </c>
      <c r="M20" s="170">
        <f t="shared" si="14"/>
        <v>0</v>
      </c>
      <c r="N20" s="169">
        <f>+'TB-10'!H969</f>
        <v>0</v>
      </c>
      <c r="O20" s="169">
        <f>+'TB-10'!I969</f>
        <v>0</v>
      </c>
      <c r="P20" s="170">
        <f t="shared" si="15"/>
        <v>0</v>
      </c>
      <c r="Q20" s="169">
        <f>+'TB-10'!J969</f>
        <v>0</v>
      </c>
      <c r="R20" s="169">
        <f>+'TB-10'!K969</f>
        <v>0</v>
      </c>
      <c r="S20" s="170">
        <f t="shared" si="16"/>
        <v>0</v>
      </c>
      <c r="T20" s="169">
        <f>+'TB-10'!L969</f>
        <v>0</v>
      </c>
      <c r="U20" s="169">
        <f>+'TB-10'!M969</f>
        <v>0</v>
      </c>
      <c r="V20" s="170">
        <f t="shared" si="17"/>
        <v>0</v>
      </c>
      <c r="W20" s="169">
        <f>+'TB-10'!N969</f>
        <v>0</v>
      </c>
      <c r="X20" s="169">
        <f>+'TB-10'!O969</f>
        <v>0</v>
      </c>
      <c r="Y20" s="170">
        <f t="shared" si="18"/>
        <v>0</v>
      </c>
      <c r="Z20" s="169">
        <f>+'TB-10'!P969</f>
        <v>0</v>
      </c>
      <c r="AA20" s="169">
        <f>+'TB-10'!Q969</f>
        <v>0</v>
      </c>
      <c r="AB20" s="170">
        <f t="shared" si="19"/>
        <v>0</v>
      </c>
      <c r="AC20" s="169">
        <f>+'TB-10'!R969</f>
        <v>0</v>
      </c>
      <c r="AD20" s="169">
        <f>+'TB-10'!S969</f>
        <v>0</v>
      </c>
      <c r="AE20" s="170">
        <f t="shared" si="20"/>
        <v>0</v>
      </c>
      <c r="AF20" s="169">
        <f>+'TB-10'!T969</f>
        <v>0</v>
      </c>
      <c r="AG20" s="169">
        <f>+'TB-10'!U969</f>
        <v>0</v>
      </c>
      <c r="AH20" s="170">
        <f t="shared" si="21"/>
        <v>0</v>
      </c>
      <c r="AI20" s="169">
        <f>+'TB-10'!V969</f>
        <v>0</v>
      </c>
      <c r="AJ20" s="169">
        <f>+'TB-10'!W969</f>
        <v>0</v>
      </c>
      <c r="AK20" s="170">
        <f t="shared" si="22"/>
        <v>0</v>
      </c>
      <c r="AL20" s="169">
        <f>+'TB-10'!X969</f>
        <v>0</v>
      </c>
      <c r="AM20" s="169">
        <f>+'TB-10'!Y969</f>
        <v>0</v>
      </c>
      <c r="AN20" s="170">
        <f t="shared" si="23"/>
        <v>0</v>
      </c>
      <c r="AO20" s="169">
        <f>+'TB-10'!Z969</f>
        <v>0</v>
      </c>
      <c r="AP20" s="169">
        <f>+'TB-10'!AA969</f>
        <v>0</v>
      </c>
      <c r="AQ20" s="170">
        <f t="shared" si="24"/>
        <v>0</v>
      </c>
      <c r="AR20" s="169">
        <f>+'TB-10'!AB969</f>
        <v>0</v>
      </c>
      <c r="AS20" s="169">
        <f>+'TB-10'!AC969</f>
        <v>0</v>
      </c>
      <c r="AT20" s="170">
        <f t="shared" si="25"/>
        <v>0</v>
      </c>
      <c r="AU20" s="169">
        <f>+'TB-10'!AD969</f>
        <v>0</v>
      </c>
      <c r="AV20" s="169">
        <f>+'TB-10'!AE969</f>
        <v>0</v>
      </c>
      <c r="AW20" s="170">
        <f t="shared" si="26"/>
        <v>0</v>
      </c>
      <c r="AX20" s="169">
        <f>+'TB-10'!AF969</f>
        <v>0</v>
      </c>
      <c r="AY20" s="169">
        <f>+'TB-10'!AG969</f>
        <v>0</v>
      </c>
      <c r="AZ20" s="170">
        <f t="shared" si="27"/>
        <v>0</v>
      </c>
      <c r="BA20" s="169">
        <f>+'TB-10'!AH969</f>
        <v>0</v>
      </c>
      <c r="BB20" s="169">
        <f>+'TB-10'!AI969</f>
        <v>0</v>
      </c>
      <c r="BC20" s="170">
        <f t="shared" si="28"/>
        <v>0</v>
      </c>
      <c r="BD20" s="169">
        <f>+'TB-10'!AJ969</f>
        <v>0</v>
      </c>
      <c r="BE20" s="169">
        <f>+'TB-10'!AK969</f>
        <v>0</v>
      </c>
      <c r="BF20" s="171">
        <f t="shared" si="29"/>
        <v>0</v>
      </c>
      <c r="BG20" s="172">
        <f t="shared" si="0"/>
        <v>0</v>
      </c>
      <c r="BH20" s="172">
        <f t="shared" si="0"/>
        <v>0</v>
      </c>
      <c r="BI20" s="173">
        <f t="shared" si="1"/>
        <v>0</v>
      </c>
      <c r="BJ20" s="169">
        <f>+'TB-10'!B972</f>
        <v>0</v>
      </c>
      <c r="BK20" s="169">
        <f>+'TB-10'!C972</f>
        <v>0</v>
      </c>
      <c r="BL20" s="169">
        <f>+'TB-10'!B974</f>
        <v>0</v>
      </c>
      <c r="BM20" s="169">
        <f>+'TB-10'!C974</f>
        <v>0</v>
      </c>
      <c r="BN20" s="169">
        <f>+'TB-10'!B976</f>
        <v>0</v>
      </c>
      <c r="BO20" s="169">
        <f>+'TB-10'!C976</f>
        <v>0</v>
      </c>
      <c r="BP20" s="169">
        <f>+'TB-10'!B978</f>
        <v>0</v>
      </c>
      <c r="BQ20" s="169">
        <f>+'TB-10'!C978</f>
        <v>0</v>
      </c>
      <c r="BR20" s="169">
        <f>+'TB-10'!B980</f>
        <v>0</v>
      </c>
      <c r="BS20" s="169">
        <f>+'TB-10'!C980</f>
        <v>0</v>
      </c>
      <c r="BT20" s="169">
        <f>+'TB-10'!B982</f>
        <v>0</v>
      </c>
      <c r="BU20" s="169">
        <f>+'TB-10'!C982</f>
        <v>0</v>
      </c>
      <c r="BV20" s="169">
        <f>+'TB-10'!B984</f>
        <v>0</v>
      </c>
      <c r="BW20" s="169">
        <f>+'TB-10'!C984</f>
        <v>0</v>
      </c>
      <c r="BX20" s="169">
        <f>+'TB-10'!B986</f>
        <v>0</v>
      </c>
      <c r="BY20" s="169">
        <f>+'TB-10'!C986</f>
        <v>0</v>
      </c>
      <c r="BZ20" s="171">
        <f t="shared" si="2"/>
        <v>0</v>
      </c>
      <c r="CA20" s="171">
        <f t="shared" si="2"/>
        <v>0</v>
      </c>
      <c r="CB20" s="169">
        <f>+'TB-10'!D972</f>
        <v>0</v>
      </c>
      <c r="CC20" s="169">
        <f>+'TB-10'!E972</f>
        <v>0</v>
      </c>
      <c r="CD20" s="169">
        <f>+'TB-10'!D974</f>
        <v>0</v>
      </c>
      <c r="CE20" s="169">
        <f>+'TB-10'!E974</f>
        <v>0</v>
      </c>
      <c r="CF20" s="169">
        <f>+'TB-10'!D976</f>
        <v>0</v>
      </c>
      <c r="CG20" s="169">
        <f>+'TB-10'!E976</f>
        <v>0</v>
      </c>
      <c r="CH20" s="169">
        <f>+'TB-10'!D978</f>
        <v>0</v>
      </c>
      <c r="CI20" s="169">
        <f>+'TB-10'!E978</f>
        <v>0</v>
      </c>
      <c r="CJ20" s="169">
        <f>+'TB-10'!D980</f>
        <v>0</v>
      </c>
      <c r="CK20" s="169">
        <f>+'TB-10'!E980</f>
        <v>0</v>
      </c>
      <c r="CL20" s="169">
        <f>+'TB-10'!D982</f>
        <v>0</v>
      </c>
      <c r="CM20" s="169">
        <f>+'TB-10'!E982</f>
        <v>0</v>
      </c>
      <c r="CN20" s="169">
        <f>+'TB-10'!D984</f>
        <v>0</v>
      </c>
      <c r="CO20" s="169">
        <f>+'TB-10'!E984</f>
        <v>0</v>
      </c>
      <c r="CP20" s="169">
        <f>+'TB-10'!D986</f>
        <v>0</v>
      </c>
      <c r="CQ20" s="169">
        <f>+'TB-10'!E986</f>
        <v>0</v>
      </c>
      <c r="CR20" s="174">
        <f t="shared" si="3"/>
        <v>0</v>
      </c>
      <c r="CS20" s="174">
        <f t="shared" si="3"/>
        <v>0</v>
      </c>
      <c r="CT20" s="169">
        <f>+'TB-10'!F972</f>
        <v>0</v>
      </c>
      <c r="CU20" s="169">
        <f>+'TB-10'!G972</f>
        <v>0</v>
      </c>
      <c r="CV20" s="169">
        <f>+'TB-10'!F974</f>
        <v>0</v>
      </c>
      <c r="CW20" s="169">
        <f>+'TB-10'!G974</f>
        <v>0</v>
      </c>
      <c r="CX20" s="169">
        <f>+'TB-10'!F976</f>
        <v>0</v>
      </c>
      <c r="CY20" s="169">
        <f>+'TB-10'!G976</f>
        <v>0</v>
      </c>
      <c r="CZ20" s="169">
        <f>+'TB-10'!F978</f>
        <v>0</v>
      </c>
      <c r="DA20" s="169">
        <f>+'TB-10'!G978</f>
        <v>0</v>
      </c>
      <c r="DB20" s="169">
        <f>+'TB-10'!F980</f>
        <v>0</v>
      </c>
      <c r="DC20" s="169">
        <f>+'TB-10'!G980</f>
        <v>0</v>
      </c>
      <c r="DD20" s="169">
        <f>+'TB-10'!F982</f>
        <v>0</v>
      </c>
      <c r="DE20" s="169">
        <f>+'TB-10'!G982</f>
        <v>0</v>
      </c>
      <c r="DF20" s="169">
        <f>+'TB-10'!F984</f>
        <v>0</v>
      </c>
      <c r="DG20" s="169">
        <f>+'TB-10'!G984</f>
        <v>0</v>
      </c>
      <c r="DH20" s="169">
        <f>+'TB-10'!F986</f>
        <v>0</v>
      </c>
      <c r="DI20" s="169">
        <f>+'TB-10'!G986</f>
        <v>0</v>
      </c>
      <c r="DJ20" s="171">
        <f t="shared" si="4"/>
        <v>0</v>
      </c>
      <c r="DK20" s="173">
        <f t="shared" si="4"/>
        <v>0</v>
      </c>
      <c r="DL20" s="169">
        <f>+'TB-10'!H972</f>
        <v>0</v>
      </c>
      <c r="DM20" s="169">
        <f>+'TB-10'!I972</f>
        <v>0</v>
      </c>
      <c r="DN20" s="169">
        <f>+'TB-10'!H974</f>
        <v>0</v>
      </c>
      <c r="DO20" s="169">
        <f>+'TB-10'!I974</f>
        <v>0</v>
      </c>
      <c r="DP20" s="169">
        <f>+'TB-10'!H976</f>
        <v>0</v>
      </c>
      <c r="DQ20" s="169">
        <f>+'TB-10'!I976</f>
        <v>0</v>
      </c>
      <c r="DR20" s="169">
        <f>+'TB-10'!H978</f>
        <v>0</v>
      </c>
      <c r="DS20" s="169">
        <f>+'TB-10'!I978</f>
        <v>0</v>
      </c>
      <c r="DT20" s="169">
        <f>+'TB-10'!H980</f>
        <v>0</v>
      </c>
      <c r="DU20" s="169">
        <f>+'TB-10'!I980</f>
        <v>0</v>
      </c>
      <c r="DV20" s="169">
        <f>+'TB-10'!H982</f>
        <v>0</v>
      </c>
      <c r="DW20" s="169">
        <f>+'TB-10'!I982</f>
        <v>0</v>
      </c>
      <c r="DX20" s="169">
        <f>+'TB-10'!H984</f>
        <v>0</v>
      </c>
      <c r="DY20" s="169">
        <f>+'TB-10'!I984</f>
        <v>0</v>
      </c>
      <c r="DZ20" s="169">
        <f>+'TB-10'!H986</f>
        <v>0</v>
      </c>
      <c r="EA20" s="169">
        <f>+'TB-10'!I986</f>
        <v>0</v>
      </c>
      <c r="EB20" s="171">
        <f t="shared" si="5"/>
        <v>0</v>
      </c>
      <c r="EC20" s="173">
        <f t="shared" si="5"/>
        <v>0</v>
      </c>
      <c r="ED20" s="169">
        <f>+'TB-10'!J972</f>
        <v>0</v>
      </c>
      <c r="EE20" s="169">
        <f>+'TB-10'!K972</f>
        <v>0</v>
      </c>
      <c r="EF20" s="169">
        <f>+'TB-10'!J974</f>
        <v>0</v>
      </c>
      <c r="EG20" s="169">
        <f>+'TB-10'!K974</f>
        <v>0</v>
      </c>
      <c r="EH20" s="169">
        <f>+'TB-10'!J976</f>
        <v>0</v>
      </c>
      <c r="EI20" s="169">
        <f>+'TB-10'!K976</f>
        <v>0</v>
      </c>
      <c r="EJ20" s="169">
        <f>+'TB-10'!J978</f>
        <v>0</v>
      </c>
      <c r="EK20" s="169">
        <f>+'TB-10'!K978</f>
        <v>0</v>
      </c>
      <c r="EL20" s="169">
        <f>+'TB-10'!J980</f>
        <v>0</v>
      </c>
      <c r="EM20" s="169">
        <f>+'TB-10'!K980</f>
        <v>0</v>
      </c>
      <c r="EN20" s="169">
        <f>+'TB-10'!J982</f>
        <v>0</v>
      </c>
      <c r="EO20" s="169">
        <f>+'TB-10'!K982</f>
        <v>0</v>
      </c>
      <c r="EP20" s="169">
        <f>+'TB-10'!J984</f>
        <v>0</v>
      </c>
      <c r="EQ20" s="169">
        <f>+'TB-10'!K984</f>
        <v>0</v>
      </c>
      <c r="ER20" s="169">
        <f>+'TB-10'!J986</f>
        <v>0</v>
      </c>
      <c r="ES20" s="169">
        <f>+'TB-10'!K986</f>
        <v>0</v>
      </c>
      <c r="ET20" s="171">
        <f t="shared" si="6"/>
        <v>0</v>
      </c>
      <c r="EU20" s="173">
        <f t="shared" si="6"/>
        <v>0</v>
      </c>
      <c r="EV20" s="169">
        <f>+'TB-10'!L972</f>
        <v>0</v>
      </c>
      <c r="EW20" s="169">
        <f>+'TB-10'!M972</f>
        <v>0</v>
      </c>
      <c r="EX20" s="169">
        <f>+'TB-10'!L974</f>
        <v>0</v>
      </c>
      <c r="EY20" s="169">
        <f>+'TB-10'!M974</f>
        <v>0</v>
      </c>
      <c r="EZ20" s="169">
        <f>+'TB-10'!L976</f>
        <v>0</v>
      </c>
      <c r="FA20" s="169">
        <f>+'TB-10'!M976</f>
        <v>0</v>
      </c>
      <c r="FB20" s="169">
        <f>+'TB-10'!L978</f>
        <v>0</v>
      </c>
      <c r="FC20" s="169">
        <f>+'TB-10'!M978</f>
        <v>0</v>
      </c>
      <c r="FD20" s="169">
        <f>+'TB-10'!L980</f>
        <v>0</v>
      </c>
      <c r="FE20" s="169">
        <f>+'TB-10'!M980</f>
        <v>0</v>
      </c>
      <c r="FF20" s="169">
        <f>+'TB-10'!L982</f>
        <v>0</v>
      </c>
      <c r="FG20" s="169">
        <f>+'TB-10'!M982</f>
        <v>0</v>
      </c>
      <c r="FH20" s="169">
        <f>+'TB-10'!L984</f>
        <v>0</v>
      </c>
      <c r="FI20" s="169">
        <f>+'TB-10'!M984</f>
        <v>0</v>
      </c>
      <c r="FJ20" s="169">
        <f>+'TB-10'!L986</f>
        <v>0</v>
      </c>
      <c r="FK20" s="169">
        <f>+'TB-10'!M986</f>
        <v>0</v>
      </c>
      <c r="FL20" s="171">
        <f t="shared" si="7"/>
        <v>0</v>
      </c>
      <c r="FM20" s="173">
        <f t="shared" si="7"/>
        <v>0</v>
      </c>
      <c r="FN20" s="169">
        <f>+'TB-10'!N972</f>
        <v>0</v>
      </c>
      <c r="FO20" s="169">
        <f>+'TB-10'!O972</f>
        <v>0</v>
      </c>
      <c r="FP20" s="169">
        <f>+'TB-10'!N974</f>
        <v>0</v>
      </c>
      <c r="FQ20" s="169">
        <f>+'TB-10'!O974</f>
        <v>0</v>
      </c>
      <c r="FR20" s="169">
        <f>+'TB-10'!N976</f>
        <v>0</v>
      </c>
      <c r="FS20" s="169">
        <f>+'TB-10'!O976</f>
        <v>0</v>
      </c>
      <c r="FT20" s="169">
        <f>+'TB-10'!N978</f>
        <v>0</v>
      </c>
      <c r="FU20" s="169">
        <f>+'TB-10'!O978</f>
        <v>0</v>
      </c>
      <c r="FV20" s="169">
        <f>+'TB-10'!N980</f>
        <v>0</v>
      </c>
      <c r="FW20" s="169">
        <f>+'TB-10'!O980</f>
        <v>0</v>
      </c>
      <c r="FX20" s="169">
        <f>+'TB-10'!N982</f>
        <v>0</v>
      </c>
      <c r="FY20" s="169">
        <f>+'TB-10'!O982</f>
        <v>0</v>
      </c>
      <c r="FZ20" s="169">
        <f>+'TB-10'!N984</f>
        <v>0</v>
      </c>
      <c r="GA20" s="169">
        <f>+'TB-10'!O984</f>
        <v>0</v>
      </c>
      <c r="GB20" s="169">
        <f>+'TB-10'!N986</f>
        <v>0</v>
      </c>
      <c r="GC20" s="169">
        <f>+'TB-10'!O986</f>
        <v>0</v>
      </c>
      <c r="GD20" s="171">
        <f t="shared" si="8"/>
        <v>0</v>
      </c>
      <c r="GE20" s="173">
        <f t="shared" si="8"/>
        <v>0</v>
      </c>
      <c r="GF20" s="169">
        <f>+'TB-10'!P972</f>
        <v>0</v>
      </c>
      <c r="GG20" s="169">
        <f>+'TB-10'!Q972</f>
        <v>0</v>
      </c>
      <c r="GH20" s="169">
        <f>+'TB-10'!P974</f>
        <v>0</v>
      </c>
      <c r="GI20" s="169">
        <f>+'TB-10'!Q974</f>
        <v>0</v>
      </c>
      <c r="GJ20" s="169">
        <f>+'TB-10'!P976</f>
        <v>0</v>
      </c>
      <c r="GK20" s="169">
        <f>+'TB-10'!Q976</f>
        <v>0</v>
      </c>
      <c r="GL20" s="169">
        <f>+'TB-10'!P978</f>
        <v>0</v>
      </c>
      <c r="GM20" s="169">
        <f>+'TB-10'!Q978</f>
        <v>0</v>
      </c>
      <c r="GN20" s="169">
        <f>+'TB-10'!P980</f>
        <v>0</v>
      </c>
      <c r="GO20" s="169">
        <f>+'TB-10'!Q980</f>
        <v>0</v>
      </c>
      <c r="GP20" s="169">
        <f>+'TB-10'!P982</f>
        <v>0</v>
      </c>
      <c r="GQ20" s="169">
        <f>+'TB-10'!Q982</f>
        <v>0</v>
      </c>
      <c r="GR20" s="169">
        <f>+'TB-10'!P984</f>
        <v>0</v>
      </c>
      <c r="GS20" s="169">
        <f>+'TB-10'!Q984</f>
        <v>0</v>
      </c>
      <c r="GT20" s="169">
        <f>+'TB-10'!P986</f>
        <v>0</v>
      </c>
      <c r="GU20" s="169">
        <f>+'TB-10'!Q986</f>
        <v>0</v>
      </c>
      <c r="GV20" s="171">
        <f t="shared" si="9"/>
        <v>0</v>
      </c>
      <c r="GW20" s="173">
        <f t="shared" si="9"/>
        <v>0</v>
      </c>
      <c r="GX20" s="169">
        <f>+'TB-10'!R972</f>
        <v>0</v>
      </c>
      <c r="GY20" s="169">
        <f>+'TB-10'!S972</f>
        <v>0</v>
      </c>
      <c r="GZ20" s="169">
        <f>+'TB-10'!R974</f>
        <v>0</v>
      </c>
      <c r="HA20" s="169">
        <f>+'TB-10'!S974</f>
        <v>0</v>
      </c>
      <c r="HB20" s="169">
        <f>+'TB-10'!R976</f>
        <v>0</v>
      </c>
      <c r="HC20" s="169">
        <f>+'TB-10'!S976</f>
        <v>0</v>
      </c>
      <c r="HD20" s="169">
        <f>+'TB-10'!R978</f>
        <v>0</v>
      </c>
      <c r="HE20" s="169">
        <f>+'TB-10'!S978</f>
        <v>0</v>
      </c>
      <c r="HF20" s="169">
        <f>+'TB-10'!R980</f>
        <v>0</v>
      </c>
      <c r="HG20" s="169">
        <f>+'TB-10'!S980</f>
        <v>0</v>
      </c>
      <c r="HH20" s="169">
        <f>+'TB-10'!R982</f>
        <v>0</v>
      </c>
      <c r="HI20" s="169">
        <f>+'TB-10'!S982</f>
        <v>0</v>
      </c>
      <c r="HJ20" s="169">
        <f>+'TB-10'!R984</f>
        <v>0</v>
      </c>
      <c r="HK20" s="169">
        <f>+'TB-10'!S984</f>
        <v>0</v>
      </c>
      <c r="HL20" s="169">
        <f>+'TB-10'!R986</f>
        <v>0</v>
      </c>
      <c r="HM20" s="169">
        <f>+'TB-10'!S986</f>
        <v>0</v>
      </c>
      <c r="HN20" s="171">
        <f t="shared" si="10"/>
        <v>0</v>
      </c>
      <c r="HO20" s="173">
        <f t="shared" si="10"/>
        <v>0</v>
      </c>
      <c r="HP20" s="169">
        <f>+'TB-10'!T972</f>
        <v>0</v>
      </c>
      <c r="HQ20" s="169">
        <f>+'TB-10'!U972</f>
        <v>0</v>
      </c>
      <c r="HR20" s="169">
        <f>+'TB-10'!T974</f>
        <v>0</v>
      </c>
      <c r="HS20" s="169">
        <f>+'TB-10'!U974</f>
        <v>0</v>
      </c>
      <c r="HT20" s="169">
        <f>+'TB-10'!T976</f>
        <v>0</v>
      </c>
      <c r="HU20" s="169">
        <f>+'TB-10'!U976</f>
        <v>0</v>
      </c>
      <c r="HV20" s="169">
        <f>+'TB-10'!T978</f>
        <v>0</v>
      </c>
      <c r="HW20" s="169">
        <f>+'TB-10'!U978</f>
        <v>0</v>
      </c>
      <c r="HX20" s="169">
        <f>+'TB-10'!T980</f>
        <v>0</v>
      </c>
      <c r="HY20" s="169">
        <f>+'TB-10'!U980</f>
        <v>0</v>
      </c>
      <c r="HZ20" s="169">
        <f>+'TB-10'!T982</f>
        <v>0</v>
      </c>
      <c r="IA20" s="169">
        <f>+'TB-10'!U982</f>
        <v>0</v>
      </c>
      <c r="IB20" s="169">
        <f>+'TB-10'!T984</f>
        <v>0</v>
      </c>
      <c r="IC20" s="169">
        <f>+'TB-10'!U984</f>
        <v>0</v>
      </c>
      <c r="ID20" s="169">
        <f>+'TB-10'!T986</f>
        <v>0</v>
      </c>
      <c r="IE20" s="169">
        <f>+'TB-10'!U986</f>
        <v>0</v>
      </c>
      <c r="IF20" s="171">
        <f t="shared" si="11"/>
        <v>0</v>
      </c>
      <c r="IG20" s="172">
        <f t="shared" si="11"/>
        <v>0</v>
      </c>
    </row>
    <row r="21" spans="1:241" x14ac:dyDescent="0.25">
      <c r="A21" s="165">
        <v>16</v>
      </c>
      <c r="B21" s="166">
        <f>+Menu!$D$6</f>
        <v>0</v>
      </c>
      <c r="C21" s="167" t="str">
        <f>+Menu!$B24</f>
        <v/>
      </c>
      <c r="D21" s="168"/>
      <c r="E21" s="169">
        <f>+'TB-10'!B1037</f>
        <v>0</v>
      </c>
      <c r="F21" s="169">
        <f>+'TB-10'!C1037</f>
        <v>0</v>
      </c>
      <c r="G21" s="170">
        <f t="shared" si="12"/>
        <v>0</v>
      </c>
      <c r="H21" s="169">
        <f>+'TB-10'!D1037</f>
        <v>0</v>
      </c>
      <c r="I21" s="169">
        <f>+'TB-10'!E1037</f>
        <v>0</v>
      </c>
      <c r="J21" s="170">
        <f t="shared" si="13"/>
        <v>0</v>
      </c>
      <c r="K21" s="169">
        <f>+'TB-10'!F1037</f>
        <v>0</v>
      </c>
      <c r="L21" s="169">
        <f>+'TB-10'!G1037</f>
        <v>0</v>
      </c>
      <c r="M21" s="170">
        <f t="shared" si="14"/>
        <v>0</v>
      </c>
      <c r="N21" s="169">
        <f>+'TB-10'!H1037</f>
        <v>0</v>
      </c>
      <c r="O21" s="169">
        <f>+'TB-10'!I1037</f>
        <v>0</v>
      </c>
      <c r="P21" s="170">
        <f t="shared" si="15"/>
        <v>0</v>
      </c>
      <c r="Q21" s="169">
        <f>+'TB-10'!J1037</f>
        <v>0</v>
      </c>
      <c r="R21" s="169">
        <f>+'TB-10'!K1037</f>
        <v>0</v>
      </c>
      <c r="S21" s="170">
        <f t="shared" si="16"/>
        <v>0</v>
      </c>
      <c r="T21" s="169">
        <f>+'TB-10'!L1037</f>
        <v>0</v>
      </c>
      <c r="U21" s="169">
        <f>+'TB-10'!M1037</f>
        <v>0</v>
      </c>
      <c r="V21" s="170">
        <f t="shared" si="17"/>
        <v>0</v>
      </c>
      <c r="W21" s="169">
        <f>+'TB-10'!N1037</f>
        <v>0</v>
      </c>
      <c r="X21" s="169">
        <f>+'TB-10'!O1037</f>
        <v>0</v>
      </c>
      <c r="Y21" s="170">
        <f t="shared" si="18"/>
        <v>0</v>
      </c>
      <c r="Z21" s="169">
        <f>+'TB-10'!P1037</f>
        <v>0</v>
      </c>
      <c r="AA21" s="169">
        <f>+'TB-10'!Q1037</f>
        <v>0</v>
      </c>
      <c r="AB21" s="170">
        <f t="shared" si="19"/>
        <v>0</v>
      </c>
      <c r="AC21" s="169">
        <f>+'TB-10'!R1037</f>
        <v>0</v>
      </c>
      <c r="AD21" s="169">
        <f>+'TB-10'!S1037</f>
        <v>0</v>
      </c>
      <c r="AE21" s="170">
        <f t="shared" si="20"/>
        <v>0</v>
      </c>
      <c r="AF21" s="169">
        <f>+'TB-10'!T1037</f>
        <v>0</v>
      </c>
      <c r="AG21" s="169">
        <f>+'TB-10'!U1037</f>
        <v>0</v>
      </c>
      <c r="AH21" s="170">
        <f t="shared" si="21"/>
        <v>0</v>
      </c>
      <c r="AI21" s="169">
        <f>+'TB-10'!V1037</f>
        <v>0</v>
      </c>
      <c r="AJ21" s="169">
        <f>+'TB-10'!W1037</f>
        <v>0</v>
      </c>
      <c r="AK21" s="170">
        <f t="shared" si="22"/>
        <v>0</v>
      </c>
      <c r="AL21" s="169">
        <f>+'TB-10'!X1037</f>
        <v>0</v>
      </c>
      <c r="AM21" s="169">
        <f>+'TB-10'!Y1037</f>
        <v>0</v>
      </c>
      <c r="AN21" s="170">
        <f t="shared" si="23"/>
        <v>0</v>
      </c>
      <c r="AO21" s="169">
        <f>+'TB-10'!Z1037</f>
        <v>0</v>
      </c>
      <c r="AP21" s="169">
        <f>+'TB-10'!AA1037</f>
        <v>0</v>
      </c>
      <c r="AQ21" s="170">
        <f t="shared" si="24"/>
        <v>0</v>
      </c>
      <c r="AR21" s="169">
        <f>+'TB-10'!AB1037</f>
        <v>0</v>
      </c>
      <c r="AS21" s="169">
        <f>+'TB-10'!AC1037</f>
        <v>0</v>
      </c>
      <c r="AT21" s="170">
        <f t="shared" si="25"/>
        <v>0</v>
      </c>
      <c r="AU21" s="169">
        <f>+'TB-10'!AD1037</f>
        <v>0</v>
      </c>
      <c r="AV21" s="169">
        <f>+'TB-10'!AE1037</f>
        <v>0</v>
      </c>
      <c r="AW21" s="170">
        <f t="shared" si="26"/>
        <v>0</v>
      </c>
      <c r="AX21" s="169">
        <f>+'TB-10'!AF1037</f>
        <v>0</v>
      </c>
      <c r="AY21" s="169">
        <f>+'TB-10'!AG1037</f>
        <v>0</v>
      </c>
      <c r="AZ21" s="170">
        <f t="shared" si="27"/>
        <v>0</v>
      </c>
      <c r="BA21" s="169">
        <f>+'TB-10'!AH1037</f>
        <v>0</v>
      </c>
      <c r="BB21" s="169">
        <f>+'TB-10'!AI1037</f>
        <v>0</v>
      </c>
      <c r="BC21" s="170">
        <f t="shared" si="28"/>
        <v>0</v>
      </c>
      <c r="BD21" s="169">
        <f>+'TB-10'!AJ1037</f>
        <v>0</v>
      </c>
      <c r="BE21" s="169">
        <f>+'TB-10'!AK1037</f>
        <v>0</v>
      </c>
      <c r="BF21" s="171">
        <f t="shared" si="29"/>
        <v>0</v>
      </c>
      <c r="BG21" s="172">
        <f t="shared" si="0"/>
        <v>0</v>
      </c>
      <c r="BH21" s="172">
        <f t="shared" si="0"/>
        <v>0</v>
      </c>
      <c r="BI21" s="173">
        <f t="shared" si="1"/>
        <v>0</v>
      </c>
      <c r="BJ21" s="169">
        <f>+'TB-10'!B1040</f>
        <v>0</v>
      </c>
      <c r="BK21" s="169">
        <f>+'TB-10'!C1040</f>
        <v>0</v>
      </c>
      <c r="BL21" s="169">
        <f>+'TB-10'!B1042</f>
        <v>0</v>
      </c>
      <c r="BM21" s="169">
        <f>+'TB-10'!C1042</f>
        <v>0</v>
      </c>
      <c r="BN21" s="169">
        <f>+'TB-10'!B1044</f>
        <v>0</v>
      </c>
      <c r="BO21" s="169">
        <f>+'TB-10'!C1044</f>
        <v>0</v>
      </c>
      <c r="BP21" s="169">
        <f>+'TB-10'!B1046</f>
        <v>0</v>
      </c>
      <c r="BQ21" s="169">
        <f>+'TB-10'!C1046</f>
        <v>0</v>
      </c>
      <c r="BR21" s="169">
        <f>+'TB-10'!B1048</f>
        <v>0</v>
      </c>
      <c r="BS21" s="169">
        <f>+'TB-10'!C1048</f>
        <v>0</v>
      </c>
      <c r="BT21" s="169">
        <f>+'TB-10'!B1050</f>
        <v>0</v>
      </c>
      <c r="BU21" s="169">
        <f>+'TB-10'!C1050</f>
        <v>0</v>
      </c>
      <c r="BV21" s="169">
        <f>+'TB-10'!B1052</f>
        <v>0</v>
      </c>
      <c r="BW21" s="169">
        <f>+'TB-10'!C1052</f>
        <v>0</v>
      </c>
      <c r="BX21" s="169">
        <f>+'TB-10'!B1054</f>
        <v>0</v>
      </c>
      <c r="BY21" s="169">
        <f>+'TB-10'!C1054</f>
        <v>0</v>
      </c>
      <c r="BZ21" s="171">
        <f t="shared" si="2"/>
        <v>0</v>
      </c>
      <c r="CA21" s="171">
        <f t="shared" si="2"/>
        <v>0</v>
      </c>
      <c r="CB21" s="169">
        <f>+'TB-10'!D1040</f>
        <v>0</v>
      </c>
      <c r="CC21" s="169">
        <f>+'TB-10'!E1040</f>
        <v>0</v>
      </c>
      <c r="CD21" s="169">
        <f>+'TB-10'!D1042</f>
        <v>0</v>
      </c>
      <c r="CE21" s="169">
        <f>+'TB-10'!E1042</f>
        <v>0</v>
      </c>
      <c r="CF21" s="169">
        <f>+'TB-10'!D1044</f>
        <v>0</v>
      </c>
      <c r="CG21" s="169">
        <f>+'TB-10'!E1044</f>
        <v>0</v>
      </c>
      <c r="CH21" s="169">
        <f>+'TB-10'!D1046</f>
        <v>0</v>
      </c>
      <c r="CI21" s="169">
        <f>+'TB-10'!E1046</f>
        <v>0</v>
      </c>
      <c r="CJ21" s="169">
        <f>+'TB-10'!D1048</f>
        <v>0</v>
      </c>
      <c r="CK21" s="169">
        <f>+'TB-10'!E1048</f>
        <v>0</v>
      </c>
      <c r="CL21" s="169">
        <f>+'TB-10'!D1050</f>
        <v>0</v>
      </c>
      <c r="CM21" s="169">
        <f>+'TB-10'!E1050</f>
        <v>0</v>
      </c>
      <c r="CN21" s="169">
        <f>+'TB-10'!D1052</f>
        <v>0</v>
      </c>
      <c r="CO21" s="169">
        <f>+'TB-10'!E1052</f>
        <v>0</v>
      </c>
      <c r="CP21" s="169">
        <f>+'TB-10'!D1054</f>
        <v>0</v>
      </c>
      <c r="CQ21" s="169">
        <f>+'TB-10'!E1054</f>
        <v>0</v>
      </c>
      <c r="CR21" s="174">
        <f t="shared" si="3"/>
        <v>0</v>
      </c>
      <c r="CS21" s="174">
        <f t="shared" si="3"/>
        <v>0</v>
      </c>
      <c r="CT21" s="169">
        <f>+'TB-10'!F1040</f>
        <v>0</v>
      </c>
      <c r="CU21" s="169">
        <f>+'TB-10'!G1040</f>
        <v>0</v>
      </c>
      <c r="CV21" s="169">
        <f>+'TB-10'!F1042</f>
        <v>0</v>
      </c>
      <c r="CW21" s="169">
        <f>+'TB-10'!G1042</f>
        <v>0</v>
      </c>
      <c r="CX21" s="169">
        <f>+'TB-10'!F1044</f>
        <v>0</v>
      </c>
      <c r="CY21" s="169">
        <f>+'TB-10'!G1044</f>
        <v>0</v>
      </c>
      <c r="CZ21" s="169">
        <f>+'TB-10'!F1046</f>
        <v>0</v>
      </c>
      <c r="DA21" s="169">
        <f>+'TB-10'!G1046</f>
        <v>0</v>
      </c>
      <c r="DB21" s="169">
        <f>+'TB-10'!F1048</f>
        <v>0</v>
      </c>
      <c r="DC21" s="169">
        <f>+'TB-10'!G1048</f>
        <v>0</v>
      </c>
      <c r="DD21" s="169">
        <f>+'TB-10'!F1050</f>
        <v>0</v>
      </c>
      <c r="DE21" s="169">
        <f>+'TB-10'!G1050</f>
        <v>0</v>
      </c>
      <c r="DF21" s="169">
        <f>+'TB-10'!F1052</f>
        <v>0</v>
      </c>
      <c r="DG21" s="169">
        <f>+'TB-10'!G1052</f>
        <v>0</v>
      </c>
      <c r="DH21" s="169">
        <f>+'TB-10'!F1054</f>
        <v>0</v>
      </c>
      <c r="DI21" s="169">
        <f>+'TB-10'!G1054</f>
        <v>0</v>
      </c>
      <c r="DJ21" s="171">
        <f t="shared" si="4"/>
        <v>0</v>
      </c>
      <c r="DK21" s="173">
        <f t="shared" si="4"/>
        <v>0</v>
      </c>
      <c r="DL21" s="169">
        <f>+'TB-10'!H1040</f>
        <v>0</v>
      </c>
      <c r="DM21" s="169">
        <f>+'TB-10'!I1040</f>
        <v>0</v>
      </c>
      <c r="DN21" s="169">
        <f>+'TB-10'!H1042</f>
        <v>0</v>
      </c>
      <c r="DO21" s="169">
        <f>+'TB-10'!I1042</f>
        <v>0</v>
      </c>
      <c r="DP21" s="169">
        <f>+'TB-10'!H1044</f>
        <v>0</v>
      </c>
      <c r="DQ21" s="169">
        <f>+'TB-10'!I1044</f>
        <v>0</v>
      </c>
      <c r="DR21" s="169">
        <f>+'TB-10'!H1046</f>
        <v>0</v>
      </c>
      <c r="DS21" s="169">
        <f>+'TB-10'!I1046</f>
        <v>0</v>
      </c>
      <c r="DT21" s="169">
        <f>+'TB-10'!H1048</f>
        <v>0</v>
      </c>
      <c r="DU21" s="169">
        <f>+'TB-10'!I1048</f>
        <v>0</v>
      </c>
      <c r="DV21" s="169">
        <f>+'TB-10'!H1050</f>
        <v>0</v>
      </c>
      <c r="DW21" s="169">
        <f>+'TB-10'!I1050</f>
        <v>0</v>
      </c>
      <c r="DX21" s="169">
        <f>+'TB-10'!H1052</f>
        <v>0</v>
      </c>
      <c r="DY21" s="169">
        <f>+'TB-10'!I1052</f>
        <v>0</v>
      </c>
      <c r="DZ21" s="169">
        <f>+'TB-10'!H1054</f>
        <v>0</v>
      </c>
      <c r="EA21" s="169">
        <f>+'TB-10'!I1054</f>
        <v>0</v>
      </c>
      <c r="EB21" s="171">
        <f t="shared" si="5"/>
        <v>0</v>
      </c>
      <c r="EC21" s="173">
        <f t="shared" si="5"/>
        <v>0</v>
      </c>
      <c r="ED21" s="169">
        <f>+'TB-10'!J1040</f>
        <v>0</v>
      </c>
      <c r="EE21" s="169">
        <f>+'TB-10'!K1040</f>
        <v>0</v>
      </c>
      <c r="EF21" s="169">
        <f>+'TB-10'!J1042</f>
        <v>0</v>
      </c>
      <c r="EG21" s="169">
        <f>+'TB-10'!K1042</f>
        <v>0</v>
      </c>
      <c r="EH21" s="169">
        <f>+'TB-10'!J1044</f>
        <v>0</v>
      </c>
      <c r="EI21" s="169">
        <f>+'TB-10'!K1044</f>
        <v>0</v>
      </c>
      <c r="EJ21" s="169">
        <f>+'TB-10'!J1046</f>
        <v>0</v>
      </c>
      <c r="EK21" s="169">
        <f>+'TB-10'!K1046</f>
        <v>0</v>
      </c>
      <c r="EL21" s="169">
        <f>+'TB-10'!J1048</f>
        <v>0</v>
      </c>
      <c r="EM21" s="169">
        <f>+'TB-10'!K1048</f>
        <v>0</v>
      </c>
      <c r="EN21" s="169">
        <f>+'TB-10'!J1050</f>
        <v>0</v>
      </c>
      <c r="EO21" s="169">
        <f>+'TB-10'!K1050</f>
        <v>0</v>
      </c>
      <c r="EP21" s="169">
        <f>+'TB-10'!J1052</f>
        <v>0</v>
      </c>
      <c r="EQ21" s="169">
        <f>+'TB-10'!K1052</f>
        <v>0</v>
      </c>
      <c r="ER21" s="169">
        <f>+'TB-10'!J1054</f>
        <v>0</v>
      </c>
      <c r="ES21" s="169">
        <f>+'TB-10'!K1054</f>
        <v>0</v>
      </c>
      <c r="ET21" s="171">
        <f t="shared" si="6"/>
        <v>0</v>
      </c>
      <c r="EU21" s="173">
        <f t="shared" si="6"/>
        <v>0</v>
      </c>
      <c r="EV21" s="169">
        <f>+'TB-10'!L1040</f>
        <v>0</v>
      </c>
      <c r="EW21" s="169">
        <f>+'TB-10'!M1040</f>
        <v>0</v>
      </c>
      <c r="EX21" s="169">
        <f>+'TB-10'!L1042</f>
        <v>0</v>
      </c>
      <c r="EY21" s="169">
        <f>+'TB-10'!M1042</f>
        <v>0</v>
      </c>
      <c r="EZ21" s="169">
        <f>+'TB-10'!L1044</f>
        <v>0</v>
      </c>
      <c r="FA21" s="169">
        <f>+'TB-10'!M1044</f>
        <v>0</v>
      </c>
      <c r="FB21" s="169">
        <f>+'TB-10'!L1046</f>
        <v>0</v>
      </c>
      <c r="FC21" s="169">
        <f>+'TB-10'!M1046</f>
        <v>0</v>
      </c>
      <c r="FD21" s="169">
        <f>+'TB-10'!L1048</f>
        <v>0</v>
      </c>
      <c r="FE21" s="169">
        <f>+'TB-10'!M1048</f>
        <v>0</v>
      </c>
      <c r="FF21" s="169">
        <f>+'TB-10'!L1050</f>
        <v>0</v>
      </c>
      <c r="FG21" s="169">
        <f>+'TB-10'!M1050</f>
        <v>0</v>
      </c>
      <c r="FH21" s="169">
        <f>+'TB-10'!L1052</f>
        <v>0</v>
      </c>
      <c r="FI21" s="169">
        <f>+'TB-10'!M1052</f>
        <v>0</v>
      </c>
      <c r="FJ21" s="169">
        <f>+'TB-10'!L1054</f>
        <v>0</v>
      </c>
      <c r="FK21" s="169">
        <f>+'TB-10'!M1054</f>
        <v>0</v>
      </c>
      <c r="FL21" s="171">
        <f t="shared" si="7"/>
        <v>0</v>
      </c>
      <c r="FM21" s="173">
        <f t="shared" si="7"/>
        <v>0</v>
      </c>
      <c r="FN21" s="169">
        <f>+'TB-10'!N1040</f>
        <v>0</v>
      </c>
      <c r="FO21" s="169">
        <f>+'TB-10'!O1040</f>
        <v>0</v>
      </c>
      <c r="FP21" s="169">
        <f>+'TB-10'!N1042</f>
        <v>0</v>
      </c>
      <c r="FQ21" s="169">
        <f>+'TB-10'!O1042</f>
        <v>0</v>
      </c>
      <c r="FR21" s="169">
        <f>+'TB-10'!N1044</f>
        <v>0</v>
      </c>
      <c r="FS21" s="169">
        <f>+'TB-10'!O1044</f>
        <v>0</v>
      </c>
      <c r="FT21" s="169">
        <f>+'TB-10'!N1046</f>
        <v>0</v>
      </c>
      <c r="FU21" s="169">
        <f>+'TB-10'!O1046</f>
        <v>0</v>
      </c>
      <c r="FV21" s="169">
        <f>+'TB-10'!N1048</f>
        <v>0</v>
      </c>
      <c r="FW21" s="169">
        <f>+'TB-10'!O1048</f>
        <v>0</v>
      </c>
      <c r="FX21" s="169">
        <f>+'TB-10'!N1050</f>
        <v>0</v>
      </c>
      <c r="FY21" s="169">
        <f>+'TB-10'!O1050</f>
        <v>0</v>
      </c>
      <c r="FZ21" s="169">
        <f>+'TB-10'!N1052</f>
        <v>0</v>
      </c>
      <c r="GA21" s="169">
        <f>+'TB-10'!O1052</f>
        <v>0</v>
      </c>
      <c r="GB21" s="169">
        <f>+'TB-10'!N1054</f>
        <v>0</v>
      </c>
      <c r="GC21" s="169">
        <f>+'TB-10'!O1054</f>
        <v>0</v>
      </c>
      <c r="GD21" s="171">
        <f t="shared" si="8"/>
        <v>0</v>
      </c>
      <c r="GE21" s="173">
        <f t="shared" si="8"/>
        <v>0</v>
      </c>
      <c r="GF21" s="169">
        <f>+'TB-10'!P1040</f>
        <v>0</v>
      </c>
      <c r="GG21" s="169">
        <f>+'TB-10'!Q1040</f>
        <v>0</v>
      </c>
      <c r="GH21" s="169">
        <f>+'TB-10'!P1042</f>
        <v>0</v>
      </c>
      <c r="GI21" s="169">
        <f>+'TB-10'!Q1042</f>
        <v>0</v>
      </c>
      <c r="GJ21" s="169">
        <f>+'TB-10'!P1044</f>
        <v>0</v>
      </c>
      <c r="GK21" s="169">
        <f>+'TB-10'!Q1044</f>
        <v>0</v>
      </c>
      <c r="GL21" s="169">
        <f>+'TB-10'!P1046</f>
        <v>0</v>
      </c>
      <c r="GM21" s="169">
        <f>+'TB-10'!Q1046</f>
        <v>0</v>
      </c>
      <c r="GN21" s="169">
        <f>+'TB-10'!P1048</f>
        <v>0</v>
      </c>
      <c r="GO21" s="169">
        <f>+'TB-10'!Q1048</f>
        <v>0</v>
      </c>
      <c r="GP21" s="169">
        <f>+'TB-10'!P1050</f>
        <v>0</v>
      </c>
      <c r="GQ21" s="169">
        <f>+'TB-10'!Q1050</f>
        <v>0</v>
      </c>
      <c r="GR21" s="169">
        <f>+'TB-10'!P1052</f>
        <v>0</v>
      </c>
      <c r="GS21" s="169">
        <f>+'TB-10'!Q1052</f>
        <v>0</v>
      </c>
      <c r="GT21" s="169">
        <f>+'TB-10'!P1054</f>
        <v>0</v>
      </c>
      <c r="GU21" s="169">
        <f>+'TB-10'!Q1054</f>
        <v>0</v>
      </c>
      <c r="GV21" s="171">
        <f t="shared" si="9"/>
        <v>0</v>
      </c>
      <c r="GW21" s="173">
        <f t="shared" si="9"/>
        <v>0</v>
      </c>
      <c r="GX21" s="169">
        <f>+'TB-10'!R1040</f>
        <v>0</v>
      </c>
      <c r="GY21" s="169">
        <f>+'TB-10'!S1040</f>
        <v>0</v>
      </c>
      <c r="GZ21" s="169">
        <f>+'TB-10'!R1042</f>
        <v>0</v>
      </c>
      <c r="HA21" s="169">
        <f>+'TB-10'!S1042</f>
        <v>0</v>
      </c>
      <c r="HB21" s="169">
        <f>+'TB-10'!R1044</f>
        <v>0</v>
      </c>
      <c r="HC21" s="169">
        <f>+'TB-10'!S1044</f>
        <v>0</v>
      </c>
      <c r="HD21" s="169">
        <f>+'TB-10'!R1046</f>
        <v>0</v>
      </c>
      <c r="HE21" s="169">
        <f>+'TB-10'!S1046</f>
        <v>0</v>
      </c>
      <c r="HF21" s="169">
        <f>+'TB-10'!R1048</f>
        <v>0</v>
      </c>
      <c r="HG21" s="169">
        <f>+'TB-10'!S1048</f>
        <v>0</v>
      </c>
      <c r="HH21" s="169">
        <f>+'TB-10'!R1050</f>
        <v>0</v>
      </c>
      <c r="HI21" s="169">
        <f>+'TB-10'!S1050</f>
        <v>0</v>
      </c>
      <c r="HJ21" s="169">
        <f>+'TB-10'!R1052</f>
        <v>0</v>
      </c>
      <c r="HK21" s="169">
        <f>+'TB-10'!S1052</f>
        <v>0</v>
      </c>
      <c r="HL21" s="169">
        <f>+'TB-10'!R1054</f>
        <v>0</v>
      </c>
      <c r="HM21" s="169">
        <f>+'TB-10'!S1054</f>
        <v>0</v>
      </c>
      <c r="HN21" s="171">
        <f t="shared" si="10"/>
        <v>0</v>
      </c>
      <c r="HO21" s="173">
        <f t="shared" si="10"/>
        <v>0</v>
      </c>
      <c r="HP21" s="169">
        <f>+'TB-10'!T1040</f>
        <v>0</v>
      </c>
      <c r="HQ21" s="169">
        <f>+'TB-10'!U1040</f>
        <v>0</v>
      </c>
      <c r="HR21" s="169">
        <f>+'TB-10'!T1042</f>
        <v>0</v>
      </c>
      <c r="HS21" s="169">
        <f>+'TB-10'!U1042</f>
        <v>0</v>
      </c>
      <c r="HT21" s="169">
        <f>+'TB-10'!T1044</f>
        <v>0</v>
      </c>
      <c r="HU21" s="169">
        <f>+'TB-10'!U1044</f>
        <v>0</v>
      </c>
      <c r="HV21" s="169">
        <f>+'TB-10'!T1046</f>
        <v>0</v>
      </c>
      <c r="HW21" s="169">
        <f>+'TB-10'!U1046</f>
        <v>0</v>
      </c>
      <c r="HX21" s="169">
        <f>+'TB-10'!T1048</f>
        <v>0</v>
      </c>
      <c r="HY21" s="169">
        <f>+'TB-10'!U1048</f>
        <v>0</v>
      </c>
      <c r="HZ21" s="169">
        <f>+'TB-10'!T1050</f>
        <v>0</v>
      </c>
      <c r="IA21" s="169">
        <f>+'TB-10'!U1050</f>
        <v>0</v>
      </c>
      <c r="IB21" s="169">
        <f>+'TB-10'!T1052</f>
        <v>0</v>
      </c>
      <c r="IC21" s="169">
        <f>+'TB-10'!U1052</f>
        <v>0</v>
      </c>
      <c r="ID21" s="169">
        <f>+'TB-10'!T1054</f>
        <v>0</v>
      </c>
      <c r="IE21" s="169">
        <f>+'TB-10'!U1054</f>
        <v>0</v>
      </c>
      <c r="IF21" s="171">
        <f t="shared" si="11"/>
        <v>0</v>
      </c>
      <c r="IG21" s="172">
        <f t="shared" si="11"/>
        <v>0</v>
      </c>
    </row>
    <row r="22" spans="1:241" x14ac:dyDescent="0.25">
      <c r="A22" s="165">
        <v>17</v>
      </c>
      <c r="B22" s="166">
        <f>+Menu!$D$6</f>
        <v>0</v>
      </c>
      <c r="C22" s="167" t="str">
        <f>+Menu!$B25</f>
        <v/>
      </c>
      <c r="D22" s="168"/>
      <c r="E22" s="169">
        <f>+'TB-10'!B1105</f>
        <v>0</v>
      </c>
      <c r="F22" s="169">
        <f>+'TB-10'!C1105</f>
        <v>0</v>
      </c>
      <c r="G22" s="170">
        <f t="shared" si="12"/>
        <v>0</v>
      </c>
      <c r="H22" s="169">
        <f>+'TB-10'!D1105</f>
        <v>0</v>
      </c>
      <c r="I22" s="169">
        <f>+'TB-10'!E1105</f>
        <v>0</v>
      </c>
      <c r="J22" s="170">
        <f t="shared" si="13"/>
        <v>0</v>
      </c>
      <c r="K22" s="169">
        <f>+'TB-10'!F1105</f>
        <v>0</v>
      </c>
      <c r="L22" s="169">
        <f>+'TB-10'!G1105</f>
        <v>0</v>
      </c>
      <c r="M22" s="170">
        <f t="shared" si="14"/>
        <v>0</v>
      </c>
      <c r="N22" s="169">
        <f>+'TB-10'!H1105</f>
        <v>0</v>
      </c>
      <c r="O22" s="169">
        <f>+'TB-10'!I1105</f>
        <v>0</v>
      </c>
      <c r="P22" s="170">
        <f t="shared" si="15"/>
        <v>0</v>
      </c>
      <c r="Q22" s="169">
        <f>+'TB-10'!J1105</f>
        <v>0</v>
      </c>
      <c r="R22" s="169">
        <f>+'TB-10'!K1105</f>
        <v>0</v>
      </c>
      <c r="S22" s="170">
        <f t="shared" si="16"/>
        <v>0</v>
      </c>
      <c r="T22" s="169">
        <f>+'TB-10'!L1105</f>
        <v>0</v>
      </c>
      <c r="U22" s="169">
        <f>+'TB-10'!M1105</f>
        <v>0</v>
      </c>
      <c r="V22" s="170">
        <f t="shared" si="17"/>
        <v>0</v>
      </c>
      <c r="W22" s="169">
        <f>+'TB-10'!N1105</f>
        <v>0</v>
      </c>
      <c r="X22" s="169">
        <f>+'TB-10'!O1105</f>
        <v>0</v>
      </c>
      <c r="Y22" s="170">
        <f t="shared" si="18"/>
        <v>0</v>
      </c>
      <c r="Z22" s="169">
        <f>+'TB-10'!P1105</f>
        <v>0</v>
      </c>
      <c r="AA22" s="169">
        <f>+'TB-10'!Q1105</f>
        <v>0</v>
      </c>
      <c r="AB22" s="170">
        <f t="shared" si="19"/>
        <v>0</v>
      </c>
      <c r="AC22" s="169">
        <f>+'TB-10'!R1105</f>
        <v>0</v>
      </c>
      <c r="AD22" s="169">
        <f>+'TB-10'!S1105</f>
        <v>0</v>
      </c>
      <c r="AE22" s="170">
        <f t="shared" si="20"/>
        <v>0</v>
      </c>
      <c r="AF22" s="169">
        <f>+'TB-10'!T1105</f>
        <v>0</v>
      </c>
      <c r="AG22" s="169">
        <f>+'TB-10'!U1105</f>
        <v>0</v>
      </c>
      <c r="AH22" s="170">
        <f t="shared" si="21"/>
        <v>0</v>
      </c>
      <c r="AI22" s="169">
        <f>+'TB-10'!V1105</f>
        <v>0</v>
      </c>
      <c r="AJ22" s="169">
        <f>+'TB-10'!W1105</f>
        <v>0</v>
      </c>
      <c r="AK22" s="170">
        <f t="shared" si="22"/>
        <v>0</v>
      </c>
      <c r="AL22" s="169">
        <f>+'TB-10'!X1105</f>
        <v>0</v>
      </c>
      <c r="AM22" s="169">
        <f>+'TB-10'!Y1105</f>
        <v>0</v>
      </c>
      <c r="AN22" s="170">
        <f t="shared" si="23"/>
        <v>0</v>
      </c>
      <c r="AO22" s="169">
        <f>+'TB-10'!Z1105</f>
        <v>0</v>
      </c>
      <c r="AP22" s="169">
        <f>+'TB-10'!AA1105</f>
        <v>0</v>
      </c>
      <c r="AQ22" s="170">
        <f t="shared" si="24"/>
        <v>0</v>
      </c>
      <c r="AR22" s="169">
        <f>+'TB-10'!AB1105</f>
        <v>0</v>
      </c>
      <c r="AS22" s="169">
        <f>+'TB-10'!AC1105</f>
        <v>0</v>
      </c>
      <c r="AT22" s="170">
        <f t="shared" si="25"/>
        <v>0</v>
      </c>
      <c r="AU22" s="169">
        <f>+'TB-10'!AD1105</f>
        <v>0</v>
      </c>
      <c r="AV22" s="169">
        <f>+'TB-10'!AE1105</f>
        <v>0</v>
      </c>
      <c r="AW22" s="170">
        <f t="shared" si="26"/>
        <v>0</v>
      </c>
      <c r="AX22" s="169">
        <f>+'TB-10'!AF1105</f>
        <v>0</v>
      </c>
      <c r="AY22" s="169">
        <f>+'TB-10'!AG1105</f>
        <v>0</v>
      </c>
      <c r="AZ22" s="170">
        <f t="shared" si="27"/>
        <v>0</v>
      </c>
      <c r="BA22" s="169">
        <f>+'TB-10'!AH1105</f>
        <v>0</v>
      </c>
      <c r="BB22" s="169">
        <f>+'TB-10'!AI1105</f>
        <v>0</v>
      </c>
      <c r="BC22" s="170">
        <f t="shared" si="28"/>
        <v>0</v>
      </c>
      <c r="BD22" s="169">
        <f>+'TB-10'!AJ1105</f>
        <v>0</v>
      </c>
      <c r="BE22" s="169">
        <f>+'TB-10'!AK1105</f>
        <v>0</v>
      </c>
      <c r="BF22" s="171">
        <f t="shared" si="29"/>
        <v>0</v>
      </c>
      <c r="BG22" s="172">
        <f t="shared" si="0"/>
        <v>0</v>
      </c>
      <c r="BH22" s="172">
        <f t="shared" si="0"/>
        <v>0</v>
      </c>
      <c r="BI22" s="173">
        <f t="shared" si="1"/>
        <v>0</v>
      </c>
      <c r="BJ22" s="169">
        <f>+'TB-10'!B1108</f>
        <v>0</v>
      </c>
      <c r="BK22" s="169">
        <f>+'TB-10'!C1108</f>
        <v>0</v>
      </c>
      <c r="BL22" s="169">
        <f>+'TB-10'!B1110</f>
        <v>0</v>
      </c>
      <c r="BM22" s="169">
        <f>+'TB-10'!C1110</f>
        <v>0</v>
      </c>
      <c r="BN22" s="169">
        <f>+'TB-10'!B1112</f>
        <v>0</v>
      </c>
      <c r="BO22" s="169">
        <f>+'TB-10'!C1112</f>
        <v>0</v>
      </c>
      <c r="BP22" s="169">
        <f>+'TB-10'!B1114</f>
        <v>0</v>
      </c>
      <c r="BQ22" s="169">
        <f>+'TB-10'!C1114</f>
        <v>0</v>
      </c>
      <c r="BR22" s="169">
        <f>+'TB-10'!B1116</f>
        <v>0</v>
      </c>
      <c r="BS22" s="169">
        <f>+'TB-10'!C1116</f>
        <v>0</v>
      </c>
      <c r="BT22" s="169">
        <f>+'TB-10'!B1118</f>
        <v>0</v>
      </c>
      <c r="BU22" s="169">
        <f>+'TB-10'!C1118</f>
        <v>0</v>
      </c>
      <c r="BV22" s="169">
        <f>+'TB-10'!B1120</f>
        <v>0</v>
      </c>
      <c r="BW22" s="169">
        <f>+'TB-10'!C1120</f>
        <v>0</v>
      </c>
      <c r="BX22" s="169">
        <f>+'TB-10'!B1122</f>
        <v>0</v>
      </c>
      <c r="BY22" s="169">
        <f>+'TB-10'!C1122</f>
        <v>0</v>
      </c>
      <c r="BZ22" s="171">
        <f t="shared" si="2"/>
        <v>0</v>
      </c>
      <c r="CA22" s="171">
        <f t="shared" si="2"/>
        <v>0</v>
      </c>
      <c r="CB22" s="169">
        <f>+'TB-10'!D1108</f>
        <v>0</v>
      </c>
      <c r="CC22" s="169">
        <f>+'TB-10'!E1108</f>
        <v>0</v>
      </c>
      <c r="CD22" s="169">
        <f>+'TB-10'!D1110</f>
        <v>0</v>
      </c>
      <c r="CE22" s="169">
        <f>+'TB-10'!E1110</f>
        <v>0</v>
      </c>
      <c r="CF22" s="169">
        <f>+'TB-10'!D1112</f>
        <v>0</v>
      </c>
      <c r="CG22" s="169">
        <f>+'TB-10'!E1112</f>
        <v>0</v>
      </c>
      <c r="CH22" s="169">
        <f>+'TB-10'!D1114</f>
        <v>0</v>
      </c>
      <c r="CI22" s="169">
        <f>+'TB-10'!E1114</f>
        <v>0</v>
      </c>
      <c r="CJ22" s="169">
        <f>+'TB-10'!D1116</f>
        <v>0</v>
      </c>
      <c r="CK22" s="169">
        <f>+'TB-10'!E1116</f>
        <v>0</v>
      </c>
      <c r="CL22" s="169">
        <f>+'TB-10'!D1118</f>
        <v>0</v>
      </c>
      <c r="CM22" s="169">
        <f>+'TB-10'!E1118</f>
        <v>0</v>
      </c>
      <c r="CN22" s="169">
        <f>+'TB-10'!D1120</f>
        <v>0</v>
      </c>
      <c r="CO22" s="169">
        <f>+'TB-10'!E1120</f>
        <v>0</v>
      </c>
      <c r="CP22" s="169">
        <f>+'TB-10'!D1122</f>
        <v>0</v>
      </c>
      <c r="CQ22" s="169">
        <f>+'TB-10'!E1122</f>
        <v>0</v>
      </c>
      <c r="CR22" s="174">
        <f t="shared" si="3"/>
        <v>0</v>
      </c>
      <c r="CS22" s="174">
        <f t="shared" si="3"/>
        <v>0</v>
      </c>
      <c r="CT22" s="169">
        <f>+'TB-10'!F1108</f>
        <v>0</v>
      </c>
      <c r="CU22" s="169">
        <f>+'TB-10'!G1108</f>
        <v>0</v>
      </c>
      <c r="CV22" s="169">
        <f>+'TB-10'!F1110</f>
        <v>0</v>
      </c>
      <c r="CW22" s="169">
        <f>+'TB-10'!G1110</f>
        <v>0</v>
      </c>
      <c r="CX22" s="169">
        <f>+'TB-10'!F1112</f>
        <v>0</v>
      </c>
      <c r="CY22" s="169">
        <f>+'TB-10'!G1112</f>
        <v>0</v>
      </c>
      <c r="CZ22" s="169">
        <f>+'TB-10'!F1114</f>
        <v>0</v>
      </c>
      <c r="DA22" s="169">
        <f>+'TB-10'!G1114</f>
        <v>0</v>
      </c>
      <c r="DB22" s="169">
        <f>+'TB-10'!F1116</f>
        <v>0</v>
      </c>
      <c r="DC22" s="169">
        <f>+'TB-10'!G1116</f>
        <v>0</v>
      </c>
      <c r="DD22" s="169">
        <f>+'TB-10'!F1118</f>
        <v>0</v>
      </c>
      <c r="DE22" s="169">
        <f>+'TB-10'!G1118</f>
        <v>0</v>
      </c>
      <c r="DF22" s="169">
        <f>+'TB-10'!F1120</f>
        <v>0</v>
      </c>
      <c r="DG22" s="169">
        <f>+'TB-10'!G1120</f>
        <v>0</v>
      </c>
      <c r="DH22" s="169">
        <f>+'TB-10'!F1122</f>
        <v>0</v>
      </c>
      <c r="DI22" s="169">
        <f>+'TB-10'!G1122</f>
        <v>0</v>
      </c>
      <c r="DJ22" s="171">
        <f t="shared" si="4"/>
        <v>0</v>
      </c>
      <c r="DK22" s="173">
        <f t="shared" si="4"/>
        <v>0</v>
      </c>
      <c r="DL22" s="169">
        <f>+'TB-10'!H1108</f>
        <v>0</v>
      </c>
      <c r="DM22" s="169">
        <f>+'TB-10'!I1108</f>
        <v>0</v>
      </c>
      <c r="DN22" s="169">
        <f>+'TB-10'!H1110</f>
        <v>0</v>
      </c>
      <c r="DO22" s="169">
        <f>+'TB-10'!I1110</f>
        <v>0</v>
      </c>
      <c r="DP22" s="169">
        <f>+'TB-10'!H1112</f>
        <v>0</v>
      </c>
      <c r="DQ22" s="169">
        <f>+'TB-10'!I1112</f>
        <v>0</v>
      </c>
      <c r="DR22" s="169">
        <f>+'TB-10'!H1114</f>
        <v>0</v>
      </c>
      <c r="DS22" s="169">
        <f>+'TB-10'!I1114</f>
        <v>0</v>
      </c>
      <c r="DT22" s="169">
        <f>+'TB-10'!H1116</f>
        <v>0</v>
      </c>
      <c r="DU22" s="169">
        <f>+'TB-10'!I1116</f>
        <v>0</v>
      </c>
      <c r="DV22" s="169">
        <f>+'TB-10'!H1118</f>
        <v>0</v>
      </c>
      <c r="DW22" s="169">
        <f>+'TB-10'!I1118</f>
        <v>0</v>
      </c>
      <c r="DX22" s="169">
        <f>+'TB-10'!H1120</f>
        <v>0</v>
      </c>
      <c r="DY22" s="169">
        <f>+'TB-10'!I1120</f>
        <v>0</v>
      </c>
      <c r="DZ22" s="169">
        <f>+'TB-10'!H1122</f>
        <v>0</v>
      </c>
      <c r="EA22" s="169">
        <f>+'TB-10'!I1122</f>
        <v>0</v>
      </c>
      <c r="EB22" s="171">
        <f t="shared" si="5"/>
        <v>0</v>
      </c>
      <c r="EC22" s="173">
        <f t="shared" si="5"/>
        <v>0</v>
      </c>
      <c r="ED22" s="169">
        <f>+'TB-10'!J1108</f>
        <v>0</v>
      </c>
      <c r="EE22" s="169">
        <f>+'TB-10'!K1108</f>
        <v>0</v>
      </c>
      <c r="EF22" s="169">
        <f>+'TB-10'!J1110</f>
        <v>0</v>
      </c>
      <c r="EG22" s="169">
        <f>+'TB-10'!K1110</f>
        <v>0</v>
      </c>
      <c r="EH22" s="169">
        <f>+'TB-10'!J1112</f>
        <v>0</v>
      </c>
      <c r="EI22" s="169">
        <f>+'TB-10'!K1112</f>
        <v>0</v>
      </c>
      <c r="EJ22" s="169">
        <f>+'TB-10'!J1114</f>
        <v>0</v>
      </c>
      <c r="EK22" s="169">
        <f>+'TB-10'!K1114</f>
        <v>0</v>
      </c>
      <c r="EL22" s="169">
        <f>+'TB-10'!J1116</f>
        <v>0</v>
      </c>
      <c r="EM22" s="169">
        <f>+'TB-10'!K1116</f>
        <v>0</v>
      </c>
      <c r="EN22" s="169">
        <f>+'TB-10'!J1118</f>
        <v>0</v>
      </c>
      <c r="EO22" s="169">
        <f>+'TB-10'!K1118</f>
        <v>0</v>
      </c>
      <c r="EP22" s="169">
        <f>+'TB-10'!J1120</f>
        <v>0</v>
      </c>
      <c r="EQ22" s="169">
        <f>+'TB-10'!K1120</f>
        <v>0</v>
      </c>
      <c r="ER22" s="169">
        <f>+'TB-10'!J1122</f>
        <v>0</v>
      </c>
      <c r="ES22" s="169">
        <f>+'TB-10'!K1122</f>
        <v>0</v>
      </c>
      <c r="ET22" s="171">
        <f t="shared" si="6"/>
        <v>0</v>
      </c>
      <c r="EU22" s="173">
        <f t="shared" si="6"/>
        <v>0</v>
      </c>
      <c r="EV22" s="169">
        <f>+'TB-10'!L1108</f>
        <v>0</v>
      </c>
      <c r="EW22" s="169">
        <f>+'TB-10'!M1108</f>
        <v>0</v>
      </c>
      <c r="EX22" s="169">
        <f>+'TB-10'!L1110</f>
        <v>0</v>
      </c>
      <c r="EY22" s="169">
        <f>+'TB-10'!M1110</f>
        <v>0</v>
      </c>
      <c r="EZ22" s="169">
        <f>+'TB-10'!L1112</f>
        <v>0</v>
      </c>
      <c r="FA22" s="169">
        <f>+'TB-10'!M1112</f>
        <v>0</v>
      </c>
      <c r="FB22" s="169">
        <f>+'TB-10'!L1114</f>
        <v>0</v>
      </c>
      <c r="FC22" s="169">
        <f>+'TB-10'!M1114</f>
        <v>0</v>
      </c>
      <c r="FD22" s="169">
        <f>+'TB-10'!L1116</f>
        <v>0</v>
      </c>
      <c r="FE22" s="169">
        <f>+'TB-10'!M1116</f>
        <v>0</v>
      </c>
      <c r="FF22" s="169">
        <f>+'TB-10'!L1118</f>
        <v>0</v>
      </c>
      <c r="FG22" s="169">
        <f>+'TB-10'!M1118</f>
        <v>0</v>
      </c>
      <c r="FH22" s="169">
        <f>+'TB-10'!L1120</f>
        <v>0</v>
      </c>
      <c r="FI22" s="169">
        <f>+'TB-10'!M1120</f>
        <v>0</v>
      </c>
      <c r="FJ22" s="169">
        <f>+'TB-10'!L1122</f>
        <v>0</v>
      </c>
      <c r="FK22" s="169">
        <f>+'TB-10'!M1122</f>
        <v>0</v>
      </c>
      <c r="FL22" s="171">
        <f t="shared" si="7"/>
        <v>0</v>
      </c>
      <c r="FM22" s="173">
        <f t="shared" si="7"/>
        <v>0</v>
      </c>
      <c r="FN22" s="169">
        <f>+'TB-10'!N1108</f>
        <v>0</v>
      </c>
      <c r="FO22" s="169">
        <f>+'TB-10'!O1108</f>
        <v>0</v>
      </c>
      <c r="FP22" s="169">
        <f>+'TB-10'!N1110</f>
        <v>0</v>
      </c>
      <c r="FQ22" s="169">
        <f>+'TB-10'!O1110</f>
        <v>0</v>
      </c>
      <c r="FR22" s="169">
        <f>+'TB-10'!N1112</f>
        <v>0</v>
      </c>
      <c r="FS22" s="169">
        <f>+'TB-10'!O1112</f>
        <v>0</v>
      </c>
      <c r="FT22" s="169">
        <f>+'TB-10'!N1114</f>
        <v>0</v>
      </c>
      <c r="FU22" s="169">
        <f>+'TB-10'!O1114</f>
        <v>0</v>
      </c>
      <c r="FV22" s="169">
        <f>+'TB-10'!N1116</f>
        <v>0</v>
      </c>
      <c r="FW22" s="169">
        <f>+'TB-10'!O1116</f>
        <v>0</v>
      </c>
      <c r="FX22" s="169">
        <f>+'TB-10'!N1118</f>
        <v>0</v>
      </c>
      <c r="FY22" s="169">
        <f>+'TB-10'!O1118</f>
        <v>0</v>
      </c>
      <c r="FZ22" s="169">
        <f>+'TB-10'!N1120</f>
        <v>0</v>
      </c>
      <c r="GA22" s="169">
        <f>+'TB-10'!O1120</f>
        <v>0</v>
      </c>
      <c r="GB22" s="169">
        <f>+'TB-10'!N1122</f>
        <v>0</v>
      </c>
      <c r="GC22" s="169">
        <f>+'TB-10'!O1122</f>
        <v>0</v>
      </c>
      <c r="GD22" s="171">
        <f t="shared" si="8"/>
        <v>0</v>
      </c>
      <c r="GE22" s="173">
        <f t="shared" si="8"/>
        <v>0</v>
      </c>
      <c r="GF22" s="169">
        <f>+'TB-10'!P1108</f>
        <v>0</v>
      </c>
      <c r="GG22" s="169">
        <f>+'TB-10'!Q1108</f>
        <v>0</v>
      </c>
      <c r="GH22" s="169">
        <f>+'TB-10'!P1110</f>
        <v>0</v>
      </c>
      <c r="GI22" s="169">
        <f>+'TB-10'!Q1110</f>
        <v>0</v>
      </c>
      <c r="GJ22" s="169">
        <f>+'TB-10'!P1112</f>
        <v>0</v>
      </c>
      <c r="GK22" s="169">
        <f>+'TB-10'!Q1112</f>
        <v>0</v>
      </c>
      <c r="GL22" s="169">
        <f>+'TB-10'!P1114</f>
        <v>0</v>
      </c>
      <c r="GM22" s="169">
        <f>+'TB-10'!Q1114</f>
        <v>0</v>
      </c>
      <c r="GN22" s="169">
        <f>+'TB-10'!P1116</f>
        <v>0</v>
      </c>
      <c r="GO22" s="169">
        <f>+'TB-10'!Q1116</f>
        <v>0</v>
      </c>
      <c r="GP22" s="169">
        <f>+'TB-10'!P1118</f>
        <v>0</v>
      </c>
      <c r="GQ22" s="169">
        <f>+'TB-10'!Q1118</f>
        <v>0</v>
      </c>
      <c r="GR22" s="169">
        <f>+'TB-10'!P1120</f>
        <v>0</v>
      </c>
      <c r="GS22" s="169">
        <f>+'TB-10'!Q1120</f>
        <v>0</v>
      </c>
      <c r="GT22" s="169">
        <f>+'TB-10'!P1122</f>
        <v>0</v>
      </c>
      <c r="GU22" s="169">
        <f>+'TB-10'!Q1122</f>
        <v>0</v>
      </c>
      <c r="GV22" s="171">
        <f t="shared" si="9"/>
        <v>0</v>
      </c>
      <c r="GW22" s="173">
        <f t="shared" si="9"/>
        <v>0</v>
      </c>
      <c r="GX22" s="169">
        <f>+'TB-10'!R1108</f>
        <v>0</v>
      </c>
      <c r="GY22" s="169">
        <f>+'TB-10'!S1108</f>
        <v>0</v>
      </c>
      <c r="GZ22" s="169">
        <f>+'TB-10'!R1110</f>
        <v>0</v>
      </c>
      <c r="HA22" s="169">
        <f>+'TB-10'!S1110</f>
        <v>0</v>
      </c>
      <c r="HB22" s="169">
        <f>+'TB-10'!R1112</f>
        <v>0</v>
      </c>
      <c r="HC22" s="169">
        <f>+'TB-10'!S1112</f>
        <v>0</v>
      </c>
      <c r="HD22" s="169">
        <f>+'TB-10'!R1114</f>
        <v>0</v>
      </c>
      <c r="HE22" s="169">
        <f>+'TB-10'!S1114</f>
        <v>0</v>
      </c>
      <c r="HF22" s="169">
        <f>+'TB-10'!R1116</f>
        <v>0</v>
      </c>
      <c r="HG22" s="169">
        <f>+'TB-10'!S1116</f>
        <v>0</v>
      </c>
      <c r="HH22" s="169">
        <f>+'TB-10'!R1118</f>
        <v>0</v>
      </c>
      <c r="HI22" s="169">
        <f>+'TB-10'!S1118</f>
        <v>0</v>
      </c>
      <c r="HJ22" s="169">
        <f>+'TB-10'!R1120</f>
        <v>0</v>
      </c>
      <c r="HK22" s="169">
        <f>+'TB-10'!S1120</f>
        <v>0</v>
      </c>
      <c r="HL22" s="169">
        <f>+'TB-10'!R1122</f>
        <v>0</v>
      </c>
      <c r="HM22" s="169">
        <f>+'TB-10'!S1122</f>
        <v>0</v>
      </c>
      <c r="HN22" s="171">
        <f t="shared" si="10"/>
        <v>0</v>
      </c>
      <c r="HO22" s="173">
        <f t="shared" si="10"/>
        <v>0</v>
      </c>
      <c r="HP22" s="169">
        <f>+'TB-10'!T1108</f>
        <v>0</v>
      </c>
      <c r="HQ22" s="169">
        <f>+'TB-10'!U1108</f>
        <v>0</v>
      </c>
      <c r="HR22" s="169">
        <f>+'TB-10'!T1110</f>
        <v>0</v>
      </c>
      <c r="HS22" s="169">
        <f>+'TB-10'!U1110</f>
        <v>0</v>
      </c>
      <c r="HT22" s="169">
        <f>+'TB-10'!T1112</f>
        <v>0</v>
      </c>
      <c r="HU22" s="169">
        <f>+'TB-10'!U1112</f>
        <v>0</v>
      </c>
      <c r="HV22" s="169">
        <f>+'TB-10'!T1114</f>
        <v>0</v>
      </c>
      <c r="HW22" s="169">
        <f>+'TB-10'!U1114</f>
        <v>0</v>
      </c>
      <c r="HX22" s="169">
        <f>+'TB-10'!T1116</f>
        <v>0</v>
      </c>
      <c r="HY22" s="169">
        <f>+'TB-10'!U1116</f>
        <v>0</v>
      </c>
      <c r="HZ22" s="169">
        <f>+'TB-10'!T1118</f>
        <v>0</v>
      </c>
      <c r="IA22" s="169">
        <f>+'TB-10'!U1118</f>
        <v>0</v>
      </c>
      <c r="IB22" s="169">
        <f>+'TB-10'!T1120</f>
        <v>0</v>
      </c>
      <c r="IC22" s="169">
        <f>+'TB-10'!U1120</f>
        <v>0</v>
      </c>
      <c r="ID22" s="169">
        <f>+'TB-10'!T1122</f>
        <v>0</v>
      </c>
      <c r="IE22" s="169">
        <f>+'TB-10'!U1122</f>
        <v>0</v>
      </c>
      <c r="IF22" s="171">
        <f t="shared" si="11"/>
        <v>0</v>
      </c>
      <c r="IG22" s="172">
        <f t="shared" si="11"/>
        <v>0</v>
      </c>
    </row>
    <row r="23" spans="1:241" x14ac:dyDescent="0.25">
      <c r="A23" s="165">
        <v>18</v>
      </c>
      <c r="B23" s="166">
        <f>+Menu!$D$6</f>
        <v>0</v>
      </c>
      <c r="C23" s="167" t="str">
        <f>+Menu!$B26</f>
        <v/>
      </c>
      <c r="D23" s="168"/>
      <c r="E23" s="169">
        <f>+'TB-10'!B1173</f>
        <v>0</v>
      </c>
      <c r="F23" s="169">
        <f>+'TB-10'!C1173</f>
        <v>0</v>
      </c>
      <c r="G23" s="170">
        <f t="shared" si="12"/>
        <v>0</v>
      </c>
      <c r="H23" s="169">
        <f>+'TB-10'!D1173</f>
        <v>0</v>
      </c>
      <c r="I23" s="169">
        <f>+'TB-10'!E1173</f>
        <v>0</v>
      </c>
      <c r="J23" s="170">
        <f t="shared" si="13"/>
        <v>0</v>
      </c>
      <c r="K23" s="169">
        <f>+'TB-10'!F1173</f>
        <v>0</v>
      </c>
      <c r="L23" s="169">
        <f>+'TB-10'!G1173</f>
        <v>0</v>
      </c>
      <c r="M23" s="170">
        <f t="shared" si="14"/>
        <v>0</v>
      </c>
      <c r="N23" s="169">
        <f>+'TB-10'!H1173</f>
        <v>0</v>
      </c>
      <c r="O23" s="169">
        <f>+'TB-10'!I1173</f>
        <v>0</v>
      </c>
      <c r="P23" s="170">
        <f t="shared" si="15"/>
        <v>0</v>
      </c>
      <c r="Q23" s="169">
        <f>+'TB-10'!J1173</f>
        <v>0</v>
      </c>
      <c r="R23" s="169">
        <f>+'TB-10'!K1173</f>
        <v>0</v>
      </c>
      <c r="S23" s="170">
        <f t="shared" si="16"/>
        <v>0</v>
      </c>
      <c r="T23" s="169">
        <f>+'TB-10'!L1173</f>
        <v>0</v>
      </c>
      <c r="U23" s="169">
        <f>+'TB-10'!M1173</f>
        <v>0</v>
      </c>
      <c r="V23" s="170">
        <f t="shared" si="17"/>
        <v>0</v>
      </c>
      <c r="W23" s="169">
        <f>+'TB-10'!N1173</f>
        <v>0</v>
      </c>
      <c r="X23" s="169">
        <f>+'TB-10'!O1173</f>
        <v>0</v>
      </c>
      <c r="Y23" s="170">
        <f t="shared" si="18"/>
        <v>0</v>
      </c>
      <c r="Z23" s="169">
        <f>+'TB-10'!P1173</f>
        <v>0</v>
      </c>
      <c r="AA23" s="169">
        <f>+'TB-10'!Q1173</f>
        <v>0</v>
      </c>
      <c r="AB23" s="170">
        <f t="shared" si="19"/>
        <v>0</v>
      </c>
      <c r="AC23" s="169">
        <f>+'TB-10'!R1173</f>
        <v>0</v>
      </c>
      <c r="AD23" s="169">
        <f>+'TB-10'!S1173</f>
        <v>0</v>
      </c>
      <c r="AE23" s="170">
        <f t="shared" si="20"/>
        <v>0</v>
      </c>
      <c r="AF23" s="169">
        <f>+'TB-10'!T1173</f>
        <v>0</v>
      </c>
      <c r="AG23" s="169">
        <f>+'TB-10'!U1173</f>
        <v>0</v>
      </c>
      <c r="AH23" s="170">
        <f t="shared" si="21"/>
        <v>0</v>
      </c>
      <c r="AI23" s="169">
        <f>+'TB-10'!V1173</f>
        <v>0</v>
      </c>
      <c r="AJ23" s="169">
        <f>+'TB-10'!W1173</f>
        <v>0</v>
      </c>
      <c r="AK23" s="170">
        <f t="shared" si="22"/>
        <v>0</v>
      </c>
      <c r="AL23" s="169">
        <f>+'TB-10'!X1173</f>
        <v>0</v>
      </c>
      <c r="AM23" s="169">
        <f>+'TB-10'!Y1173</f>
        <v>0</v>
      </c>
      <c r="AN23" s="170">
        <f t="shared" si="23"/>
        <v>0</v>
      </c>
      <c r="AO23" s="169">
        <f>+'TB-10'!Z1173</f>
        <v>0</v>
      </c>
      <c r="AP23" s="169">
        <f>+'TB-10'!AA1173</f>
        <v>0</v>
      </c>
      <c r="AQ23" s="170">
        <f t="shared" si="24"/>
        <v>0</v>
      </c>
      <c r="AR23" s="169">
        <f>+'TB-10'!AB1173</f>
        <v>0</v>
      </c>
      <c r="AS23" s="169">
        <f>+'TB-10'!AC1173</f>
        <v>0</v>
      </c>
      <c r="AT23" s="170">
        <f t="shared" si="25"/>
        <v>0</v>
      </c>
      <c r="AU23" s="169">
        <f>+'TB-10'!AD1173</f>
        <v>0</v>
      </c>
      <c r="AV23" s="169">
        <f>+'TB-10'!AE1173</f>
        <v>0</v>
      </c>
      <c r="AW23" s="170">
        <f t="shared" si="26"/>
        <v>0</v>
      </c>
      <c r="AX23" s="169">
        <f>+'TB-10'!AF1173</f>
        <v>0</v>
      </c>
      <c r="AY23" s="169">
        <f>+'TB-10'!AG1173</f>
        <v>0</v>
      </c>
      <c r="AZ23" s="170">
        <f t="shared" si="27"/>
        <v>0</v>
      </c>
      <c r="BA23" s="169">
        <f>+'TB-10'!AH1173</f>
        <v>0</v>
      </c>
      <c r="BB23" s="169">
        <f>+'TB-10'!AI1173</f>
        <v>0</v>
      </c>
      <c r="BC23" s="170">
        <f t="shared" si="28"/>
        <v>0</v>
      </c>
      <c r="BD23" s="169">
        <f>+'TB-10'!AJ1173</f>
        <v>0</v>
      </c>
      <c r="BE23" s="169">
        <f>+'TB-10'!AK1173</f>
        <v>0</v>
      </c>
      <c r="BF23" s="171">
        <f t="shared" si="29"/>
        <v>0</v>
      </c>
      <c r="BG23" s="172">
        <f t="shared" si="0"/>
        <v>0</v>
      </c>
      <c r="BH23" s="172">
        <f t="shared" si="0"/>
        <v>0</v>
      </c>
      <c r="BI23" s="173">
        <f t="shared" si="1"/>
        <v>0</v>
      </c>
      <c r="BJ23" s="169">
        <f>+'TB-10'!B1176</f>
        <v>0</v>
      </c>
      <c r="BK23" s="169">
        <f>+'TB-10'!C1176</f>
        <v>0</v>
      </c>
      <c r="BL23" s="169">
        <f>+'TB-10'!B1178</f>
        <v>0</v>
      </c>
      <c r="BM23" s="169">
        <f>+'TB-10'!C1178</f>
        <v>0</v>
      </c>
      <c r="BN23" s="169">
        <f>+'TB-10'!B1180</f>
        <v>0</v>
      </c>
      <c r="BO23" s="169">
        <f>+'TB-10'!C1180</f>
        <v>0</v>
      </c>
      <c r="BP23" s="169">
        <f>+'TB-10'!B1182</f>
        <v>0</v>
      </c>
      <c r="BQ23" s="169">
        <f>+'TB-10'!C1182</f>
        <v>0</v>
      </c>
      <c r="BR23" s="169">
        <f>+'TB-10'!B1184</f>
        <v>0</v>
      </c>
      <c r="BS23" s="169">
        <f>+'TB-10'!C1184</f>
        <v>0</v>
      </c>
      <c r="BT23" s="169">
        <f>+'TB-10'!B1186</f>
        <v>0</v>
      </c>
      <c r="BU23" s="169">
        <f>+'TB-10'!C1186</f>
        <v>0</v>
      </c>
      <c r="BV23" s="169">
        <f>+'TB-10'!B1188</f>
        <v>0</v>
      </c>
      <c r="BW23" s="169">
        <f>+'TB-10'!C1188</f>
        <v>0</v>
      </c>
      <c r="BX23" s="169">
        <f>+'TB-10'!B1190</f>
        <v>0</v>
      </c>
      <c r="BY23" s="169">
        <f>+'TB-10'!C1190</f>
        <v>0</v>
      </c>
      <c r="BZ23" s="171">
        <f t="shared" si="2"/>
        <v>0</v>
      </c>
      <c r="CA23" s="171">
        <f t="shared" si="2"/>
        <v>0</v>
      </c>
      <c r="CB23" s="169">
        <f>+'TB-10'!D1176</f>
        <v>0</v>
      </c>
      <c r="CC23" s="169">
        <f>+'TB-10'!E1176</f>
        <v>0</v>
      </c>
      <c r="CD23" s="169">
        <f>+'TB-10'!D1178</f>
        <v>0</v>
      </c>
      <c r="CE23" s="169">
        <f>+'TB-10'!E1178</f>
        <v>0</v>
      </c>
      <c r="CF23" s="169">
        <f>+'TB-10'!D1180</f>
        <v>0</v>
      </c>
      <c r="CG23" s="169">
        <f>+'TB-10'!E1180</f>
        <v>0</v>
      </c>
      <c r="CH23" s="169">
        <f>+'TB-10'!D1182</f>
        <v>0</v>
      </c>
      <c r="CI23" s="169">
        <f>+'TB-10'!E1182</f>
        <v>0</v>
      </c>
      <c r="CJ23" s="169">
        <f>+'TB-10'!D1184</f>
        <v>0</v>
      </c>
      <c r="CK23" s="169">
        <f>+'TB-10'!E1184</f>
        <v>0</v>
      </c>
      <c r="CL23" s="169">
        <f>+'TB-10'!D1186</f>
        <v>0</v>
      </c>
      <c r="CM23" s="169">
        <f>+'TB-10'!E1186</f>
        <v>0</v>
      </c>
      <c r="CN23" s="169">
        <f>+'TB-10'!D1188</f>
        <v>0</v>
      </c>
      <c r="CO23" s="169">
        <f>+'TB-10'!E1188</f>
        <v>0</v>
      </c>
      <c r="CP23" s="169">
        <f>+'TB-10'!D1190</f>
        <v>0</v>
      </c>
      <c r="CQ23" s="169">
        <f>+'TB-10'!E1190</f>
        <v>0</v>
      </c>
      <c r="CR23" s="174">
        <f t="shared" si="3"/>
        <v>0</v>
      </c>
      <c r="CS23" s="174">
        <f t="shared" si="3"/>
        <v>0</v>
      </c>
      <c r="CT23" s="169">
        <f>+'TB-10'!F1176</f>
        <v>0</v>
      </c>
      <c r="CU23" s="169">
        <f>+'TB-10'!G1176</f>
        <v>0</v>
      </c>
      <c r="CV23" s="169">
        <f>+'TB-10'!F1178</f>
        <v>0</v>
      </c>
      <c r="CW23" s="169">
        <f>+'TB-10'!G1178</f>
        <v>0</v>
      </c>
      <c r="CX23" s="169">
        <f>+'TB-10'!F1180</f>
        <v>0</v>
      </c>
      <c r="CY23" s="169">
        <f>+'TB-10'!G1180</f>
        <v>0</v>
      </c>
      <c r="CZ23" s="169">
        <f>+'TB-10'!F1182</f>
        <v>0</v>
      </c>
      <c r="DA23" s="169">
        <f>+'TB-10'!G1182</f>
        <v>0</v>
      </c>
      <c r="DB23" s="169">
        <f>+'TB-10'!F1184</f>
        <v>0</v>
      </c>
      <c r="DC23" s="169">
        <f>+'TB-10'!G1184</f>
        <v>0</v>
      </c>
      <c r="DD23" s="169">
        <f>+'TB-10'!F1186</f>
        <v>0</v>
      </c>
      <c r="DE23" s="169">
        <f>+'TB-10'!G1186</f>
        <v>0</v>
      </c>
      <c r="DF23" s="169">
        <f>+'TB-10'!F1188</f>
        <v>0</v>
      </c>
      <c r="DG23" s="169">
        <f>+'TB-10'!G1188</f>
        <v>0</v>
      </c>
      <c r="DH23" s="169">
        <f>+'TB-10'!F1190</f>
        <v>0</v>
      </c>
      <c r="DI23" s="169">
        <f>+'TB-10'!G1190</f>
        <v>0</v>
      </c>
      <c r="DJ23" s="171">
        <f t="shared" si="4"/>
        <v>0</v>
      </c>
      <c r="DK23" s="173">
        <f t="shared" si="4"/>
        <v>0</v>
      </c>
      <c r="DL23" s="169">
        <f>+'TB-10'!H1176</f>
        <v>0</v>
      </c>
      <c r="DM23" s="169">
        <f>+'TB-10'!I1176</f>
        <v>0</v>
      </c>
      <c r="DN23" s="169">
        <f>+'TB-10'!H1178</f>
        <v>0</v>
      </c>
      <c r="DO23" s="169">
        <f>+'TB-10'!I1178</f>
        <v>0</v>
      </c>
      <c r="DP23" s="169">
        <f>+'TB-10'!H1180</f>
        <v>0</v>
      </c>
      <c r="DQ23" s="169">
        <f>+'TB-10'!I1180</f>
        <v>0</v>
      </c>
      <c r="DR23" s="169">
        <f>+'TB-10'!H1182</f>
        <v>0</v>
      </c>
      <c r="DS23" s="169">
        <f>+'TB-10'!I1182</f>
        <v>0</v>
      </c>
      <c r="DT23" s="169">
        <f>+'TB-10'!H1184</f>
        <v>0</v>
      </c>
      <c r="DU23" s="169">
        <f>+'TB-10'!I1184</f>
        <v>0</v>
      </c>
      <c r="DV23" s="169">
        <f>+'TB-10'!H1186</f>
        <v>0</v>
      </c>
      <c r="DW23" s="169">
        <f>+'TB-10'!I1186</f>
        <v>0</v>
      </c>
      <c r="DX23" s="169">
        <f>+'TB-10'!H1188</f>
        <v>0</v>
      </c>
      <c r="DY23" s="169">
        <f>+'TB-10'!I1188</f>
        <v>0</v>
      </c>
      <c r="DZ23" s="169">
        <f>+'TB-10'!H1190</f>
        <v>0</v>
      </c>
      <c r="EA23" s="169">
        <f>+'TB-10'!I1190</f>
        <v>0</v>
      </c>
      <c r="EB23" s="171">
        <f t="shared" si="5"/>
        <v>0</v>
      </c>
      <c r="EC23" s="173">
        <f t="shared" si="5"/>
        <v>0</v>
      </c>
      <c r="ED23" s="169">
        <f>+'TB-10'!J1176</f>
        <v>0</v>
      </c>
      <c r="EE23" s="169">
        <f>+'TB-10'!K1176</f>
        <v>0</v>
      </c>
      <c r="EF23" s="169">
        <f>+'TB-10'!J1178</f>
        <v>0</v>
      </c>
      <c r="EG23" s="169">
        <f>+'TB-10'!K1178</f>
        <v>0</v>
      </c>
      <c r="EH23" s="169">
        <f>+'TB-10'!J1180</f>
        <v>0</v>
      </c>
      <c r="EI23" s="169">
        <f>+'TB-10'!K1180</f>
        <v>0</v>
      </c>
      <c r="EJ23" s="169">
        <f>+'TB-10'!J1182</f>
        <v>0</v>
      </c>
      <c r="EK23" s="169">
        <f>+'TB-10'!K1182</f>
        <v>0</v>
      </c>
      <c r="EL23" s="169">
        <f>+'TB-10'!J1184</f>
        <v>0</v>
      </c>
      <c r="EM23" s="169">
        <f>+'TB-10'!K1184</f>
        <v>0</v>
      </c>
      <c r="EN23" s="169">
        <f>+'TB-10'!J1186</f>
        <v>0</v>
      </c>
      <c r="EO23" s="169">
        <f>+'TB-10'!K1186</f>
        <v>0</v>
      </c>
      <c r="EP23" s="169">
        <f>+'TB-10'!J1188</f>
        <v>0</v>
      </c>
      <c r="EQ23" s="169">
        <f>+'TB-10'!K1188</f>
        <v>0</v>
      </c>
      <c r="ER23" s="169">
        <f>+'TB-10'!J1190</f>
        <v>0</v>
      </c>
      <c r="ES23" s="169">
        <f>+'TB-10'!K1190</f>
        <v>0</v>
      </c>
      <c r="ET23" s="171">
        <f t="shared" si="6"/>
        <v>0</v>
      </c>
      <c r="EU23" s="173">
        <f t="shared" si="6"/>
        <v>0</v>
      </c>
      <c r="EV23" s="169">
        <f>+'TB-10'!L1176</f>
        <v>0</v>
      </c>
      <c r="EW23" s="169">
        <f>+'TB-10'!M1176</f>
        <v>0</v>
      </c>
      <c r="EX23" s="169">
        <f>+'TB-10'!L1178</f>
        <v>0</v>
      </c>
      <c r="EY23" s="169">
        <f>+'TB-10'!M1178</f>
        <v>0</v>
      </c>
      <c r="EZ23" s="169">
        <f>+'TB-10'!L1180</f>
        <v>0</v>
      </c>
      <c r="FA23" s="169">
        <f>+'TB-10'!M1180</f>
        <v>0</v>
      </c>
      <c r="FB23" s="169">
        <f>+'TB-10'!L1182</f>
        <v>0</v>
      </c>
      <c r="FC23" s="169">
        <f>+'TB-10'!M1182</f>
        <v>0</v>
      </c>
      <c r="FD23" s="169">
        <f>+'TB-10'!L1184</f>
        <v>0</v>
      </c>
      <c r="FE23" s="169">
        <f>+'TB-10'!M1184</f>
        <v>0</v>
      </c>
      <c r="FF23" s="169">
        <f>+'TB-10'!L1186</f>
        <v>0</v>
      </c>
      <c r="FG23" s="169">
        <f>+'TB-10'!M1186</f>
        <v>0</v>
      </c>
      <c r="FH23" s="169">
        <f>+'TB-10'!L1188</f>
        <v>0</v>
      </c>
      <c r="FI23" s="169">
        <f>+'TB-10'!M1188</f>
        <v>0</v>
      </c>
      <c r="FJ23" s="169">
        <f>+'TB-10'!L1190</f>
        <v>0</v>
      </c>
      <c r="FK23" s="169">
        <f>+'TB-10'!M1190</f>
        <v>0</v>
      </c>
      <c r="FL23" s="171">
        <f t="shared" si="7"/>
        <v>0</v>
      </c>
      <c r="FM23" s="173">
        <f t="shared" si="7"/>
        <v>0</v>
      </c>
      <c r="FN23" s="169">
        <f>+'TB-10'!N1176</f>
        <v>0</v>
      </c>
      <c r="FO23" s="169">
        <f>+'TB-10'!O1176</f>
        <v>0</v>
      </c>
      <c r="FP23" s="169">
        <f>+'TB-10'!N1178</f>
        <v>0</v>
      </c>
      <c r="FQ23" s="169">
        <f>+'TB-10'!O1178</f>
        <v>0</v>
      </c>
      <c r="FR23" s="169">
        <f>+'TB-10'!N1180</f>
        <v>0</v>
      </c>
      <c r="FS23" s="169">
        <f>+'TB-10'!O1180</f>
        <v>0</v>
      </c>
      <c r="FT23" s="169">
        <f>+'TB-10'!N1182</f>
        <v>0</v>
      </c>
      <c r="FU23" s="169">
        <f>+'TB-10'!O1182</f>
        <v>0</v>
      </c>
      <c r="FV23" s="169">
        <f>+'TB-10'!N1184</f>
        <v>0</v>
      </c>
      <c r="FW23" s="169">
        <f>+'TB-10'!O1184</f>
        <v>0</v>
      </c>
      <c r="FX23" s="169">
        <f>+'TB-10'!N1186</f>
        <v>0</v>
      </c>
      <c r="FY23" s="169">
        <f>+'TB-10'!O1186</f>
        <v>0</v>
      </c>
      <c r="FZ23" s="169">
        <f>+'TB-10'!N1188</f>
        <v>0</v>
      </c>
      <c r="GA23" s="169">
        <f>+'TB-10'!O1188</f>
        <v>0</v>
      </c>
      <c r="GB23" s="169">
        <f>+'TB-10'!N1190</f>
        <v>0</v>
      </c>
      <c r="GC23" s="169">
        <f>+'TB-10'!O1190</f>
        <v>0</v>
      </c>
      <c r="GD23" s="171">
        <f t="shared" si="8"/>
        <v>0</v>
      </c>
      <c r="GE23" s="173">
        <f t="shared" si="8"/>
        <v>0</v>
      </c>
      <c r="GF23" s="169">
        <f>+'TB-10'!P1176</f>
        <v>0</v>
      </c>
      <c r="GG23" s="169">
        <f>+'TB-10'!Q1176</f>
        <v>0</v>
      </c>
      <c r="GH23" s="169">
        <f>+'TB-10'!P1178</f>
        <v>0</v>
      </c>
      <c r="GI23" s="169">
        <f>+'TB-10'!Q1178</f>
        <v>0</v>
      </c>
      <c r="GJ23" s="169">
        <f>+'TB-10'!P1180</f>
        <v>0</v>
      </c>
      <c r="GK23" s="169">
        <f>+'TB-10'!Q1180</f>
        <v>0</v>
      </c>
      <c r="GL23" s="169">
        <f>+'TB-10'!P1182</f>
        <v>0</v>
      </c>
      <c r="GM23" s="169">
        <f>+'TB-10'!Q1182</f>
        <v>0</v>
      </c>
      <c r="GN23" s="169">
        <f>+'TB-10'!P1184</f>
        <v>0</v>
      </c>
      <c r="GO23" s="169">
        <f>+'TB-10'!Q1184</f>
        <v>0</v>
      </c>
      <c r="GP23" s="169">
        <f>+'TB-10'!P1186</f>
        <v>0</v>
      </c>
      <c r="GQ23" s="169">
        <f>+'TB-10'!Q1186</f>
        <v>0</v>
      </c>
      <c r="GR23" s="169">
        <f>+'TB-10'!P1188</f>
        <v>0</v>
      </c>
      <c r="GS23" s="169">
        <f>+'TB-10'!Q1188</f>
        <v>0</v>
      </c>
      <c r="GT23" s="169">
        <f>+'TB-10'!P1190</f>
        <v>0</v>
      </c>
      <c r="GU23" s="169">
        <f>+'TB-10'!Q1190</f>
        <v>0</v>
      </c>
      <c r="GV23" s="171">
        <f t="shared" si="9"/>
        <v>0</v>
      </c>
      <c r="GW23" s="173">
        <f t="shared" si="9"/>
        <v>0</v>
      </c>
      <c r="GX23" s="169">
        <f>+'TB-10'!R1176</f>
        <v>0</v>
      </c>
      <c r="GY23" s="169">
        <f>+'TB-10'!S1176</f>
        <v>0</v>
      </c>
      <c r="GZ23" s="169">
        <f>+'TB-10'!R1178</f>
        <v>0</v>
      </c>
      <c r="HA23" s="169">
        <f>+'TB-10'!S1178</f>
        <v>0</v>
      </c>
      <c r="HB23" s="169">
        <f>+'TB-10'!R1180</f>
        <v>0</v>
      </c>
      <c r="HC23" s="169">
        <f>+'TB-10'!S1180</f>
        <v>0</v>
      </c>
      <c r="HD23" s="169">
        <f>+'TB-10'!R1182</f>
        <v>0</v>
      </c>
      <c r="HE23" s="169">
        <f>+'TB-10'!S1182</f>
        <v>0</v>
      </c>
      <c r="HF23" s="169">
        <f>+'TB-10'!R1184</f>
        <v>0</v>
      </c>
      <c r="HG23" s="169">
        <f>+'TB-10'!S1184</f>
        <v>0</v>
      </c>
      <c r="HH23" s="169">
        <f>+'TB-10'!R1186</f>
        <v>0</v>
      </c>
      <c r="HI23" s="169">
        <f>+'TB-10'!S1186</f>
        <v>0</v>
      </c>
      <c r="HJ23" s="169">
        <f>+'TB-10'!R1188</f>
        <v>0</v>
      </c>
      <c r="HK23" s="169">
        <f>+'TB-10'!S1188</f>
        <v>0</v>
      </c>
      <c r="HL23" s="169">
        <f>+'TB-10'!R1190</f>
        <v>0</v>
      </c>
      <c r="HM23" s="169">
        <f>+'TB-10'!S1190</f>
        <v>0</v>
      </c>
      <c r="HN23" s="171">
        <f t="shared" si="10"/>
        <v>0</v>
      </c>
      <c r="HO23" s="173">
        <f t="shared" si="10"/>
        <v>0</v>
      </c>
      <c r="HP23" s="169">
        <f>+'TB-10'!T1176</f>
        <v>0</v>
      </c>
      <c r="HQ23" s="169">
        <f>+'TB-10'!U1176</f>
        <v>0</v>
      </c>
      <c r="HR23" s="169">
        <f>+'TB-10'!T1178</f>
        <v>0</v>
      </c>
      <c r="HS23" s="169">
        <f>+'TB-10'!U1178</f>
        <v>0</v>
      </c>
      <c r="HT23" s="169">
        <f>+'TB-10'!T1180</f>
        <v>0</v>
      </c>
      <c r="HU23" s="169">
        <f>+'TB-10'!U1180</f>
        <v>0</v>
      </c>
      <c r="HV23" s="169">
        <f>+'TB-10'!T1182</f>
        <v>0</v>
      </c>
      <c r="HW23" s="169">
        <f>+'TB-10'!U1182</f>
        <v>0</v>
      </c>
      <c r="HX23" s="169">
        <f>+'TB-10'!T1184</f>
        <v>0</v>
      </c>
      <c r="HY23" s="169">
        <f>+'TB-10'!U1184</f>
        <v>0</v>
      </c>
      <c r="HZ23" s="169">
        <f>+'TB-10'!T1186</f>
        <v>0</v>
      </c>
      <c r="IA23" s="169">
        <f>+'TB-10'!U1186</f>
        <v>0</v>
      </c>
      <c r="IB23" s="169">
        <f>+'TB-10'!T1188</f>
        <v>0</v>
      </c>
      <c r="IC23" s="169">
        <f>+'TB-10'!U1188</f>
        <v>0</v>
      </c>
      <c r="ID23" s="169">
        <f>+'TB-10'!T1190</f>
        <v>0</v>
      </c>
      <c r="IE23" s="169">
        <f>+'TB-10'!U1190</f>
        <v>0</v>
      </c>
      <c r="IF23" s="171">
        <f t="shared" si="11"/>
        <v>0</v>
      </c>
      <c r="IG23" s="172">
        <f t="shared" si="11"/>
        <v>0</v>
      </c>
    </row>
    <row r="24" spans="1:241" x14ac:dyDescent="0.25">
      <c r="A24" s="165">
        <v>19</v>
      </c>
      <c r="B24" s="166">
        <f>+Menu!$D$6</f>
        <v>0</v>
      </c>
      <c r="C24" s="167" t="str">
        <f>+Menu!$B27</f>
        <v/>
      </c>
      <c r="D24" s="168"/>
      <c r="E24" s="169">
        <f>+'TB-10'!B1241</f>
        <v>0</v>
      </c>
      <c r="F24" s="169">
        <f>+'TB-10'!C1241</f>
        <v>0</v>
      </c>
      <c r="G24" s="170">
        <f t="shared" si="12"/>
        <v>0</v>
      </c>
      <c r="H24" s="169">
        <f>+'TB-10'!D1241</f>
        <v>0</v>
      </c>
      <c r="I24" s="169">
        <f>+'TB-10'!E1241</f>
        <v>0</v>
      </c>
      <c r="J24" s="170">
        <f t="shared" si="13"/>
        <v>0</v>
      </c>
      <c r="K24" s="169">
        <f>+'TB-10'!F1241</f>
        <v>0</v>
      </c>
      <c r="L24" s="169">
        <f>+'TB-10'!G1241</f>
        <v>0</v>
      </c>
      <c r="M24" s="170">
        <f t="shared" si="14"/>
        <v>0</v>
      </c>
      <c r="N24" s="169">
        <f>+'TB-10'!H1241</f>
        <v>0</v>
      </c>
      <c r="O24" s="169">
        <f>+'TB-10'!I1241</f>
        <v>0</v>
      </c>
      <c r="P24" s="170">
        <f t="shared" si="15"/>
        <v>0</v>
      </c>
      <c r="Q24" s="169">
        <f>+'TB-10'!J1241</f>
        <v>0</v>
      </c>
      <c r="R24" s="169">
        <f>+'TB-10'!K1241</f>
        <v>0</v>
      </c>
      <c r="S24" s="170">
        <f t="shared" si="16"/>
        <v>0</v>
      </c>
      <c r="T24" s="169">
        <f>+'TB-10'!L1241</f>
        <v>0</v>
      </c>
      <c r="U24" s="169">
        <f>+'TB-10'!M1241</f>
        <v>0</v>
      </c>
      <c r="V24" s="170">
        <f t="shared" si="17"/>
        <v>0</v>
      </c>
      <c r="W24" s="169">
        <f>+'TB-10'!N1241</f>
        <v>0</v>
      </c>
      <c r="X24" s="169">
        <f>+'TB-10'!O1241</f>
        <v>0</v>
      </c>
      <c r="Y24" s="170">
        <f t="shared" si="18"/>
        <v>0</v>
      </c>
      <c r="Z24" s="169">
        <f>+'TB-10'!P1241</f>
        <v>0</v>
      </c>
      <c r="AA24" s="169">
        <f>+'TB-10'!Q1241</f>
        <v>0</v>
      </c>
      <c r="AB24" s="170">
        <f t="shared" si="19"/>
        <v>0</v>
      </c>
      <c r="AC24" s="169">
        <f>+'TB-10'!R1241</f>
        <v>0</v>
      </c>
      <c r="AD24" s="169">
        <f>+'TB-10'!S1241</f>
        <v>0</v>
      </c>
      <c r="AE24" s="170">
        <f t="shared" si="20"/>
        <v>0</v>
      </c>
      <c r="AF24" s="169">
        <f>+'TB-10'!T1241</f>
        <v>0</v>
      </c>
      <c r="AG24" s="169">
        <f>+'TB-10'!U1241</f>
        <v>0</v>
      </c>
      <c r="AH24" s="170">
        <f t="shared" si="21"/>
        <v>0</v>
      </c>
      <c r="AI24" s="169">
        <f>+'TB-10'!V1241</f>
        <v>0</v>
      </c>
      <c r="AJ24" s="169">
        <f>+'TB-10'!W1241</f>
        <v>0</v>
      </c>
      <c r="AK24" s="170">
        <f t="shared" si="22"/>
        <v>0</v>
      </c>
      <c r="AL24" s="169">
        <f>+'TB-10'!X1241</f>
        <v>0</v>
      </c>
      <c r="AM24" s="169">
        <f>+'TB-10'!Y1241</f>
        <v>0</v>
      </c>
      <c r="AN24" s="170">
        <f t="shared" si="23"/>
        <v>0</v>
      </c>
      <c r="AO24" s="169">
        <f>+'TB-10'!Z1241</f>
        <v>0</v>
      </c>
      <c r="AP24" s="169">
        <f>+'TB-10'!AA1241</f>
        <v>0</v>
      </c>
      <c r="AQ24" s="170">
        <f t="shared" si="24"/>
        <v>0</v>
      </c>
      <c r="AR24" s="169">
        <f>+'TB-10'!AB1241</f>
        <v>0</v>
      </c>
      <c r="AS24" s="169">
        <f>+'TB-10'!AC1241</f>
        <v>0</v>
      </c>
      <c r="AT24" s="170">
        <f t="shared" si="25"/>
        <v>0</v>
      </c>
      <c r="AU24" s="169">
        <f>+'TB-10'!AD1241</f>
        <v>0</v>
      </c>
      <c r="AV24" s="169">
        <f>+'TB-10'!AE1241</f>
        <v>0</v>
      </c>
      <c r="AW24" s="170">
        <f t="shared" si="26"/>
        <v>0</v>
      </c>
      <c r="AX24" s="169">
        <f>+'TB-10'!AF1241</f>
        <v>0</v>
      </c>
      <c r="AY24" s="169">
        <f>+'TB-10'!AG1241</f>
        <v>0</v>
      </c>
      <c r="AZ24" s="170">
        <f t="shared" si="27"/>
        <v>0</v>
      </c>
      <c r="BA24" s="169">
        <f>+'TB-10'!AH1241</f>
        <v>0</v>
      </c>
      <c r="BB24" s="169">
        <f>+'TB-10'!AI1241</f>
        <v>0</v>
      </c>
      <c r="BC24" s="170">
        <f t="shared" si="28"/>
        <v>0</v>
      </c>
      <c r="BD24" s="169">
        <f>+'TB-10'!AJ1241</f>
        <v>0</v>
      </c>
      <c r="BE24" s="169">
        <f>+'TB-10'!AK1241</f>
        <v>0</v>
      </c>
      <c r="BF24" s="171">
        <f t="shared" si="29"/>
        <v>0</v>
      </c>
      <c r="BG24" s="172">
        <f t="shared" si="0"/>
        <v>0</v>
      </c>
      <c r="BH24" s="172">
        <f t="shared" si="0"/>
        <v>0</v>
      </c>
      <c r="BI24" s="173">
        <f t="shared" si="1"/>
        <v>0</v>
      </c>
      <c r="BJ24" s="169">
        <f>+'TB-10'!B1244</f>
        <v>0</v>
      </c>
      <c r="BK24" s="169">
        <f>+'TB-10'!C1244</f>
        <v>0</v>
      </c>
      <c r="BL24" s="169">
        <f>+'TB-10'!B1246</f>
        <v>0</v>
      </c>
      <c r="BM24" s="169">
        <f>+'TB-10'!C1246</f>
        <v>0</v>
      </c>
      <c r="BN24" s="169">
        <f>+'TB-10'!B1248</f>
        <v>0</v>
      </c>
      <c r="BO24" s="169">
        <f>+'TB-10'!C1248</f>
        <v>0</v>
      </c>
      <c r="BP24" s="169">
        <f>+'TB-10'!B1250</f>
        <v>0</v>
      </c>
      <c r="BQ24" s="169">
        <f>+'TB-10'!C1250</f>
        <v>0</v>
      </c>
      <c r="BR24" s="169">
        <f>+'TB-10'!B1252</f>
        <v>0</v>
      </c>
      <c r="BS24" s="169">
        <f>+'TB-10'!C1252</f>
        <v>0</v>
      </c>
      <c r="BT24" s="169">
        <f>+'TB-10'!B1254</f>
        <v>0</v>
      </c>
      <c r="BU24" s="169">
        <f>+'TB-10'!C1254</f>
        <v>0</v>
      </c>
      <c r="BV24" s="169">
        <f>+'TB-10'!B1256</f>
        <v>0</v>
      </c>
      <c r="BW24" s="169">
        <f>+'TB-10'!C1256</f>
        <v>0</v>
      </c>
      <c r="BX24" s="169">
        <f>+'TB-10'!B1258</f>
        <v>0</v>
      </c>
      <c r="BY24" s="169">
        <f>+'TB-10'!C1258</f>
        <v>0</v>
      </c>
      <c r="BZ24" s="171">
        <f t="shared" si="2"/>
        <v>0</v>
      </c>
      <c r="CA24" s="171">
        <f t="shared" si="2"/>
        <v>0</v>
      </c>
      <c r="CB24" s="169">
        <f>+'TB-10'!D1244</f>
        <v>0</v>
      </c>
      <c r="CC24" s="169">
        <f>+'TB-10'!E1244</f>
        <v>0</v>
      </c>
      <c r="CD24" s="169">
        <f>+'TB-10'!D1246</f>
        <v>0</v>
      </c>
      <c r="CE24" s="169">
        <f>+'TB-10'!E1246</f>
        <v>0</v>
      </c>
      <c r="CF24" s="169">
        <f>+'TB-10'!D1248</f>
        <v>0</v>
      </c>
      <c r="CG24" s="169">
        <f>+'TB-10'!E1248</f>
        <v>0</v>
      </c>
      <c r="CH24" s="169">
        <f>+'TB-10'!D1250</f>
        <v>0</v>
      </c>
      <c r="CI24" s="169">
        <f>+'TB-10'!E1250</f>
        <v>0</v>
      </c>
      <c r="CJ24" s="169">
        <f>+'TB-10'!D1252</f>
        <v>0</v>
      </c>
      <c r="CK24" s="169">
        <f>+'TB-10'!E1252</f>
        <v>0</v>
      </c>
      <c r="CL24" s="169">
        <f>+'TB-10'!D1254</f>
        <v>0</v>
      </c>
      <c r="CM24" s="169">
        <f>+'TB-10'!E1254</f>
        <v>0</v>
      </c>
      <c r="CN24" s="169">
        <f>+'TB-10'!D1256</f>
        <v>0</v>
      </c>
      <c r="CO24" s="169">
        <f>+'TB-10'!E1256</f>
        <v>0</v>
      </c>
      <c r="CP24" s="169">
        <f>+'TB-10'!D1258</f>
        <v>0</v>
      </c>
      <c r="CQ24" s="169">
        <f>+'TB-10'!E1258</f>
        <v>0</v>
      </c>
      <c r="CR24" s="174">
        <f t="shared" si="3"/>
        <v>0</v>
      </c>
      <c r="CS24" s="174">
        <f t="shared" si="3"/>
        <v>0</v>
      </c>
      <c r="CT24" s="169">
        <f>+'TB-10'!F1244</f>
        <v>0</v>
      </c>
      <c r="CU24" s="169">
        <f>+'TB-10'!G1244</f>
        <v>0</v>
      </c>
      <c r="CV24" s="169">
        <f>+'TB-10'!F1246</f>
        <v>0</v>
      </c>
      <c r="CW24" s="169">
        <f>+'TB-10'!G1246</f>
        <v>0</v>
      </c>
      <c r="CX24" s="169">
        <f>+'TB-10'!F1248</f>
        <v>0</v>
      </c>
      <c r="CY24" s="169">
        <f>+'TB-10'!G1248</f>
        <v>0</v>
      </c>
      <c r="CZ24" s="169">
        <f>+'TB-10'!F1250</f>
        <v>0</v>
      </c>
      <c r="DA24" s="169">
        <f>+'TB-10'!G1250</f>
        <v>0</v>
      </c>
      <c r="DB24" s="169">
        <f>+'TB-10'!F1252</f>
        <v>0</v>
      </c>
      <c r="DC24" s="169">
        <f>+'TB-10'!G1252</f>
        <v>0</v>
      </c>
      <c r="DD24" s="169">
        <f>+'TB-10'!F1254</f>
        <v>0</v>
      </c>
      <c r="DE24" s="169">
        <f>+'TB-10'!G1254</f>
        <v>0</v>
      </c>
      <c r="DF24" s="169">
        <f>+'TB-10'!F1256</f>
        <v>0</v>
      </c>
      <c r="DG24" s="169">
        <f>+'TB-10'!G1256</f>
        <v>0</v>
      </c>
      <c r="DH24" s="169">
        <f>+'TB-10'!F1258</f>
        <v>0</v>
      </c>
      <c r="DI24" s="169">
        <f>+'TB-10'!G1258</f>
        <v>0</v>
      </c>
      <c r="DJ24" s="171">
        <f t="shared" si="4"/>
        <v>0</v>
      </c>
      <c r="DK24" s="173">
        <f t="shared" si="4"/>
        <v>0</v>
      </c>
      <c r="DL24" s="169">
        <f>+'TB-10'!H1244</f>
        <v>0</v>
      </c>
      <c r="DM24" s="169">
        <f>+'TB-10'!I1244</f>
        <v>0</v>
      </c>
      <c r="DN24" s="169">
        <f>+'TB-10'!H1246</f>
        <v>0</v>
      </c>
      <c r="DO24" s="169">
        <f>+'TB-10'!I1246</f>
        <v>0</v>
      </c>
      <c r="DP24" s="169">
        <f>+'TB-10'!H1248</f>
        <v>0</v>
      </c>
      <c r="DQ24" s="169">
        <f>+'TB-10'!I1248</f>
        <v>0</v>
      </c>
      <c r="DR24" s="169">
        <f>+'TB-10'!H1250</f>
        <v>0</v>
      </c>
      <c r="DS24" s="169">
        <f>+'TB-10'!I1250</f>
        <v>0</v>
      </c>
      <c r="DT24" s="169">
        <f>+'TB-10'!H1252</f>
        <v>0</v>
      </c>
      <c r="DU24" s="169">
        <f>+'TB-10'!I1252</f>
        <v>0</v>
      </c>
      <c r="DV24" s="169">
        <f>+'TB-10'!H1254</f>
        <v>0</v>
      </c>
      <c r="DW24" s="169">
        <f>+'TB-10'!I1254</f>
        <v>0</v>
      </c>
      <c r="DX24" s="169">
        <f>+'TB-10'!H1256</f>
        <v>0</v>
      </c>
      <c r="DY24" s="169">
        <f>+'TB-10'!I1256</f>
        <v>0</v>
      </c>
      <c r="DZ24" s="169">
        <f>+'TB-10'!H1258</f>
        <v>0</v>
      </c>
      <c r="EA24" s="169">
        <f>+'TB-10'!I1258</f>
        <v>0</v>
      </c>
      <c r="EB24" s="171">
        <f t="shared" si="5"/>
        <v>0</v>
      </c>
      <c r="EC24" s="173">
        <f t="shared" si="5"/>
        <v>0</v>
      </c>
      <c r="ED24" s="169">
        <f>+'TB-10'!J1244</f>
        <v>0</v>
      </c>
      <c r="EE24" s="169">
        <f>+'TB-10'!K1244</f>
        <v>0</v>
      </c>
      <c r="EF24" s="169">
        <f>+'TB-10'!J1246</f>
        <v>0</v>
      </c>
      <c r="EG24" s="169">
        <f>+'TB-10'!K1246</f>
        <v>0</v>
      </c>
      <c r="EH24" s="169">
        <f>+'TB-10'!J1248</f>
        <v>0</v>
      </c>
      <c r="EI24" s="169">
        <f>+'TB-10'!K1248</f>
        <v>0</v>
      </c>
      <c r="EJ24" s="169">
        <f>+'TB-10'!J1250</f>
        <v>0</v>
      </c>
      <c r="EK24" s="169">
        <f>+'TB-10'!K1250</f>
        <v>0</v>
      </c>
      <c r="EL24" s="169">
        <f>+'TB-10'!J1252</f>
        <v>0</v>
      </c>
      <c r="EM24" s="169">
        <f>+'TB-10'!K1252</f>
        <v>0</v>
      </c>
      <c r="EN24" s="169">
        <f>+'TB-10'!J1254</f>
        <v>0</v>
      </c>
      <c r="EO24" s="169">
        <f>+'TB-10'!K1254</f>
        <v>0</v>
      </c>
      <c r="EP24" s="169">
        <f>+'TB-10'!J1256</f>
        <v>0</v>
      </c>
      <c r="EQ24" s="169">
        <f>+'TB-10'!K1256</f>
        <v>0</v>
      </c>
      <c r="ER24" s="169">
        <f>+'TB-10'!J1258</f>
        <v>0</v>
      </c>
      <c r="ES24" s="169">
        <f>+'TB-10'!K1258</f>
        <v>0</v>
      </c>
      <c r="ET24" s="171">
        <f t="shared" si="6"/>
        <v>0</v>
      </c>
      <c r="EU24" s="173">
        <f t="shared" si="6"/>
        <v>0</v>
      </c>
      <c r="EV24" s="169">
        <f>+'TB-10'!L1244</f>
        <v>0</v>
      </c>
      <c r="EW24" s="169">
        <f>+'TB-10'!M1244</f>
        <v>0</v>
      </c>
      <c r="EX24" s="169">
        <f>+'TB-10'!L1246</f>
        <v>0</v>
      </c>
      <c r="EY24" s="169">
        <f>+'TB-10'!M1246</f>
        <v>0</v>
      </c>
      <c r="EZ24" s="169">
        <f>+'TB-10'!L1248</f>
        <v>0</v>
      </c>
      <c r="FA24" s="169">
        <f>+'TB-10'!M1248</f>
        <v>0</v>
      </c>
      <c r="FB24" s="169">
        <f>+'TB-10'!L1250</f>
        <v>0</v>
      </c>
      <c r="FC24" s="169">
        <f>+'TB-10'!M1250</f>
        <v>0</v>
      </c>
      <c r="FD24" s="169">
        <f>+'TB-10'!L1252</f>
        <v>0</v>
      </c>
      <c r="FE24" s="169">
        <f>+'TB-10'!M1252</f>
        <v>0</v>
      </c>
      <c r="FF24" s="169">
        <f>+'TB-10'!L1254</f>
        <v>0</v>
      </c>
      <c r="FG24" s="169">
        <f>+'TB-10'!M1254</f>
        <v>0</v>
      </c>
      <c r="FH24" s="169">
        <f>+'TB-10'!L1256</f>
        <v>0</v>
      </c>
      <c r="FI24" s="169">
        <f>+'TB-10'!M1256</f>
        <v>0</v>
      </c>
      <c r="FJ24" s="169">
        <f>+'TB-10'!L1258</f>
        <v>0</v>
      </c>
      <c r="FK24" s="169">
        <f>+'TB-10'!M1258</f>
        <v>0</v>
      </c>
      <c r="FL24" s="171">
        <f t="shared" si="7"/>
        <v>0</v>
      </c>
      <c r="FM24" s="173">
        <f t="shared" si="7"/>
        <v>0</v>
      </c>
      <c r="FN24" s="169">
        <f>+'TB-10'!N1244</f>
        <v>0</v>
      </c>
      <c r="FO24" s="169">
        <f>+'TB-10'!O1244</f>
        <v>0</v>
      </c>
      <c r="FP24" s="169">
        <f>+'TB-10'!N1246</f>
        <v>0</v>
      </c>
      <c r="FQ24" s="169">
        <f>+'TB-10'!O1246</f>
        <v>0</v>
      </c>
      <c r="FR24" s="169">
        <f>+'TB-10'!N1248</f>
        <v>0</v>
      </c>
      <c r="FS24" s="169">
        <f>+'TB-10'!O1248</f>
        <v>0</v>
      </c>
      <c r="FT24" s="169">
        <f>+'TB-10'!N1250</f>
        <v>0</v>
      </c>
      <c r="FU24" s="169">
        <f>+'TB-10'!O1250</f>
        <v>0</v>
      </c>
      <c r="FV24" s="169">
        <f>+'TB-10'!N1252</f>
        <v>0</v>
      </c>
      <c r="FW24" s="169">
        <f>+'TB-10'!O1252</f>
        <v>0</v>
      </c>
      <c r="FX24" s="169">
        <f>+'TB-10'!N1254</f>
        <v>0</v>
      </c>
      <c r="FY24" s="169">
        <f>+'TB-10'!O1254</f>
        <v>0</v>
      </c>
      <c r="FZ24" s="169">
        <f>+'TB-10'!N1256</f>
        <v>0</v>
      </c>
      <c r="GA24" s="169">
        <f>+'TB-10'!O1256</f>
        <v>0</v>
      </c>
      <c r="GB24" s="169">
        <f>+'TB-10'!N1258</f>
        <v>0</v>
      </c>
      <c r="GC24" s="169">
        <f>+'TB-10'!O1258</f>
        <v>0</v>
      </c>
      <c r="GD24" s="171">
        <f t="shared" si="8"/>
        <v>0</v>
      </c>
      <c r="GE24" s="173">
        <f t="shared" si="8"/>
        <v>0</v>
      </c>
      <c r="GF24" s="169">
        <f>+'TB-10'!P1244</f>
        <v>0</v>
      </c>
      <c r="GG24" s="169">
        <f>+'TB-10'!Q1244</f>
        <v>0</v>
      </c>
      <c r="GH24" s="169">
        <f>+'TB-10'!P1246</f>
        <v>0</v>
      </c>
      <c r="GI24" s="169">
        <f>+'TB-10'!Q1246</f>
        <v>0</v>
      </c>
      <c r="GJ24" s="169">
        <f>+'TB-10'!P1248</f>
        <v>0</v>
      </c>
      <c r="GK24" s="169">
        <f>+'TB-10'!Q1248</f>
        <v>0</v>
      </c>
      <c r="GL24" s="169">
        <f>+'TB-10'!P1250</f>
        <v>0</v>
      </c>
      <c r="GM24" s="169">
        <f>+'TB-10'!Q1250</f>
        <v>0</v>
      </c>
      <c r="GN24" s="169">
        <f>+'TB-10'!P1252</f>
        <v>0</v>
      </c>
      <c r="GO24" s="169">
        <f>+'TB-10'!Q1252</f>
        <v>0</v>
      </c>
      <c r="GP24" s="169">
        <f>+'TB-10'!P1254</f>
        <v>0</v>
      </c>
      <c r="GQ24" s="169">
        <f>+'TB-10'!Q1254</f>
        <v>0</v>
      </c>
      <c r="GR24" s="169">
        <f>+'TB-10'!P1256</f>
        <v>0</v>
      </c>
      <c r="GS24" s="169">
        <f>+'TB-10'!Q1256</f>
        <v>0</v>
      </c>
      <c r="GT24" s="169">
        <f>+'TB-10'!P1258</f>
        <v>0</v>
      </c>
      <c r="GU24" s="169">
        <f>+'TB-10'!Q1258</f>
        <v>0</v>
      </c>
      <c r="GV24" s="171">
        <f t="shared" si="9"/>
        <v>0</v>
      </c>
      <c r="GW24" s="173">
        <f t="shared" si="9"/>
        <v>0</v>
      </c>
      <c r="GX24" s="169">
        <f>+'TB-10'!R1244</f>
        <v>0</v>
      </c>
      <c r="GY24" s="169">
        <f>+'TB-10'!S1244</f>
        <v>0</v>
      </c>
      <c r="GZ24" s="169">
        <f>+'TB-10'!R1246</f>
        <v>0</v>
      </c>
      <c r="HA24" s="169">
        <f>+'TB-10'!S1246</f>
        <v>0</v>
      </c>
      <c r="HB24" s="169">
        <f>+'TB-10'!R1248</f>
        <v>0</v>
      </c>
      <c r="HC24" s="169">
        <f>+'TB-10'!S1248</f>
        <v>0</v>
      </c>
      <c r="HD24" s="169">
        <f>+'TB-10'!R1250</f>
        <v>0</v>
      </c>
      <c r="HE24" s="169">
        <f>+'TB-10'!S1250</f>
        <v>0</v>
      </c>
      <c r="HF24" s="169">
        <f>+'TB-10'!R1252</f>
        <v>0</v>
      </c>
      <c r="HG24" s="169">
        <f>+'TB-10'!S1252</f>
        <v>0</v>
      </c>
      <c r="HH24" s="169">
        <f>+'TB-10'!R1254</f>
        <v>0</v>
      </c>
      <c r="HI24" s="169">
        <f>+'TB-10'!S1254</f>
        <v>0</v>
      </c>
      <c r="HJ24" s="169">
        <f>+'TB-10'!R1256</f>
        <v>0</v>
      </c>
      <c r="HK24" s="169">
        <f>+'TB-10'!S1256</f>
        <v>0</v>
      </c>
      <c r="HL24" s="169">
        <f>+'TB-10'!R1258</f>
        <v>0</v>
      </c>
      <c r="HM24" s="169">
        <f>+'TB-10'!S1258</f>
        <v>0</v>
      </c>
      <c r="HN24" s="171">
        <f t="shared" si="10"/>
        <v>0</v>
      </c>
      <c r="HO24" s="173">
        <f t="shared" si="10"/>
        <v>0</v>
      </c>
      <c r="HP24" s="169">
        <f>+'TB-10'!T1244</f>
        <v>0</v>
      </c>
      <c r="HQ24" s="169">
        <f>+'TB-10'!U1244</f>
        <v>0</v>
      </c>
      <c r="HR24" s="169">
        <f>+'TB-10'!T1246</f>
        <v>0</v>
      </c>
      <c r="HS24" s="169">
        <f>+'TB-10'!U1246</f>
        <v>0</v>
      </c>
      <c r="HT24" s="169">
        <f>+'TB-10'!T1248</f>
        <v>0</v>
      </c>
      <c r="HU24" s="169">
        <f>+'TB-10'!U1248</f>
        <v>0</v>
      </c>
      <c r="HV24" s="169">
        <f>+'TB-10'!T1250</f>
        <v>0</v>
      </c>
      <c r="HW24" s="169">
        <f>+'TB-10'!U1250</f>
        <v>0</v>
      </c>
      <c r="HX24" s="169">
        <f>+'TB-10'!T1252</f>
        <v>0</v>
      </c>
      <c r="HY24" s="169">
        <f>+'TB-10'!U1252</f>
        <v>0</v>
      </c>
      <c r="HZ24" s="169">
        <f>+'TB-10'!T1254</f>
        <v>0</v>
      </c>
      <c r="IA24" s="169">
        <f>+'TB-10'!U1254</f>
        <v>0</v>
      </c>
      <c r="IB24" s="169">
        <f>+'TB-10'!T1256</f>
        <v>0</v>
      </c>
      <c r="IC24" s="169">
        <f>+'TB-10'!U1256</f>
        <v>0</v>
      </c>
      <c r="ID24" s="169">
        <f>+'TB-10'!T1258</f>
        <v>0</v>
      </c>
      <c r="IE24" s="169">
        <f>+'TB-10'!U1258</f>
        <v>0</v>
      </c>
      <c r="IF24" s="171">
        <f t="shared" si="11"/>
        <v>0</v>
      </c>
      <c r="IG24" s="172">
        <f t="shared" si="11"/>
        <v>0</v>
      </c>
    </row>
    <row r="25" spans="1:241" x14ac:dyDescent="0.25">
      <c r="A25" s="165">
        <v>20</v>
      </c>
      <c r="B25" s="166">
        <f>+Menu!$D$6</f>
        <v>0</v>
      </c>
      <c r="C25" s="167" t="str">
        <f>+Menu!$B28</f>
        <v/>
      </c>
      <c r="D25" s="168"/>
      <c r="E25" s="169">
        <f>+'TB-10'!B1309</f>
        <v>0</v>
      </c>
      <c r="F25" s="169">
        <f>+'TB-10'!C1309</f>
        <v>0</v>
      </c>
      <c r="G25" s="170">
        <f t="shared" si="12"/>
        <v>0</v>
      </c>
      <c r="H25" s="169">
        <f>+'TB-10'!D1309</f>
        <v>0</v>
      </c>
      <c r="I25" s="169">
        <f>+'TB-10'!E1309</f>
        <v>0</v>
      </c>
      <c r="J25" s="170">
        <f t="shared" si="13"/>
        <v>0</v>
      </c>
      <c r="K25" s="169">
        <f>+'TB-10'!F1309</f>
        <v>0</v>
      </c>
      <c r="L25" s="169">
        <f>+'TB-10'!G1309</f>
        <v>0</v>
      </c>
      <c r="M25" s="170">
        <f t="shared" si="14"/>
        <v>0</v>
      </c>
      <c r="N25" s="169">
        <f>+'TB-10'!H1309</f>
        <v>0</v>
      </c>
      <c r="O25" s="169">
        <f>+'TB-10'!I1309</f>
        <v>0</v>
      </c>
      <c r="P25" s="170">
        <f t="shared" si="15"/>
        <v>0</v>
      </c>
      <c r="Q25" s="169">
        <f>+'TB-10'!J1309</f>
        <v>0</v>
      </c>
      <c r="R25" s="169">
        <f>+'TB-10'!K1309</f>
        <v>0</v>
      </c>
      <c r="S25" s="170">
        <f t="shared" si="16"/>
        <v>0</v>
      </c>
      <c r="T25" s="169">
        <f>+'TB-10'!L1309</f>
        <v>0</v>
      </c>
      <c r="U25" s="169">
        <f>+'TB-10'!M1309</f>
        <v>0</v>
      </c>
      <c r="V25" s="170">
        <f t="shared" si="17"/>
        <v>0</v>
      </c>
      <c r="W25" s="169">
        <f>+'TB-10'!N1309</f>
        <v>0</v>
      </c>
      <c r="X25" s="169">
        <f>+'TB-10'!O1309</f>
        <v>0</v>
      </c>
      <c r="Y25" s="170">
        <f t="shared" si="18"/>
        <v>0</v>
      </c>
      <c r="Z25" s="169">
        <f>+'TB-10'!P1309</f>
        <v>0</v>
      </c>
      <c r="AA25" s="169">
        <f>+'TB-10'!Q1309</f>
        <v>0</v>
      </c>
      <c r="AB25" s="170">
        <f t="shared" si="19"/>
        <v>0</v>
      </c>
      <c r="AC25" s="169">
        <f>+'TB-10'!R1309</f>
        <v>0</v>
      </c>
      <c r="AD25" s="169">
        <f>+'TB-10'!S1309</f>
        <v>0</v>
      </c>
      <c r="AE25" s="170">
        <f t="shared" si="20"/>
        <v>0</v>
      </c>
      <c r="AF25" s="169">
        <f>+'TB-10'!T1309</f>
        <v>0</v>
      </c>
      <c r="AG25" s="169">
        <f>+'TB-10'!U1309</f>
        <v>0</v>
      </c>
      <c r="AH25" s="170">
        <f t="shared" si="21"/>
        <v>0</v>
      </c>
      <c r="AI25" s="169">
        <f>+'TB-10'!V1309</f>
        <v>0</v>
      </c>
      <c r="AJ25" s="169">
        <f>+'TB-10'!W1309</f>
        <v>0</v>
      </c>
      <c r="AK25" s="170">
        <f t="shared" si="22"/>
        <v>0</v>
      </c>
      <c r="AL25" s="169">
        <f>+'TB-10'!X1309</f>
        <v>0</v>
      </c>
      <c r="AM25" s="169">
        <f>+'TB-10'!Y1309</f>
        <v>0</v>
      </c>
      <c r="AN25" s="170">
        <f t="shared" si="23"/>
        <v>0</v>
      </c>
      <c r="AO25" s="169">
        <f>+'TB-10'!Z1309</f>
        <v>0</v>
      </c>
      <c r="AP25" s="169">
        <f>+'TB-10'!AA1309</f>
        <v>0</v>
      </c>
      <c r="AQ25" s="170">
        <f t="shared" si="24"/>
        <v>0</v>
      </c>
      <c r="AR25" s="169">
        <f>+'TB-10'!AB1309</f>
        <v>0</v>
      </c>
      <c r="AS25" s="169">
        <f>+'TB-10'!AC1309</f>
        <v>0</v>
      </c>
      <c r="AT25" s="170">
        <f t="shared" si="25"/>
        <v>0</v>
      </c>
      <c r="AU25" s="169">
        <f>+'TB-10'!AD1309</f>
        <v>0</v>
      </c>
      <c r="AV25" s="169">
        <f>+'TB-10'!AE1309</f>
        <v>0</v>
      </c>
      <c r="AW25" s="170">
        <f t="shared" si="26"/>
        <v>0</v>
      </c>
      <c r="AX25" s="169">
        <f>+'TB-10'!AF1309</f>
        <v>0</v>
      </c>
      <c r="AY25" s="169">
        <f>+'TB-10'!AG1309</f>
        <v>0</v>
      </c>
      <c r="AZ25" s="170">
        <f t="shared" si="27"/>
        <v>0</v>
      </c>
      <c r="BA25" s="169">
        <f>+'TB-10'!AH1309</f>
        <v>0</v>
      </c>
      <c r="BB25" s="169">
        <f>+'TB-10'!AI1309</f>
        <v>0</v>
      </c>
      <c r="BC25" s="170">
        <f t="shared" si="28"/>
        <v>0</v>
      </c>
      <c r="BD25" s="169">
        <f>+'TB-10'!AJ1309</f>
        <v>0</v>
      </c>
      <c r="BE25" s="169">
        <f>+'TB-10'!AK1309</f>
        <v>0</v>
      </c>
      <c r="BF25" s="171">
        <f t="shared" si="29"/>
        <v>0</v>
      </c>
      <c r="BG25" s="172">
        <f t="shared" si="0"/>
        <v>0</v>
      </c>
      <c r="BH25" s="172">
        <f t="shared" si="0"/>
        <v>0</v>
      </c>
      <c r="BI25" s="173">
        <f t="shared" si="1"/>
        <v>0</v>
      </c>
      <c r="BJ25" s="169">
        <f>+'TB-10'!B1312</f>
        <v>0</v>
      </c>
      <c r="BK25" s="169">
        <f>+'TB-10'!C1312</f>
        <v>0</v>
      </c>
      <c r="BL25" s="169">
        <f>+'TB-10'!B1314</f>
        <v>0</v>
      </c>
      <c r="BM25" s="169">
        <f>+'TB-10'!C1314</f>
        <v>0</v>
      </c>
      <c r="BN25" s="169">
        <f>+'TB-10'!B1316</f>
        <v>0</v>
      </c>
      <c r="BO25" s="169">
        <f>+'TB-10'!C1316</f>
        <v>0</v>
      </c>
      <c r="BP25" s="169">
        <f>+'TB-10'!B1318</f>
        <v>0</v>
      </c>
      <c r="BQ25" s="169">
        <f>+'TB-10'!C1318</f>
        <v>0</v>
      </c>
      <c r="BR25" s="169">
        <f>+'TB-10'!B1320</f>
        <v>0</v>
      </c>
      <c r="BS25" s="169">
        <f>+'TB-10'!C1320</f>
        <v>0</v>
      </c>
      <c r="BT25" s="169">
        <f>+'TB-10'!B1322</f>
        <v>0</v>
      </c>
      <c r="BU25" s="169">
        <f>+'TB-10'!C1322</f>
        <v>0</v>
      </c>
      <c r="BV25" s="169">
        <f>+'TB-10'!B1324</f>
        <v>0</v>
      </c>
      <c r="BW25" s="169">
        <f>+'TB-10'!C1324</f>
        <v>0</v>
      </c>
      <c r="BX25" s="169">
        <f>+'TB-10'!B1326</f>
        <v>0</v>
      </c>
      <c r="BY25" s="169">
        <f>+'TB-10'!C1326</f>
        <v>0</v>
      </c>
      <c r="BZ25" s="171">
        <f t="shared" si="2"/>
        <v>0</v>
      </c>
      <c r="CA25" s="171">
        <f t="shared" si="2"/>
        <v>0</v>
      </c>
      <c r="CB25" s="169">
        <f>+'TB-10'!D1312</f>
        <v>0</v>
      </c>
      <c r="CC25" s="169">
        <f>+'TB-10'!E1312</f>
        <v>0</v>
      </c>
      <c r="CD25" s="169">
        <f>+'TB-10'!D1314</f>
        <v>0</v>
      </c>
      <c r="CE25" s="169">
        <f>+'TB-10'!E1314</f>
        <v>0</v>
      </c>
      <c r="CF25" s="169">
        <f>+'TB-10'!D1316</f>
        <v>0</v>
      </c>
      <c r="CG25" s="169">
        <f>+'TB-10'!E1316</f>
        <v>0</v>
      </c>
      <c r="CH25" s="169">
        <f>+'TB-10'!D1318</f>
        <v>0</v>
      </c>
      <c r="CI25" s="169">
        <f>+'TB-10'!E1318</f>
        <v>0</v>
      </c>
      <c r="CJ25" s="169">
        <f>+'TB-10'!D1320</f>
        <v>0</v>
      </c>
      <c r="CK25" s="169">
        <f>+'TB-10'!E1320</f>
        <v>0</v>
      </c>
      <c r="CL25" s="169">
        <f>+'TB-10'!D1322</f>
        <v>0</v>
      </c>
      <c r="CM25" s="169">
        <f>+'TB-10'!E1322</f>
        <v>0</v>
      </c>
      <c r="CN25" s="169">
        <f>+'TB-10'!D1324</f>
        <v>0</v>
      </c>
      <c r="CO25" s="169">
        <f>+'TB-10'!E1324</f>
        <v>0</v>
      </c>
      <c r="CP25" s="169">
        <f>+'TB-10'!D1326</f>
        <v>0</v>
      </c>
      <c r="CQ25" s="169">
        <f>+'TB-10'!E1326</f>
        <v>0</v>
      </c>
      <c r="CR25" s="174">
        <f t="shared" si="3"/>
        <v>0</v>
      </c>
      <c r="CS25" s="174">
        <f t="shared" si="3"/>
        <v>0</v>
      </c>
      <c r="CT25" s="169">
        <f>+'TB-10'!F1312</f>
        <v>0</v>
      </c>
      <c r="CU25" s="169">
        <f>+'TB-10'!G1312</f>
        <v>0</v>
      </c>
      <c r="CV25" s="169">
        <f>+'TB-10'!F1314</f>
        <v>0</v>
      </c>
      <c r="CW25" s="169">
        <f>+'TB-10'!G1314</f>
        <v>0</v>
      </c>
      <c r="CX25" s="169">
        <f>+'TB-10'!F1316</f>
        <v>0</v>
      </c>
      <c r="CY25" s="169">
        <f>+'TB-10'!G1316</f>
        <v>0</v>
      </c>
      <c r="CZ25" s="169">
        <f>+'TB-10'!F1318</f>
        <v>0</v>
      </c>
      <c r="DA25" s="169">
        <f>+'TB-10'!G1318</f>
        <v>0</v>
      </c>
      <c r="DB25" s="169">
        <f>+'TB-10'!F1320</f>
        <v>0</v>
      </c>
      <c r="DC25" s="169">
        <f>+'TB-10'!G1320</f>
        <v>0</v>
      </c>
      <c r="DD25" s="169">
        <f>+'TB-10'!F1322</f>
        <v>0</v>
      </c>
      <c r="DE25" s="169">
        <f>+'TB-10'!G1322</f>
        <v>0</v>
      </c>
      <c r="DF25" s="169">
        <f>+'TB-10'!F1324</f>
        <v>0</v>
      </c>
      <c r="DG25" s="169">
        <f>+'TB-10'!G1324</f>
        <v>0</v>
      </c>
      <c r="DH25" s="169">
        <f>+'TB-10'!F1326</f>
        <v>0</v>
      </c>
      <c r="DI25" s="169">
        <f>+'TB-10'!G1326</f>
        <v>0</v>
      </c>
      <c r="DJ25" s="171">
        <f t="shared" si="4"/>
        <v>0</v>
      </c>
      <c r="DK25" s="173">
        <f t="shared" si="4"/>
        <v>0</v>
      </c>
      <c r="DL25" s="169">
        <f>+'TB-10'!H1312</f>
        <v>0</v>
      </c>
      <c r="DM25" s="169">
        <f>+'TB-10'!I1312</f>
        <v>0</v>
      </c>
      <c r="DN25" s="169">
        <f>+'TB-10'!H1314</f>
        <v>0</v>
      </c>
      <c r="DO25" s="169">
        <f>+'TB-10'!I1314</f>
        <v>0</v>
      </c>
      <c r="DP25" s="169">
        <f>+'TB-10'!H1316</f>
        <v>0</v>
      </c>
      <c r="DQ25" s="169">
        <f>+'TB-10'!I1316</f>
        <v>0</v>
      </c>
      <c r="DR25" s="169">
        <f>+'TB-10'!H1318</f>
        <v>0</v>
      </c>
      <c r="DS25" s="169">
        <f>+'TB-10'!I1318</f>
        <v>0</v>
      </c>
      <c r="DT25" s="169">
        <f>+'TB-10'!H1320</f>
        <v>0</v>
      </c>
      <c r="DU25" s="169">
        <f>+'TB-10'!I1320</f>
        <v>0</v>
      </c>
      <c r="DV25" s="169">
        <f>+'TB-10'!H1322</f>
        <v>0</v>
      </c>
      <c r="DW25" s="169">
        <f>+'TB-10'!I1322</f>
        <v>0</v>
      </c>
      <c r="DX25" s="169">
        <f>+'TB-10'!H1324</f>
        <v>0</v>
      </c>
      <c r="DY25" s="169">
        <f>+'TB-10'!I1324</f>
        <v>0</v>
      </c>
      <c r="DZ25" s="169">
        <f>+'TB-10'!H1326</f>
        <v>0</v>
      </c>
      <c r="EA25" s="169">
        <f>+'TB-10'!I1326</f>
        <v>0</v>
      </c>
      <c r="EB25" s="171">
        <f t="shared" si="5"/>
        <v>0</v>
      </c>
      <c r="EC25" s="173">
        <f t="shared" si="5"/>
        <v>0</v>
      </c>
      <c r="ED25" s="169">
        <f>+'TB-10'!J1312</f>
        <v>0</v>
      </c>
      <c r="EE25" s="169">
        <f>+'TB-10'!K1312</f>
        <v>0</v>
      </c>
      <c r="EF25" s="169">
        <f>+'TB-10'!J1314</f>
        <v>0</v>
      </c>
      <c r="EG25" s="169">
        <f>+'TB-10'!K1314</f>
        <v>0</v>
      </c>
      <c r="EH25" s="169">
        <f>+'TB-10'!J1316</f>
        <v>0</v>
      </c>
      <c r="EI25" s="169">
        <f>+'TB-10'!K1316</f>
        <v>0</v>
      </c>
      <c r="EJ25" s="169">
        <f>+'TB-10'!J1318</f>
        <v>0</v>
      </c>
      <c r="EK25" s="169">
        <f>+'TB-10'!K1318</f>
        <v>0</v>
      </c>
      <c r="EL25" s="169">
        <f>+'TB-10'!J1320</f>
        <v>0</v>
      </c>
      <c r="EM25" s="169">
        <f>+'TB-10'!K1320</f>
        <v>0</v>
      </c>
      <c r="EN25" s="169">
        <f>+'TB-10'!J1322</f>
        <v>0</v>
      </c>
      <c r="EO25" s="169">
        <f>+'TB-10'!K1322</f>
        <v>0</v>
      </c>
      <c r="EP25" s="169">
        <f>+'TB-10'!J1324</f>
        <v>0</v>
      </c>
      <c r="EQ25" s="169">
        <f>+'TB-10'!K1324</f>
        <v>0</v>
      </c>
      <c r="ER25" s="169">
        <f>+'TB-10'!J1326</f>
        <v>0</v>
      </c>
      <c r="ES25" s="169">
        <f>+'TB-10'!K1326</f>
        <v>0</v>
      </c>
      <c r="ET25" s="171">
        <f t="shared" si="6"/>
        <v>0</v>
      </c>
      <c r="EU25" s="173">
        <f t="shared" si="6"/>
        <v>0</v>
      </c>
      <c r="EV25" s="169">
        <f>+'TB-10'!L1312</f>
        <v>0</v>
      </c>
      <c r="EW25" s="169">
        <f>+'TB-10'!M1312</f>
        <v>0</v>
      </c>
      <c r="EX25" s="169">
        <f>+'TB-10'!L1314</f>
        <v>0</v>
      </c>
      <c r="EY25" s="169">
        <f>+'TB-10'!M1314</f>
        <v>0</v>
      </c>
      <c r="EZ25" s="169">
        <f>+'TB-10'!L1316</f>
        <v>0</v>
      </c>
      <c r="FA25" s="169">
        <f>+'TB-10'!M1316</f>
        <v>0</v>
      </c>
      <c r="FB25" s="169">
        <f>+'TB-10'!L1318</f>
        <v>0</v>
      </c>
      <c r="FC25" s="169">
        <f>+'TB-10'!M1318</f>
        <v>0</v>
      </c>
      <c r="FD25" s="169">
        <f>+'TB-10'!L1320</f>
        <v>0</v>
      </c>
      <c r="FE25" s="169">
        <f>+'TB-10'!M1320</f>
        <v>0</v>
      </c>
      <c r="FF25" s="169">
        <f>+'TB-10'!L1322</f>
        <v>0</v>
      </c>
      <c r="FG25" s="169">
        <f>+'TB-10'!M1322</f>
        <v>0</v>
      </c>
      <c r="FH25" s="169">
        <f>+'TB-10'!L1324</f>
        <v>0</v>
      </c>
      <c r="FI25" s="169">
        <f>+'TB-10'!M1324</f>
        <v>0</v>
      </c>
      <c r="FJ25" s="169">
        <f>+'TB-10'!L1326</f>
        <v>0</v>
      </c>
      <c r="FK25" s="169">
        <f>+'TB-10'!M1326</f>
        <v>0</v>
      </c>
      <c r="FL25" s="171">
        <f t="shared" si="7"/>
        <v>0</v>
      </c>
      <c r="FM25" s="173">
        <f t="shared" si="7"/>
        <v>0</v>
      </c>
      <c r="FN25" s="169">
        <f>+'TB-10'!N1312</f>
        <v>0</v>
      </c>
      <c r="FO25" s="169">
        <f>+'TB-10'!O1312</f>
        <v>0</v>
      </c>
      <c r="FP25" s="169">
        <f>+'TB-10'!N1314</f>
        <v>0</v>
      </c>
      <c r="FQ25" s="169">
        <f>+'TB-10'!O1314</f>
        <v>0</v>
      </c>
      <c r="FR25" s="169">
        <f>+'TB-10'!N1316</f>
        <v>0</v>
      </c>
      <c r="FS25" s="169">
        <f>+'TB-10'!O1316</f>
        <v>0</v>
      </c>
      <c r="FT25" s="169">
        <f>+'TB-10'!N1318</f>
        <v>0</v>
      </c>
      <c r="FU25" s="169">
        <f>+'TB-10'!O1318</f>
        <v>0</v>
      </c>
      <c r="FV25" s="169">
        <f>+'TB-10'!N1320</f>
        <v>0</v>
      </c>
      <c r="FW25" s="169">
        <f>+'TB-10'!O1320</f>
        <v>0</v>
      </c>
      <c r="FX25" s="169">
        <f>+'TB-10'!N1322</f>
        <v>0</v>
      </c>
      <c r="FY25" s="169">
        <f>+'TB-10'!O1322</f>
        <v>0</v>
      </c>
      <c r="FZ25" s="169">
        <f>+'TB-10'!N1324</f>
        <v>0</v>
      </c>
      <c r="GA25" s="169">
        <f>+'TB-10'!O1324</f>
        <v>0</v>
      </c>
      <c r="GB25" s="169">
        <f>+'TB-10'!N1326</f>
        <v>0</v>
      </c>
      <c r="GC25" s="169">
        <f>+'TB-10'!O1326</f>
        <v>0</v>
      </c>
      <c r="GD25" s="171">
        <f t="shared" si="8"/>
        <v>0</v>
      </c>
      <c r="GE25" s="173">
        <f t="shared" si="8"/>
        <v>0</v>
      </c>
      <c r="GF25" s="169">
        <f>+'TB-10'!P1312</f>
        <v>0</v>
      </c>
      <c r="GG25" s="169">
        <f>+'TB-10'!Q1312</f>
        <v>0</v>
      </c>
      <c r="GH25" s="169">
        <f>+'TB-10'!P1314</f>
        <v>0</v>
      </c>
      <c r="GI25" s="169">
        <f>+'TB-10'!Q1314</f>
        <v>0</v>
      </c>
      <c r="GJ25" s="169">
        <f>+'TB-10'!P1316</f>
        <v>0</v>
      </c>
      <c r="GK25" s="169">
        <f>+'TB-10'!Q1316</f>
        <v>0</v>
      </c>
      <c r="GL25" s="169">
        <f>+'TB-10'!P1318</f>
        <v>0</v>
      </c>
      <c r="GM25" s="169">
        <f>+'TB-10'!Q1318</f>
        <v>0</v>
      </c>
      <c r="GN25" s="169">
        <f>+'TB-10'!P1320</f>
        <v>0</v>
      </c>
      <c r="GO25" s="169">
        <f>+'TB-10'!Q1320</f>
        <v>0</v>
      </c>
      <c r="GP25" s="169">
        <f>+'TB-10'!P1322</f>
        <v>0</v>
      </c>
      <c r="GQ25" s="169">
        <f>+'TB-10'!Q1322</f>
        <v>0</v>
      </c>
      <c r="GR25" s="169">
        <f>+'TB-10'!P1324</f>
        <v>0</v>
      </c>
      <c r="GS25" s="169">
        <f>+'TB-10'!Q1324</f>
        <v>0</v>
      </c>
      <c r="GT25" s="169">
        <f>+'TB-10'!P1326</f>
        <v>0</v>
      </c>
      <c r="GU25" s="169">
        <f>+'TB-10'!Q1326</f>
        <v>0</v>
      </c>
      <c r="GV25" s="171">
        <f t="shared" si="9"/>
        <v>0</v>
      </c>
      <c r="GW25" s="173">
        <f t="shared" si="9"/>
        <v>0</v>
      </c>
      <c r="GX25" s="169">
        <f>+'TB-10'!R1312</f>
        <v>0</v>
      </c>
      <c r="GY25" s="169">
        <f>+'TB-10'!S1312</f>
        <v>0</v>
      </c>
      <c r="GZ25" s="169">
        <f>+'TB-10'!R1314</f>
        <v>0</v>
      </c>
      <c r="HA25" s="169">
        <f>+'TB-10'!S1314</f>
        <v>0</v>
      </c>
      <c r="HB25" s="169">
        <f>+'TB-10'!R1316</f>
        <v>0</v>
      </c>
      <c r="HC25" s="169">
        <f>+'TB-10'!S1316</f>
        <v>0</v>
      </c>
      <c r="HD25" s="169">
        <f>+'TB-10'!R1318</f>
        <v>0</v>
      </c>
      <c r="HE25" s="169">
        <f>+'TB-10'!S1318</f>
        <v>0</v>
      </c>
      <c r="HF25" s="169">
        <f>+'TB-10'!R1320</f>
        <v>0</v>
      </c>
      <c r="HG25" s="169">
        <f>+'TB-10'!S1320</f>
        <v>0</v>
      </c>
      <c r="HH25" s="169">
        <f>+'TB-10'!R1322</f>
        <v>0</v>
      </c>
      <c r="HI25" s="169">
        <f>+'TB-10'!S1322</f>
        <v>0</v>
      </c>
      <c r="HJ25" s="169">
        <f>+'TB-10'!R1324</f>
        <v>0</v>
      </c>
      <c r="HK25" s="169">
        <f>+'TB-10'!S1324</f>
        <v>0</v>
      </c>
      <c r="HL25" s="169">
        <f>+'TB-10'!R1326</f>
        <v>0</v>
      </c>
      <c r="HM25" s="169">
        <f>+'TB-10'!S1326</f>
        <v>0</v>
      </c>
      <c r="HN25" s="171">
        <f t="shared" si="10"/>
        <v>0</v>
      </c>
      <c r="HO25" s="173">
        <f t="shared" si="10"/>
        <v>0</v>
      </c>
      <c r="HP25" s="169">
        <f>+'TB-10'!T1312</f>
        <v>0</v>
      </c>
      <c r="HQ25" s="169">
        <f>+'TB-10'!U1312</f>
        <v>0</v>
      </c>
      <c r="HR25" s="169">
        <f>+'TB-10'!T1314</f>
        <v>0</v>
      </c>
      <c r="HS25" s="169">
        <f>+'TB-10'!U1314</f>
        <v>0</v>
      </c>
      <c r="HT25" s="169">
        <f>+'TB-10'!T1316</f>
        <v>0</v>
      </c>
      <c r="HU25" s="169">
        <f>+'TB-10'!U1316</f>
        <v>0</v>
      </c>
      <c r="HV25" s="169">
        <f>+'TB-10'!T1318</f>
        <v>0</v>
      </c>
      <c r="HW25" s="169">
        <f>+'TB-10'!U1318</f>
        <v>0</v>
      </c>
      <c r="HX25" s="169">
        <f>+'TB-10'!T1320</f>
        <v>0</v>
      </c>
      <c r="HY25" s="169">
        <f>+'TB-10'!U1320</f>
        <v>0</v>
      </c>
      <c r="HZ25" s="169">
        <f>+'TB-10'!T1322</f>
        <v>0</v>
      </c>
      <c r="IA25" s="169">
        <f>+'TB-10'!U1322</f>
        <v>0</v>
      </c>
      <c r="IB25" s="169">
        <f>+'TB-10'!T1324</f>
        <v>0</v>
      </c>
      <c r="IC25" s="169">
        <f>+'TB-10'!U1324</f>
        <v>0</v>
      </c>
      <c r="ID25" s="169">
        <f>+'TB-10'!T1326</f>
        <v>0</v>
      </c>
      <c r="IE25" s="169">
        <f>+'TB-10'!U1326</f>
        <v>0</v>
      </c>
      <c r="IF25" s="171">
        <f t="shared" si="11"/>
        <v>0</v>
      </c>
      <c r="IG25" s="172">
        <f t="shared" si="11"/>
        <v>0</v>
      </c>
    </row>
    <row r="26" spans="1:241" x14ac:dyDescent="0.25">
      <c r="A26" s="165">
        <v>21</v>
      </c>
      <c r="B26" s="166">
        <f>+Menu!$D$6</f>
        <v>0</v>
      </c>
      <c r="C26" s="167" t="str">
        <f>+Menu!$B29</f>
        <v/>
      </c>
      <c r="D26" s="168"/>
      <c r="E26" s="169">
        <f>+'TB-10'!B1377</f>
        <v>0</v>
      </c>
      <c r="F26" s="169">
        <f>+'TB-10'!C1377</f>
        <v>0</v>
      </c>
      <c r="G26" s="170">
        <f t="shared" si="12"/>
        <v>0</v>
      </c>
      <c r="H26" s="169">
        <f>+'TB-10'!D1377</f>
        <v>0</v>
      </c>
      <c r="I26" s="169">
        <f>+'TB-10'!E1377</f>
        <v>0</v>
      </c>
      <c r="J26" s="170">
        <f t="shared" si="13"/>
        <v>0</v>
      </c>
      <c r="K26" s="169">
        <f>+'TB-10'!F1377</f>
        <v>0</v>
      </c>
      <c r="L26" s="169">
        <f>+'TB-10'!G1377</f>
        <v>0</v>
      </c>
      <c r="M26" s="170">
        <f t="shared" si="14"/>
        <v>0</v>
      </c>
      <c r="N26" s="169">
        <f>+'TB-10'!H1377</f>
        <v>0</v>
      </c>
      <c r="O26" s="169">
        <f>+'TB-10'!I1377</f>
        <v>0</v>
      </c>
      <c r="P26" s="170">
        <f t="shared" si="15"/>
        <v>0</v>
      </c>
      <c r="Q26" s="169">
        <f>+'TB-10'!J1377</f>
        <v>0</v>
      </c>
      <c r="R26" s="169">
        <f>+'TB-10'!K1377</f>
        <v>0</v>
      </c>
      <c r="S26" s="170">
        <f t="shared" si="16"/>
        <v>0</v>
      </c>
      <c r="T26" s="169">
        <f>+'TB-10'!L1377</f>
        <v>0</v>
      </c>
      <c r="U26" s="169">
        <f>+'TB-10'!M1377</f>
        <v>0</v>
      </c>
      <c r="V26" s="170">
        <f t="shared" si="17"/>
        <v>0</v>
      </c>
      <c r="W26" s="169">
        <f>+'TB-10'!N1377</f>
        <v>0</v>
      </c>
      <c r="X26" s="169">
        <f>+'TB-10'!O1377</f>
        <v>0</v>
      </c>
      <c r="Y26" s="170">
        <f t="shared" si="18"/>
        <v>0</v>
      </c>
      <c r="Z26" s="169">
        <f>+'TB-10'!P1377</f>
        <v>0</v>
      </c>
      <c r="AA26" s="169">
        <f>+'TB-10'!Q1377</f>
        <v>0</v>
      </c>
      <c r="AB26" s="170">
        <f t="shared" si="19"/>
        <v>0</v>
      </c>
      <c r="AC26" s="169">
        <f>+'TB-10'!R1377</f>
        <v>0</v>
      </c>
      <c r="AD26" s="169">
        <f>+'TB-10'!S1377</f>
        <v>0</v>
      </c>
      <c r="AE26" s="170">
        <f t="shared" si="20"/>
        <v>0</v>
      </c>
      <c r="AF26" s="169">
        <f>+'TB-10'!T1377</f>
        <v>0</v>
      </c>
      <c r="AG26" s="169">
        <f>+'TB-10'!U1377</f>
        <v>0</v>
      </c>
      <c r="AH26" s="170">
        <f t="shared" si="21"/>
        <v>0</v>
      </c>
      <c r="AI26" s="169">
        <f>+'TB-10'!V1377</f>
        <v>0</v>
      </c>
      <c r="AJ26" s="169">
        <f>+'TB-10'!W1377</f>
        <v>0</v>
      </c>
      <c r="AK26" s="170">
        <f t="shared" si="22"/>
        <v>0</v>
      </c>
      <c r="AL26" s="169">
        <f>+'TB-10'!X1377</f>
        <v>0</v>
      </c>
      <c r="AM26" s="169">
        <f>+'TB-10'!Y1377</f>
        <v>0</v>
      </c>
      <c r="AN26" s="170">
        <f t="shared" si="23"/>
        <v>0</v>
      </c>
      <c r="AO26" s="169">
        <f>+'TB-10'!Z1377</f>
        <v>0</v>
      </c>
      <c r="AP26" s="169">
        <f>+'TB-10'!AA1377</f>
        <v>0</v>
      </c>
      <c r="AQ26" s="170">
        <f t="shared" si="24"/>
        <v>0</v>
      </c>
      <c r="AR26" s="169">
        <f>+'TB-10'!AB1377</f>
        <v>0</v>
      </c>
      <c r="AS26" s="169">
        <f>+'TB-10'!AC1377</f>
        <v>0</v>
      </c>
      <c r="AT26" s="170">
        <f t="shared" si="25"/>
        <v>0</v>
      </c>
      <c r="AU26" s="169">
        <f>+'TB-10'!AD1377</f>
        <v>0</v>
      </c>
      <c r="AV26" s="169">
        <f>+'TB-10'!AE1377</f>
        <v>0</v>
      </c>
      <c r="AW26" s="170">
        <f t="shared" si="26"/>
        <v>0</v>
      </c>
      <c r="AX26" s="169">
        <f>+'TB-10'!AF1377</f>
        <v>0</v>
      </c>
      <c r="AY26" s="169">
        <f>+'TB-10'!AG1377</f>
        <v>0</v>
      </c>
      <c r="AZ26" s="170">
        <f t="shared" si="27"/>
        <v>0</v>
      </c>
      <c r="BA26" s="169">
        <f>+'TB-10'!AH1377</f>
        <v>0</v>
      </c>
      <c r="BB26" s="169">
        <f>+'TB-10'!AI1377</f>
        <v>0</v>
      </c>
      <c r="BC26" s="170">
        <f t="shared" si="28"/>
        <v>0</v>
      </c>
      <c r="BD26" s="169">
        <f>+'TB-10'!AJ1377</f>
        <v>0</v>
      </c>
      <c r="BE26" s="169">
        <f>+'TB-10'!AK1377</f>
        <v>0</v>
      </c>
      <c r="BF26" s="171">
        <f t="shared" si="29"/>
        <v>0</v>
      </c>
      <c r="BG26" s="172">
        <f t="shared" si="0"/>
        <v>0</v>
      </c>
      <c r="BH26" s="172">
        <f t="shared" si="0"/>
        <v>0</v>
      </c>
      <c r="BI26" s="173">
        <f t="shared" si="1"/>
        <v>0</v>
      </c>
      <c r="BJ26" s="169">
        <f>+'TB-10'!B1380</f>
        <v>0</v>
      </c>
      <c r="BK26" s="169">
        <f>+'TB-10'!C1380</f>
        <v>0</v>
      </c>
      <c r="BL26" s="169">
        <f>+'TB-10'!B1382</f>
        <v>0</v>
      </c>
      <c r="BM26" s="169">
        <f>+'TB-10'!C1382</f>
        <v>0</v>
      </c>
      <c r="BN26" s="169">
        <f>+'TB-10'!B1384</f>
        <v>0</v>
      </c>
      <c r="BO26" s="169">
        <f>+'TB-10'!C1384</f>
        <v>0</v>
      </c>
      <c r="BP26" s="169">
        <f>+'TB-10'!B1386</f>
        <v>0</v>
      </c>
      <c r="BQ26" s="169">
        <f>+'TB-10'!C1386</f>
        <v>0</v>
      </c>
      <c r="BR26" s="169">
        <f>+'TB-10'!B1388</f>
        <v>0</v>
      </c>
      <c r="BS26" s="169">
        <f>+'TB-10'!C1388</f>
        <v>0</v>
      </c>
      <c r="BT26" s="169">
        <f>+'TB-10'!B1390</f>
        <v>0</v>
      </c>
      <c r="BU26" s="169">
        <f>+'TB-10'!C1390</f>
        <v>0</v>
      </c>
      <c r="BV26" s="169">
        <f>+'TB-10'!B1392</f>
        <v>0</v>
      </c>
      <c r="BW26" s="169">
        <f>+'TB-10'!C1392</f>
        <v>0</v>
      </c>
      <c r="BX26" s="169">
        <f>+'TB-10'!B1394</f>
        <v>0</v>
      </c>
      <c r="BY26" s="169">
        <f>+'TB-10'!C1394</f>
        <v>0</v>
      </c>
      <c r="BZ26" s="171">
        <f t="shared" si="2"/>
        <v>0</v>
      </c>
      <c r="CA26" s="171">
        <f t="shared" si="2"/>
        <v>0</v>
      </c>
      <c r="CB26" s="169">
        <f>+'TB-10'!D1380</f>
        <v>0</v>
      </c>
      <c r="CC26" s="169">
        <f>+'TB-10'!E1380</f>
        <v>0</v>
      </c>
      <c r="CD26" s="169">
        <f>+'TB-10'!D1382</f>
        <v>0</v>
      </c>
      <c r="CE26" s="169">
        <f>+'TB-10'!E1382</f>
        <v>0</v>
      </c>
      <c r="CF26" s="169">
        <f>+'TB-10'!D1384</f>
        <v>0</v>
      </c>
      <c r="CG26" s="169">
        <f>+'TB-10'!E1384</f>
        <v>0</v>
      </c>
      <c r="CH26" s="169">
        <f>+'TB-10'!D1386</f>
        <v>0</v>
      </c>
      <c r="CI26" s="169">
        <f>+'TB-10'!E1386</f>
        <v>0</v>
      </c>
      <c r="CJ26" s="169">
        <f>+'TB-10'!D1388</f>
        <v>0</v>
      </c>
      <c r="CK26" s="169">
        <f>+'TB-10'!E1388</f>
        <v>0</v>
      </c>
      <c r="CL26" s="169">
        <f>+'TB-10'!D1390</f>
        <v>0</v>
      </c>
      <c r="CM26" s="169">
        <f>+'TB-10'!E1390</f>
        <v>0</v>
      </c>
      <c r="CN26" s="169">
        <f>+'TB-10'!D1392</f>
        <v>0</v>
      </c>
      <c r="CO26" s="169">
        <f>+'TB-10'!E1392</f>
        <v>0</v>
      </c>
      <c r="CP26" s="169">
        <f>+'TB-10'!D1394</f>
        <v>0</v>
      </c>
      <c r="CQ26" s="169">
        <f>+'TB-10'!E1394</f>
        <v>0</v>
      </c>
      <c r="CR26" s="174">
        <f t="shared" si="3"/>
        <v>0</v>
      </c>
      <c r="CS26" s="174">
        <f t="shared" si="3"/>
        <v>0</v>
      </c>
      <c r="CT26" s="169">
        <f>+'TB-10'!F1380</f>
        <v>0</v>
      </c>
      <c r="CU26" s="169">
        <f>+'TB-10'!G1380</f>
        <v>0</v>
      </c>
      <c r="CV26" s="169">
        <f>+'TB-10'!F1382</f>
        <v>0</v>
      </c>
      <c r="CW26" s="169">
        <f>+'TB-10'!G1382</f>
        <v>0</v>
      </c>
      <c r="CX26" s="169">
        <f>+'TB-10'!F1384</f>
        <v>0</v>
      </c>
      <c r="CY26" s="169">
        <f>+'TB-10'!G1384</f>
        <v>0</v>
      </c>
      <c r="CZ26" s="169">
        <f>+'TB-10'!F1386</f>
        <v>0</v>
      </c>
      <c r="DA26" s="169">
        <f>+'TB-10'!G1386</f>
        <v>0</v>
      </c>
      <c r="DB26" s="169">
        <f>+'TB-10'!F1388</f>
        <v>0</v>
      </c>
      <c r="DC26" s="169">
        <f>+'TB-10'!G1388</f>
        <v>0</v>
      </c>
      <c r="DD26" s="169">
        <f>+'TB-10'!F1390</f>
        <v>0</v>
      </c>
      <c r="DE26" s="169">
        <f>+'TB-10'!G1390</f>
        <v>0</v>
      </c>
      <c r="DF26" s="169">
        <f>+'TB-10'!F1392</f>
        <v>0</v>
      </c>
      <c r="DG26" s="169">
        <f>+'TB-10'!G1392</f>
        <v>0</v>
      </c>
      <c r="DH26" s="169">
        <f>+'TB-10'!F1394</f>
        <v>0</v>
      </c>
      <c r="DI26" s="169">
        <f>+'TB-10'!G1394</f>
        <v>0</v>
      </c>
      <c r="DJ26" s="171">
        <f t="shared" si="4"/>
        <v>0</v>
      </c>
      <c r="DK26" s="173">
        <f t="shared" si="4"/>
        <v>0</v>
      </c>
      <c r="DL26" s="169">
        <f>+'TB-10'!H1380</f>
        <v>0</v>
      </c>
      <c r="DM26" s="169">
        <f>+'TB-10'!I1380</f>
        <v>0</v>
      </c>
      <c r="DN26" s="169">
        <f>+'TB-10'!H1382</f>
        <v>0</v>
      </c>
      <c r="DO26" s="169">
        <f>+'TB-10'!I1382</f>
        <v>0</v>
      </c>
      <c r="DP26" s="169">
        <f>+'TB-10'!H1384</f>
        <v>0</v>
      </c>
      <c r="DQ26" s="169">
        <f>+'TB-10'!I1384</f>
        <v>0</v>
      </c>
      <c r="DR26" s="169">
        <f>+'TB-10'!H1386</f>
        <v>0</v>
      </c>
      <c r="DS26" s="169">
        <f>+'TB-10'!I1386</f>
        <v>0</v>
      </c>
      <c r="DT26" s="169">
        <f>+'TB-10'!H1388</f>
        <v>0</v>
      </c>
      <c r="DU26" s="169">
        <f>+'TB-10'!I1388</f>
        <v>0</v>
      </c>
      <c r="DV26" s="169">
        <f>+'TB-10'!H1390</f>
        <v>0</v>
      </c>
      <c r="DW26" s="169">
        <f>+'TB-10'!I1390</f>
        <v>0</v>
      </c>
      <c r="DX26" s="169">
        <f>+'TB-10'!H1392</f>
        <v>0</v>
      </c>
      <c r="DY26" s="169">
        <f>+'TB-10'!I1392</f>
        <v>0</v>
      </c>
      <c r="DZ26" s="169">
        <f>+'TB-10'!H1394</f>
        <v>0</v>
      </c>
      <c r="EA26" s="169">
        <f>+'TB-10'!I1394</f>
        <v>0</v>
      </c>
      <c r="EB26" s="171">
        <f t="shared" si="5"/>
        <v>0</v>
      </c>
      <c r="EC26" s="173">
        <f t="shared" si="5"/>
        <v>0</v>
      </c>
      <c r="ED26" s="169">
        <f>+'TB-10'!J1380</f>
        <v>0</v>
      </c>
      <c r="EE26" s="169">
        <f>+'TB-10'!K1380</f>
        <v>0</v>
      </c>
      <c r="EF26" s="169">
        <f>+'TB-10'!J1382</f>
        <v>0</v>
      </c>
      <c r="EG26" s="169">
        <f>+'TB-10'!K1382</f>
        <v>0</v>
      </c>
      <c r="EH26" s="169">
        <f>+'TB-10'!J1384</f>
        <v>0</v>
      </c>
      <c r="EI26" s="169">
        <f>+'TB-10'!K1384</f>
        <v>0</v>
      </c>
      <c r="EJ26" s="169">
        <f>+'TB-10'!J1386</f>
        <v>0</v>
      </c>
      <c r="EK26" s="169">
        <f>+'TB-10'!K1386</f>
        <v>0</v>
      </c>
      <c r="EL26" s="169">
        <f>+'TB-10'!J1388</f>
        <v>0</v>
      </c>
      <c r="EM26" s="169">
        <f>+'TB-10'!K1388</f>
        <v>0</v>
      </c>
      <c r="EN26" s="169">
        <f>+'TB-10'!J1390</f>
        <v>0</v>
      </c>
      <c r="EO26" s="169">
        <f>+'TB-10'!K1390</f>
        <v>0</v>
      </c>
      <c r="EP26" s="169">
        <f>+'TB-10'!J1392</f>
        <v>0</v>
      </c>
      <c r="EQ26" s="169">
        <f>+'TB-10'!K1392</f>
        <v>0</v>
      </c>
      <c r="ER26" s="169">
        <f>+'TB-10'!J1394</f>
        <v>0</v>
      </c>
      <c r="ES26" s="169">
        <f>+'TB-10'!K1394</f>
        <v>0</v>
      </c>
      <c r="ET26" s="171">
        <f t="shared" si="6"/>
        <v>0</v>
      </c>
      <c r="EU26" s="173">
        <f t="shared" si="6"/>
        <v>0</v>
      </c>
      <c r="EV26" s="169">
        <f>+'TB-10'!L1380</f>
        <v>0</v>
      </c>
      <c r="EW26" s="169">
        <f>+'TB-10'!M1380</f>
        <v>0</v>
      </c>
      <c r="EX26" s="169">
        <f>+'TB-10'!L1382</f>
        <v>0</v>
      </c>
      <c r="EY26" s="169">
        <f>+'TB-10'!M1382</f>
        <v>0</v>
      </c>
      <c r="EZ26" s="169">
        <f>+'TB-10'!L1384</f>
        <v>0</v>
      </c>
      <c r="FA26" s="169">
        <f>+'TB-10'!M1384</f>
        <v>0</v>
      </c>
      <c r="FB26" s="169">
        <f>+'TB-10'!L1386</f>
        <v>0</v>
      </c>
      <c r="FC26" s="169">
        <f>+'TB-10'!M1386</f>
        <v>0</v>
      </c>
      <c r="FD26" s="169">
        <f>+'TB-10'!L1388</f>
        <v>0</v>
      </c>
      <c r="FE26" s="169">
        <f>+'TB-10'!M1388</f>
        <v>0</v>
      </c>
      <c r="FF26" s="169">
        <f>+'TB-10'!L1390</f>
        <v>0</v>
      </c>
      <c r="FG26" s="169">
        <f>+'TB-10'!M1390</f>
        <v>0</v>
      </c>
      <c r="FH26" s="169">
        <f>+'TB-10'!L1392</f>
        <v>0</v>
      </c>
      <c r="FI26" s="169">
        <f>+'TB-10'!M1392</f>
        <v>0</v>
      </c>
      <c r="FJ26" s="169">
        <f>+'TB-10'!L1394</f>
        <v>0</v>
      </c>
      <c r="FK26" s="169">
        <f>+'TB-10'!M1394</f>
        <v>0</v>
      </c>
      <c r="FL26" s="171">
        <f t="shared" si="7"/>
        <v>0</v>
      </c>
      <c r="FM26" s="173">
        <f t="shared" si="7"/>
        <v>0</v>
      </c>
      <c r="FN26" s="169">
        <f>+'TB-10'!N1380</f>
        <v>0</v>
      </c>
      <c r="FO26" s="169">
        <f>+'TB-10'!O1380</f>
        <v>0</v>
      </c>
      <c r="FP26" s="169">
        <f>+'TB-10'!N1382</f>
        <v>0</v>
      </c>
      <c r="FQ26" s="169">
        <f>+'TB-10'!O1382</f>
        <v>0</v>
      </c>
      <c r="FR26" s="169">
        <f>+'TB-10'!N1384</f>
        <v>0</v>
      </c>
      <c r="FS26" s="169">
        <f>+'TB-10'!O1384</f>
        <v>0</v>
      </c>
      <c r="FT26" s="169">
        <f>+'TB-10'!N1386</f>
        <v>0</v>
      </c>
      <c r="FU26" s="169">
        <f>+'TB-10'!O1386</f>
        <v>0</v>
      </c>
      <c r="FV26" s="169">
        <f>+'TB-10'!N1388</f>
        <v>0</v>
      </c>
      <c r="FW26" s="169">
        <f>+'TB-10'!O1388</f>
        <v>0</v>
      </c>
      <c r="FX26" s="169">
        <f>+'TB-10'!N1390</f>
        <v>0</v>
      </c>
      <c r="FY26" s="169">
        <f>+'TB-10'!O1390</f>
        <v>0</v>
      </c>
      <c r="FZ26" s="169">
        <f>+'TB-10'!N1392</f>
        <v>0</v>
      </c>
      <c r="GA26" s="169">
        <f>+'TB-10'!O1392</f>
        <v>0</v>
      </c>
      <c r="GB26" s="169">
        <f>+'TB-10'!N1394</f>
        <v>0</v>
      </c>
      <c r="GC26" s="169">
        <f>+'TB-10'!O1394</f>
        <v>0</v>
      </c>
      <c r="GD26" s="171">
        <f t="shared" si="8"/>
        <v>0</v>
      </c>
      <c r="GE26" s="173">
        <f t="shared" si="8"/>
        <v>0</v>
      </c>
      <c r="GF26" s="169">
        <f>+'TB-10'!P1380</f>
        <v>0</v>
      </c>
      <c r="GG26" s="169">
        <f>+'TB-10'!Q1380</f>
        <v>0</v>
      </c>
      <c r="GH26" s="169">
        <f>+'TB-10'!P1382</f>
        <v>0</v>
      </c>
      <c r="GI26" s="169">
        <f>+'TB-10'!Q1382</f>
        <v>0</v>
      </c>
      <c r="GJ26" s="169">
        <f>+'TB-10'!P1384</f>
        <v>0</v>
      </c>
      <c r="GK26" s="169">
        <f>+'TB-10'!Q1384</f>
        <v>0</v>
      </c>
      <c r="GL26" s="169">
        <f>+'TB-10'!P1386</f>
        <v>0</v>
      </c>
      <c r="GM26" s="169">
        <f>+'TB-10'!Q1386</f>
        <v>0</v>
      </c>
      <c r="GN26" s="169">
        <f>+'TB-10'!P1388</f>
        <v>0</v>
      </c>
      <c r="GO26" s="169">
        <f>+'TB-10'!Q1388</f>
        <v>0</v>
      </c>
      <c r="GP26" s="169">
        <f>+'TB-10'!P1390</f>
        <v>0</v>
      </c>
      <c r="GQ26" s="169">
        <f>+'TB-10'!Q1390</f>
        <v>0</v>
      </c>
      <c r="GR26" s="169">
        <f>+'TB-10'!P1392</f>
        <v>0</v>
      </c>
      <c r="GS26" s="169">
        <f>+'TB-10'!Q1392</f>
        <v>0</v>
      </c>
      <c r="GT26" s="169">
        <f>+'TB-10'!P1394</f>
        <v>0</v>
      </c>
      <c r="GU26" s="169">
        <f>+'TB-10'!Q1394</f>
        <v>0</v>
      </c>
      <c r="GV26" s="171">
        <f t="shared" si="9"/>
        <v>0</v>
      </c>
      <c r="GW26" s="173">
        <f t="shared" si="9"/>
        <v>0</v>
      </c>
      <c r="GX26" s="169">
        <f>+'TB-10'!R1380</f>
        <v>0</v>
      </c>
      <c r="GY26" s="169">
        <f>+'TB-10'!S1380</f>
        <v>0</v>
      </c>
      <c r="GZ26" s="169">
        <f>+'TB-10'!R1382</f>
        <v>0</v>
      </c>
      <c r="HA26" s="169">
        <f>+'TB-10'!S1382</f>
        <v>0</v>
      </c>
      <c r="HB26" s="169">
        <f>+'TB-10'!R1384</f>
        <v>0</v>
      </c>
      <c r="HC26" s="169">
        <f>+'TB-10'!S1384</f>
        <v>0</v>
      </c>
      <c r="HD26" s="169">
        <f>+'TB-10'!R1386</f>
        <v>0</v>
      </c>
      <c r="HE26" s="169">
        <f>+'TB-10'!S1386</f>
        <v>0</v>
      </c>
      <c r="HF26" s="169">
        <f>+'TB-10'!R1388</f>
        <v>0</v>
      </c>
      <c r="HG26" s="169">
        <f>+'TB-10'!S1388</f>
        <v>0</v>
      </c>
      <c r="HH26" s="169">
        <f>+'TB-10'!R1390</f>
        <v>0</v>
      </c>
      <c r="HI26" s="169">
        <f>+'TB-10'!S1390</f>
        <v>0</v>
      </c>
      <c r="HJ26" s="169">
        <f>+'TB-10'!R1392</f>
        <v>0</v>
      </c>
      <c r="HK26" s="169">
        <f>+'TB-10'!S1392</f>
        <v>0</v>
      </c>
      <c r="HL26" s="169">
        <f>+'TB-10'!R1394</f>
        <v>0</v>
      </c>
      <c r="HM26" s="169">
        <f>+'TB-10'!S1394</f>
        <v>0</v>
      </c>
      <c r="HN26" s="171">
        <f t="shared" si="10"/>
        <v>0</v>
      </c>
      <c r="HO26" s="173">
        <f t="shared" si="10"/>
        <v>0</v>
      </c>
      <c r="HP26" s="169">
        <f>+'TB-10'!T1380</f>
        <v>0</v>
      </c>
      <c r="HQ26" s="169">
        <f>+'TB-10'!U1380</f>
        <v>0</v>
      </c>
      <c r="HR26" s="169">
        <f>+'TB-10'!T1382</f>
        <v>0</v>
      </c>
      <c r="HS26" s="169">
        <f>+'TB-10'!U1382</f>
        <v>0</v>
      </c>
      <c r="HT26" s="169">
        <f>+'TB-10'!T1384</f>
        <v>0</v>
      </c>
      <c r="HU26" s="169">
        <f>+'TB-10'!U1384</f>
        <v>0</v>
      </c>
      <c r="HV26" s="169">
        <f>+'TB-10'!T1386</f>
        <v>0</v>
      </c>
      <c r="HW26" s="169">
        <f>+'TB-10'!U1386</f>
        <v>0</v>
      </c>
      <c r="HX26" s="169">
        <f>+'TB-10'!T1388</f>
        <v>0</v>
      </c>
      <c r="HY26" s="169">
        <f>+'TB-10'!U1388</f>
        <v>0</v>
      </c>
      <c r="HZ26" s="169">
        <f>+'TB-10'!T1390</f>
        <v>0</v>
      </c>
      <c r="IA26" s="169">
        <f>+'TB-10'!U1390</f>
        <v>0</v>
      </c>
      <c r="IB26" s="169">
        <f>+'TB-10'!T1392</f>
        <v>0</v>
      </c>
      <c r="IC26" s="169">
        <f>+'TB-10'!U1392</f>
        <v>0</v>
      </c>
      <c r="ID26" s="169">
        <f>+'TB-10'!T1394</f>
        <v>0</v>
      </c>
      <c r="IE26" s="169">
        <f>+'TB-10'!U1394</f>
        <v>0</v>
      </c>
      <c r="IF26" s="171">
        <f t="shared" si="11"/>
        <v>0</v>
      </c>
      <c r="IG26" s="172">
        <f t="shared" si="11"/>
        <v>0</v>
      </c>
    </row>
    <row r="27" spans="1:241" x14ac:dyDescent="0.25">
      <c r="A27" s="165">
        <v>22</v>
      </c>
      <c r="B27" s="166">
        <f>+Menu!$D$6</f>
        <v>0</v>
      </c>
      <c r="C27" s="167" t="str">
        <f>+Menu!$B30</f>
        <v/>
      </c>
      <c r="D27" s="168"/>
      <c r="E27" s="169">
        <f>+'TB-10'!B1445</f>
        <v>0</v>
      </c>
      <c r="F27" s="169">
        <f>+'TB-10'!C1445</f>
        <v>0</v>
      </c>
      <c r="G27" s="170">
        <f t="shared" si="12"/>
        <v>0</v>
      </c>
      <c r="H27" s="169">
        <f>+'TB-10'!D1445</f>
        <v>0</v>
      </c>
      <c r="I27" s="169">
        <f>+'TB-10'!E1445</f>
        <v>0</v>
      </c>
      <c r="J27" s="170">
        <f t="shared" si="13"/>
        <v>0</v>
      </c>
      <c r="K27" s="169">
        <f>+'TB-10'!F1445</f>
        <v>0</v>
      </c>
      <c r="L27" s="169">
        <f>+'TB-10'!G1445</f>
        <v>0</v>
      </c>
      <c r="M27" s="170">
        <f t="shared" si="14"/>
        <v>0</v>
      </c>
      <c r="N27" s="169">
        <f>+'TB-10'!H1445</f>
        <v>0</v>
      </c>
      <c r="O27" s="169">
        <f>+'TB-10'!I1445</f>
        <v>0</v>
      </c>
      <c r="P27" s="170">
        <f t="shared" si="15"/>
        <v>0</v>
      </c>
      <c r="Q27" s="169">
        <f>+'TB-10'!J1445</f>
        <v>0</v>
      </c>
      <c r="R27" s="169">
        <f>+'TB-10'!K1445</f>
        <v>0</v>
      </c>
      <c r="S27" s="170">
        <f t="shared" si="16"/>
        <v>0</v>
      </c>
      <c r="T27" s="169">
        <f>+'TB-10'!L1445</f>
        <v>0</v>
      </c>
      <c r="U27" s="169">
        <f>+'TB-10'!M1445</f>
        <v>0</v>
      </c>
      <c r="V27" s="170">
        <f t="shared" si="17"/>
        <v>0</v>
      </c>
      <c r="W27" s="169">
        <f>+'TB-10'!N1445</f>
        <v>0</v>
      </c>
      <c r="X27" s="169">
        <f>+'TB-10'!O1445</f>
        <v>0</v>
      </c>
      <c r="Y27" s="170">
        <f t="shared" si="18"/>
        <v>0</v>
      </c>
      <c r="Z27" s="169">
        <f>+'TB-10'!P1445</f>
        <v>0</v>
      </c>
      <c r="AA27" s="169">
        <f>+'TB-10'!Q1445</f>
        <v>0</v>
      </c>
      <c r="AB27" s="170">
        <f t="shared" si="19"/>
        <v>0</v>
      </c>
      <c r="AC27" s="169">
        <f>+'TB-10'!R1445</f>
        <v>0</v>
      </c>
      <c r="AD27" s="169">
        <f>+'TB-10'!S1445</f>
        <v>0</v>
      </c>
      <c r="AE27" s="170">
        <f t="shared" si="20"/>
        <v>0</v>
      </c>
      <c r="AF27" s="169">
        <f>+'TB-10'!T1445</f>
        <v>0</v>
      </c>
      <c r="AG27" s="169">
        <f>+'TB-10'!U1445</f>
        <v>0</v>
      </c>
      <c r="AH27" s="170">
        <f t="shared" si="21"/>
        <v>0</v>
      </c>
      <c r="AI27" s="169">
        <f>+'TB-10'!V1445</f>
        <v>0</v>
      </c>
      <c r="AJ27" s="169">
        <f>+'TB-10'!W1445</f>
        <v>0</v>
      </c>
      <c r="AK27" s="170">
        <f t="shared" si="22"/>
        <v>0</v>
      </c>
      <c r="AL27" s="169">
        <f>+'TB-10'!X1445</f>
        <v>0</v>
      </c>
      <c r="AM27" s="169">
        <f>+'TB-10'!Y1445</f>
        <v>0</v>
      </c>
      <c r="AN27" s="170">
        <f t="shared" si="23"/>
        <v>0</v>
      </c>
      <c r="AO27" s="169">
        <f>+'TB-10'!Z1445</f>
        <v>0</v>
      </c>
      <c r="AP27" s="169">
        <f>+'TB-10'!AA1445</f>
        <v>0</v>
      </c>
      <c r="AQ27" s="170">
        <f t="shared" si="24"/>
        <v>0</v>
      </c>
      <c r="AR27" s="169">
        <f>+'TB-10'!AB1445</f>
        <v>0</v>
      </c>
      <c r="AS27" s="169">
        <f>+'TB-10'!AC1445</f>
        <v>0</v>
      </c>
      <c r="AT27" s="170">
        <f t="shared" si="25"/>
        <v>0</v>
      </c>
      <c r="AU27" s="169">
        <f>+'TB-10'!AD1445</f>
        <v>0</v>
      </c>
      <c r="AV27" s="169">
        <f>+'TB-10'!AE1445</f>
        <v>0</v>
      </c>
      <c r="AW27" s="170">
        <f t="shared" si="26"/>
        <v>0</v>
      </c>
      <c r="AX27" s="169">
        <f>+'TB-10'!AF1445</f>
        <v>0</v>
      </c>
      <c r="AY27" s="169">
        <f>+'TB-10'!AG1445</f>
        <v>0</v>
      </c>
      <c r="AZ27" s="170">
        <f t="shared" si="27"/>
        <v>0</v>
      </c>
      <c r="BA27" s="169">
        <f>+'TB-10'!AH1445</f>
        <v>0</v>
      </c>
      <c r="BB27" s="169">
        <f>+'TB-10'!AI1445</f>
        <v>0</v>
      </c>
      <c r="BC27" s="170">
        <f t="shared" si="28"/>
        <v>0</v>
      </c>
      <c r="BD27" s="169">
        <f>+'TB-10'!AJ1445</f>
        <v>0</v>
      </c>
      <c r="BE27" s="169">
        <f>+'TB-10'!AK1445</f>
        <v>0</v>
      </c>
      <c r="BF27" s="171">
        <f t="shared" si="29"/>
        <v>0</v>
      </c>
      <c r="BG27" s="172">
        <f t="shared" si="0"/>
        <v>0</v>
      </c>
      <c r="BH27" s="172">
        <f t="shared" si="0"/>
        <v>0</v>
      </c>
      <c r="BI27" s="173">
        <f t="shared" si="1"/>
        <v>0</v>
      </c>
      <c r="BJ27" s="169">
        <f>+'TB-10'!B1448</f>
        <v>0</v>
      </c>
      <c r="BK27" s="169">
        <f>+'TB-10'!C1448</f>
        <v>0</v>
      </c>
      <c r="BL27" s="169">
        <f>+'TB-10'!B1450</f>
        <v>0</v>
      </c>
      <c r="BM27" s="169">
        <f>+'TB-10'!C1450</f>
        <v>0</v>
      </c>
      <c r="BN27" s="169">
        <f>+'TB-10'!B1452</f>
        <v>0</v>
      </c>
      <c r="BO27" s="169">
        <f>+'TB-10'!C1452</f>
        <v>0</v>
      </c>
      <c r="BP27" s="169">
        <f>+'TB-10'!B1454</f>
        <v>0</v>
      </c>
      <c r="BQ27" s="169">
        <f>+'TB-10'!C1454</f>
        <v>0</v>
      </c>
      <c r="BR27" s="169">
        <f>+'TB-10'!B1456</f>
        <v>0</v>
      </c>
      <c r="BS27" s="169">
        <f>+'TB-10'!C1456</f>
        <v>0</v>
      </c>
      <c r="BT27" s="169">
        <f>+'TB-10'!B1458</f>
        <v>0</v>
      </c>
      <c r="BU27" s="169">
        <f>+'TB-10'!C1458</f>
        <v>0</v>
      </c>
      <c r="BV27" s="169">
        <f>+'TB-10'!B1460</f>
        <v>0</v>
      </c>
      <c r="BW27" s="169">
        <f>+'TB-10'!C1460</f>
        <v>0</v>
      </c>
      <c r="BX27" s="169">
        <f>+'TB-10'!B1462</f>
        <v>0</v>
      </c>
      <c r="BY27" s="169">
        <f>+'TB-10'!C1462</f>
        <v>0</v>
      </c>
      <c r="BZ27" s="171">
        <f t="shared" si="2"/>
        <v>0</v>
      </c>
      <c r="CA27" s="171">
        <f t="shared" si="2"/>
        <v>0</v>
      </c>
      <c r="CB27" s="169">
        <f>+'TB-10'!D1448</f>
        <v>0</v>
      </c>
      <c r="CC27" s="169">
        <f>+'TB-10'!E1448</f>
        <v>0</v>
      </c>
      <c r="CD27" s="169">
        <f>+'TB-10'!D1450</f>
        <v>0</v>
      </c>
      <c r="CE27" s="169">
        <f>+'TB-10'!E1450</f>
        <v>0</v>
      </c>
      <c r="CF27" s="169">
        <f>+'TB-10'!D1452</f>
        <v>0</v>
      </c>
      <c r="CG27" s="169">
        <f>+'TB-10'!E1452</f>
        <v>0</v>
      </c>
      <c r="CH27" s="169">
        <f>+'TB-10'!D1454</f>
        <v>0</v>
      </c>
      <c r="CI27" s="169">
        <f>+'TB-10'!E1454</f>
        <v>0</v>
      </c>
      <c r="CJ27" s="169">
        <f>+'TB-10'!D1456</f>
        <v>0</v>
      </c>
      <c r="CK27" s="169">
        <f>+'TB-10'!E1456</f>
        <v>0</v>
      </c>
      <c r="CL27" s="169">
        <f>+'TB-10'!D1458</f>
        <v>0</v>
      </c>
      <c r="CM27" s="169">
        <f>+'TB-10'!E1458</f>
        <v>0</v>
      </c>
      <c r="CN27" s="169">
        <f>+'TB-10'!D1460</f>
        <v>0</v>
      </c>
      <c r="CO27" s="169">
        <f>+'TB-10'!E1460</f>
        <v>0</v>
      </c>
      <c r="CP27" s="169">
        <f>+'TB-10'!D1462</f>
        <v>0</v>
      </c>
      <c r="CQ27" s="169">
        <f>+'TB-10'!E1462</f>
        <v>0</v>
      </c>
      <c r="CR27" s="174">
        <f t="shared" si="3"/>
        <v>0</v>
      </c>
      <c r="CS27" s="174">
        <f t="shared" si="3"/>
        <v>0</v>
      </c>
      <c r="CT27" s="169">
        <f>+'TB-10'!F1448</f>
        <v>0</v>
      </c>
      <c r="CU27" s="169">
        <f>+'TB-10'!G1448</f>
        <v>0</v>
      </c>
      <c r="CV27" s="169">
        <f>+'TB-10'!F1450</f>
        <v>0</v>
      </c>
      <c r="CW27" s="169">
        <f>+'TB-10'!G1450</f>
        <v>0</v>
      </c>
      <c r="CX27" s="169">
        <f>+'TB-10'!F1452</f>
        <v>0</v>
      </c>
      <c r="CY27" s="169">
        <f>+'TB-10'!G1452</f>
        <v>0</v>
      </c>
      <c r="CZ27" s="169">
        <f>+'TB-10'!F1454</f>
        <v>0</v>
      </c>
      <c r="DA27" s="169">
        <f>+'TB-10'!G1454</f>
        <v>0</v>
      </c>
      <c r="DB27" s="169">
        <f>+'TB-10'!F1456</f>
        <v>0</v>
      </c>
      <c r="DC27" s="169">
        <f>+'TB-10'!G1456</f>
        <v>0</v>
      </c>
      <c r="DD27" s="169">
        <f>+'TB-10'!F1458</f>
        <v>0</v>
      </c>
      <c r="DE27" s="169">
        <f>+'TB-10'!G1458</f>
        <v>0</v>
      </c>
      <c r="DF27" s="169">
        <f>+'TB-10'!F1460</f>
        <v>0</v>
      </c>
      <c r="DG27" s="169">
        <f>+'TB-10'!G1460</f>
        <v>0</v>
      </c>
      <c r="DH27" s="169">
        <f>+'TB-10'!F1462</f>
        <v>0</v>
      </c>
      <c r="DI27" s="169">
        <f>+'TB-10'!G1462</f>
        <v>0</v>
      </c>
      <c r="DJ27" s="171">
        <f t="shared" si="4"/>
        <v>0</v>
      </c>
      <c r="DK27" s="173">
        <f t="shared" si="4"/>
        <v>0</v>
      </c>
      <c r="DL27" s="169">
        <f>+'TB-10'!H1448</f>
        <v>0</v>
      </c>
      <c r="DM27" s="169">
        <f>+'TB-10'!I1448</f>
        <v>0</v>
      </c>
      <c r="DN27" s="169">
        <f>+'TB-10'!H1450</f>
        <v>0</v>
      </c>
      <c r="DO27" s="169">
        <f>+'TB-10'!I1450</f>
        <v>0</v>
      </c>
      <c r="DP27" s="169">
        <f>+'TB-10'!H1452</f>
        <v>0</v>
      </c>
      <c r="DQ27" s="169">
        <f>+'TB-10'!I1452</f>
        <v>0</v>
      </c>
      <c r="DR27" s="169">
        <f>+'TB-10'!H1454</f>
        <v>0</v>
      </c>
      <c r="DS27" s="169">
        <f>+'TB-10'!I1454</f>
        <v>0</v>
      </c>
      <c r="DT27" s="169">
        <f>+'TB-10'!H1456</f>
        <v>0</v>
      </c>
      <c r="DU27" s="169">
        <f>+'TB-10'!I1456</f>
        <v>0</v>
      </c>
      <c r="DV27" s="169">
        <f>+'TB-10'!H1458</f>
        <v>0</v>
      </c>
      <c r="DW27" s="169">
        <f>+'TB-10'!I1458</f>
        <v>0</v>
      </c>
      <c r="DX27" s="169">
        <f>+'TB-10'!H1460</f>
        <v>0</v>
      </c>
      <c r="DY27" s="169">
        <f>+'TB-10'!I1460</f>
        <v>0</v>
      </c>
      <c r="DZ27" s="169">
        <f>+'TB-10'!H1462</f>
        <v>0</v>
      </c>
      <c r="EA27" s="169">
        <f>+'TB-10'!I1462</f>
        <v>0</v>
      </c>
      <c r="EB27" s="171">
        <f t="shared" si="5"/>
        <v>0</v>
      </c>
      <c r="EC27" s="173">
        <f t="shared" si="5"/>
        <v>0</v>
      </c>
      <c r="ED27" s="169">
        <f>+'TB-10'!J1448</f>
        <v>0</v>
      </c>
      <c r="EE27" s="169">
        <f>+'TB-10'!K1448</f>
        <v>0</v>
      </c>
      <c r="EF27" s="169">
        <f>+'TB-10'!J1450</f>
        <v>0</v>
      </c>
      <c r="EG27" s="169">
        <f>+'TB-10'!K1450</f>
        <v>0</v>
      </c>
      <c r="EH27" s="169">
        <f>+'TB-10'!J1452</f>
        <v>0</v>
      </c>
      <c r="EI27" s="169">
        <f>+'TB-10'!K1452</f>
        <v>0</v>
      </c>
      <c r="EJ27" s="169">
        <f>+'TB-10'!J1454</f>
        <v>0</v>
      </c>
      <c r="EK27" s="169">
        <f>+'TB-10'!K1454</f>
        <v>0</v>
      </c>
      <c r="EL27" s="169">
        <f>+'TB-10'!J1456</f>
        <v>0</v>
      </c>
      <c r="EM27" s="169">
        <f>+'TB-10'!K1456</f>
        <v>0</v>
      </c>
      <c r="EN27" s="169">
        <f>+'TB-10'!J1458</f>
        <v>0</v>
      </c>
      <c r="EO27" s="169">
        <f>+'TB-10'!K1458</f>
        <v>0</v>
      </c>
      <c r="EP27" s="169">
        <f>+'TB-10'!J1460</f>
        <v>0</v>
      </c>
      <c r="EQ27" s="169">
        <f>+'TB-10'!K1460</f>
        <v>0</v>
      </c>
      <c r="ER27" s="169">
        <f>+'TB-10'!J1462</f>
        <v>0</v>
      </c>
      <c r="ES27" s="169">
        <f>+'TB-10'!K1462</f>
        <v>0</v>
      </c>
      <c r="ET27" s="171">
        <f t="shared" si="6"/>
        <v>0</v>
      </c>
      <c r="EU27" s="173">
        <f t="shared" si="6"/>
        <v>0</v>
      </c>
      <c r="EV27" s="169">
        <f>+'TB-10'!L1448</f>
        <v>0</v>
      </c>
      <c r="EW27" s="169">
        <f>+'TB-10'!M1448</f>
        <v>0</v>
      </c>
      <c r="EX27" s="169">
        <f>+'TB-10'!L1450</f>
        <v>0</v>
      </c>
      <c r="EY27" s="169">
        <f>+'TB-10'!M1450</f>
        <v>0</v>
      </c>
      <c r="EZ27" s="169">
        <f>+'TB-10'!L1452</f>
        <v>0</v>
      </c>
      <c r="FA27" s="169">
        <f>+'TB-10'!M1452</f>
        <v>0</v>
      </c>
      <c r="FB27" s="169">
        <f>+'TB-10'!L1454</f>
        <v>0</v>
      </c>
      <c r="FC27" s="169">
        <f>+'TB-10'!M1454</f>
        <v>0</v>
      </c>
      <c r="FD27" s="169">
        <f>+'TB-10'!L1456</f>
        <v>0</v>
      </c>
      <c r="FE27" s="169">
        <f>+'TB-10'!M1456</f>
        <v>0</v>
      </c>
      <c r="FF27" s="169">
        <f>+'TB-10'!L1458</f>
        <v>0</v>
      </c>
      <c r="FG27" s="169">
        <f>+'TB-10'!M1458</f>
        <v>0</v>
      </c>
      <c r="FH27" s="169">
        <f>+'TB-10'!L1460</f>
        <v>0</v>
      </c>
      <c r="FI27" s="169">
        <f>+'TB-10'!M1460</f>
        <v>0</v>
      </c>
      <c r="FJ27" s="169">
        <f>+'TB-10'!L1462</f>
        <v>0</v>
      </c>
      <c r="FK27" s="169">
        <f>+'TB-10'!M1462</f>
        <v>0</v>
      </c>
      <c r="FL27" s="171">
        <f t="shared" si="7"/>
        <v>0</v>
      </c>
      <c r="FM27" s="173">
        <f t="shared" si="7"/>
        <v>0</v>
      </c>
      <c r="FN27" s="169">
        <f>+'TB-10'!N1448</f>
        <v>0</v>
      </c>
      <c r="FO27" s="169">
        <f>+'TB-10'!O1448</f>
        <v>0</v>
      </c>
      <c r="FP27" s="169">
        <f>+'TB-10'!N1450</f>
        <v>0</v>
      </c>
      <c r="FQ27" s="169">
        <f>+'TB-10'!O1450</f>
        <v>0</v>
      </c>
      <c r="FR27" s="169">
        <f>+'TB-10'!N1452</f>
        <v>0</v>
      </c>
      <c r="FS27" s="169">
        <f>+'TB-10'!O1452</f>
        <v>0</v>
      </c>
      <c r="FT27" s="169">
        <f>+'TB-10'!N1454</f>
        <v>0</v>
      </c>
      <c r="FU27" s="169">
        <f>+'TB-10'!O1454</f>
        <v>0</v>
      </c>
      <c r="FV27" s="169">
        <f>+'TB-10'!N1456</f>
        <v>0</v>
      </c>
      <c r="FW27" s="169">
        <f>+'TB-10'!O1456</f>
        <v>0</v>
      </c>
      <c r="FX27" s="169">
        <f>+'TB-10'!N1458</f>
        <v>0</v>
      </c>
      <c r="FY27" s="169">
        <f>+'TB-10'!O1458</f>
        <v>0</v>
      </c>
      <c r="FZ27" s="169">
        <f>+'TB-10'!N1460</f>
        <v>0</v>
      </c>
      <c r="GA27" s="169">
        <f>+'TB-10'!O1460</f>
        <v>0</v>
      </c>
      <c r="GB27" s="169">
        <f>+'TB-10'!N1462</f>
        <v>0</v>
      </c>
      <c r="GC27" s="169">
        <f>+'TB-10'!O1462</f>
        <v>0</v>
      </c>
      <c r="GD27" s="171">
        <f t="shared" si="8"/>
        <v>0</v>
      </c>
      <c r="GE27" s="173">
        <f t="shared" si="8"/>
        <v>0</v>
      </c>
      <c r="GF27" s="169">
        <f>+'TB-10'!P1448</f>
        <v>0</v>
      </c>
      <c r="GG27" s="169">
        <f>+'TB-10'!Q1448</f>
        <v>0</v>
      </c>
      <c r="GH27" s="169">
        <f>+'TB-10'!P1450</f>
        <v>0</v>
      </c>
      <c r="GI27" s="169">
        <f>+'TB-10'!Q1450</f>
        <v>0</v>
      </c>
      <c r="GJ27" s="169">
        <f>+'TB-10'!P1452</f>
        <v>0</v>
      </c>
      <c r="GK27" s="169">
        <f>+'TB-10'!Q1452</f>
        <v>0</v>
      </c>
      <c r="GL27" s="169">
        <f>+'TB-10'!P1454</f>
        <v>0</v>
      </c>
      <c r="GM27" s="169">
        <f>+'TB-10'!Q1454</f>
        <v>0</v>
      </c>
      <c r="GN27" s="169">
        <f>+'TB-10'!P1456</f>
        <v>0</v>
      </c>
      <c r="GO27" s="169">
        <f>+'TB-10'!Q1456</f>
        <v>0</v>
      </c>
      <c r="GP27" s="169">
        <f>+'TB-10'!P1458</f>
        <v>0</v>
      </c>
      <c r="GQ27" s="169">
        <f>+'TB-10'!Q1458</f>
        <v>0</v>
      </c>
      <c r="GR27" s="169">
        <f>+'TB-10'!P1460</f>
        <v>0</v>
      </c>
      <c r="GS27" s="169">
        <f>+'TB-10'!Q1460</f>
        <v>0</v>
      </c>
      <c r="GT27" s="169">
        <f>+'TB-10'!P1462</f>
        <v>0</v>
      </c>
      <c r="GU27" s="169">
        <f>+'TB-10'!Q1462</f>
        <v>0</v>
      </c>
      <c r="GV27" s="171">
        <f t="shared" si="9"/>
        <v>0</v>
      </c>
      <c r="GW27" s="173">
        <f t="shared" si="9"/>
        <v>0</v>
      </c>
      <c r="GX27" s="169">
        <f>+'TB-10'!R1448</f>
        <v>0</v>
      </c>
      <c r="GY27" s="169">
        <f>+'TB-10'!S1448</f>
        <v>0</v>
      </c>
      <c r="GZ27" s="169">
        <f>+'TB-10'!R1450</f>
        <v>0</v>
      </c>
      <c r="HA27" s="169">
        <f>+'TB-10'!S1450</f>
        <v>0</v>
      </c>
      <c r="HB27" s="169">
        <f>+'TB-10'!R1452</f>
        <v>0</v>
      </c>
      <c r="HC27" s="169">
        <f>+'TB-10'!S1452</f>
        <v>0</v>
      </c>
      <c r="HD27" s="169">
        <f>+'TB-10'!R1454</f>
        <v>0</v>
      </c>
      <c r="HE27" s="169">
        <f>+'TB-10'!S1454</f>
        <v>0</v>
      </c>
      <c r="HF27" s="169">
        <f>+'TB-10'!R1456</f>
        <v>0</v>
      </c>
      <c r="HG27" s="169">
        <f>+'TB-10'!S1456</f>
        <v>0</v>
      </c>
      <c r="HH27" s="169">
        <f>+'TB-10'!R1458</f>
        <v>0</v>
      </c>
      <c r="HI27" s="169">
        <f>+'TB-10'!S1458</f>
        <v>0</v>
      </c>
      <c r="HJ27" s="169">
        <f>+'TB-10'!R1460</f>
        <v>0</v>
      </c>
      <c r="HK27" s="169">
        <f>+'TB-10'!S1460</f>
        <v>0</v>
      </c>
      <c r="HL27" s="169">
        <f>+'TB-10'!R1462</f>
        <v>0</v>
      </c>
      <c r="HM27" s="169">
        <f>+'TB-10'!S1462</f>
        <v>0</v>
      </c>
      <c r="HN27" s="171">
        <f t="shared" si="10"/>
        <v>0</v>
      </c>
      <c r="HO27" s="173">
        <f t="shared" si="10"/>
        <v>0</v>
      </c>
      <c r="HP27" s="169">
        <f>+'TB-10'!T1448</f>
        <v>0</v>
      </c>
      <c r="HQ27" s="169">
        <f>+'TB-10'!U1448</f>
        <v>0</v>
      </c>
      <c r="HR27" s="169">
        <f>+'TB-10'!T1450</f>
        <v>0</v>
      </c>
      <c r="HS27" s="169">
        <f>+'TB-10'!U1450</f>
        <v>0</v>
      </c>
      <c r="HT27" s="169">
        <f>+'TB-10'!T1452</f>
        <v>0</v>
      </c>
      <c r="HU27" s="169">
        <f>+'TB-10'!U1452</f>
        <v>0</v>
      </c>
      <c r="HV27" s="169">
        <f>+'TB-10'!T1454</f>
        <v>0</v>
      </c>
      <c r="HW27" s="169">
        <f>+'TB-10'!U1454</f>
        <v>0</v>
      </c>
      <c r="HX27" s="169">
        <f>+'TB-10'!T1456</f>
        <v>0</v>
      </c>
      <c r="HY27" s="169">
        <f>+'TB-10'!U1456</f>
        <v>0</v>
      </c>
      <c r="HZ27" s="169">
        <f>+'TB-10'!T1458</f>
        <v>0</v>
      </c>
      <c r="IA27" s="169">
        <f>+'TB-10'!U1458</f>
        <v>0</v>
      </c>
      <c r="IB27" s="169">
        <f>+'TB-10'!T1460</f>
        <v>0</v>
      </c>
      <c r="IC27" s="169">
        <f>+'TB-10'!U1460</f>
        <v>0</v>
      </c>
      <c r="ID27" s="169">
        <f>+'TB-10'!T1462</f>
        <v>0</v>
      </c>
      <c r="IE27" s="169">
        <f>+'TB-10'!U1462</f>
        <v>0</v>
      </c>
      <c r="IF27" s="171">
        <f t="shared" si="11"/>
        <v>0</v>
      </c>
      <c r="IG27" s="172">
        <f t="shared" si="11"/>
        <v>0</v>
      </c>
    </row>
    <row r="28" spans="1:241" x14ac:dyDescent="0.25">
      <c r="A28" s="165">
        <v>23</v>
      </c>
      <c r="B28" s="166">
        <f>+Menu!$D$6</f>
        <v>0</v>
      </c>
      <c r="C28" s="167" t="str">
        <f>+Menu!$B31</f>
        <v/>
      </c>
      <c r="D28" s="168"/>
      <c r="E28" s="169">
        <f>+'TB-10'!B1513</f>
        <v>0</v>
      </c>
      <c r="F28" s="169">
        <f>+'TB-10'!C1513</f>
        <v>0</v>
      </c>
      <c r="G28" s="170">
        <f t="shared" si="12"/>
        <v>0</v>
      </c>
      <c r="H28" s="169">
        <f>+'TB-10'!D1513</f>
        <v>0</v>
      </c>
      <c r="I28" s="169">
        <f>+'TB-10'!E1513</f>
        <v>0</v>
      </c>
      <c r="J28" s="170">
        <f t="shared" si="13"/>
        <v>0</v>
      </c>
      <c r="K28" s="169">
        <f>+'TB-10'!F1513</f>
        <v>0</v>
      </c>
      <c r="L28" s="169">
        <f>+'TB-10'!G1513</f>
        <v>0</v>
      </c>
      <c r="M28" s="170">
        <f t="shared" si="14"/>
        <v>0</v>
      </c>
      <c r="N28" s="169">
        <f>+'TB-10'!H1513</f>
        <v>0</v>
      </c>
      <c r="O28" s="169">
        <f>+'TB-10'!I1513</f>
        <v>0</v>
      </c>
      <c r="P28" s="170">
        <f t="shared" si="15"/>
        <v>0</v>
      </c>
      <c r="Q28" s="169">
        <f>+'TB-10'!J1513</f>
        <v>0</v>
      </c>
      <c r="R28" s="169">
        <f>+'TB-10'!K1513</f>
        <v>0</v>
      </c>
      <c r="S28" s="170">
        <f t="shared" si="16"/>
        <v>0</v>
      </c>
      <c r="T28" s="169">
        <f>+'TB-10'!L1513</f>
        <v>0</v>
      </c>
      <c r="U28" s="169">
        <f>+'TB-10'!M1513</f>
        <v>0</v>
      </c>
      <c r="V28" s="170">
        <f t="shared" si="17"/>
        <v>0</v>
      </c>
      <c r="W28" s="169">
        <f>+'TB-10'!N1513</f>
        <v>0</v>
      </c>
      <c r="X28" s="169">
        <f>+'TB-10'!O1513</f>
        <v>0</v>
      </c>
      <c r="Y28" s="170">
        <f t="shared" si="18"/>
        <v>0</v>
      </c>
      <c r="Z28" s="169">
        <f>+'TB-10'!P1513</f>
        <v>0</v>
      </c>
      <c r="AA28" s="169">
        <f>+'TB-10'!Q1513</f>
        <v>0</v>
      </c>
      <c r="AB28" s="170">
        <f t="shared" si="19"/>
        <v>0</v>
      </c>
      <c r="AC28" s="169">
        <f>+'TB-10'!R1513</f>
        <v>0</v>
      </c>
      <c r="AD28" s="169">
        <f>+'TB-10'!S1513</f>
        <v>0</v>
      </c>
      <c r="AE28" s="170">
        <f t="shared" si="20"/>
        <v>0</v>
      </c>
      <c r="AF28" s="169">
        <f>+'TB-10'!T1513</f>
        <v>0</v>
      </c>
      <c r="AG28" s="169">
        <f>+'TB-10'!U1513</f>
        <v>0</v>
      </c>
      <c r="AH28" s="170">
        <f t="shared" si="21"/>
        <v>0</v>
      </c>
      <c r="AI28" s="169">
        <f>+'TB-10'!V1513</f>
        <v>0</v>
      </c>
      <c r="AJ28" s="169">
        <f>+'TB-10'!W1513</f>
        <v>0</v>
      </c>
      <c r="AK28" s="170">
        <f t="shared" si="22"/>
        <v>0</v>
      </c>
      <c r="AL28" s="169">
        <f>+'TB-10'!X1513</f>
        <v>0</v>
      </c>
      <c r="AM28" s="169">
        <f>+'TB-10'!Y1513</f>
        <v>0</v>
      </c>
      <c r="AN28" s="170">
        <f t="shared" si="23"/>
        <v>0</v>
      </c>
      <c r="AO28" s="169">
        <f>+'TB-10'!Z1513</f>
        <v>0</v>
      </c>
      <c r="AP28" s="169">
        <f>+'TB-10'!AA1513</f>
        <v>0</v>
      </c>
      <c r="AQ28" s="170">
        <f t="shared" si="24"/>
        <v>0</v>
      </c>
      <c r="AR28" s="169">
        <f>+'TB-10'!AB1513</f>
        <v>0</v>
      </c>
      <c r="AS28" s="169">
        <f>+'TB-10'!AC1513</f>
        <v>0</v>
      </c>
      <c r="AT28" s="170">
        <f t="shared" si="25"/>
        <v>0</v>
      </c>
      <c r="AU28" s="169">
        <f>+'TB-10'!AD1513</f>
        <v>0</v>
      </c>
      <c r="AV28" s="169">
        <f>+'TB-10'!AE1513</f>
        <v>0</v>
      </c>
      <c r="AW28" s="170">
        <f t="shared" si="26"/>
        <v>0</v>
      </c>
      <c r="AX28" s="169">
        <f>+'TB-10'!AF1513</f>
        <v>0</v>
      </c>
      <c r="AY28" s="169">
        <f>+'TB-10'!AG1513</f>
        <v>0</v>
      </c>
      <c r="AZ28" s="170">
        <f t="shared" si="27"/>
        <v>0</v>
      </c>
      <c r="BA28" s="169">
        <f>+'TB-10'!AH1513</f>
        <v>0</v>
      </c>
      <c r="BB28" s="169">
        <f>+'TB-10'!AI1513</f>
        <v>0</v>
      </c>
      <c r="BC28" s="170">
        <f t="shared" si="28"/>
        <v>0</v>
      </c>
      <c r="BD28" s="169">
        <f>+'TB-10'!AJ1513</f>
        <v>0</v>
      </c>
      <c r="BE28" s="169">
        <f>+'TB-10'!AK1513</f>
        <v>0</v>
      </c>
      <c r="BF28" s="171">
        <f t="shared" si="29"/>
        <v>0</v>
      </c>
      <c r="BG28" s="172">
        <f t="shared" si="0"/>
        <v>0</v>
      </c>
      <c r="BH28" s="172">
        <f t="shared" si="0"/>
        <v>0</v>
      </c>
      <c r="BI28" s="173">
        <f t="shared" si="1"/>
        <v>0</v>
      </c>
      <c r="BJ28" s="169">
        <f>+'TB-10'!B1516</f>
        <v>0</v>
      </c>
      <c r="BK28" s="169">
        <f>+'TB-10'!C1516</f>
        <v>0</v>
      </c>
      <c r="BL28" s="169">
        <f>+'TB-10'!B1518</f>
        <v>0</v>
      </c>
      <c r="BM28" s="169">
        <f>+'TB-10'!C1518</f>
        <v>0</v>
      </c>
      <c r="BN28" s="169">
        <f>+'TB-10'!B1520</f>
        <v>0</v>
      </c>
      <c r="BO28" s="169">
        <f>+'TB-10'!C1520</f>
        <v>0</v>
      </c>
      <c r="BP28" s="169">
        <f>+'TB-10'!B1522</f>
        <v>0</v>
      </c>
      <c r="BQ28" s="169">
        <f>+'TB-10'!C1522</f>
        <v>0</v>
      </c>
      <c r="BR28" s="169">
        <f>+'TB-10'!B1524</f>
        <v>0</v>
      </c>
      <c r="BS28" s="169">
        <f>+'TB-10'!C1524</f>
        <v>0</v>
      </c>
      <c r="BT28" s="169">
        <f>+'TB-10'!B1526</f>
        <v>0</v>
      </c>
      <c r="BU28" s="169">
        <f>+'TB-10'!C1526</f>
        <v>0</v>
      </c>
      <c r="BV28" s="169">
        <f>+'TB-10'!B1528</f>
        <v>0</v>
      </c>
      <c r="BW28" s="169">
        <f>+'TB-10'!C1528</f>
        <v>0</v>
      </c>
      <c r="BX28" s="169">
        <f>+'TB-10'!B1530</f>
        <v>0</v>
      </c>
      <c r="BY28" s="169">
        <f>+'TB-10'!C1530</f>
        <v>0</v>
      </c>
      <c r="BZ28" s="171">
        <f t="shared" si="2"/>
        <v>0</v>
      </c>
      <c r="CA28" s="171">
        <f t="shared" si="2"/>
        <v>0</v>
      </c>
      <c r="CB28" s="169">
        <f>+'TB-10'!D1516</f>
        <v>0</v>
      </c>
      <c r="CC28" s="169">
        <f>+'TB-10'!E1516</f>
        <v>0</v>
      </c>
      <c r="CD28" s="169">
        <f>+'TB-10'!D1518</f>
        <v>0</v>
      </c>
      <c r="CE28" s="169">
        <f>+'TB-10'!E1518</f>
        <v>0</v>
      </c>
      <c r="CF28" s="169">
        <f>+'TB-10'!D1520</f>
        <v>0</v>
      </c>
      <c r="CG28" s="169">
        <f>+'TB-10'!E1520</f>
        <v>0</v>
      </c>
      <c r="CH28" s="169">
        <f>+'TB-10'!D1522</f>
        <v>0</v>
      </c>
      <c r="CI28" s="169">
        <f>+'TB-10'!E1522</f>
        <v>0</v>
      </c>
      <c r="CJ28" s="169">
        <f>+'TB-10'!D1524</f>
        <v>0</v>
      </c>
      <c r="CK28" s="169">
        <f>+'TB-10'!E1524</f>
        <v>0</v>
      </c>
      <c r="CL28" s="169">
        <f>+'TB-10'!D1526</f>
        <v>0</v>
      </c>
      <c r="CM28" s="169">
        <f>+'TB-10'!E1526</f>
        <v>0</v>
      </c>
      <c r="CN28" s="169">
        <f>+'TB-10'!D1528</f>
        <v>0</v>
      </c>
      <c r="CO28" s="169">
        <f>+'TB-10'!E1528</f>
        <v>0</v>
      </c>
      <c r="CP28" s="169">
        <f>+'TB-10'!D1530</f>
        <v>0</v>
      </c>
      <c r="CQ28" s="169">
        <f>+'TB-10'!E1530</f>
        <v>0</v>
      </c>
      <c r="CR28" s="174">
        <f t="shared" si="3"/>
        <v>0</v>
      </c>
      <c r="CS28" s="174">
        <f t="shared" si="3"/>
        <v>0</v>
      </c>
      <c r="CT28" s="169">
        <f>+'TB-10'!F1516</f>
        <v>0</v>
      </c>
      <c r="CU28" s="169">
        <f>+'TB-10'!G1516</f>
        <v>0</v>
      </c>
      <c r="CV28" s="169">
        <f>+'TB-10'!F1518</f>
        <v>0</v>
      </c>
      <c r="CW28" s="169">
        <f>+'TB-10'!G1518</f>
        <v>0</v>
      </c>
      <c r="CX28" s="169">
        <f>+'TB-10'!F1520</f>
        <v>0</v>
      </c>
      <c r="CY28" s="169">
        <f>+'TB-10'!G1520</f>
        <v>0</v>
      </c>
      <c r="CZ28" s="169">
        <f>+'TB-10'!F1522</f>
        <v>0</v>
      </c>
      <c r="DA28" s="169">
        <f>+'TB-10'!G1522</f>
        <v>0</v>
      </c>
      <c r="DB28" s="169">
        <f>+'TB-10'!F1524</f>
        <v>0</v>
      </c>
      <c r="DC28" s="169">
        <f>+'TB-10'!G1524</f>
        <v>0</v>
      </c>
      <c r="DD28" s="169">
        <f>+'TB-10'!F1526</f>
        <v>0</v>
      </c>
      <c r="DE28" s="169">
        <f>+'TB-10'!G1526</f>
        <v>0</v>
      </c>
      <c r="DF28" s="169">
        <f>+'TB-10'!F1528</f>
        <v>0</v>
      </c>
      <c r="DG28" s="169">
        <f>+'TB-10'!G1528</f>
        <v>0</v>
      </c>
      <c r="DH28" s="169">
        <f>+'TB-10'!F1530</f>
        <v>0</v>
      </c>
      <c r="DI28" s="169">
        <f>+'TB-10'!G1530</f>
        <v>0</v>
      </c>
      <c r="DJ28" s="171">
        <f t="shared" si="4"/>
        <v>0</v>
      </c>
      <c r="DK28" s="173">
        <f t="shared" si="4"/>
        <v>0</v>
      </c>
      <c r="DL28" s="169">
        <f>+'TB-10'!H1516</f>
        <v>0</v>
      </c>
      <c r="DM28" s="169">
        <f>+'TB-10'!I1516</f>
        <v>0</v>
      </c>
      <c r="DN28" s="169">
        <f>+'TB-10'!H1518</f>
        <v>0</v>
      </c>
      <c r="DO28" s="169">
        <f>+'TB-10'!I1518</f>
        <v>0</v>
      </c>
      <c r="DP28" s="169">
        <f>+'TB-10'!H1520</f>
        <v>0</v>
      </c>
      <c r="DQ28" s="169">
        <f>+'TB-10'!I1520</f>
        <v>0</v>
      </c>
      <c r="DR28" s="169">
        <f>+'TB-10'!H1522</f>
        <v>0</v>
      </c>
      <c r="DS28" s="169">
        <f>+'TB-10'!I1522</f>
        <v>0</v>
      </c>
      <c r="DT28" s="169">
        <f>+'TB-10'!H1524</f>
        <v>0</v>
      </c>
      <c r="DU28" s="169">
        <f>+'TB-10'!I1524</f>
        <v>0</v>
      </c>
      <c r="DV28" s="169">
        <f>+'TB-10'!H1526</f>
        <v>0</v>
      </c>
      <c r="DW28" s="169">
        <f>+'TB-10'!I1526</f>
        <v>0</v>
      </c>
      <c r="DX28" s="169">
        <f>+'TB-10'!H1528</f>
        <v>0</v>
      </c>
      <c r="DY28" s="169">
        <f>+'TB-10'!I1528</f>
        <v>0</v>
      </c>
      <c r="DZ28" s="169">
        <f>+'TB-10'!H1530</f>
        <v>0</v>
      </c>
      <c r="EA28" s="169">
        <f>+'TB-10'!I1530</f>
        <v>0</v>
      </c>
      <c r="EB28" s="171">
        <f t="shared" si="5"/>
        <v>0</v>
      </c>
      <c r="EC28" s="173">
        <f t="shared" si="5"/>
        <v>0</v>
      </c>
      <c r="ED28" s="169">
        <f>+'TB-10'!J1516</f>
        <v>0</v>
      </c>
      <c r="EE28" s="169">
        <f>+'TB-10'!K1516</f>
        <v>0</v>
      </c>
      <c r="EF28" s="169">
        <f>+'TB-10'!J1518</f>
        <v>0</v>
      </c>
      <c r="EG28" s="169">
        <f>+'TB-10'!K1518</f>
        <v>0</v>
      </c>
      <c r="EH28" s="169">
        <f>+'TB-10'!J1520</f>
        <v>0</v>
      </c>
      <c r="EI28" s="169">
        <f>+'TB-10'!K1520</f>
        <v>0</v>
      </c>
      <c r="EJ28" s="169">
        <f>+'TB-10'!J1522</f>
        <v>0</v>
      </c>
      <c r="EK28" s="169">
        <f>+'TB-10'!K1522</f>
        <v>0</v>
      </c>
      <c r="EL28" s="169">
        <f>+'TB-10'!J1524</f>
        <v>0</v>
      </c>
      <c r="EM28" s="169">
        <f>+'TB-10'!K1524</f>
        <v>0</v>
      </c>
      <c r="EN28" s="169">
        <f>+'TB-10'!J1526</f>
        <v>0</v>
      </c>
      <c r="EO28" s="169">
        <f>+'TB-10'!K1526</f>
        <v>0</v>
      </c>
      <c r="EP28" s="169">
        <f>+'TB-10'!J1528</f>
        <v>0</v>
      </c>
      <c r="EQ28" s="169">
        <f>+'TB-10'!K1528</f>
        <v>0</v>
      </c>
      <c r="ER28" s="169">
        <f>+'TB-10'!J1530</f>
        <v>0</v>
      </c>
      <c r="ES28" s="169">
        <f>+'TB-10'!K1530</f>
        <v>0</v>
      </c>
      <c r="ET28" s="171">
        <f t="shared" si="6"/>
        <v>0</v>
      </c>
      <c r="EU28" s="173">
        <f t="shared" si="6"/>
        <v>0</v>
      </c>
      <c r="EV28" s="169">
        <f>+'TB-10'!L1516</f>
        <v>0</v>
      </c>
      <c r="EW28" s="169">
        <f>+'TB-10'!M1516</f>
        <v>0</v>
      </c>
      <c r="EX28" s="169">
        <f>+'TB-10'!L1518</f>
        <v>0</v>
      </c>
      <c r="EY28" s="169">
        <f>+'TB-10'!M1518</f>
        <v>0</v>
      </c>
      <c r="EZ28" s="169">
        <f>+'TB-10'!L1520</f>
        <v>0</v>
      </c>
      <c r="FA28" s="169">
        <f>+'TB-10'!M1520</f>
        <v>0</v>
      </c>
      <c r="FB28" s="169">
        <f>+'TB-10'!L1522</f>
        <v>0</v>
      </c>
      <c r="FC28" s="169">
        <f>+'TB-10'!M1522</f>
        <v>0</v>
      </c>
      <c r="FD28" s="169">
        <f>+'TB-10'!L1524</f>
        <v>0</v>
      </c>
      <c r="FE28" s="169">
        <f>+'TB-10'!M1524</f>
        <v>0</v>
      </c>
      <c r="FF28" s="169">
        <f>+'TB-10'!L1526</f>
        <v>0</v>
      </c>
      <c r="FG28" s="169">
        <f>+'TB-10'!M1526</f>
        <v>0</v>
      </c>
      <c r="FH28" s="169">
        <f>+'TB-10'!L1528</f>
        <v>0</v>
      </c>
      <c r="FI28" s="169">
        <f>+'TB-10'!M1528</f>
        <v>0</v>
      </c>
      <c r="FJ28" s="169">
        <f>+'TB-10'!L1530</f>
        <v>0</v>
      </c>
      <c r="FK28" s="169">
        <f>+'TB-10'!M1530</f>
        <v>0</v>
      </c>
      <c r="FL28" s="171">
        <f t="shared" si="7"/>
        <v>0</v>
      </c>
      <c r="FM28" s="173">
        <f t="shared" si="7"/>
        <v>0</v>
      </c>
      <c r="FN28" s="169">
        <f>+'TB-10'!N1516</f>
        <v>0</v>
      </c>
      <c r="FO28" s="169">
        <f>+'TB-10'!O1516</f>
        <v>0</v>
      </c>
      <c r="FP28" s="169">
        <f>+'TB-10'!N1518</f>
        <v>0</v>
      </c>
      <c r="FQ28" s="169">
        <f>+'TB-10'!O1518</f>
        <v>0</v>
      </c>
      <c r="FR28" s="169">
        <f>+'TB-10'!N1520</f>
        <v>0</v>
      </c>
      <c r="FS28" s="169">
        <f>+'TB-10'!O1520</f>
        <v>0</v>
      </c>
      <c r="FT28" s="169">
        <f>+'TB-10'!N1522</f>
        <v>0</v>
      </c>
      <c r="FU28" s="169">
        <f>+'TB-10'!O1522</f>
        <v>0</v>
      </c>
      <c r="FV28" s="169">
        <f>+'TB-10'!N1524</f>
        <v>0</v>
      </c>
      <c r="FW28" s="169">
        <f>+'TB-10'!O1524</f>
        <v>0</v>
      </c>
      <c r="FX28" s="169">
        <f>+'TB-10'!N1526</f>
        <v>0</v>
      </c>
      <c r="FY28" s="169">
        <f>+'TB-10'!O1526</f>
        <v>0</v>
      </c>
      <c r="FZ28" s="169">
        <f>+'TB-10'!N1528</f>
        <v>0</v>
      </c>
      <c r="GA28" s="169">
        <f>+'TB-10'!O1528</f>
        <v>0</v>
      </c>
      <c r="GB28" s="169">
        <f>+'TB-10'!N1530</f>
        <v>0</v>
      </c>
      <c r="GC28" s="169">
        <f>+'TB-10'!O1530</f>
        <v>0</v>
      </c>
      <c r="GD28" s="171">
        <f t="shared" si="8"/>
        <v>0</v>
      </c>
      <c r="GE28" s="173">
        <f t="shared" si="8"/>
        <v>0</v>
      </c>
      <c r="GF28" s="169">
        <f>+'TB-10'!P1516</f>
        <v>0</v>
      </c>
      <c r="GG28" s="169">
        <f>+'TB-10'!Q1516</f>
        <v>0</v>
      </c>
      <c r="GH28" s="169">
        <f>+'TB-10'!P1518</f>
        <v>0</v>
      </c>
      <c r="GI28" s="169">
        <f>+'TB-10'!Q1518</f>
        <v>0</v>
      </c>
      <c r="GJ28" s="169">
        <f>+'TB-10'!P1520</f>
        <v>0</v>
      </c>
      <c r="GK28" s="169">
        <f>+'TB-10'!Q1520</f>
        <v>0</v>
      </c>
      <c r="GL28" s="169">
        <f>+'TB-10'!P1522</f>
        <v>0</v>
      </c>
      <c r="GM28" s="169">
        <f>+'TB-10'!Q1522</f>
        <v>0</v>
      </c>
      <c r="GN28" s="169">
        <f>+'TB-10'!P1524</f>
        <v>0</v>
      </c>
      <c r="GO28" s="169">
        <f>+'TB-10'!Q1524</f>
        <v>0</v>
      </c>
      <c r="GP28" s="169">
        <f>+'TB-10'!P1526</f>
        <v>0</v>
      </c>
      <c r="GQ28" s="169">
        <f>+'TB-10'!Q1526</f>
        <v>0</v>
      </c>
      <c r="GR28" s="169">
        <f>+'TB-10'!P1528</f>
        <v>0</v>
      </c>
      <c r="GS28" s="169">
        <f>+'TB-10'!Q1528</f>
        <v>0</v>
      </c>
      <c r="GT28" s="169">
        <f>+'TB-10'!P1530</f>
        <v>0</v>
      </c>
      <c r="GU28" s="169">
        <f>+'TB-10'!Q1530</f>
        <v>0</v>
      </c>
      <c r="GV28" s="171">
        <f t="shared" si="9"/>
        <v>0</v>
      </c>
      <c r="GW28" s="173">
        <f t="shared" si="9"/>
        <v>0</v>
      </c>
      <c r="GX28" s="169">
        <f>+'TB-10'!R1516</f>
        <v>0</v>
      </c>
      <c r="GY28" s="169">
        <f>+'TB-10'!S1516</f>
        <v>0</v>
      </c>
      <c r="GZ28" s="169">
        <f>+'TB-10'!R1518</f>
        <v>0</v>
      </c>
      <c r="HA28" s="169">
        <f>+'TB-10'!S1518</f>
        <v>0</v>
      </c>
      <c r="HB28" s="169">
        <f>+'TB-10'!R1520</f>
        <v>0</v>
      </c>
      <c r="HC28" s="169">
        <f>+'TB-10'!S1520</f>
        <v>0</v>
      </c>
      <c r="HD28" s="169">
        <f>+'TB-10'!R1522</f>
        <v>0</v>
      </c>
      <c r="HE28" s="169">
        <f>+'TB-10'!S1522</f>
        <v>0</v>
      </c>
      <c r="HF28" s="169">
        <f>+'TB-10'!R1524</f>
        <v>0</v>
      </c>
      <c r="HG28" s="169">
        <f>+'TB-10'!S1524</f>
        <v>0</v>
      </c>
      <c r="HH28" s="169">
        <f>+'TB-10'!R1526</f>
        <v>0</v>
      </c>
      <c r="HI28" s="169">
        <f>+'TB-10'!S1526</f>
        <v>0</v>
      </c>
      <c r="HJ28" s="169">
        <f>+'TB-10'!R1528</f>
        <v>0</v>
      </c>
      <c r="HK28" s="169">
        <f>+'TB-10'!S1528</f>
        <v>0</v>
      </c>
      <c r="HL28" s="169">
        <f>+'TB-10'!R1530</f>
        <v>0</v>
      </c>
      <c r="HM28" s="169">
        <f>+'TB-10'!S1530</f>
        <v>0</v>
      </c>
      <c r="HN28" s="171">
        <f t="shared" si="10"/>
        <v>0</v>
      </c>
      <c r="HO28" s="173">
        <f t="shared" si="10"/>
        <v>0</v>
      </c>
      <c r="HP28" s="169">
        <f>+'TB-10'!T1516</f>
        <v>0</v>
      </c>
      <c r="HQ28" s="169">
        <f>+'TB-10'!U1516</f>
        <v>0</v>
      </c>
      <c r="HR28" s="169">
        <f>+'TB-10'!T1518</f>
        <v>0</v>
      </c>
      <c r="HS28" s="169">
        <f>+'TB-10'!U1518</f>
        <v>0</v>
      </c>
      <c r="HT28" s="169">
        <f>+'TB-10'!T1520</f>
        <v>0</v>
      </c>
      <c r="HU28" s="169">
        <f>+'TB-10'!U1520</f>
        <v>0</v>
      </c>
      <c r="HV28" s="169">
        <f>+'TB-10'!T1522</f>
        <v>0</v>
      </c>
      <c r="HW28" s="169">
        <f>+'TB-10'!U1522</f>
        <v>0</v>
      </c>
      <c r="HX28" s="169">
        <f>+'TB-10'!T1524</f>
        <v>0</v>
      </c>
      <c r="HY28" s="169">
        <f>+'TB-10'!U1524</f>
        <v>0</v>
      </c>
      <c r="HZ28" s="169">
        <f>+'TB-10'!T1526</f>
        <v>0</v>
      </c>
      <c r="IA28" s="169">
        <f>+'TB-10'!U1526</f>
        <v>0</v>
      </c>
      <c r="IB28" s="169">
        <f>+'TB-10'!T1528</f>
        <v>0</v>
      </c>
      <c r="IC28" s="169">
        <f>+'TB-10'!U1528</f>
        <v>0</v>
      </c>
      <c r="ID28" s="169">
        <f>+'TB-10'!T1530</f>
        <v>0</v>
      </c>
      <c r="IE28" s="169">
        <f>+'TB-10'!U1530</f>
        <v>0</v>
      </c>
      <c r="IF28" s="171">
        <f t="shared" si="11"/>
        <v>0</v>
      </c>
      <c r="IG28" s="172">
        <f t="shared" si="11"/>
        <v>0</v>
      </c>
    </row>
    <row r="29" spans="1:241" x14ac:dyDescent="0.25">
      <c r="A29" s="165">
        <v>24</v>
      </c>
      <c r="B29" s="166">
        <f>+Menu!$D$6</f>
        <v>0</v>
      </c>
      <c r="C29" s="167" t="str">
        <f>+Menu!$B32</f>
        <v/>
      </c>
      <c r="D29" s="168"/>
      <c r="E29" s="169">
        <f>+'TB-10'!B1581</f>
        <v>0</v>
      </c>
      <c r="F29" s="169">
        <f>+'TB-10'!C1581</f>
        <v>0</v>
      </c>
      <c r="G29" s="170">
        <f t="shared" si="12"/>
        <v>0</v>
      </c>
      <c r="H29" s="169">
        <f>+'TB-10'!D1581</f>
        <v>0</v>
      </c>
      <c r="I29" s="169">
        <f>+'TB-10'!E1581</f>
        <v>0</v>
      </c>
      <c r="J29" s="170">
        <f t="shared" si="13"/>
        <v>0</v>
      </c>
      <c r="K29" s="169">
        <f>+'TB-10'!F1581</f>
        <v>0</v>
      </c>
      <c r="L29" s="169">
        <f>+'TB-10'!G1581</f>
        <v>0</v>
      </c>
      <c r="M29" s="170">
        <f t="shared" si="14"/>
        <v>0</v>
      </c>
      <c r="N29" s="169">
        <f>+'TB-10'!H1581</f>
        <v>0</v>
      </c>
      <c r="O29" s="169">
        <f>+'TB-10'!I1581</f>
        <v>0</v>
      </c>
      <c r="P29" s="170">
        <f t="shared" si="15"/>
        <v>0</v>
      </c>
      <c r="Q29" s="169">
        <f>+'TB-10'!J1581</f>
        <v>0</v>
      </c>
      <c r="R29" s="169">
        <f>+'TB-10'!K1581</f>
        <v>0</v>
      </c>
      <c r="S29" s="170">
        <f t="shared" si="16"/>
        <v>0</v>
      </c>
      <c r="T29" s="169">
        <f>+'TB-10'!L1581</f>
        <v>0</v>
      </c>
      <c r="U29" s="169">
        <f>+'TB-10'!M1581</f>
        <v>0</v>
      </c>
      <c r="V29" s="170">
        <f t="shared" si="17"/>
        <v>0</v>
      </c>
      <c r="W29" s="169">
        <f>+'TB-10'!N1581</f>
        <v>0</v>
      </c>
      <c r="X29" s="169">
        <f>+'TB-10'!O1581</f>
        <v>0</v>
      </c>
      <c r="Y29" s="170">
        <f t="shared" si="18"/>
        <v>0</v>
      </c>
      <c r="Z29" s="169">
        <f>+'TB-10'!P1581</f>
        <v>0</v>
      </c>
      <c r="AA29" s="169">
        <f>+'TB-10'!Q1581</f>
        <v>0</v>
      </c>
      <c r="AB29" s="170">
        <f t="shared" si="19"/>
        <v>0</v>
      </c>
      <c r="AC29" s="169">
        <f>+'TB-10'!R1581</f>
        <v>0</v>
      </c>
      <c r="AD29" s="169">
        <f>+'TB-10'!S1581</f>
        <v>0</v>
      </c>
      <c r="AE29" s="170">
        <f t="shared" si="20"/>
        <v>0</v>
      </c>
      <c r="AF29" s="169">
        <f>+'TB-10'!T1581</f>
        <v>0</v>
      </c>
      <c r="AG29" s="169">
        <f>+'TB-10'!U1581</f>
        <v>0</v>
      </c>
      <c r="AH29" s="170">
        <f t="shared" si="21"/>
        <v>0</v>
      </c>
      <c r="AI29" s="169">
        <f>+'TB-10'!V1581</f>
        <v>0</v>
      </c>
      <c r="AJ29" s="169">
        <f>+'TB-10'!W1581</f>
        <v>0</v>
      </c>
      <c r="AK29" s="170">
        <f t="shared" si="22"/>
        <v>0</v>
      </c>
      <c r="AL29" s="169">
        <f>+'TB-10'!X1581</f>
        <v>0</v>
      </c>
      <c r="AM29" s="169">
        <f>+'TB-10'!Y1581</f>
        <v>0</v>
      </c>
      <c r="AN29" s="170">
        <f t="shared" si="23"/>
        <v>0</v>
      </c>
      <c r="AO29" s="169">
        <f>+'TB-10'!Z1581</f>
        <v>0</v>
      </c>
      <c r="AP29" s="169">
        <f>+'TB-10'!AA1581</f>
        <v>0</v>
      </c>
      <c r="AQ29" s="170">
        <f t="shared" si="24"/>
        <v>0</v>
      </c>
      <c r="AR29" s="169">
        <f>+'TB-10'!AB1581</f>
        <v>0</v>
      </c>
      <c r="AS29" s="169">
        <f>+'TB-10'!AC1581</f>
        <v>0</v>
      </c>
      <c r="AT29" s="170">
        <f t="shared" si="25"/>
        <v>0</v>
      </c>
      <c r="AU29" s="169">
        <f>+'TB-10'!AD1581</f>
        <v>0</v>
      </c>
      <c r="AV29" s="169">
        <f>+'TB-10'!AE1581</f>
        <v>0</v>
      </c>
      <c r="AW29" s="170">
        <f t="shared" si="26"/>
        <v>0</v>
      </c>
      <c r="AX29" s="169">
        <f>+'TB-10'!AF1581</f>
        <v>0</v>
      </c>
      <c r="AY29" s="169">
        <f>+'TB-10'!AG1581</f>
        <v>0</v>
      </c>
      <c r="AZ29" s="170">
        <f t="shared" si="27"/>
        <v>0</v>
      </c>
      <c r="BA29" s="169">
        <f>+'TB-10'!AH1581</f>
        <v>0</v>
      </c>
      <c r="BB29" s="169">
        <f>+'TB-10'!AI1581</f>
        <v>0</v>
      </c>
      <c r="BC29" s="170">
        <f t="shared" si="28"/>
        <v>0</v>
      </c>
      <c r="BD29" s="169">
        <f>+'TB-10'!AJ1581</f>
        <v>0</v>
      </c>
      <c r="BE29" s="169">
        <f>+'TB-10'!AK1581</f>
        <v>0</v>
      </c>
      <c r="BF29" s="171">
        <f t="shared" si="29"/>
        <v>0</v>
      </c>
      <c r="BG29" s="172">
        <f t="shared" si="0"/>
        <v>0</v>
      </c>
      <c r="BH29" s="172">
        <f t="shared" si="0"/>
        <v>0</v>
      </c>
      <c r="BI29" s="173">
        <f t="shared" si="1"/>
        <v>0</v>
      </c>
      <c r="BJ29" s="169">
        <f>+'TB-10'!B1584</f>
        <v>0</v>
      </c>
      <c r="BK29" s="169">
        <f>+'TB-10'!C1584</f>
        <v>0</v>
      </c>
      <c r="BL29" s="169">
        <f>+'TB-10'!B1586</f>
        <v>0</v>
      </c>
      <c r="BM29" s="169">
        <f>+'TB-10'!C1586</f>
        <v>0</v>
      </c>
      <c r="BN29" s="169">
        <f>+'TB-10'!B1588</f>
        <v>0</v>
      </c>
      <c r="BO29" s="169">
        <f>+'TB-10'!C1588</f>
        <v>0</v>
      </c>
      <c r="BP29" s="169">
        <f>+'TB-10'!B1590</f>
        <v>0</v>
      </c>
      <c r="BQ29" s="169">
        <f>+'TB-10'!C1590</f>
        <v>0</v>
      </c>
      <c r="BR29" s="169">
        <f>+'TB-10'!B1592</f>
        <v>0</v>
      </c>
      <c r="BS29" s="169">
        <f>+'TB-10'!C1592</f>
        <v>0</v>
      </c>
      <c r="BT29" s="169">
        <f>+'TB-10'!B1594</f>
        <v>0</v>
      </c>
      <c r="BU29" s="169">
        <f>+'TB-10'!C1594</f>
        <v>0</v>
      </c>
      <c r="BV29" s="169">
        <f>+'TB-10'!B1596</f>
        <v>0</v>
      </c>
      <c r="BW29" s="169">
        <f>+'TB-10'!C1596</f>
        <v>0</v>
      </c>
      <c r="BX29" s="169">
        <f>+'TB-10'!B1598</f>
        <v>0</v>
      </c>
      <c r="BY29" s="169">
        <f>+'TB-10'!C1598</f>
        <v>0</v>
      </c>
      <c r="BZ29" s="171">
        <f t="shared" si="2"/>
        <v>0</v>
      </c>
      <c r="CA29" s="171">
        <f t="shared" si="2"/>
        <v>0</v>
      </c>
      <c r="CB29" s="169">
        <f>+'TB-10'!D1584</f>
        <v>0</v>
      </c>
      <c r="CC29" s="169">
        <f>+'TB-10'!E1584</f>
        <v>0</v>
      </c>
      <c r="CD29" s="169">
        <f>+'TB-10'!D1586</f>
        <v>0</v>
      </c>
      <c r="CE29" s="169">
        <f>+'TB-10'!E1586</f>
        <v>0</v>
      </c>
      <c r="CF29" s="169">
        <f>+'TB-10'!D1588</f>
        <v>0</v>
      </c>
      <c r="CG29" s="169">
        <f>+'TB-10'!E1588</f>
        <v>0</v>
      </c>
      <c r="CH29" s="169">
        <f>+'TB-10'!D1590</f>
        <v>0</v>
      </c>
      <c r="CI29" s="169">
        <f>+'TB-10'!E1590</f>
        <v>0</v>
      </c>
      <c r="CJ29" s="169">
        <f>+'TB-10'!D1592</f>
        <v>0</v>
      </c>
      <c r="CK29" s="169">
        <f>+'TB-10'!E1592</f>
        <v>0</v>
      </c>
      <c r="CL29" s="169">
        <f>+'TB-10'!D1594</f>
        <v>0</v>
      </c>
      <c r="CM29" s="169">
        <f>+'TB-10'!E1594</f>
        <v>0</v>
      </c>
      <c r="CN29" s="169">
        <f>+'TB-10'!D1596</f>
        <v>0</v>
      </c>
      <c r="CO29" s="169">
        <f>+'TB-10'!E1596</f>
        <v>0</v>
      </c>
      <c r="CP29" s="169">
        <f>+'TB-10'!D1598</f>
        <v>0</v>
      </c>
      <c r="CQ29" s="169">
        <f>+'TB-10'!E1598</f>
        <v>0</v>
      </c>
      <c r="CR29" s="174">
        <f t="shared" si="3"/>
        <v>0</v>
      </c>
      <c r="CS29" s="174">
        <f t="shared" si="3"/>
        <v>0</v>
      </c>
      <c r="CT29" s="169">
        <f>+'TB-10'!F1584</f>
        <v>0</v>
      </c>
      <c r="CU29" s="169">
        <f>+'TB-10'!G1584</f>
        <v>0</v>
      </c>
      <c r="CV29" s="169">
        <f>+'TB-10'!F1586</f>
        <v>0</v>
      </c>
      <c r="CW29" s="169">
        <f>+'TB-10'!G1586</f>
        <v>0</v>
      </c>
      <c r="CX29" s="169">
        <f>+'TB-10'!F1588</f>
        <v>0</v>
      </c>
      <c r="CY29" s="169">
        <f>+'TB-10'!G1588</f>
        <v>0</v>
      </c>
      <c r="CZ29" s="169">
        <f>+'TB-10'!F1590</f>
        <v>0</v>
      </c>
      <c r="DA29" s="169">
        <f>+'TB-10'!G1590</f>
        <v>0</v>
      </c>
      <c r="DB29" s="169">
        <f>+'TB-10'!F1592</f>
        <v>0</v>
      </c>
      <c r="DC29" s="169">
        <f>+'TB-10'!G1592</f>
        <v>0</v>
      </c>
      <c r="DD29" s="169">
        <f>+'TB-10'!F1594</f>
        <v>0</v>
      </c>
      <c r="DE29" s="169">
        <f>+'TB-10'!G1594</f>
        <v>0</v>
      </c>
      <c r="DF29" s="169">
        <f>+'TB-10'!F1596</f>
        <v>0</v>
      </c>
      <c r="DG29" s="169">
        <f>+'TB-10'!G1596</f>
        <v>0</v>
      </c>
      <c r="DH29" s="169">
        <f>+'TB-10'!F1598</f>
        <v>0</v>
      </c>
      <c r="DI29" s="169">
        <f>+'TB-10'!G1598</f>
        <v>0</v>
      </c>
      <c r="DJ29" s="171">
        <f t="shared" si="4"/>
        <v>0</v>
      </c>
      <c r="DK29" s="173">
        <f t="shared" si="4"/>
        <v>0</v>
      </c>
      <c r="DL29" s="169">
        <f>+'TB-10'!H1584</f>
        <v>0</v>
      </c>
      <c r="DM29" s="169">
        <f>+'TB-10'!I1584</f>
        <v>0</v>
      </c>
      <c r="DN29" s="169">
        <f>+'TB-10'!H1586</f>
        <v>0</v>
      </c>
      <c r="DO29" s="169">
        <f>+'TB-10'!I1586</f>
        <v>0</v>
      </c>
      <c r="DP29" s="169">
        <f>+'TB-10'!H1588</f>
        <v>0</v>
      </c>
      <c r="DQ29" s="169">
        <f>+'TB-10'!I1588</f>
        <v>0</v>
      </c>
      <c r="DR29" s="169">
        <f>+'TB-10'!H1590</f>
        <v>0</v>
      </c>
      <c r="DS29" s="169">
        <f>+'TB-10'!I1590</f>
        <v>0</v>
      </c>
      <c r="DT29" s="169">
        <f>+'TB-10'!H1592</f>
        <v>0</v>
      </c>
      <c r="DU29" s="169">
        <f>+'TB-10'!I1592</f>
        <v>0</v>
      </c>
      <c r="DV29" s="169">
        <f>+'TB-10'!H1594</f>
        <v>0</v>
      </c>
      <c r="DW29" s="169">
        <f>+'TB-10'!I1594</f>
        <v>0</v>
      </c>
      <c r="DX29" s="169">
        <f>+'TB-10'!H1596</f>
        <v>0</v>
      </c>
      <c r="DY29" s="169">
        <f>+'TB-10'!I1596</f>
        <v>0</v>
      </c>
      <c r="DZ29" s="169">
        <f>+'TB-10'!H1598</f>
        <v>0</v>
      </c>
      <c r="EA29" s="169">
        <f>+'TB-10'!I1598</f>
        <v>0</v>
      </c>
      <c r="EB29" s="171">
        <f t="shared" si="5"/>
        <v>0</v>
      </c>
      <c r="EC29" s="173">
        <f t="shared" si="5"/>
        <v>0</v>
      </c>
      <c r="ED29" s="169">
        <f>+'TB-10'!J1584</f>
        <v>0</v>
      </c>
      <c r="EE29" s="169">
        <f>+'TB-10'!K1584</f>
        <v>0</v>
      </c>
      <c r="EF29" s="169">
        <f>+'TB-10'!J1586</f>
        <v>0</v>
      </c>
      <c r="EG29" s="169">
        <f>+'TB-10'!K1586</f>
        <v>0</v>
      </c>
      <c r="EH29" s="169">
        <f>+'TB-10'!J1588</f>
        <v>0</v>
      </c>
      <c r="EI29" s="169">
        <f>+'TB-10'!K1588</f>
        <v>0</v>
      </c>
      <c r="EJ29" s="169">
        <f>+'TB-10'!J1590</f>
        <v>0</v>
      </c>
      <c r="EK29" s="169">
        <f>+'TB-10'!K1590</f>
        <v>0</v>
      </c>
      <c r="EL29" s="169">
        <f>+'TB-10'!J1592</f>
        <v>0</v>
      </c>
      <c r="EM29" s="169">
        <f>+'TB-10'!K1592</f>
        <v>0</v>
      </c>
      <c r="EN29" s="169">
        <f>+'TB-10'!J1594</f>
        <v>0</v>
      </c>
      <c r="EO29" s="169">
        <f>+'TB-10'!K1594</f>
        <v>0</v>
      </c>
      <c r="EP29" s="169">
        <f>+'TB-10'!J1596</f>
        <v>0</v>
      </c>
      <c r="EQ29" s="169">
        <f>+'TB-10'!K1596</f>
        <v>0</v>
      </c>
      <c r="ER29" s="169">
        <f>+'TB-10'!J1598</f>
        <v>0</v>
      </c>
      <c r="ES29" s="169">
        <f>+'TB-10'!K1598</f>
        <v>0</v>
      </c>
      <c r="ET29" s="171">
        <f t="shared" si="6"/>
        <v>0</v>
      </c>
      <c r="EU29" s="173">
        <f t="shared" si="6"/>
        <v>0</v>
      </c>
      <c r="EV29" s="169">
        <f>+'TB-10'!L1584</f>
        <v>0</v>
      </c>
      <c r="EW29" s="169">
        <f>+'TB-10'!M1584</f>
        <v>0</v>
      </c>
      <c r="EX29" s="169">
        <f>+'TB-10'!L1586</f>
        <v>0</v>
      </c>
      <c r="EY29" s="169">
        <f>+'TB-10'!M1586</f>
        <v>0</v>
      </c>
      <c r="EZ29" s="169">
        <f>+'TB-10'!L1588</f>
        <v>0</v>
      </c>
      <c r="FA29" s="169">
        <f>+'TB-10'!M1588</f>
        <v>0</v>
      </c>
      <c r="FB29" s="169">
        <f>+'TB-10'!L1590</f>
        <v>0</v>
      </c>
      <c r="FC29" s="169">
        <f>+'TB-10'!M1590</f>
        <v>0</v>
      </c>
      <c r="FD29" s="169">
        <f>+'TB-10'!L1592</f>
        <v>0</v>
      </c>
      <c r="FE29" s="169">
        <f>+'TB-10'!M1592</f>
        <v>0</v>
      </c>
      <c r="FF29" s="169">
        <f>+'TB-10'!L1594</f>
        <v>0</v>
      </c>
      <c r="FG29" s="169">
        <f>+'TB-10'!M1594</f>
        <v>0</v>
      </c>
      <c r="FH29" s="169">
        <f>+'TB-10'!L1596</f>
        <v>0</v>
      </c>
      <c r="FI29" s="169">
        <f>+'TB-10'!M1596</f>
        <v>0</v>
      </c>
      <c r="FJ29" s="169">
        <f>+'TB-10'!L1598</f>
        <v>0</v>
      </c>
      <c r="FK29" s="169">
        <f>+'TB-10'!M1598</f>
        <v>0</v>
      </c>
      <c r="FL29" s="171">
        <f t="shared" si="7"/>
        <v>0</v>
      </c>
      <c r="FM29" s="173">
        <f t="shared" si="7"/>
        <v>0</v>
      </c>
      <c r="FN29" s="169">
        <f>+'TB-10'!N1584</f>
        <v>0</v>
      </c>
      <c r="FO29" s="169">
        <f>+'TB-10'!O1584</f>
        <v>0</v>
      </c>
      <c r="FP29" s="169">
        <f>+'TB-10'!N1586</f>
        <v>0</v>
      </c>
      <c r="FQ29" s="169">
        <f>+'TB-10'!O1586</f>
        <v>0</v>
      </c>
      <c r="FR29" s="169">
        <f>+'TB-10'!N1588</f>
        <v>0</v>
      </c>
      <c r="FS29" s="169">
        <f>+'TB-10'!O1588</f>
        <v>0</v>
      </c>
      <c r="FT29" s="169">
        <f>+'TB-10'!N1590</f>
        <v>0</v>
      </c>
      <c r="FU29" s="169">
        <f>+'TB-10'!O1590</f>
        <v>0</v>
      </c>
      <c r="FV29" s="169">
        <f>+'TB-10'!N1592</f>
        <v>0</v>
      </c>
      <c r="FW29" s="169">
        <f>+'TB-10'!O1592</f>
        <v>0</v>
      </c>
      <c r="FX29" s="169">
        <f>+'TB-10'!N1594</f>
        <v>0</v>
      </c>
      <c r="FY29" s="169">
        <f>+'TB-10'!O1594</f>
        <v>0</v>
      </c>
      <c r="FZ29" s="169">
        <f>+'TB-10'!N1596</f>
        <v>0</v>
      </c>
      <c r="GA29" s="169">
        <f>+'TB-10'!O1596</f>
        <v>0</v>
      </c>
      <c r="GB29" s="169">
        <f>+'TB-10'!N1598</f>
        <v>0</v>
      </c>
      <c r="GC29" s="169">
        <f>+'TB-10'!O1598</f>
        <v>0</v>
      </c>
      <c r="GD29" s="171">
        <f t="shared" si="8"/>
        <v>0</v>
      </c>
      <c r="GE29" s="173">
        <f t="shared" si="8"/>
        <v>0</v>
      </c>
      <c r="GF29" s="169">
        <f>+'TB-10'!P1584</f>
        <v>0</v>
      </c>
      <c r="GG29" s="169">
        <f>+'TB-10'!Q1584</f>
        <v>0</v>
      </c>
      <c r="GH29" s="169">
        <f>+'TB-10'!P1586</f>
        <v>0</v>
      </c>
      <c r="GI29" s="169">
        <f>+'TB-10'!Q1586</f>
        <v>0</v>
      </c>
      <c r="GJ29" s="169">
        <f>+'TB-10'!P1588</f>
        <v>0</v>
      </c>
      <c r="GK29" s="169">
        <f>+'TB-10'!Q1588</f>
        <v>0</v>
      </c>
      <c r="GL29" s="169">
        <f>+'TB-10'!P1590</f>
        <v>0</v>
      </c>
      <c r="GM29" s="169">
        <f>+'TB-10'!Q1590</f>
        <v>0</v>
      </c>
      <c r="GN29" s="169">
        <f>+'TB-10'!P1592</f>
        <v>0</v>
      </c>
      <c r="GO29" s="169">
        <f>+'TB-10'!Q1592</f>
        <v>0</v>
      </c>
      <c r="GP29" s="169">
        <f>+'TB-10'!P1594</f>
        <v>0</v>
      </c>
      <c r="GQ29" s="169">
        <f>+'TB-10'!Q1594</f>
        <v>0</v>
      </c>
      <c r="GR29" s="169">
        <f>+'TB-10'!P1596</f>
        <v>0</v>
      </c>
      <c r="GS29" s="169">
        <f>+'TB-10'!Q1596</f>
        <v>0</v>
      </c>
      <c r="GT29" s="169">
        <f>+'TB-10'!P1598</f>
        <v>0</v>
      </c>
      <c r="GU29" s="169">
        <f>+'TB-10'!Q1598</f>
        <v>0</v>
      </c>
      <c r="GV29" s="171">
        <f t="shared" si="9"/>
        <v>0</v>
      </c>
      <c r="GW29" s="173">
        <f t="shared" si="9"/>
        <v>0</v>
      </c>
      <c r="GX29" s="169">
        <f>+'TB-10'!R1584</f>
        <v>0</v>
      </c>
      <c r="GY29" s="169">
        <f>+'TB-10'!S1584</f>
        <v>0</v>
      </c>
      <c r="GZ29" s="169">
        <f>+'TB-10'!R1586</f>
        <v>0</v>
      </c>
      <c r="HA29" s="169">
        <f>+'TB-10'!S1586</f>
        <v>0</v>
      </c>
      <c r="HB29" s="169">
        <f>+'TB-10'!R1588</f>
        <v>0</v>
      </c>
      <c r="HC29" s="169">
        <f>+'TB-10'!S1588</f>
        <v>0</v>
      </c>
      <c r="HD29" s="169">
        <f>+'TB-10'!R1590</f>
        <v>0</v>
      </c>
      <c r="HE29" s="169">
        <f>+'TB-10'!S1590</f>
        <v>0</v>
      </c>
      <c r="HF29" s="169">
        <f>+'TB-10'!R1592</f>
        <v>0</v>
      </c>
      <c r="HG29" s="169">
        <f>+'TB-10'!S1592</f>
        <v>0</v>
      </c>
      <c r="HH29" s="169">
        <f>+'TB-10'!R1594</f>
        <v>0</v>
      </c>
      <c r="HI29" s="169">
        <f>+'TB-10'!S1594</f>
        <v>0</v>
      </c>
      <c r="HJ29" s="169">
        <f>+'TB-10'!R1596</f>
        <v>0</v>
      </c>
      <c r="HK29" s="169">
        <f>+'TB-10'!S1596</f>
        <v>0</v>
      </c>
      <c r="HL29" s="169">
        <f>+'TB-10'!R1598</f>
        <v>0</v>
      </c>
      <c r="HM29" s="169">
        <f>+'TB-10'!S1598</f>
        <v>0</v>
      </c>
      <c r="HN29" s="171">
        <f t="shared" si="10"/>
        <v>0</v>
      </c>
      <c r="HO29" s="173">
        <f t="shared" si="10"/>
        <v>0</v>
      </c>
      <c r="HP29" s="169">
        <f>+'TB-10'!T1584</f>
        <v>0</v>
      </c>
      <c r="HQ29" s="169">
        <f>+'TB-10'!U1584</f>
        <v>0</v>
      </c>
      <c r="HR29" s="169">
        <f>+'TB-10'!T1586</f>
        <v>0</v>
      </c>
      <c r="HS29" s="169">
        <f>+'TB-10'!U1586</f>
        <v>0</v>
      </c>
      <c r="HT29" s="169">
        <f>+'TB-10'!T1588</f>
        <v>0</v>
      </c>
      <c r="HU29" s="169">
        <f>+'TB-10'!U1588</f>
        <v>0</v>
      </c>
      <c r="HV29" s="169">
        <f>+'TB-10'!T1590</f>
        <v>0</v>
      </c>
      <c r="HW29" s="169">
        <f>+'TB-10'!U1590</f>
        <v>0</v>
      </c>
      <c r="HX29" s="169">
        <f>+'TB-10'!T1592</f>
        <v>0</v>
      </c>
      <c r="HY29" s="169">
        <f>+'TB-10'!U1592</f>
        <v>0</v>
      </c>
      <c r="HZ29" s="169">
        <f>+'TB-10'!T1594</f>
        <v>0</v>
      </c>
      <c r="IA29" s="169">
        <f>+'TB-10'!U1594</f>
        <v>0</v>
      </c>
      <c r="IB29" s="169">
        <f>+'TB-10'!T1596</f>
        <v>0</v>
      </c>
      <c r="IC29" s="169">
        <f>+'TB-10'!U1596</f>
        <v>0</v>
      </c>
      <c r="ID29" s="169">
        <f>+'TB-10'!T1598</f>
        <v>0</v>
      </c>
      <c r="IE29" s="169">
        <f>+'TB-10'!U1598</f>
        <v>0</v>
      </c>
      <c r="IF29" s="171">
        <f t="shared" si="11"/>
        <v>0</v>
      </c>
      <c r="IG29" s="172">
        <f t="shared" si="11"/>
        <v>0</v>
      </c>
    </row>
    <row r="30" spans="1:241" x14ac:dyDescent="0.25">
      <c r="A30" s="165">
        <v>25</v>
      </c>
      <c r="B30" s="166">
        <f>+Menu!$D$6</f>
        <v>0</v>
      </c>
      <c r="C30" s="167" t="str">
        <f>+Menu!$B33</f>
        <v/>
      </c>
      <c r="D30" s="168"/>
      <c r="E30" s="169">
        <f>+'TB-10'!B1649</f>
        <v>0</v>
      </c>
      <c r="F30" s="169">
        <f>+'TB-10'!C1649</f>
        <v>0</v>
      </c>
      <c r="G30" s="170">
        <f t="shared" si="12"/>
        <v>0</v>
      </c>
      <c r="H30" s="169">
        <f>+'TB-10'!D1649</f>
        <v>0</v>
      </c>
      <c r="I30" s="169">
        <f>+'TB-10'!E1649</f>
        <v>0</v>
      </c>
      <c r="J30" s="170">
        <f t="shared" si="13"/>
        <v>0</v>
      </c>
      <c r="K30" s="169">
        <f>+'TB-10'!F1649</f>
        <v>0</v>
      </c>
      <c r="L30" s="169">
        <f>+'TB-10'!G1649</f>
        <v>0</v>
      </c>
      <c r="M30" s="170">
        <f t="shared" si="14"/>
        <v>0</v>
      </c>
      <c r="N30" s="169">
        <f>+'TB-10'!H1649</f>
        <v>0</v>
      </c>
      <c r="O30" s="169">
        <f>+'TB-10'!I1649</f>
        <v>0</v>
      </c>
      <c r="P30" s="170">
        <f t="shared" si="15"/>
        <v>0</v>
      </c>
      <c r="Q30" s="169">
        <f>+'TB-10'!J1649</f>
        <v>0</v>
      </c>
      <c r="R30" s="169">
        <f>+'TB-10'!K1649</f>
        <v>0</v>
      </c>
      <c r="S30" s="170">
        <f t="shared" si="16"/>
        <v>0</v>
      </c>
      <c r="T30" s="169">
        <f>+'TB-10'!L1649</f>
        <v>0</v>
      </c>
      <c r="U30" s="169">
        <f>+'TB-10'!M1649</f>
        <v>0</v>
      </c>
      <c r="V30" s="170">
        <f t="shared" si="17"/>
        <v>0</v>
      </c>
      <c r="W30" s="169">
        <f>+'TB-10'!N1649</f>
        <v>0</v>
      </c>
      <c r="X30" s="169">
        <f>+'TB-10'!O1649</f>
        <v>0</v>
      </c>
      <c r="Y30" s="170">
        <f t="shared" si="18"/>
        <v>0</v>
      </c>
      <c r="Z30" s="169">
        <f>+'TB-10'!P1649</f>
        <v>0</v>
      </c>
      <c r="AA30" s="169">
        <f>+'TB-10'!Q1649</f>
        <v>0</v>
      </c>
      <c r="AB30" s="170">
        <f t="shared" si="19"/>
        <v>0</v>
      </c>
      <c r="AC30" s="169">
        <f>+'TB-10'!R1649</f>
        <v>0</v>
      </c>
      <c r="AD30" s="169">
        <f>+'TB-10'!S1649</f>
        <v>0</v>
      </c>
      <c r="AE30" s="170">
        <f t="shared" si="20"/>
        <v>0</v>
      </c>
      <c r="AF30" s="169">
        <f>+'TB-10'!T1649</f>
        <v>0</v>
      </c>
      <c r="AG30" s="169">
        <f>+'TB-10'!U1649</f>
        <v>0</v>
      </c>
      <c r="AH30" s="170">
        <f t="shared" si="21"/>
        <v>0</v>
      </c>
      <c r="AI30" s="169">
        <f>+'TB-10'!V1649</f>
        <v>0</v>
      </c>
      <c r="AJ30" s="169">
        <f>+'TB-10'!W1649</f>
        <v>0</v>
      </c>
      <c r="AK30" s="170">
        <f t="shared" si="22"/>
        <v>0</v>
      </c>
      <c r="AL30" s="169">
        <f>+'TB-10'!X1649</f>
        <v>0</v>
      </c>
      <c r="AM30" s="169">
        <f>+'TB-10'!Y1649</f>
        <v>0</v>
      </c>
      <c r="AN30" s="170">
        <f t="shared" si="23"/>
        <v>0</v>
      </c>
      <c r="AO30" s="169">
        <f>+'TB-10'!Z1649</f>
        <v>0</v>
      </c>
      <c r="AP30" s="169">
        <f>+'TB-10'!AA1649</f>
        <v>0</v>
      </c>
      <c r="AQ30" s="170">
        <f t="shared" si="24"/>
        <v>0</v>
      </c>
      <c r="AR30" s="169">
        <f>+'TB-10'!AB1649</f>
        <v>0</v>
      </c>
      <c r="AS30" s="169">
        <f>+'TB-10'!AC1649</f>
        <v>0</v>
      </c>
      <c r="AT30" s="170">
        <f t="shared" si="25"/>
        <v>0</v>
      </c>
      <c r="AU30" s="169">
        <f>+'TB-10'!AD1649</f>
        <v>0</v>
      </c>
      <c r="AV30" s="169">
        <f>+'TB-10'!AE1649</f>
        <v>0</v>
      </c>
      <c r="AW30" s="170">
        <f t="shared" si="26"/>
        <v>0</v>
      </c>
      <c r="AX30" s="169">
        <f>+'TB-10'!AF1649</f>
        <v>0</v>
      </c>
      <c r="AY30" s="169">
        <f>+'TB-10'!AG1649</f>
        <v>0</v>
      </c>
      <c r="AZ30" s="170">
        <f t="shared" si="27"/>
        <v>0</v>
      </c>
      <c r="BA30" s="169">
        <f>+'TB-10'!AH1649</f>
        <v>0</v>
      </c>
      <c r="BB30" s="169">
        <f>+'TB-10'!AI1649</f>
        <v>0</v>
      </c>
      <c r="BC30" s="170">
        <f t="shared" si="28"/>
        <v>0</v>
      </c>
      <c r="BD30" s="169">
        <f>+'TB-10'!AJ1649</f>
        <v>0</v>
      </c>
      <c r="BE30" s="169">
        <f>+'TB-10'!AK1649</f>
        <v>0</v>
      </c>
      <c r="BF30" s="171">
        <f t="shared" si="29"/>
        <v>0</v>
      </c>
      <c r="BG30" s="172">
        <f t="shared" si="0"/>
        <v>0</v>
      </c>
      <c r="BH30" s="172">
        <f t="shared" si="0"/>
        <v>0</v>
      </c>
      <c r="BI30" s="173">
        <f t="shared" si="1"/>
        <v>0</v>
      </c>
      <c r="BJ30" s="169">
        <f>+'TB-10'!B1652</f>
        <v>0</v>
      </c>
      <c r="BK30" s="169">
        <f>+'TB-10'!C1652</f>
        <v>0</v>
      </c>
      <c r="BL30" s="169">
        <f>+'TB-10'!B1654</f>
        <v>0</v>
      </c>
      <c r="BM30" s="169">
        <f>+'TB-10'!C1654</f>
        <v>0</v>
      </c>
      <c r="BN30" s="169">
        <f>+'TB-10'!B1656</f>
        <v>0</v>
      </c>
      <c r="BO30" s="169">
        <f>+'TB-10'!C1656</f>
        <v>0</v>
      </c>
      <c r="BP30" s="169">
        <f>+'TB-10'!B1658</f>
        <v>0</v>
      </c>
      <c r="BQ30" s="169">
        <f>+'TB-10'!C1658</f>
        <v>0</v>
      </c>
      <c r="BR30" s="169">
        <f>+'TB-10'!B1660</f>
        <v>0</v>
      </c>
      <c r="BS30" s="169">
        <f>+'TB-10'!C1660</f>
        <v>0</v>
      </c>
      <c r="BT30" s="169">
        <f>+'TB-10'!B1662</f>
        <v>0</v>
      </c>
      <c r="BU30" s="169">
        <f>+'TB-10'!C1662</f>
        <v>0</v>
      </c>
      <c r="BV30" s="169">
        <f>+'TB-10'!B1664</f>
        <v>0</v>
      </c>
      <c r="BW30" s="169">
        <f>+'TB-10'!C1664</f>
        <v>0</v>
      </c>
      <c r="BX30" s="169">
        <f>+'TB-10'!B1666</f>
        <v>0</v>
      </c>
      <c r="BY30" s="169">
        <f>+'TB-10'!C1666</f>
        <v>0</v>
      </c>
      <c r="BZ30" s="171">
        <f t="shared" si="2"/>
        <v>0</v>
      </c>
      <c r="CA30" s="171">
        <f t="shared" si="2"/>
        <v>0</v>
      </c>
      <c r="CB30" s="169">
        <f>+'TB-10'!D1652</f>
        <v>0</v>
      </c>
      <c r="CC30" s="169">
        <f>+'TB-10'!E1652</f>
        <v>0</v>
      </c>
      <c r="CD30" s="169">
        <f>+'TB-10'!D1654</f>
        <v>0</v>
      </c>
      <c r="CE30" s="169">
        <f>+'TB-10'!E1654</f>
        <v>0</v>
      </c>
      <c r="CF30" s="169">
        <f>+'TB-10'!D1656</f>
        <v>0</v>
      </c>
      <c r="CG30" s="169">
        <f>+'TB-10'!E1656</f>
        <v>0</v>
      </c>
      <c r="CH30" s="169">
        <f>+'TB-10'!D1658</f>
        <v>0</v>
      </c>
      <c r="CI30" s="169">
        <f>+'TB-10'!E1658</f>
        <v>0</v>
      </c>
      <c r="CJ30" s="169">
        <f>+'TB-10'!D1660</f>
        <v>0</v>
      </c>
      <c r="CK30" s="169">
        <f>+'TB-10'!E1660</f>
        <v>0</v>
      </c>
      <c r="CL30" s="169">
        <f>+'TB-10'!D1662</f>
        <v>0</v>
      </c>
      <c r="CM30" s="169">
        <f>+'TB-10'!E1662</f>
        <v>0</v>
      </c>
      <c r="CN30" s="169">
        <f>+'TB-10'!D1664</f>
        <v>0</v>
      </c>
      <c r="CO30" s="169">
        <f>+'TB-10'!E1664</f>
        <v>0</v>
      </c>
      <c r="CP30" s="169">
        <f>+'TB-10'!D1666</f>
        <v>0</v>
      </c>
      <c r="CQ30" s="169">
        <f>+'TB-10'!E1666</f>
        <v>0</v>
      </c>
      <c r="CR30" s="174">
        <f t="shared" si="3"/>
        <v>0</v>
      </c>
      <c r="CS30" s="174">
        <f t="shared" si="3"/>
        <v>0</v>
      </c>
      <c r="CT30" s="169">
        <f>+'TB-10'!F1652</f>
        <v>0</v>
      </c>
      <c r="CU30" s="169">
        <f>+'TB-10'!G1652</f>
        <v>0</v>
      </c>
      <c r="CV30" s="169">
        <f>+'TB-10'!F1654</f>
        <v>0</v>
      </c>
      <c r="CW30" s="169">
        <f>+'TB-10'!G1654</f>
        <v>0</v>
      </c>
      <c r="CX30" s="169">
        <f>+'TB-10'!F1656</f>
        <v>0</v>
      </c>
      <c r="CY30" s="169">
        <f>+'TB-10'!G1656</f>
        <v>0</v>
      </c>
      <c r="CZ30" s="169">
        <f>+'TB-10'!F1658</f>
        <v>0</v>
      </c>
      <c r="DA30" s="169">
        <f>+'TB-10'!G1658</f>
        <v>0</v>
      </c>
      <c r="DB30" s="169">
        <f>+'TB-10'!F1660</f>
        <v>0</v>
      </c>
      <c r="DC30" s="169">
        <f>+'TB-10'!G1660</f>
        <v>0</v>
      </c>
      <c r="DD30" s="169">
        <f>+'TB-10'!F1662</f>
        <v>0</v>
      </c>
      <c r="DE30" s="169">
        <f>+'TB-10'!G1662</f>
        <v>0</v>
      </c>
      <c r="DF30" s="169">
        <f>+'TB-10'!F1664</f>
        <v>0</v>
      </c>
      <c r="DG30" s="169">
        <f>+'TB-10'!G1664</f>
        <v>0</v>
      </c>
      <c r="DH30" s="169">
        <f>+'TB-10'!F1666</f>
        <v>0</v>
      </c>
      <c r="DI30" s="169">
        <f>+'TB-10'!G1666</f>
        <v>0</v>
      </c>
      <c r="DJ30" s="171">
        <f t="shared" si="4"/>
        <v>0</v>
      </c>
      <c r="DK30" s="173">
        <f t="shared" si="4"/>
        <v>0</v>
      </c>
      <c r="DL30" s="169">
        <f>+'TB-10'!H1652</f>
        <v>0</v>
      </c>
      <c r="DM30" s="169">
        <f>+'TB-10'!I1652</f>
        <v>0</v>
      </c>
      <c r="DN30" s="169">
        <f>+'TB-10'!H1654</f>
        <v>0</v>
      </c>
      <c r="DO30" s="169">
        <f>+'TB-10'!I1654</f>
        <v>0</v>
      </c>
      <c r="DP30" s="169">
        <f>+'TB-10'!H1656</f>
        <v>0</v>
      </c>
      <c r="DQ30" s="169">
        <f>+'TB-10'!I1656</f>
        <v>0</v>
      </c>
      <c r="DR30" s="169">
        <f>+'TB-10'!H1658</f>
        <v>0</v>
      </c>
      <c r="DS30" s="169">
        <f>+'TB-10'!I1658</f>
        <v>0</v>
      </c>
      <c r="DT30" s="169">
        <f>+'TB-10'!H1660</f>
        <v>0</v>
      </c>
      <c r="DU30" s="169">
        <f>+'TB-10'!I1660</f>
        <v>0</v>
      </c>
      <c r="DV30" s="169">
        <f>+'TB-10'!H1662</f>
        <v>0</v>
      </c>
      <c r="DW30" s="169">
        <f>+'TB-10'!I1662</f>
        <v>0</v>
      </c>
      <c r="DX30" s="169">
        <f>+'TB-10'!H1664</f>
        <v>0</v>
      </c>
      <c r="DY30" s="169">
        <f>+'TB-10'!I1664</f>
        <v>0</v>
      </c>
      <c r="DZ30" s="169">
        <f>+'TB-10'!H1666</f>
        <v>0</v>
      </c>
      <c r="EA30" s="169">
        <f>+'TB-10'!I1666</f>
        <v>0</v>
      </c>
      <c r="EB30" s="171">
        <f t="shared" si="5"/>
        <v>0</v>
      </c>
      <c r="EC30" s="173">
        <f t="shared" si="5"/>
        <v>0</v>
      </c>
      <c r="ED30" s="169">
        <f>+'TB-10'!J1652</f>
        <v>0</v>
      </c>
      <c r="EE30" s="169">
        <f>+'TB-10'!K1652</f>
        <v>0</v>
      </c>
      <c r="EF30" s="169">
        <f>+'TB-10'!J1654</f>
        <v>0</v>
      </c>
      <c r="EG30" s="169">
        <f>+'TB-10'!K1654</f>
        <v>0</v>
      </c>
      <c r="EH30" s="169">
        <f>+'TB-10'!J1656</f>
        <v>0</v>
      </c>
      <c r="EI30" s="169">
        <f>+'TB-10'!K1656</f>
        <v>0</v>
      </c>
      <c r="EJ30" s="169">
        <f>+'TB-10'!J1658</f>
        <v>0</v>
      </c>
      <c r="EK30" s="169">
        <f>+'TB-10'!K1658</f>
        <v>0</v>
      </c>
      <c r="EL30" s="169">
        <f>+'TB-10'!J1660</f>
        <v>0</v>
      </c>
      <c r="EM30" s="169">
        <f>+'TB-10'!K1660</f>
        <v>0</v>
      </c>
      <c r="EN30" s="169">
        <f>+'TB-10'!J1662</f>
        <v>0</v>
      </c>
      <c r="EO30" s="169">
        <f>+'TB-10'!K1662</f>
        <v>0</v>
      </c>
      <c r="EP30" s="169">
        <f>+'TB-10'!J1664</f>
        <v>0</v>
      </c>
      <c r="EQ30" s="169">
        <f>+'TB-10'!K1664</f>
        <v>0</v>
      </c>
      <c r="ER30" s="169">
        <f>+'TB-10'!J1666</f>
        <v>0</v>
      </c>
      <c r="ES30" s="169">
        <f>+'TB-10'!K1666</f>
        <v>0</v>
      </c>
      <c r="ET30" s="171">
        <f t="shared" si="6"/>
        <v>0</v>
      </c>
      <c r="EU30" s="173">
        <f t="shared" si="6"/>
        <v>0</v>
      </c>
      <c r="EV30" s="169">
        <f>+'TB-10'!L1652</f>
        <v>0</v>
      </c>
      <c r="EW30" s="169">
        <f>+'TB-10'!M1652</f>
        <v>0</v>
      </c>
      <c r="EX30" s="169">
        <f>+'TB-10'!L1654</f>
        <v>0</v>
      </c>
      <c r="EY30" s="169">
        <f>+'TB-10'!M1654</f>
        <v>0</v>
      </c>
      <c r="EZ30" s="169">
        <f>+'TB-10'!L1656</f>
        <v>0</v>
      </c>
      <c r="FA30" s="169">
        <f>+'TB-10'!M1656</f>
        <v>0</v>
      </c>
      <c r="FB30" s="169">
        <f>+'TB-10'!L1658</f>
        <v>0</v>
      </c>
      <c r="FC30" s="169">
        <f>+'TB-10'!M1658</f>
        <v>0</v>
      </c>
      <c r="FD30" s="169">
        <f>+'TB-10'!L1660</f>
        <v>0</v>
      </c>
      <c r="FE30" s="169">
        <f>+'TB-10'!M1660</f>
        <v>0</v>
      </c>
      <c r="FF30" s="169">
        <f>+'TB-10'!L1662</f>
        <v>0</v>
      </c>
      <c r="FG30" s="169">
        <f>+'TB-10'!M1662</f>
        <v>0</v>
      </c>
      <c r="FH30" s="169">
        <f>+'TB-10'!L1664</f>
        <v>0</v>
      </c>
      <c r="FI30" s="169">
        <f>+'TB-10'!M1664</f>
        <v>0</v>
      </c>
      <c r="FJ30" s="169">
        <f>+'TB-10'!L1666</f>
        <v>0</v>
      </c>
      <c r="FK30" s="169">
        <f>+'TB-10'!M1666</f>
        <v>0</v>
      </c>
      <c r="FL30" s="171">
        <f t="shared" si="7"/>
        <v>0</v>
      </c>
      <c r="FM30" s="173">
        <f t="shared" si="7"/>
        <v>0</v>
      </c>
      <c r="FN30" s="169">
        <f>+'TB-10'!N1652</f>
        <v>0</v>
      </c>
      <c r="FO30" s="169">
        <f>+'TB-10'!O1652</f>
        <v>0</v>
      </c>
      <c r="FP30" s="169">
        <f>+'TB-10'!N1654</f>
        <v>0</v>
      </c>
      <c r="FQ30" s="169">
        <f>+'TB-10'!O1654</f>
        <v>0</v>
      </c>
      <c r="FR30" s="169">
        <f>+'TB-10'!N1656</f>
        <v>0</v>
      </c>
      <c r="FS30" s="169">
        <f>+'TB-10'!O1656</f>
        <v>0</v>
      </c>
      <c r="FT30" s="169">
        <f>+'TB-10'!N1658</f>
        <v>0</v>
      </c>
      <c r="FU30" s="169">
        <f>+'TB-10'!O1658</f>
        <v>0</v>
      </c>
      <c r="FV30" s="169">
        <f>+'TB-10'!N1660</f>
        <v>0</v>
      </c>
      <c r="FW30" s="169">
        <f>+'TB-10'!O1660</f>
        <v>0</v>
      </c>
      <c r="FX30" s="169">
        <f>+'TB-10'!N1662</f>
        <v>0</v>
      </c>
      <c r="FY30" s="169">
        <f>+'TB-10'!O1662</f>
        <v>0</v>
      </c>
      <c r="FZ30" s="169">
        <f>+'TB-10'!N1664</f>
        <v>0</v>
      </c>
      <c r="GA30" s="169">
        <f>+'TB-10'!O1664</f>
        <v>0</v>
      </c>
      <c r="GB30" s="169">
        <f>+'TB-10'!N1666</f>
        <v>0</v>
      </c>
      <c r="GC30" s="169">
        <f>+'TB-10'!O1666</f>
        <v>0</v>
      </c>
      <c r="GD30" s="171">
        <f t="shared" si="8"/>
        <v>0</v>
      </c>
      <c r="GE30" s="173">
        <f t="shared" si="8"/>
        <v>0</v>
      </c>
      <c r="GF30" s="169">
        <f>+'TB-10'!P1652</f>
        <v>0</v>
      </c>
      <c r="GG30" s="169">
        <f>+'TB-10'!Q1652</f>
        <v>0</v>
      </c>
      <c r="GH30" s="169">
        <f>+'TB-10'!P1654</f>
        <v>0</v>
      </c>
      <c r="GI30" s="169">
        <f>+'TB-10'!Q1654</f>
        <v>0</v>
      </c>
      <c r="GJ30" s="169">
        <f>+'TB-10'!P1656</f>
        <v>0</v>
      </c>
      <c r="GK30" s="169">
        <f>+'TB-10'!Q1656</f>
        <v>0</v>
      </c>
      <c r="GL30" s="169">
        <f>+'TB-10'!P1658</f>
        <v>0</v>
      </c>
      <c r="GM30" s="169">
        <f>+'TB-10'!Q1658</f>
        <v>0</v>
      </c>
      <c r="GN30" s="169">
        <f>+'TB-10'!P1660</f>
        <v>0</v>
      </c>
      <c r="GO30" s="169">
        <f>+'TB-10'!Q1660</f>
        <v>0</v>
      </c>
      <c r="GP30" s="169">
        <f>+'TB-10'!P1662</f>
        <v>0</v>
      </c>
      <c r="GQ30" s="169">
        <f>+'TB-10'!Q1662</f>
        <v>0</v>
      </c>
      <c r="GR30" s="169">
        <f>+'TB-10'!P1664</f>
        <v>0</v>
      </c>
      <c r="GS30" s="169">
        <f>+'TB-10'!Q1664</f>
        <v>0</v>
      </c>
      <c r="GT30" s="169">
        <f>+'TB-10'!P1666</f>
        <v>0</v>
      </c>
      <c r="GU30" s="169">
        <f>+'TB-10'!Q1666</f>
        <v>0</v>
      </c>
      <c r="GV30" s="171">
        <f t="shared" si="9"/>
        <v>0</v>
      </c>
      <c r="GW30" s="173">
        <f t="shared" si="9"/>
        <v>0</v>
      </c>
      <c r="GX30" s="169">
        <f>+'TB-10'!R1652</f>
        <v>0</v>
      </c>
      <c r="GY30" s="169">
        <f>+'TB-10'!S1652</f>
        <v>0</v>
      </c>
      <c r="GZ30" s="169">
        <f>+'TB-10'!R1654</f>
        <v>0</v>
      </c>
      <c r="HA30" s="169">
        <f>+'TB-10'!S1654</f>
        <v>0</v>
      </c>
      <c r="HB30" s="169">
        <f>+'TB-10'!R1656</f>
        <v>0</v>
      </c>
      <c r="HC30" s="169">
        <f>+'TB-10'!S1656</f>
        <v>0</v>
      </c>
      <c r="HD30" s="169">
        <f>+'TB-10'!R1658</f>
        <v>0</v>
      </c>
      <c r="HE30" s="169">
        <f>+'TB-10'!S1658</f>
        <v>0</v>
      </c>
      <c r="HF30" s="169">
        <f>+'TB-10'!R1660</f>
        <v>0</v>
      </c>
      <c r="HG30" s="169">
        <f>+'TB-10'!S1660</f>
        <v>0</v>
      </c>
      <c r="HH30" s="169">
        <f>+'TB-10'!R1662</f>
        <v>0</v>
      </c>
      <c r="HI30" s="169">
        <f>+'TB-10'!S1662</f>
        <v>0</v>
      </c>
      <c r="HJ30" s="169">
        <f>+'TB-10'!R1664</f>
        <v>0</v>
      </c>
      <c r="HK30" s="169">
        <f>+'TB-10'!S1664</f>
        <v>0</v>
      </c>
      <c r="HL30" s="169">
        <f>+'TB-10'!R1666</f>
        <v>0</v>
      </c>
      <c r="HM30" s="169">
        <f>+'TB-10'!S1666</f>
        <v>0</v>
      </c>
      <c r="HN30" s="171">
        <f t="shared" si="10"/>
        <v>0</v>
      </c>
      <c r="HO30" s="173">
        <f t="shared" si="10"/>
        <v>0</v>
      </c>
      <c r="HP30" s="169">
        <f>+'TB-10'!T1652</f>
        <v>0</v>
      </c>
      <c r="HQ30" s="169">
        <f>+'TB-10'!U1652</f>
        <v>0</v>
      </c>
      <c r="HR30" s="169">
        <f>+'TB-10'!T1654</f>
        <v>0</v>
      </c>
      <c r="HS30" s="169">
        <f>+'TB-10'!U1654</f>
        <v>0</v>
      </c>
      <c r="HT30" s="169">
        <f>+'TB-10'!T1656</f>
        <v>0</v>
      </c>
      <c r="HU30" s="169">
        <f>+'TB-10'!U1656</f>
        <v>0</v>
      </c>
      <c r="HV30" s="169">
        <f>+'TB-10'!T1658</f>
        <v>0</v>
      </c>
      <c r="HW30" s="169">
        <f>+'TB-10'!U1658</f>
        <v>0</v>
      </c>
      <c r="HX30" s="169">
        <f>+'TB-10'!T1660</f>
        <v>0</v>
      </c>
      <c r="HY30" s="169">
        <f>+'TB-10'!U1660</f>
        <v>0</v>
      </c>
      <c r="HZ30" s="169">
        <f>+'TB-10'!T1662</f>
        <v>0</v>
      </c>
      <c r="IA30" s="169">
        <f>+'TB-10'!U1662</f>
        <v>0</v>
      </c>
      <c r="IB30" s="169">
        <f>+'TB-10'!T1664</f>
        <v>0</v>
      </c>
      <c r="IC30" s="169">
        <f>+'TB-10'!U1664</f>
        <v>0</v>
      </c>
      <c r="ID30" s="169">
        <f>+'TB-10'!T1666</f>
        <v>0</v>
      </c>
      <c r="IE30" s="169">
        <f>+'TB-10'!U1666</f>
        <v>0</v>
      </c>
      <c r="IF30" s="171">
        <f t="shared" si="11"/>
        <v>0</v>
      </c>
      <c r="IG30" s="172">
        <f t="shared" si="11"/>
        <v>0</v>
      </c>
    </row>
    <row r="31" spans="1:241" x14ac:dyDescent="0.25">
      <c r="A31" s="165"/>
      <c r="B31" s="175">
        <f>+Menu!$D$6</f>
        <v>0</v>
      </c>
      <c r="C31" s="176" t="str">
        <f>+Menu!$B34</f>
        <v>District/ Organization Total</v>
      </c>
      <c r="D31" s="177"/>
      <c r="E31" s="178">
        <f>SUM(E6:E30)</f>
        <v>0</v>
      </c>
      <c r="F31" s="178">
        <f t="shared" ref="F31:BQ31" si="30">SUM(F6:F30)</f>
        <v>0</v>
      </c>
      <c r="G31" s="178">
        <f t="shared" si="30"/>
        <v>0</v>
      </c>
      <c r="H31" s="178">
        <f t="shared" si="30"/>
        <v>0</v>
      </c>
      <c r="I31" s="178">
        <f t="shared" si="30"/>
        <v>0</v>
      </c>
      <c r="J31" s="178">
        <f t="shared" si="30"/>
        <v>0</v>
      </c>
      <c r="K31" s="178">
        <f t="shared" si="30"/>
        <v>0</v>
      </c>
      <c r="L31" s="178">
        <f t="shared" si="30"/>
        <v>0</v>
      </c>
      <c r="M31" s="178">
        <f t="shared" si="30"/>
        <v>0</v>
      </c>
      <c r="N31" s="178">
        <f t="shared" si="30"/>
        <v>0</v>
      </c>
      <c r="O31" s="178">
        <f t="shared" si="30"/>
        <v>0</v>
      </c>
      <c r="P31" s="178">
        <f t="shared" si="30"/>
        <v>0</v>
      </c>
      <c r="Q31" s="178">
        <f t="shared" si="30"/>
        <v>0</v>
      </c>
      <c r="R31" s="178">
        <f t="shared" si="30"/>
        <v>0</v>
      </c>
      <c r="S31" s="178">
        <f t="shared" si="30"/>
        <v>0</v>
      </c>
      <c r="T31" s="178">
        <f t="shared" si="30"/>
        <v>0</v>
      </c>
      <c r="U31" s="178">
        <f t="shared" si="30"/>
        <v>0</v>
      </c>
      <c r="V31" s="178">
        <f t="shared" si="30"/>
        <v>0</v>
      </c>
      <c r="W31" s="178">
        <f t="shared" si="30"/>
        <v>0</v>
      </c>
      <c r="X31" s="178">
        <f t="shared" si="30"/>
        <v>0</v>
      </c>
      <c r="Y31" s="178">
        <f t="shared" si="30"/>
        <v>0</v>
      </c>
      <c r="Z31" s="178">
        <f t="shared" si="30"/>
        <v>0</v>
      </c>
      <c r="AA31" s="178">
        <f t="shared" si="30"/>
        <v>0</v>
      </c>
      <c r="AB31" s="178">
        <f t="shared" si="30"/>
        <v>0</v>
      </c>
      <c r="AC31" s="178">
        <f t="shared" si="30"/>
        <v>0</v>
      </c>
      <c r="AD31" s="178">
        <f t="shared" si="30"/>
        <v>0</v>
      </c>
      <c r="AE31" s="178">
        <f t="shared" si="30"/>
        <v>0</v>
      </c>
      <c r="AF31" s="178">
        <f t="shared" si="30"/>
        <v>0</v>
      </c>
      <c r="AG31" s="178">
        <f t="shared" si="30"/>
        <v>0</v>
      </c>
      <c r="AH31" s="178">
        <f t="shared" si="30"/>
        <v>0</v>
      </c>
      <c r="AI31" s="178">
        <f t="shared" si="30"/>
        <v>0</v>
      </c>
      <c r="AJ31" s="178">
        <f t="shared" si="30"/>
        <v>0</v>
      </c>
      <c r="AK31" s="178">
        <f t="shared" si="30"/>
        <v>0</v>
      </c>
      <c r="AL31" s="178">
        <f t="shared" si="30"/>
        <v>0</v>
      </c>
      <c r="AM31" s="178">
        <f t="shared" si="30"/>
        <v>0</v>
      </c>
      <c r="AN31" s="178">
        <f t="shared" si="30"/>
        <v>0</v>
      </c>
      <c r="AO31" s="178">
        <f t="shared" si="30"/>
        <v>0</v>
      </c>
      <c r="AP31" s="178">
        <f t="shared" si="30"/>
        <v>0</v>
      </c>
      <c r="AQ31" s="178">
        <f t="shared" si="30"/>
        <v>0</v>
      </c>
      <c r="AR31" s="178">
        <f t="shared" si="30"/>
        <v>0</v>
      </c>
      <c r="AS31" s="178">
        <f t="shared" si="30"/>
        <v>0</v>
      </c>
      <c r="AT31" s="178">
        <f t="shared" si="30"/>
        <v>0</v>
      </c>
      <c r="AU31" s="178">
        <f t="shared" si="30"/>
        <v>0</v>
      </c>
      <c r="AV31" s="178">
        <f t="shared" si="30"/>
        <v>0</v>
      </c>
      <c r="AW31" s="178">
        <f t="shared" si="30"/>
        <v>0</v>
      </c>
      <c r="AX31" s="178">
        <f t="shared" si="30"/>
        <v>0</v>
      </c>
      <c r="AY31" s="178">
        <f t="shared" si="30"/>
        <v>0</v>
      </c>
      <c r="AZ31" s="178">
        <f t="shared" si="30"/>
        <v>0</v>
      </c>
      <c r="BA31" s="178">
        <f t="shared" si="30"/>
        <v>0</v>
      </c>
      <c r="BB31" s="178">
        <f t="shared" si="30"/>
        <v>0</v>
      </c>
      <c r="BC31" s="178">
        <f t="shared" si="30"/>
        <v>0</v>
      </c>
      <c r="BD31" s="178">
        <f t="shared" si="30"/>
        <v>0</v>
      </c>
      <c r="BE31" s="178">
        <f t="shared" si="30"/>
        <v>0</v>
      </c>
      <c r="BF31" s="178">
        <f t="shared" si="30"/>
        <v>0</v>
      </c>
      <c r="BG31" s="178">
        <f t="shared" si="30"/>
        <v>0</v>
      </c>
      <c r="BH31" s="178">
        <f t="shared" si="30"/>
        <v>0</v>
      </c>
      <c r="BI31" s="178">
        <f t="shared" si="30"/>
        <v>0</v>
      </c>
      <c r="BJ31" s="178">
        <f t="shared" si="30"/>
        <v>0</v>
      </c>
      <c r="BK31" s="178">
        <f t="shared" si="30"/>
        <v>0</v>
      </c>
      <c r="BL31" s="178">
        <f t="shared" si="30"/>
        <v>0</v>
      </c>
      <c r="BM31" s="178">
        <f t="shared" si="30"/>
        <v>0</v>
      </c>
      <c r="BN31" s="178">
        <f t="shared" si="30"/>
        <v>0</v>
      </c>
      <c r="BO31" s="178">
        <f t="shared" si="30"/>
        <v>0</v>
      </c>
      <c r="BP31" s="178">
        <f t="shared" si="30"/>
        <v>0</v>
      </c>
      <c r="BQ31" s="178">
        <f t="shared" si="30"/>
        <v>0</v>
      </c>
      <c r="BR31" s="178">
        <f t="shared" ref="BR31:EC31" si="31">SUM(BR6:BR30)</f>
        <v>0</v>
      </c>
      <c r="BS31" s="178">
        <f t="shared" si="31"/>
        <v>0</v>
      </c>
      <c r="BT31" s="178">
        <f t="shared" si="31"/>
        <v>0</v>
      </c>
      <c r="BU31" s="178">
        <f t="shared" si="31"/>
        <v>0</v>
      </c>
      <c r="BV31" s="178">
        <f t="shared" si="31"/>
        <v>0</v>
      </c>
      <c r="BW31" s="178">
        <f t="shared" si="31"/>
        <v>0</v>
      </c>
      <c r="BX31" s="178">
        <f t="shared" si="31"/>
        <v>0</v>
      </c>
      <c r="BY31" s="178">
        <f t="shared" si="31"/>
        <v>0</v>
      </c>
      <c r="BZ31" s="171">
        <f t="shared" si="31"/>
        <v>0</v>
      </c>
      <c r="CA31" s="171">
        <f t="shared" si="31"/>
        <v>0</v>
      </c>
      <c r="CB31" s="178">
        <f t="shared" si="31"/>
        <v>0</v>
      </c>
      <c r="CC31" s="178">
        <f t="shared" si="31"/>
        <v>0</v>
      </c>
      <c r="CD31" s="178">
        <f t="shared" si="31"/>
        <v>0</v>
      </c>
      <c r="CE31" s="178">
        <f t="shared" si="31"/>
        <v>0</v>
      </c>
      <c r="CF31" s="178">
        <f t="shared" si="31"/>
        <v>0</v>
      </c>
      <c r="CG31" s="178">
        <f t="shared" si="31"/>
        <v>0</v>
      </c>
      <c r="CH31" s="178">
        <f t="shared" si="31"/>
        <v>0</v>
      </c>
      <c r="CI31" s="178">
        <f t="shared" si="31"/>
        <v>0</v>
      </c>
      <c r="CJ31" s="178">
        <f t="shared" si="31"/>
        <v>0</v>
      </c>
      <c r="CK31" s="178">
        <f t="shared" si="31"/>
        <v>0</v>
      </c>
      <c r="CL31" s="178">
        <f t="shared" si="31"/>
        <v>0</v>
      </c>
      <c r="CM31" s="178">
        <f t="shared" si="31"/>
        <v>0</v>
      </c>
      <c r="CN31" s="178">
        <f t="shared" si="31"/>
        <v>0</v>
      </c>
      <c r="CO31" s="178">
        <f t="shared" si="31"/>
        <v>0</v>
      </c>
      <c r="CP31" s="178">
        <f t="shared" si="31"/>
        <v>0</v>
      </c>
      <c r="CQ31" s="178">
        <f t="shared" si="31"/>
        <v>0</v>
      </c>
      <c r="CR31" s="174">
        <f t="shared" si="31"/>
        <v>0</v>
      </c>
      <c r="CS31" s="174">
        <f t="shared" si="31"/>
        <v>0</v>
      </c>
      <c r="CT31" s="178">
        <f t="shared" si="31"/>
        <v>0</v>
      </c>
      <c r="CU31" s="178">
        <f t="shared" si="31"/>
        <v>0</v>
      </c>
      <c r="CV31" s="178">
        <f t="shared" si="31"/>
        <v>0</v>
      </c>
      <c r="CW31" s="178">
        <f t="shared" si="31"/>
        <v>0</v>
      </c>
      <c r="CX31" s="178">
        <f t="shared" si="31"/>
        <v>0</v>
      </c>
      <c r="CY31" s="178">
        <f t="shared" si="31"/>
        <v>0</v>
      </c>
      <c r="CZ31" s="178">
        <f t="shared" si="31"/>
        <v>0</v>
      </c>
      <c r="DA31" s="178">
        <f t="shared" si="31"/>
        <v>0</v>
      </c>
      <c r="DB31" s="178">
        <f t="shared" si="31"/>
        <v>0</v>
      </c>
      <c r="DC31" s="178">
        <f t="shared" si="31"/>
        <v>0</v>
      </c>
      <c r="DD31" s="178">
        <f t="shared" si="31"/>
        <v>0</v>
      </c>
      <c r="DE31" s="178">
        <f t="shared" si="31"/>
        <v>0</v>
      </c>
      <c r="DF31" s="178">
        <f t="shared" si="31"/>
        <v>0</v>
      </c>
      <c r="DG31" s="178">
        <f t="shared" si="31"/>
        <v>0</v>
      </c>
      <c r="DH31" s="178">
        <f t="shared" si="31"/>
        <v>0</v>
      </c>
      <c r="DI31" s="178">
        <f t="shared" si="31"/>
        <v>0</v>
      </c>
      <c r="DJ31" s="171">
        <f t="shared" si="31"/>
        <v>0</v>
      </c>
      <c r="DK31" s="173">
        <f t="shared" si="31"/>
        <v>0</v>
      </c>
      <c r="DL31" s="178">
        <f t="shared" si="31"/>
        <v>0</v>
      </c>
      <c r="DM31" s="178">
        <f t="shared" si="31"/>
        <v>0</v>
      </c>
      <c r="DN31" s="178">
        <f t="shared" si="31"/>
        <v>0</v>
      </c>
      <c r="DO31" s="178">
        <f t="shared" si="31"/>
        <v>0</v>
      </c>
      <c r="DP31" s="178">
        <f t="shared" si="31"/>
        <v>0</v>
      </c>
      <c r="DQ31" s="178">
        <f t="shared" si="31"/>
        <v>0</v>
      </c>
      <c r="DR31" s="178">
        <f t="shared" si="31"/>
        <v>0</v>
      </c>
      <c r="DS31" s="178">
        <f t="shared" si="31"/>
        <v>0</v>
      </c>
      <c r="DT31" s="178">
        <f t="shared" si="31"/>
        <v>0</v>
      </c>
      <c r="DU31" s="178">
        <f t="shared" si="31"/>
        <v>0</v>
      </c>
      <c r="DV31" s="178">
        <f t="shared" si="31"/>
        <v>0</v>
      </c>
      <c r="DW31" s="178">
        <f t="shared" si="31"/>
        <v>0</v>
      </c>
      <c r="DX31" s="178">
        <f t="shared" si="31"/>
        <v>0</v>
      </c>
      <c r="DY31" s="178">
        <f t="shared" si="31"/>
        <v>0</v>
      </c>
      <c r="DZ31" s="178">
        <f t="shared" si="31"/>
        <v>0</v>
      </c>
      <c r="EA31" s="178">
        <f t="shared" si="31"/>
        <v>0</v>
      </c>
      <c r="EB31" s="171">
        <f t="shared" si="31"/>
        <v>0</v>
      </c>
      <c r="EC31" s="173">
        <f t="shared" si="31"/>
        <v>0</v>
      </c>
      <c r="ED31" s="178">
        <f t="shared" ref="ED31:GO31" si="32">SUM(ED6:ED30)</f>
        <v>0</v>
      </c>
      <c r="EE31" s="178">
        <f t="shared" si="32"/>
        <v>0</v>
      </c>
      <c r="EF31" s="178">
        <f t="shared" si="32"/>
        <v>0</v>
      </c>
      <c r="EG31" s="178">
        <f t="shared" si="32"/>
        <v>0</v>
      </c>
      <c r="EH31" s="178">
        <f t="shared" si="32"/>
        <v>0</v>
      </c>
      <c r="EI31" s="178">
        <f t="shared" si="32"/>
        <v>0</v>
      </c>
      <c r="EJ31" s="178">
        <f t="shared" si="32"/>
        <v>0</v>
      </c>
      <c r="EK31" s="178">
        <f t="shared" si="32"/>
        <v>0</v>
      </c>
      <c r="EL31" s="178">
        <f t="shared" si="32"/>
        <v>0</v>
      </c>
      <c r="EM31" s="178">
        <f t="shared" si="32"/>
        <v>0</v>
      </c>
      <c r="EN31" s="178">
        <f t="shared" si="32"/>
        <v>0</v>
      </c>
      <c r="EO31" s="178">
        <f t="shared" si="32"/>
        <v>0</v>
      </c>
      <c r="EP31" s="178">
        <f t="shared" si="32"/>
        <v>0</v>
      </c>
      <c r="EQ31" s="178">
        <f t="shared" si="32"/>
        <v>0</v>
      </c>
      <c r="ER31" s="178">
        <f t="shared" si="32"/>
        <v>0</v>
      </c>
      <c r="ES31" s="178">
        <f t="shared" si="32"/>
        <v>0</v>
      </c>
      <c r="ET31" s="171">
        <f t="shared" si="32"/>
        <v>0</v>
      </c>
      <c r="EU31" s="173">
        <f t="shared" si="32"/>
        <v>0</v>
      </c>
      <c r="EV31" s="178">
        <f t="shared" si="32"/>
        <v>0</v>
      </c>
      <c r="EW31" s="178">
        <f t="shared" si="32"/>
        <v>0</v>
      </c>
      <c r="EX31" s="178">
        <f t="shared" si="32"/>
        <v>0</v>
      </c>
      <c r="EY31" s="178">
        <f t="shared" si="32"/>
        <v>0</v>
      </c>
      <c r="EZ31" s="178">
        <f t="shared" si="32"/>
        <v>0</v>
      </c>
      <c r="FA31" s="178">
        <f t="shared" si="32"/>
        <v>0</v>
      </c>
      <c r="FB31" s="178">
        <f t="shared" si="32"/>
        <v>0</v>
      </c>
      <c r="FC31" s="178">
        <f t="shared" si="32"/>
        <v>0</v>
      </c>
      <c r="FD31" s="178">
        <f t="shared" si="32"/>
        <v>0</v>
      </c>
      <c r="FE31" s="178">
        <f t="shared" si="32"/>
        <v>0</v>
      </c>
      <c r="FF31" s="178">
        <f t="shared" si="32"/>
        <v>0</v>
      </c>
      <c r="FG31" s="178">
        <f t="shared" si="32"/>
        <v>0</v>
      </c>
      <c r="FH31" s="178">
        <f t="shared" si="32"/>
        <v>0</v>
      </c>
      <c r="FI31" s="178">
        <f t="shared" si="32"/>
        <v>0</v>
      </c>
      <c r="FJ31" s="178">
        <f t="shared" si="32"/>
        <v>0</v>
      </c>
      <c r="FK31" s="178">
        <f t="shared" si="32"/>
        <v>0</v>
      </c>
      <c r="FL31" s="171">
        <f t="shared" si="32"/>
        <v>0</v>
      </c>
      <c r="FM31" s="173">
        <f t="shared" si="32"/>
        <v>0</v>
      </c>
      <c r="FN31" s="178">
        <f t="shared" si="32"/>
        <v>0</v>
      </c>
      <c r="FO31" s="178">
        <f t="shared" si="32"/>
        <v>0</v>
      </c>
      <c r="FP31" s="178">
        <f t="shared" si="32"/>
        <v>0</v>
      </c>
      <c r="FQ31" s="178">
        <f t="shared" si="32"/>
        <v>0</v>
      </c>
      <c r="FR31" s="178">
        <f t="shared" si="32"/>
        <v>0</v>
      </c>
      <c r="FS31" s="178">
        <f t="shared" si="32"/>
        <v>0</v>
      </c>
      <c r="FT31" s="178">
        <f t="shared" si="32"/>
        <v>0</v>
      </c>
      <c r="FU31" s="178">
        <f t="shared" si="32"/>
        <v>0</v>
      </c>
      <c r="FV31" s="178">
        <f t="shared" si="32"/>
        <v>0</v>
      </c>
      <c r="FW31" s="178">
        <f t="shared" si="32"/>
        <v>0</v>
      </c>
      <c r="FX31" s="178">
        <f t="shared" si="32"/>
        <v>0</v>
      </c>
      <c r="FY31" s="178">
        <f t="shared" si="32"/>
        <v>0</v>
      </c>
      <c r="FZ31" s="178">
        <f t="shared" si="32"/>
        <v>0</v>
      </c>
      <c r="GA31" s="178">
        <f t="shared" si="32"/>
        <v>0</v>
      </c>
      <c r="GB31" s="178">
        <f t="shared" si="32"/>
        <v>0</v>
      </c>
      <c r="GC31" s="178">
        <f t="shared" si="32"/>
        <v>0</v>
      </c>
      <c r="GD31" s="171">
        <f t="shared" si="32"/>
        <v>0</v>
      </c>
      <c r="GE31" s="173">
        <f t="shared" si="32"/>
        <v>0</v>
      </c>
      <c r="GF31" s="178">
        <f t="shared" si="32"/>
        <v>0</v>
      </c>
      <c r="GG31" s="178">
        <f t="shared" si="32"/>
        <v>0</v>
      </c>
      <c r="GH31" s="178">
        <f t="shared" si="32"/>
        <v>0</v>
      </c>
      <c r="GI31" s="178">
        <f t="shared" si="32"/>
        <v>0</v>
      </c>
      <c r="GJ31" s="178">
        <f t="shared" si="32"/>
        <v>0</v>
      </c>
      <c r="GK31" s="178">
        <f t="shared" si="32"/>
        <v>0</v>
      </c>
      <c r="GL31" s="178">
        <f t="shared" si="32"/>
        <v>0</v>
      </c>
      <c r="GM31" s="178">
        <f t="shared" si="32"/>
        <v>0</v>
      </c>
      <c r="GN31" s="178">
        <f t="shared" si="32"/>
        <v>0</v>
      </c>
      <c r="GO31" s="178">
        <f t="shared" si="32"/>
        <v>0</v>
      </c>
      <c r="GP31" s="178">
        <f t="shared" ref="GP31:IG31" si="33">SUM(GP6:GP30)</f>
        <v>0</v>
      </c>
      <c r="GQ31" s="178">
        <f t="shared" si="33"/>
        <v>0</v>
      </c>
      <c r="GR31" s="178">
        <f t="shared" si="33"/>
        <v>0</v>
      </c>
      <c r="GS31" s="178">
        <f t="shared" si="33"/>
        <v>0</v>
      </c>
      <c r="GT31" s="178">
        <f t="shared" si="33"/>
        <v>0</v>
      </c>
      <c r="GU31" s="178">
        <f t="shared" si="33"/>
        <v>0</v>
      </c>
      <c r="GV31" s="171">
        <f t="shared" si="33"/>
        <v>0</v>
      </c>
      <c r="GW31" s="173">
        <f t="shared" si="33"/>
        <v>0</v>
      </c>
      <c r="GX31" s="178">
        <f t="shared" si="33"/>
        <v>0</v>
      </c>
      <c r="GY31" s="178">
        <f t="shared" si="33"/>
        <v>0</v>
      </c>
      <c r="GZ31" s="178">
        <f t="shared" si="33"/>
        <v>0</v>
      </c>
      <c r="HA31" s="178">
        <f t="shared" si="33"/>
        <v>0</v>
      </c>
      <c r="HB31" s="178">
        <f t="shared" si="33"/>
        <v>0</v>
      </c>
      <c r="HC31" s="178">
        <f t="shared" si="33"/>
        <v>0</v>
      </c>
      <c r="HD31" s="178">
        <f t="shared" si="33"/>
        <v>0</v>
      </c>
      <c r="HE31" s="178">
        <f t="shared" si="33"/>
        <v>0</v>
      </c>
      <c r="HF31" s="178">
        <f t="shared" si="33"/>
        <v>0</v>
      </c>
      <c r="HG31" s="178">
        <f t="shared" si="33"/>
        <v>0</v>
      </c>
      <c r="HH31" s="178">
        <f t="shared" si="33"/>
        <v>0</v>
      </c>
      <c r="HI31" s="178">
        <f t="shared" si="33"/>
        <v>0</v>
      </c>
      <c r="HJ31" s="178">
        <f t="shared" si="33"/>
        <v>0</v>
      </c>
      <c r="HK31" s="178">
        <f t="shared" si="33"/>
        <v>0</v>
      </c>
      <c r="HL31" s="178">
        <f t="shared" si="33"/>
        <v>0</v>
      </c>
      <c r="HM31" s="178">
        <f t="shared" si="33"/>
        <v>0</v>
      </c>
      <c r="HN31" s="171">
        <f t="shared" si="33"/>
        <v>0</v>
      </c>
      <c r="HO31" s="173">
        <f t="shared" si="33"/>
        <v>0</v>
      </c>
      <c r="HP31" s="178">
        <f t="shared" si="33"/>
        <v>0</v>
      </c>
      <c r="HQ31" s="178">
        <f t="shared" si="33"/>
        <v>0</v>
      </c>
      <c r="HR31" s="178">
        <f t="shared" si="33"/>
        <v>0</v>
      </c>
      <c r="HS31" s="178">
        <f t="shared" si="33"/>
        <v>0</v>
      </c>
      <c r="HT31" s="178">
        <f t="shared" si="33"/>
        <v>0</v>
      </c>
      <c r="HU31" s="178">
        <f t="shared" si="33"/>
        <v>0</v>
      </c>
      <c r="HV31" s="178">
        <f t="shared" si="33"/>
        <v>0</v>
      </c>
      <c r="HW31" s="178">
        <f t="shared" si="33"/>
        <v>0</v>
      </c>
      <c r="HX31" s="178">
        <f t="shared" si="33"/>
        <v>0</v>
      </c>
      <c r="HY31" s="178">
        <f t="shared" si="33"/>
        <v>0</v>
      </c>
      <c r="HZ31" s="178">
        <f t="shared" si="33"/>
        <v>0</v>
      </c>
      <c r="IA31" s="178">
        <f t="shared" si="33"/>
        <v>0</v>
      </c>
      <c r="IB31" s="178">
        <f t="shared" si="33"/>
        <v>0</v>
      </c>
      <c r="IC31" s="178">
        <f>SUM(IC6:IC30)</f>
        <v>0</v>
      </c>
      <c r="ID31" s="178">
        <f t="shared" si="33"/>
        <v>0</v>
      </c>
      <c r="IE31" s="178">
        <f t="shared" si="33"/>
        <v>0</v>
      </c>
      <c r="IF31" s="171">
        <f t="shared" si="33"/>
        <v>0</v>
      </c>
      <c r="IG31" s="172">
        <f t="shared" si="33"/>
        <v>0</v>
      </c>
    </row>
    <row r="34" spans="1:227" ht="15.75" customHeight="1" x14ac:dyDescent="0.25">
      <c r="A34" s="141"/>
      <c r="B34" s="145"/>
      <c r="C34" s="145"/>
      <c r="D34" s="146"/>
      <c r="E34" s="1476" t="s">
        <v>917</v>
      </c>
      <c r="F34" s="1477"/>
      <c r="G34" s="1477"/>
      <c r="H34" s="1477"/>
      <c r="I34" s="1477"/>
      <c r="J34" s="1477"/>
      <c r="K34" s="1477"/>
      <c r="L34" s="1477"/>
      <c r="M34" s="1477"/>
      <c r="N34" s="1477"/>
      <c r="O34" s="1477"/>
      <c r="P34" s="1477"/>
      <c r="Q34" s="1477"/>
      <c r="R34" s="1477"/>
      <c r="S34" s="1477"/>
      <c r="T34" s="1477"/>
      <c r="U34" s="1477"/>
      <c r="V34" s="1478"/>
      <c r="W34" s="1479" t="s">
        <v>918</v>
      </c>
      <c r="X34" s="1480"/>
      <c r="Y34" s="1480"/>
      <c r="Z34" s="1480"/>
      <c r="AA34" s="1480"/>
      <c r="AB34" s="1480"/>
      <c r="AC34" s="1480"/>
      <c r="AD34" s="1480"/>
      <c r="AE34" s="1480"/>
      <c r="AF34" s="1480"/>
      <c r="AG34" s="1480"/>
      <c r="AH34" s="1480"/>
      <c r="AI34" s="1480"/>
      <c r="AJ34" s="1480"/>
      <c r="AK34" s="1480"/>
      <c r="AL34" s="1480"/>
      <c r="AM34" s="1480"/>
      <c r="AN34" s="1481"/>
      <c r="AO34" s="1462" t="s">
        <v>919</v>
      </c>
      <c r="AP34" s="1475"/>
      <c r="AQ34" s="1475"/>
      <c r="AR34" s="1475"/>
      <c r="AS34" s="1475"/>
      <c r="AT34" s="1475"/>
      <c r="AU34" s="1475"/>
      <c r="AV34" s="1475"/>
      <c r="AW34" s="1475"/>
      <c r="AX34" s="1475"/>
      <c r="AY34" s="1475"/>
      <c r="AZ34" s="1475"/>
      <c r="BA34" s="1475"/>
      <c r="BB34" s="1475"/>
      <c r="BC34" s="1475"/>
      <c r="BD34" s="1475"/>
      <c r="BE34" s="1475"/>
      <c r="BF34" s="1463"/>
      <c r="BG34" s="1476" t="s">
        <v>920</v>
      </c>
      <c r="BH34" s="1477"/>
      <c r="BI34" s="1477"/>
      <c r="BJ34" s="1477"/>
      <c r="BK34" s="1477"/>
      <c r="BL34" s="1477"/>
      <c r="BM34" s="1477"/>
      <c r="BN34" s="1477"/>
      <c r="BO34" s="1477"/>
      <c r="BP34" s="1477"/>
      <c r="BQ34" s="1477"/>
      <c r="BR34" s="1477"/>
      <c r="BS34" s="1477"/>
      <c r="BT34" s="1477"/>
      <c r="BU34" s="1477"/>
      <c r="BV34" s="1477"/>
      <c r="BW34" s="1477"/>
      <c r="BX34" s="1478"/>
      <c r="BY34" s="1479" t="s">
        <v>921</v>
      </c>
      <c r="BZ34" s="1480"/>
      <c r="CA34" s="1480"/>
      <c r="CB34" s="1480"/>
      <c r="CC34" s="1480"/>
      <c r="CD34" s="1480"/>
      <c r="CE34" s="1480"/>
      <c r="CF34" s="1480"/>
      <c r="CG34" s="1480"/>
      <c r="CH34" s="1480"/>
      <c r="CI34" s="1480"/>
      <c r="CJ34" s="1480"/>
      <c r="CK34" s="1480"/>
      <c r="CL34" s="1480"/>
      <c r="CM34" s="1480"/>
      <c r="CN34" s="1480"/>
      <c r="CO34" s="1480"/>
      <c r="CP34" s="1481"/>
      <c r="CQ34" s="1462" t="s">
        <v>922</v>
      </c>
      <c r="CR34" s="1475"/>
      <c r="CS34" s="1475"/>
      <c r="CT34" s="1475"/>
      <c r="CU34" s="1475"/>
      <c r="CV34" s="1475"/>
      <c r="CW34" s="1475"/>
      <c r="CX34" s="1475"/>
      <c r="CY34" s="1475"/>
      <c r="CZ34" s="1475"/>
      <c r="DA34" s="1475"/>
      <c r="DB34" s="1475"/>
      <c r="DC34" s="1475"/>
      <c r="DD34" s="1475"/>
      <c r="DE34" s="1475"/>
      <c r="DF34" s="1475"/>
      <c r="DG34" s="1475"/>
      <c r="DH34" s="1463"/>
      <c r="DI34" s="1476" t="s">
        <v>923</v>
      </c>
      <c r="DJ34" s="1477"/>
      <c r="DK34" s="1477"/>
      <c r="DL34" s="1477"/>
      <c r="DM34" s="1477"/>
      <c r="DN34" s="1477"/>
      <c r="DO34" s="1477"/>
      <c r="DP34" s="1477"/>
      <c r="DQ34" s="1477"/>
      <c r="DR34" s="1477"/>
      <c r="DS34" s="1477"/>
      <c r="DT34" s="1477"/>
      <c r="DU34" s="1477"/>
      <c r="DV34" s="1477"/>
      <c r="DW34" s="1477"/>
      <c r="DX34" s="1477"/>
      <c r="DY34" s="1477"/>
      <c r="DZ34" s="1478"/>
      <c r="EA34" s="1479" t="s">
        <v>924</v>
      </c>
      <c r="EB34" s="1480"/>
      <c r="EC34" s="1480"/>
      <c r="ED34" s="1480"/>
      <c r="EE34" s="1480"/>
      <c r="EF34" s="1480"/>
      <c r="EG34" s="1480"/>
      <c r="EH34" s="1480"/>
      <c r="EI34" s="1480"/>
      <c r="EJ34" s="1480"/>
      <c r="EK34" s="1480"/>
      <c r="EL34" s="1480"/>
      <c r="EM34" s="1480"/>
      <c r="EN34" s="1480"/>
      <c r="EO34" s="1480"/>
      <c r="EP34" s="1480"/>
      <c r="EQ34" s="1480"/>
      <c r="ER34" s="1481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400" t="s">
        <v>1137</v>
      </c>
      <c r="FM34" s="1400"/>
      <c r="FN34" s="1400"/>
      <c r="FO34" s="1400"/>
      <c r="FP34" s="1400"/>
      <c r="FQ34" s="1400"/>
      <c r="FR34" s="1400"/>
      <c r="FS34" s="1400"/>
      <c r="FT34" s="1400"/>
      <c r="FU34" s="1489" t="s">
        <v>928</v>
      </c>
      <c r="FV34" s="1489"/>
      <c r="FW34" s="1489"/>
      <c r="FX34" s="1489"/>
      <c r="FY34" s="1490" t="s">
        <v>929</v>
      </c>
      <c r="FZ34" s="1490"/>
      <c r="GA34" s="1490"/>
      <c r="GB34" s="1490"/>
      <c r="GC34" s="1491" t="s">
        <v>930</v>
      </c>
      <c r="GD34" s="1492"/>
      <c r="GE34" s="1492"/>
      <c r="GF34" s="1492"/>
      <c r="GG34" s="1492"/>
      <c r="GH34" s="1492"/>
      <c r="GI34" s="1492"/>
      <c r="GJ34" s="1492"/>
      <c r="GK34" s="1493" t="s">
        <v>931</v>
      </c>
      <c r="GL34" s="1494"/>
      <c r="GM34" s="1494"/>
      <c r="GN34" s="1494"/>
      <c r="GO34" s="1494"/>
      <c r="GP34" s="1494"/>
      <c r="GQ34" s="1494"/>
      <c r="GR34" s="1494"/>
      <c r="GS34" s="1394" t="s">
        <v>1145</v>
      </c>
      <c r="GT34" s="1394"/>
      <c r="GU34" s="1394"/>
      <c r="GV34" s="1395"/>
      <c r="GW34" s="1602" t="s">
        <v>1259</v>
      </c>
      <c r="GX34" s="1602"/>
      <c r="GY34" s="1602"/>
      <c r="GZ34" s="1603" t="s">
        <v>1257</v>
      </c>
      <c r="HA34" s="1603"/>
      <c r="HB34" s="1603"/>
      <c r="HC34" s="1604" t="s">
        <v>1260</v>
      </c>
      <c r="HD34" s="1604"/>
      <c r="HE34" s="1604"/>
      <c r="HF34" s="1598" t="s">
        <v>1261</v>
      </c>
      <c r="HG34" s="1598"/>
      <c r="HH34" s="1598"/>
      <c r="HI34" s="1598" t="s">
        <v>1262</v>
      </c>
      <c r="HJ34" s="1598"/>
      <c r="HK34" s="1598"/>
      <c r="HL34" s="1599" t="s">
        <v>1000</v>
      </c>
      <c r="HM34" s="1566" t="s">
        <v>1001</v>
      </c>
      <c r="HO34" s="615"/>
      <c r="HP34" s="615"/>
      <c r="HQ34" s="615"/>
      <c r="HR34" s="615"/>
      <c r="HS34" s="615"/>
    </row>
    <row r="35" spans="1:227" ht="29.25" customHeight="1" x14ac:dyDescent="0.25">
      <c r="A35" s="141"/>
      <c r="B35" s="150"/>
      <c r="C35" s="150"/>
      <c r="D35" s="1442"/>
      <c r="E35" s="1456" t="s">
        <v>827</v>
      </c>
      <c r="F35" s="1456"/>
      <c r="G35" s="1457" t="s">
        <v>828</v>
      </c>
      <c r="H35" s="1457"/>
      <c r="I35" s="1456" t="s">
        <v>829</v>
      </c>
      <c r="J35" s="1456"/>
      <c r="K35" s="1456" t="s">
        <v>830</v>
      </c>
      <c r="L35" s="1456"/>
      <c r="M35" s="1456" t="s">
        <v>831</v>
      </c>
      <c r="N35" s="1456"/>
      <c r="O35" s="1456" t="s">
        <v>832</v>
      </c>
      <c r="P35" s="1456"/>
      <c r="Q35" s="1456" t="s">
        <v>833</v>
      </c>
      <c r="R35" s="1456"/>
      <c r="S35" s="1456" t="s">
        <v>834</v>
      </c>
      <c r="T35" s="1456"/>
      <c r="U35" s="1456" t="s">
        <v>825</v>
      </c>
      <c r="V35" s="1456"/>
      <c r="W35" s="1464" t="s">
        <v>827</v>
      </c>
      <c r="X35" s="1464"/>
      <c r="Y35" s="1465" t="s">
        <v>828</v>
      </c>
      <c r="Z35" s="1465"/>
      <c r="AA35" s="1464" t="s">
        <v>829</v>
      </c>
      <c r="AB35" s="1464"/>
      <c r="AC35" s="1464" t="s">
        <v>830</v>
      </c>
      <c r="AD35" s="1464"/>
      <c r="AE35" s="1464" t="s">
        <v>831</v>
      </c>
      <c r="AF35" s="1464"/>
      <c r="AG35" s="1464" t="s">
        <v>832</v>
      </c>
      <c r="AH35" s="1464"/>
      <c r="AI35" s="1464" t="s">
        <v>833</v>
      </c>
      <c r="AJ35" s="1464"/>
      <c r="AK35" s="1464" t="s">
        <v>834</v>
      </c>
      <c r="AL35" s="1464"/>
      <c r="AM35" s="1464" t="s">
        <v>825</v>
      </c>
      <c r="AN35" s="1464"/>
      <c r="AO35" s="1462" t="s">
        <v>827</v>
      </c>
      <c r="AP35" s="1463"/>
      <c r="AQ35" s="1487" t="s">
        <v>828</v>
      </c>
      <c r="AR35" s="1488"/>
      <c r="AS35" s="1462" t="s">
        <v>829</v>
      </c>
      <c r="AT35" s="1463"/>
      <c r="AU35" s="1462" t="s">
        <v>830</v>
      </c>
      <c r="AV35" s="1463"/>
      <c r="AW35" s="1462" t="s">
        <v>831</v>
      </c>
      <c r="AX35" s="1463"/>
      <c r="AY35" s="1462" t="s">
        <v>832</v>
      </c>
      <c r="AZ35" s="1463"/>
      <c r="BA35" s="1462" t="s">
        <v>833</v>
      </c>
      <c r="BB35" s="1463"/>
      <c r="BC35" s="1482" t="s">
        <v>925</v>
      </c>
      <c r="BD35" s="1483"/>
      <c r="BE35" s="1483" t="s">
        <v>825</v>
      </c>
      <c r="BF35" s="1483"/>
      <c r="BG35" s="1456" t="s">
        <v>827</v>
      </c>
      <c r="BH35" s="1456"/>
      <c r="BI35" s="1457" t="s">
        <v>828</v>
      </c>
      <c r="BJ35" s="1457"/>
      <c r="BK35" s="1456" t="s">
        <v>829</v>
      </c>
      <c r="BL35" s="1456"/>
      <c r="BM35" s="1456" t="s">
        <v>830</v>
      </c>
      <c r="BN35" s="1456"/>
      <c r="BO35" s="1456" t="s">
        <v>831</v>
      </c>
      <c r="BP35" s="1456"/>
      <c r="BQ35" s="1456" t="s">
        <v>832</v>
      </c>
      <c r="BR35" s="1456"/>
      <c r="BS35" s="1456" t="s">
        <v>833</v>
      </c>
      <c r="BT35" s="1456"/>
      <c r="BU35" s="1456" t="s">
        <v>834</v>
      </c>
      <c r="BV35" s="1456"/>
      <c r="BW35" s="1456" t="s">
        <v>825</v>
      </c>
      <c r="BX35" s="1456"/>
      <c r="BY35" s="1464" t="s">
        <v>827</v>
      </c>
      <c r="BZ35" s="1464"/>
      <c r="CA35" s="1465" t="s">
        <v>828</v>
      </c>
      <c r="CB35" s="1465"/>
      <c r="CC35" s="1464" t="s">
        <v>829</v>
      </c>
      <c r="CD35" s="1464"/>
      <c r="CE35" s="1464" t="s">
        <v>830</v>
      </c>
      <c r="CF35" s="1464"/>
      <c r="CG35" s="1464" t="s">
        <v>831</v>
      </c>
      <c r="CH35" s="1464"/>
      <c r="CI35" s="1464" t="s">
        <v>832</v>
      </c>
      <c r="CJ35" s="1464"/>
      <c r="CK35" s="1464" t="s">
        <v>833</v>
      </c>
      <c r="CL35" s="1464"/>
      <c r="CM35" s="1464" t="s">
        <v>834</v>
      </c>
      <c r="CN35" s="1464"/>
      <c r="CO35" s="1464" t="s">
        <v>825</v>
      </c>
      <c r="CP35" s="1464"/>
      <c r="CQ35" s="1462" t="s">
        <v>827</v>
      </c>
      <c r="CR35" s="1463"/>
      <c r="CS35" s="1487" t="s">
        <v>828</v>
      </c>
      <c r="CT35" s="1488"/>
      <c r="CU35" s="1462" t="s">
        <v>829</v>
      </c>
      <c r="CV35" s="1463"/>
      <c r="CW35" s="1462" t="s">
        <v>830</v>
      </c>
      <c r="CX35" s="1463"/>
      <c r="CY35" s="1462" t="s">
        <v>831</v>
      </c>
      <c r="CZ35" s="1463"/>
      <c r="DA35" s="1462" t="s">
        <v>832</v>
      </c>
      <c r="DB35" s="1463"/>
      <c r="DC35" s="1462" t="s">
        <v>833</v>
      </c>
      <c r="DD35" s="1463"/>
      <c r="DE35" s="1482" t="s">
        <v>925</v>
      </c>
      <c r="DF35" s="1483"/>
      <c r="DG35" s="1483" t="s">
        <v>825</v>
      </c>
      <c r="DH35" s="1483"/>
      <c r="DI35" s="1456" t="s">
        <v>827</v>
      </c>
      <c r="DJ35" s="1456"/>
      <c r="DK35" s="1457" t="s">
        <v>828</v>
      </c>
      <c r="DL35" s="1457"/>
      <c r="DM35" s="1456" t="s">
        <v>829</v>
      </c>
      <c r="DN35" s="1456"/>
      <c r="DO35" s="1456" t="s">
        <v>830</v>
      </c>
      <c r="DP35" s="1456"/>
      <c r="DQ35" s="1456" t="s">
        <v>831</v>
      </c>
      <c r="DR35" s="1456"/>
      <c r="DS35" s="1456" t="s">
        <v>832</v>
      </c>
      <c r="DT35" s="1456"/>
      <c r="DU35" s="1456" t="s">
        <v>833</v>
      </c>
      <c r="DV35" s="1456"/>
      <c r="DW35" s="1456" t="s">
        <v>834</v>
      </c>
      <c r="DX35" s="1456"/>
      <c r="DY35" s="1456" t="s">
        <v>825</v>
      </c>
      <c r="DZ35" s="1456"/>
      <c r="EA35" s="1464" t="s">
        <v>827</v>
      </c>
      <c r="EB35" s="1464"/>
      <c r="EC35" s="1465" t="s">
        <v>828</v>
      </c>
      <c r="ED35" s="1465"/>
      <c r="EE35" s="1464" t="s">
        <v>829</v>
      </c>
      <c r="EF35" s="1464"/>
      <c r="EG35" s="1464" t="s">
        <v>830</v>
      </c>
      <c r="EH35" s="1464"/>
      <c r="EI35" s="1464" t="s">
        <v>831</v>
      </c>
      <c r="EJ35" s="1464"/>
      <c r="EK35" s="1464" t="s">
        <v>832</v>
      </c>
      <c r="EL35" s="1464"/>
      <c r="EM35" s="1464" t="s">
        <v>833</v>
      </c>
      <c r="EN35" s="1464"/>
      <c r="EO35" s="1464" t="s">
        <v>834</v>
      </c>
      <c r="EP35" s="1464"/>
      <c r="EQ35" s="1464" t="s">
        <v>825</v>
      </c>
      <c r="ER35" s="1464"/>
      <c r="ES35" s="1408" t="s">
        <v>932</v>
      </c>
      <c r="ET35" s="1409"/>
      <c r="EU35" s="1409"/>
      <c r="EV35" s="1409"/>
      <c r="EW35" s="1409"/>
      <c r="EX35" s="1409"/>
      <c r="EY35" s="1409"/>
      <c r="EZ35" s="1409"/>
      <c r="FA35" s="1409"/>
      <c r="FB35" s="1409"/>
      <c r="FC35" s="1409"/>
      <c r="FD35" s="1409"/>
      <c r="FE35" s="1410"/>
      <c r="FF35" s="1379" t="s">
        <v>1120</v>
      </c>
      <c r="FG35" s="1380"/>
      <c r="FH35" s="1381"/>
      <c r="FI35" s="1379" t="s">
        <v>1134</v>
      </c>
      <c r="FJ35" s="1380"/>
      <c r="FK35" s="1381"/>
      <c r="FL35" s="1379" t="s">
        <v>1135</v>
      </c>
      <c r="FM35" s="1380"/>
      <c r="FN35" s="1381"/>
      <c r="FO35" s="1379" t="s">
        <v>1136</v>
      </c>
      <c r="FP35" s="1380"/>
      <c r="FQ35" s="1381"/>
      <c r="FR35" s="1379" t="s">
        <v>825</v>
      </c>
      <c r="FS35" s="1380"/>
      <c r="FT35" s="1381"/>
      <c r="FU35" s="1407" t="s">
        <v>933</v>
      </c>
      <c r="FV35" s="1407"/>
      <c r="FW35" s="1407" t="s">
        <v>934</v>
      </c>
      <c r="FX35" s="1407"/>
      <c r="FY35" s="1495" t="s">
        <v>933</v>
      </c>
      <c r="FZ35" s="1495"/>
      <c r="GA35" s="1495" t="s">
        <v>935</v>
      </c>
      <c r="GB35" s="1495"/>
      <c r="GC35" s="1390" t="s">
        <v>936</v>
      </c>
      <c r="GD35" s="1391"/>
      <c r="GE35" s="1390" t="s">
        <v>937</v>
      </c>
      <c r="GF35" s="1391"/>
      <c r="GG35" s="1390" t="s">
        <v>938</v>
      </c>
      <c r="GH35" s="1391"/>
      <c r="GI35" s="1390" t="s">
        <v>939</v>
      </c>
      <c r="GJ35" s="1391"/>
      <c r="GK35" s="1398" t="s">
        <v>936</v>
      </c>
      <c r="GL35" s="1399"/>
      <c r="GM35" s="1398" t="s">
        <v>937</v>
      </c>
      <c r="GN35" s="1399"/>
      <c r="GO35" s="1398" t="s">
        <v>938</v>
      </c>
      <c r="GP35" s="1399"/>
      <c r="GQ35" s="1398" t="s">
        <v>939</v>
      </c>
      <c r="GR35" s="1399"/>
      <c r="GS35" s="1396" t="s">
        <v>1146</v>
      </c>
      <c r="GT35" s="1396"/>
      <c r="GU35" s="1397" t="s">
        <v>1147</v>
      </c>
      <c r="GV35" s="1397"/>
      <c r="GW35" s="1602"/>
      <c r="GX35" s="1602"/>
      <c r="GY35" s="1602"/>
      <c r="GZ35" s="1603"/>
      <c r="HA35" s="1603"/>
      <c r="HB35" s="1603"/>
      <c r="HC35" s="1604"/>
      <c r="HD35" s="1604"/>
      <c r="HE35" s="1604"/>
      <c r="HF35" s="1598"/>
      <c r="HG35" s="1598"/>
      <c r="HH35" s="1598"/>
      <c r="HI35" s="1598"/>
      <c r="HJ35" s="1598"/>
      <c r="HK35" s="1598"/>
      <c r="HL35" s="1600"/>
      <c r="HM35" s="1567"/>
      <c r="HO35" s="615"/>
      <c r="HP35" s="615"/>
      <c r="HQ35" s="615"/>
      <c r="HR35" s="615"/>
      <c r="HS35" s="615"/>
    </row>
    <row r="36" spans="1:227" x14ac:dyDescent="0.25">
      <c r="A36" s="141" t="s">
        <v>926</v>
      </c>
      <c r="B36" s="150" t="s">
        <v>12</v>
      </c>
      <c r="C36" s="150" t="s">
        <v>1004</v>
      </c>
      <c r="D36" s="1443"/>
      <c r="E36" s="161" t="s">
        <v>852</v>
      </c>
      <c r="F36" s="161" t="s">
        <v>853</v>
      </c>
      <c r="G36" s="161" t="s">
        <v>852</v>
      </c>
      <c r="H36" s="161" t="s">
        <v>853</v>
      </c>
      <c r="I36" s="161" t="s">
        <v>852</v>
      </c>
      <c r="J36" s="161" t="s">
        <v>853</v>
      </c>
      <c r="K36" s="161" t="s">
        <v>852</v>
      </c>
      <c r="L36" s="161" t="s">
        <v>853</v>
      </c>
      <c r="M36" s="161" t="s">
        <v>852</v>
      </c>
      <c r="N36" s="161" t="s">
        <v>853</v>
      </c>
      <c r="O36" s="161" t="s">
        <v>852</v>
      </c>
      <c r="P36" s="161" t="s">
        <v>853</v>
      </c>
      <c r="Q36" s="161" t="s">
        <v>852</v>
      </c>
      <c r="R36" s="161" t="s">
        <v>853</v>
      </c>
      <c r="S36" s="161" t="s">
        <v>852</v>
      </c>
      <c r="T36" s="161" t="s">
        <v>853</v>
      </c>
      <c r="U36" s="162" t="s">
        <v>852</v>
      </c>
      <c r="V36" s="162" t="s">
        <v>853</v>
      </c>
      <c r="W36" s="163" t="s">
        <v>852</v>
      </c>
      <c r="X36" s="163" t="s">
        <v>853</v>
      </c>
      <c r="Y36" s="163" t="s">
        <v>852</v>
      </c>
      <c r="Z36" s="163" t="s">
        <v>853</v>
      </c>
      <c r="AA36" s="163" t="s">
        <v>852</v>
      </c>
      <c r="AB36" s="163" t="s">
        <v>853</v>
      </c>
      <c r="AC36" s="163" t="s">
        <v>852</v>
      </c>
      <c r="AD36" s="163" t="s">
        <v>853</v>
      </c>
      <c r="AE36" s="163" t="s">
        <v>852</v>
      </c>
      <c r="AF36" s="163" t="s">
        <v>853</v>
      </c>
      <c r="AG36" s="163" t="s">
        <v>852</v>
      </c>
      <c r="AH36" s="163" t="s">
        <v>853</v>
      </c>
      <c r="AI36" s="163" t="s">
        <v>852</v>
      </c>
      <c r="AJ36" s="163" t="s">
        <v>853</v>
      </c>
      <c r="AK36" s="163" t="s">
        <v>852</v>
      </c>
      <c r="AL36" s="163" t="s">
        <v>853</v>
      </c>
      <c r="AM36" s="164" t="s">
        <v>852</v>
      </c>
      <c r="AN36" s="164" t="s">
        <v>853</v>
      </c>
      <c r="AO36" s="159" t="s">
        <v>852</v>
      </c>
      <c r="AP36" s="159" t="s">
        <v>853</v>
      </c>
      <c r="AQ36" s="159" t="s">
        <v>852</v>
      </c>
      <c r="AR36" s="159" t="s">
        <v>853</v>
      </c>
      <c r="AS36" s="159" t="s">
        <v>852</v>
      </c>
      <c r="AT36" s="159" t="s">
        <v>853</v>
      </c>
      <c r="AU36" s="159" t="s">
        <v>852</v>
      </c>
      <c r="AV36" s="159" t="s">
        <v>853</v>
      </c>
      <c r="AW36" s="159" t="s">
        <v>852</v>
      </c>
      <c r="AX36" s="159" t="s">
        <v>853</v>
      </c>
      <c r="AY36" s="159" t="s">
        <v>852</v>
      </c>
      <c r="AZ36" s="159" t="s">
        <v>853</v>
      </c>
      <c r="BA36" s="159" t="s">
        <v>852</v>
      </c>
      <c r="BB36" s="159" t="s">
        <v>853</v>
      </c>
      <c r="BC36" s="159" t="s">
        <v>852</v>
      </c>
      <c r="BD36" s="159" t="s">
        <v>853</v>
      </c>
      <c r="BE36" s="160" t="s">
        <v>852</v>
      </c>
      <c r="BF36" s="160" t="s">
        <v>853</v>
      </c>
      <c r="BG36" s="161" t="s">
        <v>852</v>
      </c>
      <c r="BH36" s="161" t="s">
        <v>853</v>
      </c>
      <c r="BI36" s="161" t="s">
        <v>852</v>
      </c>
      <c r="BJ36" s="161" t="s">
        <v>853</v>
      </c>
      <c r="BK36" s="161" t="s">
        <v>852</v>
      </c>
      <c r="BL36" s="161" t="s">
        <v>853</v>
      </c>
      <c r="BM36" s="161" t="s">
        <v>852</v>
      </c>
      <c r="BN36" s="161" t="s">
        <v>853</v>
      </c>
      <c r="BO36" s="161" t="s">
        <v>852</v>
      </c>
      <c r="BP36" s="161" t="s">
        <v>853</v>
      </c>
      <c r="BQ36" s="161" t="s">
        <v>852</v>
      </c>
      <c r="BR36" s="161" t="s">
        <v>853</v>
      </c>
      <c r="BS36" s="161" t="s">
        <v>852</v>
      </c>
      <c r="BT36" s="161" t="s">
        <v>853</v>
      </c>
      <c r="BU36" s="161" t="s">
        <v>852</v>
      </c>
      <c r="BV36" s="161" t="s">
        <v>853</v>
      </c>
      <c r="BW36" s="162" t="s">
        <v>852</v>
      </c>
      <c r="BX36" s="162" t="s">
        <v>853</v>
      </c>
      <c r="BY36" s="163" t="s">
        <v>852</v>
      </c>
      <c r="BZ36" s="163" t="s">
        <v>853</v>
      </c>
      <c r="CA36" s="163" t="s">
        <v>852</v>
      </c>
      <c r="CB36" s="163" t="s">
        <v>853</v>
      </c>
      <c r="CC36" s="163" t="s">
        <v>852</v>
      </c>
      <c r="CD36" s="163" t="s">
        <v>853</v>
      </c>
      <c r="CE36" s="163" t="s">
        <v>852</v>
      </c>
      <c r="CF36" s="163" t="s">
        <v>853</v>
      </c>
      <c r="CG36" s="163" t="s">
        <v>852</v>
      </c>
      <c r="CH36" s="163" t="s">
        <v>853</v>
      </c>
      <c r="CI36" s="163" t="s">
        <v>852</v>
      </c>
      <c r="CJ36" s="163" t="s">
        <v>853</v>
      </c>
      <c r="CK36" s="163" t="s">
        <v>852</v>
      </c>
      <c r="CL36" s="163" t="s">
        <v>853</v>
      </c>
      <c r="CM36" s="163" t="s">
        <v>852</v>
      </c>
      <c r="CN36" s="163" t="s">
        <v>853</v>
      </c>
      <c r="CO36" s="164" t="s">
        <v>852</v>
      </c>
      <c r="CP36" s="164" t="s">
        <v>853</v>
      </c>
      <c r="CQ36" s="159" t="s">
        <v>852</v>
      </c>
      <c r="CR36" s="159" t="s">
        <v>853</v>
      </c>
      <c r="CS36" s="159" t="s">
        <v>852</v>
      </c>
      <c r="CT36" s="159" t="s">
        <v>853</v>
      </c>
      <c r="CU36" s="159" t="s">
        <v>852</v>
      </c>
      <c r="CV36" s="159" t="s">
        <v>853</v>
      </c>
      <c r="CW36" s="159" t="s">
        <v>852</v>
      </c>
      <c r="CX36" s="159" t="s">
        <v>853</v>
      </c>
      <c r="CY36" s="159" t="s">
        <v>852</v>
      </c>
      <c r="CZ36" s="159" t="s">
        <v>853</v>
      </c>
      <c r="DA36" s="159" t="s">
        <v>852</v>
      </c>
      <c r="DB36" s="159" t="s">
        <v>853</v>
      </c>
      <c r="DC36" s="159" t="s">
        <v>852</v>
      </c>
      <c r="DD36" s="159" t="s">
        <v>853</v>
      </c>
      <c r="DE36" s="159" t="s">
        <v>852</v>
      </c>
      <c r="DF36" s="159" t="s">
        <v>853</v>
      </c>
      <c r="DG36" s="160" t="s">
        <v>852</v>
      </c>
      <c r="DH36" s="160" t="s">
        <v>853</v>
      </c>
      <c r="DI36" s="161" t="s">
        <v>852</v>
      </c>
      <c r="DJ36" s="161" t="s">
        <v>853</v>
      </c>
      <c r="DK36" s="161" t="s">
        <v>852</v>
      </c>
      <c r="DL36" s="161" t="s">
        <v>853</v>
      </c>
      <c r="DM36" s="161" t="s">
        <v>852</v>
      </c>
      <c r="DN36" s="161" t="s">
        <v>853</v>
      </c>
      <c r="DO36" s="161" t="s">
        <v>852</v>
      </c>
      <c r="DP36" s="161" t="s">
        <v>853</v>
      </c>
      <c r="DQ36" s="161" t="s">
        <v>852</v>
      </c>
      <c r="DR36" s="161" t="s">
        <v>853</v>
      </c>
      <c r="DS36" s="161" t="s">
        <v>852</v>
      </c>
      <c r="DT36" s="161" t="s">
        <v>853</v>
      </c>
      <c r="DU36" s="161" t="s">
        <v>852</v>
      </c>
      <c r="DV36" s="161" t="s">
        <v>853</v>
      </c>
      <c r="DW36" s="161" t="s">
        <v>852</v>
      </c>
      <c r="DX36" s="161" t="s">
        <v>853</v>
      </c>
      <c r="DY36" s="162" t="s">
        <v>852</v>
      </c>
      <c r="DZ36" s="162" t="s">
        <v>853</v>
      </c>
      <c r="EA36" s="163" t="s">
        <v>852</v>
      </c>
      <c r="EB36" s="163" t="s">
        <v>853</v>
      </c>
      <c r="EC36" s="163" t="s">
        <v>852</v>
      </c>
      <c r="ED36" s="163" t="s">
        <v>853</v>
      </c>
      <c r="EE36" s="163" t="s">
        <v>852</v>
      </c>
      <c r="EF36" s="163" t="s">
        <v>853</v>
      </c>
      <c r="EG36" s="163" t="s">
        <v>852</v>
      </c>
      <c r="EH36" s="163" t="s">
        <v>853</v>
      </c>
      <c r="EI36" s="163" t="s">
        <v>852</v>
      </c>
      <c r="EJ36" s="163" t="s">
        <v>853</v>
      </c>
      <c r="EK36" s="163" t="s">
        <v>852</v>
      </c>
      <c r="EL36" s="163" t="s">
        <v>853</v>
      </c>
      <c r="EM36" s="163" t="s">
        <v>852</v>
      </c>
      <c r="EN36" s="163" t="s">
        <v>853</v>
      </c>
      <c r="EO36" s="163" t="s">
        <v>852</v>
      </c>
      <c r="EP36" s="163" t="s">
        <v>853</v>
      </c>
      <c r="EQ36" s="164" t="s">
        <v>852</v>
      </c>
      <c r="ER36" s="164" t="s">
        <v>853</v>
      </c>
      <c r="ES36" s="181" t="s">
        <v>904</v>
      </c>
      <c r="ET36" s="181" t="s">
        <v>940</v>
      </c>
      <c r="EU36" s="181" t="s">
        <v>840</v>
      </c>
      <c r="EV36" s="181" t="s">
        <v>941</v>
      </c>
      <c r="EW36" s="181" t="s">
        <v>842</v>
      </c>
      <c r="EX36" s="181" t="s">
        <v>843</v>
      </c>
      <c r="EY36" s="181" t="s">
        <v>942</v>
      </c>
      <c r="EZ36" s="181" t="s">
        <v>943</v>
      </c>
      <c r="FA36" s="181" t="s">
        <v>846</v>
      </c>
      <c r="FB36" s="181" t="s">
        <v>847</v>
      </c>
      <c r="FC36" s="181" t="s">
        <v>1117</v>
      </c>
      <c r="FD36" s="554" t="s">
        <v>944</v>
      </c>
      <c r="FE36" s="180" t="s">
        <v>825</v>
      </c>
      <c r="FF36" s="556" t="s">
        <v>823</v>
      </c>
      <c r="FG36" s="556" t="s">
        <v>824</v>
      </c>
      <c r="FH36" s="556" t="s">
        <v>825</v>
      </c>
      <c r="FI36" s="556" t="s">
        <v>823</v>
      </c>
      <c r="FJ36" s="556" t="s">
        <v>824</v>
      </c>
      <c r="FK36" s="556" t="s">
        <v>825</v>
      </c>
      <c r="FL36" s="556" t="s">
        <v>823</v>
      </c>
      <c r="FM36" s="556" t="s">
        <v>824</v>
      </c>
      <c r="FN36" s="556" t="s">
        <v>825</v>
      </c>
      <c r="FO36" s="556" t="s">
        <v>823</v>
      </c>
      <c r="FP36" s="556" t="s">
        <v>824</v>
      </c>
      <c r="FQ36" s="556" t="s">
        <v>825</v>
      </c>
      <c r="FR36" s="556" t="s">
        <v>823</v>
      </c>
      <c r="FS36" s="556" t="s">
        <v>824</v>
      </c>
      <c r="FT36" s="556" t="s">
        <v>825</v>
      </c>
      <c r="FU36" s="182" t="s">
        <v>823</v>
      </c>
      <c r="FV36" s="182" t="s">
        <v>824</v>
      </c>
      <c r="FW36" s="182" t="s">
        <v>823</v>
      </c>
      <c r="FX36" s="182" t="s">
        <v>824</v>
      </c>
      <c r="FY36" s="183" t="s">
        <v>823</v>
      </c>
      <c r="FZ36" s="183" t="s">
        <v>824</v>
      </c>
      <c r="GA36" s="183" t="s">
        <v>823</v>
      </c>
      <c r="GB36" s="183" t="s">
        <v>824</v>
      </c>
      <c r="GC36" s="184" t="s">
        <v>823</v>
      </c>
      <c r="GD36" s="184" t="s">
        <v>824</v>
      </c>
      <c r="GE36" s="184" t="s">
        <v>823</v>
      </c>
      <c r="GF36" s="184" t="s">
        <v>824</v>
      </c>
      <c r="GG36" s="184" t="s">
        <v>823</v>
      </c>
      <c r="GH36" s="184" t="s">
        <v>824</v>
      </c>
      <c r="GI36" s="184" t="s">
        <v>823</v>
      </c>
      <c r="GJ36" s="184" t="s">
        <v>824</v>
      </c>
      <c r="GK36" s="185" t="s">
        <v>823</v>
      </c>
      <c r="GL36" s="185" t="s">
        <v>824</v>
      </c>
      <c r="GM36" s="185" t="s">
        <v>823</v>
      </c>
      <c r="GN36" s="185" t="s">
        <v>824</v>
      </c>
      <c r="GO36" s="185" t="s">
        <v>823</v>
      </c>
      <c r="GP36" s="185" t="s">
        <v>824</v>
      </c>
      <c r="GQ36" s="185" t="s">
        <v>823</v>
      </c>
      <c r="GR36" s="185" t="s">
        <v>824</v>
      </c>
      <c r="GS36" s="562" t="s">
        <v>823</v>
      </c>
      <c r="GT36" s="562" t="s">
        <v>824</v>
      </c>
      <c r="GU36" s="562" t="s">
        <v>823</v>
      </c>
      <c r="GV36" s="562" t="s">
        <v>824</v>
      </c>
      <c r="GW36" s="616" t="s">
        <v>823</v>
      </c>
      <c r="GX36" s="616" t="s">
        <v>824</v>
      </c>
      <c r="GY36" s="616" t="s">
        <v>874</v>
      </c>
      <c r="GZ36" s="616" t="s">
        <v>823</v>
      </c>
      <c r="HA36" s="616" t="s">
        <v>824</v>
      </c>
      <c r="HB36" s="616" t="s">
        <v>874</v>
      </c>
      <c r="HC36" s="616" t="s">
        <v>823</v>
      </c>
      <c r="HD36" s="616" t="s">
        <v>824</v>
      </c>
      <c r="HE36" s="616" t="s">
        <v>874</v>
      </c>
      <c r="HF36" s="616" t="s">
        <v>823</v>
      </c>
      <c r="HG36" s="616" t="s">
        <v>824</v>
      </c>
      <c r="HH36" s="616" t="s">
        <v>874</v>
      </c>
      <c r="HI36" s="616" t="s">
        <v>823</v>
      </c>
      <c r="HJ36" s="616" t="s">
        <v>824</v>
      </c>
      <c r="HK36" s="616" t="s">
        <v>874</v>
      </c>
      <c r="HL36" s="1601"/>
      <c r="HM36" s="1568"/>
    </row>
    <row r="37" spans="1:227" x14ac:dyDescent="0.25">
      <c r="A37" s="165">
        <v>1</v>
      </c>
      <c r="B37" s="166">
        <f>+Menu!$D$6</f>
        <v>0</v>
      </c>
      <c r="C37" s="167" t="str">
        <f>+Menu!$B9</f>
        <v/>
      </c>
      <c r="D37" s="168"/>
      <c r="E37" s="186">
        <f>+'TB-10'!V20</f>
        <v>0</v>
      </c>
      <c r="F37" s="186">
        <f>+'TB-10'!W20</f>
        <v>0</v>
      </c>
      <c r="G37" s="186">
        <f>+'TB-10'!V22</f>
        <v>0</v>
      </c>
      <c r="H37" s="186">
        <f>+'TB-10'!W22</f>
        <v>0</v>
      </c>
      <c r="I37" s="186">
        <f>+'TB-10'!V24</f>
        <v>0</v>
      </c>
      <c r="J37" s="186">
        <f>+'TB-10'!W24</f>
        <v>0</v>
      </c>
      <c r="K37" s="186">
        <f>+'TB-10'!V26</f>
        <v>0</v>
      </c>
      <c r="L37" s="186">
        <f>+'TB-10'!W26</f>
        <v>0</v>
      </c>
      <c r="M37" s="186">
        <f>+'TB-10'!V28</f>
        <v>0</v>
      </c>
      <c r="N37" s="186">
        <f>+'TB-10'!W28</f>
        <v>0</v>
      </c>
      <c r="O37" s="186">
        <f>+'TB-10'!V30</f>
        <v>0</v>
      </c>
      <c r="P37" s="186">
        <f>+'TB-10'!W30</f>
        <v>0</v>
      </c>
      <c r="Q37" s="186">
        <f>+'TB-10'!V32</f>
        <v>0</v>
      </c>
      <c r="R37" s="186">
        <f>+'TB-10'!W32</f>
        <v>0</v>
      </c>
      <c r="S37" s="186">
        <f>+'TB-10'!V34</f>
        <v>0</v>
      </c>
      <c r="T37" s="186">
        <f>+'TB-10'!W34</f>
        <v>0</v>
      </c>
      <c r="U37" s="171">
        <f>+S37+Q37+O37+M37+K37+I37+G37+E37</f>
        <v>0</v>
      </c>
      <c r="V37" s="173">
        <f>+T37+R37+P37+N37+L37+J37+H37+F37</f>
        <v>0</v>
      </c>
      <c r="W37" s="186">
        <f>+'TB-10'!X20</f>
        <v>0</v>
      </c>
      <c r="X37" s="186">
        <f>+'TB-10'!Y20</f>
        <v>0</v>
      </c>
      <c r="Y37" s="186">
        <f>+'TB-10'!X22</f>
        <v>0</v>
      </c>
      <c r="Z37" s="186">
        <f>+'TB-10'!Y22</f>
        <v>0</v>
      </c>
      <c r="AA37" s="186">
        <f>+'TB-10'!X24</f>
        <v>0</v>
      </c>
      <c r="AB37" s="186">
        <f>+'TB-10'!Y24</f>
        <v>0</v>
      </c>
      <c r="AC37" s="186">
        <f>+'TB-10'!X26</f>
        <v>0</v>
      </c>
      <c r="AD37" s="186">
        <f>+'TB-10'!Y26</f>
        <v>0</v>
      </c>
      <c r="AE37" s="186">
        <f>+'TB-10'!X28</f>
        <v>0</v>
      </c>
      <c r="AF37" s="186">
        <f>+'TB-10'!Y28</f>
        <v>0</v>
      </c>
      <c r="AG37" s="186">
        <f>+'TB-10'!X30</f>
        <v>0</v>
      </c>
      <c r="AH37" s="186">
        <f>+'TB-10'!Y30</f>
        <v>0</v>
      </c>
      <c r="AI37" s="186">
        <f>+'TB-10'!X32</f>
        <v>0</v>
      </c>
      <c r="AJ37" s="186">
        <f>+'TB-10'!Y32</f>
        <v>0</v>
      </c>
      <c r="AK37" s="186">
        <f>+'TB-10'!X34</f>
        <v>0</v>
      </c>
      <c r="AL37" s="186">
        <f>+'TB-10'!Y34</f>
        <v>0</v>
      </c>
      <c r="AM37" s="171">
        <f>+AK37+AI37+AG37+AE37+AC37+AA37+Y37+W37</f>
        <v>0</v>
      </c>
      <c r="AN37" s="173">
        <f>+AL37+AJ37+AH37+AF37+AD37+AB37+Z37+X37</f>
        <v>0</v>
      </c>
      <c r="AO37" s="186">
        <f>+'TB-10'!Z20</f>
        <v>0</v>
      </c>
      <c r="AP37" s="186">
        <f>+'TB-10'!AA20</f>
        <v>0</v>
      </c>
      <c r="AQ37" s="186">
        <f>+'TB-10'!Z22</f>
        <v>0</v>
      </c>
      <c r="AR37" s="186">
        <f>+'TB-10'!AA22</f>
        <v>0</v>
      </c>
      <c r="AS37" s="186">
        <f>+'TB-10'!Z24</f>
        <v>0</v>
      </c>
      <c r="AT37" s="186">
        <f>+'TB-10'!AA24</f>
        <v>0</v>
      </c>
      <c r="AU37" s="186">
        <f>+'TB-10'!Z26</f>
        <v>0</v>
      </c>
      <c r="AV37" s="186">
        <f>+'TB-10'!AA26</f>
        <v>0</v>
      </c>
      <c r="AW37" s="186">
        <f>+'TB-10'!Z28</f>
        <v>0</v>
      </c>
      <c r="AX37" s="186">
        <f>+'TB-10'!AA28</f>
        <v>0</v>
      </c>
      <c r="AY37" s="186">
        <f>+'TB-10'!Z30</f>
        <v>0</v>
      </c>
      <c r="AZ37" s="186">
        <f>+'TB-10'!AA30</f>
        <v>0</v>
      </c>
      <c r="BA37" s="186">
        <f>+'TB-10'!Z32</f>
        <v>0</v>
      </c>
      <c r="BB37" s="186">
        <f>+'TB-10'!AA32</f>
        <v>0</v>
      </c>
      <c r="BC37" s="186">
        <f>+'TB-10'!Z34</f>
        <v>0</v>
      </c>
      <c r="BD37" s="186">
        <f>+'TB-10'!AA34</f>
        <v>0</v>
      </c>
      <c r="BE37" s="171">
        <f>+BC37+BA37+AY37+AW37+AU37+AS37+AQ37+AO37</f>
        <v>0</v>
      </c>
      <c r="BF37" s="173">
        <f>+BD37+BB37+AZ37+AX37+AV37+AT37+AR37+AP37</f>
        <v>0</v>
      </c>
      <c r="BG37" s="186">
        <f>+'TB-10'!AB20</f>
        <v>0</v>
      </c>
      <c r="BH37" s="186">
        <f>+'TB-10'!AC20</f>
        <v>0</v>
      </c>
      <c r="BI37" s="186">
        <f>+'TB-10'!AB22</f>
        <v>0</v>
      </c>
      <c r="BJ37" s="186">
        <f>+'TB-10'!AC22</f>
        <v>0</v>
      </c>
      <c r="BK37" s="186">
        <f>+'TB-10'!AB24</f>
        <v>0</v>
      </c>
      <c r="BL37" s="186">
        <f>+'TB-10'!AC24</f>
        <v>0</v>
      </c>
      <c r="BM37" s="186">
        <f>+'TB-10'!AB26</f>
        <v>0</v>
      </c>
      <c r="BN37" s="186">
        <f>+'TB-10'!AC26</f>
        <v>0</v>
      </c>
      <c r="BO37" s="186">
        <f>+'TB-10'!AB28</f>
        <v>0</v>
      </c>
      <c r="BP37" s="186">
        <f>+'TB-10'!AC28</f>
        <v>0</v>
      </c>
      <c r="BQ37" s="186">
        <f>+'TB-10'!AB30</f>
        <v>0</v>
      </c>
      <c r="BR37" s="186">
        <f>+'TB-10'!AC30</f>
        <v>0</v>
      </c>
      <c r="BS37" s="186">
        <f>+'TB-10'!AB32</f>
        <v>0</v>
      </c>
      <c r="BT37" s="186">
        <f>+'TB-10'!AC32</f>
        <v>0</v>
      </c>
      <c r="BU37" s="186">
        <f>+'TB-10'!AB34</f>
        <v>0</v>
      </c>
      <c r="BV37" s="186">
        <f>+'TB-10'!AC34</f>
        <v>0</v>
      </c>
      <c r="BW37" s="171">
        <f>+BU37+BS37+BQ37+BO37+BM37+BK37+BI37+BG37</f>
        <v>0</v>
      </c>
      <c r="BX37" s="173">
        <f>+BV37+BT37+BR37+BP37+BN37+BL37+BJ37+BH37</f>
        <v>0</v>
      </c>
      <c r="BY37" s="186">
        <f>+'TB-10'!AD20</f>
        <v>0</v>
      </c>
      <c r="BZ37" s="186">
        <f>+'TB-10'!AE20</f>
        <v>0</v>
      </c>
      <c r="CA37" s="186">
        <f>+'TB-10'!AD22</f>
        <v>0</v>
      </c>
      <c r="CB37" s="186">
        <f>+'TB-10'!AE22</f>
        <v>0</v>
      </c>
      <c r="CC37" s="186">
        <f>+'TB-10'!AD24</f>
        <v>0</v>
      </c>
      <c r="CD37" s="186">
        <f>+'TB-10'!AE24</f>
        <v>0</v>
      </c>
      <c r="CE37" s="186">
        <f>+'TB-10'!AD26</f>
        <v>0</v>
      </c>
      <c r="CF37" s="186">
        <f>+'TB-10'!AE26</f>
        <v>0</v>
      </c>
      <c r="CG37" s="186">
        <f>+'TB-10'!AD28</f>
        <v>0</v>
      </c>
      <c r="CH37" s="186">
        <f>+'TB-10'!AE28</f>
        <v>0</v>
      </c>
      <c r="CI37" s="186">
        <f>+'TB-10'!AD30</f>
        <v>0</v>
      </c>
      <c r="CJ37" s="186">
        <f>+'TB-10'!AE30</f>
        <v>0</v>
      </c>
      <c r="CK37" s="186">
        <f>+'TB-10'!AD32</f>
        <v>0</v>
      </c>
      <c r="CL37" s="186">
        <f>+'TB-10'!AE32</f>
        <v>0</v>
      </c>
      <c r="CM37" s="186">
        <f>+'TB-10'!AD34</f>
        <v>0</v>
      </c>
      <c r="CN37" s="186">
        <f>+'TB-10'!AE34</f>
        <v>0</v>
      </c>
      <c r="CO37" s="171">
        <f>+CM37+CK37+CI37+CG37+CE37+CC37+CA37+BY37</f>
        <v>0</v>
      </c>
      <c r="CP37" s="173">
        <f>+CN37+CL37+CJ37+CH37+CF37+CD37+CB37+BZ37</f>
        <v>0</v>
      </c>
      <c r="CQ37" s="186">
        <f>+'TB-10'!AF20</f>
        <v>0</v>
      </c>
      <c r="CR37" s="186">
        <f>+'TB-10'!AG20</f>
        <v>0</v>
      </c>
      <c r="CS37" s="186">
        <f>+'TB-10'!AF22</f>
        <v>0</v>
      </c>
      <c r="CT37" s="186">
        <f>+'TB-10'!AG22</f>
        <v>0</v>
      </c>
      <c r="CU37" s="186">
        <f>+'TB-10'!AF24</f>
        <v>0</v>
      </c>
      <c r="CV37" s="186">
        <f>+'TB-10'!AG24</f>
        <v>0</v>
      </c>
      <c r="CW37" s="186">
        <f>+'TB-10'!AF26</f>
        <v>0</v>
      </c>
      <c r="CX37" s="186">
        <f>+'TB-10'!AG26</f>
        <v>0</v>
      </c>
      <c r="CY37" s="186">
        <f>+'TB-10'!AF28</f>
        <v>0</v>
      </c>
      <c r="CZ37" s="186">
        <f>+'TB-10'!AG28</f>
        <v>0</v>
      </c>
      <c r="DA37" s="186">
        <f>+'TB-10'!AF30</f>
        <v>0</v>
      </c>
      <c r="DB37" s="186">
        <f>+'TB-10'!AG30</f>
        <v>0</v>
      </c>
      <c r="DC37" s="186">
        <f>+'TB-10'!AF32</f>
        <v>0</v>
      </c>
      <c r="DD37" s="186">
        <f>+'TB-10'!AG32</f>
        <v>0</v>
      </c>
      <c r="DE37" s="186">
        <f>+'TB-10'!AF34</f>
        <v>0</v>
      </c>
      <c r="DF37" s="186">
        <f>+'TB-10'!AG34</f>
        <v>0</v>
      </c>
      <c r="DG37" s="171">
        <f>+DE37+DC37+DA37+CY37+CW37+CU37+CS37+CQ37</f>
        <v>0</v>
      </c>
      <c r="DH37" s="173">
        <f>+DF37+DD37+DB37+CZ37+CX37+CV37+CT37+CR37</f>
        <v>0</v>
      </c>
      <c r="DI37" s="186">
        <f>+'TB-10'!AH20</f>
        <v>0</v>
      </c>
      <c r="DJ37" s="186">
        <f>+'TB-10'!AI20</f>
        <v>0</v>
      </c>
      <c r="DK37" s="186">
        <f>+'TB-10'!AH22</f>
        <v>0</v>
      </c>
      <c r="DL37" s="186">
        <f>+'TB-10'!AI22</f>
        <v>0</v>
      </c>
      <c r="DM37" s="186">
        <f>+'TB-10'!AH24</f>
        <v>0</v>
      </c>
      <c r="DN37" s="186">
        <f>+'TB-10'!AI24</f>
        <v>0</v>
      </c>
      <c r="DO37" s="186">
        <f>+'TB-10'!AH26</f>
        <v>0</v>
      </c>
      <c r="DP37" s="186">
        <f>+'TB-10'!AI26</f>
        <v>0</v>
      </c>
      <c r="DQ37" s="186">
        <f>+'TB-10'!AH28</f>
        <v>0</v>
      </c>
      <c r="DR37" s="186">
        <f>+'TB-10'!AI28</f>
        <v>0</v>
      </c>
      <c r="DS37" s="186">
        <f>+'TB-10'!AH30</f>
        <v>0</v>
      </c>
      <c r="DT37" s="186">
        <f>+'TB-10'!AI30</f>
        <v>0</v>
      </c>
      <c r="DU37" s="186">
        <f>+'TB-10'!AH32</f>
        <v>0</v>
      </c>
      <c r="DV37" s="186">
        <f>+'TB-10'!AI32</f>
        <v>0</v>
      </c>
      <c r="DW37" s="186">
        <f>+'TB-10'!AH34</f>
        <v>0</v>
      </c>
      <c r="DX37" s="186">
        <f>+'TB-10'!AI34</f>
        <v>0</v>
      </c>
      <c r="DY37" s="171">
        <f>+DW37+DU37+DS37+DQ37+DO37+DM37+DK37+DI37</f>
        <v>0</v>
      </c>
      <c r="DZ37" s="173">
        <f>+DX37+DV37+DT37+DR37+DP37+DN37+DL37+DJ37</f>
        <v>0</v>
      </c>
      <c r="EA37" s="186">
        <f>+'TB-10'!AJ20</f>
        <v>0</v>
      </c>
      <c r="EB37" s="186">
        <f>+'TB-10'!AK20</f>
        <v>0</v>
      </c>
      <c r="EC37" s="186">
        <f>+'TB-10'!AJ22</f>
        <v>0</v>
      </c>
      <c r="ED37" s="186">
        <f>+'TB-10'!AK22</f>
        <v>0</v>
      </c>
      <c r="EE37" s="186">
        <f>+'TB-10'!AJ24</f>
        <v>0</v>
      </c>
      <c r="EF37" s="186">
        <f>+'TB-10'!AK24</f>
        <v>0</v>
      </c>
      <c r="EG37" s="186">
        <f>+'TB-10'!AJ26</f>
        <v>0</v>
      </c>
      <c r="EH37" s="186">
        <f>+'TB-10'!AK26</f>
        <v>0</v>
      </c>
      <c r="EI37" s="186">
        <f>+'TB-10'!AJ28</f>
        <v>0</v>
      </c>
      <c r="EJ37" s="186">
        <f>+'TB-10'!AK28</f>
        <v>0</v>
      </c>
      <c r="EK37" s="186">
        <f>+'TB-10'!AJ30</f>
        <v>0</v>
      </c>
      <c r="EL37" s="186">
        <f>+'TB-10'!AK30</f>
        <v>0</v>
      </c>
      <c r="EM37" s="186">
        <f>+'TB-10'!AJ32</f>
        <v>0</v>
      </c>
      <c r="EN37" s="186">
        <f>+'TB-10'!AK32</f>
        <v>0</v>
      </c>
      <c r="EO37" s="186">
        <f>+'TB-10'!AJ34</f>
        <v>0</v>
      </c>
      <c r="EP37" s="186">
        <f>+'TB-10'!AK34</f>
        <v>0</v>
      </c>
      <c r="EQ37" s="171">
        <f>+EO37+EM37+EK37+EI37+EG37+EE37+EC37+EA37</f>
        <v>0</v>
      </c>
      <c r="ER37" s="173">
        <f>+EP37+EN37+EL37+EJ37+EH37+EF37+ED37+EB37</f>
        <v>0</v>
      </c>
      <c r="ES37" s="186">
        <f>+'TB-10'!B44</f>
        <v>0</v>
      </c>
      <c r="ET37" s="186">
        <f>+'TB-10'!E44</f>
        <v>0</v>
      </c>
      <c r="EU37" s="186">
        <f>+'TB-10'!H44</f>
        <v>0</v>
      </c>
      <c r="EV37" s="186">
        <f>+'TB-10'!K44</f>
        <v>0</v>
      </c>
      <c r="EW37" s="186">
        <f>+'TB-10'!N44</f>
        <v>0</v>
      </c>
      <c r="EX37" s="186">
        <f>+'TB-10'!Q44</f>
        <v>0</v>
      </c>
      <c r="EY37" s="186">
        <f>+'TB-10'!T44</f>
        <v>0</v>
      </c>
      <c r="EZ37" s="186">
        <f>+'TB-10'!W44</f>
        <v>0</v>
      </c>
      <c r="FA37" s="186">
        <f>+'TB-10'!Z44</f>
        <v>0</v>
      </c>
      <c r="FB37" s="186">
        <f>+'TB-10'!AC44</f>
        <v>0</v>
      </c>
      <c r="FC37" s="186">
        <f>+'TB-10'!AF44</f>
        <v>0</v>
      </c>
      <c r="FD37" s="186">
        <f>+'TB-10'!AI44</f>
        <v>0</v>
      </c>
      <c r="FE37" s="555">
        <f>SUM(ES37:FD37)</f>
        <v>0</v>
      </c>
      <c r="FF37" s="557">
        <f>'TB-10'!X50</f>
        <v>0</v>
      </c>
      <c r="FG37" s="557">
        <f>'TB-10'!Z50</f>
        <v>0</v>
      </c>
      <c r="FH37" s="557">
        <f>'TB-10'!AB50</f>
        <v>0</v>
      </c>
      <c r="FI37" s="557">
        <f>'TB-10'!AD50</f>
        <v>0</v>
      </c>
      <c r="FJ37" s="557">
        <f>'TB-10'!AF50</f>
        <v>0</v>
      </c>
      <c r="FK37" s="557">
        <f>'TB-10'!AH50</f>
        <v>0</v>
      </c>
      <c r="FL37" s="557">
        <f>'TB-10'!X54</f>
        <v>0</v>
      </c>
      <c r="FM37" s="557">
        <f>'TB-10'!Z54</f>
        <v>0</v>
      </c>
      <c r="FN37" s="557">
        <f>+FM37+FL37</f>
        <v>0</v>
      </c>
      <c r="FO37" s="557">
        <f>'TB-10'!AB54</f>
        <v>0</v>
      </c>
      <c r="FP37" s="557">
        <f>'TB-10'!AD54</f>
        <v>0</v>
      </c>
      <c r="FQ37" s="558">
        <f>+FP37+FO37</f>
        <v>0</v>
      </c>
      <c r="FR37" s="557">
        <f>'TB-10'!AF54</f>
        <v>0</v>
      </c>
      <c r="FS37" s="557">
        <f>'TB-10'!AH54</f>
        <v>0</v>
      </c>
      <c r="FT37" s="557">
        <f>'TB-10'!AJ54</f>
        <v>0</v>
      </c>
      <c r="FU37" s="418">
        <f>'TB-10'!B50</f>
        <v>0</v>
      </c>
      <c r="FV37" s="557">
        <f>'TB-10'!E50</f>
        <v>0</v>
      </c>
      <c r="FW37" s="418">
        <f>'TB-10'!K50</f>
        <v>0</v>
      </c>
      <c r="FX37" s="418">
        <f>'TB-10'!N50</f>
        <v>0</v>
      </c>
      <c r="FY37" s="418">
        <f>'TB-10'!B54</f>
        <v>0</v>
      </c>
      <c r="FZ37" s="418">
        <f>'TB-10'!E54</f>
        <v>0</v>
      </c>
      <c r="GA37" s="418">
        <f>'TB-10'!K54</f>
        <v>0</v>
      </c>
      <c r="GB37" s="418">
        <f>'TB-10'!N54</f>
        <v>0</v>
      </c>
      <c r="GC37" s="418">
        <f>'TB-10'!J60</f>
        <v>0</v>
      </c>
      <c r="GD37" s="418">
        <f>'TB-10'!L60</f>
        <v>0</v>
      </c>
      <c r="GE37" s="418">
        <f>'TB-10'!J61</f>
        <v>0</v>
      </c>
      <c r="GF37" s="418">
        <f>'TB-10'!L61</f>
        <v>0</v>
      </c>
      <c r="GG37" s="418">
        <f>'TB-10'!J62</f>
        <v>0</v>
      </c>
      <c r="GH37" s="418">
        <f>'TB-10'!L62</f>
        <v>0</v>
      </c>
      <c r="GI37" s="418">
        <f>'TB-10'!J63</f>
        <v>0</v>
      </c>
      <c r="GJ37" s="418">
        <f>'TB-10'!L63</f>
        <v>0</v>
      </c>
      <c r="GK37" s="418">
        <f>'TB-10'!P60</f>
        <v>0</v>
      </c>
      <c r="GL37" s="418">
        <f>'TB-10'!R60</f>
        <v>0</v>
      </c>
      <c r="GM37" s="418">
        <f>'TB-10'!P61</f>
        <v>0</v>
      </c>
      <c r="GN37" s="418">
        <f>'TB-10'!R61</f>
        <v>0</v>
      </c>
      <c r="GO37" s="418">
        <f>'TB-10'!P62</f>
        <v>0</v>
      </c>
      <c r="GP37" s="418">
        <f>'TB-10'!R62</f>
        <v>0</v>
      </c>
      <c r="GQ37" s="418">
        <f>'TB-10'!P63</f>
        <v>0</v>
      </c>
      <c r="GR37" s="418">
        <f>'TB-10'!R63</f>
        <v>0</v>
      </c>
      <c r="GS37" s="557">
        <f>'TB-10'!J67</f>
        <v>0</v>
      </c>
      <c r="GT37" s="557">
        <f>'TB-10'!L67</f>
        <v>0</v>
      </c>
      <c r="GU37" s="557">
        <f>'TB-10'!P67</f>
        <v>0</v>
      </c>
      <c r="GV37" s="557">
        <f>'TB-10'!R67</f>
        <v>0</v>
      </c>
      <c r="GW37" s="603">
        <f>'TB-10'!W59</f>
        <v>0</v>
      </c>
      <c r="GX37" s="603">
        <f>'TB-10'!Y59</f>
        <v>0</v>
      </c>
      <c r="GY37" s="603">
        <f>'TB-10'!AA59</f>
        <v>0</v>
      </c>
      <c r="GZ37" s="603">
        <f>'TB-10'!AC59</f>
        <v>0</v>
      </c>
      <c r="HA37" s="603">
        <f>'TB-10'!AE59</f>
        <v>0</v>
      </c>
      <c r="HB37" s="603">
        <f>'TB-10'!AG59</f>
        <v>0</v>
      </c>
      <c r="HC37" s="603">
        <f>'TB-10'!AI59</f>
        <v>0</v>
      </c>
      <c r="HD37" s="603">
        <f>'TB-10'!AK59</f>
        <v>0</v>
      </c>
      <c r="HE37" s="603">
        <f>'TB-10'!AM59</f>
        <v>0</v>
      </c>
      <c r="HF37" s="603">
        <f>'TB-10'!X63</f>
        <v>0</v>
      </c>
      <c r="HG37" s="603">
        <f>'TB-10'!Z63</f>
        <v>0</v>
      </c>
      <c r="HH37" s="603">
        <f>'TB-10'!AB63</f>
        <v>0</v>
      </c>
      <c r="HI37" s="603">
        <f>'TB-10'!AE63</f>
        <v>0</v>
      </c>
      <c r="HJ37" s="603">
        <f>'TB-10'!AG63</f>
        <v>0</v>
      </c>
      <c r="HK37" s="603">
        <f>'TB-10'!AI63</f>
        <v>0</v>
      </c>
      <c r="HL37" s="419" t="str">
        <f>'TB-10'!V7</f>
        <v/>
      </c>
      <c r="HM37" s="420" t="str">
        <f>'TB-10'!V9</f>
        <v/>
      </c>
    </row>
    <row r="38" spans="1:227" x14ac:dyDescent="0.25">
      <c r="A38" s="165">
        <v>2</v>
      </c>
      <c r="B38" s="166">
        <f>+Menu!$D$6</f>
        <v>0</v>
      </c>
      <c r="C38" s="167" t="str">
        <f>+Menu!$B10</f>
        <v/>
      </c>
      <c r="D38" s="168"/>
      <c r="E38" s="186">
        <f>+'TB-10'!V88</f>
        <v>0</v>
      </c>
      <c r="F38" s="186">
        <f>+'TB-10'!W88</f>
        <v>0</v>
      </c>
      <c r="G38" s="186">
        <f>+'TB-10'!V90</f>
        <v>0</v>
      </c>
      <c r="H38" s="186">
        <f>+'TB-10'!W90</f>
        <v>0</v>
      </c>
      <c r="I38" s="186">
        <f>+'TB-10'!V92</f>
        <v>0</v>
      </c>
      <c r="J38" s="186">
        <f>+'TB-10'!W92</f>
        <v>0</v>
      </c>
      <c r="K38" s="186">
        <f>+'TB-10'!V94</f>
        <v>0</v>
      </c>
      <c r="L38" s="186">
        <f>+'TB-10'!W94</f>
        <v>0</v>
      </c>
      <c r="M38" s="186">
        <f>+'TB-10'!V96</f>
        <v>0</v>
      </c>
      <c r="N38" s="186">
        <f>+'TB-10'!W96</f>
        <v>0</v>
      </c>
      <c r="O38" s="186">
        <f>+'TB-10'!V98</f>
        <v>0</v>
      </c>
      <c r="P38" s="186">
        <f>+'TB-10'!W98</f>
        <v>0</v>
      </c>
      <c r="Q38" s="186">
        <f>+'TB-10'!V100</f>
        <v>0</v>
      </c>
      <c r="R38" s="186">
        <f>+'TB-10'!W100</f>
        <v>0</v>
      </c>
      <c r="S38" s="186">
        <f>+'TB-10'!V102</f>
        <v>0</v>
      </c>
      <c r="T38" s="186">
        <f>+'TB-10'!W102</f>
        <v>0</v>
      </c>
      <c r="U38" s="171">
        <f t="shared" ref="U38:V61" si="34">+S38+Q38+O38+M38+K38+I38+G38+E38</f>
        <v>0</v>
      </c>
      <c r="V38" s="173">
        <f t="shared" si="34"/>
        <v>0</v>
      </c>
      <c r="W38" s="186">
        <f>+'TB-10'!X88</f>
        <v>0</v>
      </c>
      <c r="X38" s="186">
        <f>+'TB-10'!Y88</f>
        <v>0</v>
      </c>
      <c r="Y38" s="186">
        <f>+'TB-10'!X90</f>
        <v>0</v>
      </c>
      <c r="Z38" s="186">
        <f>+'TB-10'!Y90</f>
        <v>0</v>
      </c>
      <c r="AA38" s="186">
        <f>+'TB-10'!X92</f>
        <v>0</v>
      </c>
      <c r="AB38" s="186">
        <f>+'TB-10'!Y92</f>
        <v>0</v>
      </c>
      <c r="AC38" s="186">
        <f>+'TB-10'!X94</f>
        <v>0</v>
      </c>
      <c r="AD38" s="186">
        <f>+'TB-10'!Y94</f>
        <v>0</v>
      </c>
      <c r="AE38" s="186">
        <f>+'TB-10'!X96</f>
        <v>0</v>
      </c>
      <c r="AF38" s="186">
        <f>+'TB-10'!Y96</f>
        <v>0</v>
      </c>
      <c r="AG38" s="186">
        <f>+'TB-10'!X98</f>
        <v>0</v>
      </c>
      <c r="AH38" s="186">
        <f>+'TB-10'!Y98</f>
        <v>0</v>
      </c>
      <c r="AI38" s="186">
        <f>+'TB-10'!X100</f>
        <v>0</v>
      </c>
      <c r="AJ38" s="186">
        <f>+'TB-10'!Y100</f>
        <v>0</v>
      </c>
      <c r="AK38" s="186">
        <f>+'TB-10'!X102</f>
        <v>0</v>
      </c>
      <c r="AL38" s="186">
        <f>+'TB-10'!Y102</f>
        <v>0</v>
      </c>
      <c r="AM38" s="171">
        <f t="shared" ref="AM38:AN61" si="35">+AK38+AI38+AG38+AE38+AC38+AA38+Y38+W38</f>
        <v>0</v>
      </c>
      <c r="AN38" s="173">
        <f t="shared" si="35"/>
        <v>0</v>
      </c>
      <c r="AO38" s="186">
        <f>+'TB-10'!Z88</f>
        <v>0</v>
      </c>
      <c r="AP38" s="186">
        <f>+'TB-10'!AA88</f>
        <v>0</v>
      </c>
      <c r="AQ38" s="186">
        <f>+'TB-10'!Z90</f>
        <v>0</v>
      </c>
      <c r="AR38" s="186">
        <f>+'TB-10'!AA90</f>
        <v>0</v>
      </c>
      <c r="AS38" s="186">
        <f>+'TB-10'!Z92</f>
        <v>0</v>
      </c>
      <c r="AT38" s="186">
        <f>+'TB-10'!AA92</f>
        <v>0</v>
      </c>
      <c r="AU38" s="186">
        <f>+'TB-10'!Z94</f>
        <v>0</v>
      </c>
      <c r="AV38" s="186">
        <f>+'TB-10'!AA94</f>
        <v>0</v>
      </c>
      <c r="AW38" s="186">
        <f>+'TB-10'!Z96</f>
        <v>0</v>
      </c>
      <c r="AX38" s="186">
        <f>+'TB-10'!AA96</f>
        <v>0</v>
      </c>
      <c r="AY38" s="186">
        <f>+'TB-10'!Z98</f>
        <v>0</v>
      </c>
      <c r="AZ38" s="186">
        <f>+'TB-10'!AA98</f>
        <v>0</v>
      </c>
      <c r="BA38" s="186">
        <f>+'TB-10'!Z100</f>
        <v>0</v>
      </c>
      <c r="BB38" s="186">
        <f>+'TB-10'!AA100</f>
        <v>0</v>
      </c>
      <c r="BC38" s="186">
        <f>+'TB-10'!Z102</f>
        <v>0</v>
      </c>
      <c r="BD38" s="186">
        <f>+'TB-10'!AA102</f>
        <v>0</v>
      </c>
      <c r="BE38" s="171">
        <f t="shared" ref="BE38:BF61" si="36">+BC38+BA38+AY38+AW38+AU38+AS38+AQ38+AO38</f>
        <v>0</v>
      </c>
      <c r="BF38" s="173">
        <f t="shared" si="36"/>
        <v>0</v>
      </c>
      <c r="BG38" s="186">
        <f>+'TB-10'!AB88</f>
        <v>0</v>
      </c>
      <c r="BH38" s="186">
        <f>+'TB-10'!AC88</f>
        <v>0</v>
      </c>
      <c r="BI38" s="186">
        <f>+'TB-10'!AB90</f>
        <v>0</v>
      </c>
      <c r="BJ38" s="186">
        <f>+'TB-10'!AC90</f>
        <v>0</v>
      </c>
      <c r="BK38" s="186">
        <f>+'TB-10'!AB92</f>
        <v>0</v>
      </c>
      <c r="BL38" s="186">
        <f>+'TB-10'!AC92</f>
        <v>0</v>
      </c>
      <c r="BM38" s="186">
        <f>+'TB-10'!AB94</f>
        <v>0</v>
      </c>
      <c r="BN38" s="186">
        <f>+'TB-10'!AC94</f>
        <v>0</v>
      </c>
      <c r="BO38" s="186">
        <f>+'TB-10'!AB96</f>
        <v>0</v>
      </c>
      <c r="BP38" s="186">
        <f>+'TB-10'!AC96</f>
        <v>0</v>
      </c>
      <c r="BQ38" s="186">
        <f>+'TB-10'!AB98</f>
        <v>0</v>
      </c>
      <c r="BR38" s="186">
        <f>+'TB-10'!AC98</f>
        <v>0</v>
      </c>
      <c r="BS38" s="186">
        <f>+'TB-10'!AB100</f>
        <v>0</v>
      </c>
      <c r="BT38" s="186">
        <f>+'TB-10'!AC100</f>
        <v>0</v>
      </c>
      <c r="BU38" s="186">
        <f>+'TB-10'!AB102</f>
        <v>0</v>
      </c>
      <c r="BV38" s="186">
        <f>+'TB-10'!AC102</f>
        <v>0</v>
      </c>
      <c r="BW38" s="171">
        <f t="shared" ref="BW38:BX61" si="37">+BU38+BS38+BQ38+BO38+BM38+BK38+BI38+BG38</f>
        <v>0</v>
      </c>
      <c r="BX38" s="173">
        <f t="shared" si="37"/>
        <v>0</v>
      </c>
      <c r="BY38" s="186">
        <f>+'TB-10'!AD88</f>
        <v>0</v>
      </c>
      <c r="BZ38" s="186">
        <f>+'TB-10'!AE88</f>
        <v>0</v>
      </c>
      <c r="CA38" s="186">
        <f>+'TB-10'!AD90</f>
        <v>0</v>
      </c>
      <c r="CB38" s="186">
        <f>+'TB-10'!AE90</f>
        <v>0</v>
      </c>
      <c r="CC38" s="186">
        <f>+'TB-10'!AD92</f>
        <v>0</v>
      </c>
      <c r="CD38" s="186">
        <f>+'TB-10'!AE92</f>
        <v>0</v>
      </c>
      <c r="CE38" s="186">
        <f>+'TB-10'!AD94</f>
        <v>0</v>
      </c>
      <c r="CF38" s="186">
        <f>+'TB-10'!AE94</f>
        <v>0</v>
      </c>
      <c r="CG38" s="186">
        <f>+'TB-10'!AD96</f>
        <v>0</v>
      </c>
      <c r="CH38" s="186">
        <f>+'TB-10'!AE96</f>
        <v>0</v>
      </c>
      <c r="CI38" s="186">
        <f>+'TB-10'!AD98</f>
        <v>0</v>
      </c>
      <c r="CJ38" s="186">
        <f>+'TB-10'!AE98</f>
        <v>0</v>
      </c>
      <c r="CK38" s="186">
        <f>+'TB-10'!AD100</f>
        <v>0</v>
      </c>
      <c r="CL38" s="186">
        <f>+'TB-10'!AE100</f>
        <v>0</v>
      </c>
      <c r="CM38" s="186">
        <f>+'TB-10'!AD102</f>
        <v>0</v>
      </c>
      <c r="CN38" s="186">
        <f>+'TB-10'!AE102</f>
        <v>0</v>
      </c>
      <c r="CO38" s="171">
        <f t="shared" ref="CO38:CP61" si="38">+CM38+CK38+CI38+CG38+CE38+CC38+CA38+BY38</f>
        <v>0</v>
      </c>
      <c r="CP38" s="173">
        <f t="shared" si="38"/>
        <v>0</v>
      </c>
      <c r="CQ38" s="186">
        <f>+'TB-10'!AF88</f>
        <v>0</v>
      </c>
      <c r="CR38" s="186">
        <f>+'TB-10'!AG88</f>
        <v>0</v>
      </c>
      <c r="CS38" s="186">
        <f>+'TB-10'!AF90</f>
        <v>0</v>
      </c>
      <c r="CT38" s="186">
        <f>+'TB-10'!AG90</f>
        <v>0</v>
      </c>
      <c r="CU38" s="186">
        <f>+'TB-10'!AF92</f>
        <v>0</v>
      </c>
      <c r="CV38" s="186">
        <f>+'TB-10'!AG92</f>
        <v>0</v>
      </c>
      <c r="CW38" s="186">
        <f>+'TB-10'!AF94</f>
        <v>0</v>
      </c>
      <c r="CX38" s="186">
        <f>+'TB-10'!AG94</f>
        <v>0</v>
      </c>
      <c r="CY38" s="186">
        <f>+'TB-10'!AF96</f>
        <v>0</v>
      </c>
      <c r="CZ38" s="186">
        <f>+'TB-10'!AG96</f>
        <v>0</v>
      </c>
      <c r="DA38" s="186">
        <f>+'TB-10'!AF98</f>
        <v>0</v>
      </c>
      <c r="DB38" s="186">
        <f>+'TB-10'!AG98</f>
        <v>0</v>
      </c>
      <c r="DC38" s="186">
        <f>+'TB-10'!AF100</f>
        <v>0</v>
      </c>
      <c r="DD38" s="186">
        <f>+'TB-10'!AG100</f>
        <v>0</v>
      </c>
      <c r="DE38" s="186">
        <f>+'TB-10'!AF102</f>
        <v>0</v>
      </c>
      <c r="DF38" s="186">
        <f>+'TB-10'!AG102</f>
        <v>0</v>
      </c>
      <c r="DG38" s="171">
        <f t="shared" ref="DG38:DH61" si="39">+DE38+DC38+DA38+CY38+CW38+CU38+CS38+CQ38</f>
        <v>0</v>
      </c>
      <c r="DH38" s="173">
        <f t="shared" si="39"/>
        <v>0</v>
      </c>
      <c r="DI38" s="186">
        <f>+'TB-10'!AH88</f>
        <v>0</v>
      </c>
      <c r="DJ38" s="186">
        <f>+'TB-10'!AI88</f>
        <v>0</v>
      </c>
      <c r="DK38" s="186">
        <f>+'TB-10'!AH90</f>
        <v>0</v>
      </c>
      <c r="DL38" s="186">
        <f>+'TB-10'!AI90</f>
        <v>0</v>
      </c>
      <c r="DM38" s="186">
        <f>+'TB-10'!AH92</f>
        <v>0</v>
      </c>
      <c r="DN38" s="186">
        <f>+'TB-10'!AI92</f>
        <v>0</v>
      </c>
      <c r="DO38" s="186">
        <f>+'TB-10'!AH94</f>
        <v>0</v>
      </c>
      <c r="DP38" s="186">
        <f>+'TB-10'!AI94</f>
        <v>0</v>
      </c>
      <c r="DQ38" s="186">
        <f>+'TB-10'!AH96</f>
        <v>0</v>
      </c>
      <c r="DR38" s="186">
        <f>+'TB-10'!AI96</f>
        <v>0</v>
      </c>
      <c r="DS38" s="186">
        <f>+'TB-10'!AH98</f>
        <v>0</v>
      </c>
      <c r="DT38" s="186">
        <f>+'TB-10'!AI98</f>
        <v>0</v>
      </c>
      <c r="DU38" s="186">
        <f>+'TB-10'!AH100</f>
        <v>0</v>
      </c>
      <c r="DV38" s="186">
        <f>+'TB-10'!AI100</f>
        <v>0</v>
      </c>
      <c r="DW38" s="186">
        <f>+'TB-10'!AH102</f>
        <v>0</v>
      </c>
      <c r="DX38" s="186">
        <f>+'TB-10'!AI102</f>
        <v>0</v>
      </c>
      <c r="DY38" s="171">
        <f t="shared" ref="DY38:DZ61" si="40">+DW38+DU38+DS38+DQ38+DO38+DM38+DK38+DI38</f>
        <v>0</v>
      </c>
      <c r="DZ38" s="173">
        <f t="shared" si="40"/>
        <v>0</v>
      </c>
      <c r="EA38" s="186">
        <f>+'TB-10'!AJ88</f>
        <v>0</v>
      </c>
      <c r="EB38" s="186">
        <f>+'TB-10'!AK88</f>
        <v>0</v>
      </c>
      <c r="EC38" s="186">
        <f>+'TB-10'!AJ90</f>
        <v>0</v>
      </c>
      <c r="ED38" s="186">
        <f>+'TB-10'!AK90</f>
        <v>0</v>
      </c>
      <c r="EE38" s="186">
        <f>+'TB-10'!AJ92</f>
        <v>0</v>
      </c>
      <c r="EF38" s="186">
        <f>+'TB-10'!AK92</f>
        <v>0</v>
      </c>
      <c r="EG38" s="186">
        <f>+'TB-10'!AJ94</f>
        <v>0</v>
      </c>
      <c r="EH38" s="186">
        <f>+'TB-10'!AK94</f>
        <v>0</v>
      </c>
      <c r="EI38" s="186">
        <f>+'TB-10'!AJ96</f>
        <v>0</v>
      </c>
      <c r="EJ38" s="186">
        <f>+'TB-10'!AK96</f>
        <v>0</v>
      </c>
      <c r="EK38" s="186">
        <f>+'TB-10'!AJ98</f>
        <v>0</v>
      </c>
      <c r="EL38" s="186">
        <f>+'TB-10'!AK98</f>
        <v>0</v>
      </c>
      <c r="EM38" s="186">
        <f>+'TB-10'!AJ100</f>
        <v>0</v>
      </c>
      <c r="EN38" s="186">
        <f>+'TB-10'!AK100</f>
        <v>0</v>
      </c>
      <c r="EO38" s="186">
        <f>+'TB-10'!AJ102</f>
        <v>0</v>
      </c>
      <c r="EP38" s="186">
        <f>+'TB-10'!AK102</f>
        <v>0</v>
      </c>
      <c r="EQ38" s="171">
        <f t="shared" ref="EQ38:ER61" si="41">+EO38+EM38+EK38+EI38+EG38+EE38+EC38+EA38</f>
        <v>0</v>
      </c>
      <c r="ER38" s="173">
        <f t="shared" si="41"/>
        <v>0</v>
      </c>
      <c r="ES38" s="186">
        <f>+'TB-10'!B112</f>
        <v>0</v>
      </c>
      <c r="ET38" s="186">
        <f>+'TB-10'!E112</f>
        <v>0</v>
      </c>
      <c r="EU38" s="186">
        <f>+'TB-10'!H112</f>
        <v>0</v>
      </c>
      <c r="EV38" s="186">
        <f>+'TB-10'!K112</f>
        <v>0</v>
      </c>
      <c r="EW38" s="186">
        <f>+'TB-10'!N112</f>
        <v>0</v>
      </c>
      <c r="EX38" s="186">
        <f>+'TB-10'!Q112</f>
        <v>0</v>
      </c>
      <c r="EY38" s="186">
        <f>+'TB-10'!T112</f>
        <v>0</v>
      </c>
      <c r="EZ38" s="186">
        <f>+'TB-10'!W112</f>
        <v>0</v>
      </c>
      <c r="FA38" s="186">
        <f>+'TB-10'!Z112</f>
        <v>0</v>
      </c>
      <c r="FB38" s="186">
        <f>+'TB-10'!AC112</f>
        <v>0</v>
      </c>
      <c r="FC38" s="186">
        <f>+'TB-10'!AF112</f>
        <v>0</v>
      </c>
      <c r="FD38" s="186">
        <f>+'TB-10'!AI112</f>
        <v>0</v>
      </c>
      <c r="FE38" s="555">
        <f t="shared" ref="FE38:FE61" si="42">SUM(ES38:FD38)</f>
        <v>0</v>
      </c>
      <c r="FF38" s="557">
        <f>'TB-10'!X118</f>
        <v>0</v>
      </c>
      <c r="FG38" s="557">
        <f>'TB-10'!Z118</f>
        <v>0</v>
      </c>
      <c r="FH38" s="557">
        <f>'TB-10'!AB118</f>
        <v>0</v>
      </c>
      <c r="FI38" s="557">
        <f>'TB-10'!AD118</f>
        <v>0</v>
      </c>
      <c r="FJ38" s="557">
        <f>'TB-10'!AF118</f>
        <v>0</v>
      </c>
      <c r="FK38" s="557">
        <f>'TB-10'!AH118</f>
        <v>0</v>
      </c>
      <c r="FL38" s="557">
        <f>'TB-10'!X122</f>
        <v>0</v>
      </c>
      <c r="FM38" s="557">
        <f>'TB-10'!Z122</f>
        <v>0</v>
      </c>
      <c r="FN38" s="557">
        <f t="shared" ref="FN38:FN61" si="43">+FM38+FL38</f>
        <v>0</v>
      </c>
      <c r="FO38" s="557">
        <f>'TB-10'!AB122</f>
        <v>0</v>
      </c>
      <c r="FP38" s="557">
        <f>'TB-10'!AD122</f>
        <v>0</v>
      </c>
      <c r="FQ38" s="558">
        <f t="shared" ref="FQ38:FQ61" si="44">+FP38+FO38</f>
        <v>0</v>
      </c>
      <c r="FR38" s="557">
        <f>'TB-10'!AF122</f>
        <v>0</v>
      </c>
      <c r="FS38" s="557">
        <f>'TB-10'!AH122</f>
        <v>0</v>
      </c>
      <c r="FT38" s="557">
        <f>'TB-10'!AJ122</f>
        <v>0</v>
      </c>
      <c r="FU38" s="418">
        <f>'TB-10'!B118</f>
        <v>0</v>
      </c>
      <c r="FV38" s="557">
        <f>'TB-10'!E118</f>
        <v>0</v>
      </c>
      <c r="FW38" s="418">
        <f>'TB-10'!K118</f>
        <v>0</v>
      </c>
      <c r="FX38" s="418">
        <f>'TB-10'!N118</f>
        <v>0</v>
      </c>
      <c r="FY38" s="418">
        <f>'TB-10'!B122</f>
        <v>0</v>
      </c>
      <c r="FZ38" s="418">
        <f>'TB-10'!E122</f>
        <v>0</v>
      </c>
      <c r="GA38" s="418">
        <f>'TB-10'!K122</f>
        <v>0</v>
      </c>
      <c r="GB38" s="418">
        <f>'TB-10'!N122</f>
        <v>0</v>
      </c>
      <c r="GC38" s="418">
        <f>'TB-10'!J128</f>
        <v>0</v>
      </c>
      <c r="GD38" s="418">
        <f>'TB-10'!L128</f>
        <v>0</v>
      </c>
      <c r="GE38" s="418">
        <f>'TB-10'!J129</f>
        <v>0</v>
      </c>
      <c r="GF38" s="418">
        <f>'TB-10'!L129</f>
        <v>0</v>
      </c>
      <c r="GG38" s="418">
        <f>'TB-10'!J130</f>
        <v>0</v>
      </c>
      <c r="GH38" s="418">
        <f>'TB-10'!L130</f>
        <v>0</v>
      </c>
      <c r="GI38" s="418">
        <f>'TB-10'!J131</f>
        <v>0</v>
      </c>
      <c r="GJ38" s="418">
        <f>'TB-10'!L131</f>
        <v>0</v>
      </c>
      <c r="GK38" s="418">
        <f>'TB-10'!P128</f>
        <v>0</v>
      </c>
      <c r="GL38" s="418">
        <f>'TB-10'!R128</f>
        <v>0</v>
      </c>
      <c r="GM38" s="418">
        <f>'TB-10'!P129</f>
        <v>0</v>
      </c>
      <c r="GN38" s="418">
        <f>'TB-10'!R129</f>
        <v>0</v>
      </c>
      <c r="GO38" s="418">
        <f>'TB-10'!P130</f>
        <v>0</v>
      </c>
      <c r="GP38" s="418">
        <f>'TB-10'!R130</f>
        <v>0</v>
      </c>
      <c r="GQ38" s="418">
        <f>'TB-10'!P131</f>
        <v>0</v>
      </c>
      <c r="GR38" s="418">
        <f>'TB-10'!R131</f>
        <v>0</v>
      </c>
      <c r="GS38" s="557">
        <f>'TB-10'!J135</f>
        <v>0</v>
      </c>
      <c r="GT38" s="557">
        <f>'TB-10'!L135</f>
        <v>0</v>
      </c>
      <c r="GU38" s="557">
        <f>'TB-10'!P135</f>
        <v>0</v>
      </c>
      <c r="GV38" s="557">
        <f>'TB-10'!R135</f>
        <v>0</v>
      </c>
      <c r="GW38" s="603">
        <f>'TB-10'!W127</f>
        <v>0</v>
      </c>
      <c r="GX38" s="603">
        <f>'TB-10'!Y127</f>
        <v>0</v>
      </c>
      <c r="GY38" s="603">
        <f>'TB-10'!AA127</f>
        <v>0</v>
      </c>
      <c r="GZ38" s="603">
        <f>'TB-10'!AC127</f>
        <v>0</v>
      </c>
      <c r="HA38" s="603">
        <f>'TB-10'!AE127</f>
        <v>0</v>
      </c>
      <c r="HB38" s="603">
        <f>'TB-10'!AG127</f>
        <v>0</v>
      </c>
      <c r="HC38" s="603">
        <f>'TB-10'!AI127</f>
        <v>0</v>
      </c>
      <c r="HD38" s="603">
        <f>'TB-10'!AK127</f>
        <v>0</v>
      </c>
      <c r="HE38" s="603">
        <f>'TB-10'!AM127</f>
        <v>0</v>
      </c>
      <c r="HF38" s="603">
        <f>'TB-10'!X131</f>
        <v>0</v>
      </c>
      <c r="HG38" s="603">
        <f>'TB-10'!Z131</f>
        <v>0</v>
      </c>
      <c r="HH38" s="603">
        <f>'TB-10'!AB131</f>
        <v>0</v>
      </c>
      <c r="HI38" s="603">
        <f>'TB-10'!AE131</f>
        <v>0</v>
      </c>
      <c r="HJ38" s="603">
        <f>'TB-10'!AG131</f>
        <v>0</v>
      </c>
      <c r="HK38" s="603">
        <f>'TB-10'!AI131</f>
        <v>0</v>
      </c>
      <c r="HL38" s="419" t="str">
        <f>'TB-10'!V75</f>
        <v/>
      </c>
      <c r="HM38" s="420" t="str">
        <f>'TB-10'!V77</f>
        <v/>
      </c>
    </row>
    <row r="39" spans="1:227" x14ac:dyDescent="0.25">
      <c r="A39" s="165">
        <v>3</v>
      </c>
      <c r="B39" s="166">
        <f>+Menu!$D$6</f>
        <v>0</v>
      </c>
      <c r="C39" s="167" t="str">
        <f>+Menu!$B11</f>
        <v/>
      </c>
      <c r="D39" s="168"/>
      <c r="E39" s="186">
        <f>+'TB-10'!V156</f>
        <v>0</v>
      </c>
      <c r="F39" s="186">
        <f>+'TB-10'!W156</f>
        <v>0</v>
      </c>
      <c r="G39" s="186">
        <f>+'TB-10'!V158</f>
        <v>0</v>
      </c>
      <c r="H39" s="186">
        <f>+'TB-10'!W158</f>
        <v>0</v>
      </c>
      <c r="I39" s="186">
        <f>+'TB-10'!V160</f>
        <v>0</v>
      </c>
      <c r="J39" s="186">
        <f>+'TB-10'!W160</f>
        <v>0</v>
      </c>
      <c r="K39" s="186">
        <f>+'TB-10'!V162</f>
        <v>0</v>
      </c>
      <c r="L39" s="186">
        <f>+'TB-10'!W162</f>
        <v>0</v>
      </c>
      <c r="M39" s="186">
        <f>+'TB-10'!V164</f>
        <v>0</v>
      </c>
      <c r="N39" s="186">
        <f>+'TB-10'!W164</f>
        <v>0</v>
      </c>
      <c r="O39" s="186">
        <f>+'TB-10'!V166</f>
        <v>0</v>
      </c>
      <c r="P39" s="186">
        <f>+'TB-10'!W166</f>
        <v>0</v>
      </c>
      <c r="Q39" s="186">
        <f>+'TB-10'!V168</f>
        <v>0</v>
      </c>
      <c r="R39" s="186">
        <f>+'TB-10'!W168</f>
        <v>0</v>
      </c>
      <c r="S39" s="186">
        <f>+'TB-10'!V170</f>
        <v>0</v>
      </c>
      <c r="T39" s="186">
        <f>+'TB-10'!W170</f>
        <v>0</v>
      </c>
      <c r="U39" s="171">
        <f t="shared" si="34"/>
        <v>0</v>
      </c>
      <c r="V39" s="173">
        <f t="shared" si="34"/>
        <v>0</v>
      </c>
      <c r="W39" s="186">
        <f>+'TB-10'!X156</f>
        <v>0</v>
      </c>
      <c r="X39" s="186">
        <f>+'TB-10'!Y156</f>
        <v>0</v>
      </c>
      <c r="Y39" s="186">
        <f>+'TB-10'!X158</f>
        <v>0</v>
      </c>
      <c r="Z39" s="186">
        <f>+'TB-10'!Y158</f>
        <v>0</v>
      </c>
      <c r="AA39" s="186">
        <f>+'TB-10'!X160</f>
        <v>0</v>
      </c>
      <c r="AB39" s="186">
        <f>+'TB-10'!Y160</f>
        <v>0</v>
      </c>
      <c r="AC39" s="186">
        <f>+'TB-10'!X162</f>
        <v>0</v>
      </c>
      <c r="AD39" s="186">
        <f>+'TB-10'!Y162</f>
        <v>0</v>
      </c>
      <c r="AE39" s="186">
        <f>+'TB-10'!X164</f>
        <v>0</v>
      </c>
      <c r="AF39" s="186">
        <f>+'TB-10'!Y164</f>
        <v>0</v>
      </c>
      <c r="AG39" s="186">
        <f>+'TB-10'!X166</f>
        <v>0</v>
      </c>
      <c r="AH39" s="186">
        <f>+'TB-10'!Y166</f>
        <v>0</v>
      </c>
      <c r="AI39" s="186">
        <f>+'TB-10'!X168</f>
        <v>0</v>
      </c>
      <c r="AJ39" s="186">
        <f>+'TB-10'!Y168</f>
        <v>0</v>
      </c>
      <c r="AK39" s="186">
        <f>+'TB-10'!X170</f>
        <v>0</v>
      </c>
      <c r="AL39" s="186">
        <f>+'TB-10'!Y170</f>
        <v>0</v>
      </c>
      <c r="AM39" s="171">
        <f t="shared" si="35"/>
        <v>0</v>
      </c>
      <c r="AN39" s="173">
        <f t="shared" si="35"/>
        <v>0</v>
      </c>
      <c r="AO39" s="186">
        <f>+'TB-10'!Z156</f>
        <v>0</v>
      </c>
      <c r="AP39" s="186">
        <f>+'TB-10'!AA156</f>
        <v>0</v>
      </c>
      <c r="AQ39" s="186">
        <f>+'TB-10'!Z158</f>
        <v>0</v>
      </c>
      <c r="AR39" s="186">
        <f>+'TB-10'!AA158</f>
        <v>0</v>
      </c>
      <c r="AS39" s="186">
        <f>+'TB-10'!Z160</f>
        <v>0</v>
      </c>
      <c r="AT39" s="186">
        <f>+'TB-10'!AA160</f>
        <v>0</v>
      </c>
      <c r="AU39" s="186">
        <f>+'TB-10'!Z162</f>
        <v>0</v>
      </c>
      <c r="AV39" s="186">
        <f>+'TB-10'!AA162</f>
        <v>0</v>
      </c>
      <c r="AW39" s="186">
        <f>+'TB-10'!Z164</f>
        <v>0</v>
      </c>
      <c r="AX39" s="186">
        <f>+'TB-10'!AA164</f>
        <v>0</v>
      </c>
      <c r="AY39" s="186">
        <f>+'TB-10'!Z166</f>
        <v>0</v>
      </c>
      <c r="AZ39" s="186">
        <f>+'TB-10'!AA166</f>
        <v>0</v>
      </c>
      <c r="BA39" s="186">
        <f>+'TB-10'!Z168</f>
        <v>0</v>
      </c>
      <c r="BB39" s="186">
        <f>+'TB-10'!AA168</f>
        <v>0</v>
      </c>
      <c r="BC39" s="186">
        <f>+'TB-10'!Z170</f>
        <v>0</v>
      </c>
      <c r="BD39" s="186">
        <f>+'TB-10'!AA170</f>
        <v>0</v>
      </c>
      <c r="BE39" s="171">
        <f t="shared" si="36"/>
        <v>0</v>
      </c>
      <c r="BF39" s="173">
        <f t="shared" si="36"/>
        <v>0</v>
      </c>
      <c r="BG39" s="186">
        <f>+'TB-10'!AB156</f>
        <v>0</v>
      </c>
      <c r="BH39" s="186">
        <f>+'TB-10'!AC156</f>
        <v>0</v>
      </c>
      <c r="BI39" s="186">
        <f>+'TB-10'!AB158</f>
        <v>0</v>
      </c>
      <c r="BJ39" s="186">
        <f>+'TB-10'!AC158</f>
        <v>0</v>
      </c>
      <c r="BK39" s="186">
        <f>+'TB-10'!AB160</f>
        <v>0</v>
      </c>
      <c r="BL39" s="186">
        <f>+'TB-10'!AC160</f>
        <v>0</v>
      </c>
      <c r="BM39" s="186">
        <f>+'TB-10'!AB162</f>
        <v>0</v>
      </c>
      <c r="BN39" s="186">
        <f>+'TB-10'!AC162</f>
        <v>0</v>
      </c>
      <c r="BO39" s="186">
        <f>+'TB-10'!AB164</f>
        <v>0</v>
      </c>
      <c r="BP39" s="186">
        <f>+'TB-10'!AC164</f>
        <v>0</v>
      </c>
      <c r="BQ39" s="186">
        <f>+'TB-10'!AB166</f>
        <v>0</v>
      </c>
      <c r="BR39" s="186">
        <f>+'TB-10'!AC166</f>
        <v>0</v>
      </c>
      <c r="BS39" s="186">
        <f>+'TB-10'!AB168</f>
        <v>0</v>
      </c>
      <c r="BT39" s="186">
        <f>+'TB-10'!AC168</f>
        <v>0</v>
      </c>
      <c r="BU39" s="186">
        <f>+'TB-10'!AB170</f>
        <v>0</v>
      </c>
      <c r="BV39" s="186">
        <f>+'TB-10'!AC170</f>
        <v>0</v>
      </c>
      <c r="BW39" s="171">
        <f t="shared" si="37"/>
        <v>0</v>
      </c>
      <c r="BX39" s="173">
        <f t="shared" si="37"/>
        <v>0</v>
      </c>
      <c r="BY39" s="186">
        <f>+'TB-10'!AD156</f>
        <v>0</v>
      </c>
      <c r="BZ39" s="186">
        <f>+'TB-10'!AE156</f>
        <v>0</v>
      </c>
      <c r="CA39" s="186">
        <f>+'TB-10'!AD158</f>
        <v>0</v>
      </c>
      <c r="CB39" s="186">
        <f>+'TB-10'!AE158</f>
        <v>0</v>
      </c>
      <c r="CC39" s="186">
        <f>+'TB-10'!AD160</f>
        <v>0</v>
      </c>
      <c r="CD39" s="186">
        <f>+'TB-10'!AE160</f>
        <v>0</v>
      </c>
      <c r="CE39" s="186">
        <f>+'TB-10'!AD162</f>
        <v>0</v>
      </c>
      <c r="CF39" s="186">
        <f>+'TB-10'!AE162</f>
        <v>0</v>
      </c>
      <c r="CG39" s="186">
        <f>+'TB-10'!AD164</f>
        <v>0</v>
      </c>
      <c r="CH39" s="186">
        <f>+'TB-10'!AE164</f>
        <v>0</v>
      </c>
      <c r="CI39" s="186">
        <f>+'TB-10'!AD166</f>
        <v>0</v>
      </c>
      <c r="CJ39" s="186">
        <f>+'TB-10'!AE166</f>
        <v>0</v>
      </c>
      <c r="CK39" s="186">
        <f>+'TB-10'!AD168</f>
        <v>0</v>
      </c>
      <c r="CL39" s="186">
        <f>+'TB-10'!AE168</f>
        <v>0</v>
      </c>
      <c r="CM39" s="186">
        <f>+'TB-10'!AD170</f>
        <v>0</v>
      </c>
      <c r="CN39" s="186">
        <f>+'TB-10'!AE170</f>
        <v>0</v>
      </c>
      <c r="CO39" s="171">
        <f t="shared" si="38"/>
        <v>0</v>
      </c>
      <c r="CP39" s="173">
        <f t="shared" si="38"/>
        <v>0</v>
      </c>
      <c r="CQ39" s="186">
        <f>+'TB-10'!AF156</f>
        <v>0</v>
      </c>
      <c r="CR39" s="186">
        <f>+'TB-10'!AG156</f>
        <v>0</v>
      </c>
      <c r="CS39" s="186">
        <f>+'TB-10'!AF158</f>
        <v>0</v>
      </c>
      <c r="CT39" s="186">
        <f>+'TB-10'!AG158</f>
        <v>0</v>
      </c>
      <c r="CU39" s="186">
        <f>+'TB-10'!AF160</f>
        <v>0</v>
      </c>
      <c r="CV39" s="186">
        <f>+'TB-10'!AG160</f>
        <v>0</v>
      </c>
      <c r="CW39" s="186">
        <f>+'TB-10'!AF162</f>
        <v>0</v>
      </c>
      <c r="CX39" s="186">
        <f>+'TB-10'!AG162</f>
        <v>0</v>
      </c>
      <c r="CY39" s="186">
        <f>+'TB-10'!AF164</f>
        <v>0</v>
      </c>
      <c r="CZ39" s="186">
        <f>+'TB-10'!AG164</f>
        <v>0</v>
      </c>
      <c r="DA39" s="186">
        <f>+'TB-10'!AF166</f>
        <v>0</v>
      </c>
      <c r="DB39" s="186">
        <f>+'TB-10'!AG166</f>
        <v>0</v>
      </c>
      <c r="DC39" s="186">
        <f>+'TB-10'!AF168</f>
        <v>0</v>
      </c>
      <c r="DD39" s="186">
        <f>+'TB-10'!AG168</f>
        <v>0</v>
      </c>
      <c r="DE39" s="186">
        <f>+'TB-10'!AF170</f>
        <v>0</v>
      </c>
      <c r="DF39" s="186">
        <f>+'TB-10'!AG170</f>
        <v>0</v>
      </c>
      <c r="DG39" s="171">
        <f t="shared" si="39"/>
        <v>0</v>
      </c>
      <c r="DH39" s="173">
        <f t="shared" si="39"/>
        <v>0</v>
      </c>
      <c r="DI39" s="186">
        <f>+'TB-10'!AH156</f>
        <v>0</v>
      </c>
      <c r="DJ39" s="186">
        <f>+'TB-10'!AI156</f>
        <v>0</v>
      </c>
      <c r="DK39" s="186">
        <f>+'TB-10'!AH158</f>
        <v>0</v>
      </c>
      <c r="DL39" s="186">
        <f>+'TB-10'!AI158</f>
        <v>0</v>
      </c>
      <c r="DM39" s="186">
        <f>+'TB-10'!AH160</f>
        <v>0</v>
      </c>
      <c r="DN39" s="186">
        <f>+'TB-10'!AI160</f>
        <v>0</v>
      </c>
      <c r="DO39" s="186">
        <f>+'TB-10'!AH162</f>
        <v>0</v>
      </c>
      <c r="DP39" s="186">
        <f>+'TB-10'!AI162</f>
        <v>0</v>
      </c>
      <c r="DQ39" s="186">
        <f>+'TB-10'!AH164</f>
        <v>0</v>
      </c>
      <c r="DR39" s="186">
        <f>+'TB-10'!AI164</f>
        <v>0</v>
      </c>
      <c r="DS39" s="186">
        <f>+'TB-10'!AH166</f>
        <v>0</v>
      </c>
      <c r="DT39" s="186">
        <f>+'TB-10'!AI166</f>
        <v>0</v>
      </c>
      <c r="DU39" s="186">
        <f>+'TB-10'!AH168</f>
        <v>0</v>
      </c>
      <c r="DV39" s="186">
        <f>+'TB-10'!AI168</f>
        <v>0</v>
      </c>
      <c r="DW39" s="186">
        <f>+'TB-10'!AH170</f>
        <v>0</v>
      </c>
      <c r="DX39" s="186">
        <f>+'TB-10'!AI170</f>
        <v>0</v>
      </c>
      <c r="DY39" s="171">
        <f t="shared" si="40"/>
        <v>0</v>
      </c>
      <c r="DZ39" s="173">
        <f t="shared" si="40"/>
        <v>0</v>
      </c>
      <c r="EA39" s="186">
        <f>+'TB-10'!AJ156</f>
        <v>0</v>
      </c>
      <c r="EB39" s="186">
        <f>+'TB-10'!AK156</f>
        <v>0</v>
      </c>
      <c r="EC39" s="186">
        <f>+'TB-10'!AJ158</f>
        <v>0</v>
      </c>
      <c r="ED39" s="186">
        <f>+'TB-10'!AK158</f>
        <v>0</v>
      </c>
      <c r="EE39" s="186">
        <f>+'TB-10'!AJ160</f>
        <v>0</v>
      </c>
      <c r="EF39" s="186">
        <f>+'TB-10'!AK160</f>
        <v>0</v>
      </c>
      <c r="EG39" s="186">
        <f>+'TB-10'!AJ162</f>
        <v>0</v>
      </c>
      <c r="EH39" s="186">
        <f>+'TB-10'!AK162</f>
        <v>0</v>
      </c>
      <c r="EI39" s="186">
        <f>+'TB-10'!AJ164</f>
        <v>0</v>
      </c>
      <c r="EJ39" s="186">
        <f>+'TB-10'!AK164</f>
        <v>0</v>
      </c>
      <c r="EK39" s="186">
        <f>+'TB-10'!AJ166</f>
        <v>0</v>
      </c>
      <c r="EL39" s="186">
        <f>+'TB-10'!AK166</f>
        <v>0</v>
      </c>
      <c r="EM39" s="186">
        <f>+'TB-10'!AJ168</f>
        <v>0</v>
      </c>
      <c r="EN39" s="186">
        <f>+'TB-10'!AK168</f>
        <v>0</v>
      </c>
      <c r="EO39" s="186">
        <f>+'TB-10'!AJ170</f>
        <v>0</v>
      </c>
      <c r="EP39" s="186">
        <f>+'TB-10'!AK170</f>
        <v>0</v>
      </c>
      <c r="EQ39" s="171">
        <f t="shared" si="41"/>
        <v>0</v>
      </c>
      <c r="ER39" s="173">
        <f t="shared" si="41"/>
        <v>0</v>
      </c>
      <c r="ES39" s="186">
        <f>+'TB-10'!B180</f>
        <v>0</v>
      </c>
      <c r="ET39" s="186">
        <f>+'TB-10'!E180</f>
        <v>0</v>
      </c>
      <c r="EU39" s="186">
        <f>+'TB-10'!H180</f>
        <v>0</v>
      </c>
      <c r="EV39" s="186">
        <f>+'TB-10'!K180</f>
        <v>0</v>
      </c>
      <c r="EW39" s="186">
        <f>+'TB-10'!N180</f>
        <v>0</v>
      </c>
      <c r="EX39" s="186">
        <f>+'TB-10'!Q180</f>
        <v>0</v>
      </c>
      <c r="EY39" s="186">
        <f>+'TB-10'!T180</f>
        <v>0</v>
      </c>
      <c r="EZ39" s="186">
        <f>+'TB-10'!W180</f>
        <v>0</v>
      </c>
      <c r="FA39" s="186">
        <f>+'TB-10'!Z180</f>
        <v>0</v>
      </c>
      <c r="FB39" s="186">
        <f>+'TB-10'!AC180</f>
        <v>0</v>
      </c>
      <c r="FC39" s="186">
        <f>+'TB-10'!AF180</f>
        <v>0</v>
      </c>
      <c r="FD39" s="186">
        <f>+'TB-10'!AI180</f>
        <v>0</v>
      </c>
      <c r="FE39" s="555">
        <f t="shared" si="42"/>
        <v>0</v>
      </c>
      <c r="FF39" s="557">
        <f>'TB-10'!X186</f>
        <v>0</v>
      </c>
      <c r="FG39" s="557">
        <f>'TB-10'!Z186</f>
        <v>0</v>
      </c>
      <c r="FH39" s="557">
        <f>'TB-10'!AB186</f>
        <v>0</v>
      </c>
      <c r="FI39" s="557">
        <f>'TB-10'!AD186</f>
        <v>0</v>
      </c>
      <c r="FJ39" s="557">
        <f>'TB-10'!AF186</f>
        <v>0</v>
      </c>
      <c r="FK39" s="557">
        <f>'TB-10'!AH186</f>
        <v>0</v>
      </c>
      <c r="FL39" s="557">
        <f>'TB-10'!X190</f>
        <v>0</v>
      </c>
      <c r="FM39" s="557">
        <f>'TB-10'!Z190</f>
        <v>0</v>
      </c>
      <c r="FN39" s="557">
        <f t="shared" si="43"/>
        <v>0</v>
      </c>
      <c r="FO39" s="557">
        <f>'TB-10'!AB190</f>
        <v>0</v>
      </c>
      <c r="FP39" s="557">
        <f>'TB-10'!AD190</f>
        <v>0</v>
      </c>
      <c r="FQ39" s="558">
        <f t="shared" si="44"/>
        <v>0</v>
      </c>
      <c r="FR39" s="557">
        <f>'TB-10'!AF190</f>
        <v>0</v>
      </c>
      <c r="FS39" s="557">
        <f>'TB-10'!AH190</f>
        <v>0</v>
      </c>
      <c r="FT39" s="557">
        <f>'TB-10'!AJ190</f>
        <v>0</v>
      </c>
      <c r="FU39" s="418">
        <f>'TB-10'!B186</f>
        <v>0</v>
      </c>
      <c r="FV39" s="557">
        <f>'TB-10'!E186</f>
        <v>0</v>
      </c>
      <c r="FW39" s="418">
        <f>'TB-10'!K186</f>
        <v>0</v>
      </c>
      <c r="FX39" s="418">
        <f>'TB-10'!N186</f>
        <v>0</v>
      </c>
      <c r="FY39" s="418">
        <f>'TB-10'!B190</f>
        <v>0</v>
      </c>
      <c r="FZ39" s="418">
        <f>'TB-10'!E190</f>
        <v>0</v>
      </c>
      <c r="GA39" s="418">
        <f>'TB-10'!K190</f>
        <v>0</v>
      </c>
      <c r="GB39" s="418">
        <f>'TB-10'!N190</f>
        <v>0</v>
      </c>
      <c r="GC39" s="418">
        <f>'TB-10'!J196</f>
        <v>0</v>
      </c>
      <c r="GD39" s="418">
        <f>'TB-10'!L196</f>
        <v>0</v>
      </c>
      <c r="GE39" s="418">
        <f>'TB-10'!J197</f>
        <v>0</v>
      </c>
      <c r="GF39" s="418">
        <f>'TB-10'!L197</f>
        <v>0</v>
      </c>
      <c r="GG39" s="418">
        <f>'TB-10'!J198</f>
        <v>0</v>
      </c>
      <c r="GH39" s="418">
        <f>'TB-10'!L198</f>
        <v>0</v>
      </c>
      <c r="GI39" s="418">
        <f>'TB-10'!J199</f>
        <v>0</v>
      </c>
      <c r="GJ39" s="418">
        <f>'TB-10'!L199</f>
        <v>0</v>
      </c>
      <c r="GK39" s="418">
        <f>'TB-10'!P196</f>
        <v>0</v>
      </c>
      <c r="GL39" s="418">
        <f>'TB-10'!R196</f>
        <v>0</v>
      </c>
      <c r="GM39" s="418">
        <f>'TB-10'!P197</f>
        <v>0</v>
      </c>
      <c r="GN39" s="418">
        <f>'TB-10'!R197</f>
        <v>0</v>
      </c>
      <c r="GO39" s="418">
        <f>'TB-10'!P198</f>
        <v>0</v>
      </c>
      <c r="GP39" s="418">
        <f>'TB-10'!R198</f>
        <v>0</v>
      </c>
      <c r="GQ39" s="418">
        <f>'TB-10'!P199</f>
        <v>0</v>
      </c>
      <c r="GR39" s="418">
        <f>'TB-10'!R199</f>
        <v>0</v>
      </c>
      <c r="GS39" s="557">
        <f>'TB-10'!J203</f>
        <v>0</v>
      </c>
      <c r="GT39" s="557">
        <f>'TB-10'!L203</f>
        <v>0</v>
      </c>
      <c r="GU39" s="557">
        <f>'TB-10'!P203</f>
        <v>0</v>
      </c>
      <c r="GV39" s="557">
        <f>'TB-10'!R203</f>
        <v>0</v>
      </c>
      <c r="GW39" s="603">
        <f>'TB-10'!W195</f>
        <v>0</v>
      </c>
      <c r="GX39" s="603">
        <f>'TB-10'!Y195</f>
        <v>0</v>
      </c>
      <c r="GY39" s="603">
        <f>'TB-10'!AA195</f>
        <v>0</v>
      </c>
      <c r="GZ39" s="603">
        <f>'TB-10'!AC195</f>
        <v>0</v>
      </c>
      <c r="HA39" s="603">
        <f>'TB-10'!AE195</f>
        <v>0</v>
      </c>
      <c r="HB39" s="603">
        <f>'TB-10'!AG195</f>
        <v>0</v>
      </c>
      <c r="HC39" s="603">
        <f>'TB-10'!AI195</f>
        <v>0</v>
      </c>
      <c r="HD39" s="603">
        <f>'TB-10'!AK195</f>
        <v>0</v>
      </c>
      <c r="HE39" s="603">
        <f>'TB-10'!AM195</f>
        <v>0</v>
      </c>
      <c r="HF39" s="603">
        <f>'TB-10'!X199</f>
        <v>0</v>
      </c>
      <c r="HG39" s="603">
        <f>'TB-10'!Z199</f>
        <v>0</v>
      </c>
      <c r="HH39" s="603">
        <f>'TB-10'!AB199</f>
        <v>0</v>
      </c>
      <c r="HI39" s="603">
        <f>'TB-10'!AE199</f>
        <v>0</v>
      </c>
      <c r="HJ39" s="603">
        <f>'TB-10'!AG199</f>
        <v>0</v>
      </c>
      <c r="HK39" s="603">
        <f>'TB-10'!AI199</f>
        <v>0</v>
      </c>
      <c r="HL39" s="419" t="str">
        <f>'TB-10'!V143</f>
        <v/>
      </c>
      <c r="HM39" s="420" t="str">
        <f>'TB-10'!V145</f>
        <v/>
      </c>
    </row>
    <row r="40" spans="1:227" x14ac:dyDescent="0.25">
      <c r="A40" s="165">
        <v>4</v>
      </c>
      <c r="B40" s="166">
        <f>+Menu!$D$6</f>
        <v>0</v>
      </c>
      <c r="C40" s="167" t="str">
        <f>+Menu!$B12</f>
        <v/>
      </c>
      <c r="D40" s="168"/>
      <c r="E40" s="186">
        <f>+'TB-10'!V224</f>
        <v>0</v>
      </c>
      <c r="F40" s="186">
        <f>+'TB-10'!W224</f>
        <v>0</v>
      </c>
      <c r="G40" s="186">
        <f>+'TB-10'!V226</f>
        <v>0</v>
      </c>
      <c r="H40" s="186">
        <f>+'TB-10'!W226</f>
        <v>0</v>
      </c>
      <c r="I40" s="186">
        <f>+'TB-10'!V228</f>
        <v>0</v>
      </c>
      <c r="J40" s="186">
        <f>+'TB-10'!W228</f>
        <v>0</v>
      </c>
      <c r="K40" s="186">
        <f>+'TB-10'!V230</f>
        <v>0</v>
      </c>
      <c r="L40" s="186">
        <f>+'TB-10'!W230</f>
        <v>0</v>
      </c>
      <c r="M40" s="186">
        <f>+'TB-10'!V232</f>
        <v>0</v>
      </c>
      <c r="N40" s="186">
        <f>+'TB-10'!W232</f>
        <v>0</v>
      </c>
      <c r="O40" s="186">
        <f>+'TB-10'!V234</f>
        <v>0</v>
      </c>
      <c r="P40" s="186">
        <f>+'TB-10'!W234</f>
        <v>0</v>
      </c>
      <c r="Q40" s="186">
        <f>+'TB-10'!V236</f>
        <v>0</v>
      </c>
      <c r="R40" s="186">
        <f>+'TB-10'!W236</f>
        <v>0</v>
      </c>
      <c r="S40" s="186">
        <f>+'TB-10'!V238</f>
        <v>0</v>
      </c>
      <c r="T40" s="186">
        <f>+'TB-10'!W238</f>
        <v>0</v>
      </c>
      <c r="U40" s="171">
        <f t="shared" si="34"/>
        <v>0</v>
      </c>
      <c r="V40" s="173">
        <f t="shared" si="34"/>
        <v>0</v>
      </c>
      <c r="W40" s="186">
        <f>+'TB-10'!X224</f>
        <v>0</v>
      </c>
      <c r="X40" s="186">
        <f>+'TB-10'!Y224</f>
        <v>0</v>
      </c>
      <c r="Y40" s="186">
        <f>+'TB-10'!X226</f>
        <v>0</v>
      </c>
      <c r="Z40" s="186">
        <f>+'TB-10'!Y226</f>
        <v>0</v>
      </c>
      <c r="AA40" s="186">
        <f>+'TB-10'!X228</f>
        <v>0</v>
      </c>
      <c r="AB40" s="186">
        <f>+'TB-10'!Y228</f>
        <v>0</v>
      </c>
      <c r="AC40" s="186">
        <f>+'TB-10'!X230</f>
        <v>0</v>
      </c>
      <c r="AD40" s="186">
        <f>+'TB-10'!Y230</f>
        <v>0</v>
      </c>
      <c r="AE40" s="186">
        <f>+'TB-10'!X232</f>
        <v>0</v>
      </c>
      <c r="AF40" s="186">
        <f>+'TB-10'!Y232</f>
        <v>0</v>
      </c>
      <c r="AG40" s="186">
        <f>+'TB-10'!X234</f>
        <v>0</v>
      </c>
      <c r="AH40" s="186">
        <f>+'TB-10'!Y234</f>
        <v>0</v>
      </c>
      <c r="AI40" s="186">
        <f>+'TB-10'!X236</f>
        <v>0</v>
      </c>
      <c r="AJ40" s="186">
        <f>+'TB-10'!Y236</f>
        <v>0</v>
      </c>
      <c r="AK40" s="186">
        <f>+'TB-10'!X238</f>
        <v>0</v>
      </c>
      <c r="AL40" s="186">
        <f>+'TB-10'!Y238</f>
        <v>0</v>
      </c>
      <c r="AM40" s="171">
        <f t="shared" si="35"/>
        <v>0</v>
      </c>
      <c r="AN40" s="173">
        <f t="shared" si="35"/>
        <v>0</v>
      </c>
      <c r="AO40" s="186">
        <f>+'TB-10'!Z224</f>
        <v>0</v>
      </c>
      <c r="AP40" s="186">
        <f>+'TB-10'!AA224</f>
        <v>0</v>
      </c>
      <c r="AQ40" s="186">
        <f>+'TB-10'!Z226</f>
        <v>0</v>
      </c>
      <c r="AR40" s="186">
        <f>+'TB-10'!AA226</f>
        <v>0</v>
      </c>
      <c r="AS40" s="186">
        <f>+'TB-10'!Z228</f>
        <v>0</v>
      </c>
      <c r="AT40" s="186">
        <f>+'TB-10'!AA228</f>
        <v>0</v>
      </c>
      <c r="AU40" s="186">
        <f>+'TB-10'!Z230</f>
        <v>0</v>
      </c>
      <c r="AV40" s="186">
        <f>+'TB-10'!AA230</f>
        <v>0</v>
      </c>
      <c r="AW40" s="186">
        <f>+'TB-10'!Z232</f>
        <v>0</v>
      </c>
      <c r="AX40" s="186">
        <f>+'TB-10'!AA232</f>
        <v>0</v>
      </c>
      <c r="AY40" s="186">
        <f>+'TB-10'!Z234</f>
        <v>0</v>
      </c>
      <c r="AZ40" s="186">
        <f>+'TB-10'!AA234</f>
        <v>0</v>
      </c>
      <c r="BA40" s="186">
        <f>+'TB-10'!Z236</f>
        <v>0</v>
      </c>
      <c r="BB40" s="186">
        <f>+'TB-10'!AA236</f>
        <v>0</v>
      </c>
      <c r="BC40" s="186">
        <f>+'TB-10'!Z238</f>
        <v>0</v>
      </c>
      <c r="BD40" s="186">
        <f>+'TB-10'!AA238</f>
        <v>0</v>
      </c>
      <c r="BE40" s="171">
        <f t="shared" si="36"/>
        <v>0</v>
      </c>
      <c r="BF40" s="173">
        <f t="shared" si="36"/>
        <v>0</v>
      </c>
      <c r="BG40" s="186">
        <f>+'TB-10'!AB224</f>
        <v>0</v>
      </c>
      <c r="BH40" s="186">
        <f>+'TB-10'!AC224</f>
        <v>0</v>
      </c>
      <c r="BI40" s="186">
        <f>+'TB-10'!AB226</f>
        <v>0</v>
      </c>
      <c r="BJ40" s="186">
        <f>+'TB-10'!AC226</f>
        <v>0</v>
      </c>
      <c r="BK40" s="186">
        <f>+'TB-10'!AB228</f>
        <v>0</v>
      </c>
      <c r="BL40" s="186">
        <f>+'TB-10'!AC228</f>
        <v>0</v>
      </c>
      <c r="BM40" s="186">
        <f>+'TB-10'!AB230</f>
        <v>0</v>
      </c>
      <c r="BN40" s="186">
        <f>+'TB-10'!AC230</f>
        <v>0</v>
      </c>
      <c r="BO40" s="186">
        <f>+'TB-10'!AB232</f>
        <v>0</v>
      </c>
      <c r="BP40" s="186">
        <f>+'TB-10'!AC232</f>
        <v>0</v>
      </c>
      <c r="BQ40" s="186">
        <f>+'TB-10'!AB234</f>
        <v>0</v>
      </c>
      <c r="BR40" s="186">
        <f>+'TB-10'!AC234</f>
        <v>0</v>
      </c>
      <c r="BS40" s="186">
        <f>+'TB-10'!AB236</f>
        <v>0</v>
      </c>
      <c r="BT40" s="186">
        <f>+'TB-10'!AC236</f>
        <v>0</v>
      </c>
      <c r="BU40" s="186">
        <f>+'TB-10'!AB238</f>
        <v>0</v>
      </c>
      <c r="BV40" s="186">
        <f>+'TB-10'!AC238</f>
        <v>0</v>
      </c>
      <c r="BW40" s="171">
        <f t="shared" si="37"/>
        <v>0</v>
      </c>
      <c r="BX40" s="173">
        <f t="shared" si="37"/>
        <v>0</v>
      </c>
      <c r="BY40" s="186">
        <f>+'TB-10'!AD224</f>
        <v>0</v>
      </c>
      <c r="BZ40" s="186">
        <f>+'TB-10'!AE224</f>
        <v>0</v>
      </c>
      <c r="CA40" s="186">
        <f>+'TB-10'!AD226</f>
        <v>0</v>
      </c>
      <c r="CB40" s="186">
        <f>+'TB-10'!AE226</f>
        <v>0</v>
      </c>
      <c r="CC40" s="186">
        <f>+'TB-10'!AD228</f>
        <v>0</v>
      </c>
      <c r="CD40" s="186">
        <f>+'TB-10'!AE228</f>
        <v>0</v>
      </c>
      <c r="CE40" s="186">
        <f>+'TB-10'!AD230</f>
        <v>0</v>
      </c>
      <c r="CF40" s="186">
        <f>+'TB-10'!AE230</f>
        <v>0</v>
      </c>
      <c r="CG40" s="186">
        <f>+'TB-10'!AD232</f>
        <v>0</v>
      </c>
      <c r="CH40" s="186">
        <f>+'TB-10'!AE232</f>
        <v>0</v>
      </c>
      <c r="CI40" s="186">
        <f>+'TB-10'!AD234</f>
        <v>0</v>
      </c>
      <c r="CJ40" s="186">
        <f>+'TB-10'!AE234</f>
        <v>0</v>
      </c>
      <c r="CK40" s="186">
        <f>+'TB-10'!AD236</f>
        <v>0</v>
      </c>
      <c r="CL40" s="186">
        <f>+'TB-10'!AE236</f>
        <v>0</v>
      </c>
      <c r="CM40" s="186">
        <f>+'TB-10'!AD238</f>
        <v>0</v>
      </c>
      <c r="CN40" s="186">
        <f>+'TB-10'!AE238</f>
        <v>0</v>
      </c>
      <c r="CO40" s="171">
        <f t="shared" si="38"/>
        <v>0</v>
      </c>
      <c r="CP40" s="173">
        <f t="shared" si="38"/>
        <v>0</v>
      </c>
      <c r="CQ40" s="186">
        <f>+'TB-10'!AF224</f>
        <v>0</v>
      </c>
      <c r="CR40" s="186">
        <f>+'TB-10'!AG224</f>
        <v>0</v>
      </c>
      <c r="CS40" s="186">
        <f>+'TB-10'!AF226</f>
        <v>0</v>
      </c>
      <c r="CT40" s="186">
        <f>+'TB-10'!AG226</f>
        <v>0</v>
      </c>
      <c r="CU40" s="186">
        <f>+'TB-10'!AF228</f>
        <v>0</v>
      </c>
      <c r="CV40" s="186">
        <f>+'TB-10'!AG228</f>
        <v>0</v>
      </c>
      <c r="CW40" s="186">
        <f>+'TB-10'!AF230</f>
        <v>0</v>
      </c>
      <c r="CX40" s="186">
        <f>+'TB-10'!AG230</f>
        <v>0</v>
      </c>
      <c r="CY40" s="186">
        <f>+'TB-10'!AF232</f>
        <v>0</v>
      </c>
      <c r="CZ40" s="186">
        <f>+'TB-10'!AG232</f>
        <v>0</v>
      </c>
      <c r="DA40" s="186">
        <f>+'TB-10'!AF234</f>
        <v>0</v>
      </c>
      <c r="DB40" s="186">
        <f>+'TB-10'!AG234</f>
        <v>0</v>
      </c>
      <c r="DC40" s="186">
        <f>+'TB-10'!AF236</f>
        <v>0</v>
      </c>
      <c r="DD40" s="186">
        <f>+'TB-10'!AG236</f>
        <v>0</v>
      </c>
      <c r="DE40" s="186">
        <f>+'TB-10'!AF238</f>
        <v>0</v>
      </c>
      <c r="DF40" s="186">
        <f>+'TB-10'!AG238</f>
        <v>0</v>
      </c>
      <c r="DG40" s="171">
        <f t="shared" si="39"/>
        <v>0</v>
      </c>
      <c r="DH40" s="173">
        <f t="shared" si="39"/>
        <v>0</v>
      </c>
      <c r="DI40" s="186">
        <f>+'TB-10'!AH224</f>
        <v>0</v>
      </c>
      <c r="DJ40" s="186">
        <f>+'TB-10'!AI224</f>
        <v>0</v>
      </c>
      <c r="DK40" s="186">
        <f>+'TB-10'!AH226</f>
        <v>0</v>
      </c>
      <c r="DL40" s="186">
        <f>+'TB-10'!AI226</f>
        <v>0</v>
      </c>
      <c r="DM40" s="186">
        <f>+'TB-10'!AH228</f>
        <v>0</v>
      </c>
      <c r="DN40" s="186">
        <f>+'TB-10'!AI228</f>
        <v>0</v>
      </c>
      <c r="DO40" s="186">
        <f>+'TB-10'!AH230</f>
        <v>0</v>
      </c>
      <c r="DP40" s="186">
        <f>+'TB-10'!AI230</f>
        <v>0</v>
      </c>
      <c r="DQ40" s="186">
        <f>+'TB-10'!AH232</f>
        <v>0</v>
      </c>
      <c r="DR40" s="186">
        <f>+'TB-10'!AI232</f>
        <v>0</v>
      </c>
      <c r="DS40" s="186">
        <f>+'TB-10'!AH234</f>
        <v>0</v>
      </c>
      <c r="DT40" s="186">
        <f>+'TB-10'!AI234</f>
        <v>0</v>
      </c>
      <c r="DU40" s="186">
        <f>+'TB-10'!AH236</f>
        <v>0</v>
      </c>
      <c r="DV40" s="186">
        <f>+'TB-10'!AI236</f>
        <v>0</v>
      </c>
      <c r="DW40" s="186">
        <f>+'TB-10'!AH238</f>
        <v>0</v>
      </c>
      <c r="DX40" s="186">
        <f>+'TB-10'!AI238</f>
        <v>0</v>
      </c>
      <c r="DY40" s="171">
        <f t="shared" si="40"/>
        <v>0</v>
      </c>
      <c r="DZ40" s="173">
        <f t="shared" si="40"/>
        <v>0</v>
      </c>
      <c r="EA40" s="186">
        <f>+'TB-10'!AJ224</f>
        <v>0</v>
      </c>
      <c r="EB40" s="186">
        <f>+'TB-10'!AK224</f>
        <v>0</v>
      </c>
      <c r="EC40" s="186">
        <f>+'TB-10'!AJ226</f>
        <v>0</v>
      </c>
      <c r="ED40" s="186">
        <f>+'TB-10'!AK226</f>
        <v>0</v>
      </c>
      <c r="EE40" s="186">
        <f>+'TB-10'!AJ228</f>
        <v>0</v>
      </c>
      <c r="EF40" s="186">
        <f>+'TB-10'!AK228</f>
        <v>0</v>
      </c>
      <c r="EG40" s="186">
        <f>+'TB-10'!AJ230</f>
        <v>0</v>
      </c>
      <c r="EH40" s="186">
        <f>+'TB-10'!AK230</f>
        <v>0</v>
      </c>
      <c r="EI40" s="186">
        <f>+'TB-10'!AJ232</f>
        <v>0</v>
      </c>
      <c r="EJ40" s="186">
        <f>+'TB-10'!AK232</f>
        <v>0</v>
      </c>
      <c r="EK40" s="186">
        <f>+'TB-10'!AJ234</f>
        <v>0</v>
      </c>
      <c r="EL40" s="186">
        <f>+'TB-10'!AK234</f>
        <v>0</v>
      </c>
      <c r="EM40" s="186">
        <f>+'TB-10'!AJ236</f>
        <v>0</v>
      </c>
      <c r="EN40" s="186">
        <f>+'TB-10'!AK236</f>
        <v>0</v>
      </c>
      <c r="EO40" s="186">
        <f>+'TB-10'!AJ238</f>
        <v>0</v>
      </c>
      <c r="EP40" s="186">
        <f>+'TB-10'!AK238</f>
        <v>0</v>
      </c>
      <c r="EQ40" s="171">
        <f t="shared" si="41"/>
        <v>0</v>
      </c>
      <c r="ER40" s="173">
        <f t="shared" si="41"/>
        <v>0</v>
      </c>
      <c r="ES40" s="186">
        <f>+'TB-10'!B248</f>
        <v>0</v>
      </c>
      <c r="ET40" s="186">
        <f>+'TB-10'!E248</f>
        <v>0</v>
      </c>
      <c r="EU40" s="186">
        <f>+'TB-10'!H248</f>
        <v>0</v>
      </c>
      <c r="EV40" s="186">
        <f>+'TB-10'!K248</f>
        <v>0</v>
      </c>
      <c r="EW40" s="186">
        <f>+'TB-10'!N248</f>
        <v>0</v>
      </c>
      <c r="EX40" s="186">
        <f>+'TB-10'!Q248</f>
        <v>0</v>
      </c>
      <c r="EY40" s="186">
        <f>+'TB-10'!T248</f>
        <v>0</v>
      </c>
      <c r="EZ40" s="186">
        <f>+'TB-10'!W248</f>
        <v>0</v>
      </c>
      <c r="FA40" s="186">
        <f>+'TB-10'!Z248</f>
        <v>0</v>
      </c>
      <c r="FB40" s="186">
        <f>+'TB-10'!AC248</f>
        <v>0</v>
      </c>
      <c r="FC40" s="186">
        <f>+'TB-10'!AF248</f>
        <v>0</v>
      </c>
      <c r="FD40" s="186">
        <f>+'TB-10'!AI248</f>
        <v>0</v>
      </c>
      <c r="FE40" s="555">
        <f t="shared" si="42"/>
        <v>0</v>
      </c>
      <c r="FF40" s="557">
        <f>'TB-10'!X254</f>
        <v>0</v>
      </c>
      <c r="FG40" s="557">
        <f>'TB-10'!Z254</f>
        <v>0</v>
      </c>
      <c r="FH40" s="557">
        <f>'TB-10'!AB254</f>
        <v>0</v>
      </c>
      <c r="FI40" s="557">
        <f>'TB-10'!AD254</f>
        <v>0</v>
      </c>
      <c r="FJ40" s="557">
        <f>'TB-10'!AF254</f>
        <v>0</v>
      </c>
      <c r="FK40" s="557">
        <f>'TB-10'!AH254</f>
        <v>0</v>
      </c>
      <c r="FL40" s="557">
        <f>'TB-10'!X258</f>
        <v>0</v>
      </c>
      <c r="FM40" s="557">
        <f>'TB-10'!Z258</f>
        <v>0</v>
      </c>
      <c r="FN40" s="557">
        <f t="shared" si="43"/>
        <v>0</v>
      </c>
      <c r="FO40" s="557">
        <f>'TB-10'!AB258</f>
        <v>0</v>
      </c>
      <c r="FP40" s="557">
        <f>'TB-10'!AD258</f>
        <v>0</v>
      </c>
      <c r="FQ40" s="558">
        <f t="shared" si="44"/>
        <v>0</v>
      </c>
      <c r="FR40" s="557">
        <f>'TB-10'!AF258</f>
        <v>0</v>
      </c>
      <c r="FS40" s="557">
        <f>'TB-10'!AH258</f>
        <v>0</v>
      </c>
      <c r="FT40" s="557">
        <f>'TB-10'!AJ258</f>
        <v>0</v>
      </c>
      <c r="FU40" s="418">
        <f>'TB-10'!B254</f>
        <v>0</v>
      </c>
      <c r="FV40" s="557">
        <f>'TB-10'!E254</f>
        <v>0</v>
      </c>
      <c r="FW40" s="418">
        <f>'TB-10'!K254</f>
        <v>0</v>
      </c>
      <c r="FX40" s="418">
        <f>'TB-10'!N254</f>
        <v>0</v>
      </c>
      <c r="FY40" s="418">
        <f>'TB-10'!B258</f>
        <v>0</v>
      </c>
      <c r="FZ40" s="418">
        <f>'TB-10'!E258</f>
        <v>0</v>
      </c>
      <c r="GA40" s="418">
        <f>'TB-10'!K258</f>
        <v>0</v>
      </c>
      <c r="GB40" s="418">
        <f>'TB-10'!N258</f>
        <v>0</v>
      </c>
      <c r="GC40" s="418">
        <f>'TB-10'!J264</f>
        <v>0</v>
      </c>
      <c r="GD40" s="418">
        <f>'TB-10'!L264</f>
        <v>0</v>
      </c>
      <c r="GE40" s="418">
        <f>'TB-10'!J265</f>
        <v>0</v>
      </c>
      <c r="GF40" s="418">
        <f>'TB-10'!L265</f>
        <v>0</v>
      </c>
      <c r="GG40" s="418">
        <f>'TB-10'!J266</f>
        <v>0</v>
      </c>
      <c r="GH40" s="418">
        <f>'TB-10'!L266</f>
        <v>0</v>
      </c>
      <c r="GI40" s="418">
        <f>'TB-10'!J267</f>
        <v>0</v>
      </c>
      <c r="GJ40" s="418">
        <f>'TB-10'!L267</f>
        <v>0</v>
      </c>
      <c r="GK40" s="418">
        <f>'TB-10'!P264</f>
        <v>0</v>
      </c>
      <c r="GL40" s="418">
        <f>'TB-10'!R264</f>
        <v>0</v>
      </c>
      <c r="GM40" s="418">
        <f>'TB-10'!P265</f>
        <v>0</v>
      </c>
      <c r="GN40" s="418">
        <f>'TB-10'!R265</f>
        <v>0</v>
      </c>
      <c r="GO40" s="418">
        <f>'TB-10'!P266</f>
        <v>0</v>
      </c>
      <c r="GP40" s="418">
        <f>'TB-10'!R266</f>
        <v>0</v>
      </c>
      <c r="GQ40" s="418">
        <f>'TB-10'!P267</f>
        <v>0</v>
      </c>
      <c r="GR40" s="418">
        <f>'TB-10'!R267</f>
        <v>0</v>
      </c>
      <c r="GS40" s="557">
        <f>'TB-10'!J271</f>
        <v>0</v>
      </c>
      <c r="GT40" s="557">
        <f>'TB-10'!L271</f>
        <v>0</v>
      </c>
      <c r="GU40" s="557">
        <f>'TB-10'!P271</f>
        <v>0</v>
      </c>
      <c r="GV40" s="557">
        <f>'TB-10'!R271</f>
        <v>0</v>
      </c>
      <c r="GW40" s="603">
        <f>'TB-10'!W263</f>
        <v>0</v>
      </c>
      <c r="GX40" s="603">
        <f>'TB-10'!Y263</f>
        <v>0</v>
      </c>
      <c r="GY40" s="603">
        <f>'TB-10'!AA263</f>
        <v>0</v>
      </c>
      <c r="GZ40" s="603">
        <f>'TB-10'!AC263</f>
        <v>0</v>
      </c>
      <c r="HA40" s="603">
        <f>'TB-10'!AE263</f>
        <v>0</v>
      </c>
      <c r="HB40" s="603">
        <f>'TB-10'!AG263</f>
        <v>0</v>
      </c>
      <c r="HC40" s="603">
        <f>'TB-10'!AI263</f>
        <v>0</v>
      </c>
      <c r="HD40" s="603">
        <f>'TB-10'!AK263</f>
        <v>0</v>
      </c>
      <c r="HE40" s="603">
        <f>'TB-10'!AM263</f>
        <v>0</v>
      </c>
      <c r="HF40" s="603">
        <f>'TB-10'!X267</f>
        <v>0</v>
      </c>
      <c r="HG40" s="603">
        <f>'TB-10'!Z267</f>
        <v>0</v>
      </c>
      <c r="HH40" s="603">
        <f>'TB-10'!AB267</f>
        <v>0</v>
      </c>
      <c r="HI40" s="603">
        <f>'TB-10'!AE267</f>
        <v>0</v>
      </c>
      <c r="HJ40" s="603">
        <f>'TB-10'!AG267</f>
        <v>0</v>
      </c>
      <c r="HK40" s="603">
        <f>'TB-10'!AI267</f>
        <v>0</v>
      </c>
      <c r="HL40" s="419" t="str">
        <f>'TB-10'!V211</f>
        <v/>
      </c>
      <c r="HM40" s="420" t="str">
        <f>'TB-10'!V213</f>
        <v/>
      </c>
    </row>
    <row r="41" spans="1:227" x14ac:dyDescent="0.25">
      <c r="A41" s="165">
        <v>5</v>
      </c>
      <c r="B41" s="166">
        <f>+Menu!$D$6</f>
        <v>0</v>
      </c>
      <c r="C41" s="167" t="str">
        <f>+Menu!$B13</f>
        <v/>
      </c>
      <c r="D41" s="168"/>
      <c r="E41" s="186">
        <f>+'TB-10'!V292</f>
        <v>0</v>
      </c>
      <c r="F41" s="186">
        <f>+'TB-10'!W292</f>
        <v>0</v>
      </c>
      <c r="G41" s="186">
        <f>+'TB-10'!V294</f>
        <v>0</v>
      </c>
      <c r="H41" s="186">
        <f>+'TB-10'!W294</f>
        <v>0</v>
      </c>
      <c r="I41" s="186">
        <f>+'TB-10'!V296</f>
        <v>0</v>
      </c>
      <c r="J41" s="186">
        <f>+'TB-10'!W296</f>
        <v>0</v>
      </c>
      <c r="K41" s="186">
        <f>+'TB-10'!V298</f>
        <v>0</v>
      </c>
      <c r="L41" s="186">
        <f>+'TB-10'!W298</f>
        <v>0</v>
      </c>
      <c r="M41" s="186">
        <f>+'TB-10'!V300</f>
        <v>0</v>
      </c>
      <c r="N41" s="186">
        <f>+'TB-10'!W300</f>
        <v>0</v>
      </c>
      <c r="O41" s="186">
        <f>+'TB-10'!V302</f>
        <v>0</v>
      </c>
      <c r="P41" s="186">
        <f>+'TB-10'!W302</f>
        <v>0</v>
      </c>
      <c r="Q41" s="186">
        <f>+'TB-10'!V304</f>
        <v>0</v>
      </c>
      <c r="R41" s="186">
        <f>+'TB-10'!W304</f>
        <v>0</v>
      </c>
      <c r="S41" s="186">
        <f>+'TB-10'!V306</f>
        <v>0</v>
      </c>
      <c r="T41" s="186">
        <f>+'TB-10'!W306</f>
        <v>0</v>
      </c>
      <c r="U41" s="171">
        <f t="shared" si="34"/>
        <v>0</v>
      </c>
      <c r="V41" s="173">
        <f t="shared" si="34"/>
        <v>0</v>
      </c>
      <c r="W41" s="186">
        <f>+'TB-10'!X292</f>
        <v>0</v>
      </c>
      <c r="X41" s="186">
        <f>+'TB-10'!Y292</f>
        <v>0</v>
      </c>
      <c r="Y41" s="186">
        <f>+'TB-10'!X294</f>
        <v>0</v>
      </c>
      <c r="Z41" s="186">
        <f>+'TB-10'!Y294</f>
        <v>0</v>
      </c>
      <c r="AA41" s="186">
        <f>+'TB-10'!X296</f>
        <v>0</v>
      </c>
      <c r="AB41" s="186">
        <f>+'TB-10'!Y296</f>
        <v>0</v>
      </c>
      <c r="AC41" s="186">
        <f>+'TB-10'!X298</f>
        <v>0</v>
      </c>
      <c r="AD41" s="186">
        <f>+'TB-10'!Y298</f>
        <v>0</v>
      </c>
      <c r="AE41" s="186">
        <f>+'TB-10'!X300</f>
        <v>0</v>
      </c>
      <c r="AF41" s="186">
        <f>+'TB-10'!Y300</f>
        <v>0</v>
      </c>
      <c r="AG41" s="186">
        <f>+'TB-10'!X302</f>
        <v>0</v>
      </c>
      <c r="AH41" s="186">
        <f>+'TB-10'!Y302</f>
        <v>0</v>
      </c>
      <c r="AI41" s="186">
        <f>+'TB-10'!X304</f>
        <v>0</v>
      </c>
      <c r="AJ41" s="186">
        <f>+'TB-10'!Y304</f>
        <v>0</v>
      </c>
      <c r="AK41" s="186">
        <f>+'TB-10'!X306</f>
        <v>0</v>
      </c>
      <c r="AL41" s="186">
        <f>+'TB-10'!Y306</f>
        <v>0</v>
      </c>
      <c r="AM41" s="171">
        <f t="shared" si="35"/>
        <v>0</v>
      </c>
      <c r="AN41" s="173">
        <f t="shared" si="35"/>
        <v>0</v>
      </c>
      <c r="AO41" s="186">
        <f>+'TB-10'!Z292</f>
        <v>0</v>
      </c>
      <c r="AP41" s="186">
        <f>+'TB-10'!AA292</f>
        <v>0</v>
      </c>
      <c r="AQ41" s="186">
        <f>+'TB-10'!Z294</f>
        <v>0</v>
      </c>
      <c r="AR41" s="186">
        <f>+'TB-10'!AA294</f>
        <v>0</v>
      </c>
      <c r="AS41" s="186">
        <f>+'TB-10'!Z296</f>
        <v>0</v>
      </c>
      <c r="AT41" s="186">
        <f>+'TB-10'!AA296</f>
        <v>0</v>
      </c>
      <c r="AU41" s="186">
        <f>+'TB-10'!Z298</f>
        <v>0</v>
      </c>
      <c r="AV41" s="186">
        <f>+'TB-10'!AA298</f>
        <v>0</v>
      </c>
      <c r="AW41" s="186">
        <f>+'TB-10'!Z300</f>
        <v>0</v>
      </c>
      <c r="AX41" s="186">
        <f>+'TB-10'!AA300</f>
        <v>0</v>
      </c>
      <c r="AY41" s="186">
        <f>+'TB-10'!Z302</f>
        <v>0</v>
      </c>
      <c r="AZ41" s="186">
        <f>+'TB-10'!AA302</f>
        <v>0</v>
      </c>
      <c r="BA41" s="186">
        <f>+'TB-10'!Z304</f>
        <v>0</v>
      </c>
      <c r="BB41" s="186">
        <f>+'TB-10'!AA304</f>
        <v>0</v>
      </c>
      <c r="BC41" s="186">
        <f>+'TB-10'!Z306</f>
        <v>0</v>
      </c>
      <c r="BD41" s="186">
        <f>+'TB-10'!AA306</f>
        <v>0</v>
      </c>
      <c r="BE41" s="171">
        <f t="shared" si="36"/>
        <v>0</v>
      </c>
      <c r="BF41" s="173">
        <f t="shared" si="36"/>
        <v>0</v>
      </c>
      <c r="BG41" s="186">
        <f>+'TB-10'!AB292</f>
        <v>0</v>
      </c>
      <c r="BH41" s="186">
        <f>+'TB-10'!AC292</f>
        <v>0</v>
      </c>
      <c r="BI41" s="186">
        <f>+'TB-10'!AB294</f>
        <v>0</v>
      </c>
      <c r="BJ41" s="186">
        <f>+'TB-10'!AC294</f>
        <v>0</v>
      </c>
      <c r="BK41" s="186">
        <f>+'TB-10'!AB296</f>
        <v>0</v>
      </c>
      <c r="BL41" s="186">
        <f>+'TB-10'!AC296</f>
        <v>0</v>
      </c>
      <c r="BM41" s="186">
        <f>+'TB-10'!AB298</f>
        <v>0</v>
      </c>
      <c r="BN41" s="186">
        <f>+'TB-10'!AC298</f>
        <v>0</v>
      </c>
      <c r="BO41" s="186">
        <f>+'TB-10'!AB300</f>
        <v>0</v>
      </c>
      <c r="BP41" s="186">
        <f>+'TB-10'!AC300</f>
        <v>0</v>
      </c>
      <c r="BQ41" s="186">
        <f>+'TB-10'!AB302</f>
        <v>0</v>
      </c>
      <c r="BR41" s="186">
        <f>+'TB-10'!AC302</f>
        <v>0</v>
      </c>
      <c r="BS41" s="186">
        <f>+'TB-10'!AB304</f>
        <v>0</v>
      </c>
      <c r="BT41" s="186">
        <f>+'TB-10'!AC304</f>
        <v>0</v>
      </c>
      <c r="BU41" s="186">
        <f>+'TB-10'!AB306</f>
        <v>0</v>
      </c>
      <c r="BV41" s="186">
        <f>+'TB-10'!AC306</f>
        <v>0</v>
      </c>
      <c r="BW41" s="171">
        <f t="shared" si="37"/>
        <v>0</v>
      </c>
      <c r="BX41" s="173">
        <f t="shared" si="37"/>
        <v>0</v>
      </c>
      <c r="BY41" s="186">
        <f>+'TB-10'!AD292</f>
        <v>0</v>
      </c>
      <c r="BZ41" s="186">
        <f>+'TB-10'!AE292</f>
        <v>0</v>
      </c>
      <c r="CA41" s="186">
        <f>+'TB-10'!AD294</f>
        <v>0</v>
      </c>
      <c r="CB41" s="186">
        <f>+'TB-10'!AE294</f>
        <v>0</v>
      </c>
      <c r="CC41" s="186">
        <f>+'TB-10'!AD296</f>
        <v>0</v>
      </c>
      <c r="CD41" s="186">
        <f>+'TB-10'!AE296</f>
        <v>0</v>
      </c>
      <c r="CE41" s="186">
        <f>+'TB-10'!AD298</f>
        <v>0</v>
      </c>
      <c r="CF41" s="186">
        <f>+'TB-10'!AE298</f>
        <v>0</v>
      </c>
      <c r="CG41" s="186">
        <f>+'TB-10'!AD300</f>
        <v>0</v>
      </c>
      <c r="CH41" s="186">
        <f>+'TB-10'!AE300</f>
        <v>0</v>
      </c>
      <c r="CI41" s="186">
        <f>+'TB-10'!AD302</f>
        <v>0</v>
      </c>
      <c r="CJ41" s="186">
        <f>+'TB-10'!AE302</f>
        <v>0</v>
      </c>
      <c r="CK41" s="186">
        <f>+'TB-10'!AD304</f>
        <v>0</v>
      </c>
      <c r="CL41" s="186">
        <f>+'TB-10'!AE304</f>
        <v>0</v>
      </c>
      <c r="CM41" s="186">
        <f>+'TB-10'!AD306</f>
        <v>0</v>
      </c>
      <c r="CN41" s="186">
        <f>+'TB-10'!AE306</f>
        <v>0</v>
      </c>
      <c r="CO41" s="171">
        <f t="shared" si="38"/>
        <v>0</v>
      </c>
      <c r="CP41" s="173">
        <f t="shared" si="38"/>
        <v>0</v>
      </c>
      <c r="CQ41" s="186">
        <f>+'TB-10'!AF292</f>
        <v>0</v>
      </c>
      <c r="CR41" s="186">
        <f>+'TB-10'!AG292</f>
        <v>0</v>
      </c>
      <c r="CS41" s="186">
        <f>+'TB-10'!AF294</f>
        <v>0</v>
      </c>
      <c r="CT41" s="186">
        <f>+'TB-10'!AG294</f>
        <v>0</v>
      </c>
      <c r="CU41" s="186">
        <f>+'TB-10'!AF296</f>
        <v>0</v>
      </c>
      <c r="CV41" s="186">
        <f>+'TB-10'!AG296</f>
        <v>0</v>
      </c>
      <c r="CW41" s="186">
        <f>+'TB-10'!AF298</f>
        <v>0</v>
      </c>
      <c r="CX41" s="186">
        <f>+'TB-10'!AG298</f>
        <v>0</v>
      </c>
      <c r="CY41" s="186">
        <f>+'TB-10'!AF300</f>
        <v>0</v>
      </c>
      <c r="CZ41" s="186">
        <f>+'TB-10'!AG300</f>
        <v>0</v>
      </c>
      <c r="DA41" s="186">
        <f>+'TB-10'!AF302</f>
        <v>0</v>
      </c>
      <c r="DB41" s="186">
        <f>+'TB-10'!AG302</f>
        <v>0</v>
      </c>
      <c r="DC41" s="186">
        <f>+'TB-10'!AF304</f>
        <v>0</v>
      </c>
      <c r="DD41" s="186">
        <f>+'TB-10'!AG304</f>
        <v>0</v>
      </c>
      <c r="DE41" s="186">
        <f>+'TB-10'!AF306</f>
        <v>0</v>
      </c>
      <c r="DF41" s="186">
        <f>+'TB-10'!AG306</f>
        <v>0</v>
      </c>
      <c r="DG41" s="171">
        <f t="shared" si="39"/>
        <v>0</v>
      </c>
      <c r="DH41" s="173">
        <f t="shared" si="39"/>
        <v>0</v>
      </c>
      <c r="DI41" s="186">
        <f>+'TB-10'!AH292</f>
        <v>0</v>
      </c>
      <c r="DJ41" s="186">
        <f>+'TB-10'!AI292</f>
        <v>0</v>
      </c>
      <c r="DK41" s="186">
        <f>+'TB-10'!AH294</f>
        <v>0</v>
      </c>
      <c r="DL41" s="186">
        <f>+'TB-10'!AI294</f>
        <v>0</v>
      </c>
      <c r="DM41" s="186">
        <f>+'TB-10'!AH296</f>
        <v>0</v>
      </c>
      <c r="DN41" s="186">
        <f>+'TB-10'!AI296</f>
        <v>0</v>
      </c>
      <c r="DO41" s="186">
        <f>+'TB-10'!AH298</f>
        <v>0</v>
      </c>
      <c r="DP41" s="186">
        <f>+'TB-10'!AI298</f>
        <v>0</v>
      </c>
      <c r="DQ41" s="186">
        <f>+'TB-10'!AH300</f>
        <v>0</v>
      </c>
      <c r="DR41" s="186">
        <f>+'TB-10'!AI300</f>
        <v>0</v>
      </c>
      <c r="DS41" s="186">
        <f>+'TB-10'!AH302</f>
        <v>0</v>
      </c>
      <c r="DT41" s="186">
        <f>+'TB-10'!AI302</f>
        <v>0</v>
      </c>
      <c r="DU41" s="186">
        <f>+'TB-10'!AH304</f>
        <v>0</v>
      </c>
      <c r="DV41" s="186">
        <f>+'TB-10'!AI304</f>
        <v>0</v>
      </c>
      <c r="DW41" s="186">
        <f>+'TB-10'!AH306</f>
        <v>0</v>
      </c>
      <c r="DX41" s="186">
        <f>+'TB-10'!AI306</f>
        <v>0</v>
      </c>
      <c r="DY41" s="171">
        <f t="shared" si="40"/>
        <v>0</v>
      </c>
      <c r="DZ41" s="173">
        <f t="shared" si="40"/>
        <v>0</v>
      </c>
      <c r="EA41" s="186">
        <f>+'TB-10'!AJ292</f>
        <v>0</v>
      </c>
      <c r="EB41" s="186">
        <f>+'TB-10'!AK292</f>
        <v>0</v>
      </c>
      <c r="EC41" s="186">
        <f>+'TB-10'!AJ294</f>
        <v>0</v>
      </c>
      <c r="ED41" s="186">
        <f>+'TB-10'!AK294</f>
        <v>0</v>
      </c>
      <c r="EE41" s="186">
        <f>+'TB-10'!AJ296</f>
        <v>0</v>
      </c>
      <c r="EF41" s="186">
        <f>+'TB-10'!AK296</f>
        <v>0</v>
      </c>
      <c r="EG41" s="186">
        <f>+'TB-10'!AJ298</f>
        <v>0</v>
      </c>
      <c r="EH41" s="186">
        <f>+'TB-10'!AK298</f>
        <v>0</v>
      </c>
      <c r="EI41" s="186">
        <f>+'TB-10'!AJ300</f>
        <v>0</v>
      </c>
      <c r="EJ41" s="186">
        <f>+'TB-10'!AK300</f>
        <v>0</v>
      </c>
      <c r="EK41" s="186">
        <f>+'TB-10'!AJ302</f>
        <v>0</v>
      </c>
      <c r="EL41" s="186">
        <f>+'TB-10'!AK302</f>
        <v>0</v>
      </c>
      <c r="EM41" s="186">
        <f>+'TB-10'!AJ304</f>
        <v>0</v>
      </c>
      <c r="EN41" s="186">
        <f>+'TB-10'!AK304</f>
        <v>0</v>
      </c>
      <c r="EO41" s="186">
        <f>+'TB-10'!AJ306</f>
        <v>0</v>
      </c>
      <c r="EP41" s="186">
        <f>+'TB-10'!AK306</f>
        <v>0</v>
      </c>
      <c r="EQ41" s="171">
        <f t="shared" si="41"/>
        <v>0</v>
      </c>
      <c r="ER41" s="173">
        <f t="shared" si="41"/>
        <v>0</v>
      </c>
      <c r="ES41" s="186">
        <f>+'TB-10'!B316</f>
        <v>0</v>
      </c>
      <c r="ET41" s="186">
        <f>+'TB-10'!E316</f>
        <v>0</v>
      </c>
      <c r="EU41" s="186">
        <f>+'TB-10'!H316</f>
        <v>0</v>
      </c>
      <c r="EV41" s="186">
        <f>+'TB-10'!K316</f>
        <v>0</v>
      </c>
      <c r="EW41" s="186">
        <f>+'TB-10'!N316</f>
        <v>0</v>
      </c>
      <c r="EX41" s="186">
        <f>+'TB-10'!Q316</f>
        <v>0</v>
      </c>
      <c r="EY41" s="186">
        <f>+'TB-10'!T316</f>
        <v>0</v>
      </c>
      <c r="EZ41" s="186">
        <f>+'TB-10'!W316</f>
        <v>0</v>
      </c>
      <c r="FA41" s="186">
        <f>+'TB-10'!Z316</f>
        <v>0</v>
      </c>
      <c r="FB41" s="186">
        <f>+'TB-10'!AC316</f>
        <v>0</v>
      </c>
      <c r="FC41" s="186">
        <f>+'TB-10'!AF316</f>
        <v>0</v>
      </c>
      <c r="FD41" s="186">
        <f>+'TB-10'!AI316</f>
        <v>0</v>
      </c>
      <c r="FE41" s="555">
        <f t="shared" si="42"/>
        <v>0</v>
      </c>
      <c r="FF41" s="557">
        <f>'TB-10'!X322</f>
        <v>0</v>
      </c>
      <c r="FG41" s="557">
        <f>'TB-10'!Z322</f>
        <v>0</v>
      </c>
      <c r="FH41" s="557">
        <f>'TB-10'!AB322</f>
        <v>0</v>
      </c>
      <c r="FI41" s="557">
        <f>'TB-10'!AD322</f>
        <v>0</v>
      </c>
      <c r="FJ41" s="557">
        <f>'TB-10'!AF322</f>
        <v>0</v>
      </c>
      <c r="FK41" s="557">
        <f>'TB-10'!AH322</f>
        <v>0</v>
      </c>
      <c r="FL41" s="557">
        <f>'TB-10'!X326</f>
        <v>0</v>
      </c>
      <c r="FM41" s="557">
        <f>'TB-10'!Z326</f>
        <v>0</v>
      </c>
      <c r="FN41" s="557">
        <f t="shared" si="43"/>
        <v>0</v>
      </c>
      <c r="FO41" s="557">
        <f>'TB-10'!AB326</f>
        <v>0</v>
      </c>
      <c r="FP41" s="557">
        <f>'TB-10'!AD326</f>
        <v>0</v>
      </c>
      <c r="FQ41" s="558">
        <f t="shared" si="44"/>
        <v>0</v>
      </c>
      <c r="FR41" s="557">
        <f>'TB-10'!AF326</f>
        <v>0</v>
      </c>
      <c r="FS41" s="557">
        <f>'TB-10'!AH326</f>
        <v>0</v>
      </c>
      <c r="FT41" s="557">
        <f>'TB-10'!AJ326</f>
        <v>0</v>
      </c>
      <c r="FU41" s="418">
        <f>'TB-10'!B322</f>
        <v>0</v>
      </c>
      <c r="FV41" s="557">
        <f>'TB-10'!E322</f>
        <v>0</v>
      </c>
      <c r="FW41" s="418">
        <f>'TB-10'!K322</f>
        <v>0</v>
      </c>
      <c r="FX41" s="418">
        <f>'TB-10'!N322</f>
        <v>0</v>
      </c>
      <c r="FY41" s="418">
        <f>'TB-10'!B326</f>
        <v>0</v>
      </c>
      <c r="FZ41" s="418">
        <f>'TB-10'!E326</f>
        <v>0</v>
      </c>
      <c r="GA41" s="418">
        <f>'TB-10'!K326</f>
        <v>0</v>
      </c>
      <c r="GB41" s="418">
        <f>'TB-10'!N326</f>
        <v>0</v>
      </c>
      <c r="GC41" s="418">
        <f>'TB-10'!J332</f>
        <v>0</v>
      </c>
      <c r="GD41" s="418">
        <f>'TB-10'!L332</f>
        <v>0</v>
      </c>
      <c r="GE41" s="418">
        <f>'TB-10'!J333</f>
        <v>0</v>
      </c>
      <c r="GF41" s="418">
        <f>'TB-10'!L333</f>
        <v>0</v>
      </c>
      <c r="GG41" s="418">
        <f>'TB-10'!J334</f>
        <v>0</v>
      </c>
      <c r="GH41" s="418">
        <f>'TB-10'!L334</f>
        <v>0</v>
      </c>
      <c r="GI41" s="418">
        <f>'TB-10'!J335</f>
        <v>0</v>
      </c>
      <c r="GJ41" s="418">
        <f>'TB-10'!L335</f>
        <v>0</v>
      </c>
      <c r="GK41" s="418">
        <f>'TB-10'!P332</f>
        <v>0</v>
      </c>
      <c r="GL41" s="418">
        <f>'TB-10'!R332</f>
        <v>0</v>
      </c>
      <c r="GM41" s="418">
        <f>'TB-10'!P333</f>
        <v>0</v>
      </c>
      <c r="GN41" s="418">
        <f>'TB-10'!R333</f>
        <v>0</v>
      </c>
      <c r="GO41" s="418">
        <f>'TB-10'!P334</f>
        <v>0</v>
      </c>
      <c r="GP41" s="418">
        <f>'TB-10'!R334</f>
        <v>0</v>
      </c>
      <c r="GQ41" s="418">
        <f>'TB-10'!P335</f>
        <v>0</v>
      </c>
      <c r="GR41" s="418">
        <f>'TB-10'!R335</f>
        <v>0</v>
      </c>
      <c r="GS41" s="557">
        <f>'TB-10'!J339</f>
        <v>0</v>
      </c>
      <c r="GT41" s="557">
        <f>'TB-10'!L339</f>
        <v>0</v>
      </c>
      <c r="GU41" s="557">
        <f>'TB-10'!P339</f>
        <v>0</v>
      </c>
      <c r="GV41" s="557">
        <f>'TB-10'!R339</f>
        <v>0</v>
      </c>
      <c r="GW41" s="603">
        <f>'TB-10'!W331</f>
        <v>0</v>
      </c>
      <c r="GX41" s="603">
        <f>'TB-10'!Y331</f>
        <v>0</v>
      </c>
      <c r="GY41" s="603">
        <f>'TB-10'!AA331</f>
        <v>0</v>
      </c>
      <c r="GZ41" s="603">
        <f>'TB-10'!AC331</f>
        <v>0</v>
      </c>
      <c r="HA41" s="603">
        <f>'TB-10'!AE331</f>
        <v>0</v>
      </c>
      <c r="HB41" s="603">
        <f>'TB-10'!AG331</f>
        <v>0</v>
      </c>
      <c r="HC41" s="603">
        <f>'TB-10'!AI331</f>
        <v>0</v>
      </c>
      <c r="HD41" s="603">
        <f>'TB-10'!AK331</f>
        <v>0</v>
      </c>
      <c r="HE41" s="603">
        <f>'TB-10'!AM331</f>
        <v>0</v>
      </c>
      <c r="HF41" s="603">
        <f>'TB-10'!X335</f>
        <v>0</v>
      </c>
      <c r="HG41" s="603">
        <f>'TB-10'!Z335</f>
        <v>0</v>
      </c>
      <c r="HH41" s="603">
        <f>'TB-10'!AB335</f>
        <v>0</v>
      </c>
      <c r="HI41" s="603">
        <f>'TB-10'!AE335</f>
        <v>0</v>
      </c>
      <c r="HJ41" s="603">
        <f>'TB-10'!AG335</f>
        <v>0</v>
      </c>
      <c r="HK41" s="603">
        <f>'TB-10'!AI335</f>
        <v>0</v>
      </c>
      <c r="HL41" s="419" t="str">
        <f>'TB-10'!V279</f>
        <v/>
      </c>
      <c r="HM41" s="420" t="str">
        <f>'TB-10'!V281</f>
        <v/>
      </c>
    </row>
    <row r="42" spans="1:227" x14ac:dyDescent="0.25">
      <c r="A42" s="165">
        <v>6</v>
      </c>
      <c r="B42" s="166">
        <f>+Menu!$D$6</f>
        <v>0</v>
      </c>
      <c r="C42" s="167" t="str">
        <f>+Menu!$B14</f>
        <v/>
      </c>
      <c r="D42" s="168"/>
      <c r="E42" s="186">
        <f>+'TB-10'!V360</f>
        <v>0</v>
      </c>
      <c r="F42" s="186">
        <f>+'TB-10'!W360</f>
        <v>0</v>
      </c>
      <c r="G42" s="186">
        <f>+'TB-10'!V362</f>
        <v>0</v>
      </c>
      <c r="H42" s="186">
        <f>+'TB-10'!W362</f>
        <v>0</v>
      </c>
      <c r="I42" s="186">
        <f>+'TB-10'!V364</f>
        <v>0</v>
      </c>
      <c r="J42" s="186">
        <f>+'TB-10'!W364</f>
        <v>0</v>
      </c>
      <c r="K42" s="186">
        <f>+'TB-10'!V366</f>
        <v>0</v>
      </c>
      <c r="L42" s="186">
        <f>+'TB-10'!W366</f>
        <v>0</v>
      </c>
      <c r="M42" s="186">
        <f>+'TB-10'!V368</f>
        <v>0</v>
      </c>
      <c r="N42" s="186">
        <f>+'TB-10'!W368</f>
        <v>0</v>
      </c>
      <c r="O42" s="186">
        <f>+'TB-10'!V370</f>
        <v>0</v>
      </c>
      <c r="P42" s="186">
        <f>+'TB-10'!W370</f>
        <v>0</v>
      </c>
      <c r="Q42" s="186">
        <f>+'TB-10'!V372</f>
        <v>0</v>
      </c>
      <c r="R42" s="186">
        <f>+'TB-10'!W372</f>
        <v>0</v>
      </c>
      <c r="S42" s="186">
        <f>+'TB-10'!V374</f>
        <v>0</v>
      </c>
      <c r="T42" s="186">
        <f>+'TB-10'!W374</f>
        <v>0</v>
      </c>
      <c r="U42" s="171">
        <f t="shared" si="34"/>
        <v>0</v>
      </c>
      <c r="V42" s="173">
        <f t="shared" si="34"/>
        <v>0</v>
      </c>
      <c r="W42" s="186">
        <f>+'TB-10'!X360</f>
        <v>0</v>
      </c>
      <c r="X42" s="186">
        <f>+'TB-10'!Y360</f>
        <v>0</v>
      </c>
      <c r="Y42" s="186">
        <f>+'TB-10'!X362</f>
        <v>0</v>
      </c>
      <c r="Z42" s="186">
        <f>+'TB-10'!Y362</f>
        <v>0</v>
      </c>
      <c r="AA42" s="186">
        <f>+'TB-10'!X364</f>
        <v>0</v>
      </c>
      <c r="AB42" s="186">
        <f>+'TB-10'!Y364</f>
        <v>0</v>
      </c>
      <c r="AC42" s="186">
        <f>+'TB-10'!X366</f>
        <v>0</v>
      </c>
      <c r="AD42" s="186">
        <f>+'TB-10'!Y366</f>
        <v>0</v>
      </c>
      <c r="AE42" s="186">
        <f>+'TB-10'!X368</f>
        <v>0</v>
      </c>
      <c r="AF42" s="186">
        <f>+'TB-10'!Y368</f>
        <v>0</v>
      </c>
      <c r="AG42" s="186">
        <f>+'TB-10'!X370</f>
        <v>0</v>
      </c>
      <c r="AH42" s="186">
        <f>+'TB-10'!Y370</f>
        <v>0</v>
      </c>
      <c r="AI42" s="186">
        <f>+'TB-10'!X372</f>
        <v>0</v>
      </c>
      <c r="AJ42" s="186">
        <f>+'TB-10'!Y372</f>
        <v>0</v>
      </c>
      <c r="AK42" s="186">
        <f>+'TB-10'!X374</f>
        <v>0</v>
      </c>
      <c r="AL42" s="186">
        <f>+'TB-10'!Y374</f>
        <v>0</v>
      </c>
      <c r="AM42" s="171">
        <f t="shared" si="35"/>
        <v>0</v>
      </c>
      <c r="AN42" s="173">
        <f t="shared" si="35"/>
        <v>0</v>
      </c>
      <c r="AO42" s="186">
        <f>+'TB-10'!Z360</f>
        <v>0</v>
      </c>
      <c r="AP42" s="186">
        <f>+'TB-10'!AA360</f>
        <v>0</v>
      </c>
      <c r="AQ42" s="186">
        <f>+'TB-10'!Z362</f>
        <v>0</v>
      </c>
      <c r="AR42" s="186">
        <f>+'TB-10'!AA362</f>
        <v>0</v>
      </c>
      <c r="AS42" s="186">
        <f>+'TB-10'!Z364</f>
        <v>0</v>
      </c>
      <c r="AT42" s="186">
        <f>+'TB-10'!AA364</f>
        <v>0</v>
      </c>
      <c r="AU42" s="186">
        <f>+'TB-10'!Z366</f>
        <v>0</v>
      </c>
      <c r="AV42" s="186">
        <f>+'TB-10'!AA366</f>
        <v>0</v>
      </c>
      <c r="AW42" s="186">
        <f>+'TB-10'!Z368</f>
        <v>0</v>
      </c>
      <c r="AX42" s="186">
        <f>+'TB-10'!AA368</f>
        <v>0</v>
      </c>
      <c r="AY42" s="186">
        <f>+'TB-10'!Z370</f>
        <v>0</v>
      </c>
      <c r="AZ42" s="186">
        <f>+'TB-10'!AA370</f>
        <v>0</v>
      </c>
      <c r="BA42" s="186">
        <f>+'TB-10'!Z372</f>
        <v>0</v>
      </c>
      <c r="BB42" s="186">
        <f>+'TB-10'!AA372</f>
        <v>0</v>
      </c>
      <c r="BC42" s="186">
        <f>+'TB-10'!Z374</f>
        <v>0</v>
      </c>
      <c r="BD42" s="186">
        <f>+'TB-10'!AA374</f>
        <v>0</v>
      </c>
      <c r="BE42" s="171">
        <f t="shared" si="36"/>
        <v>0</v>
      </c>
      <c r="BF42" s="173">
        <f t="shared" si="36"/>
        <v>0</v>
      </c>
      <c r="BG42" s="186">
        <f>+'TB-10'!AB360</f>
        <v>0</v>
      </c>
      <c r="BH42" s="186">
        <f>+'TB-10'!AC360</f>
        <v>0</v>
      </c>
      <c r="BI42" s="186">
        <f>+'TB-10'!AB362</f>
        <v>0</v>
      </c>
      <c r="BJ42" s="186">
        <f>+'TB-10'!AC362</f>
        <v>0</v>
      </c>
      <c r="BK42" s="186">
        <f>+'TB-10'!AB364</f>
        <v>0</v>
      </c>
      <c r="BL42" s="186">
        <f>+'TB-10'!AC364</f>
        <v>0</v>
      </c>
      <c r="BM42" s="186">
        <f>+'TB-10'!AB366</f>
        <v>0</v>
      </c>
      <c r="BN42" s="186">
        <f>+'TB-10'!AC366</f>
        <v>0</v>
      </c>
      <c r="BO42" s="186">
        <f>+'TB-10'!AB368</f>
        <v>0</v>
      </c>
      <c r="BP42" s="186">
        <f>+'TB-10'!AC368</f>
        <v>0</v>
      </c>
      <c r="BQ42" s="186">
        <f>+'TB-10'!AB370</f>
        <v>0</v>
      </c>
      <c r="BR42" s="186">
        <f>+'TB-10'!AC370</f>
        <v>0</v>
      </c>
      <c r="BS42" s="186">
        <f>+'TB-10'!AB372</f>
        <v>0</v>
      </c>
      <c r="BT42" s="186">
        <f>+'TB-10'!AC372</f>
        <v>0</v>
      </c>
      <c r="BU42" s="186">
        <f>+'TB-10'!AB374</f>
        <v>0</v>
      </c>
      <c r="BV42" s="186">
        <f>+'TB-10'!AC374</f>
        <v>0</v>
      </c>
      <c r="BW42" s="171">
        <f t="shared" si="37"/>
        <v>0</v>
      </c>
      <c r="BX42" s="173">
        <f t="shared" si="37"/>
        <v>0</v>
      </c>
      <c r="BY42" s="186">
        <f>+'TB-10'!AD360</f>
        <v>0</v>
      </c>
      <c r="BZ42" s="186">
        <f>+'TB-10'!AE360</f>
        <v>0</v>
      </c>
      <c r="CA42" s="186">
        <f>+'TB-10'!AD362</f>
        <v>0</v>
      </c>
      <c r="CB42" s="186">
        <f>+'TB-10'!AE362</f>
        <v>0</v>
      </c>
      <c r="CC42" s="186">
        <f>+'TB-10'!AD364</f>
        <v>0</v>
      </c>
      <c r="CD42" s="186">
        <f>+'TB-10'!AE364</f>
        <v>0</v>
      </c>
      <c r="CE42" s="186">
        <f>+'TB-10'!AD366</f>
        <v>0</v>
      </c>
      <c r="CF42" s="186">
        <f>+'TB-10'!AE366</f>
        <v>0</v>
      </c>
      <c r="CG42" s="186">
        <f>+'TB-10'!AD368</f>
        <v>0</v>
      </c>
      <c r="CH42" s="186">
        <f>+'TB-10'!AE368</f>
        <v>0</v>
      </c>
      <c r="CI42" s="186">
        <f>+'TB-10'!AD370</f>
        <v>0</v>
      </c>
      <c r="CJ42" s="186">
        <f>+'TB-10'!AE370</f>
        <v>0</v>
      </c>
      <c r="CK42" s="186">
        <f>+'TB-10'!AD372</f>
        <v>0</v>
      </c>
      <c r="CL42" s="186">
        <f>+'TB-10'!AE372</f>
        <v>0</v>
      </c>
      <c r="CM42" s="186">
        <f>+'TB-10'!AD374</f>
        <v>0</v>
      </c>
      <c r="CN42" s="186">
        <f>+'TB-10'!AE374</f>
        <v>0</v>
      </c>
      <c r="CO42" s="171">
        <f t="shared" si="38"/>
        <v>0</v>
      </c>
      <c r="CP42" s="173">
        <f t="shared" si="38"/>
        <v>0</v>
      </c>
      <c r="CQ42" s="186">
        <f>+'TB-10'!AF360</f>
        <v>0</v>
      </c>
      <c r="CR42" s="186">
        <f>+'TB-10'!AG360</f>
        <v>0</v>
      </c>
      <c r="CS42" s="186">
        <f>+'TB-10'!AF362</f>
        <v>0</v>
      </c>
      <c r="CT42" s="186">
        <f>+'TB-10'!AG362</f>
        <v>0</v>
      </c>
      <c r="CU42" s="186">
        <f>+'TB-10'!AF364</f>
        <v>0</v>
      </c>
      <c r="CV42" s="186">
        <f>+'TB-10'!AG364</f>
        <v>0</v>
      </c>
      <c r="CW42" s="186">
        <f>+'TB-10'!AF366</f>
        <v>0</v>
      </c>
      <c r="CX42" s="186">
        <f>+'TB-10'!AG366</f>
        <v>0</v>
      </c>
      <c r="CY42" s="186">
        <f>+'TB-10'!AF368</f>
        <v>0</v>
      </c>
      <c r="CZ42" s="186">
        <f>+'TB-10'!AG368</f>
        <v>0</v>
      </c>
      <c r="DA42" s="186">
        <f>+'TB-10'!AF370</f>
        <v>0</v>
      </c>
      <c r="DB42" s="186">
        <f>+'TB-10'!AG370</f>
        <v>0</v>
      </c>
      <c r="DC42" s="186">
        <f>+'TB-10'!AF372</f>
        <v>0</v>
      </c>
      <c r="DD42" s="186">
        <f>+'TB-10'!AG372</f>
        <v>0</v>
      </c>
      <c r="DE42" s="186">
        <f>+'TB-10'!AF374</f>
        <v>0</v>
      </c>
      <c r="DF42" s="186">
        <f>+'TB-10'!AG374</f>
        <v>0</v>
      </c>
      <c r="DG42" s="171">
        <f t="shared" si="39"/>
        <v>0</v>
      </c>
      <c r="DH42" s="173">
        <f t="shared" si="39"/>
        <v>0</v>
      </c>
      <c r="DI42" s="186">
        <f>+'TB-10'!AH360</f>
        <v>0</v>
      </c>
      <c r="DJ42" s="186">
        <f>+'TB-10'!AI360</f>
        <v>0</v>
      </c>
      <c r="DK42" s="186">
        <f>+'TB-10'!AH362</f>
        <v>0</v>
      </c>
      <c r="DL42" s="186">
        <f>+'TB-10'!AI362</f>
        <v>0</v>
      </c>
      <c r="DM42" s="186">
        <f>+'TB-10'!AH364</f>
        <v>0</v>
      </c>
      <c r="DN42" s="186">
        <f>+'TB-10'!AI364</f>
        <v>0</v>
      </c>
      <c r="DO42" s="186">
        <f>+'TB-10'!AH366</f>
        <v>0</v>
      </c>
      <c r="DP42" s="186">
        <f>+'TB-10'!AI366</f>
        <v>0</v>
      </c>
      <c r="DQ42" s="186">
        <f>+'TB-10'!AH368</f>
        <v>0</v>
      </c>
      <c r="DR42" s="186">
        <f>+'TB-10'!AI368</f>
        <v>0</v>
      </c>
      <c r="DS42" s="186">
        <f>+'TB-10'!AH370</f>
        <v>0</v>
      </c>
      <c r="DT42" s="186">
        <f>+'TB-10'!AI370</f>
        <v>0</v>
      </c>
      <c r="DU42" s="186">
        <f>+'TB-10'!AH372</f>
        <v>0</v>
      </c>
      <c r="DV42" s="186">
        <f>+'TB-10'!AI372</f>
        <v>0</v>
      </c>
      <c r="DW42" s="186">
        <f>+'TB-10'!AH374</f>
        <v>0</v>
      </c>
      <c r="DX42" s="186">
        <f>+'TB-10'!AI374</f>
        <v>0</v>
      </c>
      <c r="DY42" s="171">
        <f t="shared" si="40"/>
        <v>0</v>
      </c>
      <c r="DZ42" s="173">
        <f t="shared" si="40"/>
        <v>0</v>
      </c>
      <c r="EA42" s="186">
        <f>+'TB-10'!AJ360</f>
        <v>0</v>
      </c>
      <c r="EB42" s="186">
        <f>+'TB-10'!AK360</f>
        <v>0</v>
      </c>
      <c r="EC42" s="186">
        <f>+'TB-10'!AJ362</f>
        <v>0</v>
      </c>
      <c r="ED42" s="186">
        <f>+'TB-10'!AK362</f>
        <v>0</v>
      </c>
      <c r="EE42" s="186">
        <f>+'TB-10'!AJ364</f>
        <v>0</v>
      </c>
      <c r="EF42" s="186">
        <f>+'TB-10'!AK364</f>
        <v>0</v>
      </c>
      <c r="EG42" s="186">
        <f>+'TB-10'!AJ366</f>
        <v>0</v>
      </c>
      <c r="EH42" s="186">
        <f>+'TB-10'!AK366</f>
        <v>0</v>
      </c>
      <c r="EI42" s="186">
        <f>+'TB-10'!AJ368</f>
        <v>0</v>
      </c>
      <c r="EJ42" s="186">
        <f>+'TB-10'!AK368</f>
        <v>0</v>
      </c>
      <c r="EK42" s="186">
        <f>+'TB-10'!AJ370</f>
        <v>0</v>
      </c>
      <c r="EL42" s="186">
        <f>+'TB-10'!AK370</f>
        <v>0</v>
      </c>
      <c r="EM42" s="186">
        <f>+'TB-10'!AJ372</f>
        <v>0</v>
      </c>
      <c r="EN42" s="186">
        <f>+'TB-10'!AK372</f>
        <v>0</v>
      </c>
      <c r="EO42" s="186">
        <f>+'TB-10'!AJ374</f>
        <v>0</v>
      </c>
      <c r="EP42" s="186">
        <f>+'TB-10'!AK374</f>
        <v>0</v>
      </c>
      <c r="EQ42" s="171">
        <f t="shared" si="41"/>
        <v>0</v>
      </c>
      <c r="ER42" s="173">
        <f t="shared" si="41"/>
        <v>0</v>
      </c>
      <c r="ES42" s="186">
        <f>+'TB-10'!B384</f>
        <v>0</v>
      </c>
      <c r="ET42" s="186">
        <f>+'TB-10'!E384</f>
        <v>0</v>
      </c>
      <c r="EU42" s="186">
        <f>+'TB-10'!H384</f>
        <v>0</v>
      </c>
      <c r="EV42" s="186">
        <f>+'TB-10'!K384</f>
        <v>0</v>
      </c>
      <c r="EW42" s="186">
        <f>+'TB-10'!N384</f>
        <v>0</v>
      </c>
      <c r="EX42" s="186">
        <f>+'TB-10'!Q384</f>
        <v>0</v>
      </c>
      <c r="EY42" s="186">
        <f>+'TB-10'!T384</f>
        <v>0</v>
      </c>
      <c r="EZ42" s="186">
        <f>+'TB-10'!W384</f>
        <v>0</v>
      </c>
      <c r="FA42" s="186">
        <f>+'TB-10'!Z384</f>
        <v>0</v>
      </c>
      <c r="FB42" s="186">
        <f>+'TB-10'!AC384</f>
        <v>0</v>
      </c>
      <c r="FC42" s="186">
        <f>+'TB-10'!AF384</f>
        <v>0</v>
      </c>
      <c r="FD42" s="186">
        <f>+'TB-10'!AI384</f>
        <v>0</v>
      </c>
      <c r="FE42" s="555">
        <f t="shared" si="42"/>
        <v>0</v>
      </c>
      <c r="FF42" s="557">
        <f>'TB-10'!X390</f>
        <v>0</v>
      </c>
      <c r="FG42" s="557">
        <f>'TB-10'!Z390</f>
        <v>0</v>
      </c>
      <c r="FH42" s="557">
        <f>'TB-10'!AB390</f>
        <v>0</v>
      </c>
      <c r="FI42" s="557">
        <f>'TB-10'!AD390</f>
        <v>0</v>
      </c>
      <c r="FJ42" s="557">
        <f>'TB-10'!AF390</f>
        <v>0</v>
      </c>
      <c r="FK42" s="557">
        <f>'TB-10'!AH390</f>
        <v>0</v>
      </c>
      <c r="FL42" s="557">
        <f>'TB-10'!X394</f>
        <v>0</v>
      </c>
      <c r="FM42" s="557">
        <f>'TB-10'!Z394</f>
        <v>0</v>
      </c>
      <c r="FN42" s="557">
        <f t="shared" si="43"/>
        <v>0</v>
      </c>
      <c r="FO42" s="557">
        <f>'TB-10'!AB394</f>
        <v>0</v>
      </c>
      <c r="FP42" s="557">
        <f>'TB-10'!AD394</f>
        <v>0</v>
      </c>
      <c r="FQ42" s="558">
        <f t="shared" si="44"/>
        <v>0</v>
      </c>
      <c r="FR42" s="557">
        <f>'TB-10'!AF394</f>
        <v>0</v>
      </c>
      <c r="FS42" s="557">
        <f>'TB-10'!AH394</f>
        <v>0</v>
      </c>
      <c r="FT42" s="557">
        <f>'TB-10'!AJ394</f>
        <v>0</v>
      </c>
      <c r="FU42" s="418">
        <f>'TB-10'!B390</f>
        <v>0</v>
      </c>
      <c r="FV42" s="557">
        <f>'TB-10'!E390</f>
        <v>0</v>
      </c>
      <c r="FW42" s="418">
        <f>'TB-10'!K390</f>
        <v>0</v>
      </c>
      <c r="FX42" s="418">
        <f>'TB-10'!N390</f>
        <v>0</v>
      </c>
      <c r="FY42" s="418">
        <f>'TB-10'!B394</f>
        <v>0</v>
      </c>
      <c r="FZ42" s="418">
        <f>'TB-10'!E394</f>
        <v>0</v>
      </c>
      <c r="GA42" s="418">
        <f>'TB-10'!K394</f>
        <v>0</v>
      </c>
      <c r="GB42" s="418">
        <f>'TB-10'!N394</f>
        <v>0</v>
      </c>
      <c r="GC42" s="418">
        <f>'TB-10'!J400</f>
        <v>0</v>
      </c>
      <c r="GD42" s="418">
        <f>'TB-10'!L400</f>
        <v>0</v>
      </c>
      <c r="GE42" s="418">
        <f>'TB-10'!J401</f>
        <v>0</v>
      </c>
      <c r="GF42" s="418">
        <f>'TB-10'!L401</f>
        <v>0</v>
      </c>
      <c r="GG42" s="418">
        <f>'TB-10'!J402</f>
        <v>0</v>
      </c>
      <c r="GH42" s="418">
        <f>'TB-10'!L402</f>
        <v>0</v>
      </c>
      <c r="GI42" s="418">
        <f>'TB-10'!J403</f>
        <v>0</v>
      </c>
      <c r="GJ42" s="418">
        <f>'TB-10'!L403</f>
        <v>0</v>
      </c>
      <c r="GK42" s="418">
        <f>'TB-10'!P400</f>
        <v>0</v>
      </c>
      <c r="GL42" s="418">
        <f>'TB-10'!R400</f>
        <v>0</v>
      </c>
      <c r="GM42" s="418">
        <f>'TB-10'!P401</f>
        <v>0</v>
      </c>
      <c r="GN42" s="418">
        <f>'TB-10'!R401</f>
        <v>0</v>
      </c>
      <c r="GO42" s="418">
        <f>'TB-10'!P402</f>
        <v>0</v>
      </c>
      <c r="GP42" s="418">
        <f>'TB-10'!R402</f>
        <v>0</v>
      </c>
      <c r="GQ42" s="418">
        <f>'TB-10'!P403</f>
        <v>0</v>
      </c>
      <c r="GR42" s="418">
        <f>'TB-10'!R403</f>
        <v>0</v>
      </c>
      <c r="GS42" s="557">
        <f>'TB-10'!J407</f>
        <v>0</v>
      </c>
      <c r="GT42" s="557">
        <f>'TB-10'!L407</f>
        <v>0</v>
      </c>
      <c r="GU42" s="557">
        <f>'TB-10'!P407</f>
        <v>0</v>
      </c>
      <c r="GV42" s="557">
        <f>'TB-10'!R407</f>
        <v>0</v>
      </c>
      <c r="GW42" s="603">
        <f>'TB-10'!W399</f>
        <v>0</v>
      </c>
      <c r="GX42" s="603">
        <f>'TB-10'!Y399</f>
        <v>0</v>
      </c>
      <c r="GY42" s="603">
        <f>'TB-10'!AA399</f>
        <v>0</v>
      </c>
      <c r="GZ42" s="603">
        <f>'TB-10'!AC399</f>
        <v>0</v>
      </c>
      <c r="HA42" s="603">
        <f>'TB-10'!AE399</f>
        <v>0</v>
      </c>
      <c r="HB42" s="603">
        <f>'TB-10'!AG399</f>
        <v>0</v>
      </c>
      <c r="HC42" s="603">
        <f>'TB-10'!AI399</f>
        <v>0</v>
      </c>
      <c r="HD42" s="603">
        <f>'TB-10'!AK399</f>
        <v>0</v>
      </c>
      <c r="HE42" s="603">
        <f>'TB-10'!AM399</f>
        <v>0</v>
      </c>
      <c r="HF42" s="603">
        <f>'TB-10'!X403</f>
        <v>0</v>
      </c>
      <c r="HG42" s="603">
        <f>'TB-10'!Z403</f>
        <v>0</v>
      </c>
      <c r="HH42" s="603">
        <f>'TB-10'!AB403</f>
        <v>0</v>
      </c>
      <c r="HI42" s="603">
        <f>'TB-10'!AE403</f>
        <v>0</v>
      </c>
      <c r="HJ42" s="603">
        <f>'TB-10'!AG403</f>
        <v>0</v>
      </c>
      <c r="HK42" s="603">
        <f>'TB-10'!AI403</f>
        <v>0</v>
      </c>
      <c r="HL42" s="419" t="str">
        <f>'TB-10'!V347</f>
        <v/>
      </c>
      <c r="HM42" s="420" t="str">
        <f>'TB-10'!V349</f>
        <v/>
      </c>
    </row>
    <row r="43" spans="1:227" x14ac:dyDescent="0.25">
      <c r="A43" s="165">
        <v>7</v>
      </c>
      <c r="B43" s="166">
        <f>+Menu!$D$6</f>
        <v>0</v>
      </c>
      <c r="C43" s="167" t="str">
        <f>+Menu!$B15</f>
        <v/>
      </c>
      <c r="D43" s="168"/>
      <c r="E43" s="186">
        <f>+'TB-10'!V428</f>
        <v>0</v>
      </c>
      <c r="F43" s="186">
        <f>+'TB-10'!W428</f>
        <v>0</v>
      </c>
      <c r="G43" s="186">
        <f>+'TB-10'!V430</f>
        <v>0</v>
      </c>
      <c r="H43" s="186">
        <f>+'TB-10'!W430</f>
        <v>0</v>
      </c>
      <c r="I43" s="186">
        <f>+'TB-10'!V432</f>
        <v>0</v>
      </c>
      <c r="J43" s="186">
        <f>+'TB-10'!W432</f>
        <v>0</v>
      </c>
      <c r="K43" s="186">
        <f>+'TB-10'!V434</f>
        <v>0</v>
      </c>
      <c r="L43" s="186">
        <f>+'TB-10'!W434</f>
        <v>0</v>
      </c>
      <c r="M43" s="186">
        <f>+'TB-10'!V436</f>
        <v>0</v>
      </c>
      <c r="N43" s="186">
        <f>+'TB-10'!W436</f>
        <v>0</v>
      </c>
      <c r="O43" s="186">
        <f>+'TB-10'!V438</f>
        <v>0</v>
      </c>
      <c r="P43" s="186">
        <f>+'TB-10'!W438</f>
        <v>0</v>
      </c>
      <c r="Q43" s="186">
        <f>+'TB-10'!V440</f>
        <v>0</v>
      </c>
      <c r="R43" s="186">
        <f>+'TB-10'!W440</f>
        <v>0</v>
      </c>
      <c r="S43" s="186">
        <f>+'TB-10'!V442</f>
        <v>0</v>
      </c>
      <c r="T43" s="186">
        <f>+'TB-10'!W442</f>
        <v>0</v>
      </c>
      <c r="U43" s="171">
        <f t="shared" si="34"/>
        <v>0</v>
      </c>
      <c r="V43" s="173">
        <f t="shared" si="34"/>
        <v>0</v>
      </c>
      <c r="W43" s="186">
        <f>+'TB-10'!X428</f>
        <v>0</v>
      </c>
      <c r="X43" s="186">
        <f>+'TB-10'!Y428</f>
        <v>0</v>
      </c>
      <c r="Y43" s="186">
        <f>+'TB-10'!X430</f>
        <v>0</v>
      </c>
      <c r="Z43" s="186">
        <f>+'TB-10'!Y430</f>
        <v>0</v>
      </c>
      <c r="AA43" s="186">
        <f>+'TB-10'!X432</f>
        <v>0</v>
      </c>
      <c r="AB43" s="186">
        <f>+'TB-10'!Y432</f>
        <v>0</v>
      </c>
      <c r="AC43" s="186">
        <f>+'TB-10'!X434</f>
        <v>0</v>
      </c>
      <c r="AD43" s="186">
        <f>+'TB-10'!Y434</f>
        <v>0</v>
      </c>
      <c r="AE43" s="186">
        <f>+'TB-10'!X436</f>
        <v>0</v>
      </c>
      <c r="AF43" s="186">
        <f>+'TB-10'!Y436</f>
        <v>0</v>
      </c>
      <c r="AG43" s="186">
        <f>+'TB-10'!X438</f>
        <v>0</v>
      </c>
      <c r="AH43" s="186">
        <f>+'TB-10'!Y438</f>
        <v>0</v>
      </c>
      <c r="AI43" s="186">
        <f>+'TB-10'!X440</f>
        <v>0</v>
      </c>
      <c r="AJ43" s="186">
        <f>+'TB-10'!Y440</f>
        <v>0</v>
      </c>
      <c r="AK43" s="186">
        <f>+'TB-10'!X442</f>
        <v>0</v>
      </c>
      <c r="AL43" s="186">
        <f>+'TB-10'!Y442</f>
        <v>0</v>
      </c>
      <c r="AM43" s="171">
        <f t="shared" si="35"/>
        <v>0</v>
      </c>
      <c r="AN43" s="173">
        <f t="shared" si="35"/>
        <v>0</v>
      </c>
      <c r="AO43" s="186">
        <f>+'TB-10'!Z428</f>
        <v>0</v>
      </c>
      <c r="AP43" s="186">
        <f>+'TB-10'!AA428</f>
        <v>0</v>
      </c>
      <c r="AQ43" s="186">
        <f>+'TB-10'!Z430</f>
        <v>0</v>
      </c>
      <c r="AR43" s="186">
        <f>+'TB-10'!AA430</f>
        <v>0</v>
      </c>
      <c r="AS43" s="186">
        <f>+'TB-10'!Z432</f>
        <v>0</v>
      </c>
      <c r="AT43" s="186">
        <f>+'TB-10'!AA432</f>
        <v>0</v>
      </c>
      <c r="AU43" s="186">
        <f>+'TB-10'!Z434</f>
        <v>0</v>
      </c>
      <c r="AV43" s="186">
        <f>+'TB-10'!AA434</f>
        <v>0</v>
      </c>
      <c r="AW43" s="186">
        <f>+'TB-10'!Z436</f>
        <v>0</v>
      </c>
      <c r="AX43" s="186">
        <f>+'TB-10'!AA436</f>
        <v>0</v>
      </c>
      <c r="AY43" s="186">
        <f>+'TB-10'!Z438</f>
        <v>0</v>
      </c>
      <c r="AZ43" s="186">
        <f>+'TB-10'!AA438</f>
        <v>0</v>
      </c>
      <c r="BA43" s="186">
        <f>+'TB-10'!Z440</f>
        <v>0</v>
      </c>
      <c r="BB43" s="186">
        <f>+'TB-10'!AA440</f>
        <v>0</v>
      </c>
      <c r="BC43" s="186">
        <f>+'TB-10'!Z442</f>
        <v>0</v>
      </c>
      <c r="BD43" s="186">
        <f>+'TB-10'!AA442</f>
        <v>0</v>
      </c>
      <c r="BE43" s="171">
        <f t="shared" si="36"/>
        <v>0</v>
      </c>
      <c r="BF43" s="173">
        <f t="shared" si="36"/>
        <v>0</v>
      </c>
      <c r="BG43" s="186">
        <f>+'TB-10'!AB428</f>
        <v>0</v>
      </c>
      <c r="BH43" s="186">
        <f>+'TB-10'!AC428</f>
        <v>0</v>
      </c>
      <c r="BI43" s="186">
        <f>+'TB-10'!AB430</f>
        <v>0</v>
      </c>
      <c r="BJ43" s="186">
        <f>+'TB-10'!AC430</f>
        <v>0</v>
      </c>
      <c r="BK43" s="186">
        <f>+'TB-10'!AB432</f>
        <v>0</v>
      </c>
      <c r="BL43" s="186">
        <f>+'TB-10'!AC432</f>
        <v>0</v>
      </c>
      <c r="BM43" s="186">
        <f>+'TB-10'!AB434</f>
        <v>0</v>
      </c>
      <c r="BN43" s="186">
        <f>+'TB-10'!AC434</f>
        <v>0</v>
      </c>
      <c r="BO43" s="186">
        <f>+'TB-10'!AB436</f>
        <v>0</v>
      </c>
      <c r="BP43" s="186">
        <f>+'TB-10'!AC436</f>
        <v>0</v>
      </c>
      <c r="BQ43" s="186">
        <f>+'TB-10'!AB438</f>
        <v>0</v>
      </c>
      <c r="BR43" s="186">
        <f>+'TB-10'!AC438</f>
        <v>0</v>
      </c>
      <c r="BS43" s="186">
        <f>+'TB-10'!AB440</f>
        <v>0</v>
      </c>
      <c r="BT43" s="186">
        <f>+'TB-10'!AC440</f>
        <v>0</v>
      </c>
      <c r="BU43" s="186">
        <f>+'TB-10'!AB442</f>
        <v>0</v>
      </c>
      <c r="BV43" s="186">
        <f>+'TB-10'!AC442</f>
        <v>0</v>
      </c>
      <c r="BW43" s="171">
        <f t="shared" si="37"/>
        <v>0</v>
      </c>
      <c r="BX43" s="173">
        <f t="shared" si="37"/>
        <v>0</v>
      </c>
      <c r="BY43" s="186">
        <f>+'TB-10'!AD428</f>
        <v>0</v>
      </c>
      <c r="BZ43" s="186">
        <f>+'TB-10'!AE428</f>
        <v>0</v>
      </c>
      <c r="CA43" s="186">
        <f>+'TB-10'!AD430</f>
        <v>0</v>
      </c>
      <c r="CB43" s="186">
        <f>+'TB-10'!AE430</f>
        <v>0</v>
      </c>
      <c r="CC43" s="186">
        <f>+'TB-10'!AD432</f>
        <v>0</v>
      </c>
      <c r="CD43" s="186">
        <f>+'TB-10'!AE432</f>
        <v>0</v>
      </c>
      <c r="CE43" s="186">
        <f>+'TB-10'!AD434</f>
        <v>0</v>
      </c>
      <c r="CF43" s="186">
        <f>+'TB-10'!AE434</f>
        <v>0</v>
      </c>
      <c r="CG43" s="186">
        <f>+'TB-10'!AD436</f>
        <v>0</v>
      </c>
      <c r="CH43" s="186">
        <f>+'TB-10'!AE436</f>
        <v>0</v>
      </c>
      <c r="CI43" s="186">
        <f>+'TB-10'!AD438</f>
        <v>0</v>
      </c>
      <c r="CJ43" s="186">
        <f>+'TB-10'!AE438</f>
        <v>0</v>
      </c>
      <c r="CK43" s="186">
        <f>+'TB-10'!AD440</f>
        <v>0</v>
      </c>
      <c r="CL43" s="186">
        <f>+'TB-10'!AE440</f>
        <v>0</v>
      </c>
      <c r="CM43" s="186">
        <f>+'TB-10'!AD442</f>
        <v>0</v>
      </c>
      <c r="CN43" s="186">
        <f>+'TB-10'!AE442</f>
        <v>0</v>
      </c>
      <c r="CO43" s="171">
        <f t="shared" si="38"/>
        <v>0</v>
      </c>
      <c r="CP43" s="173">
        <f t="shared" si="38"/>
        <v>0</v>
      </c>
      <c r="CQ43" s="186">
        <f>+'TB-10'!AF428</f>
        <v>0</v>
      </c>
      <c r="CR43" s="186">
        <f>+'TB-10'!AG428</f>
        <v>0</v>
      </c>
      <c r="CS43" s="186">
        <f>+'TB-10'!AF430</f>
        <v>0</v>
      </c>
      <c r="CT43" s="186">
        <f>+'TB-10'!AG430</f>
        <v>0</v>
      </c>
      <c r="CU43" s="186">
        <f>+'TB-10'!AF432</f>
        <v>0</v>
      </c>
      <c r="CV43" s="186">
        <f>+'TB-10'!AG432</f>
        <v>0</v>
      </c>
      <c r="CW43" s="186">
        <f>+'TB-10'!AF434</f>
        <v>0</v>
      </c>
      <c r="CX43" s="186">
        <f>+'TB-10'!AG434</f>
        <v>0</v>
      </c>
      <c r="CY43" s="186">
        <f>+'TB-10'!AF436</f>
        <v>0</v>
      </c>
      <c r="CZ43" s="186">
        <f>+'TB-10'!AG436</f>
        <v>0</v>
      </c>
      <c r="DA43" s="186">
        <f>+'TB-10'!AF438</f>
        <v>0</v>
      </c>
      <c r="DB43" s="186">
        <f>+'TB-10'!AG438</f>
        <v>0</v>
      </c>
      <c r="DC43" s="186">
        <f>+'TB-10'!AF440</f>
        <v>0</v>
      </c>
      <c r="DD43" s="186">
        <f>+'TB-10'!AG440</f>
        <v>0</v>
      </c>
      <c r="DE43" s="186">
        <f>+'TB-10'!AF442</f>
        <v>0</v>
      </c>
      <c r="DF43" s="186">
        <f>+'TB-10'!AG442</f>
        <v>0</v>
      </c>
      <c r="DG43" s="171">
        <f t="shared" si="39"/>
        <v>0</v>
      </c>
      <c r="DH43" s="173">
        <f t="shared" si="39"/>
        <v>0</v>
      </c>
      <c r="DI43" s="186">
        <f>+'TB-10'!AH428</f>
        <v>0</v>
      </c>
      <c r="DJ43" s="186">
        <f>+'TB-10'!AI428</f>
        <v>0</v>
      </c>
      <c r="DK43" s="186">
        <f>+'TB-10'!AH430</f>
        <v>0</v>
      </c>
      <c r="DL43" s="186">
        <f>+'TB-10'!AI430</f>
        <v>0</v>
      </c>
      <c r="DM43" s="186">
        <f>+'TB-10'!AH432</f>
        <v>0</v>
      </c>
      <c r="DN43" s="186">
        <f>+'TB-10'!AI432</f>
        <v>0</v>
      </c>
      <c r="DO43" s="186">
        <f>+'TB-10'!AH434</f>
        <v>0</v>
      </c>
      <c r="DP43" s="186">
        <f>+'TB-10'!AI434</f>
        <v>0</v>
      </c>
      <c r="DQ43" s="186">
        <f>+'TB-10'!AH436</f>
        <v>0</v>
      </c>
      <c r="DR43" s="186">
        <f>+'TB-10'!AI436</f>
        <v>0</v>
      </c>
      <c r="DS43" s="186">
        <f>+'TB-10'!AH438</f>
        <v>0</v>
      </c>
      <c r="DT43" s="186">
        <f>+'TB-10'!AI438</f>
        <v>0</v>
      </c>
      <c r="DU43" s="186">
        <f>+'TB-10'!AH440</f>
        <v>0</v>
      </c>
      <c r="DV43" s="186">
        <f>+'TB-10'!AI440</f>
        <v>0</v>
      </c>
      <c r="DW43" s="186">
        <f>+'TB-10'!AH442</f>
        <v>0</v>
      </c>
      <c r="DX43" s="186">
        <f>+'TB-10'!AI442</f>
        <v>0</v>
      </c>
      <c r="DY43" s="171">
        <f t="shared" si="40"/>
        <v>0</v>
      </c>
      <c r="DZ43" s="173">
        <f t="shared" si="40"/>
        <v>0</v>
      </c>
      <c r="EA43" s="186">
        <f>+'TB-10'!AJ428</f>
        <v>0</v>
      </c>
      <c r="EB43" s="186">
        <f>+'TB-10'!AK428</f>
        <v>0</v>
      </c>
      <c r="EC43" s="186">
        <f>+'TB-10'!AJ430</f>
        <v>0</v>
      </c>
      <c r="ED43" s="186">
        <f>+'TB-10'!AK430</f>
        <v>0</v>
      </c>
      <c r="EE43" s="186">
        <f>+'TB-10'!AJ432</f>
        <v>0</v>
      </c>
      <c r="EF43" s="186">
        <f>+'TB-10'!AK432</f>
        <v>0</v>
      </c>
      <c r="EG43" s="186">
        <f>+'TB-10'!AJ434</f>
        <v>0</v>
      </c>
      <c r="EH43" s="186">
        <f>+'TB-10'!AK434</f>
        <v>0</v>
      </c>
      <c r="EI43" s="186">
        <f>+'TB-10'!AJ436</f>
        <v>0</v>
      </c>
      <c r="EJ43" s="186">
        <f>+'TB-10'!AK436</f>
        <v>0</v>
      </c>
      <c r="EK43" s="186">
        <f>+'TB-10'!AJ438</f>
        <v>0</v>
      </c>
      <c r="EL43" s="186">
        <f>+'TB-10'!AK438</f>
        <v>0</v>
      </c>
      <c r="EM43" s="186">
        <f>+'TB-10'!AJ440</f>
        <v>0</v>
      </c>
      <c r="EN43" s="186">
        <f>+'TB-10'!AK440</f>
        <v>0</v>
      </c>
      <c r="EO43" s="186">
        <f>+'TB-10'!AJ442</f>
        <v>0</v>
      </c>
      <c r="EP43" s="186">
        <f>+'TB-10'!AK442</f>
        <v>0</v>
      </c>
      <c r="EQ43" s="171">
        <f t="shared" si="41"/>
        <v>0</v>
      </c>
      <c r="ER43" s="173">
        <f t="shared" si="41"/>
        <v>0</v>
      </c>
      <c r="ES43" s="186">
        <f>+'TB-10'!B452</f>
        <v>0</v>
      </c>
      <c r="ET43" s="186">
        <f>+'TB-10'!E452</f>
        <v>0</v>
      </c>
      <c r="EU43" s="186">
        <f>+'TB-10'!H452</f>
        <v>0</v>
      </c>
      <c r="EV43" s="186">
        <f>+'TB-10'!K452</f>
        <v>0</v>
      </c>
      <c r="EW43" s="186">
        <f>+'TB-10'!N452</f>
        <v>0</v>
      </c>
      <c r="EX43" s="186">
        <f>+'TB-10'!Q452</f>
        <v>0</v>
      </c>
      <c r="EY43" s="186">
        <f>+'TB-10'!T452</f>
        <v>0</v>
      </c>
      <c r="EZ43" s="186">
        <f>+'TB-10'!W452</f>
        <v>0</v>
      </c>
      <c r="FA43" s="186">
        <f>+'TB-10'!Z452</f>
        <v>0</v>
      </c>
      <c r="FB43" s="186">
        <f>+'TB-10'!AC452</f>
        <v>0</v>
      </c>
      <c r="FC43" s="186">
        <f>+'TB-10'!AF452</f>
        <v>0</v>
      </c>
      <c r="FD43" s="186">
        <f>+'TB-10'!AI452</f>
        <v>0</v>
      </c>
      <c r="FE43" s="555">
        <f t="shared" si="42"/>
        <v>0</v>
      </c>
      <c r="FF43" s="557">
        <f>'TB-10'!X458</f>
        <v>0</v>
      </c>
      <c r="FG43" s="557">
        <f>'TB-10'!Z458</f>
        <v>0</v>
      </c>
      <c r="FH43" s="557">
        <f>'TB-10'!AB458</f>
        <v>0</v>
      </c>
      <c r="FI43" s="557">
        <f>'TB-10'!AD458</f>
        <v>0</v>
      </c>
      <c r="FJ43" s="557">
        <f>'TB-10'!AF458</f>
        <v>0</v>
      </c>
      <c r="FK43" s="557">
        <f>'TB-10'!AH458</f>
        <v>0</v>
      </c>
      <c r="FL43" s="557">
        <f>'TB-10'!X462</f>
        <v>0</v>
      </c>
      <c r="FM43" s="557">
        <f>'TB-10'!Z462</f>
        <v>0</v>
      </c>
      <c r="FN43" s="557">
        <f t="shared" si="43"/>
        <v>0</v>
      </c>
      <c r="FO43" s="557">
        <f>'TB-10'!AB462</f>
        <v>0</v>
      </c>
      <c r="FP43" s="557">
        <f>'TB-10'!AD462</f>
        <v>0</v>
      </c>
      <c r="FQ43" s="558">
        <f t="shared" si="44"/>
        <v>0</v>
      </c>
      <c r="FR43" s="557">
        <f>'TB-10'!AF462</f>
        <v>0</v>
      </c>
      <c r="FS43" s="557">
        <f>'TB-10'!AH462</f>
        <v>0</v>
      </c>
      <c r="FT43" s="557">
        <f>'TB-10'!AJ462</f>
        <v>0</v>
      </c>
      <c r="FU43" s="418">
        <f>'TB-10'!B458</f>
        <v>0</v>
      </c>
      <c r="FV43" s="557">
        <f>'TB-10'!E458</f>
        <v>0</v>
      </c>
      <c r="FW43" s="418">
        <f>'TB-10'!K458</f>
        <v>0</v>
      </c>
      <c r="FX43" s="418">
        <f>'TB-10'!N458</f>
        <v>0</v>
      </c>
      <c r="FY43" s="418">
        <f>'TB-10'!B462</f>
        <v>0</v>
      </c>
      <c r="FZ43" s="418">
        <f>'TB-10'!E462</f>
        <v>0</v>
      </c>
      <c r="GA43" s="418">
        <f>'TB-10'!K462</f>
        <v>0</v>
      </c>
      <c r="GB43" s="418">
        <f>'TB-10'!N462</f>
        <v>0</v>
      </c>
      <c r="GC43" s="418">
        <f>'TB-10'!J468</f>
        <v>0</v>
      </c>
      <c r="GD43" s="418">
        <f>'TB-10'!L468</f>
        <v>0</v>
      </c>
      <c r="GE43" s="418">
        <f>'TB-10'!J469</f>
        <v>0</v>
      </c>
      <c r="GF43" s="418">
        <f>'TB-10'!L469</f>
        <v>0</v>
      </c>
      <c r="GG43" s="418">
        <f>'TB-10'!J470</f>
        <v>0</v>
      </c>
      <c r="GH43" s="418">
        <f>'TB-10'!L470</f>
        <v>0</v>
      </c>
      <c r="GI43" s="418">
        <f>'TB-10'!J471</f>
        <v>0</v>
      </c>
      <c r="GJ43" s="418">
        <f>'TB-10'!L471</f>
        <v>0</v>
      </c>
      <c r="GK43" s="418">
        <f>'TB-10'!P468</f>
        <v>0</v>
      </c>
      <c r="GL43" s="418">
        <f>'TB-10'!R468</f>
        <v>0</v>
      </c>
      <c r="GM43" s="418">
        <f>'TB-10'!P469</f>
        <v>0</v>
      </c>
      <c r="GN43" s="418">
        <f>'TB-10'!R469</f>
        <v>0</v>
      </c>
      <c r="GO43" s="418">
        <f>'TB-10'!P470</f>
        <v>0</v>
      </c>
      <c r="GP43" s="418">
        <f>'TB-10'!R470</f>
        <v>0</v>
      </c>
      <c r="GQ43" s="418">
        <f>'TB-10'!P471</f>
        <v>0</v>
      </c>
      <c r="GR43" s="418">
        <f>'TB-10'!R471</f>
        <v>0</v>
      </c>
      <c r="GS43" s="557">
        <f>'TB-10'!J475</f>
        <v>0</v>
      </c>
      <c r="GT43" s="557">
        <f>'TB-10'!L475</f>
        <v>0</v>
      </c>
      <c r="GU43" s="557">
        <f>'TB-10'!P475</f>
        <v>0</v>
      </c>
      <c r="GV43" s="557">
        <f>'TB-10'!R475</f>
        <v>0</v>
      </c>
      <c r="GW43" s="603">
        <f>'TB-10'!W467</f>
        <v>0</v>
      </c>
      <c r="GX43" s="603">
        <f>'TB-10'!Y467</f>
        <v>0</v>
      </c>
      <c r="GY43" s="603">
        <f>'TB-10'!AA467</f>
        <v>0</v>
      </c>
      <c r="GZ43" s="603">
        <f>'TB-10'!AC467</f>
        <v>0</v>
      </c>
      <c r="HA43" s="603">
        <f>'TB-10'!AE467</f>
        <v>0</v>
      </c>
      <c r="HB43" s="603">
        <f>'TB-10'!AG467</f>
        <v>0</v>
      </c>
      <c r="HC43" s="603">
        <f>'TB-10'!AI467</f>
        <v>0</v>
      </c>
      <c r="HD43" s="603">
        <f>'TB-10'!AK467</f>
        <v>0</v>
      </c>
      <c r="HE43" s="603">
        <f>'TB-10'!AM467</f>
        <v>0</v>
      </c>
      <c r="HF43" s="603">
        <f>'TB-10'!X471</f>
        <v>0</v>
      </c>
      <c r="HG43" s="603">
        <f>'TB-10'!Z471</f>
        <v>0</v>
      </c>
      <c r="HH43" s="603">
        <f>'TB-10'!AB471</f>
        <v>0</v>
      </c>
      <c r="HI43" s="603">
        <f>'TB-10'!AE471</f>
        <v>0</v>
      </c>
      <c r="HJ43" s="603">
        <f>'TB-10'!AG471</f>
        <v>0</v>
      </c>
      <c r="HK43" s="603">
        <f>'TB-10'!AI471</f>
        <v>0</v>
      </c>
      <c r="HL43" s="419" t="str">
        <f>'TB-10'!V415</f>
        <v/>
      </c>
      <c r="HM43" s="420" t="str">
        <f>'TB-10'!V417</f>
        <v/>
      </c>
    </row>
    <row r="44" spans="1:227" x14ac:dyDescent="0.25">
      <c r="A44" s="165">
        <v>8</v>
      </c>
      <c r="B44" s="166">
        <f>+Menu!$D$6</f>
        <v>0</v>
      </c>
      <c r="C44" s="167" t="str">
        <f>+Menu!$B16</f>
        <v/>
      </c>
      <c r="D44" s="168"/>
      <c r="E44" s="186">
        <f>+'TB-10'!V496</f>
        <v>0</v>
      </c>
      <c r="F44" s="186">
        <f>+'TB-10'!W496</f>
        <v>0</v>
      </c>
      <c r="G44" s="186">
        <f>+'TB-10'!V498</f>
        <v>0</v>
      </c>
      <c r="H44" s="186">
        <f>+'TB-10'!W498</f>
        <v>0</v>
      </c>
      <c r="I44" s="186">
        <f>+'TB-10'!V500</f>
        <v>0</v>
      </c>
      <c r="J44" s="186">
        <f>+'TB-10'!W500</f>
        <v>0</v>
      </c>
      <c r="K44" s="186">
        <f>+'TB-10'!V502</f>
        <v>0</v>
      </c>
      <c r="L44" s="186">
        <f>+'TB-10'!W502</f>
        <v>0</v>
      </c>
      <c r="M44" s="186">
        <f>+'TB-10'!V504</f>
        <v>0</v>
      </c>
      <c r="N44" s="186">
        <f>+'TB-10'!W504</f>
        <v>0</v>
      </c>
      <c r="O44" s="186">
        <f>+'TB-10'!V506</f>
        <v>0</v>
      </c>
      <c r="P44" s="186">
        <f>+'TB-10'!W506</f>
        <v>0</v>
      </c>
      <c r="Q44" s="186">
        <f>+'TB-10'!V508</f>
        <v>0</v>
      </c>
      <c r="R44" s="186">
        <f>+'TB-10'!W508</f>
        <v>0</v>
      </c>
      <c r="S44" s="186">
        <f>+'TB-10'!V510</f>
        <v>0</v>
      </c>
      <c r="T44" s="186">
        <f>+'TB-10'!W510</f>
        <v>0</v>
      </c>
      <c r="U44" s="171">
        <f t="shared" si="34"/>
        <v>0</v>
      </c>
      <c r="V44" s="173">
        <f t="shared" si="34"/>
        <v>0</v>
      </c>
      <c r="W44" s="186">
        <f>+'TB-10'!X496</f>
        <v>0</v>
      </c>
      <c r="X44" s="186">
        <f>+'TB-10'!Y496</f>
        <v>0</v>
      </c>
      <c r="Y44" s="186">
        <f>+'TB-10'!X498</f>
        <v>0</v>
      </c>
      <c r="Z44" s="186">
        <f>+'TB-10'!Y498</f>
        <v>0</v>
      </c>
      <c r="AA44" s="186">
        <f>+'TB-10'!X500</f>
        <v>0</v>
      </c>
      <c r="AB44" s="186">
        <f>+'TB-10'!Y500</f>
        <v>0</v>
      </c>
      <c r="AC44" s="186">
        <f>+'TB-10'!X502</f>
        <v>0</v>
      </c>
      <c r="AD44" s="186">
        <f>+'TB-10'!Y502</f>
        <v>0</v>
      </c>
      <c r="AE44" s="186">
        <f>+'TB-10'!X504</f>
        <v>0</v>
      </c>
      <c r="AF44" s="186">
        <f>+'TB-10'!Y504</f>
        <v>0</v>
      </c>
      <c r="AG44" s="186">
        <f>+'TB-10'!X506</f>
        <v>0</v>
      </c>
      <c r="AH44" s="186">
        <f>+'TB-10'!Y506</f>
        <v>0</v>
      </c>
      <c r="AI44" s="186">
        <f>+'TB-10'!X508</f>
        <v>0</v>
      </c>
      <c r="AJ44" s="186">
        <f>+'TB-10'!Y508</f>
        <v>0</v>
      </c>
      <c r="AK44" s="186">
        <f>+'TB-10'!X510</f>
        <v>0</v>
      </c>
      <c r="AL44" s="186">
        <f>+'TB-10'!Y510</f>
        <v>0</v>
      </c>
      <c r="AM44" s="171">
        <f t="shared" si="35"/>
        <v>0</v>
      </c>
      <c r="AN44" s="173">
        <f t="shared" si="35"/>
        <v>0</v>
      </c>
      <c r="AO44" s="186">
        <f>+'TB-10'!Z496</f>
        <v>0</v>
      </c>
      <c r="AP44" s="186">
        <f>+'TB-10'!AA496</f>
        <v>0</v>
      </c>
      <c r="AQ44" s="186">
        <f>+'TB-10'!Z498</f>
        <v>0</v>
      </c>
      <c r="AR44" s="186">
        <f>+'TB-10'!AA498</f>
        <v>0</v>
      </c>
      <c r="AS44" s="186">
        <f>+'TB-10'!Z500</f>
        <v>0</v>
      </c>
      <c r="AT44" s="186">
        <f>+'TB-10'!AA500</f>
        <v>0</v>
      </c>
      <c r="AU44" s="186">
        <f>+'TB-10'!Z502</f>
        <v>0</v>
      </c>
      <c r="AV44" s="186">
        <f>+'TB-10'!AA502</f>
        <v>0</v>
      </c>
      <c r="AW44" s="186">
        <f>+'TB-10'!Z504</f>
        <v>0</v>
      </c>
      <c r="AX44" s="186">
        <f>+'TB-10'!AA504</f>
        <v>0</v>
      </c>
      <c r="AY44" s="186">
        <f>+'TB-10'!Z506</f>
        <v>0</v>
      </c>
      <c r="AZ44" s="186">
        <f>+'TB-10'!AA506</f>
        <v>0</v>
      </c>
      <c r="BA44" s="186">
        <f>+'TB-10'!Z508</f>
        <v>0</v>
      </c>
      <c r="BB44" s="186">
        <f>+'TB-10'!AA508</f>
        <v>0</v>
      </c>
      <c r="BC44" s="186">
        <f>+'TB-10'!Z510</f>
        <v>0</v>
      </c>
      <c r="BD44" s="186">
        <f>+'TB-10'!AA510</f>
        <v>0</v>
      </c>
      <c r="BE44" s="171">
        <f t="shared" si="36"/>
        <v>0</v>
      </c>
      <c r="BF44" s="173">
        <f t="shared" si="36"/>
        <v>0</v>
      </c>
      <c r="BG44" s="186">
        <f>+'TB-10'!AB496</f>
        <v>0</v>
      </c>
      <c r="BH44" s="186">
        <f>+'TB-10'!AC496</f>
        <v>0</v>
      </c>
      <c r="BI44" s="186">
        <f>+'TB-10'!AB498</f>
        <v>0</v>
      </c>
      <c r="BJ44" s="186">
        <f>+'TB-10'!AC498</f>
        <v>0</v>
      </c>
      <c r="BK44" s="186">
        <f>+'TB-10'!AB500</f>
        <v>0</v>
      </c>
      <c r="BL44" s="186">
        <f>+'TB-10'!AC500</f>
        <v>0</v>
      </c>
      <c r="BM44" s="186">
        <f>+'TB-10'!AB502</f>
        <v>0</v>
      </c>
      <c r="BN44" s="186">
        <f>+'TB-10'!AC502</f>
        <v>0</v>
      </c>
      <c r="BO44" s="186">
        <f>+'TB-10'!AB504</f>
        <v>0</v>
      </c>
      <c r="BP44" s="186">
        <f>+'TB-10'!AC504</f>
        <v>0</v>
      </c>
      <c r="BQ44" s="186">
        <f>+'TB-10'!AB506</f>
        <v>0</v>
      </c>
      <c r="BR44" s="186">
        <f>+'TB-10'!AC506</f>
        <v>0</v>
      </c>
      <c r="BS44" s="186">
        <f>+'TB-10'!AB508</f>
        <v>0</v>
      </c>
      <c r="BT44" s="186">
        <f>+'TB-10'!AC508</f>
        <v>0</v>
      </c>
      <c r="BU44" s="186">
        <f>+'TB-10'!AB510</f>
        <v>0</v>
      </c>
      <c r="BV44" s="186">
        <f>+'TB-10'!AC510</f>
        <v>0</v>
      </c>
      <c r="BW44" s="171">
        <f t="shared" si="37"/>
        <v>0</v>
      </c>
      <c r="BX44" s="173">
        <f t="shared" si="37"/>
        <v>0</v>
      </c>
      <c r="BY44" s="186">
        <f>+'TB-10'!AD496</f>
        <v>0</v>
      </c>
      <c r="BZ44" s="186">
        <f>+'TB-10'!AE496</f>
        <v>0</v>
      </c>
      <c r="CA44" s="186">
        <f>+'TB-10'!AD498</f>
        <v>0</v>
      </c>
      <c r="CB44" s="186">
        <f>+'TB-10'!AE498</f>
        <v>0</v>
      </c>
      <c r="CC44" s="186">
        <f>+'TB-10'!AD500</f>
        <v>0</v>
      </c>
      <c r="CD44" s="186">
        <f>+'TB-10'!AE500</f>
        <v>0</v>
      </c>
      <c r="CE44" s="186">
        <f>+'TB-10'!AD502</f>
        <v>0</v>
      </c>
      <c r="CF44" s="186">
        <f>+'TB-10'!AE502</f>
        <v>0</v>
      </c>
      <c r="CG44" s="186">
        <f>+'TB-10'!AD504</f>
        <v>0</v>
      </c>
      <c r="CH44" s="186">
        <f>+'TB-10'!AE504</f>
        <v>0</v>
      </c>
      <c r="CI44" s="186">
        <f>+'TB-10'!AD506</f>
        <v>0</v>
      </c>
      <c r="CJ44" s="186">
        <f>+'TB-10'!AE506</f>
        <v>0</v>
      </c>
      <c r="CK44" s="186">
        <f>+'TB-10'!AD508</f>
        <v>0</v>
      </c>
      <c r="CL44" s="186">
        <f>+'TB-10'!AE508</f>
        <v>0</v>
      </c>
      <c r="CM44" s="186">
        <f>+'TB-10'!AD510</f>
        <v>0</v>
      </c>
      <c r="CN44" s="186">
        <f>+'TB-10'!AE510</f>
        <v>0</v>
      </c>
      <c r="CO44" s="171">
        <f t="shared" si="38"/>
        <v>0</v>
      </c>
      <c r="CP44" s="173">
        <f t="shared" si="38"/>
        <v>0</v>
      </c>
      <c r="CQ44" s="186">
        <f>+'TB-10'!AF496</f>
        <v>0</v>
      </c>
      <c r="CR44" s="186">
        <f>+'TB-10'!AG496</f>
        <v>0</v>
      </c>
      <c r="CS44" s="186">
        <f>+'TB-10'!AF498</f>
        <v>0</v>
      </c>
      <c r="CT44" s="186">
        <f>+'TB-10'!AG498</f>
        <v>0</v>
      </c>
      <c r="CU44" s="186">
        <f>+'TB-10'!AF500</f>
        <v>0</v>
      </c>
      <c r="CV44" s="186">
        <f>+'TB-10'!AG500</f>
        <v>0</v>
      </c>
      <c r="CW44" s="186">
        <f>+'TB-10'!AF502</f>
        <v>0</v>
      </c>
      <c r="CX44" s="186">
        <f>+'TB-10'!AG502</f>
        <v>0</v>
      </c>
      <c r="CY44" s="186">
        <f>+'TB-10'!AF504</f>
        <v>0</v>
      </c>
      <c r="CZ44" s="186">
        <f>+'TB-10'!AG504</f>
        <v>0</v>
      </c>
      <c r="DA44" s="186">
        <f>+'TB-10'!AF506</f>
        <v>0</v>
      </c>
      <c r="DB44" s="186">
        <f>+'TB-10'!AG506</f>
        <v>0</v>
      </c>
      <c r="DC44" s="186">
        <f>+'TB-10'!AF508</f>
        <v>0</v>
      </c>
      <c r="DD44" s="186">
        <f>+'TB-10'!AG508</f>
        <v>0</v>
      </c>
      <c r="DE44" s="186">
        <f>+'TB-10'!AF510</f>
        <v>0</v>
      </c>
      <c r="DF44" s="186">
        <f>+'TB-10'!AG510</f>
        <v>0</v>
      </c>
      <c r="DG44" s="171">
        <f t="shared" si="39"/>
        <v>0</v>
      </c>
      <c r="DH44" s="173">
        <f t="shared" si="39"/>
        <v>0</v>
      </c>
      <c r="DI44" s="186">
        <f>+'TB-10'!AH496</f>
        <v>0</v>
      </c>
      <c r="DJ44" s="186">
        <f>+'TB-10'!AI496</f>
        <v>0</v>
      </c>
      <c r="DK44" s="186">
        <f>+'TB-10'!AH498</f>
        <v>0</v>
      </c>
      <c r="DL44" s="186">
        <f>+'TB-10'!AI498</f>
        <v>0</v>
      </c>
      <c r="DM44" s="186">
        <f>+'TB-10'!AH500</f>
        <v>0</v>
      </c>
      <c r="DN44" s="186">
        <f>+'TB-10'!AI500</f>
        <v>0</v>
      </c>
      <c r="DO44" s="186">
        <f>+'TB-10'!AH502</f>
        <v>0</v>
      </c>
      <c r="DP44" s="186">
        <f>+'TB-10'!AI502</f>
        <v>0</v>
      </c>
      <c r="DQ44" s="186">
        <f>+'TB-10'!AH504</f>
        <v>0</v>
      </c>
      <c r="DR44" s="186">
        <f>+'TB-10'!AI504</f>
        <v>0</v>
      </c>
      <c r="DS44" s="186">
        <f>+'TB-10'!AH506</f>
        <v>0</v>
      </c>
      <c r="DT44" s="186">
        <f>+'TB-10'!AI506</f>
        <v>0</v>
      </c>
      <c r="DU44" s="186">
        <f>+'TB-10'!AH508</f>
        <v>0</v>
      </c>
      <c r="DV44" s="186">
        <f>+'TB-10'!AI508</f>
        <v>0</v>
      </c>
      <c r="DW44" s="186">
        <f>+'TB-10'!AH510</f>
        <v>0</v>
      </c>
      <c r="DX44" s="186">
        <f>+'TB-10'!AI510</f>
        <v>0</v>
      </c>
      <c r="DY44" s="171">
        <f t="shared" si="40"/>
        <v>0</v>
      </c>
      <c r="DZ44" s="173">
        <f t="shared" si="40"/>
        <v>0</v>
      </c>
      <c r="EA44" s="186">
        <f>+'TB-10'!AJ496</f>
        <v>0</v>
      </c>
      <c r="EB44" s="186">
        <f>+'TB-10'!AK496</f>
        <v>0</v>
      </c>
      <c r="EC44" s="186">
        <f>+'TB-10'!AJ498</f>
        <v>0</v>
      </c>
      <c r="ED44" s="186">
        <f>+'TB-10'!AK498</f>
        <v>0</v>
      </c>
      <c r="EE44" s="186">
        <f>+'TB-10'!AJ500</f>
        <v>0</v>
      </c>
      <c r="EF44" s="186">
        <f>+'TB-10'!AK500</f>
        <v>0</v>
      </c>
      <c r="EG44" s="186">
        <f>+'TB-10'!AJ502</f>
        <v>0</v>
      </c>
      <c r="EH44" s="186">
        <f>+'TB-10'!AK502</f>
        <v>0</v>
      </c>
      <c r="EI44" s="186">
        <f>+'TB-10'!AJ504</f>
        <v>0</v>
      </c>
      <c r="EJ44" s="186">
        <f>+'TB-10'!AK504</f>
        <v>0</v>
      </c>
      <c r="EK44" s="186">
        <f>+'TB-10'!AJ506</f>
        <v>0</v>
      </c>
      <c r="EL44" s="186">
        <f>+'TB-10'!AK506</f>
        <v>0</v>
      </c>
      <c r="EM44" s="186">
        <f>+'TB-10'!AJ508</f>
        <v>0</v>
      </c>
      <c r="EN44" s="186">
        <f>+'TB-10'!AK508</f>
        <v>0</v>
      </c>
      <c r="EO44" s="186">
        <f>+'TB-10'!AJ510</f>
        <v>0</v>
      </c>
      <c r="EP44" s="186">
        <f>+'TB-10'!AK510</f>
        <v>0</v>
      </c>
      <c r="EQ44" s="171">
        <f t="shared" si="41"/>
        <v>0</v>
      </c>
      <c r="ER44" s="173">
        <f t="shared" si="41"/>
        <v>0</v>
      </c>
      <c r="ES44" s="186">
        <f>+'TB-10'!B520</f>
        <v>0</v>
      </c>
      <c r="ET44" s="186">
        <f>+'TB-10'!E520</f>
        <v>0</v>
      </c>
      <c r="EU44" s="186">
        <f>+'TB-10'!H520</f>
        <v>0</v>
      </c>
      <c r="EV44" s="186">
        <f>+'TB-10'!K520</f>
        <v>0</v>
      </c>
      <c r="EW44" s="186">
        <f>+'TB-10'!N520</f>
        <v>0</v>
      </c>
      <c r="EX44" s="186">
        <f>+'TB-10'!Q520</f>
        <v>0</v>
      </c>
      <c r="EY44" s="186">
        <f>+'TB-10'!T520</f>
        <v>0</v>
      </c>
      <c r="EZ44" s="186">
        <f>+'TB-10'!W520</f>
        <v>0</v>
      </c>
      <c r="FA44" s="186">
        <f>+'TB-10'!Z520</f>
        <v>0</v>
      </c>
      <c r="FB44" s="186">
        <f>+'TB-10'!AC520</f>
        <v>0</v>
      </c>
      <c r="FC44" s="186">
        <f>+'TB-10'!AF520</f>
        <v>0</v>
      </c>
      <c r="FD44" s="186">
        <f>+'TB-10'!AI520</f>
        <v>0</v>
      </c>
      <c r="FE44" s="555">
        <f t="shared" si="42"/>
        <v>0</v>
      </c>
      <c r="FF44" s="557">
        <f>'TB-10'!X526</f>
        <v>0</v>
      </c>
      <c r="FG44" s="557">
        <f>'TB-10'!Z526</f>
        <v>0</v>
      </c>
      <c r="FH44" s="557">
        <f>'TB-10'!AB526</f>
        <v>0</v>
      </c>
      <c r="FI44" s="557">
        <f>'TB-10'!AD526</f>
        <v>0</v>
      </c>
      <c r="FJ44" s="557">
        <f>'TB-10'!AF526</f>
        <v>0</v>
      </c>
      <c r="FK44" s="557">
        <f>'TB-10'!AH526</f>
        <v>0</v>
      </c>
      <c r="FL44" s="557">
        <f>'TB-10'!X530</f>
        <v>0</v>
      </c>
      <c r="FM44" s="557">
        <f>'TB-10'!Z530</f>
        <v>0</v>
      </c>
      <c r="FN44" s="557">
        <f t="shared" si="43"/>
        <v>0</v>
      </c>
      <c r="FO44" s="557">
        <f>'TB-10'!AB530</f>
        <v>0</v>
      </c>
      <c r="FP44" s="557">
        <f>'TB-10'!AD530</f>
        <v>0</v>
      </c>
      <c r="FQ44" s="558">
        <f t="shared" si="44"/>
        <v>0</v>
      </c>
      <c r="FR44" s="557">
        <f>'TB-10'!AF530</f>
        <v>0</v>
      </c>
      <c r="FS44" s="557">
        <f>'TB-10'!AH530</f>
        <v>0</v>
      </c>
      <c r="FT44" s="557">
        <f>'TB-10'!AJ530</f>
        <v>0</v>
      </c>
      <c r="FU44" s="418">
        <f>'TB-10'!B526</f>
        <v>0</v>
      </c>
      <c r="FV44" s="557">
        <f>'TB-10'!E526</f>
        <v>0</v>
      </c>
      <c r="FW44" s="418">
        <f>'TB-10'!K526</f>
        <v>0</v>
      </c>
      <c r="FX44" s="418">
        <f>'TB-10'!N526</f>
        <v>0</v>
      </c>
      <c r="FY44" s="418">
        <f>'TB-10'!B530</f>
        <v>0</v>
      </c>
      <c r="FZ44" s="418">
        <f>'TB-10'!E530</f>
        <v>0</v>
      </c>
      <c r="GA44" s="418">
        <f>'TB-10'!K530</f>
        <v>0</v>
      </c>
      <c r="GB44" s="418">
        <f>'TB-10'!N530</f>
        <v>0</v>
      </c>
      <c r="GC44" s="418">
        <f>'TB-10'!J536</f>
        <v>0</v>
      </c>
      <c r="GD44" s="418">
        <f>'TB-10'!L536</f>
        <v>0</v>
      </c>
      <c r="GE44" s="418">
        <f>'TB-10'!J537</f>
        <v>0</v>
      </c>
      <c r="GF44" s="418">
        <f>'TB-10'!L537</f>
        <v>0</v>
      </c>
      <c r="GG44" s="418">
        <f>'TB-10'!J538</f>
        <v>0</v>
      </c>
      <c r="GH44" s="418">
        <f>'TB-10'!L538</f>
        <v>0</v>
      </c>
      <c r="GI44" s="418">
        <f>'TB-10'!J539</f>
        <v>0</v>
      </c>
      <c r="GJ44" s="418">
        <f>'TB-10'!L539</f>
        <v>0</v>
      </c>
      <c r="GK44" s="418">
        <f>'TB-10'!P536</f>
        <v>0</v>
      </c>
      <c r="GL44" s="418">
        <f>'TB-10'!R536</f>
        <v>0</v>
      </c>
      <c r="GM44" s="418">
        <f>'TB-10'!P537</f>
        <v>0</v>
      </c>
      <c r="GN44" s="418">
        <f>'TB-10'!R537</f>
        <v>0</v>
      </c>
      <c r="GO44" s="418">
        <f>'TB-10'!P538</f>
        <v>0</v>
      </c>
      <c r="GP44" s="418">
        <f>'TB-10'!R538</f>
        <v>0</v>
      </c>
      <c r="GQ44" s="418">
        <f>'TB-10'!P539</f>
        <v>0</v>
      </c>
      <c r="GR44" s="418">
        <f>'TB-10'!R539</f>
        <v>0</v>
      </c>
      <c r="GS44" s="557">
        <f>'TB-10'!J543</f>
        <v>0</v>
      </c>
      <c r="GT44" s="557">
        <f>'TB-10'!L543</f>
        <v>0</v>
      </c>
      <c r="GU44" s="557">
        <f>'TB-10'!P543</f>
        <v>0</v>
      </c>
      <c r="GV44" s="557">
        <f>'TB-10'!R543</f>
        <v>0</v>
      </c>
      <c r="GW44" s="603">
        <f>'TB-10'!W535</f>
        <v>0</v>
      </c>
      <c r="GX44" s="603">
        <f>'TB-10'!Y535</f>
        <v>0</v>
      </c>
      <c r="GY44" s="603">
        <f>'TB-10'!AA535</f>
        <v>0</v>
      </c>
      <c r="GZ44" s="603">
        <f>'TB-10'!AC535</f>
        <v>0</v>
      </c>
      <c r="HA44" s="603">
        <f>'TB-10'!AE535</f>
        <v>0</v>
      </c>
      <c r="HB44" s="603">
        <f>'TB-10'!AG535</f>
        <v>0</v>
      </c>
      <c r="HC44" s="603">
        <f>'TB-10'!AI535</f>
        <v>0</v>
      </c>
      <c r="HD44" s="603">
        <f>'TB-10'!AK535</f>
        <v>0</v>
      </c>
      <c r="HE44" s="603">
        <f>'TB-10'!AM535</f>
        <v>0</v>
      </c>
      <c r="HF44" s="603">
        <f>'TB-10'!X539</f>
        <v>0</v>
      </c>
      <c r="HG44" s="603">
        <f>'TB-10'!Z539</f>
        <v>0</v>
      </c>
      <c r="HH44" s="603">
        <f>'TB-10'!AB539</f>
        <v>0</v>
      </c>
      <c r="HI44" s="603">
        <f>'TB-10'!AE539</f>
        <v>0</v>
      </c>
      <c r="HJ44" s="603">
        <f>'TB-10'!AG539</f>
        <v>0</v>
      </c>
      <c r="HK44" s="603">
        <f>'TB-10'!AI539</f>
        <v>0</v>
      </c>
      <c r="HL44" s="419" t="str">
        <f>'TB-10'!V483</f>
        <v/>
      </c>
      <c r="HM44" s="420" t="str">
        <f>'TB-10'!V485</f>
        <v/>
      </c>
    </row>
    <row r="45" spans="1:227" x14ac:dyDescent="0.25">
      <c r="A45" s="165">
        <v>9</v>
      </c>
      <c r="B45" s="166">
        <f>+Menu!$D$6</f>
        <v>0</v>
      </c>
      <c r="C45" s="167" t="str">
        <f>+Menu!$B17</f>
        <v/>
      </c>
      <c r="D45" s="168"/>
      <c r="E45" s="186">
        <f>+'TB-10'!V564</f>
        <v>0</v>
      </c>
      <c r="F45" s="186">
        <f>+'TB-10'!W564</f>
        <v>0</v>
      </c>
      <c r="G45" s="186">
        <f>+'TB-10'!V566</f>
        <v>0</v>
      </c>
      <c r="H45" s="186">
        <f>+'TB-10'!W566</f>
        <v>0</v>
      </c>
      <c r="I45" s="186">
        <f>+'TB-10'!V568</f>
        <v>0</v>
      </c>
      <c r="J45" s="186">
        <f>+'TB-10'!W568</f>
        <v>0</v>
      </c>
      <c r="K45" s="186">
        <f>+'TB-10'!V570</f>
        <v>0</v>
      </c>
      <c r="L45" s="186">
        <f>+'TB-10'!W570</f>
        <v>0</v>
      </c>
      <c r="M45" s="186">
        <f>+'TB-10'!V572</f>
        <v>0</v>
      </c>
      <c r="N45" s="186">
        <f>+'TB-10'!W572</f>
        <v>0</v>
      </c>
      <c r="O45" s="186">
        <f>+'TB-10'!V574</f>
        <v>0</v>
      </c>
      <c r="P45" s="186">
        <f>+'TB-10'!W574</f>
        <v>0</v>
      </c>
      <c r="Q45" s="186">
        <f>+'TB-10'!V576</f>
        <v>0</v>
      </c>
      <c r="R45" s="186">
        <f>+'TB-10'!W576</f>
        <v>0</v>
      </c>
      <c r="S45" s="186">
        <f>+'TB-10'!V578</f>
        <v>0</v>
      </c>
      <c r="T45" s="186">
        <f>+'TB-10'!W578</f>
        <v>0</v>
      </c>
      <c r="U45" s="171">
        <f t="shared" si="34"/>
        <v>0</v>
      </c>
      <c r="V45" s="173">
        <f t="shared" si="34"/>
        <v>0</v>
      </c>
      <c r="W45" s="186">
        <f>+'TB-10'!X564</f>
        <v>0</v>
      </c>
      <c r="X45" s="186">
        <f>+'TB-10'!Y564</f>
        <v>0</v>
      </c>
      <c r="Y45" s="186">
        <f>+'TB-10'!X566</f>
        <v>0</v>
      </c>
      <c r="Z45" s="186">
        <f>+'TB-10'!Y566</f>
        <v>0</v>
      </c>
      <c r="AA45" s="186">
        <f>+'TB-10'!X568</f>
        <v>0</v>
      </c>
      <c r="AB45" s="186">
        <f>+'TB-10'!Y568</f>
        <v>0</v>
      </c>
      <c r="AC45" s="186">
        <f>+'TB-10'!X570</f>
        <v>0</v>
      </c>
      <c r="AD45" s="186">
        <f>+'TB-10'!Y570</f>
        <v>0</v>
      </c>
      <c r="AE45" s="186">
        <f>+'TB-10'!X572</f>
        <v>0</v>
      </c>
      <c r="AF45" s="186">
        <f>+'TB-10'!Y572</f>
        <v>0</v>
      </c>
      <c r="AG45" s="186">
        <f>+'TB-10'!X574</f>
        <v>0</v>
      </c>
      <c r="AH45" s="186">
        <f>+'TB-10'!Y574</f>
        <v>0</v>
      </c>
      <c r="AI45" s="186">
        <f>+'TB-10'!X576</f>
        <v>0</v>
      </c>
      <c r="AJ45" s="186">
        <f>+'TB-10'!Y576</f>
        <v>0</v>
      </c>
      <c r="AK45" s="186">
        <f>+'TB-10'!X578</f>
        <v>0</v>
      </c>
      <c r="AL45" s="186">
        <f>+'TB-10'!Y578</f>
        <v>0</v>
      </c>
      <c r="AM45" s="171">
        <f t="shared" si="35"/>
        <v>0</v>
      </c>
      <c r="AN45" s="173">
        <f t="shared" si="35"/>
        <v>0</v>
      </c>
      <c r="AO45" s="186">
        <f>+'TB-10'!Z564</f>
        <v>0</v>
      </c>
      <c r="AP45" s="186">
        <f>+'TB-10'!AA564</f>
        <v>0</v>
      </c>
      <c r="AQ45" s="186">
        <f>+'TB-10'!Z566</f>
        <v>0</v>
      </c>
      <c r="AR45" s="186">
        <f>+'TB-10'!AA566</f>
        <v>0</v>
      </c>
      <c r="AS45" s="186">
        <f>+'TB-10'!Z568</f>
        <v>0</v>
      </c>
      <c r="AT45" s="186">
        <f>+'TB-10'!AA568</f>
        <v>0</v>
      </c>
      <c r="AU45" s="186">
        <f>+'TB-10'!Z570</f>
        <v>0</v>
      </c>
      <c r="AV45" s="186">
        <f>+'TB-10'!AA570</f>
        <v>0</v>
      </c>
      <c r="AW45" s="186">
        <f>+'TB-10'!Z572</f>
        <v>0</v>
      </c>
      <c r="AX45" s="186">
        <f>+'TB-10'!AA572</f>
        <v>0</v>
      </c>
      <c r="AY45" s="186">
        <f>+'TB-10'!Z574</f>
        <v>0</v>
      </c>
      <c r="AZ45" s="186">
        <f>+'TB-10'!AA574</f>
        <v>0</v>
      </c>
      <c r="BA45" s="186">
        <f>+'TB-10'!Z576</f>
        <v>0</v>
      </c>
      <c r="BB45" s="186">
        <f>+'TB-10'!AA576</f>
        <v>0</v>
      </c>
      <c r="BC45" s="186">
        <f>+'TB-10'!Z578</f>
        <v>0</v>
      </c>
      <c r="BD45" s="186">
        <f>+'TB-10'!AA578</f>
        <v>0</v>
      </c>
      <c r="BE45" s="171">
        <f t="shared" si="36"/>
        <v>0</v>
      </c>
      <c r="BF45" s="173">
        <f t="shared" si="36"/>
        <v>0</v>
      </c>
      <c r="BG45" s="186">
        <f>+'TB-10'!AB564</f>
        <v>0</v>
      </c>
      <c r="BH45" s="186">
        <f>+'TB-10'!AC564</f>
        <v>0</v>
      </c>
      <c r="BI45" s="186">
        <f>+'TB-10'!AB566</f>
        <v>0</v>
      </c>
      <c r="BJ45" s="186">
        <f>+'TB-10'!AC566</f>
        <v>0</v>
      </c>
      <c r="BK45" s="186">
        <f>+'TB-10'!AB568</f>
        <v>0</v>
      </c>
      <c r="BL45" s="186">
        <f>+'TB-10'!AC568</f>
        <v>0</v>
      </c>
      <c r="BM45" s="186">
        <f>+'TB-10'!AB570</f>
        <v>0</v>
      </c>
      <c r="BN45" s="186">
        <f>+'TB-10'!AC570</f>
        <v>0</v>
      </c>
      <c r="BO45" s="186">
        <f>+'TB-10'!AB572</f>
        <v>0</v>
      </c>
      <c r="BP45" s="186">
        <f>+'TB-10'!AC572</f>
        <v>0</v>
      </c>
      <c r="BQ45" s="186">
        <f>+'TB-10'!AB574</f>
        <v>0</v>
      </c>
      <c r="BR45" s="186">
        <f>+'TB-10'!AC574</f>
        <v>0</v>
      </c>
      <c r="BS45" s="186">
        <f>+'TB-10'!AB576</f>
        <v>0</v>
      </c>
      <c r="BT45" s="186">
        <f>+'TB-10'!AC576</f>
        <v>0</v>
      </c>
      <c r="BU45" s="186">
        <f>+'TB-10'!AB578</f>
        <v>0</v>
      </c>
      <c r="BV45" s="186">
        <f>+'TB-10'!AC578</f>
        <v>0</v>
      </c>
      <c r="BW45" s="171">
        <f t="shared" si="37"/>
        <v>0</v>
      </c>
      <c r="BX45" s="173">
        <f t="shared" si="37"/>
        <v>0</v>
      </c>
      <c r="BY45" s="186">
        <f>+'TB-10'!AD564</f>
        <v>0</v>
      </c>
      <c r="BZ45" s="186">
        <f>+'TB-10'!AE564</f>
        <v>0</v>
      </c>
      <c r="CA45" s="186">
        <f>+'TB-10'!AD566</f>
        <v>0</v>
      </c>
      <c r="CB45" s="186">
        <f>+'TB-10'!AE566</f>
        <v>0</v>
      </c>
      <c r="CC45" s="186">
        <f>+'TB-10'!AD568</f>
        <v>0</v>
      </c>
      <c r="CD45" s="186">
        <f>+'TB-10'!AE568</f>
        <v>0</v>
      </c>
      <c r="CE45" s="186">
        <f>+'TB-10'!AD570</f>
        <v>0</v>
      </c>
      <c r="CF45" s="186">
        <f>+'TB-10'!AE570</f>
        <v>0</v>
      </c>
      <c r="CG45" s="186">
        <f>+'TB-10'!AD572</f>
        <v>0</v>
      </c>
      <c r="CH45" s="186">
        <f>+'TB-10'!AE572</f>
        <v>0</v>
      </c>
      <c r="CI45" s="186">
        <f>+'TB-10'!AD574</f>
        <v>0</v>
      </c>
      <c r="CJ45" s="186">
        <f>+'TB-10'!AE574</f>
        <v>0</v>
      </c>
      <c r="CK45" s="186">
        <f>+'TB-10'!AD576</f>
        <v>0</v>
      </c>
      <c r="CL45" s="186">
        <f>+'TB-10'!AE576</f>
        <v>0</v>
      </c>
      <c r="CM45" s="186">
        <f>+'TB-10'!AD578</f>
        <v>0</v>
      </c>
      <c r="CN45" s="186">
        <f>+'TB-10'!AE578</f>
        <v>0</v>
      </c>
      <c r="CO45" s="171">
        <f t="shared" si="38"/>
        <v>0</v>
      </c>
      <c r="CP45" s="173">
        <f t="shared" si="38"/>
        <v>0</v>
      </c>
      <c r="CQ45" s="186">
        <f>+'TB-10'!AF564</f>
        <v>0</v>
      </c>
      <c r="CR45" s="186">
        <f>+'TB-10'!AG564</f>
        <v>0</v>
      </c>
      <c r="CS45" s="186">
        <f>+'TB-10'!AF566</f>
        <v>0</v>
      </c>
      <c r="CT45" s="186">
        <f>+'TB-10'!AG566</f>
        <v>0</v>
      </c>
      <c r="CU45" s="186">
        <f>+'TB-10'!AF568</f>
        <v>0</v>
      </c>
      <c r="CV45" s="186">
        <f>+'TB-10'!AG568</f>
        <v>0</v>
      </c>
      <c r="CW45" s="186">
        <f>+'TB-10'!AF570</f>
        <v>0</v>
      </c>
      <c r="CX45" s="186">
        <f>+'TB-10'!AG570</f>
        <v>0</v>
      </c>
      <c r="CY45" s="186">
        <f>+'TB-10'!AF572</f>
        <v>0</v>
      </c>
      <c r="CZ45" s="186">
        <f>+'TB-10'!AG572</f>
        <v>0</v>
      </c>
      <c r="DA45" s="186">
        <f>+'TB-10'!AF574</f>
        <v>0</v>
      </c>
      <c r="DB45" s="186">
        <f>+'TB-10'!AG574</f>
        <v>0</v>
      </c>
      <c r="DC45" s="186">
        <f>+'TB-10'!AF576</f>
        <v>0</v>
      </c>
      <c r="DD45" s="186">
        <f>+'TB-10'!AG576</f>
        <v>0</v>
      </c>
      <c r="DE45" s="186">
        <f>+'TB-10'!AF578</f>
        <v>0</v>
      </c>
      <c r="DF45" s="186">
        <f>+'TB-10'!AG578</f>
        <v>0</v>
      </c>
      <c r="DG45" s="171">
        <f t="shared" si="39"/>
        <v>0</v>
      </c>
      <c r="DH45" s="173">
        <f t="shared" si="39"/>
        <v>0</v>
      </c>
      <c r="DI45" s="186">
        <f>+'TB-10'!AH564</f>
        <v>0</v>
      </c>
      <c r="DJ45" s="186">
        <f>+'TB-10'!AI564</f>
        <v>0</v>
      </c>
      <c r="DK45" s="186">
        <f>+'TB-10'!AH566</f>
        <v>0</v>
      </c>
      <c r="DL45" s="186">
        <f>+'TB-10'!AI566</f>
        <v>0</v>
      </c>
      <c r="DM45" s="186">
        <f>+'TB-10'!AH568</f>
        <v>0</v>
      </c>
      <c r="DN45" s="186">
        <f>+'TB-10'!AI568</f>
        <v>0</v>
      </c>
      <c r="DO45" s="186">
        <f>+'TB-10'!AH570</f>
        <v>0</v>
      </c>
      <c r="DP45" s="186">
        <f>+'TB-10'!AI570</f>
        <v>0</v>
      </c>
      <c r="DQ45" s="186">
        <f>+'TB-10'!AH572</f>
        <v>0</v>
      </c>
      <c r="DR45" s="186">
        <f>+'TB-10'!AI572</f>
        <v>0</v>
      </c>
      <c r="DS45" s="186">
        <f>+'TB-10'!AH574</f>
        <v>0</v>
      </c>
      <c r="DT45" s="186">
        <f>+'TB-10'!AI574</f>
        <v>0</v>
      </c>
      <c r="DU45" s="186">
        <f>+'TB-10'!AH576</f>
        <v>0</v>
      </c>
      <c r="DV45" s="186">
        <f>+'TB-10'!AI576</f>
        <v>0</v>
      </c>
      <c r="DW45" s="186">
        <f>+'TB-10'!AH578</f>
        <v>0</v>
      </c>
      <c r="DX45" s="186">
        <f>+'TB-10'!AI578</f>
        <v>0</v>
      </c>
      <c r="DY45" s="171">
        <f t="shared" si="40"/>
        <v>0</v>
      </c>
      <c r="DZ45" s="173">
        <f t="shared" si="40"/>
        <v>0</v>
      </c>
      <c r="EA45" s="186">
        <f>+'TB-10'!AJ564</f>
        <v>0</v>
      </c>
      <c r="EB45" s="186">
        <f>+'TB-10'!AK564</f>
        <v>0</v>
      </c>
      <c r="EC45" s="186">
        <f>+'TB-10'!AJ566</f>
        <v>0</v>
      </c>
      <c r="ED45" s="186">
        <f>+'TB-10'!AK566</f>
        <v>0</v>
      </c>
      <c r="EE45" s="186">
        <f>+'TB-10'!AJ568</f>
        <v>0</v>
      </c>
      <c r="EF45" s="186">
        <f>+'TB-10'!AK568</f>
        <v>0</v>
      </c>
      <c r="EG45" s="186">
        <f>+'TB-10'!AJ570</f>
        <v>0</v>
      </c>
      <c r="EH45" s="186">
        <f>+'TB-10'!AK570</f>
        <v>0</v>
      </c>
      <c r="EI45" s="186">
        <f>+'TB-10'!AJ572</f>
        <v>0</v>
      </c>
      <c r="EJ45" s="186">
        <f>+'TB-10'!AK572</f>
        <v>0</v>
      </c>
      <c r="EK45" s="186">
        <f>+'TB-10'!AJ574</f>
        <v>0</v>
      </c>
      <c r="EL45" s="186">
        <f>+'TB-10'!AK574</f>
        <v>0</v>
      </c>
      <c r="EM45" s="186">
        <f>+'TB-10'!AJ576</f>
        <v>0</v>
      </c>
      <c r="EN45" s="186">
        <f>+'TB-10'!AK576</f>
        <v>0</v>
      </c>
      <c r="EO45" s="186">
        <f>+'TB-10'!AJ578</f>
        <v>0</v>
      </c>
      <c r="EP45" s="186">
        <f>+'TB-10'!AK578</f>
        <v>0</v>
      </c>
      <c r="EQ45" s="171">
        <f t="shared" si="41"/>
        <v>0</v>
      </c>
      <c r="ER45" s="173">
        <f t="shared" si="41"/>
        <v>0</v>
      </c>
      <c r="ES45" s="186">
        <f>+'TB-10'!B588</f>
        <v>0</v>
      </c>
      <c r="ET45" s="186">
        <f>+'TB-10'!E588</f>
        <v>0</v>
      </c>
      <c r="EU45" s="186">
        <f>+'TB-10'!H588</f>
        <v>0</v>
      </c>
      <c r="EV45" s="186">
        <f>+'TB-10'!K588</f>
        <v>0</v>
      </c>
      <c r="EW45" s="186">
        <f>+'TB-10'!N588</f>
        <v>0</v>
      </c>
      <c r="EX45" s="186">
        <f>+'TB-10'!Q588</f>
        <v>0</v>
      </c>
      <c r="EY45" s="186">
        <f>+'TB-10'!T588</f>
        <v>0</v>
      </c>
      <c r="EZ45" s="186">
        <f>+'TB-10'!W588</f>
        <v>0</v>
      </c>
      <c r="FA45" s="186">
        <f>+'TB-10'!Z588</f>
        <v>0</v>
      </c>
      <c r="FB45" s="186">
        <f>+'TB-10'!AC588</f>
        <v>0</v>
      </c>
      <c r="FC45" s="186">
        <f>+'TB-10'!AF588</f>
        <v>0</v>
      </c>
      <c r="FD45" s="186">
        <f>+'TB-10'!AI588</f>
        <v>0</v>
      </c>
      <c r="FE45" s="555">
        <f t="shared" si="42"/>
        <v>0</v>
      </c>
      <c r="FF45" s="557">
        <f>'TB-10'!X594</f>
        <v>0</v>
      </c>
      <c r="FG45" s="557">
        <f>'TB-10'!Z594</f>
        <v>0</v>
      </c>
      <c r="FH45" s="557">
        <f>'TB-10'!AB594</f>
        <v>0</v>
      </c>
      <c r="FI45" s="557">
        <f>'TB-10'!AD594</f>
        <v>0</v>
      </c>
      <c r="FJ45" s="557">
        <f>'TB-10'!AF594</f>
        <v>0</v>
      </c>
      <c r="FK45" s="557">
        <f>'TB-10'!AH594</f>
        <v>0</v>
      </c>
      <c r="FL45" s="557">
        <f>'TB-10'!X598</f>
        <v>0</v>
      </c>
      <c r="FM45" s="557">
        <f>'TB-10'!Z598</f>
        <v>0</v>
      </c>
      <c r="FN45" s="557">
        <f t="shared" si="43"/>
        <v>0</v>
      </c>
      <c r="FO45" s="557">
        <f>'TB-10'!AB598</f>
        <v>0</v>
      </c>
      <c r="FP45" s="557">
        <f>'TB-10'!AD598</f>
        <v>0</v>
      </c>
      <c r="FQ45" s="558">
        <f t="shared" si="44"/>
        <v>0</v>
      </c>
      <c r="FR45" s="557">
        <f>'TB-10'!AF598</f>
        <v>0</v>
      </c>
      <c r="FS45" s="557">
        <f>'TB-10'!AH598</f>
        <v>0</v>
      </c>
      <c r="FT45" s="557">
        <f>'TB-10'!AJ598</f>
        <v>0</v>
      </c>
      <c r="FU45" s="418">
        <f>'TB-10'!B594</f>
        <v>0</v>
      </c>
      <c r="FV45" s="557">
        <f>'TB-10'!E594</f>
        <v>0</v>
      </c>
      <c r="FW45" s="418">
        <f>'TB-10'!K594</f>
        <v>0</v>
      </c>
      <c r="FX45" s="418">
        <f>'TB-10'!N594</f>
        <v>0</v>
      </c>
      <c r="FY45" s="418">
        <f>'TB-10'!B598</f>
        <v>0</v>
      </c>
      <c r="FZ45" s="418">
        <f>'TB-10'!E598</f>
        <v>0</v>
      </c>
      <c r="GA45" s="418">
        <f>'TB-10'!K598</f>
        <v>0</v>
      </c>
      <c r="GB45" s="418">
        <f>'TB-10'!N598</f>
        <v>0</v>
      </c>
      <c r="GC45" s="418">
        <f>'TB-10'!J604</f>
        <v>0</v>
      </c>
      <c r="GD45" s="418">
        <f>'TB-10'!L604</f>
        <v>0</v>
      </c>
      <c r="GE45" s="418">
        <f>'TB-10'!J605</f>
        <v>0</v>
      </c>
      <c r="GF45" s="418">
        <f>'TB-10'!L605</f>
        <v>0</v>
      </c>
      <c r="GG45" s="418">
        <f>'TB-10'!J606</f>
        <v>0</v>
      </c>
      <c r="GH45" s="418">
        <f>'TB-10'!L606</f>
        <v>0</v>
      </c>
      <c r="GI45" s="418">
        <f>'TB-10'!J607</f>
        <v>0</v>
      </c>
      <c r="GJ45" s="418">
        <f>'TB-10'!L607</f>
        <v>0</v>
      </c>
      <c r="GK45" s="418">
        <f>'TB-10'!P604</f>
        <v>0</v>
      </c>
      <c r="GL45" s="418">
        <f>'TB-10'!R604</f>
        <v>0</v>
      </c>
      <c r="GM45" s="418">
        <f>'TB-10'!P605</f>
        <v>0</v>
      </c>
      <c r="GN45" s="418">
        <f>'TB-10'!R605</f>
        <v>0</v>
      </c>
      <c r="GO45" s="418">
        <f>'TB-10'!P606</f>
        <v>0</v>
      </c>
      <c r="GP45" s="418">
        <f>'TB-10'!R606</f>
        <v>0</v>
      </c>
      <c r="GQ45" s="418">
        <f>'TB-10'!P607</f>
        <v>0</v>
      </c>
      <c r="GR45" s="418">
        <f>'TB-10'!R607</f>
        <v>0</v>
      </c>
      <c r="GS45" s="557">
        <f>'TB-10'!J611</f>
        <v>0</v>
      </c>
      <c r="GT45" s="557">
        <f>'TB-10'!L611</f>
        <v>0</v>
      </c>
      <c r="GU45" s="557">
        <f>'TB-10'!P611</f>
        <v>0</v>
      </c>
      <c r="GV45" s="557">
        <f>'TB-10'!R611</f>
        <v>0</v>
      </c>
      <c r="GW45" s="603">
        <f>'TB-10'!W603</f>
        <v>0</v>
      </c>
      <c r="GX45" s="603">
        <f>'TB-10'!Y603</f>
        <v>0</v>
      </c>
      <c r="GY45" s="603">
        <f>'TB-10'!AA603</f>
        <v>0</v>
      </c>
      <c r="GZ45" s="603">
        <f>'TB-10'!AC603</f>
        <v>0</v>
      </c>
      <c r="HA45" s="603">
        <f>'TB-10'!AE603</f>
        <v>0</v>
      </c>
      <c r="HB45" s="603">
        <f>'TB-10'!AG603</f>
        <v>0</v>
      </c>
      <c r="HC45" s="603">
        <f>'TB-10'!AI603</f>
        <v>0</v>
      </c>
      <c r="HD45" s="603">
        <f>'TB-10'!AK603</f>
        <v>0</v>
      </c>
      <c r="HE45" s="603">
        <f>'TB-10'!AM603</f>
        <v>0</v>
      </c>
      <c r="HF45" s="603">
        <f>'TB-10'!X607</f>
        <v>0</v>
      </c>
      <c r="HG45" s="603">
        <f>'TB-10'!Z607</f>
        <v>0</v>
      </c>
      <c r="HH45" s="603">
        <f>'TB-10'!AB607</f>
        <v>0</v>
      </c>
      <c r="HI45" s="603">
        <f>'TB-10'!AE607</f>
        <v>0</v>
      </c>
      <c r="HJ45" s="603">
        <f>'TB-10'!AG607</f>
        <v>0</v>
      </c>
      <c r="HK45" s="603">
        <f>'TB-10'!AI607</f>
        <v>0</v>
      </c>
      <c r="HL45" s="419" t="str">
        <f>'TB-10'!V551</f>
        <v/>
      </c>
      <c r="HM45" s="420" t="str">
        <f>'TB-10'!V553</f>
        <v/>
      </c>
    </row>
    <row r="46" spans="1:227" x14ac:dyDescent="0.25">
      <c r="A46" s="165">
        <v>10</v>
      </c>
      <c r="B46" s="166">
        <f>+Menu!$D$6</f>
        <v>0</v>
      </c>
      <c r="C46" s="167" t="str">
        <f>+Menu!$B18</f>
        <v/>
      </c>
      <c r="D46" s="168"/>
      <c r="E46" s="186">
        <f>+'TB-10'!V632</f>
        <v>0</v>
      </c>
      <c r="F46" s="186">
        <f>+'TB-10'!W632</f>
        <v>0</v>
      </c>
      <c r="G46" s="186">
        <f>+'TB-10'!V634</f>
        <v>0</v>
      </c>
      <c r="H46" s="186">
        <f>+'TB-10'!W634</f>
        <v>0</v>
      </c>
      <c r="I46" s="186">
        <f>+'TB-10'!V636</f>
        <v>0</v>
      </c>
      <c r="J46" s="186">
        <f>+'TB-10'!W636</f>
        <v>0</v>
      </c>
      <c r="K46" s="186">
        <f>+'TB-10'!V638</f>
        <v>0</v>
      </c>
      <c r="L46" s="186">
        <f>+'TB-10'!W638</f>
        <v>0</v>
      </c>
      <c r="M46" s="186">
        <f>+'TB-10'!V640</f>
        <v>0</v>
      </c>
      <c r="N46" s="186">
        <f>+'TB-10'!W640</f>
        <v>0</v>
      </c>
      <c r="O46" s="186">
        <f>+'TB-10'!V642</f>
        <v>0</v>
      </c>
      <c r="P46" s="186">
        <f>+'TB-10'!W642</f>
        <v>0</v>
      </c>
      <c r="Q46" s="186">
        <f>+'TB-10'!V644</f>
        <v>0</v>
      </c>
      <c r="R46" s="186">
        <f>+'TB-10'!W644</f>
        <v>0</v>
      </c>
      <c r="S46" s="186">
        <f>+'TB-10'!V646</f>
        <v>0</v>
      </c>
      <c r="T46" s="186">
        <f>+'TB-10'!W646</f>
        <v>0</v>
      </c>
      <c r="U46" s="171">
        <f t="shared" si="34"/>
        <v>0</v>
      </c>
      <c r="V46" s="173">
        <f t="shared" si="34"/>
        <v>0</v>
      </c>
      <c r="W46" s="186">
        <f>+'TB-10'!X632</f>
        <v>0</v>
      </c>
      <c r="X46" s="186">
        <f>+'TB-10'!Y632</f>
        <v>0</v>
      </c>
      <c r="Y46" s="186">
        <f>+'TB-10'!X634</f>
        <v>0</v>
      </c>
      <c r="Z46" s="186">
        <f>+'TB-10'!Y634</f>
        <v>0</v>
      </c>
      <c r="AA46" s="186">
        <f>+'TB-10'!X636</f>
        <v>0</v>
      </c>
      <c r="AB46" s="186">
        <f>+'TB-10'!Y636</f>
        <v>0</v>
      </c>
      <c r="AC46" s="186">
        <f>+'TB-10'!X638</f>
        <v>0</v>
      </c>
      <c r="AD46" s="186">
        <f>+'TB-10'!Y638</f>
        <v>0</v>
      </c>
      <c r="AE46" s="186">
        <f>+'TB-10'!X640</f>
        <v>0</v>
      </c>
      <c r="AF46" s="186">
        <f>+'TB-10'!Y640</f>
        <v>0</v>
      </c>
      <c r="AG46" s="186">
        <f>+'TB-10'!X642</f>
        <v>0</v>
      </c>
      <c r="AH46" s="186">
        <f>+'TB-10'!Y642</f>
        <v>0</v>
      </c>
      <c r="AI46" s="186">
        <f>+'TB-10'!X644</f>
        <v>0</v>
      </c>
      <c r="AJ46" s="186">
        <f>+'TB-10'!Y644</f>
        <v>0</v>
      </c>
      <c r="AK46" s="186">
        <f>+'TB-10'!X646</f>
        <v>0</v>
      </c>
      <c r="AL46" s="186">
        <f>+'TB-10'!Y646</f>
        <v>0</v>
      </c>
      <c r="AM46" s="171">
        <f t="shared" si="35"/>
        <v>0</v>
      </c>
      <c r="AN46" s="173">
        <f t="shared" si="35"/>
        <v>0</v>
      </c>
      <c r="AO46" s="186">
        <f>+'TB-10'!Z632</f>
        <v>0</v>
      </c>
      <c r="AP46" s="186">
        <f>+'TB-10'!AA632</f>
        <v>0</v>
      </c>
      <c r="AQ46" s="186">
        <f>+'TB-10'!Z634</f>
        <v>0</v>
      </c>
      <c r="AR46" s="186">
        <f>+'TB-10'!AA634</f>
        <v>0</v>
      </c>
      <c r="AS46" s="186">
        <f>+'TB-10'!Z636</f>
        <v>0</v>
      </c>
      <c r="AT46" s="186">
        <f>+'TB-10'!AA636</f>
        <v>0</v>
      </c>
      <c r="AU46" s="186">
        <f>+'TB-10'!Z638</f>
        <v>0</v>
      </c>
      <c r="AV46" s="186">
        <f>+'TB-10'!AA638</f>
        <v>0</v>
      </c>
      <c r="AW46" s="186">
        <f>+'TB-10'!Z640</f>
        <v>0</v>
      </c>
      <c r="AX46" s="186">
        <f>+'TB-10'!AA640</f>
        <v>0</v>
      </c>
      <c r="AY46" s="186">
        <f>+'TB-10'!Z642</f>
        <v>0</v>
      </c>
      <c r="AZ46" s="186">
        <f>+'TB-10'!AA642</f>
        <v>0</v>
      </c>
      <c r="BA46" s="186">
        <f>+'TB-10'!Z644</f>
        <v>0</v>
      </c>
      <c r="BB46" s="186">
        <f>+'TB-10'!AA644</f>
        <v>0</v>
      </c>
      <c r="BC46" s="186">
        <f>+'TB-10'!Z646</f>
        <v>0</v>
      </c>
      <c r="BD46" s="186">
        <f>+'TB-10'!AA646</f>
        <v>0</v>
      </c>
      <c r="BE46" s="171">
        <f t="shared" si="36"/>
        <v>0</v>
      </c>
      <c r="BF46" s="173">
        <f t="shared" si="36"/>
        <v>0</v>
      </c>
      <c r="BG46" s="186">
        <f>+'TB-10'!AB632</f>
        <v>0</v>
      </c>
      <c r="BH46" s="186">
        <f>+'TB-10'!AC632</f>
        <v>0</v>
      </c>
      <c r="BI46" s="186">
        <f>+'TB-10'!AB634</f>
        <v>0</v>
      </c>
      <c r="BJ46" s="186">
        <f>+'TB-10'!AC634</f>
        <v>0</v>
      </c>
      <c r="BK46" s="186">
        <f>+'TB-10'!AB636</f>
        <v>0</v>
      </c>
      <c r="BL46" s="186">
        <f>+'TB-10'!AC636</f>
        <v>0</v>
      </c>
      <c r="BM46" s="186">
        <f>+'TB-10'!AB638</f>
        <v>0</v>
      </c>
      <c r="BN46" s="186">
        <f>+'TB-10'!AC638</f>
        <v>0</v>
      </c>
      <c r="BO46" s="186">
        <f>+'TB-10'!AB640</f>
        <v>0</v>
      </c>
      <c r="BP46" s="186">
        <f>+'TB-10'!AC640</f>
        <v>0</v>
      </c>
      <c r="BQ46" s="186">
        <f>+'TB-10'!AB642</f>
        <v>0</v>
      </c>
      <c r="BR46" s="186">
        <f>+'TB-10'!AC642</f>
        <v>0</v>
      </c>
      <c r="BS46" s="186">
        <f>+'TB-10'!AB644</f>
        <v>0</v>
      </c>
      <c r="BT46" s="186">
        <f>+'TB-10'!AC644</f>
        <v>0</v>
      </c>
      <c r="BU46" s="186">
        <f>+'TB-10'!AB646</f>
        <v>0</v>
      </c>
      <c r="BV46" s="186">
        <f>+'TB-10'!AC646</f>
        <v>0</v>
      </c>
      <c r="BW46" s="171">
        <f t="shared" si="37"/>
        <v>0</v>
      </c>
      <c r="BX46" s="173">
        <f t="shared" si="37"/>
        <v>0</v>
      </c>
      <c r="BY46" s="186">
        <f>+'TB-10'!AD632</f>
        <v>0</v>
      </c>
      <c r="BZ46" s="186">
        <f>+'TB-10'!AE632</f>
        <v>0</v>
      </c>
      <c r="CA46" s="186">
        <f>+'TB-10'!AD634</f>
        <v>0</v>
      </c>
      <c r="CB46" s="186">
        <f>+'TB-10'!AE634</f>
        <v>0</v>
      </c>
      <c r="CC46" s="186">
        <f>+'TB-10'!AD636</f>
        <v>0</v>
      </c>
      <c r="CD46" s="186">
        <f>+'TB-10'!AE636</f>
        <v>0</v>
      </c>
      <c r="CE46" s="186">
        <f>+'TB-10'!AD638</f>
        <v>0</v>
      </c>
      <c r="CF46" s="186">
        <f>+'TB-10'!AE638</f>
        <v>0</v>
      </c>
      <c r="CG46" s="186">
        <f>+'TB-10'!AD640</f>
        <v>0</v>
      </c>
      <c r="CH46" s="186">
        <f>+'TB-10'!AE640</f>
        <v>0</v>
      </c>
      <c r="CI46" s="186">
        <f>+'TB-10'!AD642</f>
        <v>0</v>
      </c>
      <c r="CJ46" s="186">
        <f>+'TB-10'!AE642</f>
        <v>0</v>
      </c>
      <c r="CK46" s="186">
        <f>+'TB-10'!AD644</f>
        <v>0</v>
      </c>
      <c r="CL46" s="186">
        <f>+'TB-10'!AE644</f>
        <v>0</v>
      </c>
      <c r="CM46" s="186">
        <f>+'TB-10'!AD646</f>
        <v>0</v>
      </c>
      <c r="CN46" s="186">
        <f>+'TB-10'!AE646</f>
        <v>0</v>
      </c>
      <c r="CO46" s="171">
        <f t="shared" si="38"/>
        <v>0</v>
      </c>
      <c r="CP46" s="173">
        <f t="shared" si="38"/>
        <v>0</v>
      </c>
      <c r="CQ46" s="186">
        <f>+'TB-10'!AF632</f>
        <v>0</v>
      </c>
      <c r="CR46" s="186">
        <f>+'TB-10'!AG632</f>
        <v>0</v>
      </c>
      <c r="CS46" s="186">
        <f>+'TB-10'!AF634</f>
        <v>0</v>
      </c>
      <c r="CT46" s="186">
        <f>+'TB-10'!AG634</f>
        <v>0</v>
      </c>
      <c r="CU46" s="186">
        <f>+'TB-10'!AF636</f>
        <v>0</v>
      </c>
      <c r="CV46" s="186">
        <f>+'TB-10'!AG636</f>
        <v>0</v>
      </c>
      <c r="CW46" s="186">
        <f>+'TB-10'!AF638</f>
        <v>0</v>
      </c>
      <c r="CX46" s="186">
        <f>+'TB-10'!AG638</f>
        <v>0</v>
      </c>
      <c r="CY46" s="186">
        <f>+'TB-10'!AF640</f>
        <v>0</v>
      </c>
      <c r="CZ46" s="186">
        <f>+'TB-10'!AG640</f>
        <v>0</v>
      </c>
      <c r="DA46" s="186">
        <f>+'TB-10'!AF642</f>
        <v>0</v>
      </c>
      <c r="DB46" s="186">
        <f>+'TB-10'!AG642</f>
        <v>0</v>
      </c>
      <c r="DC46" s="186">
        <f>+'TB-10'!AF644</f>
        <v>0</v>
      </c>
      <c r="DD46" s="186">
        <f>+'TB-10'!AG644</f>
        <v>0</v>
      </c>
      <c r="DE46" s="186">
        <f>+'TB-10'!AF646</f>
        <v>0</v>
      </c>
      <c r="DF46" s="186">
        <f>+'TB-10'!AG646</f>
        <v>0</v>
      </c>
      <c r="DG46" s="171">
        <f t="shared" si="39"/>
        <v>0</v>
      </c>
      <c r="DH46" s="173">
        <f t="shared" si="39"/>
        <v>0</v>
      </c>
      <c r="DI46" s="186">
        <f>+'TB-10'!AH632</f>
        <v>0</v>
      </c>
      <c r="DJ46" s="186">
        <f>+'TB-10'!AI632</f>
        <v>0</v>
      </c>
      <c r="DK46" s="186">
        <f>+'TB-10'!AH634</f>
        <v>0</v>
      </c>
      <c r="DL46" s="186">
        <f>+'TB-10'!AI634</f>
        <v>0</v>
      </c>
      <c r="DM46" s="186">
        <f>+'TB-10'!AH636</f>
        <v>0</v>
      </c>
      <c r="DN46" s="186">
        <f>+'TB-10'!AI636</f>
        <v>0</v>
      </c>
      <c r="DO46" s="186">
        <f>+'TB-10'!AH638</f>
        <v>0</v>
      </c>
      <c r="DP46" s="186">
        <f>+'TB-10'!AI638</f>
        <v>0</v>
      </c>
      <c r="DQ46" s="186">
        <f>+'TB-10'!AH640</f>
        <v>0</v>
      </c>
      <c r="DR46" s="186">
        <f>+'TB-10'!AI640</f>
        <v>0</v>
      </c>
      <c r="DS46" s="186">
        <f>+'TB-10'!AH642</f>
        <v>0</v>
      </c>
      <c r="DT46" s="186">
        <f>+'TB-10'!AI642</f>
        <v>0</v>
      </c>
      <c r="DU46" s="186">
        <f>+'TB-10'!AH644</f>
        <v>0</v>
      </c>
      <c r="DV46" s="186">
        <f>+'TB-10'!AI644</f>
        <v>0</v>
      </c>
      <c r="DW46" s="186">
        <f>+'TB-10'!AH646</f>
        <v>0</v>
      </c>
      <c r="DX46" s="186">
        <f>+'TB-10'!AI646</f>
        <v>0</v>
      </c>
      <c r="DY46" s="171">
        <f t="shared" si="40"/>
        <v>0</v>
      </c>
      <c r="DZ46" s="173">
        <f t="shared" si="40"/>
        <v>0</v>
      </c>
      <c r="EA46" s="186">
        <f>+'TB-10'!AJ632</f>
        <v>0</v>
      </c>
      <c r="EB46" s="186">
        <f>+'TB-10'!AK632</f>
        <v>0</v>
      </c>
      <c r="EC46" s="186">
        <f>+'TB-10'!AJ634</f>
        <v>0</v>
      </c>
      <c r="ED46" s="186">
        <f>+'TB-10'!AK634</f>
        <v>0</v>
      </c>
      <c r="EE46" s="186">
        <f>+'TB-10'!AJ636</f>
        <v>0</v>
      </c>
      <c r="EF46" s="186">
        <f>+'TB-10'!AK636</f>
        <v>0</v>
      </c>
      <c r="EG46" s="186">
        <f>+'TB-10'!AJ638</f>
        <v>0</v>
      </c>
      <c r="EH46" s="186">
        <f>+'TB-10'!AK638</f>
        <v>0</v>
      </c>
      <c r="EI46" s="186">
        <f>+'TB-10'!AJ640</f>
        <v>0</v>
      </c>
      <c r="EJ46" s="186">
        <f>+'TB-10'!AK640</f>
        <v>0</v>
      </c>
      <c r="EK46" s="186">
        <f>+'TB-10'!AJ642</f>
        <v>0</v>
      </c>
      <c r="EL46" s="186">
        <f>+'TB-10'!AK642</f>
        <v>0</v>
      </c>
      <c r="EM46" s="186">
        <f>+'TB-10'!AJ644</f>
        <v>0</v>
      </c>
      <c r="EN46" s="186">
        <f>+'TB-10'!AK644</f>
        <v>0</v>
      </c>
      <c r="EO46" s="186">
        <f>+'TB-10'!AJ646</f>
        <v>0</v>
      </c>
      <c r="EP46" s="186">
        <f>+'TB-10'!AK646</f>
        <v>0</v>
      </c>
      <c r="EQ46" s="171">
        <f t="shared" si="41"/>
        <v>0</v>
      </c>
      <c r="ER46" s="173">
        <f t="shared" si="41"/>
        <v>0</v>
      </c>
      <c r="ES46" s="186">
        <f>+'TB-10'!B656</f>
        <v>0</v>
      </c>
      <c r="ET46" s="186">
        <f>+'TB-10'!E656</f>
        <v>0</v>
      </c>
      <c r="EU46" s="186">
        <f>+'TB-10'!H656</f>
        <v>0</v>
      </c>
      <c r="EV46" s="186">
        <f>+'TB-10'!K656</f>
        <v>0</v>
      </c>
      <c r="EW46" s="186">
        <f>+'TB-10'!N656</f>
        <v>0</v>
      </c>
      <c r="EX46" s="186">
        <f>+'TB-10'!Q656</f>
        <v>0</v>
      </c>
      <c r="EY46" s="186">
        <f>+'TB-10'!T656</f>
        <v>0</v>
      </c>
      <c r="EZ46" s="186">
        <f>+'TB-10'!W656</f>
        <v>0</v>
      </c>
      <c r="FA46" s="186">
        <f>+'TB-10'!Z656</f>
        <v>0</v>
      </c>
      <c r="FB46" s="186">
        <f>+'TB-10'!AC656</f>
        <v>0</v>
      </c>
      <c r="FC46" s="186">
        <f>+'TB-10'!AF656</f>
        <v>0</v>
      </c>
      <c r="FD46" s="186">
        <f>+'TB-10'!AI656</f>
        <v>0</v>
      </c>
      <c r="FE46" s="555">
        <f t="shared" si="42"/>
        <v>0</v>
      </c>
      <c r="FF46" s="557">
        <f>'TB-10'!X662</f>
        <v>0</v>
      </c>
      <c r="FG46" s="557">
        <f>'TB-10'!Z662</f>
        <v>0</v>
      </c>
      <c r="FH46" s="557">
        <f>'TB-10'!AB662</f>
        <v>0</v>
      </c>
      <c r="FI46" s="557">
        <f>'TB-10'!AD662</f>
        <v>0</v>
      </c>
      <c r="FJ46" s="557">
        <f>'TB-10'!AF662</f>
        <v>0</v>
      </c>
      <c r="FK46" s="557">
        <f>'TB-10'!AH662</f>
        <v>0</v>
      </c>
      <c r="FL46" s="557">
        <f>'TB-10'!X666</f>
        <v>0</v>
      </c>
      <c r="FM46" s="557">
        <f>'TB-10'!Z666</f>
        <v>0</v>
      </c>
      <c r="FN46" s="557">
        <f t="shared" si="43"/>
        <v>0</v>
      </c>
      <c r="FO46" s="557">
        <f>'TB-10'!AB666</f>
        <v>0</v>
      </c>
      <c r="FP46" s="557">
        <f>'TB-10'!AD666</f>
        <v>0</v>
      </c>
      <c r="FQ46" s="558">
        <f t="shared" si="44"/>
        <v>0</v>
      </c>
      <c r="FR46" s="557">
        <f>'TB-10'!AF666</f>
        <v>0</v>
      </c>
      <c r="FS46" s="557">
        <f>'TB-10'!AH666</f>
        <v>0</v>
      </c>
      <c r="FT46" s="557">
        <f>'TB-10'!AJ666</f>
        <v>0</v>
      </c>
      <c r="FU46" s="418">
        <f>'TB-10'!B662</f>
        <v>0</v>
      </c>
      <c r="FV46" s="557">
        <f>'TB-10'!E662</f>
        <v>0</v>
      </c>
      <c r="FW46" s="418">
        <f>'TB-10'!K662</f>
        <v>0</v>
      </c>
      <c r="FX46" s="418">
        <f>'TB-10'!N662</f>
        <v>0</v>
      </c>
      <c r="FY46" s="418">
        <f>'TB-10'!B666</f>
        <v>0</v>
      </c>
      <c r="FZ46" s="418">
        <f>'TB-10'!E666</f>
        <v>0</v>
      </c>
      <c r="GA46" s="418">
        <f>'TB-10'!K666</f>
        <v>0</v>
      </c>
      <c r="GB46" s="418">
        <f>'TB-10'!N666</f>
        <v>0</v>
      </c>
      <c r="GC46" s="418">
        <f>'TB-10'!J672</f>
        <v>0</v>
      </c>
      <c r="GD46" s="418">
        <f>'TB-10'!L672</f>
        <v>0</v>
      </c>
      <c r="GE46" s="418">
        <f>'TB-10'!J673</f>
        <v>0</v>
      </c>
      <c r="GF46" s="418">
        <f>'TB-10'!L673</f>
        <v>0</v>
      </c>
      <c r="GG46" s="418">
        <f>'TB-10'!J674</f>
        <v>0</v>
      </c>
      <c r="GH46" s="418">
        <f>'TB-10'!L674</f>
        <v>0</v>
      </c>
      <c r="GI46" s="418">
        <f>'TB-10'!J675</f>
        <v>0</v>
      </c>
      <c r="GJ46" s="418">
        <f>'TB-10'!L675</f>
        <v>0</v>
      </c>
      <c r="GK46" s="418">
        <f>'TB-10'!P672</f>
        <v>0</v>
      </c>
      <c r="GL46" s="418">
        <f>'TB-10'!R672</f>
        <v>0</v>
      </c>
      <c r="GM46" s="418">
        <f>'TB-10'!P673</f>
        <v>0</v>
      </c>
      <c r="GN46" s="418">
        <f>'TB-10'!R673</f>
        <v>0</v>
      </c>
      <c r="GO46" s="418">
        <f>'TB-10'!P674</f>
        <v>0</v>
      </c>
      <c r="GP46" s="418">
        <f>'TB-10'!R674</f>
        <v>0</v>
      </c>
      <c r="GQ46" s="418">
        <f>'TB-10'!P675</f>
        <v>0</v>
      </c>
      <c r="GR46" s="418">
        <f>'TB-10'!R675</f>
        <v>0</v>
      </c>
      <c r="GS46" s="557">
        <f>'TB-10'!J679</f>
        <v>0</v>
      </c>
      <c r="GT46" s="557">
        <f>'TB-10'!L679</f>
        <v>0</v>
      </c>
      <c r="GU46" s="557">
        <f>'TB-10'!P679</f>
        <v>0</v>
      </c>
      <c r="GV46" s="557">
        <f>'TB-10'!R679</f>
        <v>0</v>
      </c>
      <c r="GW46" s="603">
        <f>'TB-10'!W671</f>
        <v>0</v>
      </c>
      <c r="GX46" s="603">
        <f>'TB-10'!Y671</f>
        <v>0</v>
      </c>
      <c r="GY46" s="603">
        <f>'TB-10'!AA671</f>
        <v>0</v>
      </c>
      <c r="GZ46" s="603">
        <f>'TB-10'!AC671</f>
        <v>0</v>
      </c>
      <c r="HA46" s="603">
        <f>'TB-10'!AE671</f>
        <v>0</v>
      </c>
      <c r="HB46" s="603">
        <f>'TB-10'!AG671</f>
        <v>0</v>
      </c>
      <c r="HC46" s="603">
        <f>'TB-10'!AI671</f>
        <v>0</v>
      </c>
      <c r="HD46" s="603">
        <f>'TB-10'!AK671</f>
        <v>0</v>
      </c>
      <c r="HE46" s="603">
        <f>'TB-10'!AM671</f>
        <v>0</v>
      </c>
      <c r="HF46" s="603">
        <f>'TB-10'!X675</f>
        <v>0</v>
      </c>
      <c r="HG46" s="603">
        <f>'TB-10'!Z675</f>
        <v>0</v>
      </c>
      <c r="HH46" s="603">
        <f>'TB-10'!AB675</f>
        <v>0</v>
      </c>
      <c r="HI46" s="603">
        <f>'TB-10'!AE675</f>
        <v>0</v>
      </c>
      <c r="HJ46" s="603">
        <f>'TB-10'!AG675</f>
        <v>0</v>
      </c>
      <c r="HK46" s="603">
        <f>'TB-10'!AI675</f>
        <v>0</v>
      </c>
      <c r="HL46" s="419" t="str">
        <f>'TB-10'!V619</f>
        <v/>
      </c>
      <c r="HM46" s="420" t="str">
        <f>'TB-10'!V621</f>
        <v/>
      </c>
    </row>
    <row r="47" spans="1:227" x14ac:dyDescent="0.25">
      <c r="A47" s="165">
        <v>11</v>
      </c>
      <c r="B47" s="166">
        <f>+Menu!$D$6</f>
        <v>0</v>
      </c>
      <c r="C47" s="167" t="str">
        <f>+Menu!$B19</f>
        <v/>
      </c>
      <c r="D47" s="168"/>
      <c r="E47" s="186">
        <f>+'TB-10'!V700</f>
        <v>0</v>
      </c>
      <c r="F47" s="186">
        <f>+'TB-10'!W700</f>
        <v>0</v>
      </c>
      <c r="G47" s="186">
        <f>+'TB-10'!V702</f>
        <v>0</v>
      </c>
      <c r="H47" s="186">
        <f>+'TB-10'!W702</f>
        <v>0</v>
      </c>
      <c r="I47" s="186">
        <f>+'TB-10'!V704</f>
        <v>0</v>
      </c>
      <c r="J47" s="186">
        <f>+'TB-10'!W704</f>
        <v>0</v>
      </c>
      <c r="K47" s="186">
        <f>+'TB-10'!V706</f>
        <v>0</v>
      </c>
      <c r="L47" s="186">
        <f>+'TB-10'!W706</f>
        <v>0</v>
      </c>
      <c r="M47" s="186">
        <f>+'TB-10'!V708</f>
        <v>0</v>
      </c>
      <c r="N47" s="186">
        <f>+'TB-10'!W708</f>
        <v>0</v>
      </c>
      <c r="O47" s="186">
        <f>+'TB-10'!V710</f>
        <v>0</v>
      </c>
      <c r="P47" s="186">
        <f>+'TB-10'!W710</f>
        <v>0</v>
      </c>
      <c r="Q47" s="186">
        <f>+'TB-10'!V712</f>
        <v>0</v>
      </c>
      <c r="R47" s="186">
        <f>+'TB-10'!W712</f>
        <v>0</v>
      </c>
      <c r="S47" s="186">
        <f>+'TB-10'!V714</f>
        <v>0</v>
      </c>
      <c r="T47" s="186">
        <f>+'TB-10'!W714</f>
        <v>0</v>
      </c>
      <c r="U47" s="171">
        <f t="shared" si="34"/>
        <v>0</v>
      </c>
      <c r="V47" s="173">
        <f t="shared" si="34"/>
        <v>0</v>
      </c>
      <c r="W47" s="186">
        <f>+'TB-10'!X700</f>
        <v>0</v>
      </c>
      <c r="X47" s="186">
        <f>+'TB-10'!Y700</f>
        <v>0</v>
      </c>
      <c r="Y47" s="186">
        <f>+'TB-10'!X702</f>
        <v>0</v>
      </c>
      <c r="Z47" s="186">
        <f>+'TB-10'!Y702</f>
        <v>0</v>
      </c>
      <c r="AA47" s="186">
        <f>+'TB-10'!X704</f>
        <v>0</v>
      </c>
      <c r="AB47" s="186">
        <f>+'TB-10'!Y704</f>
        <v>0</v>
      </c>
      <c r="AC47" s="186">
        <f>+'TB-10'!X706</f>
        <v>0</v>
      </c>
      <c r="AD47" s="186">
        <f>+'TB-10'!Y706</f>
        <v>0</v>
      </c>
      <c r="AE47" s="186">
        <f>+'TB-10'!X708</f>
        <v>0</v>
      </c>
      <c r="AF47" s="186">
        <f>+'TB-10'!Y708</f>
        <v>0</v>
      </c>
      <c r="AG47" s="186">
        <f>+'TB-10'!X710</f>
        <v>0</v>
      </c>
      <c r="AH47" s="186">
        <f>+'TB-10'!Y710</f>
        <v>0</v>
      </c>
      <c r="AI47" s="186">
        <f>+'TB-10'!X712</f>
        <v>0</v>
      </c>
      <c r="AJ47" s="186">
        <f>+'TB-10'!Y712</f>
        <v>0</v>
      </c>
      <c r="AK47" s="186">
        <f>+'TB-10'!X714</f>
        <v>0</v>
      </c>
      <c r="AL47" s="186">
        <f>+'TB-10'!Y714</f>
        <v>0</v>
      </c>
      <c r="AM47" s="171">
        <f t="shared" si="35"/>
        <v>0</v>
      </c>
      <c r="AN47" s="173">
        <f t="shared" si="35"/>
        <v>0</v>
      </c>
      <c r="AO47" s="186">
        <f>+'TB-10'!Z700</f>
        <v>0</v>
      </c>
      <c r="AP47" s="186">
        <f>+'TB-10'!AA700</f>
        <v>0</v>
      </c>
      <c r="AQ47" s="186">
        <f>+'TB-10'!Z702</f>
        <v>0</v>
      </c>
      <c r="AR47" s="186">
        <f>+'TB-10'!AA702</f>
        <v>0</v>
      </c>
      <c r="AS47" s="186">
        <f>+'TB-10'!Z704</f>
        <v>0</v>
      </c>
      <c r="AT47" s="186">
        <f>+'TB-10'!AA704</f>
        <v>0</v>
      </c>
      <c r="AU47" s="186">
        <f>+'TB-10'!Z706</f>
        <v>0</v>
      </c>
      <c r="AV47" s="186">
        <f>+'TB-10'!AA706</f>
        <v>0</v>
      </c>
      <c r="AW47" s="186">
        <f>+'TB-10'!Z708</f>
        <v>0</v>
      </c>
      <c r="AX47" s="186">
        <f>+'TB-10'!AA708</f>
        <v>0</v>
      </c>
      <c r="AY47" s="186">
        <f>+'TB-10'!Z710</f>
        <v>0</v>
      </c>
      <c r="AZ47" s="186">
        <f>+'TB-10'!AA710</f>
        <v>0</v>
      </c>
      <c r="BA47" s="186">
        <f>+'TB-10'!Z712</f>
        <v>0</v>
      </c>
      <c r="BB47" s="186">
        <f>+'TB-10'!AA712</f>
        <v>0</v>
      </c>
      <c r="BC47" s="186">
        <f>+'TB-10'!Z714</f>
        <v>0</v>
      </c>
      <c r="BD47" s="186">
        <f>+'TB-10'!AA714</f>
        <v>0</v>
      </c>
      <c r="BE47" s="171">
        <f t="shared" si="36"/>
        <v>0</v>
      </c>
      <c r="BF47" s="173">
        <f t="shared" si="36"/>
        <v>0</v>
      </c>
      <c r="BG47" s="186">
        <f>+'TB-10'!AB700</f>
        <v>0</v>
      </c>
      <c r="BH47" s="186">
        <f>+'TB-10'!AC700</f>
        <v>0</v>
      </c>
      <c r="BI47" s="186">
        <f>+'TB-10'!AB702</f>
        <v>0</v>
      </c>
      <c r="BJ47" s="186">
        <f>+'TB-10'!AC702</f>
        <v>0</v>
      </c>
      <c r="BK47" s="186">
        <f>+'TB-10'!AB704</f>
        <v>0</v>
      </c>
      <c r="BL47" s="186">
        <f>+'TB-10'!AC704</f>
        <v>0</v>
      </c>
      <c r="BM47" s="186">
        <f>+'TB-10'!AB706</f>
        <v>0</v>
      </c>
      <c r="BN47" s="186">
        <f>+'TB-10'!AC706</f>
        <v>0</v>
      </c>
      <c r="BO47" s="186">
        <f>+'TB-10'!AB708</f>
        <v>0</v>
      </c>
      <c r="BP47" s="186">
        <f>+'TB-10'!AC708</f>
        <v>0</v>
      </c>
      <c r="BQ47" s="186">
        <f>+'TB-10'!AB710</f>
        <v>0</v>
      </c>
      <c r="BR47" s="186">
        <f>+'TB-10'!AC710</f>
        <v>0</v>
      </c>
      <c r="BS47" s="186">
        <f>+'TB-10'!AB712</f>
        <v>0</v>
      </c>
      <c r="BT47" s="186">
        <f>+'TB-10'!AC712</f>
        <v>0</v>
      </c>
      <c r="BU47" s="186">
        <f>+'TB-10'!AB714</f>
        <v>0</v>
      </c>
      <c r="BV47" s="186">
        <f>+'TB-10'!AC714</f>
        <v>0</v>
      </c>
      <c r="BW47" s="171">
        <f t="shared" si="37"/>
        <v>0</v>
      </c>
      <c r="BX47" s="173">
        <f t="shared" si="37"/>
        <v>0</v>
      </c>
      <c r="BY47" s="186">
        <f>+'TB-10'!AD700</f>
        <v>0</v>
      </c>
      <c r="BZ47" s="186">
        <f>+'TB-10'!AE700</f>
        <v>0</v>
      </c>
      <c r="CA47" s="186">
        <f>+'TB-10'!AD702</f>
        <v>0</v>
      </c>
      <c r="CB47" s="186">
        <f>+'TB-10'!AE702</f>
        <v>0</v>
      </c>
      <c r="CC47" s="186">
        <f>+'TB-10'!AD704</f>
        <v>0</v>
      </c>
      <c r="CD47" s="186">
        <f>+'TB-10'!AE704</f>
        <v>0</v>
      </c>
      <c r="CE47" s="186">
        <f>+'TB-10'!AD706</f>
        <v>0</v>
      </c>
      <c r="CF47" s="186">
        <f>+'TB-10'!AE706</f>
        <v>0</v>
      </c>
      <c r="CG47" s="186">
        <f>+'TB-10'!AD708</f>
        <v>0</v>
      </c>
      <c r="CH47" s="186">
        <f>+'TB-10'!AE708</f>
        <v>0</v>
      </c>
      <c r="CI47" s="186">
        <f>+'TB-10'!AD710</f>
        <v>0</v>
      </c>
      <c r="CJ47" s="186">
        <f>+'TB-10'!AE710</f>
        <v>0</v>
      </c>
      <c r="CK47" s="186">
        <f>+'TB-10'!AD712</f>
        <v>0</v>
      </c>
      <c r="CL47" s="186">
        <f>+'TB-10'!AE712</f>
        <v>0</v>
      </c>
      <c r="CM47" s="186">
        <f>+'TB-10'!AD714</f>
        <v>0</v>
      </c>
      <c r="CN47" s="186">
        <f>+'TB-10'!AE714</f>
        <v>0</v>
      </c>
      <c r="CO47" s="171">
        <f t="shared" si="38"/>
        <v>0</v>
      </c>
      <c r="CP47" s="173">
        <f t="shared" si="38"/>
        <v>0</v>
      </c>
      <c r="CQ47" s="186">
        <f>+'TB-10'!AF700</f>
        <v>0</v>
      </c>
      <c r="CR47" s="186">
        <f>+'TB-10'!AG700</f>
        <v>0</v>
      </c>
      <c r="CS47" s="186">
        <f>+'TB-10'!AF702</f>
        <v>0</v>
      </c>
      <c r="CT47" s="186">
        <f>+'TB-10'!AG702</f>
        <v>0</v>
      </c>
      <c r="CU47" s="186">
        <f>+'TB-10'!AF704</f>
        <v>0</v>
      </c>
      <c r="CV47" s="186">
        <f>+'TB-10'!AG704</f>
        <v>0</v>
      </c>
      <c r="CW47" s="186">
        <f>+'TB-10'!AF706</f>
        <v>0</v>
      </c>
      <c r="CX47" s="186">
        <f>+'TB-10'!AG706</f>
        <v>0</v>
      </c>
      <c r="CY47" s="186">
        <f>+'TB-10'!AF708</f>
        <v>0</v>
      </c>
      <c r="CZ47" s="186">
        <f>+'TB-10'!AG708</f>
        <v>0</v>
      </c>
      <c r="DA47" s="186">
        <f>+'TB-10'!AF710</f>
        <v>0</v>
      </c>
      <c r="DB47" s="186">
        <f>+'TB-10'!AG710</f>
        <v>0</v>
      </c>
      <c r="DC47" s="186">
        <f>+'TB-10'!AF712</f>
        <v>0</v>
      </c>
      <c r="DD47" s="186">
        <f>+'TB-10'!AG712</f>
        <v>0</v>
      </c>
      <c r="DE47" s="186">
        <f>+'TB-10'!AF714</f>
        <v>0</v>
      </c>
      <c r="DF47" s="186">
        <f>+'TB-10'!AG714</f>
        <v>0</v>
      </c>
      <c r="DG47" s="171">
        <f t="shared" si="39"/>
        <v>0</v>
      </c>
      <c r="DH47" s="173">
        <f t="shared" si="39"/>
        <v>0</v>
      </c>
      <c r="DI47" s="186">
        <f>+'TB-10'!AH700</f>
        <v>0</v>
      </c>
      <c r="DJ47" s="186">
        <f>+'TB-10'!AI700</f>
        <v>0</v>
      </c>
      <c r="DK47" s="186">
        <f>+'TB-10'!AH702</f>
        <v>0</v>
      </c>
      <c r="DL47" s="186">
        <f>+'TB-10'!AI702</f>
        <v>0</v>
      </c>
      <c r="DM47" s="186">
        <f>+'TB-10'!AH704</f>
        <v>0</v>
      </c>
      <c r="DN47" s="186">
        <f>+'TB-10'!AI704</f>
        <v>0</v>
      </c>
      <c r="DO47" s="186">
        <f>+'TB-10'!AH706</f>
        <v>0</v>
      </c>
      <c r="DP47" s="186">
        <f>+'TB-10'!AI706</f>
        <v>0</v>
      </c>
      <c r="DQ47" s="186">
        <f>+'TB-10'!AH708</f>
        <v>0</v>
      </c>
      <c r="DR47" s="186">
        <f>+'TB-10'!AI708</f>
        <v>0</v>
      </c>
      <c r="DS47" s="186">
        <f>+'TB-10'!AH710</f>
        <v>0</v>
      </c>
      <c r="DT47" s="186">
        <f>+'TB-10'!AI710</f>
        <v>0</v>
      </c>
      <c r="DU47" s="186">
        <f>+'TB-10'!AH712</f>
        <v>0</v>
      </c>
      <c r="DV47" s="186">
        <f>+'TB-10'!AI712</f>
        <v>0</v>
      </c>
      <c r="DW47" s="186">
        <f>+'TB-10'!AH714</f>
        <v>0</v>
      </c>
      <c r="DX47" s="186">
        <f>+'TB-10'!AI714</f>
        <v>0</v>
      </c>
      <c r="DY47" s="171">
        <f t="shared" si="40"/>
        <v>0</v>
      </c>
      <c r="DZ47" s="173">
        <f t="shared" si="40"/>
        <v>0</v>
      </c>
      <c r="EA47" s="186">
        <f>+'TB-10'!AJ700</f>
        <v>0</v>
      </c>
      <c r="EB47" s="186">
        <f>+'TB-10'!AK700</f>
        <v>0</v>
      </c>
      <c r="EC47" s="186">
        <f>+'TB-10'!AJ702</f>
        <v>0</v>
      </c>
      <c r="ED47" s="186">
        <f>+'TB-10'!AK702</f>
        <v>0</v>
      </c>
      <c r="EE47" s="186">
        <f>+'TB-10'!AJ704</f>
        <v>0</v>
      </c>
      <c r="EF47" s="186">
        <f>+'TB-10'!AK704</f>
        <v>0</v>
      </c>
      <c r="EG47" s="186">
        <f>+'TB-10'!AJ706</f>
        <v>0</v>
      </c>
      <c r="EH47" s="186">
        <f>+'TB-10'!AK706</f>
        <v>0</v>
      </c>
      <c r="EI47" s="186">
        <f>+'TB-10'!AJ708</f>
        <v>0</v>
      </c>
      <c r="EJ47" s="186">
        <f>+'TB-10'!AK708</f>
        <v>0</v>
      </c>
      <c r="EK47" s="186">
        <f>+'TB-10'!AJ710</f>
        <v>0</v>
      </c>
      <c r="EL47" s="186">
        <f>+'TB-10'!AK710</f>
        <v>0</v>
      </c>
      <c r="EM47" s="186">
        <f>+'TB-10'!AJ712</f>
        <v>0</v>
      </c>
      <c r="EN47" s="186">
        <f>+'TB-10'!AK712</f>
        <v>0</v>
      </c>
      <c r="EO47" s="186">
        <f>+'TB-10'!AJ714</f>
        <v>0</v>
      </c>
      <c r="EP47" s="186">
        <f>+'TB-10'!AK714</f>
        <v>0</v>
      </c>
      <c r="EQ47" s="171">
        <f t="shared" si="41"/>
        <v>0</v>
      </c>
      <c r="ER47" s="173">
        <f t="shared" si="41"/>
        <v>0</v>
      </c>
      <c r="ES47" s="186">
        <f>+'TB-10'!B724</f>
        <v>0</v>
      </c>
      <c r="ET47" s="186">
        <f>+'TB-10'!E724</f>
        <v>0</v>
      </c>
      <c r="EU47" s="186">
        <f>+'TB-10'!H724</f>
        <v>0</v>
      </c>
      <c r="EV47" s="186">
        <f>+'TB-10'!K724</f>
        <v>0</v>
      </c>
      <c r="EW47" s="186">
        <f>+'TB-10'!N724</f>
        <v>0</v>
      </c>
      <c r="EX47" s="186">
        <f>+'TB-10'!Q724</f>
        <v>0</v>
      </c>
      <c r="EY47" s="186">
        <f>+'TB-10'!T724</f>
        <v>0</v>
      </c>
      <c r="EZ47" s="186">
        <f>+'TB-10'!W724</f>
        <v>0</v>
      </c>
      <c r="FA47" s="186">
        <f>+'TB-10'!Z724</f>
        <v>0</v>
      </c>
      <c r="FB47" s="186">
        <f>+'TB-10'!AC724</f>
        <v>0</v>
      </c>
      <c r="FC47" s="186">
        <f>+'TB-10'!AF724</f>
        <v>0</v>
      </c>
      <c r="FD47" s="186">
        <f>+'TB-10'!AI724</f>
        <v>0</v>
      </c>
      <c r="FE47" s="555">
        <f t="shared" si="42"/>
        <v>0</v>
      </c>
      <c r="FF47" s="557">
        <f>'TB-10'!X730</f>
        <v>0</v>
      </c>
      <c r="FG47" s="557">
        <f>'TB-10'!Z730</f>
        <v>0</v>
      </c>
      <c r="FH47" s="557">
        <f>'TB-10'!AB730</f>
        <v>0</v>
      </c>
      <c r="FI47" s="557">
        <f>'TB-10'!AD730</f>
        <v>0</v>
      </c>
      <c r="FJ47" s="557">
        <f>'TB-10'!AF730</f>
        <v>0</v>
      </c>
      <c r="FK47" s="557">
        <f>'TB-10'!AH730</f>
        <v>0</v>
      </c>
      <c r="FL47" s="557">
        <f>'TB-10'!X734</f>
        <v>0</v>
      </c>
      <c r="FM47" s="557">
        <f>'TB-10'!Z734</f>
        <v>0</v>
      </c>
      <c r="FN47" s="557">
        <f t="shared" si="43"/>
        <v>0</v>
      </c>
      <c r="FO47" s="557">
        <f>'TB-10'!AB734</f>
        <v>0</v>
      </c>
      <c r="FP47" s="557">
        <f>'TB-10'!AD734</f>
        <v>0</v>
      </c>
      <c r="FQ47" s="558">
        <f t="shared" si="44"/>
        <v>0</v>
      </c>
      <c r="FR47" s="557">
        <f>'TB-10'!AF734</f>
        <v>0</v>
      </c>
      <c r="FS47" s="557">
        <f>'TB-10'!AH734</f>
        <v>0</v>
      </c>
      <c r="FT47" s="557">
        <f>'TB-10'!AJ734</f>
        <v>0</v>
      </c>
      <c r="FU47" s="418">
        <f>'TB-10'!B730</f>
        <v>0</v>
      </c>
      <c r="FV47" s="557">
        <f>'TB-10'!E730</f>
        <v>0</v>
      </c>
      <c r="FW47" s="418">
        <f>'TB-10'!K730</f>
        <v>0</v>
      </c>
      <c r="FX47" s="418">
        <f>'TB-10'!N730</f>
        <v>0</v>
      </c>
      <c r="FY47" s="418">
        <f>'TB-10'!B734</f>
        <v>0</v>
      </c>
      <c r="FZ47" s="418">
        <f>'TB-10'!E734</f>
        <v>0</v>
      </c>
      <c r="GA47" s="418">
        <f>'TB-10'!K734</f>
        <v>0</v>
      </c>
      <c r="GB47" s="418">
        <f>'TB-10'!N734</f>
        <v>0</v>
      </c>
      <c r="GC47" s="418">
        <f>'TB-10'!J740</f>
        <v>0</v>
      </c>
      <c r="GD47" s="418">
        <f>'TB-10'!L740</f>
        <v>0</v>
      </c>
      <c r="GE47" s="418">
        <f>'TB-10'!J741</f>
        <v>0</v>
      </c>
      <c r="GF47" s="418">
        <f>'TB-10'!L741</f>
        <v>0</v>
      </c>
      <c r="GG47" s="418">
        <f>'TB-10'!J742</f>
        <v>0</v>
      </c>
      <c r="GH47" s="418">
        <f>'TB-10'!L742</f>
        <v>0</v>
      </c>
      <c r="GI47" s="418">
        <f>'TB-10'!J743</f>
        <v>0</v>
      </c>
      <c r="GJ47" s="418">
        <f>'TB-10'!L743</f>
        <v>0</v>
      </c>
      <c r="GK47" s="418">
        <f>'TB-10'!P740</f>
        <v>0</v>
      </c>
      <c r="GL47" s="418">
        <f>'TB-10'!R740</f>
        <v>0</v>
      </c>
      <c r="GM47" s="418">
        <f>'TB-10'!P741</f>
        <v>0</v>
      </c>
      <c r="GN47" s="418">
        <f>'TB-10'!R741</f>
        <v>0</v>
      </c>
      <c r="GO47" s="418">
        <f>'TB-10'!P742</f>
        <v>0</v>
      </c>
      <c r="GP47" s="418">
        <f>'TB-10'!R742</f>
        <v>0</v>
      </c>
      <c r="GQ47" s="418">
        <f>'TB-10'!P743</f>
        <v>0</v>
      </c>
      <c r="GR47" s="418">
        <f>'TB-10'!R743</f>
        <v>0</v>
      </c>
      <c r="GS47" s="557">
        <f>'TB-10'!J747</f>
        <v>0</v>
      </c>
      <c r="GT47" s="557">
        <f>'TB-10'!L747</f>
        <v>0</v>
      </c>
      <c r="GU47" s="557">
        <f>'TB-10'!P747</f>
        <v>0</v>
      </c>
      <c r="GV47" s="557">
        <f>'TB-10'!R747</f>
        <v>0</v>
      </c>
      <c r="GW47" s="603">
        <f>'TB-10'!W739</f>
        <v>0</v>
      </c>
      <c r="GX47" s="603">
        <f>'TB-10'!Y739</f>
        <v>0</v>
      </c>
      <c r="GY47" s="603">
        <f>'TB-10'!AA739</f>
        <v>0</v>
      </c>
      <c r="GZ47" s="603">
        <f>'TB-10'!AC739</f>
        <v>0</v>
      </c>
      <c r="HA47" s="603">
        <f>'TB-10'!AE739</f>
        <v>0</v>
      </c>
      <c r="HB47" s="603">
        <f>'TB-10'!AG739</f>
        <v>0</v>
      </c>
      <c r="HC47" s="603">
        <f>'TB-10'!AI739</f>
        <v>0</v>
      </c>
      <c r="HD47" s="603">
        <f>'TB-10'!AK739</f>
        <v>0</v>
      </c>
      <c r="HE47" s="603">
        <f>'TB-10'!AM739</f>
        <v>0</v>
      </c>
      <c r="HF47" s="603">
        <f>'TB-10'!X743</f>
        <v>0</v>
      </c>
      <c r="HG47" s="603">
        <f>'TB-10'!Z743</f>
        <v>0</v>
      </c>
      <c r="HH47" s="603">
        <f>'TB-10'!AB743</f>
        <v>0</v>
      </c>
      <c r="HI47" s="603">
        <f>'TB-10'!AE743</f>
        <v>0</v>
      </c>
      <c r="HJ47" s="603">
        <f>'TB-10'!AG743</f>
        <v>0</v>
      </c>
      <c r="HK47" s="603">
        <f>'TB-10'!AI743</f>
        <v>0</v>
      </c>
      <c r="HL47" s="419" t="str">
        <f>'TB-10'!V687</f>
        <v/>
      </c>
      <c r="HM47" s="420" t="str">
        <f>'TB-10'!V689</f>
        <v/>
      </c>
    </row>
    <row r="48" spans="1:227" x14ac:dyDescent="0.25">
      <c r="A48" s="165">
        <v>12</v>
      </c>
      <c r="B48" s="166">
        <f>+Menu!$D$6</f>
        <v>0</v>
      </c>
      <c r="C48" s="167" t="str">
        <f>+Menu!$B20</f>
        <v/>
      </c>
      <c r="D48" s="168"/>
      <c r="E48" s="186">
        <f>+'TB-10'!V768</f>
        <v>0</v>
      </c>
      <c r="F48" s="186">
        <f>+'TB-10'!W768</f>
        <v>0</v>
      </c>
      <c r="G48" s="186">
        <f>+'TB-10'!V770</f>
        <v>0</v>
      </c>
      <c r="H48" s="186">
        <f>+'TB-10'!W770</f>
        <v>0</v>
      </c>
      <c r="I48" s="186">
        <f>+'TB-10'!V772</f>
        <v>0</v>
      </c>
      <c r="J48" s="186">
        <f>+'TB-10'!W772</f>
        <v>0</v>
      </c>
      <c r="K48" s="186">
        <f>+'TB-10'!V774</f>
        <v>0</v>
      </c>
      <c r="L48" s="186">
        <f>+'TB-10'!W774</f>
        <v>0</v>
      </c>
      <c r="M48" s="186">
        <f>+'TB-10'!V776</f>
        <v>0</v>
      </c>
      <c r="N48" s="186">
        <f>+'TB-10'!W776</f>
        <v>0</v>
      </c>
      <c r="O48" s="186">
        <f>+'TB-10'!V778</f>
        <v>0</v>
      </c>
      <c r="P48" s="186">
        <f>+'TB-10'!W778</f>
        <v>0</v>
      </c>
      <c r="Q48" s="186">
        <f>+'TB-10'!V780</f>
        <v>0</v>
      </c>
      <c r="R48" s="186">
        <f>+'TB-10'!W780</f>
        <v>0</v>
      </c>
      <c r="S48" s="186">
        <f>+'TB-10'!V782</f>
        <v>0</v>
      </c>
      <c r="T48" s="186">
        <f>+'TB-10'!W782</f>
        <v>0</v>
      </c>
      <c r="U48" s="171">
        <f t="shared" si="34"/>
        <v>0</v>
      </c>
      <c r="V48" s="173">
        <f t="shared" si="34"/>
        <v>0</v>
      </c>
      <c r="W48" s="186">
        <f>+'TB-10'!X768</f>
        <v>0</v>
      </c>
      <c r="X48" s="186">
        <f>+'TB-10'!Y768</f>
        <v>0</v>
      </c>
      <c r="Y48" s="186">
        <f>+'TB-10'!X770</f>
        <v>0</v>
      </c>
      <c r="Z48" s="186">
        <f>+'TB-10'!Y770</f>
        <v>0</v>
      </c>
      <c r="AA48" s="186">
        <f>+'TB-10'!X772</f>
        <v>0</v>
      </c>
      <c r="AB48" s="186">
        <f>+'TB-10'!Y772</f>
        <v>0</v>
      </c>
      <c r="AC48" s="186">
        <f>+'TB-10'!X774</f>
        <v>0</v>
      </c>
      <c r="AD48" s="186">
        <f>+'TB-10'!Y774</f>
        <v>0</v>
      </c>
      <c r="AE48" s="186">
        <f>+'TB-10'!X776</f>
        <v>0</v>
      </c>
      <c r="AF48" s="186">
        <f>+'TB-10'!Y776</f>
        <v>0</v>
      </c>
      <c r="AG48" s="186">
        <f>+'TB-10'!X778</f>
        <v>0</v>
      </c>
      <c r="AH48" s="186">
        <f>+'TB-10'!Y778</f>
        <v>0</v>
      </c>
      <c r="AI48" s="186">
        <f>+'TB-10'!X780</f>
        <v>0</v>
      </c>
      <c r="AJ48" s="186">
        <f>+'TB-10'!Y780</f>
        <v>0</v>
      </c>
      <c r="AK48" s="186">
        <f>+'TB-10'!X782</f>
        <v>0</v>
      </c>
      <c r="AL48" s="186">
        <f>+'TB-10'!Y782</f>
        <v>0</v>
      </c>
      <c r="AM48" s="171">
        <f t="shared" si="35"/>
        <v>0</v>
      </c>
      <c r="AN48" s="173">
        <f t="shared" si="35"/>
        <v>0</v>
      </c>
      <c r="AO48" s="186">
        <f>+'TB-10'!Z768</f>
        <v>0</v>
      </c>
      <c r="AP48" s="186">
        <f>+'TB-10'!AA768</f>
        <v>0</v>
      </c>
      <c r="AQ48" s="186">
        <f>+'TB-10'!Z770</f>
        <v>0</v>
      </c>
      <c r="AR48" s="186">
        <f>+'TB-10'!AA770</f>
        <v>0</v>
      </c>
      <c r="AS48" s="186">
        <f>+'TB-10'!Z772</f>
        <v>0</v>
      </c>
      <c r="AT48" s="186">
        <f>+'TB-10'!AA772</f>
        <v>0</v>
      </c>
      <c r="AU48" s="186">
        <f>+'TB-10'!Z774</f>
        <v>0</v>
      </c>
      <c r="AV48" s="186">
        <f>+'TB-10'!AA774</f>
        <v>0</v>
      </c>
      <c r="AW48" s="186">
        <f>+'TB-10'!Z776</f>
        <v>0</v>
      </c>
      <c r="AX48" s="186">
        <f>+'TB-10'!AA776</f>
        <v>0</v>
      </c>
      <c r="AY48" s="186">
        <f>+'TB-10'!Z778</f>
        <v>0</v>
      </c>
      <c r="AZ48" s="186">
        <f>+'TB-10'!AA778</f>
        <v>0</v>
      </c>
      <c r="BA48" s="186">
        <f>+'TB-10'!Z780</f>
        <v>0</v>
      </c>
      <c r="BB48" s="186">
        <f>+'TB-10'!AA780</f>
        <v>0</v>
      </c>
      <c r="BC48" s="186">
        <f>+'TB-10'!Z782</f>
        <v>0</v>
      </c>
      <c r="BD48" s="186">
        <f>+'TB-10'!AA782</f>
        <v>0</v>
      </c>
      <c r="BE48" s="171">
        <f t="shared" si="36"/>
        <v>0</v>
      </c>
      <c r="BF48" s="173">
        <f t="shared" si="36"/>
        <v>0</v>
      </c>
      <c r="BG48" s="186">
        <f>+'TB-10'!AB768</f>
        <v>0</v>
      </c>
      <c r="BH48" s="186">
        <f>+'TB-10'!AC768</f>
        <v>0</v>
      </c>
      <c r="BI48" s="186">
        <f>+'TB-10'!AB770</f>
        <v>0</v>
      </c>
      <c r="BJ48" s="186">
        <f>+'TB-10'!AC770</f>
        <v>0</v>
      </c>
      <c r="BK48" s="186">
        <f>+'TB-10'!AB772</f>
        <v>0</v>
      </c>
      <c r="BL48" s="186">
        <f>+'TB-10'!AC772</f>
        <v>0</v>
      </c>
      <c r="BM48" s="186">
        <f>+'TB-10'!AB774</f>
        <v>0</v>
      </c>
      <c r="BN48" s="186">
        <f>+'TB-10'!AC774</f>
        <v>0</v>
      </c>
      <c r="BO48" s="186">
        <f>+'TB-10'!AB776</f>
        <v>0</v>
      </c>
      <c r="BP48" s="186">
        <f>+'TB-10'!AC776</f>
        <v>0</v>
      </c>
      <c r="BQ48" s="186">
        <f>+'TB-10'!AB778</f>
        <v>0</v>
      </c>
      <c r="BR48" s="186">
        <f>+'TB-10'!AC778</f>
        <v>0</v>
      </c>
      <c r="BS48" s="186">
        <f>+'TB-10'!AB780</f>
        <v>0</v>
      </c>
      <c r="BT48" s="186">
        <f>+'TB-10'!AC780</f>
        <v>0</v>
      </c>
      <c r="BU48" s="186">
        <f>+'TB-10'!AB782</f>
        <v>0</v>
      </c>
      <c r="BV48" s="186">
        <f>+'TB-10'!AC782</f>
        <v>0</v>
      </c>
      <c r="BW48" s="171">
        <f t="shared" si="37"/>
        <v>0</v>
      </c>
      <c r="BX48" s="173">
        <f t="shared" si="37"/>
        <v>0</v>
      </c>
      <c r="BY48" s="186">
        <f>+'TB-10'!AD768</f>
        <v>0</v>
      </c>
      <c r="BZ48" s="186">
        <f>+'TB-10'!AE768</f>
        <v>0</v>
      </c>
      <c r="CA48" s="186">
        <f>+'TB-10'!AD770</f>
        <v>0</v>
      </c>
      <c r="CB48" s="186">
        <f>+'TB-10'!AE770</f>
        <v>0</v>
      </c>
      <c r="CC48" s="186">
        <f>+'TB-10'!AD772</f>
        <v>0</v>
      </c>
      <c r="CD48" s="186">
        <f>+'TB-10'!AE772</f>
        <v>0</v>
      </c>
      <c r="CE48" s="186">
        <f>+'TB-10'!AD774</f>
        <v>0</v>
      </c>
      <c r="CF48" s="186">
        <f>+'TB-10'!AE774</f>
        <v>0</v>
      </c>
      <c r="CG48" s="186">
        <f>+'TB-10'!AD776</f>
        <v>0</v>
      </c>
      <c r="CH48" s="186">
        <f>+'TB-10'!AE776</f>
        <v>0</v>
      </c>
      <c r="CI48" s="186">
        <f>+'TB-10'!AD778</f>
        <v>0</v>
      </c>
      <c r="CJ48" s="186">
        <f>+'TB-10'!AE778</f>
        <v>0</v>
      </c>
      <c r="CK48" s="186">
        <f>+'TB-10'!AD780</f>
        <v>0</v>
      </c>
      <c r="CL48" s="186">
        <f>+'TB-10'!AE780</f>
        <v>0</v>
      </c>
      <c r="CM48" s="186">
        <f>+'TB-10'!AD782</f>
        <v>0</v>
      </c>
      <c r="CN48" s="186">
        <f>+'TB-10'!AE782</f>
        <v>0</v>
      </c>
      <c r="CO48" s="171">
        <f t="shared" si="38"/>
        <v>0</v>
      </c>
      <c r="CP48" s="173">
        <f t="shared" si="38"/>
        <v>0</v>
      </c>
      <c r="CQ48" s="186">
        <f>+'TB-10'!AF768</f>
        <v>0</v>
      </c>
      <c r="CR48" s="186">
        <f>+'TB-10'!AG768</f>
        <v>0</v>
      </c>
      <c r="CS48" s="186">
        <f>+'TB-10'!AF770</f>
        <v>0</v>
      </c>
      <c r="CT48" s="186">
        <f>+'TB-10'!AG770</f>
        <v>0</v>
      </c>
      <c r="CU48" s="186">
        <f>+'TB-10'!AF772</f>
        <v>0</v>
      </c>
      <c r="CV48" s="186">
        <f>+'TB-10'!AG772</f>
        <v>0</v>
      </c>
      <c r="CW48" s="186">
        <f>+'TB-10'!AF774</f>
        <v>0</v>
      </c>
      <c r="CX48" s="186">
        <f>+'TB-10'!AG774</f>
        <v>0</v>
      </c>
      <c r="CY48" s="186">
        <f>+'TB-10'!AF776</f>
        <v>0</v>
      </c>
      <c r="CZ48" s="186">
        <f>+'TB-10'!AG776</f>
        <v>0</v>
      </c>
      <c r="DA48" s="186">
        <f>+'TB-10'!AF778</f>
        <v>0</v>
      </c>
      <c r="DB48" s="186">
        <f>+'TB-10'!AG778</f>
        <v>0</v>
      </c>
      <c r="DC48" s="186">
        <f>+'TB-10'!AF780</f>
        <v>0</v>
      </c>
      <c r="DD48" s="186">
        <f>+'TB-10'!AG780</f>
        <v>0</v>
      </c>
      <c r="DE48" s="186">
        <f>+'TB-10'!AF782</f>
        <v>0</v>
      </c>
      <c r="DF48" s="186">
        <f>+'TB-10'!AG782</f>
        <v>0</v>
      </c>
      <c r="DG48" s="171">
        <f t="shared" si="39"/>
        <v>0</v>
      </c>
      <c r="DH48" s="173">
        <f t="shared" si="39"/>
        <v>0</v>
      </c>
      <c r="DI48" s="186">
        <f>+'TB-10'!AH768</f>
        <v>0</v>
      </c>
      <c r="DJ48" s="186">
        <f>+'TB-10'!AI768</f>
        <v>0</v>
      </c>
      <c r="DK48" s="186">
        <f>+'TB-10'!AH770</f>
        <v>0</v>
      </c>
      <c r="DL48" s="186">
        <f>+'TB-10'!AI770</f>
        <v>0</v>
      </c>
      <c r="DM48" s="186">
        <f>+'TB-10'!AH772</f>
        <v>0</v>
      </c>
      <c r="DN48" s="186">
        <f>+'TB-10'!AI772</f>
        <v>0</v>
      </c>
      <c r="DO48" s="186">
        <f>+'TB-10'!AH774</f>
        <v>0</v>
      </c>
      <c r="DP48" s="186">
        <f>+'TB-10'!AI774</f>
        <v>0</v>
      </c>
      <c r="DQ48" s="186">
        <f>+'TB-10'!AH776</f>
        <v>0</v>
      </c>
      <c r="DR48" s="186">
        <f>+'TB-10'!AI776</f>
        <v>0</v>
      </c>
      <c r="DS48" s="186">
        <f>+'TB-10'!AH778</f>
        <v>0</v>
      </c>
      <c r="DT48" s="186">
        <f>+'TB-10'!AI778</f>
        <v>0</v>
      </c>
      <c r="DU48" s="186">
        <f>+'TB-10'!AH780</f>
        <v>0</v>
      </c>
      <c r="DV48" s="186">
        <f>+'TB-10'!AI780</f>
        <v>0</v>
      </c>
      <c r="DW48" s="186">
        <f>+'TB-10'!AH782</f>
        <v>0</v>
      </c>
      <c r="DX48" s="186">
        <f>+'TB-10'!AI782</f>
        <v>0</v>
      </c>
      <c r="DY48" s="171">
        <f t="shared" si="40"/>
        <v>0</v>
      </c>
      <c r="DZ48" s="173">
        <f t="shared" si="40"/>
        <v>0</v>
      </c>
      <c r="EA48" s="186">
        <f>+'TB-10'!AJ768</f>
        <v>0</v>
      </c>
      <c r="EB48" s="186">
        <f>+'TB-10'!AK768</f>
        <v>0</v>
      </c>
      <c r="EC48" s="186">
        <f>+'TB-10'!AJ770</f>
        <v>0</v>
      </c>
      <c r="ED48" s="186">
        <f>+'TB-10'!AK770</f>
        <v>0</v>
      </c>
      <c r="EE48" s="186">
        <f>+'TB-10'!AJ772</f>
        <v>0</v>
      </c>
      <c r="EF48" s="186">
        <f>+'TB-10'!AK772</f>
        <v>0</v>
      </c>
      <c r="EG48" s="186">
        <f>+'TB-10'!AJ774</f>
        <v>0</v>
      </c>
      <c r="EH48" s="186">
        <f>+'TB-10'!AK774</f>
        <v>0</v>
      </c>
      <c r="EI48" s="186">
        <f>+'TB-10'!AJ776</f>
        <v>0</v>
      </c>
      <c r="EJ48" s="186">
        <f>+'TB-10'!AK776</f>
        <v>0</v>
      </c>
      <c r="EK48" s="186">
        <f>+'TB-10'!AJ778</f>
        <v>0</v>
      </c>
      <c r="EL48" s="186">
        <f>+'TB-10'!AK778</f>
        <v>0</v>
      </c>
      <c r="EM48" s="186">
        <f>+'TB-10'!AJ780</f>
        <v>0</v>
      </c>
      <c r="EN48" s="186">
        <f>+'TB-10'!AK780</f>
        <v>0</v>
      </c>
      <c r="EO48" s="186">
        <f>+'TB-10'!AJ782</f>
        <v>0</v>
      </c>
      <c r="EP48" s="186">
        <f>+'TB-10'!AK782</f>
        <v>0</v>
      </c>
      <c r="EQ48" s="171">
        <f t="shared" si="41"/>
        <v>0</v>
      </c>
      <c r="ER48" s="173">
        <f t="shared" si="41"/>
        <v>0</v>
      </c>
      <c r="ES48" s="186">
        <f>+'TB-10'!B792</f>
        <v>0</v>
      </c>
      <c r="ET48" s="186">
        <f>+'TB-10'!E792</f>
        <v>0</v>
      </c>
      <c r="EU48" s="186">
        <f>+'TB-10'!H792</f>
        <v>0</v>
      </c>
      <c r="EV48" s="186">
        <f>+'TB-10'!K792</f>
        <v>0</v>
      </c>
      <c r="EW48" s="186">
        <f>+'TB-10'!N792</f>
        <v>0</v>
      </c>
      <c r="EX48" s="186">
        <f>+'TB-10'!Q792</f>
        <v>0</v>
      </c>
      <c r="EY48" s="186">
        <f>+'TB-10'!T792</f>
        <v>0</v>
      </c>
      <c r="EZ48" s="186">
        <f>+'TB-10'!W792</f>
        <v>0</v>
      </c>
      <c r="FA48" s="186">
        <f>+'TB-10'!Z792</f>
        <v>0</v>
      </c>
      <c r="FB48" s="186">
        <f>+'TB-10'!AC792</f>
        <v>0</v>
      </c>
      <c r="FC48" s="186">
        <f>+'TB-10'!AF792</f>
        <v>0</v>
      </c>
      <c r="FD48" s="186">
        <f>+'TB-10'!AI792</f>
        <v>0</v>
      </c>
      <c r="FE48" s="555">
        <f t="shared" si="42"/>
        <v>0</v>
      </c>
      <c r="FF48" s="557">
        <f>'TB-10'!X798</f>
        <v>0</v>
      </c>
      <c r="FG48" s="557">
        <f>'TB-10'!Z798</f>
        <v>0</v>
      </c>
      <c r="FH48" s="557">
        <f>'TB-10'!AB798</f>
        <v>0</v>
      </c>
      <c r="FI48" s="557">
        <f>'TB-10'!AD798</f>
        <v>0</v>
      </c>
      <c r="FJ48" s="557">
        <f>'TB-10'!AF798</f>
        <v>0</v>
      </c>
      <c r="FK48" s="557">
        <f>'TB-10'!AH798</f>
        <v>0</v>
      </c>
      <c r="FL48" s="557">
        <f>'TB-10'!X802</f>
        <v>0</v>
      </c>
      <c r="FM48" s="557">
        <f>'TB-10'!Z802</f>
        <v>0</v>
      </c>
      <c r="FN48" s="557">
        <f t="shared" si="43"/>
        <v>0</v>
      </c>
      <c r="FO48" s="557">
        <f>'TB-10'!AB802</f>
        <v>0</v>
      </c>
      <c r="FP48" s="557">
        <f>'TB-10'!AD802</f>
        <v>0</v>
      </c>
      <c r="FQ48" s="558">
        <f t="shared" si="44"/>
        <v>0</v>
      </c>
      <c r="FR48" s="557">
        <f>'TB-10'!AF802</f>
        <v>0</v>
      </c>
      <c r="FS48" s="557">
        <f>'TB-10'!AH802</f>
        <v>0</v>
      </c>
      <c r="FT48" s="557">
        <f>'TB-10'!AJ802</f>
        <v>0</v>
      </c>
      <c r="FU48" s="418">
        <f>'TB-10'!B798</f>
        <v>0</v>
      </c>
      <c r="FV48" s="557">
        <f>'TB-10'!E798</f>
        <v>0</v>
      </c>
      <c r="FW48" s="418">
        <f>'TB-10'!K798</f>
        <v>0</v>
      </c>
      <c r="FX48" s="418">
        <f>'TB-10'!N798</f>
        <v>0</v>
      </c>
      <c r="FY48" s="418">
        <f>'TB-10'!B802</f>
        <v>0</v>
      </c>
      <c r="FZ48" s="418">
        <f>'TB-10'!E802</f>
        <v>0</v>
      </c>
      <c r="GA48" s="418">
        <f>'TB-10'!K802</f>
        <v>0</v>
      </c>
      <c r="GB48" s="418">
        <f>'TB-10'!N802</f>
        <v>0</v>
      </c>
      <c r="GC48" s="418">
        <f>'TB-10'!J808</f>
        <v>0</v>
      </c>
      <c r="GD48" s="418">
        <f>'TB-10'!L808</f>
        <v>0</v>
      </c>
      <c r="GE48" s="418">
        <f>'TB-10'!J809</f>
        <v>0</v>
      </c>
      <c r="GF48" s="418">
        <f>'TB-10'!L809</f>
        <v>0</v>
      </c>
      <c r="GG48" s="418">
        <f>'TB-10'!J810</f>
        <v>0</v>
      </c>
      <c r="GH48" s="418">
        <f>'TB-10'!L810</f>
        <v>0</v>
      </c>
      <c r="GI48" s="418">
        <f>'TB-10'!J811</f>
        <v>0</v>
      </c>
      <c r="GJ48" s="418">
        <f>'TB-10'!L811</f>
        <v>0</v>
      </c>
      <c r="GK48" s="418">
        <f>'TB-10'!P808</f>
        <v>0</v>
      </c>
      <c r="GL48" s="418">
        <f>'TB-10'!R808</f>
        <v>0</v>
      </c>
      <c r="GM48" s="418">
        <f>'TB-10'!P809</f>
        <v>0</v>
      </c>
      <c r="GN48" s="418">
        <f>'TB-10'!R809</f>
        <v>0</v>
      </c>
      <c r="GO48" s="418">
        <f>'TB-10'!P810</f>
        <v>0</v>
      </c>
      <c r="GP48" s="418">
        <f>'TB-10'!R810</f>
        <v>0</v>
      </c>
      <c r="GQ48" s="418">
        <f>'TB-10'!P811</f>
        <v>0</v>
      </c>
      <c r="GR48" s="418">
        <f>'TB-10'!R811</f>
        <v>0</v>
      </c>
      <c r="GS48" s="557">
        <f>'TB-10'!J815</f>
        <v>0</v>
      </c>
      <c r="GT48" s="557">
        <f>'TB-10'!L815</f>
        <v>0</v>
      </c>
      <c r="GU48" s="557">
        <f>'TB-10'!P815</f>
        <v>0</v>
      </c>
      <c r="GV48" s="557">
        <f>'TB-10'!R815</f>
        <v>0</v>
      </c>
      <c r="GW48" s="603">
        <f>'TB-10'!W807</f>
        <v>0</v>
      </c>
      <c r="GX48" s="603">
        <f>'TB-10'!Y807</f>
        <v>0</v>
      </c>
      <c r="GY48" s="603">
        <f>'TB-10'!AA807</f>
        <v>0</v>
      </c>
      <c r="GZ48" s="603">
        <f>'TB-10'!AC807</f>
        <v>0</v>
      </c>
      <c r="HA48" s="603">
        <f>'TB-10'!AE807</f>
        <v>0</v>
      </c>
      <c r="HB48" s="603">
        <f>'TB-10'!AG807</f>
        <v>0</v>
      </c>
      <c r="HC48" s="603">
        <f>'TB-10'!AI807</f>
        <v>0</v>
      </c>
      <c r="HD48" s="603">
        <f>'TB-10'!AK807</f>
        <v>0</v>
      </c>
      <c r="HE48" s="603">
        <f>'TB-10'!AM807</f>
        <v>0</v>
      </c>
      <c r="HF48" s="603">
        <f>'TB-10'!X811</f>
        <v>0</v>
      </c>
      <c r="HG48" s="603">
        <f>'TB-10'!Z811</f>
        <v>0</v>
      </c>
      <c r="HH48" s="603">
        <f>'TB-10'!AB811</f>
        <v>0</v>
      </c>
      <c r="HI48" s="603">
        <f>'TB-10'!AE811</f>
        <v>0</v>
      </c>
      <c r="HJ48" s="603">
        <f>'TB-10'!AG811</f>
        <v>0</v>
      </c>
      <c r="HK48" s="603">
        <f>'TB-10'!AI811</f>
        <v>0</v>
      </c>
      <c r="HL48" s="419" t="str">
        <f>'TB-10'!V755</f>
        <v/>
      </c>
      <c r="HM48" s="420" t="str">
        <f>'TB-10'!V757</f>
        <v/>
      </c>
    </row>
    <row r="49" spans="1:256" x14ac:dyDescent="0.25">
      <c r="A49" s="165">
        <v>13</v>
      </c>
      <c r="B49" s="166">
        <f>+Menu!$D$6</f>
        <v>0</v>
      </c>
      <c r="C49" s="167" t="str">
        <f>+Menu!$B21</f>
        <v/>
      </c>
      <c r="D49" s="168"/>
      <c r="E49" s="186">
        <f>+'TB-10'!V836</f>
        <v>0</v>
      </c>
      <c r="F49" s="186">
        <f>+'TB-10'!W836</f>
        <v>0</v>
      </c>
      <c r="G49" s="186">
        <f>+'TB-10'!V838</f>
        <v>0</v>
      </c>
      <c r="H49" s="186">
        <f>+'TB-10'!W838</f>
        <v>0</v>
      </c>
      <c r="I49" s="186">
        <f>+'TB-10'!V840</f>
        <v>0</v>
      </c>
      <c r="J49" s="186">
        <f>+'TB-10'!W840</f>
        <v>0</v>
      </c>
      <c r="K49" s="186">
        <f>+'TB-10'!V842</f>
        <v>0</v>
      </c>
      <c r="L49" s="186">
        <f>+'TB-10'!W842</f>
        <v>0</v>
      </c>
      <c r="M49" s="186">
        <f>+'TB-10'!V844</f>
        <v>0</v>
      </c>
      <c r="N49" s="186">
        <f>+'TB-10'!W844</f>
        <v>0</v>
      </c>
      <c r="O49" s="186">
        <f>+'TB-10'!V846</f>
        <v>0</v>
      </c>
      <c r="P49" s="186">
        <f>+'TB-10'!W846</f>
        <v>0</v>
      </c>
      <c r="Q49" s="186">
        <f>+'TB-10'!V848</f>
        <v>0</v>
      </c>
      <c r="R49" s="186">
        <f>+'TB-10'!W848</f>
        <v>0</v>
      </c>
      <c r="S49" s="186">
        <f>+'TB-10'!V850</f>
        <v>0</v>
      </c>
      <c r="T49" s="186">
        <f>+'TB-10'!W850</f>
        <v>0</v>
      </c>
      <c r="U49" s="171">
        <f t="shared" si="34"/>
        <v>0</v>
      </c>
      <c r="V49" s="173">
        <f t="shared" si="34"/>
        <v>0</v>
      </c>
      <c r="W49" s="186">
        <f>+'TB-10'!X836</f>
        <v>0</v>
      </c>
      <c r="X49" s="186">
        <f>+'TB-10'!Y836</f>
        <v>0</v>
      </c>
      <c r="Y49" s="186">
        <f>+'TB-10'!X838</f>
        <v>0</v>
      </c>
      <c r="Z49" s="186">
        <f>+'TB-10'!Y838</f>
        <v>0</v>
      </c>
      <c r="AA49" s="186">
        <f>+'TB-10'!X840</f>
        <v>0</v>
      </c>
      <c r="AB49" s="186">
        <f>+'TB-10'!Y840</f>
        <v>0</v>
      </c>
      <c r="AC49" s="186">
        <f>+'TB-10'!X842</f>
        <v>0</v>
      </c>
      <c r="AD49" s="186">
        <f>+'TB-10'!Y842</f>
        <v>0</v>
      </c>
      <c r="AE49" s="186">
        <f>+'TB-10'!X844</f>
        <v>0</v>
      </c>
      <c r="AF49" s="186">
        <f>+'TB-10'!Y844</f>
        <v>0</v>
      </c>
      <c r="AG49" s="186">
        <f>+'TB-10'!X846</f>
        <v>0</v>
      </c>
      <c r="AH49" s="186">
        <f>+'TB-10'!Y846</f>
        <v>0</v>
      </c>
      <c r="AI49" s="186">
        <f>+'TB-10'!X848</f>
        <v>0</v>
      </c>
      <c r="AJ49" s="186">
        <f>+'TB-10'!Y848</f>
        <v>0</v>
      </c>
      <c r="AK49" s="186">
        <f>+'TB-10'!X850</f>
        <v>0</v>
      </c>
      <c r="AL49" s="186">
        <f>+'TB-10'!Y850</f>
        <v>0</v>
      </c>
      <c r="AM49" s="171">
        <f t="shared" si="35"/>
        <v>0</v>
      </c>
      <c r="AN49" s="173">
        <f t="shared" si="35"/>
        <v>0</v>
      </c>
      <c r="AO49" s="186">
        <f>+'TB-10'!Z836</f>
        <v>0</v>
      </c>
      <c r="AP49" s="186">
        <f>+'TB-10'!AA836</f>
        <v>0</v>
      </c>
      <c r="AQ49" s="186">
        <f>+'TB-10'!Z838</f>
        <v>0</v>
      </c>
      <c r="AR49" s="186">
        <f>+'TB-10'!AA838</f>
        <v>0</v>
      </c>
      <c r="AS49" s="186">
        <f>+'TB-10'!Z840</f>
        <v>0</v>
      </c>
      <c r="AT49" s="186">
        <f>+'TB-10'!AA840</f>
        <v>0</v>
      </c>
      <c r="AU49" s="186">
        <f>+'TB-10'!Z842</f>
        <v>0</v>
      </c>
      <c r="AV49" s="186">
        <f>+'TB-10'!AA842</f>
        <v>0</v>
      </c>
      <c r="AW49" s="186">
        <f>+'TB-10'!Z844</f>
        <v>0</v>
      </c>
      <c r="AX49" s="186">
        <f>+'TB-10'!AA844</f>
        <v>0</v>
      </c>
      <c r="AY49" s="186">
        <f>+'TB-10'!Z846</f>
        <v>0</v>
      </c>
      <c r="AZ49" s="186">
        <f>+'TB-10'!AA846</f>
        <v>0</v>
      </c>
      <c r="BA49" s="186">
        <f>+'TB-10'!Z848</f>
        <v>0</v>
      </c>
      <c r="BB49" s="186">
        <f>+'TB-10'!AA848</f>
        <v>0</v>
      </c>
      <c r="BC49" s="186">
        <f>+'TB-10'!Z850</f>
        <v>0</v>
      </c>
      <c r="BD49" s="186">
        <f>+'TB-10'!AA850</f>
        <v>0</v>
      </c>
      <c r="BE49" s="171">
        <f t="shared" si="36"/>
        <v>0</v>
      </c>
      <c r="BF49" s="173">
        <f t="shared" si="36"/>
        <v>0</v>
      </c>
      <c r="BG49" s="186">
        <f>+'TB-10'!AB836</f>
        <v>0</v>
      </c>
      <c r="BH49" s="186">
        <f>+'TB-10'!AC836</f>
        <v>0</v>
      </c>
      <c r="BI49" s="186">
        <f>+'TB-10'!AB838</f>
        <v>0</v>
      </c>
      <c r="BJ49" s="186">
        <f>+'TB-10'!AC838</f>
        <v>0</v>
      </c>
      <c r="BK49" s="186">
        <f>+'TB-10'!AB840</f>
        <v>0</v>
      </c>
      <c r="BL49" s="186">
        <f>+'TB-10'!AC840</f>
        <v>0</v>
      </c>
      <c r="BM49" s="186">
        <f>+'TB-10'!AB842</f>
        <v>0</v>
      </c>
      <c r="BN49" s="186">
        <f>+'TB-10'!AC842</f>
        <v>0</v>
      </c>
      <c r="BO49" s="186">
        <f>+'TB-10'!AB844</f>
        <v>0</v>
      </c>
      <c r="BP49" s="186">
        <f>+'TB-10'!AC844</f>
        <v>0</v>
      </c>
      <c r="BQ49" s="186">
        <f>+'TB-10'!AB846</f>
        <v>0</v>
      </c>
      <c r="BR49" s="186">
        <f>+'TB-10'!AC846</f>
        <v>0</v>
      </c>
      <c r="BS49" s="186">
        <f>+'TB-10'!AB848</f>
        <v>0</v>
      </c>
      <c r="BT49" s="186">
        <f>+'TB-10'!AC848</f>
        <v>0</v>
      </c>
      <c r="BU49" s="186">
        <f>+'TB-10'!AB850</f>
        <v>0</v>
      </c>
      <c r="BV49" s="186">
        <f>+'TB-10'!AC850</f>
        <v>0</v>
      </c>
      <c r="BW49" s="171">
        <f t="shared" si="37"/>
        <v>0</v>
      </c>
      <c r="BX49" s="173">
        <f t="shared" si="37"/>
        <v>0</v>
      </c>
      <c r="BY49" s="186">
        <f>+'TB-10'!AD836</f>
        <v>0</v>
      </c>
      <c r="BZ49" s="186">
        <f>+'TB-10'!AE836</f>
        <v>0</v>
      </c>
      <c r="CA49" s="186">
        <f>+'TB-10'!AD838</f>
        <v>0</v>
      </c>
      <c r="CB49" s="186">
        <f>+'TB-10'!AE838</f>
        <v>0</v>
      </c>
      <c r="CC49" s="186">
        <f>+'TB-10'!AD840</f>
        <v>0</v>
      </c>
      <c r="CD49" s="186">
        <f>+'TB-10'!AE840</f>
        <v>0</v>
      </c>
      <c r="CE49" s="186">
        <f>+'TB-10'!AD842</f>
        <v>0</v>
      </c>
      <c r="CF49" s="186">
        <f>+'TB-10'!AE842</f>
        <v>0</v>
      </c>
      <c r="CG49" s="186">
        <f>+'TB-10'!AD844</f>
        <v>0</v>
      </c>
      <c r="CH49" s="186">
        <f>+'TB-10'!AE844</f>
        <v>0</v>
      </c>
      <c r="CI49" s="186">
        <f>+'TB-10'!AD846</f>
        <v>0</v>
      </c>
      <c r="CJ49" s="186">
        <f>+'TB-10'!AE846</f>
        <v>0</v>
      </c>
      <c r="CK49" s="186">
        <f>+'TB-10'!AD848</f>
        <v>0</v>
      </c>
      <c r="CL49" s="186">
        <f>+'TB-10'!AE848</f>
        <v>0</v>
      </c>
      <c r="CM49" s="186">
        <f>+'TB-10'!AD850</f>
        <v>0</v>
      </c>
      <c r="CN49" s="186">
        <f>+'TB-10'!AE850</f>
        <v>0</v>
      </c>
      <c r="CO49" s="171">
        <f t="shared" si="38"/>
        <v>0</v>
      </c>
      <c r="CP49" s="173">
        <f t="shared" si="38"/>
        <v>0</v>
      </c>
      <c r="CQ49" s="186">
        <f>+'TB-10'!AF836</f>
        <v>0</v>
      </c>
      <c r="CR49" s="186">
        <f>+'TB-10'!AG836</f>
        <v>0</v>
      </c>
      <c r="CS49" s="186">
        <f>+'TB-10'!AF838</f>
        <v>0</v>
      </c>
      <c r="CT49" s="186">
        <f>+'TB-10'!AG838</f>
        <v>0</v>
      </c>
      <c r="CU49" s="186">
        <f>+'TB-10'!AF840</f>
        <v>0</v>
      </c>
      <c r="CV49" s="186">
        <f>+'TB-10'!AG840</f>
        <v>0</v>
      </c>
      <c r="CW49" s="186">
        <f>+'TB-10'!AF842</f>
        <v>0</v>
      </c>
      <c r="CX49" s="186">
        <f>+'TB-10'!AG842</f>
        <v>0</v>
      </c>
      <c r="CY49" s="186">
        <f>+'TB-10'!AF844</f>
        <v>0</v>
      </c>
      <c r="CZ49" s="186">
        <f>+'TB-10'!AG844</f>
        <v>0</v>
      </c>
      <c r="DA49" s="186">
        <f>+'TB-10'!AF846</f>
        <v>0</v>
      </c>
      <c r="DB49" s="186">
        <f>+'TB-10'!AG846</f>
        <v>0</v>
      </c>
      <c r="DC49" s="186">
        <f>+'TB-10'!AF848</f>
        <v>0</v>
      </c>
      <c r="DD49" s="186">
        <f>+'TB-10'!AG848</f>
        <v>0</v>
      </c>
      <c r="DE49" s="186">
        <f>+'TB-10'!AF850</f>
        <v>0</v>
      </c>
      <c r="DF49" s="186">
        <f>+'TB-10'!AG850</f>
        <v>0</v>
      </c>
      <c r="DG49" s="171">
        <f t="shared" si="39"/>
        <v>0</v>
      </c>
      <c r="DH49" s="173">
        <f t="shared" si="39"/>
        <v>0</v>
      </c>
      <c r="DI49" s="186">
        <f>+'TB-10'!AH836</f>
        <v>0</v>
      </c>
      <c r="DJ49" s="186">
        <f>+'TB-10'!AI836</f>
        <v>0</v>
      </c>
      <c r="DK49" s="186">
        <f>+'TB-10'!AH838</f>
        <v>0</v>
      </c>
      <c r="DL49" s="186">
        <f>+'TB-10'!AI838</f>
        <v>0</v>
      </c>
      <c r="DM49" s="186">
        <f>+'TB-10'!AH840</f>
        <v>0</v>
      </c>
      <c r="DN49" s="186">
        <f>+'TB-10'!AI840</f>
        <v>0</v>
      </c>
      <c r="DO49" s="186">
        <f>+'TB-10'!AH842</f>
        <v>0</v>
      </c>
      <c r="DP49" s="186">
        <f>+'TB-10'!AI842</f>
        <v>0</v>
      </c>
      <c r="DQ49" s="186">
        <f>+'TB-10'!AH844</f>
        <v>0</v>
      </c>
      <c r="DR49" s="186">
        <f>+'TB-10'!AI844</f>
        <v>0</v>
      </c>
      <c r="DS49" s="186">
        <f>+'TB-10'!AH846</f>
        <v>0</v>
      </c>
      <c r="DT49" s="186">
        <f>+'TB-10'!AI846</f>
        <v>0</v>
      </c>
      <c r="DU49" s="186">
        <f>+'TB-10'!AH848</f>
        <v>0</v>
      </c>
      <c r="DV49" s="186">
        <f>+'TB-10'!AI848</f>
        <v>0</v>
      </c>
      <c r="DW49" s="186">
        <f>+'TB-10'!AH850</f>
        <v>0</v>
      </c>
      <c r="DX49" s="186">
        <f>+'TB-10'!AI850</f>
        <v>0</v>
      </c>
      <c r="DY49" s="171">
        <f t="shared" si="40"/>
        <v>0</v>
      </c>
      <c r="DZ49" s="173">
        <f t="shared" si="40"/>
        <v>0</v>
      </c>
      <c r="EA49" s="186">
        <f>+'TB-10'!AJ836</f>
        <v>0</v>
      </c>
      <c r="EB49" s="186">
        <f>+'TB-10'!AK836</f>
        <v>0</v>
      </c>
      <c r="EC49" s="186">
        <f>+'TB-10'!AJ838</f>
        <v>0</v>
      </c>
      <c r="ED49" s="186">
        <f>+'TB-10'!AK838</f>
        <v>0</v>
      </c>
      <c r="EE49" s="186">
        <f>+'TB-10'!AJ840</f>
        <v>0</v>
      </c>
      <c r="EF49" s="186">
        <f>+'TB-10'!AK840</f>
        <v>0</v>
      </c>
      <c r="EG49" s="186">
        <f>+'TB-10'!AJ842</f>
        <v>0</v>
      </c>
      <c r="EH49" s="186">
        <f>+'TB-10'!AK842</f>
        <v>0</v>
      </c>
      <c r="EI49" s="186">
        <f>+'TB-10'!AJ844</f>
        <v>0</v>
      </c>
      <c r="EJ49" s="186">
        <f>+'TB-10'!AK844</f>
        <v>0</v>
      </c>
      <c r="EK49" s="186">
        <f>+'TB-10'!AJ846</f>
        <v>0</v>
      </c>
      <c r="EL49" s="186">
        <f>+'TB-10'!AK846</f>
        <v>0</v>
      </c>
      <c r="EM49" s="186">
        <f>+'TB-10'!AJ848</f>
        <v>0</v>
      </c>
      <c r="EN49" s="186">
        <f>+'TB-10'!AK848</f>
        <v>0</v>
      </c>
      <c r="EO49" s="186">
        <f>+'TB-10'!AJ850</f>
        <v>0</v>
      </c>
      <c r="EP49" s="186">
        <f>+'TB-10'!AK850</f>
        <v>0</v>
      </c>
      <c r="EQ49" s="171">
        <f t="shared" si="41"/>
        <v>0</v>
      </c>
      <c r="ER49" s="173">
        <f t="shared" si="41"/>
        <v>0</v>
      </c>
      <c r="ES49" s="186">
        <f>+'TB-10'!B860</f>
        <v>0</v>
      </c>
      <c r="ET49" s="186">
        <f>+'TB-10'!E860</f>
        <v>0</v>
      </c>
      <c r="EU49" s="186">
        <f>+'TB-10'!H860</f>
        <v>0</v>
      </c>
      <c r="EV49" s="186">
        <f>+'TB-10'!K860</f>
        <v>0</v>
      </c>
      <c r="EW49" s="186">
        <f>+'TB-10'!N860</f>
        <v>0</v>
      </c>
      <c r="EX49" s="186">
        <f>+'TB-10'!Q860</f>
        <v>0</v>
      </c>
      <c r="EY49" s="186">
        <f>+'TB-10'!T860</f>
        <v>0</v>
      </c>
      <c r="EZ49" s="186">
        <f>+'TB-10'!W860</f>
        <v>0</v>
      </c>
      <c r="FA49" s="186">
        <f>+'TB-10'!Z860</f>
        <v>0</v>
      </c>
      <c r="FB49" s="186">
        <f>+'TB-10'!AC860</f>
        <v>0</v>
      </c>
      <c r="FC49" s="186">
        <f>+'TB-10'!AF860</f>
        <v>0</v>
      </c>
      <c r="FD49" s="186">
        <f>+'TB-10'!AI860</f>
        <v>0</v>
      </c>
      <c r="FE49" s="555">
        <f t="shared" si="42"/>
        <v>0</v>
      </c>
      <c r="FF49" s="557">
        <f>'TB-10'!X866</f>
        <v>0</v>
      </c>
      <c r="FG49" s="557">
        <f>'TB-10'!Z866</f>
        <v>0</v>
      </c>
      <c r="FH49" s="557">
        <f>'TB-10'!AB866</f>
        <v>0</v>
      </c>
      <c r="FI49" s="557">
        <f>'TB-10'!AD866</f>
        <v>0</v>
      </c>
      <c r="FJ49" s="557">
        <f>'TB-10'!AF866</f>
        <v>0</v>
      </c>
      <c r="FK49" s="557">
        <f>'TB-10'!AH866</f>
        <v>0</v>
      </c>
      <c r="FL49" s="557">
        <f>'TB-10'!X870</f>
        <v>0</v>
      </c>
      <c r="FM49" s="557">
        <f>'TB-10'!Z870</f>
        <v>0</v>
      </c>
      <c r="FN49" s="557">
        <f t="shared" si="43"/>
        <v>0</v>
      </c>
      <c r="FO49" s="557">
        <f>'TB-10'!AB870</f>
        <v>0</v>
      </c>
      <c r="FP49" s="557">
        <f>'TB-10'!AD870</f>
        <v>0</v>
      </c>
      <c r="FQ49" s="558">
        <f t="shared" si="44"/>
        <v>0</v>
      </c>
      <c r="FR49" s="557">
        <f>'TB-10'!AF870</f>
        <v>0</v>
      </c>
      <c r="FS49" s="557">
        <f>'TB-10'!AH870</f>
        <v>0</v>
      </c>
      <c r="FT49" s="557">
        <f>'TB-10'!AJ870</f>
        <v>0</v>
      </c>
      <c r="FU49" s="418">
        <f>'TB-10'!B866</f>
        <v>0</v>
      </c>
      <c r="FV49" s="557">
        <f>'TB-10'!E866</f>
        <v>0</v>
      </c>
      <c r="FW49" s="418">
        <f>'TB-10'!K866</f>
        <v>0</v>
      </c>
      <c r="FX49" s="418">
        <f>'TB-10'!N866</f>
        <v>0</v>
      </c>
      <c r="FY49" s="418">
        <f>'TB-10'!B870</f>
        <v>0</v>
      </c>
      <c r="FZ49" s="418">
        <f>'TB-10'!E870</f>
        <v>0</v>
      </c>
      <c r="GA49" s="418">
        <f>'TB-10'!K870</f>
        <v>0</v>
      </c>
      <c r="GB49" s="418">
        <f>'TB-10'!N870</f>
        <v>0</v>
      </c>
      <c r="GC49" s="418">
        <f>'TB-10'!J876</f>
        <v>0</v>
      </c>
      <c r="GD49" s="418">
        <f>'TB-10'!L876</f>
        <v>0</v>
      </c>
      <c r="GE49" s="418">
        <f>'TB-10'!J877</f>
        <v>0</v>
      </c>
      <c r="GF49" s="418">
        <f>'TB-10'!L877</f>
        <v>0</v>
      </c>
      <c r="GG49" s="418">
        <f>'TB-10'!J878</f>
        <v>0</v>
      </c>
      <c r="GH49" s="418">
        <f>'TB-10'!L878</f>
        <v>0</v>
      </c>
      <c r="GI49" s="418">
        <f>'TB-10'!J879</f>
        <v>0</v>
      </c>
      <c r="GJ49" s="418">
        <f>'TB-10'!L879</f>
        <v>0</v>
      </c>
      <c r="GK49" s="418">
        <f>'TB-10'!P876</f>
        <v>0</v>
      </c>
      <c r="GL49" s="418">
        <f>'TB-10'!R876</f>
        <v>0</v>
      </c>
      <c r="GM49" s="418">
        <f>'TB-10'!P877</f>
        <v>0</v>
      </c>
      <c r="GN49" s="418">
        <f>'TB-10'!R877</f>
        <v>0</v>
      </c>
      <c r="GO49" s="418">
        <f>'TB-10'!P878</f>
        <v>0</v>
      </c>
      <c r="GP49" s="418">
        <f>'TB-10'!R878</f>
        <v>0</v>
      </c>
      <c r="GQ49" s="418">
        <f>'TB-10'!P879</f>
        <v>0</v>
      </c>
      <c r="GR49" s="418">
        <f>'TB-10'!R879</f>
        <v>0</v>
      </c>
      <c r="GS49" s="557">
        <f>'TB-10'!J883</f>
        <v>0</v>
      </c>
      <c r="GT49" s="557">
        <f>'TB-10'!L883</f>
        <v>0</v>
      </c>
      <c r="GU49" s="557">
        <f>'TB-10'!P883</f>
        <v>0</v>
      </c>
      <c r="GV49" s="557">
        <f>'TB-10'!R883</f>
        <v>0</v>
      </c>
      <c r="GW49" s="603">
        <f>'TB-10'!W875</f>
        <v>0</v>
      </c>
      <c r="GX49" s="603">
        <f>'TB-10'!Y875</f>
        <v>0</v>
      </c>
      <c r="GY49" s="603">
        <f>'TB-10'!AA875</f>
        <v>0</v>
      </c>
      <c r="GZ49" s="603">
        <f>'TB-10'!AC875</f>
        <v>0</v>
      </c>
      <c r="HA49" s="603">
        <f>'TB-10'!AE875</f>
        <v>0</v>
      </c>
      <c r="HB49" s="603">
        <f>'TB-10'!AG875</f>
        <v>0</v>
      </c>
      <c r="HC49" s="603">
        <f>'TB-10'!AI875</f>
        <v>0</v>
      </c>
      <c r="HD49" s="603">
        <f>'TB-10'!AK875</f>
        <v>0</v>
      </c>
      <c r="HE49" s="603">
        <f>'TB-10'!AM875</f>
        <v>0</v>
      </c>
      <c r="HF49" s="603">
        <f>'TB-10'!X879</f>
        <v>0</v>
      </c>
      <c r="HG49" s="603">
        <f>'TB-10'!Z879</f>
        <v>0</v>
      </c>
      <c r="HH49" s="603">
        <f>'TB-10'!AB879</f>
        <v>0</v>
      </c>
      <c r="HI49" s="603">
        <f>'TB-10'!AE879</f>
        <v>0</v>
      </c>
      <c r="HJ49" s="603">
        <f>'TB-10'!AG879</f>
        <v>0</v>
      </c>
      <c r="HK49" s="603">
        <f>'TB-10'!AI879</f>
        <v>0</v>
      </c>
      <c r="HL49" s="419" t="str">
        <f>'TB-10'!V823</f>
        <v/>
      </c>
      <c r="HM49" s="420" t="str">
        <f>'TB-10'!V825</f>
        <v/>
      </c>
    </row>
    <row r="50" spans="1:256" x14ac:dyDescent="0.25">
      <c r="A50" s="165">
        <v>14</v>
      </c>
      <c r="B50" s="166">
        <f>+Menu!$D$6</f>
        <v>0</v>
      </c>
      <c r="C50" s="167" t="str">
        <f>+Menu!$B22</f>
        <v/>
      </c>
      <c r="D50" s="168"/>
      <c r="E50" s="186">
        <f>+'TB-10'!V904</f>
        <v>0</v>
      </c>
      <c r="F50" s="186">
        <f>+'TB-10'!W904</f>
        <v>0</v>
      </c>
      <c r="G50" s="186">
        <f>+'TB-10'!V906</f>
        <v>0</v>
      </c>
      <c r="H50" s="186">
        <f>+'TB-10'!W906</f>
        <v>0</v>
      </c>
      <c r="I50" s="186">
        <f>+'TB-10'!V908</f>
        <v>0</v>
      </c>
      <c r="J50" s="186">
        <f>+'TB-10'!W908</f>
        <v>0</v>
      </c>
      <c r="K50" s="186">
        <f>+'TB-10'!V910</f>
        <v>0</v>
      </c>
      <c r="L50" s="186">
        <f>+'TB-10'!W910</f>
        <v>0</v>
      </c>
      <c r="M50" s="186">
        <f>+'TB-10'!V912</f>
        <v>0</v>
      </c>
      <c r="N50" s="186">
        <f>+'TB-10'!W912</f>
        <v>0</v>
      </c>
      <c r="O50" s="186">
        <f>+'TB-10'!V914</f>
        <v>0</v>
      </c>
      <c r="P50" s="186">
        <f>+'TB-10'!W914</f>
        <v>0</v>
      </c>
      <c r="Q50" s="186">
        <f>+'TB-10'!V916</f>
        <v>0</v>
      </c>
      <c r="R50" s="186">
        <f>+'TB-10'!W916</f>
        <v>0</v>
      </c>
      <c r="S50" s="186">
        <f>+'TB-10'!V918</f>
        <v>0</v>
      </c>
      <c r="T50" s="186">
        <f>+'TB-10'!W918</f>
        <v>0</v>
      </c>
      <c r="U50" s="171">
        <f t="shared" si="34"/>
        <v>0</v>
      </c>
      <c r="V50" s="173">
        <f t="shared" si="34"/>
        <v>0</v>
      </c>
      <c r="W50" s="186">
        <f>+'TB-10'!X904</f>
        <v>0</v>
      </c>
      <c r="X50" s="186">
        <f>+'TB-10'!Y904</f>
        <v>0</v>
      </c>
      <c r="Y50" s="186">
        <f>+'TB-10'!X906</f>
        <v>0</v>
      </c>
      <c r="Z50" s="186">
        <f>+'TB-10'!Y906</f>
        <v>0</v>
      </c>
      <c r="AA50" s="186">
        <f>+'TB-10'!X908</f>
        <v>0</v>
      </c>
      <c r="AB50" s="186">
        <f>+'TB-10'!Y908</f>
        <v>0</v>
      </c>
      <c r="AC50" s="186">
        <f>+'TB-10'!X910</f>
        <v>0</v>
      </c>
      <c r="AD50" s="186">
        <f>+'TB-10'!Y910</f>
        <v>0</v>
      </c>
      <c r="AE50" s="186">
        <f>+'TB-10'!X912</f>
        <v>0</v>
      </c>
      <c r="AF50" s="186">
        <f>+'TB-10'!Y912</f>
        <v>0</v>
      </c>
      <c r="AG50" s="186">
        <f>+'TB-10'!X914</f>
        <v>0</v>
      </c>
      <c r="AH50" s="186">
        <f>+'TB-10'!Y914</f>
        <v>0</v>
      </c>
      <c r="AI50" s="186">
        <f>+'TB-10'!X916</f>
        <v>0</v>
      </c>
      <c r="AJ50" s="186">
        <f>+'TB-10'!Y916</f>
        <v>0</v>
      </c>
      <c r="AK50" s="186">
        <f>+'TB-10'!X918</f>
        <v>0</v>
      </c>
      <c r="AL50" s="186">
        <f>+'TB-10'!Y918</f>
        <v>0</v>
      </c>
      <c r="AM50" s="171">
        <f t="shared" si="35"/>
        <v>0</v>
      </c>
      <c r="AN50" s="173">
        <f t="shared" si="35"/>
        <v>0</v>
      </c>
      <c r="AO50" s="186">
        <f>+'TB-10'!Z904</f>
        <v>0</v>
      </c>
      <c r="AP50" s="186">
        <f>+'TB-10'!AA904</f>
        <v>0</v>
      </c>
      <c r="AQ50" s="186">
        <f>+'TB-10'!Z906</f>
        <v>0</v>
      </c>
      <c r="AR50" s="186">
        <f>+'TB-10'!AA906</f>
        <v>0</v>
      </c>
      <c r="AS50" s="186">
        <f>+'TB-10'!Z908</f>
        <v>0</v>
      </c>
      <c r="AT50" s="186">
        <f>+'TB-10'!AA908</f>
        <v>0</v>
      </c>
      <c r="AU50" s="186">
        <f>+'TB-10'!Z910</f>
        <v>0</v>
      </c>
      <c r="AV50" s="186">
        <f>+'TB-10'!AA910</f>
        <v>0</v>
      </c>
      <c r="AW50" s="186">
        <f>+'TB-10'!Z912</f>
        <v>0</v>
      </c>
      <c r="AX50" s="186">
        <f>+'TB-10'!AA912</f>
        <v>0</v>
      </c>
      <c r="AY50" s="186">
        <f>+'TB-10'!Z914</f>
        <v>0</v>
      </c>
      <c r="AZ50" s="186">
        <f>+'TB-10'!AA914</f>
        <v>0</v>
      </c>
      <c r="BA50" s="186">
        <f>+'TB-10'!Z916</f>
        <v>0</v>
      </c>
      <c r="BB50" s="186">
        <f>+'TB-10'!AA916</f>
        <v>0</v>
      </c>
      <c r="BC50" s="186">
        <f>+'TB-10'!Z918</f>
        <v>0</v>
      </c>
      <c r="BD50" s="186">
        <f>+'TB-10'!AA918</f>
        <v>0</v>
      </c>
      <c r="BE50" s="171">
        <f t="shared" si="36"/>
        <v>0</v>
      </c>
      <c r="BF50" s="173">
        <f t="shared" si="36"/>
        <v>0</v>
      </c>
      <c r="BG50" s="186">
        <f>+'TB-10'!AB904</f>
        <v>0</v>
      </c>
      <c r="BH50" s="186">
        <f>+'TB-10'!AC904</f>
        <v>0</v>
      </c>
      <c r="BI50" s="186">
        <f>+'TB-10'!AB906</f>
        <v>0</v>
      </c>
      <c r="BJ50" s="186">
        <f>+'TB-10'!AC906</f>
        <v>0</v>
      </c>
      <c r="BK50" s="186">
        <f>+'TB-10'!AB908</f>
        <v>0</v>
      </c>
      <c r="BL50" s="186">
        <f>+'TB-10'!AC908</f>
        <v>0</v>
      </c>
      <c r="BM50" s="186">
        <f>+'TB-10'!AB910</f>
        <v>0</v>
      </c>
      <c r="BN50" s="186">
        <f>+'TB-10'!AC910</f>
        <v>0</v>
      </c>
      <c r="BO50" s="186">
        <f>+'TB-10'!AB912</f>
        <v>0</v>
      </c>
      <c r="BP50" s="186">
        <f>+'TB-10'!AC912</f>
        <v>0</v>
      </c>
      <c r="BQ50" s="186">
        <f>+'TB-10'!AB914</f>
        <v>0</v>
      </c>
      <c r="BR50" s="186">
        <f>+'TB-10'!AC914</f>
        <v>0</v>
      </c>
      <c r="BS50" s="186">
        <f>+'TB-10'!AB916</f>
        <v>0</v>
      </c>
      <c r="BT50" s="186">
        <f>+'TB-10'!AC916</f>
        <v>0</v>
      </c>
      <c r="BU50" s="186">
        <f>+'TB-10'!AB918</f>
        <v>0</v>
      </c>
      <c r="BV50" s="186">
        <f>+'TB-10'!AC918</f>
        <v>0</v>
      </c>
      <c r="BW50" s="171">
        <f t="shared" si="37"/>
        <v>0</v>
      </c>
      <c r="BX50" s="173">
        <f t="shared" si="37"/>
        <v>0</v>
      </c>
      <c r="BY50" s="186">
        <f>+'TB-10'!AD904</f>
        <v>0</v>
      </c>
      <c r="BZ50" s="186">
        <f>+'TB-10'!AE904</f>
        <v>0</v>
      </c>
      <c r="CA50" s="186">
        <f>+'TB-10'!AD906</f>
        <v>0</v>
      </c>
      <c r="CB50" s="186">
        <f>+'TB-10'!AE906</f>
        <v>0</v>
      </c>
      <c r="CC50" s="186">
        <f>+'TB-10'!AD908</f>
        <v>0</v>
      </c>
      <c r="CD50" s="186">
        <f>+'TB-10'!AE908</f>
        <v>0</v>
      </c>
      <c r="CE50" s="186">
        <f>+'TB-10'!AD910</f>
        <v>0</v>
      </c>
      <c r="CF50" s="186">
        <f>+'TB-10'!AE910</f>
        <v>0</v>
      </c>
      <c r="CG50" s="186">
        <f>+'TB-10'!AD912</f>
        <v>0</v>
      </c>
      <c r="CH50" s="186">
        <f>+'TB-10'!AE912</f>
        <v>0</v>
      </c>
      <c r="CI50" s="186">
        <f>+'TB-10'!AD914</f>
        <v>0</v>
      </c>
      <c r="CJ50" s="186">
        <f>+'TB-10'!AE914</f>
        <v>0</v>
      </c>
      <c r="CK50" s="186">
        <f>+'TB-10'!AD916</f>
        <v>0</v>
      </c>
      <c r="CL50" s="186">
        <f>+'TB-10'!AE916</f>
        <v>0</v>
      </c>
      <c r="CM50" s="186">
        <f>+'TB-10'!AD918</f>
        <v>0</v>
      </c>
      <c r="CN50" s="186">
        <f>+'TB-10'!AE918</f>
        <v>0</v>
      </c>
      <c r="CO50" s="171">
        <f t="shared" si="38"/>
        <v>0</v>
      </c>
      <c r="CP50" s="173">
        <f t="shared" si="38"/>
        <v>0</v>
      </c>
      <c r="CQ50" s="186">
        <f>+'TB-10'!AF904</f>
        <v>0</v>
      </c>
      <c r="CR50" s="186">
        <f>+'TB-10'!AG904</f>
        <v>0</v>
      </c>
      <c r="CS50" s="186">
        <f>+'TB-10'!AF906</f>
        <v>0</v>
      </c>
      <c r="CT50" s="186">
        <f>+'TB-10'!AG906</f>
        <v>0</v>
      </c>
      <c r="CU50" s="186">
        <f>+'TB-10'!AF908</f>
        <v>0</v>
      </c>
      <c r="CV50" s="186">
        <f>+'TB-10'!AG908</f>
        <v>0</v>
      </c>
      <c r="CW50" s="186">
        <f>+'TB-10'!AF910</f>
        <v>0</v>
      </c>
      <c r="CX50" s="186">
        <f>+'TB-10'!AG910</f>
        <v>0</v>
      </c>
      <c r="CY50" s="186">
        <f>+'TB-10'!AF912</f>
        <v>0</v>
      </c>
      <c r="CZ50" s="186">
        <f>+'TB-10'!AG912</f>
        <v>0</v>
      </c>
      <c r="DA50" s="186">
        <f>+'TB-10'!AF914</f>
        <v>0</v>
      </c>
      <c r="DB50" s="186">
        <f>+'TB-10'!AG914</f>
        <v>0</v>
      </c>
      <c r="DC50" s="186">
        <f>+'TB-10'!AF916</f>
        <v>0</v>
      </c>
      <c r="DD50" s="186">
        <f>+'TB-10'!AG916</f>
        <v>0</v>
      </c>
      <c r="DE50" s="186">
        <f>+'TB-10'!AF918</f>
        <v>0</v>
      </c>
      <c r="DF50" s="186">
        <f>+'TB-10'!AG918</f>
        <v>0</v>
      </c>
      <c r="DG50" s="171">
        <f t="shared" si="39"/>
        <v>0</v>
      </c>
      <c r="DH50" s="173">
        <f t="shared" si="39"/>
        <v>0</v>
      </c>
      <c r="DI50" s="186">
        <f>+'TB-10'!AH904</f>
        <v>0</v>
      </c>
      <c r="DJ50" s="186">
        <f>+'TB-10'!AI904</f>
        <v>0</v>
      </c>
      <c r="DK50" s="186">
        <f>+'TB-10'!AH906</f>
        <v>0</v>
      </c>
      <c r="DL50" s="186">
        <f>+'TB-10'!AI906</f>
        <v>0</v>
      </c>
      <c r="DM50" s="186">
        <f>+'TB-10'!AH908</f>
        <v>0</v>
      </c>
      <c r="DN50" s="186">
        <f>+'TB-10'!AI908</f>
        <v>0</v>
      </c>
      <c r="DO50" s="186">
        <f>+'TB-10'!AH910</f>
        <v>0</v>
      </c>
      <c r="DP50" s="186">
        <f>+'TB-10'!AI910</f>
        <v>0</v>
      </c>
      <c r="DQ50" s="186">
        <f>+'TB-10'!AH912</f>
        <v>0</v>
      </c>
      <c r="DR50" s="186">
        <f>+'TB-10'!AI912</f>
        <v>0</v>
      </c>
      <c r="DS50" s="186">
        <f>+'TB-10'!AH914</f>
        <v>0</v>
      </c>
      <c r="DT50" s="186">
        <f>+'TB-10'!AI914</f>
        <v>0</v>
      </c>
      <c r="DU50" s="186">
        <f>+'TB-10'!AH916</f>
        <v>0</v>
      </c>
      <c r="DV50" s="186">
        <f>+'TB-10'!AI916</f>
        <v>0</v>
      </c>
      <c r="DW50" s="186">
        <f>+'TB-10'!AH918</f>
        <v>0</v>
      </c>
      <c r="DX50" s="186">
        <f>+'TB-10'!AI918</f>
        <v>0</v>
      </c>
      <c r="DY50" s="171">
        <f t="shared" si="40"/>
        <v>0</v>
      </c>
      <c r="DZ50" s="173">
        <f t="shared" si="40"/>
        <v>0</v>
      </c>
      <c r="EA50" s="186">
        <f>+'TB-10'!AJ904</f>
        <v>0</v>
      </c>
      <c r="EB50" s="186">
        <f>+'TB-10'!AK904</f>
        <v>0</v>
      </c>
      <c r="EC50" s="186">
        <f>+'TB-10'!AJ906</f>
        <v>0</v>
      </c>
      <c r="ED50" s="186">
        <f>+'TB-10'!AK906</f>
        <v>0</v>
      </c>
      <c r="EE50" s="186">
        <f>+'TB-10'!AJ908</f>
        <v>0</v>
      </c>
      <c r="EF50" s="186">
        <f>+'TB-10'!AK908</f>
        <v>0</v>
      </c>
      <c r="EG50" s="186">
        <f>+'TB-10'!AJ910</f>
        <v>0</v>
      </c>
      <c r="EH50" s="186">
        <f>+'TB-10'!AK910</f>
        <v>0</v>
      </c>
      <c r="EI50" s="186">
        <f>+'TB-10'!AJ912</f>
        <v>0</v>
      </c>
      <c r="EJ50" s="186">
        <f>+'TB-10'!AK912</f>
        <v>0</v>
      </c>
      <c r="EK50" s="186">
        <f>+'TB-10'!AJ914</f>
        <v>0</v>
      </c>
      <c r="EL50" s="186">
        <f>+'TB-10'!AK914</f>
        <v>0</v>
      </c>
      <c r="EM50" s="186">
        <f>+'TB-10'!AJ916</f>
        <v>0</v>
      </c>
      <c r="EN50" s="186">
        <f>+'TB-10'!AK916</f>
        <v>0</v>
      </c>
      <c r="EO50" s="186">
        <f>+'TB-10'!AJ918</f>
        <v>0</v>
      </c>
      <c r="EP50" s="186">
        <f>+'TB-10'!AK918</f>
        <v>0</v>
      </c>
      <c r="EQ50" s="171">
        <f t="shared" si="41"/>
        <v>0</v>
      </c>
      <c r="ER50" s="173">
        <f t="shared" si="41"/>
        <v>0</v>
      </c>
      <c r="ES50" s="186">
        <f>+'TB-10'!B928</f>
        <v>0</v>
      </c>
      <c r="ET50" s="186">
        <f>+'TB-10'!E928</f>
        <v>0</v>
      </c>
      <c r="EU50" s="186">
        <f>+'TB-10'!H928</f>
        <v>0</v>
      </c>
      <c r="EV50" s="186">
        <f>+'TB-10'!K928</f>
        <v>0</v>
      </c>
      <c r="EW50" s="186">
        <f>+'TB-10'!N928</f>
        <v>0</v>
      </c>
      <c r="EX50" s="186">
        <f>+'TB-10'!Q928</f>
        <v>0</v>
      </c>
      <c r="EY50" s="186">
        <f>+'TB-10'!T928</f>
        <v>0</v>
      </c>
      <c r="EZ50" s="186">
        <f>+'TB-10'!W928</f>
        <v>0</v>
      </c>
      <c r="FA50" s="186">
        <f>+'TB-10'!Z928</f>
        <v>0</v>
      </c>
      <c r="FB50" s="186">
        <f>+'TB-10'!AC928</f>
        <v>0</v>
      </c>
      <c r="FC50" s="186">
        <f>+'TB-10'!AF928</f>
        <v>0</v>
      </c>
      <c r="FD50" s="186">
        <f>+'TB-10'!AI928</f>
        <v>0</v>
      </c>
      <c r="FE50" s="555">
        <f t="shared" si="42"/>
        <v>0</v>
      </c>
      <c r="FF50" s="557">
        <f>'TB-10'!X934</f>
        <v>0</v>
      </c>
      <c r="FG50" s="557">
        <f>'TB-10'!Z934</f>
        <v>0</v>
      </c>
      <c r="FH50" s="557">
        <f>'TB-10'!AB934</f>
        <v>0</v>
      </c>
      <c r="FI50" s="557">
        <f>'TB-10'!AD934</f>
        <v>0</v>
      </c>
      <c r="FJ50" s="557">
        <f>'TB-10'!AF934</f>
        <v>0</v>
      </c>
      <c r="FK50" s="557">
        <f>'TB-10'!AH934</f>
        <v>0</v>
      </c>
      <c r="FL50" s="557">
        <f>'TB-10'!X938</f>
        <v>0</v>
      </c>
      <c r="FM50" s="557">
        <f>'TB-10'!Z938</f>
        <v>0</v>
      </c>
      <c r="FN50" s="557">
        <f t="shared" si="43"/>
        <v>0</v>
      </c>
      <c r="FO50" s="557">
        <f>'TB-10'!AB938</f>
        <v>0</v>
      </c>
      <c r="FP50" s="557">
        <f>'TB-10'!AD938</f>
        <v>0</v>
      </c>
      <c r="FQ50" s="558">
        <f t="shared" si="44"/>
        <v>0</v>
      </c>
      <c r="FR50" s="557">
        <f>'TB-10'!AF938</f>
        <v>0</v>
      </c>
      <c r="FS50" s="557">
        <f>'TB-10'!AH938</f>
        <v>0</v>
      </c>
      <c r="FT50" s="557">
        <f>'TB-10'!AJ938</f>
        <v>0</v>
      </c>
      <c r="FU50" s="418">
        <f>'TB-10'!B934</f>
        <v>0</v>
      </c>
      <c r="FV50" s="557">
        <f>'TB-10'!E934</f>
        <v>0</v>
      </c>
      <c r="FW50" s="418">
        <f>'TB-10'!K934</f>
        <v>0</v>
      </c>
      <c r="FX50" s="418">
        <f>'TB-10'!N934</f>
        <v>0</v>
      </c>
      <c r="FY50" s="418">
        <f>'TB-10'!B938</f>
        <v>0</v>
      </c>
      <c r="FZ50" s="418">
        <f>'TB-10'!E938</f>
        <v>0</v>
      </c>
      <c r="GA50" s="418">
        <f>'TB-10'!K938</f>
        <v>0</v>
      </c>
      <c r="GB50" s="418">
        <f>'TB-10'!N938</f>
        <v>0</v>
      </c>
      <c r="GC50" s="418">
        <f>'TB-10'!J944</f>
        <v>0</v>
      </c>
      <c r="GD50" s="418">
        <f>'TB-10'!L944</f>
        <v>0</v>
      </c>
      <c r="GE50" s="418">
        <f>'TB-10'!J945</f>
        <v>0</v>
      </c>
      <c r="GF50" s="418">
        <f>'TB-10'!L945</f>
        <v>0</v>
      </c>
      <c r="GG50" s="418">
        <f>'TB-10'!J946</f>
        <v>0</v>
      </c>
      <c r="GH50" s="418">
        <f>'TB-10'!L946</f>
        <v>0</v>
      </c>
      <c r="GI50" s="418">
        <f>'TB-10'!J947</f>
        <v>0</v>
      </c>
      <c r="GJ50" s="418">
        <f>'TB-10'!L947</f>
        <v>0</v>
      </c>
      <c r="GK50" s="418">
        <f>'TB-10'!P944</f>
        <v>0</v>
      </c>
      <c r="GL50" s="418">
        <f>'TB-10'!R944</f>
        <v>0</v>
      </c>
      <c r="GM50" s="418">
        <f>'TB-10'!P945</f>
        <v>0</v>
      </c>
      <c r="GN50" s="418">
        <f>'TB-10'!R945</f>
        <v>0</v>
      </c>
      <c r="GO50" s="418">
        <f>'TB-10'!P946</f>
        <v>0</v>
      </c>
      <c r="GP50" s="418">
        <f>'TB-10'!R946</f>
        <v>0</v>
      </c>
      <c r="GQ50" s="418">
        <f>'TB-10'!P947</f>
        <v>0</v>
      </c>
      <c r="GR50" s="418">
        <f>'TB-10'!R947</f>
        <v>0</v>
      </c>
      <c r="GS50" s="557">
        <f>'TB-10'!J951</f>
        <v>0</v>
      </c>
      <c r="GT50" s="557">
        <f>'TB-10'!L951</f>
        <v>0</v>
      </c>
      <c r="GU50" s="557">
        <f>'TB-10'!P951</f>
        <v>0</v>
      </c>
      <c r="GV50" s="557">
        <f>'TB-10'!R951</f>
        <v>0</v>
      </c>
      <c r="GW50" s="603">
        <f>'TB-10'!W943</f>
        <v>0</v>
      </c>
      <c r="GX50" s="603">
        <f>'TB-10'!Y943</f>
        <v>0</v>
      </c>
      <c r="GY50" s="603">
        <f>'TB-10'!AA943</f>
        <v>0</v>
      </c>
      <c r="GZ50" s="603">
        <f>'TB-10'!AC943</f>
        <v>0</v>
      </c>
      <c r="HA50" s="603">
        <f>'TB-10'!AE943</f>
        <v>0</v>
      </c>
      <c r="HB50" s="603">
        <f>'TB-10'!AG943</f>
        <v>0</v>
      </c>
      <c r="HC50" s="603">
        <f>'TB-10'!AI943</f>
        <v>0</v>
      </c>
      <c r="HD50" s="603">
        <f>'TB-10'!AK943</f>
        <v>0</v>
      </c>
      <c r="HE50" s="603">
        <f>'TB-10'!AM943</f>
        <v>0</v>
      </c>
      <c r="HF50" s="603">
        <f>'TB-10'!X947</f>
        <v>0</v>
      </c>
      <c r="HG50" s="603">
        <f>'TB-10'!Z947</f>
        <v>0</v>
      </c>
      <c r="HH50" s="603">
        <f>'TB-10'!AB947</f>
        <v>0</v>
      </c>
      <c r="HI50" s="603">
        <f>'TB-10'!AE947</f>
        <v>0</v>
      </c>
      <c r="HJ50" s="603">
        <f>'TB-10'!AG947</f>
        <v>0</v>
      </c>
      <c r="HK50" s="603">
        <f>'TB-10'!AI947</f>
        <v>0</v>
      </c>
      <c r="HL50" s="419" t="str">
        <f>'TB-10'!V891</f>
        <v/>
      </c>
      <c r="HM50" s="420" t="str">
        <f>'TB-10'!V893</f>
        <v/>
      </c>
    </row>
    <row r="51" spans="1:256" x14ac:dyDescent="0.25">
      <c r="A51" s="165">
        <v>15</v>
      </c>
      <c r="B51" s="166">
        <f>+Menu!$D$6</f>
        <v>0</v>
      </c>
      <c r="C51" s="167" t="str">
        <f>+Menu!$B23</f>
        <v/>
      </c>
      <c r="D51" s="168"/>
      <c r="E51" s="186">
        <f>+'TB-10'!V972</f>
        <v>0</v>
      </c>
      <c r="F51" s="186">
        <f>+'TB-10'!W972</f>
        <v>0</v>
      </c>
      <c r="G51" s="186">
        <f>+'TB-10'!V974</f>
        <v>0</v>
      </c>
      <c r="H51" s="186">
        <f>+'TB-10'!W974</f>
        <v>0</v>
      </c>
      <c r="I51" s="186">
        <f>+'TB-10'!V976</f>
        <v>0</v>
      </c>
      <c r="J51" s="186">
        <f>+'TB-10'!W976</f>
        <v>0</v>
      </c>
      <c r="K51" s="186">
        <f>+'TB-10'!V978</f>
        <v>0</v>
      </c>
      <c r="L51" s="186">
        <f>+'TB-10'!W978</f>
        <v>0</v>
      </c>
      <c r="M51" s="186">
        <f>+'TB-10'!V980</f>
        <v>0</v>
      </c>
      <c r="N51" s="186">
        <f>+'TB-10'!W980</f>
        <v>0</v>
      </c>
      <c r="O51" s="186">
        <f>+'TB-10'!V982</f>
        <v>0</v>
      </c>
      <c r="P51" s="186">
        <f>+'TB-10'!W982</f>
        <v>0</v>
      </c>
      <c r="Q51" s="186">
        <f>+'TB-10'!V984</f>
        <v>0</v>
      </c>
      <c r="R51" s="186">
        <f>+'TB-10'!W984</f>
        <v>0</v>
      </c>
      <c r="S51" s="186">
        <f>+'TB-10'!V986</f>
        <v>0</v>
      </c>
      <c r="T51" s="186">
        <f>+'TB-10'!W986</f>
        <v>0</v>
      </c>
      <c r="U51" s="171">
        <f t="shared" si="34"/>
        <v>0</v>
      </c>
      <c r="V51" s="173">
        <f t="shared" si="34"/>
        <v>0</v>
      </c>
      <c r="W51" s="186">
        <f>+'TB-10'!X972</f>
        <v>0</v>
      </c>
      <c r="X51" s="186">
        <f>+'TB-10'!Y972</f>
        <v>0</v>
      </c>
      <c r="Y51" s="186">
        <f>+'TB-10'!X974</f>
        <v>0</v>
      </c>
      <c r="Z51" s="186">
        <f>+'TB-10'!Y974</f>
        <v>0</v>
      </c>
      <c r="AA51" s="186">
        <f>+'TB-10'!X976</f>
        <v>0</v>
      </c>
      <c r="AB51" s="186">
        <f>+'TB-10'!Y976</f>
        <v>0</v>
      </c>
      <c r="AC51" s="186">
        <f>+'TB-10'!X978</f>
        <v>0</v>
      </c>
      <c r="AD51" s="186">
        <f>+'TB-10'!Y978</f>
        <v>0</v>
      </c>
      <c r="AE51" s="186">
        <f>+'TB-10'!X980</f>
        <v>0</v>
      </c>
      <c r="AF51" s="186">
        <f>+'TB-10'!Y980</f>
        <v>0</v>
      </c>
      <c r="AG51" s="186">
        <f>+'TB-10'!X982</f>
        <v>0</v>
      </c>
      <c r="AH51" s="186">
        <f>+'TB-10'!Y982</f>
        <v>0</v>
      </c>
      <c r="AI51" s="186">
        <f>+'TB-10'!X984</f>
        <v>0</v>
      </c>
      <c r="AJ51" s="186">
        <f>+'TB-10'!Y984</f>
        <v>0</v>
      </c>
      <c r="AK51" s="186">
        <f>+'TB-10'!X986</f>
        <v>0</v>
      </c>
      <c r="AL51" s="186">
        <f>+'TB-10'!Y986</f>
        <v>0</v>
      </c>
      <c r="AM51" s="171">
        <f t="shared" si="35"/>
        <v>0</v>
      </c>
      <c r="AN51" s="173">
        <f t="shared" si="35"/>
        <v>0</v>
      </c>
      <c r="AO51" s="186">
        <f>+'TB-10'!Z972</f>
        <v>0</v>
      </c>
      <c r="AP51" s="186">
        <f>+'TB-10'!AA972</f>
        <v>0</v>
      </c>
      <c r="AQ51" s="186">
        <f>+'TB-10'!Z974</f>
        <v>0</v>
      </c>
      <c r="AR51" s="186">
        <f>+'TB-10'!AA974</f>
        <v>0</v>
      </c>
      <c r="AS51" s="186">
        <f>+'TB-10'!Z976</f>
        <v>0</v>
      </c>
      <c r="AT51" s="186">
        <f>+'TB-10'!AA976</f>
        <v>0</v>
      </c>
      <c r="AU51" s="186">
        <f>+'TB-10'!Z978</f>
        <v>0</v>
      </c>
      <c r="AV51" s="186">
        <f>+'TB-10'!AA978</f>
        <v>0</v>
      </c>
      <c r="AW51" s="186">
        <f>+'TB-10'!Z980</f>
        <v>0</v>
      </c>
      <c r="AX51" s="186">
        <f>+'TB-10'!AA980</f>
        <v>0</v>
      </c>
      <c r="AY51" s="186">
        <f>+'TB-10'!Z982</f>
        <v>0</v>
      </c>
      <c r="AZ51" s="186">
        <f>+'TB-10'!AA982</f>
        <v>0</v>
      </c>
      <c r="BA51" s="186">
        <f>+'TB-10'!Z984</f>
        <v>0</v>
      </c>
      <c r="BB51" s="186">
        <f>+'TB-10'!AA984</f>
        <v>0</v>
      </c>
      <c r="BC51" s="186">
        <f>+'TB-10'!Z986</f>
        <v>0</v>
      </c>
      <c r="BD51" s="186">
        <f>+'TB-10'!AA986</f>
        <v>0</v>
      </c>
      <c r="BE51" s="171">
        <f t="shared" si="36"/>
        <v>0</v>
      </c>
      <c r="BF51" s="173">
        <f t="shared" si="36"/>
        <v>0</v>
      </c>
      <c r="BG51" s="186">
        <f>+'TB-10'!AB972</f>
        <v>0</v>
      </c>
      <c r="BH51" s="186">
        <f>+'TB-10'!AC972</f>
        <v>0</v>
      </c>
      <c r="BI51" s="186">
        <f>+'TB-10'!AB974</f>
        <v>0</v>
      </c>
      <c r="BJ51" s="186">
        <f>+'TB-10'!AC974</f>
        <v>0</v>
      </c>
      <c r="BK51" s="186">
        <f>+'TB-10'!AB976</f>
        <v>0</v>
      </c>
      <c r="BL51" s="186">
        <f>+'TB-10'!AC976</f>
        <v>0</v>
      </c>
      <c r="BM51" s="186">
        <f>+'TB-10'!AB978</f>
        <v>0</v>
      </c>
      <c r="BN51" s="186">
        <f>+'TB-10'!AC978</f>
        <v>0</v>
      </c>
      <c r="BO51" s="186">
        <f>+'TB-10'!AB980</f>
        <v>0</v>
      </c>
      <c r="BP51" s="186">
        <f>+'TB-10'!AC980</f>
        <v>0</v>
      </c>
      <c r="BQ51" s="186">
        <f>+'TB-10'!AB982</f>
        <v>0</v>
      </c>
      <c r="BR51" s="186">
        <f>+'TB-10'!AC982</f>
        <v>0</v>
      </c>
      <c r="BS51" s="186">
        <f>+'TB-10'!AB984</f>
        <v>0</v>
      </c>
      <c r="BT51" s="186">
        <f>+'TB-10'!AC984</f>
        <v>0</v>
      </c>
      <c r="BU51" s="186">
        <f>+'TB-10'!AB986</f>
        <v>0</v>
      </c>
      <c r="BV51" s="186">
        <f>+'TB-10'!AC986</f>
        <v>0</v>
      </c>
      <c r="BW51" s="171">
        <f t="shared" si="37"/>
        <v>0</v>
      </c>
      <c r="BX51" s="173">
        <f t="shared" si="37"/>
        <v>0</v>
      </c>
      <c r="BY51" s="186">
        <f>+'TB-10'!AD972</f>
        <v>0</v>
      </c>
      <c r="BZ51" s="186">
        <f>+'TB-10'!AE972</f>
        <v>0</v>
      </c>
      <c r="CA51" s="186">
        <f>+'TB-10'!AD974</f>
        <v>0</v>
      </c>
      <c r="CB51" s="186">
        <f>+'TB-10'!AE974</f>
        <v>0</v>
      </c>
      <c r="CC51" s="186">
        <f>+'TB-10'!AD976</f>
        <v>0</v>
      </c>
      <c r="CD51" s="186">
        <f>+'TB-10'!AE976</f>
        <v>0</v>
      </c>
      <c r="CE51" s="186">
        <f>+'TB-10'!AD978</f>
        <v>0</v>
      </c>
      <c r="CF51" s="186">
        <f>+'TB-10'!AE978</f>
        <v>0</v>
      </c>
      <c r="CG51" s="186">
        <f>+'TB-10'!AD980</f>
        <v>0</v>
      </c>
      <c r="CH51" s="186">
        <f>+'TB-10'!AE980</f>
        <v>0</v>
      </c>
      <c r="CI51" s="186">
        <f>+'TB-10'!AD982</f>
        <v>0</v>
      </c>
      <c r="CJ51" s="186">
        <f>+'TB-10'!AE982</f>
        <v>0</v>
      </c>
      <c r="CK51" s="186">
        <f>+'TB-10'!AD984</f>
        <v>0</v>
      </c>
      <c r="CL51" s="186">
        <f>+'TB-10'!AE984</f>
        <v>0</v>
      </c>
      <c r="CM51" s="186">
        <f>+'TB-10'!AD986</f>
        <v>0</v>
      </c>
      <c r="CN51" s="186">
        <f>+'TB-10'!AE986</f>
        <v>0</v>
      </c>
      <c r="CO51" s="171">
        <f t="shared" si="38"/>
        <v>0</v>
      </c>
      <c r="CP51" s="173">
        <f t="shared" si="38"/>
        <v>0</v>
      </c>
      <c r="CQ51" s="186">
        <f>+'TB-10'!AF972</f>
        <v>0</v>
      </c>
      <c r="CR51" s="186">
        <f>+'TB-10'!AG972</f>
        <v>0</v>
      </c>
      <c r="CS51" s="186">
        <f>+'TB-10'!AF974</f>
        <v>0</v>
      </c>
      <c r="CT51" s="186">
        <f>+'TB-10'!AG974</f>
        <v>0</v>
      </c>
      <c r="CU51" s="186">
        <f>+'TB-10'!AF976</f>
        <v>0</v>
      </c>
      <c r="CV51" s="186">
        <f>+'TB-10'!AG976</f>
        <v>0</v>
      </c>
      <c r="CW51" s="186">
        <f>+'TB-10'!AF978</f>
        <v>0</v>
      </c>
      <c r="CX51" s="186">
        <f>+'TB-10'!AG978</f>
        <v>0</v>
      </c>
      <c r="CY51" s="186">
        <f>+'TB-10'!AF980</f>
        <v>0</v>
      </c>
      <c r="CZ51" s="186">
        <f>+'TB-10'!AG980</f>
        <v>0</v>
      </c>
      <c r="DA51" s="186">
        <f>+'TB-10'!AF982</f>
        <v>0</v>
      </c>
      <c r="DB51" s="186">
        <f>+'TB-10'!AG982</f>
        <v>0</v>
      </c>
      <c r="DC51" s="186">
        <f>+'TB-10'!AF984</f>
        <v>0</v>
      </c>
      <c r="DD51" s="186">
        <f>+'TB-10'!AG984</f>
        <v>0</v>
      </c>
      <c r="DE51" s="186">
        <f>+'TB-10'!AF986</f>
        <v>0</v>
      </c>
      <c r="DF51" s="186">
        <f>+'TB-10'!AG986</f>
        <v>0</v>
      </c>
      <c r="DG51" s="171">
        <f t="shared" si="39"/>
        <v>0</v>
      </c>
      <c r="DH51" s="173">
        <f t="shared" si="39"/>
        <v>0</v>
      </c>
      <c r="DI51" s="186">
        <f>+'TB-10'!AH972</f>
        <v>0</v>
      </c>
      <c r="DJ51" s="186">
        <f>+'TB-10'!AI972</f>
        <v>0</v>
      </c>
      <c r="DK51" s="186">
        <f>+'TB-10'!AH974</f>
        <v>0</v>
      </c>
      <c r="DL51" s="186">
        <f>+'TB-10'!AI974</f>
        <v>0</v>
      </c>
      <c r="DM51" s="186">
        <f>+'TB-10'!AH976</f>
        <v>0</v>
      </c>
      <c r="DN51" s="186">
        <f>+'TB-10'!AI976</f>
        <v>0</v>
      </c>
      <c r="DO51" s="186">
        <f>+'TB-10'!AH978</f>
        <v>0</v>
      </c>
      <c r="DP51" s="186">
        <f>+'TB-10'!AI978</f>
        <v>0</v>
      </c>
      <c r="DQ51" s="186">
        <f>+'TB-10'!AH980</f>
        <v>0</v>
      </c>
      <c r="DR51" s="186">
        <f>+'TB-10'!AI980</f>
        <v>0</v>
      </c>
      <c r="DS51" s="186">
        <f>+'TB-10'!AH982</f>
        <v>0</v>
      </c>
      <c r="DT51" s="186">
        <f>+'TB-10'!AI982</f>
        <v>0</v>
      </c>
      <c r="DU51" s="186">
        <f>+'TB-10'!AH984</f>
        <v>0</v>
      </c>
      <c r="DV51" s="186">
        <f>+'TB-10'!AI984</f>
        <v>0</v>
      </c>
      <c r="DW51" s="186">
        <f>+'TB-10'!AH986</f>
        <v>0</v>
      </c>
      <c r="DX51" s="186">
        <f>+'TB-10'!AI986</f>
        <v>0</v>
      </c>
      <c r="DY51" s="171">
        <f t="shared" si="40"/>
        <v>0</v>
      </c>
      <c r="DZ51" s="173">
        <f t="shared" si="40"/>
        <v>0</v>
      </c>
      <c r="EA51" s="186">
        <f>+'TB-10'!AJ972</f>
        <v>0</v>
      </c>
      <c r="EB51" s="186">
        <f>+'TB-10'!AK972</f>
        <v>0</v>
      </c>
      <c r="EC51" s="186">
        <f>+'TB-10'!AJ974</f>
        <v>0</v>
      </c>
      <c r="ED51" s="186">
        <f>+'TB-10'!AK974</f>
        <v>0</v>
      </c>
      <c r="EE51" s="186">
        <f>+'TB-10'!AJ976</f>
        <v>0</v>
      </c>
      <c r="EF51" s="186">
        <f>+'TB-10'!AK976</f>
        <v>0</v>
      </c>
      <c r="EG51" s="186">
        <f>+'TB-10'!AJ978</f>
        <v>0</v>
      </c>
      <c r="EH51" s="186">
        <f>+'TB-10'!AK978</f>
        <v>0</v>
      </c>
      <c r="EI51" s="186">
        <f>+'TB-10'!AJ980</f>
        <v>0</v>
      </c>
      <c r="EJ51" s="186">
        <f>+'TB-10'!AK980</f>
        <v>0</v>
      </c>
      <c r="EK51" s="186">
        <f>+'TB-10'!AJ982</f>
        <v>0</v>
      </c>
      <c r="EL51" s="186">
        <f>+'TB-10'!AK982</f>
        <v>0</v>
      </c>
      <c r="EM51" s="186">
        <f>+'TB-10'!AJ984</f>
        <v>0</v>
      </c>
      <c r="EN51" s="186">
        <f>+'TB-10'!AK984</f>
        <v>0</v>
      </c>
      <c r="EO51" s="186">
        <f>+'TB-10'!AJ986</f>
        <v>0</v>
      </c>
      <c r="EP51" s="186">
        <f>+'TB-10'!AK986</f>
        <v>0</v>
      </c>
      <c r="EQ51" s="171">
        <f t="shared" si="41"/>
        <v>0</v>
      </c>
      <c r="ER51" s="173">
        <f t="shared" si="41"/>
        <v>0</v>
      </c>
      <c r="ES51" s="186">
        <f>+'TB-10'!B996</f>
        <v>0</v>
      </c>
      <c r="ET51" s="186">
        <f>+'TB-10'!E996</f>
        <v>0</v>
      </c>
      <c r="EU51" s="186">
        <f>+'TB-10'!H996</f>
        <v>0</v>
      </c>
      <c r="EV51" s="186">
        <f>+'TB-10'!K996</f>
        <v>0</v>
      </c>
      <c r="EW51" s="186">
        <f>+'TB-10'!N996</f>
        <v>0</v>
      </c>
      <c r="EX51" s="186">
        <f>+'TB-10'!Q996</f>
        <v>0</v>
      </c>
      <c r="EY51" s="186">
        <f>+'TB-10'!T996</f>
        <v>0</v>
      </c>
      <c r="EZ51" s="186">
        <f>+'TB-10'!W996</f>
        <v>0</v>
      </c>
      <c r="FA51" s="186">
        <f>+'TB-10'!Z996</f>
        <v>0</v>
      </c>
      <c r="FB51" s="186">
        <f>+'TB-10'!AC996</f>
        <v>0</v>
      </c>
      <c r="FC51" s="186">
        <f>+'TB-10'!AF996</f>
        <v>0</v>
      </c>
      <c r="FD51" s="186">
        <f>+'TB-10'!AI996</f>
        <v>0</v>
      </c>
      <c r="FE51" s="555">
        <f t="shared" si="42"/>
        <v>0</v>
      </c>
      <c r="FF51" s="557">
        <f>'TB-10'!X1002</f>
        <v>0</v>
      </c>
      <c r="FG51" s="557">
        <f>'TB-10'!Z1002</f>
        <v>0</v>
      </c>
      <c r="FH51" s="557">
        <f>'TB-10'!AB1002</f>
        <v>0</v>
      </c>
      <c r="FI51" s="557">
        <f>'TB-10'!AD1002</f>
        <v>0</v>
      </c>
      <c r="FJ51" s="557">
        <f>'TB-10'!AF1002</f>
        <v>0</v>
      </c>
      <c r="FK51" s="557">
        <f>'TB-10'!AH1002</f>
        <v>0</v>
      </c>
      <c r="FL51" s="557">
        <f>'TB-10'!X1006</f>
        <v>0</v>
      </c>
      <c r="FM51" s="557">
        <f>'TB-10'!Z1006</f>
        <v>0</v>
      </c>
      <c r="FN51" s="557">
        <f t="shared" si="43"/>
        <v>0</v>
      </c>
      <c r="FO51" s="557">
        <f>'TB-10'!AB1006</f>
        <v>0</v>
      </c>
      <c r="FP51" s="557">
        <f>'TB-10'!AD1006</f>
        <v>0</v>
      </c>
      <c r="FQ51" s="558">
        <f t="shared" si="44"/>
        <v>0</v>
      </c>
      <c r="FR51" s="557">
        <f>'TB-10'!AF1006</f>
        <v>0</v>
      </c>
      <c r="FS51" s="557">
        <f>'TB-10'!AH1006</f>
        <v>0</v>
      </c>
      <c r="FT51" s="557">
        <f>'TB-10'!AJ1006</f>
        <v>0</v>
      </c>
      <c r="FU51" s="418">
        <f>'TB-10'!B1002</f>
        <v>0</v>
      </c>
      <c r="FV51" s="557">
        <f>'TB-10'!E1002</f>
        <v>0</v>
      </c>
      <c r="FW51" s="418">
        <f>'TB-10'!K1002</f>
        <v>0</v>
      </c>
      <c r="FX51" s="418">
        <f>'TB-10'!N1002</f>
        <v>0</v>
      </c>
      <c r="FY51" s="418">
        <f>'TB-10'!B1006</f>
        <v>0</v>
      </c>
      <c r="FZ51" s="418">
        <f>'TB-10'!E1006</f>
        <v>0</v>
      </c>
      <c r="GA51" s="418">
        <f>'TB-10'!K1006</f>
        <v>0</v>
      </c>
      <c r="GB51" s="418">
        <f>'TB-10'!N1006</f>
        <v>0</v>
      </c>
      <c r="GC51" s="418">
        <f>'TB-10'!J1012</f>
        <v>0</v>
      </c>
      <c r="GD51" s="418">
        <f>'TB-10'!L1012</f>
        <v>0</v>
      </c>
      <c r="GE51" s="418">
        <f>'TB-10'!J1013</f>
        <v>0</v>
      </c>
      <c r="GF51" s="418">
        <f>'TB-10'!L1013</f>
        <v>0</v>
      </c>
      <c r="GG51" s="418">
        <f>'TB-10'!J1014</f>
        <v>0</v>
      </c>
      <c r="GH51" s="418">
        <f>'TB-10'!L1014</f>
        <v>0</v>
      </c>
      <c r="GI51" s="418">
        <f>'TB-10'!J1015</f>
        <v>0</v>
      </c>
      <c r="GJ51" s="418">
        <f>'TB-10'!L1015</f>
        <v>0</v>
      </c>
      <c r="GK51" s="418">
        <f>'TB-10'!P1012</f>
        <v>0</v>
      </c>
      <c r="GL51" s="418">
        <f>'TB-10'!R1012</f>
        <v>0</v>
      </c>
      <c r="GM51" s="418">
        <f>'TB-10'!P1013</f>
        <v>0</v>
      </c>
      <c r="GN51" s="418">
        <f>'TB-10'!R1013</f>
        <v>0</v>
      </c>
      <c r="GO51" s="418">
        <f>'TB-10'!P1014</f>
        <v>0</v>
      </c>
      <c r="GP51" s="418">
        <f>'TB-10'!R1014</f>
        <v>0</v>
      </c>
      <c r="GQ51" s="418">
        <f>'TB-10'!P1015</f>
        <v>0</v>
      </c>
      <c r="GR51" s="418">
        <f>'TB-10'!R1015</f>
        <v>0</v>
      </c>
      <c r="GS51" s="557">
        <f>'TB-10'!J1019</f>
        <v>0</v>
      </c>
      <c r="GT51" s="557">
        <f>'TB-10'!L1019</f>
        <v>0</v>
      </c>
      <c r="GU51" s="557">
        <f>'TB-10'!P1019</f>
        <v>0</v>
      </c>
      <c r="GV51" s="557">
        <f>'TB-10'!R1019</f>
        <v>0</v>
      </c>
      <c r="GW51" s="603">
        <f>'TB-10'!W1011</f>
        <v>0</v>
      </c>
      <c r="GX51" s="603">
        <f>'TB-10'!Y1011</f>
        <v>0</v>
      </c>
      <c r="GY51" s="603">
        <f>'TB-10'!AA1011</f>
        <v>0</v>
      </c>
      <c r="GZ51" s="603">
        <f>'TB-10'!AC1011</f>
        <v>0</v>
      </c>
      <c r="HA51" s="603">
        <f>'TB-10'!AE1011</f>
        <v>0</v>
      </c>
      <c r="HB51" s="603">
        <f>'TB-10'!AG1011</f>
        <v>0</v>
      </c>
      <c r="HC51" s="603">
        <f>'TB-10'!AI1011</f>
        <v>0</v>
      </c>
      <c r="HD51" s="603">
        <f>'TB-10'!AK1011</f>
        <v>0</v>
      </c>
      <c r="HE51" s="603">
        <f>'TB-10'!AM1011</f>
        <v>0</v>
      </c>
      <c r="HF51" s="603">
        <f>'TB-10'!X1015</f>
        <v>0</v>
      </c>
      <c r="HG51" s="603">
        <f>'TB-10'!Z1015</f>
        <v>0</v>
      </c>
      <c r="HH51" s="603">
        <f>'TB-10'!AB1015</f>
        <v>0</v>
      </c>
      <c r="HI51" s="603">
        <f>'TB-10'!AE1015</f>
        <v>0</v>
      </c>
      <c r="HJ51" s="603">
        <f>'TB-10'!AG1015</f>
        <v>0</v>
      </c>
      <c r="HK51" s="603">
        <f>'TB-10'!AI1015</f>
        <v>0</v>
      </c>
      <c r="HL51" s="419" t="str">
        <f>'TB-10'!V959</f>
        <v/>
      </c>
      <c r="HM51" s="420" t="str">
        <f>'TB-10'!V961</f>
        <v/>
      </c>
    </row>
    <row r="52" spans="1:256" x14ac:dyDescent="0.25">
      <c r="A52" s="165">
        <v>16</v>
      </c>
      <c r="B52" s="166">
        <f>+Menu!$D$6</f>
        <v>0</v>
      </c>
      <c r="C52" s="167" t="str">
        <f>+Menu!$B24</f>
        <v/>
      </c>
      <c r="D52" s="168"/>
      <c r="E52" s="186">
        <f>+'TB-10'!V1040</f>
        <v>0</v>
      </c>
      <c r="F52" s="186">
        <f>+'TB-10'!W1040</f>
        <v>0</v>
      </c>
      <c r="G52" s="186">
        <f>+'TB-10'!V1042</f>
        <v>0</v>
      </c>
      <c r="H52" s="186">
        <f>+'TB-10'!W1042</f>
        <v>0</v>
      </c>
      <c r="I52" s="186">
        <f>+'TB-10'!V1044</f>
        <v>0</v>
      </c>
      <c r="J52" s="186">
        <f>+'TB-10'!W1044</f>
        <v>0</v>
      </c>
      <c r="K52" s="186">
        <f>+'TB-10'!V1046</f>
        <v>0</v>
      </c>
      <c r="L52" s="186">
        <f>+'TB-10'!W1046</f>
        <v>0</v>
      </c>
      <c r="M52" s="186">
        <f>+'TB-10'!V1048</f>
        <v>0</v>
      </c>
      <c r="N52" s="186">
        <f>+'TB-10'!W1048</f>
        <v>0</v>
      </c>
      <c r="O52" s="186">
        <f>+'TB-10'!V1050</f>
        <v>0</v>
      </c>
      <c r="P52" s="186">
        <f>+'TB-10'!W1050</f>
        <v>0</v>
      </c>
      <c r="Q52" s="186">
        <f>+'TB-10'!V1052</f>
        <v>0</v>
      </c>
      <c r="R52" s="186">
        <f>+'TB-10'!W1052</f>
        <v>0</v>
      </c>
      <c r="S52" s="186">
        <f>+'TB-10'!V1054</f>
        <v>0</v>
      </c>
      <c r="T52" s="186">
        <f>+'TB-10'!W1054</f>
        <v>0</v>
      </c>
      <c r="U52" s="171">
        <f t="shared" si="34"/>
        <v>0</v>
      </c>
      <c r="V52" s="173">
        <f t="shared" si="34"/>
        <v>0</v>
      </c>
      <c r="W52" s="186">
        <f>+'TB-10'!X1040</f>
        <v>0</v>
      </c>
      <c r="X52" s="186">
        <f>+'TB-10'!Y1040</f>
        <v>0</v>
      </c>
      <c r="Y52" s="186">
        <f>+'TB-10'!X1042</f>
        <v>0</v>
      </c>
      <c r="Z52" s="186">
        <f>+'TB-10'!Y1042</f>
        <v>0</v>
      </c>
      <c r="AA52" s="186">
        <f>+'TB-10'!X1044</f>
        <v>0</v>
      </c>
      <c r="AB52" s="186">
        <f>+'TB-10'!Y1044</f>
        <v>0</v>
      </c>
      <c r="AC52" s="186">
        <f>+'TB-10'!X1046</f>
        <v>0</v>
      </c>
      <c r="AD52" s="186">
        <f>+'TB-10'!Y1046</f>
        <v>0</v>
      </c>
      <c r="AE52" s="186">
        <f>+'TB-10'!X1048</f>
        <v>0</v>
      </c>
      <c r="AF52" s="186">
        <f>+'TB-10'!Y1048</f>
        <v>0</v>
      </c>
      <c r="AG52" s="186">
        <f>+'TB-10'!X1050</f>
        <v>0</v>
      </c>
      <c r="AH52" s="186">
        <f>+'TB-10'!Y1050</f>
        <v>0</v>
      </c>
      <c r="AI52" s="186">
        <f>+'TB-10'!X1052</f>
        <v>0</v>
      </c>
      <c r="AJ52" s="186">
        <f>+'TB-10'!Y1052</f>
        <v>0</v>
      </c>
      <c r="AK52" s="186">
        <f>+'TB-10'!X1054</f>
        <v>0</v>
      </c>
      <c r="AL52" s="186">
        <f>+'TB-10'!Y1054</f>
        <v>0</v>
      </c>
      <c r="AM52" s="171">
        <f t="shared" si="35"/>
        <v>0</v>
      </c>
      <c r="AN52" s="173">
        <f t="shared" si="35"/>
        <v>0</v>
      </c>
      <c r="AO52" s="186">
        <f>+'TB-10'!Z1040</f>
        <v>0</v>
      </c>
      <c r="AP52" s="186">
        <f>+'TB-10'!AA1040</f>
        <v>0</v>
      </c>
      <c r="AQ52" s="186">
        <f>+'TB-10'!Z1042</f>
        <v>0</v>
      </c>
      <c r="AR52" s="186">
        <f>+'TB-10'!AA1042</f>
        <v>0</v>
      </c>
      <c r="AS52" s="186">
        <f>+'TB-10'!Z1044</f>
        <v>0</v>
      </c>
      <c r="AT52" s="186">
        <f>+'TB-10'!AA1044</f>
        <v>0</v>
      </c>
      <c r="AU52" s="186">
        <f>+'TB-10'!Z1046</f>
        <v>0</v>
      </c>
      <c r="AV52" s="186">
        <f>+'TB-10'!AA1046</f>
        <v>0</v>
      </c>
      <c r="AW52" s="186">
        <f>+'TB-10'!Z1048</f>
        <v>0</v>
      </c>
      <c r="AX52" s="186">
        <f>+'TB-10'!AA1048</f>
        <v>0</v>
      </c>
      <c r="AY52" s="186">
        <f>+'TB-10'!Z1050</f>
        <v>0</v>
      </c>
      <c r="AZ52" s="186">
        <f>+'TB-10'!AA1050</f>
        <v>0</v>
      </c>
      <c r="BA52" s="186">
        <f>+'TB-10'!Z1052</f>
        <v>0</v>
      </c>
      <c r="BB52" s="186">
        <f>+'TB-10'!AA1052</f>
        <v>0</v>
      </c>
      <c r="BC52" s="186">
        <f>+'TB-10'!Z1054</f>
        <v>0</v>
      </c>
      <c r="BD52" s="186">
        <f>+'TB-10'!AA1054</f>
        <v>0</v>
      </c>
      <c r="BE52" s="171">
        <f t="shared" si="36"/>
        <v>0</v>
      </c>
      <c r="BF52" s="173">
        <f t="shared" si="36"/>
        <v>0</v>
      </c>
      <c r="BG52" s="186">
        <f>+'TB-10'!AB1040</f>
        <v>0</v>
      </c>
      <c r="BH52" s="186">
        <f>+'TB-10'!AC1040</f>
        <v>0</v>
      </c>
      <c r="BI52" s="186">
        <f>+'TB-10'!AB1042</f>
        <v>0</v>
      </c>
      <c r="BJ52" s="186">
        <f>+'TB-10'!AC1042</f>
        <v>0</v>
      </c>
      <c r="BK52" s="186">
        <f>+'TB-10'!AB1044</f>
        <v>0</v>
      </c>
      <c r="BL52" s="186">
        <f>+'TB-10'!AC1044</f>
        <v>0</v>
      </c>
      <c r="BM52" s="186">
        <f>+'TB-10'!AB1046</f>
        <v>0</v>
      </c>
      <c r="BN52" s="186">
        <f>+'TB-10'!AC1046</f>
        <v>0</v>
      </c>
      <c r="BO52" s="186">
        <f>+'TB-10'!AB1048</f>
        <v>0</v>
      </c>
      <c r="BP52" s="186">
        <f>+'TB-10'!AC1048</f>
        <v>0</v>
      </c>
      <c r="BQ52" s="186">
        <f>+'TB-10'!AB1050</f>
        <v>0</v>
      </c>
      <c r="BR52" s="186">
        <f>+'TB-10'!AC1050</f>
        <v>0</v>
      </c>
      <c r="BS52" s="186">
        <f>+'TB-10'!AB1052</f>
        <v>0</v>
      </c>
      <c r="BT52" s="186">
        <f>+'TB-10'!AC1052</f>
        <v>0</v>
      </c>
      <c r="BU52" s="186">
        <f>+'TB-10'!AB1054</f>
        <v>0</v>
      </c>
      <c r="BV52" s="186">
        <f>+'TB-10'!AC1054</f>
        <v>0</v>
      </c>
      <c r="BW52" s="171">
        <f t="shared" si="37"/>
        <v>0</v>
      </c>
      <c r="BX52" s="173">
        <f t="shared" si="37"/>
        <v>0</v>
      </c>
      <c r="BY52" s="186">
        <f>+'TB-10'!AD1040</f>
        <v>0</v>
      </c>
      <c r="BZ52" s="186">
        <f>+'TB-10'!AE1040</f>
        <v>0</v>
      </c>
      <c r="CA52" s="186">
        <f>+'TB-10'!AD1042</f>
        <v>0</v>
      </c>
      <c r="CB52" s="186">
        <f>+'TB-10'!AE1042</f>
        <v>0</v>
      </c>
      <c r="CC52" s="186">
        <f>+'TB-10'!AD1044</f>
        <v>0</v>
      </c>
      <c r="CD52" s="186">
        <f>+'TB-10'!AE1044</f>
        <v>0</v>
      </c>
      <c r="CE52" s="186">
        <f>+'TB-10'!AD1046</f>
        <v>0</v>
      </c>
      <c r="CF52" s="186">
        <f>+'TB-10'!AE1046</f>
        <v>0</v>
      </c>
      <c r="CG52" s="186">
        <f>+'TB-10'!AD1048</f>
        <v>0</v>
      </c>
      <c r="CH52" s="186">
        <f>+'TB-10'!AE1048</f>
        <v>0</v>
      </c>
      <c r="CI52" s="186">
        <f>+'TB-10'!AD1050</f>
        <v>0</v>
      </c>
      <c r="CJ52" s="186">
        <f>+'TB-10'!AE1050</f>
        <v>0</v>
      </c>
      <c r="CK52" s="186">
        <f>+'TB-10'!AD1052</f>
        <v>0</v>
      </c>
      <c r="CL52" s="186">
        <f>+'TB-10'!AE1052</f>
        <v>0</v>
      </c>
      <c r="CM52" s="186">
        <f>+'TB-10'!AD1054</f>
        <v>0</v>
      </c>
      <c r="CN52" s="186">
        <f>+'TB-10'!AE1054</f>
        <v>0</v>
      </c>
      <c r="CO52" s="171">
        <f t="shared" si="38"/>
        <v>0</v>
      </c>
      <c r="CP52" s="173">
        <f t="shared" si="38"/>
        <v>0</v>
      </c>
      <c r="CQ52" s="186">
        <f>+'TB-10'!AF1040</f>
        <v>0</v>
      </c>
      <c r="CR52" s="186">
        <f>+'TB-10'!AG1040</f>
        <v>0</v>
      </c>
      <c r="CS52" s="186">
        <f>+'TB-10'!AF1042</f>
        <v>0</v>
      </c>
      <c r="CT52" s="186">
        <f>+'TB-10'!AG1042</f>
        <v>0</v>
      </c>
      <c r="CU52" s="186">
        <f>+'TB-10'!AF1044</f>
        <v>0</v>
      </c>
      <c r="CV52" s="186">
        <f>+'TB-10'!AG1044</f>
        <v>0</v>
      </c>
      <c r="CW52" s="186">
        <f>+'TB-10'!AF1046</f>
        <v>0</v>
      </c>
      <c r="CX52" s="186">
        <f>+'TB-10'!AG1046</f>
        <v>0</v>
      </c>
      <c r="CY52" s="186">
        <f>+'TB-10'!AF1048</f>
        <v>0</v>
      </c>
      <c r="CZ52" s="186">
        <f>+'TB-10'!AG1048</f>
        <v>0</v>
      </c>
      <c r="DA52" s="186">
        <f>+'TB-10'!AF1050</f>
        <v>0</v>
      </c>
      <c r="DB52" s="186">
        <f>+'TB-10'!AG1050</f>
        <v>0</v>
      </c>
      <c r="DC52" s="186">
        <f>+'TB-10'!AF1052</f>
        <v>0</v>
      </c>
      <c r="DD52" s="186">
        <f>+'TB-10'!AG1052</f>
        <v>0</v>
      </c>
      <c r="DE52" s="186">
        <f>+'TB-10'!AF1054</f>
        <v>0</v>
      </c>
      <c r="DF52" s="186">
        <f>+'TB-10'!AG1054</f>
        <v>0</v>
      </c>
      <c r="DG52" s="171">
        <f t="shared" si="39"/>
        <v>0</v>
      </c>
      <c r="DH52" s="173">
        <f t="shared" si="39"/>
        <v>0</v>
      </c>
      <c r="DI52" s="186">
        <f>+'TB-10'!AH1040</f>
        <v>0</v>
      </c>
      <c r="DJ52" s="186">
        <f>+'TB-10'!AI1040</f>
        <v>0</v>
      </c>
      <c r="DK52" s="186">
        <f>+'TB-10'!AH1042</f>
        <v>0</v>
      </c>
      <c r="DL52" s="186">
        <f>+'TB-10'!AI1042</f>
        <v>0</v>
      </c>
      <c r="DM52" s="186">
        <f>+'TB-10'!AH1044</f>
        <v>0</v>
      </c>
      <c r="DN52" s="186">
        <f>+'TB-10'!AI1044</f>
        <v>0</v>
      </c>
      <c r="DO52" s="186">
        <f>+'TB-10'!AH1046</f>
        <v>0</v>
      </c>
      <c r="DP52" s="186">
        <f>+'TB-10'!AI1046</f>
        <v>0</v>
      </c>
      <c r="DQ52" s="186">
        <f>+'TB-10'!AH1048</f>
        <v>0</v>
      </c>
      <c r="DR52" s="186">
        <f>+'TB-10'!AI1048</f>
        <v>0</v>
      </c>
      <c r="DS52" s="186">
        <f>+'TB-10'!AH1050</f>
        <v>0</v>
      </c>
      <c r="DT52" s="186">
        <f>+'TB-10'!AI1050</f>
        <v>0</v>
      </c>
      <c r="DU52" s="186">
        <f>+'TB-10'!AH1052</f>
        <v>0</v>
      </c>
      <c r="DV52" s="186">
        <f>+'TB-10'!AI1052</f>
        <v>0</v>
      </c>
      <c r="DW52" s="186">
        <f>+'TB-10'!AH1054</f>
        <v>0</v>
      </c>
      <c r="DX52" s="186">
        <f>+'TB-10'!AI1054</f>
        <v>0</v>
      </c>
      <c r="DY52" s="171">
        <f t="shared" si="40"/>
        <v>0</v>
      </c>
      <c r="DZ52" s="173">
        <f t="shared" si="40"/>
        <v>0</v>
      </c>
      <c r="EA52" s="186">
        <f>+'TB-10'!AJ1040</f>
        <v>0</v>
      </c>
      <c r="EB52" s="186">
        <f>+'TB-10'!AK1040</f>
        <v>0</v>
      </c>
      <c r="EC52" s="186">
        <f>+'TB-10'!AJ1042</f>
        <v>0</v>
      </c>
      <c r="ED52" s="186">
        <f>+'TB-10'!AK1042</f>
        <v>0</v>
      </c>
      <c r="EE52" s="186">
        <f>+'TB-10'!AJ1044</f>
        <v>0</v>
      </c>
      <c r="EF52" s="186">
        <f>+'TB-10'!AK1044</f>
        <v>0</v>
      </c>
      <c r="EG52" s="186">
        <f>+'TB-10'!AJ1046</f>
        <v>0</v>
      </c>
      <c r="EH52" s="186">
        <f>+'TB-10'!AK1046</f>
        <v>0</v>
      </c>
      <c r="EI52" s="186">
        <f>+'TB-10'!AJ1048</f>
        <v>0</v>
      </c>
      <c r="EJ52" s="186">
        <f>+'TB-10'!AK1048</f>
        <v>0</v>
      </c>
      <c r="EK52" s="186">
        <f>+'TB-10'!AJ1050</f>
        <v>0</v>
      </c>
      <c r="EL52" s="186">
        <f>+'TB-10'!AK1050</f>
        <v>0</v>
      </c>
      <c r="EM52" s="186">
        <f>+'TB-10'!AJ1052</f>
        <v>0</v>
      </c>
      <c r="EN52" s="186">
        <f>+'TB-10'!AK1052</f>
        <v>0</v>
      </c>
      <c r="EO52" s="186">
        <f>+'TB-10'!AJ1054</f>
        <v>0</v>
      </c>
      <c r="EP52" s="186">
        <f>+'TB-10'!AK1054</f>
        <v>0</v>
      </c>
      <c r="EQ52" s="171">
        <f t="shared" si="41"/>
        <v>0</v>
      </c>
      <c r="ER52" s="173">
        <f t="shared" si="41"/>
        <v>0</v>
      </c>
      <c r="ES52" s="186">
        <f>+'TB-10'!B1064</f>
        <v>0</v>
      </c>
      <c r="ET52" s="186">
        <f>+'TB-10'!E1064</f>
        <v>0</v>
      </c>
      <c r="EU52" s="186">
        <f>+'TB-10'!H1064</f>
        <v>0</v>
      </c>
      <c r="EV52" s="186">
        <f>+'TB-10'!K1064</f>
        <v>0</v>
      </c>
      <c r="EW52" s="186">
        <f>+'TB-10'!N1064</f>
        <v>0</v>
      </c>
      <c r="EX52" s="186">
        <f>+'TB-10'!Q1064</f>
        <v>0</v>
      </c>
      <c r="EY52" s="186">
        <f>+'TB-10'!T1064</f>
        <v>0</v>
      </c>
      <c r="EZ52" s="186">
        <f>+'TB-10'!W1064</f>
        <v>0</v>
      </c>
      <c r="FA52" s="186">
        <f>+'TB-10'!Z1064</f>
        <v>0</v>
      </c>
      <c r="FB52" s="186">
        <f>+'TB-10'!AC1064</f>
        <v>0</v>
      </c>
      <c r="FC52" s="186">
        <f>+'TB-10'!AF1064</f>
        <v>0</v>
      </c>
      <c r="FD52" s="186">
        <f>+'TB-10'!AI1064</f>
        <v>0</v>
      </c>
      <c r="FE52" s="555">
        <f t="shared" si="42"/>
        <v>0</v>
      </c>
      <c r="FF52" s="557">
        <f>'TB-10'!X1070</f>
        <v>0</v>
      </c>
      <c r="FG52" s="557">
        <f>'TB-10'!Z1070</f>
        <v>0</v>
      </c>
      <c r="FH52" s="557">
        <f>'TB-10'!AB1070</f>
        <v>0</v>
      </c>
      <c r="FI52" s="557">
        <f>'TB-10'!AD1070</f>
        <v>0</v>
      </c>
      <c r="FJ52" s="557">
        <f>'TB-10'!AF1070</f>
        <v>0</v>
      </c>
      <c r="FK52" s="557">
        <f>'TB-10'!AH1070</f>
        <v>0</v>
      </c>
      <c r="FL52" s="557">
        <f>'TB-10'!X1074</f>
        <v>0</v>
      </c>
      <c r="FM52" s="557">
        <f>'TB-10'!Z1074</f>
        <v>0</v>
      </c>
      <c r="FN52" s="557">
        <f t="shared" si="43"/>
        <v>0</v>
      </c>
      <c r="FO52" s="557">
        <f>'TB-10'!AB1074</f>
        <v>0</v>
      </c>
      <c r="FP52" s="557">
        <f>'TB-10'!AD1074</f>
        <v>0</v>
      </c>
      <c r="FQ52" s="558">
        <f t="shared" si="44"/>
        <v>0</v>
      </c>
      <c r="FR52" s="557">
        <f>'TB-10'!AF1074</f>
        <v>0</v>
      </c>
      <c r="FS52" s="557">
        <f>'TB-10'!AH1074</f>
        <v>0</v>
      </c>
      <c r="FT52" s="557">
        <f>'TB-10'!AJ1074</f>
        <v>0</v>
      </c>
      <c r="FU52" s="418">
        <f>'TB-10'!B1070</f>
        <v>0</v>
      </c>
      <c r="FV52" s="557">
        <f>'TB-10'!E1070</f>
        <v>0</v>
      </c>
      <c r="FW52" s="418">
        <f>'TB-10'!K1070</f>
        <v>0</v>
      </c>
      <c r="FX52" s="418">
        <f>'TB-10'!N1070</f>
        <v>0</v>
      </c>
      <c r="FY52" s="418">
        <f>'TB-10'!B1074</f>
        <v>0</v>
      </c>
      <c r="FZ52" s="418">
        <f>'TB-10'!E1074</f>
        <v>0</v>
      </c>
      <c r="GA52" s="418">
        <f>'TB-10'!K1074</f>
        <v>0</v>
      </c>
      <c r="GB52" s="418">
        <f>'TB-10'!N1074</f>
        <v>0</v>
      </c>
      <c r="GC52" s="418">
        <f>'TB-10'!J1080</f>
        <v>0</v>
      </c>
      <c r="GD52" s="418">
        <f>'TB-10'!L1080</f>
        <v>0</v>
      </c>
      <c r="GE52" s="418">
        <f>'TB-10'!J1081</f>
        <v>0</v>
      </c>
      <c r="GF52" s="418">
        <f>'TB-10'!L1081</f>
        <v>0</v>
      </c>
      <c r="GG52" s="418">
        <f>'TB-10'!J1082</f>
        <v>0</v>
      </c>
      <c r="GH52" s="418">
        <f>'TB-10'!L1082</f>
        <v>0</v>
      </c>
      <c r="GI52" s="418">
        <f>'TB-10'!J1083</f>
        <v>0</v>
      </c>
      <c r="GJ52" s="418">
        <f>'TB-10'!L1083</f>
        <v>0</v>
      </c>
      <c r="GK52" s="418">
        <f>'TB-10'!P1080</f>
        <v>0</v>
      </c>
      <c r="GL52" s="418">
        <f>'TB-10'!R1080</f>
        <v>0</v>
      </c>
      <c r="GM52" s="418">
        <f>'TB-10'!P1081</f>
        <v>0</v>
      </c>
      <c r="GN52" s="418">
        <f>'TB-10'!R1081</f>
        <v>0</v>
      </c>
      <c r="GO52" s="418">
        <f>'TB-10'!P1082</f>
        <v>0</v>
      </c>
      <c r="GP52" s="418">
        <f>'TB-10'!R1082</f>
        <v>0</v>
      </c>
      <c r="GQ52" s="418">
        <f>'TB-10'!P1083</f>
        <v>0</v>
      </c>
      <c r="GR52" s="418">
        <f>'TB-10'!R1083</f>
        <v>0</v>
      </c>
      <c r="GS52" s="557">
        <f>'TB-10'!J1087</f>
        <v>0</v>
      </c>
      <c r="GT52" s="557">
        <f>'TB-10'!L1087</f>
        <v>0</v>
      </c>
      <c r="GU52" s="557">
        <f>'TB-10'!P1087</f>
        <v>0</v>
      </c>
      <c r="GV52" s="557">
        <f>'TB-10'!R1087</f>
        <v>0</v>
      </c>
      <c r="GW52" s="603">
        <f>'TB-10'!W1079</f>
        <v>0</v>
      </c>
      <c r="GX52" s="603">
        <f>'TB-10'!Y1079</f>
        <v>0</v>
      </c>
      <c r="GY52" s="603">
        <f>'TB-10'!AA1079</f>
        <v>0</v>
      </c>
      <c r="GZ52" s="603">
        <f>'TB-10'!AC1079</f>
        <v>0</v>
      </c>
      <c r="HA52" s="603">
        <f>'TB-10'!AE1079</f>
        <v>0</v>
      </c>
      <c r="HB52" s="603">
        <f>'TB-10'!AG1079</f>
        <v>0</v>
      </c>
      <c r="HC52" s="603">
        <f>'TB-10'!AI1079</f>
        <v>0</v>
      </c>
      <c r="HD52" s="603">
        <f>'TB-10'!AK1079</f>
        <v>0</v>
      </c>
      <c r="HE52" s="603">
        <f>'TB-10'!AM1079</f>
        <v>0</v>
      </c>
      <c r="HF52" s="603">
        <f>'TB-10'!X1083</f>
        <v>0</v>
      </c>
      <c r="HG52" s="603">
        <f>'TB-10'!Z1083</f>
        <v>0</v>
      </c>
      <c r="HH52" s="603">
        <f>'TB-10'!AB1083</f>
        <v>0</v>
      </c>
      <c r="HI52" s="603">
        <f>'TB-10'!AE1083</f>
        <v>0</v>
      </c>
      <c r="HJ52" s="603">
        <f>'TB-10'!AG1083</f>
        <v>0</v>
      </c>
      <c r="HK52" s="603">
        <f>'TB-10'!AI1083</f>
        <v>0</v>
      </c>
      <c r="HL52" s="419" t="str">
        <f>'TB-10'!V1027</f>
        <v/>
      </c>
      <c r="HM52" s="420" t="str">
        <f>'TB-10'!V1029</f>
        <v/>
      </c>
    </row>
    <row r="53" spans="1:256" x14ac:dyDescent="0.25">
      <c r="A53" s="165">
        <v>17</v>
      </c>
      <c r="B53" s="166">
        <f>+Menu!$D$6</f>
        <v>0</v>
      </c>
      <c r="C53" s="167" t="str">
        <f>+Menu!$B25</f>
        <v/>
      </c>
      <c r="D53" s="168"/>
      <c r="E53" s="186">
        <f>+'TB-10'!V1108</f>
        <v>0</v>
      </c>
      <c r="F53" s="186">
        <f>+'TB-10'!W1108</f>
        <v>0</v>
      </c>
      <c r="G53" s="186">
        <f>+'TB-10'!V1110</f>
        <v>0</v>
      </c>
      <c r="H53" s="186">
        <f>+'TB-10'!W1110</f>
        <v>0</v>
      </c>
      <c r="I53" s="186">
        <f>+'TB-10'!V1112</f>
        <v>0</v>
      </c>
      <c r="J53" s="186">
        <f>+'TB-10'!W1112</f>
        <v>0</v>
      </c>
      <c r="K53" s="186">
        <f>+'TB-10'!V1114</f>
        <v>0</v>
      </c>
      <c r="L53" s="186">
        <f>+'TB-10'!W1114</f>
        <v>0</v>
      </c>
      <c r="M53" s="186">
        <f>+'TB-10'!V1116</f>
        <v>0</v>
      </c>
      <c r="N53" s="186">
        <f>+'TB-10'!W1116</f>
        <v>0</v>
      </c>
      <c r="O53" s="186">
        <f>+'TB-10'!V1118</f>
        <v>0</v>
      </c>
      <c r="P53" s="186">
        <f>+'TB-10'!W1118</f>
        <v>0</v>
      </c>
      <c r="Q53" s="186">
        <f>+'TB-10'!V1120</f>
        <v>0</v>
      </c>
      <c r="R53" s="186">
        <f>+'TB-10'!W1120</f>
        <v>0</v>
      </c>
      <c r="S53" s="186">
        <f>+'TB-10'!V1122</f>
        <v>0</v>
      </c>
      <c r="T53" s="186">
        <f>+'TB-10'!W1122</f>
        <v>0</v>
      </c>
      <c r="U53" s="171">
        <f t="shared" si="34"/>
        <v>0</v>
      </c>
      <c r="V53" s="173">
        <f t="shared" si="34"/>
        <v>0</v>
      </c>
      <c r="W53" s="186">
        <f>+'TB-10'!X1108</f>
        <v>0</v>
      </c>
      <c r="X53" s="186">
        <f>+'TB-10'!Y1108</f>
        <v>0</v>
      </c>
      <c r="Y53" s="186">
        <f>+'TB-10'!X1110</f>
        <v>0</v>
      </c>
      <c r="Z53" s="186">
        <f>+'TB-10'!Y1110</f>
        <v>0</v>
      </c>
      <c r="AA53" s="186">
        <f>+'TB-10'!X1112</f>
        <v>0</v>
      </c>
      <c r="AB53" s="186">
        <f>+'TB-10'!Y1112</f>
        <v>0</v>
      </c>
      <c r="AC53" s="186">
        <f>+'TB-10'!X1114</f>
        <v>0</v>
      </c>
      <c r="AD53" s="186">
        <f>+'TB-10'!Y1114</f>
        <v>0</v>
      </c>
      <c r="AE53" s="186">
        <f>+'TB-10'!X1116</f>
        <v>0</v>
      </c>
      <c r="AF53" s="186">
        <f>+'TB-10'!Y1116</f>
        <v>0</v>
      </c>
      <c r="AG53" s="186">
        <f>+'TB-10'!X1118</f>
        <v>0</v>
      </c>
      <c r="AH53" s="186">
        <f>+'TB-10'!Y1118</f>
        <v>0</v>
      </c>
      <c r="AI53" s="186">
        <f>+'TB-10'!X1120</f>
        <v>0</v>
      </c>
      <c r="AJ53" s="186">
        <f>+'TB-10'!Y1120</f>
        <v>0</v>
      </c>
      <c r="AK53" s="186">
        <f>+'TB-10'!X1122</f>
        <v>0</v>
      </c>
      <c r="AL53" s="186">
        <f>+'TB-10'!Y1122</f>
        <v>0</v>
      </c>
      <c r="AM53" s="171">
        <f t="shared" si="35"/>
        <v>0</v>
      </c>
      <c r="AN53" s="173">
        <f t="shared" si="35"/>
        <v>0</v>
      </c>
      <c r="AO53" s="186">
        <f>+'TB-10'!Z1108</f>
        <v>0</v>
      </c>
      <c r="AP53" s="186">
        <f>+'TB-10'!AA1108</f>
        <v>0</v>
      </c>
      <c r="AQ53" s="186">
        <f>+'TB-10'!Z1110</f>
        <v>0</v>
      </c>
      <c r="AR53" s="186">
        <f>+'TB-10'!AA1110</f>
        <v>0</v>
      </c>
      <c r="AS53" s="186">
        <f>+'TB-10'!Z1112</f>
        <v>0</v>
      </c>
      <c r="AT53" s="186">
        <f>+'TB-10'!AA1112</f>
        <v>0</v>
      </c>
      <c r="AU53" s="186">
        <f>+'TB-10'!Z1114</f>
        <v>0</v>
      </c>
      <c r="AV53" s="186">
        <f>+'TB-10'!AA1114</f>
        <v>0</v>
      </c>
      <c r="AW53" s="186">
        <f>+'TB-10'!Z1116</f>
        <v>0</v>
      </c>
      <c r="AX53" s="186">
        <f>+'TB-10'!AA1116</f>
        <v>0</v>
      </c>
      <c r="AY53" s="186">
        <f>+'TB-10'!Z1118</f>
        <v>0</v>
      </c>
      <c r="AZ53" s="186">
        <f>+'TB-10'!AA1118</f>
        <v>0</v>
      </c>
      <c r="BA53" s="186">
        <f>+'TB-10'!Z1120</f>
        <v>0</v>
      </c>
      <c r="BB53" s="186">
        <f>+'TB-10'!AA1120</f>
        <v>0</v>
      </c>
      <c r="BC53" s="186">
        <f>+'TB-10'!Z1122</f>
        <v>0</v>
      </c>
      <c r="BD53" s="186">
        <f>+'TB-10'!AA1122</f>
        <v>0</v>
      </c>
      <c r="BE53" s="171">
        <f t="shared" si="36"/>
        <v>0</v>
      </c>
      <c r="BF53" s="173">
        <f t="shared" si="36"/>
        <v>0</v>
      </c>
      <c r="BG53" s="186">
        <f>+'TB-10'!AB1108</f>
        <v>0</v>
      </c>
      <c r="BH53" s="186">
        <f>+'TB-10'!AC1108</f>
        <v>0</v>
      </c>
      <c r="BI53" s="186">
        <f>+'TB-10'!AB1110</f>
        <v>0</v>
      </c>
      <c r="BJ53" s="186">
        <f>+'TB-10'!AC1110</f>
        <v>0</v>
      </c>
      <c r="BK53" s="186">
        <f>+'TB-10'!AB1112</f>
        <v>0</v>
      </c>
      <c r="BL53" s="186">
        <f>+'TB-10'!AC1112</f>
        <v>0</v>
      </c>
      <c r="BM53" s="186">
        <f>+'TB-10'!AB1114</f>
        <v>0</v>
      </c>
      <c r="BN53" s="186">
        <f>+'TB-10'!AC1114</f>
        <v>0</v>
      </c>
      <c r="BO53" s="186">
        <f>+'TB-10'!AB1116</f>
        <v>0</v>
      </c>
      <c r="BP53" s="186">
        <f>+'TB-10'!AC1116</f>
        <v>0</v>
      </c>
      <c r="BQ53" s="186">
        <f>+'TB-10'!AB1118</f>
        <v>0</v>
      </c>
      <c r="BR53" s="186">
        <f>+'TB-10'!AC1118</f>
        <v>0</v>
      </c>
      <c r="BS53" s="186">
        <f>+'TB-10'!AB1120</f>
        <v>0</v>
      </c>
      <c r="BT53" s="186">
        <f>+'TB-10'!AC1120</f>
        <v>0</v>
      </c>
      <c r="BU53" s="186">
        <f>+'TB-10'!AB1122</f>
        <v>0</v>
      </c>
      <c r="BV53" s="186">
        <f>+'TB-10'!AC1122</f>
        <v>0</v>
      </c>
      <c r="BW53" s="171">
        <f t="shared" si="37"/>
        <v>0</v>
      </c>
      <c r="BX53" s="173">
        <f t="shared" si="37"/>
        <v>0</v>
      </c>
      <c r="BY53" s="186">
        <f>+'TB-10'!AD1108</f>
        <v>0</v>
      </c>
      <c r="BZ53" s="186">
        <f>+'TB-10'!AE1108</f>
        <v>0</v>
      </c>
      <c r="CA53" s="186">
        <f>+'TB-10'!AD1110</f>
        <v>0</v>
      </c>
      <c r="CB53" s="186">
        <f>+'TB-10'!AE1110</f>
        <v>0</v>
      </c>
      <c r="CC53" s="186">
        <f>+'TB-10'!AD1112</f>
        <v>0</v>
      </c>
      <c r="CD53" s="186">
        <f>+'TB-10'!AE1112</f>
        <v>0</v>
      </c>
      <c r="CE53" s="186">
        <f>+'TB-10'!AD1114</f>
        <v>0</v>
      </c>
      <c r="CF53" s="186">
        <f>+'TB-10'!AE1114</f>
        <v>0</v>
      </c>
      <c r="CG53" s="186">
        <f>+'TB-10'!AD1116</f>
        <v>0</v>
      </c>
      <c r="CH53" s="186">
        <f>+'TB-10'!AE1116</f>
        <v>0</v>
      </c>
      <c r="CI53" s="186">
        <f>+'TB-10'!AD1118</f>
        <v>0</v>
      </c>
      <c r="CJ53" s="186">
        <f>+'TB-10'!AE1118</f>
        <v>0</v>
      </c>
      <c r="CK53" s="186">
        <f>+'TB-10'!AD1120</f>
        <v>0</v>
      </c>
      <c r="CL53" s="186">
        <f>+'TB-10'!AE1120</f>
        <v>0</v>
      </c>
      <c r="CM53" s="186">
        <f>+'TB-10'!AD1122</f>
        <v>0</v>
      </c>
      <c r="CN53" s="186">
        <f>+'TB-10'!AE1122</f>
        <v>0</v>
      </c>
      <c r="CO53" s="171">
        <f t="shared" si="38"/>
        <v>0</v>
      </c>
      <c r="CP53" s="173">
        <f t="shared" si="38"/>
        <v>0</v>
      </c>
      <c r="CQ53" s="186">
        <f>+'TB-10'!AF1108</f>
        <v>0</v>
      </c>
      <c r="CR53" s="186">
        <f>+'TB-10'!AG1108</f>
        <v>0</v>
      </c>
      <c r="CS53" s="186">
        <f>+'TB-10'!AF1110</f>
        <v>0</v>
      </c>
      <c r="CT53" s="186">
        <f>+'TB-10'!AG1110</f>
        <v>0</v>
      </c>
      <c r="CU53" s="186">
        <f>+'TB-10'!AF1112</f>
        <v>0</v>
      </c>
      <c r="CV53" s="186">
        <f>+'TB-10'!AG1112</f>
        <v>0</v>
      </c>
      <c r="CW53" s="186">
        <f>+'TB-10'!AF1114</f>
        <v>0</v>
      </c>
      <c r="CX53" s="186">
        <f>+'TB-10'!AG1114</f>
        <v>0</v>
      </c>
      <c r="CY53" s="186">
        <f>+'TB-10'!AF1116</f>
        <v>0</v>
      </c>
      <c r="CZ53" s="186">
        <f>+'TB-10'!AG1116</f>
        <v>0</v>
      </c>
      <c r="DA53" s="186">
        <f>+'TB-10'!AF1118</f>
        <v>0</v>
      </c>
      <c r="DB53" s="186">
        <f>+'TB-10'!AG1118</f>
        <v>0</v>
      </c>
      <c r="DC53" s="186">
        <f>+'TB-10'!AF1120</f>
        <v>0</v>
      </c>
      <c r="DD53" s="186">
        <f>+'TB-10'!AG1120</f>
        <v>0</v>
      </c>
      <c r="DE53" s="186">
        <f>+'TB-10'!AF1122</f>
        <v>0</v>
      </c>
      <c r="DF53" s="186">
        <f>+'TB-10'!AG1122</f>
        <v>0</v>
      </c>
      <c r="DG53" s="171">
        <f t="shared" si="39"/>
        <v>0</v>
      </c>
      <c r="DH53" s="173">
        <f t="shared" si="39"/>
        <v>0</v>
      </c>
      <c r="DI53" s="186">
        <f>+'TB-10'!AH1108</f>
        <v>0</v>
      </c>
      <c r="DJ53" s="186">
        <f>+'TB-10'!AI1108</f>
        <v>0</v>
      </c>
      <c r="DK53" s="186">
        <f>+'TB-10'!AH1110</f>
        <v>0</v>
      </c>
      <c r="DL53" s="186">
        <f>+'TB-10'!AI1110</f>
        <v>0</v>
      </c>
      <c r="DM53" s="186">
        <f>+'TB-10'!AH1112</f>
        <v>0</v>
      </c>
      <c r="DN53" s="186">
        <f>+'TB-10'!AI1112</f>
        <v>0</v>
      </c>
      <c r="DO53" s="186">
        <f>+'TB-10'!AH1114</f>
        <v>0</v>
      </c>
      <c r="DP53" s="186">
        <f>+'TB-10'!AI1114</f>
        <v>0</v>
      </c>
      <c r="DQ53" s="186">
        <f>+'TB-10'!AH1116</f>
        <v>0</v>
      </c>
      <c r="DR53" s="186">
        <f>+'TB-10'!AI1116</f>
        <v>0</v>
      </c>
      <c r="DS53" s="186">
        <f>+'TB-10'!AH1118</f>
        <v>0</v>
      </c>
      <c r="DT53" s="186">
        <f>+'TB-10'!AI1118</f>
        <v>0</v>
      </c>
      <c r="DU53" s="186">
        <f>+'TB-10'!AH1120</f>
        <v>0</v>
      </c>
      <c r="DV53" s="186">
        <f>+'TB-10'!AI1120</f>
        <v>0</v>
      </c>
      <c r="DW53" s="186">
        <f>+'TB-10'!AH1122</f>
        <v>0</v>
      </c>
      <c r="DX53" s="186">
        <f>+'TB-10'!AI1122</f>
        <v>0</v>
      </c>
      <c r="DY53" s="171">
        <f t="shared" si="40"/>
        <v>0</v>
      </c>
      <c r="DZ53" s="173">
        <f t="shared" si="40"/>
        <v>0</v>
      </c>
      <c r="EA53" s="186">
        <f>+'TB-10'!AJ1108</f>
        <v>0</v>
      </c>
      <c r="EB53" s="186">
        <f>+'TB-10'!AK1108</f>
        <v>0</v>
      </c>
      <c r="EC53" s="186">
        <f>+'TB-10'!AJ1110</f>
        <v>0</v>
      </c>
      <c r="ED53" s="186">
        <f>+'TB-10'!AK1110</f>
        <v>0</v>
      </c>
      <c r="EE53" s="186">
        <f>+'TB-10'!AJ1112</f>
        <v>0</v>
      </c>
      <c r="EF53" s="186">
        <f>+'TB-10'!AK1112</f>
        <v>0</v>
      </c>
      <c r="EG53" s="186">
        <f>+'TB-10'!AJ1114</f>
        <v>0</v>
      </c>
      <c r="EH53" s="186">
        <f>+'TB-10'!AK1114</f>
        <v>0</v>
      </c>
      <c r="EI53" s="186">
        <f>+'TB-10'!AJ1116</f>
        <v>0</v>
      </c>
      <c r="EJ53" s="186">
        <f>+'TB-10'!AK1116</f>
        <v>0</v>
      </c>
      <c r="EK53" s="186">
        <f>+'TB-10'!AJ1118</f>
        <v>0</v>
      </c>
      <c r="EL53" s="186">
        <f>+'TB-10'!AK1118</f>
        <v>0</v>
      </c>
      <c r="EM53" s="186">
        <f>+'TB-10'!AJ1120</f>
        <v>0</v>
      </c>
      <c r="EN53" s="186">
        <f>+'TB-10'!AK1120</f>
        <v>0</v>
      </c>
      <c r="EO53" s="186">
        <f>+'TB-10'!AJ1122</f>
        <v>0</v>
      </c>
      <c r="EP53" s="186">
        <f>+'TB-10'!AK1122</f>
        <v>0</v>
      </c>
      <c r="EQ53" s="171">
        <f t="shared" si="41"/>
        <v>0</v>
      </c>
      <c r="ER53" s="173">
        <f t="shared" si="41"/>
        <v>0</v>
      </c>
      <c r="ES53" s="186">
        <f>+'TB-10'!B1132</f>
        <v>0</v>
      </c>
      <c r="ET53" s="186">
        <f>+'TB-10'!E1132</f>
        <v>0</v>
      </c>
      <c r="EU53" s="186">
        <f>+'TB-10'!H1132</f>
        <v>0</v>
      </c>
      <c r="EV53" s="186">
        <f>+'TB-10'!K1132</f>
        <v>0</v>
      </c>
      <c r="EW53" s="186">
        <f>+'TB-10'!N1132</f>
        <v>0</v>
      </c>
      <c r="EX53" s="186">
        <f>+'TB-10'!Q1132</f>
        <v>0</v>
      </c>
      <c r="EY53" s="186">
        <f>+'TB-10'!T1132</f>
        <v>0</v>
      </c>
      <c r="EZ53" s="186">
        <f>+'TB-10'!W1132</f>
        <v>0</v>
      </c>
      <c r="FA53" s="186">
        <f>+'TB-10'!Z1132</f>
        <v>0</v>
      </c>
      <c r="FB53" s="186">
        <f>+'TB-10'!AC1132</f>
        <v>0</v>
      </c>
      <c r="FC53" s="186">
        <f>+'TB-10'!AF1132</f>
        <v>0</v>
      </c>
      <c r="FD53" s="186">
        <f>+'TB-10'!AI1132</f>
        <v>0</v>
      </c>
      <c r="FE53" s="555">
        <f t="shared" si="42"/>
        <v>0</v>
      </c>
      <c r="FF53" s="557">
        <f>'TB-10'!X1138</f>
        <v>0</v>
      </c>
      <c r="FG53" s="557">
        <f>'TB-10'!Z1138</f>
        <v>0</v>
      </c>
      <c r="FH53" s="557">
        <f>'TB-10'!AB1138</f>
        <v>0</v>
      </c>
      <c r="FI53" s="557">
        <f>'TB-10'!AD1138</f>
        <v>0</v>
      </c>
      <c r="FJ53" s="557">
        <f>'TB-10'!AF1138</f>
        <v>0</v>
      </c>
      <c r="FK53" s="557">
        <f>'TB-10'!AH1138</f>
        <v>0</v>
      </c>
      <c r="FL53" s="557">
        <f>'TB-10'!X1142</f>
        <v>0</v>
      </c>
      <c r="FM53" s="557">
        <f>'TB-10'!Z1142</f>
        <v>0</v>
      </c>
      <c r="FN53" s="557">
        <f t="shared" si="43"/>
        <v>0</v>
      </c>
      <c r="FO53" s="557">
        <f>'TB-10'!AB1142</f>
        <v>0</v>
      </c>
      <c r="FP53" s="557">
        <f>'TB-10'!AD1142</f>
        <v>0</v>
      </c>
      <c r="FQ53" s="558">
        <f t="shared" si="44"/>
        <v>0</v>
      </c>
      <c r="FR53" s="557">
        <f>'TB-10'!AF1142</f>
        <v>0</v>
      </c>
      <c r="FS53" s="557">
        <f>'TB-10'!AH1142</f>
        <v>0</v>
      </c>
      <c r="FT53" s="557">
        <f>'TB-10'!AJ1142</f>
        <v>0</v>
      </c>
      <c r="FU53" s="418">
        <f>'TB-10'!B1138</f>
        <v>0</v>
      </c>
      <c r="FV53" s="557">
        <f>'TB-10'!E1138</f>
        <v>0</v>
      </c>
      <c r="FW53" s="418">
        <f>'TB-10'!K1138</f>
        <v>0</v>
      </c>
      <c r="FX53" s="418">
        <f>'TB-10'!N1138</f>
        <v>0</v>
      </c>
      <c r="FY53" s="418">
        <f>'TB-10'!B1142</f>
        <v>0</v>
      </c>
      <c r="FZ53" s="418">
        <f>'TB-10'!E1142</f>
        <v>0</v>
      </c>
      <c r="GA53" s="418">
        <f>'TB-10'!K1142</f>
        <v>0</v>
      </c>
      <c r="GB53" s="418">
        <f>'TB-10'!N1142</f>
        <v>0</v>
      </c>
      <c r="GC53" s="418">
        <f>'TB-10'!J1148</f>
        <v>0</v>
      </c>
      <c r="GD53" s="418">
        <f>'TB-10'!L1148</f>
        <v>0</v>
      </c>
      <c r="GE53" s="418">
        <f>'TB-10'!J1149</f>
        <v>0</v>
      </c>
      <c r="GF53" s="418">
        <f>'TB-10'!L1149</f>
        <v>0</v>
      </c>
      <c r="GG53" s="418">
        <f>'TB-10'!J1150</f>
        <v>0</v>
      </c>
      <c r="GH53" s="418">
        <f>'TB-10'!L1150</f>
        <v>0</v>
      </c>
      <c r="GI53" s="418">
        <f>'TB-10'!J1151</f>
        <v>0</v>
      </c>
      <c r="GJ53" s="418">
        <f>'TB-10'!L1151</f>
        <v>0</v>
      </c>
      <c r="GK53" s="418">
        <f>'TB-10'!P1148</f>
        <v>0</v>
      </c>
      <c r="GL53" s="418">
        <f>'TB-10'!R1148</f>
        <v>0</v>
      </c>
      <c r="GM53" s="418">
        <f>'TB-10'!P1149</f>
        <v>0</v>
      </c>
      <c r="GN53" s="418">
        <f>'TB-10'!R1149</f>
        <v>0</v>
      </c>
      <c r="GO53" s="418">
        <f>'TB-10'!P1150</f>
        <v>0</v>
      </c>
      <c r="GP53" s="418">
        <f>'TB-10'!R1150</f>
        <v>0</v>
      </c>
      <c r="GQ53" s="418">
        <f>'TB-10'!P1151</f>
        <v>0</v>
      </c>
      <c r="GR53" s="418">
        <f>'TB-10'!R1151</f>
        <v>0</v>
      </c>
      <c r="GS53" s="557">
        <f>'TB-10'!J1155</f>
        <v>0</v>
      </c>
      <c r="GT53" s="557">
        <f>'TB-10'!L1155</f>
        <v>0</v>
      </c>
      <c r="GU53" s="557">
        <f>'TB-10'!P1155</f>
        <v>0</v>
      </c>
      <c r="GV53" s="557">
        <f>'TB-10'!R1155</f>
        <v>0</v>
      </c>
      <c r="GW53" s="603">
        <f>'TB-10'!W1147</f>
        <v>0</v>
      </c>
      <c r="GX53" s="603">
        <f>'TB-10'!Y1147</f>
        <v>0</v>
      </c>
      <c r="GY53" s="603">
        <f>'TB-10'!AA1147</f>
        <v>0</v>
      </c>
      <c r="GZ53" s="603">
        <f>'TB-10'!AC1147</f>
        <v>0</v>
      </c>
      <c r="HA53" s="603">
        <f>'TB-10'!AE1147</f>
        <v>0</v>
      </c>
      <c r="HB53" s="603">
        <f>'TB-10'!AG1147</f>
        <v>0</v>
      </c>
      <c r="HC53" s="603">
        <f>'TB-10'!AI1147</f>
        <v>0</v>
      </c>
      <c r="HD53" s="603">
        <f>'TB-10'!AK1147</f>
        <v>0</v>
      </c>
      <c r="HE53" s="603">
        <f>'TB-10'!AM1147</f>
        <v>0</v>
      </c>
      <c r="HF53" s="603">
        <f>'TB-10'!X1151</f>
        <v>0</v>
      </c>
      <c r="HG53" s="603">
        <f>'TB-10'!Z1151</f>
        <v>0</v>
      </c>
      <c r="HH53" s="603">
        <f>'TB-10'!AB1151</f>
        <v>0</v>
      </c>
      <c r="HI53" s="603">
        <f>'TB-10'!AE1151</f>
        <v>0</v>
      </c>
      <c r="HJ53" s="603">
        <f>'TB-10'!AG1151</f>
        <v>0</v>
      </c>
      <c r="HK53" s="603">
        <f>'TB-10'!AI1151</f>
        <v>0</v>
      </c>
      <c r="HL53" s="419" t="str">
        <f>'TB-10'!V1095</f>
        <v/>
      </c>
      <c r="HM53" s="420" t="str">
        <f>'TB-10'!V1097</f>
        <v/>
      </c>
    </row>
    <row r="54" spans="1:256" x14ac:dyDescent="0.25">
      <c r="A54" s="165">
        <v>18</v>
      </c>
      <c r="B54" s="166">
        <f>+Menu!$D$6</f>
        <v>0</v>
      </c>
      <c r="C54" s="167" t="str">
        <f>+Menu!$B26</f>
        <v/>
      </c>
      <c r="D54" s="168"/>
      <c r="E54" s="186">
        <f>+'TB-10'!V1176</f>
        <v>0</v>
      </c>
      <c r="F54" s="186">
        <f>+'TB-10'!W1176</f>
        <v>0</v>
      </c>
      <c r="G54" s="186">
        <f>+'TB-10'!V1178</f>
        <v>0</v>
      </c>
      <c r="H54" s="186">
        <f>+'TB-10'!W1178</f>
        <v>0</v>
      </c>
      <c r="I54" s="186">
        <f>+'TB-10'!V1180</f>
        <v>0</v>
      </c>
      <c r="J54" s="186">
        <f>+'TB-10'!W1180</f>
        <v>0</v>
      </c>
      <c r="K54" s="186">
        <f>+'TB-10'!V1182</f>
        <v>0</v>
      </c>
      <c r="L54" s="186">
        <f>+'TB-10'!W1182</f>
        <v>0</v>
      </c>
      <c r="M54" s="186">
        <f>+'TB-10'!V1184</f>
        <v>0</v>
      </c>
      <c r="N54" s="186">
        <f>+'TB-10'!W1184</f>
        <v>0</v>
      </c>
      <c r="O54" s="186">
        <f>+'TB-10'!V1186</f>
        <v>0</v>
      </c>
      <c r="P54" s="186">
        <f>+'TB-10'!W1186</f>
        <v>0</v>
      </c>
      <c r="Q54" s="186">
        <f>+'TB-10'!V1188</f>
        <v>0</v>
      </c>
      <c r="R54" s="186">
        <f>+'TB-10'!W1188</f>
        <v>0</v>
      </c>
      <c r="S54" s="186">
        <f>+'TB-10'!V1190</f>
        <v>0</v>
      </c>
      <c r="T54" s="186">
        <f>+'TB-10'!W1190</f>
        <v>0</v>
      </c>
      <c r="U54" s="171">
        <f t="shared" si="34"/>
        <v>0</v>
      </c>
      <c r="V54" s="173">
        <f t="shared" si="34"/>
        <v>0</v>
      </c>
      <c r="W54" s="186">
        <f>+'TB-10'!X1176</f>
        <v>0</v>
      </c>
      <c r="X54" s="186">
        <f>+'TB-10'!Y1176</f>
        <v>0</v>
      </c>
      <c r="Y54" s="186">
        <f>+'TB-10'!X1178</f>
        <v>0</v>
      </c>
      <c r="Z54" s="186">
        <f>+'TB-10'!Y1178</f>
        <v>0</v>
      </c>
      <c r="AA54" s="186">
        <f>+'TB-10'!X1180</f>
        <v>0</v>
      </c>
      <c r="AB54" s="186">
        <f>+'TB-10'!Y1180</f>
        <v>0</v>
      </c>
      <c r="AC54" s="186">
        <f>+'TB-10'!X1182</f>
        <v>0</v>
      </c>
      <c r="AD54" s="186">
        <f>+'TB-10'!Y1182</f>
        <v>0</v>
      </c>
      <c r="AE54" s="186">
        <f>+'TB-10'!X1184</f>
        <v>0</v>
      </c>
      <c r="AF54" s="186">
        <f>+'TB-10'!Y1184</f>
        <v>0</v>
      </c>
      <c r="AG54" s="186">
        <f>+'TB-10'!X1186</f>
        <v>0</v>
      </c>
      <c r="AH54" s="186">
        <f>+'TB-10'!Y1186</f>
        <v>0</v>
      </c>
      <c r="AI54" s="186">
        <f>+'TB-10'!X1188</f>
        <v>0</v>
      </c>
      <c r="AJ54" s="186">
        <f>+'TB-10'!Y1188</f>
        <v>0</v>
      </c>
      <c r="AK54" s="186">
        <f>+'TB-10'!X1190</f>
        <v>0</v>
      </c>
      <c r="AL54" s="186">
        <f>+'TB-10'!Y1190</f>
        <v>0</v>
      </c>
      <c r="AM54" s="171">
        <f t="shared" si="35"/>
        <v>0</v>
      </c>
      <c r="AN54" s="173">
        <f t="shared" si="35"/>
        <v>0</v>
      </c>
      <c r="AO54" s="186">
        <f>+'TB-10'!Z1176</f>
        <v>0</v>
      </c>
      <c r="AP54" s="186">
        <f>+'TB-10'!AA1176</f>
        <v>0</v>
      </c>
      <c r="AQ54" s="186">
        <f>+'TB-10'!Z1178</f>
        <v>0</v>
      </c>
      <c r="AR54" s="186">
        <f>+'TB-10'!AA1178</f>
        <v>0</v>
      </c>
      <c r="AS54" s="186">
        <f>+'TB-10'!Z1180</f>
        <v>0</v>
      </c>
      <c r="AT54" s="186">
        <f>+'TB-10'!AA1180</f>
        <v>0</v>
      </c>
      <c r="AU54" s="186">
        <f>+'TB-10'!Z1182</f>
        <v>0</v>
      </c>
      <c r="AV54" s="186">
        <f>+'TB-10'!AA1182</f>
        <v>0</v>
      </c>
      <c r="AW54" s="186">
        <f>+'TB-10'!Z1184</f>
        <v>0</v>
      </c>
      <c r="AX54" s="186">
        <f>+'TB-10'!AA1184</f>
        <v>0</v>
      </c>
      <c r="AY54" s="186">
        <f>+'TB-10'!Z1186</f>
        <v>0</v>
      </c>
      <c r="AZ54" s="186">
        <f>+'TB-10'!AA1186</f>
        <v>0</v>
      </c>
      <c r="BA54" s="186">
        <f>+'TB-10'!Z1188</f>
        <v>0</v>
      </c>
      <c r="BB54" s="186">
        <f>+'TB-10'!AA1188</f>
        <v>0</v>
      </c>
      <c r="BC54" s="186">
        <f>+'TB-10'!Z1190</f>
        <v>0</v>
      </c>
      <c r="BD54" s="186">
        <f>+'TB-10'!AA1190</f>
        <v>0</v>
      </c>
      <c r="BE54" s="171">
        <f t="shared" si="36"/>
        <v>0</v>
      </c>
      <c r="BF54" s="173">
        <f t="shared" si="36"/>
        <v>0</v>
      </c>
      <c r="BG54" s="186">
        <f>+'TB-10'!AB1176</f>
        <v>0</v>
      </c>
      <c r="BH54" s="186">
        <f>+'TB-10'!AC1176</f>
        <v>0</v>
      </c>
      <c r="BI54" s="186">
        <f>+'TB-10'!AB1178</f>
        <v>0</v>
      </c>
      <c r="BJ54" s="186">
        <f>+'TB-10'!AC1178</f>
        <v>0</v>
      </c>
      <c r="BK54" s="186">
        <f>+'TB-10'!AB1180</f>
        <v>0</v>
      </c>
      <c r="BL54" s="186">
        <f>+'TB-10'!AC1180</f>
        <v>0</v>
      </c>
      <c r="BM54" s="186">
        <f>+'TB-10'!AB1182</f>
        <v>0</v>
      </c>
      <c r="BN54" s="186">
        <f>+'TB-10'!AC1182</f>
        <v>0</v>
      </c>
      <c r="BO54" s="186">
        <f>+'TB-10'!AB1184</f>
        <v>0</v>
      </c>
      <c r="BP54" s="186">
        <f>+'TB-10'!AC1184</f>
        <v>0</v>
      </c>
      <c r="BQ54" s="186">
        <f>+'TB-10'!AB1186</f>
        <v>0</v>
      </c>
      <c r="BR54" s="186">
        <f>+'TB-10'!AC1186</f>
        <v>0</v>
      </c>
      <c r="BS54" s="186">
        <f>+'TB-10'!AB1188</f>
        <v>0</v>
      </c>
      <c r="BT54" s="186">
        <f>+'TB-10'!AC1188</f>
        <v>0</v>
      </c>
      <c r="BU54" s="186">
        <f>+'TB-10'!AB1190</f>
        <v>0</v>
      </c>
      <c r="BV54" s="186">
        <f>+'TB-10'!AC1190</f>
        <v>0</v>
      </c>
      <c r="BW54" s="171">
        <f t="shared" si="37"/>
        <v>0</v>
      </c>
      <c r="BX54" s="173">
        <f t="shared" si="37"/>
        <v>0</v>
      </c>
      <c r="BY54" s="186">
        <f>+'TB-10'!AD1176</f>
        <v>0</v>
      </c>
      <c r="BZ54" s="186">
        <f>+'TB-10'!AE1176</f>
        <v>0</v>
      </c>
      <c r="CA54" s="186">
        <f>+'TB-10'!AD1178</f>
        <v>0</v>
      </c>
      <c r="CB54" s="186">
        <f>+'TB-10'!AE1178</f>
        <v>0</v>
      </c>
      <c r="CC54" s="186">
        <f>+'TB-10'!AD1180</f>
        <v>0</v>
      </c>
      <c r="CD54" s="186">
        <f>+'TB-10'!AE1180</f>
        <v>0</v>
      </c>
      <c r="CE54" s="186">
        <f>+'TB-10'!AD1182</f>
        <v>0</v>
      </c>
      <c r="CF54" s="186">
        <f>+'TB-10'!AE1182</f>
        <v>0</v>
      </c>
      <c r="CG54" s="186">
        <f>+'TB-10'!AD1184</f>
        <v>0</v>
      </c>
      <c r="CH54" s="186">
        <f>+'TB-10'!AE1184</f>
        <v>0</v>
      </c>
      <c r="CI54" s="186">
        <f>+'TB-10'!AD1186</f>
        <v>0</v>
      </c>
      <c r="CJ54" s="186">
        <f>+'TB-10'!AE1186</f>
        <v>0</v>
      </c>
      <c r="CK54" s="186">
        <f>+'TB-10'!AD1188</f>
        <v>0</v>
      </c>
      <c r="CL54" s="186">
        <f>+'TB-10'!AE1188</f>
        <v>0</v>
      </c>
      <c r="CM54" s="186">
        <f>+'TB-10'!AD1190</f>
        <v>0</v>
      </c>
      <c r="CN54" s="186">
        <f>+'TB-10'!AE1190</f>
        <v>0</v>
      </c>
      <c r="CO54" s="171">
        <f t="shared" si="38"/>
        <v>0</v>
      </c>
      <c r="CP54" s="173">
        <f t="shared" si="38"/>
        <v>0</v>
      </c>
      <c r="CQ54" s="186">
        <f>+'TB-10'!AF1176</f>
        <v>0</v>
      </c>
      <c r="CR54" s="186">
        <f>+'TB-10'!AG1176</f>
        <v>0</v>
      </c>
      <c r="CS54" s="186">
        <f>+'TB-10'!AF1178</f>
        <v>0</v>
      </c>
      <c r="CT54" s="186">
        <f>+'TB-10'!AG1178</f>
        <v>0</v>
      </c>
      <c r="CU54" s="186">
        <f>+'TB-10'!AF1180</f>
        <v>0</v>
      </c>
      <c r="CV54" s="186">
        <f>+'TB-10'!AG1180</f>
        <v>0</v>
      </c>
      <c r="CW54" s="186">
        <f>+'TB-10'!AF1182</f>
        <v>0</v>
      </c>
      <c r="CX54" s="186">
        <f>+'TB-10'!AG1182</f>
        <v>0</v>
      </c>
      <c r="CY54" s="186">
        <f>+'TB-10'!AF1184</f>
        <v>0</v>
      </c>
      <c r="CZ54" s="186">
        <f>+'TB-10'!AG1184</f>
        <v>0</v>
      </c>
      <c r="DA54" s="186">
        <f>+'TB-10'!AF1186</f>
        <v>0</v>
      </c>
      <c r="DB54" s="186">
        <f>+'TB-10'!AG1186</f>
        <v>0</v>
      </c>
      <c r="DC54" s="186">
        <f>+'TB-10'!AF1188</f>
        <v>0</v>
      </c>
      <c r="DD54" s="186">
        <f>+'TB-10'!AG1188</f>
        <v>0</v>
      </c>
      <c r="DE54" s="186">
        <f>+'TB-10'!AF1190</f>
        <v>0</v>
      </c>
      <c r="DF54" s="186">
        <f>+'TB-10'!AG1190</f>
        <v>0</v>
      </c>
      <c r="DG54" s="171">
        <f t="shared" si="39"/>
        <v>0</v>
      </c>
      <c r="DH54" s="173">
        <f t="shared" si="39"/>
        <v>0</v>
      </c>
      <c r="DI54" s="186">
        <f>+'TB-10'!AH1176</f>
        <v>0</v>
      </c>
      <c r="DJ54" s="186">
        <f>+'TB-10'!AI1176</f>
        <v>0</v>
      </c>
      <c r="DK54" s="186">
        <f>+'TB-10'!AH1178</f>
        <v>0</v>
      </c>
      <c r="DL54" s="186">
        <f>+'TB-10'!AI1178</f>
        <v>0</v>
      </c>
      <c r="DM54" s="186">
        <f>+'TB-10'!AH1180</f>
        <v>0</v>
      </c>
      <c r="DN54" s="186">
        <f>+'TB-10'!AI1180</f>
        <v>0</v>
      </c>
      <c r="DO54" s="186">
        <f>+'TB-10'!AH1182</f>
        <v>0</v>
      </c>
      <c r="DP54" s="186">
        <f>+'TB-10'!AI1182</f>
        <v>0</v>
      </c>
      <c r="DQ54" s="186">
        <f>+'TB-10'!AH1184</f>
        <v>0</v>
      </c>
      <c r="DR54" s="186">
        <f>+'TB-10'!AI1184</f>
        <v>0</v>
      </c>
      <c r="DS54" s="186">
        <f>+'TB-10'!AH1186</f>
        <v>0</v>
      </c>
      <c r="DT54" s="186">
        <f>+'TB-10'!AI1186</f>
        <v>0</v>
      </c>
      <c r="DU54" s="186">
        <f>+'TB-10'!AH1188</f>
        <v>0</v>
      </c>
      <c r="DV54" s="186">
        <f>+'TB-10'!AI1188</f>
        <v>0</v>
      </c>
      <c r="DW54" s="186">
        <f>+'TB-10'!AH1190</f>
        <v>0</v>
      </c>
      <c r="DX54" s="186">
        <f>+'TB-10'!AI1190</f>
        <v>0</v>
      </c>
      <c r="DY54" s="171">
        <f t="shared" si="40"/>
        <v>0</v>
      </c>
      <c r="DZ54" s="173">
        <f t="shared" si="40"/>
        <v>0</v>
      </c>
      <c r="EA54" s="186">
        <f>+'TB-10'!AJ1176</f>
        <v>0</v>
      </c>
      <c r="EB54" s="186">
        <f>+'TB-10'!AK1176</f>
        <v>0</v>
      </c>
      <c r="EC54" s="186">
        <f>+'TB-10'!AJ1178</f>
        <v>0</v>
      </c>
      <c r="ED54" s="186">
        <f>+'TB-10'!AK1178</f>
        <v>0</v>
      </c>
      <c r="EE54" s="186">
        <f>+'TB-10'!AJ1180</f>
        <v>0</v>
      </c>
      <c r="EF54" s="186">
        <f>+'TB-10'!AK1180</f>
        <v>0</v>
      </c>
      <c r="EG54" s="186">
        <f>+'TB-10'!AJ1182</f>
        <v>0</v>
      </c>
      <c r="EH54" s="186">
        <f>+'TB-10'!AK1182</f>
        <v>0</v>
      </c>
      <c r="EI54" s="186">
        <f>+'TB-10'!AJ1184</f>
        <v>0</v>
      </c>
      <c r="EJ54" s="186">
        <f>+'TB-10'!AK1184</f>
        <v>0</v>
      </c>
      <c r="EK54" s="186">
        <f>+'TB-10'!AJ1186</f>
        <v>0</v>
      </c>
      <c r="EL54" s="186">
        <f>+'TB-10'!AK1186</f>
        <v>0</v>
      </c>
      <c r="EM54" s="186">
        <f>+'TB-10'!AJ1188</f>
        <v>0</v>
      </c>
      <c r="EN54" s="186">
        <f>+'TB-10'!AK1188</f>
        <v>0</v>
      </c>
      <c r="EO54" s="186">
        <f>+'TB-10'!AJ1190</f>
        <v>0</v>
      </c>
      <c r="EP54" s="186">
        <f>+'TB-10'!AK1190</f>
        <v>0</v>
      </c>
      <c r="EQ54" s="171">
        <f t="shared" si="41"/>
        <v>0</v>
      </c>
      <c r="ER54" s="173">
        <f t="shared" si="41"/>
        <v>0</v>
      </c>
      <c r="ES54" s="186">
        <f>+'TB-10'!B1200</f>
        <v>0</v>
      </c>
      <c r="ET54" s="186">
        <f>+'TB-10'!E1200</f>
        <v>0</v>
      </c>
      <c r="EU54" s="186">
        <f>+'TB-10'!H1200</f>
        <v>0</v>
      </c>
      <c r="EV54" s="186">
        <f>+'TB-10'!K1200</f>
        <v>0</v>
      </c>
      <c r="EW54" s="186">
        <f>+'TB-10'!N1200</f>
        <v>0</v>
      </c>
      <c r="EX54" s="186">
        <f>+'TB-10'!Q1200</f>
        <v>0</v>
      </c>
      <c r="EY54" s="186">
        <f>+'TB-10'!T1200</f>
        <v>0</v>
      </c>
      <c r="EZ54" s="186">
        <f>+'TB-10'!W1200</f>
        <v>0</v>
      </c>
      <c r="FA54" s="186">
        <f>+'TB-10'!Z1200</f>
        <v>0</v>
      </c>
      <c r="FB54" s="186">
        <f>+'TB-10'!AC1200</f>
        <v>0</v>
      </c>
      <c r="FC54" s="186">
        <f>+'TB-10'!AF1200</f>
        <v>0</v>
      </c>
      <c r="FD54" s="186">
        <f>+'TB-10'!AI1200</f>
        <v>0</v>
      </c>
      <c r="FE54" s="555">
        <f t="shared" si="42"/>
        <v>0</v>
      </c>
      <c r="FF54" s="557">
        <f>'TB-10'!X1206</f>
        <v>0</v>
      </c>
      <c r="FG54" s="557">
        <f>'TB-10'!Z1206</f>
        <v>0</v>
      </c>
      <c r="FH54" s="557">
        <f>'TB-10'!AB1206</f>
        <v>0</v>
      </c>
      <c r="FI54" s="557">
        <f>'TB-10'!AD1206</f>
        <v>0</v>
      </c>
      <c r="FJ54" s="557">
        <f>'TB-10'!AF1206</f>
        <v>0</v>
      </c>
      <c r="FK54" s="557">
        <f>'TB-10'!AH1206</f>
        <v>0</v>
      </c>
      <c r="FL54" s="557">
        <f>'TB-10'!X1210</f>
        <v>0</v>
      </c>
      <c r="FM54" s="557">
        <f>'TB-10'!Z1210</f>
        <v>0</v>
      </c>
      <c r="FN54" s="557">
        <f t="shared" si="43"/>
        <v>0</v>
      </c>
      <c r="FO54" s="557">
        <f>'TB-10'!AB1210</f>
        <v>0</v>
      </c>
      <c r="FP54" s="557">
        <f>'TB-10'!AD1210</f>
        <v>0</v>
      </c>
      <c r="FQ54" s="558">
        <f t="shared" si="44"/>
        <v>0</v>
      </c>
      <c r="FR54" s="557">
        <f>'TB-10'!AF1210</f>
        <v>0</v>
      </c>
      <c r="FS54" s="557">
        <f>'TB-10'!AH1210</f>
        <v>0</v>
      </c>
      <c r="FT54" s="557">
        <f>'TB-10'!AJ1210</f>
        <v>0</v>
      </c>
      <c r="FU54" s="418">
        <f>'TB-10'!B1206</f>
        <v>0</v>
      </c>
      <c r="FV54" s="557">
        <f>'TB-10'!E1206</f>
        <v>0</v>
      </c>
      <c r="FW54" s="418">
        <f>'TB-10'!K1206</f>
        <v>0</v>
      </c>
      <c r="FX54" s="418">
        <f>'TB-10'!N1206</f>
        <v>0</v>
      </c>
      <c r="FY54" s="418">
        <f>'TB-10'!B1210</f>
        <v>0</v>
      </c>
      <c r="FZ54" s="418">
        <f>'TB-10'!E1210</f>
        <v>0</v>
      </c>
      <c r="GA54" s="418">
        <f>'TB-10'!K1210</f>
        <v>0</v>
      </c>
      <c r="GB54" s="418">
        <f>'TB-10'!N1210</f>
        <v>0</v>
      </c>
      <c r="GC54" s="418">
        <f>'TB-10'!J1216</f>
        <v>0</v>
      </c>
      <c r="GD54" s="418">
        <f>'TB-10'!L1216</f>
        <v>0</v>
      </c>
      <c r="GE54" s="418">
        <f>'TB-10'!J1217</f>
        <v>0</v>
      </c>
      <c r="GF54" s="418">
        <f>'TB-10'!L1217</f>
        <v>0</v>
      </c>
      <c r="GG54" s="418">
        <f>'TB-10'!J1218</f>
        <v>0</v>
      </c>
      <c r="GH54" s="418">
        <f>'TB-10'!L1218</f>
        <v>0</v>
      </c>
      <c r="GI54" s="418">
        <f>'TB-10'!J1219</f>
        <v>0</v>
      </c>
      <c r="GJ54" s="418">
        <f>'TB-10'!L1219</f>
        <v>0</v>
      </c>
      <c r="GK54" s="418">
        <f>'TB-10'!P1216</f>
        <v>0</v>
      </c>
      <c r="GL54" s="418">
        <f>'TB-10'!R1216</f>
        <v>0</v>
      </c>
      <c r="GM54" s="418">
        <f>'TB-10'!P1217</f>
        <v>0</v>
      </c>
      <c r="GN54" s="418">
        <f>'TB-10'!R1217</f>
        <v>0</v>
      </c>
      <c r="GO54" s="418">
        <f>'TB-10'!P1218</f>
        <v>0</v>
      </c>
      <c r="GP54" s="418">
        <f>'TB-10'!R1218</f>
        <v>0</v>
      </c>
      <c r="GQ54" s="418">
        <f>'TB-10'!P1219</f>
        <v>0</v>
      </c>
      <c r="GR54" s="418">
        <f>'TB-10'!R1219</f>
        <v>0</v>
      </c>
      <c r="GS54" s="557">
        <f>'TB-10'!J1223</f>
        <v>0</v>
      </c>
      <c r="GT54" s="557">
        <f>'TB-10'!L1223</f>
        <v>0</v>
      </c>
      <c r="GU54" s="557">
        <f>'TB-10'!P1223</f>
        <v>0</v>
      </c>
      <c r="GV54" s="557">
        <f>'TB-10'!R1223</f>
        <v>0</v>
      </c>
      <c r="GW54" s="603">
        <f>'TB-10'!W1215</f>
        <v>0</v>
      </c>
      <c r="GX54" s="603">
        <f>'TB-10'!Y1215</f>
        <v>0</v>
      </c>
      <c r="GY54" s="603">
        <f>'TB-10'!AA1215</f>
        <v>0</v>
      </c>
      <c r="GZ54" s="603">
        <f>'TB-10'!AC1215</f>
        <v>0</v>
      </c>
      <c r="HA54" s="603">
        <f>'TB-10'!AE1215</f>
        <v>0</v>
      </c>
      <c r="HB54" s="603">
        <f>'TB-10'!AG1215</f>
        <v>0</v>
      </c>
      <c r="HC54" s="603">
        <f>'TB-10'!AI1215</f>
        <v>0</v>
      </c>
      <c r="HD54" s="603">
        <f>'TB-10'!AK1215</f>
        <v>0</v>
      </c>
      <c r="HE54" s="603">
        <f>'TB-10'!AM1215</f>
        <v>0</v>
      </c>
      <c r="HF54" s="603">
        <f>'TB-10'!X1219</f>
        <v>0</v>
      </c>
      <c r="HG54" s="603">
        <f>'TB-10'!Z1219</f>
        <v>0</v>
      </c>
      <c r="HH54" s="603">
        <f>'TB-10'!AB1219</f>
        <v>0</v>
      </c>
      <c r="HI54" s="603">
        <f>'TB-10'!AE1219</f>
        <v>0</v>
      </c>
      <c r="HJ54" s="603">
        <f>'TB-10'!AG1219</f>
        <v>0</v>
      </c>
      <c r="HK54" s="603">
        <f>'TB-10'!AI1219</f>
        <v>0</v>
      </c>
      <c r="HL54" s="419" t="str">
        <f>'TB-10'!V1163</f>
        <v/>
      </c>
      <c r="HM54" s="420" t="str">
        <f>'TB-10'!V1165</f>
        <v/>
      </c>
    </row>
    <row r="55" spans="1:256" x14ac:dyDescent="0.25">
      <c r="A55" s="165">
        <v>19</v>
      </c>
      <c r="B55" s="166">
        <f>+Menu!$D$6</f>
        <v>0</v>
      </c>
      <c r="C55" s="167" t="str">
        <f>+Menu!$B27</f>
        <v/>
      </c>
      <c r="D55" s="168"/>
      <c r="E55" s="186">
        <f>+'TB-10'!V1244</f>
        <v>0</v>
      </c>
      <c r="F55" s="186">
        <f>+'TB-10'!W1244</f>
        <v>0</v>
      </c>
      <c r="G55" s="186">
        <f>+'TB-10'!V1246</f>
        <v>0</v>
      </c>
      <c r="H55" s="186">
        <f>+'TB-10'!W1246</f>
        <v>0</v>
      </c>
      <c r="I55" s="186">
        <f>+'TB-10'!V1248</f>
        <v>0</v>
      </c>
      <c r="J55" s="186">
        <f>+'TB-10'!W1248</f>
        <v>0</v>
      </c>
      <c r="K55" s="186">
        <f>+'TB-10'!V1250</f>
        <v>0</v>
      </c>
      <c r="L55" s="186">
        <f>+'TB-10'!W1250</f>
        <v>0</v>
      </c>
      <c r="M55" s="186">
        <f>+'TB-10'!V1252</f>
        <v>0</v>
      </c>
      <c r="N55" s="186">
        <f>+'TB-10'!W1252</f>
        <v>0</v>
      </c>
      <c r="O55" s="186">
        <f>+'TB-10'!V1254</f>
        <v>0</v>
      </c>
      <c r="P55" s="186">
        <f>+'TB-10'!W1254</f>
        <v>0</v>
      </c>
      <c r="Q55" s="186">
        <f>+'TB-10'!V1256</f>
        <v>0</v>
      </c>
      <c r="R55" s="186">
        <f>+'TB-10'!W1256</f>
        <v>0</v>
      </c>
      <c r="S55" s="186">
        <f>+'TB-10'!V1258</f>
        <v>0</v>
      </c>
      <c r="T55" s="186">
        <f>+'TB-10'!W1258</f>
        <v>0</v>
      </c>
      <c r="U55" s="171">
        <f t="shared" si="34"/>
        <v>0</v>
      </c>
      <c r="V55" s="173">
        <f t="shared" si="34"/>
        <v>0</v>
      </c>
      <c r="W55" s="186">
        <f>+'TB-10'!X1244</f>
        <v>0</v>
      </c>
      <c r="X55" s="186">
        <f>+'TB-10'!Y1244</f>
        <v>0</v>
      </c>
      <c r="Y55" s="186">
        <f>+'TB-10'!X1246</f>
        <v>0</v>
      </c>
      <c r="Z55" s="186">
        <f>+'TB-10'!Y1246</f>
        <v>0</v>
      </c>
      <c r="AA55" s="186">
        <f>+'TB-10'!X1248</f>
        <v>0</v>
      </c>
      <c r="AB55" s="186">
        <f>+'TB-10'!Y1248</f>
        <v>0</v>
      </c>
      <c r="AC55" s="186">
        <f>+'TB-10'!X1250</f>
        <v>0</v>
      </c>
      <c r="AD55" s="186">
        <f>+'TB-10'!Y1250</f>
        <v>0</v>
      </c>
      <c r="AE55" s="186">
        <f>+'TB-10'!X1252</f>
        <v>0</v>
      </c>
      <c r="AF55" s="186">
        <f>+'TB-10'!Y1252</f>
        <v>0</v>
      </c>
      <c r="AG55" s="186">
        <f>+'TB-10'!X1254</f>
        <v>0</v>
      </c>
      <c r="AH55" s="186">
        <f>+'TB-10'!Y1254</f>
        <v>0</v>
      </c>
      <c r="AI55" s="186">
        <f>+'TB-10'!X1256</f>
        <v>0</v>
      </c>
      <c r="AJ55" s="186">
        <f>+'TB-10'!Y1256</f>
        <v>0</v>
      </c>
      <c r="AK55" s="186">
        <f>+'TB-10'!X1258</f>
        <v>0</v>
      </c>
      <c r="AL55" s="186">
        <f>+'TB-10'!Y1258</f>
        <v>0</v>
      </c>
      <c r="AM55" s="171">
        <f t="shared" si="35"/>
        <v>0</v>
      </c>
      <c r="AN55" s="173">
        <f t="shared" si="35"/>
        <v>0</v>
      </c>
      <c r="AO55" s="186">
        <f>+'TB-10'!Z1244</f>
        <v>0</v>
      </c>
      <c r="AP55" s="186">
        <f>+'TB-10'!AA1244</f>
        <v>0</v>
      </c>
      <c r="AQ55" s="186">
        <f>+'TB-10'!Z1246</f>
        <v>0</v>
      </c>
      <c r="AR55" s="186">
        <f>+'TB-10'!AA1246</f>
        <v>0</v>
      </c>
      <c r="AS55" s="186">
        <f>+'TB-10'!Z1248</f>
        <v>0</v>
      </c>
      <c r="AT55" s="186">
        <f>+'TB-10'!AA1248</f>
        <v>0</v>
      </c>
      <c r="AU55" s="186">
        <f>+'TB-10'!Z1250</f>
        <v>0</v>
      </c>
      <c r="AV55" s="186">
        <f>+'TB-10'!AA1250</f>
        <v>0</v>
      </c>
      <c r="AW55" s="186">
        <f>+'TB-10'!Z1252</f>
        <v>0</v>
      </c>
      <c r="AX55" s="186">
        <f>+'TB-10'!AA1252</f>
        <v>0</v>
      </c>
      <c r="AY55" s="186">
        <f>+'TB-10'!Z1254</f>
        <v>0</v>
      </c>
      <c r="AZ55" s="186">
        <f>+'TB-10'!AA1254</f>
        <v>0</v>
      </c>
      <c r="BA55" s="186">
        <f>+'TB-10'!Z1256</f>
        <v>0</v>
      </c>
      <c r="BB55" s="186">
        <f>+'TB-10'!AA1256</f>
        <v>0</v>
      </c>
      <c r="BC55" s="186">
        <f>+'TB-10'!Z1258</f>
        <v>0</v>
      </c>
      <c r="BD55" s="186">
        <f>+'TB-10'!AA1258</f>
        <v>0</v>
      </c>
      <c r="BE55" s="171">
        <f t="shared" si="36"/>
        <v>0</v>
      </c>
      <c r="BF55" s="173">
        <f t="shared" si="36"/>
        <v>0</v>
      </c>
      <c r="BG55" s="186">
        <f>+'TB-10'!AB1244</f>
        <v>0</v>
      </c>
      <c r="BH55" s="186">
        <f>+'TB-10'!AC1244</f>
        <v>0</v>
      </c>
      <c r="BI55" s="186">
        <f>+'TB-10'!AB1246</f>
        <v>0</v>
      </c>
      <c r="BJ55" s="186">
        <f>+'TB-10'!AC1246</f>
        <v>0</v>
      </c>
      <c r="BK55" s="186">
        <f>+'TB-10'!AB1248</f>
        <v>0</v>
      </c>
      <c r="BL55" s="186">
        <f>+'TB-10'!AC1248</f>
        <v>0</v>
      </c>
      <c r="BM55" s="186">
        <f>+'TB-10'!AB1250</f>
        <v>0</v>
      </c>
      <c r="BN55" s="186">
        <f>+'TB-10'!AC1250</f>
        <v>0</v>
      </c>
      <c r="BO55" s="186">
        <f>+'TB-10'!AB1252</f>
        <v>0</v>
      </c>
      <c r="BP55" s="186">
        <f>+'TB-10'!AC1252</f>
        <v>0</v>
      </c>
      <c r="BQ55" s="186">
        <f>+'TB-10'!AB1254</f>
        <v>0</v>
      </c>
      <c r="BR55" s="186">
        <f>+'TB-10'!AC1254</f>
        <v>0</v>
      </c>
      <c r="BS55" s="186">
        <f>+'TB-10'!AB1256</f>
        <v>0</v>
      </c>
      <c r="BT55" s="186">
        <f>+'TB-10'!AC1256</f>
        <v>0</v>
      </c>
      <c r="BU55" s="186">
        <f>+'TB-10'!AB1258</f>
        <v>0</v>
      </c>
      <c r="BV55" s="186">
        <f>+'TB-10'!AC1258</f>
        <v>0</v>
      </c>
      <c r="BW55" s="171">
        <f t="shared" si="37"/>
        <v>0</v>
      </c>
      <c r="BX55" s="173">
        <f t="shared" si="37"/>
        <v>0</v>
      </c>
      <c r="BY55" s="186">
        <f>+'TB-10'!AD1244</f>
        <v>0</v>
      </c>
      <c r="BZ55" s="186">
        <f>+'TB-10'!AE1244</f>
        <v>0</v>
      </c>
      <c r="CA55" s="186">
        <f>+'TB-10'!AD1246</f>
        <v>0</v>
      </c>
      <c r="CB55" s="186">
        <f>+'TB-10'!AE1246</f>
        <v>0</v>
      </c>
      <c r="CC55" s="186">
        <f>+'TB-10'!AD1248</f>
        <v>0</v>
      </c>
      <c r="CD55" s="186">
        <f>+'TB-10'!AE1248</f>
        <v>0</v>
      </c>
      <c r="CE55" s="186">
        <f>+'TB-10'!AD1250</f>
        <v>0</v>
      </c>
      <c r="CF55" s="186">
        <f>+'TB-10'!AE1250</f>
        <v>0</v>
      </c>
      <c r="CG55" s="186">
        <f>+'TB-10'!AD1252</f>
        <v>0</v>
      </c>
      <c r="CH55" s="186">
        <f>+'TB-10'!AE1252</f>
        <v>0</v>
      </c>
      <c r="CI55" s="186">
        <f>+'TB-10'!AD1254</f>
        <v>0</v>
      </c>
      <c r="CJ55" s="186">
        <f>+'TB-10'!AE1254</f>
        <v>0</v>
      </c>
      <c r="CK55" s="186">
        <f>+'TB-10'!AD1256</f>
        <v>0</v>
      </c>
      <c r="CL55" s="186">
        <f>+'TB-10'!AE1256</f>
        <v>0</v>
      </c>
      <c r="CM55" s="186">
        <f>+'TB-10'!AD1258</f>
        <v>0</v>
      </c>
      <c r="CN55" s="186">
        <f>+'TB-10'!AE1258</f>
        <v>0</v>
      </c>
      <c r="CO55" s="171">
        <f t="shared" si="38"/>
        <v>0</v>
      </c>
      <c r="CP55" s="173">
        <f t="shared" si="38"/>
        <v>0</v>
      </c>
      <c r="CQ55" s="186">
        <f>+'TB-10'!AF1244</f>
        <v>0</v>
      </c>
      <c r="CR55" s="186">
        <f>+'TB-10'!AG1244</f>
        <v>0</v>
      </c>
      <c r="CS55" s="186">
        <f>+'TB-10'!AF1246</f>
        <v>0</v>
      </c>
      <c r="CT55" s="186">
        <f>+'TB-10'!AG1246</f>
        <v>0</v>
      </c>
      <c r="CU55" s="186">
        <f>+'TB-10'!AF1248</f>
        <v>0</v>
      </c>
      <c r="CV55" s="186">
        <f>+'TB-10'!AG1248</f>
        <v>0</v>
      </c>
      <c r="CW55" s="186">
        <f>+'TB-10'!AF1250</f>
        <v>0</v>
      </c>
      <c r="CX55" s="186">
        <f>+'TB-10'!AG1250</f>
        <v>0</v>
      </c>
      <c r="CY55" s="186">
        <f>+'TB-10'!AF1252</f>
        <v>0</v>
      </c>
      <c r="CZ55" s="186">
        <f>+'TB-10'!AG1252</f>
        <v>0</v>
      </c>
      <c r="DA55" s="186">
        <f>+'TB-10'!AF1254</f>
        <v>0</v>
      </c>
      <c r="DB55" s="186">
        <f>+'TB-10'!AG1254</f>
        <v>0</v>
      </c>
      <c r="DC55" s="186">
        <f>+'TB-10'!AF1256</f>
        <v>0</v>
      </c>
      <c r="DD55" s="186">
        <f>+'TB-10'!AG1256</f>
        <v>0</v>
      </c>
      <c r="DE55" s="186">
        <f>+'TB-10'!AF1258</f>
        <v>0</v>
      </c>
      <c r="DF55" s="186">
        <f>+'TB-10'!AG1258</f>
        <v>0</v>
      </c>
      <c r="DG55" s="171">
        <f t="shared" si="39"/>
        <v>0</v>
      </c>
      <c r="DH55" s="173">
        <f t="shared" si="39"/>
        <v>0</v>
      </c>
      <c r="DI55" s="186">
        <f>+'TB-10'!AH1244</f>
        <v>0</v>
      </c>
      <c r="DJ55" s="186">
        <f>+'TB-10'!AI1244</f>
        <v>0</v>
      </c>
      <c r="DK55" s="186">
        <f>+'TB-10'!AH1246</f>
        <v>0</v>
      </c>
      <c r="DL55" s="186">
        <f>+'TB-10'!AI1246</f>
        <v>0</v>
      </c>
      <c r="DM55" s="186">
        <f>+'TB-10'!AH1248</f>
        <v>0</v>
      </c>
      <c r="DN55" s="186">
        <f>+'TB-10'!AI1248</f>
        <v>0</v>
      </c>
      <c r="DO55" s="186">
        <f>+'TB-10'!AH1250</f>
        <v>0</v>
      </c>
      <c r="DP55" s="186">
        <f>+'TB-10'!AI1250</f>
        <v>0</v>
      </c>
      <c r="DQ55" s="186">
        <f>+'TB-10'!AH1252</f>
        <v>0</v>
      </c>
      <c r="DR55" s="186">
        <f>+'TB-10'!AI1252</f>
        <v>0</v>
      </c>
      <c r="DS55" s="186">
        <f>+'TB-10'!AH1254</f>
        <v>0</v>
      </c>
      <c r="DT55" s="186">
        <f>+'TB-10'!AI1254</f>
        <v>0</v>
      </c>
      <c r="DU55" s="186">
        <f>+'TB-10'!AH1256</f>
        <v>0</v>
      </c>
      <c r="DV55" s="186">
        <f>+'TB-10'!AI1256</f>
        <v>0</v>
      </c>
      <c r="DW55" s="186">
        <f>+'TB-10'!AH1258</f>
        <v>0</v>
      </c>
      <c r="DX55" s="186">
        <f>+'TB-10'!AI1258</f>
        <v>0</v>
      </c>
      <c r="DY55" s="171">
        <f t="shared" si="40"/>
        <v>0</v>
      </c>
      <c r="DZ55" s="173">
        <f t="shared" si="40"/>
        <v>0</v>
      </c>
      <c r="EA55" s="186">
        <f>+'TB-10'!AJ1244</f>
        <v>0</v>
      </c>
      <c r="EB55" s="186">
        <f>+'TB-10'!AK1244</f>
        <v>0</v>
      </c>
      <c r="EC55" s="186">
        <f>+'TB-10'!AJ1246</f>
        <v>0</v>
      </c>
      <c r="ED55" s="186">
        <f>+'TB-10'!AK1246</f>
        <v>0</v>
      </c>
      <c r="EE55" s="186">
        <f>+'TB-10'!AJ1248</f>
        <v>0</v>
      </c>
      <c r="EF55" s="186">
        <f>+'TB-10'!AK1248</f>
        <v>0</v>
      </c>
      <c r="EG55" s="186">
        <f>+'TB-10'!AJ1250</f>
        <v>0</v>
      </c>
      <c r="EH55" s="186">
        <f>+'TB-10'!AK1250</f>
        <v>0</v>
      </c>
      <c r="EI55" s="186">
        <f>+'TB-10'!AJ1252</f>
        <v>0</v>
      </c>
      <c r="EJ55" s="186">
        <f>+'TB-10'!AK1252</f>
        <v>0</v>
      </c>
      <c r="EK55" s="186">
        <f>+'TB-10'!AJ1254</f>
        <v>0</v>
      </c>
      <c r="EL55" s="186">
        <f>+'TB-10'!AK1254</f>
        <v>0</v>
      </c>
      <c r="EM55" s="186">
        <f>+'TB-10'!AJ1256</f>
        <v>0</v>
      </c>
      <c r="EN55" s="186">
        <f>+'TB-10'!AK1256</f>
        <v>0</v>
      </c>
      <c r="EO55" s="186">
        <f>+'TB-10'!AJ1258</f>
        <v>0</v>
      </c>
      <c r="EP55" s="186">
        <f>+'TB-10'!AK1258</f>
        <v>0</v>
      </c>
      <c r="EQ55" s="171">
        <f t="shared" si="41"/>
        <v>0</v>
      </c>
      <c r="ER55" s="173">
        <f t="shared" si="41"/>
        <v>0</v>
      </c>
      <c r="ES55" s="186">
        <f>+'TB-10'!B1268</f>
        <v>0</v>
      </c>
      <c r="ET55" s="186">
        <f>+'TB-10'!E1268</f>
        <v>0</v>
      </c>
      <c r="EU55" s="186">
        <f>+'TB-10'!H1268</f>
        <v>0</v>
      </c>
      <c r="EV55" s="186">
        <f>+'TB-10'!K1268</f>
        <v>0</v>
      </c>
      <c r="EW55" s="186">
        <f>+'TB-10'!N1268</f>
        <v>0</v>
      </c>
      <c r="EX55" s="186">
        <f>+'TB-10'!Q1268</f>
        <v>0</v>
      </c>
      <c r="EY55" s="186">
        <f>+'TB-10'!T1268</f>
        <v>0</v>
      </c>
      <c r="EZ55" s="186">
        <f>+'TB-10'!W1268</f>
        <v>0</v>
      </c>
      <c r="FA55" s="186">
        <f>+'TB-10'!Z1268</f>
        <v>0</v>
      </c>
      <c r="FB55" s="186">
        <f>+'TB-10'!AC1268</f>
        <v>0</v>
      </c>
      <c r="FC55" s="186">
        <f>+'TB-10'!AF1268</f>
        <v>0</v>
      </c>
      <c r="FD55" s="186">
        <f>+'TB-10'!AI1268</f>
        <v>0</v>
      </c>
      <c r="FE55" s="555">
        <f t="shared" si="42"/>
        <v>0</v>
      </c>
      <c r="FF55" s="557">
        <f>'TB-10'!X1274</f>
        <v>0</v>
      </c>
      <c r="FG55" s="557">
        <f>'TB-10'!Z1274</f>
        <v>0</v>
      </c>
      <c r="FH55" s="557">
        <f>'TB-10'!AB1274</f>
        <v>0</v>
      </c>
      <c r="FI55" s="557">
        <f>'TB-10'!AD1274</f>
        <v>0</v>
      </c>
      <c r="FJ55" s="557">
        <f>'TB-10'!AF1274</f>
        <v>0</v>
      </c>
      <c r="FK55" s="557">
        <f>'TB-10'!AH1274</f>
        <v>0</v>
      </c>
      <c r="FL55" s="557">
        <f>'TB-10'!X1278</f>
        <v>0</v>
      </c>
      <c r="FM55" s="557">
        <f>'TB-10'!Z1278</f>
        <v>0</v>
      </c>
      <c r="FN55" s="557">
        <f t="shared" si="43"/>
        <v>0</v>
      </c>
      <c r="FO55" s="557">
        <f>'TB-10'!AB1278</f>
        <v>0</v>
      </c>
      <c r="FP55" s="557">
        <f>'TB-10'!AD1278</f>
        <v>0</v>
      </c>
      <c r="FQ55" s="558">
        <f t="shared" si="44"/>
        <v>0</v>
      </c>
      <c r="FR55" s="557">
        <f>'TB-10'!AF1278</f>
        <v>0</v>
      </c>
      <c r="FS55" s="557">
        <f>'TB-10'!AH1278</f>
        <v>0</v>
      </c>
      <c r="FT55" s="557">
        <f>'TB-10'!AJ1278</f>
        <v>0</v>
      </c>
      <c r="FU55" s="418">
        <f>'TB-10'!B1274</f>
        <v>0</v>
      </c>
      <c r="FV55" s="557">
        <f>'TB-10'!E1274</f>
        <v>0</v>
      </c>
      <c r="FW55" s="418">
        <f>'TB-10'!K1274</f>
        <v>0</v>
      </c>
      <c r="FX55" s="418">
        <f>'TB-10'!N1274</f>
        <v>0</v>
      </c>
      <c r="FY55" s="418">
        <f>'TB-10'!B1278</f>
        <v>0</v>
      </c>
      <c r="FZ55" s="418">
        <f>'TB-10'!E1278</f>
        <v>0</v>
      </c>
      <c r="GA55" s="418">
        <f>'TB-10'!K1278</f>
        <v>0</v>
      </c>
      <c r="GB55" s="418">
        <f>'TB-10'!N1278</f>
        <v>0</v>
      </c>
      <c r="GC55" s="418">
        <f>'TB-10'!J1284</f>
        <v>0</v>
      </c>
      <c r="GD55" s="418">
        <f>'TB-10'!L1284</f>
        <v>0</v>
      </c>
      <c r="GE55" s="418">
        <f>'TB-10'!J1285</f>
        <v>0</v>
      </c>
      <c r="GF55" s="418">
        <f>'TB-10'!L1285</f>
        <v>0</v>
      </c>
      <c r="GG55" s="418">
        <f>'TB-10'!J1286</f>
        <v>0</v>
      </c>
      <c r="GH55" s="418">
        <f>'TB-10'!L1286</f>
        <v>0</v>
      </c>
      <c r="GI55" s="418">
        <f>'TB-10'!J1287</f>
        <v>0</v>
      </c>
      <c r="GJ55" s="418">
        <f>'TB-10'!L1287</f>
        <v>0</v>
      </c>
      <c r="GK55" s="418">
        <f>'TB-10'!P1284</f>
        <v>0</v>
      </c>
      <c r="GL55" s="418">
        <f>'TB-10'!R1284</f>
        <v>0</v>
      </c>
      <c r="GM55" s="418">
        <f>'TB-10'!P1285</f>
        <v>0</v>
      </c>
      <c r="GN55" s="418">
        <f>'TB-10'!R1285</f>
        <v>0</v>
      </c>
      <c r="GO55" s="418">
        <f>'TB-10'!P1286</f>
        <v>0</v>
      </c>
      <c r="GP55" s="418">
        <f>'TB-10'!R1286</f>
        <v>0</v>
      </c>
      <c r="GQ55" s="418">
        <f>'TB-10'!P1287</f>
        <v>0</v>
      </c>
      <c r="GR55" s="418">
        <f>'TB-10'!R1287</f>
        <v>0</v>
      </c>
      <c r="GS55" s="557">
        <f>'TB-10'!J1291</f>
        <v>0</v>
      </c>
      <c r="GT55" s="557">
        <f>'TB-10'!L1291</f>
        <v>0</v>
      </c>
      <c r="GU55" s="557">
        <f>'TB-10'!P1291</f>
        <v>0</v>
      </c>
      <c r="GV55" s="557">
        <f>'TB-10'!R1291</f>
        <v>0</v>
      </c>
      <c r="GW55" s="603">
        <f>'TB-10'!W1283</f>
        <v>0</v>
      </c>
      <c r="GX55" s="603">
        <f>'TB-10'!Y1283</f>
        <v>0</v>
      </c>
      <c r="GY55" s="603">
        <f>'TB-10'!AA1283</f>
        <v>0</v>
      </c>
      <c r="GZ55" s="603">
        <f>'TB-10'!AC1283</f>
        <v>0</v>
      </c>
      <c r="HA55" s="603">
        <f>'TB-10'!AE1283</f>
        <v>0</v>
      </c>
      <c r="HB55" s="603">
        <f>'TB-10'!AG1283</f>
        <v>0</v>
      </c>
      <c r="HC55" s="603">
        <f>'TB-10'!AI1283</f>
        <v>0</v>
      </c>
      <c r="HD55" s="603">
        <f>'TB-10'!AK1283</f>
        <v>0</v>
      </c>
      <c r="HE55" s="603">
        <f>'TB-10'!AM1283</f>
        <v>0</v>
      </c>
      <c r="HF55" s="603">
        <f>'TB-10'!X1287</f>
        <v>0</v>
      </c>
      <c r="HG55" s="603">
        <f>'TB-10'!Z1287</f>
        <v>0</v>
      </c>
      <c r="HH55" s="603">
        <f>'TB-10'!AB1287</f>
        <v>0</v>
      </c>
      <c r="HI55" s="603">
        <f>'TB-10'!AE1287</f>
        <v>0</v>
      </c>
      <c r="HJ55" s="603">
        <f>'TB-10'!AG1287</f>
        <v>0</v>
      </c>
      <c r="HK55" s="603">
        <f>'TB-10'!AI1287</f>
        <v>0</v>
      </c>
      <c r="HL55" s="419" t="str">
        <f>'TB-10'!V1231</f>
        <v/>
      </c>
      <c r="HM55" s="420" t="str">
        <f>'TB-10'!V1233</f>
        <v/>
      </c>
    </row>
    <row r="56" spans="1:256" x14ac:dyDescent="0.25">
      <c r="A56" s="165">
        <v>20</v>
      </c>
      <c r="B56" s="166">
        <f>+Menu!$D$6</f>
        <v>0</v>
      </c>
      <c r="C56" s="167" t="str">
        <f>+Menu!$B28</f>
        <v/>
      </c>
      <c r="D56" s="168"/>
      <c r="E56" s="186">
        <f>+'TB-10'!V1312</f>
        <v>0</v>
      </c>
      <c r="F56" s="186">
        <f>+'TB-10'!W1312</f>
        <v>0</v>
      </c>
      <c r="G56" s="186">
        <f>+'TB-10'!V1314</f>
        <v>0</v>
      </c>
      <c r="H56" s="186">
        <f>+'TB-10'!W1314</f>
        <v>0</v>
      </c>
      <c r="I56" s="186">
        <f>+'TB-10'!V1316</f>
        <v>0</v>
      </c>
      <c r="J56" s="186">
        <f>+'TB-10'!W1316</f>
        <v>0</v>
      </c>
      <c r="K56" s="186">
        <f>+'TB-10'!V1318</f>
        <v>0</v>
      </c>
      <c r="L56" s="186">
        <f>+'TB-10'!W1318</f>
        <v>0</v>
      </c>
      <c r="M56" s="186">
        <f>+'TB-10'!V1320</f>
        <v>0</v>
      </c>
      <c r="N56" s="186">
        <f>+'TB-10'!W1320</f>
        <v>0</v>
      </c>
      <c r="O56" s="186">
        <f>+'TB-10'!V1322</f>
        <v>0</v>
      </c>
      <c r="P56" s="186">
        <f>+'TB-10'!W1322</f>
        <v>0</v>
      </c>
      <c r="Q56" s="186">
        <f>+'TB-10'!V1324</f>
        <v>0</v>
      </c>
      <c r="R56" s="186">
        <f>+'TB-10'!W1324</f>
        <v>0</v>
      </c>
      <c r="S56" s="186">
        <f>+'TB-10'!V1326</f>
        <v>0</v>
      </c>
      <c r="T56" s="186">
        <f>+'TB-10'!W1326</f>
        <v>0</v>
      </c>
      <c r="U56" s="171">
        <f t="shared" si="34"/>
        <v>0</v>
      </c>
      <c r="V56" s="173">
        <f t="shared" si="34"/>
        <v>0</v>
      </c>
      <c r="W56" s="186">
        <f>+'TB-10'!X1312</f>
        <v>0</v>
      </c>
      <c r="X56" s="186">
        <f>+'TB-10'!Y1312</f>
        <v>0</v>
      </c>
      <c r="Y56" s="186">
        <f>+'TB-10'!X1314</f>
        <v>0</v>
      </c>
      <c r="Z56" s="186">
        <f>+'TB-10'!Y1314</f>
        <v>0</v>
      </c>
      <c r="AA56" s="186">
        <f>+'TB-10'!X1316</f>
        <v>0</v>
      </c>
      <c r="AB56" s="186">
        <f>+'TB-10'!Y1316</f>
        <v>0</v>
      </c>
      <c r="AC56" s="186">
        <f>+'TB-10'!X1318</f>
        <v>0</v>
      </c>
      <c r="AD56" s="186">
        <f>+'TB-10'!Y1318</f>
        <v>0</v>
      </c>
      <c r="AE56" s="186">
        <f>+'TB-10'!X1320</f>
        <v>0</v>
      </c>
      <c r="AF56" s="186">
        <f>+'TB-10'!Y1320</f>
        <v>0</v>
      </c>
      <c r="AG56" s="186">
        <f>+'TB-10'!X1322</f>
        <v>0</v>
      </c>
      <c r="AH56" s="186">
        <f>+'TB-10'!Y1322</f>
        <v>0</v>
      </c>
      <c r="AI56" s="186">
        <f>+'TB-10'!X1324</f>
        <v>0</v>
      </c>
      <c r="AJ56" s="186">
        <f>+'TB-10'!Y1324</f>
        <v>0</v>
      </c>
      <c r="AK56" s="186">
        <f>+'TB-10'!X1326</f>
        <v>0</v>
      </c>
      <c r="AL56" s="186">
        <f>+'TB-10'!Y1326</f>
        <v>0</v>
      </c>
      <c r="AM56" s="171">
        <f t="shared" si="35"/>
        <v>0</v>
      </c>
      <c r="AN56" s="173">
        <f t="shared" si="35"/>
        <v>0</v>
      </c>
      <c r="AO56" s="186">
        <f>+'TB-10'!Z1312</f>
        <v>0</v>
      </c>
      <c r="AP56" s="186">
        <f>+'TB-10'!AA1312</f>
        <v>0</v>
      </c>
      <c r="AQ56" s="186">
        <f>+'TB-10'!Z1314</f>
        <v>0</v>
      </c>
      <c r="AR56" s="186">
        <f>+'TB-10'!AA1314</f>
        <v>0</v>
      </c>
      <c r="AS56" s="186">
        <f>+'TB-10'!Z1316</f>
        <v>0</v>
      </c>
      <c r="AT56" s="186">
        <f>+'TB-10'!AA1316</f>
        <v>0</v>
      </c>
      <c r="AU56" s="186">
        <f>+'TB-10'!Z1318</f>
        <v>0</v>
      </c>
      <c r="AV56" s="186">
        <f>+'TB-10'!AA1318</f>
        <v>0</v>
      </c>
      <c r="AW56" s="186">
        <f>+'TB-10'!Z1320</f>
        <v>0</v>
      </c>
      <c r="AX56" s="186">
        <f>+'TB-10'!AA1320</f>
        <v>0</v>
      </c>
      <c r="AY56" s="186">
        <f>+'TB-10'!Z1322</f>
        <v>0</v>
      </c>
      <c r="AZ56" s="186">
        <f>+'TB-10'!AA1322</f>
        <v>0</v>
      </c>
      <c r="BA56" s="186">
        <f>+'TB-10'!Z1324</f>
        <v>0</v>
      </c>
      <c r="BB56" s="186">
        <f>+'TB-10'!AA1324</f>
        <v>0</v>
      </c>
      <c r="BC56" s="186">
        <f>+'TB-10'!Z1326</f>
        <v>0</v>
      </c>
      <c r="BD56" s="186">
        <f>+'TB-10'!AA1326</f>
        <v>0</v>
      </c>
      <c r="BE56" s="171">
        <f t="shared" si="36"/>
        <v>0</v>
      </c>
      <c r="BF56" s="173">
        <f t="shared" si="36"/>
        <v>0</v>
      </c>
      <c r="BG56" s="186">
        <f>+'TB-10'!AB1312</f>
        <v>0</v>
      </c>
      <c r="BH56" s="186">
        <f>+'TB-10'!AC1312</f>
        <v>0</v>
      </c>
      <c r="BI56" s="186">
        <f>+'TB-10'!AB1314</f>
        <v>0</v>
      </c>
      <c r="BJ56" s="186">
        <f>+'TB-10'!AC1314</f>
        <v>0</v>
      </c>
      <c r="BK56" s="186">
        <f>+'TB-10'!AB1316</f>
        <v>0</v>
      </c>
      <c r="BL56" s="186">
        <f>+'TB-10'!AC1316</f>
        <v>0</v>
      </c>
      <c r="BM56" s="186">
        <f>+'TB-10'!AB1318</f>
        <v>0</v>
      </c>
      <c r="BN56" s="186">
        <f>+'TB-10'!AC1318</f>
        <v>0</v>
      </c>
      <c r="BO56" s="186">
        <f>+'TB-10'!AB1320</f>
        <v>0</v>
      </c>
      <c r="BP56" s="186">
        <f>+'TB-10'!AC1320</f>
        <v>0</v>
      </c>
      <c r="BQ56" s="186">
        <f>+'TB-10'!AB1322</f>
        <v>0</v>
      </c>
      <c r="BR56" s="186">
        <f>+'TB-10'!AC1322</f>
        <v>0</v>
      </c>
      <c r="BS56" s="186">
        <f>+'TB-10'!AB1324</f>
        <v>0</v>
      </c>
      <c r="BT56" s="186">
        <f>+'TB-10'!AC1324</f>
        <v>0</v>
      </c>
      <c r="BU56" s="186">
        <f>+'TB-10'!AB1326</f>
        <v>0</v>
      </c>
      <c r="BV56" s="186">
        <f>+'TB-10'!AC1326</f>
        <v>0</v>
      </c>
      <c r="BW56" s="171">
        <f t="shared" si="37"/>
        <v>0</v>
      </c>
      <c r="BX56" s="173">
        <f t="shared" si="37"/>
        <v>0</v>
      </c>
      <c r="BY56" s="186">
        <f>+'TB-10'!AD1312</f>
        <v>0</v>
      </c>
      <c r="BZ56" s="186">
        <f>+'TB-10'!AE1312</f>
        <v>0</v>
      </c>
      <c r="CA56" s="186">
        <f>+'TB-10'!AD1314</f>
        <v>0</v>
      </c>
      <c r="CB56" s="186">
        <f>+'TB-10'!AE1314</f>
        <v>0</v>
      </c>
      <c r="CC56" s="186">
        <f>+'TB-10'!AD1316</f>
        <v>0</v>
      </c>
      <c r="CD56" s="186">
        <f>+'TB-10'!AE1316</f>
        <v>0</v>
      </c>
      <c r="CE56" s="186">
        <f>+'TB-10'!AD1318</f>
        <v>0</v>
      </c>
      <c r="CF56" s="186">
        <f>+'TB-10'!AE1318</f>
        <v>0</v>
      </c>
      <c r="CG56" s="186">
        <f>+'TB-10'!AD1320</f>
        <v>0</v>
      </c>
      <c r="CH56" s="186">
        <f>+'TB-10'!AE1320</f>
        <v>0</v>
      </c>
      <c r="CI56" s="186">
        <f>+'TB-10'!AD1322</f>
        <v>0</v>
      </c>
      <c r="CJ56" s="186">
        <f>+'TB-10'!AE1322</f>
        <v>0</v>
      </c>
      <c r="CK56" s="186">
        <f>+'TB-10'!AD1324</f>
        <v>0</v>
      </c>
      <c r="CL56" s="186">
        <f>+'TB-10'!AE1324</f>
        <v>0</v>
      </c>
      <c r="CM56" s="186">
        <f>+'TB-10'!AD1326</f>
        <v>0</v>
      </c>
      <c r="CN56" s="186">
        <f>+'TB-10'!AE1326</f>
        <v>0</v>
      </c>
      <c r="CO56" s="171">
        <f t="shared" si="38"/>
        <v>0</v>
      </c>
      <c r="CP56" s="173">
        <f t="shared" si="38"/>
        <v>0</v>
      </c>
      <c r="CQ56" s="186">
        <f>+'TB-10'!AF1312</f>
        <v>0</v>
      </c>
      <c r="CR56" s="186">
        <f>+'TB-10'!AG1312</f>
        <v>0</v>
      </c>
      <c r="CS56" s="186">
        <f>+'TB-10'!AF1314</f>
        <v>0</v>
      </c>
      <c r="CT56" s="186">
        <f>+'TB-10'!AG1314</f>
        <v>0</v>
      </c>
      <c r="CU56" s="186">
        <f>+'TB-10'!AF1316</f>
        <v>0</v>
      </c>
      <c r="CV56" s="186">
        <f>+'TB-10'!AG1316</f>
        <v>0</v>
      </c>
      <c r="CW56" s="186">
        <f>+'TB-10'!AF1318</f>
        <v>0</v>
      </c>
      <c r="CX56" s="186">
        <f>+'TB-10'!AG1318</f>
        <v>0</v>
      </c>
      <c r="CY56" s="186">
        <f>+'TB-10'!AF1320</f>
        <v>0</v>
      </c>
      <c r="CZ56" s="186">
        <f>+'TB-10'!AG1320</f>
        <v>0</v>
      </c>
      <c r="DA56" s="186">
        <f>+'TB-10'!AF1322</f>
        <v>0</v>
      </c>
      <c r="DB56" s="186">
        <f>+'TB-10'!AG1322</f>
        <v>0</v>
      </c>
      <c r="DC56" s="186">
        <f>+'TB-10'!AF1324</f>
        <v>0</v>
      </c>
      <c r="DD56" s="186">
        <f>+'TB-10'!AG1324</f>
        <v>0</v>
      </c>
      <c r="DE56" s="186">
        <f>+'TB-10'!AF1326</f>
        <v>0</v>
      </c>
      <c r="DF56" s="186">
        <f>+'TB-10'!AG1326</f>
        <v>0</v>
      </c>
      <c r="DG56" s="171">
        <f t="shared" si="39"/>
        <v>0</v>
      </c>
      <c r="DH56" s="173">
        <f t="shared" si="39"/>
        <v>0</v>
      </c>
      <c r="DI56" s="186">
        <f>+'TB-10'!AH1312</f>
        <v>0</v>
      </c>
      <c r="DJ56" s="186">
        <f>+'TB-10'!AI1312</f>
        <v>0</v>
      </c>
      <c r="DK56" s="186">
        <f>+'TB-10'!AH1314</f>
        <v>0</v>
      </c>
      <c r="DL56" s="186">
        <f>+'TB-10'!AI1314</f>
        <v>0</v>
      </c>
      <c r="DM56" s="186">
        <f>+'TB-10'!AH1316</f>
        <v>0</v>
      </c>
      <c r="DN56" s="186">
        <f>+'TB-10'!AI1316</f>
        <v>0</v>
      </c>
      <c r="DO56" s="186">
        <f>+'TB-10'!AH1318</f>
        <v>0</v>
      </c>
      <c r="DP56" s="186">
        <f>+'TB-10'!AI1318</f>
        <v>0</v>
      </c>
      <c r="DQ56" s="186">
        <f>+'TB-10'!AH1320</f>
        <v>0</v>
      </c>
      <c r="DR56" s="186">
        <f>+'TB-10'!AI1320</f>
        <v>0</v>
      </c>
      <c r="DS56" s="186">
        <f>+'TB-10'!AH1322</f>
        <v>0</v>
      </c>
      <c r="DT56" s="186">
        <f>+'TB-10'!AI1322</f>
        <v>0</v>
      </c>
      <c r="DU56" s="186">
        <f>+'TB-10'!AH1324</f>
        <v>0</v>
      </c>
      <c r="DV56" s="186">
        <f>+'TB-10'!AI1324</f>
        <v>0</v>
      </c>
      <c r="DW56" s="186">
        <f>+'TB-10'!AH1326</f>
        <v>0</v>
      </c>
      <c r="DX56" s="186">
        <f>+'TB-10'!AI1326</f>
        <v>0</v>
      </c>
      <c r="DY56" s="171">
        <f t="shared" si="40"/>
        <v>0</v>
      </c>
      <c r="DZ56" s="173">
        <f t="shared" si="40"/>
        <v>0</v>
      </c>
      <c r="EA56" s="186">
        <f>+'TB-10'!AJ1312</f>
        <v>0</v>
      </c>
      <c r="EB56" s="186">
        <f>+'TB-10'!AK1312</f>
        <v>0</v>
      </c>
      <c r="EC56" s="186">
        <f>+'TB-10'!AJ1314</f>
        <v>0</v>
      </c>
      <c r="ED56" s="186">
        <f>+'TB-10'!AK1314</f>
        <v>0</v>
      </c>
      <c r="EE56" s="186">
        <f>+'TB-10'!AJ1316</f>
        <v>0</v>
      </c>
      <c r="EF56" s="186">
        <f>+'TB-10'!AK1316</f>
        <v>0</v>
      </c>
      <c r="EG56" s="186">
        <f>+'TB-10'!AJ1318</f>
        <v>0</v>
      </c>
      <c r="EH56" s="186">
        <f>+'TB-10'!AK1318</f>
        <v>0</v>
      </c>
      <c r="EI56" s="186">
        <f>+'TB-10'!AJ1320</f>
        <v>0</v>
      </c>
      <c r="EJ56" s="186">
        <f>+'TB-10'!AK1320</f>
        <v>0</v>
      </c>
      <c r="EK56" s="186">
        <f>+'TB-10'!AJ1322</f>
        <v>0</v>
      </c>
      <c r="EL56" s="186">
        <f>+'TB-10'!AK1322</f>
        <v>0</v>
      </c>
      <c r="EM56" s="186">
        <f>+'TB-10'!AJ1324</f>
        <v>0</v>
      </c>
      <c r="EN56" s="186">
        <f>+'TB-10'!AK1324</f>
        <v>0</v>
      </c>
      <c r="EO56" s="186">
        <f>+'TB-10'!AJ1326</f>
        <v>0</v>
      </c>
      <c r="EP56" s="186">
        <f>+'TB-10'!AK1326</f>
        <v>0</v>
      </c>
      <c r="EQ56" s="171">
        <f t="shared" si="41"/>
        <v>0</v>
      </c>
      <c r="ER56" s="173">
        <f t="shared" si="41"/>
        <v>0</v>
      </c>
      <c r="ES56" s="186">
        <f>+'TB-10'!B1336</f>
        <v>0</v>
      </c>
      <c r="ET56" s="186">
        <f>+'TB-10'!E1336</f>
        <v>0</v>
      </c>
      <c r="EU56" s="186">
        <f>+'TB-10'!H1336</f>
        <v>0</v>
      </c>
      <c r="EV56" s="186">
        <f>+'TB-10'!K1336</f>
        <v>0</v>
      </c>
      <c r="EW56" s="186">
        <f>+'TB-10'!N1336</f>
        <v>0</v>
      </c>
      <c r="EX56" s="186">
        <f>+'TB-10'!Q1336</f>
        <v>0</v>
      </c>
      <c r="EY56" s="186">
        <f>+'TB-10'!T1336</f>
        <v>0</v>
      </c>
      <c r="EZ56" s="186">
        <f>+'TB-10'!W1336</f>
        <v>0</v>
      </c>
      <c r="FA56" s="186">
        <f>+'TB-10'!Z1336</f>
        <v>0</v>
      </c>
      <c r="FB56" s="186">
        <f>+'TB-10'!AC1336</f>
        <v>0</v>
      </c>
      <c r="FC56" s="186">
        <f>+'TB-10'!AF1336</f>
        <v>0</v>
      </c>
      <c r="FD56" s="186">
        <f>+'TB-10'!AI1336</f>
        <v>0</v>
      </c>
      <c r="FE56" s="555">
        <f t="shared" si="42"/>
        <v>0</v>
      </c>
      <c r="FF56" s="557">
        <f>'TB-10'!X1342</f>
        <v>0</v>
      </c>
      <c r="FG56" s="557">
        <f>'TB-10'!Z1342</f>
        <v>0</v>
      </c>
      <c r="FH56" s="557">
        <f>'TB-10'!AB1342</f>
        <v>0</v>
      </c>
      <c r="FI56" s="557">
        <f>'TB-10'!AD1342</f>
        <v>0</v>
      </c>
      <c r="FJ56" s="557">
        <f>'TB-10'!AF1342</f>
        <v>0</v>
      </c>
      <c r="FK56" s="557">
        <f>'TB-10'!AH1342</f>
        <v>0</v>
      </c>
      <c r="FL56" s="557">
        <f>'TB-10'!X1346</f>
        <v>0</v>
      </c>
      <c r="FM56" s="557">
        <f>'TB-10'!Z1346</f>
        <v>0</v>
      </c>
      <c r="FN56" s="557">
        <f t="shared" si="43"/>
        <v>0</v>
      </c>
      <c r="FO56" s="557">
        <f>'TB-10'!AB1346</f>
        <v>0</v>
      </c>
      <c r="FP56" s="557">
        <f>'TB-10'!AD1346</f>
        <v>0</v>
      </c>
      <c r="FQ56" s="558">
        <f t="shared" si="44"/>
        <v>0</v>
      </c>
      <c r="FR56" s="557">
        <f>'TB-10'!AF1346</f>
        <v>0</v>
      </c>
      <c r="FS56" s="557">
        <f>'TB-10'!AH1346</f>
        <v>0</v>
      </c>
      <c r="FT56" s="557">
        <f>'TB-10'!AJ1346</f>
        <v>0</v>
      </c>
      <c r="FU56" s="418">
        <f>'TB-10'!B1342</f>
        <v>0</v>
      </c>
      <c r="FV56" s="557">
        <f>'TB-10'!E1342</f>
        <v>0</v>
      </c>
      <c r="FW56" s="418">
        <f>'TB-10'!K1342</f>
        <v>0</v>
      </c>
      <c r="FX56" s="418">
        <f>'TB-10'!N1342</f>
        <v>0</v>
      </c>
      <c r="FY56" s="418">
        <f>'TB-10'!B1346</f>
        <v>0</v>
      </c>
      <c r="FZ56" s="418">
        <f>'TB-10'!E1346</f>
        <v>0</v>
      </c>
      <c r="GA56" s="418">
        <f>'TB-10'!K1346</f>
        <v>0</v>
      </c>
      <c r="GB56" s="418">
        <f>'TB-10'!N1346</f>
        <v>0</v>
      </c>
      <c r="GC56" s="418">
        <f>'TB-10'!J1352</f>
        <v>0</v>
      </c>
      <c r="GD56" s="418">
        <f>'TB-10'!L1352</f>
        <v>0</v>
      </c>
      <c r="GE56" s="418">
        <f>'TB-10'!J1353</f>
        <v>0</v>
      </c>
      <c r="GF56" s="418">
        <f>'TB-10'!L1353</f>
        <v>0</v>
      </c>
      <c r="GG56" s="418">
        <f>'TB-10'!J1354</f>
        <v>0</v>
      </c>
      <c r="GH56" s="418">
        <f>'TB-10'!L1354</f>
        <v>0</v>
      </c>
      <c r="GI56" s="418">
        <f>'TB-10'!J1355</f>
        <v>0</v>
      </c>
      <c r="GJ56" s="418">
        <f>'TB-10'!L1355</f>
        <v>0</v>
      </c>
      <c r="GK56" s="418">
        <f>'TB-10'!P1352</f>
        <v>0</v>
      </c>
      <c r="GL56" s="418">
        <f>'TB-10'!R1352</f>
        <v>0</v>
      </c>
      <c r="GM56" s="418">
        <f>'TB-10'!P1353</f>
        <v>0</v>
      </c>
      <c r="GN56" s="418">
        <f>'TB-10'!R1353</f>
        <v>0</v>
      </c>
      <c r="GO56" s="418">
        <f>'TB-10'!P1354</f>
        <v>0</v>
      </c>
      <c r="GP56" s="418">
        <f>'TB-10'!R1354</f>
        <v>0</v>
      </c>
      <c r="GQ56" s="418">
        <f>'TB-10'!P1355</f>
        <v>0</v>
      </c>
      <c r="GR56" s="418">
        <f>'TB-10'!R1355</f>
        <v>0</v>
      </c>
      <c r="GS56" s="557">
        <f>'TB-10'!J1359</f>
        <v>0</v>
      </c>
      <c r="GT56" s="557">
        <f>'TB-10'!L1359</f>
        <v>0</v>
      </c>
      <c r="GU56" s="557">
        <f>'TB-10'!P1359</f>
        <v>0</v>
      </c>
      <c r="GV56" s="557">
        <f>'TB-10'!R1359</f>
        <v>0</v>
      </c>
      <c r="GW56" s="603">
        <f>'TB-10'!W1351</f>
        <v>0</v>
      </c>
      <c r="GX56" s="603">
        <f>'TB-10'!Y1351</f>
        <v>0</v>
      </c>
      <c r="GY56" s="603">
        <f>'TB-10'!AA1351</f>
        <v>0</v>
      </c>
      <c r="GZ56" s="603">
        <f>'TB-10'!AC1351</f>
        <v>0</v>
      </c>
      <c r="HA56" s="603">
        <f>'TB-10'!AE1351</f>
        <v>0</v>
      </c>
      <c r="HB56" s="603">
        <f>'TB-10'!AG1351</f>
        <v>0</v>
      </c>
      <c r="HC56" s="603">
        <f>'TB-10'!AI1351</f>
        <v>0</v>
      </c>
      <c r="HD56" s="603">
        <f>'TB-10'!AK1351</f>
        <v>0</v>
      </c>
      <c r="HE56" s="603">
        <f>'TB-10'!AM1351</f>
        <v>0</v>
      </c>
      <c r="HF56" s="603">
        <f>'TB-10'!X1355</f>
        <v>0</v>
      </c>
      <c r="HG56" s="603">
        <f>'TB-10'!Z1355</f>
        <v>0</v>
      </c>
      <c r="HH56" s="603">
        <f>'TB-10'!AB1355</f>
        <v>0</v>
      </c>
      <c r="HI56" s="603">
        <f>'TB-10'!AE1355</f>
        <v>0</v>
      </c>
      <c r="HJ56" s="603">
        <f>'TB-10'!AG1355</f>
        <v>0</v>
      </c>
      <c r="HK56" s="603">
        <f>'TB-10'!AI1355</f>
        <v>0</v>
      </c>
      <c r="HL56" s="419" t="str">
        <f>'TB-10'!V1299</f>
        <v/>
      </c>
      <c r="HM56" s="420" t="str">
        <f>'TB-10'!V1301</f>
        <v/>
      </c>
    </row>
    <row r="57" spans="1:256" x14ac:dyDescent="0.25">
      <c r="A57" s="165">
        <v>21</v>
      </c>
      <c r="B57" s="166">
        <f>+Menu!$D$6</f>
        <v>0</v>
      </c>
      <c r="C57" s="167" t="str">
        <f>+Menu!$B29</f>
        <v/>
      </c>
      <c r="D57" s="168"/>
      <c r="E57" s="186">
        <f>+'TB-10'!V1380</f>
        <v>0</v>
      </c>
      <c r="F57" s="186">
        <f>+'TB-10'!W1380</f>
        <v>0</v>
      </c>
      <c r="G57" s="186">
        <f>+'TB-10'!V1382</f>
        <v>0</v>
      </c>
      <c r="H57" s="186">
        <f>+'TB-10'!W1382</f>
        <v>0</v>
      </c>
      <c r="I57" s="186">
        <f>+'TB-10'!V1384</f>
        <v>0</v>
      </c>
      <c r="J57" s="186">
        <f>+'TB-10'!W1384</f>
        <v>0</v>
      </c>
      <c r="K57" s="186">
        <f>+'TB-10'!V1386</f>
        <v>0</v>
      </c>
      <c r="L57" s="186">
        <f>+'TB-10'!W1386</f>
        <v>0</v>
      </c>
      <c r="M57" s="186">
        <f>+'TB-10'!V1388</f>
        <v>0</v>
      </c>
      <c r="N57" s="186">
        <f>+'TB-10'!W1388</f>
        <v>0</v>
      </c>
      <c r="O57" s="186">
        <f>+'TB-10'!V1390</f>
        <v>0</v>
      </c>
      <c r="P57" s="186">
        <f>+'TB-10'!W1390</f>
        <v>0</v>
      </c>
      <c r="Q57" s="186">
        <f>+'TB-10'!V1392</f>
        <v>0</v>
      </c>
      <c r="R57" s="186">
        <f>+'TB-10'!W1392</f>
        <v>0</v>
      </c>
      <c r="S57" s="186">
        <f>+'TB-10'!V1394</f>
        <v>0</v>
      </c>
      <c r="T57" s="186">
        <f>+'TB-10'!W1394</f>
        <v>0</v>
      </c>
      <c r="U57" s="171">
        <f t="shared" si="34"/>
        <v>0</v>
      </c>
      <c r="V57" s="173">
        <f t="shared" si="34"/>
        <v>0</v>
      </c>
      <c r="W57" s="186">
        <f>+'TB-10'!X1380</f>
        <v>0</v>
      </c>
      <c r="X57" s="186">
        <f>+'TB-10'!Y1380</f>
        <v>0</v>
      </c>
      <c r="Y57" s="186">
        <f>+'TB-10'!X1382</f>
        <v>0</v>
      </c>
      <c r="Z57" s="186">
        <f>+'TB-10'!Y1382</f>
        <v>0</v>
      </c>
      <c r="AA57" s="186">
        <f>+'TB-10'!X1384</f>
        <v>0</v>
      </c>
      <c r="AB57" s="186">
        <f>+'TB-10'!Y1384</f>
        <v>0</v>
      </c>
      <c r="AC57" s="186">
        <f>+'TB-10'!X1386</f>
        <v>0</v>
      </c>
      <c r="AD57" s="186">
        <f>+'TB-10'!Y1386</f>
        <v>0</v>
      </c>
      <c r="AE57" s="186">
        <f>+'TB-10'!X1388</f>
        <v>0</v>
      </c>
      <c r="AF57" s="186">
        <f>+'TB-10'!Y1388</f>
        <v>0</v>
      </c>
      <c r="AG57" s="186">
        <f>+'TB-10'!X1390</f>
        <v>0</v>
      </c>
      <c r="AH57" s="186">
        <f>+'TB-10'!Y1390</f>
        <v>0</v>
      </c>
      <c r="AI57" s="186">
        <f>+'TB-10'!X1392</f>
        <v>0</v>
      </c>
      <c r="AJ57" s="186">
        <f>+'TB-10'!Y1392</f>
        <v>0</v>
      </c>
      <c r="AK57" s="186">
        <f>+'TB-10'!X1394</f>
        <v>0</v>
      </c>
      <c r="AL57" s="186">
        <f>+'TB-10'!Y1394</f>
        <v>0</v>
      </c>
      <c r="AM57" s="171">
        <f t="shared" si="35"/>
        <v>0</v>
      </c>
      <c r="AN57" s="173">
        <f t="shared" si="35"/>
        <v>0</v>
      </c>
      <c r="AO57" s="186">
        <f>+'TB-10'!Z1380</f>
        <v>0</v>
      </c>
      <c r="AP57" s="186">
        <f>+'TB-10'!AA1380</f>
        <v>0</v>
      </c>
      <c r="AQ57" s="186">
        <f>+'TB-10'!Z1382</f>
        <v>0</v>
      </c>
      <c r="AR57" s="186">
        <f>+'TB-10'!AA1382</f>
        <v>0</v>
      </c>
      <c r="AS57" s="186">
        <f>+'TB-10'!Z1384</f>
        <v>0</v>
      </c>
      <c r="AT57" s="186">
        <f>+'TB-10'!AA1384</f>
        <v>0</v>
      </c>
      <c r="AU57" s="186">
        <f>+'TB-10'!Z1386</f>
        <v>0</v>
      </c>
      <c r="AV57" s="186">
        <f>+'TB-10'!AA1386</f>
        <v>0</v>
      </c>
      <c r="AW57" s="186">
        <f>+'TB-10'!Z1388</f>
        <v>0</v>
      </c>
      <c r="AX57" s="186">
        <f>+'TB-10'!AA1388</f>
        <v>0</v>
      </c>
      <c r="AY57" s="186">
        <f>+'TB-10'!Z1390</f>
        <v>0</v>
      </c>
      <c r="AZ57" s="186">
        <f>+'TB-10'!AA1390</f>
        <v>0</v>
      </c>
      <c r="BA57" s="186">
        <f>+'TB-10'!Z1392</f>
        <v>0</v>
      </c>
      <c r="BB57" s="186">
        <f>+'TB-10'!AA1392</f>
        <v>0</v>
      </c>
      <c r="BC57" s="186">
        <f>+'TB-10'!Z1394</f>
        <v>0</v>
      </c>
      <c r="BD57" s="186">
        <f>+'TB-10'!AA1394</f>
        <v>0</v>
      </c>
      <c r="BE57" s="171">
        <f t="shared" si="36"/>
        <v>0</v>
      </c>
      <c r="BF57" s="173">
        <f t="shared" si="36"/>
        <v>0</v>
      </c>
      <c r="BG57" s="186">
        <f>+'TB-10'!AB1380</f>
        <v>0</v>
      </c>
      <c r="BH57" s="186">
        <f>+'TB-10'!AC1380</f>
        <v>0</v>
      </c>
      <c r="BI57" s="186">
        <f>+'TB-10'!AB1382</f>
        <v>0</v>
      </c>
      <c r="BJ57" s="186">
        <f>+'TB-10'!AC1382</f>
        <v>0</v>
      </c>
      <c r="BK57" s="186">
        <f>+'TB-10'!AB1384</f>
        <v>0</v>
      </c>
      <c r="BL57" s="186">
        <f>+'TB-10'!AC1384</f>
        <v>0</v>
      </c>
      <c r="BM57" s="186">
        <f>+'TB-10'!AB1386</f>
        <v>0</v>
      </c>
      <c r="BN57" s="186">
        <f>+'TB-10'!AC1386</f>
        <v>0</v>
      </c>
      <c r="BO57" s="186">
        <f>+'TB-10'!AB1388</f>
        <v>0</v>
      </c>
      <c r="BP57" s="186">
        <f>+'TB-10'!AC1388</f>
        <v>0</v>
      </c>
      <c r="BQ57" s="186">
        <f>+'TB-10'!AB1390</f>
        <v>0</v>
      </c>
      <c r="BR57" s="186">
        <f>+'TB-10'!AC1390</f>
        <v>0</v>
      </c>
      <c r="BS57" s="186">
        <f>+'TB-10'!AB1392</f>
        <v>0</v>
      </c>
      <c r="BT57" s="186">
        <f>+'TB-10'!AC1392</f>
        <v>0</v>
      </c>
      <c r="BU57" s="186">
        <f>+'TB-10'!AB1394</f>
        <v>0</v>
      </c>
      <c r="BV57" s="186">
        <f>+'TB-10'!AC1394</f>
        <v>0</v>
      </c>
      <c r="BW57" s="171">
        <f t="shared" si="37"/>
        <v>0</v>
      </c>
      <c r="BX57" s="173">
        <f t="shared" si="37"/>
        <v>0</v>
      </c>
      <c r="BY57" s="186">
        <f>+'TB-10'!AD1380</f>
        <v>0</v>
      </c>
      <c r="BZ57" s="186">
        <f>+'TB-10'!AE1380</f>
        <v>0</v>
      </c>
      <c r="CA57" s="186">
        <f>+'TB-10'!AD1382</f>
        <v>0</v>
      </c>
      <c r="CB57" s="186">
        <f>+'TB-10'!AE1382</f>
        <v>0</v>
      </c>
      <c r="CC57" s="186">
        <f>+'TB-10'!AD1384</f>
        <v>0</v>
      </c>
      <c r="CD57" s="186">
        <f>+'TB-10'!AE1384</f>
        <v>0</v>
      </c>
      <c r="CE57" s="186">
        <f>+'TB-10'!AD1386</f>
        <v>0</v>
      </c>
      <c r="CF57" s="186">
        <f>+'TB-10'!AE1386</f>
        <v>0</v>
      </c>
      <c r="CG57" s="186">
        <f>+'TB-10'!AD1388</f>
        <v>0</v>
      </c>
      <c r="CH57" s="186">
        <f>+'TB-10'!AE1388</f>
        <v>0</v>
      </c>
      <c r="CI57" s="186">
        <f>+'TB-10'!AD1390</f>
        <v>0</v>
      </c>
      <c r="CJ57" s="186">
        <f>+'TB-10'!AE1390</f>
        <v>0</v>
      </c>
      <c r="CK57" s="186">
        <f>+'TB-10'!AD1392</f>
        <v>0</v>
      </c>
      <c r="CL57" s="186">
        <f>+'TB-10'!AE1392</f>
        <v>0</v>
      </c>
      <c r="CM57" s="186">
        <f>+'TB-10'!AD1394</f>
        <v>0</v>
      </c>
      <c r="CN57" s="186">
        <f>+'TB-10'!AE1394</f>
        <v>0</v>
      </c>
      <c r="CO57" s="171">
        <f t="shared" si="38"/>
        <v>0</v>
      </c>
      <c r="CP57" s="173">
        <f t="shared" si="38"/>
        <v>0</v>
      </c>
      <c r="CQ57" s="186">
        <f>+'TB-10'!AF1380</f>
        <v>0</v>
      </c>
      <c r="CR57" s="186">
        <f>+'TB-10'!AG1380</f>
        <v>0</v>
      </c>
      <c r="CS57" s="186">
        <f>+'TB-10'!AF1382</f>
        <v>0</v>
      </c>
      <c r="CT57" s="186">
        <f>+'TB-10'!AG1382</f>
        <v>0</v>
      </c>
      <c r="CU57" s="186">
        <f>+'TB-10'!AF1384</f>
        <v>0</v>
      </c>
      <c r="CV57" s="186">
        <f>+'TB-10'!AG1384</f>
        <v>0</v>
      </c>
      <c r="CW57" s="186">
        <f>+'TB-10'!AF1386</f>
        <v>0</v>
      </c>
      <c r="CX57" s="186">
        <f>+'TB-10'!AG1386</f>
        <v>0</v>
      </c>
      <c r="CY57" s="186">
        <f>+'TB-10'!AF1388</f>
        <v>0</v>
      </c>
      <c r="CZ57" s="186">
        <f>+'TB-10'!AG1388</f>
        <v>0</v>
      </c>
      <c r="DA57" s="186">
        <f>+'TB-10'!AF1390</f>
        <v>0</v>
      </c>
      <c r="DB57" s="186">
        <f>+'TB-10'!AG1390</f>
        <v>0</v>
      </c>
      <c r="DC57" s="186">
        <f>+'TB-10'!AF1392</f>
        <v>0</v>
      </c>
      <c r="DD57" s="186">
        <f>+'TB-10'!AG1392</f>
        <v>0</v>
      </c>
      <c r="DE57" s="186">
        <f>+'TB-10'!AF1394</f>
        <v>0</v>
      </c>
      <c r="DF57" s="186">
        <f>+'TB-10'!AG1394</f>
        <v>0</v>
      </c>
      <c r="DG57" s="171">
        <f t="shared" si="39"/>
        <v>0</v>
      </c>
      <c r="DH57" s="173">
        <f t="shared" si="39"/>
        <v>0</v>
      </c>
      <c r="DI57" s="186">
        <f>+'TB-10'!AH1380</f>
        <v>0</v>
      </c>
      <c r="DJ57" s="186">
        <f>+'TB-10'!AI1380</f>
        <v>0</v>
      </c>
      <c r="DK57" s="186">
        <f>+'TB-10'!AH1382</f>
        <v>0</v>
      </c>
      <c r="DL57" s="186">
        <f>+'TB-10'!AI1382</f>
        <v>0</v>
      </c>
      <c r="DM57" s="186">
        <f>+'TB-10'!AH1384</f>
        <v>0</v>
      </c>
      <c r="DN57" s="186">
        <f>+'TB-10'!AI1384</f>
        <v>0</v>
      </c>
      <c r="DO57" s="186">
        <f>+'TB-10'!AH1386</f>
        <v>0</v>
      </c>
      <c r="DP57" s="186">
        <f>+'TB-10'!AI1386</f>
        <v>0</v>
      </c>
      <c r="DQ57" s="186">
        <f>+'TB-10'!AH1388</f>
        <v>0</v>
      </c>
      <c r="DR57" s="186">
        <f>+'TB-10'!AI1388</f>
        <v>0</v>
      </c>
      <c r="DS57" s="186">
        <f>+'TB-10'!AH1390</f>
        <v>0</v>
      </c>
      <c r="DT57" s="186">
        <f>+'TB-10'!AI1390</f>
        <v>0</v>
      </c>
      <c r="DU57" s="186">
        <f>+'TB-10'!AH1392</f>
        <v>0</v>
      </c>
      <c r="DV57" s="186">
        <f>+'TB-10'!AI1392</f>
        <v>0</v>
      </c>
      <c r="DW57" s="186">
        <f>+'TB-10'!AH1394</f>
        <v>0</v>
      </c>
      <c r="DX57" s="186">
        <f>+'TB-10'!AI1394</f>
        <v>0</v>
      </c>
      <c r="DY57" s="171">
        <f t="shared" si="40"/>
        <v>0</v>
      </c>
      <c r="DZ57" s="173">
        <f t="shared" si="40"/>
        <v>0</v>
      </c>
      <c r="EA57" s="186">
        <f>+'TB-10'!AJ1380</f>
        <v>0</v>
      </c>
      <c r="EB57" s="186">
        <f>+'TB-10'!AK1380</f>
        <v>0</v>
      </c>
      <c r="EC57" s="186">
        <f>+'TB-10'!AJ1382</f>
        <v>0</v>
      </c>
      <c r="ED57" s="186">
        <f>+'TB-10'!AK1382</f>
        <v>0</v>
      </c>
      <c r="EE57" s="186">
        <f>+'TB-10'!AJ1384</f>
        <v>0</v>
      </c>
      <c r="EF57" s="186">
        <f>+'TB-10'!AK1384</f>
        <v>0</v>
      </c>
      <c r="EG57" s="186">
        <f>+'TB-10'!AJ1386</f>
        <v>0</v>
      </c>
      <c r="EH57" s="186">
        <f>+'TB-10'!AK1386</f>
        <v>0</v>
      </c>
      <c r="EI57" s="186">
        <f>+'TB-10'!AJ1388</f>
        <v>0</v>
      </c>
      <c r="EJ57" s="186">
        <f>+'TB-10'!AK1388</f>
        <v>0</v>
      </c>
      <c r="EK57" s="186">
        <f>+'TB-10'!AJ1390</f>
        <v>0</v>
      </c>
      <c r="EL57" s="186">
        <f>+'TB-10'!AK1390</f>
        <v>0</v>
      </c>
      <c r="EM57" s="186">
        <f>+'TB-10'!AJ1392</f>
        <v>0</v>
      </c>
      <c r="EN57" s="186">
        <f>+'TB-10'!AK1392</f>
        <v>0</v>
      </c>
      <c r="EO57" s="186">
        <f>+'TB-10'!AJ1394</f>
        <v>0</v>
      </c>
      <c r="EP57" s="186">
        <f>+'TB-10'!AK1394</f>
        <v>0</v>
      </c>
      <c r="EQ57" s="171">
        <f t="shared" si="41"/>
        <v>0</v>
      </c>
      <c r="ER57" s="173">
        <f t="shared" si="41"/>
        <v>0</v>
      </c>
      <c r="ES57" s="186">
        <f>+'TB-10'!B1404</f>
        <v>0</v>
      </c>
      <c r="ET57" s="186">
        <f>+'TB-10'!E1404</f>
        <v>0</v>
      </c>
      <c r="EU57" s="186">
        <f>+'TB-10'!H1404</f>
        <v>0</v>
      </c>
      <c r="EV57" s="186">
        <f>+'TB-10'!K1404</f>
        <v>0</v>
      </c>
      <c r="EW57" s="186">
        <f>+'TB-10'!N1404</f>
        <v>0</v>
      </c>
      <c r="EX57" s="186">
        <f>+'TB-10'!Q1404</f>
        <v>0</v>
      </c>
      <c r="EY57" s="186">
        <f>+'TB-10'!T1404</f>
        <v>0</v>
      </c>
      <c r="EZ57" s="186">
        <f>+'TB-10'!W1404</f>
        <v>0</v>
      </c>
      <c r="FA57" s="186">
        <f>+'TB-10'!Z1404</f>
        <v>0</v>
      </c>
      <c r="FB57" s="186">
        <f>+'TB-10'!AC1404</f>
        <v>0</v>
      </c>
      <c r="FC57" s="186">
        <f>+'TB-10'!AF1404</f>
        <v>0</v>
      </c>
      <c r="FD57" s="186">
        <f>+'TB-10'!AI1404</f>
        <v>0</v>
      </c>
      <c r="FE57" s="555">
        <f t="shared" si="42"/>
        <v>0</v>
      </c>
      <c r="FF57" s="557">
        <f>'TB-10'!X1410</f>
        <v>0</v>
      </c>
      <c r="FG57" s="557">
        <f>'TB-10'!Z1410</f>
        <v>0</v>
      </c>
      <c r="FH57" s="557">
        <f>'TB-10'!AB1410</f>
        <v>0</v>
      </c>
      <c r="FI57" s="557">
        <f>'TB-10'!AD1410</f>
        <v>0</v>
      </c>
      <c r="FJ57" s="557">
        <f>'TB-10'!AF1410</f>
        <v>0</v>
      </c>
      <c r="FK57" s="557">
        <f>'TB-10'!AH1410</f>
        <v>0</v>
      </c>
      <c r="FL57" s="557">
        <f>'TB-10'!X1414</f>
        <v>0</v>
      </c>
      <c r="FM57" s="557">
        <f>'TB-10'!Z1414</f>
        <v>0</v>
      </c>
      <c r="FN57" s="557">
        <f t="shared" si="43"/>
        <v>0</v>
      </c>
      <c r="FO57" s="557">
        <f>'TB-10'!AB1414</f>
        <v>0</v>
      </c>
      <c r="FP57" s="557">
        <f>'TB-10'!AD1414</f>
        <v>0</v>
      </c>
      <c r="FQ57" s="558">
        <f t="shared" si="44"/>
        <v>0</v>
      </c>
      <c r="FR57" s="557">
        <f>'TB-10'!AF1414</f>
        <v>0</v>
      </c>
      <c r="FS57" s="557">
        <f>'TB-10'!AH1414</f>
        <v>0</v>
      </c>
      <c r="FT57" s="557">
        <f>'TB-10'!AJ1414</f>
        <v>0</v>
      </c>
      <c r="FU57" s="418">
        <f>'TB-10'!B1410</f>
        <v>0</v>
      </c>
      <c r="FV57" s="557">
        <f>'TB-10'!E1410</f>
        <v>0</v>
      </c>
      <c r="FW57" s="418">
        <f>'TB-10'!K1410</f>
        <v>0</v>
      </c>
      <c r="FX57" s="418">
        <f>'TB-10'!N1410</f>
        <v>0</v>
      </c>
      <c r="FY57" s="418">
        <f>'TB-10'!B1414</f>
        <v>0</v>
      </c>
      <c r="FZ57" s="418">
        <f>'TB-10'!E1414</f>
        <v>0</v>
      </c>
      <c r="GA57" s="418">
        <f>'TB-10'!K1414</f>
        <v>0</v>
      </c>
      <c r="GB57" s="418">
        <f>'TB-10'!N1414</f>
        <v>0</v>
      </c>
      <c r="GC57" s="418">
        <f>'TB-10'!J1420</f>
        <v>0</v>
      </c>
      <c r="GD57" s="418">
        <f>'TB-10'!L1420</f>
        <v>0</v>
      </c>
      <c r="GE57" s="418">
        <f>'TB-10'!J1421</f>
        <v>0</v>
      </c>
      <c r="GF57" s="418">
        <f>'TB-10'!L1421</f>
        <v>0</v>
      </c>
      <c r="GG57" s="418">
        <f>'TB-10'!J1422</f>
        <v>0</v>
      </c>
      <c r="GH57" s="418">
        <f>'TB-10'!L1422</f>
        <v>0</v>
      </c>
      <c r="GI57" s="418">
        <f>'TB-10'!J1423</f>
        <v>0</v>
      </c>
      <c r="GJ57" s="418">
        <f>'TB-10'!L1423</f>
        <v>0</v>
      </c>
      <c r="GK57" s="418">
        <f>'TB-10'!P1420</f>
        <v>0</v>
      </c>
      <c r="GL57" s="418">
        <f>'TB-10'!R1420</f>
        <v>0</v>
      </c>
      <c r="GM57" s="418">
        <f>'TB-10'!P1421</f>
        <v>0</v>
      </c>
      <c r="GN57" s="418">
        <f>'TB-10'!R1421</f>
        <v>0</v>
      </c>
      <c r="GO57" s="418">
        <f>'TB-10'!P1422</f>
        <v>0</v>
      </c>
      <c r="GP57" s="418">
        <f>'TB-10'!R1422</f>
        <v>0</v>
      </c>
      <c r="GQ57" s="418">
        <f>'TB-10'!P1423</f>
        <v>0</v>
      </c>
      <c r="GR57" s="418">
        <f>'TB-10'!R1423</f>
        <v>0</v>
      </c>
      <c r="GS57" s="557">
        <f>'TB-10'!J1427</f>
        <v>0</v>
      </c>
      <c r="GT57" s="557">
        <f>'TB-10'!L1427</f>
        <v>0</v>
      </c>
      <c r="GU57" s="557">
        <f>'TB-10'!P1427</f>
        <v>0</v>
      </c>
      <c r="GV57" s="557">
        <f>'TB-10'!R1427</f>
        <v>0</v>
      </c>
      <c r="GW57" s="603">
        <f>'TB-10'!W1419</f>
        <v>0</v>
      </c>
      <c r="GX57" s="603">
        <f>'TB-10'!Y1419</f>
        <v>0</v>
      </c>
      <c r="GY57" s="603">
        <f>'TB-10'!AA1419</f>
        <v>0</v>
      </c>
      <c r="GZ57" s="603">
        <f>'TB-10'!AC1419</f>
        <v>0</v>
      </c>
      <c r="HA57" s="603">
        <f>'TB-10'!AE1419</f>
        <v>0</v>
      </c>
      <c r="HB57" s="603">
        <f>'TB-10'!AG1419</f>
        <v>0</v>
      </c>
      <c r="HC57" s="603">
        <f>'TB-10'!AI1419</f>
        <v>0</v>
      </c>
      <c r="HD57" s="603">
        <f>'TB-10'!AK1419</f>
        <v>0</v>
      </c>
      <c r="HE57" s="603">
        <f>'TB-10'!AM1419</f>
        <v>0</v>
      </c>
      <c r="HF57" s="603">
        <f>'TB-10'!X1423</f>
        <v>0</v>
      </c>
      <c r="HG57" s="603">
        <f>'TB-10'!Z1423</f>
        <v>0</v>
      </c>
      <c r="HH57" s="603">
        <f>'TB-10'!AB1423</f>
        <v>0</v>
      </c>
      <c r="HI57" s="603">
        <f>'TB-10'!AE1423</f>
        <v>0</v>
      </c>
      <c r="HJ57" s="603">
        <f>'TB-10'!AG1423</f>
        <v>0</v>
      </c>
      <c r="HK57" s="603">
        <f>'TB-10'!AI1423</f>
        <v>0</v>
      </c>
      <c r="HL57" s="419" t="str">
        <f>'TB-10'!V1367</f>
        <v/>
      </c>
      <c r="HM57" s="420" t="str">
        <f>'TB-10'!V1369</f>
        <v/>
      </c>
    </row>
    <row r="58" spans="1:256" x14ac:dyDescent="0.25">
      <c r="A58" s="165">
        <v>22</v>
      </c>
      <c r="B58" s="166">
        <f>+Menu!$D$6</f>
        <v>0</v>
      </c>
      <c r="C58" s="167" t="str">
        <f>+Menu!$B30</f>
        <v/>
      </c>
      <c r="D58" s="168"/>
      <c r="E58" s="186">
        <f>+'TB-10'!V1448</f>
        <v>0</v>
      </c>
      <c r="F58" s="186">
        <f>+'TB-10'!W1448</f>
        <v>0</v>
      </c>
      <c r="G58" s="186">
        <f>+'TB-10'!V1450</f>
        <v>0</v>
      </c>
      <c r="H58" s="186">
        <f>+'TB-10'!W1450</f>
        <v>0</v>
      </c>
      <c r="I58" s="186">
        <f>+'TB-10'!V1452</f>
        <v>0</v>
      </c>
      <c r="J58" s="186">
        <f>+'TB-10'!W1452</f>
        <v>0</v>
      </c>
      <c r="K58" s="186">
        <f>+'TB-10'!V1454</f>
        <v>0</v>
      </c>
      <c r="L58" s="186">
        <f>+'TB-10'!W1454</f>
        <v>0</v>
      </c>
      <c r="M58" s="186">
        <f>+'TB-10'!V1456</f>
        <v>0</v>
      </c>
      <c r="N58" s="186">
        <f>+'TB-10'!W1456</f>
        <v>0</v>
      </c>
      <c r="O58" s="186">
        <f>+'TB-10'!V1458</f>
        <v>0</v>
      </c>
      <c r="P58" s="186">
        <f>+'TB-10'!W1458</f>
        <v>0</v>
      </c>
      <c r="Q58" s="186">
        <f>+'TB-10'!V1460</f>
        <v>0</v>
      </c>
      <c r="R58" s="186">
        <f>+'TB-10'!W1460</f>
        <v>0</v>
      </c>
      <c r="S58" s="186">
        <f>+'TB-10'!V1462</f>
        <v>0</v>
      </c>
      <c r="T58" s="186">
        <f>+'TB-10'!W1462</f>
        <v>0</v>
      </c>
      <c r="U58" s="171">
        <f t="shared" si="34"/>
        <v>0</v>
      </c>
      <c r="V58" s="173">
        <f t="shared" si="34"/>
        <v>0</v>
      </c>
      <c r="W58" s="186">
        <f>+'TB-10'!X1448</f>
        <v>0</v>
      </c>
      <c r="X58" s="186">
        <f>+'TB-10'!Y1448</f>
        <v>0</v>
      </c>
      <c r="Y58" s="186">
        <f>+'TB-10'!X1450</f>
        <v>0</v>
      </c>
      <c r="Z58" s="186">
        <f>+'TB-10'!Y1450</f>
        <v>0</v>
      </c>
      <c r="AA58" s="186">
        <f>+'TB-10'!X1452</f>
        <v>0</v>
      </c>
      <c r="AB58" s="186">
        <f>+'TB-10'!Y1452</f>
        <v>0</v>
      </c>
      <c r="AC58" s="186">
        <f>+'TB-10'!X1454</f>
        <v>0</v>
      </c>
      <c r="AD58" s="186">
        <f>+'TB-10'!Y1454</f>
        <v>0</v>
      </c>
      <c r="AE58" s="186">
        <f>+'TB-10'!X1456</f>
        <v>0</v>
      </c>
      <c r="AF58" s="186">
        <f>+'TB-10'!Y1456</f>
        <v>0</v>
      </c>
      <c r="AG58" s="186">
        <f>+'TB-10'!X1458</f>
        <v>0</v>
      </c>
      <c r="AH58" s="186">
        <f>+'TB-10'!Y1458</f>
        <v>0</v>
      </c>
      <c r="AI58" s="186">
        <f>+'TB-10'!X1460</f>
        <v>0</v>
      </c>
      <c r="AJ58" s="186">
        <f>+'TB-10'!Y1460</f>
        <v>0</v>
      </c>
      <c r="AK58" s="186">
        <f>+'TB-10'!X1462</f>
        <v>0</v>
      </c>
      <c r="AL58" s="186">
        <f>+'TB-10'!Y1462</f>
        <v>0</v>
      </c>
      <c r="AM58" s="171">
        <f t="shared" si="35"/>
        <v>0</v>
      </c>
      <c r="AN58" s="173">
        <f t="shared" si="35"/>
        <v>0</v>
      </c>
      <c r="AO58" s="186">
        <f>+'TB-10'!Z1448</f>
        <v>0</v>
      </c>
      <c r="AP58" s="186">
        <f>+'TB-10'!AA1448</f>
        <v>0</v>
      </c>
      <c r="AQ58" s="186">
        <f>+'TB-10'!Z1450</f>
        <v>0</v>
      </c>
      <c r="AR58" s="186">
        <f>+'TB-10'!AA1450</f>
        <v>0</v>
      </c>
      <c r="AS58" s="186">
        <f>+'TB-10'!Z1452</f>
        <v>0</v>
      </c>
      <c r="AT58" s="186">
        <f>+'TB-10'!AA1452</f>
        <v>0</v>
      </c>
      <c r="AU58" s="186">
        <f>+'TB-10'!Z1454</f>
        <v>0</v>
      </c>
      <c r="AV58" s="186">
        <f>+'TB-10'!AA1454</f>
        <v>0</v>
      </c>
      <c r="AW58" s="186">
        <f>+'TB-10'!Z1456</f>
        <v>0</v>
      </c>
      <c r="AX58" s="186">
        <f>+'TB-10'!AA1456</f>
        <v>0</v>
      </c>
      <c r="AY58" s="186">
        <f>+'TB-10'!Z1458</f>
        <v>0</v>
      </c>
      <c r="AZ58" s="186">
        <f>+'TB-10'!AA1458</f>
        <v>0</v>
      </c>
      <c r="BA58" s="186">
        <f>+'TB-10'!Z1460</f>
        <v>0</v>
      </c>
      <c r="BB58" s="186">
        <f>+'TB-10'!AA1460</f>
        <v>0</v>
      </c>
      <c r="BC58" s="186">
        <f>+'TB-10'!Z1462</f>
        <v>0</v>
      </c>
      <c r="BD58" s="186">
        <f>+'TB-10'!AA1462</f>
        <v>0</v>
      </c>
      <c r="BE58" s="171">
        <f t="shared" si="36"/>
        <v>0</v>
      </c>
      <c r="BF58" s="173">
        <f t="shared" si="36"/>
        <v>0</v>
      </c>
      <c r="BG58" s="186">
        <f>+'TB-10'!AB1448</f>
        <v>0</v>
      </c>
      <c r="BH58" s="186">
        <f>+'TB-10'!AC1448</f>
        <v>0</v>
      </c>
      <c r="BI58" s="186">
        <f>+'TB-10'!AB1450</f>
        <v>0</v>
      </c>
      <c r="BJ58" s="186">
        <f>+'TB-10'!AC1450</f>
        <v>0</v>
      </c>
      <c r="BK58" s="186">
        <f>+'TB-10'!AB1452</f>
        <v>0</v>
      </c>
      <c r="BL58" s="186">
        <f>+'TB-10'!AC1452</f>
        <v>0</v>
      </c>
      <c r="BM58" s="186">
        <f>+'TB-10'!AB1454</f>
        <v>0</v>
      </c>
      <c r="BN58" s="186">
        <f>+'TB-10'!AC1454</f>
        <v>0</v>
      </c>
      <c r="BO58" s="186">
        <f>+'TB-10'!AB1456</f>
        <v>0</v>
      </c>
      <c r="BP58" s="186">
        <f>+'TB-10'!AC1456</f>
        <v>0</v>
      </c>
      <c r="BQ58" s="186">
        <f>+'TB-10'!AB1458</f>
        <v>0</v>
      </c>
      <c r="BR58" s="186">
        <f>+'TB-10'!AC1458</f>
        <v>0</v>
      </c>
      <c r="BS58" s="186">
        <f>+'TB-10'!AB1460</f>
        <v>0</v>
      </c>
      <c r="BT58" s="186">
        <f>+'TB-10'!AC1460</f>
        <v>0</v>
      </c>
      <c r="BU58" s="186">
        <f>+'TB-10'!AB1462</f>
        <v>0</v>
      </c>
      <c r="BV58" s="186">
        <f>+'TB-10'!AC1462</f>
        <v>0</v>
      </c>
      <c r="BW58" s="171">
        <f t="shared" si="37"/>
        <v>0</v>
      </c>
      <c r="BX58" s="173">
        <f t="shared" si="37"/>
        <v>0</v>
      </c>
      <c r="BY58" s="186">
        <f>+'TB-10'!AD1448</f>
        <v>0</v>
      </c>
      <c r="BZ58" s="186">
        <f>+'TB-10'!AE1448</f>
        <v>0</v>
      </c>
      <c r="CA58" s="186">
        <f>+'TB-10'!AD1450</f>
        <v>0</v>
      </c>
      <c r="CB58" s="186">
        <f>+'TB-10'!AE1450</f>
        <v>0</v>
      </c>
      <c r="CC58" s="186">
        <f>+'TB-10'!AD1452</f>
        <v>0</v>
      </c>
      <c r="CD58" s="186">
        <f>+'TB-10'!AE1452</f>
        <v>0</v>
      </c>
      <c r="CE58" s="186">
        <f>+'TB-10'!AD1454</f>
        <v>0</v>
      </c>
      <c r="CF58" s="186">
        <f>+'TB-10'!AE1454</f>
        <v>0</v>
      </c>
      <c r="CG58" s="186">
        <f>+'TB-10'!AD1456</f>
        <v>0</v>
      </c>
      <c r="CH58" s="186">
        <f>+'TB-10'!AE1456</f>
        <v>0</v>
      </c>
      <c r="CI58" s="186">
        <f>+'TB-10'!AD1458</f>
        <v>0</v>
      </c>
      <c r="CJ58" s="186">
        <f>+'TB-10'!AE1458</f>
        <v>0</v>
      </c>
      <c r="CK58" s="186">
        <f>+'TB-10'!AD1460</f>
        <v>0</v>
      </c>
      <c r="CL58" s="186">
        <f>+'TB-10'!AE1460</f>
        <v>0</v>
      </c>
      <c r="CM58" s="186">
        <f>+'TB-10'!AD1462</f>
        <v>0</v>
      </c>
      <c r="CN58" s="186">
        <f>+'TB-10'!AE1462</f>
        <v>0</v>
      </c>
      <c r="CO58" s="171">
        <f t="shared" si="38"/>
        <v>0</v>
      </c>
      <c r="CP58" s="173">
        <f t="shared" si="38"/>
        <v>0</v>
      </c>
      <c r="CQ58" s="186">
        <f>+'TB-10'!AF1448</f>
        <v>0</v>
      </c>
      <c r="CR58" s="186">
        <f>+'TB-10'!AG1448</f>
        <v>0</v>
      </c>
      <c r="CS58" s="186">
        <f>+'TB-10'!AF1450</f>
        <v>0</v>
      </c>
      <c r="CT58" s="186">
        <f>+'TB-10'!AG1450</f>
        <v>0</v>
      </c>
      <c r="CU58" s="186">
        <f>+'TB-10'!AF1452</f>
        <v>0</v>
      </c>
      <c r="CV58" s="186">
        <f>+'TB-10'!AG1452</f>
        <v>0</v>
      </c>
      <c r="CW58" s="186">
        <f>+'TB-10'!AF1454</f>
        <v>0</v>
      </c>
      <c r="CX58" s="186">
        <f>+'TB-10'!AG1454</f>
        <v>0</v>
      </c>
      <c r="CY58" s="186">
        <f>+'TB-10'!AF1456</f>
        <v>0</v>
      </c>
      <c r="CZ58" s="186">
        <f>+'TB-10'!AG1456</f>
        <v>0</v>
      </c>
      <c r="DA58" s="186">
        <f>+'TB-10'!AF1458</f>
        <v>0</v>
      </c>
      <c r="DB58" s="186">
        <f>+'TB-10'!AG1458</f>
        <v>0</v>
      </c>
      <c r="DC58" s="186">
        <f>+'TB-10'!AF1460</f>
        <v>0</v>
      </c>
      <c r="DD58" s="186">
        <f>+'TB-10'!AG1460</f>
        <v>0</v>
      </c>
      <c r="DE58" s="186">
        <f>+'TB-10'!AF1462</f>
        <v>0</v>
      </c>
      <c r="DF58" s="186">
        <f>+'TB-10'!AG1462</f>
        <v>0</v>
      </c>
      <c r="DG58" s="171">
        <f t="shared" si="39"/>
        <v>0</v>
      </c>
      <c r="DH58" s="173">
        <f t="shared" si="39"/>
        <v>0</v>
      </c>
      <c r="DI58" s="186">
        <f>+'TB-10'!AH1448</f>
        <v>0</v>
      </c>
      <c r="DJ58" s="186">
        <f>+'TB-10'!AI1448</f>
        <v>0</v>
      </c>
      <c r="DK58" s="186">
        <f>+'TB-10'!AH1450</f>
        <v>0</v>
      </c>
      <c r="DL58" s="186">
        <f>+'TB-10'!AI1450</f>
        <v>0</v>
      </c>
      <c r="DM58" s="186">
        <f>+'TB-10'!AH1452</f>
        <v>0</v>
      </c>
      <c r="DN58" s="186">
        <f>+'TB-10'!AI1452</f>
        <v>0</v>
      </c>
      <c r="DO58" s="186">
        <f>+'TB-10'!AH1454</f>
        <v>0</v>
      </c>
      <c r="DP58" s="186">
        <f>+'TB-10'!AI1454</f>
        <v>0</v>
      </c>
      <c r="DQ58" s="186">
        <f>+'TB-10'!AH1456</f>
        <v>0</v>
      </c>
      <c r="DR58" s="186">
        <f>+'TB-10'!AI1456</f>
        <v>0</v>
      </c>
      <c r="DS58" s="186">
        <f>+'TB-10'!AH1458</f>
        <v>0</v>
      </c>
      <c r="DT58" s="186">
        <f>+'TB-10'!AI1458</f>
        <v>0</v>
      </c>
      <c r="DU58" s="186">
        <f>+'TB-10'!AH1460</f>
        <v>0</v>
      </c>
      <c r="DV58" s="186">
        <f>+'TB-10'!AI1460</f>
        <v>0</v>
      </c>
      <c r="DW58" s="186">
        <f>+'TB-10'!AH1462</f>
        <v>0</v>
      </c>
      <c r="DX58" s="186">
        <f>+'TB-10'!AI1462</f>
        <v>0</v>
      </c>
      <c r="DY58" s="171">
        <f t="shared" si="40"/>
        <v>0</v>
      </c>
      <c r="DZ58" s="173">
        <f t="shared" si="40"/>
        <v>0</v>
      </c>
      <c r="EA58" s="186">
        <f>+'TB-10'!AJ1448</f>
        <v>0</v>
      </c>
      <c r="EB58" s="186">
        <f>+'TB-10'!AK1448</f>
        <v>0</v>
      </c>
      <c r="EC58" s="186">
        <f>+'TB-10'!AJ1450</f>
        <v>0</v>
      </c>
      <c r="ED58" s="186">
        <f>+'TB-10'!AK1450</f>
        <v>0</v>
      </c>
      <c r="EE58" s="186">
        <f>+'TB-10'!AJ1452</f>
        <v>0</v>
      </c>
      <c r="EF58" s="186">
        <f>+'TB-10'!AK1452</f>
        <v>0</v>
      </c>
      <c r="EG58" s="186">
        <f>+'TB-10'!AJ1454</f>
        <v>0</v>
      </c>
      <c r="EH58" s="186">
        <f>+'TB-10'!AK1454</f>
        <v>0</v>
      </c>
      <c r="EI58" s="186">
        <f>+'TB-10'!AJ1456</f>
        <v>0</v>
      </c>
      <c r="EJ58" s="186">
        <f>+'TB-10'!AK1456</f>
        <v>0</v>
      </c>
      <c r="EK58" s="186">
        <f>+'TB-10'!AJ1458</f>
        <v>0</v>
      </c>
      <c r="EL58" s="186">
        <f>+'TB-10'!AK1458</f>
        <v>0</v>
      </c>
      <c r="EM58" s="186">
        <f>+'TB-10'!AJ1460</f>
        <v>0</v>
      </c>
      <c r="EN58" s="186">
        <f>+'TB-10'!AK1460</f>
        <v>0</v>
      </c>
      <c r="EO58" s="186">
        <f>+'TB-10'!AJ1462</f>
        <v>0</v>
      </c>
      <c r="EP58" s="186">
        <f>+'TB-10'!AK1462</f>
        <v>0</v>
      </c>
      <c r="EQ58" s="171">
        <f t="shared" si="41"/>
        <v>0</v>
      </c>
      <c r="ER58" s="173">
        <f t="shared" si="41"/>
        <v>0</v>
      </c>
      <c r="ES58" s="186">
        <f>+'TB-10'!B1472</f>
        <v>0</v>
      </c>
      <c r="ET58" s="186">
        <f>+'TB-10'!E1472</f>
        <v>0</v>
      </c>
      <c r="EU58" s="186">
        <f>+'TB-10'!H1472</f>
        <v>0</v>
      </c>
      <c r="EV58" s="186">
        <f>+'TB-10'!K1472</f>
        <v>0</v>
      </c>
      <c r="EW58" s="186">
        <f>+'TB-10'!N1472</f>
        <v>0</v>
      </c>
      <c r="EX58" s="186">
        <f>+'TB-10'!Q1472</f>
        <v>0</v>
      </c>
      <c r="EY58" s="186">
        <f>+'TB-10'!T1472</f>
        <v>0</v>
      </c>
      <c r="EZ58" s="186">
        <f>+'TB-10'!W1472</f>
        <v>0</v>
      </c>
      <c r="FA58" s="186">
        <f>+'TB-10'!Z1472</f>
        <v>0</v>
      </c>
      <c r="FB58" s="186">
        <f>+'TB-10'!AC1472</f>
        <v>0</v>
      </c>
      <c r="FC58" s="186">
        <f>+'TB-10'!AF1472</f>
        <v>0</v>
      </c>
      <c r="FD58" s="186">
        <f>+'TB-10'!AI1472</f>
        <v>0</v>
      </c>
      <c r="FE58" s="555">
        <f t="shared" si="42"/>
        <v>0</v>
      </c>
      <c r="FF58" s="557">
        <f>'TB-10'!X1478</f>
        <v>0</v>
      </c>
      <c r="FG58" s="557">
        <f>'TB-10'!Z1478</f>
        <v>0</v>
      </c>
      <c r="FH58" s="557">
        <f>'TB-10'!AB1478</f>
        <v>0</v>
      </c>
      <c r="FI58" s="557">
        <f>'TB-10'!AD1478</f>
        <v>0</v>
      </c>
      <c r="FJ58" s="557">
        <f>'TB-10'!AF1478</f>
        <v>0</v>
      </c>
      <c r="FK58" s="557">
        <f>'TB-10'!AH1478</f>
        <v>0</v>
      </c>
      <c r="FL58" s="557">
        <f>'TB-10'!X1482</f>
        <v>0</v>
      </c>
      <c r="FM58" s="557">
        <f>'TB-10'!Z1482</f>
        <v>0</v>
      </c>
      <c r="FN58" s="557">
        <f t="shared" si="43"/>
        <v>0</v>
      </c>
      <c r="FO58" s="557">
        <f>'TB-10'!AB1482</f>
        <v>0</v>
      </c>
      <c r="FP58" s="557">
        <f>'TB-10'!AD1482</f>
        <v>0</v>
      </c>
      <c r="FQ58" s="558">
        <f t="shared" si="44"/>
        <v>0</v>
      </c>
      <c r="FR58" s="557">
        <f>'TB-10'!AF1482</f>
        <v>0</v>
      </c>
      <c r="FS58" s="557">
        <f>'TB-10'!AH1482</f>
        <v>0</v>
      </c>
      <c r="FT58" s="557">
        <f>'TB-10'!AJ1482</f>
        <v>0</v>
      </c>
      <c r="FU58" s="418">
        <f>'TB-10'!B1478</f>
        <v>0</v>
      </c>
      <c r="FV58" s="557">
        <f>'TB-10'!E1478</f>
        <v>0</v>
      </c>
      <c r="FW58" s="418">
        <f>'TB-10'!K1478</f>
        <v>0</v>
      </c>
      <c r="FX58" s="418">
        <f>'TB-10'!N1478</f>
        <v>0</v>
      </c>
      <c r="FY58" s="418">
        <f>'TB-10'!B1482</f>
        <v>0</v>
      </c>
      <c r="FZ58" s="418">
        <f>'TB-10'!E1482</f>
        <v>0</v>
      </c>
      <c r="GA58" s="418">
        <f>'TB-10'!K1482</f>
        <v>0</v>
      </c>
      <c r="GB58" s="418">
        <f>'TB-10'!N1482</f>
        <v>0</v>
      </c>
      <c r="GC58" s="418">
        <f>'TB-10'!J1488</f>
        <v>0</v>
      </c>
      <c r="GD58" s="418">
        <f>'TB-10'!L1488</f>
        <v>0</v>
      </c>
      <c r="GE58" s="418">
        <f>'TB-10'!J1489</f>
        <v>0</v>
      </c>
      <c r="GF58" s="418">
        <f>'TB-10'!L1489</f>
        <v>0</v>
      </c>
      <c r="GG58" s="418">
        <f>'TB-10'!J1490</f>
        <v>0</v>
      </c>
      <c r="GH58" s="418">
        <f>'TB-10'!L1490</f>
        <v>0</v>
      </c>
      <c r="GI58" s="418">
        <f>'TB-10'!J1491</f>
        <v>0</v>
      </c>
      <c r="GJ58" s="418">
        <f>'TB-10'!L1491</f>
        <v>0</v>
      </c>
      <c r="GK58" s="418">
        <f>'TB-10'!P1488</f>
        <v>0</v>
      </c>
      <c r="GL58" s="418">
        <f>'TB-10'!R1488</f>
        <v>0</v>
      </c>
      <c r="GM58" s="418">
        <f>'TB-10'!P1489</f>
        <v>0</v>
      </c>
      <c r="GN58" s="418">
        <f>'TB-10'!R1489</f>
        <v>0</v>
      </c>
      <c r="GO58" s="418">
        <f>'TB-10'!P1490</f>
        <v>0</v>
      </c>
      <c r="GP58" s="418">
        <f>'TB-10'!R1490</f>
        <v>0</v>
      </c>
      <c r="GQ58" s="418">
        <f>'TB-10'!P1491</f>
        <v>0</v>
      </c>
      <c r="GR58" s="418">
        <f>'TB-10'!R1491</f>
        <v>0</v>
      </c>
      <c r="GS58" s="557">
        <f>'TB-10'!J1495</f>
        <v>0</v>
      </c>
      <c r="GT58" s="557">
        <f>'TB-10'!L1495</f>
        <v>0</v>
      </c>
      <c r="GU58" s="557">
        <f>'TB-10'!P1495</f>
        <v>0</v>
      </c>
      <c r="GV58" s="557">
        <f>'TB-10'!R1495</f>
        <v>0</v>
      </c>
      <c r="GW58" s="603">
        <f>'TB-10'!W1487</f>
        <v>0</v>
      </c>
      <c r="GX58" s="603">
        <f>'TB-10'!Y1487</f>
        <v>0</v>
      </c>
      <c r="GY58" s="603">
        <f>'TB-10'!AA1487</f>
        <v>0</v>
      </c>
      <c r="GZ58" s="603">
        <f>'TB-10'!AC1487</f>
        <v>0</v>
      </c>
      <c r="HA58" s="603">
        <f>'TB-10'!AE1487</f>
        <v>0</v>
      </c>
      <c r="HB58" s="603">
        <f>'TB-10'!AG1487</f>
        <v>0</v>
      </c>
      <c r="HC58" s="603">
        <f>'TB-10'!AI1487</f>
        <v>0</v>
      </c>
      <c r="HD58" s="603">
        <f>'TB-10'!AK1487</f>
        <v>0</v>
      </c>
      <c r="HE58" s="603">
        <f>'TB-10'!AM1487</f>
        <v>0</v>
      </c>
      <c r="HF58" s="603">
        <f>'TB-10'!X1491</f>
        <v>0</v>
      </c>
      <c r="HG58" s="603">
        <f>'TB-10'!Z1491</f>
        <v>0</v>
      </c>
      <c r="HH58" s="603">
        <f>'TB-10'!AB1491</f>
        <v>0</v>
      </c>
      <c r="HI58" s="603">
        <f>'TB-10'!AE1491</f>
        <v>0</v>
      </c>
      <c r="HJ58" s="603">
        <f>'TB-10'!AG1491</f>
        <v>0</v>
      </c>
      <c r="HK58" s="603">
        <f>'TB-10'!AI1491</f>
        <v>0</v>
      </c>
      <c r="HL58" s="419" t="str">
        <f>'TB-10'!V1435</f>
        <v/>
      </c>
      <c r="HM58" s="420" t="str">
        <f>'TB-10'!V1437</f>
        <v/>
      </c>
    </row>
    <row r="59" spans="1:256" x14ac:dyDescent="0.25">
      <c r="A59" s="165">
        <v>23</v>
      </c>
      <c r="B59" s="166">
        <f>+Menu!$D$6</f>
        <v>0</v>
      </c>
      <c r="C59" s="167" t="str">
        <f>+Menu!$B31</f>
        <v/>
      </c>
      <c r="D59" s="168"/>
      <c r="E59" s="186">
        <f>+'TB-10'!V1516</f>
        <v>0</v>
      </c>
      <c r="F59" s="186">
        <f>+'TB-10'!W1516</f>
        <v>0</v>
      </c>
      <c r="G59" s="186">
        <f>+'TB-10'!V1518</f>
        <v>0</v>
      </c>
      <c r="H59" s="186">
        <f>+'TB-10'!W1518</f>
        <v>0</v>
      </c>
      <c r="I59" s="186">
        <f>+'TB-10'!V1520</f>
        <v>0</v>
      </c>
      <c r="J59" s="186">
        <f>+'TB-10'!W1520</f>
        <v>0</v>
      </c>
      <c r="K59" s="186">
        <f>+'TB-10'!V1522</f>
        <v>0</v>
      </c>
      <c r="L59" s="186">
        <f>+'TB-10'!W1522</f>
        <v>0</v>
      </c>
      <c r="M59" s="186">
        <f>+'TB-10'!V1524</f>
        <v>0</v>
      </c>
      <c r="N59" s="186">
        <f>+'TB-10'!W1524</f>
        <v>0</v>
      </c>
      <c r="O59" s="186">
        <f>+'TB-10'!V1526</f>
        <v>0</v>
      </c>
      <c r="P59" s="186">
        <f>+'TB-10'!W1526</f>
        <v>0</v>
      </c>
      <c r="Q59" s="186">
        <f>+'TB-10'!V1528</f>
        <v>0</v>
      </c>
      <c r="R59" s="186">
        <f>+'TB-10'!W1528</f>
        <v>0</v>
      </c>
      <c r="S59" s="186">
        <f>+'TB-10'!V1530</f>
        <v>0</v>
      </c>
      <c r="T59" s="186">
        <f>+'TB-10'!W1530</f>
        <v>0</v>
      </c>
      <c r="U59" s="171">
        <f t="shared" si="34"/>
        <v>0</v>
      </c>
      <c r="V59" s="173">
        <f t="shared" si="34"/>
        <v>0</v>
      </c>
      <c r="W59" s="186">
        <f>+'TB-10'!X1516</f>
        <v>0</v>
      </c>
      <c r="X59" s="186">
        <f>+'TB-10'!Y1516</f>
        <v>0</v>
      </c>
      <c r="Y59" s="186">
        <f>+'TB-10'!X1518</f>
        <v>0</v>
      </c>
      <c r="Z59" s="186">
        <f>+'TB-10'!Y1518</f>
        <v>0</v>
      </c>
      <c r="AA59" s="186">
        <f>+'TB-10'!X1520</f>
        <v>0</v>
      </c>
      <c r="AB59" s="186">
        <f>+'TB-10'!Y1520</f>
        <v>0</v>
      </c>
      <c r="AC59" s="186">
        <f>+'TB-10'!X1522</f>
        <v>0</v>
      </c>
      <c r="AD59" s="186">
        <f>+'TB-10'!Y1522</f>
        <v>0</v>
      </c>
      <c r="AE59" s="186">
        <f>+'TB-10'!X1524</f>
        <v>0</v>
      </c>
      <c r="AF59" s="186">
        <f>+'TB-10'!Y1524</f>
        <v>0</v>
      </c>
      <c r="AG59" s="186">
        <f>+'TB-10'!X1526</f>
        <v>0</v>
      </c>
      <c r="AH59" s="186">
        <f>+'TB-10'!Y1526</f>
        <v>0</v>
      </c>
      <c r="AI59" s="186">
        <f>+'TB-10'!X1528</f>
        <v>0</v>
      </c>
      <c r="AJ59" s="186">
        <f>+'TB-10'!Y1528</f>
        <v>0</v>
      </c>
      <c r="AK59" s="186">
        <f>+'TB-10'!X1530</f>
        <v>0</v>
      </c>
      <c r="AL59" s="186">
        <f>+'TB-10'!Y1530</f>
        <v>0</v>
      </c>
      <c r="AM59" s="171">
        <f t="shared" si="35"/>
        <v>0</v>
      </c>
      <c r="AN59" s="173">
        <f t="shared" si="35"/>
        <v>0</v>
      </c>
      <c r="AO59" s="186">
        <f>+'TB-10'!Z1516</f>
        <v>0</v>
      </c>
      <c r="AP59" s="186">
        <f>+'TB-10'!AA1516</f>
        <v>0</v>
      </c>
      <c r="AQ59" s="186">
        <f>+'TB-10'!Z1518</f>
        <v>0</v>
      </c>
      <c r="AR59" s="186">
        <f>+'TB-10'!AA1518</f>
        <v>0</v>
      </c>
      <c r="AS59" s="186">
        <f>+'TB-10'!Z1520</f>
        <v>0</v>
      </c>
      <c r="AT59" s="186">
        <f>+'TB-10'!AA1520</f>
        <v>0</v>
      </c>
      <c r="AU59" s="186">
        <f>+'TB-10'!Z1522</f>
        <v>0</v>
      </c>
      <c r="AV59" s="186">
        <f>+'TB-10'!AA1522</f>
        <v>0</v>
      </c>
      <c r="AW59" s="186">
        <f>+'TB-10'!Z1524</f>
        <v>0</v>
      </c>
      <c r="AX59" s="186">
        <f>+'TB-10'!AA1524</f>
        <v>0</v>
      </c>
      <c r="AY59" s="186">
        <f>+'TB-10'!Z1526</f>
        <v>0</v>
      </c>
      <c r="AZ59" s="186">
        <f>+'TB-10'!AA1526</f>
        <v>0</v>
      </c>
      <c r="BA59" s="186">
        <f>+'TB-10'!Z1528</f>
        <v>0</v>
      </c>
      <c r="BB59" s="186">
        <f>+'TB-10'!AA1528</f>
        <v>0</v>
      </c>
      <c r="BC59" s="186">
        <f>+'TB-10'!Z1530</f>
        <v>0</v>
      </c>
      <c r="BD59" s="186">
        <f>+'TB-10'!AA1530</f>
        <v>0</v>
      </c>
      <c r="BE59" s="171">
        <f t="shared" si="36"/>
        <v>0</v>
      </c>
      <c r="BF59" s="173">
        <f t="shared" si="36"/>
        <v>0</v>
      </c>
      <c r="BG59" s="186">
        <f>+'TB-10'!AB1516</f>
        <v>0</v>
      </c>
      <c r="BH59" s="186">
        <f>+'TB-10'!AC1516</f>
        <v>0</v>
      </c>
      <c r="BI59" s="186">
        <f>+'TB-10'!AB1518</f>
        <v>0</v>
      </c>
      <c r="BJ59" s="186">
        <f>+'TB-10'!AC1518</f>
        <v>0</v>
      </c>
      <c r="BK59" s="186">
        <f>+'TB-10'!AB1520</f>
        <v>0</v>
      </c>
      <c r="BL59" s="186">
        <f>+'TB-10'!AC1520</f>
        <v>0</v>
      </c>
      <c r="BM59" s="186">
        <f>+'TB-10'!AB1522</f>
        <v>0</v>
      </c>
      <c r="BN59" s="186">
        <f>+'TB-10'!AC1522</f>
        <v>0</v>
      </c>
      <c r="BO59" s="186">
        <f>+'TB-10'!AB1524</f>
        <v>0</v>
      </c>
      <c r="BP59" s="186">
        <f>+'TB-10'!AC1524</f>
        <v>0</v>
      </c>
      <c r="BQ59" s="186">
        <f>+'TB-10'!AB1526</f>
        <v>0</v>
      </c>
      <c r="BR59" s="186">
        <f>+'TB-10'!AC1526</f>
        <v>0</v>
      </c>
      <c r="BS59" s="186">
        <f>+'TB-10'!AB1528</f>
        <v>0</v>
      </c>
      <c r="BT59" s="186">
        <f>+'TB-10'!AC1528</f>
        <v>0</v>
      </c>
      <c r="BU59" s="186">
        <f>+'TB-10'!AB1530</f>
        <v>0</v>
      </c>
      <c r="BV59" s="186">
        <f>+'TB-10'!AC1530</f>
        <v>0</v>
      </c>
      <c r="BW59" s="171">
        <f t="shared" si="37"/>
        <v>0</v>
      </c>
      <c r="BX59" s="173">
        <f t="shared" si="37"/>
        <v>0</v>
      </c>
      <c r="BY59" s="186">
        <f>+'TB-10'!AD1516</f>
        <v>0</v>
      </c>
      <c r="BZ59" s="186">
        <f>+'TB-10'!AE1516</f>
        <v>0</v>
      </c>
      <c r="CA59" s="186">
        <f>+'TB-10'!AD1518</f>
        <v>0</v>
      </c>
      <c r="CB59" s="186">
        <f>+'TB-10'!AE1518</f>
        <v>0</v>
      </c>
      <c r="CC59" s="186">
        <f>+'TB-10'!AD1520</f>
        <v>0</v>
      </c>
      <c r="CD59" s="186">
        <f>+'TB-10'!AE1520</f>
        <v>0</v>
      </c>
      <c r="CE59" s="186">
        <f>+'TB-10'!AD1522</f>
        <v>0</v>
      </c>
      <c r="CF59" s="186">
        <f>+'TB-10'!AE1522</f>
        <v>0</v>
      </c>
      <c r="CG59" s="186">
        <f>+'TB-10'!AD1524</f>
        <v>0</v>
      </c>
      <c r="CH59" s="186">
        <f>+'TB-10'!AE1524</f>
        <v>0</v>
      </c>
      <c r="CI59" s="186">
        <f>+'TB-10'!AD1526</f>
        <v>0</v>
      </c>
      <c r="CJ59" s="186">
        <f>+'TB-10'!AE1526</f>
        <v>0</v>
      </c>
      <c r="CK59" s="186">
        <f>+'TB-10'!AD1528</f>
        <v>0</v>
      </c>
      <c r="CL59" s="186">
        <f>+'TB-10'!AE1528</f>
        <v>0</v>
      </c>
      <c r="CM59" s="186">
        <f>+'TB-10'!AD1530</f>
        <v>0</v>
      </c>
      <c r="CN59" s="186">
        <f>+'TB-10'!AE1530</f>
        <v>0</v>
      </c>
      <c r="CO59" s="171">
        <f t="shared" si="38"/>
        <v>0</v>
      </c>
      <c r="CP59" s="173">
        <f t="shared" si="38"/>
        <v>0</v>
      </c>
      <c r="CQ59" s="186">
        <f>+'TB-10'!AF1516</f>
        <v>0</v>
      </c>
      <c r="CR59" s="186">
        <f>+'TB-10'!AG1516</f>
        <v>0</v>
      </c>
      <c r="CS59" s="186">
        <f>+'TB-10'!AF1518</f>
        <v>0</v>
      </c>
      <c r="CT59" s="186">
        <f>+'TB-10'!AG1518</f>
        <v>0</v>
      </c>
      <c r="CU59" s="186">
        <f>+'TB-10'!AF1520</f>
        <v>0</v>
      </c>
      <c r="CV59" s="186">
        <f>+'TB-10'!AG1520</f>
        <v>0</v>
      </c>
      <c r="CW59" s="186">
        <f>+'TB-10'!AF1522</f>
        <v>0</v>
      </c>
      <c r="CX59" s="186">
        <f>+'TB-10'!AG1522</f>
        <v>0</v>
      </c>
      <c r="CY59" s="186">
        <f>+'TB-10'!AF1524</f>
        <v>0</v>
      </c>
      <c r="CZ59" s="186">
        <f>+'TB-10'!AG1524</f>
        <v>0</v>
      </c>
      <c r="DA59" s="186">
        <f>+'TB-10'!AF1526</f>
        <v>0</v>
      </c>
      <c r="DB59" s="186">
        <f>+'TB-10'!AG1526</f>
        <v>0</v>
      </c>
      <c r="DC59" s="186">
        <f>+'TB-10'!AF1528</f>
        <v>0</v>
      </c>
      <c r="DD59" s="186">
        <f>+'TB-10'!AG1528</f>
        <v>0</v>
      </c>
      <c r="DE59" s="186">
        <f>+'TB-10'!AF1530</f>
        <v>0</v>
      </c>
      <c r="DF59" s="186">
        <f>+'TB-10'!AG1530</f>
        <v>0</v>
      </c>
      <c r="DG59" s="171">
        <f t="shared" si="39"/>
        <v>0</v>
      </c>
      <c r="DH59" s="173">
        <f t="shared" si="39"/>
        <v>0</v>
      </c>
      <c r="DI59" s="186">
        <f>+'TB-10'!AH1516</f>
        <v>0</v>
      </c>
      <c r="DJ59" s="186">
        <f>+'TB-10'!AI1516</f>
        <v>0</v>
      </c>
      <c r="DK59" s="186">
        <f>+'TB-10'!AH1518</f>
        <v>0</v>
      </c>
      <c r="DL59" s="186">
        <f>+'TB-10'!AI1518</f>
        <v>0</v>
      </c>
      <c r="DM59" s="186">
        <f>+'TB-10'!AH1520</f>
        <v>0</v>
      </c>
      <c r="DN59" s="186">
        <f>+'TB-10'!AI1520</f>
        <v>0</v>
      </c>
      <c r="DO59" s="186">
        <f>+'TB-10'!AH1522</f>
        <v>0</v>
      </c>
      <c r="DP59" s="186">
        <f>+'TB-10'!AI1522</f>
        <v>0</v>
      </c>
      <c r="DQ59" s="186">
        <f>+'TB-10'!AH1524</f>
        <v>0</v>
      </c>
      <c r="DR59" s="186">
        <f>+'TB-10'!AI1524</f>
        <v>0</v>
      </c>
      <c r="DS59" s="186">
        <f>+'TB-10'!AH1526</f>
        <v>0</v>
      </c>
      <c r="DT59" s="186">
        <f>+'TB-10'!AI1526</f>
        <v>0</v>
      </c>
      <c r="DU59" s="186">
        <f>+'TB-10'!AH1528</f>
        <v>0</v>
      </c>
      <c r="DV59" s="186">
        <f>+'TB-10'!AI1528</f>
        <v>0</v>
      </c>
      <c r="DW59" s="186">
        <f>+'TB-10'!AH1530</f>
        <v>0</v>
      </c>
      <c r="DX59" s="186">
        <f>+'TB-10'!AI1530</f>
        <v>0</v>
      </c>
      <c r="DY59" s="171">
        <f t="shared" si="40"/>
        <v>0</v>
      </c>
      <c r="DZ59" s="173">
        <f t="shared" si="40"/>
        <v>0</v>
      </c>
      <c r="EA59" s="186">
        <f>+'TB-10'!AJ1516</f>
        <v>0</v>
      </c>
      <c r="EB59" s="186">
        <f>+'TB-10'!AK1516</f>
        <v>0</v>
      </c>
      <c r="EC59" s="186">
        <f>+'TB-10'!AJ1518</f>
        <v>0</v>
      </c>
      <c r="ED59" s="186">
        <f>+'TB-10'!AK1518</f>
        <v>0</v>
      </c>
      <c r="EE59" s="186">
        <f>+'TB-10'!AJ1520</f>
        <v>0</v>
      </c>
      <c r="EF59" s="186">
        <f>+'TB-10'!AK1520</f>
        <v>0</v>
      </c>
      <c r="EG59" s="186">
        <f>+'TB-10'!AJ1522</f>
        <v>0</v>
      </c>
      <c r="EH59" s="186">
        <f>+'TB-10'!AK1522</f>
        <v>0</v>
      </c>
      <c r="EI59" s="186">
        <f>+'TB-10'!AJ1524</f>
        <v>0</v>
      </c>
      <c r="EJ59" s="186">
        <f>+'TB-10'!AK1524</f>
        <v>0</v>
      </c>
      <c r="EK59" s="186">
        <f>+'TB-10'!AJ1526</f>
        <v>0</v>
      </c>
      <c r="EL59" s="186">
        <f>+'TB-10'!AK1526</f>
        <v>0</v>
      </c>
      <c r="EM59" s="186">
        <f>+'TB-10'!AJ1528</f>
        <v>0</v>
      </c>
      <c r="EN59" s="186">
        <f>+'TB-10'!AK1528</f>
        <v>0</v>
      </c>
      <c r="EO59" s="186">
        <f>+'TB-10'!AJ1530</f>
        <v>0</v>
      </c>
      <c r="EP59" s="186">
        <f>+'TB-10'!AK1530</f>
        <v>0</v>
      </c>
      <c r="EQ59" s="171">
        <f t="shared" si="41"/>
        <v>0</v>
      </c>
      <c r="ER59" s="173">
        <f t="shared" si="41"/>
        <v>0</v>
      </c>
      <c r="ES59" s="186">
        <f>+'TB-10'!B1540</f>
        <v>0</v>
      </c>
      <c r="ET59" s="186">
        <f>+'TB-10'!E1540</f>
        <v>0</v>
      </c>
      <c r="EU59" s="186">
        <f>+'TB-10'!H1540</f>
        <v>0</v>
      </c>
      <c r="EV59" s="186">
        <f>+'TB-10'!K1540</f>
        <v>0</v>
      </c>
      <c r="EW59" s="186">
        <f>+'TB-10'!N1540</f>
        <v>0</v>
      </c>
      <c r="EX59" s="186">
        <f>+'TB-10'!Q1540</f>
        <v>0</v>
      </c>
      <c r="EY59" s="186">
        <f>+'TB-10'!T1540</f>
        <v>0</v>
      </c>
      <c r="EZ59" s="186">
        <f>+'TB-10'!W1540</f>
        <v>0</v>
      </c>
      <c r="FA59" s="186">
        <f>+'TB-10'!Z1540</f>
        <v>0</v>
      </c>
      <c r="FB59" s="186">
        <f>+'TB-10'!AC1540</f>
        <v>0</v>
      </c>
      <c r="FC59" s="186">
        <f>+'TB-10'!AF1540</f>
        <v>0</v>
      </c>
      <c r="FD59" s="186">
        <f>+'TB-10'!AI1540</f>
        <v>0</v>
      </c>
      <c r="FE59" s="555">
        <f t="shared" si="42"/>
        <v>0</v>
      </c>
      <c r="FF59" s="557">
        <f>'TB-10'!X1546</f>
        <v>0</v>
      </c>
      <c r="FG59" s="557">
        <f>'TB-10'!Z1546</f>
        <v>0</v>
      </c>
      <c r="FH59" s="557">
        <f>'TB-10'!AB1546</f>
        <v>0</v>
      </c>
      <c r="FI59" s="557">
        <f>'TB-10'!AD1546</f>
        <v>0</v>
      </c>
      <c r="FJ59" s="557">
        <f>'TB-10'!AF1546</f>
        <v>0</v>
      </c>
      <c r="FK59" s="557">
        <f>'TB-10'!AH1546</f>
        <v>0</v>
      </c>
      <c r="FL59" s="557">
        <f>'TB-10'!X1550</f>
        <v>0</v>
      </c>
      <c r="FM59" s="557">
        <f>'TB-10'!Z1550</f>
        <v>0</v>
      </c>
      <c r="FN59" s="557">
        <f t="shared" si="43"/>
        <v>0</v>
      </c>
      <c r="FO59" s="557">
        <f>'TB-10'!AB1550</f>
        <v>0</v>
      </c>
      <c r="FP59" s="557">
        <f>'TB-10'!AD1550</f>
        <v>0</v>
      </c>
      <c r="FQ59" s="558">
        <f t="shared" si="44"/>
        <v>0</v>
      </c>
      <c r="FR59" s="557">
        <f>'TB-10'!AF1550</f>
        <v>0</v>
      </c>
      <c r="FS59" s="557">
        <f>'TB-10'!AH1550</f>
        <v>0</v>
      </c>
      <c r="FT59" s="557">
        <f>'TB-10'!AJ1550</f>
        <v>0</v>
      </c>
      <c r="FU59" s="418">
        <f>'TB-10'!B1546</f>
        <v>0</v>
      </c>
      <c r="FV59" s="557">
        <f>'TB-10'!E1546</f>
        <v>0</v>
      </c>
      <c r="FW59" s="418">
        <f>'TB-10'!K1546</f>
        <v>0</v>
      </c>
      <c r="FX59" s="418">
        <f>'TB-10'!N1546</f>
        <v>0</v>
      </c>
      <c r="FY59" s="418">
        <f>'TB-10'!B1550</f>
        <v>0</v>
      </c>
      <c r="FZ59" s="418">
        <f>'TB-10'!E1550</f>
        <v>0</v>
      </c>
      <c r="GA59" s="418">
        <f>'TB-10'!K1550</f>
        <v>0</v>
      </c>
      <c r="GB59" s="418">
        <f>'TB-10'!N1550</f>
        <v>0</v>
      </c>
      <c r="GC59" s="418">
        <f>'TB-10'!J1556</f>
        <v>0</v>
      </c>
      <c r="GD59" s="418">
        <f>'TB-10'!L1556</f>
        <v>0</v>
      </c>
      <c r="GE59" s="418">
        <f>'TB-10'!J1557</f>
        <v>0</v>
      </c>
      <c r="GF59" s="418">
        <f>'TB-10'!L1557</f>
        <v>0</v>
      </c>
      <c r="GG59" s="418">
        <f>'TB-10'!J1558</f>
        <v>0</v>
      </c>
      <c r="GH59" s="418">
        <f>'TB-10'!L1558</f>
        <v>0</v>
      </c>
      <c r="GI59" s="418">
        <f>'TB-10'!J1559</f>
        <v>0</v>
      </c>
      <c r="GJ59" s="418">
        <f>'TB-10'!L1559</f>
        <v>0</v>
      </c>
      <c r="GK59" s="418">
        <f>'TB-10'!P1556</f>
        <v>0</v>
      </c>
      <c r="GL59" s="418">
        <f>'TB-10'!R1556</f>
        <v>0</v>
      </c>
      <c r="GM59" s="418">
        <f>'TB-10'!P1557</f>
        <v>0</v>
      </c>
      <c r="GN59" s="418">
        <f>'TB-10'!R1557</f>
        <v>0</v>
      </c>
      <c r="GO59" s="418">
        <f>'TB-10'!P1558</f>
        <v>0</v>
      </c>
      <c r="GP59" s="418">
        <f>'TB-10'!R1558</f>
        <v>0</v>
      </c>
      <c r="GQ59" s="418">
        <f>'TB-10'!P1559</f>
        <v>0</v>
      </c>
      <c r="GR59" s="418">
        <f>'TB-10'!R1559</f>
        <v>0</v>
      </c>
      <c r="GS59" s="557">
        <f>'TB-10'!J1563</f>
        <v>0</v>
      </c>
      <c r="GT59" s="557">
        <f>'TB-10'!L1563</f>
        <v>0</v>
      </c>
      <c r="GU59" s="557">
        <f>'TB-10'!P1563</f>
        <v>0</v>
      </c>
      <c r="GV59" s="557">
        <f>'TB-10'!R1563</f>
        <v>0</v>
      </c>
      <c r="GW59" s="603">
        <f>'TB-10'!W1555</f>
        <v>0</v>
      </c>
      <c r="GX59" s="603">
        <f>'TB-10'!Y1555</f>
        <v>0</v>
      </c>
      <c r="GY59" s="603">
        <f>'TB-10'!AA1555</f>
        <v>0</v>
      </c>
      <c r="GZ59" s="603">
        <f>'TB-10'!AC1555</f>
        <v>0</v>
      </c>
      <c r="HA59" s="603">
        <f>'TB-10'!AE1555</f>
        <v>0</v>
      </c>
      <c r="HB59" s="603">
        <f>'TB-10'!AG1555</f>
        <v>0</v>
      </c>
      <c r="HC59" s="603">
        <f>'TB-10'!AI1555</f>
        <v>0</v>
      </c>
      <c r="HD59" s="603">
        <f>'TB-10'!AK1555</f>
        <v>0</v>
      </c>
      <c r="HE59" s="603">
        <f>'TB-10'!AM1555</f>
        <v>0</v>
      </c>
      <c r="HF59" s="603">
        <f>'TB-10'!X1559</f>
        <v>0</v>
      </c>
      <c r="HG59" s="603">
        <f>'TB-10'!Z1559</f>
        <v>0</v>
      </c>
      <c r="HH59" s="603">
        <f>'TB-10'!AB1559</f>
        <v>0</v>
      </c>
      <c r="HI59" s="603">
        <f>'TB-10'!AE1559</f>
        <v>0</v>
      </c>
      <c r="HJ59" s="603">
        <f>'TB-10'!AG1559</f>
        <v>0</v>
      </c>
      <c r="HK59" s="603">
        <f>'TB-10'!AI1559</f>
        <v>0</v>
      </c>
      <c r="HL59" s="419" t="str">
        <f>'TB-10'!V1503</f>
        <v/>
      </c>
      <c r="HM59" s="420" t="str">
        <f>'TB-10'!V1505</f>
        <v/>
      </c>
    </row>
    <row r="60" spans="1:256" x14ac:dyDescent="0.25">
      <c r="A60" s="165">
        <v>24</v>
      </c>
      <c r="B60" s="166">
        <f>+Menu!$D$6</f>
        <v>0</v>
      </c>
      <c r="C60" s="167" t="str">
        <f>+Menu!$B32</f>
        <v/>
      </c>
      <c r="D60" s="168"/>
      <c r="E60" s="186">
        <f>+'TB-10'!V1584</f>
        <v>0</v>
      </c>
      <c r="F60" s="186">
        <f>+'TB-10'!W1584</f>
        <v>0</v>
      </c>
      <c r="G60" s="186">
        <f>+'TB-10'!V1586</f>
        <v>0</v>
      </c>
      <c r="H60" s="186">
        <f>+'TB-10'!W1586</f>
        <v>0</v>
      </c>
      <c r="I60" s="186">
        <f>+'TB-10'!V1588</f>
        <v>0</v>
      </c>
      <c r="J60" s="186">
        <f>+'TB-10'!W1588</f>
        <v>0</v>
      </c>
      <c r="K60" s="186">
        <f>+'TB-10'!V1590</f>
        <v>0</v>
      </c>
      <c r="L60" s="186">
        <f>+'TB-10'!W1590</f>
        <v>0</v>
      </c>
      <c r="M60" s="186">
        <f>+'TB-10'!V1592</f>
        <v>0</v>
      </c>
      <c r="N60" s="186">
        <f>+'TB-10'!W1592</f>
        <v>0</v>
      </c>
      <c r="O60" s="186">
        <f>+'TB-10'!V1594</f>
        <v>0</v>
      </c>
      <c r="P60" s="186">
        <f>+'TB-10'!W1594</f>
        <v>0</v>
      </c>
      <c r="Q60" s="186">
        <f>+'TB-10'!V1596</f>
        <v>0</v>
      </c>
      <c r="R60" s="186">
        <f>+'TB-10'!W1596</f>
        <v>0</v>
      </c>
      <c r="S60" s="186">
        <f>+'TB-10'!V1598</f>
        <v>0</v>
      </c>
      <c r="T60" s="186">
        <f>+'TB-10'!W1598</f>
        <v>0</v>
      </c>
      <c r="U60" s="171">
        <f t="shared" si="34"/>
        <v>0</v>
      </c>
      <c r="V60" s="173">
        <f t="shared" si="34"/>
        <v>0</v>
      </c>
      <c r="W60" s="186">
        <f>+'TB-10'!X1584</f>
        <v>0</v>
      </c>
      <c r="X60" s="186">
        <f>+'TB-10'!Y1584</f>
        <v>0</v>
      </c>
      <c r="Y60" s="186">
        <f>+'TB-10'!X1586</f>
        <v>0</v>
      </c>
      <c r="Z60" s="186">
        <f>+'TB-10'!Y1586</f>
        <v>0</v>
      </c>
      <c r="AA60" s="186">
        <f>+'TB-10'!X1588</f>
        <v>0</v>
      </c>
      <c r="AB60" s="186">
        <f>+'TB-10'!Y1588</f>
        <v>0</v>
      </c>
      <c r="AC60" s="186">
        <f>+'TB-10'!X1590</f>
        <v>0</v>
      </c>
      <c r="AD60" s="186">
        <f>+'TB-10'!Y1590</f>
        <v>0</v>
      </c>
      <c r="AE60" s="186">
        <f>+'TB-10'!X1592</f>
        <v>0</v>
      </c>
      <c r="AF60" s="186">
        <f>+'TB-10'!Y1592</f>
        <v>0</v>
      </c>
      <c r="AG60" s="186">
        <f>+'TB-10'!X1594</f>
        <v>0</v>
      </c>
      <c r="AH60" s="186">
        <f>+'TB-10'!Y1594</f>
        <v>0</v>
      </c>
      <c r="AI60" s="186">
        <f>+'TB-10'!X1596</f>
        <v>0</v>
      </c>
      <c r="AJ60" s="186">
        <f>+'TB-10'!Y1596</f>
        <v>0</v>
      </c>
      <c r="AK60" s="186">
        <f>+'TB-10'!X1598</f>
        <v>0</v>
      </c>
      <c r="AL60" s="186">
        <f>+'TB-10'!Y1598</f>
        <v>0</v>
      </c>
      <c r="AM60" s="171">
        <f t="shared" si="35"/>
        <v>0</v>
      </c>
      <c r="AN60" s="173">
        <f t="shared" si="35"/>
        <v>0</v>
      </c>
      <c r="AO60" s="186">
        <f>+'TB-10'!Z1584</f>
        <v>0</v>
      </c>
      <c r="AP60" s="186">
        <f>+'TB-10'!AA1584</f>
        <v>0</v>
      </c>
      <c r="AQ60" s="186">
        <f>+'TB-10'!Z1586</f>
        <v>0</v>
      </c>
      <c r="AR60" s="186">
        <f>+'TB-10'!AA1586</f>
        <v>0</v>
      </c>
      <c r="AS60" s="186">
        <f>+'TB-10'!Z1588</f>
        <v>0</v>
      </c>
      <c r="AT60" s="186">
        <f>+'TB-10'!AA1588</f>
        <v>0</v>
      </c>
      <c r="AU60" s="186">
        <f>+'TB-10'!Z1590</f>
        <v>0</v>
      </c>
      <c r="AV60" s="186">
        <f>+'TB-10'!AA1590</f>
        <v>0</v>
      </c>
      <c r="AW60" s="186">
        <f>+'TB-10'!Z1592</f>
        <v>0</v>
      </c>
      <c r="AX60" s="186">
        <f>+'TB-10'!AA1592</f>
        <v>0</v>
      </c>
      <c r="AY60" s="186">
        <f>+'TB-10'!Z1594</f>
        <v>0</v>
      </c>
      <c r="AZ60" s="186">
        <f>+'TB-10'!AA1594</f>
        <v>0</v>
      </c>
      <c r="BA60" s="186">
        <f>+'TB-10'!Z1596</f>
        <v>0</v>
      </c>
      <c r="BB60" s="186">
        <f>+'TB-10'!AA1596</f>
        <v>0</v>
      </c>
      <c r="BC60" s="186">
        <f>+'TB-10'!Z1598</f>
        <v>0</v>
      </c>
      <c r="BD60" s="186">
        <f>+'TB-10'!AA1598</f>
        <v>0</v>
      </c>
      <c r="BE60" s="171">
        <f t="shared" si="36"/>
        <v>0</v>
      </c>
      <c r="BF60" s="173">
        <f t="shared" si="36"/>
        <v>0</v>
      </c>
      <c r="BG60" s="186">
        <f>+'TB-10'!AB1584</f>
        <v>0</v>
      </c>
      <c r="BH60" s="186">
        <f>+'TB-10'!AC1584</f>
        <v>0</v>
      </c>
      <c r="BI60" s="186">
        <f>+'TB-10'!AB1586</f>
        <v>0</v>
      </c>
      <c r="BJ60" s="186">
        <f>+'TB-10'!AC1586</f>
        <v>0</v>
      </c>
      <c r="BK60" s="186">
        <f>+'TB-10'!AB1588</f>
        <v>0</v>
      </c>
      <c r="BL60" s="186">
        <f>+'TB-10'!AC1588</f>
        <v>0</v>
      </c>
      <c r="BM60" s="186">
        <f>+'TB-10'!AB1590</f>
        <v>0</v>
      </c>
      <c r="BN60" s="186">
        <f>+'TB-10'!AC1590</f>
        <v>0</v>
      </c>
      <c r="BO60" s="186">
        <f>+'TB-10'!AB1592</f>
        <v>0</v>
      </c>
      <c r="BP60" s="186">
        <f>+'TB-10'!AC1592</f>
        <v>0</v>
      </c>
      <c r="BQ60" s="186">
        <f>+'TB-10'!AB1594</f>
        <v>0</v>
      </c>
      <c r="BR60" s="186">
        <f>+'TB-10'!AC1594</f>
        <v>0</v>
      </c>
      <c r="BS60" s="186">
        <f>+'TB-10'!AB1596</f>
        <v>0</v>
      </c>
      <c r="BT60" s="186">
        <f>+'TB-10'!AC1596</f>
        <v>0</v>
      </c>
      <c r="BU60" s="186">
        <f>+'TB-10'!AB1598</f>
        <v>0</v>
      </c>
      <c r="BV60" s="186">
        <f>+'TB-10'!AC1598</f>
        <v>0</v>
      </c>
      <c r="BW60" s="171">
        <f t="shared" si="37"/>
        <v>0</v>
      </c>
      <c r="BX60" s="173">
        <f t="shared" si="37"/>
        <v>0</v>
      </c>
      <c r="BY60" s="186">
        <f>+'TB-10'!AD1584</f>
        <v>0</v>
      </c>
      <c r="BZ60" s="186">
        <f>+'TB-10'!AE1584</f>
        <v>0</v>
      </c>
      <c r="CA60" s="186">
        <f>+'TB-10'!AD1586</f>
        <v>0</v>
      </c>
      <c r="CB60" s="186">
        <f>+'TB-10'!AE1586</f>
        <v>0</v>
      </c>
      <c r="CC60" s="186">
        <f>+'TB-10'!AD1588</f>
        <v>0</v>
      </c>
      <c r="CD60" s="186">
        <f>+'TB-10'!AE1588</f>
        <v>0</v>
      </c>
      <c r="CE60" s="186">
        <f>+'TB-10'!AD1590</f>
        <v>0</v>
      </c>
      <c r="CF60" s="186">
        <f>+'TB-10'!AE1590</f>
        <v>0</v>
      </c>
      <c r="CG60" s="186">
        <f>+'TB-10'!AD1592</f>
        <v>0</v>
      </c>
      <c r="CH60" s="186">
        <f>+'TB-10'!AE1592</f>
        <v>0</v>
      </c>
      <c r="CI60" s="186">
        <f>+'TB-10'!AD1594</f>
        <v>0</v>
      </c>
      <c r="CJ60" s="186">
        <f>+'TB-10'!AE1594</f>
        <v>0</v>
      </c>
      <c r="CK60" s="186">
        <f>+'TB-10'!AD1596</f>
        <v>0</v>
      </c>
      <c r="CL60" s="186">
        <f>+'TB-10'!AE1596</f>
        <v>0</v>
      </c>
      <c r="CM60" s="186">
        <f>+'TB-10'!AD1598</f>
        <v>0</v>
      </c>
      <c r="CN60" s="186">
        <f>+'TB-10'!AE1598</f>
        <v>0</v>
      </c>
      <c r="CO60" s="171">
        <f t="shared" si="38"/>
        <v>0</v>
      </c>
      <c r="CP60" s="173">
        <f t="shared" si="38"/>
        <v>0</v>
      </c>
      <c r="CQ60" s="186">
        <f>+'TB-10'!AF1584</f>
        <v>0</v>
      </c>
      <c r="CR60" s="186">
        <f>+'TB-10'!AG1584</f>
        <v>0</v>
      </c>
      <c r="CS60" s="186">
        <f>+'TB-10'!AF1586</f>
        <v>0</v>
      </c>
      <c r="CT60" s="186">
        <f>+'TB-10'!AG1586</f>
        <v>0</v>
      </c>
      <c r="CU60" s="186">
        <f>+'TB-10'!AF1588</f>
        <v>0</v>
      </c>
      <c r="CV60" s="186">
        <f>+'TB-10'!AG1588</f>
        <v>0</v>
      </c>
      <c r="CW60" s="186">
        <f>+'TB-10'!AF1590</f>
        <v>0</v>
      </c>
      <c r="CX60" s="186">
        <f>+'TB-10'!AG1590</f>
        <v>0</v>
      </c>
      <c r="CY60" s="186">
        <f>+'TB-10'!AF1592</f>
        <v>0</v>
      </c>
      <c r="CZ60" s="186">
        <f>+'TB-10'!AG1592</f>
        <v>0</v>
      </c>
      <c r="DA60" s="186">
        <f>+'TB-10'!AF1594</f>
        <v>0</v>
      </c>
      <c r="DB60" s="186">
        <f>+'TB-10'!AG1594</f>
        <v>0</v>
      </c>
      <c r="DC60" s="186">
        <f>+'TB-10'!AF1596</f>
        <v>0</v>
      </c>
      <c r="DD60" s="186">
        <f>+'TB-10'!AG1596</f>
        <v>0</v>
      </c>
      <c r="DE60" s="186">
        <f>+'TB-10'!AF1598</f>
        <v>0</v>
      </c>
      <c r="DF60" s="186">
        <f>+'TB-10'!AG1598</f>
        <v>0</v>
      </c>
      <c r="DG60" s="171">
        <f t="shared" si="39"/>
        <v>0</v>
      </c>
      <c r="DH60" s="173">
        <f t="shared" si="39"/>
        <v>0</v>
      </c>
      <c r="DI60" s="186">
        <f>+'TB-10'!AH1584</f>
        <v>0</v>
      </c>
      <c r="DJ60" s="186">
        <f>+'TB-10'!AI1584</f>
        <v>0</v>
      </c>
      <c r="DK60" s="186">
        <f>+'TB-10'!AH1586</f>
        <v>0</v>
      </c>
      <c r="DL60" s="186">
        <f>+'TB-10'!AI1586</f>
        <v>0</v>
      </c>
      <c r="DM60" s="186">
        <f>+'TB-10'!AH1588</f>
        <v>0</v>
      </c>
      <c r="DN60" s="186">
        <f>+'TB-10'!AI1588</f>
        <v>0</v>
      </c>
      <c r="DO60" s="186">
        <f>+'TB-10'!AH1590</f>
        <v>0</v>
      </c>
      <c r="DP60" s="186">
        <f>+'TB-10'!AI1590</f>
        <v>0</v>
      </c>
      <c r="DQ60" s="186">
        <f>+'TB-10'!AH1592</f>
        <v>0</v>
      </c>
      <c r="DR60" s="186">
        <f>+'TB-10'!AI1592</f>
        <v>0</v>
      </c>
      <c r="DS60" s="186">
        <f>+'TB-10'!AH1594</f>
        <v>0</v>
      </c>
      <c r="DT60" s="186">
        <f>+'TB-10'!AI1594</f>
        <v>0</v>
      </c>
      <c r="DU60" s="186">
        <f>+'TB-10'!AH1596</f>
        <v>0</v>
      </c>
      <c r="DV60" s="186">
        <f>+'TB-10'!AI1596</f>
        <v>0</v>
      </c>
      <c r="DW60" s="186">
        <f>+'TB-10'!AH1598</f>
        <v>0</v>
      </c>
      <c r="DX60" s="186">
        <f>+'TB-10'!AI1598</f>
        <v>0</v>
      </c>
      <c r="DY60" s="171">
        <f t="shared" si="40"/>
        <v>0</v>
      </c>
      <c r="DZ60" s="173">
        <f t="shared" si="40"/>
        <v>0</v>
      </c>
      <c r="EA60" s="186">
        <f>+'TB-10'!AJ1584</f>
        <v>0</v>
      </c>
      <c r="EB60" s="186">
        <f>+'TB-10'!AK1584</f>
        <v>0</v>
      </c>
      <c r="EC60" s="186">
        <f>+'TB-10'!AJ1586</f>
        <v>0</v>
      </c>
      <c r="ED60" s="186">
        <f>+'TB-10'!AK1586</f>
        <v>0</v>
      </c>
      <c r="EE60" s="186">
        <f>+'TB-10'!AJ1588</f>
        <v>0</v>
      </c>
      <c r="EF60" s="186">
        <f>+'TB-10'!AK1588</f>
        <v>0</v>
      </c>
      <c r="EG60" s="186">
        <f>+'TB-10'!AJ1590</f>
        <v>0</v>
      </c>
      <c r="EH60" s="186">
        <f>+'TB-10'!AK1590</f>
        <v>0</v>
      </c>
      <c r="EI60" s="186">
        <f>+'TB-10'!AJ1592</f>
        <v>0</v>
      </c>
      <c r="EJ60" s="186">
        <f>+'TB-10'!AK1592</f>
        <v>0</v>
      </c>
      <c r="EK60" s="186">
        <f>+'TB-10'!AJ1594</f>
        <v>0</v>
      </c>
      <c r="EL60" s="186">
        <f>+'TB-10'!AK1594</f>
        <v>0</v>
      </c>
      <c r="EM60" s="186">
        <f>+'TB-10'!AJ1596</f>
        <v>0</v>
      </c>
      <c r="EN60" s="186">
        <f>+'TB-10'!AK1596</f>
        <v>0</v>
      </c>
      <c r="EO60" s="186">
        <f>+'TB-10'!AJ1598</f>
        <v>0</v>
      </c>
      <c r="EP60" s="186">
        <f>+'TB-10'!AK1598</f>
        <v>0</v>
      </c>
      <c r="EQ60" s="171">
        <f t="shared" si="41"/>
        <v>0</v>
      </c>
      <c r="ER60" s="173">
        <f t="shared" si="41"/>
        <v>0</v>
      </c>
      <c r="ES60" s="186">
        <f>+'TB-10'!B1608</f>
        <v>0</v>
      </c>
      <c r="ET60" s="186">
        <f>+'TB-10'!E1608</f>
        <v>0</v>
      </c>
      <c r="EU60" s="186">
        <f>+'TB-10'!H1608</f>
        <v>0</v>
      </c>
      <c r="EV60" s="186">
        <f>+'TB-10'!K1608</f>
        <v>0</v>
      </c>
      <c r="EW60" s="186">
        <f>+'TB-10'!N1608</f>
        <v>0</v>
      </c>
      <c r="EX60" s="186">
        <f>+'TB-10'!Q1608</f>
        <v>0</v>
      </c>
      <c r="EY60" s="186">
        <f>+'TB-10'!T1608</f>
        <v>0</v>
      </c>
      <c r="EZ60" s="186">
        <f>+'TB-10'!W1608</f>
        <v>0</v>
      </c>
      <c r="FA60" s="186">
        <f>+'TB-10'!Z1608</f>
        <v>0</v>
      </c>
      <c r="FB60" s="186">
        <f>+'TB-10'!AC1608</f>
        <v>0</v>
      </c>
      <c r="FC60" s="186">
        <f>+'TB-10'!AF1608</f>
        <v>0</v>
      </c>
      <c r="FD60" s="186">
        <f>+'TB-10'!AI1608</f>
        <v>0</v>
      </c>
      <c r="FE60" s="555">
        <f t="shared" si="42"/>
        <v>0</v>
      </c>
      <c r="FF60" s="557">
        <f>'TB-10'!X1614</f>
        <v>0</v>
      </c>
      <c r="FG60" s="557">
        <f>'TB-10'!Z1614</f>
        <v>0</v>
      </c>
      <c r="FH60" s="557">
        <f>'TB-10'!AB1614</f>
        <v>0</v>
      </c>
      <c r="FI60" s="557">
        <f>'TB-10'!AD1614</f>
        <v>0</v>
      </c>
      <c r="FJ60" s="557">
        <f>'TB-10'!AF1614</f>
        <v>0</v>
      </c>
      <c r="FK60" s="557">
        <f>'TB-10'!AH1614</f>
        <v>0</v>
      </c>
      <c r="FL60" s="557">
        <f>'TB-10'!X1618</f>
        <v>0</v>
      </c>
      <c r="FM60" s="557">
        <f>'TB-10'!Z1618</f>
        <v>0</v>
      </c>
      <c r="FN60" s="557">
        <f t="shared" si="43"/>
        <v>0</v>
      </c>
      <c r="FO60" s="557">
        <f>'TB-10'!AB1618</f>
        <v>0</v>
      </c>
      <c r="FP60" s="557">
        <f>'TB-10'!AD1618</f>
        <v>0</v>
      </c>
      <c r="FQ60" s="558">
        <f t="shared" si="44"/>
        <v>0</v>
      </c>
      <c r="FR60" s="557">
        <f>'TB-10'!AF1618</f>
        <v>0</v>
      </c>
      <c r="FS60" s="557">
        <f>'TB-10'!AH1618</f>
        <v>0</v>
      </c>
      <c r="FT60" s="557">
        <f>'TB-10'!AJ1618</f>
        <v>0</v>
      </c>
      <c r="FU60" s="418">
        <f>'TB-10'!B1614</f>
        <v>0</v>
      </c>
      <c r="FV60" s="557">
        <f>'TB-10'!E1614</f>
        <v>0</v>
      </c>
      <c r="FW60" s="418">
        <f>'TB-10'!K1614</f>
        <v>0</v>
      </c>
      <c r="FX60" s="418">
        <f>'TB-10'!N1614</f>
        <v>0</v>
      </c>
      <c r="FY60" s="418">
        <f>'TB-10'!B1618</f>
        <v>0</v>
      </c>
      <c r="FZ60" s="418">
        <f>'TB-10'!E1618</f>
        <v>0</v>
      </c>
      <c r="GA60" s="418">
        <f>'TB-10'!K1618</f>
        <v>0</v>
      </c>
      <c r="GB60" s="418">
        <f>'TB-10'!N1618</f>
        <v>0</v>
      </c>
      <c r="GC60" s="418">
        <f>'TB-10'!J1624</f>
        <v>0</v>
      </c>
      <c r="GD60" s="418">
        <f>'TB-10'!L1624</f>
        <v>0</v>
      </c>
      <c r="GE60" s="418">
        <f>'TB-10'!J1625</f>
        <v>0</v>
      </c>
      <c r="GF60" s="418">
        <f>'TB-10'!L1625</f>
        <v>0</v>
      </c>
      <c r="GG60" s="418">
        <f>'TB-10'!J1626</f>
        <v>0</v>
      </c>
      <c r="GH60" s="418">
        <f>'TB-10'!L1626</f>
        <v>0</v>
      </c>
      <c r="GI60" s="418">
        <f>'TB-10'!J1627</f>
        <v>0</v>
      </c>
      <c r="GJ60" s="418">
        <f>'TB-10'!L1627</f>
        <v>0</v>
      </c>
      <c r="GK60" s="418">
        <f>'TB-10'!P1624</f>
        <v>0</v>
      </c>
      <c r="GL60" s="418">
        <f>'TB-10'!R1624</f>
        <v>0</v>
      </c>
      <c r="GM60" s="418">
        <f>'TB-10'!P1625</f>
        <v>0</v>
      </c>
      <c r="GN60" s="418">
        <f>'TB-10'!R1625</f>
        <v>0</v>
      </c>
      <c r="GO60" s="418">
        <f>'TB-10'!P1626</f>
        <v>0</v>
      </c>
      <c r="GP60" s="418">
        <f>'TB-10'!R1626</f>
        <v>0</v>
      </c>
      <c r="GQ60" s="418">
        <f>'TB-10'!P1627</f>
        <v>0</v>
      </c>
      <c r="GR60" s="418">
        <f>'TB-10'!R1627</f>
        <v>0</v>
      </c>
      <c r="GS60" s="557">
        <f>'TB-10'!J1631</f>
        <v>0</v>
      </c>
      <c r="GT60" s="557">
        <f>'TB-10'!L1631</f>
        <v>0</v>
      </c>
      <c r="GU60" s="557">
        <f>'TB-10'!P1631</f>
        <v>0</v>
      </c>
      <c r="GV60" s="557">
        <f>'TB-10'!R1631</f>
        <v>0</v>
      </c>
      <c r="GW60" s="603">
        <f>'TB-10'!W1623</f>
        <v>0</v>
      </c>
      <c r="GX60" s="603">
        <f>'TB-10'!Y1623</f>
        <v>0</v>
      </c>
      <c r="GY60" s="603">
        <f>'TB-10'!AA1623</f>
        <v>0</v>
      </c>
      <c r="GZ60" s="603">
        <f>'TB-10'!AC1623</f>
        <v>0</v>
      </c>
      <c r="HA60" s="603">
        <f>'TB-10'!AE1623</f>
        <v>0</v>
      </c>
      <c r="HB60" s="603">
        <f>'TB-10'!AG1623</f>
        <v>0</v>
      </c>
      <c r="HC60" s="603">
        <f>'TB-10'!AI1623</f>
        <v>0</v>
      </c>
      <c r="HD60" s="603">
        <f>'TB-10'!AK1623</f>
        <v>0</v>
      </c>
      <c r="HE60" s="603">
        <f>'TB-10'!AM1623</f>
        <v>0</v>
      </c>
      <c r="HF60" s="603">
        <f>'TB-10'!X1627</f>
        <v>0</v>
      </c>
      <c r="HG60" s="603">
        <f>'TB-10'!Z1627</f>
        <v>0</v>
      </c>
      <c r="HH60" s="603">
        <f>'TB-10'!AB1627</f>
        <v>0</v>
      </c>
      <c r="HI60" s="603">
        <f>'TB-10'!AE1627</f>
        <v>0</v>
      </c>
      <c r="HJ60" s="603">
        <f>'TB-10'!AG1627</f>
        <v>0</v>
      </c>
      <c r="HK60" s="603">
        <f>'TB-10'!AI1627</f>
        <v>0</v>
      </c>
      <c r="HL60" s="419" t="str">
        <f>'TB-10'!V1571</f>
        <v/>
      </c>
      <c r="HM60" s="420" t="str">
        <f>'TB-10'!V1573</f>
        <v/>
      </c>
    </row>
    <row r="61" spans="1:256" x14ac:dyDescent="0.25">
      <c r="A61" s="165">
        <v>25</v>
      </c>
      <c r="B61" s="166">
        <f>+Menu!$D$6</f>
        <v>0</v>
      </c>
      <c r="C61" s="167" t="str">
        <f>+Menu!$B33</f>
        <v/>
      </c>
      <c r="D61" s="168"/>
      <c r="E61" s="186">
        <f>+'TB-10'!V1652</f>
        <v>0</v>
      </c>
      <c r="F61" s="186">
        <f>+'TB-10'!W1652</f>
        <v>0</v>
      </c>
      <c r="G61" s="186">
        <f>+'TB-10'!V1654</f>
        <v>0</v>
      </c>
      <c r="H61" s="186">
        <f>+'TB-10'!W1654</f>
        <v>0</v>
      </c>
      <c r="I61" s="186">
        <f>+'TB-10'!V1656</f>
        <v>0</v>
      </c>
      <c r="J61" s="186">
        <f>+'TB-10'!W1656</f>
        <v>0</v>
      </c>
      <c r="K61" s="186">
        <f>+'TB-10'!V1658</f>
        <v>0</v>
      </c>
      <c r="L61" s="186">
        <f>+'TB-10'!W1658</f>
        <v>0</v>
      </c>
      <c r="M61" s="186">
        <f>+'TB-10'!V1660</f>
        <v>0</v>
      </c>
      <c r="N61" s="186">
        <f>+'TB-10'!W1660</f>
        <v>0</v>
      </c>
      <c r="O61" s="186">
        <f>+'TB-10'!V1662</f>
        <v>0</v>
      </c>
      <c r="P61" s="186">
        <f>+'TB-10'!W1662</f>
        <v>0</v>
      </c>
      <c r="Q61" s="186">
        <f>+'TB-10'!V1664</f>
        <v>0</v>
      </c>
      <c r="R61" s="186">
        <f>+'TB-10'!W1664</f>
        <v>0</v>
      </c>
      <c r="S61" s="186">
        <f>+'TB-10'!V1666</f>
        <v>0</v>
      </c>
      <c r="T61" s="186">
        <f>+'TB-10'!W1666</f>
        <v>0</v>
      </c>
      <c r="U61" s="171">
        <f t="shared" si="34"/>
        <v>0</v>
      </c>
      <c r="V61" s="173">
        <f t="shared" si="34"/>
        <v>0</v>
      </c>
      <c r="W61" s="186">
        <f>+'TB-10'!X1652</f>
        <v>0</v>
      </c>
      <c r="X61" s="186">
        <f>+'TB-10'!Y1652</f>
        <v>0</v>
      </c>
      <c r="Y61" s="186">
        <f>+'TB-10'!X1654</f>
        <v>0</v>
      </c>
      <c r="Z61" s="186">
        <f>+'TB-10'!Y1654</f>
        <v>0</v>
      </c>
      <c r="AA61" s="186">
        <f>+'TB-10'!X1656</f>
        <v>0</v>
      </c>
      <c r="AB61" s="186">
        <f>+'TB-10'!Y1656</f>
        <v>0</v>
      </c>
      <c r="AC61" s="186">
        <f>+'TB-10'!X1658</f>
        <v>0</v>
      </c>
      <c r="AD61" s="186">
        <f>+'TB-10'!Y1658</f>
        <v>0</v>
      </c>
      <c r="AE61" s="186">
        <f>+'TB-10'!X1660</f>
        <v>0</v>
      </c>
      <c r="AF61" s="186">
        <f>+'TB-10'!Y1660</f>
        <v>0</v>
      </c>
      <c r="AG61" s="186">
        <f>+'TB-10'!X1662</f>
        <v>0</v>
      </c>
      <c r="AH61" s="186">
        <f>+'TB-10'!Y1662</f>
        <v>0</v>
      </c>
      <c r="AI61" s="186">
        <f>+'TB-10'!X1664</f>
        <v>0</v>
      </c>
      <c r="AJ61" s="186">
        <f>+'TB-10'!Y1664</f>
        <v>0</v>
      </c>
      <c r="AK61" s="186">
        <f>+'TB-10'!X1666</f>
        <v>0</v>
      </c>
      <c r="AL61" s="186">
        <f>+'TB-10'!Y1666</f>
        <v>0</v>
      </c>
      <c r="AM61" s="171">
        <f t="shared" si="35"/>
        <v>0</v>
      </c>
      <c r="AN61" s="173">
        <f t="shared" si="35"/>
        <v>0</v>
      </c>
      <c r="AO61" s="186">
        <f>+'TB-10'!Z1652</f>
        <v>0</v>
      </c>
      <c r="AP61" s="186">
        <f>+'TB-10'!AA1652</f>
        <v>0</v>
      </c>
      <c r="AQ61" s="186">
        <f>+'TB-10'!Z1654</f>
        <v>0</v>
      </c>
      <c r="AR61" s="186">
        <f>+'TB-10'!AA1654</f>
        <v>0</v>
      </c>
      <c r="AS61" s="186">
        <f>+'TB-10'!Z1656</f>
        <v>0</v>
      </c>
      <c r="AT61" s="186">
        <f>+'TB-10'!AA1656</f>
        <v>0</v>
      </c>
      <c r="AU61" s="186">
        <f>+'TB-10'!Z1658</f>
        <v>0</v>
      </c>
      <c r="AV61" s="186">
        <f>+'TB-10'!AA1658</f>
        <v>0</v>
      </c>
      <c r="AW61" s="186">
        <f>+'TB-10'!Z1660</f>
        <v>0</v>
      </c>
      <c r="AX61" s="186">
        <f>+'TB-10'!AA1660</f>
        <v>0</v>
      </c>
      <c r="AY61" s="186">
        <f>+'TB-10'!Z1662</f>
        <v>0</v>
      </c>
      <c r="AZ61" s="186">
        <f>+'TB-10'!AA1662</f>
        <v>0</v>
      </c>
      <c r="BA61" s="186">
        <f>+'TB-10'!Z1664</f>
        <v>0</v>
      </c>
      <c r="BB61" s="186">
        <f>+'TB-10'!AA1664</f>
        <v>0</v>
      </c>
      <c r="BC61" s="186">
        <f>+'TB-10'!Z1666</f>
        <v>0</v>
      </c>
      <c r="BD61" s="186">
        <f>+'TB-10'!AA1666</f>
        <v>0</v>
      </c>
      <c r="BE61" s="171">
        <f t="shared" si="36"/>
        <v>0</v>
      </c>
      <c r="BF61" s="173">
        <f t="shared" si="36"/>
        <v>0</v>
      </c>
      <c r="BG61" s="186">
        <f>+'TB-10'!AB1652</f>
        <v>0</v>
      </c>
      <c r="BH61" s="186">
        <f>+'TB-10'!AC1652</f>
        <v>0</v>
      </c>
      <c r="BI61" s="186">
        <f>+'TB-10'!AB1654</f>
        <v>0</v>
      </c>
      <c r="BJ61" s="186">
        <f>+'TB-10'!AC1654</f>
        <v>0</v>
      </c>
      <c r="BK61" s="186">
        <f>+'TB-10'!AB1656</f>
        <v>0</v>
      </c>
      <c r="BL61" s="186">
        <f>+'TB-10'!AC1656</f>
        <v>0</v>
      </c>
      <c r="BM61" s="186">
        <f>+'TB-10'!AB1658</f>
        <v>0</v>
      </c>
      <c r="BN61" s="186">
        <f>+'TB-10'!AC1658</f>
        <v>0</v>
      </c>
      <c r="BO61" s="186">
        <f>+'TB-10'!AB1660</f>
        <v>0</v>
      </c>
      <c r="BP61" s="186">
        <f>+'TB-10'!AC1660</f>
        <v>0</v>
      </c>
      <c r="BQ61" s="186">
        <f>+'TB-10'!AB1662</f>
        <v>0</v>
      </c>
      <c r="BR61" s="186">
        <f>+'TB-10'!AC1662</f>
        <v>0</v>
      </c>
      <c r="BS61" s="186">
        <f>+'TB-10'!AB1664</f>
        <v>0</v>
      </c>
      <c r="BT61" s="186">
        <f>+'TB-10'!AC1664</f>
        <v>0</v>
      </c>
      <c r="BU61" s="186">
        <f>+'TB-10'!AB1666</f>
        <v>0</v>
      </c>
      <c r="BV61" s="186">
        <f>+'TB-10'!AC1666</f>
        <v>0</v>
      </c>
      <c r="BW61" s="171">
        <f t="shared" si="37"/>
        <v>0</v>
      </c>
      <c r="BX61" s="173">
        <f t="shared" si="37"/>
        <v>0</v>
      </c>
      <c r="BY61" s="186">
        <f>+'TB-10'!AD1652</f>
        <v>0</v>
      </c>
      <c r="BZ61" s="186">
        <f>+'TB-10'!AE1652</f>
        <v>0</v>
      </c>
      <c r="CA61" s="186">
        <f>+'TB-10'!AD1654</f>
        <v>0</v>
      </c>
      <c r="CB61" s="186">
        <f>+'TB-10'!AE1654</f>
        <v>0</v>
      </c>
      <c r="CC61" s="186">
        <f>+'TB-10'!AD1656</f>
        <v>0</v>
      </c>
      <c r="CD61" s="186">
        <f>+'TB-10'!AE1656</f>
        <v>0</v>
      </c>
      <c r="CE61" s="186">
        <f>+'TB-10'!AD1658</f>
        <v>0</v>
      </c>
      <c r="CF61" s="186">
        <f>+'TB-10'!AE1658</f>
        <v>0</v>
      </c>
      <c r="CG61" s="186">
        <f>+'TB-10'!AD1660</f>
        <v>0</v>
      </c>
      <c r="CH61" s="186">
        <f>+'TB-10'!AE1660</f>
        <v>0</v>
      </c>
      <c r="CI61" s="186">
        <f>+'TB-10'!AD1662</f>
        <v>0</v>
      </c>
      <c r="CJ61" s="186">
        <f>+'TB-10'!AE1662</f>
        <v>0</v>
      </c>
      <c r="CK61" s="186">
        <f>+'TB-10'!AD1664</f>
        <v>0</v>
      </c>
      <c r="CL61" s="186">
        <f>+'TB-10'!AE1664</f>
        <v>0</v>
      </c>
      <c r="CM61" s="186">
        <f>+'TB-10'!AD1666</f>
        <v>0</v>
      </c>
      <c r="CN61" s="186">
        <f>+'TB-10'!AE1666</f>
        <v>0</v>
      </c>
      <c r="CO61" s="171">
        <f t="shared" si="38"/>
        <v>0</v>
      </c>
      <c r="CP61" s="173">
        <f t="shared" si="38"/>
        <v>0</v>
      </c>
      <c r="CQ61" s="186">
        <f>+'TB-10'!AF1652</f>
        <v>0</v>
      </c>
      <c r="CR61" s="186">
        <f>+'TB-10'!AG1652</f>
        <v>0</v>
      </c>
      <c r="CS61" s="186">
        <f>+'TB-10'!AF1654</f>
        <v>0</v>
      </c>
      <c r="CT61" s="186">
        <f>+'TB-10'!AG1654</f>
        <v>0</v>
      </c>
      <c r="CU61" s="186">
        <f>+'TB-10'!AF1656</f>
        <v>0</v>
      </c>
      <c r="CV61" s="186">
        <f>+'TB-10'!AG1656</f>
        <v>0</v>
      </c>
      <c r="CW61" s="186">
        <f>+'TB-10'!AF1658</f>
        <v>0</v>
      </c>
      <c r="CX61" s="186">
        <f>+'TB-10'!AG1658</f>
        <v>0</v>
      </c>
      <c r="CY61" s="186">
        <f>+'TB-10'!AF1660</f>
        <v>0</v>
      </c>
      <c r="CZ61" s="186">
        <f>+'TB-10'!AG1660</f>
        <v>0</v>
      </c>
      <c r="DA61" s="186">
        <f>+'TB-10'!AF1662</f>
        <v>0</v>
      </c>
      <c r="DB61" s="186">
        <f>+'TB-10'!AG1662</f>
        <v>0</v>
      </c>
      <c r="DC61" s="186">
        <f>+'TB-10'!AF1664</f>
        <v>0</v>
      </c>
      <c r="DD61" s="186">
        <f>+'TB-10'!AG1664</f>
        <v>0</v>
      </c>
      <c r="DE61" s="186">
        <f>+'TB-10'!AF1666</f>
        <v>0</v>
      </c>
      <c r="DF61" s="186">
        <f>+'TB-10'!AG1666</f>
        <v>0</v>
      </c>
      <c r="DG61" s="171">
        <f t="shared" si="39"/>
        <v>0</v>
      </c>
      <c r="DH61" s="173">
        <f t="shared" si="39"/>
        <v>0</v>
      </c>
      <c r="DI61" s="186">
        <f>+'TB-10'!AH1652</f>
        <v>0</v>
      </c>
      <c r="DJ61" s="186">
        <f>+'TB-10'!AI1652</f>
        <v>0</v>
      </c>
      <c r="DK61" s="186">
        <f>+'TB-10'!AH1654</f>
        <v>0</v>
      </c>
      <c r="DL61" s="186">
        <f>+'TB-10'!AI1654</f>
        <v>0</v>
      </c>
      <c r="DM61" s="186">
        <f>+'TB-10'!AH1656</f>
        <v>0</v>
      </c>
      <c r="DN61" s="186">
        <f>+'TB-10'!AI1656</f>
        <v>0</v>
      </c>
      <c r="DO61" s="186">
        <f>+'TB-10'!AH1658</f>
        <v>0</v>
      </c>
      <c r="DP61" s="186">
        <f>+'TB-10'!AI1658</f>
        <v>0</v>
      </c>
      <c r="DQ61" s="186">
        <f>+'TB-10'!AH1660</f>
        <v>0</v>
      </c>
      <c r="DR61" s="186">
        <f>+'TB-10'!AI1660</f>
        <v>0</v>
      </c>
      <c r="DS61" s="186">
        <f>+'TB-10'!AH1662</f>
        <v>0</v>
      </c>
      <c r="DT61" s="186">
        <f>+'TB-10'!AI1662</f>
        <v>0</v>
      </c>
      <c r="DU61" s="186">
        <f>+'TB-10'!AH1664</f>
        <v>0</v>
      </c>
      <c r="DV61" s="186">
        <f>+'TB-10'!AI1664</f>
        <v>0</v>
      </c>
      <c r="DW61" s="186">
        <f>+'TB-10'!AH1666</f>
        <v>0</v>
      </c>
      <c r="DX61" s="186">
        <f>+'TB-10'!AI1666</f>
        <v>0</v>
      </c>
      <c r="DY61" s="171">
        <f t="shared" si="40"/>
        <v>0</v>
      </c>
      <c r="DZ61" s="173">
        <f t="shared" si="40"/>
        <v>0</v>
      </c>
      <c r="EA61" s="186">
        <f>+'TB-10'!AJ1652</f>
        <v>0</v>
      </c>
      <c r="EB61" s="186">
        <f>+'TB-10'!AK1652</f>
        <v>0</v>
      </c>
      <c r="EC61" s="186">
        <f>+'TB-10'!AJ1654</f>
        <v>0</v>
      </c>
      <c r="ED61" s="186">
        <f>+'TB-10'!AK1654</f>
        <v>0</v>
      </c>
      <c r="EE61" s="186">
        <f>+'TB-10'!AJ1656</f>
        <v>0</v>
      </c>
      <c r="EF61" s="186">
        <f>+'TB-10'!AK1656</f>
        <v>0</v>
      </c>
      <c r="EG61" s="186">
        <f>+'TB-10'!AJ1658</f>
        <v>0</v>
      </c>
      <c r="EH61" s="186">
        <f>+'TB-10'!AK1658</f>
        <v>0</v>
      </c>
      <c r="EI61" s="186">
        <f>+'TB-10'!AJ1660</f>
        <v>0</v>
      </c>
      <c r="EJ61" s="186">
        <f>+'TB-10'!AK1660</f>
        <v>0</v>
      </c>
      <c r="EK61" s="186">
        <f>+'TB-10'!AJ1662</f>
        <v>0</v>
      </c>
      <c r="EL61" s="186">
        <f>+'TB-10'!AK1662</f>
        <v>0</v>
      </c>
      <c r="EM61" s="186">
        <f>+'TB-10'!AJ1664</f>
        <v>0</v>
      </c>
      <c r="EN61" s="186">
        <f>+'TB-10'!AK1664</f>
        <v>0</v>
      </c>
      <c r="EO61" s="186">
        <f>+'TB-10'!AJ1666</f>
        <v>0</v>
      </c>
      <c r="EP61" s="186">
        <f>+'TB-10'!AK1666</f>
        <v>0</v>
      </c>
      <c r="EQ61" s="171">
        <f t="shared" si="41"/>
        <v>0</v>
      </c>
      <c r="ER61" s="173">
        <f t="shared" si="41"/>
        <v>0</v>
      </c>
      <c r="ES61" s="186">
        <f>+'TB-10'!B1676</f>
        <v>0</v>
      </c>
      <c r="ET61" s="186">
        <f>+'TB-10'!E1676</f>
        <v>0</v>
      </c>
      <c r="EU61" s="186">
        <f>+'TB-10'!H1676</f>
        <v>0</v>
      </c>
      <c r="EV61" s="186">
        <f>+'TB-10'!K1676</f>
        <v>0</v>
      </c>
      <c r="EW61" s="186">
        <f>+'TB-10'!N1676</f>
        <v>0</v>
      </c>
      <c r="EX61" s="186">
        <f>+'TB-10'!Q1676</f>
        <v>0</v>
      </c>
      <c r="EY61" s="186">
        <f>+'TB-10'!T1676</f>
        <v>0</v>
      </c>
      <c r="EZ61" s="186">
        <f>+'TB-10'!W1676</f>
        <v>0</v>
      </c>
      <c r="FA61" s="186">
        <f>+'TB-10'!Z1676</f>
        <v>0</v>
      </c>
      <c r="FB61" s="186">
        <f>+'TB-10'!AC1676</f>
        <v>0</v>
      </c>
      <c r="FC61" s="186">
        <f>+'TB-10'!AF1676</f>
        <v>0</v>
      </c>
      <c r="FD61" s="186">
        <f>+'TB-10'!AI1676</f>
        <v>0</v>
      </c>
      <c r="FE61" s="555">
        <f t="shared" si="42"/>
        <v>0</v>
      </c>
      <c r="FF61" s="557">
        <f>'TB-10'!X1682</f>
        <v>0</v>
      </c>
      <c r="FG61" s="557">
        <f>'TB-10'!Z1682</f>
        <v>0</v>
      </c>
      <c r="FH61" s="557">
        <f>'TB-10'!AB1682</f>
        <v>0</v>
      </c>
      <c r="FI61" s="557">
        <f>'TB-10'!AD1682</f>
        <v>0</v>
      </c>
      <c r="FJ61" s="557">
        <f>'TB-10'!AF1682</f>
        <v>0</v>
      </c>
      <c r="FK61" s="557">
        <f>'TB-10'!AH1682</f>
        <v>0</v>
      </c>
      <c r="FL61" s="557">
        <f>'TB-10'!X1686</f>
        <v>0</v>
      </c>
      <c r="FM61" s="557">
        <f>'TB-10'!Z1686</f>
        <v>0</v>
      </c>
      <c r="FN61" s="557">
        <f t="shared" si="43"/>
        <v>0</v>
      </c>
      <c r="FO61" s="557">
        <f>'TB-10'!AB1686</f>
        <v>0</v>
      </c>
      <c r="FP61" s="557">
        <f>'TB-10'!AD1686</f>
        <v>0</v>
      </c>
      <c r="FQ61" s="558">
        <f t="shared" si="44"/>
        <v>0</v>
      </c>
      <c r="FR61" s="557">
        <f>'TB-10'!AF1686</f>
        <v>0</v>
      </c>
      <c r="FS61" s="557">
        <f>'TB-10'!AH1686</f>
        <v>0</v>
      </c>
      <c r="FT61" s="557">
        <f>'TB-10'!AJ1686</f>
        <v>0</v>
      </c>
      <c r="FU61" s="418">
        <f>'TB-10'!B1682</f>
        <v>0</v>
      </c>
      <c r="FV61" s="557">
        <f>'TB-10'!E1682</f>
        <v>0</v>
      </c>
      <c r="FW61" s="418">
        <f>'TB-10'!K1682</f>
        <v>0</v>
      </c>
      <c r="FX61" s="418">
        <f>'TB-10'!N1682</f>
        <v>0</v>
      </c>
      <c r="FY61" s="418">
        <f>'TB-10'!B1686</f>
        <v>0</v>
      </c>
      <c r="FZ61" s="418">
        <f>'TB-10'!E1686</f>
        <v>0</v>
      </c>
      <c r="GA61" s="418">
        <f>'TB-10'!K1686</f>
        <v>0</v>
      </c>
      <c r="GB61" s="418">
        <f>'TB-10'!N1686</f>
        <v>0</v>
      </c>
      <c r="GC61" s="418">
        <f>'TB-10'!J1692</f>
        <v>0</v>
      </c>
      <c r="GD61" s="418">
        <f>'TB-10'!L1692</f>
        <v>0</v>
      </c>
      <c r="GE61" s="418">
        <f>'TB-10'!J1693</f>
        <v>0</v>
      </c>
      <c r="GF61" s="418">
        <f>'TB-10'!L1693</f>
        <v>0</v>
      </c>
      <c r="GG61" s="418">
        <f>'TB-10'!J1694</f>
        <v>0</v>
      </c>
      <c r="GH61" s="418">
        <f>'TB-10'!L1694</f>
        <v>0</v>
      </c>
      <c r="GI61" s="418">
        <f>'TB-10'!J1695</f>
        <v>0</v>
      </c>
      <c r="GJ61" s="418">
        <f>'TB-10'!L1695</f>
        <v>0</v>
      </c>
      <c r="GK61" s="418">
        <f>'TB-10'!P1692</f>
        <v>0</v>
      </c>
      <c r="GL61" s="418">
        <f>'TB-10'!R1692</f>
        <v>0</v>
      </c>
      <c r="GM61" s="418">
        <f>'TB-10'!P1693</f>
        <v>0</v>
      </c>
      <c r="GN61" s="418">
        <f>'TB-10'!R1693</f>
        <v>0</v>
      </c>
      <c r="GO61" s="418">
        <f>'TB-10'!P1694</f>
        <v>0</v>
      </c>
      <c r="GP61" s="418">
        <f>'TB-10'!R1694</f>
        <v>0</v>
      </c>
      <c r="GQ61" s="418">
        <f>'TB-10'!P1695</f>
        <v>0</v>
      </c>
      <c r="GR61" s="418">
        <f>'TB-10'!R1695</f>
        <v>0</v>
      </c>
      <c r="GS61" s="557">
        <f>'TB-10'!J1699</f>
        <v>0</v>
      </c>
      <c r="GT61" s="557">
        <f>'TB-10'!L1699</f>
        <v>0</v>
      </c>
      <c r="GU61" s="557">
        <f>'TB-10'!P1699</f>
        <v>0</v>
      </c>
      <c r="GV61" s="557">
        <f>'TB-10'!R1699</f>
        <v>0</v>
      </c>
      <c r="GW61" s="603">
        <f>'TB-10'!W1691</f>
        <v>0</v>
      </c>
      <c r="GX61" s="603">
        <f>'TB-10'!Y1691</f>
        <v>0</v>
      </c>
      <c r="GY61" s="603">
        <f>'TB-10'!AA1691</f>
        <v>0</v>
      </c>
      <c r="GZ61" s="603">
        <f>'TB-10'!AC1691</f>
        <v>0</v>
      </c>
      <c r="HA61" s="603">
        <f>'TB-10'!AE1691</f>
        <v>0</v>
      </c>
      <c r="HB61" s="603">
        <f>'TB-10'!AG1691</f>
        <v>0</v>
      </c>
      <c r="HC61" s="603">
        <f>'TB-10'!AI1691</f>
        <v>0</v>
      </c>
      <c r="HD61" s="603">
        <f>'TB-10'!AK1691</f>
        <v>0</v>
      </c>
      <c r="HE61" s="603">
        <f>'TB-10'!AM1691</f>
        <v>0</v>
      </c>
      <c r="HF61" s="603">
        <f>'TB-10'!X1695</f>
        <v>0</v>
      </c>
      <c r="HG61" s="603">
        <f>'TB-10'!Z1695</f>
        <v>0</v>
      </c>
      <c r="HH61" s="603">
        <f>'TB-10'!AB1695</f>
        <v>0</v>
      </c>
      <c r="HI61" s="603">
        <f>'TB-10'!AE1695</f>
        <v>0</v>
      </c>
      <c r="HJ61" s="603">
        <f>'TB-10'!AG1695</f>
        <v>0</v>
      </c>
      <c r="HK61" s="603">
        <f>'TB-10'!AI1695</f>
        <v>0</v>
      </c>
      <c r="HL61" s="419" t="str">
        <f>'TB-10'!V1639</f>
        <v/>
      </c>
      <c r="HM61" s="420" t="str">
        <f>'TB-10'!V1641</f>
        <v/>
      </c>
    </row>
    <row r="62" spans="1:256" x14ac:dyDescent="0.25">
      <c r="A62" s="165"/>
      <c r="B62" s="187">
        <f>+Menu!$D$6</f>
        <v>0</v>
      </c>
      <c r="C62" s="176" t="str">
        <f>+Menu!$B34</f>
        <v>District/ Organization Total</v>
      </c>
      <c r="D62" s="177"/>
      <c r="E62" s="178">
        <f>SUM(E37:E61)</f>
        <v>0</v>
      </c>
      <c r="F62" s="178">
        <f t="shared" ref="F62:BQ62" si="45">SUM(F37:F61)</f>
        <v>0</v>
      </c>
      <c r="G62" s="178">
        <f t="shared" si="45"/>
        <v>0</v>
      </c>
      <c r="H62" s="178">
        <f t="shared" si="45"/>
        <v>0</v>
      </c>
      <c r="I62" s="178">
        <f t="shared" si="45"/>
        <v>0</v>
      </c>
      <c r="J62" s="178">
        <f t="shared" si="45"/>
        <v>0</v>
      </c>
      <c r="K62" s="178">
        <f t="shared" si="45"/>
        <v>0</v>
      </c>
      <c r="L62" s="178">
        <f t="shared" si="45"/>
        <v>0</v>
      </c>
      <c r="M62" s="178">
        <f t="shared" si="45"/>
        <v>0</v>
      </c>
      <c r="N62" s="178">
        <f t="shared" si="45"/>
        <v>0</v>
      </c>
      <c r="O62" s="178">
        <f t="shared" si="45"/>
        <v>0</v>
      </c>
      <c r="P62" s="178">
        <f t="shared" si="45"/>
        <v>0</v>
      </c>
      <c r="Q62" s="178">
        <f t="shared" si="45"/>
        <v>0</v>
      </c>
      <c r="R62" s="178">
        <f t="shared" si="45"/>
        <v>0</v>
      </c>
      <c r="S62" s="178">
        <f t="shared" si="45"/>
        <v>0</v>
      </c>
      <c r="T62" s="178">
        <f t="shared" si="45"/>
        <v>0</v>
      </c>
      <c r="U62" s="171">
        <f t="shared" si="45"/>
        <v>0</v>
      </c>
      <c r="V62" s="173">
        <f t="shared" si="45"/>
        <v>0</v>
      </c>
      <c r="W62" s="178">
        <f t="shared" si="45"/>
        <v>0</v>
      </c>
      <c r="X62" s="178">
        <f t="shared" si="45"/>
        <v>0</v>
      </c>
      <c r="Y62" s="178">
        <f t="shared" si="45"/>
        <v>0</v>
      </c>
      <c r="Z62" s="178">
        <f t="shared" si="45"/>
        <v>0</v>
      </c>
      <c r="AA62" s="178">
        <f t="shared" si="45"/>
        <v>0</v>
      </c>
      <c r="AB62" s="178">
        <f t="shared" si="45"/>
        <v>0</v>
      </c>
      <c r="AC62" s="178">
        <f t="shared" si="45"/>
        <v>0</v>
      </c>
      <c r="AD62" s="178">
        <f t="shared" si="45"/>
        <v>0</v>
      </c>
      <c r="AE62" s="178">
        <f t="shared" si="45"/>
        <v>0</v>
      </c>
      <c r="AF62" s="178">
        <f t="shared" si="45"/>
        <v>0</v>
      </c>
      <c r="AG62" s="178">
        <f t="shared" si="45"/>
        <v>0</v>
      </c>
      <c r="AH62" s="178">
        <f t="shared" si="45"/>
        <v>0</v>
      </c>
      <c r="AI62" s="178">
        <f t="shared" si="45"/>
        <v>0</v>
      </c>
      <c r="AJ62" s="178">
        <f t="shared" si="45"/>
        <v>0</v>
      </c>
      <c r="AK62" s="178">
        <f t="shared" si="45"/>
        <v>0</v>
      </c>
      <c r="AL62" s="178">
        <f t="shared" si="45"/>
        <v>0</v>
      </c>
      <c r="AM62" s="171">
        <f t="shared" si="45"/>
        <v>0</v>
      </c>
      <c r="AN62" s="173">
        <f t="shared" si="45"/>
        <v>0</v>
      </c>
      <c r="AO62" s="178">
        <f t="shared" si="45"/>
        <v>0</v>
      </c>
      <c r="AP62" s="178">
        <f t="shared" si="45"/>
        <v>0</v>
      </c>
      <c r="AQ62" s="178">
        <f t="shared" si="45"/>
        <v>0</v>
      </c>
      <c r="AR62" s="178">
        <f t="shared" si="45"/>
        <v>0</v>
      </c>
      <c r="AS62" s="178">
        <f t="shared" si="45"/>
        <v>0</v>
      </c>
      <c r="AT62" s="178">
        <f t="shared" si="45"/>
        <v>0</v>
      </c>
      <c r="AU62" s="178">
        <f t="shared" si="45"/>
        <v>0</v>
      </c>
      <c r="AV62" s="178">
        <f t="shared" si="45"/>
        <v>0</v>
      </c>
      <c r="AW62" s="178">
        <f t="shared" si="45"/>
        <v>0</v>
      </c>
      <c r="AX62" s="178">
        <f t="shared" si="45"/>
        <v>0</v>
      </c>
      <c r="AY62" s="178">
        <f t="shared" si="45"/>
        <v>0</v>
      </c>
      <c r="AZ62" s="178">
        <f t="shared" si="45"/>
        <v>0</v>
      </c>
      <c r="BA62" s="178">
        <f t="shared" si="45"/>
        <v>0</v>
      </c>
      <c r="BB62" s="178">
        <f t="shared" si="45"/>
        <v>0</v>
      </c>
      <c r="BC62" s="178">
        <f t="shared" si="45"/>
        <v>0</v>
      </c>
      <c r="BD62" s="178">
        <f t="shared" si="45"/>
        <v>0</v>
      </c>
      <c r="BE62" s="171">
        <f t="shared" si="45"/>
        <v>0</v>
      </c>
      <c r="BF62" s="173">
        <f t="shared" si="45"/>
        <v>0</v>
      </c>
      <c r="BG62" s="178">
        <f t="shared" si="45"/>
        <v>0</v>
      </c>
      <c r="BH62" s="178">
        <f t="shared" si="45"/>
        <v>0</v>
      </c>
      <c r="BI62" s="178">
        <f t="shared" si="45"/>
        <v>0</v>
      </c>
      <c r="BJ62" s="178">
        <f t="shared" si="45"/>
        <v>0</v>
      </c>
      <c r="BK62" s="178">
        <f t="shared" si="45"/>
        <v>0</v>
      </c>
      <c r="BL62" s="178">
        <f t="shared" si="45"/>
        <v>0</v>
      </c>
      <c r="BM62" s="178">
        <f t="shared" si="45"/>
        <v>0</v>
      </c>
      <c r="BN62" s="178">
        <f t="shared" si="45"/>
        <v>0</v>
      </c>
      <c r="BO62" s="178">
        <f t="shared" si="45"/>
        <v>0</v>
      </c>
      <c r="BP62" s="178">
        <f t="shared" si="45"/>
        <v>0</v>
      </c>
      <c r="BQ62" s="178">
        <f t="shared" si="45"/>
        <v>0</v>
      </c>
      <c r="BR62" s="178">
        <f t="shared" ref="BR62:EC62" si="46">SUM(BR37:BR61)</f>
        <v>0</v>
      </c>
      <c r="BS62" s="178">
        <f t="shared" si="46"/>
        <v>0</v>
      </c>
      <c r="BT62" s="178">
        <f t="shared" si="46"/>
        <v>0</v>
      </c>
      <c r="BU62" s="178">
        <f t="shared" si="46"/>
        <v>0</v>
      </c>
      <c r="BV62" s="178">
        <f t="shared" si="46"/>
        <v>0</v>
      </c>
      <c r="BW62" s="171">
        <f t="shared" si="46"/>
        <v>0</v>
      </c>
      <c r="BX62" s="173">
        <f t="shared" si="46"/>
        <v>0</v>
      </c>
      <c r="BY62" s="178">
        <f t="shared" si="46"/>
        <v>0</v>
      </c>
      <c r="BZ62" s="178">
        <f t="shared" si="46"/>
        <v>0</v>
      </c>
      <c r="CA62" s="178">
        <f t="shared" si="46"/>
        <v>0</v>
      </c>
      <c r="CB62" s="178">
        <f t="shared" si="46"/>
        <v>0</v>
      </c>
      <c r="CC62" s="178">
        <f t="shared" si="46"/>
        <v>0</v>
      </c>
      <c r="CD62" s="178">
        <f t="shared" si="46"/>
        <v>0</v>
      </c>
      <c r="CE62" s="178">
        <f t="shared" si="46"/>
        <v>0</v>
      </c>
      <c r="CF62" s="178">
        <f t="shared" si="46"/>
        <v>0</v>
      </c>
      <c r="CG62" s="178">
        <f t="shared" si="46"/>
        <v>0</v>
      </c>
      <c r="CH62" s="178">
        <f t="shared" si="46"/>
        <v>0</v>
      </c>
      <c r="CI62" s="178">
        <f t="shared" si="46"/>
        <v>0</v>
      </c>
      <c r="CJ62" s="178">
        <f t="shared" si="46"/>
        <v>0</v>
      </c>
      <c r="CK62" s="178">
        <f t="shared" si="46"/>
        <v>0</v>
      </c>
      <c r="CL62" s="178">
        <f t="shared" si="46"/>
        <v>0</v>
      </c>
      <c r="CM62" s="178">
        <f t="shared" si="46"/>
        <v>0</v>
      </c>
      <c r="CN62" s="178">
        <f t="shared" si="46"/>
        <v>0</v>
      </c>
      <c r="CO62" s="171">
        <f t="shared" si="46"/>
        <v>0</v>
      </c>
      <c r="CP62" s="173">
        <f t="shared" si="46"/>
        <v>0</v>
      </c>
      <c r="CQ62" s="178">
        <f t="shared" si="46"/>
        <v>0</v>
      </c>
      <c r="CR62" s="178">
        <f t="shared" si="46"/>
        <v>0</v>
      </c>
      <c r="CS62" s="178">
        <f t="shared" si="46"/>
        <v>0</v>
      </c>
      <c r="CT62" s="178">
        <f t="shared" si="46"/>
        <v>0</v>
      </c>
      <c r="CU62" s="178">
        <f t="shared" si="46"/>
        <v>0</v>
      </c>
      <c r="CV62" s="178">
        <f t="shared" si="46"/>
        <v>0</v>
      </c>
      <c r="CW62" s="178">
        <f t="shared" si="46"/>
        <v>0</v>
      </c>
      <c r="CX62" s="178">
        <f t="shared" si="46"/>
        <v>0</v>
      </c>
      <c r="CY62" s="178">
        <f t="shared" si="46"/>
        <v>0</v>
      </c>
      <c r="CZ62" s="178">
        <f t="shared" si="46"/>
        <v>0</v>
      </c>
      <c r="DA62" s="178">
        <f t="shared" si="46"/>
        <v>0</v>
      </c>
      <c r="DB62" s="178">
        <f t="shared" si="46"/>
        <v>0</v>
      </c>
      <c r="DC62" s="178">
        <f t="shared" si="46"/>
        <v>0</v>
      </c>
      <c r="DD62" s="178">
        <f t="shared" si="46"/>
        <v>0</v>
      </c>
      <c r="DE62" s="178">
        <f t="shared" si="46"/>
        <v>0</v>
      </c>
      <c r="DF62" s="178">
        <f t="shared" si="46"/>
        <v>0</v>
      </c>
      <c r="DG62" s="171">
        <f t="shared" si="46"/>
        <v>0</v>
      </c>
      <c r="DH62" s="173">
        <f t="shared" si="46"/>
        <v>0</v>
      </c>
      <c r="DI62" s="178">
        <f t="shared" si="46"/>
        <v>0</v>
      </c>
      <c r="DJ62" s="178">
        <f t="shared" si="46"/>
        <v>0</v>
      </c>
      <c r="DK62" s="178">
        <f t="shared" si="46"/>
        <v>0</v>
      </c>
      <c r="DL62" s="178">
        <f t="shared" si="46"/>
        <v>0</v>
      </c>
      <c r="DM62" s="178">
        <f t="shared" si="46"/>
        <v>0</v>
      </c>
      <c r="DN62" s="178">
        <f t="shared" si="46"/>
        <v>0</v>
      </c>
      <c r="DO62" s="178">
        <f t="shared" si="46"/>
        <v>0</v>
      </c>
      <c r="DP62" s="178">
        <f t="shared" si="46"/>
        <v>0</v>
      </c>
      <c r="DQ62" s="178">
        <f t="shared" si="46"/>
        <v>0</v>
      </c>
      <c r="DR62" s="178">
        <f t="shared" si="46"/>
        <v>0</v>
      </c>
      <c r="DS62" s="178">
        <f t="shared" si="46"/>
        <v>0</v>
      </c>
      <c r="DT62" s="178">
        <f t="shared" si="46"/>
        <v>0</v>
      </c>
      <c r="DU62" s="178">
        <f t="shared" si="46"/>
        <v>0</v>
      </c>
      <c r="DV62" s="178">
        <f t="shared" si="46"/>
        <v>0</v>
      </c>
      <c r="DW62" s="178">
        <f t="shared" si="46"/>
        <v>0</v>
      </c>
      <c r="DX62" s="178">
        <f t="shared" si="46"/>
        <v>0</v>
      </c>
      <c r="DY62" s="171">
        <f t="shared" si="46"/>
        <v>0</v>
      </c>
      <c r="DZ62" s="173">
        <f t="shared" si="46"/>
        <v>0</v>
      </c>
      <c r="EA62" s="178">
        <f t="shared" si="46"/>
        <v>0</v>
      </c>
      <c r="EB62" s="178">
        <f t="shared" si="46"/>
        <v>0</v>
      </c>
      <c r="EC62" s="178">
        <f t="shared" si="46"/>
        <v>0</v>
      </c>
      <c r="ED62" s="178">
        <f t="shared" ref="ED62:GS62" si="47">SUM(ED37:ED61)</f>
        <v>0</v>
      </c>
      <c r="EE62" s="178">
        <f t="shared" si="47"/>
        <v>0</v>
      </c>
      <c r="EF62" s="178">
        <f t="shared" si="47"/>
        <v>0</v>
      </c>
      <c r="EG62" s="178">
        <f t="shared" si="47"/>
        <v>0</v>
      </c>
      <c r="EH62" s="178">
        <f t="shared" si="47"/>
        <v>0</v>
      </c>
      <c r="EI62" s="178">
        <f t="shared" si="47"/>
        <v>0</v>
      </c>
      <c r="EJ62" s="178">
        <f t="shared" si="47"/>
        <v>0</v>
      </c>
      <c r="EK62" s="178">
        <f t="shared" si="47"/>
        <v>0</v>
      </c>
      <c r="EL62" s="178">
        <f t="shared" si="47"/>
        <v>0</v>
      </c>
      <c r="EM62" s="178">
        <f t="shared" si="47"/>
        <v>0</v>
      </c>
      <c r="EN62" s="178">
        <f t="shared" si="47"/>
        <v>0</v>
      </c>
      <c r="EO62" s="178">
        <f t="shared" si="47"/>
        <v>0</v>
      </c>
      <c r="EP62" s="178">
        <f t="shared" si="47"/>
        <v>0</v>
      </c>
      <c r="EQ62" s="171">
        <f t="shared" si="47"/>
        <v>0</v>
      </c>
      <c r="ER62" s="173">
        <f t="shared" si="47"/>
        <v>0</v>
      </c>
      <c r="ES62" s="178">
        <f t="shared" si="47"/>
        <v>0</v>
      </c>
      <c r="ET62" s="178">
        <f t="shared" si="47"/>
        <v>0</v>
      </c>
      <c r="EU62" s="178">
        <f t="shared" si="47"/>
        <v>0</v>
      </c>
      <c r="EV62" s="178">
        <f t="shared" si="47"/>
        <v>0</v>
      </c>
      <c r="EW62" s="178">
        <f t="shared" si="47"/>
        <v>0</v>
      </c>
      <c r="EX62" s="178">
        <f t="shared" si="47"/>
        <v>0</v>
      </c>
      <c r="EY62" s="178">
        <f t="shared" si="47"/>
        <v>0</v>
      </c>
      <c r="EZ62" s="178">
        <f t="shared" si="47"/>
        <v>0</v>
      </c>
      <c r="FA62" s="178">
        <f>SUM(FA37:FA61)</f>
        <v>0</v>
      </c>
      <c r="FB62" s="178">
        <f t="shared" si="47"/>
        <v>0</v>
      </c>
      <c r="FC62" s="178">
        <f t="shared" si="47"/>
        <v>0</v>
      </c>
      <c r="FD62" s="178">
        <f t="shared" si="47"/>
        <v>0</v>
      </c>
      <c r="FE62" s="555">
        <f>SUM(FE37:FE61)</f>
        <v>0</v>
      </c>
      <c r="FF62" s="178">
        <f t="shared" si="47"/>
        <v>0</v>
      </c>
      <c r="FG62" s="178">
        <f t="shared" si="47"/>
        <v>0</v>
      </c>
      <c r="FH62" s="178">
        <f t="shared" si="47"/>
        <v>0</v>
      </c>
      <c r="FI62" s="178">
        <f t="shared" si="47"/>
        <v>0</v>
      </c>
      <c r="FJ62" s="178">
        <f t="shared" si="47"/>
        <v>0</v>
      </c>
      <c r="FK62" s="178">
        <f t="shared" si="47"/>
        <v>0</v>
      </c>
      <c r="FL62" s="178">
        <f t="shared" si="47"/>
        <v>0</v>
      </c>
      <c r="FM62" s="178">
        <f t="shared" si="47"/>
        <v>0</v>
      </c>
      <c r="FN62" s="178">
        <f t="shared" si="47"/>
        <v>0</v>
      </c>
      <c r="FO62" s="178">
        <f t="shared" si="47"/>
        <v>0</v>
      </c>
      <c r="FP62" s="178">
        <f t="shared" si="47"/>
        <v>0</v>
      </c>
      <c r="FQ62" s="178">
        <f t="shared" si="47"/>
        <v>0</v>
      </c>
      <c r="FR62" s="555"/>
      <c r="FS62" s="555"/>
      <c r="FT62" s="555"/>
      <c r="FU62" s="178">
        <f t="shared" si="47"/>
        <v>0</v>
      </c>
      <c r="FV62" s="178">
        <f t="shared" si="47"/>
        <v>0</v>
      </c>
      <c r="FW62" s="178">
        <f t="shared" si="47"/>
        <v>0</v>
      </c>
      <c r="FX62" s="178">
        <f t="shared" si="47"/>
        <v>0</v>
      </c>
      <c r="FY62" s="178">
        <f t="shared" si="47"/>
        <v>0</v>
      </c>
      <c r="FZ62" s="178">
        <f t="shared" si="47"/>
        <v>0</v>
      </c>
      <c r="GA62" s="178">
        <f t="shared" si="47"/>
        <v>0</v>
      </c>
      <c r="GB62" s="178">
        <f t="shared" si="47"/>
        <v>0</v>
      </c>
      <c r="GC62" s="178">
        <f t="shared" si="47"/>
        <v>0</v>
      </c>
      <c r="GD62" s="178">
        <f t="shared" si="47"/>
        <v>0</v>
      </c>
      <c r="GE62" s="178">
        <f t="shared" si="47"/>
        <v>0</v>
      </c>
      <c r="GF62" s="178">
        <f t="shared" si="47"/>
        <v>0</v>
      </c>
      <c r="GG62" s="178">
        <f t="shared" si="47"/>
        <v>0</v>
      </c>
      <c r="GH62" s="178">
        <f t="shared" si="47"/>
        <v>0</v>
      </c>
      <c r="GI62" s="178">
        <f t="shared" si="47"/>
        <v>0</v>
      </c>
      <c r="GJ62" s="178">
        <f t="shared" si="47"/>
        <v>0</v>
      </c>
      <c r="GK62" s="178">
        <f t="shared" si="47"/>
        <v>0</v>
      </c>
      <c r="GL62" s="178">
        <f t="shared" si="47"/>
        <v>0</v>
      </c>
      <c r="GM62" s="178">
        <f t="shared" si="47"/>
        <v>0</v>
      </c>
      <c r="GN62" s="178">
        <f t="shared" si="47"/>
        <v>0</v>
      </c>
      <c r="GO62" s="178">
        <f t="shared" si="47"/>
        <v>0</v>
      </c>
      <c r="GP62" s="178">
        <f t="shared" si="47"/>
        <v>0</v>
      </c>
      <c r="GQ62" s="178">
        <f t="shared" si="47"/>
        <v>0</v>
      </c>
      <c r="GR62" s="178">
        <f t="shared" si="47"/>
        <v>0</v>
      </c>
      <c r="GS62" s="178">
        <f t="shared" si="47"/>
        <v>0</v>
      </c>
      <c r="GT62" s="178">
        <f>SUM(GT37:GT61)</f>
        <v>0</v>
      </c>
      <c r="GU62" s="178">
        <f>SUM(GU37:GU61)</f>
        <v>0</v>
      </c>
      <c r="GV62" s="178">
        <f>SUM(GV37:GV61)</f>
        <v>0</v>
      </c>
      <c r="GW62" s="178">
        <f t="shared" ref="GW62:HK62" si="48">SUM(GW37:GW61)</f>
        <v>0</v>
      </c>
      <c r="GX62" s="178">
        <f t="shared" si="48"/>
        <v>0</v>
      </c>
      <c r="GY62" s="178">
        <f t="shared" si="48"/>
        <v>0</v>
      </c>
      <c r="GZ62" s="178">
        <f t="shared" si="48"/>
        <v>0</v>
      </c>
      <c r="HA62" s="178">
        <f t="shared" si="48"/>
        <v>0</v>
      </c>
      <c r="HB62" s="178">
        <f t="shared" si="48"/>
        <v>0</v>
      </c>
      <c r="HC62" s="178">
        <f t="shared" si="48"/>
        <v>0</v>
      </c>
      <c r="HD62" s="178">
        <f t="shared" si="48"/>
        <v>0</v>
      </c>
      <c r="HE62" s="178">
        <f t="shared" si="48"/>
        <v>0</v>
      </c>
      <c r="HF62" s="178">
        <f t="shared" si="48"/>
        <v>0</v>
      </c>
      <c r="HG62" s="178">
        <f t="shared" si="48"/>
        <v>0</v>
      </c>
      <c r="HH62" s="178">
        <f t="shared" si="48"/>
        <v>0</v>
      </c>
      <c r="HI62" s="178">
        <f t="shared" si="48"/>
        <v>0</v>
      </c>
      <c r="HJ62" s="178">
        <f t="shared" si="48"/>
        <v>0</v>
      </c>
      <c r="HK62" s="178">
        <f t="shared" si="48"/>
        <v>0</v>
      </c>
      <c r="HL62" s="178" t="str">
        <f>'Total_TB-10'!V6</f>
        <v/>
      </c>
      <c r="HM62" s="350" t="str">
        <f>'Total_TB-10'!V8</f>
        <v/>
      </c>
    </row>
    <row r="64" spans="1:256" s="194" customFormat="1" ht="19.5" x14ac:dyDescent="0.35">
      <c r="A64" s="188"/>
      <c r="B64" s="189" t="s">
        <v>945</v>
      </c>
      <c r="C64" s="190"/>
      <c r="D64" s="190"/>
      <c r="E64" s="191" t="str">
        <f>+'TB-11'!I6</f>
        <v>3rd</v>
      </c>
      <c r="F64" s="143" t="s">
        <v>965</v>
      </c>
      <c r="G64" s="192">
        <f>+'TB-11'!L6</f>
        <v>2021</v>
      </c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3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  <c r="CS64" s="190"/>
      <c r="CT64" s="190"/>
      <c r="CU64" s="190"/>
      <c r="CV64" s="190"/>
      <c r="CW64" s="190"/>
      <c r="CX64" s="190"/>
      <c r="CY64" s="190"/>
      <c r="CZ64" s="190"/>
      <c r="DA64" s="190"/>
      <c r="DB64" s="190"/>
      <c r="DC64" s="190"/>
      <c r="DD64" s="190"/>
      <c r="DE64" s="190"/>
      <c r="DF64" s="190"/>
      <c r="DG64" s="190"/>
      <c r="DH64" s="190"/>
      <c r="DI64" s="190"/>
      <c r="DJ64" s="190"/>
      <c r="DK64" s="190"/>
      <c r="DL64" s="190"/>
      <c r="DM64" s="190"/>
      <c r="DN64" s="190"/>
      <c r="DO64" s="190"/>
      <c r="DP64" s="190"/>
      <c r="DQ64" s="190"/>
      <c r="DR64" s="190"/>
      <c r="DS64" s="190"/>
      <c r="DT64" s="190"/>
      <c r="DU64" s="190"/>
      <c r="DV64" s="190"/>
      <c r="DW64" s="190"/>
      <c r="DX64" s="190"/>
      <c r="DY64" s="190"/>
      <c r="DZ64" s="190"/>
      <c r="EA64" s="190"/>
      <c r="EB64" s="190"/>
      <c r="EC64" s="190"/>
      <c r="ED64" s="190"/>
      <c r="EE64" s="190"/>
      <c r="EF64" s="190"/>
      <c r="EG64" s="190"/>
      <c r="EH64" s="190"/>
      <c r="EI64" s="190"/>
      <c r="EJ64" s="190"/>
      <c r="EK64" s="190"/>
      <c r="EL64" s="190"/>
      <c r="EM64" s="190"/>
      <c r="EN64" s="190"/>
      <c r="EO64" s="190"/>
      <c r="EP64" s="190"/>
      <c r="EQ64" s="190"/>
      <c r="ER64" s="190"/>
      <c r="ES64" s="190"/>
      <c r="ET64" s="190"/>
      <c r="EU64" s="190"/>
      <c r="EV64" s="190"/>
      <c r="EW64" s="190"/>
      <c r="EX64" s="190"/>
      <c r="EY64" s="190"/>
      <c r="EZ64" s="190"/>
      <c r="FA64" s="190"/>
      <c r="FB64" s="190"/>
      <c r="FC64" s="190"/>
      <c r="FD64" s="190"/>
      <c r="FE64" s="190"/>
      <c r="FF64" s="190"/>
      <c r="FG64" s="190"/>
      <c r="FH64" s="190"/>
      <c r="FI64" s="190"/>
      <c r="FJ64" s="190"/>
      <c r="FK64" s="190"/>
      <c r="FL64" s="190"/>
      <c r="FM64" s="190"/>
      <c r="FN64" s="190"/>
      <c r="FO64" s="190"/>
      <c r="FP64" s="190"/>
      <c r="FQ64" s="190"/>
      <c r="FR64" s="190"/>
      <c r="FS64" s="190"/>
      <c r="FT64" s="190"/>
      <c r="FU64" s="190"/>
      <c r="FV64" s="190"/>
      <c r="FW64" s="190"/>
      <c r="FX64" s="190"/>
      <c r="FY64" s="190"/>
      <c r="FZ64" s="190"/>
      <c r="GA64" s="190"/>
      <c r="GB64" s="190"/>
      <c r="GC64" s="190"/>
      <c r="GD64" s="190"/>
      <c r="GE64" s="190"/>
      <c r="GF64" s="190"/>
      <c r="GG64" s="190"/>
      <c r="GH64" s="190"/>
      <c r="GI64" s="190"/>
      <c r="GJ64" s="190"/>
      <c r="GK64" s="190"/>
      <c r="GL64" s="190"/>
      <c r="GM64" s="190"/>
      <c r="GN64" s="190"/>
      <c r="GO64" s="190"/>
      <c r="GP64" s="190"/>
      <c r="GQ64" s="190"/>
      <c r="GR64" s="190"/>
      <c r="GS64" s="190"/>
      <c r="GT64" s="190"/>
      <c r="GU64" s="190"/>
      <c r="GV64" s="190"/>
      <c r="GW64" s="190"/>
      <c r="GX64" s="193"/>
      <c r="GY64" s="190"/>
      <c r="GZ64" s="190"/>
      <c r="HA64" s="190"/>
      <c r="HB64" s="190"/>
      <c r="HC64" s="190"/>
      <c r="HD64" s="190"/>
      <c r="HE64" s="190"/>
      <c r="HF64" s="190"/>
      <c r="HG64" s="190"/>
      <c r="HH64" s="190"/>
      <c r="HI64" s="190"/>
      <c r="HJ64" s="190"/>
      <c r="HK64" s="190"/>
      <c r="HL64" s="190"/>
      <c r="HM64" s="190"/>
      <c r="HN64" s="190"/>
      <c r="HO64" s="190"/>
      <c r="HP64" s="190"/>
      <c r="HQ64" s="190"/>
      <c r="HR64" s="190"/>
      <c r="HS64" s="190"/>
      <c r="HT64" s="190"/>
      <c r="HU64" s="190"/>
      <c r="HV64" s="190"/>
      <c r="HW64" s="193"/>
      <c r="HX64" s="190"/>
      <c r="HY64" s="190"/>
      <c r="HZ64" s="190"/>
      <c r="IA64" s="190"/>
      <c r="IB64" s="190"/>
      <c r="IC64" s="190"/>
      <c r="ID64" s="190"/>
      <c r="IE64" s="190"/>
      <c r="IF64" s="190"/>
      <c r="IG64" s="190"/>
      <c r="IH64" s="190"/>
      <c r="II64" s="190"/>
      <c r="IJ64" s="190"/>
      <c r="IK64" s="190"/>
      <c r="IL64" s="190"/>
      <c r="IM64" s="190"/>
      <c r="IN64" s="190"/>
      <c r="IO64" s="190"/>
      <c r="IP64" s="190"/>
      <c r="IQ64" s="190"/>
      <c r="IR64" s="190"/>
      <c r="IS64" s="190"/>
      <c r="IT64" s="190"/>
      <c r="IU64" s="190"/>
      <c r="IV64" s="190"/>
    </row>
    <row r="65" spans="1:254" s="194" customFormat="1" ht="19.5" x14ac:dyDescent="0.35">
      <c r="A65" s="188"/>
      <c r="B65" s="195"/>
      <c r="C65" s="188"/>
      <c r="D65" s="188"/>
      <c r="E65" s="188"/>
      <c r="F65" s="196"/>
      <c r="AE65" s="196"/>
      <c r="GX65" s="196"/>
      <c r="HW65" s="196"/>
    </row>
    <row r="66" spans="1:254" s="194" customFormat="1" ht="15.75" x14ac:dyDescent="0.25">
      <c r="A66" s="188"/>
      <c r="B66" s="197"/>
      <c r="C66" s="197"/>
      <c r="D66" s="1444"/>
      <c r="E66" s="1411" t="s">
        <v>946</v>
      </c>
      <c r="F66" s="1411"/>
      <c r="G66" s="1411"/>
      <c r="H66" s="1411"/>
      <c r="I66" s="1411"/>
      <c r="J66" s="1411"/>
      <c r="K66" s="1411"/>
      <c r="L66" s="1411"/>
      <c r="M66" s="1411"/>
      <c r="N66" s="1411"/>
      <c r="O66" s="1411"/>
      <c r="P66" s="1411"/>
      <c r="Q66" s="1411"/>
      <c r="R66" s="1411"/>
      <c r="S66" s="1411"/>
      <c r="T66" s="1411"/>
      <c r="U66" s="1411"/>
      <c r="V66" s="1411"/>
      <c r="W66" s="1411"/>
      <c r="X66" s="1411"/>
      <c r="Y66" s="1411"/>
      <c r="Z66" s="1411"/>
      <c r="AA66" s="1411"/>
      <c r="AB66" s="1411"/>
      <c r="AC66" s="1411"/>
      <c r="AD66" s="1458" t="s">
        <v>947</v>
      </c>
      <c r="AE66" s="1458"/>
      <c r="AF66" s="1458"/>
      <c r="AG66" s="1458"/>
      <c r="AH66" s="1458"/>
      <c r="AI66" s="1458"/>
      <c r="AJ66" s="1458"/>
      <c r="AK66" s="1458"/>
      <c r="AL66" s="1458"/>
      <c r="AM66" s="1458"/>
      <c r="AN66" s="1458"/>
      <c r="AO66" s="1458"/>
      <c r="AP66" s="1458"/>
      <c r="AQ66" s="1458"/>
      <c r="AR66" s="1458"/>
      <c r="AS66" s="1458"/>
      <c r="AT66" s="1458"/>
      <c r="AU66" s="1458"/>
      <c r="AV66" s="1458"/>
      <c r="AW66" s="1458"/>
      <c r="AX66" s="1458"/>
      <c r="AY66" s="1458"/>
      <c r="AZ66" s="1458"/>
      <c r="BA66" s="1458"/>
      <c r="BB66" s="1458"/>
      <c r="BC66" s="1496" t="s">
        <v>948</v>
      </c>
      <c r="BD66" s="1496"/>
      <c r="BE66" s="1496"/>
      <c r="BF66" s="1496"/>
      <c r="BG66" s="1496"/>
      <c r="BH66" s="1496"/>
      <c r="BI66" s="1496"/>
      <c r="BJ66" s="1496"/>
      <c r="BK66" s="1496"/>
      <c r="BL66" s="1496"/>
      <c r="BM66" s="1496"/>
      <c r="BN66" s="1496"/>
      <c r="BO66" s="1496"/>
      <c r="BP66" s="1496"/>
      <c r="BQ66" s="1496"/>
      <c r="BR66" s="1496"/>
      <c r="BS66" s="1496"/>
      <c r="BT66" s="1496"/>
      <c r="BU66" s="1496"/>
      <c r="BV66" s="1496"/>
      <c r="BW66" s="1496"/>
      <c r="BX66" s="1496"/>
      <c r="BY66" s="1496"/>
      <c r="BZ66" s="1496"/>
      <c r="CA66" s="1496"/>
      <c r="CB66" s="1497" t="s">
        <v>949</v>
      </c>
      <c r="CC66" s="1497"/>
      <c r="CD66" s="1497"/>
      <c r="CE66" s="1497"/>
      <c r="CF66" s="1497"/>
      <c r="CG66" s="1497"/>
      <c r="CH66" s="1497"/>
      <c r="CI66" s="1497"/>
      <c r="CJ66" s="1497"/>
      <c r="CK66" s="1497"/>
      <c r="CL66" s="1497"/>
      <c r="CM66" s="1497"/>
      <c r="CN66" s="1497"/>
      <c r="CO66" s="1497"/>
      <c r="CP66" s="1497"/>
      <c r="CQ66" s="1497"/>
      <c r="CR66" s="1497"/>
      <c r="CS66" s="1497"/>
      <c r="CT66" s="1497"/>
      <c r="CU66" s="1497"/>
      <c r="CV66" s="1497"/>
      <c r="CW66" s="1497"/>
      <c r="CX66" s="1497"/>
      <c r="CY66" s="1497"/>
      <c r="CZ66" s="1497"/>
      <c r="DA66" s="1498" t="s">
        <v>1027</v>
      </c>
      <c r="DB66" s="1498"/>
      <c r="DC66" s="1498"/>
      <c r="DD66" s="1498"/>
      <c r="DE66" s="1498"/>
      <c r="DF66" s="1498"/>
      <c r="DG66" s="1498"/>
      <c r="DH66" s="1498"/>
      <c r="DI66" s="1498"/>
      <c r="DJ66" s="1498"/>
      <c r="DK66" s="1498"/>
      <c r="DL66" s="1498"/>
      <c r="DM66" s="1498"/>
      <c r="DN66" s="1498"/>
      <c r="DO66" s="1498"/>
      <c r="DP66" s="1498"/>
      <c r="DQ66" s="1498"/>
      <c r="DR66" s="1498"/>
      <c r="DS66" s="1498"/>
      <c r="DT66" s="1498"/>
      <c r="DU66" s="1498"/>
      <c r="DV66" s="1498"/>
      <c r="DW66" s="1498"/>
      <c r="DX66" s="1498"/>
      <c r="DY66" s="1498"/>
      <c r="DZ66" s="1411" t="s">
        <v>951</v>
      </c>
      <c r="EA66" s="1411"/>
      <c r="EB66" s="1411"/>
      <c r="EC66" s="1411"/>
      <c r="ED66" s="1411"/>
      <c r="EE66" s="1411"/>
      <c r="EF66" s="1411"/>
      <c r="EG66" s="1411"/>
      <c r="EH66" s="1411"/>
      <c r="EI66" s="1411"/>
      <c r="EJ66" s="1411"/>
      <c r="EK66" s="1411"/>
      <c r="EL66" s="1411"/>
      <c r="EM66" s="1411"/>
      <c r="EN66" s="1411"/>
      <c r="EO66" s="1411"/>
      <c r="EP66" s="1411"/>
      <c r="EQ66" s="1411"/>
      <c r="ER66" s="1411"/>
      <c r="ES66" s="1411"/>
      <c r="ET66" s="1411"/>
      <c r="EU66" s="1411"/>
      <c r="EV66" s="1411"/>
      <c r="EW66" s="1411"/>
      <c r="EX66" s="1411"/>
      <c r="EY66" s="1458" t="s">
        <v>952</v>
      </c>
      <c r="EZ66" s="1458"/>
      <c r="FA66" s="1458"/>
      <c r="FB66" s="1458"/>
      <c r="FC66" s="1458"/>
      <c r="FD66" s="1458"/>
      <c r="FE66" s="1458"/>
      <c r="FF66" s="1458"/>
      <c r="FG66" s="1458"/>
      <c r="FH66" s="1458"/>
      <c r="FI66" s="1458"/>
      <c r="FJ66" s="1458"/>
      <c r="FK66" s="1458"/>
      <c r="FL66" s="1458"/>
      <c r="FM66" s="1458"/>
      <c r="FN66" s="1458"/>
      <c r="FO66" s="1458"/>
      <c r="FP66" s="1458"/>
      <c r="FQ66" s="1458"/>
      <c r="FR66" s="1458"/>
      <c r="FS66" s="1458"/>
      <c r="FT66" s="1458"/>
      <c r="FU66" s="1458"/>
      <c r="FV66" s="1458"/>
      <c r="FW66" s="1458"/>
      <c r="FX66" s="1496" t="s">
        <v>953</v>
      </c>
      <c r="FY66" s="1496"/>
      <c r="FZ66" s="1496"/>
      <c r="GA66" s="1496"/>
      <c r="GB66" s="1496"/>
      <c r="GC66" s="1496"/>
      <c r="GD66" s="1496"/>
      <c r="GE66" s="1496"/>
      <c r="GF66" s="1496"/>
      <c r="GG66" s="1496"/>
      <c r="GH66" s="1496"/>
      <c r="GI66" s="1496"/>
      <c r="GJ66" s="1496"/>
      <c r="GK66" s="1496"/>
      <c r="GL66" s="1496"/>
      <c r="GM66" s="1496"/>
      <c r="GN66" s="1496"/>
      <c r="GO66" s="1496"/>
      <c r="GP66" s="1496"/>
      <c r="GQ66" s="1496"/>
      <c r="GR66" s="1496"/>
      <c r="GS66" s="1496"/>
      <c r="GT66" s="1496"/>
      <c r="GU66" s="1496"/>
      <c r="GV66" s="1496"/>
      <c r="GW66" s="1497" t="s">
        <v>954</v>
      </c>
      <c r="GX66" s="1497"/>
      <c r="GY66" s="1497"/>
      <c r="GZ66" s="1497"/>
      <c r="HA66" s="1497"/>
      <c r="HB66" s="1497"/>
      <c r="HC66" s="1497"/>
      <c r="HD66" s="1497"/>
      <c r="HE66" s="1497"/>
      <c r="HF66" s="1497"/>
      <c r="HG66" s="1497"/>
      <c r="HH66" s="1497"/>
      <c r="HI66" s="1497"/>
      <c r="HJ66" s="1497"/>
      <c r="HK66" s="1497"/>
      <c r="HL66" s="1497"/>
      <c r="HM66" s="1497"/>
      <c r="HN66" s="1497"/>
      <c r="HO66" s="1497"/>
      <c r="HP66" s="1497"/>
      <c r="HQ66" s="1497"/>
      <c r="HR66" s="1497"/>
      <c r="HS66" s="1497"/>
      <c r="HT66" s="1497"/>
      <c r="HU66" s="1497"/>
      <c r="HV66" s="1498" t="s">
        <v>1028</v>
      </c>
      <c r="HW66" s="1498"/>
      <c r="HX66" s="1498"/>
      <c r="HY66" s="1498"/>
      <c r="HZ66" s="1498"/>
      <c r="IA66" s="1498"/>
      <c r="IB66" s="1498"/>
      <c r="IC66" s="1498"/>
      <c r="ID66" s="1498"/>
      <c r="IE66" s="1498"/>
      <c r="IF66" s="1498"/>
      <c r="IG66" s="1498"/>
      <c r="IH66" s="1498"/>
      <c r="II66" s="1498"/>
      <c r="IJ66" s="1498"/>
      <c r="IK66" s="1498"/>
      <c r="IL66" s="1498"/>
      <c r="IM66" s="1498"/>
      <c r="IN66" s="1498"/>
      <c r="IO66" s="1498"/>
      <c r="IP66" s="1498"/>
      <c r="IQ66" s="1498"/>
      <c r="IR66" s="1498"/>
      <c r="IS66" s="1498"/>
      <c r="IT66" s="1498"/>
    </row>
    <row r="67" spans="1:254" s="194" customFormat="1" ht="15.75" x14ac:dyDescent="0.25">
      <c r="A67" s="188"/>
      <c r="B67" s="197"/>
      <c r="C67" s="197"/>
      <c r="D67" s="1445"/>
      <c r="E67" s="506"/>
      <c r="F67" s="1436" t="s">
        <v>1091</v>
      </c>
      <c r="G67" s="1437"/>
      <c r="H67" s="1437"/>
      <c r="I67" s="1437"/>
      <c r="J67" s="1437"/>
      <c r="K67" s="1438"/>
      <c r="L67" s="507"/>
      <c r="M67" s="508"/>
      <c r="N67" s="509"/>
      <c r="O67" s="507"/>
      <c r="P67" s="508"/>
      <c r="Q67" s="509"/>
      <c r="R67" s="507"/>
      <c r="S67" s="508"/>
      <c r="T67" s="509"/>
      <c r="U67" s="507"/>
      <c r="V67" s="508"/>
      <c r="W67" s="509"/>
      <c r="X67" s="507"/>
      <c r="Y67" s="508"/>
      <c r="Z67" s="509"/>
      <c r="AA67" s="510"/>
      <c r="AB67" s="510"/>
      <c r="AC67" s="510"/>
      <c r="AD67" s="511"/>
      <c r="AE67" s="1404" t="s">
        <v>1091</v>
      </c>
      <c r="AF67" s="1405"/>
      <c r="AG67" s="1405"/>
      <c r="AH67" s="1405"/>
      <c r="AI67" s="1405"/>
      <c r="AJ67" s="1406"/>
      <c r="AK67" s="512"/>
      <c r="AL67" s="513"/>
      <c r="AM67" s="514"/>
      <c r="AN67" s="512"/>
      <c r="AO67" s="513"/>
      <c r="AP67" s="514"/>
      <c r="AQ67" s="512"/>
      <c r="AR67" s="513"/>
      <c r="AS67" s="514"/>
      <c r="AT67" s="512"/>
      <c r="AU67" s="513"/>
      <c r="AV67" s="514"/>
      <c r="AW67" s="512"/>
      <c r="AX67" s="513"/>
      <c r="AY67" s="514"/>
      <c r="AZ67" s="515"/>
      <c r="BA67" s="515"/>
      <c r="BB67" s="515"/>
      <c r="BC67" s="516"/>
      <c r="BD67" s="1387" t="s">
        <v>1091</v>
      </c>
      <c r="BE67" s="1388"/>
      <c r="BF67" s="1388"/>
      <c r="BG67" s="1388"/>
      <c r="BH67" s="1388"/>
      <c r="BI67" s="1389"/>
      <c r="BJ67" s="517"/>
      <c r="BK67" s="518"/>
      <c r="BL67" s="519"/>
      <c r="BM67" s="517"/>
      <c r="BN67" s="518"/>
      <c r="BO67" s="519"/>
      <c r="BP67" s="517"/>
      <c r="BQ67" s="518"/>
      <c r="BR67" s="519"/>
      <c r="BS67" s="517"/>
      <c r="BT67" s="518"/>
      <c r="BU67" s="519"/>
      <c r="BV67" s="517"/>
      <c r="BW67" s="518"/>
      <c r="BX67" s="519"/>
      <c r="BY67" s="520"/>
      <c r="BZ67" s="520"/>
      <c r="CA67" s="520"/>
      <c r="CB67" s="521"/>
      <c r="CC67" s="1413" t="s">
        <v>1091</v>
      </c>
      <c r="CD67" s="1414"/>
      <c r="CE67" s="1414"/>
      <c r="CF67" s="1414"/>
      <c r="CG67" s="1414"/>
      <c r="CH67" s="1415"/>
      <c r="CI67" s="522"/>
      <c r="CJ67" s="523"/>
      <c r="CK67" s="524"/>
      <c r="CL67" s="522"/>
      <c r="CM67" s="523"/>
      <c r="CN67" s="524"/>
      <c r="CO67" s="522"/>
      <c r="CP67" s="523"/>
      <c r="CQ67" s="524"/>
      <c r="CR67" s="522"/>
      <c r="CS67" s="523"/>
      <c r="CT67" s="524"/>
      <c r="CU67" s="522"/>
      <c r="CV67" s="523"/>
      <c r="CW67" s="524"/>
      <c r="CX67" s="525"/>
      <c r="CY67" s="525"/>
      <c r="CZ67" s="525"/>
      <c r="DA67" s="526"/>
      <c r="DB67" s="1416" t="s">
        <v>1091</v>
      </c>
      <c r="DC67" s="1417"/>
      <c r="DD67" s="1417"/>
      <c r="DE67" s="1417"/>
      <c r="DF67" s="1417"/>
      <c r="DG67" s="1418"/>
      <c r="DH67" s="527"/>
      <c r="DI67" s="528"/>
      <c r="DJ67" s="529"/>
      <c r="DK67" s="527"/>
      <c r="DL67" s="528"/>
      <c r="DM67" s="529"/>
      <c r="DN67" s="527"/>
      <c r="DO67" s="528"/>
      <c r="DP67" s="529"/>
      <c r="DQ67" s="527"/>
      <c r="DR67" s="528"/>
      <c r="DS67" s="529"/>
      <c r="DT67" s="527"/>
      <c r="DU67" s="528"/>
      <c r="DV67" s="529"/>
      <c r="DW67" s="530"/>
      <c r="DX67" s="530"/>
      <c r="DY67" s="530"/>
      <c r="DZ67" s="506"/>
      <c r="EA67" s="1436" t="s">
        <v>1091</v>
      </c>
      <c r="EB67" s="1437"/>
      <c r="EC67" s="1437"/>
      <c r="ED67" s="1437"/>
      <c r="EE67" s="1437"/>
      <c r="EF67" s="1438"/>
      <c r="EG67" s="507"/>
      <c r="EH67" s="508"/>
      <c r="EI67" s="509"/>
      <c r="EJ67" s="507"/>
      <c r="EK67" s="508"/>
      <c r="EL67" s="509"/>
      <c r="EM67" s="507"/>
      <c r="EN67" s="508"/>
      <c r="EO67" s="509"/>
      <c r="EP67" s="507"/>
      <c r="EQ67" s="508"/>
      <c r="ER67" s="509"/>
      <c r="ES67" s="507"/>
      <c r="ET67" s="508"/>
      <c r="EU67" s="509"/>
      <c r="EV67" s="510"/>
      <c r="EW67" s="510"/>
      <c r="EX67" s="510"/>
      <c r="EY67" s="511"/>
      <c r="EZ67" s="1404" t="s">
        <v>1091</v>
      </c>
      <c r="FA67" s="1405"/>
      <c r="FB67" s="1405"/>
      <c r="FC67" s="1405"/>
      <c r="FD67" s="1405"/>
      <c r="FE67" s="1406"/>
      <c r="FF67" s="512"/>
      <c r="FG67" s="513"/>
      <c r="FH67" s="514"/>
      <c r="FI67" s="512"/>
      <c r="FJ67" s="513"/>
      <c r="FK67" s="514"/>
      <c r="FL67" s="512"/>
      <c r="FM67" s="513"/>
      <c r="FN67" s="514"/>
      <c r="FO67" s="512"/>
      <c r="FP67" s="513"/>
      <c r="FQ67" s="514"/>
      <c r="FR67" s="512"/>
      <c r="FS67" s="513"/>
      <c r="FT67" s="514"/>
      <c r="FU67" s="515"/>
      <c r="FV67" s="515"/>
      <c r="FW67" s="515"/>
      <c r="FX67" s="516"/>
      <c r="FY67" s="1387" t="s">
        <v>1091</v>
      </c>
      <c r="FZ67" s="1388"/>
      <c r="GA67" s="1388"/>
      <c r="GB67" s="1388"/>
      <c r="GC67" s="1388"/>
      <c r="GD67" s="1389"/>
      <c r="GE67" s="517"/>
      <c r="GF67" s="518"/>
      <c r="GG67" s="519"/>
      <c r="GH67" s="517"/>
      <c r="GI67" s="518"/>
      <c r="GJ67" s="519"/>
      <c r="GK67" s="517"/>
      <c r="GL67" s="518"/>
      <c r="GM67" s="519"/>
      <c r="GN67" s="517"/>
      <c r="GO67" s="518"/>
      <c r="GP67" s="519"/>
      <c r="GQ67" s="517"/>
      <c r="GR67" s="518"/>
      <c r="GS67" s="519"/>
      <c r="GT67" s="520"/>
      <c r="GU67" s="520"/>
      <c r="GV67" s="520"/>
      <c r="GW67" s="521"/>
      <c r="GX67" s="1413" t="s">
        <v>1091</v>
      </c>
      <c r="GY67" s="1414"/>
      <c r="GZ67" s="1414"/>
      <c r="HA67" s="1414"/>
      <c r="HB67" s="1414"/>
      <c r="HC67" s="1415"/>
      <c r="HD67" s="522"/>
      <c r="HE67" s="523"/>
      <c r="HF67" s="524"/>
      <c r="HG67" s="522"/>
      <c r="HH67" s="523"/>
      <c r="HI67" s="524"/>
      <c r="HJ67" s="522"/>
      <c r="HK67" s="523"/>
      <c r="HL67" s="524"/>
      <c r="HM67" s="522"/>
      <c r="HN67" s="523"/>
      <c r="HO67" s="524"/>
      <c r="HP67" s="522"/>
      <c r="HQ67" s="523"/>
      <c r="HR67" s="524"/>
      <c r="HS67" s="525"/>
      <c r="HT67" s="525"/>
      <c r="HU67" s="525"/>
      <c r="HV67" s="526"/>
      <c r="HW67" s="1416" t="s">
        <v>1091</v>
      </c>
      <c r="HX67" s="1417"/>
      <c r="HY67" s="1417"/>
      <c r="HZ67" s="1417"/>
      <c r="IA67" s="1417"/>
      <c r="IB67" s="1418"/>
      <c r="IC67" s="527"/>
      <c r="ID67" s="528"/>
      <c r="IE67" s="529"/>
      <c r="IF67" s="527"/>
      <c r="IG67" s="528"/>
      <c r="IH67" s="529"/>
      <c r="II67" s="527"/>
      <c r="IJ67" s="528"/>
      <c r="IK67" s="529"/>
      <c r="IL67" s="527"/>
      <c r="IM67" s="528"/>
      <c r="IN67" s="529"/>
      <c r="IO67" s="527"/>
      <c r="IP67" s="528"/>
      <c r="IQ67" s="529"/>
      <c r="IR67" s="530"/>
      <c r="IS67" s="530"/>
      <c r="IT67" s="530"/>
    </row>
    <row r="68" spans="1:254" s="194" customFormat="1" ht="12.75" customHeight="1" x14ac:dyDescent="0.25">
      <c r="A68" s="188"/>
      <c r="B68" s="197"/>
      <c r="C68" s="197"/>
      <c r="D68" s="1445"/>
      <c r="E68" s="1499" t="s">
        <v>955</v>
      </c>
      <c r="F68" s="1469" t="s">
        <v>1065</v>
      </c>
      <c r="G68" s="1470"/>
      <c r="H68" s="1471"/>
      <c r="I68" s="1469" t="s">
        <v>1066</v>
      </c>
      <c r="J68" s="1470"/>
      <c r="K68" s="1471"/>
      <c r="L68" s="1419" t="s">
        <v>956</v>
      </c>
      <c r="M68" s="1420"/>
      <c r="N68" s="1421"/>
      <c r="O68" s="1419" t="s">
        <v>964</v>
      </c>
      <c r="P68" s="1420"/>
      <c r="Q68" s="1421"/>
      <c r="R68" s="1419" t="s">
        <v>1029</v>
      </c>
      <c r="S68" s="1420"/>
      <c r="T68" s="1421"/>
      <c r="U68" s="1419" t="s">
        <v>958</v>
      </c>
      <c r="V68" s="1420"/>
      <c r="W68" s="1421"/>
      <c r="X68" s="1419" t="s">
        <v>959</v>
      </c>
      <c r="Y68" s="1420"/>
      <c r="Z68" s="1421"/>
      <c r="AA68" s="1422" t="s">
        <v>825</v>
      </c>
      <c r="AB68" s="1422"/>
      <c r="AC68" s="1422"/>
      <c r="AD68" s="1428" t="s">
        <v>955</v>
      </c>
      <c r="AE68" s="1430" t="s">
        <v>1065</v>
      </c>
      <c r="AF68" s="1431"/>
      <c r="AG68" s="1432"/>
      <c r="AH68" s="1430" t="s">
        <v>1066</v>
      </c>
      <c r="AI68" s="1431"/>
      <c r="AJ68" s="1432"/>
      <c r="AK68" s="1439" t="s">
        <v>956</v>
      </c>
      <c r="AL68" s="1440"/>
      <c r="AM68" s="1441"/>
      <c r="AN68" s="1439" t="s">
        <v>964</v>
      </c>
      <c r="AO68" s="1440"/>
      <c r="AP68" s="1441"/>
      <c r="AQ68" s="1439" t="s">
        <v>1029</v>
      </c>
      <c r="AR68" s="1440"/>
      <c r="AS68" s="1441"/>
      <c r="AT68" s="1439" t="s">
        <v>958</v>
      </c>
      <c r="AU68" s="1440"/>
      <c r="AV68" s="1441"/>
      <c r="AW68" s="1439" t="s">
        <v>959</v>
      </c>
      <c r="AX68" s="1440"/>
      <c r="AY68" s="1441"/>
      <c r="AZ68" s="1459" t="s">
        <v>825</v>
      </c>
      <c r="BA68" s="1459"/>
      <c r="BB68" s="1459"/>
      <c r="BC68" s="1460" t="s">
        <v>955</v>
      </c>
      <c r="BD68" s="1501" t="s">
        <v>1065</v>
      </c>
      <c r="BE68" s="1502"/>
      <c r="BF68" s="1503"/>
      <c r="BG68" s="1501" t="s">
        <v>1066</v>
      </c>
      <c r="BH68" s="1502"/>
      <c r="BI68" s="1503"/>
      <c r="BJ68" s="1504" t="s">
        <v>956</v>
      </c>
      <c r="BK68" s="1505"/>
      <c r="BL68" s="1506"/>
      <c r="BM68" s="1504" t="s">
        <v>964</v>
      </c>
      <c r="BN68" s="1505"/>
      <c r="BO68" s="1506"/>
      <c r="BP68" s="1504" t="s">
        <v>1029</v>
      </c>
      <c r="BQ68" s="1505"/>
      <c r="BR68" s="1506"/>
      <c r="BS68" s="1504" t="s">
        <v>958</v>
      </c>
      <c r="BT68" s="1505"/>
      <c r="BU68" s="1506"/>
      <c r="BV68" s="1504" t="s">
        <v>959</v>
      </c>
      <c r="BW68" s="1505"/>
      <c r="BX68" s="1506"/>
      <c r="BY68" s="1517" t="s">
        <v>825</v>
      </c>
      <c r="BZ68" s="1517"/>
      <c r="CA68" s="1517"/>
      <c r="CB68" s="1423" t="s">
        <v>955</v>
      </c>
      <c r="CC68" s="1425" t="s">
        <v>1065</v>
      </c>
      <c r="CD68" s="1426"/>
      <c r="CE68" s="1427"/>
      <c r="CF68" s="1425" t="s">
        <v>1066</v>
      </c>
      <c r="CG68" s="1426"/>
      <c r="CH68" s="1427"/>
      <c r="CI68" s="1433" t="s">
        <v>956</v>
      </c>
      <c r="CJ68" s="1434"/>
      <c r="CK68" s="1435"/>
      <c r="CL68" s="1433" t="s">
        <v>964</v>
      </c>
      <c r="CM68" s="1434"/>
      <c r="CN68" s="1435"/>
      <c r="CO68" s="1433" t="s">
        <v>1029</v>
      </c>
      <c r="CP68" s="1434"/>
      <c r="CQ68" s="1435"/>
      <c r="CR68" s="1433" t="s">
        <v>958</v>
      </c>
      <c r="CS68" s="1434"/>
      <c r="CT68" s="1435"/>
      <c r="CU68" s="1433" t="s">
        <v>959</v>
      </c>
      <c r="CV68" s="1434"/>
      <c r="CW68" s="1435"/>
      <c r="CX68" s="1511" t="s">
        <v>825</v>
      </c>
      <c r="CY68" s="1511"/>
      <c r="CZ68" s="1511"/>
      <c r="DA68" s="1512" t="s">
        <v>955</v>
      </c>
      <c r="DB68" s="1514" t="s">
        <v>1065</v>
      </c>
      <c r="DC68" s="1515"/>
      <c r="DD68" s="1516"/>
      <c r="DE68" s="1514" t="s">
        <v>1066</v>
      </c>
      <c r="DF68" s="1515"/>
      <c r="DG68" s="1516"/>
      <c r="DH68" s="1507" t="s">
        <v>956</v>
      </c>
      <c r="DI68" s="1508"/>
      <c r="DJ68" s="1509"/>
      <c r="DK68" s="1507" t="s">
        <v>964</v>
      </c>
      <c r="DL68" s="1508"/>
      <c r="DM68" s="1509"/>
      <c r="DN68" s="1507" t="s">
        <v>1029</v>
      </c>
      <c r="DO68" s="1508"/>
      <c r="DP68" s="1509"/>
      <c r="DQ68" s="1507" t="s">
        <v>958</v>
      </c>
      <c r="DR68" s="1508"/>
      <c r="DS68" s="1509"/>
      <c r="DT68" s="1507" t="s">
        <v>959</v>
      </c>
      <c r="DU68" s="1508"/>
      <c r="DV68" s="1509"/>
      <c r="DW68" s="1510" t="s">
        <v>825</v>
      </c>
      <c r="DX68" s="1510"/>
      <c r="DY68" s="1510"/>
      <c r="DZ68" s="1499" t="s">
        <v>955</v>
      </c>
      <c r="EA68" s="1469" t="s">
        <v>1065</v>
      </c>
      <c r="EB68" s="1470"/>
      <c r="EC68" s="1471"/>
      <c r="ED68" s="1469" t="s">
        <v>1066</v>
      </c>
      <c r="EE68" s="1470"/>
      <c r="EF68" s="1471"/>
      <c r="EG68" s="1419" t="s">
        <v>956</v>
      </c>
      <c r="EH68" s="1420"/>
      <c r="EI68" s="1421"/>
      <c r="EJ68" s="1419" t="s">
        <v>964</v>
      </c>
      <c r="EK68" s="1420"/>
      <c r="EL68" s="1421"/>
      <c r="EM68" s="1419" t="s">
        <v>1029</v>
      </c>
      <c r="EN68" s="1420"/>
      <c r="EO68" s="1421"/>
      <c r="EP68" s="1419" t="s">
        <v>958</v>
      </c>
      <c r="EQ68" s="1420"/>
      <c r="ER68" s="1421"/>
      <c r="ES68" s="1419" t="s">
        <v>959</v>
      </c>
      <c r="ET68" s="1420"/>
      <c r="EU68" s="1421"/>
      <c r="EV68" s="1422" t="s">
        <v>825</v>
      </c>
      <c r="EW68" s="1422"/>
      <c r="EX68" s="1422"/>
      <c r="EY68" s="1428" t="s">
        <v>955</v>
      </c>
      <c r="EZ68" s="1430" t="s">
        <v>1065</v>
      </c>
      <c r="FA68" s="1431"/>
      <c r="FB68" s="1432"/>
      <c r="FC68" s="1430" t="s">
        <v>1066</v>
      </c>
      <c r="FD68" s="1431"/>
      <c r="FE68" s="1432"/>
      <c r="FF68" s="1439" t="s">
        <v>956</v>
      </c>
      <c r="FG68" s="1440"/>
      <c r="FH68" s="1441"/>
      <c r="FI68" s="1439" t="s">
        <v>964</v>
      </c>
      <c r="FJ68" s="1440"/>
      <c r="FK68" s="1441"/>
      <c r="FL68" s="1439" t="s">
        <v>1029</v>
      </c>
      <c r="FM68" s="1440"/>
      <c r="FN68" s="1441"/>
      <c r="FO68" s="1439" t="s">
        <v>958</v>
      </c>
      <c r="FP68" s="1440"/>
      <c r="FQ68" s="1441"/>
      <c r="FR68" s="1439" t="s">
        <v>959</v>
      </c>
      <c r="FS68" s="1440"/>
      <c r="FT68" s="1441"/>
      <c r="FU68" s="1459" t="s">
        <v>825</v>
      </c>
      <c r="FV68" s="1459"/>
      <c r="FW68" s="1459"/>
      <c r="FX68" s="1460" t="s">
        <v>955</v>
      </c>
      <c r="FY68" s="1501" t="s">
        <v>1065</v>
      </c>
      <c r="FZ68" s="1502"/>
      <c r="GA68" s="1503"/>
      <c r="GB68" s="1501" t="s">
        <v>1066</v>
      </c>
      <c r="GC68" s="1502"/>
      <c r="GD68" s="1503"/>
      <c r="GE68" s="1504" t="s">
        <v>956</v>
      </c>
      <c r="GF68" s="1505"/>
      <c r="GG68" s="1506"/>
      <c r="GH68" s="1504" t="s">
        <v>964</v>
      </c>
      <c r="GI68" s="1505"/>
      <c r="GJ68" s="1506"/>
      <c r="GK68" s="1504" t="s">
        <v>1029</v>
      </c>
      <c r="GL68" s="1505"/>
      <c r="GM68" s="1506"/>
      <c r="GN68" s="1504" t="s">
        <v>958</v>
      </c>
      <c r="GO68" s="1505"/>
      <c r="GP68" s="1506"/>
      <c r="GQ68" s="1504" t="s">
        <v>959</v>
      </c>
      <c r="GR68" s="1505"/>
      <c r="GS68" s="1506"/>
      <c r="GT68" s="1517" t="s">
        <v>825</v>
      </c>
      <c r="GU68" s="1517"/>
      <c r="GV68" s="1517"/>
      <c r="GW68" s="1423" t="s">
        <v>955</v>
      </c>
      <c r="GX68" s="1425" t="s">
        <v>1065</v>
      </c>
      <c r="GY68" s="1426"/>
      <c r="GZ68" s="1427"/>
      <c r="HA68" s="1425" t="s">
        <v>1066</v>
      </c>
      <c r="HB68" s="1426"/>
      <c r="HC68" s="1427"/>
      <c r="HD68" s="1433" t="s">
        <v>956</v>
      </c>
      <c r="HE68" s="1434"/>
      <c r="HF68" s="1435"/>
      <c r="HG68" s="1433" t="s">
        <v>964</v>
      </c>
      <c r="HH68" s="1434"/>
      <c r="HI68" s="1435"/>
      <c r="HJ68" s="1433" t="s">
        <v>1029</v>
      </c>
      <c r="HK68" s="1434"/>
      <c r="HL68" s="1435"/>
      <c r="HM68" s="1433" t="s">
        <v>958</v>
      </c>
      <c r="HN68" s="1434"/>
      <c r="HO68" s="1435"/>
      <c r="HP68" s="1433" t="s">
        <v>959</v>
      </c>
      <c r="HQ68" s="1434"/>
      <c r="HR68" s="1435"/>
      <c r="HS68" s="1511" t="s">
        <v>825</v>
      </c>
      <c r="HT68" s="1511"/>
      <c r="HU68" s="1511"/>
      <c r="HV68" s="1512" t="s">
        <v>955</v>
      </c>
      <c r="HW68" s="1514" t="s">
        <v>1065</v>
      </c>
      <c r="HX68" s="1515"/>
      <c r="HY68" s="1516"/>
      <c r="HZ68" s="1514" t="s">
        <v>1066</v>
      </c>
      <c r="IA68" s="1515"/>
      <c r="IB68" s="1516"/>
      <c r="IC68" s="1507" t="s">
        <v>956</v>
      </c>
      <c r="ID68" s="1508"/>
      <c r="IE68" s="1509"/>
      <c r="IF68" s="1507" t="s">
        <v>964</v>
      </c>
      <c r="IG68" s="1508"/>
      <c r="IH68" s="1509"/>
      <c r="II68" s="1507" t="s">
        <v>1029</v>
      </c>
      <c r="IJ68" s="1508"/>
      <c r="IK68" s="1509"/>
      <c r="IL68" s="1507" t="s">
        <v>958</v>
      </c>
      <c r="IM68" s="1508"/>
      <c r="IN68" s="1509"/>
      <c r="IO68" s="1507" t="s">
        <v>959</v>
      </c>
      <c r="IP68" s="1508"/>
      <c r="IQ68" s="1509"/>
      <c r="IR68" s="1510" t="s">
        <v>825</v>
      </c>
      <c r="IS68" s="1510"/>
      <c r="IT68" s="1510"/>
    </row>
    <row r="69" spans="1:254" s="198" customFormat="1" ht="25.5" customHeight="1" x14ac:dyDescent="0.25">
      <c r="A69" s="198" t="s">
        <v>926</v>
      </c>
      <c r="B69" s="197" t="s">
        <v>12</v>
      </c>
      <c r="C69" s="197" t="s">
        <v>1004</v>
      </c>
      <c r="D69" s="1446"/>
      <c r="E69" s="1500"/>
      <c r="F69" s="199" t="s">
        <v>823</v>
      </c>
      <c r="G69" s="200" t="s">
        <v>824</v>
      </c>
      <c r="H69" s="200" t="s">
        <v>874</v>
      </c>
      <c r="I69" s="199" t="s">
        <v>823</v>
      </c>
      <c r="J69" s="200" t="s">
        <v>824</v>
      </c>
      <c r="K69" s="200" t="s">
        <v>874</v>
      </c>
      <c r="L69" s="199" t="s">
        <v>823</v>
      </c>
      <c r="M69" s="200" t="s">
        <v>824</v>
      </c>
      <c r="N69" s="200" t="s">
        <v>874</v>
      </c>
      <c r="O69" s="199" t="s">
        <v>823</v>
      </c>
      <c r="P69" s="200" t="s">
        <v>824</v>
      </c>
      <c r="Q69" s="200" t="s">
        <v>874</v>
      </c>
      <c r="R69" s="199" t="s">
        <v>823</v>
      </c>
      <c r="S69" s="200" t="s">
        <v>824</v>
      </c>
      <c r="T69" s="200" t="s">
        <v>874</v>
      </c>
      <c r="U69" s="199" t="s">
        <v>823</v>
      </c>
      <c r="V69" s="200" t="s">
        <v>824</v>
      </c>
      <c r="W69" s="200" t="s">
        <v>874</v>
      </c>
      <c r="X69" s="199" t="s">
        <v>823</v>
      </c>
      <c r="Y69" s="200" t="s">
        <v>824</v>
      </c>
      <c r="Z69" s="200" t="s">
        <v>874</v>
      </c>
      <c r="AA69" s="199" t="s">
        <v>823</v>
      </c>
      <c r="AB69" s="200" t="s">
        <v>824</v>
      </c>
      <c r="AC69" s="199" t="s">
        <v>825</v>
      </c>
      <c r="AD69" s="1429"/>
      <c r="AE69" s="421" t="s">
        <v>823</v>
      </c>
      <c r="AF69" s="422" t="s">
        <v>824</v>
      </c>
      <c r="AG69" s="422" t="s">
        <v>874</v>
      </c>
      <c r="AH69" s="421" t="s">
        <v>823</v>
      </c>
      <c r="AI69" s="422" t="s">
        <v>824</v>
      </c>
      <c r="AJ69" s="422" t="s">
        <v>874</v>
      </c>
      <c r="AK69" s="421" t="s">
        <v>823</v>
      </c>
      <c r="AL69" s="422" t="s">
        <v>824</v>
      </c>
      <c r="AM69" s="422" t="s">
        <v>874</v>
      </c>
      <c r="AN69" s="421" t="s">
        <v>823</v>
      </c>
      <c r="AO69" s="422" t="s">
        <v>824</v>
      </c>
      <c r="AP69" s="422" t="s">
        <v>874</v>
      </c>
      <c r="AQ69" s="421" t="s">
        <v>823</v>
      </c>
      <c r="AR69" s="422" t="s">
        <v>824</v>
      </c>
      <c r="AS69" s="422" t="s">
        <v>874</v>
      </c>
      <c r="AT69" s="421" t="s">
        <v>823</v>
      </c>
      <c r="AU69" s="422" t="s">
        <v>824</v>
      </c>
      <c r="AV69" s="422" t="s">
        <v>874</v>
      </c>
      <c r="AW69" s="421" t="s">
        <v>823</v>
      </c>
      <c r="AX69" s="422" t="s">
        <v>824</v>
      </c>
      <c r="AY69" s="422" t="s">
        <v>874</v>
      </c>
      <c r="AZ69" s="421" t="s">
        <v>823</v>
      </c>
      <c r="BA69" s="422" t="s">
        <v>824</v>
      </c>
      <c r="BB69" s="421" t="s">
        <v>825</v>
      </c>
      <c r="BC69" s="1461"/>
      <c r="BD69" s="423" t="s">
        <v>823</v>
      </c>
      <c r="BE69" s="424" t="s">
        <v>824</v>
      </c>
      <c r="BF69" s="424" t="s">
        <v>874</v>
      </c>
      <c r="BG69" s="423" t="s">
        <v>823</v>
      </c>
      <c r="BH69" s="424" t="s">
        <v>824</v>
      </c>
      <c r="BI69" s="424" t="s">
        <v>874</v>
      </c>
      <c r="BJ69" s="423" t="s">
        <v>823</v>
      </c>
      <c r="BK69" s="424" t="s">
        <v>824</v>
      </c>
      <c r="BL69" s="424" t="s">
        <v>874</v>
      </c>
      <c r="BM69" s="423" t="s">
        <v>823</v>
      </c>
      <c r="BN69" s="424" t="s">
        <v>824</v>
      </c>
      <c r="BO69" s="424" t="s">
        <v>874</v>
      </c>
      <c r="BP69" s="423" t="s">
        <v>823</v>
      </c>
      <c r="BQ69" s="424" t="s">
        <v>824</v>
      </c>
      <c r="BR69" s="424" t="s">
        <v>874</v>
      </c>
      <c r="BS69" s="423" t="s">
        <v>823</v>
      </c>
      <c r="BT69" s="424" t="s">
        <v>824</v>
      </c>
      <c r="BU69" s="424" t="s">
        <v>874</v>
      </c>
      <c r="BV69" s="423" t="s">
        <v>823</v>
      </c>
      <c r="BW69" s="424" t="s">
        <v>824</v>
      </c>
      <c r="BX69" s="424" t="s">
        <v>874</v>
      </c>
      <c r="BY69" s="423" t="s">
        <v>823</v>
      </c>
      <c r="BZ69" s="424" t="s">
        <v>824</v>
      </c>
      <c r="CA69" s="423" t="s">
        <v>825</v>
      </c>
      <c r="CB69" s="1424"/>
      <c r="CC69" s="211" t="s">
        <v>823</v>
      </c>
      <c r="CD69" s="212" t="s">
        <v>824</v>
      </c>
      <c r="CE69" s="212" t="s">
        <v>874</v>
      </c>
      <c r="CF69" s="211" t="s">
        <v>823</v>
      </c>
      <c r="CG69" s="212" t="s">
        <v>824</v>
      </c>
      <c r="CH69" s="212" t="s">
        <v>874</v>
      </c>
      <c r="CI69" s="211" t="s">
        <v>823</v>
      </c>
      <c r="CJ69" s="212" t="s">
        <v>824</v>
      </c>
      <c r="CK69" s="212" t="s">
        <v>874</v>
      </c>
      <c r="CL69" s="211" t="s">
        <v>823</v>
      </c>
      <c r="CM69" s="212" t="s">
        <v>824</v>
      </c>
      <c r="CN69" s="212" t="s">
        <v>874</v>
      </c>
      <c r="CO69" s="211" t="s">
        <v>823</v>
      </c>
      <c r="CP69" s="212" t="s">
        <v>824</v>
      </c>
      <c r="CQ69" s="212" t="s">
        <v>874</v>
      </c>
      <c r="CR69" s="211" t="s">
        <v>823</v>
      </c>
      <c r="CS69" s="212" t="s">
        <v>824</v>
      </c>
      <c r="CT69" s="212" t="s">
        <v>874</v>
      </c>
      <c r="CU69" s="211" t="s">
        <v>823</v>
      </c>
      <c r="CV69" s="212" t="s">
        <v>824</v>
      </c>
      <c r="CW69" s="212" t="s">
        <v>874</v>
      </c>
      <c r="CX69" s="211" t="s">
        <v>823</v>
      </c>
      <c r="CY69" s="212" t="s">
        <v>824</v>
      </c>
      <c r="CZ69" s="211" t="s">
        <v>825</v>
      </c>
      <c r="DA69" s="1513"/>
      <c r="DB69" s="425" t="s">
        <v>823</v>
      </c>
      <c r="DC69" s="426" t="s">
        <v>824</v>
      </c>
      <c r="DD69" s="426" t="s">
        <v>874</v>
      </c>
      <c r="DE69" s="425" t="s">
        <v>823</v>
      </c>
      <c r="DF69" s="426" t="s">
        <v>824</v>
      </c>
      <c r="DG69" s="426" t="s">
        <v>874</v>
      </c>
      <c r="DH69" s="425" t="s">
        <v>823</v>
      </c>
      <c r="DI69" s="426" t="s">
        <v>824</v>
      </c>
      <c r="DJ69" s="426" t="s">
        <v>874</v>
      </c>
      <c r="DK69" s="425" t="s">
        <v>823</v>
      </c>
      <c r="DL69" s="426" t="s">
        <v>824</v>
      </c>
      <c r="DM69" s="426" t="s">
        <v>874</v>
      </c>
      <c r="DN69" s="425" t="s">
        <v>823</v>
      </c>
      <c r="DO69" s="426" t="s">
        <v>824</v>
      </c>
      <c r="DP69" s="426" t="s">
        <v>874</v>
      </c>
      <c r="DQ69" s="425" t="s">
        <v>823</v>
      </c>
      <c r="DR69" s="426" t="s">
        <v>824</v>
      </c>
      <c r="DS69" s="426" t="s">
        <v>874</v>
      </c>
      <c r="DT69" s="425" t="s">
        <v>823</v>
      </c>
      <c r="DU69" s="426" t="s">
        <v>824</v>
      </c>
      <c r="DV69" s="426" t="s">
        <v>874</v>
      </c>
      <c r="DW69" s="425" t="s">
        <v>823</v>
      </c>
      <c r="DX69" s="426" t="s">
        <v>824</v>
      </c>
      <c r="DY69" s="425" t="s">
        <v>825</v>
      </c>
      <c r="DZ69" s="1500"/>
      <c r="EA69" s="199" t="s">
        <v>823</v>
      </c>
      <c r="EB69" s="200" t="s">
        <v>824</v>
      </c>
      <c r="EC69" s="200" t="s">
        <v>874</v>
      </c>
      <c r="ED69" s="199" t="s">
        <v>823</v>
      </c>
      <c r="EE69" s="200" t="s">
        <v>824</v>
      </c>
      <c r="EF69" s="200" t="s">
        <v>874</v>
      </c>
      <c r="EG69" s="199" t="s">
        <v>823</v>
      </c>
      <c r="EH69" s="200" t="s">
        <v>824</v>
      </c>
      <c r="EI69" s="200" t="s">
        <v>874</v>
      </c>
      <c r="EJ69" s="199" t="s">
        <v>823</v>
      </c>
      <c r="EK69" s="200" t="s">
        <v>824</v>
      </c>
      <c r="EL69" s="200" t="s">
        <v>874</v>
      </c>
      <c r="EM69" s="199" t="s">
        <v>823</v>
      </c>
      <c r="EN69" s="200" t="s">
        <v>824</v>
      </c>
      <c r="EO69" s="200" t="s">
        <v>874</v>
      </c>
      <c r="EP69" s="199" t="s">
        <v>823</v>
      </c>
      <c r="EQ69" s="200" t="s">
        <v>824</v>
      </c>
      <c r="ER69" s="200" t="s">
        <v>874</v>
      </c>
      <c r="ES69" s="199" t="s">
        <v>823</v>
      </c>
      <c r="ET69" s="200" t="s">
        <v>824</v>
      </c>
      <c r="EU69" s="200" t="s">
        <v>874</v>
      </c>
      <c r="EV69" s="199" t="s">
        <v>823</v>
      </c>
      <c r="EW69" s="200" t="s">
        <v>824</v>
      </c>
      <c r="EX69" s="199" t="s">
        <v>825</v>
      </c>
      <c r="EY69" s="1429"/>
      <c r="EZ69" s="421" t="s">
        <v>823</v>
      </c>
      <c r="FA69" s="422" t="s">
        <v>824</v>
      </c>
      <c r="FB69" s="422" t="s">
        <v>874</v>
      </c>
      <c r="FC69" s="421" t="s">
        <v>823</v>
      </c>
      <c r="FD69" s="422" t="s">
        <v>824</v>
      </c>
      <c r="FE69" s="422" t="s">
        <v>874</v>
      </c>
      <c r="FF69" s="421" t="s">
        <v>823</v>
      </c>
      <c r="FG69" s="422" t="s">
        <v>824</v>
      </c>
      <c r="FH69" s="422" t="s">
        <v>874</v>
      </c>
      <c r="FI69" s="421" t="s">
        <v>823</v>
      </c>
      <c r="FJ69" s="422" t="s">
        <v>824</v>
      </c>
      <c r="FK69" s="422" t="s">
        <v>874</v>
      </c>
      <c r="FL69" s="421" t="s">
        <v>823</v>
      </c>
      <c r="FM69" s="422" t="s">
        <v>824</v>
      </c>
      <c r="FN69" s="422" t="s">
        <v>874</v>
      </c>
      <c r="FO69" s="421" t="s">
        <v>823</v>
      </c>
      <c r="FP69" s="422" t="s">
        <v>824</v>
      </c>
      <c r="FQ69" s="422" t="s">
        <v>874</v>
      </c>
      <c r="FR69" s="421" t="s">
        <v>823</v>
      </c>
      <c r="FS69" s="422" t="s">
        <v>824</v>
      </c>
      <c r="FT69" s="422" t="s">
        <v>874</v>
      </c>
      <c r="FU69" s="421" t="s">
        <v>823</v>
      </c>
      <c r="FV69" s="422" t="s">
        <v>824</v>
      </c>
      <c r="FW69" s="421" t="s">
        <v>825</v>
      </c>
      <c r="FX69" s="1461"/>
      <c r="FY69" s="423" t="s">
        <v>823</v>
      </c>
      <c r="FZ69" s="424" t="s">
        <v>824</v>
      </c>
      <c r="GA69" s="424" t="s">
        <v>874</v>
      </c>
      <c r="GB69" s="423" t="s">
        <v>823</v>
      </c>
      <c r="GC69" s="424" t="s">
        <v>824</v>
      </c>
      <c r="GD69" s="424" t="s">
        <v>874</v>
      </c>
      <c r="GE69" s="423" t="s">
        <v>823</v>
      </c>
      <c r="GF69" s="424" t="s">
        <v>824</v>
      </c>
      <c r="GG69" s="424" t="s">
        <v>874</v>
      </c>
      <c r="GH69" s="423" t="s">
        <v>823</v>
      </c>
      <c r="GI69" s="424" t="s">
        <v>824</v>
      </c>
      <c r="GJ69" s="424" t="s">
        <v>874</v>
      </c>
      <c r="GK69" s="423" t="s">
        <v>823</v>
      </c>
      <c r="GL69" s="424" t="s">
        <v>824</v>
      </c>
      <c r="GM69" s="424" t="s">
        <v>874</v>
      </c>
      <c r="GN69" s="423" t="s">
        <v>823</v>
      </c>
      <c r="GO69" s="424" t="s">
        <v>824</v>
      </c>
      <c r="GP69" s="424" t="s">
        <v>874</v>
      </c>
      <c r="GQ69" s="423" t="s">
        <v>823</v>
      </c>
      <c r="GR69" s="424" t="s">
        <v>824</v>
      </c>
      <c r="GS69" s="424" t="s">
        <v>874</v>
      </c>
      <c r="GT69" s="423" t="s">
        <v>823</v>
      </c>
      <c r="GU69" s="424" t="s">
        <v>824</v>
      </c>
      <c r="GV69" s="423" t="s">
        <v>825</v>
      </c>
      <c r="GW69" s="1424"/>
      <c r="GX69" s="211" t="s">
        <v>823</v>
      </c>
      <c r="GY69" s="212" t="s">
        <v>824</v>
      </c>
      <c r="GZ69" s="212" t="s">
        <v>874</v>
      </c>
      <c r="HA69" s="211" t="s">
        <v>823</v>
      </c>
      <c r="HB69" s="212" t="s">
        <v>824</v>
      </c>
      <c r="HC69" s="212" t="s">
        <v>874</v>
      </c>
      <c r="HD69" s="211" t="s">
        <v>823</v>
      </c>
      <c r="HE69" s="212" t="s">
        <v>824</v>
      </c>
      <c r="HF69" s="212" t="s">
        <v>874</v>
      </c>
      <c r="HG69" s="211" t="s">
        <v>823</v>
      </c>
      <c r="HH69" s="212" t="s">
        <v>824</v>
      </c>
      <c r="HI69" s="212" t="s">
        <v>874</v>
      </c>
      <c r="HJ69" s="211" t="s">
        <v>823</v>
      </c>
      <c r="HK69" s="212" t="s">
        <v>824</v>
      </c>
      <c r="HL69" s="212" t="s">
        <v>874</v>
      </c>
      <c r="HM69" s="211" t="s">
        <v>823</v>
      </c>
      <c r="HN69" s="212" t="s">
        <v>824</v>
      </c>
      <c r="HO69" s="212" t="s">
        <v>874</v>
      </c>
      <c r="HP69" s="211" t="s">
        <v>823</v>
      </c>
      <c r="HQ69" s="212" t="s">
        <v>824</v>
      </c>
      <c r="HR69" s="212" t="s">
        <v>874</v>
      </c>
      <c r="HS69" s="211" t="s">
        <v>823</v>
      </c>
      <c r="HT69" s="212" t="s">
        <v>824</v>
      </c>
      <c r="HU69" s="211" t="s">
        <v>825</v>
      </c>
      <c r="HV69" s="1513"/>
      <c r="HW69" s="425" t="s">
        <v>823</v>
      </c>
      <c r="HX69" s="426" t="s">
        <v>824</v>
      </c>
      <c r="HY69" s="426" t="s">
        <v>874</v>
      </c>
      <c r="HZ69" s="425" t="s">
        <v>823</v>
      </c>
      <c r="IA69" s="426" t="s">
        <v>824</v>
      </c>
      <c r="IB69" s="426" t="s">
        <v>874</v>
      </c>
      <c r="IC69" s="425" t="s">
        <v>823</v>
      </c>
      <c r="ID69" s="426" t="s">
        <v>824</v>
      </c>
      <c r="IE69" s="426" t="s">
        <v>874</v>
      </c>
      <c r="IF69" s="425" t="s">
        <v>823</v>
      </c>
      <c r="IG69" s="426" t="s">
        <v>824</v>
      </c>
      <c r="IH69" s="426" t="s">
        <v>874</v>
      </c>
      <c r="II69" s="425" t="s">
        <v>823</v>
      </c>
      <c r="IJ69" s="426" t="s">
        <v>824</v>
      </c>
      <c r="IK69" s="426" t="s">
        <v>874</v>
      </c>
      <c r="IL69" s="425" t="s">
        <v>823</v>
      </c>
      <c r="IM69" s="426" t="s">
        <v>824</v>
      </c>
      <c r="IN69" s="426" t="s">
        <v>874</v>
      </c>
      <c r="IO69" s="425" t="s">
        <v>823</v>
      </c>
      <c r="IP69" s="426" t="s">
        <v>824</v>
      </c>
      <c r="IQ69" s="426" t="s">
        <v>874</v>
      </c>
      <c r="IR69" s="425" t="s">
        <v>823</v>
      </c>
      <c r="IS69" s="426" t="s">
        <v>824</v>
      </c>
      <c r="IT69" s="425" t="s">
        <v>825</v>
      </c>
    </row>
    <row r="70" spans="1:254" s="194" customFormat="1" x14ac:dyDescent="0.25">
      <c r="A70" s="194">
        <v>1</v>
      </c>
      <c r="B70" s="213">
        <f>+Menu!$D$6</f>
        <v>0</v>
      </c>
      <c r="C70" s="214" t="str">
        <f>+Menu!$B9</f>
        <v/>
      </c>
      <c r="D70" s="215"/>
      <c r="E70" s="427" t="e">
        <f>+'TB-11'!D16</f>
        <v>#N/A</v>
      </c>
      <c r="F70" s="409">
        <f>+'TB-11'!G16</f>
        <v>0</v>
      </c>
      <c r="G70" s="409">
        <f>+'TB-11'!H16</f>
        <v>0</v>
      </c>
      <c r="H70" s="410">
        <f>+G70+F70</f>
        <v>0</v>
      </c>
      <c r="I70" s="411">
        <f>+'TB-11'!I16</f>
        <v>0</v>
      </c>
      <c r="J70" s="411">
        <f>+'TB-11'!J16</f>
        <v>0</v>
      </c>
      <c r="K70" s="412">
        <f>+J70+I70</f>
        <v>0</v>
      </c>
      <c r="L70" s="409">
        <f>+'TB-11'!K16</f>
        <v>0</v>
      </c>
      <c r="M70" s="409">
        <f>+'TB-11'!L16</f>
        <v>0</v>
      </c>
      <c r="N70" s="410">
        <f>+M70+L70</f>
        <v>0</v>
      </c>
      <c r="O70" s="409">
        <f>+'TB-11'!M16</f>
        <v>0</v>
      </c>
      <c r="P70" s="409">
        <f>+'TB-11'!N16</f>
        <v>0</v>
      </c>
      <c r="Q70" s="410">
        <f>+P70+O70</f>
        <v>0</v>
      </c>
      <c r="R70" s="409">
        <f>+'TB-11'!O16</f>
        <v>0</v>
      </c>
      <c r="S70" s="409">
        <f>+'TB-11'!P16</f>
        <v>0</v>
      </c>
      <c r="T70" s="410">
        <f>+S70+R70</f>
        <v>0</v>
      </c>
      <c r="U70" s="409">
        <f>+'TB-11'!Q16</f>
        <v>0</v>
      </c>
      <c r="V70" s="409">
        <f>+'TB-11'!R16</f>
        <v>0</v>
      </c>
      <c r="W70" s="410">
        <f>+V70+U70</f>
        <v>0</v>
      </c>
      <c r="X70" s="409">
        <f>+'TB-11'!S16</f>
        <v>0</v>
      </c>
      <c r="Y70" s="409">
        <f>+'TB-11'!T16</f>
        <v>0</v>
      </c>
      <c r="Z70" s="410">
        <f>+Y70+X70</f>
        <v>0</v>
      </c>
      <c r="AA70" s="428">
        <f t="shared" ref="AA70:AB94" si="49">+F70+I70+L70+O70+R70+U70+X70</f>
        <v>0</v>
      </c>
      <c r="AB70" s="428">
        <f t="shared" si="49"/>
        <v>0</v>
      </c>
      <c r="AC70" s="219">
        <f>+AB70+AA70</f>
        <v>0</v>
      </c>
      <c r="AD70" s="427" t="e">
        <f>'TB-11'!D17</f>
        <v>#N/A</v>
      </c>
      <c r="AE70" s="409">
        <f>'TB-11'!G17</f>
        <v>0</v>
      </c>
      <c r="AF70" s="409">
        <f>'TB-11'!H17</f>
        <v>0</v>
      </c>
      <c r="AG70" s="410">
        <f>+AF70+AE70</f>
        <v>0</v>
      </c>
      <c r="AH70" s="409">
        <f>'TB-11'!I17</f>
        <v>0</v>
      </c>
      <c r="AI70" s="409">
        <f>'TB-11'!J17</f>
        <v>0</v>
      </c>
      <c r="AJ70" s="412">
        <f>+AI70+AH70</f>
        <v>0</v>
      </c>
      <c r="AK70" s="409">
        <f>'TB-11'!K17</f>
        <v>0</v>
      </c>
      <c r="AL70" s="409">
        <f>'TB-11'!L17</f>
        <v>0</v>
      </c>
      <c r="AM70" s="410">
        <f>+AL70+AK70</f>
        <v>0</v>
      </c>
      <c r="AN70" s="409">
        <f>'TB-11'!M17</f>
        <v>0</v>
      </c>
      <c r="AO70" s="409">
        <f>'TB-11'!N17</f>
        <v>0</v>
      </c>
      <c r="AP70" s="410">
        <f>+AO70+AN70</f>
        <v>0</v>
      </c>
      <c r="AQ70" s="409">
        <f>'TB-11'!O17</f>
        <v>0</v>
      </c>
      <c r="AR70" s="409">
        <f>'TB-11'!P17</f>
        <v>0</v>
      </c>
      <c r="AS70" s="410">
        <f>+AR70+AQ70</f>
        <v>0</v>
      </c>
      <c r="AT70" s="409">
        <f>'TB-11'!Q17</f>
        <v>0</v>
      </c>
      <c r="AU70" s="409">
        <f>'TB-11'!R17</f>
        <v>0</v>
      </c>
      <c r="AV70" s="410">
        <f>+AU70+AT70</f>
        <v>0</v>
      </c>
      <c r="AW70" s="409">
        <f>'TB-11'!S17</f>
        <v>0</v>
      </c>
      <c r="AX70" s="409">
        <f>'TB-11'!T17</f>
        <v>0</v>
      </c>
      <c r="AY70" s="410">
        <f>+AX70+AW70</f>
        <v>0</v>
      </c>
      <c r="AZ70" s="428">
        <f t="shared" ref="AZ70:BA94" si="50">+AE70+AH70+AK70+AN70+AQ70+AT70+AW70</f>
        <v>0</v>
      </c>
      <c r="BA70" s="428">
        <f t="shared" si="50"/>
        <v>0</v>
      </c>
      <c r="BB70" s="219">
        <f>+BA70+AZ70</f>
        <v>0</v>
      </c>
      <c r="BC70" s="429" t="e">
        <f>'TB-11'!D18</f>
        <v>#N/A</v>
      </c>
      <c r="BD70" s="409">
        <f>'TB-11'!G18</f>
        <v>0</v>
      </c>
      <c r="BE70" s="409">
        <f>'TB-11'!H18</f>
        <v>0</v>
      </c>
      <c r="BF70" s="410">
        <f>+BE70+BD70</f>
        <v>0</v>
      </c>
      <c r="BG70" s="409">
        <f>'TB-11'!I18</f>
        <v>0</v>
      </c>
      <c r="BH70" s="409">
        <f>'TB-11'!J18</f>
        <v>0</v>
      </c>
      <c r="BI70" s="412">
        <f>+BH70+BG70</f>
        <v>0</v>
      </c>
      <c r="BJ70" s="409">
        <f>'TB-11'!K18</f>
        <v>0</v>
      </c>
      <c r="BK70" s="409">
        <f>'TB-11'!L18</f>
        <v>0</v>
      </c>
      <c r="BL70" s="410">
        <f>+BK70+BJ70</f>
        <v>0</v>
      </c>
      <c r="BM70" s="409">
        <f>'TB-11'!M18</f>
        <v>0</v>
      </c>
      <c r="BN70" s="409">
        <f>'TB-11'!N18</f>
        <v>0</v>
      </c>
      <c r="BO70" s="410">
        <f>+BN70+BM70</f>
        <v>0</v>
      </c>
      <c r="BP70" s="409">
        <f>'TB-11'!O18</f>
        <v>0</v>
      </c>
      <c r="BQ70" s="409">
        <f>'TB-11'!P18</f>
        <v>0</v>
      </c>
      <c r="BR70" s="410">
        <f>+BQ70+BP70</f>
        <v>0</v>
      </c>
      <c r="BS70" s="409">
        <f>'TB-11'!Q18</f>
        <v>0</v>
      </c>
      <c r="BT70" s="409">
        <f>'TB-11'!R18</f>
        <v>0</v>
      </c>
      <c r="BU70" s="410">
        <f>+BT70+BS70</f>
        <v>0</v>
      </c>
      <c r="BV70" s="409">
        <f>'TB-11'!S18</f>
        <v>0</v>
      </c>
      <c r="BW70" s="409">
        <f>'TB-11'!T18</f>
        <v>0</v>
      </c>
      <c r="BX70" s="410">
        <f>+BW70+BV70</f>
        <v>0</v>
      </c>
      <c r="BY70" s="428">
        <f t="shared" ref="BY70:BZ94" si="51">+BD70+BG70+BJ70+BM70+BP70+BS70+BV70</f>
        <v>0</v>
      </c>
      <c r="BZ70" s="428">
        <f t="shared" si="51"/>
        <v>0</v>
      </c>
      <c r="CA70" s="219">
        <f>+BZ70+BY70</f>
        <v>0</v>
      </c>
      <c r="CB70" s="429" t="e">
        <f>'TB-11'!D19</f>
        <v>#N/A</v>
      </c>
      <c r="CC70" s="409">
        <f>'TB-11'!G19</f>
        <v>0</v>
      </c>
      <c r="CD70" s="409">
        <f>'TB-11'!H19</f>
        <v>0</v>
      </c>
      <c r="CE70" s="410">
        <f>+CD70+CC70</f>
        <v>0</v>
      </c>
      <c r="CF70" s="411">
        <f>'TB-11'!I19</f>
        <v>0</v>
      </c>
      <c r="CG70" s="411">
        <f>'TB-11'!J19</f>
        <v>0</v>
      </c>
      <c r="CH70" s="412">
        <f>+CG70+CF70</f>
        <v>0</v>
      </c>
      <c r="CI70" s="409">
        <f>'TB-11'!K19</f>
        <v>0</v>
      </c>
      <c r="CJ70" s="409">
        <f>'TB-11'!L19</f>
        <v>0</v>
      </c>
      <c r="CK70" s="410">
        <f>+CJ70+CI70</f>
        <v>0</v>
      </c>
      <c r="CL70" s="409">
        <f>'TB-11'!M19</f>
        <v>0</v>
      </c>
      <c r="CM70" s="409">
        <f>'TB-11'!N19</f>
        <v>0</v>
      </c>
      <c r="CN70" s="410">
        <f>+CM70+CL70</f>
        <v>0</v>
      </c>
      <c r="CO70" s="409">
        <f>'TB-11'!O19</f>
        <v>0</v>
      </c>
      <c r="CP70" s="409">
        <f>'TB-11'!P19</f>
        <v>0</v>
      </c>
      <c r="CQ70" s="410">
        <f>+CP70+CO70</f>
        <v>0</v>
      </c>
      <c r="CR70" s="409">
        <f>'TB-11'!Q19</f>
        <v>0</v>
      </c>
      <c r="CS70" s="409">
        <f>'TB-11'!R19</f>
        <v>0</v>
      </c>
      <c r="CT70" s="410">
        <f>+CS70+CR70</f>
        <v>0</v>
      </c>
      <c r="CU70" s="409">
        <f>'TB-11'!S19</f>
        <v>0</v>
      </c>
      <c r="CV70" s="409">
        <f>'TB-11'!T19</f>
        <v>0</v>
      </c>
      <c r="CW70" s="410">
        <f>+CV70+CU70</f>
        <v>0</v>
      </c>
      <c r="CX70" s="428">
        <f t="shared" ref="CX70:CY94" si="52">+CC70+CF70+CI70+CL70+CO70+CR70+CU70</f>
        <v>0</v>
      </c>
      <c r="CY70" s="428">
        <f t="shared" si="52"/>
        <v>0</v>
      </c>
      <c r="CZ70" s="219">
        <f>+CY70+CX70</f>
        <v>0</v>
      </c>
      <c r="DA70" s="429" t="e">
        <f>'TB-11'!D20</f>
        <v>#N/A</v>
      </c>
      <c r="DB70" s="409">
        <f>'TB-11'!G20</f>
        <v>0</v>
      </c>
      <c r="DC70" s="409">
        <f>'TB-11'!H20</f>
        <v>0</v>
      </c>
      <c r="DD70" s="410">
        <f>+DC70+DB70</f>
        <v>0</v>
      </c>
      <c r="DE70" s="409">
        <f>'TB-11'!I20</f>
        <v>0</v>
      </c>
      <c r="DF70" s="409">
        <f>'TB-11'!J20</f>
        <v>0</v>
      </c>
      <c r="DG70" s="412">
        <f>+DF70+DE70</f>
        <v>0</v>
      </c>
      <c r="DH70" s="409">
        <f>'TB-11'!K20</f>
        <v>0</v>
      </c>
      <c r="DI70" s="409">
        <f>'TB-11'!L20</f>
        <v>0</v>
      </c>
      <c r="DJ70" s="410">
        <f>+DI70+DH70</f>
        <v>0</v>
      </c>
      <c r="DK70" s="409">
        <f>'TB-11'!M20</f>
        <v>0</v>
      </c>
      <c r="DL70" s="409">
        <f>'TB-11'!N20</f>
        <v>0</v>
      </c>
      <c r="DM70" s="410">
        <f>+DL70+DK70</f>
        <v>0</v>
      </c>
      <c r="DN70" s="409">
        <f>'TB-11'!O20</f>
        <v>0</v>
      </c>
      <c r="DO70" s="409">
        <f>'TB-11'!P20</f>
        <v>0</v>
      </c>
      <c r="DP70" s="410">
        <f>+DO70+DN70</f>
        <v>0</v>
      </c>
      <c r="DQ70" s="409">
        <f>'TB-11'!Q20</f>
        <v>0</v>
      </c>
      <c r="DR70" s="409">
        <f>'TB-11'!R20</f>
        <v>0</v>
      </c>
      <c r="DS70" s="410">
        <f>+DR70+DQ70</f>
        <v>0</v>
      </c>
      <c r="DT70" s="409">
        <f>'TB-11'!S20</f>
        <v>0</v>
      </c>
      <c r="DU70" s="409">
        <f>'TB-11'!T20</f>
        <v>0</v>
      </c>
      <c r="DV70" s="410">
        <f>+DU70+DT70</f>
        <v>0</v>
      </c>
      <c r="DW70" s="428">
        <f t="shared" ref="DW70:DX94" si="53">+DB70+DE70+DH70+DK70+DN70+DQ70+DT70</f>
        <v>0</v>
      </c>
      <c r="DX70" s="428">
        <f t="shared" si="53"/>
        <v>0</v>
      </c>
      <c r="DY70" s="219">
        <f>+DX70+DW70</f>
        <v>0</v>
      </c>
      <c r="DZ70" s="427" t="e">
        <f>'TB-11'!D24</f>
        <v>#N/A</v>
      </c>
      <c r="EA70" s="409">
        <f>'TB-11'!G24</f>
        <v>0</v>
      </c>
      <c r="EB70" s="409">
        <f>'TB-11'!H24</f>
        <v>0</v>
      </c>
      <c r="EC70" s="412">
        <f>+EB70+EA70</f>
        <v>0</v>
      </c>
      <c r="ED70" s="409">
        <f>'TB-11'!I24</f>
        <v>0</v>
      </c>
      <c r="EE70" s="409">
        <f>'TB-11'!J24</f>
        <v>0</v>
      </c>
      <c r="EF70" s="412">
        <f>+EE70+ED70</f>
        <v>0</v>
      </c>
      <c r="EG70" s="409">
        <f>'TB-11'!K24</f>
        <v>0</v>
      </c>
      <c r="EH70" s="409">
        <f>'TB-11'!L24</f>
        <v>0</v>
      </c>
      <c r="EI70" s="410">
        <f>+EH70+EG70</f>
        <v>0</v>
      </c>
      <c r="EJ70" s="409">
        <f>'TB-11'!M24</f>
        <v>0</v>
      </c>
      <c r="EK70" s="409">
        <f>'TB-11'!N24</f>
        <v>0</v>
      </c>
      <c r="EL70" s="410">
        <f>+EK70+EJ70</f>
        <v>0</v>
      </c>
      <c r="EM70" s="409">
        <f>'TB-11'!O24</f>
        <v>0</v>
      </c>
      <c r="EN70" s="409">
        <f>'TB-11'!P24</f>
        <v>0</v>
      </c>
      <c r="EO70" s="410">
        <f>+EN70+EM70</f>
        <v>0</v>
      </c>
      <c r="EP70" s="409">
        <f>'TB-11'!Q24</f>
        <v>0</v>
      </c>
      <c r="EQ70" s="409">
        <f>'TB-11'!R24</f>
        <v>0</v>
      </c>
      <c r="ER70" s="410">
        <f>+EQ70+EP70</f>
        <v>0</v>
      </c>
      <c r="ES70" s="409">
        <f>'TB-11'!S24</f>
        <v>0</v>
      </c>
      <c r="ET70" s="409">
        <f>'TB-11'!T24</f>
        <v>0</v>
      </c>
      <c r="EU70" s="410">
        <f>+ET70+ES70</f>
        <v>0</v>
      </c>
      <c r="EV70" s="428">
        <f>+EA70+ED70+EG70+EJ70+EM70+EP70+ES70</f>
        <v>0</v>
      </c>
      <c r="EW70" s="428">
        <f>+EB70+EE70+EH70+EK70+EN70+EQ70+ET70</f>
        <v>0</v>
      </c>
      <c r="EX70" s="219">
        <f>+EW70+EV70</f>
        <v>0</v>
      </c>
      <c r="EY70" s="429" t="e">
        <f>'TB-11'!D25</f>
        <v>#N/A</v>
      </c>
      <c r="EZ70" s="409">
        <f>'TB-11'!G25</f>
        <v>0</v>
      </c>
      <c r="FA70" s="409">
        <f>'TB-11'!H25</f>
        <v>0</v>
      </c>
      <c r="FB70" s="412">
        <f>+FA70+EZ70</f>
        <v>0</v>
      </c>
      <c r="FC70" s="409">
        <f>'TB-11'!I25</f>
        <v>0</v>
      </c>
      <c r="FD70" s="409">
        <f>'TB-11'!J25</f>
        <v>0</v>
      </c>
      <c r="FE70" s="412">
        <f>+FD70+FC70</f>
        <v>0</v>
      </c>
      <c r="FF70" s="409">
        <f>'TB-11'!K25</f>
        <v>0</v>
      </c>
      <c r="FG70" s="409">
        <f>'TB-11'!L25</f>
        <v>0</v>
      </c>
      <c r="FH70" s="410">
        <f>+FG70+FF70</f>
        <v>0</v>
      </c>
      <c r="FI70" s="409">
        <f>'TB-11'!M25</f>
        <v>0</v>
      </c>
      <c r="FJ70" s="409">
        <f>'TB-11'!N25</f>
        <v>0</v>
      </c>
      <c r="FK70" s="410">
        <f>+FJ70+FI70</f>
        <v>0</v>
      </c>
      <c r="FL70" s="409">
        <f>'TB-11'!O25</f>
        <v>0</v>
      </c>
      <c r="FM70" s="409">
        <f>'TB-11'!P25</f>
        <v>0</v>
      </c>
      <c r="FN70" s="410">
        <f>+FM70+FL70</f>
        <v>0</v>
      </c>
      <c r="FO70" s="409">
        <f>'TB-11'!Q25</f>
        <v>0</v>
      </c>
      <c r="FP70" s="409">
        <f>'TB-11'!R25</f>
        <v>0</v>
      </c>
      <c r="FQ70" s="410">
        <f>+FP70+FO70</f>
        <v>0</v>
      </c>
      <c r="FR70" s="409">
        <f>'TB-11'!S25</f>
        <v>0</v>
      </c>
      <c r="FS70" s="409">
        <f>'TB-11'!T25</f>
        <v>0</v>
      </c>
      <c r="FT70" s="410">
        <f>+FS70+FR70</f>
        <v>0</v>
      </c>
      <c r="FU70" s="428">
        <f>+EZ70+FC70+FF70+FI70+FL70+FO70+FR70</f>
        <v>0</v>
      </c>
      <c r="FV70" s="428">
        <f>+FA70+FD70+FG70+FJ70+FM70+FP70+FS70</f>
        <v>0</v>
      </c>
      <c r="FW70" s="219">
        <f>+FV70+FU70</f>
        <v>0</v>
      </c>
      <c r="FX70" s="429" t="e">
        <f>'TB-11'!D26</f>
        <v>#N/A</v>
      </c>
      <c r="FY70" s="409">
        <f>'TB-11'!G26</f>
        <v>0</v>
      </c>
      <c r="FZ70" s="409">
        <f>'TB-11'!H26</f>
        <v>0</v>
      </c>
      <c r="GA70" s="412">
        <f>+FZ70+FY70</f>
        <v>0</v>
      </c>
      <c r="GB70" s="409">
        <f>'TB-11'!I26</f>
        <v>0</v>
      </c>
      <c r="GC70" s="409">
        <f>'TB-11'!J26</f>
        <v>0</v>
      </c>
      <c r="GD70" s="412">
        <f>+GC70+GB70</f>
        <v>0</v>
      </c>
      <c r="GE70" s="409">
        <f>'TB-11'!K26</f>
        <v>0</v>
      </c>
      <c r="GF70" s="409">
        <f>'TB-11'!L26</f>
        <v>0</v>
      </c>
      <c r="GG70" s="410">
        <f>+GF70+GE70</f>
        <v>0</v>
      </c>
      <c r="GH70" s="409">
        <f>'TB-11'!M26</f>
        <v>0</v>
      </c>
      <c r="GI70" s="409">
        <f>'TB-11'!N26</f>
        <v>0</v>
      </c>
      <c r="GJ70" s="410">
        <f>+GI70+GH70</f>
        <v>0</v>
      </c>
      <c r="GK70" s="409">
        <f>'TB-11'!O26</f>
        <v>0</v>
      </c>
      <c r="GL70" s="409">
        <f>'TB-11'!P26</f>
        <v>0</v>
      </c>
      <c r="GM70" s="410">
        <f>+GL70+GK70</f>
        <v>0</v>
      </c>
      <c r="GN70" s="409">
        <f>'TB-11'!Q26</f>
        <v>0</v>
      </c>
      <c r="GO70" s="409">
        <f>'TB-11'!R26</f>
        <v>0</v>
      </c>
      <c r="GP70" s="410">
        <f>+GO70+GN70</f>
        <v>0</v>
      </c>
      <c r="GQ70" s="409">
        <f>'TB-11'!S26</f>
        <v>0</v>
      </c>
      <c r="GR70" s="409">
        <f>'TB-11'!T26</f>
        <v>0</v>
      </c>
      <c r="GS70" s="410">
        <f>+GR70+GQ70</f>
        <v>0</v>
      </c>
      <c r="GT70" s="428">
        <f>+FY70+GB70+GE70+GH70+GK70+GN70+GQ70</f>
        <v>0</v>
      </c>
      <c r="GU70" s="428">
        <f>+FZ70+GC70+GF70+GI70+GL70+GO70+GR70</f>
        <v>0</v>
      </c>
      <c r="GV70" s="219">
        <f>+GU70+GT70</f>
        <v>0</v>
      </c>
      <c r="GW70" s="429" t="e">
        <f>'TB-11'!D27</f>
        <v>#N/A</v>
      </c>
      <c r="GX70" s="409">
        <f>'TB-11'!G27</f>
        <v>0</v>
      </c>
      <c r="GY70" s="409">
        <f>'TB-11'!H27</f>
        <v>0</v>
      </c>
      <c r="GZ70" s="412">
        <f>+GY70+GX70</f>
        <v>0</v>
      </c>
      <c r="HA70" s="409">
        <f>'TB-11'!I27</f>
        <v>0</v>
      </c>
      <c r="HB70" s="409">
        <f>'TB-11'!J27</f>
        <v>0</v>
      </c>
      <c r="HC70" s="412">
        <f>+HB70+HA70</f>
        <v>0</v>
      </c>
      <c r="HD70" s="409">
        <f>'TB-11'!K27</f>
        <v>0</v>
      </c>
      <c r="HE70" s="409">
        <f>'TB-11'!L27</f>
        <v>0</v>
      </c>
      <c r="HF70" s="410">
        <f>+HE70+HD70</f>
        <v>0</v>
      </c>
      <c r="HG70" s="409">
        <f>'TB-11'!M27</f>
        <v>0</v>
      </c>
      <c r="HH70" s="409">
        <f>'TB-11'!N27</f>
        <v>0</v>
      </c>
      <c r="HI70" s="410">
        <f>+HH70+HG70</f>
        <v>0</v>
      </c>
      <c r="HJ70" s="409">
        <f>'TB-11'!O27</f>
        <v>0</v>
      </c>
      <c r="HK70" s="409">
        <f>'TB-11'!P27</f>
        <v>0</v>
      </c>
      <c r="HL70" s="410">
        <f>+HK70+HJ70</f>
        <v>0</v>
      </c>
      <c r="HM70" s="409">
        <f>'TB-11'!Q27</f>
        <v>0</v>
      </c>
      <c r="HN70" s="409">
        <f>'TB-11'!R27</f>
        <v>0</v>
      </c>
      <c r="HO70" s="410">
        <f>+HN70+HM70</f>
        <v>0</v>
      </c>
      <c r="HP70" s="409">
        <f>'TB-11'!S27</f>
        <v>0</v>
      </c>
      <c r="HQ70" s="409">
        <f>'TB-11'!T27</f>
        <v>0</v>
      </c>
      <c r="HR70" s="410">
        <f>+HQ70+HP70</f>
        <v>0</v>
      </c>
      <c r="HS70" s="428">
        <f>+GX70+HA70+HD70+HG70+HJ70+HM70+HP70</f>
        <v>0</v>
      </c>
      <c r="HT70" s="428">
        <f>+GY70+HB70+HE70+HH70+HK70+HN70+HQ70</f>
        <v>0</v>
      </c>
      <c r="HU70" s="428">
        <f>+HT70+HS70</f>
        <v>0</v>
      </c>
      <c r="HV70" s="429" t="e">
        <f>'TB-11'!D28</f>
        <v>#N/A</v>
      </c>
      <c r="HW70" s="409">
        <f>'TB-11'!G28</f>
        <v>0</v>
      </c>
      <c r="HX70" s="409">
        <f>'TB-11'!H28</f>
        <v>0</v>
      </c>
      <c r="HY70" s="412">
        <f>+HX70+HW70</f>
        <v>0</v>
      </c>
      <c r="HZ70" s="409">
        <f>'TB-11'!I28</f>
        <v>0</v>
      </c>
      <c r="IA70" s="409">
        <f>'TB-11'!J28</f>
        <v>0</v>
      </c>
      <c r="IB70" s="412">
        <f>+IA70+HZ70</f>
        <v>0</v>
      </c>
      <c r="IC70" s="409">
        <f>'TB-11'!K28</f>
        <v>0</v>
      </c>
      <c r="ID70" s="409">
        <f>'TB-11'!L28</f>
        <v>0</v>
      </c>
      <c r="IE70" s="410">
        <f>+ID70+IC70</f>
        <v>0</v>
      </c>
      <c r="IF70" s="409">
        <f>'TB-11'!M28</f>
        <v>0</v>
      </c>
      <c r="IG70" s="409">
        <f>'TB-11'!N28</f>
        <v>0</v>
      </c>
      <c r="IH70" s="410">
        <f>+IG70+IF70</f>
        <v>0</v>
      </c>
      <c r="II70" s="409">
        <f>'TB-11'!O28</f>
        <v>0</v>
      </c>
      <c r="IJ70" s="409">
        <f>'TB-11'!P28</f>
        <v>0</v>
      </c>
      <c r="IK70" s="410">
        <f>+IJ70+II70</f>
        <v>0</v>
      </c>
      <c r="IL70" s="409">
        <f>'TB-11'!Q28</f>
        <v>0</v>
      </c>
      <c r="IM70" s="409">
        <f>'TB-11'!R28</f>
        <v>0</v>
      </c>
      <c r="IN70" s="410">
        <f>+IM70+IL70</f>
        <v>0</v>
      </c>
      <c r="IO70" s="409">
        <f>'TB-11'!S28</f>
        <v>0</v>
      </c>
      <c r="IP70" s="409">
        <f>'TB-11'!T28</f>
        <v>0</v>
      </c>
      <c r="IQ70" s="410">
        <f>+IP70+IO70</f>
        <v>0</v>
      </c>
      <c r="IR70" s="428">
        <f>+HW70+HZ70+IC70+IF70+II70+IL70+IO70</f>
        <v>0</v>
      </c>
      <c r="IS70" s="428">
        <f>+HX70+IA70+ID70+IG70+IJ70+IM70+IP70</f>
        <v>0</v>
      </c>
      <c r="IT70" s="428">
        <f t="shared" ref="IT70:IT94" si="54">+IS70+IR70</f>
        <v>0</v>
      </c>
    </row>
    <row r="71" spans="1:254" s="194" customFormat="1" x14ac:dyDescent="0.25">
      <c r="A71" s="194">
        <v>2</v>
      </c>
      <c r="B71" s="213">
        <f>+Menu!$D$6</f>
        <v>0</v>
      </c>
      <c r="C71" s="214" t="str">
        <f>+Menu!$B10</f>
        <v/>
      </c>
      <c r="D71" s="215"/>
      <c r="E71" s="427" t="e">
        <f>'TB-11'!D84</f>
        <v>#N/A</v>
      </c>
      <c r="F71" s="409">
        <f>'TB-11'!G84</f>
        <v>0</v>
      </c>
      <c r="G71" s="409">
        <f>'TB-11'!H84</f>
        <v>0</v>
      </c>
      <c r="H71" s="410">
        <f t="shared" ref="H71:H94" si="55">+G71+F71</f>
        <v>0</v>
      </c>
      <c r="I71" s="411">
        <f>'TB-11'!I84</f>
        <v>0</v>
      </c>
      <c r="J71" s="411">
        <f>'TB-11'!J84</f>
        <v>0</v>
      </c>
      <c r="K71" s="412">
        <f t="shared" ref="K71:K94" si="56">+J71+I71</f>
        <v>0</v>
      </c>
      <c r="L71" s="409">
        <f>'TB-11'!K84</f>
        <v>0</v>
      </c>
      <c r="M71" s="409">
        <f>'TB-11'!L84</f>
        <v>0</v>
      </c>
      <c r="N71" s="410">
        <f t="shared" ref="N71:N94" si="57">+M71+L71</f>
        <v>0</v>
      </c>
      <c r="O71" s="409">
        <f>'TB-11'!M84</f>
        <v>0</v>
      </c>
      <c r="P71" s="409">
        <f>'TB-11'!N84</f>
        <v>0</v>
      </c>
      <c r="Q71" s="410">
        <f t="shared" ref="Q71:Q94" si="58">+P71+O71</f>
        <v>0</v>
      </c>
      <c r="R71" s="409">
        <f>'TB-11'!O84</f>
        <v>0</v>
      </c>
      <c r="S71" s="409">
        <f>'TB-11'!P84</f>
        <v>0</v>
      </c>
      <c r="T71" s="410">
        <f t="shared" ref="T71:T94" si="59">+S71+R71</f>
        <v>0</v>
      </c>
      <c r="U71" s="409">
        <f>'TB-11'!Q84</f>
        <v>0</v>
      </c>
      <c r="V71" s="409">
        <f>'TB-11'!R84</f>
        <v>0</v>
      </c>
      <c r="W71" s="410">
        <f t="shared" ref="W71:W94" si="60">+V71+U71</f>
        <v>0</v>
      </c>
      <c r="X71" s="409">
        <f>'TB-11'!S84</f>
        <v>0</v>
      </c>
      <c r="Y71" s="409">
        <f>'TB-11'!T84</f>
        <v>0</v>
      </c>
      <c r="Z71" s="410">
        <f t="shared" ref="Z71:Z94" si="61">+Y71+X71</f>
        <v>0</v>
      </c>
      <c r="AA71" s="428">
        <f t="shared" si="49"/>
        <v>0</v>
      </c>
      <c r="AB71" s="428">
        <f t="shared" si="49"/>
        <v>0</v>
      </c>
      <c r="AC71" s="219">
        <f t="shared" ref="AC71:AC94" si="62">+AB71+AA71</f>
        <v>0</v>
      </c>
      <c r="AD71" s="427" t="e">
        <f>'TB-11'!D85</f>
        <v>#N/A</v>
      </c>
      <c r="AE71" s="409">
        <f>'TB-11'!G85</f>
        <v>0</v>
      </c>
      <c r="AF71" s="409">
        <f>'TB-11'!H85</f>
        <v>0</v>
      </c>
      <c r="AG71" s="410">
        <f t="shared" ref="AG71:AG94" si="63">+AF71+AE71</f>
        <v>0</v>
      </c>
      <c r="AH71" s="409">
        <f>'TB-11'!I85</f>
        <v>0</v>
      </c>
      <c r="AI71" s="409">
        <f>'TB-11'!J85</f>
        <v>0</v>
      </c>
      <c r="AJ71" s="412">
        <f t="shared" ref="AJ71:AJ94" si="64">+AI71+AH71</f>
        <v>0</v>
      </c>
      <c r="AK71" s="409">
        <f>'TB-11'!K85</f>
        <v>0</v>
      </c>
      <c r="AL71" s="409">
        <f>'TB-11'!L85</f>
        <v>0</v>
      </c>
      <c r="AM71" s="410">
        <f t="shared" ref="AM71:AM94" si="65">+AL71+AK71</f>
        <v>0</v>
      </c>
      <c r="AN71" s="409">
        <f>'TB-11'!M85</f>
        <v>0</v>
      </c>
      <c r="AO71" s="409">
        <f>'TB-11'!N85</f>
        <v>0</v>
      </c>
      <c r="AP71" s="410">
        <f t="shared" ref="AP71:AP94" si="66">+AO71+AN71</f>
        <v>0</v>
      </c>
      <c r="AQ71" s="409">
        <f>'TB-11'!O85</f>
        <v>0</v>
      </c>
      <c r="AR71" s="409">
        <f>'TB-11'!P85</f>
        <v>0</v>
      </c>
      <c r="AS71" s="410">
        <f t="shared" ref="AS71:AS94" si="67">+AR71+AQ71</f>
        <v>0</v>
      </c>
      <c r="AT71" s="409">
        <f>'TB-11'!Q85</f>
        <v>0</v>
      </c>
      <c r="AU71" s="409">
        <f>'TB-11'!R85</f>
        <v>0</v>
      </c>
      <c r="AV71" s="410">
        <f t="shared" ref="AV71:AV94" si="68">+AU71+AT71</f>
        <v>0</v>
      </c>
      <c r="AW71" s="409">
        <f>'TB-11'!S85</f>
        <v>0</v>
      </c>
      <c r="AX71" s="409">
        <f>'TB-11'!T85</f>
        <v>0</v>
      </c>
      <c r="AY71" s="410">
        <f t="shared" ref="AY71:AY94" si="69">+AX71+AW71</f>
        <v>0</v>
      </c>
      <c r="AZ71" s="428">
        <f t="shared" si="50"/>
        <v>0</v>
      </c>
      <c r="BA71" s="428">
        <f t="shared" si="50"/>
        <v>0</v>
      </c>
      <c r="BB71" s="219">
        <f t="shared" ref="BB71:BB94" si="70">+BA71+AZ71</f>
        <v>0</v>
      </c>
      <c r="BC71" s="429" t="e">
        <f>'TB-11'!D86</f>
        <v>#N/A</v>
      </c>
      <c r="BD71" s="409">
        <f>'TB-11'!G86</f>
        <v>0</v>
      </c>
      <c r="BE71" s="409">
        <f>'TB-11'!H86</f>
        <v>0</v>
      </c>
      <c r="BF71" s="410">
        <f t="shared" ref="BF71:BF94" si="71">+BE71+BD71</f>
        <v>0</v>
      </c>
      <c r="BG71" s="409">
        <f>'TB-11'!I86</f>
        <v>0</v>
      </c>
      <c r="BH71" s="409">
        <f>'TB-11'!J86</f>
        <v>0</v>
      </c>
      <c r="BI71" s="412">
        <f t="shared" ref="BI71:BI94" si="72">+BH71+BG71</f>
        <v>0</v>
      </c>
      <c r="BJ71" s="409">
        <f>'TB-11'!K86</f>
        <v>0</v>
      </c>
      <c r="BK71" s="409">
        <f>'TB-11'!L86</f>
        <v>0</v>
      </c>
      <c r="BL71" s="410">
        <f t="shared" ref="BL71:BL94" si="73">+BK71+BJ71</f>
        <v>0</v>
      </c>
      <c r="BM71" s="409">
        <f>'TB-11'!M86</f>
        <v>0</v>
      </c>
      <c r="BN71" s="409">
        <f>'TB-11'!N86</f>
        <v>0</v>
      </c>
      <c r="BO71" s="410">
        <f t="shared" ref="BO71:BO94" si="74">+BN71+BM71</f>
        <v>0</v>
      </c>
      <c r="BP71" s="409">
        <f>'TB-11'!O86</f>
        <v>0</v>
      </c>
      <c r="BQ71" s="409">
        <f>'TB-11'!P86</f>
        <v>0</v>
      </c>
      <c r="BR71" s="410">
        <f t="shared" ref="BR71:BR94" si="75">+BQ71+BP71</f>
        <v>0</v>
      </c>
      <c r="BS71" s="409">
        <f>'TB-11'!Q86</f>
        <v>0</v>
      </c>
      <c r="BT71" s="409">
        <f>'TB-11'!R86</f>
        <v>0</v>
      </c>
      <c r="BU71" s="410">
        <f t="shared" ref="BU71:BU94" si="76">+BT71+BS71</f>
        <v>0</v>
      </c>
      <c r="BV71" s="409">
        <f>'TB-11'!S86</f>
        <v>0</v>
      </c>
      <c r="BW71" s="409">
        <f>'TB-11'!T86</f>
        <v>0</v>
      </c>
      <c r="BX71" s="410">
        <f t="shared" ref="BX71:BX94" si="77">+BW71+BV71</f>
        <v>0</v>
      </c>
      <c r="BY71" s="428">
        <f t="shared" si="51"/>
        <v>0</v>
      </c>
      <c r="BZ71" s="428">
        <f t="shared" si="51"/>
        <v>0</v>
      </c>
      <c r="CA71" s="219">
        <f t="shared" ref="CA71:CA94" si="78">+BZ71+BY71</f>
        <v>0</v>
      </c>
      <c r="CB71" s="429" t="e">
        <f>'TB-11'!D87</f>
        <v>#N/A</v>
      </c>
      <c r="CC71" s="409">
        <f>'TB-11'!G87</f>
        <v>0</v>
      </c>
      <c r="CD71" s="409">
        <f>'TB-11'!H87</f>
        <v>0</v>
      </c>
      <c r="CE71" s="410">
        <f t="shared" ref="CE71:CE94" si="79">+CD71+CC71</f>
        <v>0</v>
      </c>
      <c r="CF71" s="411">
        <f>'TB-11'!I87</f>
        <v>0</v>
      </c>
      <c r="CG71" s="411">
        <f>'TB-11'!J87</f>
        <v>0</v>
      </c>
      <c r="CH71" s="412">
        <f t="shared" ref="CH71:CH94" si="80">+CG71+CF71</f>
        <v>0</v>
      </c>
      <c r="CI71" s="409">
        <f>'TB-11'!K87</f>
        <v>0</v>
      </c>
      <c r="CJ71" s="409">
        <f>'TB-11'!L87</f>
        <v>0</v>
      </c>
      <c r="CK71" s="410">
        <f t="shared" ref="CK71:CK94" si="81">+CJ71+CI71</f>
        <v>0</v>
      </c>
      <c r="CL71" s="409">
        <f>'TB-11'!M87</f>
        <v>0</v>
      </c>
      <c r="CM71" s="409">
        <f>'TB-11'!N87</f>
        <v>0</v>
      </c>
      <c r="CN71" s="410">
        <f t="shared" ref="CN71:CN94" si="82">+CM71+CL71</f>
        <v>0</v>
      </c>
      <c r="CO71" s="409">
        <f>'TB-11'!O87</f>
        <v>0</v>
      </c>
      <c r="CP71" s="409">
        <f>'TB-11'!P87</f>
        <v>0</v>
      </c>
      <c r="CQ71" s="410">
        <f t="shared" ref="CQ71:CQ94" si="83">+CP71+CO71</f>
        <v>0</v>
      </c>
      <c r="CR71" s="409">
        <f>'TB-11'!Q87</f>
        <v>0</v>
      </c>
      <c r="CS71" s="409">
        <f>'TB-11'!R87</f>
        <v>0</v>
      </c>
      <c r="CT71" s="410">
        <f t="shared" ref="CT71:CT94" si="84">+CS71+CR71</f>
        <v>0</v>
      </c>
      <c r="CU71" s="409">
        <f>'TB-11'!S87</f>
        <v>0</v>
      </c>
      <c r="CV71" s="409">
        <f>'TB-11'!T87</f>
        <v>0</v>
      </c>
      <c r="CW71" s="410">
        <f t="shared" ref="CW71:CW94" si="85">+CV71+CU71</f>
        <v>0</v>
      </c>
      <c r="CX71" s="428">
        <f t="shared" si="52"/>
        <v>0</v>
      </c>
      <c r="CY71" s="428">
        <f t="shared" si="52"/>
        <v>0</v>
      </c>
      <c r="CZ71" s="219">
        <f t="shared" ref="CZ71:CZ94" si="86">+CY71+CX71</f>
        <v>0</v>
      </c>
      <c r="DA71" s="429" t="e">
        <f>'TB-11'!D88</f>
        <v>#N/A</v>
      </c>
      <c r="DB71" s="409">
        <f>'TB-11'!G88</f>
        <v>0</v>
      </c>
      <c r="DC71" s="409">
        <f>'TB-11'!H88</f>
        <v>0</v>
      </c>
      <c r="DD71" s="410">
        <f t="shared" ref="DD71:DD94" si="87">+DC71+DB71</f>
        <v>0</v>
      </c>
      <c r="DE71" s="409">
        <f>'TB-11'!I88</f>
        <v>0</v>
      </c>
      <c r="DF71" s="409">
        <f>'TB-11'!J88</f>
        <v>0</v>
      </c>
      <c r="DG71" s="412">
        <f t="shared" ref="DG71:DG94" si="88">+DF71+DE71</f>
        <v>0</v>
      </c>
      <c r="DH71" s="409">
        <f>'TB-11'!K88</f>
        <v>0</v>
      </c>
      <c r="DI71" s="409">
        <f>'TB-11'!L88</f>
        <v>0</v>
      </c>
      <c r="DJ71" s="410">
        <f t="shared" ref="DJ71:DJ94" si="89">+DI71+DH71</f>
        <v>0</v>
      </c>
      <c r="DK71" s="409">
        <f>'TB-11'!M88</f>
        <v>0</v>
      </c>
      <c r="DL71" s="409">
        <f>'TB-11'!N88</f>
        <v>0</v>
      </c>
      <c r="DM71" s="410">
        <f t="shared" ref="DM71:DM94" si="90">+DL71+DK71</f>
        <v>0</v>
      </c>
      <c r="DN71" s="409">
        <f>'TB-11'!O88</f>
        <v>0</v>
      </c>
      <c r="DO71" s="409">
        <f>'TB-11'!P88</f>
        <v>0</v>
      </c>
      <c r="DP71" s="410">
        <f t="shared" ref="DP71:DP94" si="91">+DO71+DN71</f>
        <v>0</v>
      </c>
      <c r="DQ71" s="409">
        <f>'TB-11'!Q88</f>
        <v>0</v>
      </c>
      <c r="DR71" s="409">
        <f>'TB-11'!R88</f>
        <v>0</v>
      </c>
      <c r="DS71" s="410">
        <f t="shared" ref="DS71:DS94" si="92">+DR71+DQ71</f>
        <v>0</v>
      </c>
      <c r="DT71" s="409">
        <f>'TB-11'!S88</f>
        <v>0</v>
      </c>
      <c r="DU71" s="409">
        <f>'TB-11'!T88</f>
        <v>0</v>
      </c>
      <c r="DV71" s="410">
        <f t="shared" ref="DV71:DV94" si="93">+DU71+DT71</f>
        <v>0</v>
      </c>
      <c r="DW71" s="428">
        <f t="shared" si="53"/>
        <v>0</v>
      </c>
      <c r="DX71" s="428">
        <f t="shared" si="53"/>
        <v>0</v>
      </c>
      <c r="DY71" s="219">
        <f t="shared" ref="DY71:DY94" si="94">+DX71+DW71</f>
        <v>0</v>
      </c>
      <c r="DZ71" s="427" t="e">
        <f>'TB-11'!D92</f>
        <v>#N/A</v>
      </c>
      <c r="EA71" s="409">
        <f>'TB-11'!G92</f>
        <v>0</v>
      </c>
      <c r="EB71" s="409">
        <f>'TB-11'!H92</f>
        <v>0</v>
      </c>
      <c r="EC71" s="412">
        <f t="shared" ref="EC71:EC94" si="95">+EB71+EA71</f>
        <v>0</v>
      </c>
      <c r="ED71" s="409">
        <f>'TB-11'!I92</f>
        <v>0</v>
      </c>
      <c r="EE71" s="409">
        <f>'TB-11'!J92</f>
        <v>0</v>
      </c>
      <c r="EF71" s="412">
        <f t="shared" ref="EF71:EF94" si="96">+EE71+ED71</f>
        <v>0</v>
      </c>
      <c r="EG71" s="409">
        <f>'TB-11'!K92</f>
        <v>0</v>
      </c>
      <c r="EH71" s="409">
        <f>'TB-11'!L92</f>
        <v>0</v>
      </c>
      <c r="EI71" s="410">
        <f t="shared" ref="EI71:EI94" si="97">+EH71+EG71</f>
        <v>0</v>
      </c>
      <c r="EJ71" s="409">
        <f>'TB-11'!M92</f>
        <v>0</v>
      </c>
      <c r="EK71" s="409">
        <f>'TB-11'!N92</f>
        <v>0</v>
      </c>
      <c r="EL71" s="410">
        <f t="shared" ref="EL71:EL94" si="98">+EK71+EJ71</f>
        <v>0</v>
      </c>
      <c r="EM71" s="409">
        <f>'TB-11'!O92</f>
        <v>0</v>
      </c>
      <c r="EN71" s="409">
        <f>'TB-11'!P92</f>
        <v>0</v>
      </c>
      <c r="EO71" s="410">
        <f t="shared" ref="EO71:EO94" si="99">+EN71+EM71</f>
        <v>0</v>
      </c>
      <c r="EP71" s="409">
        <f>'TB-11'!Q92</f>
        <v>0</v>
      </c>
      <c r="EQ71" s="409">
        <f>'TB-11'!R92</f>
        <v>0</v>
      </c>
      <c r="ER71" s="410">
        <f t="shared" ref="ER71:ER94" si="100">+EQ71+EP71</f>
        <v>0</v>
      </c>
      <c r="ES71" s="409">
        <f>'TB-11'!S92</f>
        <v>0</v>
      </c>
      <c r="ET71" s="409">
        <f>'TB-11'!T92</f>
        <v>0</v>
      </c>
      <c r="EU71" s="410">
        <f t="shared" ref="EU71:EU94" si="101">+ET71+ES71</f>
        <v>0</v>
      </c>
      <c r="EV71" s="428">
        <f t="shared" ref="EV71:EV94" si="102">+EA71+ED71+EG71+EJ71+EM71+EP71+ES71</f>
        <v>0</v>
      </c>
      <c r="EW71" s="428">
        <f t="shared" ref="EW71:EW94" si="103">+EB71+EE71+EH71+EK71+EN71+EQ71+ET71</f>
        <v>0</v>
      </c>
      <c r="EX71" s="219">
        <f t="shared" ref="EX71:EX94" si="104">+EW71+EV71</f>
        <v>0</v>
      </c>
      <c r="EY71" s="429" t="e">
        <f>'TB-11'!D93</f>
        <v>#N/A</v>
      </c>
      <c r="EZ71" s="409">
        <f>'TB-11'!G93</f>
        <v>0</v>
      </c>
      <c r="FA71" s="409">
        <f>'TB-11'!H93</f>
        <v>0</v>
      </c>
      <c r="FB71" s="412">
        <f t="shared" ref="FB71:FB94" si="105">+FA71+EZ71</f>
        <v>0</v>
      </c>
      <c r="FC71" s="409">
        <f>'TB-11'!I93</f>
        <v>0</v>
      </c>
      <c r="FD71" s="409">
        <f>'TB-11'!J93</f>
        <v>0</v>
      </c>
      <c r="FE71" s="412">
        <f t="shared" ref="FE71:FE94" si="106">+FD71+FC71</f>
        <v>0</v>
      </c>
      <c r="FF71" s="409">
        <f>'TB-11'!K93</f>
        <v>0</v>
      </c>
      <c r="FG71" s="409">
        <f>'TB-11'!L93</f>
        <v>0</v>
      </c>
      <c r="FH71" s="410">
        <f t="shared" ref="FH71:FH94" si="107">+FG71+FF71</f>
        <v>0</v>
      </c>
      <c r="FI71" s="409">
        <f>'TB-11'!M93</f>
        <v>0</v>
      </c>
      <c r="FJ71" s="409">
        <f>'TB-11'!N93</f>
        <v>0</v>
      </c>
      <c r="FK71" s="410">
        <f t="shared" ref="FK71:FK94" si="108">+FJ71+FI71</f>
        <v>0</v>
      </c>
      <c r="FL71" s="409">
        <f>'TB-11'!O93</f>
        <v>0</v>
      </c>
      <c r="FM71" s="409">
        <f>'TB-11'!P93</f>
        <v>0</v>
      </c>
      <c r="FN71" s="410">
        <f t="shared" ref="FN71:FN94" si="109">+FM71+FL71</f>
        <v>0</v>
      </c>
      <c r="FO71" s="409">
        <f>'TB-11'!Q93</f>
        <v>0</v>
      </c>
      <c r="FP71" s="409">
        <f>'TB-11'!R93</f>
        <v>0</v>
      </c>
      <c r="FQ71" s="410">
        <f t="shared" ref="FQ71:FQ94" si="110">+FP71+FO71</f>
        <v>0</v>
      </c>
      <c r="FR71" s="409">
        <f>'TB-11'!S93</f>
        <v>0</v>
      </c>
      <c r="FS71" s="409">
        <f>'TB-11'!T93</f>
        <v>0</v>
      </c>
      <c r="FT71" s="410">
        <f t="shared" ref="FT71:FT94" si="111">+FS71+FR71</f>
        <v>0</v>
      </c>
      <c r="FU71" s="428">
        <f t="shared" ref="FU71:FU94" si="112">+EZ71+FC71+FF71+FI71+FL71+FO71+FR71</f>
        <v>0</v>
      </c>
      <c r="FV71" s="428">
        <f t="shared" ref="FV71:FV94" si="113">+FA71+FD71+FG71+FJ71+FM71+FP71+FS71</f>
        <v>0</v>
      </c>
      <c r="FW71" s="219">
        <f t="shared" ref="FW71:FW94" si="114">+FV71+FU71</f>
        <v>0</v>
      </c>
      <c r="FX71" s="429" t="e">
        <f>'TB-11'!D94</f>
        <v>#N/A</v>
      </c>
      <c r="FY71" s="409">
        <f>'TB-11'!G94</f>
        <v>0</v>
      </c>
      <c r="FZ71" s="409">
        <f>'TB-11'!H94</f>
        <v>0</v>
      </c>
      <c r="GA71" s="412">
        <f t="shared" ref="GA71:GA94" si="115">+FZ71+FY71</f>
        <v>0</v>
      </c>
      <c r="GB71" s="409">
        <f>'TB-11'!I94</f>
        <v>0</v>
      </c>
      <c r="GC71" s="409">
        <f>'TB-11'!J94</f>
        <v>0</v>
      </c>
      <c r="GD71" s="412">
        <f t="shared" ref="GD71:GD94" si="116">+GC71+GB71</f>
        <v>0</v>
      </c>
      <c r="GE71" s="409">
        <f>'TB-11'!K94</f>
        <v>0</v>
      </c>
      <c r="GF71" s="409">
        <f>'TB-11'!L94</f>
        <v>0</v>
      </c>
      <c r="GG71" s="410">
        <f t="shared" ref="GG71:GG94" si="117">+GF71+GE71</f>
        <v>0</v>
      </c>
      <c r="GH71" s="409">
        <f>'TB-11'!M94</f>
        <v>0</v>
      </c>
      <c r="GI71" s="409">
        <f>'TB-11'!N94</f>
        <v>0</v>
      </c>
      <c r="GJ71" s="410">
        <f t="shared" ref="GJ71:GJ94" si="118">+GI71+GH71</f>
        <v>0</v>
      </c>
      <c r="GK71" s="409">
        <f>'TB-11'!O94</f>
        <v>0</v>
      </c>
      <c r="GL71" s="409">
        <f>'TB-11'!P94</f>
        <v>0</v>
      </c>
      <c r="GM71" s="410">
        <f t="shared" ref="GM71:GM94" si="119">+GL71+GK71</f>
        <v>0</v>
      </c>
      <c r="GN71" s="409">
        <f>'TB-11'!Q94</f>
        <v>0</v>
      </c>
      <c r="GO71" s="409">
        <f>'TB-11'!R94</f>
        <v>0</v>
      </c>
      <c r="GP71" s="410">
        <f t="shared" ref="GP71:GP94" si="120">+GO71+GN71</f>
        <v>0</v>
      </c>
      <c r="GQ71" s="409">
        <f>'TB-11'!S94</f>
        <v>0</v>
      </c>
      <c r="GR71" s="409">
        <f>'TB-11'!T94</f>
        <v>0</v>
      </c>
      <c r="GS71" s="410">
        <f t="shared" ref="GS71:GS94" si="121">+GR71+GQ71</f>
        <v>0</v>
      </c>
      <c r="GT71" s="428">
        <f t="shared" ref="GT71:GT94" si="122">+FY71+GB71+GE71+GH71+GK71+GN71+GQ71</f>
        <v>0</v>
      </c>
      <c r="GU71" s="428">
        <f t="shared" ref="GU71:GU94" si="123">+FZ71+GC71+GF71+GI71+GL71+GO71+GR71</f>
        <v>0</v>
      </c>
      <c r="GV71" s="219">
        <f t="shared" ref="GV71:GV94" si="124">+GU71+GT71</f>
        <v>0</v>
      </c>
      <c r="GW71" s="429" t="e">
        <f>'TB-11'!D95</f>
        <v>#N/A</v>
      </c>
      <c r="GX71" s="409">
        <f>'TB-11'!G95</f>
        <v>0</v>
      </c>
      <c r="GY71" s="409">
        <f>'TB-11'!H95</f>
        <v>0</v>
      </c>
      <c r="GZ71" s="412">
        <f t="shared" ref="GZ71:GZ94" si="125">+GY71+GX71</f>
        <v>0</v>
      </c>
      <c r="HA71" s="409">
        <f>'TB-11'!I95</f>
        <v>0</v>
      </c>
      <c r="HB71" s="409">
        <f>'TB-11'!J95</f>
        <v>0</v>
      </c>
      <c r="HC71" s="412">
        <f t="shared" ref="HC71:HC94" si="126">+HB71+HA71</f>
        <v>0</v>
      </c>
      <c r="HD71" s="409">
        <f>'TB-11'!K95</f>
        <v>0</v>
      </c>
      <c r="HE71" s="409">
        <f>'TB-11'!L95</f>
        <v>0</v>
      </c>
      <c r="HF71" s="410">
        <f t="shared" ref="HF71:HF94" si="127">+HE71+HD71</f>
        <v>0</v>
      </c>
      <c r="HG71" s="409">
        <f>'TB-11'!M95</f>
        <v>0</v>
      </c>
      <c r="HH71" s="409">
        <f>'TB-11'!N95</f>
        <v>0</v>
      </c>
      <c r="HI71" s="410">
        <f t="shared" ref="HI71:HI94" si="128">+HH71+HG71</f>
        <v>0</v>
      </c>
      <c r="HJ71" s="409">
        <f>'TB-11'!O95</f>
        <v>0</v>
      </c>
      <c r="HK71" s="409">
        <f>'TB-11'!P95</f>
        <v>0</v>
      </c>
      <c r="HL71" s="410">
        <f t="shared" ref="HL71:HL94" si="129">+HK71+HJ71</f>
        <v>0</v>
      </c>
      <c r="HM71" s="409">
        <f>'TB-11'!Q95</f>
        <v>0</v>
      </c>
      <c r="HN71" s="409">
        <f>'TB-11'!R95</f>
        <v>0</v>
      </c>
      <c r="HO71" s="410">
        <f t="shared" ref="HO71:HO94" si="130">+HN71+HM71</f>
        <v>0</v>
      </c>
      <c r="HP71" s="409">
        <f>'TB-11'!S95</f>
        <v>0</v>
      </c>
      <c r="HQ71" s="409">
        <f>'TB-11'!T95</f>
        <v>0</v>
      </c>
      <c r="HR71" s="410">
        <f t="shared" ref="HR71:HR94" si="131">+HQ71+HP71</f>
        <v>0</v>
      </c>
      <c r="HS71" s="428">
        <f t="shared" ref="HS71:HS94" si="132">+GX71+HA71+HD71+HG71+HJ71+HM71+HP71</f>
        <v>0</v>
      </c>
      <c r="HT71" s="428">
        <f t="shared" ref="HT71:HT94" si="133">+GY71+HB71+HE71+HH71+HK71+HN71+HQ71</f>
        <v>0</v>
      </c>
      <c r="HU71" s="428">
        <f t="shared" ref="HU71:HU94" si="134">+HT71+HS71</f>
        <v>0</v>
      </c>
      <c r="HV71" s="429" t="e">
        <f>'TB-11'!D96</f>
        <v>#N/A</v>
      </c>
      <c r="HW71" s="409">
        <f>'TB-11'!G96</f>
        <v>0</v>
      </c>
      <c r="HX71" s="409">
        <f>'TB-11'!H96</f>
        <v>0</v>
      </c>
      <c r="HY71" s="412">
        <f t="shared" ref="HY71:HY94" si="135">+HX71+HW71</f>
        <v>0</v>
      </c>
      <c r="HZ71" s="409">
        <f>'TB-11'!I96</f>
        <v>0</v>
      </c>
      <c r="IA71" s="409">
        <f>'TB-11'!J96</f>
        <v>0</v>
      </c>
      <c r="IB71" s="412">
        <f t="shared" ref="IB71:IB94" si="136">+IA71+HZ71</f>
        <v>0</v>
      </c>
      <c r="IC71" s="409">
        <f>'TB-11'!K96</f>
        <v>0</v>
      </c>
      <c r="ID71" s="409">
        <f>'TB-11'!L96</f>
        <v>0</v>
      </c>
      <c r="IE71" s="410">
        <f t="shared" ref="IE71:IE94" si="137">+ID71+IC71</f>
        <v>0</v>
      </c>
      <c r="IF71" s="409">
        <f>'TB-11'!M96</f>
        <v>0</v>
      </c>
      <c r="IG71" s="409">
        <f>'TB-11'!N96</f>
        <v>0</v>
      </c>
      <c r="IH71" s="410">
        <f t="shared" ref="IH71:IH94" si="138">+IG71+IF71</f>
        <v>0</v>
      </c>
      <c r="II71" s="409">
        <f>'TB-11'!O96</f>
        <v>0</v>
      </c>
      <c r="IJ71" s="409">
        <f>'TB-11'!P96</f>
        <v>0</v>
      </c>
      <c r="IK71" s="410">
        <f t="shared" ref="IK71:IK94" si="139">+IJ71+II71</f>
        <v>0</v>
      </c>
      <c r="IL71" s="409">
        <f>'TB-11'!Q96</f>
        <v>0</v>
      </c>
      <c r="IM71" s="409">
        <f>'TB-11'!R96</f>
        <v>0</v>
      </c>
      <c r="IN71" s="410">
        <f t="shared" ref="IN71:IN94" si="140">+IM71+IL71</f>
        <v>0</v>
      </c>
      <c r="IO71" s="409">
        <f>'TB-11'!S96</f>
        <v>0</v>
      </c>
      <c r="IP71" s="409">
        <f>'TB-11'!T96</f>
        <v>0</v>
      </c>
      <c r="IQ71" s="410">
        <f t="shared" ref="IQ71:IQ94" si="141">+IP71+IO71</f>
        <v>0</v>
      </c>
      <c r="IR71" s="428">
        <f t="shared" ref="IR71:IR94" si="142">+HW71+HZ71+IC71+IF71+II71+IL71+IO71</f>
        <v>0</v>
      </c>
      <c r="IS71" s="428">
        <f t="shared" ref="IS71:IS94" si="143">+HX71+IA71+ID71+IG71+IJ71+IM71+IP71</f>
        <v>0</v>
      </c>
      <c r="IT71" s="428">
        <f t="shared" si="54"/>
        <v>0</v>
      </c>
    </row>
    <row r="72" spans="1:254" s="194" customFormat="1" x14ac:dyDescent="0.25">
      <c r="A72" s="194">
        <v>3</v>
      </c>
      <c r="B72" s="166">
        <f>+Menu!$D$6</f>
        <v>0</v>
      </c>
      <c r="C72" s="214" t="str">
        <f>+Menu!$B11</f>
        <v/>
      </c>
      <c r="D72" s="215"/>
      <c r="E72" s="427" t="e">
        <f>'TB-11'!D152</f>
        <v>#N/A</v>
      </c>
      <c r="F72" s="409">
        <f>'TB-11'!G152</f>
        <v>0</v>
      </c>
      <c r="G72" s="409">
        <f>'TB-11'!H152</f>
        <v>0</v>
      </c>
      <c r="H72" s="410">
        <f t="shared" si="55"/>
        <v>0</v>
      </c>
      <c r="I72" s="411">
        <f>'TB-11'!I152</f>
        <v>0</v>
      </c>
      <c r="J72" s="411">
        <f>'TB-11'!J152</f>
        <v>0</v>
      </c>
      <c r="K72" s="412">
        <f t="shared" si="56"/>
        <v>0</v>
      </c>
      <c r="L72" s="409">
        <f>'TB-11'!K152</f>
        <v>0</v>
      </c>
      <c r="M72" s="409">
        <f>'TB-11'!L152</f>
        <v>0</v>
      </c>
      <c r="N72" s="410">
        <f t="shared" si="57"/>
        <v>0</v>
      </c>
      <c r="O72" s="409">
        <f>'TB-11'!M152</f>
        <v>0</v>
      </c>
      <c r="P72" s="409">
        <f>'TB-11'!N152</f>
        <v>0</v>
      </c>
      <c r="Q72" s="410">
        <f t="shared" si="58"/>
        <v>0</v>
      </c>
      <c r="R72" s="409">
        <f>'TB-11'!O152</f>
        <v>0</v>
      </c>
      <c r="S72" s="409">
        <f>'TB-11'!P152</f>
        <v>0</v>
      </c>
      <c r="T72" s="410">
        <f t="shared" si="59"/>
        <v>0</v>
      </c>
      <c r="U72" s="409">
        <f>'TB-11'!Q152</f>
        <v>0</v>
      </c>
      <c r="V72" s="409">
        <f>'TB-11'!R152</f>
        <v>0</v>
      </c>
      <c r="W72" s="410">
        <f t="shared" si="60"/>
        <v>0</v>
      </c>
      <c r="X72" s="409">
        <f>'TB-11'!S152</f>
        <v>0</v>
      </c>
      <c r="Y72" s="409">
        <f>'TB-11'!T152</f>
        <v>0</v>
      </c>
      <c r="Z72" s="410">
        <f t="shared" si="61"/>
        <v>0</v>
      </c>
      <c r="AA72" s="428">
        <f t="shared" si="49"/>
        <v>0</v>
      </c>
      <c r="AB72" s="428">
        <f t="shared" si="49"/>
        <v>0</v>
      </c>
      <c r="AC72" s="219">
        <f t="shared" si="62"/>
        <v>0</v>
      </c>
      <c r="AD72" s="427" t="e">
        <f>'TB-11'!D153</f>
        <v>#N/A</v>
      </c>
      <c r="AE72" s="409">
        <f>'TB-11'!G153</f>
        <v>0</v>
      </c>
      <c r="AF72" s="409">
        <f>'TB-11'!H153</f>
        <v>0</v>
      </c>
      <c r="AG72" s="410">
        <f t="shared" si="63"/>
        <v>0</v>
      </c>
      <c r="AH72" s="409">
        <f>'TB-11'!I153</f>
        <v>0</v>
      </c>
      <c r="AI72" s="409">
        <f>'TB-11'!J153</f>
        <v>0</v>
      </c>
      <c r="AJ72" s="412">
        <f t="shared" si="64"/>
        <v>0</v>
      </c>
      <c r="AK72" s="409">
        <f>'TB-11'!K153</f>
        <v>0</v>
      </c>
      <c r="AL72" s="409">
        <f>'TB-11'!L153</f>
        <v>0</v>
      </c>
      <c r="AM72" s="410">
        <f t="shared" si="65"/>
        <v>0</v>
      </c>
      <c r="AN72" s="409">
        <f>'TB-11'!M153</f>
        <v>0</v>
      </c>
      <c r="AO72" s="409">
        <f>'TB-11'!N153</f>
        <v>0</v>
      </c>
      <c r="AP72" s="410">
        <f t="shared" si="66"/>
        <v>0</v>
      </c>
      <c r="AQ72" s="409">
        <f>'TB-11'!O153</f>
        <v>0</v>
      </c>
      <c r="AR72" s="409">
        <f>'TB-11'!P153</f>
        <v>0</v>
      </c>
      <c r="AS72" s="410">
        <f t="shared" si="67"/>
        <v>0</v>
      </c>
      <c r="AT72" s="409">
        <f>'TB-11'!Q153</f>
        <v>0</v>
      </c>
      <c r="AU72" s="409">
        <f>'TB-11'!R153</f>
        <v>0</v>
      </c>
      <c r="AV72" s="410">
        <f t="shared" si="68"/>
        <v>0</v>
      </c>
      <c r="AW72" s="409">
        <f>'TB-11'!S153</f>
        <v>0</v>
      </c>
      <c r="AX72" s="409">
        <f>'TB-11'!T153</f>
        <v>0</v>
      </c>
      <c r="AY72" s="410">
        <f t="shared" si="69"/>
        <v>0</v>
      </c>
      <c r="AZ72" s="428">
        <f t="shared" si="50"/>
        <v>0</v>
      </c>
      <c r="BA72" s="428">
        <f t="shared" si="50"/>
        <v>0</v>
      </c>
      <c r="BB72" s="219">
        <f t="shared" si="70"/>
        <v>0</v>
      </c>
      <c r="BC72" s="429" t="e">
        <f>'TB-11'!D154</f>
        <v>#N/A</v>
      </c>
      <c r="BD72" s="409">
        <f>'TB-11'!G154</f>
        <v>0</v>
      </c>
      <c r="BE72" s="409">
        <f>'TB-11'!H154</f>
        <v>0</v>
      </c>
      <c r="BF72" s="410">
        <f t="shared" si="71"/>
        <v>0</v>
      </c>
      <c r="BG72" s="409">
        <f>'TB-11'!I154</f>
        <v>0</v>
      </c>
      <c r="BH72" s="409">
        <f>'TB-11'!J154</f>
        <v>0</v>
      </c>
      <c r="BI72" s="412">
        <f t="shared" si="72"/>
        <v>0</v>
      </c>
      <c r="BJ72" s="409">
        <f>'TB-11'!K154</f>
        <v>0</v>
      </c>
      <c r="BK72" s="409">
        <f>'TB-11'!L154</f>
        <v>0</v>
      </c>
      <c r="BL72" s="410">
        <f t="shared" si="73"/>
        <v>0</v>
      </c>
      <c r="BM72" s="409">
        <f>'TB-11'!M154</f>
        <v>0</v>
      </c>
      <c r="BN72" s="409">
        <f>'TB-11'!N154</f>
        <v>0</v>
      </c>
      <c r="BO72" s="410">
        <f t="shared" si="74"/>
        <v>0</v>
      </c>
      <c r="BP72" s="409">
        <f>'TB-11'!O154</f>
        <v>0</v>
      </c>
      <c r="BQ72" s="409">
        <f>'TB-11'!P154</f>
        <v>0</v>
      </c>
      <c r="BR72" s="410">
        <f t="shared" si="75"/>
        <v>0</v>
      </c>
      <c r="BS72" s="409">
        <f>'TB-11'!Q154</f>
        <v>0</v>
      </c>
      <c r="BT72" s="409">
        <f>'TB-11'!R154</f>
        <v>0</v>
      </c>
      <c r="BU72" s="410">
        <f t="shared" si="76"/>
        <v>0</v>
      </c>
      <c r="BV72" s="409">
        <f>'TB-11'!S154</f>
        <v>0</v>
      </c>
      <c r="BW72" s="409">
        <f>'TB-11'!T154</f>
        <v>0</v>
      </c>
      <c r="BX72" s="410">
        <f t="shared" si="77"/>
        <v>0</v>
      </c>
      <c r="BY72" s="428">
        <f t="shared" si="51"/>
        <v>0</v>
      </c>
      <c r="BZ72" s="428">
        <f t="shared" si="51"/>
        <v>0</v>
      </c>
      <c r="CA72" s="219">
        <f t="shared" si="78"/>
        <v>0</v>
      </c>
      <c r="CB72" s="429" t="e">
        <f>'TB-11'!D155</f>
        <v>#N/A</v>
      </c>
      <c r="CC72" s="409">
        <f>'TB-11'!G155</f>
        <v>0</v>
      </c>
      <c r="CD72" s="409">
        <f>'TB-11'!H155</f>
        <v>0</v>
      </c>
      <c r="CE72" s="410">
        <f t="shared" si="79"/>
        <v>0</v>
      </c>
      <c r="CF72" s="411">
        <f>'TB-11'!I155</f>
        <v>0</v>
      </c>
      <c r="CG72" s="411">
        <f>'TB-11'!J155</f>
        <v>0</v>
      </c>
      <c r="CH72" s="412">
        <f t="shared" si="80"/>
        <v>0</v>
      </c>
      <c r="CI72" s="409">
        <f>'TB-11'!K155</f>
        <v>0</v>
      </c>
      <c r="CJ72" s="409">
        <f>'TB-11'!L155</f>
        <v>0</v>
      </c>
      <c r="CK72" s="410">
        <f t="shared" si="81"/>
        <v>0</v>
      </c>
      <c r="CL72" s="409">
        <f>'TB-11'!M155</f>
        <v>0</v>
      </c>
      <c r="CM72" s="409">
        <f>'TB-11'!N155</f>
        <v>0</v>
      </c>
      <c r="CN72" s="410">
        <f t="shared" si="82"/>
        <v>0</v>
      </c>
      <c r="CO72" s="409">
        <f>'TB-11'!O155</f>
        <v>0</v>
      </c>
      <c r="CP72" s="409">
        <f>'TB-11'!P155</f>
        <v>0</v>
      </c>
      <c r="CQ72" s="410">
        <f t="shared" si="83"/>
        <v>0</v>
      </c>
      <c r="CR72" s="409">
        <f>'TB-11'!Q155</f>
        <v>0</v>
      </c>
      <c r="CS72" s="409">
        <f>'TB-11'!R155</f>
        <v>0</v>
      </c>
      <c r="CT72" s="410">
        <f t="shared" si="84"/>
        <v>0</v>
      </c>
      <c r="CU72" s="409">
        <f>'TB-11'!S155</f>
        <v>0</v>
      </c>
      <c r="CV72" s="409">
        <f>'TB-11'!T155</f>
        <v>0</v>
      </c>
      <c r="CW72" s="410">
        <f t="shared" si="85"/>
        <v>0</v>
      </c>
      <c r="CX72" s="428">
        <f t="shared" si="52"/>
        <v>0</v>
      </c>
      <c r="CY72" s="428">
        <f t="shared" si="52"/>
        <v>0</v>
      </c>
      <c r="CZ72" s="219">
        <f t="shared" si="86"/>
        <v>0</v>
      </c>
      <c r="DA72" s="429" t="e">
        <f>'TB-11'!D156</f>
        <v>#N/A</v>
      </c>
      <c r="DB72" s="409">
        <f>'TB-11'!G156</f>
        <v>0</v>
      </c>
      <c r="DC72" s="409">
        <f>'TB-11'!H156</f>
        <v>0</v>
      </c>
      <c r="DD72" s="410">
        <f t="shared" si="87"/>
        <v>0</v>
      </c>
      <c r="DE72" s="409">
        <f>'TB-11'!I156</f>
        <v>0</v>
      </c>
      <c r="DF72" s="409">
        <f>'TB-11'!J156</f>
        <v>0</v>
      </c>
      <c r="DG72" s="412">
        <f t="shared" si="88"/>
        <v>0</v>
      </c>
      <c r="DH72" s="409">
        <f>'TB-11'!K156</f>
        <v>0</v>
      </c>
      <c r="DI72" s="409">
        <f>'TB-11'!L156</f>
        <v>0</v>
      </c>
      <c r="DJ72" s="410">
        <f t="shared" si="89"/>
        <v>0</v>
      </c>
      <c r="DK72" s="409">
        <f>'TB-11'!M156</f>
        <v>0</v>
      </c>
      <c r="DL72" s="409">
        <f>'TB-11'!N156</f>
        <v>0</v>
      </c>
      <c r="DM72" s="410">
        <f t="shared" si="90"/>
        <v>0</v>
      </c>
      <c r="DN72" s="409">
        <f>'TB-11'!O156</f>
        <v>0</v>
      </c>
      <c r="DO72" s="409">
        <f>'TB-11'!P156</f>
        <v>0</v>
      </c>
      <c r="DP72" s="410">
        <f t="shared" si="91"/>
        <v>0</v>
      </c>
      <c r="DQ72" s="409">
        <f>'TB-11'!Q156</f>
        <v>0</v>
      </c>
      <c r="DR72" s="409">
        <f>'TB-11'!R156</f>
        <v>0</v>
      </c>
      <c r="DS72" s="410">
        <f t="shared" si="92"/>
        <v>0</v>
      </c>
      <c r="DT72" s="409">
        <f>'TB-11'!S156</f>
        <v>0</v>
      </c>
      <c r="DU72" s="409">
        <f>'TB-11'!T156</f>
        <v>0</v>
      </c>
      <c r="DV72" s="410">
        <f t="shared" si="93"/>
        <v>0</v>
      </c>
      <c r="DW72" s="428">
        <f t="shared" si="53"/>
        <v>0</v>
      </c>
      <c r="DX72" s="428">
        <f t="shared" si="53"/>
        <v>0</v>
      </c>
      <c r="DY72" s="219">
        <f t="shared" si="94"/>
        <v>0</v>
      </c>
      <c r="DZ72" s="427" t="e">
        <f>'TB-11'!D160</f>
        <v>#N/A</v>
      </c>
      <c r="EA72" s="409">
        <f>'TB-11'!G160</f>
        <v>0</v>
      </c>
      <c r="EB72" s="409">
        <f>'TB-11'!H160</f>
        <v>0</v>
      </c>
      <c r="EC72" s="412">
        <f t="shared" si="95"/>
        <v>0</v>
      </c>
      <c r="ED72" s="409">
        <f>'TB-11'!I160</f>
        <v>0</v>
      </c>
      <c r="EE72" s="409">
        <f>'TB-11'!J160</f>
        <v>0</v>
      </c>
      <c r="EF72" s="412">
        <f t="shared" si="96"/>
        <v>0</v>
      </c>
      <c r="EG72" s="409">
        <f>'TB-11'!K160</f>
        <v>0</v>
      </c>
      <c r="EH72" s="409">
        <f>'TB-11'!L160</f>
        <v>0</v>
      </c>
      <c r="EI72" s="410">
        <f t="shared" si="97"/>
        <v>0</v>
      </c>
      <c r="EJ72" s="409">
        <f>'TB-11'!M160</f>
        <v>0</v>
      </c>
      <c r="EK72" s="409">
        <f>'TB-11'!N160</f>
        <v>0</v>
      </c>
      <c r="EL72" s="410">
        <f t="shared" si="98"/>
        <v>0</v>
      </c>
      <c r="EM72" s="409">
        <f>'TB-11'!O160</f>
        <v>0</v>
      </c>
      <c r="EN72" s="409">
        <f>'TB-11'!P160</f>
        <v>0</v>
      </c>
      <c r="EO72" s="410">
        <f t="shared" si="99"/>
        <v>0</v>
      </c>
      <c r="EP72" s="409">
        <f>'TB-11'!Q160</f>
        <v>0</v>
      </c>
      <c r="EQ72" s="409">
        <f>'TB-11'!R160</f>
        <v>0</v>
      </c>
      <c r="ER72" s="410">
        <f t="shared" si="100"/>
        <v>0</v>
      </c>
      <c r="ES72" s="409">
        <f>'TB-11'!S160</f>
        <v>0</v>
      </c>
      <c r="ET72" s="409">
        <f>'TB-11'!T160</f>
        <v>0</v>
      </c>
      <c r="EU72" s="410">
        <f t="shared" si="101"/>
        <v>0</v>
      </c>
      <c r="EV72" s="428">
        <f t="shared" si="102"/>
        <v>0</v>
      </c>
      <c r="EW72" s="428">
        <f t="shared" si="103"/>
        <v>0</v>
      </c>
      <c r="EX72" s="219">
        <f t="shared" si="104"/>
        <v>0</v>
      </c>
      <c r="EY72" s="429" t="e">
        <f>'TB-11'!D161</f>
        <v>#N/A</v>
      </c>
      <c r="EZ72" s="409">
        <f>'TB-11'!G161</f>
        <v>0</v>
      </c>
      <c r="FA72" s="409">
        <f>'TB-11'!H161</f>
        <v>0</v>
      </c>
      <c r="FB72" s="412">
        <f t="shared" si="105"/>
        <v>0</v>
      </c>
      <c r="FC72" s="409">
        <f>'TB-11'!I161</f>
        <v>0</v>
      </c>
      <c r="FD72" s="409">
        <f>'TB-11'!J161</f>
        <v>0</v>
      </c>
      <c r="FE72" s="412">
        <f t="shared" si="106"/>
        <v>0</v>
      </c>
      <c r="FF72" s="409">
        <f>'TB-11'!K161</f>
        <v>0</v>
      </c>
      <c r="FG72" s="409">
        <f>'TB-11'!L161</f>
        <v>0</v>
      </c>
      <c r="FH72" s="410">
        <f t="shared" si="107"/>
        <v>0</v>
      </c>
      <c r="FI72" s="409">
        <f>'TB-11'!M161</f>
        <v>0</v>
      </c>
      <c r="FJ72" s="409">
        <f>'TB-11'!N161</f>
        <v>0</v>
      </c>
      <c r="FK72" s="410">
        <f t="shared" si="108"/>
        <v>0</v>
      </c>
      <c r="FL72" s="409">
        <f>'TB-11'!O161</f>
        <v>0</v>
      </c>
      <c r="FM72" s="409">
        <f>'TB-11'!P161</f>
        <v>0</v>
      </c>
      <c r="FN72" s="410">
        <f t="shared" si="109"/>
        <v>0</v>
      </c>
      <c r="FO72" s="409">
        <f>'TB-11'!Q161</f>
        <v>0</v>
      </c>
      <c r="FP72" s="409">
        <f>'TB-11'!R161</f>
        <v>0</v>
      </c>
      <c r="FQ72" s="410">
        <f t="shared" si="110"/>
        <v>0</v>
      </c>
      <c r="FR72" s="409">
        <f>'TB-11'!S161</f>
        <v>0</v>
      </c>
      <c r="FS72" s="409">
        <f>'TB-11'!T161</f>
        <v>0</v>
      </c>
      <c r="FT72" s="410">
        <f t="shared" si="111"/>
        <v>0</v>
      </c>
      <c r="FU72" s="428">
        <f t="shared" si="112"/>
        <v>0</v>
      </c>
      <c r="FV72" s="428">
        <f t="shared" si="113"/>
        <v>0</v>
      </c>
      <c r="FW72" s="219">
        <f t="shared" si="114"/>
        <v>0</v>
      </c>
      <c r="FX72" s="429" t="e">
        <f>'TB-11'!D162</f>
        <v>#N/A</v>
      </c>
      <c r="FY72" s="409">
        <f>'TB-11'!G162</f>
        <v>0</v>
      </c>
      <c r="FZ72" s="409">
        <f>'TB-11'!H162</f>
        <v>0</v>
      </c>
      <c r="GA72" s="412">
        <f t="shared" si="115"/>
        <v>0</v>
      </c>
      <c r="GB72" s="409">
        <f>'TB-11'!I162</f>
        <v>0</v>
      </c>
      <c r="GC72" s="409">
        <f>'TB-11'!J162</f>
        <v>0</v>
      </c>
      <c r="GD72" s="412">
        <f t="shared" si="116"/>
        <v>0</v>
      </c>
      <c r="GE72" s="409">
        <f>'TB-11'!K162</f>
        <v>0</v>
      </c>
      <c r="GF72" s="409">
        <f>'TB-11'!L162</f>
        <v>0</v>
      </c>
      <c r="GG72" s="410">
        <f t="shared" si="117"/>
        <v>0</v>
      </c>
      <c r="GH72" s="409">
        <f>'TB-11'!M162</f>
        <v>0</v>
      </c>
      <c r="GI72" s="409">
        <f>'TB-11'!N162</f>
        <v>0</v>
      </c>
      <c r="GJ72" s="410">
        <f t="shared" si="118"/>
        <v>0</v>
      </c>
      <c r="GK72" s="409">
        <f>'TB-11'!O162</f>
        <v>0</v>
      </c>
      <c r="GL72" s="409">
        <f>'TB-11'!P162</f>
        <v>0</v>
      </c>
      <c r="GM72" s="410">
        <f t="shared" si="119"/>
        <v>0</v>
      </c>
      <c r="GN72" s="409">
        <f>'TB-11'!Q162</f>
        <v>0</v>
      </c>
      <c r="GO72" s="409">
        <f>'TB-11'!R162</f>
        <v>0</v>
      </c>
      <c r="GP72" s="410">
        <f t="shared" si="120"/>
        <v>0</v>
      </c>
      <c r="GQ72" s="409">
        <f>'TB-11'!S162</f>
        <v>0</v>
      </c>
      <c r="GR72" s="409">
        <f>'TB-11'!T162</f>
        <v>0</v>
      </c>
      <c r="GS72" s="410">
        <f t="shared" si="121"/>
        <v>0</v>
      </c>
      <c r="GT72" s="428">
        <f t="shared" si="122"/>
        <v>0</v>
      </c>
      <c r="GU72" s="428">
        <f t="shared" si="123"/>
        <v>0</v>
      </c>
      <c r="GV72" s="219">
        <f t="shared" si="124"/>
        <v>0</v>
      </c>
      <c r="GW72" s="429" t="e">
        <f>'TB-11'!D163</f>
        <v>#N/A</v>
      </c>
      <c r="GX72" s="409">
        <f>'TB-11'!G163</f>
        <v>0</v>
      </c>
      <c r="GY72" s="409">
        <f>'TB-11'!H163</f>
        <v>0</v>
      </c>
      <c r="GZ72" s="412">
        <f t="shared" si="125"/>
        <v>0</v>
      </c>
      <c r="HA72" s="409">
        <f>'TB-11'!I163</f>
        <v>0</v>
      </c>
      <c r="HB72" s="409">
        <f>'TB-11'!J163</f>
        <v>0</v>
      </c>
      <c r="HC72" s="412">
        <f t="shared" si="126"/>
        <v>0</v>
      </c>
      <c r="HD72" s="409">
        <f>'TB-11'!K163</f>
        <v>0</v>
      </c>
      <c r="HE72" s="409">
        <f>'TB-11'!L163</f>
        <v>0</v>
      </c>
      <c r="HF72" s="410">
        <f t="shared" si="127"/>
        <v>0</v>
      </c>
      <c r="HG72" s="409">
        <f>'TB-11'!M163</f>
        <v>0</v>
      </c>
      <c r="HH72" s="409">
        <f>'TB-11'!N163</f>
        <v>0</v>
      </c>
      <c r="HI72" s="410">
        <f t="shared" si="128"/>
        <v>0</v>
      </c>
      <c r="HJ72" s="409">
        <f>'TB-11'!O163</f>
        <v>0</v>
      </c>
      <c r="HK72" s="409">
        <f>'TB-11'!P163</f>
        <v>0</v>
      </c>
      <c r="HL72" s="410">
        <f t="shared" si="129"/>
        <v>0</v>
      </c>
      <c r="HM72" s="409">
        <f>'TB-11'!Q163</f>
        <v>0</v>
      </c>
      <c r="HN72" s="409">
        <f>'TB-11'!R163</f>
        <v>0</v>
      </c>
      <c r="HO72" s="410">
        <f t="shared" si="130"/>
        <v>0</v>
      </c>
      <c r="HP72" s="409">
        <f>'TB-11'!S163</f>
        <v>0</v>
      </c>
      <c r="HQ72" s="409">
        <f>'TB-11'!T163</f>
        <v>0</v>
      </c>
      <c r="HR72" s="410">
        <f t="shared" si="131"/>
        <v>0</v>
      </c>
      <c r="HS72" s="428">
        <f t="shared" si="132"/>
        <v>0</v>
      </c>
      <c r="HT72" s="428">
        <f t="shared" si="133"/>
        <v>0</v>
      </c>
      <c r="HU72" s="428">
        <f t="shared" si="134"/>
        <v>0</v>
      </c>
      <c r="HV72" s="429" t="e">
        <f>'TB-11'!D164</f>
        <v>#N/A</v>
      </c>
      <c r="HW72" s="409">
        <f>'TB-11'!G164</f>
        <v>0</v>
      </c>
      <c r="HX72" s="409">
        <f>'TB-11'!H164</f>
        <v>0</v>
      </c>
      <c r="HY72" s="412">
        <f t="shared" si="135"/>
        <v>0</v>
      </c>
      <c r="HZ72" s="409">
        <f>'TB-11'!I164</f>
        <v>0</v>
      </c>
      <c r="IA72" s="409">
        <f>'TB-11'!J164</f>
        <v>0</v>
      </c>
      <c r="IB72" s="412">
        <f t="shared" si="136"/>
        <v>0</v>
      </c>
      <c r="IC72" s="409">
        <f>'TB-11'!K164</f>
        <v>0</v>
      </c>
      <c r="ID72" s="409">
        <f>'TB-11'!L164</f>
        <v>0</v>
      </c>
      <c r="IE72" s="410">
        <f t="shared" si="137"/>
        <v>0</v>
      </c>
      <c r="IF72" s="409">
        <f>'TB-11'!M164</f>
        <v>0</v>
      </c>
      <c r="IG72" s="409">
        <f>'TB-11'!N164</f>
        <v>0</v>
      </c>
      <c r="IH72" s="410">
        <f t="shared" si="138"/>
        <v>0</v>
      </c>
      <c r="II72" s="409">
        <f>'TB-11'!O164</f>
        <v>0</v>
      </c>
      <c r="IJ72" s="409">
        <f>'TB-11'!P164</f>
        <v>0</v>
      </c>
      <c r="IK72" s="410">
        <f t="shared" si="139"/>
        <v>0</v>
      </c>
      <c r="IL72" s="409">
        <f>'TB-11'!Q164</f>
        <v>0</v>
      </c>
      <c r="IM72" s="409">
        <f>'TB-11'!R164</f>
        <v>0</v>
      </c>
      <c r="IN72" s="410">
        <f t="shared" si="140"/>
        <v>0</v>
      </c>
      <c r="IO72" s="409">
        <f>'TB-11'!S164</f>
        <v>0</v>
      </c>
      <c r="IP72" s="409">
        <f>'TB-11'!T164</f>
        <v>0</v>
      </c>
      <c r="IQ72" s="410">
        <f t="shared" si="141"/>
        <v>0</v>
      </c>
      <c r="IR72" s="428">
        <f t="shared" si="142"/>
        <v>0</v>
      </c>
      <c r="IS72" s="428">
        <f t="shared" si="143"/>
        <v>0</v>
      </c>
      <c r="IT72" s="428">
        <f t="shared" si="54"/>
        <v>0</v>
      </c>
    </row>
    <row r="73" spans="1:254" s="194" customFormat="1" x14ac:dyDescent="0.25">
      <c r="A73" s="194">
        <v>4</v>
      </c>
      <c r="B73" s="166">
        <f>+Menu!$D$6</f>
        <v>0</v>
      </c>
      <c r="C73" s="214" t="str">
        <f>+Menu!$B12</f>
        <v/>
      </c>
      <c r="D73" s="215"/>
      <c r="E73" s="427" t="e">
        <f>'TB-11'!D220</f>
        <v>#N/A</v>
      </c>
      <c r="F73" s="409">
        <f>'TB-11'!G220</f>
        <v>0</v>
      </c>
      <c r="G73" s="409">
        <f>'TB-11'!H220</f>
        <v>0</v>
      </c>
      <c r="H73" s="410">
        <f t="shared" si="55"/>
        <v>0</v>
      </c>
      <c r="I73" s="411">
        <f>'TB-11'!I220</f>
        <v>0</v>
      </c>
      <c r="J73" s="411">
        <f>'TB-11'!J220</f>
        <v>0</v>
      </c>
      <c r="K73" s="412">
        <f t="shared" si="56"/>
        <v>0</v>
      </c>
      <c r="L73" s="409">
        <f>'TB-11'!K220</f>
        <v>0</v>
      </c>
      <c r="M73" s="409">
        <f>'TB-11'!L220</f>
        <v>0</v>
      </c>
      <c r="N73" s="410">
        <f t="shared" si="57"/>
        <v>0</v>
      </c>
      <c r="O73" s="409">
        <f>'TB-11'!M220</f>
        <v>0</v>
      </c>
      <c r="P73" s="409">
        <f>'TB-11'!N220</f>
        <v>0</v>
      </c>
      <c r="Q73" s="410">
        <f t="shared" si="58"/>
        <v>0</v>
      </c>
      <c r="R73" s="409">
        <f>'TB-11'!O220</f>
        <v>0</v>
      </c>
      <c r="S73" s="409">
        <f>'TB-11'!P220</f>
        <v>0</v>
      </c>
      <c r="T73" s="410">
        <f t="shared" si="59"/>
        <v>0</v>
      </c>
      <c r="U73" s="409">
        <f>'TB-11'!Q220</f>
        <v>0</v>
      </c>
      <c r="V73" s="409">
        <f>'TB-11'!R220</f>
        <v>0</v>
      </c>
      <c r="W73" s="410">
        <f t="shared" si="60"/>
        <v>0</v>
      </c>
      <c r="X73" s="409">
        <f>'TB-11'!S220</f>
        <v>0</v>
      </c>
      <c r="Y73" s="409">
        <f>'TB-11'!T220</f>
        <v>0</v>
      </c>
      <c r="Z73" s="410">
        <f t="shared" si="61"/>
        <v>0</v>
      </c>
      <c r="AA73" s="428">
        <f t="shared" si="49"/>
        <v>0</v>
      </c>
      <c r="AB73" s="428">
        <f t="shared" si="49"/>
        <v>0</v>
      </c>
      <c r="AC73" s="219">
        <f t="shared" si="62"/>
        <v>0</v>
      </c>
      <c r="AD73" s="427" t="e">
        <f>'TB-11'!D221</f>
        <v>#N/A</v>
      </c>
      <c r="AE73" s="409">
        <f>'TB-11'!G221</f>
        <v>0</v>
      </c>
      <c r="AF73" s="409">
        <f>'TB-11'!H221</f>
        <v>0</v>
      </c>
      <c r="AG73" s="410">
        <f t="shared" si="63"/>
        <v>0</v>
      </c>
      <c r="AH73" s="409">
        <f>'TB-11'!I221</f>
        <v>0</v>
      </c>
      <c r="AI73" s="409">
        <f>'TB-11'!J221</f>
        <v>0</v>
      </c>
      <c r="AJ73" s="412">
        <f t="shared" si="64"/>
        <v>0</v>
      </c>
      <c r="AK73" s="409">
        <f>'TB-11'!K221</f>
        <v>0</v>
      </c>
      <c r="AL73" s="409">
        <f>'TB-11'!L221</f>
        <v>0</v>
      </c>
      <c r="AM73" s="410">
        <f t="shared" si="65"/>
        <v>0</v>
      </c>
      <c r="AN73" s="409">
        <f>'TB-11'!M221</f>
        <v>0</v>
      </c>
      <c r="AO73" s="409">
        <f>'TB-11'!N221</f>
        <v>0</v>
      </c>
      <c r="AP73" s="410">
        <f t="shared" si="66"/>
        <v>0</v>
      </c>
      <c r="AQ73" s="409">
        <f>'TB-11'!O221</f>
        <v>0</v>
      </c>
      <c r="AR73" s="409">
        <f>'TB-11'!P221</f>
        <v>0</v>
      </c>
      <c r="AS73" s="410">
        <f t="shared" si="67"/>
        <v>0</v>
      </c>
      <c r="AT73" s="409">
        <f>'TB-11'!Q221</f>
        <v>0</v>
      </c>
      <c r="AU73" s="409">
        <f>'TB-11'!R221</f>
        <v>0</v>
      </c>
      <c r="AV73" s="410">
        <f t="shared" si="68"/>
        <v>0</v>
      </c>
      <c r="AW73" s="409">
        <f>'TB-11'!S221</f>
        <v>0</v>
      </c>
      <c r="AX73" s="409">
        <f>'TB-11'!T221</f>
        <v>0</v>
      </c>
      <c r="AY73" s="410">
        <f t="shared" si="69"/>
        <v>0</v>
      </c>
      <c r="AZ73" s="428">
        <f t="shared" si="50"/>
        <v>0</v>
      </c>
      <c r="BA73" s="428">
        <f t="shared" si="50"/>
        <v>0</v>
      </c>
      <c r="BB73" s="219">
        <f t="shared" si="70"/>
        <v>0</v>
      </c>
      <c r="BC73" s="429" t="e">
        <f>'TB-11'!D222</f>
        <v>#N/A</v>
      </c>
      <c r="BD73" s="409">
        <f>'TB-11'!G222</f>
        <v>0</v>
      </c>
      <c r="BE73" s="409">
        <f>'TB-11'!H222</f>
        <v>0</v>
      </c>
      <c r="BF73" s="410">
        <f t="shared" si="71"/>
        <v>0</v>
      </c>
      <c r="BG73" s="409">
        <f>'TB-11'!I222</f>
        <v>0</v>
      </c>
      <c r="BH73" s="409">
        <f>'TB-11'!J222</f>
        <v>0</v>
      </c>
      <c r="BI73" s="412">
        <f t="shared" si="72"/>
        <v>0</v>
      </c>
      <c r="BJ73" s="409">
        <f>'TB-11'!K222</f>
        <v>0</v>
      </c>
      <c r="BK73" s="409">
        <f>'TB-11'!L222</f>
        <v>0</v>
      </c>
      <c r="BL73" s="410">
        <f t="shared" si="73"/>
        <v>0</v>
      </c>
      <c r="BM73" s="409">
        <f>'TB-11'!M222</f>
        <v>0</v>
      </c>
      <c r="BN73" s="409">
        <f>'TB-11'!N222</f>
        <v>0</v>
      </c>
      <c r="BO73" s="410">
        <f t="shared" si="74"/>
        <v>0</v>
      </c>
      <c r="BP73" s="409">
        <f>'TB-11'!O222</f>
        <v>0</v>
      </c>
      <c r="BQ73" s="409">
        <f>'TB-11'!P222</f>
        <v>0</v>
      </c>
      <c r="BR73" s="410">
        <f t="shared" si="75"/>
        <v>0</v>
      </c>
      <c r="BS73" s="409">
        <f>'TB-11'!Q222</f>
        <v>0</v>
      </c>
      <c r="BT73" s="409">
        <f>'TB-11'!R222</f>
        <v>0</v>
      </c>
      <c r="BU73" s="410">
        <f t="shared" si="76"/>
        <v>0</v>
      </c>
      <c r="BV73" s="409">
        <f>'TB-11'!S222</f>
        <v>0</v>
      </c>
      <c r="BW73" s="409">
        <f>'TB-11'!T222</f>
        <v>0</v>
      </c>
      <c r="BX73" s="410">
        <f t="shared" si="77"/>
        <v>0</v>
      </c>
      <c r="BY73" s="428">
        <f t="shared" si="51"/>
        <v>0</v>
      </c>
      <c r="BZ73" s="428">
        <f t="shared" si="51"/>
        <v>0</v>
      </c>
      <c r="CA73" s="219">
        <f t="shared" si="78"/>
        <v>0</v>
      </c>
      <c r="CB73" s="429" t="e">
        <f>'TB-11'!D223</f>
        <v>#N/A</v>
      </c>
      <c r="CC73" s="409">
        <f>'TB-11'!G223</f>
        <v>0</v>
      </c>
      <c r="CD73" s="409">
        <f>'TB-11'!H223</f>
        <v>0</v>
      </c>
      <c r="CE73" s="410">
        <f t="shared" si="79"/>
        <v>0</v>
      </c>
      <c r="CF73" s="411">
        <f>'TB-11'!I223</f>
        <v>0</v>
      </c>
      <c r="CG73" s="411">
        <f>'TB-11'!J223</f>
        <v>0</v>
      </c>
      <c r="CH73" s="412">
        <f t="shared" si="80"/>
        <v>0</v>
      </c>
      <c r="CI73" s="409">
        <f>'TB-11'!K223</f>
        <v>0</v>
      </c>
      <c r="CJ73" s="409">
        <f>'TB-11'!L223</f>
        <v>0</v>
      </c>
      <c r="CK73" s="410">
        <f t="shared" si="81"/>
        <v>0</v>
      </c>
      <c r="CL73" s="409">
        <f>'TB-11'!M223</f>
        <v>0</v>
      </c>
      <c r="CM73" s="409">
        <f>'TB-11'!N223</f>
        <v>0</v>
      </c>
      <c r="CN73" s="410">
        <f t="shared" si="82"/>
        <v>0</v>
      </c>
      <c r="CO73" s="409">
        <f>'TB-11'!O223</f>
        <v>0</v>
      </c>
      <c r="CP73" s="409">
        <f>'TB-11'!P223</f>
        <v>0</v>
      </c>
      <c r="CQ73" s="410">
        <f t="shared" si="83"/>
        <v>0</v>
      </c>
      <c r="CR73" s="409">
        <f>'TB-11'!Q223</f>
        <v>0</v>
      </c>
      <c r="CS73" s="409">
        <f>'TB-11'!R223</f>
        <v>0</v>
      </c>
      <c r="CT73" s="410">
        <f t="shared" si="84"/>
        <v>0</v>
      </c>
      <c r="CU73" s="409">
        <f>'TB-11'!S223</f>
        <v>0</v>
      </c>
      <c r="CV73" s="409">
        <f>'TB-11'!T223</f>
        <v>0</v>
      </c>
      <c r="CW73" s="410">
        <f t="shared" si="85"/>
        <v>0</v>
      </c>
      <c r="CX73" s="428">
        <f t="shared" si="52"/>
        <v>0</v>
      </c>
      <c r="CY73" s="428">
        <f t="shared" si="52"/>
        <v>0</v>
      </c>
      <c r="CZ73" s="219">
        <f t="shared" si="86"/>
        <v>0</v>
      </c>
      <c r="DA73" s="429" t="e">
        <f>'TB-11'!D224</f>
        <v>#N/A</v>
      </c>
      <c r="DB73" s="409">
        <f>'TB-11'!G224</f>
        <v>0</v>
      </c>
      <c r="DC73" s="409">
        <f>'TB-11'!H224</f>
        <v>0</v>
      </c>
      <c r="DD73" s="410">
        <f t="shared" si="87"/>
        <v>0</v>
      </c>
      <c r="DE73" s="409">
        <f>'TB-11'!I224</f>
        <v>0</v>
      </c>
      <c r="DF73" s="409">
        <f>'TB-11'!J224</f>
        <v>0</v>
      </c>
      <c r="DG73" s="412">
        <f t="shared" si="88"/>
        <v>0</v>
      </c>
      <c r="DH73" s="409">
        <f>'TB-11'!K224</f>
        <v>0</v>
      </c>
      <c r="DI73" s="409">
        <f>'TB-11'!L224</f>
        <v>0</v>
      </c>
      <c r="DJ73" s="410">
        <f t="shared" si="89"/>
        <v>0</v>
      </c>
      <c r="DK73" s="409">
        <f>'TB-11'!M224</f>
        <v>0</v>
      </c>
      <c r="DL73" s="409">
        <f>'TB-11'!N224</f>
        <v>0</v>
      </c>
      <c r="DM73" s="410">
        <f t="shared" si="90"/>
        <v>0</v>
      </c>
      <c r="DN73" s="409">
        <f>'TB-11'!O224</f>
        <v>0</v>
      </c>
      <c r="DO73" s="409">
        <f>'TB-11'!P224</f>
        <v>0</v>
      </c>
      <c r="DP73" s="410">
        <f t="shared" si="91"/>
        <v>0</v>
      </c>
      <c r="DQ73" s="409">
        <f>'TB-11'!Q224</f>
        <v>0</v>
      </c>
      <c r="DR73" s="409">
        <f>'TB-11'!R224</f>
        <v>0</v>
      </c>
      <c r="DS73" s="410">
        <f t="shared" si="92"/>
        <v>0</v>
      </c>
      <c r="DT73" s="409">
        <f>'TB-11'!S224</f>
        <v>0</v>
      </c>
      <c r="DU73" s="409">
        <f>'TB-11'!T224</f>
        <v>0</v>
      </c>
      <c r="DV73" s="410">
        <f t="shared" si="93"/>
        <v>0</v>
      </c>
      <c r="DW73" s="428">
        <f t="shared" si="53"/>
        <v>0</v>
      </c>
      <c r="DX73" s="428">
        <f t="shared" si="53"/>
        <v>0</v>
      </c>
      <c r="DY73" s="219">
        <f t="shared" si="94"/>
        <v>0</v>
      </c>
      <c r="DZ73" s="427" t="e">
        <f>'TB-11'!D228</f>
        <v>#N/A</v>
      </c>
      <c r="EA73" s="409">
        <f>'TB-11'!G228</f>
        <v>0</v>
      </c>
      <c r="EB73" s="409">
        <f>'TB-11'!H228</f>
        <v>0</v>
      </c>
      <c r="EC73" s="412">
        <f t="shared" si="95"/>
        <v>0</v>
      </c>
      <c r="ED73" s="409">
        <f>'TB-11'!I228</f>
        <v>0</v>
      </c>
      <c r="EE73" s="409">
        <f>'TB-11'!J228</f>
        <v>0</v>
      </c>
      <c r="EF73" s="412">
        <f t="shared" si="96"/>
        <v>0</v>
      </c>
      <c r="EG73" s="409">
        <f>'TB-11'!K228</f>
        <v>0</v>
      </c>
      <c r="EH73" s="409">
        <f>'TB-11'!L228</f>
        <v>0</v>
      </c>
      <c r="EI73" s="410">
        <f t="shared" si="97"/>
        <v>0</v>
      </c>
      <c r="EJ73" s="409">
        <f>'TB-11'!M228</f>
        <v>0</v>
      </c>
      <c r="EK73" s="409">
        <f>'TB-11'!N228</f>
        <v>0</v>
      </c>
      <c r="EL73" s="410">
        <f t="shared" si="98"/>
        <v>0</v>
      </c>
      <c r="EM73" s="409">
        <f>'TB-11'!O228</f>
        <v>0</v>
      </c>
      <c r="EN73" s="409">
        <f>'TB-11'!P228</f>
        <v>0</v>
      </c>
      <c r="EO73" s="410">
        <f t="shared" si="99"/>
        <v>0</v>
      </c>
      <c r="EP73" s="409">
        <f>'TB-11'!Q228</f>
        <v>0</v>
      </c>
      <c r="EQ73" s="409">
        <f>'TB-11'!R228</f>
        <v>0</v>
      </c>
      <c r="ER73" s="410">
        <f t="shared" si="100"/>
        <v>0</v>
      </c>
      <c r="ES73" s="409">
        <f>'TB-11'!S228</f>
        <v>0</v>
      </c>
      <c r="ET73" s="409">
        <f>'TB-11'!T228</f>
        <v>0</v>
      </c>
      <c r="EU73" s="410">
        <f t="shared" si="101"/>
        <v>0</v>
      </c>
      <c r="EV73" s="428">
        <f t="shared" si="102"/>
        <v>0</v>
      </c>
      <c r="EW73" s="428">
        <f t="shared" si="103"/>
        <v>0</v>
      </c>
      <c r="EX73" s="219">
        <f t="shared" si="104"/>
        <v>0</v>
      </c>
      <c r="EY73" s="429" t="e">
        <f>'TB-11'!D229</f>
        <v>#N/A</v>
      </c>
      <c r="EZ73" s="409">
        <f>'TB-11'!G229</f>
        <v>0</v>
      </c>
      <c r="FA73" s="409">
        <f>'TB-11'!H229</f>
        <v>0</v>
      </c>
      <c r="FB73" s="412">
        <f t="shared" si="105"/>
        <v>0</v>
      </c>
      <c r="FC73" s="409">
        <f>'TB-11'!I229</f>
        <v>0</v>
      </c>
      <c r="FD73" s="409">
        <f>'TB-11'!J229</f>
        <v>0</v>
      </c>
      <c r="FE73" s="412">
        <f t="shared" si="106"/>
        <v>0</v>
      </c>
      <c r="FF73" s="409">
        <f>'TB-11'!K229</f>
        <v>0</v>
      </c>
      <c r="FG73" s="409">
        <f>'TB-11'!L229</f>
        <v>0</v>
      </c>
      <c r="FH73" s="410">
        <f t="shared" si="107"/>
        <v>0</v>
      </c>
      <c r="FI73" s="409">
        <f>'TB-11'!M229</f>
        <v>0</v>
      </c>
      <c r="FJ73" s="409">
        <f>'TB-11'!N229</f>
        <v>0</v>
      </c>
      <c r="FK73" s="410">
        <f t="shared" si="108"/>
        <v>0</v>
      </c>
      <c r="FL73" s="409">
        <f>'TB-11'!O229</f>
        <v>0</v>
      </c>
      <c r="FM73" s="409">
        <f>'TB-11'!P229</f>
        <v>0</v>
      </c>
      <c r="FN73" s="410">
        <f t="shared" si="109"/>
        <v>0</v>
      </c>
      <c r="FO73" s="409">
        <f>'TB-11'!Q229</f>
        <v>0</v>
      </c>
      <c r="FP73" s="409">
        <f>'TB-11'!R229</f>
        <v>0</v>
      </c>
      <c r="FQ73" s="410">
        <f t="shared" si="110"/>
        <v>0</v>
      </c>
      <c r="FR73" s="409">
        <f>'TB-11'!S229</f>
        <v>0</v>
      </c>
      <c r="FS73" s="409">
        <f>'TB-11'!T229</f>
        <v>0</v>
      </c>
      <c r="FT73" s="410">
        <f t="shared" si="111"/>
        <v>0</v>
      </c>
      <c r="FU73" s="428">
        <f t="shared" si="112"/>
        <v>0</v>
      </c>
      <c r="FV73" s="428">
        <f t="shared" si="113"/>
        <v>0</v>
      </c>
      <c r="FW73" s="219">
        <f t="shared" si="114"/>
        <v>0</v>
      </c>
      <c r="FX73" s="429" t="e">
        <f>'TB-11'!D230</f>
        <v>#N/A</v>
      </c>
      <c r="FY73" s="409">
        <f>'TB-11'!G230</f>
        <v>0</v>
      </c>
      <c r="FZ73" s="409">
        <f>'TB-11'!H230</f>
        <v>0</v>
      </c>
      <c r="GA73" s="412">
        <f t="shared" si="115"/>
        <v>0</v>
      </c>
      <c r="GB73" s="409">
        <f>'TB-11'!I230</f>
        <v>0</v>
      </c>
      <c r="GC73" s="409">
        <f>'TB-11'!J230</f>
        <v>0</v>
      </c>
      <c r="GD73" s="412">
        <f t="shared" si="116"/>
        <v>0</v>
      </c>
      <c r="GE73" s="409">
        <f>'TB-11'!K230</f>
        <v>0</v>
      </c>
      <c r="GF73" s="409">
        <f>'TB-11'!L230</f>
        <v>0</v>
      </c>
      <c r="GG73" s="410">
        <f t="shared" si="117"/>
        <v>0</v>
      </c>
      <c r="GH73" s="409">
        <f>'TB-11'!M230</f>
        <v>0</v>
      </c>
      <c r="GI73" s="409">
        <f>'TB-11'!N230</f>
        <v>0</v>
      </c>
      <c r="GJ73" s="410">
        <f t="shared" si="118"/>
        <v>0</v>
      </c>
      <c r="GK73" s="409">
        <f>'TB-11'!O230</f>
        <v>0</v>
      </c>
      <c r="GL73" s="409">
        <f>'TB-11'!P230</f>
        <v>0</v>
      </c>
      <c r="GM73" s="410">
        <f t="shared" si="119"/>
        <v>0</v>
      </c>
      <c r="GN73" s="409">
        <f>'TB-11'!Q230</f>
        <v>0</v>
      </c>
      <c r="GO73" s="409">
        <f>'TB-11'!R230</f>
        <v>0</v>
      </c>
      <c r="GP73" s="410">
        <f t="shared" si="120"/>
        <v>0</v>
      </c>
      <c r="GQ73" s="409">
        <f>'TB-11'!S230</f>
        <v>0</v>
      </c>
      <c r="GR73" s="409">
        <f>'TB-11'!T230</f>
        <v>0</v>
      </c>
      <c r="GS73" s="410">
        <f t="shared" si="121"/>
        <v>0</v>
      </c>
      <c r="GT73" s="428">
        <f t="shared" si="122"/>
        <v>0</v>
      </c>
      <c r="GU73" s="428">
        <f t="shared" si="123"/>
        <v>0</v>
      </c>
      <c r="GV73" s="219">
        <f t="shared" si="124"/>
        <v>0</v>
      </c>
      <c r="GW73" s="429" t="e">
        <f>'TB-11'!D231</f>
        <v>#N/A</v>
      </c>
      <c r="GX73" s="409">
        <f>'TB-11'!G231</f>
        <v>0</v>
      </c>
      <c r="GY73" s="409">
        <f>'TB-11'!H231</f>
        <v>0</v>
      </c>
      <c r="GZ73" s="412">
        <f t="shared" si="125"/>
        <v>0</v>
      </c>
      <c r="HA73" s="409">
        <f>'TB-11'!I231</f>
        <v>0</v>
      </c>
      <c r="HB73" s="409">
        <f>'TB-11'!J231</f>
        <v>0</v>
      </c>
      <c r="HC73" s="412">
        <f t="shared" si="126"/>
        <v>0</v>
      </c>
      <c r="HD73" s="409">
        <f>'TB-11'!K231</f>
        <v>0</v>
      </c>
      <c r="HE73" s="409">
        <f>'TB-11'!L231</f>
        <v>0</v>
      </c>
      <c r="HF73" s="410">
        <f t="shared" si="127"/>
        <v>0</v>
      </c>
      <c r="HG73" s="409">
        <f>'TB-11'!M231</f>
        <v>0</v>
      </c>
      <c r="HH73" s="409">
        <f>'TB-11'!N231</f>
        <v>0</v>
      </c>
      <c r="HI73" s="410">
        <f t="shared" si="128"/>
        <v>0</v>
      </c>
      <c r="HJ73" s="409">
        <f>'TB-11'!O231</f>
        <v>0</v>
      </c>
      <c r="HK73" s="409">
        <f>'TB-11'!P231</f>
        <v>0</v>
      </c>
      <c r="HL73" s="410">
        <f t="shared" si="129"/>
        <v>0</v>
      </c>
      <c r="HM73" s="409">
        <f>'TB-11'!Q231</f>
        <v>0</v>
      </c>
      <c r="HN73" s="409">
        <f>'TB-11'!R231</f>
        <v>0</v>
      </c>
      <c r="HO73" s="410">
        <f t="shared" si="130"/>
        <v>0</v>
      </c>
      <c r="HP73" s="409">
        <f>'TB-11'!S231</f>
        <v>0</v>
      </c>
      <c r="HQ73" s="409">
        <f>'TB-11'!T231</f>
        <v>0</v>
      </c>
      <c r="HR73" s="410">
        <f t="shared" si="131"/>
        <v>0</v>
      </c>
      <c r="HS73" s="428">
        <f t="shared" si="132"/>
        <v>0</v>
      </c>
      <c r="HT73" s="428">
        <f t="shared" si="133"/>
        <v>0</v>
      </c>
      <c r="HU73" s="428">
        <f t="shared" si="134"/>
        <v>0</v>
      </c>
      <c r="HV73" s="429" t="e">
        <f>'TB-11'!D232</f>
        <v>#N/A</v>
      </c>
      <c r="HW73" s="409">
        <f>'TB-11'!G232</f>
        <v>0</v>
      </c>
      <c r="HX73" s="409">
        <f>'TB-11'!H232</f>
        <v>0</v>
      </c>
      <c r="HY73" s="412">
        <f t="shared" si="135"/>
        <v>0</v>
      </c>
      <c r="HZ73" s="409">
        <f>'TB-11'!I232</f>
        <v>0</v>
      </c>
      <c r="IA73" s="409">
        <f>'TB-11'!J232</f>
        <v>0</v>
      </c>
      <c r="IB73" s="412">
        <f t="shared" si="136"/>
        <v>0</v>
      </c>
      <c r="IC73" s="409">
        <f>'TB-11'!K232</f>
        <v>0</v>
      </c>
      <c r="ID73" s="409">
        <f>'TB-11'!L232</f>
        <v>0</v>
      </c>
      <c r="IE73" s="410">
        <f t="shared" si="137"/>
        <v>0</v>
      </c>
      <c r="IF73" s="409">
        <f>'TB-11'!M232</f>
        <v>0</v>
      </c>
      <c r="IG73" s="409">
        <f>'TB-11'!N232</f>
        <v>0</v>
      </c>
      <c r="IH73" s="410">
        <f t="shared" si="138"/>
        <v>0</v>
      </c>
      <c r="II73" s="409">
        <f>'TB-11'!O232</f>
        <v>0</v>
      </c>
      <c r="IJ73" s="409">
        <f>'TB-11'!P232</f>
        <v>0</v>
      </c>
      <c r="IK73" s="410">
        <f t="shared" si="139"/>
        <v>0</v>
      </c>
      <c r="IL73" s="409">
        <f>'TB-11'!Q232</f>
        <v>0</v>
      </c>
      <c r="IM73" s="409">
        <f>'TB-11'!R232</f>
        <v>0</v>
      </c>
      <c r="IN73" s="410">
        <f t="shared" si="140"/>
        <v>0</v>
      </c>
      <c r="IO73" s="409">
        <f>'TB-11'!S232</f>
        <v>0</v>
      </c>
      <c r="IP73" s="409">
        <f>'TB-11'!T232</f>
        <v>0</v>
      </c>
      <c r="IQ73" s="410">
        <f t="shared" si="141"/>
        <v>0</v>
      </c>
      <c r="IR73" s="428">
        <f t="shared" si="142"/>
        <v>0</v>
      </c>
      <c r="IS73" s="428">
        <f t="shared" si="143"/>
        <v>0</v>
      </c>
      <c r="IT73" s="428">
        <f t="shared" si="54"/>
        <v>0</v>
      </c>
    </row>
    <row r="74" spans="1:254" s="194" customFormat="1" x14ac:dyDescent="0.25">
      <c r="A74" s="194">
        <v>5</v>
      </c>
      <c r="B74" s="166">
        <f>+Menu!$D$6</f>
        <v>0</v>
      </c>
      <c r="C74" s="214" t="str">
        <f>+Menu!$B13</f>
        <v/>
      </c>
      <c r="D74" s="215"/>
      <c r="E74" s="427" t="e">
        <f>'TB-11'!D288</f>
        <v>#N/A</v>
      </c>
      <c r="F74" s="409">
        <f>'TB-11'!G288</f>
        <v>0</v>
      </c>
      <c r="G74" s="409">
        <f>'TB-11'!H288</f>
        <v>0</v>
      </c>
      <c r="H74" s="410">
        <f t="shared" si="55"/>
        <v>0</v>
      </c>
      <c r="I74" s="411">
        <f>'TB-11'!I288</f>
        <v>0</v>
      </c>
      <c r="J74" s="411">
        <f>'TB-11'!J288</f>
        <v>0</v>
      </c>
      <c r="K74" s="412">
        <f t="shared" si="56"/>
        <v>0</v>
      </c>
      <c r="L74" s="409">
        <f>'TB-11'!K288</f>
        <v>0</v>
      </c>
      <c r="M74" s="409">
        <f>'TB-11'!L288</f>
        <v>0</v>
      </c>
      <c r="N74" s="410">
        <f t="shared" si="57"/>
        <v>0</v>
      </c>
      <c r="O74" s="409">
        <f>'TB-11'!M288</f>
        <v>0</v>
      </c>
      <c r="P74" s="409">
        <f>'TB-11'!N288</f>
        <v>0</v>
      </c>
      <c r="Q74" s="410">
        <f t="shared" si="58"/>
        <v>0</v>
      </c>
      <c r="R74" s="409">
        <f>'TB-11'!O288</f>
        <v>0</v>
      </c>
      <c r="S74" s="409">
        <f>'TB-11'!P288</f>
        <v>0</v>
      </c>
      <c r="T74" s="410">
        <f t="shared" si="59"/>
        <v>0</v>
      </c>
      <c r="U74" s="409">
        <f>'TB-11'!Q288</f>
        <v>0</v>
      </c>
      <c r="V74" s="409">
        <f>'TB-11'!R288</f>
        <v>0</v>
      </c>
      <c r="W74" s="410">
        <f t="shared" si="60"/>
        <v>0</v>
      </c>
      <c r="X74" s="409">
        <f>'TB-11'!S288</f>
        <v>0</v>
      </c>
      <c r="Y74" s="409">
        <f>'TB-11'!T288</f>
        <v>0</v>
      </c>
      <c r="Z74" s="410">
        <f t="shared" si="61"/>
        <v>0</v>
      </c>
      <c r="AA74" s="428">
        <f t="shared" si="49"/>
        <v>0</v>
      </c>
      <c r="AB74" s="428">
        <f t="shared" si="49"/>
        <v>0</v>
      </c>
      <c r="AC74" s="219">
        <f t="shared" si="62"/>
        <v>0</v>
      </c>
      <c r="AD74" s="427" t="e">
        <f>'TB-11'!D289</f>
        <v>#N/A</v>
      </c>
      <c r="AE74" s="409">
        <f>'TB-11'!G289</f>
        <v>0</v>
      </c>
      <c r="AF74" s="409">
        <f>'TB-11'!H289</f>
        <v>0</v>
      </c>
      <c r="AG74" s="410">
        <f t="shared" si="63"/>
        <v>0</v>
      </c>
      <c r="AH74" s="409">
        <f>'TB-11'!I289</f>
        <v>0</v>
      </c>
      <c r="AI74" s="409">
        <f>'TB-11'!J289</f>
        <v>0</v>
      </c>
      <c r="AJ74" s="412">
        <f t="shared" si="64"/>
        <v>0</v>
      </c>
      <c r="AK74" s="409">
        <f>'TB-11'!K289</f>
        <v>0</v>
      </c>
      <c r="AL74" s="409">
        <f>'TB-11'!L289</f>
        <v>0</v>
      </c>
      <c r="AM74" s="410">
        <f t="shared" si="65"/>
        <v>0</v>
      </c>
      <c r="AN74" s="409">
        <f>'TB-11'!M289</f>
        <v>0</v>
      </c>
      <c r="AO74" s="409">
        <f>'TB-11'!N289</f>
        <v>0</v>
      </c>
      <c r="AP74" s="410">
        <f t="shared" si="66"/>
        <v>0</v>
      </c>
      <c r="AQ74" s="409">
        <f>'TB-11'!O289</f>
        <v>0</v>
      </c>
      <c r="AR74" s="409">
        <f>'TB-11'!P289</f>
        <v>0</v>
      </c>
      <c r="AS74" s="410">
        <f t="shared" si="67"/>
        <v>0</v>
      </c>
      <c r="AT74" s="409">
        <f>'TB-11'!Q289</f>
        <v>0</v>
      </c>
      <c r="AU74" s="409">
        <f>'TB-11'!R289</f>
        <v>0</v>
      </c>
      <c r="AV74" s="410">
        <f t="shared" si="68"/>
        <v>0</v>
      </c>
      <c r="AW74" s="409">
        <f>'TB-11'!S289</f>
        <v>0</v>
      </c>
      <c r="AX74" s="409">
        <f>'TB-11'!T289</f>
        <v>0</v>
      </c>
      <c r="AY74" s="410">
        <f t="shared" si="69"/>
        <v>0</v>
      </c>
      <c r="AZ74" s="428">
        <f t="shared" si="50"/>
        <v>0</v>
      </c>
      <c r="BA74" s="428">
        <f t="shared" si="50"/>
        <v>0</v>
      </c>
      <c r="BB74" s="219">
        <f t="shared" si="70"/>
        <v>0</v>
      </c>
      <c r="BC74" s="429" t="e">
        <f>'TB-11'!D290</f>
        <v>#N/A</v>
      </c>
      <c r="BD74" s="409">
        <f>'TB-11'!G290</f>
        <v>0</v>
      </c>
      <c r="BE74" s="409">
        <f>'TB-11'!H290</f>
        <v>0</v>
      </c>
      <c r="BF74" s="410">
        <f t="shared" si="71"/>
        <v>0</v>
      </c>
      <c r="BG74" s="409">
        <f>'TB-11'!I290</f>
        <v>0</v>
      </c>
      <c r="BH74" s="409">
        <f>'TB-11'!J290</f>
        <v>0</v>
      </c>
      <c r="BI74" s="412">
        <f t="shared" si="72"/>
        <v>0</v>
      </c>
      <c r="BJ74" s="409">
        <f>'TB-11'!K290</f>
        <v>0</v>
      </c>
      <c r="BK74" s="409">
        <f>'TB-11'!L290</f>
        <v>0</v>
      </c>
      <c r="BL74" s="410">
        <f t="shared" si="73"/>
        <v>0</v>
      </c>
      <c r="BM74" s="409">
        <f>'TB-11'!M290</f>
        <v>0</v>
      </c>
      <c r="BN74" s="409">
        <f>'TB-11'!N290</f>
        <v>0</v>
      </c>
      <c r="BO74" s="410">
        <f t="shared" si="74"/>
        <v>0</v>
      </c>
      <c r="BP74" s="409">
        <f>'TB-11'!O290</f>
        <v>0</v>
      </c>
      <c r="BQ74" s="409">
        <f>'TB-11'!P290</f>
        <v>0</v>
      </c>
      <c r="BR74" s="410">
        <f t="shared" si="75"/>
        <v>0</v>
      </c>
      <c r="BS74" s="409">
        <f>'TB-11'!Q290</f>
        <v>0</v>
      </c>
      <c r="BT74" s="409">
        <f>'TB-11'!R290</f>
        <v>0</v>
      </c>
      <c r="BU74" s="410">
        <f t="shared" si="76"/>
        <v>0</v>
      </c>
      <c r="BV74" s="409">
        <f>'TB-11'!S290</f>
        <v>0</v>
      </c>
      <c r="BW74" s="409">
        <f>'TB-11'!T290</f>
        <v>0</v>
      </c>
      <c r="BX74" s="410">
        <f t="shared" si="77"/>
        <v>0</v>
      </c>
      <c r="BY74" s="428">
        <f t="shared" si="51"/>
        <v>0</v>
      </c>
      <c r="BZ74" s="428">
        <f t="shared" si="51"/>
        <v>0</v>
      </c>
      <c r="CA74" s="219">
        <f t="shared" si="78"/>
        <v>0</v>
      </c>
      <c r="CB74" s="429" t="e">
        <f>'TB-11'!D291</f>
        <v>#N/A</v>
      </c>
      <c r="CC74" s="409">
        <f>'TB-11'!G291</f>
        <v>0</v>
      </c>
      <c r="CD74" s="409">
        <f>'TB-11'!H291</f>
        <v>0</v>
      </c>
      <c r="CE74" s="410">
        <f t="shared" si="79"/>
        <v>0</v>
      </c>
      <c r="CF74" s="411">
        <f>'TB-11'!I291</f>
        <v>0</v>
      </c>
      <c r="CG74" s="411">
        <f>'TB-11'!J291</f>
        <v>0</v>
      </c>
      <c r="CH74" s="412">
        <f t="shared" si="80"/>
        <v>0</v>
      </c>
      <c r="CI74" s="409">
        <f>'TB-11'!K291</f>
        <v>0</v>
      </c>
      <c r="CJ74" s="409">
        <f>'TB-11'!L291</f>
        <v>0</v>
      </c>
      <c r="CK74" s="410">
        <f t="shared" si="81"/>
        <v>0</v>
      </c>
      <c r="CL74" s="409">
        <f>'TB-11'!M291</f>
        <v>0</v>
      </c>
      <c r="CM74" s="409">
        <f>'TB-11'!N291</f>
        <v>0</v>
      </c>
      <c r="CN74" s="410">
        <f t="shared" si="82"/>
        <v>0</v>
      </c>
      <c r="CO74" s="409">
        <f>'TB-11'!O291</f>
        <v>0</v>
      </c>
      <c r="CP74" s="409">
        <f>'TB-11'!P291</f>
        <v>0</v>
      </c>
      <c r="CQ74" s="410">
        <f t="shared" si="83"/>
        <v>0</v>
      </c>
      <c r="CR74" s="409">
        <f>'TB-11'!Q291</f>
        <v>0</v>
      </c>
      <c r="CS74" s="409">
        <f>'TB-11'!R291</f>
        <v>0</v>
      </c>
      <c r="CT74" s="410">
        <f t="shared" si="84"/>
        <v>0</v>
      </c>
      <c r="CU74" s="409">
        <f>'TB-11'!S291</f>
        <v>0</v>
      </c>
      <c r="CV74" s="409">
        <f>'TB-11'!T291</f>
        <v>0</v>
      </c>
      <c r="CW74" s="410">
        <f t="shared" si="85"/>
        <v>0</v>
      </c>
      <c r="CX74" s="428">
        <f t="shared" si="52"/>
        <v>0</v>
      </c>
      <c r="CY74" s="428">
        <f t="shared" si="52"/>
        <v>0</v>
      </c>
      <c r="CZ74" s="219">
        <f t="shared" si="86"/>
        <v>0</v>
      </c>
      <c r="DA74" s="429" t="e">
        <f>'TB-11'!D292</f>
        <v>#N/A</v>
      </c>
      <c r="DB74" s="409">
        <f>'TB-11'!G292</f>
        <v>0</v>
      </c>
      <c r="DC74" s="409">
        <f>'TB-11'!H292</f>
        <v>0</v>
      </c>
      <c r="DD74" s="410">
        <f t="shared" si="87"/>
        <v>0</v>
      </c>
      <c r="DE74" s="409">
        <f>'TB-11'!I292</f>
        <v>0</v>
      </c>
      <c r="DF74" s="409">
        <f>'TB-11'!J292</f>
        <v>0</v>
      </c>
      <c r="DG74" s="412">
        <f t="shared" si="88"/>
        <v>0</v>
      </c>
      <c r="DH74" s="409">
        <f>'TB-11'!K292</f>
        <v>0</v>
      </c>
      <c r="DI74" s="409">
        <f>'TB-11'!L292</f>
        <v>0</v>
      </c>
      <c r="DJ74" s="410">
        <f t="shared" si="89"/>
        <v>0</v>
      </c>
      <c r="DK74" s="409">
        <f>'TB-11'!M292</f>
        <v>0</v>
      </c>
      <c r="DL74" s="409">
        <f>'TB-11'!N292</f>
        <v>0</v>
      </c>
      <c r="DM74" s="410">
        <f t="shared" si="90"/>
        <v>0</v>
      </c>
      <c r="DN74" s="409">
        <f>'TB-11'!O292</f>
        <v>0</v>
      </c>
      <c r="DO74" s="409">
        <f>'TB-11'!P292</f>
        <v>0</v>
      </c>
      <c r="DP74" s="410">
        <f t="shared" si="91"/>
        <v>0</v>
      </c>
      <c r="DQ74" s="409">
        <f>'TB-11'!Q292</f>
        <v>0</v>
      </c>
      <c r="DR74" s="409">
        <f>'TB-11'!R292</f>
        <v>0</v>
      </c>
      <c r="DS74" s="410">
        <f t="shared" si="92"/>
        <v>0</v>
      </c>
      <c r="DT74" s="409">
        <f>'TB-11'!S292</f>
        <v>0</v>
      </c>
      <c r="DU74" s="409">
        <f>'TB-11'!T292</f>
        <v>0</v>
      </c>
      <c r="DV74" s="410">
        <f t="shared" si="93"/>
        <v>0</v>
      </c>
      <c r="DW74" s="428">
        <f t="shared" si="53"/>
        <v>0</v>
      </c>
      <c r="DX74" s="428">
        <f t="shared" si="53"/>
        <v>0</v>
      </c>
      <c r="DY74" s="219">
        <f t="shared" si="94"/>
        <v>0</v>
      </c>
      <c r="DZ74" s="427" t="e">
        <f>'TB-11'!D296</f>
        <v>#N/A</v>
      </c>
      <c r="EA74" s="409">
        <f>'TB-11'!G296</f>
        <v>0</v>
      </c>
      <c r="EB74" s="409">
        <f>'TB-11'!H296</f>
        <v>0</v>
      </c>
      <c r="EC74" s="412">
        <f t="shared" si="95"/>
        <v>0</v>
      </c>
      <c r="ED74" s="409">
        <f>'TB-11'!I296</f>
        <v>0</v>
      </c>
      <c r="EE74" s="409">
        <f>'TB-11'!J296</f>
        <v>0</v>
      </c>
      <c r="EF74" s="412">
        <f t="shared" si="96"/>
        <v>0</v>
      </c>
      <c r="EG74" s="409">
        <f>'TB-11'!K296</f>
        <v>0</v>
      </c>
      <c r="EH74" s="409">
        <f>'TB-11'!L296</f>
        <v>0</v>
      </c>
      <c r="EI74" s="410">
        <f t="shared" si="97"/>
        <v>0</v>
      </c>
      <c r="EJ74" s="409">
        <f>'TB-11'!M296</f>
        <v>0</v>
      </c>
      <c r="EK74" s="409">
        <f>'TB-11'!N296</f>
        <v>0</v>
      </c>
      <c r="EL74" s="410">
        <f t="shared" si="98"/>
        <v>0</v>
      </c>
      <c r="EM74" s="409">
        <f>'TB-11'!O296</f>
        <v>0</v>
      </c>
      <c r="EN74" s="409">
        <f>'TB-11'!P296</f>
        <v>0</v>
      </c>
      <c r="EO74" s="410">
        <f t="shared" si="99"/>
        <v>0</v>
      </c>
      <c r="EP74" s="409">
        <f>'TB-11'!Q296</f>
        <v>0</v>
      </c>
      <c r="EQ74" s="409">
        <f>'TB-11'!R296</f>
        <v>0</v>
      </c>
      <c r="ER74" s="410">
        <f t="shared" si="100"/>
        <v>0</v>
      </c>
      <c r="ES74" s="409">
        <f>'TB-11'!S296</f>
        <v>0</v>
      </c>
      <c r="ET74" s="409">
        <f>'TB-11'!T296</f>
        <v>0</v>
      </c>
      <c r="EU74" s="410">
        <f t="shared" si="101"/>
        <v>0</v>
      </c>
      <c r="EV74" s="428">
        <f t="shared" si="102"/>
        <v>0</v>
      </c>
      <c r="EW74" s="428">
        <f t="shared" si="103"/>
        <v>0</v>
      </c>
      <c r="EX74" s="219">
        <f t="shared" si="104"/>
        <v>0</v>
      </c>
      <c r="EY74" s="429" t="e">
        <f>'TB-11'!D297</f>
        <v>#N/A</v>
      </c>
      <c r="EZ74" s="409">
        <f>'TB-11'!G297</f>
        <v>0</v>
      </c>
      <c r="FA74" s="409">
        <f>'TB-11'!H297</f>
        <v>0</v>
      </c>
      <c r="FB74" s="412">
        <f t="shared" si="105"/>
        <v>0</v>
      </c>
      <c r="FC74" s="409">
        <f>'TB-11'!I297</f>
        <v>0</v>
      </c>
      <c r="FD74" s="409">
        <f>'TB-11'!J297</f>
        <v>0</v>
      </c>
      <c r="FE74" s="412">
        <f t="shared" si="106"/>
        <v>0</v>
      </c>
      <c r="FF74" s="409">
        <f>'TB-11'!K297</f>
        <v>0</v>
      </c>
      <c r="FG74" s="409">
        <f>'TB-11'!L297</f>
        <v>0</v>
      </c>
      <c r="FH74" s="410">
        <f t="shared" si="107"/>
        <v>0</v>
      </c>
      <c r="FI74" s="409">
        <f>'TB-11'!M297</f>
        <v>0</v>
      </c>
      <c r="FJ74" s="409">
        <f>'TB-11'!N297</f>
        <v>0</v>
      </c>
      <c r="FK74" s="410">
        <f t="shared" si="108"/>
        <v>0</v>
      </c>
      <c r="FL74" s="409">
        <f>'TB-11'!O297</f>
        <v>0</v>
      </c>
      <c r="FM74" s="409">
        <f>'TB-11'!P297</f>
        <v>0</v>
      </c>
      <c r="FN74" s="410">
        <f t="shared" si="109"/>
        <v>0</v>
      </c>
      <c r="FO74" s="409">
        <f>'TB-11'!Q297</f>
        <v>0</v>
      </c>
      <c r="FP74" s="409">
        <f>'TB-11'!R297</f>
        <v>0</v>
      </c>
      <c r="FQ74" s="410">
        <f t="shared" si="110"/>
        <v>0</v>
      </c>
      <c r="FR74" s="409">
        <f>'TB-11'!S297</f>
        <v>0</v>
      </c>
      <c r="FS74" s="409">
        <f>'TB-11'!T297</f>
        <v>0</v>
      </c>
      <c r="FT74" s="410">
        <f t="shared" si="111"/>
        <v>0</v>
      </c>
      <c r="FU74" s="428">
        <f t="shared" si="112"/>
        <v>0</v>
      </c>
      <c r="FV74" s="428">
        <f t="shared" si="113"/>
        <v>0</v>
      </c>
      <c r="FW74" s="219">
        <f t="shared" si="114"/>
        <v>0</v>
      </c>
      <c r="FX74" s="429" t="e">
        <f>'TB-11'!D298</f>
        <v>#N/A</v>
      </c>
      <c r="FY74" s="409">
        <f>'TB-11'!G298</f>
        <v>0</v>
      </c>
      <c r="FZ74" s="409">
        <f>'TB-11'!H298</f>
        <v>0</v>
      </c>
      <c r="GA74" s="412">
        <f t="shared" si="115"/>
        <v>0</v>
      </c>
      <c r="GB74" s="409">
        <f>'TB-11'!I298</f>
        <v>0</v>
      </c>
      <c r="GC74" s="409">
        <f>'TB-11'!J298</f>
        <v>0</v>
      </c>
      <c r="GD74" s="412">
        <f t="shared" si="116"/>
        <v>0</v>
      </c>
      <c r="GE74" s="409">
        <f>'TB-11'!K298</f>
        <v>0</v>
      </c>
      <c r="GF74" s="409">
        <f>'TB-11'!L298</f>
        <v>0</v>
      </c>
      <c r="GG74" s="410">
        <f t="shared" si="117"/>
        <v>0</v>
      </c>
      <c r="GH74" s="409">
        <f>'TB-11'!M298</f>
        <v>0</v>
      </c>
      <c r="GI74" s="409">
        <f>'TB-11'!N298</f>
        <v>0</v>
      </c>
      <c r="GJ74" s="410">
        <f t="shared" si="118"/>
        <v>0</v>
      </c>
      <c r="GK74" s="409">
        <f>'TB-11'!O298</f>
        <v>0</v>
      </c>
      <c r="GL74" s="409">
        <f>'TB-11'!P298</f>
        <v>0</v>
      </c>
      <c r="GM74" s="410">
        <f t="shared" si="119"/>
        <v>0</v>
      </c>
      <c r="GN74" s="409">
        <f>'TB-11'!Q298</f>
        <v>0</v>
      </c>
      <c r="GO74" s="409">
        <f>'TB-11'!R298</f>
        <v>0</v>
      </c>
      <c r="GP74" s="410">
        <f t="shared" si="120"/>
        <v>0</v>
      </c>
      <c r="GQ74" s="409">
        <f>'TB-11'!S298</f>
        <v>0</v>
      </c>
      <c r="GR74" s="409">
        <f>'TB-11'!T298</f>
        <v>0</v>
      </c>
      <c r="GS74" s="410">
        <f t="shared" si="121"/>
        <v>0</v>
      </c>
      <c r="GT74" s="428">
        <f t="shared" si="122"/>
        <v>0</v>
      </c>
      <c r="GU74" s="428">
        <f t="shared" si="123"/>
        <v>0</v>
      </c>
      <c r="GV74" s="219">
        <f t="shared" si="124"/>
        <v>0</v>
      </c>
      <c r="GW74" s="429" t="e">
        <f>'TB-11'!D299</f>
        <v>#N/A</v>
      </c>
      <c r="GX74" s="409">
        <f>'TB-11'!G299</f>
        <v>0</v>
      </c>
      <c r="GY74" s="409">
        <f>'TB-11'!H299</f>
        <v>0</v>
      </c>
      <c r="GZ74" s="412">
        <f t="shared" si="125"/>
        <v>0</v>
      </c>
      <c r="HA74" s="409">
        <f>'TB-11'!I299</f>
        <v>0</v>
      </c>
      <c r="HB74" s="409">
        <f>'TB-11'!J299</f>
        <v>0</v>
      </c>
      <c r="HC74" s="412">
        <f t="shared" si="126"/>
        <v>0</v>
      </c>
      <c r="HD74" s="409">
        <f>'TB-11'!K299</f>
        <v>0</v>
      </c>
      <c r="HE74" s="409">
        <f>'TB-11'!L299</f>
        <v>0</v>
      </c>
      <c r="HF74" s="410">
        <f t="shared" si="127"/>
        <v>0</v>
      </c>
      <c r="HG74" s="409">
        <f>'TB-11'!M299</f>
        <v>0</v>
      </c>
      <c r="HH74" s="409">
        <f>'TB-11'!N299</f>
        <v>0</v>
      </c>
      <c r="HI74" s="410">
        <f t="shared" si="128"/>
        <v>0</v>
      </c>
      <c r="HJ74" s="409">
        <f>'TB-11'!O299</f>
        <v>0</v>
      </c>
      <c r="HK74" s="409">
        <f>'TB-11'!P299</f>
        <v>0</v>
      </c>
      <c r="HL74" s="410">
        <f t="shared" si="129"/>
        <v>0</v>
      </c>
      <c r="HM74" s="409">
        <f>'TB-11'!Q299</f>
        <v>0</v>
      </c>
      <c r="HN74" s="409">
        <f>'TB-11'!R299</f>
        <v>0</v>
      </c>
      <c r="HO74" s="410">
        <f t="shared" si="130"/>
        <v>0</v>
      </c>
      <c r="HP74" s="409">
        <f>'TB-11'!S299</f>
        <v>0</v>
      </c>
      <c r="HQ74" s="409">
        <f>'TB-11'!T299</f>
        <v>0</v>
      </c>
      <c r="HR74" s="410">
        <f t="shared" si="131"/>
        <v>0</v>
      </c>
      <c r="HS74" s="428">
        <f t="shared" si="132"/>
        <v>0</v>
      </c>
      <c r="HT74" s="428">
        <f t="shared" si="133"/>
        <v>0</v>
      </c>
      <c r="HU74" s="428">
        <f t="shared" si="134"/>
        <v>0</v>
      </c>
      <c r="HV74" s="429" t="e">
        <f>'TB-11'!D300</f>
        <v>#N/A</v>
      </c>
      <c r="HW74" s="409">
        <f>'TB-11'!G300</f>
        <v>0</v>
      </c>
      <c r="HX74" s="409">
        <f>'TB-11'!H300</f>
        <v>0</v>
      </c>
      <c r="HY74" s="412">
        <f t="shared" si="135"/>
        <v>0</v>
      </c>
      <c r="HZ74" s="409">
        <f>'TB-11'!I300</f>
        <v>0</v>
      </c>
      <c r="IA74" s="409">
        <f>'TB-11'!J300</f>
        <v>0</v>
      </c>
      <c r="IB74" s="412">
        <f t="shared" si="136"/>
        <v>0</v>
      </c>
      <c r="IC74" s="409">
        <f>'TB-11'!K300</f>
        <v>0</v>
      </c>
      <c r="ID74" s="409">
        <f>'TB-11'!L300</f>
        <v>0</v>
      </c>
      <c r="IE74" s="410">
        <f t="shared" si="137"/>
        <v>0</v>
      </c>
      <c r="IF74" s="409">
        <f>'TB-11'!M300</f>
        <v>0</v>
      </c>
      <c r="IG74" s="409">
        <f>'TB-11'!N300</f>
        <v>0</v>
      </c>
      <c r="IH74" s="410">
        <f t="shared" si="138"/>
        <v>0</v>
      </c>
      <c r="II74" s="409">
        <f>'TB-11'!O300</f>
        <v>0</v>
      </c>
      <c r="IJ74" s="409">
        <f>'TB-11'!P300</f>
        <v>0</v>
      </c>
      <c r="IK74" s="410">
        <f t="shared" si="139"/>
        <v>0</v>
      </c>
      <c r="IL74" s="409">
        <f>'TB-11'!Q300</f>
        <v>0</v>
      </c>
      <c r="IM74" s="409">
        <f>'TB-11'!R300</f>
        <v>0</v>
      </c>
      <c r="IN74" s="410">
        <f t="shared" si="140"/>
        <v>0</v>
      </c>
      <c r="IO74" s="409">
        <f>'TB-11'!S300</f>
        <v>0</v>
      </c>
      <c r="IP74" s="409">
        <f>'TB-11'!T300</f>
        <v>0</v>
      </c>
      <c r="IQ74" s="410">
        <f t="shared" si="141"/>
        <v>0</v>
      </c>
      <c r="IR74" s="428">
        <f t="shared" si="142"/>
        <v>0</v>
      </c>
      <c r="IS74" s="428">
        <f t="shared" si="143"/>
        <v>0</v>
      </c>
      <c r="IT74" s="428">
        <f t="shared" si="54"/>
        <v>0</v>
      </c>
    </row>
    <row r="75" spans="1:254" s="194" customFormat="1" x14ac:dyDescent="0.25">
      <c r="A75" s="194">
        <v>6</v>
      </c>
      <c r="B75" s="166">
        <f>+Menu!$D$6</f>
        <v>0</v>
      </c>
      <c r="C75" s="214" t="str">
        <f>+Menu!$B14</f>
        <v/>
      </c>
      <c r="D75" s="215"/>
      <c r="E75" s="427" t="e">
        <f>'TB-11'!D356</f>
        <v>#N/A</v>
      </c>
      <c r="F75" s="409">
        <f>'TB-11'!G356</f>
        <v>0</v>
      </c>
      <c r="G75" s="409">
        <f>'TB-11'!H356</f>
        <v>0</v>
      </c>
      <c r="H75" s="410">
        <f t="shared" si="55"/>
        <v>0</v>
      </c>
      <c r="I75" s="411">
        <f>'TB-11'!I356</f>
        <v>0</v>
      </c>
      <c r="J75" s="411">
        <f>'TB-11'!J356</f>
        <v>0</v>
      </c>
      <c r="K75" s="412">
        <f t="shared" si="56"/>
        <v>0</v>
      </c>
      <c r="L75" s="409">
        <f>'TB-11'!K356</f>
        <v>0</v>
      </c>
      <c r="M75" s="409">
        <f>'TB-11'!L356</f>
        <v>0</v>
      </c>
      <c r="N75" s="410">
        <f t="shared" si="57"/>
        <v>0</v>
      </c>
      <c r="O75" s="409">
        <f>'TB-11'!M356</f>
        <v>0</v>
      </c>
      <c r="P75" s="409">
        <f>'TB-11'!N356</f>
        <v>0</v>
      </c>
      <c r="Q75" s="410">
        <f t="shared" si="58"/>
        <v>0</v>
      </c>
      <c r="R75" s="409">
        <f>'TB-11'!O356</f>
        <v>0</v>
      </c>
      <c r="S75" s="409">
        <f>'TB-11'!P356</f>
        <v>0</v>
      </c>
      <c r="T75" s="410">
        <f t="shared" si="59"/>
        <v>0</v>
      </c>
      <c r="U75" s="409">
        <f>'TB-11'!Q356</f>
        <v>0</v>
      </c>
      <c r="V75" s="409">
        <f>'TB-11'!R356</f>
        <v>0</v>
      </c>
      <c r="W75" s="410">
        <f t="shared" si="60"/>
        <v>0</v>
      </c>
      <c r="X75" s="409">
        <f>'TB-11'!S356</f>
        <v>0</v>
      </c>
      <c r="Y75" s="409">
        <f>'TB-11'!T356</f>
        <v>0</v>
      </c>
      <c r="Z75" s="410">
        <f t="shared" si="61"/>
        <v>0</v>
      </c>
      <c r="AA75" s="428">
        <f t="shared" si="49"/>
        <v>0</v>
      </c>
      <c r="AB75" s="428">
        <f t="shared" si="49"/>
        <v>0</v>
      </c>
      <c r="AC75" s="219">
        <f t="shared" si="62"/>
        <v>0</v>
      </c>
      <c r="AD75" s="427" t="e">
        <f>'TB-11'!D357</f>
        <v>#N/A</v>
      </c>
      <c r="AE75" s="409">
        <f>'TB-11'!G357</f>
        <v>0</v>
      </c>
      <c r="AF75" s="409">
        <f>'TB-11'!H357</f>
        <v>0</v>
      </c>
      <c r="AG75" s="410">
        <f t="shared" si="63"/>
        <v>0</v>
      </c>
      <c r="AH75" s="409">
        <f>'TB-11'!I357</f>
        <v>0</v>
      </c>
      <c r="AI75" s="409">
        <f>'TB-11'!J357</f>
        <v>0</v>
      </c>
      <c r="AJ75" s="412">
        <f t="shared" si="64"/>
        <v>0</v>
      </c>
      <c r="AK75" s="409">
        <f>'TB-11'!K357</f>
        <v>0</v>
      </c>
      <c r="AL75" s="409">
        <f>'TB-11'!L357</f>
        <v>0</v>
      </c>
      <c r="AM75" s="410">
        <f t="shared" si="65"/>
        <v>0</v>
      </c>
      <c r="AN75" s="409">
        <f>'TB-11'!M357</f>
        <v>0</v>
      </c>
      <c r="AO75" s="409">
        <f>'TB-11'!N357</f>
        <v>0</v>
      </c>
      <c r="AP75" s="410">
        <f t="shared" si="66"/>
        <v>0</v>
      </c>
      <c r="AQ75" s="409">
        <f>'TB-11'!O357</f>
        <v>0</v>
      </c>
      <c r="AR75" s="409">
        <f>'TB-11'!P357</f>
        <v>0</v>
      </c>
      <c r="AS75" s="410">
        <f t="shared" si="67"/>
        <v>0</v>
      </c>
      <c r="AT75" s="409">
        <f>'TB-11'!Q357</f>
        <v>0</v>
      </c>
      <c r="AU75" s="409">
        <f>'TB-11'!R357</f>
        <v>0</v>
      </c>
      <c r="AV75" s="410">
        <f t="shared" si="68"/>
        <v>0</v>
      </c>
      <c r="AW75" s="409">
        <f>'TB-11'!S357</f>
        <v>0</v>
      </c>
      <c r="AX75" s="409">
        <f>'TB-11'!T357</f>
        <v>0</v>
      </c>
      <c r="AY75" s="410">
        <f t="shared" si="69"/>
        <v>0</v>
      </c>
      <c r="AZ75" s="428">
        <f t="shared" si="50"/>
        <v>0</v>
      </c>
      <c r="BA75" s="428">
        <f t="shared" si="50"/>
        <v>0</v>
      </c>
      <c r="BB75" s="219">
        <f t="shared" si="70"/>
        <v>0</v>
      </c>
      <c r="BC75" s="429" t="e">
        <f>'TB-11'!D358</f>
        <v>#N/A</v>
      </c>
      <c r="BD75" s="409">
        <f>'TB-11'!G358</f>
        <v>0</v>
      </c>
      <c r="BE75" s="409">
        <f>'TB-11'!H358</f>
        <v>0</v>
      </c>
      <c r="BF75" s="410">
        <f t="shared" si="71"/>
        <v>0</v>
      </c>
      <c r="BG75" s="409">
        <f>'TB-11'!I358</f>
        <v>0</v>
      </c>
      <c r="BH75" s="409">
        <f>'TB-11'!J358</f>
        <v>0</v>
      </c>
      <c r="BI75" s="412">
        <f t="shared" si="72"/>
        <v>0</v>
      </c>
      <c r="BJ75" s="409">
        <f>'TB-11'!K358</f>
        <v>0</v>
      </c>
      <c r="BK75" s="409">
        <f>'TB-11'!L358</f>
        <v>0</v>
      </c>
      <c r="BL75" s="410">
        <f t="shared" si="73"/>
        <v>0</v>
      </c>
      <c r="BM75" s="409">
        <f>'TB-11'!M358</f>
        <v>0</v>
      </c>
      <c r="BN75" s="409">
        <f>'TB-11'!N358</f>
        <v>0</v>
      </c>
      <c r="BO75" s="410">
        <f t="shared" si="74"/>
        <v>0</v>
      </c>
      <c r="BP75" s="409">
        <f>'TB-11'!O358</f>
        <v>0</v>
      </c>
      <c r="BQ75" s="409">
        <f>'TB-11'!P358</f>
        <v>0</v>
      </c>
      <c r="BR75" s="410">
        <f t="shared" si="75"/>
        <v>0</v>
      </c>
      <c r="BS75" s="409">
        <f>'TB-11'!Q358</f>
        <v>0</v>
      </c>
      <c r="BT75" s="409">
        <f>'TB-11'!R358</f>
        <v>0</v>
      </c>
      <c r="BU75" s="410">
        <f t="shared" si="76"/>
        <v>0</v>
      </c>
      <c r="BV75" s="409">
        <f>'TB-11'!S358</f>
        <v>0</v>
      </c>
      <c r="BW75" s="409">
        <f>'TB-11'!T358</f>
        <v>0</v>
      </c>
      <c r="BX75" s="410">
        <f t="shared" si="77"/>
        <v>0</v>
      </c>
      <c r="BY75" s="428">
        <f t="shared" si="51"/>
        <v>0</v>
      </c>
      <c r="BZ75" s="428">
        <f t="shared" si="51"/>
        <v>0</v>
      </c>
      <c r="CA75" s="219">
        <f t="shared" si="78"/>
        <v>0</v>
      </c>
      <c r="CB75" s="429" t="e">
        <f>'TB-11'!D359</f>
        <v>#N/A</v>
      </c>
      <c r="CC75" s="409">
        <f>'TB-11'!G359</f>
        <v>0</v>
      </c>
      <c r="CD75" s="409">
        <f>'TB-11'!H359</f>
        <v>0</v>
      </c>
      <c r="CE75" s="410">
        <f t="shared" si="79"/>
        <v>0</v>
      </c>
      <c r="CF75" s="411">
        <f>'TB-11'!I359</f>
        <v>0</v>
      </c>
      <c r="CG75" s="411">
        <f>'TB-11'!J359</f>
        <v>0</v>
      </c>
      <c r="CH75" s="412">
        <f t="shared" si="80"/>
        <v>0</v>
      </c>
      <c r="CI75" s="409">
        <f>'TB-11'!K359</f>
        <v>0</v>
      </c>
      <c r="CJ75" s="409">
        <f>'TB-11'!L359</f>
        <v>0</v>
      </c>
      <c r="CK75" s="410">
        <f t="shared" si="81"/>
        <v>0</v>
      </c>
      <c r="CL75" s="409">
        <f>'TB-11'!M359</f>
        <v>0</v>
      </c>
      <c r="CM75" s="409">
        <f>'TB-11'!N359</f>
        <v>0</v>
      </c>
      <c r="CN75" s="410">
        <f t="shared" si="82"/>
        <v>0</v>
      </c>
      <c r="CO75" s="409">
        <f>'TB-11'!O359</f>
        <v>0</v>
      </c>
      <c r="CP75" s="409">
        <f>'TB-11'!P359</f>
        <v>0</v>
      </c>
      <c r="CQ75" s="410">
        <f t="shared" si="83"/>
        <v>0</v>
      </c>
      <c r="CR75" s="409">
        <f>'TB-11'!Q359</f>
        <v>0</v>
      </c>
      <c r="CS75" s="409">
        <f>'TB-11'!R359</f>
        <v>0</v>
      </c>
      <c r="CT75" s="410">
        <f t="shared" si="84"/>
        <v>0</v>
      </c>
      <c r="CU75" s="409">
        <f>'TB-11'!S359</f>
        <v>0</v>
      </c>
      <c r="CV75" s="409">
        <f>'TB-11'!T359</f>
        <v>0</v>
      </c>
      <c r="CW75" s="410">
        <f t="shared" si="85"/>
        <v>0</v>
      </c>
      <c r="CX75" s="428">
        <f t="shared" si="52"/>
        <v>0</v>
      </c>
      <c r="CY75" s="428">
        <f t="shared" si="52"/>
        <v>0</v>
      </c>
      <c r="CZ75" s="219">
        <f t="shared" si="86"/>
        <v>0</v>
      </c>
      <c r="DA75" s="429" t="e">
        <f>'TB-11'!D360</f>
        <v>#N/A</v>
      </c>
      <c r="DB75" s="409">
        <f>'TB-11'!G360</f>
        <v>0</v>
      </c>
      <c r="DC75" s="409">
        <f>'TB-11'!H360</f>
        <v>0</v>
      </c>
      <c r="DD75" s="410">
        <f t="shared" si="87"/>
        <v>0</v>
      </c>
      <c r="DE75" s="409">
        <f>'TB-11'!I360</f>
        <v>0</v>
      </c>
      <c r="DF75" s="409">
        <f>'TB-11'!J360</f>
        <v>0</v>
      </c>
      <c r="DG75" s="412">
        <f t="shared" si="88"/>
        <v>0</v>
      </c>
      <c r="DH75" s="409">
        <f>'TB-11'!K360</f>
        <v>0</v>
      </c>
      <c r="DI75" s="409">
        <f>'TB-11'!L360</f>
        <v>0</v>
      </c>
      <c r="DJ75" s="410">
        <f t="shared" si="89"/>
        <v>0</v>
      </c>
      <c r="DK75" s="409">
        <f>'TB-11'!M360</f>
        <v>0</v>
      </c>
      <c r="DL75" s="409">
        <f>'TB-11'!N360</f>
        <v>0</v>
      </c>
      <c r="DM75" s="410">
        <f t="shared" si="90"/>
        <v>0</v>
      </c>
      <c r="DN75" s="409">
        <f>'TB-11'!O360</f>
        <v>0</v>
      </c>
      <c r="DO75" s="409">
        <f>'TB-11'!P360</f>
        <v>0</v>
      </c>
      <c r="DP75" s="410">
        <f t="shared" si="91"/>
        <v>0</v>
      </c>
      <c r="DQ75" s="409">
        <f>'TB-11'!Q360</f>
        <v>0</v>
      </c>
      <c r="DR75" s="409">
        <f>'TB-11'!R360</f>
        <v>0</v>
      </c>
      <c r="DS75" s="410">
        <f t="shared" si="92"/>
        <v>0</v>
      </c>
      <c r="DT75" s="409">
        <f>'TB-11'!S360</f>
        <v>0</v>
      </c>
      <c r="DU75" s="409">
        <f>'TB-11'!T360</f>
        <v>0</v>
      </c>
      <c r="DV75" s="410">
        <f t="shared" si="93"/>
        <v>0</v>
      </c>
      <c r="DW75" s="428">
        <f t="shared" si="53"/>
        <v>0</v>
      </c>
      <c r="DX75" s="428">
        <f t="shared" si="53"/>
        <v>0</v>
      </c>
      <c r="DY75" s="219">
        <f t="shared" si="94"/>
        <v>0</v>
      </c>
      <c r="DZ75" s="427" t="e">
        <f>'TB-11'!D364</f>
        <v>#N/A</v>
      </c>
      <c r="EA75" s="409">
        <f>'TB-11'!G364</f>
        <v>0</v>
      </c>
      <c r="EB75" s="409">
        <f>'TB-11'!H364</f>
        <v>0</v>
      </c>
      <c r="EC75" s="412">
        <f t="shared" si="95"/>
        <v>0</v>
      </c>
      <c r="ED75" s="409">
        <f>'TB-11'!I364</f>
        <v>0</v>
      </c>
      <c r="EE75" s="409">
        <f>'TB-11'!J364</f>
        <v>0</v>
      </c>
      <c r="EF75" s="412">
        <f t="shared" si="96"/>
        <v>0</v>
      </c>
      <c r="EG75" s="409">
        <f>'TB-11'!K364</f>
        <v>0</v>
      </c>
      <c r="EH75" s="409">
        <f>'TB-11'!L364</f>
        <v>0</v>
      </c>
      <c r="EI75" s="410">
        <f t="shared" si="97"/>
        <v>0</v>
      </c>
      <c r="EJ75" s="409">
        <f>'TB-11'!M364</f>
        <v>0</v>
      </c>
      <c r="EK75" s="409">
        <f>'TB-11'!N364</f>
        <v>0</v>
      </c>
      <c r="EL75" s="410">
        <f t="shared" si="98"/>
        <v>0</v>
      </c>
      <c r="EM75" s="409">
        <f>'TB-11'!O364</f>
        <v>0</v>
      </c>
      <c r="EN75" s="409">
        <f>'TB-11'!P364</f>
        <v>0</v>
      </c>
      <c r="EO75" s="410">
        <f t="shared" si="99"/>
        <v>0</v>
      </c>
      <c r="EP75" s="409">
        <f>'TB-11'!Q364</f>
        <v>0</v>
      </c>
      <c r="EQ75" s="409">
        <f>'TB-11'!R364</f>
        <v>0</v>
      </c>
      <c r="ER75" s="410">
        <f t="shared" si="100"/>
        <v>0</v>
      </c>
      <c r="ES75" s="409">
        <f>'TB-11'!S364</f>
        <v>0</v>
      </c>
      <c r="ET75" s="409">
        <f>'TB-11'!T364</f>
        <v>0</v>
      </c>
      <c r="EU75" s="410">
        <f t="shared" si="101"/>
        <v>0</v>
      </c>
      <c r="EV75" s="428">
        <f t="shared" si="102"/>
        <v>0</v>
      </c>
      <c r="EW75" s="428">
        <f t="shared" si="103"/>
        <v>0</v>
      </c>
      <c r="EX75" s="219">
        <f t="shared" si="104"/>
        <v>0</v>
      </c>
      <c r="EY75" s="429" t="e">
        <f>'TB-11'!D365</f>
        <v>#N/A</v>
      </c>
      <c r="EZ75" s="409">
        <f>'TB-11'!G365</f>
        <v>0</v>
      </c>
      <c r="FA75" s="409">
        <f>'TB-11'!H365</f>
        <v>0</v>
      </c>
      <c r="FB75" s="412">
        <f t="shared" si="105"/>
        <v>0</v>
      </c>
      <c r="FC75" s="409">
        <f>'TB-11'!I365</f>
        <v>0</v>
      </c>
      <c r="FD75" s="409">
        <f>'TB-11'!J365</f>
        <v>0</v>
      </c>
      <c r="FE75" s="412">
        <f t="shared" si="106"/>
        <v>0</v>
      </c>
      <c r="FF75" s="409">
        <f>'TB-11'!K365</f>
        <v>0</v>
      </c>
      <c r="FG75" s="409">
        <f>'TB-11'!L365</f>
        <v>0</v>
      </c>
      <c r="FH75" s="410">
        <f t="shared" si="107"/>
        <v>0</v>
      </c>
      <c r="FI75" s="409">
        <f>'TB-11'!M365</f>
        <v>0</v>
      </c>
      <c r="FJ75" s="409">
        <f>'TB-11'!N365</f>
        <v>0</v>
      </c>
      <c r="FK75" s="410">
        <f t="shared" si="108"/>
        <v>0</v>
      </c>
      <c r="FL75" s="409">
        <f>'TB-11'!O365</f>
        <v>0</v>
      </c>
      <c r="FM75" s="409">
        <f>'TB-11'!P365</f>
        <v>0</v>
      </c>
      <c r="FN75" s="410">
        <f t="shared" si="109"/>
        <v>0</v>
      </c>
      <c r="FO75" s="409">
        <f>'TB-11'!Q365</f>
        <v>0</v>
      </c>
      <c r="FP75" s="409">
        <f>'TB-11'!R365</f>
        <v>0</v>
      </c>
      <c r="FQ75" s="410">
        <f t="shared" si="110"/>
        <v>0</v>
      </c>
      <c r="FR75" s="409">
        <f>'TB-11'!S365</f>
        <v>0</v>
      </c>
      <c r="FS75" s="409">
        <f>'TB-11'!T365</f>
        <v>0</v>
      </c>
      <c r="FT75" s="410">
        <f t="shared" si="111"/>
        <v>0</v>
      </c>
      <c r="FU75" s="428">
        <f t="shared" si="112"/>
        <v>0</v>
      </c>
      <c r="FV75" s="428">
        <f t="shared" si="113"/>
        <v>0</v>
      </c>
      <c r="FW75" s="219">
        <f t="shared" si="114"/>
        <v>0</v>
      </c>
      <c r="FX75" s="429" t="e">
        <f>'TB-11'!D366</f>
        <v>#N/A</v>
      </c>
      <c r="FY75" s="409">
        <f>'TB-11'!G366</f>
        <v>0</v>
      </c>
      <c r="FZ75" s="409">
        <f>'TB-11'!H366</f>
        <v>0</v>
      </c>
      <c r="GA75" s="412">
        <f t="shared" si="115"/>
        <v>0</v>
      </c>
      <c r="GB75" s="409">
        <f>'TB-11'!I366</f>
        <v>0</v>
      </c>
      <c r="GC75" s="409">
        <f>'TB-11'!J366</f>
        <v>0</v>
      </c>
      <c r="GD75" s="412">
        <f t="shared" si="116"/>
        <v>0</v>
      </c>
      <c r="GE75" s="409">
        <f>'TB-11'!K366</f>
        <v>0</v>
      </c>
      <c r="GF75" s="409">
        <f>'TB-11'!L366</f>
        <v>0</v>
      </c>
      <c r="GG75" s="410">
        <f t="shared" si="117"/>
        <v>0</v>
      </c>
      <c r="GH75" s="409">
        <f>'TB-11'!M366</f>
        <v>0</v>
      </c>
      <c r="GI75" s="409">
        <f>'TB-11'!N366</f>
        <v>0</v>
      </c>
      <c r="GJ75" s="410">
        <f t="shared" si="118"/>
        <v>0</v>
      </c>
      <c r="GK75" s="409">
        <f>'TB-11'!O366</f>
        <v>0</v>
      </c>
      <c r="GL75" s="409">
        <f>'TB-11'!P366</f>
        <v>0</v>
      </c>
      <c r="GM75" s="410">
        <f t="shared" si="119"/>
        <v>0</v>
      </c>
      <c r="GN75" s="409">
        <f>'TB-11'!Q366</f>
        <v>0</v>
      </c>
      <c r="GO75" s="409">
        <f>'TB-11'!R366</f>
        <v>0</v>
      </c>
      <c r="GP75" s="410">
        <f t="shared" si="120"/>
        <v>0</v>
      </c>
      <c r="GQ75" s="409">
        <f>'TB-11'!S366</f>
        <v>0</v>
      </c>
      <c r="GR75" s="409">
        <f>'TB-11'!T366</f>
        <v>0</v>
      </c>
      <c r="GS75" s="410">
        <f t="shared" si="121"/>
        <v>0</v>
      </c>
      <c r="GT75" s="428">
        <f t="shared" si="122"/>
        <v>0</v>
      </c>
      <c r="GU75" s="428">
        <f t="shared" si="123"/>
        <v>0</v>
      </c>
      <c r="GV75" s="219">
        <f t="shared" si="124"/>
        <v>0</v>
      </c>
      <c r="GW75" s="429" t="e">
        <f>'TB-11'!D367</f>
        <v>#N/A</v>
      </c>
      <c r="GX75" s="409">
        <f>'TB-11'!G367</f>
        <v>0</v>
      </c>
      <c r="GY75" s="409">
        <f>'TB-11'!H367</f>
        <v>0</v>
      </c>
      <c r="GZ75" s="412">
        <f t="shared" si="125"/>
        <v>0</v>
      </c>
      <c r="HA75" s="409">
        <f>'TB-11'!I367</f>
        <v>0</v>
      </c>
      <c r="HB75" s="409">
        <f>'TB-11'!J367</f>
        <v>0</v>
      </c>
      <c r="HC75" s="412">
        <f t="shared" si="126"/>
        <v>0</v>
      </c>
      <c r="HD75" s="409">
        <f>'TB-11'!K367</f>
        <v>0</v>
      </c>
      <c r="HE75" s="409">
        <f>'TB-11'!L367</f>
        <v>0</v>
      </c>
      <c r="HF75" s="410">
        <f t="shared" si="127"/>
        <v>0</v>
      </c>
      <c r="HG75" s="409">
        <f>'TB-11'!M367</f>
        <v>0</v>
      </c>
      <c r="HH75" s="409">
        <f>'TB-11'!N367</f>
        <v>0</v>
      </c>
      <c r="HI75" s="410">
        <f t="shared" si="128"/>
        <v>0</v>
      </c>
      <c r="HJ75" s="409">
        <f>'TB-11'!O367</f>
        <v>0</v>
      </c>
      <c r="HK75" s="409">
        <f>'TB-11'!P367</f>
        <v>0</v>
      </c>
      <c r="HL75" s="410">
        <f t="shared" si="129"/>
        <v>0</v>
      </c>
      <c r="HM75" s="409">
        <f>'TB-11'!Q367</f>
        <v>0</v>
      </c>
      <c r="HN75" s="409">
        <f>'TB-11'!R367</f>
        <v>0</v>
      </c>
      <c r="HO75" s="410">
        <f t="shared" si="130"/>
        <v>0</v>
      </c>
      <c r="HP75" s="409">
        <f>'TB-11'!S367</f>
        <v>0</v>
      </c>
      <c r="HQ75" s="409">
        <f>'TB-11'!T367</f>
        <v>0</v>
      </c>
      <c r="HR75" s="410">
        <f t="shared" si="131"/>
        <v>0</v>
      </c>
      <c r="HS75" s="428">
        <f t="shared" si="132"/>
        <v>0</v>
      </c>
      <c r="HT75" s="428">
        <f t="shared" si="133"/>
        <v>0</v>
      </c>
      <c r="HU75" s="428">
        <f t="shared" si="134"/>
        <v>0</v>
      </c>
      <c r="HV75" s="429" t="e">
        <f>'TB-11'!D368</f>
        <v>#N/A</v>
      </c>
      <c r="HW75" s="409">
        <f>'TB-11'!G368</f>
        <v>0</v>
      </c>
      <c r="HX75" s="409">
        <f>'TB-11'!H368</f>
        <v>0</v>
      </c>
      <c r="HY75" s="412">
        <f t="shared" si="135"/>
        <v>0</v>
      </c>
      <c r="HZ75" s="409">
        <f>'TB-11'!I368</f>
        <v>0</v>
      </c>
      <c r="IA75" s="409">
        <f>'TB-11'!J368</f>
        <v>0</v>
      </c>
      <c r="IB75" s="412">
        <f t="shared" si="136"/>
        <v>0</v>
      </c>
      <c r="IC75" s="409">
        <f>'TB-11'!K368</f>
        <v>0</v>
      </c>
      <c r="ID75" s="409">
        <f>'TB-11'!L368</f>
        <v>0</v>
      </c>
      <c r="IE75" s="410">
        <f t="shared" si="137"/>
        <v>0</v>
      </c>
      <c r="IF75" s="409">
        <f>'TB-11'!M368</f>
        <v>0</v>
      </c>
      <c r="IG75" s="409">
        <f>'TB-11'!N368</f>
        <v>0</v>
      </c>
      <c r="IH75" s="410">
        <f t="shared" si="138"/>
        <v>0</v>
      </c>
      <c r="II75" s="409">
        <f>'TB-11'!O368</f>
        <v>0</v>
      </c>
      <c r="IJ75" s="409">
        <f>'TB-11'!P368</f>
        <v>0</v>
      </c>
      <c r="IK75" s="410">
        <f t="shared" si="139"/>
        <v>0</v>
      </c>
      <c r="IL75" s="409">
        <f>'TB-11'!Q368</f>
        <v>0</v>
      </c>
      <c r="IM75" s="409">
        <f>'TB-11'!R368</f>
        <v>0</v>
      </c>
      <c r="IN75" s="410">
        <f t="shared" si="140"/>
        <v>0</v>
      </c>
      <c r="IO75" s="409">
        <f>'TB-11'!S368</f>
        <v>0</v>
      </c>
      <c r="IP75" s="409">
        <f>'TB-11'!T368</f>
        <v>0</v>
      </c>
      <c r="IQ75" s="410">
        <f t="shared" si="141"/>
        <v>0</v>
      </c>
      <c r="IR75" s="428">
        <f t="shared" si="142"/>
        <v>0</v>
      </c>
      <c r="IS75" s="428">
        <f t="shared" si="143"/>
        <v>0</v>
      </c>
      <c r="IT75" s="428">
        <f t="shared" si="54"/>
        <v>0</v>
      </c>
    </row>
    <row r="76" spans="1:254" s="194" customFormat="1" x14ac:dyDescent="0.25">
      <c r="A76" s="194">
        <v>7</v>
      </c>
      <c r="B76" s="166">
        <f>+Menu!$D$6</f>
        <v>0</v>
      </c>
      <c r="C76" s="214" t="str">
        <f>+Menu!$B15</f>
        <v/>
      </c>
      <c r="D76" s="215"/>
      <c r="E76" s="427" t="e">
        <f>'TB-11'!D424</f>
        <v>#N/A</v>
      </c>
      <c r="F76" s="409">
        <f>'TB-11'!G424</f>
        <v>0</v>
      </c>
      <c r="G76" s="409">
        <f>'TB-11'!H424</f>
        <v>0</v>
      </c>
      <c r="H76" s="410">
        <f t="shared" si="55"/>
        <v>0</v>
      </c>
      <c r="I76" s="411">
        <f>'TB-11'!I424</f>
        <v>0</v>
      </c>
      <c r="J76" s="411">
        <f>'TB-11'!J424</f>
        <v>0</v>
      </c>
      <c r="K76" s="412">
        <f t="shared" si="56"/>
        <v>0</v>
      </c>
      <c r="L76" s="409">
        <f>'TB-11'!K424</f>
        <v>0</v>
      </c>
      <c r="M76" s="409">
        <f>'TB-11'!L424</f>
        <v>0</v>
      </c>
      <c r="N76" s="410">
        <f t="shared" si="57"/>
        <v>0</v>
      </c>
      <c r="O76" s="409">
        <f>'TB-11'!M424</f>
        <v>0</v>
      </c>
      <c r="P76" s="409">
        <f>'TB-11'!N424</f>
        <v>0</v>
      </c>
      <c r="Q76" s="410">
        <f t="shared" si="58"/>
        <v>0</v>
      </c>
      <c r="R76" s="409">
        <f>'TB-11'!O424</f>
        <v>0</v>
      </c>
      <c r="S76" s="409">
        <f>'TB-11'!P424</f>
        <v>0</v>
      </c>
      <c r="T76" s="410">
        <f t="shared" si="59"/>
        <v>0</v>
      </c>
      <c r="U76" s="409">
        <f>'TB-11'!Q424</f>
        <v>0</v>
      </c>
      <c r="V76" s="409">
        <f>'TB-11'!R424</f>
        <v>0</v>
      </c>
      <c r="W76" s="410">
        <f t="shared" si="60"/>
        <v>0</v>
      </c>
      <c r="X76" s="409">
        <f>'TB-11'!S424</f>
        <v>0</v>
      </c>
      <c r="Y76" s="409">
        <f>'TB-11'!T424</f>
        <v>0</v>
      </c>
      <c r="Z76" s="410">
        <f t="shared" si="61"/>
        <v>0</v>
      </c>
      <c r="AA76" s="428">
        <f t="shared" si="49"/>
        <v>0</v>
      </c>
      <c r="AB76" s="428">
        <f t="shared" si="49"/>
        <v>0</v>
      </c>
      <c r="AC76" s="219">
        <f t="shared" si="62"/>
        <v>0</v>
      </c>
      <c r="AD76" s="427" t="e">
        <f>'TB-11'!D425</f>
        <v>#N/A</v>
      </c>
      <c r="AE76" s="409">
        <f>'TB-11'!G425</f>
        <v>0</v>
      </c>
      <c r="AF76" s="409">
        <f>'TB-11'!H425</f>
        <v>0</v>
      </c>
      <c r="AG76" s="410">
        <f t="shared" si="63"/>
        <v>0</v>
      </c>
      <c r="AH76" s="409">
        <f>'TB-11'!I425</f>
        <v>0</v>
      </c>
      <c r="AI76" s="409">
        <f>'TB-11'!J425</f>
        <v>0</v>
      </c>
      <c r="AJ76" s="412">
        <f t="shared" si="64"/>
        <v>0</v>
      </c>
      <c r="AK76" s="409">
        <f>'TB-11'!K425</f>
        <v>0</v>
      </c>
      <c r="AL76" s="409">
        <f>'TB-11'!L425</f>
        <v>0</v>
      </c>
      <c r="AM76" s="410">
        <f t="shared" si="65"/>
        <v>0</v>
      </c>
      <c r="AN76" s="409">
        <f>'TB-11'!M425</f>
        <v>0</v>
      </c>
      <c r="AO76" s="409">
        <f>'TB-11'!N425</f>
        <v>0</v>
      </c>
      <c r="AP76" s="410">
        <f t="shared" si="66"/>
        <v>0</v>
      </c>
      <c r="AQ76" s="409">
        <f>'TB-11'!O425</f>
        <v>0</v>
      </c>
      <c r="AR76" s="409">
        <f>'TB-11'!P425</f>
        <v>0</v>
      </c>
      <c r="AS76" s="410">
        <f t="shared" si="67"/>
        <v>0</v>
      </c>
      <c r="AT76" s="409">
        <f>'TB-11'!Q425</f>
        <v>0</v>
      </c>
      <c r="AU76" s="409">
        <f>'TB-11'!R425</f>
        <v>0</v>
      </c>
      <c r="AV76" s="410">
        <f t="shared" si="68"/>
        <v>0</v>
      </c>
      <c r="AW76" s="409">
        <f>'TB-11'!S425</f>
        <v>0</v>
      </c>
      <c r="AX76" s="409">
        <f>'TB-11'!T425</f>
        <v>0</v>
      </c>
      <c r="AY76" s="410">
        <f t="shared" si="69"/>
        <v>0</v>
      </c>
      <c r="AZ76" s="428">
        <f t="shared" si="50"/>
        <v>0</v>
      </c>
      <c r="BA76" s="428">
        <f t="shared" si="50"/>
        <v>0</v>
      </c>
      <c r="BB76" s="219">
        <f t="shared" si="70"/>
        <v>0</v>
      </c>
      <c r="BC76" s="429" t="e">
        <f>'TB-11'!D426</f>
        <v>#N/A</v>
      </c>
      <c r="BD76" s="409">
        <f>'TB-11'!G426</f>
        <v>0</v>
      </c>
      <c r="BE76" s="409">
        <f>'TB-11'!H426</f>
        <v>0</v>
      </c>
      <c r="BF76" s="410">
        <f t="shared" si="71"/>
        <v>0</v>
      </c>
      <c r="BG76" s="409">
        <f>'TB-11'!I426</f>
        <v>0</v>
      </c>
      <c r="BH76" s="409">
        <f>'TB-11'!J426</f>
        <v>0</v>
      </c>
      <c r="BI76" s="412">
        <f t="shared" si="72"/>
        <v>0</v>
      </c>
      <c r="BJ76" s="409">
        <f>'TB-11'!K426</f>
        <v>0</v>
      </c>
      <c r="BK76" s="409">
        <f>'TB-11'!L426</f>
        <v>0</v>
      </c>
      <c r="BL76" s="410">
        <f t="shared" si="73"/>
        <v>0</v>
      </c>
      <c r="BM76" s="409">
        <f>'TB-11'!M426</f>
        <v>0</v>
      </c>
      <c r="BN76" s="409">
        <f>'TB-11'!N426</f>
        <v>0</v>
      </c>
      <c r="BO76" s="410">
        <f t="shared" si="74"/>
        <v>0</v>
      </c>
      <c r="BP76" s="409">
        <f>'TB-11'!O426</f>
        <v>0</v>
      </c>
      <c r="BQ76" s="409">
        <f>'TB-11'!P426</f>
        <v>0</v>
      </c>
      <c r="BR76" s="410">
        <f t="shared" si="75"/>
        <v>0</v>
      </c>
      <c r="BS76" s="409">
        <f>'TB-11'!Q426</f>
        <v>0</v>
      </c>
      <c r="BT76" s="409">
        <f>'TB-11'!R426</f>
        <v>0</v>
      </c>
      <c r="BU76" s="410">
        <f t="shared" si="76"/>
        <v>0</v>
      </c>
      <c r="BV76" s="409">
        <f>'TB-11'!S426</f>
        <v>0</v>
      </c>
      <c r="BW76" s="409">
        <f>'TB-11'!T426</f>
        <v>0</v>
      </c>
      <c r="BX76" s="410">
        <f t="shared" si="77"/>
        <v>0</v>
      </c>
      <c r="BY76" s="428">
        <f t="shared" si="51"/>
        <v>0</v>
      </c>
      <c r="BZ76" s="428">
        <f t="shared" si="51"/>
        <v>0</v>
      </c>
      <c r="CA76" s="219">
        <f t="shared" si="78"/>
        <v>0</v>
      </c>
      <c r="CB76" s="429" t="e">
        <f>'TB-11'!D427</f>
        <v>#N/A</v>
      </c>
      <c r="CC76" s="409">
        <f>'TB-11'!G427</f>
        <v>0</v>
      </c>
      <c r="CD76" s="409">
        <f>'TB-11'!H427</f>
        <v>0</v>
      </c>
      <c r="CE76" s="410">
        <f t="shared" si="79"/>
        <v>0</v>
      </c>
      <c r="CF76" s="411">
        <f>'TB-11'!I427</f>
        <v>0</v>
      </c>
      <c r="CG76" s="411">
        <f>'TB-11'!J427</f>
        <v>0</v>
      </c>
      <c r="CH76" s="412">
        <f t="shared" si="80"/>
        <v>0</v>
      </c>
      <c r="CI76" s="409">
        <f>'TB-11'!K427</f>
        <v>0</v>
      </c>
      <c r="CJ76" s="409">
        <f>'TB-11'!L427</f>
        <v>0</v>
      </c>
      <c r="CK76" s="410">
        <f t="shared" si="81"/>
        <v>0</v>
      </c>
      <c r="CL76" s="409">
        <f>'TB-11'!M427</f>
        <v>0</v>
      </c>
      <c r="CM76" s="409">
        <f>'TB-11'!N427</f>
        <v>0</v>
      </c>
      <c r="CN76" s="410">
        <f t="shared" si="82"/>
        <v>0</v>
      </c>
      <c r="CO76" s="409">
        <f>'TB-11'!O427</f>
        <v>0</v>
      </c>
      <c r="CP76" s="409">
        <f>'TB-11'!P427</f>
        <v>0</v>
      </c>
      <c r="CQ76" s="410">
        <f t="shared" si="83"/>
        <v>0</v>
      </c>
      <c r="CR76" s="409">
        <f>'TB-11'!Q427</f>
        <v>0</v>
      </c>
      <c r="CS76" s="409">
        <f>'TB-11'!R427</f>
        <v>0</v>
      </c>
      <c r="CT76" s="410">
        <f t="shared" si="84"/>
        <v>0</v>
      </c>
      <c r="CU76" s="409">
        <f>'TB-11'!S427</f>
        <v>0</v>
      </c>
      <c r="CV76" s="409">
        <f>'TB-11'!T427</f>
        <v>0</v>
      </c>
      <c r="CW76" s="410">
        <f t="shared" si="85"/>
        <v>0</v>
      </c>
      <c r="CX76" s="428">
        <f t="shared" si="52"/>
        <v>0</v>
      </c>
      <c r="CY76" s="428">
        <f t="shared" si="52"/>
        <v>0</v>
      </c>
      <c r="CZ76" s="219">
        <f t="shared" si="86"/>
        <v>0</v>
      </c>
      <c r="DA76" s="429" t="e">
        <f>'TB-11'!D428</f>
        <v>#N/A</v>
      </c>
      <c r="DB76" s="409">
        <f>'TB-11'!G428</f>
        <v>0</v>
      </c>
      <c r="DC76" s="409">
        <f>'TB-11'!H428</f>
        <v>0</v>
      </c>
      <c r="DD76" s="410">
        <f t="shared" si="87"/>
        <v>0</v>
      </c>
      <c r="DE76" s="409">
        <f>'TB-11'!I428</f>
        <v>0</v>
      </c>
      <c r="DF76" s="409">
        <f>'TB-11'!J428</f>
        <v>0</v>
      </c>
      <c r="DG76" s="412">
        <f t="shared" si="88"/>
        <v>0</v>
      </c>
      <c r="DH76" s="409">
        <f>'TB-11'!K428</f>
        <v>0</v>
      </c>
      <c r="DI76" s="409">
        <f>'TB-11'!L428</f>
        <v>0</v>
      </c>
      <c r="DJ76" s="410">
        <f t="shared" si="89"/>
        <v>0</v>
      </c>
      <c r="DK76" s="409">
        <f>'TB-11'!M428</f>
        <v>0</v>
      </c>
      <c r="DL76" s="409">
        <f>'TB-11'!N428</f>
        <v>0</v>
      </c>
      <c r="DM76" s="410">
        <f t="shared" si="90"/>
        <v>0</v>
      </c>
      <c r="DN76" s="409">
        <f>'TB-11'!O428</f>
        <v>0</v>
      </c>
      <c r="DO76" s="409">
        <f>'TB-11'!P428</f>
        <v>0</v>
      </c>
      <c r="DP76" s="410">
        <f t="shared" si="91"/>
        <v>0</v>
      </c>
      <c r="DQ76" s="409">
        <f>'TB-11'!Q428</f>
        <v>0</v>
      </c>
      <c r="DR76" s="409">
        <f>'TB-11'!R428</f>
        <v>0</v>
      </c>
      <c r="DS76" s="410">
        <f t="shared" si="92"/>
        <v>0</v>
      </c>
      <c r="DT76" s="409">
        <f>'TB-11'!S428</f>
        <v>0</v>
      </c>
      <c r="DU76" s="409">
        <f>'TB-11'!T428</f>
        <v>0</v>
      </c>
      <c r="DV76" s="410">
        <f t="shared" si="93"/>
        <v>0</v>
      </c>
      <c r="DW76" s="428">
        <f t="shared" si="53"/>
        <v>0</v>
      </c>
      <c r="DX76" s="428">
        <f t="shared" si="53"/>
        <v>0</v>
      </c>
      <c r="DY76" s="219">
        <f t="shared" si="94"/>
        <v>0</v>
      </c>
      <c r="DZ76" s="427" t="e">
        <f>'TB-11'!D432</f>
        <v>#N/A</v>
      </c>
      <c r="EA76" s="409">
        <f>'TB-11'!G432</f>
        <v>0</v>
      </c>
      <c r="EB76" s="409">
        <f>'TB-11'!H432</f>
        <v>0</v>
      </c>
      <c r="EC76" s="412">
        <f t="shared" si="95"/>
        <v>0</v>
      </c>
      <c r="ED76" s="409">
        <f>'TB-11'!I432</f>
        <v>0</v>
      </c>
      <c r="EE76" s="409">
        <f>'TB-11'!J432</f>
        <v>0</v>
      </c>
      <c r="EF76" s="412">
        <f t="shared" si="96"/>
        <v>0</v>
      </c>
      <c r="EG76" s="409">
        <f>'TB-11'!K432</f>
        <v>0</v>
      </c>
      <c r="EH76" s="409">
        <f>'TB-11'!L432</f>
        <v>0</v>
      </c>
      <c r="EI76" s="410">
        <f t="shared" si="97"/>
        <v>0</v>
      </c>
      <c r="EJ76" s="409">
        <f>'TB-11'!M432</f>
        <v>0</v>
      </c>
      <c r="EK76" s="409">
        <f>'TB-11'!N432</f>
        <v>0</v>
      </c>
      <c r="EL76" s="410">
        <f t="shared" si="98"/>
        <v>0</v>
      </c>
      <c r="EM76" s="409">
        <f>'TB-11'!O432</f>
        <v>0</v>
      </c>
      <c r="EN76" s="409">
        <f>'TB-11'!P432</f>
        <v>0</v>
      </c>
      <c r="EO76" s="410">
        <f t="shared" si="99"/>
        <v>0</v>
      </c>
      <c r="EP76" s="409">
        <f>'TB-11'!Q432</f>
        <v>0</v>
      </c>
      <c r="EQ76" s="409">
        <f>'TB-11'!R432</f>
        <v>0</v>
      </c>
      <c r="ER76" s="410">
        <f t="shared" si="100"/>
        <v>0</v>
      </c>
      <c r="ES76" s="409">
        <f>'TB-11'!S432</f>
        <v>0</v>
      </c>
      <c r="ET76" s="409">
        <f>'TB-11'!T432</f>
        <v>0</v>
      </c>
      <c r="EU76" s="410">
        <f t="shared" si="101"/>
        <v>0</v>
      </c>
      <c r="EV76" s="428">
        <f t="shared" si="102"/>
        <v>0</v>
      </c>
      <c r="EW76" s="428">
        <f t="shared" si="103"/>
        <v>0</v>
      </c>
      <c r="EX76" s="219">
        <f t="shared" si="104"/>
        <v>0</v>
      </c>
      <c r="EY76" s="429" t="e">
        <f>'TB-11'!D433</f>
        <v>#N/A</v>
      </c>
      <c r="EZ76" s="409">
        <f>'TB-11'!G433</f>
        <v>0</v>
      </c>
      <c r="FA76" s="409">
        <f>'TB-11'!H433</f>
        <v>0</v>
      </c>
      <c r="FB76" s="412">
        <f t="shared" si="105"/>
        <v>0</v>
      </c>
      <c r="FC76" s="409">
        <f>'TB-11'!I433</f>
        <v>0</v>
      </c>
      <c r="FD76" s="409">
        <f>'TB-11'!J433</f>
        <v>0</v>
      </c>
      <c r="FE76" s="412">
        <f t="shared" si="106"/>
        <v>0</v>
      </c>
      <c r="FF76" s="409">
        <f>'TB-11'!K433</f>
        <v>0</v>
      </c>
      <c r="FG76" s="409">
        <f>'TB-11'!L433</f>
        <v>0</v>
      </c>
      <c r="FH76" s="410">
        <f t="shared" si="107"/>
        <v>0</v>
      </c>
      <c r="FI76" s="409">
        <f>'TB-11'!M433</f>
        <v>0</v>
      </c>
      <c r="FJ76" s="409">
        <f>'TB-11'!N433</f>
        <v>0</v>
      </c>
      <c r="FK76" s="410">
        <f t="shared" si="108"/>
        <v>0</v>
      </c>
      <c r="FL76" s="409">
        <f>'TB-11'!O433</f>
        <v>0</v>
      </c>
      <c r="FM76" s="409">
        <f>'TB-11'!P433</f>
        <v>0</v>
      </c>
      <c r="FN76" s="410">
        <f t="shared" si="109"/>
        <v>0</v>
      </c>
      <c r="FO76" s="409">
        <f>'TB-11'!Q433</f>
        <v>0</v>
      </c>
      <c r="FP76" s="409">
        <f>'TB-11'!R433</f>
        <v>0</v>
      </c>
      <c r="FQ76" s="410">
        <f t="shared" si="110"/>
        <v>0</v>
      </c>
      <c r="FR76" s="409">
        <f>'TB-11'!S433</f>
        <v>0</v>
      </c>
      <c r="FS76" s="409">
        <f>'TB-11'!T433</f>
        <v>0</v>
      </c>
      <c r="FT76" s="410">
        <f t="shared" si="111"/>
        <v>0</v>
      </c>
      <c r="FU76" s="428">
        <f t="shared" si="112"/>
        <v>0</v>
      </c>
      <c r="FV76" s="428">
        <f t="shared" si="113"/>
        <v>0</v>
      </c>
      <c r="FW76" s="219">
        <f t="shared" si="114"/>
        <v>0</v>
      </c>
      <c r="FX76" s="429" t="e">
        <f>'TB-11'!D434</f>
        <v>#N/A</v>
      </c>
      <c r="FY76" s="409">
        <f>'TB-11'!G434</f>
        <v>0</v>
      </c>
      <c r="FZ76" s="409">
        <f>'TB-11'!H434</f>
        <v>0</v>
      </c>
      <c r="GA76" s="412">
        <f t="shared" si="115"/>
        <v>0</v>
      </c>
      <c r="GB76" s="409">
        <f>'TB-11'!I434</f>
        <v>0</v>
      </c>
      <c r="GC76" s="409">
        <f>'TB-11'!J434</f>
        <v>0</v>
      </c>
      <c r="GD76" s="412">
        <f t="shared" si="116"/>
        <v>0</v>
      </c>
      <c r="GE76" s="409">
        <f>'TB-11'!K434</f>
        <v>0</v>
      </c>
      <c r="GF76" s="409">
        <f>'TB-11'!L434</f>
        <v>0</v>
      </c>
      <c r="GG76" s="410">
        <f t="shared" si="117"/>
        <v>0</v>
      </c>
      <c r="GH76" s="409">
        <f>'TB-11'!M434</f>
        <v>0</v>
      </c>
      <c r="GI76" s="409">
        <f>'TB-11'!N434</f>
        <v>0</v>
      </c>
      <c r="GJ76" s="410">
        <f t="shared" si="118"/>
        <v>0</v>
      </c>
      <c r="GK76" s="409">
        <f>'TB-11'!O434</f>
        <v>0</v>
      </c>
      <c r="GL76" s="409">
        <f>'TB-11'!P434</f>
        <v>0</v>
      </c>
      <c r="GM76" s="410">
        <f t="shared" si="119"/>
        <v>0</v>
      </c>
      <c r="GN76" s="409">
        <f>'TB-11'!Q434</f>
        <v>0</v>
      </c>
      <c r="GO76" s="409">
        <f>'TB-11'!R434</f>
        <v>0</v>
      </c>
      <c r="GP76" s="410">
        <f t="shared" si="120"/>
        <v>0</v>
      </c>
      <c r="GQ76" s="409">
        <f>'TB-11'!S434</f>
        <v>0</v>
      </c>
      <c r="GR76" s="409">
        <f>'TB-11'!T434</f>
        <v>0</v>
      </c>
      <c r="GS76" s="410">
        <f t="shared" si="121"/>
        <v>0</v>
      </c>
      <c r="GT76" s="428">
        <f t="shared" si="122"/>
        <v>0</v>
      </c>
      <c r="GU76" s="428">
        <f t="shared" si="123"/>
        <v>0</v>
      </c>
      <c r="GV76" s="219">
        <f t="shared" si="124"/>
        <v>0</v>
      </c>
      <c r="GW76" s="429" t="e">
        <f>'TB-11'!D435</f>
        <v>#N/A</v>
      </c>
      <c r="GX76" s="409">
        <f>'TB-11'!G435</f>
        <v>0</v>
      </c>
      <c r="GY76" s="409">
        <f>'TB-11'!H435</f>
        <v>0</v>
      </c>
      <c r="GZ76" s="412">
        <f t="shared" si="125"/>
        <v>0</v>
      </c>
      <c r="HA76" s="409">
        <f>'TB-11'!I435</f>
        <v>0</v>
      </c>
      <c r="HB76" s="409">
        <f>'TB-11'!J435</f>
        <v>0</v>
      </c>
      <c r="HC76" s="412">
        <f t="shared" si="126"/>
        <v>0</v>
      </c>
      <c r="HD76" s="409">
        <f>'TB-11'!K435</f>
        <v>0</v>
      </c>
      <c r="HE76" s="409">
        <f>'TB-11'!L435</f>
        <v>0</v>
      </c>
      <c r="HF76" s="410">
        <f t="shared" si="127"/>
        <v>0</v>
      </c>
      <c r="HG76" s="409">
        <f>'TB-11'!M435</f>
        <v>0</v>
      </c>
      <c r="HH76" s="409">
        <f>'TB-11'!N435</f>
        <v>0</v>
      </c>
      <c r="HI76" s="410">
        <f t="shared" si="128"/>
        <v>0</v>
      </c>
      <c r="HJ76" s="409">
        <f>'TB-11'!O435</f>
        <v>0</v>
      </c>
      <c r="HK76" s="409">
        <f>'TB-11'!P435</f>
        <v>0</v>
      </c>
      <c r="HL76" s="410">
        <f t="shared" si="129"/>
        <v>0</v>
      </c>
      <c r="HM76" s="409">
        <f>'TB-11'!Q435</f>
        <v>0</v>
      </c>
      <c r="HN76" s="409">
        <f>'TB-11'!R435</f>
        <v>0</v>
      </c>
      <c r="HO76" s="410">
        <f t="shared" si="130"/>
        <v>0</v>
      </c>
      <c r="HP76" s="409">
        <f>'TB-11'!S435</f>
        <v>0</v>
      </c>
      <c r="HQ76" s="409">
        <f>'TB-11'!T435</f>
        <v>0</v>
      </c>
      <c r="HR76" s="410">
        <f t="shared" si="131"/>
        <v>0</v>
      </c>
      <c r="HS76" s="428">
        <f t="shared" si="132"/>
        <v>0</v>
      </c>
      <c r="HT76" s="428">
        <f t="shared" si="133"/>
        <v>0</v>
      </c>
      <c r="HU76" s="428">
        <f t="shared" si="134"/>
        <v>0</v>
      </c>
      <c r="HV76" s="429" t="e">
        <f>'TB-11'!D436</f>
        <v>#N/A</v>
      </c>
      <c r="HW76" s="409">
        <f>'TB-11'!G436</f>
        <v>0</v>
      </c>
      <c r="HX76" s="409">
        <f>'TB-11'!H436</f>
        <v>0</v>
      </c>
      <c r="HY76" s="412">
        <f t="shared" si="135"/>
        <v>0</v>
      </c>
      <c r="HZ76" s="409">
        <f>'TB-11'!I436</f>
        <v>0</v>
      </c>
      <c r="IA76" s="409">
        <f>'TB-11'!J436</f>
        <v>0</v>
      </c>
      <c r="IB76" s="412">
        <f t="shared" si="136"/>
        <v>0</v>
      </c>
      <c r="IC76" s="409">
        <f>'TB-11'!K436</f>
        <v>0</v>
      </c>
      <c r="ID76" s="409">
        <f>'TB-11'!L436</f>
        <v>0</v>
      </c>
      <c r="IE76" s="410">
        <f t="shared" si="137"/>
        <v>0</v>
      </c>
      <c r="IF76" s="409">
        <f>'TB-11'!M436</f>
        <v>0</v>
      </c>
      <c r="IG76" s="409">
        <f>'TB-11'!N436</f>
        <v>0</v>
      </c>
      <c r="IH76" s="410">
        <f t="shared" si="138"/>
        <v>0</v>
      </c>
      <c r="II76" s="409">
        <f>'TB-11'!O436</f>
        <v>0</v>
      </c>
      <c r="IJ76" s="409">
        <f>'TB-11'!P436</f>
        <v>0</v>
      </c>
      <c r="IK76" s="410">
        <f t="shared" si="139"/>
        <v>0</v>
      </c>
      <c r="IL76" s="409">
        <f>'TB-11'!Q436</f>
        <v>0</v>
      </c>
      <c r="IM76" s="409">
        <f>'TB-11'!R436</f>
        <v>0</v>
      </c>
      <c r="IN76" s="410">
        <f t="shared" si="140"/>
        <v>0</v>
      </c>
      <c r="IO76" s="409">
        <f>'TB-11'!S436</f>
        <v>0</v>
      </c>
      <c r="IP76" s="409">
        <f>'TB-11'!T436</f>
        <v>0</v>
      </c>
      <c r="IQ76" s="410">
        <f t="shared" si="141"/>
        <v>0</v>
      </c>
      <c r="IR76" s="428">
        <f t="shared" si="142"/>
        <v>0</v>
      </c>
      <c r="IS76" s="428">
        <f t="shared" si="143"/>
        <v>0</v>
      </c>
      <c r="IT76" s="428">
        <f t="shared" si="54"/>
        <v>0</v>
      </c>
    </row>
    <row r="77" spans="1:254" s="194" customFormat="1" x14ac:dyDescent="0.25">
      <c r="A77" s="194">
        <v>8</v>
      </c>
      <c r="B77" s="166">
        <f>+Menu!$D$6</f>
        <v>0</v>
      </c>
      <c r="C77" s="214" t="str">
        <f>+Menu!$B16</f>
        <v/>
      </c>
      <c r="D77" s="215"/>
      <c r="E77" s="427" t="e">
        <f>'TB-11'!D492</f>
        <v>#N/A</v>
      </c>
      <c r="F77" s="409">
        <f>'TB-11'!G492</f>
        <v>0</v>
      </c>
      <c r="G77" s="409">
        <f>'TB-11'!H492</f>
        <v>0</v>
      </c>
      <c r="H77" s="410">
        <f t="shared" si="55"/>
        <v>0</v>
      </c>
      <c r="I77" s="411">
        <f>'TB-11'!I492</f>
        <v>0</v>
      </c>
      <c r="J77" s="411">
        <f>'TB-11'!J492</f>
        <v>0</v>
      </c>
      <c r="K77" s="412">
        <f t="shared" si="56"/>
        <v>0</v>
      </c>
      <c r="L77" s="409">
        <f>'TB-11'!K492</f>
        <v>0</v>
      </c>
      <c r="M77" s="409">
        <f>'TB-11'!L492</f>
        <v>0</v>
      </c>
      <c r="N77" s="410">
        <f t="shared" si="57"/>
        <v>0</v>
      </c>
      <c r="O77" s="409">
        <f>'TB-11'!M492</f>
        <v>0</v>
      </c>
      <c r="P77" s="409">
        <f>'TB-11'!N492</f>
        <v>0</v>
      </c>
      <c r="Q77" s="410">
        <f t="shared" si="58"/>
        <v>0</v>
      </c>
      <c r="R77" s="409">
        <f>'TB-11'!O492</f>
        <v>0</v>
      </c>
      <c r="S77" s="409">
        <f>'TB-11'!P492</f>
        <v>0</v>
      </c>
      <c r="T77" s="410">
        <f t="shared" si="59"/>
        <v>0</v>
      </c>
      <c r="U77" s="409">
        <f>'TB-11'!Q492</f>
        <v>0</v>
      </c>
      <c r="V77" s="409">
        <f>'TB-11'!R492</f>
        <v>0</v>
      </c>
      <c r="W77" s="410">
        <f t="shared" si="60"/>
        <v>0</v>
      </c>
      <c r="X77" s="409">
        <f>'TB-11'!S492</f>
        <v>0</v>
      </c>
      <c r="Y77" s="409">
        <f>'TB-11'!T492</f>
        <v>0</v>
      </c>
      <c r="Z77" s="410">
        <f t="shared" si="61"/>
        <v>0</v>
      </c>
      <c r="AA77" s="428">
        <f t="shared" si="49"/>
        <v>0</v>
      </c>
      <c r="AB77" s="428">
        <f t="shared" si="49"/>
        <v>0</v>
      </c>
      <c r="AC77" s="219">
        <f t="shared" si="62"/>
        <v>0</v>
      </c>
      <c r="AD77" s="427" t="e">
        <f>'TB-11'!D493</f>
        <v>#N/A</v>
      </c>
      <c r="AE77" s="409">
        <f>'TB-11'!G493</f>
        <v>0</v>
      </c>
      <c r="AF77" s="409">
        <f>'TB-11'!H493</f>
        <v>0</v>
      </c>
      <c r="AG77" s="410">
        <f t="shared" si="63"/>
        <v>0</v>
      </c>
      <c r="AH77" s="409">
        <f>'TB-11'!I493</f>
        <v>0</v>
      </c>
      <c r="AI77" s="409">
        <f>'TB-11'!J493</f>
        <v>0</v>
      </c>
      <c r="AJ77" s="412">
        <f t="shared" si="64"/>
        <v>0</v>
      </c>
      <c r="AK77" s="409">
        <f>'TB-11'!K493</f>
        <v>0</v>
      </c>
      <c r="AL77" s="409">
        <f>'TB-11'!L493</f>
        <v>0</v>
      </c>
      <c r="AM77" s="410">
        <f t="shared" si="65"/>
        <v>0</v>
      </c>
      <c r="AN77" s="409">
        <f>'TB-11'!M493</f>
        <v>0</v>
      </c>
      <c r="AO77" s="409">
        <f>'TB-11'!N493</f>
        <v>0</v>
      </c>
      <c r="AP77" s="410">
        <f t="shared" si="66"/>
        <v>0</v>
      </c>
      <c r="AQ77" s="409">
        <f>'TB-11'!O493</f>
        <v>0</v>
      </c>
      <c r="AR77" s="409">
        <f>'TB-11'!P493</f>
        <v>0</v>
      </c>
      <c r="AS77" s="410">
        <f t="shared" si="67"/>
        <v>0</v>
      </c>
      <c r="AT77" s="409">
        <f>'TB-11'!Q493</f>
        <v>0</v>
      </c>
      <c r="AU77" s="409">
        <f>'TB-11'!R493</f>
        <v>0</v>
      </c>
      <c r="AV77" s="410">
        <f t="shared" si="68"/>
        <v>0</v>
      </c>
      <c r="AW77" s="409">
        <f>'TB-11'!S493</f>
        <v>0</v>
      </c>
      <c r="AX77" s="409">
        <f>'TB-11'!T493</f>
        <v>0</v>
      </c>
      <c r="AY77" s="410">
        <f t="shared" si="69"/>
        <v>0</v>
      </c>
      <c r="AZ77" s="428">
        <f t="shared" si="50"/>
        <v>0</v>
      </c>
      <c r="BA77" s="428">
        <f t="shared" si="50"/>
        <v>0</v>
      </c>
      <c r="BB77" s="219">
        <f t="shared" si="70"/>
        <v>0</v>
      </c>
      <c r="BC77" s="429" t="e">
        <f>'TB-11'!D494</f>
        <v>#N/A</v>
      </c>
      <c r="BD77" s="409">
        <f>'TB-11'!G494</f>
        <v>0</v>
      </c>
      <c r="BE77" s="409">
        <f>'TB-11'!H494</f>
        <v>0</v>
      </c>
      <c r="BF77" s="410">
        <f t="shared" si="71"/>
        <v>0</v>
      </c>
      <c r="BG77" s="409">
        <f>'TB-11'!I494</f>
        <v>0</v>
      </c>
      <c r="BH77" s="409">
        <f>'TB-11'!J494</f>
        <v>0</v>
      </c>
      <c r="BI77" s="412">
        <f t="shared" si="72"/>
        <v>0</v>
      </c>
      <c r="BJ77" s="409">
        <f>'TB-11'!K494</f>
        <v>0</v>
      </c>
      <c r="BK77" s="409">
        <f>'TB-11'!L494</f>
        <v>0</v>
      </c>
      <c r="BL77" s="410">
        <f t="shared" si="73"/>
        <v>0</v>
      </c>
      <c r="BM77" s="409">
        <f>'TB-11'!M494</f>
        <v>0</v>
      </c>
      <c r="BN77" s="409">
        <f>'TB-11'!N494</f>
        <v>0</v>
      </c>
      <c r="BO77" s="410">
        <f t="shared" si="74"/>
        <v>0</v>
      </c>
      <c r="BP77" s="409">
        <f>'TB-11'!O494</f>
        <v>0</v>
      </c>
      <c r="BQ77" s="409">
        <f>'TB-11'!P494</f>
        <v>0</v>
      </c>
      <c r="BR77" s="410">
        <f t="shared" si="75"/>
        <v>0</v>
      </c>
      <c r="BS77" s="409">
        <f>'TB-11'!Q494</f>
        <v>0</v>
      </c>
      <c r="BT77" s="409">
        <f>'TB-11'!R494</f>
        <v>0</v>
      </c>
      <c r="BU77" s="410">
        <f t="shared" si="76"/>
        <v>0</v>
      </c>
      <c r="BV77" s="409">
        <f>'TB-11'!S494</f>
        <v>0</v>
      </c>
      <c r="BW77" s="409">
        <f>'TB-11'!T494</f>
        <v>0</v>
      </c>
      <c r="BX77" s="410">
        <f t="shared" si="77"/>
        <v>0</v>
      </c>
      <c r="BY77" s="428">
        <f t="shared" si="51"/>
        <v>0</v>
      </c>
      <c r="BZ77" s="428">
        <f t="shared" si="51"/>
        <v>0</v>
      </c>
      <c r="CA77" s="219">
        <f t="shared" si="78"/>
        <v>0</v>
      </c>
      <c r="CB77" s="429" t="e">
        <f>'TB-11'!D495</f>
        <v>#N/A</v>
      </c>
      <c r="CC77" s="409">
        <f>'TB-11'!G495</f>
        <v>0</v>
      </c>
      <c r="CD77" s="409">
        <f>'TB-11'!H495</f>
        <v>0</v>
      </c>
      <c r="CE77" s="410">
        <f t="shared" si="79"/>
        <v>0</v>
      </c>
      <c r="CF77" s="411">
        <f>'TB-11'!I495</f>
        <v>0</v>
      </c>
      <c r="CG77" s="411">
        <f>'TB-11'!J495</f>
        <v>0</v>
      </c>
      <c r="CH77" s="412">
        <f t="shared" si="80"/>
        <v>0</v>
      </c>
      <c r="CI77" s="409">
        <f>'TB-11'!K495</f>
        <v>0</v>
      </c>
      <c r="CJ77" s="409">
        <f>'TB-11'!L495</f>
        <v>0</v>
      </c>
      <c r="CK77" s="410">
        <f t="shared" si="81"/>
        <v>0</v>
      </c>
      <c r="CL77" s="409">
        <f>'TB-11'!M495</f>
        <v>0</v>
      </c>
      <c r="CM77" s="409">
        <f>'TB-11'!N495</f>
        <v>0</v>
      </c>
      <c r="CN77" s="410">
        <f t="shared" si="82"/>
        <v>0</v>
      </c>
      <c r="CO77" s="409">
        <f>'TB-11'!O495</f>
        <v>0</v>
      </c>
      <c r="CP77" s="409">
        <f>'TB-11'!P495</f>
        <v>0</v>
      </c>
      <c r="CQ77" s="410">
        <f t="shared" si="83"/>
        <v>0</v>
      </c>
      <c r="CR77" s="409">
        <f>'TB-11'!Q495</f>
        <v>0</v>
      </c>
      <c r="CS77" s="409">
        <f>'TB-11'!R495</f>
        <v>0</v>
      </c>
      <c r="CT77" s="410">
        <f t="shared" si="84"/>
        <v>0</v>
      </c>
      <c r="CU77" s="409">
        <f>'TB-11'!S495</f>
        <v>0</v>
      </c>
      <c r="CV77" s="409">
        <f>'TB-11'!T495</f>
        <v>0</v>
      </c>
      <c r="CW77" s="410">
        <f t="shared" si="85"/>
        <v>0</v>
      </c>
      <c r="CX77" s="428">
        <f t="shared" si="52"/>
        <v>0</v>
      </c>
      <c r="CY77" s="428">
        <f t="shared" si="52"/>
        <v>0</v>
      </c>
      <c r="CZ77" s="219">
        <f t="shared" si="86"/>
        <v>0</v>
      </c>
      <c r="DA77" s="429" t="e">
        <f>'TB-11'!D496</f>
        <v>#N/A</v>
      </c>
      <c r="DB77" s="409">
        <f>'TB-11'!G496</f>
        <v>0</v>
      </c>
      <c r="DC77" s="409">
        <f>'TB-11'!H496</f>
        <v>0</v>
      </c>
      <c r="DD77" s="410">
        <f t="shared" si="87"/>
        <v>0</v>
      </c>
      <c r="DE77" s="409">
        <f>'TB-11'!I496</f>
        <v>0</v>
      </c>
      <c r="DF77" s="409">
        <f>'TB-11'!J496</f>
        <v>0</v>
      </c>
      <c r="DG77" s="412">
        <f t="shared" si="88"/>
        <v>0</v>
      </c>
      <c r="DH77" s="409">
        <f>'TB-11'!K496</f>
        <v>0</v>
      </c>
      <c r="DI77" s="409">
        <f>'TB-11'!L496</f>
        <v>0</v>
      </c>
      <c r="DJ77" s="410">
        <f t="shared" si="89"/>
        <v>0</v>
      </c>
      <c r="DK77" s="409">
        <f>'TB-11'!M496</f>
        <v>0</v>
      </c>
      <c r="DL77" s="409">
        <f>'TB-11'!N496</f>
        <v>0</v>
      </c>
      <c r="DM77" s="410">
        <f t="shared" si="90"/>
        <v>0</v>
      </c>
      <c r="DN77" s="409">
        <f>'TB-11'!O496</f>
        <v>0</v>
      </c>
      <c r="DO77" s="409">
        <f>'TB-11'!P496</f>
        <v>0</v>
      </c>
      <c r="DP77" s="410">
        <f t="shared" si="91"/>
        <v>0</v>
      </c>
      <c r="DQ77" s="409">
        <f>'TB-11'!Q496</f>
        <v>0</v>
      </c>
      <c r="DR77" s="409">
        <f>'TB-11'!R496</f>
        <v>0</v>
      </c>
      <c r="DS77" s="410">
        <f t="shared" si="92"/>
        <v>0</v>
      </c>
      <c r="DT77" s="409">
        <f>'TB-11'!S496</f>
        <v>0</v>
      </c>
      <c r="DU77" s="409">
        <f>'TB-11'!T496</f>
        <v>0</v>
      </c>
      <c r="DV77" s="410">
        <f t="shared" si="93"/>
        <v>0</v>
      </c>
      <c r="DW77" s="428">
        <f t="shared" si="53"/>
        <v>0</v>
      </c>
      <c r="DX77" s="428">
        <f t="shared" si="53"/>
        <v>0</v>
      </c>
      <c r="DY77" s="219">
        <f t="shared" si="94"/>
        <v>0</v>
      </c>
      <c r="DZ77" s="427" t="e">
        <f>'TB-11'!D500</f>
        <v>#N/A</v>
      </c>
      <c r="EA77" s="409">
        <f>'TB-11'!G500</f>
        <v>0</v>
      </c>
      <c r="EB77" s="409">
        <f>'TB-11'!H500</f>
        <v>0</v>
      </c>
      <c r="EC77" s="412">
        <f t="shared" si="95"/>
        <v>0</v>
      </c>
      <c r="ED77" s="409">
        <f>'TB-11'!I500</f>
        <v>0</v>
      </c>
      <c r="EE77" s="409">
        <f>'TB-11'!J500</f>
        <v>0</v>
      </c>
      <c r="EF77" s="412">
        <f t="shared" si="96"/>
        <v>0</v>
      </c>
      <c r="EG77" s="409">
        <f>'TB-11'!K500</f>
        <v>0</v>
      </c>
      <c r="EH77" s="409">
        <f>'TB-11'!L500</f>
        <v>0</v>
      </c>
      <c r="EI77" s="410">
        <f t="shared" si="97"/>
        <v>0</v>
      </c>
      <c r="EJ77" s="409">
        <f>'TB-11'!M500</f>
        <v>0</v>
      </c>
      <c r="EK77" s="409">
        <f>'TB-11'!N500</f>
        <v>0</v>
      </c>
      <c r="EL77" s="410">
        <f t="shared" si="98"/>
        <v>0</v>
      </c>
      <c r="EM77" s="409">
        <f>'TB-11'!O500</f>
        <v>0</v>
      </c>
      <c r="EN77" s="409">
        <f>'TB-11'!P500</f>
        <v>0</v>
      </c>
      <c r="EO77" s="410">
        <f t="shared" si="99"/>
        <v>0</v>
      </c>
      <c r="EP77" s="409">
        <f>'TB-11'!Q500</f>
        <v>0</v>
      </c>
      <c r="EQ77" s="409">
        <f>'TB-11'!R500</f>
        <v>0</v>
      </c>
      <c r="ER77" s="410">
        <f t="shared" si="100"/>
        <v>0</v>
      </c>
      <c r="ES77" s="409">
        <f>'TB-11'!S500</f>
        <v>0</v>
      </c>
      <c r="ET77" s="409">
        <f>'TB-11'!T500</f>
        <v>0</v>
      </c>
      <c r="EU77" s="410">
        <f t="shared" si="101"/>
        <v>0</v>
      </c>
      <c r="EV77" s="428">
        <f t="shared" si="102"/>
        <v>0</v>
      </c>
      <c r="EW77" s="428">
        <f t="shared" si="103"/>
        <v>0</v>
      </c>
      <c r="EX77" s="219">
        <f t="shared" si="104"/>
        <v>0</v>
      </c>
      <c r="EY77" s="429" t="e">
        <f>'TB-11'!D501</f>
        <v>#N/A</v>
      </c>
      <c r="EZ77" s="409">
        <f>'TB-11'!G501</f>
        <v>0</v>
      </c>
      <c r="FA77" s="409">
        <f>'TB-11'!H501</f>
        <v>0</v>
      </c>
      <c r="FB77" s="412">
        <f t="shared" si="105"/>
        <v>0</v>
      </c>
      <c r="FC77" s="409">
        <f>'TB-11'!I501</f>
        <v>0</v>
      </c>
      <c r="FD77" s="409">
        <f>'TB-11'!J501</f>
        <v>0</v>
      </c>
      <c r="FE77" s="412">
        <f t="shared" si="106"/>
        <v>0</v>
      </c>
      <c r="FF77" s="409">
        <f>'TB-11'!K501</f>
        <v>0</v>
      </c>
      <c r="FG77" s="409">
        <f>'TB-11'!L501</f>
        <v>0</v>
      </c>
      <c r="FH77" s="410">
        <f t="shared" si="107"/>
        <v>0</v>
      </c>
      <c r="FI77" s="409">
        <f>'TB-11'!M501</f>
        <v>0</v>
      </c>
      <c r="FJ77" s="409">
        <f>'TB-11'!N501</f>
        <v>0</v>
      </c>
      <c r="FK77" s="410">
        <f t="shared" si="108"/>
        <v>0</v>
      </c>
      <c r="FL77" s="409">
        <f>'TB-11'!O501</f>
        <v>0</v>
      </c>
      <c r="FM77" s="409">
        <f>'TB-11'!P501</f>
        <v>0</v>
      </c>
      <c r="FN77" s="410">
        <f t="shared" si="109"/>
        <v>0</v>
      </c>
      <c r="FO77" s="409">
        <f>'TB-11'!Q501</f>
        <v>0</v>
      </c>
      <c r="FP77" s="409">
        <f>'TB-11'!R501</f>
        <v>0</v>
      </c>
      <c r="FQ77" s="410">
        <f t="shared" si="110"/>
        <v>0</v>
      </c>
      <c r="FR77" s="409">
        <f>'TB-11'!S501</f>
        <v>0</v>
      </c>
      <c r="FS77" s="409">
        <f>'TB-11'!T501</f>
        <v>0</v>
      </c>
      <c r="FT77" s="410">
        <f t="shared" si="111"/>
        <v>0</v>
      </c>
      <c r="FU77" s="428">
        <f t="shared" si="112"/>
        <v>0</v>
      </c>
      <c r="FV77" s="428">
        <f t="shared" si="113"/>
        <v>0</v>
      </c>
      <c r="FW77" s="219">
        <f t="shared" si="114"/>
        <v>0</v>
      </c>
      <c r="FX77" s="429" t="e">
        <f>'TB-11'!D502</f>
        <v>#N/A</v>
      </c>
      <c r="FY77" s="409">
        <f>'TB-11'!G502</f>
        <v>0</v>
      </c>
      <c r="FZ77" s="409">
        <f>'TB-11'!H502</f>
        <v>0</v>
      </c>
      <c r="GA77" s="412">
        <f t="shared" si="115"/>
        <v>0</v>
      </c>
      <c r="GB77" s="409">
        <f>'TB-11'!I502</f>
        <v>0</v>
      </c>
      <c r="GC77" s="409">
        <f>'TB-11'!J502</f>
        <v>0</v>
      </c>
      <c r="GD77" s="412">
        <f t="shared" si="116"/>
        <v>0</v>
      </c>
      <c r="GE77" s="409">
        <f>'TB-11'!K502</f>
        <v>0</v>
      </c>
      <c r="GF77" s="409">
        <f>'TB-11'!L502</f>
        <v>0</v>
      </c>
      <c r="GG77" s="410">
        <f t="shared" si="117"/>
        <v>0</v>
      </c>
      <c r="GH77" s="409">
        <f>'TB-11'!M502</f>
        <v>0</v>
      </c>
      <c r="GI77" s="409">
        <f>'TB-11'!N502</f>
        <v>0</v>
      </c>
      <c r="GJ77" s="410">
        <f t="shared" si="118"/>
        <v>0</v>
      </c>
      <c r="GK77" s="409">
        <f>'TB-11'!O502</f>
        <v>0</v>
      </c>
      <c r="GL77" s="409">
        <f>'TB-11'!P502</f>
        <v>0</v>
      </c>
      <c r="GM77" s="410">
        <f t="shared" si="119"/>
        <v>0</v>
      </c>
      <c r="GN77" s="409">
        <f>'TB-11'!Q502</f>
        <v>0</v>
      </c>
      <c r="GO77" s="409">
        <f>'TB-11'!R502</f>
        <v>0</v>
      </c>
      <c r="GP77" s="410">
        <f t="shared" si="120"/>
        <v>0</v>
      </c>
      <c r="GQ77" s="409">
        <f>'TB-11'!S502</f>
        <v>0</v>
      </c>
      <c r="GR77" s="409">
        <f>'TB-11'!T502</f>
        <v>0</v>
      </c>
      <c r="GS77" s="410">
        <f t="shared" si="121"/>
        <v>0</v>
      </c>
      <c r="GT77" s="428">
        <f t="shared" si="122"/>
        <v>0</v>
      </c>
      <c r="GU77" s="428">
        <f t="shared" si="123"/>
        <v>0</v>
      </c>
      <c r="GV77" s="219">
        <f t="shared" si="124"/>
        <v>0</v>
      </c>
      <c r="GW77" s="429" t="e">
        <f>'TB-11'!D503</f>
        <v>#N/A</v>
      </c>
      <c r="GX77" s="409">
        <f>'TB-11'!G503</f>
        <v>0</v>
      </c>
      <c r="GY77" s="409">
        <f>'TB-11'!H503</f>
        <v>0</v>
      </c>
      <c r="GZ77" s="412">
        <f t="shared" si="125"/>
        <v>0</v>
      </c>
      <c r="HA77" s="409">
        <f>'TB-11'!I503</f>
        <v>0</v>
      </c>
      <c r="HB77" s="409">
        <f>'TB-11'!J503</f>
        <v>0</v>
      </c>
      <c r="HC77" s="412">
        <f t="shared" si="126"/>
        <v>0</v>
      </c>
      <c r="HD77" s="409">
        <f>'TB-11'!K503</f>
        <v>0</v>
      </c>
      <c r="HE77" s="409">
        <f>'TB-11'!L503</f>
        <v>0</v>
      </c>
      <c r="HF77" s="410">
        <f t="shared" si="127"/>
        <v>0</v>
      </c>
      <c r="HG77" s="409">
        <f>'TB-11'!M503</f>
        <v>0</v>
      </c>
      <c r="HH77" s="409">
        <f>'TB-11'!N503</f>
        <v>0</v>
      </c>
      <c r="HI77" s="410">
        <f t="shared" si="128"/>
        <v>0</v>
      </c>
      <c r="HJ77" s="409">
        <f>'TB-11'!O503</f>
        <v>0</v>
      </c>
      <c r="HK77" s="409">
        <f>'TB-11'!P503</f>
        <v>0</v>
      </c>
      <c r="HL77" s="410">
        <f t="shared" si="129"/>
        <v>0</v>
      </c>
      <c r="HM77" s="409">
        <f>'TB-11'!Q503</f>
        <v>0</v>
      </c>
      <c r="HN77" s="409">
        <f>'TB-11'!R503</f>
        <v>0</v>
      </c>
      <c r="HO77" s="410">
        <f t="shared" si="130"/>
        <v>0</v>
      </c>
      <c r="HP77" s="409">
        <f>'TB-11'!S503</f>
        <v>0</v>
      </c>
      <c r="HQ77" s="409">
        <f>'TB-11'!T503</f>
        <v>0</v>
      </c>
      <c r="HR77" s="410">
        <f t="shared" si="131"/>
        <v>0</v>
      </c>
      <c r="HS77" s="428">
        <f t="shared" si="132"/>
        <v>0</v>
      </c>
      <c r="HT77" s="428">
        <f t="shared" si="133"/>
        <v>0</v>
      </c>
      <c r="HU77" s="428">
        <f t="shared" si="134"/>
        <v>0</v>
      </c>
      <c r="HV77" s="429" t="e">
        <f>'TB-11'!D504</f>
        <v>#N/A</v>
      </c>
      <c r="HW77" s="409">
        <f>'TB-11'!G504</f>
        <v>0</v>
      </c>
      <c r="HX77" s="409">
        <f>'TB-11'!H504</f>
        <v>0</v>
      </c>
      <c r="HY77" s="412">
        <f t="shared" si="135"/>
        <v>0</v>
      </c>
      <c r="HZ77" s="409">
        <f>'TB-11'!I504</f>
        <v>0</v>
      </c>
      <c r="IA77" s="409">
        <f>'TB-11'!J504</f>
        <v>0</v>
      </c>
      <c r="IB77" s="412">
        <f t="shared" si="136"/>
        <v>0</v>
      </c>
      <c r="IC77" s="409">
        <f>'TB-11'!K504</f>
        <v>0</v>
      </c>
      <c r="ID77" s="409">
        <f>'TB-11'!L504</f>
        <v>0</v>
      </c>
      <c r="IE77" s="410">
        <f t="shared" si="137"/>
        <v>0</v>
      </c>
      <c r="IF77" s="409">
        <f>'TB-11'!M504</f>
        <v>0</v>
      </c>
      <c r="IG77" s="409">
        <f>'TB-11'!N504</f>
        <v>0</v>
      </c>
      <c r="IH77" s="410">
        <f t="shared" si="138"/>
        <v>0</v>
      </c>
      <c r="II77" s="409">
        <f>'TB-11'!O504</f>
        <v>0</v>
      </c>
      <c r="IJ77" s="409">
        <f>'TB-11'!P504</f>
        <v>0</v>
      </c>
      <c r="IK77" s="410">
        <f t="shared" si="139"/>
        <v>0</v>
      </c>
      <c r="IL77" s="409">
        <f>'TB-11'!Q504</f>
        <v>0</v>
      </c>
      <c r="IM77" s="409">
        <f>'TB-11'!R504</f>
        <v>0</v>
      </c>
      <c r="IN77" s="410">
        <f t="shared" si="140"/>
        <v>0</v>
      </c>
      <c r="IO77" s="409">
        <f>'TB-11'!S504</f>
        <v>0</v>
      </c>
      <c r="IP77" s="409">
        <f>'TB-11'!T504</f>
        <v>0</v>
      </c>
      <c r="IQ77" s="410">
        <f t="shared" si="141"/>
        <v>0</v>
      </c>
      <c r="IR77" s="428">
        <f t="shared" si="142"/>
        <v>0</v>
      </c>
      <c r="IS77" s="428">
        <f t="shared" si="143"/>
        <v>0</v>
      </c>
      <c r="IT77" s="428">
        <f t="shared" si="54"/>
        <v>0</v>
      </c>
    </row>
    <row r="78" spans="1:254" s="194" customFormat="1" x14ac:dyDescent="0.25">
      <c r="A78" s="194">
        <v>9</v>
      </c>
      <c r="B78" s="166">
        <f>+Menu!$D$6</f>
        <v>0</v>
      </c>
      <c r="C78" s="214" t="str">
        <f>+Menu!$B17</f>
        <v/>
      </c>
      <c r="D78" s="215"/>
      <c r="E78" s="427" t="e">
        <f>'TB-11'!D560</f>
        <v>#N/A</v>
      </c>
      <c r="F78" s="409">
        <f>'TB-11'!G560</f>
        <v>0</v>
      </c>
      <c r="G78" s="409">
        <f>'TB-11'!H560</f>
        <v>0</v>
      </c>
      <c r="H78" s="410">
        <f t="shared" si="55"/>
        <v>0</v>
      </c>
      <c r="I78" s="411">
        <f>'TB-11'!I560</f>
        <v>0</v>
      </c>
      <c r="J78" s="411">
        <f>'TB-11'!J560</f>
        <v>0</v>
      </c>
      <c r="K78" s="412">
        <f t="shared" si="56"/>
        <v>0</v>
      </c>
      <c r="L78" s="409">
        <f>'TB-11'!K560</f>
        <v>0</v>
      </c>
      <c r="M78" s="409">
        <f>'TB-11'!L560</f>
        <v>0</v>
      </c>
      <c r="N78" s="410">
        <f t="shared" si="57"/>
        <v>0</v>
      </c>
      <c r="O78" s="409">
        <f>'TB-11'!M560</f>
        <v>0</v>
      </c>
      <c r="P78" s="409">
        <f>'TB-11'!N560</f>
        <v>0</v>
      </c>
      <c r="Q78" s="410">
        <f t="shared" si="58"/>
        <v>0</v>
      </c>
      <c r="R78" s="409">
        <f>'TB-11'!O560</f>
        <v>0</v>
      </c>
      <c r="S78" s="409">
        <f>'TB-11'!P560</f>
        <v>0</v>
      </c>
      <c r="T78" s="410">
        <f t="shared" si="59"/>
        <v>0</v>
      </c>
      <c r="U78" s="409">
        <f>'TB-11'!Q560</f>
        <v>0</v>
      </c>
      <c r="V78" s="409">
        <f>'TB-11'!R560</f>
        <v>0</v>
      </c>
      <c r="W78" s="410">
        <f t="shared" si="60"/>
        <v>0</v>
      </c>
      <c r="X78" s="409">
        <f>'TB-11'!S560</f>
        <v>0</v>
      </c>
      <c r="Y78" s="409">
        <f>'TB-11'!T560</f>
        <v>0</v>
      </c>
      <c r="Z78" s="410">
        <f t="shared" si="61"/>
        <v>0</v>
      </c>
      <c r="AA78" s="428">
        <f t="shared" si="49"/>
        <v>0</v>
      </c>
      <c r="AB78" s="428">
        <f t="shared" si="49"/>
        <v>0</v>
      </c>
      <c r="AC78" s="219">
        <f t="shared" si="62"/>
        <v>0</v>
      </c>
      <c r="AD78" s="427" t="e">
        <f>'TB-11'!D561</f>
        <v>#N/A</v>
      </c>
      <c r="AE78" s="409">
        <f>'TB-11'!G561</f>
        <v>0</v>
      </c>
      <c r="AF78" s="409">
        <f>'TB-11'!H561</f>
        <v>0</v>
      </c>
      <c r="AG78" s="410">
        <f t="shared" si="63"/>
        <v>0</v>
      </c>
      <c r="AH78" s="409">
        <f>'TB-11'!I561</f>
        <v>0</v>
      </c>
      <c r="AI78" s="409">
        <f>'TB-11'!J561</f>
        <v>0</v>
      </c>
      <c r="AJ78" s="412">
        <f t="shared" si="64"/>
        <v>0</v>
      </c>
      <c r="AK78" s="409">
        <f>'TB-11'!K561</f>
        <v>0</v>
      </c>
      <c r="AL78" s="409">
        <f>'TB-11'!L561</f>
        <v>0</v>
      </c>
      <c r="AM78" s="410">
        <f t="shared" si="65"/>
        <v>0</v>
      </c>
      <c r="AN78" s="409">
        <f>'TB-11'!M561</f>
        <v>0</v>
      </c>
      <c r="AO78" s="409">
        <f>'TB-11'!N561</f>
        <v>0</v>
      </c>
      <c r="AP78" s="410">
        <f t="shared" si="66"/>
        <v>0</v>
      </c>
      <c r="AQ78" s="409">
        <f>'TB-11'!O561</f>
        <v>0</v>
      </c>
      <c r="AR78" s="409">
        <f>'TB-11'!P561</f>
        <v>0</v>
      </c>
      <c r="AS78" s="410">
        <f t="shared" si="67"/>
        <v>0</v>
      </c>
      <c r="AT78" s="409">
        <f>'TB-11'!Q561</f>
        <v>0</v>
      </c>
      <c r="AU78" s="409">
        <f>'TB-11'!R561</f>
        <v>0</v>
      </c>
      <c r="AV78" s="410">
        <f t="shared" si="68"/>
        <v>0</v>
      </c>
      <c r="AW78" s="409">
        <f>'TB-11'!S561</f>
        <v>0</v>
      </c>
      <c r="AX78" s="409">
        <f>'TB-11'!T561</f>
        <v>0</v>
      </c>
      <c r="AY78" s="410">
        <f t="shared" si="69"/>
        <v>0</v>
      </c>
      <c r="AZ78" s="428">
        <f t="shared" si="50"/>
        <v>0</v>
      </c>
      <c r="BA78" s="428">
        <f t="shared" si="50"/>
        <v>0</v>
      </c>
      <c r="BB78" s="219">
        <f t="shared" si="70"/>
        <v>0</v>
      </c>
      <c r="BC78" s="429" t="e">
        <f>'TB-11'!D562</f>
        <v>#N/A</v>
      </c>
      <c r="BD78" s="409">
        <f>'TB-11'!G562</f>
        <v>0</v>
      </c>
      <c r="BE78" s="409">
        <f>'TB-11'!H562</f>
        <v>0</v>
      </c>
      <c r="BF78" s="410">
        <f t="shared" si="71"/>
        <v>0</v>
      </c>
      <c r="BG78" s="409">
        <f>'TB-11'!I562</f>
        <v>0</v>
      </c>
      <c r="BH78" s="409">
        <f>'TB-11'!J562</f>
        <v>0</v>
      </c>
      <c r="BI78" s="412">
        <f t="shared" si="72"/>
        <v>0</v>
      </c>
      <c r="BJ78" s="409">
        <f>'TB-11'!K562</f>
        <v>0</v>
      </c>
      <c r="BK78" s="409">
        <f>'TB-11'!L562</f>
        <v>0</v>
      </c>
      <c r="BL78" s="410">
        <f t="shared" si="73"/>
        <v>0</v>
      </c>
      <c r="BM78" s="409">
        <f>'TB-11'!M562</f>
        <v>0</v>
      </c>
      <c r="BN78" s="409">
        <f>'TB-11'!N562</f>
        <v>0</v>
      </c>
      <c r="BO78" s="410">
        <f t="shared" si="74"/>
        <v>0</v>
      </c>
      <c r="BP78" s="409">
        <f>'TB-11'!O562</f>
        <v>0</v>
      </c>
      <c r="BQ78" s="409">
        <f>'TB-11'!P562</f>
        <v>0</v>
      </c>
      <c r="BR78" s="410">
        <f t="shared" si="75"/>
        <v>0</v>
      </c>
      <c r="BS78" s="409">
        <f>'TB-11'!Q562</f>
        <v>0</v>
      </c>
      <c r="BT78" s="409">
        <f>'TB-11'!R562</f>
        <v>0</v>
      </c>
      <c r="BU78" s="410">
        <f t="shared" si="76"/>
        <v>0</v>
      </c>
      <c r="BV78" s="409">
        <f>'TB-11'!S562</f>
        <v>0</v>
      </c>
      <c r="BW78" s="409">
        <f>'TB-11'!T562</f>
        <v>0</v>
      </c>
      <c r="BX78" s="410">
        <f t="shared" si="77"/>
        <v>0</v>
      </c>
      <c r="BY78" s="428">
        <f t="shared" si="51"/>
        <v>0</v>
      </c>
      <c r="BZ78" s="428">
        <f t="shared" si="51"/>
        <v>0</v>
      </c>
      <c r="CA78" s="219">
        <f t="shared" si="78"/>
        <v>0</v>
      </c>
      <c r="CB78" s="429" t="e">
        <f>'TB-11'!D563</f>
        <v>#N/A</v>
      </c>
      <c r="CC78" s="409">
        <f>'TB-11'!G563</f>
        <v>0</v>
      </c>
      <c r="CD78" s="409">
        <f>'TB-11'!H563</f>
        <v>0</v>
      </c>
      <c r="CE78" s="410">
        <f t="shared" si="79"/>
        <v>0</v>
      </c>
      <c r="CF78" s="411">
        <f>'TB-11'!I563</f>
        <v>0</v>
      </c>
      <c r="CG78" s="411">
        <f>'TB-11'!J563</f>
        <v>0</v>
      </c>
      <c r="CH78" s="412">
        <f t="shared" si="80"/>
        <v>0</v>
      </c>
      <c r="CI78" s="409">
        <f>'TB-11'!K563</f>
        <v>0</v>
      </c>
      <c r="CJ78" s="409">
        <f>'TB-11'!L563</f>
        <v>0</v>
      </c>
      <c r="CK78" s="410">
        <f t="shared" si="81"/>
        <v>0</v>
      </c>
      <c r="CL78" s="409">
        <f>'TB-11'!M563</f>
        <v>0</v>
      </c>
      <c r="CM78" s="409">
        <f>'TB-11'!N563</f>
        <v>0</v>
      </c>
      <c r="CN78" s="410">
        <f t="shared" si="82"/>
        <v>0</v>
      </c>
      <c r="CO78" s="409">
        <f>'TB-11'!O563</f>
        <v>0</v>
      </c>
      <c r="CP78" s="409">
        <f>'TB-11'!P563</f>
        <v>0</v>
      </c>
      <c r="CQ78" s="410">
        <f t="shared" si="83"/>
        <v>0</v>
      </c>
      <c r="CR78" s="409">
        <f>'TB-11'!Q563</f>
        <v>0</v>
      </c>
      <c r="CS78" s="409">
        <f>'TB-11'!R563</f>
        <v>0</v>
      </c>
      <c r="CT78" s="410">
        <f t="shared" si="84"/>
        <v>0</v>
      </c>
      <c r="CU78" s="409">
        <f>'TB-11'!S563</f>
        <v>0</v>
      </c>
      <c r="CV78" s="409">
        <f>'TB-11'!T563</f>
        <v>0</v>
      </c>
      <c r="CW78" s="410">
        <f t="shared" si="85"/>
        <v>0</v>
      </c>
      <c r="CX78" s="428">
        <f t="shared" si="52"/>
        <v>0</v>
      </c>
      <c r="CY78" s="428">
        <f t="shared" si="52"/>
        <v>0</v>
      </c>
      <c r="CZ78" s="219">
        <f t="shared" si="86"/>
        <v>0</v>
      </c>
      <c r="DA78" s="429" t="e">
        <f>'TB-11'!D564</f>
        <v>#N/A</v>
      </c>
      <c r="DB78" s="409">
        <f>'TB-11'!G564</f>
        <v>0</v>
      </c>
      <c r="DC78" s="409">
        <f>'TB-11'!H564</f>
        <v>0</v>
      </c>
      <c r="DD78" s="410">
        <f t="shared" si="87"/>
        <v>0</v>
      </c>
      <c r="DE78" s="409">
        <f>'TB-11'!I564</f>
        <v>0</v>
      </c>
      <c r="DF78" s="409">
        <f>'TB-11'!J564</f>
        <v>0</v>
      </c>
      <c r="DG78" s="412">
        <f t="shared" si="88"/>
        <v>0</v>
      </c>
      <c r="DH78" s="409">
        <f>'TB-11'!K564</f>
        <v>0</v>
      </c>
      <c r="DI78" s="409">
        <f>'TB-11'!L564</f>
        <v>0</v>
      </c>
      <c r="DJ78" s="410">
        <f t="shared" si="89"/>
        <v>0</v>
      </c>
      <c r="DK78" s="409">
        <f>'TB-11'!M564</f>
        <v>0</v>
      </c>
      <c r="DL78" s="409">
        <f>'TB-11'!N564</f>
        <v>0</v>
      </c>
      <c r="DM78" s="410">
        <f t="shared" si="90"/>
        <v>0</v>
      </c>
      <c r="DN78" s="409">
        <f>'TB-11'!O564</f>
        <v>0</v>
      </c>
      <c r="DO78" s="409">
        <f>'TB-11'!P564</f>
        <v>0</v>
      </c>
      <c r="DP78" s="410">
        <f t="shared" si="91"/>
        <v>0</v>
      </c>
      <c r="DQ78" s="409">
        <f>'TB-11'!Q564</f>
        <v>0</v>
      </c>
      <c r="DR78" s="409">
        <f>'TB-11'!R564</f>
        <v>0</v>
      </c>
      <c r="DS78" s="410">
        <f t="shared" si="92"/>
        <v>0</v>
      </c>
      <c r="DT78" s="409">
        <f>'TB-11'!S564</f>
        <v>0</v>
      </c>
      <c r="DU78" s="409">
        <f>'TB-11'!T564</f>
        <v>0</v>
      </c>
      <c r="DV78" s="410">
        <f t="shared" si="93"/>
        <v>0</v>
      </c>
      <c r="DW78" s="428">
        <f t="shared" si="53"/>
        <v>0</v>
      </c>
      <c r="DX78" s="428">
        <f t="shared" si="53"/>
        <v>0</v>
      </c>
      <c r="DY78" s="219">
        <f t="shared" si="94"/>
        <v>0</v>
      </c>
      <c r="DZ78" s="427" t="e">
        <f>'TB-11'!D568</f>
        <v>#N/A</v>
      </c>
      <c r="EA78" s="409">
        <f>'TB-11'!G568</f>
        <v>0</v>
      </c>
      <c r="EB78" s="409">
        <f>'TB-11'!H568</f>
        <v>0</v>
      </c>
      <c r="EC78" s="412">
        <f>+EB78+EA78</f>
        <v>0</v>
      </c>
      <c r="ED78" s="409">
        <f>'TB-11'!I568</f>
        <v>0</v>
      </c>
      <c r="EE78" s="409">
        <f>'TB-11'!J568</f>
        <v>0</v>
      </c>
      <c r="EF78" s="412">
        <f t="shared" si="96"/>
        <v>0</v>
      </c>
      <c r="EG78" s="409">
        <f>'TB-11'!K568</f>
        <v>0</v>
      </c>
      <c r="EH78" s="409">
        <f>'TB-11'!L568</f>
        <v>0</v>
      </c>
      <c r="EI78" s="410">
        <f t="shared" si="97"/>
        <v>0</v>
      </c>
      <c r="EJ78" s="409">
        <f>'TB-11'!M568</f>
        <v>0</v>
      </c>
      <c r="EK78" s="409">
        <f>'TB-11'!N568</f>
        <v>0</v>
      </c>
      <c r="EL78" s="410">
        <f t="shared" si="98"/>
        <v>0</v>
      </c>
      <c r="EM78" s="409">
        <f>'TB-11'!O568</f>
        <v>0</v>
      </c>
      <c r="EN78" s="409">
        <f>'TB-11'!P568</f>
        <v>0</v>
      </c>
      <c r="EO78" s="410">
        <f t="shared" si="99"/>
        <v>0</v>
      </c>
      <c r="EP78" s="409">
        <f>'TB-11'!Q568</f>
        <v>0</v>
      </c>
      <c r="EQ78" s="409">
        <f>'TB-11'!R568</f>
        <v>0</v>
      </c>
      <c r="ER78" s="410">
        <f t="shared" si="100"/>
        <v>0</v>
      </c>
      <c r="ES78" s="409">
        <f>'TB-11'!S568</f>
        <v>0</v>
      </c>
      <c r="ET78" s="409">
        <f>'TB-11'!T568</f>
        <v>0</v>
      </c>
      <c r="EU78" s="410">
        <f t="shared" si="101"/>
        <v>0</v>
      </c>
      <c r="EV78" s="428">
        <f t="shared" si="102"/>
        <v>0</v>
      </c>
      <c r="EW78" s="428">
        <f t="shared" si="103"/>
        <v>0</v>
      </c>
      <c r="EX78" s="219">
        <f t="shared" si="104"/>
        <v>0</v>
      </c>
      <c r="EY78" s="429" t="e">
        <f>'TB-11'!D569</f>
        <v>#N/A</v>
      </c>
      <c r="EZ78" s="409">
        <f>'TB-11'!G569</f>
        <v>0</v>
      </c>
      <c r="FA78" s="409">
        <f>'TB-11'!H569</f>
        <v>0</v>
      </c>
      <c r="FB78" s="412">
        <f t="shared" si="105"/>
        <v>0</v>
      </c>
      <c r="FC78" s="409">
        <f>'TB-11'!I569</f>
        <v>0</v>
      </c>
      <c r="FD78" s="409">
        <f>'TB-11'!J569</f>
        <v>0</v>
      </c>
      <c r="FE78" s="412">
        <f t="shared" si="106"/>
        <v>0</v>
      </c>
      <c r="FF78" s="409">
        <f>'TB-11'!K569</f>
        <v>0</v>
      </c>
      <c r="FG78" s="409">
        <f>'TB-11'!L569</f>
        <v>0</v>
      </c>
      <c r="FH78" s="410">
        <f t="shared" si="107"/>
        <v>0</v>
      </c>
      <c r="FI78" s="409">
        <f>'TB-11'!M569</f>
        <v>0</v>
      </c>
      <c r="FJ78" s="409">
        <f>'TB-11'!N569</f>
        <v>0</v>
      </c>
      <c r="FK78" s="410">
        <f t="shared" si="108"/>
        <v>0</v>
      </c>
      <c r="FL78" s="409">
        <f>'TB-11'!O569</f>
        <v>0</v>
      </c>
      <c r="FM78" s="409">
        <f>'TB-11'!P569</f>
        <v>0</v>
      </c>
      <c r="FN78" s="410">
        <f t="shared" si="109"/>
        <v>0</v>
      </c>
      <c r="FO78" s="409">
        <f>'TB-11'!Q569</f>
        <v>0</v>
      </c>
      <c r="FP78" s="409">
        <f>'TB-11'!R569</f>
        <v>0</v>
      </c>
      <c r="FQ78" s="410">
        <f t="shared" si="110"/>
        <v>0</v>
      </c>
      <c r="FR78" s="409">
        <f>'TB-11'!S569</f>
        <v>0</v>
      </c>
      <c r="FS78" s="409">
        <f>'TB-11'!T569</f>
        <v>0</v>
      </c>
      <c r="FT78" s="410">
        <f t="shared" si="111"/>
        <v>0</v>
      </c>
      <c r="FU78" s="428">
        <f t="shared" si="112"/>
        <v>0</v>
      </c>
      <c r="FV78" s="428">
        <f t="shared" si="113"/>
        <v>0</v>
      </c>
      <c r="FW78" s="219">
        <f t="shared" si="114"/>
        <v>0</v>
      </c>
      <c r="FX78" s="429" t="e">
        <f>'TB-11'!D570</f>
        <v>#N/A</v>
      </c>
      <c r="FY78" s="409">
        <f>'TB-11'!G570</f>
        <v>0</v>
      </c>
      <c r="FZ78" s="409">
        <f>'TB-11'!H570</f>
        <v>0</v>
      </c>
      <c r="GA78" s="412">
        <f t="shared" si="115"/>
        <v>0</v>
      </c>
      <c r="GB78" s="409">
        <f>'TB-11'!I570</f>
        <v>0</v>
      </c>
      <c r="GC78" s="409">
        <f>'TB-11'!J570</f>
        <v>0</v>
      </c>
      <c r="GD78" s="412">
        <f t="shared" si="116"/>
        <v>0</v>
      </c>
      <c r="GE78" s="409">
        <f>'TB-11'!K570</f>
        <v>0</v>
      </c>
      <c r="GF78" s="409">
        <f>'TB-11'!L570</f>
        <v>0</v>
      </c>
      <c r="GG78" s="410">
        <f t="shared" si="117"/>
        <v>0</v>
      </c>
      <c r="GH78" s="409">
        <f>'TB-11'!M570</f>
        <v>0</v>
      </c>
      <c r="GI78" s="409">
        <f>'TB-11'!N570</f>
        <v>0</v>
      </c>
      <c r="GJ78" s="410">
        <f t="shared" si="118"/>
        <v>0</v>
      </c>
      <c r="GK78" s="409">
        <f>'TB-11'!O570</f>
        <v>0</v>
      </c>
      <c r="GL78" s="409">
        <f>'TB-11'!P570</f>
        <v>0</v>
      </c>
      <c r="GM78" s="410">
        <f t="shared" si="119"/>
        <v>0</v>
      </c>
      <c r="GN78" s="409">
        <f>'TB-11'!Q570</f>
        <v>0</v>
      </c>
      <c r="GO78" s="409">
        <f>'TB-11'!R570</f>
        <v>0</v>
      </c>
      <c r="GP78" s="410">
        <f t="shared" si="120"/>
        <v>0</v>
      </c>
      <c r="GQ78" s="409">
        <f>'TB-11'!S570</f>
        <v>0</v>
      </c>
      <c r="GR78" s="409">
        <f>'TB-11'!T570</f>
        <v>0</v>
      </c>
      <c r="GS78" s="410">
        <f t="shared" si="121"/>
        <v>0</v>
      </c>
      <c r="GT78" s="428">
        <f t="shared" si="122"/>
        <v>0</v>
      </c>
      <c r="GU78" s="428">
        <f t="shared" si="123"/>
        <v>0</v>
      </c>
      <c r="GV78" s="219">
        <f t="shared" si="124"/>
        <v>0</v>
      </c>
      <c r="GW78" s="429" t="e">
        <f>'TB-11'!D571</f>
        <v>#N/A</v>
      </c>
      <c r="GX78" s="409">
        <f>'TB-11'!G571</f>
        <v>0</v>
      </c>
      <c r="GY78" s="409">
        <f>'TB-11'!H571</f>
        <v>0</v>
      </c>
      <c r="GZ78" s="412">
        <f t="shared" si="125"/>
        <v>0</v>
      </c>
      <c r="HA78" s="409">
        <f>'TB-11'!I571</f>
        <v>0</v>
      </c>
      <c r="HB78" s="409">
        <f>'TB-11'!J571</f>
        <v>0</v>
      </c>
      <c r="HC78" s="412">
        <f t="shared" si="126"/>
        <v>0</v>
      </c>
      <c r="HD78" s="409">
        <f>'TB-11'!K571</f>
        <v>0</v>
      </c>
      <c r="HE78" s="409">
        <f>'TB-11'!L571</f>
        <v>0</v>
      </c>
      <c r="HF78" s="410">
        <f t="shared" si="127"/>
        <v>0</v>
      </c>
      <c r="HG78" s="409">
        <f>'TB-11'!M571</f>
        <v>0</v>
      </c>
      <c r="HH78" s="409">
        <f>'TB-11'!N571</f>
        <v>0</v>
      </c>
      <c r="HI78" s="410">
        <f t="shared" si="128"/>
        <v>0</v>
      </c>
      <c r="HJ78" s="409">
        <f>'TB-11'!O571</f>
        <v>0</v>
      </c>
      <c r="HK78" s="409">
        <f>'TB-11'!P571</f>
        <v>0</v>
      </c>
      <c r="HL78" s="410">
        <f t="shared" si="129"/>
        <v>0</v>
      </c>
      <c r="HM78" s="409">
        <f>'TB-11'!Q571</f>
        <v>0</v>
      </c>
      <c r="HN78" s="409">
        <f>'TB-11'!R571</f>
        <v>0</v>
      </c>
      <c r="HO78" s="410">
        <f t="shared" si="130"/>
        <v>0</v>
      </c>
      <c r="HP78" s="409">
        <f>'TB-11'!S571</f>
        <v>0</v>
      </c>
      <c r="HQ78" s="409">
        <f>'TB-11'!T571</f>
        <v>0</v>
      </c>
      <c r="HR78" s="410">
        <f t="shared" si="131"/>
        <v>0</v>
      </c>
      <c r="HS78" s="428">
        <f t="shared" si="132"/>
        <v>0</v>
      </c>
      <c r="HT78" s="428">
        <f t="shared" si="133"/>
        <v>0</v>
      </c>
      <c r="HU78" s="428">
        <f t="shared" si="134"/>
        <v>0</v>
      </c>
      <c r="HV78" s="429" t="e">
        <f>'TB-11'!D572</f>
        <v>#N/A</v>
      </c>
      <c r="HW78" s="409">
        <f>'TB-11'!G572</f>
        <v>0</v>
      </c>
      <c r="HX78" s="409">
        <f>'TB-11'!H572</f>
        <v>0</v>
      </c>
      <c r="HY78" s="412">
        <f t="shared" si="135"/>
        <v>0</v>
      </c>
      <c r="HZ78" s="409">
        <f>'TB-11'!I572</f>
        <v>0</v>
      </c>
      <c r="IA78" s="409">
        <f>'TB-11'!J572</f>
        <v>0</v>
      </c>
      <c r="IB78" s="412">
        <f t="shared" si="136"/>
        <v>0</v>
      </c>
      <c r="IC78" s="409">
        <f>'TB-11'!K572</f>
        <v>0</v>
      </c>
      <c r="ID78" s="409">
        <f>'TB-11'!L572</f>
        <v>0</v>
      </c>
      <c r="IE78" s="410">
        <f t="shared" si="137"/>
        <v>0</v>
      </c>
      <c r="IF78" s="409">
        <f>'TB-11'!M572</f>
        <v>0</v>
      </c>
      <c r="IG78" s="409">
        <f>'TB-11'!N572</f>
        <v>0</v>
      </c>
      <c r="IH78" s="410">
        <f t="shared" si="138"/>
        <v>0</v>
      </c>
      <c r="II78" s="409">
        <f>'TB-11'!O572</f>
        <v>0</v>
      </c>
      <c r="IJ78" s="409">
        <f>'TB-11'!P572</f>
        <v>0</v>
      </c>
      <c r="IK78" s="410">
        <f t="shared" si="139"/>
        <v>0</v>
      </c>
      <c r="IL78" s="409">
        <f>'TB-11'!Q572</f>
        <v>0</v>
      </c>
      <c r="IM78" s="409">
        <f>'TB-11'!R572</f>
        <v>0</v>
      </c>
      <c r="IN78" s="410">
        <f t="shared" si="140"/>
        <v>0</v>
      </c>
      <c r="IO78" s="409">
        <f>'TB-11'!S572</f>
        <v>0</v>
      </c>
      <c r="IP78" s="409">
        <f>'TB-11'!T572</f>
        <v>0</v>
      </c>
      <c r="IQ78" s="410">
        <f t="shared" si="141"/>
        <v>0</v>
      </c>
      <c r="IR78" s="428">
        <f t="shared" si="142"/>
        <v>0</v>
      </c>
      <c r="IS78" s="428">
        <f t="shared" si="143"/>
        <v>0</v>
      </c>
      <c r="IT78" s="428">
        <f t="shared" si="54"/>
        <v>0</v>
      </c>
    </row>
    <row r="79" spans="1:254" s="194" customFormat="1" x14ac:dyDescent="0.25">
      <c r="A79" s="194">
        <v>10</v>
      </c>
      <c r="B79" s="166">
        <f>+Menu!$D$6</f>
        <v>0</v>
      </c>
      <c r="C79" s="214" t="str">
        <f>+Menu!$B18</f>
        <v/>
      </c>
      <c r="D79" s="215"/>
      <c r="E79" s="427" t="e">
        <f>'TB-11'!D628</f>
        <v>#N/A</v>
      </c>
      <c r="F79" s="409">
        <f>'TB-11'!G628</f>
        <v>0</v>
      </c>
      <c r="G79" s="409">
        <f>'TB-11'!H628</f>
        <v>0</v>
      </c>
      <c r="H79" s="410">
        <f t="shared" si="55"/>
        <v>0</v>
      </c>
      <c r="I79" s="411">
        <f>'TB-11'!I628</f>
        <v>0</v>
      </c>
      <c r="J79" s="411">
        <f>'TB-11'!J628</f>
        <v>0</v>
      </c>
      <c r="K79" s="412">
        <f t="shared" si="56"/>
        <v>0</v>
      </c>
      <c r="L79" s="409">
        <f>'TB-11'!K628</f>
        <v>0</v>
      </c>
      <c r="M79" s="409">
        <f>'TB-11'!L628</f>
        <v>0</v>
      </c>
      <c r="N79" s="410">
        <f t="shared" si="57"/>
        <v>0</v>
      </c>
      <c r="O79" s="409">
        <f>'TB-11'!M628</f>
        <v>0</v>
      </c>
      <c r="P79" s="409">
        <f>'TB-11'!N628</f>
        <v>0</v>
      </c>
      <c r="Q79" s="410">
        <f t="shared" si="58"/>
        <v>0</v>
      </c>
      <c r="R79" s="409">
        <f>'TB-11'!O628</f>
        <v>0</v>
      </c>
      <c r="S79" s="409">
        <f>'TB-11'!P628</f>
        <v>0</v>
      </c>
      <c r="T79" s="410">
        <f t="shared" si="59"/>
        <v>0</v>
      </c>
      <c r="U79" s="409">
        <f>'TB-11'!Q628</f>
        <v>0</v>
      </c>
      <c r="V79" s="409">
        <f>'TB-11'!R628</f>
        <v>0</v>
      </c>
      <c r="W79" s="410">
        <f t="shared" si="60"/>
        <v>0</v>
      </c>
      <c r="X79" s="409">
        <f>'TB-11'!S628</f>
        <v>0</v>
      </c>
      <c r="Y79" s="409">
        <f>'TB-11'!T628</f>
        <v>0</v>
      </c>
      <c r="Z79" s="410">
        <f t="shared" si="61"/>
        <v>0</v>
      </c>
      <c r="AA79" s="428">
        <f t="shared" si="49"/>
        <v>0</v>
      </c>
      <c r="AB79" s="428">
        <f t="shared" si="49"/>
        <v>0</v>
      </c>
      <c r="AC79" s="219">
        <f t="shared" si="62"/>
        <v>0</v>
      </c>
      <c r="AD79" s="427" t="e">
        <f>'TB-11'!D629</f>
        <v>#N/A</v>
      </c>
      <c r="AE79" s="409">
        <f>'TB-11'!G629</f>
        <v>0</v>
      </c>
      <c r="AF79" s="409">
        <f>'TB-11'!H629</f>
        <v>0</v>
      </c>
      <c r="AG79" s="410">
        <f t="shared" si="63"/>
        <v>0</v>
      </c>
      <c r="AH79" s="409">
        <f>'TB-11'!I629</f>
        <v>0</v>
      </c>
      <c r="AI79" s="409">
        <f>'TB-11'!J629</f>
        <v>0</v>
      </c>
      <c r="AJ79" s="412">
        <f t="shared" si="64"/>
        <v>0</v>
      </c>
      <c r="AK79" s="409">
        <f>'TB-11'!K629</f>
        <v>0</v>
      </c>
      <c r="AL79" s="409">
        <f>'TB-11'!L629</f>
        <v>0</v>
      </c>
      <c r="AM79" s="410">
        <f t="shared" si="65"/>
        <v>0</v>
      </c>
      <c r="AN79" s="409">
        <f>'TB-11'!M629</f>
        <v>0</v>
      </c>
      <c r="AO79" s="409">
        <f>'TB-11'!N629</f>
        <v>0</v>
      </c>
      <c r="AP79" s="410">
        <f t="shared" si="66"/>
        <v>0</v>
      </c>
      <c r="AQ79" s="409">
        <f>'TB-11'!O629</f>
        <v>0</v>
      </c>
      <c r="AR79" s="409">
        <f>'TB-11'!P629</f>
        <v>0</v>
      </c>
      <c r="AS79" s="410">
        <f t="shared" si="67"/>
        <v>0</v>
      </c>
      <c r="AT79" s="409">
        <f>'TB-11'!Q629</f>
        <v>0</v>
      </c>
      <c r="AU79" s="409">
        <f>'TB-11'!R629</f>
        <v>0</v>
      </c>
      <c r="AV79" s="410">
        <f t="shared" si="68"/>
        <v>0</v>
      </c>
      <c r="AW79" s="409">
        <f>'TB-11'!S629</f>
        <v>0</v>
      </c>
      <c r="AX79" s="409">
        <f>'TB-11'!T629</f>
        <v>0</v>
      </c>
      <c r="AY79" s="410">
        <f t="shared" si="69"/>
        <v>0</v>
      </c>
      <c r="AZ79" s="428">
        <f t="shared" si="50"/>
        <v>0</v>
      </c>
      <c r="BA79" s="428">
        <f t="shared" si="50"/>
        <v>0</v>
      </c>
      <c r="BB79" s="219">
        <f t="shared" si="70"/>
        <v>0</v>
      </c>
      <c r="BC79" s="429" t="e">
        <f>'TB-11'!D630</f>
        <v>#N/A</v>
      </c>
      <c r="BD79" s="409">
        <f>'TB-11'!G630</f>
        <v>0</v>
      </c>
      <c r="BE79" s="409">
        <f>'TB-11'!H630</f>
        <v>0</v>
      </c>
      <c r="BF79" s="410">
        <f t="shared" si="71"/>
        <v>0</v>
      </c>
      <c r="BG79" s="409">
        <f>'TB-11'!I630</f>
        <v>0</v>
      </c>
      <c r="BH79" s="409">
        <f>'TB-11'!J630</f>
        <v>0</v>
      </c>
      <c r="BI79" s="412">
        <f t="shared" si="72"/>
        <v>0</v>
      </c>
      <c r="BJ79" s="409">
        <f>'TB-11'!K630</f>
        <v>0</v>
      </c>
      <c r="BK79" s="409">
        <f>'TB-11'!L630</f>
        <v>0</v>
      </c>
      <c r="BL79" s="410">
        <f t="shared" si="73"/>
        <v>0</v>
      </c>
      <c r="BM79" s="409">
        <f>'TB-11'!M630</f>
        <v>0</v>
      </c>
      <c r="BN79" s="409">
        <f>'TB-11'!N630</f>
        <v>0</v>
      </c>
      <c r="BO79" s="410">
        <f t="shared" si="74"/>
        <v>0</v>
      </c>
      <c r="BP79" s="409">
        <f>'TB-11'!O630</f>
        <v>0</v>
      </c>
      <c r="BQ79" s="409">
        <f>'TB-11'!P630</f>
        <v>0</v>
      </c>
      <c r="BR79" s="410">
        <f t="shared" si="75"/>
        <v>0</v>
      </c>
      <c r="BS79" s="409">
        <f>'TB-11'!Q630</f>
        <v>0</v>
      </c>
      <c r="BT79" s="409">
        <f>'TB-11'!R630</f>
        <v>0</v>
      </c>
      <c r="BU79" s="410">
        <f t="shared" si="76"/>
        <v>0</v>
      </c>
      <c r="BV79" s="409">
        <f>'TB-11'!S630</f>
        <v>0</v>
      </c>
      <c r="BW79" s="409">
        <f>'TB-11'!T630</f>
        <v>0</v>
      </c>
      <c r="BX79" s="410">
        <f t="shared" si="77"/>
        <v>0</v>
      </c>
      <c r="BY79" s="428">
        <f t="shared" si="51"/>
        <v>0</v>
      </c>
      <c r="BZ79" s="428">
        <f t="shared" si="51"/>
        <v>0</v>
      </c>
      <c r="CA79" s="219">
        <f t="shared" si="78"/>
        <v>0</v>
      </c>
      <c r="CB79" s="429" t="e">
        <f>'TB-11'!D631</f>
        <v>#N/A</v>
      </c>
      <c r="CC79" s="409">
        <f>'TB-11'!G631</f>
        <v>0</v>
      </c>
      <c r="CD79" s="409">
        <f>'TB-11'!H631</f>
        <v>0</v>
      </c>
      <c r="CE79" s="410">
        <f t="shared" si="79"/>
        <v>0</v>
      </c>
      <c r="CF79" s="411">
        <f>'TB-11'!I631</f>
        <v>0</v>
      </c>
      <c r="CG79" s="411">
        <f>'TB-11'!J631</f>
        <v>0</v>
      </c>
      <c r="CH79" s="412">
        <f t="shared" si="80"/>
        <v>0</v>
      </c>
      <c r="CI79" s="409">
        <f>'TB-11'!K631</f>
        <v>0</v>
      </c>
      <c r="CJ79" s="409">
        <f>'TB-11'!L631</f>
        <v>0</v>
      </c>
      <c r="CK79" s="410">
        <f t="shared" si="81"/>
        <v>0</v>
      </c>
      <c r="CL79" s="409">
        <f>'TB-11'!M631</f>
        <v>0</v>
      </c>
      <c r="CM79" s="409">
        <f>'TB-11'!N631</f>
        <v>0</v>
      </c>
      <c r="CN79" s="410">
        <f t="shared" si="82"/>
        <v>0</v>
      </c>
      <c r="CO79" s="409">
        <f>'TB-11'!O631</f>
        <v>0</v>
      </c>
      <c r="CP79" s="409">
        <f>'TB-11'!P631</f>
        <v>0</v>
      </c>
      <c r="CQ79" s="410">
        <f t="shared" si="83"/>
        <v>0</v>
      </c>
      <c r="CR79" s="409">
        <f>'TB-11'!Q631</f>
        <v>0</v>
      </c>
      <c r="CS79" s="409">
        <f>'TB-11'!R631</f>
        <v>0</v>
      </c>
      <c r="CT79" s="410">
        <f t="shared" si="84"/>
        <v>0</v>
      </c>
      <c r="CU79" s="409">
        <f>'TB-11'!S631</f>
        <v>0</v>
      </c>
      <c r="CV79" s="409">
        <f>'TB-11'!T631</f>
        <v>0</v>
      </c>
      <c r="CW79" s="410">
        <f t="shared" si="85"/>
        <v>0</v>
      </c>
      <c r="CX79" s="428">
        <f t="shared" si="52"/>
        <v>0</v>
      </c>
      <c r="CY79" s="428">
        <f t="shared" si="52"/>
        <v>0</v>
      </c>
      <c r="CZ79" s="219">
        <f t="shared" si="86"/>
        <v>0</v>
      </c>
      <c r="DA79" s="429" t="e">
        <f>'TB-11'!D632</f>
        <v>#N/A</v>
      </c>
      <c r="DB79" s="409">
        <f>'TB-11'!G632</f>
        <v>0</v>
      </c>
      <c r="DC79" s="409">
        <f>'TB-11'!H632</f>
        <v>0</v>
      </c>
      <c r="DD79" s="410">
        <f t="shared" si="87"/>
        <v>0</v>
      </c>
      <c r="DE79" s="409">
        <f>'TB-11'!I632</f>
        <v>0</v>
      </c>
      <c r="DF79" s="409">
        <f>'TB-11'!J632</f>
        <v>0</v>
      </c>
      <c r="DG79" s="412">
        <f t="shared" si="88"/>
        <v>0</v>
      </c>
      <c r="DH79" s="409">
        <f>'TB-11'!K632</f>
        <v>0</v>
      </c>
      <c r="DI79" s="409">
        <f>'TB-11'!L632</f>
        <v>0</v>
      </c>
      <c r="DJ79" s="410">
        <f t="shared" si="89"/>
        <v>0</v>
      </c>
      <c r="DK79" s="409">
        <f>'TB-11'!M632</f>
        <v>0</v>
      </c>
      <c r="DL79" s="409">
        <f>'TB-11'!N632</f>
        <v>0</v>
      </c>
      <c r="DM79" s="410">
        <f t="shared" si="90"/>
        <v>0</v>
      </c>
      <c r="DN79" s="409">
        <f>'TB-11'!O632</f>
        <v>0</v>
      </c>
      <c r="DO79" s="409">
        <f>'TB-11'!P632</f>
        <v>0</v>
      </c>
      <c r="DP79" s="410">
        <f t="shared" si="91"/>
        <v>0</v>
      </c>
      <c r="DQ79" s="409">
        <f>'TB-11'!Q632</f>
        <v>0</v>
      </c>
      <c r="DR79" s="409">
        <f>'TB-11'!R632</f>
        <v>0</v>
      </c>
      <c r="DS79" s="410">
        <f t="shared" si="92"/>
        <v>0</v>
      </c>
      <c r="DT79" s="409">
        <f>'TB-11'!S632</f>
        <v>0</v>
      </c>
      <c r="DU79" s="409">
        <f>'TB-11'!T632</f>
        <v>0</v>
      </c>
      <c r="DV79" s="410">
        <f t="shared" si="93"/>
        <v>0</v>
      </c>
      <c r="DW79" s="428">
        <f t="shared" si="53"/>
        <v>0</v>
      </c>
      <c r="DX79" s="428">
        <f t="shared" si="53"/>
        <v>0</v>
      </c>
      <c r="DY79" s="219">
        <f t="shared" si="94"/>
        <v>0</v>
      </c>
      <c r="DZ79" s="427" t="e">
        <f>'TB-11'!D636</f>
        <v>#N/A</v>
      </c>
      <c r="EA79" s="409">
        <f>'TB-11'!G636</f>
        <v>0</v>
      </c>
      <c r="EB79" s="409">
        <f>'TB-11'!H636</f>
        <v>0</v>
      </c>
      <c r="EC79" s="412">
        <f t="shared" si="95"/>
        <v>0</v>
      </c>
      <c r="ED79" s="409">
        <f>'TB-11'!I636</f>
        <v>0</v>
      </c>
      <c r="EE79" s="409">
        <f>'TB-11'!J636</f>
        <v>0</v>
      </c>
      <c r="EF79" s="412">
        <f t="shared" si="96"/>
        <v>0</v>
      </c>
      <c r="EG79" s="409">
        <f>'TB-11'!K636</f>
        <v>0</v>
      </c>
      <c r="EH79" s="409">
        <f>'TB-11'!L636</f>
        <v>0</v>
      </c>
      <c r="EI79" s="410">
        <f t="shared" si="97"/>
        <v>0</v>
      </c>
      <c r="EJ79" s="409">
        <f>'TB-11'!M636</f>
        <v>0</v>
      </c>
      <c r="EK79" s="409">
        <f>'TB-11'!N636</f>
        <v>0</v>
      </c>
      <c r="EL79" s="410">
        <f t="shared" si="98"/>
        <v>0</v>
      </c>
      <c r="EM79" s="409">
        <f>'TB-11'!O636</f>
        <v>0</v>
      </c>
      <c r="EN79" s="409">
        <f>'TB-11'!P636</f>
        <v>0</v>
      </c>
      <c r="EO79" s="410">
        <f t="shared" si="99"/>
        <v>0</v>
      </c>
      <c r="EP79" s="409">
        <f>'TB-11'!Q636</f>
        <v>0</v>
      </c>
      <c r="EQ79" s="409">
        <f>'TB-11'!R636</f>
        <v>0</v>
      </c>
      <c r="ER79" s="410">
        <f t="shared" si="100"/>
        <v>0</v>
      </c>
      <c r="ES79" s="409">
        <f>'TB-11'!S636</f>
        <v>0</v>
      </c>
      <c r="ET79" s="409">
        <f>'TB-11'!T636</f>
        <v>0</v>
      </c>
      <c r="EU79" s="410">
        <f t="shared" si="101"/>
        <v>0</v>
      </c>
      <c r="EV79" s="428">
        <f t="shared" si="102"/>
        <v>0</v>
      </c>
      <c r="EW79" s="428">
        <f t="shared" si="103"/>
        <v>0</v>
      </c>
      <c r="EX79" s="219">
        <f t="shared" si="104"/>
        <v>0</v>
      </c>
      <c r="EY79" s="429" t="e">
        <f>'TB-11'!D637</f>
        <v>#N/A</v>
      </c>
      <c r="EZ79" s="409">
        <f>'TB-11'!G637</f>
        <v>0</v>
      </c>
      <c r="FA79" s="409">
        <f>'TB-11'!H637</f>
        <v>0</v>
      </c>
      <c r="FB79" s="412">
        <f t="shared" si="105"/>
        <v>0</v>
      </c>
      <c r="FC79" s="409">
        <f>'TB-11'!I637</f>
        <v>0</v>
      </c>
      <c r="FD79" s="409">
        <f>'TB-11'!J637</f>
        <v>0</v>
      </c>
      <c r="FE79" s="412">
        <f t="shared" si="106"/>
        <v>0</v>
      </c>
      <c r="FF79" s="409">
        <f>'TB-11'!K637</f>
        <v>0</v>
      </c>
      <c r="FG79" s="409">
        <f>'TB-11'!L637</f>
        <v>0</v>
      </c>
      <c r="FH79" s="410">
        <f t="shared" si="107"/>
        <v>0</v>
      </c>
      <c r="FI79" s="409">
        <f>'TB-11'!M637</f>
        <v>0</v>
      </c>
      <c r="FJ79" s="409">
        <f>'TB-11'!N637</f>
        <v>0</v>
      </c>
      <c r="FK79" s="410">
        <f t="shared" si="108"/>
        <v>0</v>
      </c>
      <c r="FL79" s="409">
        <f>'TB-11'!O637</f>
        <v>0</v>
      </c>
      <c r="FM79" s="409">
        <f>'TB-11'!P637</f>
        <v>0</v>
      </c>
      <c r="FN79" s="410">
        <f t="shared" si="109"/>
        <v>0</v>
      </c>
      <c r="FO79" s="409">
        <f>'TB-11'!Q637</f>
        <v>0</v>
      </c>
      <c r="FP79" s="409">
        <f>'TB-11'!R637</f>
        <v>0</v>
      </c>
      <c r="FQ79" s="410">
        <f t="shared" si="110"/>
        <v>0</v>
      </c>
      <c r="FR79" s="409">
        <f>'TB-11'!S637</f>
        <v>0</v>
      </c>
      <c r="FS79" s="409">
        <f>'TB-11'!T637</f>
        <v>0</v>
      </c>
      <c r="FT79" s="410">
        <f t="shared" si="111"/>
        <v>0</v>
      </c>
      <c r="FU79" s="428">
        <f t="shared" si="112"/>
        <v>0</v>
      </c>
      <c r="FV79" s="428">
        <f t="shared" si="113"/>
        <v>0</v>
      </c>
      <c r="FW79" s="219">
        <f t="shared" si="114"/>
        <v>0</v>
      </c>
      <c r="FX79" s="429" t="e">
        <f>'TB-11'!D638</f>
        <v>#N/A</v>
      </c>
      <c r="FY79" s="409">
        <f>'TB-11'!G638</f>
        <v>0</v>
      </c>
      <c r="FZ79" s="409">
        <f>'TB-11'!H638</f>
        <v>0</v>
      </c>
      <c r="GA79" s="412">
        <f t="shared" si="115"/>
        <v>0</v>
      </c>
      <c r="GB79" s="409">
        <f>'TB-11'!I638</f>
        <v>0</v>
      </c>
      <c r="GC79" s="409">
        <f>'TB-11'!J638</f>
        <v>0</v>
      </c>
      <c r="GD79" s="412">
        <f t="shared" si="116"/>
        <v>0</v>
      </c>
      <c r="GE79" s="409">
        <f>'TB-11'!K638</f>
        <v>0</v>
      </c>
      <c r="GF79" s="409">
        <f>'TB-11'!L638</f>
        <v>0</v>
      </c>
      <c r="GG79" s="410">
        <f t="shared" si="117"/>
        <v>0</v>
      </c>
      <c r="GH79" s="409">
        <f>'TB-11'!M638</f>
        <v>0</v>
      </c>
      <c r="GI79" s="409">
        <f>'TB-11'!N638</f>
        <v>0</v>
      </c>
      <c r="GJ79" s="410">
        <f t="shared" si="118"/>
        <v>0</v>
      </c>
      <c r="GK79" s="409">
        <f>'TB-11'!O638</f>
        <v>0</v>
      </c>
      <c r="GL79" s="409">
        <f>'TB-11'!P638</f>
        <v>0</v>
      </c>
      <c r="GM79" s="410">
        <f t="shared" si="119"/>
        <v>0</v>
      </c>
      <c r="GN79" s="409">
        <f>'TB-11'!Q638</f>
        <v>0</v>
      </c>
      <c r="GO79" s="409">
        <f>'TB-11'!R638</f>
        <v>0</v>
      </c>
      <c r="GP79" s="410">
        <f t="shared" si="120"/>
        <v>0</v>
      </c>
      <c r="GQ79" s="409">
        <f>'TB-11'!S638</f>
        <v>0</v>
      </c>
      <c r="GR79" s="409">
        <f>'TB-11'!T638</f>
        <v>0</v>
      </c>
      <c r="GS79" s="410">
        <f t="shared" si="121"/>
        <v>0</v>
      </c>
      <c r="GT79" s="428">
        <f t="shared" si="122"/>
        <v>0</v>
      </c>
      <c r="GU79" s="428">
        <f t="shared" si="123"/>
        <v>0</v>
      </c>
      <c r="GV79" s="219">
        <f t="shared" si="124"/>
        <v>0</v>
      </c>
      <c r="GW79" s="429" t="e">
        <f>'TB-11'!D639</f>
        <v>#N/A</v>
      </c>
      <c r="GX79" s="409">
        <f>'TB-11'!G639</f>
        <v>0</v>
      </c>
      <c r="GY79" s="409">
        <f>'TB-11'!H639</f>
        <v>0</v>
      </c>
      <c r="GZ79" s="412">
        <f t="shared" si="125"/>
        <v>0</v>
      </c>
      <c r="HA79" s="409">
        <f>'TB-11'!I639</f>
        <v>0</v>
      </c>
      <c r="HB79" s="409">
        <f>'TB-11'!J639</f>
        <v>0</v>
      </c>
      <c r="HC79" s="412">
        <f t="shared" si="126"/>
        <v>0</v>
      </c>
      <c r="HD79" s="409">
        <f>'TB-11'!K639</f>
        <v>0</v>
      </c>
      <c r="HE79" s="409">
        <f>'TB-11'!L639</f>
        <v>0</v>
      </c>
      <c r="HF79" s="410">
        <f t="shared" si="127"/>
        <v>0</v>
      </c>
      <c r="HG79" s="409">
        <f>'TB-11'!M639</f>
        <v>0</v>
      </c>
      <c r="HH79" s="409">
        <f>'TB-11'!N639</f>
        <v>0</v>
      </c>
      <c r="HI79" s="410">
        <f t="shared" si="128"/>
        <v>0</v>
      </c>
      <c r="HJ79" s="409">
        <f>'TB-11'!O639</f>
        <v>0</v>
      </c>
      <c r="HK79" s="409">
        <f>'TB-11'!P639</f>
        <v>0</v>
      </c>
      <c r="HL79" s="410">
        <f t="shared" si="129"/>
        <v>0</v>
      </c>
      <c r="HM79" s="409">
        <f>'TB-11'!Q639</f>
        <v>0</v>
      </c>
      <c r="HN79" s="409">
        <f>'TB-11'!R639</f>
        <v>0</v>
      </c>
      <c r="HO79" s="410">
        <f t="shared" si="130"/>
        <v>0</v>
      </c>
      <c r="HP79" s="409">
        <f>'TB-11'!S639</f>
        <v>0</v>
      </c>
      <c r="HQ79" s="409">
        <f>'TB-11'!T639</f>
        <v>0</v>
      </c>
      <c r="HR79" s="410">
        <f t="shared" si="131"/>
        <v>0</v>
      </c>
      <c r="HS79" s="428">
        <f t="shared" si="132"/>
        <v>0</v>
      </c>
      <c r="HT79" s="428">
        <f t="shared" si="133"/>
        <v>0</v>
      </c>
      <c r="HU79" s="428">
        <f t="shared" si="134"/>
        <v>0</v>
      </c>
      <c r="HV79" s="429" t="e">
        <f>'TB-11'!D640</f>
        <v>#N/A</v>
      </c>
      <c r="HW79" s="409">
        <f>'TB-11'!G640</f>
        <v>0</v>
      </c>
      <c r="HX79" s="409">
        <f>'TB-11'!H640</f>
        <v>0</v>
      </c>
      <c r="HY79" s="412">
        <f t="shared" si="135"/>
        <v>0</v>
      </c>
      <c r="HZ79" s="409">
        <f>'TB-11'!I640</f>
        <v>0</v>
      </c>
      <c r="IA79" s="409">
        <f>'TB-11'!J640</f>
        <v>0</v>
      </c>
      <c r="IB79" s="412">
        <f t="shared" si="136"/>
        <v>0</v>
      </c>
      <c r="IC79" s="409">
        <f>'TB-11'!K640</f>
        <v>0</v>
      </c>
      <c r="ID79" s="409">
        <f>'TB-11'!L640</f>
        <v>0</v>
      </c>
      <c r="IE79" s="410">
        <f t="shared" si="137"/>
        <v>0</v>
      </c>
      <c r="IF79" s="409">
        <f>'TB-11'!M640</f>
        <v>0</v>
      </c>
      <c r="IG79" s="409">
        <f>'TB-11'!N640</f>
        <v>0</v>
      </c>
      <c r="IH79" s="410">
        <f t="shared" si="138"/>
        <v>0</v>
      </c>
      <c r="II79" s="409">
        <f>'TB-11'!O640</f>
        <v>0</v>
      </c>
      <c r="IJ79" s="409">
        <f>'TB-11'!P640</f>
        <v>0</v>
      </c>
      <c r="IK79" s="410">
        <f t="shared" si="139"/>
        <v>0</v>
      </c>
      <c r="IL79" s="409">
        <f>'TB-11'!Q640</f>
        <v>0</v>
      </c>
      <c r="IM79" s="409">
        <f>'TB-11'!R640</f>
        <v>0</v>
      </c>
      <c r="IN79" s="410">
        <f t="shared" si="140"/>
        <v>0</v>
      </c>
      <c r="IO79" s="409">
        <f>'TB-11'!S640</f>
        <v>0</v>
      </c>
      <c r="IP79" s="409">
        <f>'TB-11'!T640</f>
        <v>0</v>
      </c>
      <c r="IQ79" s="410">
        <f t="shared" si="141"/>
        <v>0</v>
      </c>
      <c r="IR79" s="428">
        <f t="shared" si="142"/>
        <v>0</v>
      </c>
      <c r="IS79" s="428">
        <f t="shared" si="143"/>
        <v>0</v>
      </c>
      <c r="IT79" s="428">
        <f t="shared" si="54"/>
        <v>0</v>
      </c>
    </row>
    <row r="80" spans="1:254" s="194" customFormat="1" x14ac:dyDescent="0.25">
      <c r="A80" s="194">
        <v>11</v>
      </c>
      <c r="B80" s="166">
        <f>+Menu!$D$6</f>
        <v>0</v>
      </c>
      <c r="C80" s="214" t="str">
        <f>+Menu!$B19</f>
        <v/>
      </c>
      <c r="D80" s="215"/>
      <c r="E80" s="427" t="e">
        <f>'TB-11'!D696</f>
        <v>#N/A</v>
      </c>
      <c r="F80" s="409">
        <f>'TB-11'!G696</f>
        <v>0</v>
      </c>
      <c r="G80" s="409">
        <f>'TB-11'!H696</f>
        <v>0</v>
      </c>
      <c r="H80" s="410">
        <f t="shared" si="55"/>
        <v>0</v>
      </c>
      <c r="I80" s="411">
        <f>'TB-11'!I696</f>
        <v>0</v>
      </c>
      <c r="J80" s="411">
        <f>'TB-11'!J696</f>
        <v>0</v>
      </c>
      <c r="K80" s="412">
        <f t="shared" si="56"/>
        <v>0</v>
      </c>
      <c r="L80" s="409">
        <f>'TB-11'!K696</f>
        <v>0</v>
      </c>
      <c r="M80" s="409">
        <f>'TB-11'!L696</f>
        <v>0</v>
      </c>
      <c r="N80" s="410">
        <f t="shared" si="57"/>
        <v>0</v>
      </c>
      <c r="O80" s="409">
        <f>'TB-11'!M696</f>
        <v>0</v>
      </c>
      <c r="P80" s="409">
        <f>'TB-11'!N696</f>
        <v>0</v>
      </c>
      <c r="Q80" s="410">
        <f t="shared" si="58"/>
        <v>0</v>
      </c>
      <c r="R80" s="409">
        <f>'TB-11'!O696</f>
        <v>0</v>
      </c>
      <c r="S80" s="409">
        <f>'TB-11'!P696</f>
        <v>0</v>
      </c>
      <c r="T80" s="410">
        <f t="shared" si="59"/>
        <v>0</v>
      </c>
      <c r="U80" s="409">
        <f>'TB-11'!Q696</f>
        <v>0</v>
      </c>
      <c r="V80" s="409">
        <f>'TB-11'!R696</f>
        <v>0</v>
      </c>
      <c r="W80" s="410">
        <f t="shared" si="60"/>
        <v>0</v>
      </c>
      <c r="X80" s="409">
        <f>'TB-11'!S696</f>
        <v>0</v>
      </c>
      <c r="Y80" s="409">
        <f>'TB-11'!T696</f>
        <v>0</v>
      </c>
      <c r="Z80" s="410">
        <f t="shared" si="61"/>
        <v>0</v>
      </c>
      <c r="AA80" s="428">
        <f t="shared" si="49"/>
        <v>0</v>
      </c>
      <c r="AB80" s="428">
        <f t="shared" si="49"/>
        <v>0</v>
      </c>
      <c r="AC80" s="219">
        <f t="shared" si="62"/>
        <v>0</v>
      </c>
      <c r="AD80" s="427" t="e">
        <f>'TB-11'!D697</f>
        <v>#N/A</v>
      </c>
      <c r="AE80" s="409">
        <f>'TB-11'!G697</f>
        <v>0</v>
      </c>
      <c r="AF80" s="409">
        <f>'TB-11'!H697</f>
        <v>0</v>
      </c>
      <c r="AG80" s="410">
        <f t="shared" si="63"/>
        <v>0</v>
      </c>
      <c r="AH80" s="409">
        <f>'TB-11'!I697</f>
        <v>0</v>
      </c>
      <c r="AI80" s="409">
        <f>'TB-11'!J697</f>
        <v>0</v>
      </c>
      <c r="AJ80" s="412">
        <f t="shared" si="64"/>
        <v>0</v>
      </c>
      <c r="AK80" s="409">
        <f>'TB-11'!K697</f>
        <v>0</v>
      </c>
      <c r="AL80" s="409">
        <f>'TB-11'!L697</f>
        <v>0</v>
      </c>
      <c r="AM80" s="410">
        <f t="shared" si="65"/>
        <v>0</v>
      </c>
      <c r="AN80" s="409">
        <f>'TB-11'!M697</f>
        <v>0</v>
      </c>
      <c r="AO80" s="409">
        <f>'TB-11'!N697</f>
        <v>0</v>
      </c>
      <c r="AP80" s="410">
        <f t="shared" si="66"/>
        <v>0</v>
      </c>
      <c r="AQ80" s="409">
        <f>'TB-11'!O697</f>
        <v>0</v>
      </c>
      <c r="AR80" s="409">
        <f>'TB-11'!P697</f>
        <v>0</v>
      </c>
      <c r="AS80" s="410">
        <f t="shared" si="67"/>
        <v>0</v>
      </c>
      <c r="AT80" s="409">
        <f>'TB-11'!Q697</f>
        <v>0</v>
      </c>
      <c r="AU80" s="409">
        <f>'TB-11'!R697</f>
        <v>0</v>
      </c>
      <c r="AV80" s="410">
        <f t="shared" si="68"/>
        <v>0</v>
      </c>
      <c r="AW80" s="409">
        <f>'TB-11'!S697</f>
        <v>0</v>
      </c>
      <c r="AX80" s="409">
        <f>'TB-11'!T697</f>
        <v>0</v>
      </c>
      <c r="AY80" s="410">
        <f t="shared" si="69"/>
        <v>0</v>
      </c>
      <c r="AZ80" s="428">
        <f t="shared" si="50"/>
        <v>0</v>
      </c>
      <c r="BA80" s="428">
        <f t="shared" si="50"/>
        <v>0</v>
      </c>
      <c r="BB80" s="219">
        <f t="shared" si="70"/>
        <v>0</v>
      </c>
      <c r="BC80" s="429" t="e">
        <f>'TB-11'!D698</f>
        <v>#N/A</v>
      </c>
      <c r="BD80" s="409">
        <f>'TB-11'!G698</f>
        <v>0</v>
      </c>
      <c r="BE80" s="409">
        <f>'TB-11'!H698</f>
        <v>0</v>
      </c>
      <c r="BF80" s="410">
        <f t="shared" si="71"/>
        <v>0</v>
      </c>
      <c r="BG80" s="409">
        <f>'TB-11'!I698</f>
        <v>0</v>
      </c>
      <c r="BH80" s="409">
        <f>'TB-11'!J698</f>
        <v>0</v>
      </c>
      <c r="BI80" s="412">
        <f t="shared" si="72"/>
        <v>0</v>
      </c>
      <c r="BJ80" s="409">
        <f>'TB-11'!K698</f>
        <v>0</v>
      </c>
      <c r="BK80" s="409">
        <f>'TB-11'!L698</f>
        <v>0</v>
      </c>
      <c r="BL80" s="410">
        <f t="shared" si="73"/>
        <v>0</v>
      </c>
      <c r="BM80" s="409">
        <f>'TB-11'!M698</f>
        <v>0</v>
      </c>
      <c r="BN80" s="409">
        <f>'TB-11'!N698</f>
        <v>0</v>
      </c>
      <c r="BO80" s="410">
        <f t="shared" si="74"/>
        <v>0</v>
      </c>
      <c r="BP80" s="409">
        <f>'TB-11'!O698</f>
        <v>0</v>
      </c>
      <c r="BQ80" s="409">
        <f>'TB-11'!P698</f>
        <v>0</v>
      </c>
      <c r="BR80" s="410">
        <f t="shared" si="75"/>
        <v>0</v>
      </c>
      <c r="BS80" s="409">
        <f>'TB-11'!Q698</f>
        <v>0</v>
      </c>
      <c r="BT80" s="409">
        <f>'TB-11'!R698</f>
        <v>0</v>
      </c>
      <c r="BU80" s="410">
        <f t="shared" si="76"/>
        <v>0</v>
      </c>
      <c r="BV80" s="409">
        <f>'TB-11'!S698</f>
        <v>0</v>
      </c>
      <c r="BW80" s="409">
        <f>'TB-11'!T698</f>
        <v>0</v>
      </c>
      <c r="BX80" s="410">
        <f t="shared" si="77"/>
        <v>0</v>
      </c>
      <c r="BY80" s="428">
        <f t="shared" si="51"/>
        <v>0</v>
      </c>
      <c r="BZ80" s="428">
        <f t="shared" si="51"/>
        <v>0</v>
      </c>
      <c r="CA80" s="219">
        <f t="shared" si="78"/>
        <v>0</v>
      </c>
      <c r="CB80" s="429" t="e">
        <f>'TB-11'!D699</f>
        <v>#N/A</v>
      </c>
      <c r="CC80" s="409">
        <f>'TB-11'!G699</f>
        <v>0</v>
      </c>
      <c r="CD80" s="409">
        <f>'TB-11'!H699</f>
        <v>0</v>
      </c>
      <c r="CE80" s="410">
        <f t="shared" si="79"/>
        <v>0</v>
      </c>
      <c r="CF80" s="411">
        <f>'TB-11'!I699</f>
        <v>0</v>
      </c>
      <c r="CG80" s="411">
        <f>'TB-11'!J699</f>
        <v>0</v>
      </c>
      <c r="CH80" s="412">
        <f t="shared" si="80"/>
        <v>0</v>
      </c>
      <c r="CI80" s="409">
        <f>'TB-11'!K699</f>
        <v>0</v>
      </c>
      <c r="CJ80" s="409">
        <f>'TB-11'!L699</f>
        <v>0</v>
      </c>
      <c r="CK80" s="410">
        <f t="shared" si="81"/>
        <v>0</v>
      </c>
      <c r="CL80" s="409">
        <f>'TB-11'!M699</f>
        <v>0</v>
      </c>
      <c r="CM80" s="409">
        <f>'TB-11'!N699</f>
        <v>0</v>
      </c>
      <c r="CN80" s="410">
        <f t="shared" si="82"/>
        <v>0</v>
      </c>
      <c r="CO80" s="409">
        <f>'TB-11'!O699</f>
        <v>0</v>
      </c>
      <c r="CP80" s="409">
        <f>'TB-11'!P699</f>
        <v>0</v>
      </c>
      <c r="CQ80" s="410">
        <f t="shared" si="83"/>
        <v>0</v>
      </c>
      <c r="CR80" s="409">
        <f>'TB-11'!Q699</f>
        <v>0</v>
      </c>
      <c r="CS80" s="409">
        <f>'TB-11'!R699</f>
        <v>0</v>
      </c>
      <c r="CT80" s="410">
        <f t="shared" si="84"/>
        <v>0</v>
      </c>
      <c r="CU80" s="409">
        <f>'TB-11'!S699</f>
        <v>0</v>
      </c>
      <c r="CV80" s="409">
        <f>'TB-11'!T699</f>
        <v>0</v>
      </c>
      <c r="CW80" s="410">
        <f t="shared" si="85"/>
        <v>0</v>
      </c>
      <c r="CX80" s="428">
        <f t="shared" si="52"/>
        <v>0</v>
      </c>
      <c r="CY80" s="428">
        <f t="shared" si="52"/>
        <v>0</v>
      </c>
      <c r="CZ80" s="219">
        <f t="shared" si="86"/>
        <v>0</v>
      </c>
      <c r="DA80" s="429" t="e">
        <f>'TB-11'!D700</f>
        <v>#N/A</v>
      </c>
      <c r="DB80" s="409">
        <f>'TB-11'!G700</f>
        <v>0</v>
      </c>
      <c r="DC80" s="409">
        <f>'TB-11'!H700</f>
        <v>0</v>
      </c>
      <c r="DD80" s="410">
        <f t="shared" si="87"/>
        <v>0</v>
      </c>
      <c r="DE80" s="409">
        <f>'TB-11'!I700</f>
        <v>0</v>
      </c>
      <c r="DF80" s="409">
        <f>'TB-11'!J700</f>
        <v>0</v>
      </c>
      <c r="DG80" s="412">
        <f t="shared" si="88"/>
        <v>0</v>
      </c>
      <c r="DH80" s="409">
        <f>'TB-11'!K700</f>
        <v>0</v>
      </c>
      <c r="DI80" s="409">
        <f>'TB-11'!L700</f>
        <v>0</v>
      </c>
      <c r="DJ80" s="410">
        <f t="shared" si="89"/>
        <v>0</v>
      </c>
      <c r="DK80" s="409">
        <f>'TB-11'!M700</f>
        <v>0</v>
      </c>
      <c r="DL80" s="409">
        <f>'TB-11'!N700</f>
        <v>0</v>
      </c>
      <c r="DM80" s="410">
        <f t="shared" si="90"/>
        <v>0</v>
      </c>
      <c r="DN80" s="409">
        <f>'TB-11'!O700</f>
        <v>0</v>
      </c>
      <c r="DO80" s="409">
        <f>'TB-11'!P700</f>
        <v>0</v>
      </c>
      <c r="DP80" s="410">
        <f t="shared" si="91"/>
        <v>0</v>
      </c>
      <c r="DQ80" s="409">
        <f>'TB-11'!Q700</f>
        <v>0</v>
      </c>
      <c r="DR80" s="409">
        <f>'TB-11'!R700</f>
        <v>0</v>
      </c>
      <c r="DS80" s="410">
        <f t="shared" si="92"/>
        <v>0</v>
      </c>
      <c r="DT80" s="409">
        <f>'TB-11'!S700</f>
        <v>0</v>
      </c>
      <c r="DU80" s="409">
        <f>'TB-11'!T700</f>
        <v>0</v>
      </c>
      <c r="DV80" s="410">
        <f t="shared" si="93"/>
        <v>0</v>
      </c>
      <c r="DW80" s="428">
        <f t="shared" si="53"/>
        <v>0</v>
      </c>
      <c r="DX80" s="428">
        <f t="shared" si="53"/>
        <v>0</v>
      </c>
      <c r="DY80" s="219">
        <f t="shared" si="94"/>
        <v>0</v>
      </c>
      <c r="DZ80" s="427" t="e">
        <f>'TB-11'!D704</f>
        <v>#N/A</v>
      </c>
      <c r="EA80" s="409">
        <f>'TB-11'!G704</f>
        <v>0</v>
      </c>
      <c r="EB80" s="409">
        <f>'TB-11'!H704</f>
        <v>0</v>
      </c>
      <c r="EC80" s="412">
        <f t="shared" si="95"/>
        <v>0</v>
      </c>
      <c r="ED80" s="409">
        <f>'TB-11'!I704</f>
        <v>0</v>
      </c>
      <c r="EE80" s="409">
        <f>'TB-11'!J704</f>
        <v>0</v>
      </c>
      <c r="EF80" s="412">
        <f t="shared" si="96"/>
        <v>0</v>
      </c>
      <c r="EG80" s="409">
        <f>'TB-11'!K704</f>
        <v>0</v>
      </c>
      <c r="EH80" s="409">
        <f>'TB-11'!L704</f>
        <v>0</v>
      </c>
      <c r="EI80" s="410">
        <f t="shared" si="97"/>
        <v>0</v>
      </c>
      <c r="EJ80" s="409">
        <f>'TB-11'!M704</f>
        <v>0</v>
      </c>
      <c r="EK80" s="409">
        <f>'TB-11'!N704</f>
        <v>0</v>
      </c>
      <c r="EL80" s="410">
        <f t="shared" si="98"/>
        <v>0</v>
      </c>
      <c r="EM80" s="409">
        <f>'TB-11'!O704</f>
        <v>0</v>
      </c>
      <c r="EN80" s="409">
        <f>'TB-11'!P704</f>
        <v>0</v>
      </c>
      <c r="EO80" s="410">
        <f t="shared" si="99"/>
        <v>0</v>
      </c>
      <c r="EP80" s="409">
        <f>'TB-11'!Q704</f>
        <v>0</v>
      </c>
      <c r="EQ80" s="409">
        <f>'TB-11'!R704</f>
        <v>0</v>
      </c>
      <c r="ER80" s="410">
        <f t="shared" si="100"/>
        <v>0</v>
      </c>
      <c r="ES80" s="409">
        <f>'TB-11'!S704</f>
        <v>0</v>
      </c>
      <c r="ET80" s="409">
        <f>'TB-11'!T704</f>
        <v>0</v>
      </c>
      <c r="EU80" s="410">
        <f t="shared" si="101"/>
        <v>0</v>
      </c>
      <c r="EV80" s="428">
        <f t="shared" si="102"/>
        <v>0</v>
      </c>
      <c r="EW80" s="428">
        <f t="shared" si="103"/>
        <v>0</v>
      </c>
      <c r="EX80" s="219">
        <f t="shared" si="104"/>
        <v>0</v>
      </c>
      <c r="EY80" s="429" t="e">
        <f>'TB-11'!D705</f>
        <v>#N/A</v>
      </c>
      <c r="EZ80" s="409">
        <f>'TB-11'!G705</f>
        <v>0</v>
      </c>
      <c r="FA80" s="409">
        <f>'TB-11'!H705</f>
        <v>0</v>
      </c>
      <c r="FB80" s="412">
        <f t="shared" si="105"/>
        <v>0</v>
      </c>
      <c r="FC80" s="409">
        <f>'TB-11'!I705</f>
        <v>0</v>
      </c>
      <c r="FD80" s="409">
        <f>'TB-11'!J705</f>
        <v>0</v>
      </c>
      <c r="FE80" s="412">
        <f t="shared" si="106"/>
        <v>0</v>
      </c>
      <c r="FF80" s="409">
        <f>'TB-11'!K705</f>
        <v>0</v>
      </c>
      <c r="FG80" s="409">
        <f>'TB-11'!L705</f>
        <v>0</v>
      </c>
      <c r="FH80" s="410">
        <f t="shared" si="107"/>
        <v>0</v>
      </c>
      <c r="FI80" s="409">
        <f>'TB-11'!M705</f>
        <v>0</v>
      </c>
      <c r="FJ80" s="409">
        <f>'TB-11'!N705</f>
        <v>0</v>
      </c>
      <c r="FK80" s="410">
        <f t="shared" si="108"/>
        <v>0</v>
      </c>
      <c r="FL80" s="409">
        <f>'TB-11'!O705</f>
        <v>0</v>
      </c>
      <c r="FM80" s="409">
        <f>'TB-11'!P705</f>
        <v>0</v>
      </c>
      <c r="FN80" s="410">
        <f t="shared" si="109"/>
        <v>0</v>
      </c>
      <c r="FO80" s="409">
        <f>'TB-11'!Q705</f>
        <v>0</v>
      </c>
      <c r="FP80" s="409">
        <f>'TB-11'!R705</f>
        <v>0</v>
      </c>
      <c r="FQ80" s="410">
        <f t="shared" si="110"/>
        <v>0</v>
      </c>
      <c r="FR80" s="409">
        <f>'TB-11'!S705</f>
        <v>0</v>
      </c>
      <c r="FS80" s="409">
        <f>'TB-11'!T705</f>
        <v>0</v>
      </c>
      <c r="FT80" s="410">
        <f t="shared" si="111"/>
        <v>0</v>
      </c>
      <c r="FU80" s="428">
        <f t="shared" si="112"/>
        <v>0</v>
      </c>
      <c r="FV80" s="428">
        <f t="shared" si="113"/>
        <v>0</v>
      </c>
      <c r="FW80" s="219">
        <f t="shared" si="114"/>
        <v>0</v>
      </c>
      <c r="FX80" s="429" t="e">
        <f>'TB-11'!D706</f>
        <v>#N/A</v>
      </c>
      <c r="FY80" s="409">
        <f>'TB-11'!G706</f>
        <v>0</v>
      </c>
      <c r="FZ80" s="409">
        <f>'TB-11'!H706</f>
        <v>0</v>
      </c>
      <c r="GA80" s="412">
        <f t="shared" si="115"/>
        <v>0</v>
      </c>
      <c r="GB80" s="409">
        <f>'TB-11'!I706</f>
        <v>0</v>
      </c>
      <c r="GC80" s="409">
        <f>'TB-11'!J706</f>
        <v>0</v>
      </c>
      <c r="GD80" s="412">
        <f t="shared" si="116"/>
        <v>0</v>
      </c>
      <c r="GE80" s="409">
        <f>'TB-11'!K706</f>
        <v>0</v>
      </c>
      <c r="GF80" s="409">
        <f>'TB-11'!L706</f>
        <v>0</v>
      </c>
      <c r="GG80" s="410">
        <f t="shared" si="117"/>
        <v>0</v>
      </c>
      <c r="GH80" s="409">
        <f>'TB-11'!M706</f>
        <v>0</v>
      </c>
      <c r="GI80" s="409">
        <f>'TB-11'!N706</f>
        <v>0</v>
      </c>
      <c r="GJ80" s="410">
        <f t="shared" si="118"/>
        <v>0</v>
      </c>
      <c r="GK80" s="409">
        <f>'TB-11'!O706</f>
        <v>0</v>
      </c>
      <c r="GL80" s="409">
        <f>'TB-11'!P706</f>
        <v>0</v>
      </c>
      <c r="GM80" s="410">
        <f t="shared" si="119"/>
        <v>0</v>
      </c>
      <c r="GN80" s="409">
        <f>'TB-11'!Q706</f>
        <v>0</v>
      </c>
      <c r="GO80" s="409">
        <f>'TB-11'!R706</f>
        <v>0</v>
      </c>
      <c r="GP80" s="410">
        <f t="shared" si="120"/>
        <v>0</v>
      </c>
      <c r="GQ80" s="409">
        <f>'TB-11'!S706</f>
        <v>0</v>
      </c>
      <c r="GR80" s="409">
        <f>'TB-11'!T706</f>
        <v>0</v>
      </c>
      <c r="GS80" s="410">
        <f t="shared" si="121"/>
        <v>0</v>
      </c>
      <c r="GT80" s="428">
        <f t="shared" si="122"/>
        <v>0</v>
      </c>
      <c r="GU80" s="428">
        <f t="shared" si="123"/>
        <v>0</v>
      </c>
      <c r="GV80" s="219">
        <f t="shared" si="124"/>
        <v>0</v>
      </c>
      <c r="GW80" s="429" t="e">
        <f>'TB-11'!D707</f>
        <v>#N/A</v>
      </c>
      <c r="GX80" s="409">
        <f>'TB-11'!G707</f>
        <v>0</v>
      </c>
      <c r="GY80" s="409">
        <f>'TB-11'!H707</f>
        <v>0</v>
      </c>
      <c r="GZ80" s="412">
        <f t="shared" si="125"/>
        <v>0</v>
      </c>
      <c r="HA80" s="409">
        <f>'TB-11'!I707</f>
        <v>0</v>
      </c>
      <c r="HB80" s="409">
        <f>'TB-11'!J707</f>
        <v>0</v>
      </c>
      <c r="HC80" s="412">
        <f t="shared" si="126"/>
        <v>0</v>
      </c>
      <c r="HD80" s="409">
        <f>'TB-11'!K707</f>
        <v>0</v>
      </c>
      <c r="HE80" s="409">
        <f>'TB-11'!L707</f>
        <v>0</v>
      </c>
      <c r="HF80" s="410">
        <f t="shared" si="127"/>
        <v>0</v>
      </c>
      <c r="HG80" s="409">
        <f>'TB-11'!M707</f>
        <v>0</v>
      </c>
      <c r="HH80" s="409">
        <f>'TB-11'!N707</f>
        <v>0</v>
      </c>
      <c r="HI80" s="410">
        <f t="shared" si="128"/>
        <v>0</v>
      </c>
      <c r="HJ80" s="409">
        <f>'TB-11'!O707</f>
        <v>0</v>
      </c>
      <c r="HK80" s="409">
        <f>'TB-11'!P707</f>
        <v>0</v>
      </c>
      <c r="HL80" s="410">
        <f t="shared" si="129"/>
        <v>0</v>
      </c>
      <c r="HM80" s="409">
        <f>'TB-11'!Q707</f>
        <v>0</v>
      </c>
      <c r="HN80" s="409">
        <f>'TB-11'!R707</f>
        <v>0</v>
      </c>
      <c r="HO80" s="410">
        <f t="shared" si="130"/>
        <v>0</v>
      </c>
      <c r="HP80" s="409">
        <f>'TB-11'!S707</f>
        <v>0</v>
      </c>
      <c r="HQ80" s="409">
        <f>'TB-11'!T707</f>
        <v>0</v>
      </c>
      <c r="HR80" s="410">
        <f t="shared" si="131"/>
        <v>0</v>
      </c>
      <c r="HS80" s="428">
        <f t="shared" si="132"/>
        <v>0</v>
      </c>
      <c r="HT80" s="428">
        <f t="shared" si="133"/>
        <v>0</v>
      </c>
      <c r="HU80" s="428">
        <f t="shared" si="134"/>
        <v>0</v>
      </c>
      <c r="HV80" s="429" t="e">
        <f>'TB-11'!D708</f>
        <v>#N/A</v>
      </c>
      <c r="HW80" s="409">
        <f>'TB-11'!G708</f>
        <v>0</v>
      </c>
      <c r="HX80" s="409">
        <f>'TB-11'!H708</f>
        <v>0</v>
      </c>
      <c r="HY80" s="412">
        <f t="shared" si="135"/>
        <v>0</v>
      </c>
      <c r="HZ80" s="409">
        <f>'TB-11'!I708</f>
        <v>0</v>
      </c>
      <c r="IA80" s="409">
        <f>'TB-11'!J708</f>
        <v>0</v>
      </c>
      <c r="IB80" s="412">
        <f t="shared" si="136"/>
        <v>0</v>
      </c>
      <c r="IC80" s="409">
        <f>'TB-11'!K708</f>
        <v>0</v>
      </c>
      <c r="ID80" s="409">
        <f>'TB-11'!L708</f>
        <v>0</v>
      </c>
      <c r="IE80" s="410">
        <f t="shared" si="137"/>
        <v>0</v>
      </c>
      <c r="IF80" s="409">
        <f>'TB-11'!M708</f>
        <v>0</v>
      </c>
      <c r="IG80" s="409">
        <f>'TB-11'!N708</f>
        <v>0</v>
      </c>
      <c r="IH80" s="410">
        <f t="shared" si="138"/>
        <v>0</v>
      </c>
      <c r="II80" s="409">
        <f>'TB-11'!O708</f>
        <v>0</v>
      </c>
      <c r="IJ80" s="409">
        <f>'TB-11'!P708</f>
        <v>0</v>
      </c>
      <c r="IK80" s="410">
        <f t="shared" si="139"/>
        <v>0</v>
      </c>
      <c r="IL80" s="409">
        <f>'TB-11'!Q708</f>
        <v>0</v>
      </c>
      <c r="IM80" s="409">
        <f>'TB-11'!R708</f>
        <v>0</v>
      </c>
      <c r="IN80" s="410">
        <f t="shared" si="140"/>
        <v>0</v>
      </c>
      <c r="IO80" s="409">
        <f>'TB-11'!S708</f>
        <v>0</v>
      </c>
      <c r="IP80" s="409">
        <f>'TB-11'!T708</f>
        <v>0</v>
      </c>
      <c r="IQ80" s="410">
        <f t="shared" si="141"/>
        <v>0</v>
      </c>
      <c r="IR80" s="428">
        <f t="shared" si="142"/>
        <v>0</v>
      </c>
      <c r="IS80" s="428">
        <f t="shared" si="143"/>
        <v>0</v>
      </c>
      <c r="IT80" s="428">
        <f t="shared" si="54"/>
        <v>0</v>
      </c>
    </row>
    <row r="81" spans="1:256" s="194" customFormat="1" x14ac:dyDescent="0.25">
      <c r="A81" s="194">
        <v>12</v>
      </c>
      <c r="B81" s="166">
        <f>+Menu!$D$6</f>
        <v>0</v>
      </c>
      <c r="C81" s="214" t="str">
        <f>+Menu!$B20</f>
        <v/>
      </c>
      <c r="D81" s="215"/>
      <c r="E81" s="427" t="e">
        <f>'TB-11'!D764</f>
        <v>#N/A</v>
      </c>
      <c r="F81" s="409">
        <f>'TB-11'!G764</f>
        <v>0</v>
      </c>
      <c r="G81" s="409">
        <f>'TB-11'!H764</f>
        <v>0</v>
      </c>
      <c r="H81" s="410">
        <f t="shared" si="55"/>
        <v>0</v>
      </c>
      <c r="I81" s="411">
        <f>'TB-11'!I764</f>
        <v>0</v>
      </c>
      <c r="J81" s="411">
        <f>'TB-11'!J764</f>
        <v>0</v>
      </c>
      <c r="K81" s="412">
        <f t="shared" si="56"/>
        <v>0</v>
      </c>
      <c r="L81" s="409">
        <f>'TB-11'!K764</f>
        <v>0</v>
      </c>
      <c r="M81" s="409">
        <f>'TB-11'!L764</f>
        <v>0</v>
      </c>
      <c r="N81" s="410">
        <f t="shared" si="57"/>
        <v>0</v>
      </c>
      <c r="O81" s="409">
        <f>'TB-11'!M764</f>
        <v>0</v>
      </c>
      <c r="P81" s="409">
        <f>'TB-11'!N764</f>
        <v>0</v>
      </c>
      <c r="Q81" s="410">
        <f t="shared" si="58"/>
        <v>0</v>
      </c>
      <c r="R81" s="409">
        <f>'TB-11'!O764</f>
        <v>0</v>
      </c>
      <c r="S81" s="409">
        <f>'TB-11'!P764</f>
        <v>0</v>
      </c>
      <c r="T81" s="410">
        <f t="shared" si="59"/>
        <v>0</v>
      </c>
      <c r="U81" s="409">
        <f>'TB-11'!Q764</f>
        <v>0</v>
      </c>
      <c r="V81" s="409">
        <f>'TB-11'!R764</f>
        <v>0</v>
      </c>
      <c r="W81" s="410">
        <f t="shared" si="60"/>
        <v>0</v>
      </c>
      <c r="X81" s="409">
        <f>'TB-11'!S764</f>
        <v>0</v>
      </c>
      <c r="Y81" s="409">
        <f>'TB-11'!T764</f>
        <v>0</v>
      </c>
      <c r="Z81" s="410">
        <f t="shared" si="61"/>
        <v>0</v>
      </c>
      <c r="AA81" s="428">
        <f t="shared" si="49"/>
        <v>0</v>
      </c>
      <c r="AB81" s="428">
        <f t="shared" si="49"/>
        <v>0</v>
      </c>
      <c r="AC81" s="219">
        <f t="shared" si="62"/>
        <v>0</v>
      </c>
      <c r="AD81" s="427" t="e">
        <f>'TB-11'!D765</f>
        <v>#N/A</v>
      </c>
      <c r="AE81" s="409">
        <f>'TB-11'!G765</f>
        <v>0</v>
      </c>
      <c r="AF81" s="409">
        <f>'TB-11'!H765</f>
        <v>0</v>
      </c>
      <c r="AG81" s="410">
        <f t="shared" si="63"/>
        <v>0</v>
      </c>
      <c r="AH81" s="409">
        <f>'TB-11'!I765</f>
        <v>0</v>
      </c>
      <c r="AI81" s="409">
        <f>'TB-11'!J765</f>
        <v>0</v>
      </c>
      <c r="AJ81" s="412">
        <f t="shared" si="64"/>
        <v>0</v>
      </c>
      <c r="AK81" s="409">
        <f>'TB-11'!K765</f>
        <v>0</v>
      </c>
      <c r="AL81" s="409">
        <f>'TB-11'!L765</f>
        <v>0</v>
      </c>
      <c r="AM81" s="410">
        <f t="shared" si="65"/>
        <v>0</v>
      </c>
      <c r="AN81" s="409">
        <f>'TB-11'!M765</f>
        <v>0</v>
      </c>
      <c r="AO81" s="409">
        <f>'TB-11'!N765</f>
        <v>0</v>
      </c>
      <c r="AP81" s="410">
        <f t="shared" si="66"/>
        <v>0</v>
      </c>
      <c r="AQ81" s="409">
        <f>'TB-11'!O765</f>
        <v>0</v>
      </c>
      <c r="AR81" s="409">
        <f>'TB-11'!P765</f>
        <v>0</v>
      </c>
      <c r="AS81" s="410">
        <f t="shared" si="67"/>
        <v>0</v>
      </c>
      <c r="AT81" s="409">
        <f>'TB-11'!Q765</f>
        <v>0</v>
      </c>
      <c r="AU81" s="409">
        <f>'TB-11'!R765</f>
        <v>0</v>
      </c>
      <c r="AV81" s="410">
        <f t="shared" si="68"/>
        <v>0</v>
      </c>
      <c r="AW81" s="409">
        <f>'TB-11'!S765</f>
        <v>0</v>
      </c>
      <c r="AX81" s="409">
        <f>'TB-11'!T765</f>
        <v>0</v>
      </c>
      <c r="AY81" s="410">
        <f t="shared" si="69"/>
        <v>0</v>
      </c>
      <c r="AZ81" s="428">
        <f t="shared" si="50"/>
        <v>0</v>
      </c>
      <c r="BA81" s="428">
        <f t="shared" si="50"/>
        <v>0</v>
      </c>
      <c r="BB81" s="219">
        <f t="shared" si="70"/>
        <v>0</v>
      </c>
      <c r="BC81" s="429" t="e">
        <f>'TB-11'!D766</f>
        <v>#N/A</v>
      </c>
      <c r="BD81" s="409">
        <f>'TB-11'!G766</f>
        <v>0</v>
      </c>
      <c r="BE81" s="409">
        <f>'TB-11'!H766</f>
        <v>0</v>
      </c>
      <c r="BF81" s="410">
        <f t="shared" si="71"/>
        <v>0</v>
      </c>
      <c r="BG81" s="409">
        <f>'TB-11'!I766</f>
        <v>0</v>
      </c>
      <c r="BH81" s="409">
        <f>'TB-11'!J766</f>
        <v>0</v>
      </c>
      <c r="BI81" s="412">
        <f t="shared" si="72"/>
        <v>0</v>
      </c>
      <c r="BJ81" s="409">
        <f>'TB-11'!K766</f>
        <v>0</v>
      </c>
      <c r="BK81" s="409">
        <f>'TB-11'!L766</f>
        <v>0</v>
      </c>
      <c r="BL81" s="410">
        <f t="shared" si="73"/>
        <v>0</v>
      </c>
      <c r="BM81" s="409">
        <f>'TB-11'!M766</f>
        <v>0</v>
      </c>
      <c r="BN81" s="409">
        <f>'TB-11'!N766</f>
        <v>0</v>
      </c>
      <c r="BO81" s="410">
        <f t="shared" si="74"/>
        <v>0</v>
      </c>
      <c r="BP81" s="409">
        <f>'TB-11'!O766</f>
        <v>0</v>
      </c>
      <c r="BQ81" s="409">
        <f>'TB-11'!P766</f>
        <v>0</v>
      </c>
      <c r="BR81" s="410">
        <f t="shared" si="75"/>
        <v>0</v>
      </c>
      <c r="BS81" s="409">
        <f>'TB-11'!Q766</f>
        <v>0</v>
      </c>
      <c r="BT81" s="409">
        <f>'TB-11'!R766</f>
        <v>0</v>
      </c>
      <c r="BU81" s="410">
        <f t="shared" si="76"/>
        <v>0</v>
      </c>
      <c r="BV81" s="409">
        <f>'TB-11'!S766</f>
        <v>0</v>
      </c>
      <c r="BW81" s="409">
        <f>'TB-11'!T766</f>
        <v>0</v>
      </c>
      <c r="BX81" s="410">
        <f t="shared" si="77"/>
        <v>0</v>
      </c>
      <c r="BY81" s="428">
        <f t="shared" si="51"/>
        <v>0</v>
      </c>
      <c r="BZ81" s="428">
        <f t="shared" si="51"/>
        <v>0</v>
      </c>
      <c r="CA81" s="219">
        <f t="shared" si="78"/>
        <v>0</v>
      </c>
      <c r="CB81" s="429" t="e">
        <f>'TB-11'!D767</f>
        <v>#N/A</v>
      </c>
      <c r="CC81" s="409">
        <f>'TB-11'!G767</f>
        <v>0</v>
      </c>
      <c r="CD81" s="409">
        <f>'TB-11'!H767</f>
        <v>0</v>
      </c>
      <c r="CE81" s="410">
        <f t="shared" si="79"/>
        <v>0</v>
      </c>
      <c r="CF81" s="411">
        <f>'TB-11'!I767</f>
        <v>0</v>
      </c>
      <c r="CG81" s="411">
        <f>'TB-11'!J767</f>
        <v>0</v>
      </c>
      <c r="CH81" s="412">
        <f t="shared" si="80"/>
        <v>0</v>
      </c>
      <c r="CI81" s="409">
        <f>'TB-11'!K767</f>
        <v>0</v>
      </c>
      <c r="CJ81" s="409">
        <f>'TB-11'!L767</f>
        <v>0</v>
      </c>
      <c r="CK81" s="410">
        <f t="shared" si="81"/>
        <v>0</v>
      </c>
      <c r="CL81" s="409">
        <f>'TB-11'!M767</f>
        <v>0</v>
      </c>
      <c r="CM81" s="409">
        <f>'TB-11'!N767</f>
        <v>0</v>
      </c>
      <c r="CN81" s="410">
        <f t="shared" si="82"/>
        <v>0</v>
      </c>
      <c r="CO81" s="409">
        <f>'TB-11'!O767</f>
        <v>0</v>
      </c>
      <c r="CP81" s="409">
        <f>'TB-11'!P767</f>
        <v>0</v>
      </c>
      <c r="CQ81" s="410">
        <f t="shared" si="83"/>
        <v>0</v>
      </c>
      <c r="CR81" s="409">
        <f>'TB-11'!Q767</f>
        <v>0</v>
      </c>
      <c r="CS81" s="409">
        <f>'TB-11'!R767</f>
        <v>0</v>
      </c>
      <c r="CT81" s="410">
        <f t="shared" si="84"/>
        <v>0</v>
      </c>
      <c r="CU81" s="409">
        <f>'TB-11'!S767</f>
        <v>0</v>
      </c>
      <c r="CV81" s="409">
        <f>'TB-11'!T767</f>
        <v>0</v>
      </c>
      <c r="CW81" s="410">
        <f t="shared" si="85"/>
        <v>0</v>
      </c>
      <c r="CX81" s="428">
        <f t="shared" si="52"/>
        <v>0</v>
      </c>
      <c r="CY81" s="428">
        <f t="shared" si="52"/>
        <v>0</v>
      </c>
      <c r="CZ81" s="219">
        <f t="shared" si="86"/>
        <v>0</v>
      </c>
      <c r="DA81" s="429" t="e">
        <f>'TB-11'!D768</f>
        <v>#N/A</v>
      </c>
      <c r="DB81" s="409">
        <f>'TB-11'!G768</f>
        <v>0</v>
      </c>
      <c r="DC81" s="409">
        <f>'TB-11'!H768</f>
        <v>0</v>
      </c>
      <c r="DD81" s="410">
        <f t="shared" si="87"/>
        <v>0</v>
      </c>
      <c r="DE81" s="409">
        <f>'TB-11'!I768</f>
        <v>0</v>
      </c>
      <c r="DF81" s="409">
        <f>'TB-11'!J768</f>
        <v>0</v>
      </c>
      <c r="DG81" s="412">
        <f t="shared" si="88"/>
        <v>0</v>
      </c>
      <c r="DH81" s="409">
        <f>'TB-11'!K768</f>
        <v>0</v>
      </c>
      <c r="DI81" s="409">
        <f>'TB-11'!L768</f>
        <v>0</v>
      </c>
      <c r="DJ81" s="410">
        <f t="shared" si="89"/>
        <v>0</v>
      </c>
      <c r="DK81" s="409">
        <f>'TB-11'!M768</f>
        <v>0</v>
      </c>
      <c r="DL81" s="409">
        <f>'TB-11'!N768</f>
        <v>0</v>
      </c>
      <c r="DM81" s="410">
        <f t="shared" si="90"/>
        <v>0</v>
      </c>
      <c r="DN81" s="409">
        <f>'TB-11'!O768</f>
        <v>0</v>
      </c>
      <c r="DO81" s="409">
        <f>'TB-11'!P768</f>
        <v>0</v>
      </c>
      <c r="DP81" s="410">
        <f t="shared" si="91"/>
        <v>0</v>
      </c>
      <c r="DQ81" s="409">
        <f>'TB-11'!Q768</f>
        <v>0</v>
      </c>
      <c r="DR81" s="409">
        <f>'TB-11'!R768</f>
        <v>0</v>
      </c>
      <c r="DS81" s="410">
        <f t="shared" si="92"/>
        <v>0</v>
      </c>
      <c r="DT81" s="409">
        <f>'TB-11'!S768</f>
        <v>0</v>
      </c>
      <c r="DU81" s="409">
        <f>'TB-11'!T768</f>
        <v>0</v>
      </c>
      <c r="DV81" s="410">
        <f t="shared" si="93"/>
        <v>0</v>
      </c>
      <c r="DW81" s="428">
        <f t="shared" si="53"/>
        <v>0</v>
      </c>
      <c r="DX81" s="428">
        <f t="shared" si="53"/>
        <v>0</v>
      </c>
      <c r="DY81" s="219">
        <f t="shared" si="94"/>
        <v>0</v>
      </c>
      <c r="DZ81" s="427" t="e">
        <f>'TB-11'!D772</f>
        <v>#N/A</v>
      </c>
      <c r="EA81" s="409">
        <f>'TB-11'!G772</f>
        <v>0</v>
      </c>
      <c r="EB81" s="409">
        <f>'TB-11'!H772</f>
        <v>0</v>
      </c>
      <c r="EC81" s="412">
        <f t="shared" si="95"/>
        <v>0</v>
      </c>
      <c r="ED81" s="409">
        <f>'TB-11'!I772</f>
        <v>0</v>
      </c>
      <c r="EE81" s="409">
        <f>'TB-11'!J772</f>
        <v>0</v>
      </c>
      <c r="EF81" s="412">
        <f t="shared" si="96"/>
        <v>0</v>
      </c>
      <c r="EG81" s="409">
        <f>'TB-11'!K772</f>
        <v>0</v>
      </c>
      <c r="EH81" s="409">
        <f>'TB-11'!L772</f>
        <v>0</v>
      </c>
      <c r="EI81" s="410">
        <f t="shared" si="97"/>
        <v>0</v>
      </c>
      <c r="EJ81" s="409">
        <f>'TB-11'!M772</f>
        <v>0</v>
      </c>
      <c r="EK81" s="409">
        <f>'TB-11'!N772</f>
        <v>0</v>
      </c>
      <c r="EL81" s="410">
        <f t="shared" si="98"/>
        <v>0</v>
      </c>
      <c r="EM81" s="409">
        <f>'TB-11'!O772</f>
        <v>0</v>
      </c>
      <c r="EN81" s="409">
        <f>'TB-11'!P772</f>
        <v>0</v>
      </c>
      <c r="EO81" s="410">
        <f t="shared" si="99"/>
        <v>0</v>
      </c>
      <c r="EP81" s="409">
        <f>'TB-11'!Q772</f>
        <v>0</v>
      </c>
      <c r="EQ81" s="409">
        <f>'TB-11'!R772</f>
        <v>0</v>
      </c>
      <c r="ER81" s="410">
        <f t="shared" si="100"/>
        <v>0</v>
      </c>
      <c r="ES81" s="409">
        <f>'TB-11'!S772</f>
        <v>0</v>
      </c>
      <c r="ET81" s="409">
        <f>'TB-11'!T772</f>
        <v>0</v>
      </c>
      <c r="EU81" s="410">
        <f t="shared" si="101"/>
        <v>0</v>
      </c>
      <c r="EV81" s="428">
        <f t="shared" si="102"/>
        <v>0</v>
      </c>
      <c r="EW81" s="428">
        <f t="shared" si="103"/>
        <v>0</v>
      </c>
      <c r="EX81" s="219">
        <f t="shared" si="104"/>
        <v>0</v>
      </c>
      <c r="EY81" s="429" t="e">
        <f>'TB-11'!D773</f>
        <v>#N/A</v>
      </c>
      <c r="EZ81" s="409">
        <f>'TB-11'!G773</f>
        <v>0</v>
      </c>
      <c r="FA81" s="409">
        <f>'TB-11'!H773</f>
        <v>0</v>
      </c>
      <c r="FB81" s="412">
        <f t="shared" si="105"/>
        <v>0</v>
      </c>
      <c r="FC81" s="409">
        <f>'TB-11'!I773</f>
        <v>0</v>
      </c>
      <c r="FD81" s="409">
        <f>'TB-11'!J773</f>
        <v>0</v>
      </c>
      <c r="FE81" s="412">
        <f t="shared" si="106"/>
        <v>0</v>
      </c>
      <c r="FF81" s="409">
        <f>'TB-11'!K773</f>
        <v>0</v>
      </c>
      <c r="FG81" s="409">
        <f>'TB-11'!L773</f>
        <v>0</v>
      </c>
      <c r="FH81" s="410">
        <f t="shared" si="107"/>
        <v>0</v>
      </c>
      <c r="FI81" s="409">
        <f>'TB-11'!M773</f>
        <v>0</v>
      </c>
      <c r="FJ81" s="409">
        <f>'TB-11'!N773</f>
        <v>0</v>
      </c>
      <c r="FK81" s="410">
        <f t="shared" si="108"/>
        <v>0</v>
      </c>
      <c r="FL81" s="409">
        <f>'TB-11'!O773</f>
        <v>0</v>
      </c>
      <c r="FM81" s="409">
        <f>'TB-11'!P773</f>
        <v>0</v>
      </c>
      <c r="FN81" s="410">
        <f t="shared" si="109"/>
        <v>0</v>
      </c>
      <c r="FO81" s="409">
        <f>'TB-11'!Q773</f>
        <v>0</v>
      </c>
      <c r="FP81" s="409">
        <f>'TB-11'!R773</f>
        <v>0</v>
      </c>
      <c r="FQ81" s="410">
        <f t="shared" si="110"/>
        <v>0</v>
      </c>
      <c r="FR81" s="409">
        <f>'TB-11'!S773</f>
        <v>0</v>
      </c>
      <c r="FS81" s="409">
        <f>'TB-11'!T773</f>
        <v>0</v>
      </c>
      <c r="FT81" s="410">
        <f t="shared" si="111"/>
        <v>0</v>
      </c>
      <c r="FU81" s="428">
        <f t="shared" si="112"/>
        <v>0</v>
      </c>
      <c r="FV81" s="428">
        <f t="shared" si="113"/>
        <v>0</v>
      </c>
      <c r="FW81" s="219">
        <f t="shared" si="114"/>
        <v>0</v>
      </c>
      <c r="FX81" s="429" t="e">
        <f>'TB-11'!D774</f>
        <v>#N/A</v>
      </c>
      <c r="FY81" s="409">
        <f>'TB-11'!G774</f>
        <v>0</v>
      </c>
      <c r="FZ81" s="409">
        <f>'TB-11'!H774</f>
        <v>0</v>
      </c>
      <c r="GA81" s="412">
        <f t="shared" si="115"/>
        <v>0</v>
      </c>
      <c r="GB81" s="409">
        <f>'TB-11'!I774</f>
        <v>0</v>
      </c>
      <c r="GC81" s="409">
        <f>'TB-11'!J774</f>
        <v>0</v>
      </c>
      <c r="GD81" s="412">
        <f t="shared" si="116"/>
        <v>0</v>
      </c>
      <c r="GE81" s="409">
        <f>'TB-11'!K774</f>
        <v>0</v>
      </c>
      <c r="GF81" s="409">
        <f>'TB-11'!L774</f>
        <v>0</v>
      </c>
      <c r="GG81" s="410">
        <f t="shared" si="117"/>
        <v>0</v>
      </c>
      <c r="GH81" s="409">
        <f>'TB-11'!M774</f>
        <v>0</v>
      </c>
      <c r="GI81" s="409">
        <f>'TB-11'!N774</f>
        <v>0</v>
      </c>
      <c r="GJ81" s="410">
        <f t="shared" si="118"/>
        <v>0</v>
      </c>
      <c r="GK81" s="409">
        <f>'TB-11'!O774</f>
        <v>0</v>
      </c>
      <c r="GL81" s="409">
        <f>'TB-11'!P774</f>
        <v>0</v>
      </c>
      <c r="GM81" s="410">
        <f t="shared" si="119"/>
        <v>0</v>
      </c>
      <c r="GN81" s="409">
        <f>'TB-11'!Q774</f>
        <v>0</v>
      </c>
      <c r="GO81" s="409">
        <f>'TB-11'!R774</f>
        <v>0</v>
      </c>
      <c r="GP81" s="410">
        <f t="shared" si="120"/>
        <v>0</v>
      </c>
      <c r="GQ81" s="409">
        <f>'TB-11'!S774</f>
        <v>0</v>
      </c>
      <c r="GR81" s="409">
        <f>'TB-11'!T774</f>
        <v>0</v>
      </c>
      <c r="GS81" s="410">
        <f t="shared" si="121"/>
        <v>0</v>
      </c>
      <c r="GT81" s="428">
        <f t="shared" si="122"/>
        <v>0</v>
      </c>
      <c r="GU81" s="428">
        <f t="shared" si="123"/>
        <v>0</v>
      </c>
      <c r="GV81" s="219">
        <f t="shared" si="124"/>
        <v>0</v>
      </c>
      <c r="GW81" s="429" t="e">
        <f>'TB-11'!D775</f>
        <v>#N/A</v>
      </c>
      <c r="GX81" s="409">
        <f>'TB-11'!G775</f>
        <v>0</v>
      </c>
      <c r="GY81" s="409">
        <f>'TB-11'!H775</f>
        <v>0</v>
      </c>
      <c r="GZ81" s="412">
        <f t="shared" si="125"/>
        <v>0</v>
      </c>
      <c r="HA81" s="409">
        <f>'TB-11'!I775</f>
        <v>0</v>
      </c>
      <c r="HB81" s="409">
        <f>'TB-11'!J775</f>
        <v>0</v>
      </c>
      <c r="HC81" s="412">
        <f t="shared" si="126"/>
        <v>0</v>
      </c>
      <c r="HD81" s="409">
        <f>'TB-11'!K775</f>
        <v>0</v>
      </c>
      <c r="HE81" s="409">
        <f>'TB-11'!L775</f>
        <v>0</v>
      </c>
      <c r="HF81" s="410">
        <f t="shared" si="127"/>
        <v>0</v>
      </c>
      <c r="HG81" s="409">
        <f>'TB-11'!M775</f>
        <v>0</v>
      </c>
      <c r="HH81" s="409">
        <f>'TB-11'!N775</f>
        <v>0</v>
      </c>
      <c r="HI81" s="410">
        <f t="shared" si="128"/>
        <v>0</v>
      </c>
      <c r="HJ81" s="409">
        <f>'TB-11'!O775</f>
        <v>0</v>
      </c>
      <c r="HK81" s="409">
        <f>'TB-11'!P775</f>
        <v>0</v>
      </c>
      <c r="HL81" s="410">
        <f t="shared" si="129"/>
        <v>0</v>
      </c>
      <c r="HM81" s="409">
        <f>'TB-11'!Q775</f>
        <v>0</v>
      </c>
      <c r="HN81" s="409">
        <f>'TB-11'!R775</f>
        <v>0</v>
      </c>
      <c r="HO81" s="410">
        <f t="shared" si="130"/>
        <v>0</v>
      </c>
      <c r="HP81" s="409">
        <f>'TB-11'!S775</f>
        <v>0</v>
      </c>
      <c r="HQ81" s="409">
        <f>'TB-11'!T775</f>
        <v>0</v>
      </c>
      <c r="HR81" s="410">
        <f t="shared" si="131"/>
        <v>0</v>
      </c>
      <c r="HS81" s="428">
        <f t="shared" si="132"/>
        <v>0</v>
      </c>
      <c r="HT81" s="428">
        <f t="shared" si="133"/>
        <v>0</v>
      </c>
      <c r="HU81" s="428">
        <f t="shared" si="134"/>
        <v>0</v>
      </c>
      <c r="HV81" s="429" t="e">
        <f>'TB-11'!D776</f>
        <v>#N/A</v>
      </c>
      <c r="HW81" s="409">
        <f>'TB-11'!G776</f>
        <v>0</v>
      </c>
      <c r="HX81" s="409">
        <f>'TB-11'!H776</f>
        <v>0</v>
      </c>
      <c r="HY81" s="412">
        <f t="shared" si="135"/>
        <v>0</v>
      </c>
      <c r="HZ81" s="409">
        <f>'TB-11'!I776</f>
        <v>0</v>
      </c>
      <c r="IA81" s="409">
        <f>'TB-11'!J776</f>
        <v>0</v>
      </c>
      <c r="IB81" s="412">
        <f t="shared" si="136"/>
        <v>0</v>
      </c>
      <c r="IC81" s="409">
        <f>'TB-11'!K776</f>
        <v>0</v>
      </c>
      <c r="ID81" s="409">
        <f>'TB-11'!L776</f>
        <v>0</v>
      </c>
      <c r="IE81" s="410">
        <f t="shared" si="137"/>
        <v>0</v>
      </c>
      <c r="IF81" s="409">
        <f>'TB-11'!M776</f>
        <v>0</v>
      </c>
      <c r="IG81" s="409">
        <f>'TB-11'!N776</f>
        <v>0</v>
      </c>
      <c r="IH81" s="410">
        <f t="shared" si="138"/>
        <v>0</v>
      </c>
      <c r="II81" s="409">
        <f>'TB-11'!O776</f>
        <v>0</v>
      </c>
      <c r="IJ81" s="409">
        <f>'TB-11'!P776</f>
        <v>0</v>
      </c>
      <c r="IK81" s="410">
        <f t="shared" si="139"/>
        <v>0</v>
      </c>
      <c r="IL81" s="409">
        <f>'TB-11'!Q776</f>
        <v>0</v>
      </c>
      <c r="IM81" s="409">
        <f>'TB-11'!R776</f>
        <v>0</v>
      </c>
      <c r="IN81" s="410">
        <f t="shared" si="140"/>
        <v>0</v>
      </c>
      <c r="IO81" s="409">
        <f>'TB-11'!S776</f>
        <v>0</v>
      </c>
      <c r="IP81" s="409">
        <f>'TB-11'!T776</f>
        <v>0</v>
      </c>
      <c r="IQ81" s="410">
        <f t="shared" si="141"/>
        <v>0</v>
      </c>
      <c r="IR81" s="428">
        <f t="shared" si="142"/>
        <v>0</v>
      </c>
      <c r="IS81" s="428">
        <f t="shared" si="143"/>
        <v>0</v>
      </c>
      <c r="IT81" s="428">
        <f t="shared" si="54"/>
        <v>0</v>
      </c>
    </row>
    <row r="82" spans="1:256" s="194" customFormat="1" x14ac:dyDescent="0.25">
      <c r="A82" s="194">
        <v>13</v>
      </c>
      <c r="B82" s="166">
        <f>+Menu!$D$6</f>
        <v>0</v>
      </c>
      <c r="C82" s="214" t="str">
        <f>+Menu!$B21</f>
        <v/>
      </c>
      <c r="D82" s="215"/>
      <c r="E82" s="427" t="e">
        <f>'TB-11'!D832</f>
        <v>#N/A</v>
      </c>
      <c r="F82" s="409">
        <f>'TB-11'!G832</f>
        <v>0</v>
      </c>
      <c r="G82" s="409">
        <f>'TB-11'!H832</f>
        <v>0</v>
      </c>
      <c r="H82" s="410">
        <f t="shared" si="55"/>
        <v>0</v>
      </c>
      <c r="I82" s="411">
        <f>'TB-11'!I832</f>
        <v>0</v>
      </c>
      <c r="J82" s="411">
        <f>'TB-11'!J832</f>
        <v>0</v>
      </c>
      <c r="K82" s="412">
        <f t="shared" si="56"/>
        <v>0</v>
      </c>
      <c r="L82" s="409">
        <f>'TB-11'!K832</f>
        <v>0</v>
      </c>
      <c r="M82" s="409">
        <f>'TB-11'!L832</f>
        <v>0</v>
      </c>
      <c r="N82" s="410">
        <f t="shared" si="57"/>
        <v>0</v>
      </c>
      <c r="O82" s="409">
        <f>'TB-11'!M832</f>
        <v>0</v>
      </c>
      <c r="P82" s="409">
        <f>'TB-11'!N832</f>
        <v>0</v>
      </c>
      <c r="Q82" s="410">
        <f t="shared" si="58"/>
        <v>0</v>
      </c>
      <c r="R82" s="409">
        <f>'TB-11'!O832</f>
        <v>0</v>
      </c>
      <c r="S82" s="409">
        <f>'TB-11'!P832</f>
        <v>0</v>
      </c>
      <c r="T82" s="410">
        <f t="shared" si="59"/>
        <v>0</v>
      </c>
      <c r="U82" s="409">
        <f>'TB-11'!Q832</f>
        <v>0</v>
      </c>
      <c r="V82" s="409">
        <f>'TB-11'!R832</f>
        <v>0</v>
      </c>
      <c r="W82" s="410">
        <f t="shared" si="60"/>
        <v>0</v>
      </c>
      <c r="X82" s="409">
        <f>'TB-11'!S832</f>
        <v>0</v>
      </c>
      <c r="Y82" s="409">
        <f>'TB-11'!T832</f>
        <v>0</v>
      </c>
      <c r="Z82" s="410">
        <f t="shared" si="61"/>
        <v>0</v>
      </c>
      <c r="AA82" s="428">
        <f t="shared" si="49"/>
        <v>0</v>
      </c>
      <c r="AB82" s="428">
        <f t="shared" si="49"/>
        <v>0</v>
      </c>
      <c r="AC82" s="219">
        <f t="shared" si="62"/>
        <v>0</v>
      </c>
      <c r="AD82" s="427" t="e">
        <f>'TB-11'!D833</f>
        <v>#N/A</v>
      </c>
      <c r="AE82" s="409">
        <f>'TB-11'!G833</f>
        <v>0</v>
      </c>
      <c r="AF82" s="409">
        <f>'TB-11'!H833</f>
        <v>0</v>
      </c>
      <c r="AG82" s="410">
        <f t="shared" si="63"/>
        <v>0</v>
      </c>
      <c r="AH82" s="409">
        <f>'TB-11'!I833</f>
        <v>0</v>
      </c>
      <c r="AI82" s="409">
        <f>'TB-11'!J833</f>
        <v>0</v>
      </c>
      <c r="AJ82" s="412">
        <f t="shared" si="64"/>
        <v>0</v>
      </c>
      <c r="AK82" s="409">
        <f>'TB-11'!K833</f>
        <v>0</v>
      </c>
      <c r="AL82" s="409">
        <f>'TB-11'!L833</f>
        <v>0</v>
      </c>
      <c r="AM82" s="410">
        <f t="shared" si="65"/>
        <v>0</v>
      </c>
      <c r="AN82" s="409">
        <f>'TB-11'!M833</f>
        <v>0</v>
      </c>
      <c r="AO82" s="409">
        <f>'TB-11'!N833</f>
        <v>0</v>
      </c>
      <c r="AP82" s="410">
        <f t="shared" si="66"/>
        <v>0</v>
      </c>
      <c r="AQ82" s="409">
        <f>'TB-11'!O833</f>
        <v>0</v>
      </c>
      <c r="AR82" s="409">
        <f>'TB-11'!P833</f>
        <v>0</v>
      </c>
      <c r="AS82" s="410">
        <f t="shared" si="67"/>
        <v>0</v>
      </c>
      <c r="AT82" s="409">
        <f>'TB-11'!Q833</f>
        <v>0</v>
      </c>
      <c r="AU82" s="409">
        <f>'TB-11'!R833</f>
        <v>0</v>
      </c>
      <c r="AV82" s="410">
        <f t="shared" si="68"/>
        <v>0</v>
      </c>
      <c r="AW82" s="409">
        <f>'TB-11'!S833</f>
        <v>0</v>
      </c>
      <c r="AX82" s="409">
        <f>'TB-11'!T833</f>
        <v>0</v>
      </c>
      <c r="AY82" s="410">
        <f t="shared" si="69"/>
        <v>0</v>
      </c>
      <c r="AZ82" s="428">
        <f t="shared" si="50"/>
        <v>0</v>
      </c>
      <c r="BA82" s="428">
        <f t="shared" si="50"/>
        <v>0</v>
      </c>
      <c r="BB82" s="219">
        <f t="shared" si="70"/>
        <v>0</v>
      </c>
      <c r="BC82" s="429" t="e">
        <f>'TB-11'!D834</f>
        <v>#N/A</v>
      </c>
      <c r="BD82" s="409">
        <f>'TB-11'!G834</f>
        <v>0</v>
      </c>
      <c r="BE82" s="409">
        <f>'TB-11'!H834</f>
        <v>0</v>
      </c>
      <c r="BF82" s="410">
        <f t="shared" si="71"/>
        <v>0</v>
      </c>
      <c r="BG82" s="409">
        <f>'TB-11'!I834</f>
        <v>0</v>
      </c>
      <c r="BH82" s="409">
        <f>'TB-11'!J834</f>
        <v>0</v>
      </c>
      <c r="BI82" s="412">
        <f t="shared" si="72"/>
        <v>0</v>
      </c>
      <c r="BJ82" s="409">
        <f>'TB-11'!K834</f>
        <v>0</v>
      </c>
      <c r="BK82" s="409">
        <f>'TB-11'!L834</f>
        <v>0</v>
      </c>
      <c r="BL82" s="410">
        <f t="shared" si="73"/>
        <v>0</v>
      </c>
      <c r="BM82" s="409">
        <f>'TB-11'!M834</f>
        <v>0</v>
      </c>
      <c r="BN82" s="409">
        <f>'TB-11'!N834</f>
        <v>0</v>
      </c>
      <c r="BO82" s="410">
        <f t="shared" si="74"/>
        <v>0</v>
      </c>
      <c r="BP82" s="409">
        <f>'TB-11'!O834</f>
        <v>0</v>
      </c>
      <c r="BQ82" s="409">
        <f>'TB-11'!P834</f>
        <v>0</v>
      </c>
      <c r="BR82" s="410">
        <f t="shared" si="75"/>
        <v>0</v>
      </c>
      <c r="BS82" s="409">
        <f>'TB-11'!Q834</f>
        <v>0</v>
      </c>
      <c r="BT82" s="409">
        <f>'TB-11'!R834</f>
        <v>0</v>
      </c>
      <c r="BU82" s="410">
        <f t="shared" si="76"/>
        <v>0</v>
      </c>
      <c r="BV82" s="409">
        <f>'TB-11'!S834</f>
        <v>0</v>
      </c>
      <c r="BW82" s="409">
        <f>'TB-11'!T834</f>
        <v>0</v>
      </c>
      <c r="BX82" s="410">
        <f t="shared" si="77"/>
        <v>0</v>
      </c>
      <c r="BY82" s="428">
        <f t="shared" si="51"/>
        <v>0</v>
      </c>
      <c r="BZ82" s="428">
        <f t="shared" si="51"/>
        <v>0</v>
      </c>
      <c r="CA82" s="219">
        <f t="shared" si="78"/>
        <v>0</v>
      </c>
      <c r="CB82" s="429" t="e">
        <f>'TB-11'!D835</f>
        <v>#N/A</v>
      </c>
      <c r="CC82" s="409">
        <f>'TB-11'!G835</f>
        <v>0</v>
      </c>
      <c r="CD82" s="409">
        <f>'TB-11'!H835</f>
        <v>0</v>
      </c>
      <c r="CE82" s="410">
        <f t="shared" si="79"/>
        <v>0</v>
      </c>
      <c r="CF82" s="411">
        <f>'TB-11'!I835</f>
        <v>0</v>
      </c>
      <c r="CG82" s="411">
        <f>'TB-11'!J835</f>
        <v>0</v>
      </c>
      <c r="CH82" s="412">
        <f t="shared" si="80"/>
        <v>0</v>
      </c>
      <c r="CI82" s="409">
        <f>'TB-11'!K835</f>
        <v>0</v>
      </c>
      <c r="CJ82" s="409">
        <f>'TB-11'!L835</f>
        <v>0</v>
      </c>
      <c r="CK82" s="410">
        <f t="shared" si="81"/>
        <v>0</v>
      </c>
      <c r="CL82" s="409">
        <f>'TB-11'!M835</f>
        <v>0</v>
      </c>
      <c r="CM82" s="409">
        <f>'TB-11'!N835</f>
        <v>0</v>
      </c>
      <c r="CN82" s="410">
        <f t="shared" si="82"/>
        <v>0</v>
      </c>
      <c r="CO82" s="409">
        <f>'TB-11'!O835</f>
        <v>0</v>
      </c>
      <c r="CP82" s="409">
        <f>'TB-11'!P835</f>
        <v>0</v>
      </c>
      <c r="CQ82" s="410">
        <f t="shared" si="83"/>
        <v>0</v>
      </c>
      <c r="CR82" s="409">
        <f>'TB-11'!Q835</f>
        <v>0</v>
      </c>
      <c r="CS82" s="409">
        <f>'TB-11'!R835</f>
        <v>0</v>
      </c>
      <c r="CT82" s="410">
        <f t="shared" si="84"/>
        <v>0</v>
      </c>
      <c r="CU82" s="409">
        <f>'TB-11'!S835</f>
        <v>0</v>
      </c>
      <c r="CV82" s="409">
        <f>'TB-11'!T835</f>
        <v>0</v>
      </c>
      <c r="CW82" s="410">
        <f t="shared" si="85"/>
        <v>0</v>
      </c>
      <c r="CX82" s="428">
        <f t="shared" si="52"/>
        <v>0</v>
      </c>
      <c r="CY82" s="428">
        <f t="shared" si="52"/>
        <v>0</v>
      </c>
      <c r="CZ82" s="219">
        <f t="shared" si="86"/>
        <v>0</v>
      </c>
      <c r="DA82" s="429" t="e">
        <f>'TB-11'!D836</f>
        <v>#N/A</v>
      </c>
      <c r="DB82" s="409">
        <f>'TB-11'!G836</f>
        <v>0</v>
      </c>
      <c r="DC82" s="409">
        <f>'TB-11'!H836</f>
        <v>0</v>
      </c>
      <c r="DD82" s="410">
        <f t="shared" si="87"/>
        <v>0</v>
      </c>
      <c r="DE82" s="409">
        <f>'TB-11'!I836</f>
        <v>0</v>
      </c>
      <c r="DF82" s="409">
        <f>'TB-11'!J836</f>
        <v>0</v>
      </c>
      <c r="DG82" s="412">
        <f t="shared" si="88"/>
        <v>0</v>
      </c>
      <c r="DH82" s="409">
        <f>'TB-11'!K836</f>
        <v>0</v>
      </c>
      <c r="DI82" s="409">
        <f>'TB-11'!L836</f>
        <v>0</v>
      </c>
      <c r="DJ82" s="410">
        <f t="shared" si="89"/>
        <v>0</v>
      </c>
      <c r="DK82" s="409">
        <f>'TB-11'!M836</f>
        <v>0</v>
      </c>
      <c r="DL82" s="409">
        <f>'TB-11'!N836</f>
        <v>0</v>
      </c>
      <c r="DM82" s="410">
        <f t="shared" si="90"/>
        <v>0</v>
      </c>
      <c r="DN82" s="409">
        <f>'TB-11'!O836</f>
        <v>0</v>
      </c>
      <c r="DO82" s="409">
        <f>'TB-11'!P836</f>
        <v>0</v>
      </c>
      <c r="DP82" s="410">
        <f t="shared" si="91"/>
        <v>0</v>
      </c>
      <c r="DQ82" s="409">
        <f>'TB-11'!Q836</f>
        <v>0</v>
      </c>
      <c r="DR82" s="409">
        <f>'TB-11'!R836</f>
        <v>0</v>
      </c>
      <c r="DS82" s="410">
        <f t="shared" si="92"/>
        <v>0</v>
      </c>
      <c r="DT82" s="409">
        <f>'TB-11'!S836</f>
        <v>0</v>
      </c>
      <c r="DU82" s="409">
        <f>'TB-11'!T836</f>
        <v>0</v>
      </c>
      <c r="DV82" s="410">
        <f t="shared" si="93"/>
        <v>0</v>
      </c>
      <c r="DW82" s="428">
        <f t="shared" si="53"/>
        <v>0</v>
      </c>
      <c r="DX82" s="428">
        <f t="shared" si="53"/>
        <v>0</v>
      </c>
      <c r="DY82" s="219">
        <f t="shared" si="94"/>
        <v>0</v>
      </c>
      <c r="DZ82" s="427" t="e">
        <f>'TB-11'!D840</f>
        <v>#N/A</v>
      </c>
      <c r="EA82" s="409">
        <f>'TB-11'!G840</f>
        <v>0</v>
      </c>
      <c r="EB82" s="409">
        <f>'TB-11'!H840</f>
        <v>0</v>
      </c>
      <c r="EC82" s="412">
        <f t="shared" si="95"/>
        <v>0</v>
      </c>
      <c r="ED82" s="409">
        <f>'TB-11'!I840</f>
        <v>0</v>
      </c>
      <c r="EE82" s="409">
        <f>'TB-11'!J840</f>
        <v>0</v>
      </c>
      <c r="EF82" s="412">
        <f t="shared" si="96"/>
        <v>0</v>
      </c>
      <c r="EG82" s="409">
        <f>'TB-11'!K840</f>
        <v>0</v>
      </c>
      <c r="EH82" s="409">
        <f>'TB-11'!L840</f>
        <v>0</v>
      </c>
      <c r="EI82" s="410">
        <f t="shared" si="97"/>
        <v>0</v>
      </c>
      <c r="EJ82" s="409">
        <f>'TB-11'!M840</f>
        <v>0</v>
      </c>
      <c r="EK82" s="409">
        <f>'TB-11'!N840</f>
        <v>0</v>
      </c>
      <c r="EL82" s="410">
        <f t="shared" si="98"/>
        <v>0</v>
      </c>
      <c r="EM82" s="409">
        <f>'TB-11'!O840</f>
        <v>0</v>
      </c>
      <c r="EN82" s="409">
        <f>'TB-11'!P840</f>
        <v>0</v>
      </c>
      <c r="EO82" s="410">
        <f t="shared" si="99"/>
        <v>0</v>
      </c>
      <c r="EP82" s="409">
        <f>'TB-11'!Q840</f>
        <v>0</v>
      </c>
      <c r="EQ82" s="409">
        <f>'TB-11'!R840</f>
        <v>0</v>
      </c>
      <c r="ER82" s="410">
        <f t="shared" si="100"/>
        <v>0</v>
      </c>
      <c r="ES82" s="409">
        <f>'TB-11'!S840</f>
        <v>0</v>
      </c>
      <c r="ET82" s="409">
        <f>'TB-11'!T840</f>
        <v>0</v>
      </c>
      <c r="EU82" s="410">
        <f t="shared" si="101"/>
        <v>0</v>
      </c>
      <c r="EV82" s="428">
        <f t="shared" si="102"/>
        <v>0</v>
      </c>
      <c r="EW82" s="428">
        <f t="shared" si="103"/>
        <v>0</v>
      </c>
      <c r="EX82" s="219">
        <f t="shared" si="104"/>
        <v>0</v>
      </c>
      <c r="EY82" s="429" t="e">
        <f>'TB-11'!D841</f>
        <v>#N/A</v>
      </c>
      <c r="EZ82" s="409">
        <f>'TB-11'!G841</f>
        <v>0</v>
      </c>
      <c r="FA82" s="409">
        <f>'TB-11'!H841</f>
        <v>0</v>
      </c>
      <c r="FB82" s="412">
        <f t="shared" si="105"/>
        <v>0</v>
      </c>
      <c r="FC82" s="409">
        <f>'TB-11'!I841</f>
        <v>0</v>
      </c>
      <c r="FD82" s="409">
        <f>'TB-11'!J841</f>
        <v>0</v>
      </c>
      <c r="FE82" s="412">
        <f t="shared" si="106"/>
        <v>0</v>
      </c>
      <c r="FF82" s="409">
        <f>'TB-11'!K841</f>
        <v>0</v>
      </c>
      <c r="FG82" s="409">
        <f>'TB-11'!L841</f>
        <v>0</v>
      </c>
      <c r="FH82" s="410">
        <f t="shared" si="107"/>
        <v>0</v>
      </c>
      <c r="FI82" s="409">
        <f>'TB-11'!M841</f>
        <v>0</v>
      </c>
      <c r="FJ82" s="409">
        <f>'TB-11'!N841</f>
        <v>0</v>
      </c>
      <c r="FK82" s="410">
        <f t="shared" si="108"/>
        <v>0</v>
      </c>
      <c r="FL82" s="409">
        <f>'TB-11'!O841</f>
        <v>0</v>
      </c>
      <c r="FM82" s="409">
        <f>'TB-11'!P841</f>
        <v>0</v>
      </c>
      <c r="FN82" s="410">
        <f t="shared" si="109"/>
        <v>0</v>
      </c>
      <c r="FO82" s="409">
        <f>'TB-11'!Q841</f>
        <v>0</v>
      </c>
      <c r="FP82" s="409">
        <f>'TB-11'!R841</f>
        <v>0</v>
      </c>
      <c r="FQ82" s="410">
        <f t="shared" si="110"/>
        <v>0</v>
      </c>
      <c r="FR82" s="409">
        <f>'TB-11'!S841</f>
        <v>0</v>
      </c>
      <c r="FS82" s="409">
        <f>'TB-11'!T841</f>
        <v>0</v>
      </c>
      <c r="FT82" s="410">
        <f t="shared" si="111"/>
        <v>0</v>
      </c>
      <c r="FU82" s="428">
        <f t="shared" si="112"/>
        <v>0</v>
      </c>
      <c r="FV82" s="428">
        <f t="shared" si="113"/>
        <v>0</v>
      </c>
      <c r="FW82" s="219">
        <f t="shared" si="114"/>
        <v>0</v>
      </c>
      <c r="FX82" s="429" t="e">
        <f>'TB-11'!D842</f>
        <v>#N/A</v>
      </c>
      <c r="FY82" s="409">
        <f>'TB-11'!G842</f>
        <v>0</v>
      </c>
      <c r="FZ82" s="409">
        <f>'TB-11'!H842</f>
        <v>0</v>
      </c>
      <c r="GA82" s="412">
        <f t="shared" si="115"/>
        <v>0</v>
      </c>
      <c r="GB82" s="409">
        <f>'TB-11'!I842</f>
        <v>0</v>
      </c>
      <c r="GC82" s="409">
        <f>'TB-11'!J842</f>
        <v>0</v>
      </c>
      <c r="GD82" s="412">
        <f t="shared" si="116"/>
        <v>0</v>
      </c>
      <c r="GE82" s="409">
        <f>'TB-11'!K842</f>
        <v>0</v>
      </c>
      <c r="GF82" s="409">
        <f>'TB-11'!L842</f>
        <v>0</v>
      </c>
      <c r="GG82" s="410">
        <f t="shared" si="117"/>
        <v>0</v>
      </c>
      <c r="GH82" s="409">
        <f>'TB-11'!M842</f>
        <v>0</v>
      </c>
      <c r="GI82" s="409">
        <f>'TB-11'!N842</f>
        <v>0</v>
      </c>
      <c r="GJ82" s="410">
        <f t="shared" si="118"/>
        <v>0</v>
      </c>
      <c r="GK82" s="409">
        <f>'TB-11'!O842</f>
        <v>0</v>
      </c>
      <c r="GL82" s="409">
        <f>'TB-11'!P842</f>
        <v>0</v>
      </c>
      <c r="GM82" s="410">
        <f t="shared" si="119"/>
        <v>0</v>
      </c>
      <c r="GN82" s="409">
        <f>'TB-11'!Q842</f>
        <v>0</v>
      </c>
      <c r="GO82" s="409">
        <f>'TB-11'!R842</f>
        <v>0</v>
      </c>
      <c r="GP82" s="410">
        <f t="shared" si="120"/>
        <v>0</v>
      </c>
      <c r="GQ82" s="409">
        <f>'TB-11'!S842</f>
        <v>0</v>
      </c>
      <c r="GR82" s="409">
        <f>'TB-11'!T842</f>
        <v>0</v>
      </c>
      <c r="GS82" s="410">
        <f t="shared" si="121"/>
        <v>0</v>
      </c>
      <c r="GT82" s="428">
        <f t="shared" si="122"/>
        <v>0</v>
      </c>
      <c r="GU82" s="428">
        <f t="shared" si="123"/>
        <v>0</v>
      </c>
      <c r="GV82" s="219">
        <f t="shared" si="124"/>
        <v>0</v>
      </c>
      <c r="GW82" s="429" t="e">
        <f>'TB-11'!D843</f>
        <v>#N/A</v>
      </c>
      <c r="GX82" s="409">
        <f>'TB-11'!G843</f>
        <v>0</v>
      </c>
      <c r="GY82" s="409">
        <f>'TB-11'!H843</f>
        <v>0</v>
      </c>
      <c r="GZ82" s="412">
        <f t="shared" si="125"/>
        <v>0</v>
      </c>
      <c r="HA82" s="409">
        <f>'TB-11'!I843</f>
        <v>0</v>
      </c>
      <c r="HB82" s="409">
        <f>'TB-11'!J843</f>
        <v>0</v>
      </c>
      <c r="HC82" s="412">
        <f t="shared" si="126"/>
        <v>0</v>
      </c>
      <c r="HD82" s="409">
        <f>'TB-11'!K843</f>
        <v>0</v>
      </c>
      <c r="HE82" s="409">
        <f>'TB-11'!L843</f>
        <v>0</v>
      </c>
      <c r="HF82" s="410">
        <f t="shared" si="127"/>
        <v>0</v>
      </c>
      <c r="HG82" s="409">
        <f>'TB-11'!M843</f>
        <v>0</v>
      </c>
      <c r="HH82" s="409">
        <f>'TB-11'!N843</f>
        <v>0</v>
      </c>
      <c r="HI82" s="410">
        <f t="shared" si="128"/>
        <v>0</v>
      </c>
      <c r="HJ82" s="409">
        <f>'TB-11'!O843</f>
        <v>0</v>
      </c>
      <c r="HK82" s="409">
        <f>'TB-11'!P843</f>
        <v>0</v>
      </c>
      <c r="HL82" s="410">
        <f t="shared" si="129"/>
        <v>0</v>
      </c>
      <c r="HM82" s="409">
        <f>'TB-11'!Q843</f>
        <v>0</v>
      </c>
      <c r="HN82" s="409">
        <f>'TB-11'!R843</f>
        <v>0</v>
      </c>
      <c r="HO82" s="410">
        <f t="shared" si="130"/>
        <v>0</v>
      </c>
      <c r="HP82" s="409">
        <f>'TB-11'!S843</f>
        <v>0</v>
      </c>
      <c r="HQ82" s="409">
        <f>'TB-11'!T843</f>
        <v>0</v>
      </c>
      <c r="HR82" s="410">
        <f t="shared" si="131"/>
        <v>0</v>
      </c>
      <c r="HS82" s="428">
        <f t="shared" si="132"/>
        <v>0</v>
      </c>
      <c r="HT82" s="428">
        <f t="shared" si="133"/>
        <v>0</v>
      </c>
      <c r="HU82" s="428">
        <f t="shared" si="134"/>
        <v>0</v>
      </c>
      <c r="HV82" s="429" t="e">
        <f>'TB-11'!D844</f>
        <v>#N/A</v>
      </c>
      <c r="HW82" s="409">
        <f>'TB-11'!G844</f>
        <v>0</v>
      </c>
      <c r="HX82" s="409">
        <f>'TB-11'!H844</f>
        <v>0</v>
      </c>
      <c r="HY82" s="412">
        <f t="shared" si="135"/>
        <v>0</v>
      </c>
      <c r="HZ82" s="409">
        <f>'TB-11'!I844</f>
        <v>0</v>
      </c>
      <c r="IA82" s="409">
        <f>'TB-11'!J844</f>
        <v>0</v>
      </c>
      <c r="IB82" s="412">
        <f t="shared" si="136"/>
        <v>0</v>
      </c>
      <c r="IC82" s="409">
        <f>'TB-11'!K844</f>
        <v>0</v>
      </c>
      <c r="ID82" s="409">
        <f>'TB-11'!L844</f>
        <v>0</v>
      </c>
      <c r="IE82" s="410">
        <f t="shared" si="137"/>
        <v>0</v>
      </c>
      <c r="IF82" s="409">
        <f>'TB-11'!M844</f>
        <v>0</v>
      </c>
      <c r="IG82" s="409">
        <f>'TB-11'!N844</f>
        <v>0</v>
      </c>
      <c r="IH82" s="410">
        <f t="shared" si="138"/>
        <v>0</v>
      </c>
      <c r="II82" s="409">
        <f>'TB-11'!O844</f>
        <v>0</v>
      </c>
      <c r="IJ82" s="409">
        <f>'TB-11'!P844</f>
        <v>0</v>
      </c>
      <c r="IK82" s="410">
        <f t="shared" si="139"/>
        <v>0</v>
      </c>
      <c r="IL82" s="409">
        <f>'TB-11'!Q844</f>
        <v>0</v>
      </c>
      <c r="IM82" s="409">
        <f>'TB-11'!R844</f>
        <v>0</v>
      </c>
      <c r="IN82" s="410">
        <f t="shared" si="140"/>
        <v>0</v>
      </c>
      <c r="IO82" s="409">
        <f>'TB-11'!S844</f>
        <v>0</v>
      </c>
      <c r="IP82" s="409">
        <f>'TB-11'!T844</f>
        <v>0</v>
      </c>
      <c r="IQ82" s="410">
        <f t="shared" si="141"/>
        <v>0</v>
      </c>
      <c r="IR82" s="428">
        <f t="shared" si="142"/>
        <v>0</v>
      </c>
      <c r="IS82" s="428">
        <f t="shared" si="143"/>
        <v>0</v>
      </c>
      <c r="IT82" s="428">
        <f t="shared" si="54"/>
        <v>0</v>
      </c>
    </row>
    <row r="83" spans="1:256" s="194" customFormat="1" x14ac:dyDescent="0.25">
      <c r="A83" s="194">
        <v>14</v>
      </c>
      <c r="B83" s="166">
        <f>+Menu!$D$6</f>
        <v>0</v>
      </c>
      <c r="C83" s="214" t="str">
        <f>+Menu!$B22</f>
        <v/>
      </c>
      <c r="D83" s="215"/>
      <c r="E83" s="427" t="e">
        <f>'TB-11'!D900</f>
        <v>#N/A</v>
      </c>
      <c r="F83" s="409">
        <f>'TB-11'!G900</f>
        <v>0</v>
      </c>
      <c r="G83" s="409">
        <f>'TB-11'!H900</f>
        <v>0</v>
      </c>
      <c r="H83" s="410">
        <f t="shared" si="55"/>
        <v>0</v>
      </c>
      <c r="I83" s="411">
        <f>'TB-11'!I900</f>
        <v>0</v>
      </c>
      <c r="J83" s="411">
        <f>'TB-11'!J900</f>
        <v>0</v>
      </c>
      <c r="K83" s="412">
        <f t="shared" si="56"/>
        <v>0</v>
      </c>
      <c r="L83" s="409">
        <f>'TB-11'!K900</f>
        <v>0</v>
      </c>
      <c r="M83" s="409">
        <f>'TB-11'!L900</f>
        <v>0</v>
      </c>
      <c r="N83" s="410">
        <f t="shared" si="57"/>
        <v>0</v>
      </c>
      <c r="O83" s="409">
        <f>'TB-11'!M900</f>
        <v>0</v>
      </c>
      <c r="P83" s="409">
        <f>'TB-11'!N900</f>
        <v>0</v>
      </c>
      <c r="Q83" s="410">
        <f t="shared" si="58"/>
        <v>0</v>
      </c>
      <c r="R83" s="409">
        <f>'TB-11'!O900</f>
        <v>0</v>
      </c>
      <c r="S83" s="409">
        <f>'TB-11'!P900</f>
        <v>0</v>
      </c>
      <c r="T83" s="410">
        <f t="shared" si="59"/>
        <v>0</v>
      </c>
      <c r="U83" s="409">
        <f>'TB-11'!Q900</f>
        <v>0</v>
      </c>
      <c r="V83" s="409">
        <f>'TB-11'!R900</f>
        <v>0</v>
      </c>
      <c r="W83" s="410">
        <f t="shared" si="60"/>
        <v>0</v>
      </c>
      <c r="X83" s="409">
        <f>'TB-11'!S900</f>
        <v>0</v>
      </c>
      <c r="Y83" s="409">
        <f>'TB-11'!T900</f>
        <v>0</v>
      </c>
      <c r="Z83" s="410">
        <f t="shared" si="61"/>
        <v>0</v>
      </c>
      <c r="AA83" s="428">
        <f t="shared" si="49"/>
        <v>0</v>
      </c>
      <c r="AB83" s="428">
        <f t="shared" si="49"/>
        <v>0</v>
      </c>
      <c r="AC83" s="219">
        <f t="shared" si="62"/>
        <v>0</v>
      </c>
      <c r="AD83" s="427" t="e">
        <f>'TB-11'!D901</f>
        <v>#N/A</v>
      </c>
      <c r="AE83" s="409">
        <f>'TB-11'!G901</f>
        <v>0</v>
      </c>
      <c r="AF83" s="409">
        <f>'TB-11'!H901</f>
        <v>0</v>
      </c>
      <c r="AG83" s="410">
        <f t="shared" si="63"/>
        <v>0</v>
      </c>
      <c r="AH83" s="409">
        <f>'TB-11'!I901</f>
        <v>0</v>
      </c>
      <c r="AI83" s="409">
        <f>'TB-11'!J901</f>
        <v>0</v>
      </c>
      <c r="AJ83" s="412">
        <f t="shared" si="64"/>
        <v>0</v>
      </c>
      <c r="AK83" s="409">
        <f>'TB-11'!K901</f>
        <v>0</v>
      </c>
      <c r="AL83" s="409">
        <f>'TB-11'!L901</f>
        <v>0</v>
      </c>
      <c r="AM83" s="410">
        <f t="shared" si="65"/>
        <v>0</v>
      </c>
      <c r="AN83" s="409">
        <f>'TB-11'!M901</f>
        <v>0</v>
      </c>
      <c r="AO83" s="409">
        <f>'TB-11'!N901</f>
        <v>0</v>
      </c>
      <c r="AP83" s="410">
        <f t="shared" si="66"/>
        <v>0</v>
      </c>
      <c r="AQ83" s="409">
        <f>'TB-11'!O901</f>
        <v>0</v>
      </c>
      <c r="AR83" s="409">
        <f>'TB-11'!P901</f>
        <v>0</v>
      </c>
      <c r="AS83" s="410">
        <f t="shared" si="67"/>
        <v>0</v>
      </c>
      <c r="AT83" s="409">
        <f>'TB-11'!Q901</f>
        <v>0</v>
      </c>
      <c r="AU83" s="409">
        <f>'TB-11'!R901</f>
        <v>0</v>
      </c>
      <c r="AV83" s="410">
        <f t="shared" si="68"/>
        <v>0</v>
      </c>
      <c r="AW83" s="409">
        <f>'TB-11'!S901</f>
        <v>0</v>
      </c>
      <c r="AX83" s="409">
        <f>'TB-11'!T901</f>
        <v>0</v>
      </c>
      <c r="AY83" s="410">
        <f t="shared" si="69"/>
        <v>0</v>
      </c>
      <c r="AZ83" s="428">
        <f t="shared" si="50"/>
        <v>0</v>
      </c>
      <c r="BA83" s="428">
        <f t="shared" si="50"/>
        <v>0</v>
      </c>
      <c r="BB83" s="219">
        <f t="shared" si="70"/>
        <v>0</v>
      </c>
      <c r="BC83" s="429" t="e">
        <f>'TB-11'!D902</f>
        <v>#N/A</v>
      </c>
      <c r="BD83" s="409">
        <f>'TB-11'!G902</f>
        <v>0</v>
      </c>
      <c r="BE83" s="409">
        <f>'TB-11'!H902</f>
        <v>0</v>
      </c>
      <c r="BF83" s="410">
        <f t="shared" si="71"/>
        <v>0</v>
      </c>
      <c r="BG83" s="409">
        <f>'TB-11'!I902</f>
        <v>0</v>
      </c>
      <c r="BH83" s="409">
        <f>'TB-11'!J902</f>
        <v>0</v>
      </c>
      <c r="BI83" s="412">
        <f t="shared" si="72"/>
        <v>0</v>
      </c>
      <c r="BJ83" s="409">
        <f>'TB-11'!K902</f>
        <v>0</v>
      </c>
      <c r="BK83" s="409">
        <f>'TB-11'!L902</f>
        <v>0</v>
      </c>
      <c r="BL83" s="410">
        <f t="shared" si="73"/>
        <v>0</v>
      </c>
      <c r="BM83" s="409">
        <f>'TB-11'!M902</f>
        <v>0</v>
      </c>
      <c r="BN83" s="409">
        <f>'TB-11'!N902</f>
        <v>0</v>
      </c>
      <c r="BO83" s="410">
        <f t="shared" si="74"/>
        <v>0</v>
      </c>
      <c r="BP83" s="409">
        <f>'TB-11'!O902</f>
        <v>0</v>
      </c>
      <c r="BQ83" s="409">
        <f>'TB-11'!P902</f>
        <v>0</v>
      </c>
      <c r="BR83" s="410">
        <f t="shared" si="75"/>
        <v>0</v>
      </c>
      <c r="BS83" s="409">
        <f>'TB-11'!Q902</f>
        <v>0</v>
      </c>
      <c r="BT83" s="409">
        <f>'TB-11'!R902</f>
        <v>0</v>
      </c>
      <c r="BU83" s="410">
        <f t="shared" si="76"/>
        <v>0</v>
      </c>
      <c r="BV83" s="409">
        <f>'TB-11'!S902</f>
        <v>0</v>
      </c>
      <c r="BW83" s="409">
        <f>'TB-11'!T902</f>
        <v>0</v>
      </c>
      <c r="BX83" s="410">
        <f t="shared" si="77"/>
        <v>0</v>
      </c>
      <c r="BY83" s="428">
        <f t="shared" si="51"/>
        <v>0</v>
      </c>
      <c r="BZ83" s="428">
        <f t="shared" si="51"/>
        <v>0</v>
      </c>
      <c r="CA83" s="219">
        <f t="shared" si="78"/>
        <v>0</v>
      </c>
      <c r="CB83" s="429" t="e">
        <f>'TB-11'!D903</f>
        <v>#N/A</v>
      </c>
      <c r="CC83" s="409">
        <f>'TB-11'!G903</f>
        <v>0</v>
      </c>
      <c r="CD83" s="409">
        <f>'TB-11'!H903</f>
        <v>0</v>
      </c>
      <c r="CE83" s="410">
        <f t="shared" si="79"/>
        <v>0</v>
      </c>
      <c r="CF83" s="411">
        <f>'TB-11'!I903</f>
        <v>0</v>
      </c>
      <c r="CG83" s="411">
        <f>'TB-11'!J903</f>
        <v>0</v>
      </c>
      <c r="CH83" s="412">
        <f t="shared" si="80"/>
        <v>0</v>
      </c>
      <c r="CI83" s="409">
        <f>'TB-11'!K903</f>
        <v>0</v>
      </c>
      <c r="CJ83" s="409">
        <f>'TB-11'!L903</f>
        <v>0</v>
      </c>
      <c r="CK83" s="410">
        <f t="shared" si="81"/>
        <v>0</v>
      </c>
      <c r="CL83" s="409">
        <f>'TB-11'!M903</f>
        <v>0</v>
      </c>
      <c r="CM83" s="409">
        <f>'TB-11'!N903</f>
        <v>0</v>
      </c>
      <c r="CN83" s="410">
        <f t="shared" si="82"/>
        <v>0</v>
      </c>
      <c r="CO83" s="409">
        <f>'TB-11'!O903</f>
        <v>0</v>
      </c>
      <c r="CP83" s="409">
        <f>'TB-11'!P903</f>
        <v>0</v>
      </c>
      <c r="CQ83" s="410">
        <f t="shared" si="83"/>
        <v>0</v>
      </c>
      <c r="CR83" s="409">
        <f>'TB-11'!Q903</f>
        <v>0</v>
      </c>
      <c r="CS83" s="409">
        <f>'TB-11'!R903</f>
        <v>0</v>
      </c>
      <c r="CT83" s="410">
        <f t="shared" si="84"/>
        <v>0</v>
      </c>
      <c r="CU83" s="409">
        <f>'TB-11'!S903</f>
        <v>0</v>
      </c>
      <c r="CV83" s="409">
        <f>'TB-11'!T903</f>
        <v>0</v>
      </c>
      <c r="CW83" s="410">
        <f t="shared" si="85"/>
        <v>0</v>
      </c>
      <c r="CX83" s="428">
        <f t="shared" si="52"/>
        <v>0</v>
      </c>
      <c r="CY83" s="428">
        <f t="shared" si="52"/>
        <v>0</v>
      </c>
      <c r="CZ83" s="219">
        <f t="shared" si="86"/>
        <v>0</v>
      </c>
      <c r="DA83" s="429" t="e">
        <f>'TB-11'!D904</f>
        <v>#N/A</v>
      </c>
      <c r="DB83" s="409">
        <f>'TB-11'!G904</f>
        <v>0</v>
      </c>
      <c r="DC83" s="409">
        <f>'TB-11'!H904</f>
        <v>0</v>
      </c>
      <c r="DD83" s="410">
        <f t="shared" si="87"/>
        <v>0</v>
      </c>
      <c r="DE83" s="409">
        <f>'TB-11'!I904</f>
        <v>0</v>
      </c>
      <c r="DF83" s="409">
        <f>'TB-11'!J904</f>
        <v>0</v>
      </c>
      <c r="DG83" s="412">
        <f t="shared" si="88"/>
        <v>0</v>
      </c>
      <c r="DH83" s="409">
        <f>'TB-11'!K904</f>
        <v>0</v>
      </c>
      <c r="DI83" s="409">
        <f>'TB-11'!L904</f>
        <v>0</v>
      </c>
      <c r="DJ83" s="410">
        <f t="shared" si="89"/>
        <v>0</v>
      </c>
      <c r="DK83" s="409">
        <f>'TB-11'!M904</f>
        <v>0</v>
      </c>
      <c r="DL83" s="409">
        <f>'TB-11'!N904</f>
        <v>0</v>
      </c>
      <c r="DM83" s="410">
        <f t="shared" si="90"/>
        <v>0</v>
      </c>
      <c r="DN83" s="409">
        <f>'TB-11'!O904</f>
        <v>0</v>
      </c>
      <c r="DO83" s="409">
        <f>'TB-11'!P904</f>
        <v>0</v>
      </c>
      <c r="DP83" s="410">
        <f t="shared" si="91"/>
        <v>0</v>
      </c>
      <c r="DQ83" s="409">
        <f>'TB-11'!Q904</f>
        <v>0</v>
      </c>
      <c r="DR83" s="409">
        <f>'TB-11'!R904</f>
        <v>0</v>
      </c>
      <c r="DS83" s="410">
        <f t="shared" si="92"/>
        <v>0</v>
      </c>
      <c r="DT83" s="409">
        <f>'TB-11'!S904</f>
        <v>0</v>
      </c>
      <c r="DU83" s="409">
        <f>'TB-11'!T904</f>
        <v>0</v>
      </c>
      <c r="DV83" s="410">
        <f t="shared" si="93"/>
        <v>0</v>
      </c>
      <c r="DW83" s="428">
        <f t="shared" si="53"/>
        <v>0</v>
      </c>
      <c r="DX83" s="428">
        <f t="shared" si="53"/>
        <v>0</v>
      </c>
      <c r="DY83" s="219">
        <f t="shared" si="94"/>
        <v>0</v>
      </c>
      <c r="DZ83" s="427" t="e">
        <f>'TB-11'!D908</f>
        <v>#N/A</v>
      </c>
      <c r="EA83" s="409">
        <f>'TB-11'!G908</f>
        <v>0</v>
      </c>
      <c r="EB83" s="409">
        <f>'TB-11'!H908</f>
        <v>0</v>
      </c>
      <c r="EC83" s="412">
        <f t="shared" si="95"/>
        <v>0</v>
      </c>
      <c r="ED83" s="409">
        <f>'TB-11'!I908</f>
        <v>0</v>
      </c>
      <c r="EE83" s="409">
        <f>'TB-11'!J908</f>
        <v>0</v>
      </c>
      <c r="EF83" s="412">
        <f t="shared" si="96"/>
        <v>0</v>
      </c>
      <c r="EG83" s="409">
        <f>'TB-11'!K908</f>
        <v>0</v>
      </c>
      <c r="EH83" s="409">
        <f>'TB-11'!L908</f>
        <v>0</v>
      </c>
      <c r="EI83" s="410">
        <f t="shared" si="97"/>
        <v>0</v>
      </c>
      <c r="EJ83" s="409">
        <f>'TB-11'!M908</f>
        <v>0</v>
      </c>
      <c r="EK83" s="409">
        <f>'TB-11'!N908</f>
        <v>0</v>
      </c>
      <c r="EL83" s="410">
        <f t="shared" si="98"/>
        <v>0</v>
      </c>
      <c r="EM83" s="409">
        <f>'TB-11'!O908</f>
        <v>0</v>
      </c>
      <c r="EN83" s="409">
        <f>'TB-11'!P908</f>
        <v>0</v>
      </c>
      <c r="EO83" s="410">
        <f t="shared" si="99"/>
        <v>0</v>
      </c>
      <c r="EP83" s="409">
        <f>'TB-11'!Q908</f>
        <v>0</v>
      </c>
      <c r="EQ83" s="409">
        <f>'TB-11'!R908</f>
        <v>0</v>
      </c>
      <c r="ER83" s="410">
        <f t="shared" si="100"/>
        <v>0</v>
      </c>
      <c r="ES83" s="409">
        <f>'TB-11'!S908</f>
        <v>0</v>
      </c>
      <c r="ET83" s="409">
        <f>'TB-11'!T908</f>
        <v>0</v>
      </c>
      <c r="EU83" s="410">
        <f t="shared" si="101"/>
        <v>0</v>
      </c>
      <c r="EV83" s="428">
        <f t="shared" si="102"/>
        <v>0</v>
      </c>
      <c r="EW83" s="428">
        <f t="shared" si="103"/>
        <v>0</v>
      </c>
      <c r="EX83" s="219">
        <f t="shared" si="104"/>
        <v>0</v>
      </c>
      <c r="EY83" s="429" t="e">
        <f>'TB-11'!D909</f>
        <v>#N/A</v>
      </c>
      <c r="EZ83" s="409">
        <f>'TB-11'!G909</f>
        <v>0</v>
      </c>
      <c r="FA83" s="409">
        <f>'TB-11'!H909</f>
        <v>0</v>
      </c>
      <c r="FB83" s="412">
        <f t="shared" si="105"/>
        <v>0</v>
      </c>
      <c r="FC83" s="409">
        <f>'TB-11'!I909</f>
        <v>0</v>
      </c>
      <c r="FD83" s="409">
        <f>'TB-11'!J909</f>
        <v>0</v>
      </c>
      <c r="FE83" s="412">
        <f t="shared" si="106"/>
        <v>0</v>
      </c>
      <c r="FF83" s="409">
        <f>'TB-11'!K909</f>
        <v>0</v>
      </c>
      <c r="FG83" s="409">
        <f>'TB-11'!L909</f>
        <v>0</v>
      </c>
      <c r="FH83" s="410">
        <f t="shared" si="107"/>
        <v>0</v>
      </c>
      <c r="FI83" s="409">
        <f>'TB-11'!M909</f>
        <v>0</v>
      </c>
      <c r="FJ83" s="409">
        <f>'TB-11'!N909</f>
        <v>0</v>
      </c>
      <c r="FK83" s="410">
        <f t="shared" si="108"/>
        <v>0</v>
      </c>
      <c r="FL83" s="409">
        <f>'TB-11'!O909</f>
        <v>0</v>
      </c>
      <c r="FM83" s="409">
        <f>'TB-11'!P909</f>
        <v>0</v>
      </c>
      <c r="FN83" s="410">
        <f t="shared" si="109"/>
        <v>0</v>
      </c>
      <c r="FO83" s="409">
        <f>'TB-11'!Q909</f>
        <v>0</v>
      </c>
      <c r="FP83" s="409">
        <f>'TB-11'!R909</f>
        <v>0</v>
      </c>
      <c r="FQ83" s="410">
        <f t="shared" si="110"/>
        <v>0</v>
      </c>
      <c r="FR83" s="409">
        <f>'TB-11'!S909</f>
        <v>0</v>
      </c>
      <c r="FS83" s="409">
        <f>'TB-11'!T909</f>
        <v>0</v>
      </c>
      <c r="FT83" s="410">
        <f t="shared" si="111"/>
        <v>0</v>
      </c>
      <c r="FU83" s="428">
        <f t="shared" si="112"/>
        <v>0</v>
      </c>
      <c r="FV83" s="428">
        <f t="shared" si="113"/>
        <v>0</v>
      </c>
      <c r="FW83" s="219">
        <f t="shared" si="114"/>
        <v>0</v>
      </c>
      <c r="FX83" s="429" t="e">
        <f>'TB-11'!D910</f>
        <v>#N/A</v>
      </c>
      <c r="FY83" s="409">
        <f>'TB-11'!G910</f>
        <v>0</v>
      </c>
      <c r="FZ83" s="409">
        <f>'TB-11'!H910</f>
        <v>0</v>
      </c>
      <c r="GA83" s="412">
        <f t="shared" si="115"/>
        <v>0</v>
      </c>
      <c r="GB83" s="409">
        <f>'TB-11'!I910</f>
        <v>0</v>
      </c>
      <c r="GC83" s="409">
        <f>'TB-11'!J910</f>
        <v>0</v>
      </c>
      <c r="GD83" s="412">
        <f t="shared" si="116"/>
        <v>0</v>
      </c>
      <c r="GE83" s="409">
        <f>'TB-11'!K910</f>
        <v>0</v>
      </c>
      <c r="GF83" s="409">
        <f>'TB-11'!L910</f>
        <v>0</v>
      </c>
      <c r="GG83" s="410">
        <f t="shared" si="117"/>
        <v>0</v>
      </c>
      <c r="GH83" s="409">
        <f>'TB-11'!M910</f>
        <v>0</v>
      </c>
      <c r="GI83" s="409">
        <f>'TB-11'!N910</f>
        <v>0</v>
      </c>
      <c r="GJ83" s="410">
        <f t="shared" si="118"/>
        <v>0</v>
      </c>
      <c r="GK83" s="409">
        <f>'TB-11'!O910</f>
        <v>0</v>
      </c>
      <c r="GL83" s="409">
        <f>'TB-11'!P910</f>
        <v>0</v>
      </c>
      <c r="GM83" s="410">
        <f t="shared" si="119"/>
        <v>0</v>
      </c>
      <c r="GN83" s="409">
        <f>'TB-11'!Q910</f>
        <v>0</v>
      </c>
      <c r="GO83" s="409">
        <f>'TB-11'!R910</f>
        <v>0</v>
      </c>
      <c r="GP83" s="410">
        <f t="shared" si="120"/>
        <v>0</v>
      </c>
      <c r="GQ83" s="409">
        <f>'TB-11'!S910</f>
        <v>0</v>
      </c>
      <c r="GR83" s="409">
        <f>'TB-11'!T910</f>
        <v>0</v>
      </c>
      <c r="GS83" s="410">
        <f t="shared" si="121"/>
        <v>0</v>
      </c>
      <c r="GT83" s="428">
        <f t="shared" si="122"/>
        <v>0</v>
      </c>
      <c r="GU83" s="428">
        <f t="shared" si="123"/>
        <v>0</v>
      </c>
      <c r="GV83" s="219">
        <f t="shared" si="124"/>
        <v>0</v>
      </c>
      <c r="GW83" s="429" t="e">
        <f>'TB-11'!D911</f>
        <v>#N/A</v>
      </c>
      <c r="GX83" s="409">
        <f>'TB-11'!G911</f>
        <v>0</v>
      </c>
      <c r="GY83" s="409">
        <f>'TB-11'!H911</f>
        <v>0</v>
      </c>
      <c r="GZ83" s="412">
        <f t="shared" si="125"/>
        <v>0</v>
      </c>
      <c r="HA83" s="409">
        <f>'TB-11'!I911</f>
        <v>0</v>
      </c>
      <c r="HB83" s="409">
        <f>'TB-11'!J911</f>
        <v>0</v>
      </c>
      <c r="HC83" s="412">
        <f t="shared" si="126"/>
        <v>0</v>
      </c>
      <c r="HD83" s="409">
        <f>'TB-11'!K911</f>
        <v>0</v>
      </c>
      <c r="HE83" s="409">
        <f>'TB-11'!L911</f>
        <v>0</v>
      </c>
      <c r="HF83" s="410">
        <f t="shared" si="127"/>
        <v>0</v>
      </c>
      <c r="HG83" s="409">
        <f>'TB-11'!M911</f>
        <v>0</v>
      </c>
      <c r="HH83" s="409">
        <f>'TB-11'!N911</f>
        <v>0</v>
      </c>
      <c r="HI83" s="410">
        <f t="shared" si="128"/>
        <v>0</v>
      </c>
      <c r="HJ83" s="409">
        <f>'TB-11'!O911</f>
        <v>0</v>
      </c>
      <c r="HK83" s="409">
        <f>'TB-11'!P911</f>
        <v>0</v>
      </c>
      <c r="HL83" s="410">
        <f t="shared" si="129"/>
        <v>0</v>
      </c>
      <c r="HM83" s="409">
        <f>'TB-11'!Q911</f>
        <v>0</v>
      </c>
      <c r="HN83" s="409">
        <f>'TB-11'!R911</f>
        <v>0</v>
      </c>
      <c r="HO83" s="410">
        <f t="shared" si="130"/>
        <v>0</v>
      </c>
      <c r="HP83" s="409">
        <f>'TB-11'!S911</f>
        <v>0</v>
      </c>
      <c r="HQ83" s="409">
        <f>'TB-11'!T911</f>
        <v>0</v>
      </c>
      <c r="HR83" s="410">
        <f t="shared" si="131"/>
        <v>0</v>
      </c>
      <c r="HS83" s="428">
        <f t="shared" si="132"/>
        <v>0</v>
      </c>
      <c r="HT83" s="428">
        <f t="shared" si="133"/>
        <v>0</v>
      </c>
      <c r="HU83" s="428">
        <f t="shared" si="134"/>
        <v>0</v>
      </c>
      <c r="HV83" s="429" t="e">
        <f>'TB-11'!D912</f>
        <v>#N/A</v>
      </c>
      <c r="HW83" s="409">
        <f>'TB-11'!G912</f>
        <v>0</v>
      </c>
      <c r="HX83" s="409">
        <f>'TB-11'!H912</f>
        <v>0</v>
      </c>
      <c r="HY83" s="412">
        <f t="shared" si="135"/>
        <v>0</v>
      </c>
      <c r="HZ83" s="409">
        <f>'TB-11'!I912</f>
        <v>0</v>
      </c>
      <c r="IA83" s="409">
        <f>'TB-11'!J912</f>
        <v>0</v>
      </c>
      <c r="IB83" s="412">
        <f t="shared" si="136"/>
        <v>0</v>
      </c>
      <c r="IC83" s="409">
        <f>'TB-11'!K912</f>
        <v>0</v>
      </c>
      <c r="ID83" s="409">
        <f>'TB-11'!L912</f>
        <v>0</v>
      </c>
      <c r="IE83" s="410">
        <f t="shared" si="137"/>
        <v>0</v>
      </c>
      <c r="IF83" s="409">
        <f>'TB-11'!M912</f>
        <v>0</v>
      </c>
      <c r="IG83" s="409">
        <f>'TB-11'!N912</f>
        <v>0</v>
      </c>
      <c r="IH83" s="410">
        <f t="shared" si="138"/>
        <v>0</v>
      </c>
      <c r="II83" s="409">
        <f>'TB-11'!O912</f>
        <v>0</v>
      </c>
      <c r="IJ83" s="409">
        <f>'TB-11'!P912</f>
        <v>0</v>
      </c>
      <c r="IK83" s="410">
        <f t="shared" si="139"/>
        <v>0</v>
      </c>
      <c r="IL83" s="409">
        <f>'TB-11'!Q912</f>
        <v>0</v>
      </c>
      <c r="IM83" s="409">
        <f>'TB-11'!R912</f>
        <v>0</v>
      </c>
      <c r="IN83" s="410">
        <f t="shared" si="140"/>
        <v>0</v>
      </c>
      <c r="IO83" s="409">
        <f>'TB-11'!S912</f>
        <v>0</v>
      </c>
      <c r="IP83" s="409">
        <f>'TB-11'!T912</f>
        <v>0</v>
      </c>
      <c r="IQ83" s="410">
        <f t="shared" si="141"/>
        <v>0</v>
      </c>
      <c r="IR83" s="428">
        <f t="shared" si="142"/>
        <v>0</v>
      </c>
      <c r="IS83" s="428">
        <f t="shared" si="143"/>
        <v>0</v>
      </c>
      <c r="IT83" s="428">
        <f t="shared" si="54"/>
        <v>0</v>
      </c>
    </row>
    <row r="84" spans="1:256" s="194" customFormat="1" x14ac:dyDescent="0.25">
      <c r="A84" s="194">
        <v>15</v>
      </c>
      <c r="B84" s="166">
        <f>+Menu!$D$6</f>
        <v>0</v>
      </c>
      <c r="C84" s="214" t="str">
        <f>+Menu!$B23</f>
        <v/>
      </c>
      <c r="D84" s="215"/>
      <c r="E84" s="427" t="e">
        <f>'TB-11'!D968</f>
        <v>#N/A</v>
      </c>
      <c r="F84" s="409">
        <f>'TB-11'!G968</f>
        <v>0</v>
      </c>
      <c r="G84" s="409">
        <f>'TB-11'!H968</f>
        <v>0</v>
      </c>
      <c r="H84" s="410">
        <f t="shared" si="55"/>
        <v>0</v>
      </c>
      <c r="I84" s="411">
        <f>'TB-11'!I968</f>
        <v>0</v>
      </c>
      <c r="J84" s="411">
        <f>'TB-11'!J968</f>
        <v>0</v>
      </c>
      <c r="K84" s="412">
        <f t="shared" si="56"/>
        <v>0</v>
      </c>
      <c r="L84" s="409">
        <f>'TB-11'!K968</f>
        <v>0</v>
      </c>
      <c r="M84" s="409">
        <f>'TB-11'!L968</f>
        <v>0</v>
      </c>
      <c r="N84" s="410">
        <f t="shared" si="57"/>
        <v>0</v>
      </c>
      <c r="O84" s="409">
        <f>'TB-11'!M968</f>
        <v>0</v>
      </c>
      <c r="P84" s="409">
        <f>'TB-11'!N968</f>
        <v>0</v>
      </c>
      <c r="Q84" s="410">
        <f t="shared" si="58"/>
        <v>0</v>
      </c>
      <c r="R84" s="409">
        <f>'TB-11'!O968</f>
        <v>0</v>
      </c>
      <c r="S84" s="409">
        <f>'TB-11'!P968</f>
        <v>0</v>
      </c>
      <c r="T84" s="410">
        <f t="shared" si="59"/>
        <v>0</v>
      </c>
      <c r="U84" s="409">
        <f>'TB-11'!Q968</f>
        <v>0</v>
      </c>
      <c r="V84" s="409">
        <f>'TB-11'!R968</f>
        <v>0</v>
      </c>
      <c r="W84" s="410">
        <f t="shared" si="60"/>
        <v>0</v>
      </c>
      <c r="X84" s="409">
        <f>'TB-11'!S968</f>
        <v>0</v>
      </c>
      <c r="Y84" s="409">
        <f>'TB-11'!T968</f>
        <v>0</v>
      </c>
      <c r="Z84" s="410">
        <f t="shared" si="61"/>
        <v>0</v>
      </c>
      <c r="AA84" s="428">
        <f t="shared" si="49"/>
        <v>0</v>
      </c>
      <c r="AB84" s="428">
        <f t="shared" si="49"/>
        <v>0</v>
      </c>
      <c r="AC84" s="219">
        <f t="shared" si="62"/>
        <v>0</v>
      </c>
      <c r="AD84" s="427" t="e">
        <f>'TB-11'!D969</f>
        <v>#N/A</v>
      </c>
      <c r="AE84" s="409">
        <f>'TB-11'!G969</f>
        <v>0</v>
      </c>
      <c r="AF84" s="409">
        <f>'TB-11'!H969</f>
        <v>0</v>
      </c>
      <c r="AG84" s="410">
        <f t="shared" si="63"/>
        <v>0</v>
      </c>
      <c r="AH84" s="409">
        <f>'TB-11'!I969</f>
        <v>0</v>
      </c>
      <c r="AI84" s="409">
        <f>'TB-11'!J969</f>
        <v>0</v>
      </c>
      <c r="AJ84" s="412">
        <f t="shared" si="64"/>
        <v>0</v>
      </c>
      <c r="AK84" s="409">
        <f>'TB-11'!K969</f>
        <v>0</v>
      </c>
      <c r="AL84" s="409">
        <f>'TB-11'!L969</f>
        <v>0</v>
      </c>
      <c r="AM84" s="410">
        <f t="shared" si="65"/>
        <v>0</v>
      </c>
      <c r="AN84" s="409">
        <f>'TB-11'!M969</f>
        <v>0</v>
      </c>
      <c r="AO84" s="409">
        <f>'TB-11'!N969</f>
        <v>0</v>
      </c>
      <c r="AP84" s="410">
        <f t="shared" si="66"/>
        <v>0</v>
      </c>
      <c r="AQ84" s="409">
        <f>'TB-11'!O969</f>
        <v>0</v>
      </c>
      <c r="AR84" s="409">
        <f>'TB-11'!P969</f>
        <v>0</v>
      </c>
      <c r="AS84" s="410">
        <f t="shared" si="67"/>
        <v>0</v>
      </c>
      <c r="AT84" s="409">
        <f>'TB-11'!Q969</f>
        <v>0</v>
      </c>
      <c r="AU84" s="409">
        <f>'TB-11'!R969</f>
        <v>0</v>
      </c>
      <c r="AV84" s="410">
        <f t="shared" si="68"/>
        <v>0</v>
      </c>
      <c r="AW84" s="409">
        <f>'TB-11'!S969</f>
        <v>0</v>
      </c>
      <c r="AX84" s="409">
        <f>'TB-11'!T969</f>
        <v>0</v>
      </c>
      <c r="AY84" s="410">
        <f t="shared" si="69"/>
        <v>0</v>
      </c>
      <c r="AZ84" s="428">
        <f t="shared" si="50"/>
        <v>0</v>
      </c>
      <c r="BA84" s="428">
        <f t="shared" si="50"/>
        <v>0</v>
      </c>
      <c r="BB84" s="219">
        <f t="shared" si="70"/>
        <v>0</v>
      </c>
      <c r="BC84" s="429" t="e">
        <f>'TB-11'!D970</f>
        <v>#N/A</v>
      </c>
      <c r="BD84" s="409">
        <f>'TB-11'!G970</f>
        <v>0</v>
      </c>
      <c r="BE84" s="409">
        <f>'TB-11'!H970</f>
        <v>0</v>
      </c>
      <c r="BF84" s="410">
        <f t="shared" si="71"/>
        <v>0</v>
      </c>
      <c r="BG84" s="409">
        <f>'TB-11'!I970</f>
        <v>0</v>
      </c>
      <c r="BH84" s="409">
        <f>'TB-11'!J970</f>
        <v>0</v>
      </c>
      <c r="BI84" s="412">
        <f t="shared" si="72"/>
        <v>0</v>
      </c>
      <c r="BJ84" s="409">
        <f>'TB-11'!K970</f>
        <v>0</v>
      </c>
      <c r="BK84" s="409">
        <f>'TB-11'!L970</f>
        <v>0</v>
      </c>
      <c r="BL84" s="410">
        <f t="shared" si="73"/>
        <v>0</v>
      </c>
      <c r="BM84" s="409">
        <f>'TB-11'!M970</f>
        <v>0</v>
      </c>
      <c r="BN84" s="409">
        <f>'TB-11'!N970</f>
        <v>0</v>
      </c>
      <c r="BO84" s="410">
        <f t="shared" si="74"/>
        <v>0</v>
      </c>
      <c r="BP84" s="409">
        <f>'TB-11'!O970</f>
        <v>0</v>
      </c>
      <c r="BQ84" s="409">
        <f>'TB-11'!P970</f>
        <v>0</v>
      </c>
      <c r="BR84" s="410">
        <f t="shared" si="75"/>
        <v>0</v>
      </c>
      <c r="BS84" s="409">
        <f>'TB-11'!Q970</f>
        <v>0</v>
      </c>
      <c r="BT84" s="409">
        <f>'TB-11'!R970</f>
        <v>0</v>
      </c>
      <c r="BU84" s="410">
        <f t="shared" si="76"/>
        <v>0</v>
      </c>
      <c r="BV84" s="409">
        <f>'TB-11'!S970</f>
        <v>0</v>
      </c>
      <c r="BW84" s="409">
        <f>'TB-11'!T970</f>
        <v>0</v>
      </c>
      <c r="BX84" s="410">
        <f t="shared" si="77"/>
        <v>0</v>
      </c>
      <c r="BY84" s="428">
        <f t="shared" si="51"/>
        <v>0</v>
      </c>
      <c r="BZ84" s="428">
        <f t="shared" si="51"/>
        <v>0</v>
      </c>
      <c r="CA84" s="219">
        <f t="shared" si="78"/>
        <v>0</v>
      </c>
      <c r="CB84" s="429" t="e">
        <f>'TB-11'!D971</f>
        <v>#N/A</v>
      </c>
      <c r="CC84" s="409">
        <f>'TB-11'!G971</f>
        <v>0</v>
      </c>
      <c r="CD84" s="409">
        <f>'TB-11'!H971</f>
        <v>0</v>
      </c>
      <c r="CE84" s="410">
        <f t="shared" si="79"/>
        <v>0</v>
      </c>
      <c r="CF84" s="411">
        <f>'TB-11'!I971</f>
        <v>0</v>
      </c>
      <c r="CG84" s="411">
        <f>'TB-11'!J971</f>
        <v>0</v>
      </c>
      <c r="CH84" s="412">
        <f t="shared" si="80"/>
        <v>0</v>
      </c>
      <c r="CI84" s="409">
        <f>'TB-11'!K971</f>
        <v>0</v>
      </c>
      <c r="CJ84" s="409">
        <f>'TB-11'!L971</f>
        <v>0</v>
      </c>
      <c r="CK84" s="410">
        <f t="shared" si="81"/>
        <v>0</v>
      </c>
      <c r="CL84" s="409">
        <f>'TB-11'!M971</f>
        <v>0</v>
      </c>
      <c r="CM84" s="409">
        <f>'TB-11'!N971</f>
        <v>0</v>
      </c>
      <c r="CN84" s="410">
        <f t="shared" si="82"/>
        <v>0</v>
      </c>
      <c r="CO84" s="409">
        <f>'TB-11'!O971</f>
        <v>0</v>
      </c>
      <c r="CP84" s="409">
        <f>'TB-11'!P971</f>
        <v>0</v>
      </c>
      <c r="CQ84" s="410">
        <f t="shared" si="83"/>
        <v>0</v>
      </c>
      <c r="CR84" s="409">
        <f>'TB-11'!Q971</f>
        <v>0</v>
      </c>
      <c r="CS84" s="409">
        <f>'TB-11'!R971</f>
        <v>0</v>
      </c>
      <c r="CT84" s="410">
        <f t="shared" si="84"/>
        <v>0</v>
      </c>
      <c r="CU84" s="409">
        <f>'TB-11'!S971</f>
        <v>0</v>
      </c>
      <c r="CV84" s="409">
        <f>'TB-11'!T971</f>
        <v>0</v>
      </c>
      <c r="CW84" s="410">
        <f t="shared" si="85"/>
        <v>0</v>
      </c>
      <c r="CX84" s="428">
        <f t="shared" si="52"/>
        <v>0</v>
      </c>
      <c r="CY84" s="428">
        <f t="shared" si="52"/>
        <v>0</v>
      </c>
      <c r="CZ84" s="219">
        <f t="shared" si="86"/>
        <v>0</v>
      </c>
      <c r="DA84" s="429" t="e">
        <f>'TB-11'!D972</f>
        <v>#N/A</v>
      </c>
      <c r="DB84" s="409">
        <f>'TB-11'!G972</f>
        <v>0</v>
      </c>
      <c r="DC84" s="409">
        <f>'TB-11'!H972</f>
        <v>0</v>
      </c>
      <c r="DD84" s="410">
        <f t="shared" si="87"/>
        <v>0</v>
      </c>
      <c r="DE84" s="409">
        <f>'TB-11'!I972</f>
        <v>0</v>
      </c>
      <c r="DF84" s="409">
        <f>'TB-11'!J972</f>
        <v>0</v>
      </c>
      <c r="DG84" s="412">
        <f t="shared" si="88"/>
        <v>0</v>
      </c>
      <c r="DH84" s="409">
        <f>'TB-11'!K972</f>
        <v>0</v>
      </c>
      <c r="DI84" s="409">
        <f>'TB-11'!L972</f>
        <v>0</v>
      </c>
      <c r="DJ84" s="410">
        <f t="shared" si="89"/>
        <v>0</v>
      </c>
      <c r="DK84" s="409">
        <f>'TB-11'!M972</f>
        <v>0</v>
      </c>
      <c r="DL84" s="409">
        <f>'TB-11'!N972</f>
        <v>0</v>
      </c>
      <c r="DM84" s="410">
        <f t="shared" si="90"/>
        <v>0</v>
      </c>
      <c r="DN84" s="409">
        <f>'TB-11'!O972</f>
        <v>0</v>
      </c>
      <c r="DO84" s="409">
        <f>'TB-11'!P972</f>
        <v>0</v>
      </c>
      <c r="DP84" s="410">
        <f t="shared" si="91"/>
        <v>0</v>
      </c>
      <c r="DQ84" s="409">
        <f>'TB-11'!Q972</f>
        <v>0</v>
      </c>
      <c r="DR84" s="409">
        <f>'TB-11'!R972</f>
        <v>0</v>
      </c>
      <c r="DS84" s="410">
        <f t="shared" si="92"/>
        <v>0</v>
      </c>
      <c r="DT84" s="409">
        <f>'TB-11'!S972</f>
        <v>0</v>
      </c>
      <c r="DU84" s="409">
        <f>'TB-11'!T972</f>
        <v>0</v>
      </c>
      <c r="DV84" s="410">
        <f t="shared" si="93"/>
        <v>0</v>
      </c>
      <c r="DW84" s="428">
        <f t="shared" si="53"/>
        <v>0</v>
      </c>
      <c r="DX84" s="428">
        <f t="shared" si="53"/>
        <v>0</v>
      </c>
      <c r="DY84" s="219">
        <f t="shared" si="94"/>
        <v>0</v>
      </c>
      <c r="DZ84" s="427" t="e">
        <f>'TB-11'!D976</f>
        <v>#N/A</v>
      </c>
      <c r="EA84" s="409">
        <f>'TB-11'!G976</f>
        <v>0</v>
      </c>
      <c r="EB84" s="409">
        <f>'TB-11'!H976</f>
        <v>0</v>
      </c>
      <c r="EC84" s="412">
        <f t="shared" si="95"/>
        <v>0</v>
      </c>
      <c r="ED84" s="409">
        <f>'TB-11'!I976</f>
        <v>0</v>
      </c>
      <c r="EE84" s="409">
        <f>'TB-11'!J976</f>
        <v>0</v>
      </c>
      <c r="EF84" s="412">
        <f t="shared" si="96"/>
        <v>0</v>
      </c>
      <c r="EG84" s="409">
        <f>'TB-11'!K976</f>
        <v>0</v>
      </c>
      <c r="EH84" s="409">
        <f>'TB-11'!L976</f>
        <v>0</v>
      </c>
      <c r="EI84" s="410">
        <f t="shared" si="97"/>
        <v>0</v>
      </c>
      <c r="EJ84" s="409">
        <f>'TB-11'!M976</f>
        <v>0</v>
      </c>
      <c r="EK84" s="409">
        <f>'TB-11'!N976</f>
        <v>0</v>
      </c>
      <c r="EL84" s="410">
        <f t="shared" si="98"/>
        <v>0</v>
      </c>
      <c r="EM84" s="409">
        <f>'TB-11'!O976</f>
        <v>0</v>
      </c>
      <c r="EN84" s="409">
        <f>'TB-11'!P976</f>
        <v>0</v>
      </c>
      <c r="EO84" s="410">
        <f t="shared" si="99"/>
        <v>0</v>
      </c>
      <c r="EP84" s="409">
        <f>'TB-11'!Q976</f>
        <v>0</v>
      </c>
      <c r="EQ84" s="409">
        <f>'TB-11'!R976</f>
        <v>0</v>
      </c>
      <c r="ER84" s="410">
        <f t="shared" si="100"/>
        <v>0</v>
      </c>
      <c r="ES84" s="409">
        <f>'TB-11'!S976</f>
        <v>0</v>
      </c>
      <c r="ET84" s="409">
        <f>'TB-11'!T976</f>
        <v>0</v>
      </c>
      <c r="EU84" s="410">
        <f t="shared" si="101"/>
        <v>0</v>
      </c>
      <c r="EV84" s="428">
        <f t="shared" si="102"/>
        <v>0</v>
      </c>
      <c r="EW84" s="428">
        <f t="shared" si="103"/>
        <v>0</v>
      </c>
      <c r="EX84" s="219">
        <f t="shared" si="104"/>
        <v>0</v>
      </c>
      <c r="EY84" s="429" t="e">
        <f>'TB-11'!D977</f>
        <v>#N/A</v>
      </c>
      <c r="EZ84" s="409">
        <f>'TB-11'!G977</f>
        <v>0</v>
      </c>
      <c r="FA84" s="409">
        <f>'TB-11'!H977</f>
        <v>0</v>
      </c>
      <c r="FB84" s="412">
        <f t="shared" si="105"/>
        <v>0</v>
      </c>
      <c r="FC84" s="409">
        <f>'TB-11'!I977</f>
        <v>0</v>
      </c>
      <c r="FD84" s="409">
        <f>'TB-11'!J977</f>
        <v>0</v>
      </c>
      <c r="FE84" s="412">
        <f t="shared" si="106"/>
        <v>0</v>
      </c>
      <c r="FF84" s="409">
        <f>'TB-11'!K977</f>
        <v>0</v>
      </c>
      <c r="FG84" s="409">
        <f>'TB-11'!L977</f>
        <v>0</v>
      </c>
      <c r="FH84" s="410">
        <f t="shared" si="107"/>
        <v>0</v>
      </c>
      <c r="FI84" s="409">
        <f>'TB-11'!M977</f>
        <v>0</v>
      </c>
      <c r="FJ84" s="409">
        <f>'TB-11'!N977</f>
        <v>0</v>
      </c>
      <c r="FK84" s="410">
        <f t="shared" si="108"/>
        <v>0</v>
      </c>
      <c r="FL84" s="409">
        <f>'TB-11'!O977</f>
        <v>0</v>
      </c>
      <c r="FM84" s="409">
        <f>'TB-11'!P977</f>
        <v>0</v>
      </c>
      <c r="FN84" s="410">
        <f t="shared" si="109"/>
        <v>0</v>
      </c>
      <c r="FO84" s="409">
        <f>'TB-11'!Q977</f>
        <v>0</v>
      </c>
      <c r="FP84" s="409">
        <f>'TB-11'!R977</f>
        <v>0</v>
      </c>
      <c r="FQ84" s="410">
        <f t="shared" si="110"/>
        <v>0</v>
      </c>
      <c r="FR84" s="409">
        <f>'TB-11'!S977</f>
        <v>0</v>
      </c>
      <c r="FS84" s="409">
        <f>'TB-11'!T977</f>
        <v>0</v>
      </c>
      <c r="FT84" s="410">
        <f t="shared" si="111"/>
        <v>0</v>
      </c>
      <c r="FU84" s="428">
        <f t="shared" si="112"/>
        <v>0</v>
      </c>
      <c r="FV84" s="428">
        <f t="shared" si="113"/>
        <v>0</v>
      </c>
      <c r="FW84" s="219">
        <f t="shared" si="114"/>
        <v>0</v>
      </c>
      <c r="FX84" s="429" t="e">
        <f>'TB-11'!D978</f>
        <v>#N/A</v>
      </c>
      <c r="FY84" s="409">
        <f>'TB-11'!G978</f>
        <v>0</v>
      </c>
      <c r="FZ84" s="409">
        <f>'TB-11'!H978</f>
        <v>0</v>
      </c>
      <c r="GA84" s="412">
        <f t="shared" si="115"/>
        <v>0</v>
      </c>
      <c r="GB84" s="409">
        <f>'TB-11'!I978</f>
        <v>0</v>
      </c>
      <c r="GC84" s="409">
        <f>'TB-11'!J978</f>
        <v>0</v>
      </c>
      <c r="GD84" s="412">
        <f t="shared" si="116"/>
        <v>0</v>
      </c>
      <c r="GE84" s="409">
        <f>'TB-11'!K978</f>
        <v>0</v>
      </c>
      <c r="GF84" s="409">
        <f>'TB-11'!L978</f>
        <v>0</v>
      </c>
      <c r="GG84" s="410">
        <f t="shared" si="117"/>
        <v>0</v>
      </c>
      <c r="GH84" s="409">
        <f>'TB-11'!M978</f>
        <v>0</v>
      </c>
      <c r="GI84" s="409">
        <f>'TB-11'!N978</f>
        <v>0</v>
      </c>
      <c r="GJ84" s="410">
        <f t="shared" si="118"/>
        <v>0</v>
      </c>
      <c r="GK84" s="409">
        <f>'TB-11'!O978</f>
        <v>0</v>
      </c>
      <c r="GL84" s="409">
        <f>'TB-11'!P978</f>
        <v>0</v>
      </c>
      <c r="GM84" s="410">
        <f t="shared" si="119"/>
        <v>0</v>
      </c>
      <c r="GN84" s="409">
        <f>'TB-11'!Q978</f>
        <v>0</v>
      </c>
      <c r="GO84" s="409">
        <f>'TB-11'!R978</f>
        <v>0</v>
      </c>
      <c r="GP84" s="410">
        <f t="shared" si="120"/>
        <v>0</v>
      </c>
      <c r="GQ84" s="409">
        <f>'TB-11'!S978</f>
        <v>0</v>
      </c>
      <c r="GR84" s="409">
        <f>'TB-11'!T978</f>
        <v>0</v>
      </c>
      <c r="GS84" s="410">
        <f t="shared" si="121"/>
        <v>0</v>
      </c>
      <c r="GT84" s="428">
        <f t="shared" si="122"/>
        <v>0</v>
      </c>
      <c r="GU84" s="428">
        <f t="shared" si="123"/>
        <v>0</v>
      </c>
      <c r="GV84" s="219">
        <f t="shared" si="124"/>
        <v>0</v>
      </c>
      <c r="GW84" s="429" t="e">
        <f>'TB-11'!D979</f>
        <v>#N/A</v>
      </c>
      <c r="GX84" s="409">
        <f>'TB-11'!G979</f>
        <v>0</v>
      </c>
      <c r="GY84" s="409">
        <f>'TB-11'!H979</f>
        <v>0</v>
      </c>
      <c r="GZ84" s="412">
        <f t="shared" si="125"/>
        <v>0</v>
      </c>
      <c r="HA84" s="409">
        <f>'TB-11'!I979</f>
        <v>0</v>
      </c>
      <c r="HB84" s="409">
        <f>'TB-11'!J979</f>
        <v>0</v>
      </c>
      <c r="HC84" s="412">
        <f t="shared" si="126"/>
        <v>0</v>
      </c>
      <c r="HD84" s="409">
        <f>'TB-11'!K979</f>
        <v>0</v>
      </c>
      <c r="HE84" s="409">
        <f>'TB-11'!L979</f>
        <v>0</v>
      </c>
      <c r="HF84" s="410">
        <f t="shared" si="127"/>
        <v>0</v>
      </c>
      <c r="HG84" s="409">
        <f>'TB-11'!M979</f>
        <v>0</v>
      </c>
      <c r="HH84" s="409">
        <f>'TB-11'!N979</f>
        <v>0</v>
      </c>
      <c r="HI84" s="410">
        <f t="shared" si="128"/>
        <v>0</v>
      </c>
      <c r="HJ84" s="409">
        <f>'TB-11'!O979</f>
        <v>0</v>
      </c>
      <c r="HK84" s="409">
        <f>'TB-11'!P979</f>
        <v>0</v>
      </c>
      <c r="HL84" s="410">
        <f t="shared" si="129"/>
        <v>0</v>
      </c>
      <c r="HM84" s="409">
        <f>'TB-11'!Q979</f>
        <v>0</v>
      </c>
      <c r="HN84" s="409">
        <f>'TB-11'!R979</f>
        <v>0</v>
      </c>
      <c r="HO84" s="410">
        <f t="shared" si="130"/>
        <v>0</v>
      </c>
      <c r="HP84" s="409">
        <f>'TB-11'!S979</f>
        <v>0</v>
      </c>
      <c r="HQ84" s="409">
        <f>'TB-11'!T979</f>
        <v>0</v>
      </c>
      <c r="HR84" s="410">
        <f t="shared" si="131"/>
        <v>0</v>
      </c>
      <c r="HS84" s="428">
        <f t="shared" si="132"/>
        <v>0</v>
      </c>
      <c r="HT84" s="428">
        <f t="shared" si="133"/>
        <v>0</v>
      </c>
      <c r="HU84" s="428">
        <f t="shared" si="134"/>
        <v>0</v>
      </c>
      <c r="HV84" s="429" t="e">
        <f>'TB-11'!D980</f>
        <v>#N/A</v>
      </c>
      <c r="HW84" s="409">
        <f>'TB-11'!G980</f>
        <v>0</v>
      </c>
      <c r="HX84" s="409">
        <f>'TB-11'!H980</f>
        <v>0</v>
      </c>
      <c r="HY84" s="412">
        <f t="shared" si="135"/>
        <v>0</v>
      </c>
      <c r="HZ84" s="409">
        <f>'TB-11'!I980</f>
        <v>0</v>
      </c>
      <c r="IA84" s="409">
        <f>'TB-11'!J980</f>
        <v>0</v>
      </c>
      <c r="IB84" s="412">
        <f t="shared" si="136"/>
        <v>0</v>
      </c>
      <c r="IC84" s="409">
        <f>'TB-11'!K980</f>
        <v>0</v>
      </c>
      <c r="ID84" s="409">
        <f>'TB-11'!L980</f>
        <v>0</v>
      </c>
      <c r="IE84" s="410">
        <f t="shared" si="137"/>
        <v>0</v>
      </c>
      <c r="IF84" s="409">
        <f>'TB-11'!M980</f>
        <v>0</v>
      </c>
      <c r="IG84" s="409">
        <f>'TB-11'!N980</f>
        <v>0</v>
      </c>
      <c r="IH84" s="410">
        <f t="shared" si="138"/>
        <v>0</v>
      </c>
      <c r="II84" s="409">
        <f>'TB-11'!O980</f>
        <v>0</v>
      </c>
      <c r="IJ84" s="409">
        <f>'TB-11'!P980</f>
        <v>0</v>
      </c>
      <c r="IK84" s="410">
        <f t="shared" si="139"/>
        <v>0</v>
      </c>
      <c r="IL84" s="409">
        <f>'TB-11'!Q980</f>
        <v>0</v>
      </c>
      <c r="IM84" s="409">
        <f>'TB-11'!R980</f>
        <v>0</v>
      </c>
      <c r="IN84" s="410">
        <f t="shared" si="140"/>
        <v>0</v>
      </c>
      <c r="IO84" s="409">
        <f>'TB-11'!S980</f>
        <v>0</v>
      </c>
      <c r="IP84" s="409">
        <f>'TB-11'!T980</f>
        <v>0</v>
      </c>
      <c r="IQ84" s="410">
        <f t="shared" si="141"/>
        <v>0</v>
      </c>
      <c r="IR84" s="428">
        <f t="shared" si="142"/>
        <v>0</v>
      </c>
      <c r="IS84" s="428">
        <f t="shared" si="143"/>
        <v>0</v>
      </c>
      <c r="IT84" s="428">
        <f t="shared" si="54"/>
        <v>0</v>
      </c>
    </row>
    <row r="85" spans="1:256" s="194" customFormat="1" x14ac:dyDescent="0.25">
      <c r="A85" s="194">
        <v>16</v>
      </c>
      <c r="B85" s="166">
        <f>+Menu!$D$6</f>
        <v>0</v>
      </c>
      <c r="C85" s="214" t="str">
        <f>+Menu!$B24</f>
        <v/>
      </c>
      <c r="D85" s="215"/>
      <c r="E85" s="427" t="e">
        <f>'TB-11'!D1036</f>
        <v>#N/A</v>
      </c>
      <c r="F85" s="409">
        <f>'TB-11'!G1036</f>
        <v>0</v>
      </c>
      <c r="G85" s="409">
        <f>'TB-11'!H1036</f>
        <v>0</v>
      </c>
      <c r="H85" s="410">
        <f t="shared" si="55"/>
        <v>0</v>
      </c>
      <c r="I85" s="411">
        <f>'TB-11'!I1036</f>
        <v>0</v>
      </c>
      <c r="J85" s="411">
        <f>'TB-11'!J1036</f>
        <v>0</v>
      </c>
      <c r="K85" s="412">
        <f t="shared" si="56"/>
        <v>0</v>
      </c>
      <c r="L85" s="409">
        <f>'TB-11'!K1036</f>
        <v>0</v>
      </c>
      <c r="M85" s="409">
        <f>'TB-11'!L1036</f>
        <v>0</v>
      </c>
      <c r="N85" s="410">
        <f t="shared" si="57"/>
        <v>0</v>
      </c>
      <c r="O85" s="409">
        <f>'TB-11'!M1036</f>
        <v>0</v>
      </c>
      <c r="P85" s="409">
        <f>'TB-11'!N1036</f>
        <v>0</v>
      </c>
      <c r="Q85" s="410">
        <f t="shared" si="58"/>
        <v>0</v>
      </c>
      <c r="R85" s="409">
        <f>'TB-11'!O1036</f>
        <v>0</v>
      </c>
      <c r="S85" s="409">
        <f>'TB-11'!P1036</f>
        <v>0</v>
      </c>
      <c r="T85" s="410">
        <f t="shared" si="59"/>
        <v>0</v>
      </c>
      <c r="U85" s="409">
        <f>'TB-11'!Q1036</f>
        <v>0</v>
      </c>
      <c r="V85" s="409">
        <f>'TB-11'!R1036</f>
        <v>0</v>
      </c>
      <c r="W85" s="410">
        <f t="shared" si="60"/>
        <v>0</v>
      </c>
      <c r="X85" s="409">
        <f>'TB-11'!S1036</f>
        <v>0</v>
      </c>
      <c r="Y85" s="409">
        <f>'TB-11'!T1036</f>
        <v>0</v>
      </c>
      <c r="Z85" s="410">
        <f t="shared" si="61"/>
        <v>0</v>
      </c>
      <c r="AA85" s="428">
        <f t="shared" si="49"/>
        <v>0</v>
      </c>
      <c r="AB85" s="428">
        <f t="shared" si="49"/>
        <v>0</v>
      </c>
      <c r="AC85" s="219">
        <f t="shared" si="62"/>
        <v>0</v>
      </c>
      <c r="AD85" s="427" t="e">
        <f>'TB-11'!D1037</f>
        <v>#N/A</v>
      </c>
      <c r="AE85" s="409">
        <f>'TB-11'!G1037</f>
        <v>0</v>
      </c>
      <c r="AF85" s="409">
        <f>'TB-11'!H1037</f>
        <v>0</v>
      </c>
      <c r="AG85" s="410">
        <f t="shared" si="63"/>
        <v>0</v>
      </c>
      <c r="AH85" s="409">
        <f>'TB-11'!I1037</f>
        <v>0</v>
      </c>
      <c r="AI85" s="409">
        <f>'TB-11'!J1037</f>
        <v>0</v>
      </c>
      <c r="AJ85" s="412">
        <f t="shared" si="64"/>
        <v>0</v>
      </c>
      <c r="AK85" s="409">
        <f>'TB-11'!K1037</f>
        <v>0</v>
      </c>
      <c r="AL85" s="409">
        <f>'TB-11'!L1037</f>
        <v>0</v>
      </c>
      <c r="AM85" s="410">
        <f t="shared" si="65"/>
        <v>0</v>
      </c>
      <c r="AN85" s="409">
        <f>'TB-11'!M1037</f>
        <v>0</v>
      </c>
      <c r="AO85" s="409">
        <f>'TB-11'!N1037</f>
        <v>0</v>
      </c>
      <c r="AP85" s="410">
        <f t="shared" si="66"/>
        <v>0</v>
      </c>
      <c r="AQ85" s="409">
        <f>'TB-11'!O1037</f>
        <v>0</v>
      </c>
      <c r="AR85" s="409">
        <f>'TB-11'!P1037</f>
        <v>0</v>
      </c>
      <c r="AS85" s="410">
        <f t="shared" si="67"/>
        <v>0</v>
      </c>
      <c r="AT85" s="409">
        <f>'TB-11'!Q1037</f>
        <v>0</v>
      </c>
      <c r="AU85" s="409">
        <f>'TB-11'!R1037</f>
        <v>0</v>
      </c>
      <c r="AV85" s="410">
        <f t="shared" si="68"/>
        <v>0</v>
      </c>
      <c r="AW85" s="409">
        <f>'TB-11'!S1037</f>
        <v>0</v>
      </c>
      <c r="AX85" s="409">
        <f>'TB-11'!T1037</f>
        <v>0</v>
      </c>
      <c r="AY85" s="410">
        <f t="shared" si="69"/>
        <v>0</v>
      </c>
      <c r="AZ85" s="428">
        <f t="shared" si="50"/>
        <v>0</v>
      </c>
      <c r="BA85" s="428">
        <f t="shared" si="50"/>
        <v>0</v>
      </c>
      <c r="BB85" s="219">
        <f t="shared" si="70"/>
        <v>0</v>
      </c>
      <c r="BC85" s="429" t="e">
        <f>'TB-11'!D1038</f>
        <v>#N/A</v>
      </c>
      <c r="BD85" s="409">
        <f>'TB-11'!G1038</f>
        <v>0</v>
      </c>
      <c r="BE85" s="409">
        <f>'TB-11'!H1038</f>
        <v>0</v>
      </c>
      <c r="BF85" s="410">
        <f t="shared" si="71"/>
        <v>0</v>
      </c>
      <c r="BG85" s="409">
        <f>'TB-11'!I1038</f>
        <v>0</v>
      </c>
      <c r="BH85" s="409">
        <f>'TB-11'!J1038</f>
        <v>0</v>
      </c>
      <c r="BI85" s="412">
        <f t="shared" si="72"/>
        <v>0</v>
      </c>
      <c r="BJ85" s="409">
        <f>'TB-11'!K1038</f>
        <v>0</v>
      </c>
      <c r="BK85" s="409">
        <f>'TB-11'!L1038</f>
        <v>0</v>
      </c>
      <c r="BL85" s="410">
        <f t="shared" si="73"/>
        <v>0</v>
      </c>
      <c r="BM85" s="409">
        <f>'TB-11'!M1038</f>
        <v>0</v>
      </c>
      <c r="BN85" s="409">
        <f>'TB-11'!N1038</f>
        <v>0</v>
      </c>
      <c r="BO85" s="410">
        <f t="shared" si="74"/>
        <v>0</v>
      </c>
      <c r="BP85" s="409">
        <f>'TB-11'!O1038</f>
        <v>0</v>
      </c>
      <c r="BQ85" s="409">
        <f>'TB-11'!P1038</f>
        <v>0</v>
      </c>
      <c r="BR85" s="410">
        <f t="shared" si="75"/>
        <v>0</v>
      </c>
      <c r="BS85" s="409">
        <f>'TB-11'!Q1038</f>
        <v>0</v>
      </c>
      <c r="BT85" s="409">
        <f>'TB-11'!R1038</f>
        <v>0</v>
      </c>
      <c r="BU85" s="410">
        <f t="shared" si="76"/>
        <v>0</v>
      </c>
      <c r="BV85" s="409">
        <f>'TB-11'!S1038</f>
        <v>0</v>
      </c>
      <c r="BW85" s="409">
        <f>'TB-11'!T1038</f>
        <v>0</v>
      </c>
      <c r="BX85" s="410">
        <f t="shared" si="77"/>
        <v>0</v>
      </c>
      <c r="BY85" s="428">
        <f t="shared" si="51"/>
        <v>0</v>
      </c>
      <c r="BZ85" s="428">
        <f t="shared" si="51"/>
        <v>0</v>
      </c>
      <c r="CA85" s="219">
        <f t="shared" si="78"/>
        <v>0</v>
      </c>
      <c r="CB85" s="429" t="e">
        <f>'TB-11'!D1039</f>
        <v>#N/A</v>
      </c>
      <c r="CC85" s="409">
        <f>'TB-11'!G1039</f>
        <v>0</v>
      </c>
      <c r="CD85" s="409">
        <f>'TB-11'!H1039</f>
        <v>0</v>
      </c>
      <c r="CE85" s="410">
        <f t="shared" si="79"/>
        <v>0</v>
      </c>
      <c r="CF85" s="411">
        <f>'TB-11'!I1039</f>
        <v>0</v>
      </c>
      <c r="CG85" s="411">
        <f>'TB-11'!J1039</f>
        <v>0</v>
      </c>
      <c r="CH85" s="412">
        <f t="shared" si="80"/>
        <v>0</v>
      </c>
      <c r="CI85" s="409">
        <f>'TB-11'!K1039</f>
        <v>0</v>
      </c>
      <c r="CJ85" s="409">
        <f>'TB-11'!L1039</f>
        <v>0</v>
      </c>
      <c r="CK85" s="410">
        <f t="shared" si="81"/>
        <v>0</v>
      </c>
      <c r="CL85" s="409">
        <f>'TB-11'!M1039</f>
        <v>0</v>
      </c>
      <c r="CM85" s="409">
        <f>'TB-11'!N1039</f>
        <v>0</v>
      </c>
      <c r="CN85" s="410">
        <f t="shared" si="82"/>
        <v>0</v>
      </c>
      <c r="CO85" s="409">
        <f>'TB-11'!O1039</f>
        <v>0</v>
      </c>
      <c r="CP85" s="409">
        <f>'TB-11'!P1039</f>
        <v>0</v>
      </c>
      <c r="CQ85" s="410">
        <f t="shared" si="83"/>
        <v>0</v>
      </c>
      <c r="CR85" s="409">
        <f>'TB-11'!Q1039</f>
        <v>0</v>
      </c>
      <c r="CS85" s="409">
        <f>'TB-11'!R1039</f>
        <v>0</v>
      </c>
      <c r="CT85" s="410">
        <f t="shared" si="84"/>
        <v>0</v>
      </c>
      <c r="CU85" s="409">
        <f>'TB-11'!S1039</f>
        <v>0</v>
      </c>
      <c r="CV85" s="409">
        <f>'TB-11'!T1039</f>
        <v>0</v>
      </c>
      <c r="CW85" s="410">
        <f t="shared" si="85"/>
        <v>0</v>
      </c>
      <c r="CX85" s="428">
        <f t="shared" si="52"/>
        <v>0</v>
      </c>
      <c r="CY85" s="428">
        <f t="shared" si="52"/>
        <v>0</v>
      </c>
      <c r="CZ85" s="219">
        <f t="shared" si="86"/>
        <v>0</v>
      </c>
      <c r="DA85" s="429" t="e">
        <f>'TB-11'!D1040</f>
        <v>#N/A</v>
      </c>
      <c r="DB85" s="409">
        <f>'TB-11'!G1040</f>
        <v>0</v>
      </c>
      <c r="DC85" s="409">
        <f>'TB-11'!H1040</f>
        <v>0</v>
      </c>
      <c r="DD85" s="410">
        <f t="shared" si="87"/>
        <v>0</v>
      </c>
      <c r="DE85" s="409">
        <f>'TB-11'!I1040</f>
        <v>0</v>
      </c>
      <c r="DF85" s="409">
        <f>'TB-11'!J1040</f>
        <v>0</v>
      </c>
      <c r="DG85" s="412">
        <f t="shared" si="88"/>
        <v>0</v>
      </c>
      <c r="DH85" s="409">
        <f>'TB-11'!K1040</f>
        <v>0</v>
      </c>
      <c r="DI85" s="409">
        <f>'TB-11'!L1040</f>
        <v>0</v>
      </c>
      <c r="DJ85" s="410">
        <f t="shared" si="89"/>
        <v>0</v>
      </c>
      <c r="DK85" s="409">
        <f>'TB-11'!M1040</f>
        <v>0</v>
      </c>
      <c r="DL85" s="409">
        <f>'TB-11'!N1040</f>
        <v>0</v>
      </c>
      <c r="DM85" s="410">
        <f t="shared" si="90"/>
        <v>0</v>
      </c>
      <c r="DN85" s="409">
        <f>'TB-11'!O1040</f>
        <v>0</v>
      </c>
      <c r="DO85" s="409">
        <f>'TB-11'!P1040</f>
        <v>0</v>
      </c>
      <c r="DP85" s="410">
        <f t="shared" si="91"/>
        <v>0</v>
      </c>
      <c r="DQ85" s="409">
        <f>'TB-11'!Q1040</f>
        <v>0</v>
      </c>
      <c r="DR85" s="409">
        <f>'TB-11'!R1040</f>
        <v>0</v>
      </c>
      <c r="DS85" s="410">
        <f t="shared" si="92"/>
        <v>0</v>
      </c>
      <c r="DT85" s="409">
        <f>'TB-11'!S1040</f>
        <v>0</v>
      </c>
      <c r="DU85" s="409">
        <f>'TB-11'!T1040</f>
        <v>0</v>
      </c>
      <c r="DV85" s="410">
        <f t="shared" si="93"/>
        <v>0</v>
      </c>
      <c r="DW85" s="428">
        <f t="shared" si="53"/>
        <v>0</v>
      </c>
      <c r="DX85" s="428">
        <f t="shared" si="53"/>
        <v>0</v>
      </c>
      <c r="DY85" s="219">
        <f t="shared" si="94"/>
        <v>0</v>
      </c>
      <c r="DZ85" s="427" t="e">
        <f>'TB-11'!D1044</f>
        <v>#N/A</v>
      </c>
      <c r="EA85" s="409">
        <f>'TB-11'!G1044</f>
        <v>0</v>
      </c>
      <c r="EB85" s="409">
        <f>'TB-11'!H1044</f>
        <v>0</v>
      </c>
      <c r="EC85" s="412">
        <f t="shared" si="95"/>
        <v>0</v>
      </c>
      <c r="ED85" s="409">
        <f>'TB-11'!I1044</f>
        <v>0</v>
      </c>
      <c r="EE85" s="409">
        <f>'TB-11'!J1044</f>
        <v>0</v>
      </c>
      <c r="EF85" s="412">
        <f t="shared" si="96"/>
        <v>0</v>
      </c>
      <c r="EG85" s="409">
        <f>'TB-11'!K1044</f>
        <v>0</v>
      </c>
      <c r="EH85" s="409">
        <f>'TB-11'!L1044</f>
        <v>0</v>
      </c>
      <c r="EI85" s="410">
        <f t="shared" si="97"/>
        <v>0</v>
      </c>
      <c r="EJ85" s="409">
        <f>'TB-11'!M1044</f>
        <v>0</v>
      </c>
      <c r="EK85" s="409">
        <f>'TB-11'!N1044</f>
        <v>0</v>
      </c>
      <c r="EL85" s="410">
        <f t="shared" si="98"/>
        <v>0</v>
      </c>
      <c r="EM85" s="409">
        <f>'TB-11'!O1044</f>
        <v>0</v>
      </c>
      <c r="EN85" s="409">
        <f>'TB-11'!P1044</f>
        <v>0</v>
      </c>
      <c r="EO85" s="410">
        <f t="shared" si="99"/>
        <v>0</v>
      </c>
      <c r="EP85" s="409">
        <f>'TB-11'!Q1044</f>
        <v>0</v>
      </c>
      <c r="EQ85" s="409">
        <f>'TB-11'!R1044</f>
        <v>0</v>
      </c>
      <c r="ER85" s="410">
        <f t="shared" si="100"/>
        <v>0</v>
      </c>
      <c r="ES85" s="409">
        <f>'TB-11'!S1044</f>
        <v>0</v>
      </c>
      <c r="ET85" s="409">
        <f>'TB-11'!T1044</f>
        <v>0</v>
      </c>
      <c r="EU85" s="410">
        <f t="shared" si="101"/>
        <v>0</v>
      </c>
      <c r="EV85" s="428">
        <f t="shared" si="102"/>
        <v>0</v>
      </c>
      <c r="EW85" s="428">
        <f t="shared" si="103"/>
        <v>0</v>
      </c>
      <c r="EX85" s="219">
        <f t="shared" si="104"/>
        <v>0</v>
      </c>
      <c r="EY85" s="429" t="e">
        <f>'TB-11'!D1045</f>
        <v>#N/A</v>
      </c>
      <c r="EZ85" s="409">
        <f>'TB-11'!G1045</f>
        <v>0</v>
      </c>
      <c r="FA85" s="409">
        <f>'TB-11'!H1045</f>
        <v>0</v>
      </c>
      <c r="FB85" s="412">
        <f t="shared" si="105"/>
        <v>0</v>
      </c>
      <c r="FC85" s="409">
        <f>'TB-11'!I1045</f>
        <v>0</v>
      </c>
      <c r="FD85" s="409">
        <f>'TB-11'!J1045</f>
        <v>0</v>
      </c>
      <c r="FE85" s="412">
        <f t="shared" si="106"/>
        <v>0</v>
      </c>
      <c r="FF85" s="409">
        <f>'TB-11'!K1045</f>
        <v>0</v>
      </c>
      <c r="FG85" s="409">
        <f>'TB-11'!L1045</f>
        <v>0</v>
      </c>
      <c r="FH85" s="410">
        <f t="shared" si="107"/>
        <v>0</v>
      </c>
      <c r="FI85" s="409">
        <f>'TB-11'!M1045</f>
        <v>0</v>
      </c>
      <c r="FJ85" s="409">
        <f>'TB-11'!N1045</f>
        <v>0</v>
      </c>
      <c r="FK85" s="410">
        <f t="shared" si="108"/>
        <v>0</v>
      </c>
      <c r="FL85" s="409">
        <f>'TB-11'!O1045</f>
        <v>0</v>
      </c>
      <c r="FM85" s="409">
        <f>'TB-11'!P1045</f>
        <v>0</v>
      </c>
      <c r="FN85" s="410">
        <f t="shared" si="109"/>
        <v>0</v>
      </c>
      <c r="FO85" s="409">
        <f>'TB-11'!Q1045</f>
        <v>0</v>
      </c>
      <c r="FP85" s="409">
        <f>'TB-11'!R1045</f>
        <v>0</v>
      </c>
      <c r="FQ85" s="410">
        <f t="shared" si="110"/>
        <v>0</v>
      </c>
      <c r="FR85" s="409">
        <f>'TB-11'!S1045</f>
        <v>0</v>
      </c>
      <c r="FS85" s="409">
        <f>'TB-11'!T1045</f>
        <v>0</v>
      </c>
      <c r="FT85" s="410">
        <f t="shared" si="111"/>
        <v>0</v>
      </c>
      <c r="FU85" s="428">
        <f t="shared" si="112"/>
        <v>0</v>
      </c>
      <c r="FV85" s="428">
        <f t="shared" si="113"/>
        <v>0</v>
      </c>
      <c r="FW85" s="219">
        <f t="shared" si="114"/>
        <v>0</v>
      </c>
      <c r="FX85" s="429" t="e">
        <f>'TB-11'!D1046</f>
        <v>#N/A</v>
      </c>
      <c r="FY85" s="409">
        <f>'TB-11'!G1046</f>
        <v>0</v>
      </c>
      <c r="FZ85" s="409">
        <f>'TB-11'!H1046</f>
        <v>0</v>
      </c>
      <c r="GA85" s="412">
        <f t="shared" si="115"/>
        <v>0</v>
      </c>
      <c r="GB85" s="409">
        <f>'TB-11'!I1046</f>
        <v>0</v>
      </c>
      <c r="GC85" s="409">
        <f>'TB-11'!J1046</f>
        <v>0</v>
      </c>
      <c r="GD85" s="412">
        <f t="shared" si="116"/>
        <v>0</v>
      </c>
      <c r="GE85" s="409">
        <f>'TB-11'!K1046</f>
        <v>0</v>
      </c>
      <c r="GF85" s="409">
        <f>'TB-11'!L1046</f>
        <v>0</v>
      </c>
      <c r="GG85" s="410">
        <f t="shared" si="117"/>
        <v>0</v>
      </c>
      <c r="GH85" s="409">
        <f>'TB-11'!M1046</f>
        <v>0</v>
      </c>
      <c r="GI85" s="409">
        <f>'TB-11'!N1046</f>
        <v>0</v>
      </c>
      <c r="GJ85" s="410">
        <f t="shared" si="118"/>
        <v>0</v>
      </c>
      <c r="GK85" s="409">
        <f>'TB-11'!O1046</f>
        <v>0</v>
      </c>
      <c r="GL85" s="409">
        <f>'TB-11'!P1046</f>
        <v>0</v>
      </c>
      <c r="GM85" s="410">
        <f t="shared" si="119"/>
        <v>0</v>
      </c>
      <c r="GN85" s="409">
        <f>'TB-11'!Q1046</f>
        <v>0</v>
      </c>
      <c r="GO85" s="409">
        <f>'TB-11'!R1046</f>
        <v>0</v>
      </c>
      <c r="GP85" s="410">
        <f t="shared" si="120"/>
        <v>0</v>
      </c>
      <c r="GQ85" s="409">
        <f>'TB-11'!S1046</f>
        <v>0</v>
      </c>
      <c r="GR85" s="409">
        <f>'TB-11'!T1046</f>
        <v>0</v>
      </c>
      <c r="GS85" s="410">
        <f t="shared" si="121"/>
        <v>0</v>
      </c>
      <c r="GT85" s="428">
        <f t="shared" si="122"/>
        <v>0</v>
      </c>
      <c r="GU85" s="428">
        <f t="shared" si="123"/>
        <v>0</v>
      </c>
      <c r="GV85" s="219">
        <f t="shared" si="124"/>
        <v>0</v>
      </c>
      <c r="GW85" s="429" t="e">
        <f>'TB-11'!D1047</f>
        <v>#N/A</v>
      </c>
      <c r="GX85" s="409">
        <f>'TB-11'!G1047</f>
        <v>0</v>
      </c>
      <c r="GY85" s="409">
        <f>'TB-11'!H1047</f>
        <v>0</v>
      </c>
      <c r="GZ85" s="412">
        <f t="shared" si="125"/>
        <v>0</v>
      </c>
      <c r="HA85" s="409">
        <f>'TB-11'!I1047</f>
        <v>0</v>
      </c>
      <c r="HB85" s="409">
        <f>'TB-11'!J1047</f>
        <v>0</v>
      </c>
      <c r="HC85" s="412">
        <f t="shared" si="126"/>
        <v>0</v>
      </c>
      <c r="HD85" s="409">
        <f>'TB-11'!K1047</f>
        <v>0</v>
      </c>
      <c r="HE85" s="409">
        <f>'TB-11'!L1047</f>
        <v>0</v>
      </c>
      <c r="HF85" s="410">
        <f t="shared" si="127"/>
        <v>0</v>
      </c>
      <c r="HG85" s="409">
        <f>'TB-11'!M1047</f>
        <v>0</v>
      </c>
      <c r="HH85" s="409">
        <f>'TB-11'!N1047</f>
        <v>0</v>
      </c>
      <c r="HI85" s="410">
        <f t="shared" si="128"/>
        <v>0</v>
      </c>
      <c r="HJ85" s="409">
        <f>'TB-11'!O1047</f>
        <v>0</v>
      </c>
      <c r="HK85" s="409">
        <f>'TB-11'!P1047</f>
        <v>0</v>
      </c>
      <c r="HL85" s="410">
        <f t="shared" si="129"/>
        <v>0</v>
      </c>
      <c r="HM85" s="409">
        <f>'TB-11'!Q1047</f>
        <v>0</v>
      </c>
      <c r="HN85" s="409">
        <f>'TB-11'!R1047</f>
        <v>0</v>
      </c>
      <c r="HO85" s="410">
        <f t="shared" si="130"/>
        <v>0</v>
      </c>
      <c r="HP85" s="409">
        <f>'TB-11'!S1047</f>
        <v>0</v>
      </c>
      <c r="HQ85" s="409">
        <f>'TB-11'!T1047</f>
        <v>0</v>
      </c>
      <c r="HR85" s="410">
        <f t="shared" si="131"/>
        <v>0</v>
      </c>
      <c r="HS85" s="428">
        <f t="shared" si="132"/>
        <v>0</v>
      </c>
      <c r="HT85" s="428">
        <f t="shared" si="133"/>
        <v>0</v>
      </c>
      <c r="HU85" s="428">
        <f t="shared" si="134"/>
        <v>0</v>
      </c>
      <c r="HV85" s="429" t="e">
        <f>'TB-11'!D1048</f>
        <v>#N/A</v>
      </c>
      <c r="HW85" s="409">
        <f>'TB-11'!G1048</f>
        <v>0</v>
      </c>
      <c r="HX85" s="409">
        <f>'TB-11'!H1048</f>
        <v>0</v>
      </c>
      <c r="HY85" s="412">
        <f t="shared" si="135"/>
        <v>0</v>
      </c>
      <c r="HZ85" s="409">
        <f>'TB-11'!I1048</f>
        <v>0</v>
      </c>
      <c r="IA85" s="409">
        <f>'TB-11'!J1048</f>
        <v>0</v>
      </c>
      <c r="IB85" s="412">
        <f t="shared" si="136"/>
        <v>0</v>
      </c>
      <c r="IC85" s="409">
        <f>'TB-11'!K1048</f>
        <v>0</v>
      </c>
      <c r="ID85" s="409">
        <f>'TB-11'!L1048</f>
        <v>0</v>
      </c>
      <c r="IE85" s="410">
        <f t="shared" si="137"/>
        <v>0</v>
      </c>
      <c r="IF85" s="409">
        <f>'TB-11'!M1048</f>
        <v>0</v>
      </c>
      <c r="IG85" s="409">
        <f>'TB-11'!N1048</f>
        <v>0</v>
      </c>
      <c r="IH85" s="410">
        <f t="shared" si="138"/>
        <v>0</v>
      </c>
      <c r="II85" s="409">
        <f>'TB-11'!O1048</f>
        <v>0</v>
      </c>
      <c r="IJ85" s="409">
        <f>'TB-11'!P1048</f>
        <v>0</v>
      </c>
      <c r="IK85" s="410">
        <f t="shared" si="139"/>
        <v>0</v>
      </c>
      <c r="IL85" s="409">
        <f>'TB-11'!Q1048</f>
        <v>0</v>
      </c>
      <c r="IM85" s="409">
        <f>'TB-11'!R1048</f>
        <v>0</v>
      </c>
      <c r="IN85" s="410">
        <f t="shared" si="140"/>
        <v>0</v>
      </c>
      <c r="IO85" s="409">
        <f>'TB-11'!S1048</f>
        <v>0</v>
      </c>
      <c r="IP85" s="409">
        <f>'TB-11'!T1048</f>
        <v>0</v>
      </c>
      <c r="IQ85" s="410">
        <f t="shared" si="141"/>
        <v>0</v>
      </c>
      <c r="IR85" s="428">
        <f t="shared" si="142"/>
        <v>0</v>
      </c>
      <c r="IS85" s="428">
        <f t="shared" si="143"/>
        <v>0</v>
      </c>
      <c r="IT85" s="428">
        <f t="shared" si="54"/>
        <v>0</v>
      </c>
    </row>
    <row r="86" spans="1:256" s="194" customFormat="1" x14ac:dyDescent="0.25">
      <c r="A86" s="194">
        <v>17</v>
      </c>
      <c r="B86" s="166">
        <f>+Menu!$D$6</f>
        <v>0</v>
      </c>
      <c r="C86" s="214" t="str">
        <f>+Menu!$B25</f>
        <v/>
      </c>
      <c r="D86" s="215"/>
      <c r="E86" s="427" t="e">
        <f>'TB-11'!D1104</f>
        <v>#N/A</v>
      </c>
      <c r="F86" s="409">
        <f>'TB-11'!G1104</f>
        <v>0</v>
      </c>
      <c r="G86" s="409">
        <f>'TB-11'!H1104</f>
        <v>0</v>
      </c>
      <c r="H86" s="410">
        <f t="shared" si="55"/>
        <v>0</v>
      </c>
      <c r="I86" s="411">
        <f>'TB-11'!I1104</f>
        <v>0</v>
      </c>
      <c r="J86" s="411">
        <f>'TB-11'!J1104</f>
        <v>0</v>
      </c>
      <c r="K86" s="412">
        <f t="shared" si="56"/>
        <v>0</v>
      </c>
      <c r="L86" s="409">
        <f>'TB-11'!K1104</f>
        <v>0</v>
      </c>
      <c r="M86" s="409">
        <f>'TB-11'!L1104</f>
        <v>0</v>
      </c>
      <c r="N86" s="410">
        <f t="shared" si="57"/>
        <v>0</v>
      </c>
      <c r="O86" s="409">
        <f>'TB-11'!M1104</f>
        <v>0</v>
      </c>
      <c r="P86" s="409">
        <f>'TB-11'!N1104</f>
        <v>0</v>
      </c>
      <c r="Q86" s="410">
        <f t="shared" si="58"/>
        <v>0</v>
      </c>
      <c r="R86" s="409">
        <f>'TB-11'!O1104</f>
        <v>0</v>
      </c>
      <c r="S86" s="409">
        <f>'TB-11'!P1104</f>
        <v>0</v>
      </c>
      <c r="T86" s="410">
        <f t="shared" si="59"/>
        <v>0</v>
      </c>
      <c r="U86" s="409">
        <f>'TB-11'!Q1104</f>
        <v>0</v>
      </c>
      <c r="V86" s="409">
        <f>'TB-11'!R1104</f>
        <v>0</v>
      </c>
      <c r="W86" s="410">
        <f t="shared" si="60"/>
        <v>0</v>
      </c>
      <c r="X86" s="409">
        <f>'TB-11'!S1104</f>
        <v>0</v>
      </c>
      <c r="Y86" s="409">
        <f>'TB-11'!T1104</f>
        <v>0</v>
      </c>
      <c r="Z86" s="410">
        <f t="shared" si="61"/>
        <v>0</v>
      </c>
      <c r="AA86" s="428">
        <f t="shared" si="49"/>
        <v>0</v>
      </c>
      <c r="AB86" s="428">
        <f t="shared" si="49"/>
        <v>0</v>
      </c>
      <c r="AC86" s="219">
        <f t="shared" si="62"/>
        <v>0</v>
      </c>
      <c r="AD86" s="427" t="e">
        <f>'TB-11'!D1105</f>
        <v>#N/A</v>
      </c>
      <c r="AE86" s="409">
        <f>'TB-11'!G1105</f>
        <v>0</v>
      </c>
      <c r="AF86" s="409">
        <f>'TB-11'!H1105</f>
        <v>0</v>
      </c>
      <c r="AG86" s="410">
        <f t="shared" si="63"/>
        <v>0</v>
      </c>
      <c r="AH86" s="409">
        <f>'TB-11'!I1105</f>
        <v>0</v>
      </c>
      <c r="AI86" s="409">
        <f>'TB-11'!J1105</f>
        <v>0</v>
      </c>
      <c r="AJ86" s="412">
        <f t="shared" si="64"/>
        <v>0</v>
      </c>
      <c r="AK86" s="409">
        <f>'TB-11'!K1105</f>
        <v>0</v>
      </c>
      <c r="AL86" s="409">
        <f>'TB-11'!L1105</f>
        <v>0</v>
      </c>
      <c r="AM86" s="410">
        <f t="shared" si="65"/>
        <v>0</v>
      </c>
      <c r="AN86" s="409">
        <f>'TB-11'!M1105</f>
        <v>0</v>
      </c>
      <c r="AO86" s="409">
        <f>'TB-11'!N1105</f>
        <v>0</v>
      </c>
      <c r="AP86" s="410">
        <f t="shared" si="66"/>
        <v>0</v>
      </c>
      <c r="AQ86" s="409">
        <f>'TB-11'!O1105</f>
        <v>0</v>
      </c>
      <c r="AR86" s="409">
        <f>'TB-11'!P1105</f>
        <v>0</v>
      </c>
      <c r="AS86" s="410">
        <f t="shared" si="67"/>
        <v>0</v>
      </c>
      <c r="AT86" s="409">
        <f>'TB-11'!Q1105</f>
        <v>0</v>
      </c>
      <c r="AU86" s="409">
        <f>'TB-11'!R1105</f>
        <v>0</v>
      </c>
      <c r="AV86" s="410">
        <f t="shared" si="68"/>
        <v>0</v>
      </c>
      <c r="AW86" s="409">
        <f>'TB-11'!S1105</f>
        <v>0</v>
      </c>
      <c r="AX86" s="409">
        <f>'TB-11'!T1105</f>
        <v>0</v>
      </c>
      <c r="AY86" s="410">
        <f t="shared" si="69"/>
        <v>0</v>
      </c>
      <c r="AZ86" s="428">
        <f t="shared" si="50"/>
        <v>0</v>
      </c>
      <c r="BA86" s="428">
        <f t="shared" si="50"/>
        <v>0</v>
      </c>
      <c r="BB86" s="219">
        <f t="shared" si="70"/>
        <v>0</v>
      </c>
      <c r="BC86" s="429" t="e">
        <f>'TB-11'!D1106</f>
        <v>#N/A</v>
      </c>
      <c r="BD86" s="409">
        <f>'TB-11'!G1106</f>
        <v>0</v>
      </c>
      <c r="BE86" s="409">
        <f>'TB-11'!H1106</f>
        <v>0</v>
      </c>
      <c r="BF86" s="410">
        <f t="shared" si="71"/>
        <v>0</v>
      </c>
      <c r="BG86" s="409">
        <f>'TB-11'!I1106</f>
        <v>0</v>
      </c>
      <c r="BH86" s="409">
        <f>'TB-11'!J1106</f>
        <v>0</v>
      </c>
      <c r="BI86" s="412">
        <f t="shared" si="72"/>
        <v>0</v>
      </c>
      <c r="BJ86" s="409">
        <f>'TB-11'!K1106</f>
        <v>0</v>
      </c>
      <c r="BK86" s="409">
        <f>'TB-11'!L1106</f>
        <v>0</v>
      </c>
      <c r="BL86" s="410">
        <f t="shared" si="73"/>
        <v>0</v>
      </c>
      <c r="BM86" s="409">
        <f>'TB-11'!M1106</f>
        <v>0</v>
      </c>
      <c r="BN86" s="409">
        <f>'TB-11'!N1106</f>
        <v>0</v>
      </c>
      <c r="BO86" s="410">
        <f t="shared" si="74"/>
        <v>0</v>
      </c>
      <c r="BP86" s="409">
        <f>'TB-11'!O1106</f>
        <v>0</v>
      </c>
      <c r="BQ86" s="409">
        <f>'TB-11'!P1106</f>
        <v>0</v>
      </c>
      <c r="BR86" s="410">
        <f t="shared" si="75"/>
        <v>0</v>
      </c>
      <c r="BS86" s="409">
        <f>'TB-11'!Q1106</f>
        <v>0</v>
      </c>
      <c r="BT86" s="409">
        <f>'TB-11'!R1106</f>
        <v>0</v>
      </c>
      <c r="BU86" s="410">
        <f t="shared" si="76"/>
        <v>0</v>
      </c>
      <c r="BV86" s="409">
        <f>'TB-11'!S1106</f>
        <v>0</v>
      </c>
      <c r="BW86" s="409">
        <f>'TB-11'!T1106</f>
        <v>0</v>
      </c>
      <c r="BX86" s="410">
        <f t="shared" si="77"/>
        <v>0</v>
      </c>
      <c r="BY86" s="428">
        <f t="shared" si="51"/>
        <v>0</v>
      </c>
      <c r="BZ86" s="428">
        <f t="shared" si="51"/>
        <v>0</v>
      </c>
      <c r="CA86" s="219">
        <f t="shared" si="78"/>
        <v>0</v>
      </c>
      <c r="CB86" s="429" t="e">
        <f>'TB-11'!D1107</f>
        <v>#N/A</v>
      </c>
      <c r="CC86" s="409">
        <f>'TB-11'!G1107</f>
        <v>0</v>
      </c>
      <c r="CD86" s="409">
        <f>'TB-11'!H1107</f>
        <v>0</v>
      </c>
      <c r="CE86" s="410">
        <f t="shared" si="79"/>
        <v>0</v>
      </c>
      <c r="CF86" s="411">
        <f>'TB-11'!I1107</f>
        <v>0</v>
      </c>
      <c r="CG86" s="411">
        <f>'TB-11'!J1107</f>
        <v>0</v>
      </c>
      <c r="CH86" s="412">
        <f t="shared" si="80"/>
        <v>0</v>
      </c>
      <c r="CI86" s="409">
        <f>'TB-11'!K1107</f>
        <v>0</v>
      </c>
      <c r="CJ86" s="409">
        <f>'TB-11'!L1107</f>
        <v>0</v>
      </c>
      <c r="CK86" s="410">
        <f t="shared" si="81"/>
        <v>0</v>
      </c>
      <c r="CL86" s="409">
        <f>'TB-11'!M1107</f>
        <v>0</v>
      </c>
      <c r="CM86" s="409">
        <f>'TB-11'!N1107</f>
        <v>0</v>
      </c>
      <c r="CN86" s="410">
        <f t="shared" si="82"/>
        <v>0</v>
      </c>
      <c r="CO86" s="409">
        <f>'TB-11'!O1107</f>
        <v>0</v>
      </c>
      <c r="CP86" s="409">
        <f>'TB-11'!P1107</f>
        <v>0</v>
      </c>
      <c r="CQ86" s="410">
        <f t="shared" si="83"/>
        <v>0</v>
      </c>
      <c r="CR86" s="409">
        <f>'TB-11'!Q1107</f>
        <v>0</v>
      </c>
      <c r="CS86" s="409">
        <f>'TB-11'!R1107</f>
        <v>0</v>
      </c>
      <c r="CT86" s="410">
        <f t="shared" si="84"/>
        <v>0</v>
      </c>
      <c r="CU86" s="409">
        <f>'TB-11'!S1107</f>
        <v>0</v>
      </c>
      <c r="CV86" s="409">
        <f>'TB-11'!T1107</f>
        <v>0</v>
      </c>
      <c r="CW86" s="410">
        <f t="shared" si="85"/>
        <v>0</v>
      </c>
      <c r="CX86" s="428">
        <f t="shared" si="52"/>
        <v>0</v>
      </c>
      <c r="CY86" s="428">
        <f t="shared" si="52"/>
        <v>0</v>
      </c>
      <c r="CZ86" s="219">
        <f t="shared" si="86"/>
        <v>0</v>
      </c>
      <c r="DA86" s="429" t="e">
        <f>'TB-11'!D1108</f>
        <v>#N/A</v>
      </c>
      <c r="DB86" s="409">
        <f>'TB-11'!G1108</f>
        <v>0</v>
      </c>
      <c r="DC86" s="409">
        <f>'TB-11'!H1108</f>
        <v>0</v>
      </c>
      <c r="DD86" s="410">
        <f t="shared" si="87"/>
        <v>0</v>
      </c>
      <c r="DE86" s="409">
        <f>'TB-11'!I1108</f>
        <v>0</v>
      </c>
      <c r="DF86" s="409">
        <f>'TB-11'!J1108</f>
        <v>0</v>
      </c>
      <c r="DG86" s="412">
        <f t="shared" si="88"/>
        <v>0</v>
      </c>
      <c r="DH86" s="409">
        <f>'TB-11'!K1108</f>
        <v>0</v>
      </c>
      <c r="DI86" s="409">
        <f>'TB-11'!L1108</f>
        <v>0</v>
      </c>
      <c r="DJ86" s="410">
        <f t="shared" si="89"/>
        <v>0</v>
      </c>
      <c r="DK86" s="409">
        <f>'TB-11'!M1108</f>
        <v>0</v>
      </c>
      <c r="DL86" s="409">
        <f>'TB-11'!N1108</f>
        <v>0</v>
      </c>
      <c r="DM86" s="410">
        <f t="shared" si="90"/>
        <v>0</v>
      </c>
      <c r="DN86" s="409">
        <f>'TB-11'!O1108</f>
        <v>0</v>
      </c>
      <c r="DO86" s="409">
        <f>'TB-11'!P1108</f>
        <v>0</v>
      </c>
      <c r="DP86" s="410">
        <f t="shared" si="91"/>
        <v>0</v>
      </c>
      <c r="DQ86" s="409">
        <f>'TB-11'!Q1108</f>
        <v>0</v>
      </c>
      <c r="DR86" s="409">
        <f>'TB-11'!R1108</f>
        <v>0</v>
      </c>
      <c r="DS86" s="410">
        <f t="shared" si="92"/>
        <v>0</v>
      </c>
      <c r="DT86" s="409">
        <f>'TB-11'!S1108</f>
        <v>0</v>
      </c>
      <c r="DU86" s="409">
        <f>'TB-11'!T1108</f>
        <v>0</v>
      </c>
      <c r="DV86" s="410">
        <f t="shared" si="93"/>
        <v>0</v>
      </c>
      <c r="DW86" s="428">
        <f t="shared" si="53"/>
        <v>0</v>
      </c>
      <c r="DX86" s="428">
        <f t="shared" si="53"/>
        <v>0</v>
      </c>
      <c r="DY86" s="219">
        <f t="shared" si="94"/>
        <v>0</v>
      </c>
      <c r="DZ86" s="427" t="e">
        <f>'TB-11'!D1112</f>
        <v>#N/A</v>
      </c>
      <c r="EA86" s="409">
        <f>'TB-11'!G1112</f>
        <v>0</v>
      </c>
      <c r="EB86" s="409">
        <f>'TB-11'!H1112</f>
        <v>0</v>
      </c>
      <c r="EC86" s="412">
        <f t="shared" si="95"/>
        <v>0</v>
      </c>
      <c r="ED86" s="409">
        <f>'TB-11'!I1112</f>
        <v>0</v>
      </c>
      <c r="EE86" s="409">
        <f>'TB-11'!J1112</f>
        <v>0</v>
      </c>
      <c r="EF86" s="412">
        <f t="shared" si="96"/>
        <v>0</v>
      </c>
      <c r="EG86" s="409">
        <f>'TB-11'!K1112</f>
        <v>0</v>
      </c>
      <c r="EH86" s="409">
        <f>'TB-11'!L1112</f>
        <v>0</v>
      </c>
      <c r="EI86" s="410">
        <f t="shared" si="97"/>
        <v>0</v>
      </c>
      <c r="EJ86" s="409">
        <f>'TB-11'!M1112</f>
        <v>0</v>
      </c>
      <c r="EK86" s="409">
        <f>'TB-11'!N1112</f>
        <v>0</v>
      </c>
      <c r="EL86" s="410">
        <f t="shared" si="98"/>
        <v>0</v>
      </c>
      <c r="EM86" s="409">
        <f>'TB-11'!O1112</f>
        <v>0</v>
      </c>
      <c r="EN86" s="409">
        <f>'TB-11'!P1112</f>
        <v>0</v>
      </c>
      <c r="EO86" s="410">
        <f t="shared" si="99"/>
        <v>0</v>
      </c>
      <c r="EP86" s="409">
        <f>'TB-11'!Q1112</f>
        <v>0</v>
      </c>
      <c r="EQ86" s="409">
        <f>'TB-11'!R1112</f>
        <v>0</v>
      </c>
      <c r="ER86" s="410">
        <f t="shared" si="100"/>
        <v>0</v>
      </c>
      <c r="ES86" s="409">
        <f>'TB-11'!S1112</f>
        <v>0</v>
      </c>
      <c r="ET86" s="409">
        <f>'TB-11'!T1112</f>
        <v>0</v>
      </c>
      <c r="EU86" s="410">
        <f t="shared" si="101"/>
        <v>0</v>
      </c>
      <c r="EV86" s="428">
        <f t="shared" si="102"/>
        <v>0</v>
      </c>
      <c r="EW86" s="428">
        <f t="shared" si="103"/>
        <v>0</v>
      </c>
      <c r="EX86" s="219">
        <f t="shared" si="104"/>
        <v>0</v>
      </c>
      <c r="EY86" s="429" t="e">
        <f>'TB-11'!D1113</f>
        <v>#N/A</v>
      </c>
      <c r="EZ86" s="409">
        <f>'TB-11'!G1113</f>
        <v>0</v>
      </c>
      <c r="FA86" s="409">
        <f>'TB-11'!H1113</f>
        <v>0</v>
      </c>
      <c r="FB86" s="412">
        <f t="shared" si="105"/>
        <v>0</v>
      </c>
      <c r="FC86" s="409">
        <f>'TB-11'!I1113</f>
        <v>0</v>
      </c>
      <c r="FD86" s="409">
        <f>'TB-11'!J1113</f>
        <v>0</v>
      </c>
      <c r="FE86" s="412">
        <f t="shared" si="106"/>
        <v>0</v>
      </c>
      <c r="FF86" s="409">
        <f>'TB-11'!K1113</f>
        <v>0</v>
      </c>
      <c r="FG86" s="409">
        <f>'TB-11'!L1113</f>
        <v>0</v>
      </c>
      <c r="FH86" s="410">
        <f t="shared" si="107"/>
        <v>0</v>
      </c>
      <c r="FI86" s="409">
        <f>'TB-11'!M1113</f>
        <v>0</v>
      </c>
      <c r="FJ86" s="409">
        <f>'TB-11'!N1113</f>
        <v>0</v>
      </c>
      <c r="FK86" s="410">
        <f t="shared" si="108"/>
        <v>0</v>
      </c>
      <c r="FL86" s="409">
        <f>'TB-11'!O1113</f>
        <v>0</v>
      </c>
      <c r="FM86" s="409">
        <f>'TB-11'!P1113</f>
        <v>0</v>
      </c>
      <c r="FN86" s="410">
        <f t="shared" si="109"/>
        <v>0</v>
      </c>
      <c r="FO86" s="409">
        <f>'TB-11'!Q1113</f>
        <v>0</v>
      </c>
      <c r="FP86" s="409">
        <f>'TB-11'!R1113</f>
        <v>0</v>
      </c>
      <c r="FQ86" s="410">
        <f t="shared" si="110"/>
        <v>0</v>
      </c>
      <c r="FR86" s="409">
        <f>'TB-11'!S1113</f>
        <v>0</v>
      </c>
      <c r="FS86" s="409">
        <f>'TB-11'!T1113</f>
        <v>0</v>
      </c>
      <c r="FT86" s="410">
        <f t="shared" si="111"/>
        <v>0</v>
      </c>
      <c r="FU86" s="428">
        <f t="shared" si="112"/>
        <v>0</v>
      </c>
      <c r="FV86" s="428">
        <f t="shared" si="113"/>
        <v>0</v>
      </c>
      <c r="FW86" s="219">
        <f t="shared" si="114"/>
        <v>0</v>
      </c>
      <c r="FX86" s="429" t="e">
        <f>'TB-11'!D1114</f>
        <v>#N/A</v>
      </c>
      <c r="FY86" s="409">
        <f>'TB-11'!G1114</f>
        <v>0</v>
      </c>
      <c r="FZ86" s="409">
        <f>'TB-11'!H1114</f>
        <v>0</v>
      </c>
      <c r="GA86" s="412">
        <f t="shared" si="115"/>
        <v>0</v>
      </c>
      <c r="GB86" s="409">
        <f>'TB-11'!I1114</f>
        <v>0</v>
      </c>
      <c r="GC86" s="409">
        <f>'TB-11'!J1114</f>
        <v>0</v>
      </c>
      <c r="GD86" s="412">
        <f t="shared" si="116"/>
        <v>0</v>
      </c>
      <c r="GE86" s="409">
        <f>'TB-11'!K1114</f>
        <v>0</v>
      </c>
      <c r="GF86" s="409">
        <f>'TB-11'!L1114</f>
        <v>0</v>
      </c>
      <c r="GG86" s="410">
        <f t="shared" si="117"/>
        <v>0</v>
      </c>
      <c r="GH86" s="409">
        <f>'TB-11'!M1114</f>
        <v>0</v>
      </c>
      <c r="GI86" s="409">
        <f>'TB-11'!N1114</f>
        <v>0</v>
      </c>
      <c r="GJ86" s="410">
        <f t="shared" si="118"/>
        <v>0</v>
      </c>
      <c r="GK86" s="409">
        <f>'TB-11'!O1114</f>
        <v>0</v>
      </c>
      <c r="GL86" s="409">
        <f>'TB-11'!P1114</f>
        <v>0</v>
      </c>
      <c r="GM86" s="410">
        <f t="shared" si="119"/>
        <v>0</v>
      </c>
      <c r="GN86" s="409">
        <f>'TB-11'!Q1114</f>
        <v>0</v>
      </c>
      <c r="GO86" s="409">
        <f>'TB-11'!R1114</f>
        <v>0</v>
      </c>
      <c r="GP86" s="410">
        <f t="shared" si="120"/>
        <v>0</v>
      </c>
      <c r="GQ86" s="409">
        <f>'TB-11'!S1114</f>
        <v>0</v>
      </c>
      <c r="GR86" s="409">
        <f>'TB-11'!T1114</f>
        <v>0</v>
      </c>
      <c r="GS86" s="410">
        <f t="shared" si="121"/>
        <v>0</v>
      </c>
      <c r="GT86" s="428">
        <f t="shared" si="122"/>
        <v>0</v>
      </c>
      <c r="GU86" s="428">
        <f t="shared" si="123"/>
        <v>0</v>
      </c>
      <c r="GV86" s="219">
        <f t="shared" si="124"/>
        <v>0</v>
      </c>
      <c r="GW86" s="429" t="e">
        <f>'TB-11'!D1115</f>
        <v>#N/A</v>
      </c>
      <c r="GX86" s="409">
        <f>'TB-11'!G1115</f>
        <v>0</v>
      </c>
      <c r="GY86" s="409">
        <f>'TB-11'!H1115</f>
        <v>0</v>
      </c>
      <c r="GZ86" s="412">
        <f t="shared" si="125"/>
        <v>0</v>
      </c>
      <c r="HA86" s="409">
        <f>'TB-11'!I1115</f>
        <v>0</v>
      </c>
      <c r="HB86" s="409">
        <f>'TB-11'!J1115</f>
        <v>0</v>
      </c>
      <c r="HC86" s="412">
        <f t="shared" si="126"/>
        <v>0</v>
      </c>
      <c r="HD86" s="409">
        <f>'TB-11'!K1115</f>
        <v>0</v>
      </c>
      <c r="HE86" s="409">
        <f>'TB-11'!L1115</f>
        <v>0</v>
      </c>
      <c r="HF86" s="410">
        <f t="shared" si="127"/>
        <v>0</v>
      </c>
      <c r="HG86" s="409">
        <f>'TB-11'!M1115</f>
        <v>0</v>
      </c>
      <c r="HH86" s="409">
        <f>'TB-11'!N1115</f>
        <v>0</v>
      </c>
      <c r="HI86" s="410">
        <f t="shared" si="128"/>
        <v>0</v>
      </c>
      <c r="HJ86" s="409">
        <f>'TB-11'!O1115</f>
        <v>0</v>
      </c>
      <c r="HK86" s="409">
        <f>'TB-11'!P1115</f>
        <v>0</v>
      </c>
      <c r="HL86" s="410">
        <f t="shared" si="129"/>
        <v>0</v>
      </c>
      <c r="HM86" s="409">
        <f>'TB-11'!Q1115</f>
        <v>0</v>
      </c>
      <c r="HN86" s="409">
        <f>'TB-11'!R1115</f>
        <v>0</v>
      </c>
      <c r="HO86" s="410">
        <f t="shared" si="130"/>
        <v>0</v>
      </c>
      <c r="HP86" s="409">
        <f>'TB-11'!S1115</f>
        <v>0</v>
      </c>
      <c r="HQ86" s="409">
        <f>'TB-11'!T1115</f>
        <v>0</v>
      </c>
      <c r="HR86" s="410">
        <f t="shared" si="131"/>
        <v>0</v>
      </c>
      <c r="HS86" s="428">
        <f t="shared" si="132"/>
        <v>0</v>
      </c>
      <c r="HT86" s="428">
        <f t="shared" si="133"/>
        <v>0</v>
      </c>
      <c r="HU86" s="428">
        <f t="shared" si="134"/>
        <v>0</v>
      </c>
      <c r="HV86" s="429" t="e">
        <f>'TB-11'!D1116</f>
        <v>#N/A</v>
      </c>
      <c r="HW86" s="409">
        <f>'TB-11'!G1116</f>
        <v>0</v>
      </c>
      <c r="HX86" s="409">
        <f>'TB-11'!H1116</f>
        <v>0</v>
      </c>
      <c r="HY86" s="412">
        <f t="shared" si="135"/>
        <v>0</v>
      </c>
      <c r="HZ86" s="409">
        <f>'TB-11'!I1116</f>
        <v>0</v>
      </c>
      <c r="IA86" s="409">
        <f>'TB-11'!J1116</f>
        <v>0</v>
      </c>
      <c r="IB86" s="412">
        <f t="shared" si="136"/>
        <v>0</v>
      </c>
      <c r="IC86" s="409">
        <f>'TB-11'!K1116</f>
        <v>0</v>
      </c>
      <c r="ID86" s="409">
        <f>'TB-11'!L1116</f>
        <v>0</v>
      </c>
      <c r="IE86" s="410">
        <f t="shared" si="137"/>
        <v>0</v>
      </c>
      <c r="IF86" s="409">
        <f>'TB-11'!M1116</f>
        <v>0</v>
      </c>
      <c r="IG86" s="409">
        <f>'TB-11'!N1116</f>
        <v>0</v>
      </c>
      <c r="IH86" s="410">
        <f t="shared" si="138"/>
        <v>0</v>
      </c>
      <c r="II86" s="409">
        <f>'TB-11'!O1116</f>
        <v>0</v>
      </c>
      <c r="IJ86" s="409">
        <f>'TB-11'!P1116</f>
        <v>0</v>
      </c>
      <c r="IK86" s="410">
        <f t="shared" si="139"/>
        <v>0</v>
      </c>
      <c r="IL86" s="409">
        <f>'TB-11'!Q1116</f>
        <v>0</v>
      </c>
      <c r="IM86" s="409">
        <f>'TB-11'!R1116</f>
        <v>0</v>
      </c>
      <c r="IN86" s="410">
        <f t="shared" si="140"/>
        <v>0</v>
      </c>
      <c r="IO86" s="409">
        <f>'TB-11'!S1116</f>
        <v>0</v>
      </c>
      <c r="IP86" s="409">
        <f>'TB-11'!T1116</f>
        <v>0</v>
      </c>
      <c r="IQ86" s="410">
        <f t="shared" si="141"/>
        <v>0</v>
      </c>
      <c r="IR86" s="428">
        <f t="shared" si="142"/>
        <v>0</v>
      </c>
      <c r="IS86" s="428">
        <f t="shared" si="143"/>
        <v>0</v>
      </c>
      <c r="IT86" s="428">
        <f t="shared" si="54"/>
        <v>0</v>
      </c>
    </row>
    <row r="87" spans="1:256" s="194" customFormat="1" x14ac:dyDescent="0.25">
      <c r="A87" s="194">
        <v>18</v>
      </c>
      <c r="B87" s="166">
        <f>+Menu!$D$6</f>
        <v>0</v>
      </c>
      <c r="C87" s="214" t="str">
        <f>+Menu!$B26</f>
        <v/>
      </c>
      <c r="D87" s="215"/>
      <c r="E87" s="427" t="e">
        <f>'TB-11'!D1172</f>
        <v>#N/A</v>
      </c>
      <c r="F87" s="409">
        <f>'TB-11'!G1172</f>
        <v>0</v>
      </c>
      <c r="G87" s="409">
        <f>'TB-11'!H1172</f>
        <v>0</v>
      </c>
      <c r="H87" s="410">
        <f t="shared" si="55"/>
        <v>0</v>
      </c>
      <c r="I87" s="411">
        <f>'TB-11'!I1172</f>
        <v>0</v>
      </c>
      <c r="J87" s="411">
        <f>'TB-11'!J1172</f>
        <v>0</v>
      </c>
      <c r="K87" s="412">
        <f t="shared" si="56"/>
        <v>0</v>
      </c>
      <c r="L87" s="409">
        <f>'TB-11'!K1172</f>
        <v>0</v>
      </c>
      <c r="M87" s="409">
        <f>'TB-11'!L1172</f>
        <v>0</v>
      </c>
      <c r="N87" s="410">
        <f t="shared" si="57"/>
        <v>0</v>
      </c>
      <c r="O87" s="409">
        <f>'TB-11'!M1172</f>
        <v>0</v>
      </c>
      <c r="P87" s="409">
        <f>'TB-11'!N1172</f>
        <v>0</v>
      </c>
      <c r="Q87" s="410">
        <f t="shared" si="58"/>
        <v>0</v>
      </c>
      <c r="R87" s="409">
        <f>'TB-11'!O1172</f>
        <v>0</v>
      </c>
      <c r="S87" s="409">
        <f>'TB-11'!P1172</f>
        <v>0</v>
      </c>
      <c r="T87" s="410">
        <f t="shared" si="59"/>
        <v>0</v>
      </c>
      <c r="U87" s="409">
        <f>'TB-11'!Q1172</f>
        <v>0</v>
      </c>
      <c r="V87" s="409">
        <f>'TB-11'!R1172</f>
        <v>0</v>
      </c>
      <c r="W87" s="410">
        <f t="shared" si="60"/>
        <v>0</v>
      </c>
      <c r="X87" s="409">
        <f>'TB-11'!S1172</f>
        <v>0</v>
      </c>
      <c r="Y87" s="409">
        <f>'TB-11'!T1172</f>
        <v>0</v>
      </c>
      <c r="Z87" s="410">
        <f t="shared" si="61"/>
        <v>0</v>
      </c>
      <c r="AA87" s="428">
        <f t="shared" si="49"/>
        <v>0</v>
      </c>
      <c r="AB87" s="428">
        <f t="shared" si="49"/>
        <v>0</v>
      </c>
      <c r="AC87" s="219">
        <f t="shared" si="62"/>
        <v>0</v>
      </c>
      <c r="AD87" s="427" t="e">
        <f>'TB-11'!D1173</f>
        <v>#N/A</v>
      </c>
      <c r="AE87" s="409">
        <f>'TB-11'!G1173</f>
        <v>0</v>
      </c>
      <c r="AF87" s="409">
        <f>'TB-11'!H1173</f>
        <v>0</v>
      </c>
      <c r="AG87" s="410">
        <f t="shared" si="63"/>
        <v>0</v>
      </c>
      <c r="AH87" s="409">
        <f>'TB-11'!I1173</f>
        <v>0</v>
      </c>
      <c r="AI87" s="409">
        <f>'TB-11'!J1173</f>
        <v>0</v>
      </c>
      <c r="AJ87" s="412">
        <f t="shared" si="64"/>
        <v>0</v>
      </c>
      <c r="AK87" s="409">
        <f>'TB-11'!K1173</f>
        <v>0</v>
      </c>
      <c r="AL87" s="409">
        <f>'TB-11'!L1173</f>
        <v>0</v>
      </c>
      <c r="AM87" s="410">
        <f t="shared" si="65"/>
        <v>0</v>
      </c>
      <c r="AN87" s="409">
        <f>'TB-11'!M1173</f>
        <v>0</v>
      </c>
      <c r="AO87" s="409">
        <f>'TB-11'!N1173</f>
        <v>0</v>
      </c>
      <c r="AP87" s="410">
        <f t="shared" si="66"/>
        <v>0</v>
      </c>
      <c r="AQ87" s="409">
        <f>'TB-11'!O1173</f>
        <v>0</v>
      </c>
      <c r="AR87" s="409">
        <f>'TB-11'!P1173</f>
        <v>0</v>
      </c>
      <c r="AS87" s="410">
        <f t="shared" si="67"/>
        <v>0</v>
      </c>
      <c r="AT87" s="409">
        <f>'TB-11'!Q1173</f>
        <v>0</v>
      </c>
      <c r="AU87" s="409">
        <f>'TB-11'!R1173</f>
        <v>0</v>
      </c>
      <c r="AV87" s="410">
        <f t="shared" si="68"/>
        <v>0</v>
      </c>
      <c r="AW87" s="409">
        <f>'TB-11'!S1173</f>
        <v>0</v>
      </c>
      <c r="AX87" s="409">
        <f>'TB-11'!T1173</f>
        <v>0</v>
      </c>
      <c r="AY87" s="410">
        <f t="shared" si="69"/>
        <v>0</v>
      </c>
      <c r="AZ87" s="428">
        <f t="shared" si="50"/>
        <v>0</v>
      </c>
      <c r="BA87" s="428">
        <f t="shared" si="50"/>
        <v>0</v>
      </c>
      <c r="BB87" s="219">
        <f t="shared" si="70"/>
        <v>0</v>
      </c>
      <c r="BC87" s="429" t="e">
        <f>'TB-11'!D1174</f>
        <v>#N/A</v>
      </c>
      <c r="BD87" s="409">
        <f>'TB-11'!G1174</f>
        <v>0</v>
      </c>
      <c r="BE87" s="409">
        <f>'TB-11'!H1174</f>
        <v>0</v>
      </c>
      <c r="BF87" s="410">
        <f t="shared" si="71"/>
        <v>0</v>
      </c>
      <c r="BG87" s="409">
        <f>'TB-11'!I1174</f>
        <v>0</v>
      </c>
      <c r="BH87" s="409">
        <f>'TB-11'!J1174</f>
        <v>0</v>
      </c>
      <c r="BI87" s="412">
        <f t="shared" si="72"/>
        <v>0</v>
      </c>
      <c r="BJ87" s="409">
        <f>'TB-11'!K1174</f>
        <v>0</v>
      </c>
      <c r="BK87" s="409">
        <f>'TB-11'!L1174</f>
        <v>0</v>
      </c>
      <c r="BL87" s="410">
        <f t="shared" si="73"/>
        <v>0</v>
      </c>
      <c r="BM87" s="409">
        <f>'TB-11'!M1174</f>
        <v>0</v>
      </c>
      <c r="BN87" s="409">
        <f>'TB-11'!N1174</f>
        <v>0</v>
      </c>
      <c r="BO87" s="410">
        <f t="shared" si="74"/>
        <v>0</v>
      </c>
      <c r="BP87" s="409">
        <f>'TB-11'!O1174</f>
        <v>0</v>
      </c>
      <c r="BQ87" s="409">
        <f>'TB-11'!P1174</f>
        <v>0</v>
      </c>
      <c r="BR87" s="410">
        <f t="shared" si="75"/>
        <v>0</v>
      </c>
      <c r="BS87" s="409">
        <f>'TB-11'!Q1174</f>
        <v>0</v>
      </c>
      <c r="BT87" s="409">
        <f>'TB-11'!R1174</f>
        <v>0</v>
      </c>
      <c r="BU87" s="410">
        <f t="shared" si="76"/>
        <v>0</v>
      </c>
      <c r="BV87" s="409">
        <f>'TB-11'!S1174</f>
        <v>0</v>
      </c>
      <c r="BW87" s="409">
        <f>'TB-11'!T1174</f>
        <v>0</v>
      </c>
      <c r="BX87" s="410">
        <f t="shared" si="77"/>
        <v>0</v>
      </c>
      <c r="BY87" s="428">
        <f t="shared" si="51"/>
        <v>0</v>
      </c>
      <c r="BZ87" s="428">
        <f t="shared" si="51"/>
        <v>0</v>
      </c>
      <c r="CA87" s="219">
        <f t="shared" si="78"/>
        <v>0</v>
      </c>
      <c r="CB87" s="429" t="e">
        <f>'TB-11'!D1175</f>
        <v>#N/A</v>
      </c>
      <c r="CC87" s="409">
        <f>'TB-11'!G1175</f>
        <v>0</v>
      </c>
      <c r="CD87" s="409">
        <f>'TB-11'!H1175</f>
        <v>0</v>
      </c>
      <c r="CE87" s="410">
        <f t="shared" si="79"/>
        <v>0</v>
      </c>
      <c r="CF87" s="411">
        <f>'TB-11'!I1175</f>
        <v>0</v>
      </c>
      <c r="CG87" s="411">
        <f>'TB-11'!J1175</f>
        <v>0</v>
      </c>
      <c r="CH87" s="412">
        <f t="shared" si="80"/>
        <v>0</v>
      </c>
      <c r="CI87" s="409">
        <f>'TB-11'!K1175</f>
        <v>0</v>
      </c>
      <c r="CJ87" s="409">
        <f>'TB-11'!L1175</f>
        <v>0</v>
      </c>
      <c r="CK87" s="410">
        <f t="shared" si="81"/>
        <v>0</v>
      </c>
      <c r="CL87" s="409">
        <f>'TB-11'!M1175</f>
        <v>0</v>
      </c>
      <c r="CM87" s="409">
        <f>'TB-11'!N1175</f>
        <v>0</v>
      </c>
      <c r="CN87" s="410">
        <f t="shared" si="82"/>
        <v>0</v>
      </c>
      <c r="CO87" s="409">
        <f>'TB-11'!O1175</f>
        <v>0</v>
      </c>
      <c r="CP87" s="409">
        <f>'TB-11'!P1175</f>
        <v>0</v>
      </c>
      <c r="CQ87" s="410">
        <f t="shared" si="83"/>
        <v>0</v>
      </c>
      <c r="CR87" s="409">
        <f>'TB-11'!Q1175</f>
        <v>0</v>
      </c>
      <c r="CS87" s="409">
        <f>'TB-11'!R1175</f>
        <v>0</v>
      </c>
      <c r="CT87" s="410">
        <f t="shared" si="84"/>
        <v>0</v>
      </c>
      <c r="CU87" s="409">
        <f>'TB-11'!S1175</f>
        <v>0</v>
      </c>
      <c r="CV87" s="409">
        <f>'TB-11'!T1175</f>
        <v>0</v>
      </c>
      <c r="CW87" s="410">
        <f t="shared" si="85"/>
        <v>0</v>
      </c>
      <c r="CX87" s="428">
        <f t="shared" si="52"/>
        <v>0</v>
      </c>
      <c r="CY87" s="428">
        <f t="shared" si="52"/>
        <v>0</v>
      </c>
      <c r="CZ87" s="219">
        <f t="shared" si="86"/>
        <v>0</v>
      </c>
      <c r="DA87" s="429" t="e">
        <f>'TB-11'!D1176</f>
        <v>#N/A</v>
      </c>
      <c r="DB87" s="409">
        <f>'TB-11'!G1176</f>
        <v>0</v>
      </c>
      <c r="DC87" s="409">
        <f>'TB-11'!H1176</f>
        <v>0</v>
      </c>
      <c r="DD87" s="410">
        <f t="shared" si="87"/>
        <v>0</v>
      </c>
      <c r="DE87" s="409">
        <f>'TB-11'!I1176</f>
        <v>0</v>
      </c>
      <c r="DF87" s="409">
        <f>'TB-11'!J1176</f>
        <v>0</v>
      </c>
      <c r="DG87" s="412">
        <f t="shared" si="88"/>
        <v>0</v>
      </c>
      <c r="DH87" s="409">
        <f>'TB-11'!K1176</f>
        <v>0</v>
      </c>
      <c r="DI87" s="409">
        <f>'TB-11'!L1176</f>
        <v>0</v>
      </c>
      <c r="DJ87" s="410">
        <f t="shared" si="89"/>
        <v>0</v>
      </c>
      <c r="DK87" s="409">
        <f>'TB-11'!M1176</f>
        <v>0</v>
      </c>
      <c r="DL87" s="409">
        <f>'TB-11'!N1176</f>
        <v>0</v>
      </c>
      <c r="DM87" s="410">
        <f t="shared" si="90"/>
        <v>0</v>
      </c>
      <c r="DN87" s="409">
        <f>'TB-11'!O1176</f>
        <v>0</v>
      </c>
      <c r="DO87" s="409">
        <f>'TB-11'!P1176</f>
        <v>0</v>
      </c>
      <c r="DP87" s="410">
        <f t="shared" si="91"/>
        <v>0</v>
      </c>
      <c r="DQ87" s="409">
        <f>'TB-11'!Q1176</f>
        <v>0</v>
      </c>
      <c r="DR87" s="409">
        <f>'TB-11'!R1176</f>
        <v>0</v>
      </c>
      <c r="DS87" s="410">
        <f t="shared" si="92"/>
        <v>0</v>
      </c>
      <c r="DT87" s="409">
        <f>'TB-11'!S1176</f>
        <v>0</v>
      </c>
      <c r="DU87" s="409">
        <f>'TB-11'!T1176</f>
        <v>0</v>
      </c>
      <c r="DV87" s="410">
        <f t="shared" si="93"/>
        <v>0</v>
      </c>
      <c r="DW87" s="428">
        <f t="shared" si="53"/>
        <v>0</v>
      </c>
      <c r="DX87" s="428">
        <f t="shared" si="53"/>
        <v>0</v>
      </c>
      <c r="DY87" s="219">
        <f t="shared" si="94"/>
        <v>0</v>
      </c>
      <c r="DZ87" s="427" t="e">
        <f>'TB-11'!D1180</f>
        <v>#N/A</v>
      </c>
      <c r="EA87" s="409">
        <f>'TB-11'!G1180</f>
        <v>0</v>
      </c>
      <c r="EB87" s="409">
        <f>'TB-11'!H1180</f>
        <v>0</v>
      </c>
      <c r="EC87" s="412">
        <f t="shared" si="95"/>
        <v>0</v>
      </c>
      <c r="ED87" s="409">
        <f>'TB-11'!I1180</f>
        <v>0</v>
      </c>
      <c r="EE87" s="409">
        <f>'TB-11'!J1180</f>
        <v>0</v>
      </c>
      <c r="EF87" s="412">
        <f t="shared" si="96"/>
        <v>0</v>
      </c>
      <c r="EG87" s="409">
        <f>'TB-11'!K1180</f>
        <v>0</v>
      </c>
      <c r="EH87" s="409">
        <f>'TB-11'!L1180</f>
        <v>0</v>
      </c>
      <c r="EI87" s="410">
        <f t="shared" si="97"/>
        <v>0</v>
      </c>
      <c r="EJ87" s="409">
        <f>'TB-11'!M1180</f>
        <v>0</v>
      </c>
      <c r="EK87" s="409">
        <f>'TB-11'!N1180</f>
        <v>0</v>
      </c>
      <c r="EL87" s="410">
        <f t="shared" si="98"/>
        <v>0</v>
      </c>
      <c r="EM87" s="409">
        <f>'TB-11'!O1180</f>
        <v>0</v>
      </c>
      <c r="EN87" s="409">
        <f>'TB-11'!P1180</f>
        <v>0</v>
      </c>
      <c r="EO87" s="410">
        <f t="shared" si="99"/>
        <v>0</v>
      </c>
      <c r="EP87" s="409">
        <f>'TB-11'!Q1180</f>
        <v>0</v>
      </c>
      <c r="EQ87" s="409">
        <f>'TB-11'!R1180</f>
        <v>0</v>
      </c>
      <c r="ER87" s="410">
        <f t="shared" si="100"/>
        <v>0</v>
      </c>
      <c r="ES87" s="409">
        <f>'TB-11'!S1180</f>
        <v>0</v>
      </c>
      <c r="ET87" s="409">
        <f>'TB-11'!T1180</f>
        <v>0</v>
      </c>
      <c r="EU87" s="410">
        <f t="shared" si="101"/>
        <v>0</v>
      </c>
      <c r="EV87" s="428">
        <f t="shared" si="102"/>
        <v>0</v>
      </c>
      <c r="EW87" s="428">
        <f t="shared" si="103"/>
        <v>0</v>
      </c>
      <c r="EX87" s="219">
        <f t="shared" si="104"/>
        <v>0</v>
      </c>
      <c r="EY87" s="429" t="e">
        <f>'TB-11'!D1181</f>
        <v>#N/A</v>
      </c>
      <c r="EZ87" s="409">
        <f>'TB-11'!G1181</f>
        <v>0</v>
      </c>
      <c r="FA87" s="409">
        <f>'TB-11'!H1181</f>
        <v>0</v>
      </c>
      <c r="FB87" s="412">
        <f t="shared" si="105"/>
        <v>0</v>
      </c>
      <c r="FC87" s="409">
        <f>'TB-11'!I1181</f>
        <v>0</v>
      </c>
      <c r="FD87" s="409">
        <f>'TB-11'!J1181</f>
        <v>0</v>
      </c>
      <c r="FE87" s="412">
        <f t="shared" si="106"/>
        <v>0</v>
      </c>
      <c r="FF87" s="409">
        <f>'TB-11'!K1181</f>
        <v>0</v>
      </c>
      <c r="FG87" s="409">
        <f>'TB-11'!L1181</f>
        <v>0</v>
      </c>
      <c r="FH87" s="410">
        <f t="shared" si="107"/>
        <v>0</v>
      </c>
      <c r="FI87" s="409">
        <f>'TB-11'!M1181</f>
        <v>0</v>
      </c>
      <c r="FJ87" s="409">
        <f>'TB-11'!N1181</f>
        <v>0</v>
      </c>
      <c r="FK87" s="410">
        <f t="shared" si="108"/>
        <v>0</v>
      </c>
      <c r="FL87" s="409">
        <f>'TB-11'!O1181</f>
        <v>0</v>
      </c>
      <c r="FM87" s="409">
        <f>'TB-11'!P1181</f>
        <v>0</v>
      </c>
      <c r="FN87" s="410">
        <f t="shared" si="109"/>
        <v>0</v>
      </c>
      <c r="FO87" s="409">
        <f>'TB-11'!Q1181</f>
        <v>0</v>
      </c>
      <c r="FP87" s="409">
        <f>'TB-11'!R1181</f>
        <v>0</v>
      </c>
      <c r="FQ87" s="410">
        <f t="shared" si="110"/>
        <v>0</v>
      </c>
      <c r="FR87" s="409">
        <f>'TB-11'!S1181</f>
        <v>0</v>
      </c>
      <c r="FS87" s="409">
        <f>'TB-11'!T1181</f>
        <v>0</v>
      </c>
      <c r="FT87" s="410">
        <f t="shared" si="111"/>
        <v>0</v>
      </c>
      <c r="FU87" s="428">
        <f t="shared" si="112"/>
        <v>0</v>
      </c>
      <c r="FV87" s="428">
        <f t="shared" si="113"/>
        <v>0</v>
      </c>
      <c r="FW87" s="219">
        <f t="shared" si="114"/>
        <v>0</v>
      </c>
      <c r="FX87" s="429" t="e">
        <f>'TB-11'!D1182</f>
        <v>#N/A</v>
      </c>
      <c r="FY87" s="409">
        <f>'TB-11'!G1182</f>
        <v>0</v>
      </c>
      <c r="FZ87" s="409">
        <f>'TB-11'!H1182</f>
        <v>0</v>
      </c>
      <c r="GA87" s="412">
        <f t="shared" si="115"/>
        <v>0</v>
      </c>
      <c r="GB87" s="409">
        <f>'TB-11'!I1182</f>
        <v>0</v>
      </c>
      <c r="GC87" s="409">
        <f>'TB-11'!J1182</f>
        <v>0</v>
      </c>
      <c r="GD87" s="412">
        <f t="shared" si="116"/>
        <v>0</v>
      </c>
      <c r="GE87" s="409">
        <f>'TB-11'!K1182</f>
        <v>0</v>
      </c>
      <c r="GF87" s="409">
        <f>'TB-11'!L1182</f>
        <v>0</v>
      </c>
      <c r="GG87" s="410">
        <f t="shared" si="117"/>
        <v>0</v>
      </c>
      <c r="GH87" s="409">
        <f>'TB-11'!M1182</f>
        <v>0</v>
      </c>
      <c r="GI87" s="409">
        <f>'TB-11'!N1182</f>
        <v>0</v>
      </c>
      <c r="GJ87" s="410">
        <f t="shared" si="118"/>
        <v>0</v>
      </c>
      <c r="GK87" s="409">
        <f>'TB-11'!O1182</f>
        <v>0</v>
      </c>
      <c r="GL87" s="409">
        <f>'TB-11'!P1182</f>
        <v>0</v>
      </c>
      <c r="GM87" s="410">
        <f t="shared" si="119"/>
        <v>0</v>
      </c>
      <c r="GN87" s="409">
        <f>'TB-11'!Q1182</f>
        <v>0</v>
      </c>
      <c r="GO87" s="409">
        <f>'TB-11'!R1182</f>
        <v>0</v>
      </c>
      <c r="GP87" s="410">
        <f t="shared" si="120"/>
        <v>0</v>
      </c>
      <c r="GQ87" s="409">
        <f>'TB-11'!S1182</f>
        <v>0</v>
      </c>
      <c r="GR87" s="409">
        <f>'TB-11'!T1182</f>
        <v>0</v>
      </c>
      <c r="GS87" s="410">
        <f t="shared" si="121"/>
        <v>0</v>
      </c>
      <c r="GT87" s="428">
        <f t="shared" si="122"/>
        <v>0</v>
      </c>
      <c r="GU87" s="428">
        <f t="shared" si="123"/>
        <v>0</v>
      </c>
      <c r="GV87" s="219">
        <f t="shared" si="124"/>
        <v>0</v>
      </c>
      <c r="GW87" s="429" t="e">
        <f>'TB-11'!D1183</f>
        <v>#N/A</v>
      </c>
      <c r="GX87" s="409">
        <f>'TB-11'!G1183</f>
        <v>0</v>
      </c>
      <c r="GY87" s="409">
        <f>'TB-11'!H1183</f>
        <v>0</v>
      </c>
      <c r="GZ87" s="412">
        <f t="shared" si="125"/>
        <v>0</v>
      </c>
      <c r="HA87" s="409">
        <f>'TB-11'!I1183</f>
        <v>0</v>
      </c>
      <c r="HB87" s="409">
        <f>'TB-11'!J1183</f>
        <v>0</v>
      </c>
      <c r="HC87" s="412">
        <f t="shared" si="126"/>
        <v>0</v>
      </c>
      <c r="HD87" s="409">
        <f>'TB-11'!K1183</f>
        <v>0</v>
      </c>
      <c r="HE87" s="409">
        <f>'TB-11'!L1183</f>
        <v>0</v>
      </c>
      <c r="HF87" s="410">
        <f t="shared" si="127"/>
        <v>0</v>
      </c>
      <c r="HG87" s="409">
        <f>'TB-11'!M1183</f>
        <v>0</v>
      </c>
      <c r="HH87" s="409">
        <f>'TB-11'!N1183</f>
        <v>0</v>
      </c>
      <c r="HI87" s="410">
        <f t="shared" si="128"/>
        <v>0</v>
      </c>
      <c r="HJ87" s="409">
        <f>'TB-11'!O1183</f>
        <v>0</v>
      </c>
      <c r="HK87" s="409">
        <f>'TB-11'!P1183</f>
        <v>0</v>
      </c>
      <c r="HL87" s="410">
        <f t="shared" si="129"/>
        <v>0</v>
      </c>
      <c r="HM87" s="409">
        <f>'TB-11'!Q1183</f>
        <v>0</v>
      </c>
      <c r="HN87" s="409">
        <f>'TB-11'!R1183</f>
        <v>0</v>
      </c>
      <c r="HO87" s="410">
        <f t="shared" si="130"/>
        <v>0</v>
      </c>
      <c r="HP87" s="409">
        <f>'TB-11'!S1183</f>
        <v>0</v>
      </c>
      <c r="HQ87" s="409">
        <f>'TB-11'!T1183</f>
        <v>0</v>
      </c>
      <c r="HR87" s="410">
        <f t="shared" si="131"/>
        <v>0</v>
      </c>
      <c r="HS87" s="428">
        <f t="shared" si="132"/>
        <v>0</v>
      </c>
      <c r="HT87" s="428">
        <f t="shared" si="133"/>
        <v>0</v>
      </c>
      <c r="HU87" s="428">
        <f t="shared" si="134"/>
        <v>0</v>
      </c>
      <c r="HV87" s="429" t="e">
        <f>'TB-11'!D1184</f>
        <v>#N/A</v>
      </c>
      <c r="HW87" s="409">
        <f>'TB-11'!G1184</f>
        <v>0</v>
      </c>
      <c r="HX87" s="409">
        <f>'TB-11'!H1184</f>
        <v>0</v>
      </c>
      <c r="HY87" s="412">
        <f t="shared" si="135"/>
        <v>0</v>
      </c>
      <c r="HZ87" s="409">
        <f>'TB-11'!I1184</f>
        <v>0</v>
      </c>
      <c r="IA87" s="409">
        <f>'TB-11'!J1184</f>
        <v>0</v>
      </c>
      <c r="IB87" s="412">
        <f t="shared" si="136"/>
        <v>0</v>
      </c>
      <c r="IC87" s="409">
        <f>'TB-11'!K1184</f>
        <v>0</v>
      </c>
      <c r="ID87" s="409">
        <f>'TB-11'!L1184</f>
        <v>0</v>
      </c>
      <c r="IE87" s="410">
        <f t="shared" si="137"/>
        <v>0</v>
      </c>
      <c r="IF87" s="409">
        <f>'TB-11'!M1184</f>
        <v>0</v>
      </c>
      <c r="IG87" s="409">
        <f>'TB-11'!N1184</f>
        <v>0</v>
      </c>
      <c r="IH87" s="410">
        <f t="shared" si="138"/>
        <v>0</v>
      </c>
      <c r="II87" s="409">
        <f>'TB-11'!O1184</f>
        <v>0</v>
      </c>
      <c r="IJ87" s="409">
        <f>'TB-11'!P1184</f>
        <v>0</v>
      </c>
      <c r="IK87" s="410">
        <f t="shared" si="139"/>
        <v>0</v>
      </c>
      <c r="IL87" s="409">
        <f>'TB-11'!Q1184</f>
        <v>0</v>
      </c>
      <c r="IM87" s="409">
        <f>'TB-11'!R1184</f>
        <v>0</v>
      </c>
      <c r="IN87" s="410">
        <f t="shared" si="140"/>
        <v>0</v>
      </c>
      <c r="IO87" s="409">
        <f>'TB-11'!S1184</f>
        <v>0</v>
      </c>
      <c r="IP87" s="409">
        <f>'TB-11'!T1184</f>
        <v>0</v>
      </c>
      <c r="IQ87" s="410">
        <f t="shared" si="141"/>
        <v>0</v>
      </c>
      <c r="IR87" s="428">
        <f t="shared" si="142"/>
        <v>0</v>
      </c>
      <c r="IS87" s="428">
        <f t="shared" si="143"/>
        <v>0</v>
      </c>
      <c r="IT87" s="428">
        <f t="shared" si="54"/>
        <v>0</v>
      </c>
    </row>
    <row r="88" spans="1:256" s="194" customFormat="1" x14ac:dyDescent="0.25">
      <c r="A88" s="194">
        <v>19</v>
      </c>
      <c r="B88" s="166">
        <f>+Menu!$D$6</f>
        <v>0</v>
      </c>
      <c r="C88" s="214" t="str">
        <f>+Menu!$B27</f>
        <v/>
      </c>
      <c r="D88" s="215"/>
      <c r="E88" s="427" t="e">
        <f>'TB-11'!D1240</f>
        <v>#N/A</v>
      </c>
      <c r="F88" s="409">
        <f>'TB-11'!G1240</f>
        <v>0</v>
      </c>
      <c r="G88" s="409">
        <f>'TB-11'!H1240</f>
        <v>0</v>
      </c>
      <c r="H88" s="410">
        <f t="shared" si="55"/>
        <v>0</v>
      </c>
      <c r="I88" s="411">
        <f>'TB-11'!I1240</f>
        <v>0</v>
      </c>
      <c r="J88" s="411">
        <f>'TB-11'!J1240</f>
        <v>0</v>
      </c>
      <c r="K88" s="412">
        <f t="shared" si="56"/>
        <v>0</v>
      </c>
      <c r="L88" s="409">
        <f>'TB-11'!K1240</f>
        <v>0</v>
      </c>
      <c r="M88" s="409">
        <f>'TB-11'!L1240</f>
        <v>0</v>
      </c>
      <c r="N88" s="410">
        <f t="shared" si="57"/>
        <v>0</v>
      </c>
      <c r="O88" s="409">
        <f>'TB-11'!M1240</f>
        <v>0</v>
      </c>
      <c r="P88" s="409">
        <f>'TB-11'!N1240</f>
        <v>0</v>
      </c>
      <c r="Q88" s="410">
        <f t="shared" si="58"/>
        <v>0</v>
      </c>
      <c r="R88" s="409">
        <f>'TB-11'!O1240</f>
        <v>0</v>
      </c>
      <c r="S88" s="409">
        <f>'TB-11'!P1240</f>
        <v>0</v>
      </c>
      <c r="T88" s="410">
        <f t="shared" si="59"/>
        <v>0</v>
      </c>
      <c r="U88" s="409">
        <f>'TB-11'!Q1240</f>
        <v>0</v>
      </c>
      <c r="V88" s="409">
        <f>'TB-11'!R1240</f>
        <v>0</v>
      </c>
      <c r="W88" s="410">
        <f t="shared" si="60"/>
        <v>0</v>
      </c>
      <c r="X88" s="409">
        <f>'TB-11'!S1240</f>
        <v>0</v>
      </c>
      <c r="Y88" s="409">
        <f>'TB-11'!T1240</f>
        <v>0</v>
      </c>
      <c r="Z88" s="410">
        <f t="shared" si="61"/>
        <v>0</v>
      </c>
      <c r="AA88" s="428">
        <f t="shared" si="49"/>
        <v>0</v>
      </c>
      <c r="AB88" s="428">
        <f t="shared" si="49"/>
        <v>0</v>
      </c>
      <c r="AC88" s="219">
        <f t="shared" si="62"/>
        <v>0</v>
      </c>
      <c r="AD88" s="427" t="e">
        <f>'TB-11'!D1241</f>
        <v>#N/A</v>
      </c>
      <c r="AE88" s="409">
        <f>'TB-11'!G1241</f>
        <v>0</v>
      </c>
      <c r="AF88" s="409">
        <f>'TB-11'!H1241</f>
        <v>0</v>
      </c>
      <c r="AG88" s="410">
        <f t="shared" si="63"/>
        <v>0</v>
      </c>
      <c r="AH88" s="409">
        <f>'TB-11'!I1241</f>
        <v>0</v>
      </c>
      <c r="AI88" s="409">
        <f>'TB-11'!J1241</f>
        <v>0</v>
      </c>
      <c r="AJ88" s="412">
        <f t="shared" si="64"/>
        <v>0</v>
      </c>
      <c r="AK88" s="409">
        <f>'TB-11'!K1241</f>
        <v>0</v>
      </c>
      <c r="AL88" s="409">
        <f>'TB-11'!L1241</f>
        <v>0</v>
      </c>
      <c r="AM88" s="410">
        <f t="shared" si="65"/>
        <v>0</v>
      </c>
      <c r="AN88" s="409">
        <f>'TB-11'!M1241</f>
        <v>0</v>
      </c>
      <c r="AO88" s="409">
        <f>'TB-11'!N1241</f>
        <v>0</v>
      </c>
      <c r="AP88" s="410">
        <f t="shared" si="66"/>
        <v>0</v>
      </c>
      <c r="AQ88" s="409">
        <f>'TB-11'!O1241</f>
        <v>0</v>
      </c>
      <c r="AR88" s="409">
        <f>'TB-11'!P1241</f>
        <v>0</v>
      </c>
      <c r="AS88" s="410">
        <f t="shared" si="67"/>
        <v>0</v>
      </c>
      <c r="AT88" s="409">
        <f>'TB-11'!Q1241</f>
        <v>0</v>
      </c>
      <c r="AU88" s="409">
        <f>'TB-11'!R1241</f>
        <v>0</v>
      </c>
      <c r="AV88" s="410">
        <f t="shared" si="68"/>
        <v>0</v>
      </c>
      <c r="AW88" s="409">
        <f>'TB-11'!S1241</f>
        <v>0</v>
      </c>
      <c r="AX88" s="409">
        <f>'TB-11'!T1241</f>
        <v>0</v>
      </c>
      <c r="AY88" s="410">
        <f t="shared" si="69"/>
        <v>0</v>
      </c>
      <c r="AZ88" s="428">
        <f t="shared" si="50"/>
        <v>0</v>
      </c>
      <c r="BA88" s="428">
        <f t="shared" si="50"/>
        <v>0</v>
      </c>
      <c r="BB88" s="219">
        <f t="shared" si="70"/>
        <v>0</v>
      </c>
      <c r="BC88" s="429" t="e">
        <f>'TB-11'!D1242</f>
        <v>#N/A</v>
      </c>
      <c r="BD88" s="409">
        <f>'TB-11'!G1242</f>
        <v>0</v>
      </c>
      <c r="BE88" s="409">
        <f>'TB-11'!H1242</f>
        <v>0</v>
      </c>
      <c r="BF88" s="410">
        <f t="shared" si="71"/>
        <v>0</v>
      </c>
      <c r="BG88" s="409">
        <f>'TB-11'!I1242</f>
        <v>0</v>
      </c>
      <c r="BH88" s="409">
        <f>'TB-11'!J1242</f>
        <v>0</v>
      </c>
      <c r="BI88" s="412">
        <f t="shared" si="72"/>
        <v>0</v>
      </c>
      <c r="BJ88" s="409">
        <f>'TB-11'!K1242</f>
        <v>0</v>
      </c>
      <c r="BK88" s="409">
        <f>'TB-11'!L1242</f>
        <v>0</v>
      </c>
      <c r="BL88" s="410">
        <f t="shared" si="73"/>
        <v>0</v>
      </c>
      <c r="BM88" s="409">
        <f>'TB-11'!M1242</f>
        <v>0</v>
      </c>
      <c r="BN88" s="409">
        <f>'TB-11'!N1242</f>
        <v>0</v>
      </c>
      <c r="BO88" s="410">
        <f t="shared" si="74"/>
        <v>0</v>
      </c>
      <c r="BP88" s="409">
        <f>'TB-11'!O1242</f>
        <v>0</v>
      </c>
      <c r="BQ88" s="409">
        <f>'TB-11'!P1242</f>
        <v>0</v>
      </c>
      <c r="BR88" s="410">
        <f t="shared" si="75"/>
        <v>0</v>
      </c>
      <c r="BS88" s="409">
        <f>'TB-11'!Q1242</f>
        <v>0</v>
      </c>
      <c r="BT88" s="409">
        <f>'TB-11'!R1242</f>
        <v>0</v>
      </c>
      <c r="BU88" s="410">
        <f t="shared" si="76"/>
        <v>0</v>
      </c>
      <c r="BV88" s="409">
        <f>'TB-11'!S1242</f>
        <v>0</v>
      </c>
      <c r="BW88" s="409">
        <f>'TB-11'!T1242</f>
        <v>0</v>
      </c>
      <c r="BX88" s="410">
        <f t="shared" si="77"/>
        <v>0</v>
      </c>
      <c r="BY88" s="428">
        <f t="shared" si="51"/>
        <v>0</v>
      </c>
      <c r="BZ88" s="428">
        <f t="shared" si="51"/>
        <v>0</v>
      </c>
      <c r="CA88" s="219">
        <f t="shared" si="78"/>
        <v>0</v>
      </c>
      <c r="CB88" s="429" t="e">
        <f>'TB-11'!D1243</f>
        <v>#N/A</v>
      </c>
      <c r="CC88" s="409">
        <f>'TB-11'!G1243</f>
        <v>0</v>
      </c>
      <c r="CD88" s="409">
        <f>'TB-11'!H1243</f>
        <v>0</v>
      </c>
      <c r="CE88" s="410">
        <f t="shared" si="79"/>
        <v>0</v>
      </c>
      <c r="CF88" s="411">
        <f>'TB-11'!I1243</f>
        <v>0</v>
      </c>
      <c r="CG88" s="411">
        <f>'TB-11'!J1243</f>
        <v>0</v>
      </c>
      <c r="CH88" s="412">
        <f t="shared" si="80"/>
        <v>0</v>
      </c>
      <c r="CI88" s="409">
        <f>'TB-11'!K1243</f>
        <v>0</v>
      </c>
      <c r="CJ88" s="409">
        <f>'TB-11'!L1243</f>
        <v>0</v>
      </c>
      <c r="CK88" s="410">
        <f t="shared" si="81"/>
        <v>0</v>
      </c>
      <c r="CL88" s="409">
        <f>'TB-11'!M1243</f>
        <v>0</v>
      </c>
      <c r="CM88" s="409">
        <f>'TB-11'!N1243</f>
        <v>0</v>
      </c>
      <c r="CN88" s="410">
        <f t="shared" si="82"/>
        <v>0</v>
      </c>
      <c r="CO88" s="409">
        <f>'TB-11'!O1243</f>
        <v>0</v>
      </c>
      <c r="CP88" s="409">
        <f>'TB-11'!P1243</f>
        <v>0</v>
      </c>
      <c r="CQ88" s="410">
        <f t="shared" si="83"/>
        <v>0</v>
      </c>
      <c r="CR88" s="409">
        <f>'TB-11'!Q1243</f>
        <v>0</v>
      </c>
      <c r="CS88" s="409">
        <f>'TB-11'!R1243</f>
        <v>0</v>
      </c>
      <c r="CT88" s="410">
        <f t="shared" si="84"/>
        <v>0</v>
      </c>
      <c r="CU88" s="409">
        <f>'TB-11'!S1243</f>
        <v>0</v>
      </c>
      <c r="CV88" s="409">
        <f>'TB-11'!T1243</f>
        <v>0</v>
      </c>
      <c r="CW88" s="410">
        <f t="shared" si="85"/>
        <v>0</v>
      </c>
      <c r="CX88" s="428">
        <f t="shared" si="52"/>
        <v>0</v>
      </c>
      <c r="CY88" s="428">
        <f t="shared" si="52"/>
        <v>0</v>
      </c>
      <c r="CZ88" s="219">
        <f t="shared" si="86"/>
        <v>0</v>
      </c>
      <c r="DA88" s="429" t="e">
        <f>'TB-11'!D1244</f>
        <v>#N/A</v>
      </c>
      <c r="DB88" s="409">
        <f>'TB-11'!G1244</f>
        <v>0</v>
      </c>
      <c r="DC88" s="409">
        <f>'TB-11'!H1244</f>
        <v>0</v>
      </c>
      <c r="DD88" s="410">
        <f t="shared" si="87"/>
        <v>0</v>
      </c>
      <c r="DE88" s="409">
        <f>'TB-11'!I1244</f>
        <v>0</v>
      </c>
      <c r="DF88" s="409">
        <f>'TB-11'!J1244</f>
        <v>0</v>
      </c>
      <c r="DG88" s="412">
        <f t="shared" si="88"/>
        <v>0</v>
      </c>
      <c r="DH88" s="409">
        <f>'TB-11'!K1244</f>
        <v>0</v>
      </c>
      <c r="DI88" s="409">
        <f>'TB-11'!L1244</f>
        <v>0</v>
      </c>
      <c r="DJ88" s="410">
        <f t="shared" si="89"/>
        <v>0</v>
      </c>
      <c r="DK88" s="409">
        <f>'TB-11'!M1244</f>
        <v>0</v>
      </c>
      <c r="DL88" s="409">
        <f>'TB-11'!N1244</f>
        <v>0</v>
      </c>
      <c r="DM88" s="410">
        <f t="shared" si="90"/>
        <v>0</v>
      </c>
      <c r="DN88" s="409">
        <f>'TB-11'!O1244</f>
        <v>0</v>
      </c>
      <c r="DO88" s="409">
        <f>'TB-11'!P1244</f>
        <v>0</v>
      </c>
      <c r="DP88" s="410">
        <f t="shared" si="91"/>
        <v>0</v>
      </c>
      <c r="DQ88" s="409">
        <f>'TB-11'!Q1244</f>
        <v>0</v>
      </c>
      <c r="DR88" s="409">
        <f>'TB-11'!R1244</f>
        <v>0</v>
      </c>
      <c r="DS88" s="410">
        <f t="shared" si="92"/>
        <v>0</v>
      </c>
      <c r="DT88" s="409">
        <f>'TB-11'!S1244</f>
        <v>0</v>
      </c>
      <c r="DU88" s="409">
        <f>'TB-11'!T1244</f>
        <v>0</v>
      </c>
      <c r="DV88" s="410">
        <f t="shared" si="93"/>
        <v>0</v>
      </c>
      <c r="DW88" s="428">
        <f t="shared" si="53"/>
        <v>0</v>
      </c>
      <c r="DX88" s="428">
        <f t="shared" si="53"/>
        <v>0</v>
      </c>
      <c r="DY88" s="219">
        <f t="shared" si="94"/>
        <v>0</v>
      </c>
      <c r="DZ88" s="427" t="e">
        <f>'TB-11'!D1248</f>
        <v>#N/A</v>
      </c>
      <c r="EA88" s="409">
        <f>'TB-11'!G1248</f>
        <v>0</v>
      </c>
      <c r="EB88" s="409">
        <f>'TB-11'!H1248</f>
        <v>0</v>
      </c>
      <c r="EC88" s="412">
        <f t="shared" si="95"/>
        <v>0</v>
      </c>
      <c r="ED88" s="409">
        <f>'TB-11'!I1248</f>
        <v>0</v>
      </c>
      <c r="EE88" s="409">
        <f>'TB-11'!J1248</f>
        <v>0</v>
      </c>
      <c r="EF88" s="412">
        <f t="shared" si="96"/>
        <v>0</v>
      </c>
      <c r="EG88" s="409">
        <f>'TB-11'!K1248</f>
        <v>0</v>
      </c>
      <c r="EH88" s="409">
        <f>'TB-11'!L1248</f>
        <v>0</v>
      </c>
      <c r="EI88" s="410">
        <f t="shared" si="97"/>
        <v>0</v>
      </c>
      <c r="EJ88" s="409">
        <f>'TB-11'!M1248</f>
        <v>0</v>
      </c>
      <c r="EK88" s="409">
        <f>'TB-11'!N1248</f>
        <v>0</v>
      </c>
      <c r="EL88" s="410">
        <f t="shared" si="98"/>
        <v>0</v>
      </c>
      <c r="EM88" s="409">
        <f>'TB-11'!O1248</f>
        <v>0</v>
      </c>
      <c r="EN88" s="409">
        <f>'TB-11'!P1248</f>
        <v>0</v>
      </c>
      <c r="EO88" s="410">
        <f t="shared" si="99"/>
        <v>0</v>
      </c>
      <c r="EP88" s="409">
        <f>'TB-11'!Q1248</f>
        <v>0</v>
      </c>
      <c r="EQ88" s="409">
        <f>'TB-11'!R1248</f>
        <v>0</v>
      </c>
      <c r="ER88" s="410">
        <f t="shared" si="100"/>
        <v>0</v>
      </c>
      <c r="ES88" s="409">
        <f>'TB-11'!S1248</f>
        <v>0</v>
      </c>
      <c r="ET88" s="409">
        <f>'TB-11'!T1248</f>
        <v>0</v>
      </c>
      <c r="EU88" s="410">
        <f t="shared" si="101"/>
        <v>0</v>
      </c>
      <c r="EV88" s="428">
        <f t="shared" si="102"/>
        <v>0</v>
      </c>
      <c r="EW88" s="428">
        <f t="shared" si="103"/>
        <v>0</v>
      </c>
      <c r="EX88" s="219">
        <f t="shared" si="104"/>
        <v>0</v>
      </c>
      <c r="EY88" s="429" t="e">
        <f>'TB-11'!D1249</f>
        <v>#N/A</v>
      </c>
      <c r="EZ88" s="409">
        <f>'TB-11'!G1249</f>
        <v>0</v>
      </c>
      <c r="FA88" s="409">
        <f>'TB-11'!H1249</f>
        <v>0</v>
      </c>
      <c r="FB88" s="412">
        <f t="shared" si="105"/>
        <v>0</v>
      </c>
      <c r="FC88" s="409">
        <f>'TB-11'!I1249</f>
        <v>0</v>
      </c>
      <c r="FD88" s="409">
        <f>'TB-11'!J1249</f>
        <v>0</v>
      </c>
      <c r="FE88" s="412">
        <f t="shared" si="106"/>
        <v>0</v>
      </c>
      <c r="FF88" s="409">
        <f>'TB-11'!K1249</f>
        <v>0</v>
      </c>
      <c r="FG88" s="409">
        <f>'TB-11'!L1249</f>
        <v>0</v>
      </c>
      <c r="FH88" s="410">
        <f t="shared" si="107"/>
        <v>0</v>
      </c>
      <c r="FI88" s="409">
        <f>'TB-11'!M1249</f>
        <v>0</v>
      </c>
      <c r="FJ88" s="409">
        <f>'TB-11'!N1249</f>
        <v>0</v>
      </c>
      <c r="FK88" s="410">
        <f t="shared" si="108"/>
        <v>0</v>
      </c>
      <c r="FL88" s="409">
        <f>'TB-11'!O1249</f>
        <v>0</v>
      </c>
      <c r="FM88" s="409">
        <f>'TB-11'!P1249</f>
        <v>0</v>
      </c>
      <c r="FN88" s="410">
        <f t="shared" si="109"/>
        <v>0</v>
      </c>
      <c r="FO88" s="409">
        <f>'TB-11'!Q1249</f>
        <v>0</v>
      </c>
      <c r="FP88" s="409">
        <f>'TB-11'!R1249</f>
        <v>0</v>
      </c>
      <c r="FQ88" s="410">
        <f t="shared" si="110"/>
        <v>0</v>
      </c>
      <c r="FR88" s="409">
        <f>'TB-11'!S1249</f>
        <v>0</v>
      </c>
      <c r="FS88" s="409">
        <f>'TB-11'!T1249</f>
        <v>0</v>
      </c>
      <c r="FT88" s="410">
        <f t="shared" si="111"/>
        <v>0</v>
      </c>
      <c r="FU88" s="428">
        <f t="shared" si="112"/>
        <v>0</v>
      </c>
      <c r="FV88" s="428">
        <f t="shared" si="113"/>
        <v>0</v>
      </c>
      <c r="FW88" s="219">
        <f t="shared" si="114"/>
        <v>0</v>
      </c>
      <c r="FX88" s="429" t="e">
        <f>'TB-11'!D1250</f>
        <v>#N/A</v>
      </c>
      <c r="FY88" s="409">
        <f>'TB-11'!G1250</f>
        <v>0</v>
      </c>
      <c r="FZ88" s="409">
        <f>'TB-11'!H1250</f>
        <v>0</v>
      </c>
      <c r="GA88" s="412">
        <f t="shared" si="115"/>
        <v>0</v>
      </c>
      <c r="GB88" s="409">
        <f>'TB-11'!I1250</f>
        <v>0</v>
      </c>
      <c r="GC88" s="409">
        <f>'TB-11'!J1250</f>
        <v>0</v>
      </c>
      <c r="GD88" s="412">
        <f t="shared" si="116"/>
        <v>0</v>
      </c>
      <c r="GE88" s="409">
        <f>'TB-11'!K1250</f>
        <v>0</v>
      </c>
      <c r="GF88" s="409">
        <f>'TB-11'!L1250</f>
        <v>0</v>
      </c>
      <c r="GG88" s="410">
        <f t="shared" si="117"/>
        <v>0</v>
      </c>
      <c r="GH88" s="409">
        <f>'TB-11'!M1250</f>
        <v>0</v>
      </c>
      <c r="GI88" s="409">
        <f>'TB-11'!N1250</f>
        <v>0</v>
      </c>
      <c r="GJ88" s="410">
        <f t="shared" si="118"/>
        <v>0</v>
      </c>
      <c r="GK88" s="409">
        <f>'TB-11'!O1250</f>
        <v>0</v>
      </c>
      <c r="GL88" s="409">
        <f>'TB-11'!P1250</f>
        <v>0</v>
      </c>
      <c r="GM88" s="410">
        <f t="shared" si="119"/>
        <v>0</v>
      </c>
      <c r="GN88" s="409">
        <f>'TB-11'!Q1250</f>
        <v>0</v>
      </c>
      <c r="GO88" s="409">
        <f>'TB-11'!R1250</f>
        <v>0</v>
      </c>
      <c r="GP88" s="410">
        <f t="shared" si="120"/>
        <v>0</v>
      </c>
      <c r="GQ88" s="409">
        <f>'TB-11'!S1250</f>
        <v>0</v>
      </c>
      <c r="GR88" s="409">
        <f>'TB-11'!T1250</f>
        <v>0</v>
      </c>
      <c r="GS88" s="410">
        <f t="shared" si="121"/>
        <v>0</v>
      </c>
      <c r="GT88" s="428">
        <f t="shared" si="122"/>
        <v>0</v>
      </c>
      <c r="GU88" s="428">
        <f t="shared" si="123"/>
        <v>0</v>
      </c>
      <c r="GV88" s="219">
        <f t="shared" si="124"/>
        <v>0</v>
      </c>
      <c r="GW88" s="429" t="e">
        <f>'TB-11'!D1251</f>
        <v>#N/A</v>
      </c>
      <c r="GX88" s="409">
        <f>'TB-11'!G1251</f>
        <v>0</v>
      </c>
      <c r="GY88" s="409">
        <f>'TB-11'!H1251</f>
        <v>0</v>
      </c>
      <c r="GZ88" s="412">
        <f t="shared" si="125"/>
        <v>0</v>
      </c>
      <c r="HA88" s="409">
        <f>'TB-11'!I1251</f>
        <v>0</v>
      </c>
      <c r="HB88" s="409">
        <f>'TB-11'!J1251</f>
        <v>0</v>
      </c>
      <c r="HC88" s="412">
        <f t="shared" si="126"/>
        <v>0</v>
      </c>
      <c r="HD88" s="409">
        <f>'TB-11'!K1251</f>
        <v>0</v>
      </c>
      <c r="HE88" s="409">
        <f>'TB-11'!L1251</f>
        <v>0</v>
      </c>
      <c r="HF88" s="410">
        <f t="shared" si="127"/>
        <v>0</v>
      </c>
      <c r="HG88" s="409">
        <f>'TB-11'!M1251</f>
        <v>0</v>
      </c>
      <c r="HH88" s="409">
        <f>'TB-11'!N1251</f>
        <v>0</v>
      </c>
      <c r="HI88" s="410">
        <f t="shared" si="128"/>
        <v>0</v>
      </c>
      <c r="HJ88" s="409">
        <f>'TB-11'!O1251</f>
        <v>0</v>
      </c>
      <c r="HK88" s="409">
        <f>'TB-11'!P1251</f>
        <v>0</v>
      </c>
      <c r="HL88" s="410">
        <f t="shared" si="129"/>
        <v>0</v>
      </c>
      <c r="HM88" s="409">
        <f>'TB-11'!Q1251</f>
        <v>0</v>
      </c>
      <c r="HN88" s="409">
        <f>'TB-11'!R1251</f>
        <v>0</v>
      </c>
      <c r="HO88" s="410">
        <f t="shared" si="130"/>
        <v>0</v>
      </c>
      <c r="HP88" s="409">
        <f>'TB-11'!S1251</f>
        <v>0</v>
      </c>
      <c r="HQ88" s="409">
        <f>'TB-11'!T1251</f>
        <v>0</v>
      </c>
      <c r="HR88" s="410">
        <f t="shared" si="131"/>
        <v>0</v>
      </c>
      <c r="HS88" s="428">
        <f t="shared" si="132"/>
        <v>0</v>
      </c>
      <c r="HT88" s="428">
        <f t="shared" si="133"/>
        <v>0</v>
      </c>
      <c r="HU88" s="428">
        <f t="shared" si="134"/>
        <v>0</v>
      </c>
      <c r="HV88" s="429" t="e">
        <f>'TB-11'!D1252</f>
        <v>#N/A</v>
      </c>
      <c r="HW88" s="409">
        <f>'TB-11'!G1252</f>
        <v>0</v>
      </c>
      <c r="HX88" s="409">
        <f>'TB-11'!H1252</f>
        <v>0</v>
      </c>
      <c r="HY88" s="412">
        <f t="shared" si="135"/>
        <v>0</v>
      </c>
      <c r="HZ88" s="409">
        <f>'TB-11'!I1252</f>
        <v>0</v>
      </c>
      <c r="IA88" s="409">
        <f>'TB-11'!J1252</f>
        <v>0</v>
      </c>
      <c r="IB88" s="412">
        <f t="shared" si="136"/>
        <v>0</v>
      </c>
      <c r="IC88" s="409">
        <f>'TB-11'!K1252</f>
        <v>0</v>
      </c>
      <c r="ID88" s="409">
        <f>'TB-11'!L1252</f>
        <v>0</v>
      </c>
      <c r="IE88" s="410">
        <f t="shared" si="137"/>
        <v>0</v>
      </c>
      <c r="IF88" s="409">
        <f>'TB-11'!M1252</f>
        <v>0</v>
      </c>
      <c r="IG88" s="409">
        <f>'TB-11'!N1252</f>
        <v>0</v>
      </c>
      <c r="IH88" s="410">
        <f t="shared" si="138"/>
        <v>0</v>
      </c>
      <c r="II88" s="409">
        <f>'TB-11'!O1252</f>
        <v>0</v>
      </c>
      <c r="IJ88" s="409">
        <f>'TB-11'!P1252</f>
        <v>0</v>
      </c>
      <c r="IK88" s="410">
        <f t="shared" si="139"/>
        <v>0</v>
      </c>
      <c r="IL88" s="409">
        <f>'TB-11'!Q1252</f>
        <v>0</v>
      </c>
      <c r="IM88" s="409">
        <f>'TB-11'!R1252</f>
        <v>0</v>
      </c>
      <c r="IN88" s="410">
        <f t="shared" si="140"/>
        <v>0</v>
      </c>
      <c r="IO88" s="409">
        <f>'TB-11'!S1252</f>
        <v>0</v>
      </c>
      <c r="IP88" s="409">
        <f>'TB-11'!T1252</f>
        <v>0</v>
      </c>
      <c r="IQ88" s="410">
        <f t="shared" si="141"/>
        <v>0</v>
      </c>
      <c r="IR88" s="428">
        <f t="shared" si="142"/>
        <v>0</v>
      </c>
      <c r="IS88" s="428">
        <f t="shared" si="143"/>
        <v>0</v>
      </c>
      <c r="IT88" s="428">
        <f t="shared" si="54"/>
        <v>0</v>
      </c>
    </row>
    <row r="89" spans="1:256" s="194" customFormat="1" x14ac:dyDescent="0.25">
      <c r="A89" s="194">
        <v>20</v>
      </c>
      <c r="B89" s="166">
        <f>+Menu!$D$6</f>
        <v>0</v>
      </c>
      <c r="C89" s="214" t="str">
        <f>+Menu!$B28</f>
        <v/>
      </c>
      <c r="D89" s="215"/>
      <c r="E89" s="427" t="e">
        <f>'TB-11'!D1308</f>
        <v>#N/A</v>
      </c>
      <c r="F89" s="409">
        <f>'TB-11'!G1308</f>
        <v>0</v>
      </c>
      <c r="G89" s="409">
        <f>'TB-11'!H1308</f>
        <v>0</v>
      </c>
      <c r="H89" s="410">
        <f t="shared" si="55"/>
        <v>0</v>
      </c>
      <c r="I89" s="411">
        <f>'TB-11'!I1308</f>
        <v>0</v>
      </c>
      <c r="J89" s="411">
        <f>'TB-11'!J1308</f>
        <v>0</v>
      </c>
      <c r="K89" s="412">
        <f t="shared" si="56"/>
        <v>0</v>
      </c>
      <c r="L89" s="409">
        <f>'TB-11'!K1308</f>
        <v>0</v>
      </c>
      <c r="M89" s="409">
        <f>'TB-11'!L1308</f>
        <v>0</v>
      </c>
      <c r="N89" s="410">
        <f t="shared" si="57"/>
        <v>0</v>
      </c>
      <c r="O89" s="409">
        <f>'TB-11'!M1308</f>
        <v>0</v>
      </c>
      <c r="P89" s="409">
        <f>'TB-11'!N1308</f>
        <v>0</v>
      </c>
      <c r="Q89" s="410">
        <f t="shared" si="58"/>
        <v>0</v>
      </c>
      <c r="R89" s="409">
        <f>'TB-11'!O1308</f>
        <v>0</v>
      </c>
      <c r="S89" s="409">
        <f>'TB-11'!P1308</f>
        <v>0</v>
      </c>
      <c r="T89" s="410">
        <f t="shared" si="59"/>
        <v>0</v>
      </c>
      <c r="U89" s="409">
        <f>'TB-11'!Q1308</f>
        <v>0</v>
      </c>
      <c r="V89" s="409">
        <f>'TB-11'!R1308</f>
        <v>0</v>
      </c>
      <c r="W89" s="410">
        <f t="shared" si="60"/>
        <v>0</v>
      </c>
      <c r="X89" s="409">
        <f>'TB-11'!S1308</f>
        <v>0</v>
      </c>
      <c r="Y89" s="409">
        <f>'TB-11'!T1308</f>
        <v>0</v>
      </c>
      <c r="Z89" s="410">
        <f t="shared" si="61"/>
        <v>0</v>
      </c>
      <c r="AA89" s="428">
        <f t="shared" si="49"/>
        <v>0</v>
      </c>
      <c r="AB89" s="428">
        <f t="shared" si="49"/>
        <v>0</v>
      </c>
      <c r="AC89" s="219">
        <f t="shared" si="62"/>
        <v>0</v>
      </c>
      <c r="AD89" s="427" t="e">
        <f>'TB-11'!D1309</f>
        <v>#N/A</v>
      </c>
      <c r="AE89" s="409">
        <f>'TB-11'!G1309</f>
        <v>0</v>
      </c>
      <c r="AF89" s="409">
        <f>'TB-11'!H1309</f>
        <v>0</v>
      </c>
      <c r="AG89" s="410">
        <f t="shared" si="63"/>
        <v>0</v>
      </c>
      <c r="AH89" s="409">
        <f>'TB-11'!I1309</f>
        <v>0</v>
      </c>
      <c r="AI89" s="409">
        <f>'TB-11'!J1309</f>
        <v>0</v>
      </c>
      <c r="AJ89" s="412">
        <f t="shared" si="64"/>
        <v>0</v>
      </c>
      <c r="AK89" s="409">
        <f>'TB-11'!K1309</f>
        <v>0</v>
      </c>
      <c r="AL89" s="409">
        <f>'TB-11'!L1309</f>
        <v>0</v>
      </c>
      <c r="AM89" s="410">
        <f t="shared" si="65"/>
        <v>0</v>
      </c>
      <c r="AN89" s="409">
        <f>'TB-11'!M1309</f>
        <v>0</v>
      </c>
      <c r="AO89" s="409">
        <f>'TB-11'!N1309</f>
        <v>0</v>
      </c>
      <c r="AP89" s="410">
        <f t="shared" si="66"/>
        <v>0</v>
      </c>
      <c r="AQ89" s="409">
        <f>'TB-11'!O1309</f>
        <v>0</v>
      </c>
      <c r="AR89" s="409">
        <f>'TB-11'!P1309</f>
        <v>0</v>
      </c>
      <c r="AS89" s="410">
        <f t="shared" si="67"/>
        <v>0</v>
      </c>
      <c r="AT89" s="409">
        <f>'TB-11'!Q1309</f>
        <v>0</v>
      </c>
      <c r="AU89" s="409">
        <f>'TB-11'!R1309</f>
        <v>0</v>
      </c>
      <c r="AV89" s="410">
        <f t="shared" si="68"/>
        <v>0</v>
      </c>
      <c r="AW89" s="409">
        <f>'TB-11'!S1309</f>
        <v>0</v>
      </c>
      <c r="AX89" s="409">
        <f>'TB-11'!T1309</f>
        <v>0</v>
      </c>
      <c r="AY89" s="410">
        <f t="shared" si="69"/>
        <v>0</v>
      </c>
      <c r="AZ89" s="428">
        <f t="shared" si="50"/>
        <v>0</v>
      </c>
      <c r="BA89" s="428">
        <f t="shared" si="50"/>
        <v>0</v>
      </c>
      <c r="BB89" s="219">
        <f t="shared" si="70"/>
        <v>0</v>
      </c>
      <c r="BC89" s="429" t="e">
        <f>'TB-11'!D1310</f>
        <v>#N/A</v>
      </c>
      <c r="BD89" s="409">
        <f>'TB-11'!G1310</f>
        <v>0</v>
      </c>
      <c r="BE89" s="409">
        <f>'TB-11'!H1310</f>
        <v>0</v>
      </c>
      <c r="BF89" s="410">
        <f t="shared" si="71"/>
        <v>0</v>
      </c>
      <c r="BG89" s="409">
        <f>'TB-11'!I1310</f>
        <v>0</v>
      </c>
      <c r="BH89" s="409">
        <f>'TB-11'!J1310</f>
        <v>0</v>
      </c>
      <c r="BI89" s="412">
        <f t="shared" si="72"/>
        <v>0</v>
      </c>
      <c r="BJ89" s="409">
        <f>'TB-11'!K1310</f>
        <v>0</v>
      </c>
      <c r="BK89" s="409">
        <f>'TB-11'!L1310</f>
        <v>0</v>
      </c>
      <c r="BL89" s="410">
        <f t="shared" si="73"/>
        <v>0</v>
      </c>
      <c r="BM89" s="409">
        <f>'TB-11'!M1310</f>
        <v>0</v>
      </c>
      <c r="BN89" s="409">
        <f>'TB-11'!N1310</f>
        <v>0</v>
      </c>
      <c r="BO89" s="410">
        <f t="shared" si="74"/>
        <v>0</v>
      </c>
      <c r="BP89" s="409">
        <f>'TB-11'!O1310</f>
        <v>0</v>
      </c>
      <c r="BQ89" s="409">
        <f>'TB-11'!P1310</f>
        <v>0</v>
      </c>
      <c r="BR89" s="410">
        <f t="shared" si="75"/>
        <v>0</v>
      </c>
      <c r="BS89" s="409">
        <f>'TB-11'!Q1310</f>
        <v>0</v>
      </c>
      <c r="BT89" s="409">
        <f>'TB-11'!R1310</f>
        <v>0</v>
      </c>
      <c r="BU89" s="410">
        <f t="shared" si="76"/>
        <v>0</v>
      </c>
      <c r="BV89" s="409">
        <f>'TB-11'!S1310</f>
        <v>0</v>
      </c>
      <c r="BW89" s="409">
        <f>'TB-11'!T1310</f>
        <v>0</v>
      </c>
      <c r="BX89" s="410">
        <f t="shared" si="77"/>
        <v>0</v>
      </c>
      <c r="BY89" s="428">
        <f t="shared" si="51"/>
        <v>0</v>
      </c>
      <c r="BZ89" s="428">
        <f t="shared" si="51"/>
        <v>0</v>
      </c>
      <c r="CA89" s="219">
        <f t="shared" si="78"/>
        <v>0</v>
      </c>
      <c r="CB89" s="429" t="e">
        <f>'TB-11'!D1311</f>
        <v>#N/A</v>
      </c>
      <c r="CC89" s="409">
        <f>'TB-11'!G1311</f>
        <v>0</v>
      </c>
      <c r="CD89" s="409">
        <f>'TB-11'!H1311</f>
        <v>0</v>
      </c>
      <c r="CE89" s="410">
        <f t="shared" si="79"/>
        <v>0</v>
      </c>
      <c r="CF89" s="411">
        <f>'TB-11'!I1311</f>
        <v>0</v>
      </c>
      <c r="CG89" s="411">
        <f>'TB-11'!J1311</f>
        <v>0</v>
      </c>
      <c r="CH89" s="412">
        <f t="shared" si="80"/>
        <v>0</v>
      </c>
      <c r="CI89" s="409">
        <f>'TB-11'!K1311</f>
        <v>0</v>
      </c>
      <c r="CJ89" s="409">
        <f>'TB-11'!L1311</f>
        <v>0</v>
      </c>
      <c r="CK89" s="410">
        <f t="shared" si="81"/>
        <v>0</v>
      </c>
      <c r="CL89" s="409">
        <f>'TB-11'!M1311</f>
        <v>0</v>
      </c>
      <c r="CM89" s="409">
        <f>'TB-11'!N1311</f>
        <v>0</v>
      </c>
      <c r="CN89" s="410">
        <f t="shared" si="82"/>
        <v>0</v>
      </c>
      <c r="CO89" s="409">
        <f>'TB-11'!O1311</f>
        <v>0</v>
      </c>
      <c r="CP89" s="409">
        <f>'TB-11'!P1311</f>
        <v>0</v>
      </c>
      <c r="CQ89" s="410">
        <f t="shared" si="83"/>
        <v>0</v>
      </c>
      <c r="CR89" s="409">
        <f>'TB-11'!Q1311</f>
        <v>0</v>
      </c>
      <c r="CS89" s="409">
        <f>'TB-11'!R1311</f>
        <v>0</v>
      </c>
      <c r="CT89" s="410">
        <f t="shared" si="84"/>
        <v>0</v>
      </c>
      <c r="CU89" s="409">
        <f>'TB-11'!S1311</f>
        <v>0</v>
      </c>
      <c r="CV89" s="409">
        <f>'TB-11'!T1311</f>
        <v>0</v>
      </c>
      <c r="CW89" s="410">
        <f t="shared" si="85"/>
        <v>0</v>
      </c>
      <c r="CX89" s="428">
        <f t="shared" si="52"/>
        <v>0</v>
      </c>
      <c r="CY89" s="428">
        <f t="shared" si="52"/>
        <v>0</v>
      </c>
      <c r="CZ89" s="219">
        <f t="shared" si="86"/>
        <v>0</v>
      </c>
      <c r="DA89" s="429" t="e">
        <f>'TB-11'!D1312</f>
        <v>#N/A</v>
      </c>
      <c r="DB89" s="409">
        <f>'TB-11'!G1312</f>
        <v>0</v>
      </c>
      <c r="DC89" s="409">
        <f>'TB-11'!H1312</f>
        <v>0</v>
      </c>
      <c r="DD89" s="410">
        <f t="shared" si="87"/>
        <v>0</v>
      </c>
      <c r="DE89" s="409">
        <f>'TB-11'!I1312</f>
        <v>0</v>
      </c>
      <c r="DF89" s="409">
        <f>'TB-11'!J1312</f>
        <v>0</v>
      </c>
      <c r="DG89" s="412">
        <f t="shared" si="88"/>
        <v>0</v>
      </c>
      <c r="DH89" s="409">
        <f>'TB-11'!K1312</f>
        <v>0</v>
      </c>
      <c r="DI89" s="409">
        <f>'TB-11'!L1312</f>
        <v>0</v>
      </c>
      <c r="DJ89" s="410">
        <f t="shared" si="89"/>
        <v>0</v>
      </c>
      <c r="DK89" s="409">
        <f>'TB-11'!M1312</f>
        <v>0</v>
      </c>
      <c r="DL89" s="409">
        <f>'TB-11'!N1312</f>
        <v>0</v>
      </c>
      <c r="DM89" s="410">
        <f t="shared" si="90"/>
        <v>0</v>
      </c>
      <c r="DN89" s="409">
        <f>'TB-11'!O1312</f>
        <v>0</v>
      </c>
      <c r="DO89" s="409">
        <f>'TB-11'!P1312</f>
        <v>0</v>
      </c>
      <c r="DP89" s="410">
        <f t="shared" si="91"/>
        <v>0</v>
      </c>
      <c r="DQ89" s="409">
        <f>'TB-11'!Q1312</f>
        <v>0</v>
      </c>
      <c r="DR89" s="409">
        <f>'TB-11'!R1312</f>
        <v>0</v>
      </c>
      <c r="DS89" s="410">
        <f t="shared" si="92"/>
        <v>0</v>
      </c>
      <c r="DT89" s="409">
        <f>'TB-11'!S1312</f>
        <v>0</v>
      </c>
      <c r="DU89" s="409">
        <f>'TB-11'!T1312</f>
        <v>0</v>
      </c>
      <c r="DV89" s="410">
        <f t="shared" si="93"/>
        <v>0</v>
      </c>
      <c r="DW89" s="428">
        <f t="shared" si="53"/>
        <v>0</v>
      </c>
      <c r="DX89" s="428">
        <f t="shared" si="53"/>
        <v>0</v>
      </c>
      <c r="DY89" s="219">
        <f t="shared" si="94"/>
        <v>0</v>
      </c>
      <c r="DZ89" s="427" t="e">
        <f>'TB-11'!D1316</f>
        <v>#N/A</v>
      </c>
      <c r="EA89" s="409">
        <f>'TB-11'!G1316</f>
        <v>0</v>
      </c>
      <c r="EB89" s="409">
        <f>'TB-11'!H1316</f>
        <v>0</v>
      </c>
      <c r="EC89" s="412">
        <f t="shared" si="95"/>
        <v>0</v>
      </c>
      <c r="ED89" s="409">
        <f>'TB-11'!I1316</f>
        <v>0</v>
      </c>
      <c r="EE89" s="409">
        <f>'TB-11'!J1316</f>
        <v>0</v>
      </c>
      <c r="EF89" s="412">
        <f t="shared" si="96"/>
        <v>0</v>
      </c>
      <c r="EG89" s="409">
        <f>'TB-11'!K1316</f>
        <v>0</v>
      </c>
      <c r="EH89" s="409">
        <f>'TB-11'!L1316</f>
        <v>0</v>
      </c>
      <c r="EI89" s="410">
        <f t="shared" si="97"/>
        <v>0</v>
      </c>
      <c r="EJ89" s="409">
        <f>'TB-11'!M1316</f>
        <v>0</v>
      </c>
      <c r="EK89" s="409">
        <f>'TB-11'!N1316</f>
        <v>0</v>
      </c>
      <c r="EL89" s="410">
        <f t="shared" si="98"/>
        <v>0</v>
      </c>
      <c r="EM89" s="409">
        <f>'TB-11'!O1316</f>
        <v>0</v>
      </c>
      <c r="EN89" s="409">
        <f>'TB-11'!P1316</f>
        <v>0</v>
      </c>
      <c r="EO89" s="410">
        <f t="shared" si="99"/>
        <v>0</v>
      </c>
      <c r="EP89" s="409">
        <f>'TB-11'!Q1316</f>
        <v>0</v>
      </c>
      <c r="EQ89" s="409">
        <f>'TB-11'!R1316</f>
        <v>0</v>
      </c>
      <c r="ER89" s="410">
        <f t="shared" si="100"/>
        <v>0</v>
      </c>
      <c r="ES89" s="409">
        <f>'TB-11'!S1316</f>
        <v>0</v>
      </c>
      <c r="ET89" s="409">
        <f>'TB-11'!T1316</f>
        <v>0</v>
      </c>
      <c r="EU89" s="410">
        <f t="shared" si="101"/>
        <v>0</v>
      </c>
      <c r="EV89" s="428">
        <f t="shared" si="102"/>
        <v>0</v>
      </c>
      <c r="EW89" s="428">
        <f t="shared" si="103"/>
        <v>0</v>
      </c>
      <c r="EX89" s="219">
        <f t="shared" si="104"/>
        <v>0</v>
      </c>
      <c r="EY89" s="429" t="e">
        <f>'TB-11'!D1317</f>
        <v>#N/A</v>
      </c>
      <c r="EZ89" s="409">
        <f>'TB-11'!G1317</f>
        <v>0</v>
      </c>
      <c r="FA89" s="409">
        <f>'TB-11'!H1317</f>
        <v>0</v>
      </c>
      <c r="FB89" s="412">
        <f t="shared" si="105"/>
        <v>0</v>
      </c>
      <c r="FC89" s="409">
        <f>'TB-11'!I1317</f>
        <v>0</v>
      </c>
      <c r="FD89" s="409">
        <f>'TB-11'!J1317</f>
        <v>0</v>
      </c>
      <c r="FE89" s="412">
        <f t="shared" si="106"/>
        <v>0</v>
      </c>
      <c r="FF89" s="409">
        <f>'TB-11'!K1317</f>
        <v>0</v>
      </c>
      <c r="FG89" s="409">
        <f>'TB-11'!L1317</f>
        <v>0</v>
      </c>
      <c r="FH89" s="410">
        <f t="shared" si="107"/>
        <v>0</v>
      </c>
      <c r="FI89" s="409">
        <f>'TB-11'!M1317</f>
        <v>0</v>
      </c>
      <c r="FJ89" s="409">
        <f>'TB-11'!N1317</f>
        <v>0</v>
      </c>
      <c r="FK89" s="410">
        <f t="shared" si="108"/>
        <v>0</v>
      </c>
      <c r="FL89" s="409">
        <f>'TB-11'!O1317</f>
        <v>0</v>
      </c>
      <c r="FM89" s="409">
        <f>'TB-11'!P1317</f>
        <v>0</v>
      </c>
      <c r="FN89" s="410">
        <f t="shared" si="109"/>
        <v>0</v>
      </c>
      <c r="FO89" s="409">
        <f>'TB-11'!Q1317</f>
        <v>0</v>
      </c>
      <c r="FP89" s="409">
        <f>'TB-11'!R1317</f>
        <v>0</v>
      </c>
      <c r="FQ89" s="410">
        <f t="shared" si="110"/>
        <v>0</v>
      </c>
      <c r="FR89" s="409">
        <f>'TB-11'!S1317</f>
        <v>0</v>
      </c>
      <c r="FS89" s="409">
        <f>'TB-11'!T1317</f>
        <v>0</v>
      </c>
      <c r="FT89" s="410">
        <f t="shared" si="111"/>
        <v>0</v>
      </c>
      <c r="FU89" s="428">
        <f t="shared" si="112"/>
        <v>0</v>
      </c>
      <c r="FV89" s="428">
        <f t="shared" si="113"/>
        <v>0</v>
      </c>
      <c r="FW89" s="219">
        <f t="shared" si="114"/>
        <v>0</v>
      </c>
      <c r="FX89" s="429" t="e">
        <f>'TB-11'!D1318</f>
        <v>#N/A</v>
      </c>
      <c r="FY89" s="409">
        <f>'TB-11'!G1318</f>
        <v>0</v>
      </c>
      <c r="FZ89" s="409">
        <f>'TB-11'!H1318</f>
        <v>0</v>
      </c>
      <c r="GA89" s="412">
        <f t="shared" si="115"/>
        <v>0</v>
      </c>
      <c r="GB89" s="409">
        <f>'TB-11'!I1318</f>
        <v>0</v>
      </c>
      <c r="GC89" s="409">
        <f>'TB-11'!J1318</f>
        <v>0</v>
      </c>
      <c r="GD89" s="412">
        <f t="shared" si="116"/>
        <v>0</v>
      </c>
      <c r="GE89" s="409">
        <f>'TB-11'!K1318</f>
        <v>0</v>
      </c>
      <c r="GF89" s="409">
        <f>'TB-11'!L1318</f>
        <v>0</v>
      </c>
      <c r="GG89" s="410">
        <f t="shared" si="117"/>
        <v>0</v>
      </c>
      <c r="GH89" s="409">
        <f>'TB-11'!M1318</f>
        <v>0</v>
      </c>
      <c r="GI89" s="409">
        <f>'TB-11'!N1318</f>
        <v>0</v>
      </c>
      <c r="GJ89" s="410">
        <f t="shared" si="118"/>
        <v>0</v>
      </c>
      <c r="GK89" s="409">
        <f>'TB-11'!O1318</f>
        <v>0</v>
      </c>
      <c r="GL89" s="409">
        <f>'TB-11'!P1318</f>
        <v>0</v>
      </c>
      <c r="GM89" s="410">
        <f t="shared" si="119"/>
        <v>0</v>
      </c>
      <c r="GN89" s="409">
        <f>'TB-11'!Q1318</f>
        <v>0</v>
      </c>
      <c r="GO89" s="409">
        <f>'TB-11'!R1318</f>
        <v>0</v>
      </c>
      <c r="GP89" s="410">
        <f t="shared" si="120"/>
        <v>0</v>
      </c>
      <c r="GQ89" s="409">
        <f>'TB-11'!S1318</f>
        <v>0</v>
      </c>
      <c r="GR89" s="409">
        <f>'TB-11'!T1318</f>
        <v>0</v>
      </c>
      <c r="GS89" s="410">
        <f t="shared" si="121"/>
        <v>0</v>
      </c>
      <c r="GT89" s="428">
        <f t="shared" si="122"/>
        <v>0</v>
      </c>
      <c r="GU89" s="428">
        <f t="shared" si="123"/>
        <v>0</v>
      </c>
      <c r="GV89" s="219">
        <f t="shared" si="124"/>
        <v>0</v>
      </c>
      <c r="GW89" s="429" t="e">
        <f>'TB-11'!D1319</f>
        <v>#N/A</v>
      </c>
      <c r="GX89" s="409">
        <f>'TB-11'!G1319</f>
        <v>0</v>
      </c>
      <c r="GY89" s="409">
        <f>'TB-11'!H1319</f>
        <v>0</v>
      </c>
      <c r="GZ89" s="412">
        <f t="shared" si="125"/>
        <v>0</v>
      </c>
      <c r="HA89" s="409">
        <f>'TB-11'!I1319</f>
        <v>0</v>
      </c>
      <c r="HB89" s="409">
        <f>'TB-11'!J1319</f>
        <v>0</v>
      </c>
      <c r="HC89" s="412">
        <f t="shared" si="126"/>
        <v>0</v>
      </c>
      <c r="HD89" s="409">
        <f>'TB-11'!K1319</f>
        <v>0</v>
      </c>
      <c r="HE89" s="409">
        <f>'TB-11'!L1319</f>
        <v>0</v>
      </c>
      <c r="HF89" s="410">
        <f t="shared" si="127"/>
        <v>0</v>
      </c>
      <c r="HG89" s="409">
        <f>'TB-11'!M1319</f>
        <v>0</v>
      </c>
      <c r="HH89" s="409">
        <f>'TB-11'!N1319</f>
        <v>0</v>
      </c>
      <c r="HI89" s="410">
        <f t="shared" si="128"/>
        <v>0</v>
      </c>
      <c r="HJ89" s="409">
        <f>'TB-11'!O1319</f>
        <v>0</v>
      </c>
      <c r="HK89" s="409">
        <f>'TB-11'!P1319</f>
        <v>0</v>
      </c>
      <c r="HL89" s="410">
        <f t="shared" si="129"/>
        <v>0</v>
      </c>
      <c r="HM89" s="409">
        <f>'TB-11'!Q1319</f>
        <v>0</v>
      </c>
      <c r="HN89" s="409">
        <f>'TB-11'!R1319</f>
        <v>0</v>
      </c>
      <c r="HO89" s="410">
        <f t="shared" si="130"/>
        <v>0</v>
      </c>
      <c r="HP89" s="409">
        <f>'TB-11'!S1319</f>
        <v>0</v>
      </c>
      <c r="HQ89" s="409">
        <f>'TB-11'!T1319</f>
        <v>0</v>
      </c>
      <c r="HR89" s="410">
        <f t="shared" si="131"/>
        <v>0</v>
      </c>
      <c r="HS89" s="428">
        <f t="shared" si="132"/>
        <v>0</v>
      </c>
      <c r="HT89" s="428">
        <f t="shared" si="133"/>
        <v>0</v>
      </c>
      <c r="HU89" s="428">
        <f t="shared" si="134"/>
        <v>0</v>
      </c>
      <c r="HV89" s="429" t="e">
        <f>'TB-11'!D1320</f>
        <v>#N/A</v>
      </c>
      <c r="HW89" s="409">
        <f>'TB-11'!G1320</f>
        <v>0</v>
      </c>
      <c r="HX89" s="409">
        <f>'TB-11'!H1320</f>
        <v>0</v>
      </c>
      <c r="HY89" s="412">
        <f t="shared" si="135"/>
        <v>0</v>
      </c>
      <c r="HZ89" s="409">
        <f>'TB-11'!I1320</f>
        <v>0</v>
      </c>
      <c r="IA89" s="409">
        <f>'TB-11'!J1320</f>
        <v>0</v>
      </c>
      <c r="IB89" s="412">
        <f t="shared" si="136"/>
        <v>0</v>
      </c>
      <c r="IC89" s="409">
        <f>'TB-11'!K1320</f>
        <v>0</v>
      </c>
      <c r="ID89" s="409">
        <f>'TB-11'!L1320</f>
        <v>0</v>
      </c>
      <c r="IE89" s="410">
        <f t="shared" si="137"/>
        <v>0</v>
      </c>
      <c r="IF89" s="409">
        <f>'TB-11'!M1320</f>
        <v>0</v>
      </c>
      <c r="IG89" s="409">
        <f>'TB-11'!N1320</f>
        <v>0</v>
      </c>
      <c r="IH89" s="410">
        <f t="shared" si="138"/>
        <v>0</v>
      </c>
      <c r="II89" s="409">
        <f>'TB-11'!O1320</f>
        <v>0</v>
      </c>
      <c r="IJ89" s="409">
        <f>'TB-11'!P1320</f>
        <v>0</v>
      </c>
      <c r="IK89" s="410">
        <f t="shared" si="139"/>
        <v>0</v>
      </c>
      <c r="IL89" s="409">
        <f>'TB-11'!Q1320</f>
        <v>0</v>
      </c>
      <c r="IM89" s="409">
        <f>'TB-11'!R1320</f>
        <v>0</v>
      </c>
      <c r="IN89" s="410">
        <f t="shared" si="140"/>
        <v>0</v>
      </c>
      <c r="IO89" s="409">
        <f>'TB-11'!S1320</f>
        <v>0</v>
      </c>
      <c r="IP89" s="409">
        <f>'TB-11'!T1320</f>
        <v>0</v>
      </c>
      <c r="IQ89" s="410">
        <f t="shared" si="141"/>
        <v>0</v>
      </c>
      <c r="IR89" s="428">
        <f t="shared" si="142"/>
        <v>0</v>
      </c>
      <c r="IS89" s="428">
        <f t="shared" si="143"/>
        <v>0</v>
      </c>
      <c r="IT89" s="428">
        <f t="shared" si="54"/>
        <v>0</v>
      </c>
    </row>
    <row r="90" spans="1:256" s="194" customFormat="1" x14ac:dyDescent="0.25">
      <c r="A90" s="194">
        <v>21</v>
      </c>
      <c r="B90" s="166">
        <f>+Menu!$D$6</f>
        <v>0</v>
      </c>
      <c r="C90" s="214" t="str">
        <f>+Menu!$B29</f>
        <v/>
      </c>
      <c r="D90" s="215"/>
      <c r="E90" s="427" t="e">
        <f>'TB-11'!D1376</f>
        <v>#N/A</v>
      </c>
      <c r="F90" s="409">
        <f>'TB-11'!G1376</f>
        <v>0</v>
      </c>
      <c r="G90" s="409">
        <f>'TB-11'!H1376</f>
        <v>0</v>
      </c>
      <c r="H90" s="410">
        <f t="shared" si="55"/>
        <v>0</v>
      </c>
      <c r="I90" s="411">
        <f>'TB-11'!I1376</f>
        <v>0</v>
      </c>
      <c r="J90" s="411">
        <f>'TB-11'!J1376</f>
        <v>0</v>
      </c>
      <c r="K90" s="412">
        <f t="shared" si="56"/>
        <v>0</v>
      </c>
      <c r="L90" s="409">
        <f>'TB-11'!K1376</f>
        <v>0</v>
      </c>
      <c r="M90" s="409">
        <f>'TB-11'!L1376</f>
        <v>0</v>
      </c>
      <c r="N90" s="410">
        <f t="shared" si="57"/>
        <v>0</v>
      </c>
      <c r="O90" s="409">
        <f>'TB-11'!M1376</f>
        <v>0</v>
      </c>
      <c r="P90" s="409">
        <f>'TB-11'!N1376</f>
        <v>0</v>
      </c>
      <c r="Q90" s="410">
        <f t="shared" si="58"/>
        <v>0</v>
      </c>
      <c r="R90" s="409">
        <f>'TB-11'!O1376</f>
        <v>0</v>
      </c>
      <c r="S90" s="409">
        <f>'TB-11'!P1376</f>
        <v>0</v>
      </c>
      <c r="T90" s="410">
        <f t="shared" si="59"/>
        <v>0</v>
      </c>
      <c r="U90" s="409">
        <f>'TB-11'!Q1376</f>
        <v>0</v>
      </c>
      <c r="V90" s="409">
        <f>'TB-11'!R1376</f>
        <v>0</v>
      </c>
      <c r="W90" s="410">
        <f t="shared" si="60"/>
        <v>0</v>
      </c>
      <c r="X90" s="409">
        <f>'TB-11'!S1376</f>
        <v>0</v>
      </c>
      <c r="Y90" s="409">
        <f>'TB-11'!T1376</f>
        <v>0</v>
      </c>
      <c r="Z90" s="410">
        <f t="shared" si="61"/>
        <v>0</v>
      </c>
      <c r="AA90" s="428">
        <f t="shared" si="49"/>
        <v>0</v>
      </c>
      <c r="AB90" s="428">
        <f t="shared" si="49"/>
        <v>0</v>
      </c>
      <c r="AC90" s="219">
        <f t="shared" si="62"/>
        <v>0</v>
      </c>
      <c r="AD90" s="427" t="e">
        <f>'TB-11'!D1377</f>
        <v>#N/A</v>
      </c>
      <c r="AE90" s="409">
        <f>'TB-11'!G1377</f>
        <v>0</v>
      </c>
      <c r="AF90" s="409">
        <f>'TB-11'!H1377</f>
        <v>0</v>
      </c>
      <c r="AG90" s="410">
        <f t="shared" si="63"/>
        <v>0</v>
      </c>
      <c r="AH90" s="409">
        <f>'TB-11'!I1377</f>
        <v>0</v>
      </c>
      <c r="AI90" s="409">
        <f>'TB-11'!J1377</f>
        <v>0</v>
      </c>
      <c r="AJ90" s="412">
        <f t="shared" si="64"/>
        <v>0</v>
      </c>
      <c r="AK90" s="409">
        <f>'TB-11'!K1377</f>
        <v>0</v>
      </c>
      <c r="AL90" s="409">
        <f>'TB-11'!L1377</f>
        <v>0</v>
      </c>
      <c r="AM90" s="410">
        <f t="shared" si="65"/>
        <v>0</v>
      </c>
      <c r="AN90" s="409">
        <f>'TB-11'!M1377</f>
        <v>0</v>
      </c>
      <c r="AO90" s="409">
        <f>'TB-11'!N1377</f>
        <v>0</v>
      </c>
      <c r="AP90" s="410">
        <f t="shared" si="66"/>
        <v>0</v>
      </c>
      <c r="AQ90" s="409">
        <f>'TB-11'!O1377</f>
        <v>0</v>
      </c>
      <c r="AR90" s="409">
        <f>'TB-11'!P1377</f>
        <v>0</v>
      </c>
      <c r="AS90" s="410">
        <f t="shared" si="67"/>
        <v>0</v>
      </c>
      <c r="AT90" s="409">
        <f>'TB-11'!Q1377</f>
        <v>0</v>
      </c>
      <c r="AU90" s="409">
        <f>'TB-11'!R1377</f>
        <v>0</v>
      </c>
      <c r="AV90" s="410">
        <f t="shared" si="68"/>
        <v>0</v>
      </c>
      <c r="AW90" s="409">
        <f>'TB-11'!S1377</f>
        <v>0</v>
      </c>
      <c r="AX90" s="409">
        <f>'TB-11'!T1377</f>
        <v>0</v>
      </c>
      <c r="AY90" s="410">
        <f t="shared" si="69"/>
        <v>0</v>
      </c>
      <c r="AZ90" s="428">
        <f t="shared" si="50"/>
        <v>0</v>
      </c>
      <c r="BA90" s="428">
        <f t="shared" si="50"/>
        <v>0</v>
      </c>
      <c r="BB90" s="219">
        <f t="shared" si="70"/>
        <v>0</v>
      </c>
      <c r="BC90" s="429" t="e">
        <f>'TB-11'!D1378</f>
        <v>#N/A</v>
      </c>
      <c r="BD90" s="409">
        <f>'TB-11'!G1378</f>
        <v>0</v>
      </c>
      <c r="BE90" s="409">
        <f>'TB-11'!H1378</f>
        <v>0</v>
      </c>
      <c r="BF90" s="410">
        <f t="shared" si="71"/>
        <v>0</v>
      </c>
      <c r="BG90" s="409">
        <f>'TB-11'!I1378</f>
        <v>0</v>
      </c>
      <c r="BH90" s="409">
        <f>'TB-11'!J1378</f>
        <v>0</v>
      </c>
      <c r="BI90" s="412">
        <f t="shared" si="72"/>
        <v>0</v>
      </c>
      <c r="BJ90" s="409">
        <f>'TB-11'!K1378</f>
        <v>0</v>
      </c>
      <c r="BK90" s="409">
        <f>'TB-11'!L1378</f>
        <v>0</v>
      </c>
      <c r="BL90" s="410">
        <f t="shared" si="73"/>
        <v>0</v>
      </c>
      <c r="BM90" s="409">
        <f>'TB-11'!M1378</f>
        <v>0</v>
      </c>
      <c r="BN90" s="409">
        <f>'TB-11'!N1378</f>
        <v>0</v>
      </c>
      <c r="BO90" s="410">
        <f t="shared" si="74"/>
        <v>0</v>
      </c>
      <c r="BP90" s="409">
        <f>'TB-11'!O1378</f>
        <v>0</v>
      </c>
      <c r="BQ90" s="409">
        <f>'TB-11'!P1378</f>
        <v>0</v>
      </c>
      <c r="BR90" s="410">
        <f t="shared" si="75"/>
        <v>0</v>
      </c>
      <c r="BS90" s="409">
        <f>'TB-11'!Q1378</f>
        <v>0</v>
      </c>
      <c r="BT90" s="409">
        <f>'TB-11'!R1378</f>
        <v>0</v>
      </c>
      <c r="BU90" s="410">
        <f t="shared" si="76"/>
        <v>0</v>
      </c>
      <c r="BV90" s="409">
        <f>'TB-11'!S1378</f>
        <v>0</v>
      </c>
      <c r="BW90" s="409">
        <f>'TB-11'!T1378</f>
        <v>0</v>
      </c>
      <c r="BX90" s="410">
        <f t="shared" si="77"/>
        <v>0</v>
      </c>
      <c r="BY90" s="428">
        <f t="shared" si="51"/>
        <v>0</v>
      </c>
      <c r="BZ90" s="428">
        <f t="shared" si="51"/>
        <v>0</v>
      </c>
      <c r="CA90" s="219">
        <f t="shared" si="78"/>
        <v>0</v>
      </c>
      <c r="CB90" s="429" t="e">
        <f>'TB-11'!D1379</f>
        <v>#N/A</v>
      </c>
      <c r="CC90" s="409">
        <f>'TB-11'!G1379</f>
        <v>0</v>
      </c>
      <c r="CD90" s="409">
        <f>'TB-11'!H1379</f>
        <v>0</v>
      </c>
      <c r="CE90" s="410">
        <f t="shared" si="79"/>
        <v>0</v>
      </c>
      <c r="CF90" s="411">
        <f>'TB-11'!I1379</f>
        <v>0</v>
      </c>
      <c r="CG90" s="411">
        <f>'TB-11'!J1379</f>
        <v>0</v>
      </c>
      <c r="CH90" s="412">
        <f t="shared" si="80"/>
        <v>0</v>
      </c>
      <c r="CI90" s="409">
        <f>'TB-11'!K1379</f>
        <v>0</v>
      </c>
      <c r="CJ90" s="409">
        <f>'TB-11'!L1379</f>
        <v>0</v>
      </c>
      <c r="CK90" s="410">
        <f t="shared" si="81"/>
        <v>0</v>
      </c>
      <c r="CL90" s="409">
        <f>'TB-11'!M1379</f>
        <v>0</v>
      </c>
      <c r="CM90" s="409">
        <f>'TB-11'!N1379</f>
        <v>0</v>
      </c>
      <c r="CN90" s="410">
        <f t="shared" si="82"/>
        <v>0</v>
      </c>
      <c r="CO90" s="409">
        <f>'TB-11'!O1379</f>
        <v>0</v>
      </c>
      <c r="CP90" s="409">
        <f>'TB-11'!P1379</f>
        <v>0</v>
      </c>
      <c r="CQ90" s="410">
        <f t="shared" si="83"/>
        <v>0</v>
      </c>
      <c r="CR90" s="409">
        <f>'TB-11'!Q1379</f>
        <v>0</v>
      </c>
      <c r="CS90" s="409">
        <f>'TB-11'!R1379</f>
        <v>0</v>
      </c>
      <c r="CT90" s="410">
        <f t="shared" si="84"/>
        <v>0</v>
      </c>
      <c r="CU90" s="409">
        <f>'TB-11'!S1379</f>
        <v>0</v>
      </c>
      <c r="CV90" s="409">
        <f>'TB-11'!T1379</f>
        <v>0</v>
      </c>
      <c r="CW90" s="410">
        <f t="shared" si="85"/>
        <v>0</v>
      </c>
      <c r="CX90" s="428">
        <f t="shared" si="52"/>
        <v>0</v>
      </c>
      <c r="CY90" s="428">
        <f t="shared" si="52"/>
        <v>0</v>
      </c>
      <c r="CZ90" s="219">
        <f t="shared" si="86"/>
        <v>0</v>
      </c>
      <c r="DA90" s="429" t="e">
        <f>'TB-11'!D1380</f>
        <v>#N/A</v>
      </c>
      <c r="DB90" s="409">
        <f>'TB-11'!G1380</f>
        <v>0</v>
      </c>
      <c r="DC90" s="409">
        <f>'TB-11'!H1380</f>
        <v>0</v>
      </c>
      <c r="DD90" s="410">
        <f t="shared" si="87"/>
        <v>0</v>
      </c>
      <c r="DE90" s="409">
        <f>'TB-11'!I1380</f>
        <v>0</v>
      </c>
      <c r="DF90" s="409">
        <f>'TB-11'!J1380</f>
        <v>0</v>
      </c>
      <c r="DG90" s="412">
        <f t="shared" si="88"/>
        <v>0</v>
      </c>
      <c r="DH90" s="409">
        <f>'TB-11'!K1380</f>
        <v>0</v>
      </c>
      <c r="DI90" s="409">
        <f>'TB-11'!L1380</f>
        <v>0</v>
      </c>
      <c r="DJ90" s="410">
        <f t="shared" si="89"/>
        <v>0</v>
      </c>
      <c r="DK90" s="409">
        <f>'TB-11'!M1380</f>
        <v>0</v>
      </c>
      <c r="DL90" s="409">
        <f>'TB-11'!N1380</f>
        <v>0</v>
      </c>
      <c r="DM90" s="410">
        <f t="shared" si="90"/>
        <v>0</v>
      </c>
      <c r="DN90" s="409">
        <f>'TB-11'!O1380</f>
        <v>0</v>
      </c>
      <c r="DO90" s="409">
        <f>'TB-11'!P1380</f>
        <v>0</v>
      </c>
      <c r="DP90" s="410">
        <f t="shared" si="91"/>
        <v>0</v>
      </c>
      <c r="DQ90" s="409">
        <f>'TB-11'!Q1380</f>
        <v>0</v>
      </c>
      <c r="DR90" s="409">
        <f>'TB-11'!R1380</f>
        <v>0</v>
      </c>
      <c r="DS90" s="410">
        <f t="shared" si="92"/>
        <v>0</v>
      </c>
      <c r="DT90" s="409">
        <f>'TB-11'!S1380</f>
        <v>0</v>
      </c>
      <c r="DU90" s="409">
        <f>'TB-11'!T1380</f>
        <v>0</v>
      </c>
      <c r="DV90" s="410">
        <f t="shared" si="93"/>
        <v>0</v>
      </c>
      <c r="DW90" s="428">
        <f t="shared" si="53"/>
        <v>0</v>
      </c>
      <c r="DX90" s="428">
        <f t="shared" si="53"/>
        <v>0</v>
      </c>
      <c r="DY90" s="219">
        <f t="shared" si="94"/>
        <v>0</v>
      </c>
      <c r="DZ90" s="427" t="e">
        <f>'TB-11'!D1384</f>
        <v>#N/A</v>
      </c>
      <c r="EA90" s="409">
        <f>'TB-11'!G1384</f>
        <v>0</v>
      </c>
      <c r="EB90" s="409">
        <f>'TB-11'!H1384</f>
        <v>0</v>
      </c>
      <c r="EC90" s="412">
        <f t="shared" si="95"/>
        <v>0</v>
      </c>
      <c r="ED90" s="409">
        <f>'TB-11'!I1384</f>
        <v>0</v>
      </c>
      <c r="EE90" s="409">
        <f>'TB-11'!J1384</f>
        <v>0</v>
      </c>
      <c r="EF90" s="412">
        <f t="shared" si="96"/>
        <v>0</v>
      </c>
      <c r="EG90" s="409">
        <f>'TB-11'!K1384</f>
        <v>0</v>
      </c>
      <c r="EH90" s="409">
        <f>'TB-11'!L1384</f>
        <v>0</v>
      </c>
      <c r="EI90" s="410">
        <f t="shared" si="97"/>
        <v>0</v>
      </c>
      <c r="EJ90" s="409">
        <f>'TB-11'!M1384</f>
        <v>0</v>
      </c>
      <c r="EK90" s="409">
        <f>'TB-11'!N1384</f>
        <v>0</v>
      </c>
      <c r="EL90" s="410">
        <f t="shared" si="98"/>
        <v>0</v>
      </c>
      <c r="EM90" s="409">
        <f>'TB-11'!O1384</f>
        <v>0</v>
      </c>
      <c r="EN90" s="409">
        <f>'TB-11'!P1384</f>
        <v>0</v>
      </c>
      <c r="EO90" s="410">
        <f t="shared" si="99"/>
        <v>0</v>
      </c>
      <c r="EP90" s="409">
        <f>'TB-11'!Q1384</f>
        <v>0</v>
      </c>
      <c r="EQ90" s="409">
        <f>'TB-11'!R1384</f>
        <v>0</v>
      </c>
      <c r="ER90" s="410">
        <f t="shared" si="100"/>
        <v>0</v>
      </c>
      <c r="ES90" s="409">
        <f>'TB-11'!S1384</f>
        <v>0</v>
      </c>
      <c r="ET90" s="409">
        <f>'TB-11'!T1384</f>
        <v>0</v>
      </c>
      <c r="EU90" s="410">
        <f t="shared" si="101"/>
        <v>0</v>
      </c>
      <c r="EV90" s="428">
        <f t="shared" si="102"/>
        <v>0</v>
      </c>
      <c r="EW90" s="428">
        <f t="shared" si="103"/>
        <v>0</v>
      </c>
      <c r="EX90" s="219">
        <f t="shared" si="104"/>
        <v>0</v>
      </c>
      <c r="EY90" s="429" t="e">
        <f>'TB-11'!D1385</f>
        <v>#N/A</v>
      </c>
      <c r="EZ90" s="409">
        <f>'TB-11'!G1385</f>
        <v>0</v>
      </c>
      <c r="FA90" s="409">
        <f>'TB-11'!H1385</f>
        <v>0</v>
      </c>
      <c r="FB90" s="412">
        <f t="shared" si="105"/>
        <v>0</v>
      </c>
      <c r="FC90" s="409">
        <f>'TB-11'!I1385</f>
        <v>0</v>
      </c>
      <c r="FD90" s="409">
        <f>'TB-11'!J1385</f>
        <v>0</v>
      </c>
      <c r="FE90" s="412">
        <f t="shared" si="106"/>
        <v>0</v>
      </c>
      <c r="FF90" s="409">
        <f>'TB-11'!K1385</f>
        <v>0</v>
      </c>
      <c r="FG90" s="409">
        <f>'TB-11'!L1385</f>
        <v>0</v>
      </c>
      <c r="FH90" s="410">
        <f t="shared" si="107"/>
        <v>0</v>
      </c>
      <c r="FI90" s="409">
        <f>'TB-11'!M1385</f>
        <v>0</v>
      </c>
      <c r="FJ90" s="409">
        <f>'TB-11'!N1385</f>
        <v>0</v>
      </c>
      <c r="FK90" s="410">
        <f t="shared" si="108"/>
        <v>0</v>
      </c>
      <c r="FL90" s="409">
        <f>'TB-11'!O1385</f>
        <v>0</v>
      </c>
      <c r="FM90" s="409">
        <f>'TB-11'!P1385</f>
        <v>0</v>
      </c>
      <c r="FN90" s="410">
        <f t="shared" si="109"/>
        <v>0</v>
      </c>
      <c r="FO90" s="409">
        <f>'TB-11'!Q1385</f>
        <v>0</v>
      </c>
      <c r="FP90" s="409">
        <f>'TB-11'!R1385</f>
        <v>0</v>
      </c>
      <c r="FQ90" s="410">
        <f t="shared" si="110"/>
        <v>0</v>
      </c>
      <c r="FR90" s="409">
        <f>'TB-11'!S1385</f>
        <v>0</v>
      </c>
      <c r="FS90" s="409">
        <f>'TB-11'!T1385</f>
        <v>0</v>
      </c>
      <c r="FT90" s="410">
        <f t="shared" si="111"/>
        <v>0</v>
      </c>
      <c r="FU90" s="428">
        <f t="shared" si="112"/>
        <v>0</v>
      </c>
      <c r="FV90" s="428">
        <f t="shared" si="113"/>
        <v>0</v>
      </c>
      <c r="FW90" s="219">
        <f t="shared" si="114"/>
        <v>0</v>
      </c>
      <c r="FX90" s="429" t="e">
        <f>'TB-11'!D1386</f>
        <v>#N/A</v>
      </c>
      <c r="FY90" s="409">
        <f>'TB-11'!G1386</f>
        <v>0</v>
      </c>
      <c r="FZ90" s="409">
        <f>'TB-11'!H1386</f>
        <v>0</v>
      </c>
      <c r="GA90" s="412">
        <f t="shared" si="115"/>
        <v>0</v>
      </c>
      <c r="GB90" s="409">
        <f>'TB-11'!I1386</f>
        <v>0</v>
      </c>
      <c r="GC90" s="409">
        <f>'TB-11'!J1386</f>
        <v>0</v>
      </c>
      <c r="GD90" s="412">
        <f t="shared" si="116"/>
        <v>0</v>
      </c>
      <c r="GE90" s="409">
        <f>'TB-11'!K1386</f>
        <v>0</v>
      </c>
      <c r="GF90" s="409">
        <f>'TB-11'!L1386</f>
        <v>0</v>
      </c>
      <c r="GG90" s="410">
        <f t="shared" si="117"/>
        <v>0</v>
      </c>
      <c r="GH90" s="409">
        <f>'TB-11'!M1386</f>
        <v>0</v>
      </c>
      <c r="GI90" s="409">
        <f>'TB-11'!N1386</f>
        <v>0</v>
      </c>
      <c r="GJ90" s="410">
        <f t="shared" si="118"/>
        <v>0</v>
      </c>
      <c r="GK90" s="409">
        <f>'TB-11'!O1386</f>
        <v>0</v>
      </c>
      <c r="GL90" s="409">
        <f>'TB-11'!P1386</f>
        <v>0</v>
      </c>
      <c r="GM90" s="410">
        <f t="shared" si="119"/>
        <v>0</v>
      </c>
      <c r="GN90" s="409">
        <f>'TB-11'!Q1386</f>
        <v>0</v>
      </c>
      <c r="GO90" s="409">
        <f>'TB-11'!R1386</f>
        <v>0</v>
      </c>
      <c r="GP90" s="410">
        <f t="shared" si="120"/>
        <v>0</v>
      </c>
      <c r="GQ90" s="409">
        <f>'TB-11'!S1386</f>
        <v>0</v>
      </c>
      <c r="GR90" s="409">
        <f>'TB-11'!T1386</f>
        <v>0</v>
      </c>
      <c r="GS90" s="410">
        <f t="shared" si="121"/>
        <v>0</v>
      </c>
      <c r="GT90" s="428">
        <f t="shared" si="122"/>
        <v>0</v>
      </c>
      <c r="GU90" s="428">
        <f t="shared" si="123"/>
        <v>0</v>
      </c>
      <c r="GV90" s="219">
        <f t="shared" si="124"/>
        <v>0</v>
      </c>
      <c r="GW90" s="429" t="e">
        <f>'TB-11'!D1387</f>
        <v>#N/A</v>
      </c>
      <c r="GX90" s="409">
        <f>'TB-11'!G1387</f>
        <v>0</v>
      </c>
      <c r="GY90" s="409">
        <f>'TB-11'!H1387</f>
        <v>0</v>
      </c>
      <c r="GZ90" s="412">
        <f t="shared" si="125"/>
        <v>0</v>
      </c>
      <c r="HA90" s="409">
        <f>'TB-11'!I1387</f>
        <v>0</v>
      </c>
      <c r="HB90" s="409">
        <f>'TB-11'!J1387</f>
        <v>0</v>
      </c>
      <c r="HC90" s="412">
        <f t="shared" si="126"/>
        <v>0</v>
      </c>
      <c r="HD90" s="409">
        <f>'TB-11'!K1387</f>
        <v>0</v>
      </c>
      <c r="HE90" s="409">
        <f>'TB-11'!L1387</f>
        <v>0</v>
      </c>
      <c r="HF90" s="410">
        <f t="shared" si="127"/>
        <v>0</v>
      </c>
      <c r="HG90" s="409">
        <f>'TB-11'!M1387</f>
        <v>0</v>
      </c>
      <c r="HH90" s="409">
        <f>'TB-11'!N1387</f>
        <v>0</v>
      </c>
      <c r="HI90" s="410">
        <f t="shared" si="128"/>
        <v>0</v>
      </c>
      <c r="HJ90" s="409">
        <f>'TB-11'!O1387</f>
        <v>0</v>
      </c>
      <c r="HK90" s="409">
        <f>'TB-11'!P1387</f>
        <v>0</v>
      </c>
      <c r="HL90" s="410">
        <f t="shared" si="129"/>
        <v>0</v>
      </c>
      <c r="HM90" s="409">
        <f>'TB-11'!Q1387</f>
        <v>0</v>
      </c>
      <c r="HN90" s="409">
        <f>'TB-11'!R1387</f>
        <v>0</v>
      </c>
      <c r="HO90" s="410">
        <f t="shared" si="130"/>
        <v>0</v>
      </c>
      <c r="HP90" s="409">
        <f>'TB-11'!S1387</f>
        <v>0</v>
      </c>
      <c r="HQ90" s="409">
        <f>'TB-11'!T1387</f>
        <v>0</v>
      </c>
      <c r="HR90" s="410">
        <f t="shared" si="131"/>
        <v>0</v>
      </c>
      <c r="HS90" s="428">
        <f t="shared" si="132"/>
        <v>0</v>
      </c>
      <c r="HT90" s="428">
        <f t="shared" si="133"/>
        <v>0</v>
      </c>
      <c r="HU90" s="428">
        <f t="shared" si="134"/>
        <v>0</v>
      </c>
      <c r="HV90" s="429" t="e">
        <f>'TB-11'!D1388</f>
        <v>#N/A</v>
      </c>
      <c r="HW90" s="409">
        <f>'TB-11'!G1388</f>
        <v>0</v>
      </c>
      <c r="HX90" s="409">
        <f>'TB-11'!H1388</f>
        <v>0</v>
      </c>
      <c r="HY90" s="412">
        <f t="shared" si="135"/>
        <v>0</v>
      </c>
      <c r="HZ90" s="409">
        <f>'TB-11'!I1388</f>
        <v>0</v>
      </c>
      <c r="IA90" s="409">
        <f>'TB-11'!J1388</f>
        <v>0</v>
      </c>
      <c r="IB90" s="412">
        <f t="shared" si="136"/>
        <v>0</v>
      </c>
      <c r="IC90" s="409">
        <f>'TB-11'!K1388</f>
        <v>0</v>
      </c>
      <c r="ID90" s="409">
        <f>'TB-11'!L1388</f>
        <v>0</v>
      </c>
      <c r="IE90" s="410">
        <f t="shared" si="137"/>
        <v>0</v>
      </c>
      <c r="IF90" s="409">
        <f>'TB-11'!M1388</f>
        <v>0</v>
      </c>
      <c r="IG90" s="409">
        <f>'TB-11'!N1388</f>
        <v>0</v>
      </c>
      <c r="IH90" s="410">
        <f t="shared" si="138"/>
        <v>0</v>
      </c>
      <c r="II90" s="409">
        <f>'TB-11'!O1388</f>
        <v>0</v>
      </c>
      <c r="IJ90" s="409">
        <f>'TB-11'!P1388</f>
        <v>0</v>
      </c>
      <c r="IK90" s="410">
        <f t="shared" si="139"/>
        <v>0</v>
      </c>
      <c r="IL90" s="409">
        <f>'TB-11'!Q1388</f>
        <v>0</v>
      </c>
      <c r="IM90" s="409">
        <f>'TB-11'!R1388</f>
        <v>0</v>
      </c>
      <c r="IN90" s="410">
        <f t="shared" si="140"/>
        <v>0</v>
      </c>
      <c r="IO90" s="409">
        <f>'TB-11'!S1388</f>
        <v>0</v>
      </c>
      <c r="IP90" s="409">
        <f>'TB-11'!T1388</f>
        <v>0</v>
      </c>
      <c r="IQ90" s="410">
        <f t="shared" si="141"/>
        <v>0</v>
      </c>
      <c r="IR90" s="428">
        <f t="shared" si="142"/>
        <v>0</v>
      </c>
      <c r="IS90" s="428">
        <f t="shared" si="143"/>
        <v>0</v>
      </c>
      <c r="IT90" s="428">
        <f t="shared" si="54"/>
        <v>0</v>
      </c>
    </row>
    <row r="91" spans="1:256" s="194" customFormat="1" x14ac:dyDescent="0.25">
      <c r="A91" s="194">
        <v>22</v>
      </c>
      <c r="B91" s="166">
        <f>+Menu!$D$6</f>
        <v>0</v>
      </c>
      <c r="C91" s="214" t="str">
        <f>+Menu!$B30</f>
        <v/>
      </c>
      <c r="D91" s="215"/>
      <c r="E91" s="427" t="e">
        <f>'TB-11'!D1444</f>
        <v>#N/A</v>
      </c>
      <c r="F91" s="409">
        <f>'TB-11'!G1444</f>
        <v>0</v>
      </c>
      <c r="G91" s="409">
        <f>'TB-11'!H1444</f>
        <v>0</v>
      </c>
      <c r="H91" s="410">
        <f t="shared" si="55"/>
        <v>0</v>
      </c>
      <c r="I91" s="411">
        <f>'TB-11'!I1444</f>
        <v>0</v>
      </c>
      <c r="J91" s="411">
        <f>'TB-11'!J1444</f>
        <v>0</v>
      </c>
      <c r="K91" s="412">
        <f t="shared" si="56"/>
        <v>0</v>
      </c>
      <c r="L91" s="409">
        <f>'TB-11'!K1444</f>
        <v>0</v>
      </c>
      <c r="M91" s="409">
        <f>'TB-11'!L1444</f>
        <v>0</v>
      </c>
      <c r="N91" s="410">
        <f t="shared" si="57"/>
        <v>0</v>
      </c>
      <c r="O91" s="409">
        <f>'TB-11'!M1444</f>
        <v>0</v>
      </c>
      <c r="P91" s="409">
        <f>'TB-11'!N1444</f>
        <v>0</v>
      </c>
      <c r="Q91" s="410">
        <f t="shared" si="58"/>
        <v>0</v>
      </c>
      <c r="R91" s="409">
        <f>'TB-11'!O1444</f>
        <v>0</v>
      </c>
      <c r="S91" s="409">
        <f>'TB-11'!P1444</f>
        <v>0</v>
      </c>
      <c r="T91" s="410">
        <f t="shared" si="59"/>
        <v>0</v>
      </c>
      <c r="U91" s="409">
        <f>'TB-11'!Q1444</f>
        <v>0</v>
      </c>
      <c r="V91" s="409">
        <f>'TB-11'!R1444</f>
        <v>0</v>
      </c>
      <c r="W91" s="410">
        <f t="shared" si="60"/>
        <v>0</v>
      </c>
      <c r="X91" s="409">
        <f>'TB-11'!S1444</f>
        <v>0</v>
      </c>
      <c r="Y91" s="409">
        <f>'TB-11'!T1444</f>
        <v>0</v>
      </c>
      <c r="Z91" s="410">
        <f t="shared" si="61"/>
        <v>0</v>
      </c>
      <c r="AA91" s="428">
        <f t="shared" si="49"/>
        <v>0</v>
      </c>
      <c r="AB91" s="428">
        <f t="shared" si="49"/>
        <v>0</v>
      </c>
      <c r="AC91" s="219">
        <f t="shared" si="62"/>
        <v>0</v>
      </c>
      <c r="AD91" s="427" t="e">
        <f>'TB-11'!D1445</f>
        <v>#N/A</v>
      </c>
      <c r="AE91" s="409">
        <f>'TB-11'!G1445</f>
        <v>0</v>
      </c>
      <c r="AF91" s="409">
        <f>'TB-11'!H1445</f>
        <v>0</v>
      </c>
      <c r="AG91" s="410">
        <f t="shared" si="63"/>
        <v>0</v>
      </c>
      <c r="AH91" s="409">
        <f>'TB-11'!I1445</f>
        <v>0</v>
      </c>
      <c r="AI91" s="409">
        <f>'TB-11'!J1445</f>
        <v>0</v>
      </c>
      <c r="AJ91" s="412">
        <f t="shared" si="64"/>
        <v>0</v>
      </c>
      <c r="AK91" s="409">
        <f>'TB-11'!K1445</f>
        <v>0</v>
      </c>
      <c r="AL91" s="409">
        <f>'TB-11'!L1445</f>
        <v>0</v>
      </c>
      <c r="AM91" s="410">
        <f t="shared" si="65"/>
        <v>0</v>
      </c>
      <c r="AN91" s="409">
        <f>'TB-11'!M1445</f>
        <v>0</v>
      </c>
      <c r="AO91" s="409">
        <f>'TB-11'!N1445</f>
        <v>0</v>
      </c>
      <c r="AP91" s="410">
        <f t="shared" si="66"/>
        <v>0</v>
      </c>
      <c r="AQ91" s="409">
        <f>'TB-11'!O1445</f>
        <v>0</v>
      </c>
      <c r="AR91" s="409">
        <f>'TB-11'!P1445</f>
        <v>0</v>
      </c>
      <c r="AS91" s="410">
        <f t="shared" si="67"/>
        <v>0</v>
      </c>
      <c r="AT91" s="409">
        <f>'TB-11'!Q1445</f>
        <v>0</v>
      </c>
      <c r="AU91" s="409">
        <f>'TB-11'!R1445</f>
        <v>0</v>
      </c>
      <c r="AV91" s="410">
        <f t="shared" si="68"/>
        <v>0</v>
      </c>
      <c r="AW91" s="409">
        <f>'TB-11'!S1445</f>
        <v>0</v>
      </c>
      <c r="AX91" s="409">
        <f>'TB-11'!T1445</f>
        <v>0</v>
      </c>
      <c r="AY91" s="410">
        <f t="shared" si="69"/>
        <v>0</v>
      </c>
      <c r="AZ91" s="428">
        <f t="shared" si="50"/>
        <v>0</v>
      </c>
      <c r="BA91" s="428">
        <f t="shared" si="50"/>
        <v>0</v>
      </c>
      <c r="BB91" s="219">
        <f t="shared" si="70"/>
        <v>0</v>
      </c>
      <c r="BC91" s="429" t="e">
        <f>'TB-11'!D1446</f>
        <v>#N/A</v>
      </c>
      <c r="BD91" s="409">
        <f>'TB-11'!G1446</f>
        <v>0</v>
      </c>
      <c r="BE91" s="409">
        <f>'TB-11'!H1446</f>
        <v>0</v>
      </c>
      <c r="BF91" s="410">
        <f t="shared" si="71"/>
        <v>0</v>
      </c>
      <c r="BG91" s="409">
        <f>'TB-11'!I1446</f>
        <v>0</v>
      </c>
      <c r="BH91" s="409">
        <f>'TB-11'!J1446</f>
        <v>0</v>
      </c>
      <c r="BI91" s="412">
        <f t="shared" si="72"/>
        <v>0</v>
      </c>
      <c r="BJ91" s="409">
        <f>'TB-11'!K1446</f>
        <v>0</v>
      </c>
      <c r="BK91" s="409">
        <f>'TB-11'!L1446</f>
        <v>0</v>
      </c>
      <c r="BL91" s="410">
        <f t="shared" si="73"/>
        <v>0</v>
      </c>
      <c r="BM91" s="409">
        <f>'TB-11'!M1446</f>
        <v>0</v>
      </c>
      <c r="BN91" s="409">
        <f>'TB-11'!N1446</f>
        <v>0</v>
      </c>
      <c r="BO91" s="410">
        <f t="shared" si="74"/>
        <v>0</v>
      </c>
      <c r="BP91" s="409">
        <f>'TB-11'!O1446</f>
        <v>0</v>
      </c>
      <c r="BQ91" s="409">
        <f>'TB-11'!P1446</f>
        <v>0</v>
      </c>
      <c r="BR91" s="410">
        <f t="shared" si="75"/>
        <v>0</v>
      </c>
      <c r="BS91" s="409">
        <f>'TB-11'!Q1446</f>
        <v>0</v>
      </c>
      <c r="BT91" s="409">
        <f>'TB-11'!R1446</f>
        <v>0</v>
      </c>
      <c r="BU91" s="410">
        <f t="shared" si="76"/>
        <v>0</v>
      </c>
      <c r="BV91" s="409">
        <f>'TB-11'!S1446</f>
        <v>0</v>
      </c>
      <c r="BW91" s="409">
        <f>'TB-11'!T1446</f>
        <v>0</v>
      </c>
      <c r="BX91" s="410">
        <f t="shared" si="77"/>
        <v>0</v>
      </c>
      <c r="BY91" s="428">
        <f t="shared" si="51"/>
        <v>0</v>
      </c>
      <c r="BZ91" s="428">
        <f t="shared" si="51"/>
        <v>0</v>
      </c>
      <c r="CA91" s="219">
        <f t="shared" si="78"/>
        <v>0</v>
      </c>
      <c r="CB91" s="429" t="e">
        <f>'TB-11'!D1447</f>
        <v>#N/A</v>
      </c>
      <c r="CC91" s="409">
        <f>'TB-11'!G1447</f>
        <v>0</v>
      </c>
      <c r="CD91" s="409">
        <f>'TB-11'!H1447</f>
        <v>0</v>
      </c>
      <c r="CE91" s="410">
        <f t="shared" si="79"/>
        <v>0</v>
      </c>
      <c r="CF91" s="411">
        <f>'TB-11'!I1447</f>
        <v>0</v>
      </c>
      <c r="CG91" s="411">
        <f>'TB-11'!J1447</f>
        <v>0</v>
      </c>
      <c r="CH91" s="412">
        <f t="shared" si="80"/>
        <v>0</v>
      </c>
      <c r="CI91" s="409">
        <f>'TB-11'!K1447</f>
        <v>0</v>
      </c>
      <c r="CJ91" s="409">
        <f>'TB-11'!L1447</f>
        <v>0</v>
      </c>
      <c r="CK91" s="410">
        <f t="shared" si="81"/>
        <v>0</v>
      </c>
      <c r="CL91" s="409">
        <f>'TB-11'!M1447</f>
        <v>0</v>
      </c>
      <c r="CM91" s="409">
        <f>'TB-11'!N1447</f>
        <v>0</v>
      </c>
      <c r="CN91" s="410">
        <f t="shared" si="82"/>
        <v>0</v>
      </c>
      <c r="CO91" s="409">
        <f>'TB-11'!O1447</f>
        <v>0</v>
      </c>
      <c r="CP91" s="409">
        <f>'TB-11'!P1447</f>
        <v>0</v>
      </c>
      <c r="CQ91" s="410">
        <f t="shared" si="83"/>
        <v>0</v>
      </c>
      <c r="CR91" s="409">
        <f>'TB-11'!Q1447</f>
        <v>0</v>
      </c>
      <c r="CS91" s="409">
        <f>'TB-11'!R1447</f>
        <v>0</v>
      </c>
      <c r="CT91" s="410">
        <f t="shared" si="84"/>
        <v>0</v>
      </c>
      <c r="CU91" s="409">
        <f>'TB-11'!S1447</f>
        <v>0</v>
      </c>
      <c r="CV91" s="409">
        <f>'TB-11'!T1447</f>
        <v>0</v>
      </c>
      <c r="CW91" s="410">
        <f t="shared" si="85"/>
        <v>0</v>
      </c>
      <c r="CX91" s="428">
        <f t="shared" si="52"/>
        <v>0</v>
      </c>
      <c r="CY91" s="428">
        <f t="shared" si="52"/>
        <v>0</v>
      </c>
      <c r="CZ91" s="219">
        <f t="shared" si="86"/>
        <v>0</v>
      </c>
      <c r="DA91" s="429" t="e">
        <f>'TB-11'!D1448</f>
        <v>#N/A</v>
      </c>
      <c r="DB91" s="409">
        <f>'TB-11'!G1448</f>
        <v>0</v>
      </c>
      <c r="DC91" s="409">
        <f>'TB-11'!H1448</f>
        <v>0</v>
      </c>
      <c r="DD91" s="410">
        <f t="shared" si="87"/>
        <v>0</v>
      </c>
      <c r="DE91" s="409">
        <f>'TB-11'!I1448</f>
        <v>0</v>
      </c>
      <c r="DF91" s="409">
        <f>'TB-11'!J1448</f>
        <v>0</v>
      </c>
      <c r="DG91" s="412">
        <f t="shared" si="88"/>
        <v>0</v>
      </c>
      <c r="DH91" s="409">
        <f>'TB-11'!K1448</f>
        <v>0</v>
      </c>
      <c r="DI91" s="409">
        <f>'TB-11'!L1448</f>
        <v>0</v>
      </c>
      <c r="DJ91" s="410">
        <f t="shared" si="89"/>
        <v>0</v>
      </c>
      <c r="DK91" s="409">
        <f>'TB-11'!M1448</f>
        <v>0</v>
      </c>
      <c r="DL91" s="409">
        <f>'TB-11'!N1448</f>
        <v>0</v>
      </c>
      <c r="DM91" s="410">
        <f t="shared" si="90"/>
        <v>0</v>
      </c>
      <c r="DN91" s="409">
        <f>'TB-11'!O1448</f>
        <v>0</v>
      </c>
      <c r="DO91" s="409">
        <f>'TB-11'!P1448</f>
        <v>0</v>
      </c>
      <c r="DP91" s="410">
        <f t="shared" si="91"/>
        <v>0</v>
      </c>
      <c r="DQ91" s="409">
        <f>'TB-11'!Q1448</f>
        <v>0</v>
      </c>
      <c r="DR91" s="409">
        <f>'TB-11'!R1448</f>
        <v>0</v>
      </c>
      <c r="DS91" s="410">
        <f t="shared" si="92"/>
        <v>0</v>
      </c>
      <c r="DT91" s="409">
        <f>'TB-11'!S1448</f>
        <v>0</v>
      </c>
      <c r="DU91" s="409">
        <f>'TB-11'!T1448</f>
        <v>0</v>
      </c>
      <c r="DV91" s="410">
        <f t="shared" si="93"/>
        <v>0</v>
      </c>
      <c r="DW91" s="428">
        <f t="shared" si="53"/>
        <v>0</v>
      </c>
      <c r="DX91" s="428">
        <f t="shared" si="53"/>
        <v>0</v>
      </c>
      <c r="DY91" s="219">
        <f t="shared" si="94"/>
        <v>0</v>
      </c>
      <c r="DZ91" s="427" t="e">
        <f>'TB-11'!D1452</f>
        <v>#N/A</v>
      </c>
      <c r="EA91" s="409">
        <f>'TB-11'!G1452</f>
        <v>0</v>
      </c>
      <c r="EB91" s="409">
        <f>'TB-11'!H1452</f>
        <v>0</v>
      </c>
      <c r="EC91" s="412">
        <f t="shared" si="95"/>
        <v>0</v>
      </c>
      <c r="ED91" s="409">
        <f>'TB-11'!I1452</f>
        <v>0</v>
      </c>
      <c r="EE91" s="409">
        <f>'TB-11'!J1452</f>
        <v>0</v>
      </c>
      <c r="EF91" s="412">
        <f t="shared" si="96"/>
        <v>0</v>
      </c>
      <c r="EG91" s="409">
        <f>'TB-11'!K1452</f>
        <v>0</v>
      </c>
      <c r="EH91" s="409">
        <f>'TB-11'!L1452</f>
        <v>0</v>
      </c>
      <c r="EI91" s="410">
        <f t="shared" si="97"/>
        <v>0</v>
      </c>
      <c r="EJ91" s="409">
        <f>'TB-11'!M1452</f>
        <v>0</v>
      </c>
      <c r="EK91" s="409">
        <f>'TB-11'!N1452</f>
        <v>0</v>
      </c>
      <c r="EL91" s="410">
        <f t="shared" si="98"/>
        <v>0</v>
      </c>
      <c r="EM91" s="409">
        <f>'TB-11'!O1452</f>
        <v>0</v>
      </c>
      <c r="EN91" s="409">
        <f>'TB-11'!P1452</f>
        <v>0</v>
      </c>
      <c r="EO91" s="410">
        <f t="shared" si="99"/>
        <v>0</v>
      </c>
      <c r="EP91" s="409">
        <f>'TB-11'!Q1452</f>
        <v>0</v>
      </c>
      <c r="EQ91" s="409">
        <f>'TB-11'!R1452</f>
        <v>0</v>
      </c>
      <c r="ER91" s="410">
        <f t="shared" si="100"/>
        <v>0</v>
      </c>
      <c r="ES91" s="409">
        <f>'TB-11'!S1452</f>
        <v>0</v>
      </c>
      <c r="ET91" s="409">
        <f>'TB-11'!T1452</f>
        <v>0</v>
      </c>
      <c r="EU91" s="410">
        <f t="shared" si="101"/>
        <v>0</v>
      </c>
      <c r="EV91" s="428">
        <f t="shared" si="102"/>
        <v>0</v>
      </c>
      <c r="EW91" s="428">
        <f t="shared" si="103"/>
        <v>0</v>
      </c>
      <c r="EX91" s="219">
        <f t="shared" si="104"/>
        <v>0</v>
      </c>
      <c r="EY91" s="429" t="e">
        <f>'TB-11'!D1453</f>
        <v>#N/A</v>
      </c>
      <c r="EZ91" s="409">
        <f>'TB-11'!G1453</f>
        <v>0</v>
      </c>
      <c r="FA91" s="409">
        <f>'TB-11'!H1453</f>
        <v>0</v>
      </c>
      <c r="FB91" s="412">
        <f t="shared" si="105"/>
        <v>0</v>
      </c>
      <c r="FC91" s="409">
        <f>'TB-11'!I1453</f>
        <v>0</v>
      </c>
      <c r="FD91" s="409">
        <f>'TB-11'!J1453</f>
        <v>0</v>
      </c>
      <c r="FE91" s="412">
        <f t="shared" si="106"/>
        <v>0</v>
      </c>
      <c r="FF91" s="409">
        <f>'TB-11'!K1453</f>
        <v>0</v>
      </c>
      <c r="FG91" s="409">
        <f>'TB-11'!L1453</f>
        <v>0</v>
      </c>
      <c r="FH91" s="410">
        <f t="shared" si="107"/>
        <v>0</v>
      </c>
      <c r="FI91" s="409">
        <f>'TB-11'!M1453</f>
        <v>0</v>
      </c>
      <c r="FJ91" s="409">
        <f>'TB-11'!N1453</f>
        <v>0</v>
      </c>
      <c r="FK91" s="410">
        <f t="shared" si="108"/>
        <v>0</v>
      </c>
      <c r="FL91" s="409">
        <f>'TB-11'!O1453</f>
        <v>0</v>
      </c>
      <c r="FM91" s="409">
        <f>'TB-11'!P1453</f>
        <v>0</v>
      </c>
      <c r="FN91" s="410">
        <f t="shared" si="109"/>
        <v>0</v>
      </c>
      <c r="FO91" s="409">
        <f>'TB-11'!Q1453</f>
        <v>0</v>
      </c>
      <c r="FP91" s="409">
        <f>'TB-11'!R1453</f>
        <v>0</v>
      </c>
      <c r="FQ91" s="410">
        <f t="shared" si="110"/>
        <v>0</v>
      </c>
      <c r="FR91" s="409">
        <f>'TB-11'!S1453</f>
        <v>0</v>
      </c>
      <c r="FS91" s="409">
        <f>'TB-11'!T1453</f>
        <v>0</v>
      </c>
      <c r="FT91" s="410">
        <f t="shared" si="111"/>
        <v>0</v>
      </c>
      <c r="FU91" s="428">
        <f t="shared" si="112"/>
        <v>0</v>
      </c>
      <c r="FV91" s="428">
        <f t="shared" si="113"/>
        <v>0</v>
      </c>
      <c r="FW91" s="219">
        <f t="shared" si="114"/>
        <v>0</v>
      </c>
      <c r="FX91" s="429" t="e">
        <f>'TB-11'!D1454</f>
        <v>#N/A</v>
      </c>
      <c r="FY91" s="409">
        <f>'TB-11'!G1454</f>
        <v>0</v>
      </c>
      <c r="FZ91" s="409">
        <f>'TB-11'!H1454</f>
        <v>0</v>
      </c>
      <c r="GA91" s="412">
        <f t="shared" si="115"/>
        <v>0</v>
      </c>
      <c r="GB91" s="409">
        <f>'TB-11'!I1454</f>
        <v>0</v>
      </c>
      <c r="GC91" s="409">
        <f>'TB-11'!J1454</f>
        <v>0</v>
      </c>
      <c r="GD91" s="412">
        <f t="shared" si="116"/>
        <v>0</v>
      </c>
      <c r="GE91" s="409">
        <f>'TB-11'!K1454</f>
        <v>0</v>
      </c>
      <c r="GF91" s="409">
        <f>'TB-11'!L1454</f>
        <v>0</v>
      </c>
      <c r="GG91" s="410">
        <f t="shared" si="117"/>
        <v>0</v>
      </c>
      <c r="GH91" s="409">
        <f>'TB-11'!M1454</f>
        <v>0</v>
      </c>
      <c r="GI91" s="409">
        <f>'TB-11'!N1454</f>
        <v>0</v>
      </c>
      <c r="GJ91" s="410">
        <f t="shared" si="118"/>
        <v>0</v>
      </c>
      <c r="GK91" s="409">
        <f>'TB-11'!O1454</f>
        <v>0</v>
      </c>
      <c r="GL91" s="409">
        <f>'TB-11'!P1454</f>
        <v>0</v>
      </c>
      <c r="GM91" s="410">
        <f t="shared" si="119"/>
        <v>0</v>
      </c>
      <c r="GN91" s="409">
        <f>'TB-11'!Q1454</f>
        <v>0</v>
      </c>
      <c r="GO91" s="409">
        <f>'TB-11'!R1454</f>
        <v>0</v>
      </c>
      <c r="GP91" s="410">
        <f t="shared" si="120"/>
        <v>0</v>
      </c>
      <c r="GQ91" s="409">
        <f>'TB-11'!S1454</f>
        <v>0</v>
      </c>
      <c r="GR91" s="409">
        <f>'TB-11'!T1454</f>
        <v>0</v>
      </c>
      <c r="GS91" s="410">
        <f t="shared" si="121"/>
        <v>0</v>
      </c>
      <c r="GT91" s="428">
        <f t="shared" si="122"/>
        <v>0</v>
      </c>
      <c r="GU91" s="428">
        <f t="shared" si="123"/>
        <v>0</v>
      </c>
      <c r="GV91" s="219">
        <f t="shared" si="124"/>
        <v>0</v>
      </c>
      <c r="GW91" s="429" t="e">
        <f>'TB-11'!D1455</f>
        <v>#N/A</v>
      </c>
      <c r="GX91" s="409">
        <f>'TB-11'!G1455</f>
        <v>0</v>
      </c>
      <c r="GY91" s="409">
        <f>'TB-11'!H1455</f>
        <v>0</v>
      </c>
      <c r="GZ91" s="412">
        <f t="shared" si="125"/>
        <v>0</v>
      </c>
      <c r="HA91" s="409">
        <f>'TB-11'!I1455</f>
        <v>0</v>
      </c>
      <c r="HB91" s="409">
        <f>'TB-11'!J1455</f>
        <v>0</v>
      </c>
      <c r="HC91" s="412">
        <f t="shared" si="126"/>
        <v>0</v>
      </c>
      <c r="HD91" s="409">
        <f>'TB-11'!K1455</f>
        <v>0</v>
      </c>
      <c r="HE91" s="409">
        <f>'TB-11'!L1455</f>
        <v>0</v>
      </c>
      <c r="HF91" s="410">
        <f t="shared" si="127"/>
        <v>0</v>
      </c>
      <c r="HG91" s="409">
        <f>'TB-11'!M1455</f>
        <v>0</v>
      </c>
      <c r="HH91" s="409">
        <f>'TB-11'!N1455</f>
        <v>0</v>
      </c>
      <c r="HI91" s="410">
        <f t="shared" si="128"/>
        <v>0</v>
      </c>
      <c r="HJ91" s="409">
        <f>'TB-11'!O1455</f>
        <v>0</v>
      </c>
      <c r="HK91" s="409">
        <f>'TB-11'!P1455</f>
        <v>0</v>
      </c>
      <c r="HL91" s="410">
        <f t="shared" si="129"/>
        <v>0</v>
      </c>
      <c r="HM91" s="409">
        <f>'TB-11'!Q1455</f>
        <v>0</v>
      </c>
      <c r="HN91" s="409">
        <f>'TB-11'!R1455</f>
        <v>0</v>
      </c>
      <c r="HO91" s="410">
        <f t="shared" si="130"/>
        <v>0</v>
      </c>
      <c r="HP91" s="409">
        <f>'TB-11'!S1455</f>
        <v>0</v>
      </c>
      <c r="HQ91" s="409">
        <f>'TB-11'!T1455</f>
        <v>0</v>
      </c>
      <c r="HR91" s="410">
        <f t="shared" si="131"/>
        <v>0</v>
      </c>
      <c r="HS91" s="428">
        <f t="shared" si="132"/>
        <v>0</v>
      </c>
      <c r="HT91" s="428">
        <f t="shared" si="133"/>
        <v>0</v>
      </c>
      <c r="HU91" s="428">
        <f t="shared" si="134"/>
        <v>0</v>
      </c>
      <c r="HV91" s="429" t="e">
        <f>'TB-11'!D1456</f>
        <v>#N/A</v>
      </c>
      <c r="HW91" s="409">
        <f>'TB-11'!G1456</f>
        <v>0</v>
      </c>
      <c r="HX91" s="409">
        <f>'TB-11'!H1456</f>
        <v>0</v>
      </c>
      <c r="HY91" s="412">
        <f t="shared" si="135"/>
        <v>0</v>
      </c>
      <c r="HZ91" s="409">
        <f>'TB-11'!I1456</f>
        <v>0</v>
      </c>
      <c r="IA91" s="409">
        <f>'TB-11'!J1456</f>
        <v>0</v>
      </c>
      <c r="IB91" s="412">
        <f t="shared" si="136"/>
        <v>0</v>
      </c>
      <c r="IC91" s="409">
        <f>'TB-11'!K1456</f>
        <v>0</v>
      </c>
      <c r="ID91" s="409">
        <f>'TB-11'!L1456</f>
        <v>0</v>
      </c>
      <c r="IE91" s="410">
        <f t="shared" si="137"/>
        <v>0</v>
      </c>
      <c r="IF91" s="409">
        <f>'TB-11'!M1456</f>
        <v>0</v>
      </c>
      <c r="IG91" s="409">
        <f>'TB-11'!N1456</f>
        <v>0</v>
      </c>
      <c r="IH91" s="410">
        <f t="shared" si="138"/>
        <v>0</v>
      </c>
      <c r="II91" s="409">
        <f>'TB-11'!O1456</f>
        <v>0</v>
      </c>
      <c r="IJ91" s="409">
        <f>'TB-11'!P1456</f>
        <v>0</v>
      </c>
      <c r="IK91" s="410">
        <f t="shared" si="139"/>
        <v>0</v>
      </c>
      <c r="IL91" s="409">
        <f>'TB-11'!Q1456</f>
        <v>0</v>
      </c>
      <c r="IM91" s="409">
        <f>'TB-11'!R1456</f>
        <v>0</v>
      </c>
      <c r="IN91" s="410">
        <f t="shared" si="140"/>
        <v>0</v>
      </c>
      <c r="IO91" s="409">
        <f>'TB-11'!S1456</f>
        <v>0</v>
      </c>
      <c r="IP91" s="409">
        <f>'TB-11'!T1456</f>
        <v>0</v>
      </c>
      <c r="IQ91" s="410">
        <f t="shared" si="141"/>
        <v>0</v>
      </c>
      <c r="IR91" s="428">
        <f t="shared" si="142"/>
        <v>0</v>
      </c>
      <c r="IS91" s="428">
        <f t="shared" si="143"/>
        <v>0</v>
      </c>
      <c r="IT91" s="428">
        <f t="shared" si="54"/>
        <v>0</v>
      </c>
    </row>
    <row r="92" spans="1:256" s="194" customFormat="1" x14ac:dyDescent="0.25">
      <c r="A92" s="194">
        <v>23</v>
      </c>
      <c r="B92" s="166">
        <f>+Menu!$D$6</f>
        <v>0</v>
      </c>
      <c r="C92" s="214" t="str">
        <f>+Menu!$B31</f>
        <v/>
      </c>
      <c r="D92" s="215"/>
      <c r="E92" s="427" t="e">
        <f>'TB-11'!D1512</f>
        <v>#N/A</v>
      </c>
      <c r="F92" s="409">
        <f>'TB-11'!G1512</f>
        <v>0</v>
      </c>
      <c r="G92" s="409">
        <f>'TB-11'!H1512</f>
        <v>0</v>
      </c>
      <c r="H92" s="410">
        <f t="shared" si="55"/>
        <v>0</v>
      </c>
      <c r="I92" s="411">
        <f>'TB-11'!I1512</f>
        <v>0</v>
      </c>
      <c r="J92" s="411">
        <f>'TB-11'!J1512</f>
        <v>0</v>
      </c>
      <c r="K92" s="412">
        <f t="shared" si="56"/>
        <v>0</v>
      </c>
      <c r="L92" s="409">
        <f>'TB-11'!K1512</f>
        <v>0</v>
      </c>
      <c r="M92" s="409">
        <f>'TB-11'!L1512</f>
        <v>0</v>
      </c>
      <c r="N92" s="410">
        <f t="shared" si="57"/>
        <v>0</v>
      </c>
      <c r="O92" s="409">
        <f>'TB-11'!M1512</f>
        <v>0</v>
      </c>
      <c r="P92" s="409">
        <f>'TB-11'!N1512</f>
        <v>0</v>
      </c>
      <c r="Q92" s="410">
        <f t="shared" si="58"/>
        <v>0</v>
      </c>
      <c r="R92" s="409">
        <f>'TB-11'!O1512</f>
        <v>0</v>
      </c>
      <c r="S92" s="409">
        <f>'TB-11'!P1512</f>
        <v>0</v>
      </c>
      <c r="T92" s="410">
        <f t="shared" si="59"/>
        <v>0</v>
      </c>
      <c r="U92" s="409">
        <f>'TB-11'!Q1512</f>
        <v>0</v>
      </c>
      <c r="V92" s="409">
        <f>'TB-11'!R1512</f>
        <v>0</v>
      </c>
      <c r="W92" s="410">
        <f t="shared" si="60"/>
        <v>0</v>
      </c>
      <c r="X92" s="409">
        <f>'TB-11'!S1512</f>
        <v>0</v>
      </c>
      <c r="Y92" s="409">
        <f>'TB-11'!T1512</f>
        <v>0</v>
      </c>
      <c r="Z92" s="410">
        <f t="shared" si="61"/>
        <v>0</v>
      </c>
      <c r="AA92" s="428">
        <f t="shared" si="49"/>
        <v>0</v>
      </c>
      <c r="AB92" s="428">
        <f t="shared" si="49"/>
        <v>0</v>
      </c>
      <c r="AC92" s="219">
        <f t="shared" si="62"/>
        <v>0</v>
      </c>
      <c r="AD92" s="427" t="e">
        <f>'TB-11'!D1513</f>
        <v>#N/A</v>
      </c>
      <c r="AE92" s="409">
        <f>'TB-11'!G1513</f>
        <v>0</v>
      </c>
      <c r="AF92" s="409">
        <f>'TB-11'!H1513</f>
        <v>0</v>
      </c>
      <c r="AG92" s="410">
        <f t="shared" si="63"/>
        <v>0</v>
      </c>
      <c r="AH92" s="409">
        <f>'TB-11'!I1513</f>
        <v>0</v>
      </c>
      <c r="AI92" s="409">
        <f>'TB-11'!J1513</f>
        <v>0</v>
      </c>
      <c r="AJ92" s="412">
        <f t="shared" si="64"/>
        <v>0</v>
      </c>
      <c r="AK92" s="409">
        <f>'TB-11'!K1513</f>
        <v>0</v>
      </c>
      <c r="AL92" s="409">
        <f>'TB-11'!L1513</f>
        <v>0</v>
      </c>
      <c r="AM92" s="410">
        <f t="shared" si="65"/>
        <v>0</v>
      </c>
      <c r="AN92" s="409">
        <f>'TB-11'!M1513</f>
        <v>0</v>
      </c>
      <c r="AO92" s="409">
        <f>'TB-11'!N1513</f>
        <v>0</v>
      </c>
      <c r="AP92" s="410">
        <f t="shared" si="66"/>
        <v>0</v>
      </c>
      <c r="AQ92" s="409">
        <f>'TB-11'!O1513</f>
        <v>0</v>
      </c>
      <c r="AR92" s="409">
        <f>'TB-11'!P1513</f>
        <v>0</v>
      </c>
      <c r="AS92" s="410">
        <f t="shared" si="67"/>
        <v>0</v>
      </c>
      <c r="AT92" s="409">
        <f>'TB-11'!Q1513</f>
        <v>0</v>
      </c>
      <c r="AU92" s="409">
        <f>'TB-11'!R1513</f>
        <v>0</v>
      </c>
      <c r="AV92" s="410">
        <f t="shared" si="68"/>
        <v>0</v>
      </c>
      <c r="AW92" s="409">
        <f>'TB-11'!S1513</f>
        <v>0</v>
      </c>
      <c r="AX92" s="409">
        <f>'TB-11'!T1513</f>
        <v>0</v>
      </c>
      <c r="AY92" s="410">
        <f t="shared" si="69"/>
        <v>0</v>
      </c>
      <c r="AZ92" s="428">
        <f t="shared" si="50"/>
        <v>0</v>
      </c>
      <c r="BA92" s="428">
        <f t="shared" si="50"/>
        <v>0</v>
      </c>
      <c r="BB92" s="219">
        <f t="shared" si="70"/>
        <v>0</v>
      </c>
      <c r="BC92" s="429" t="e">
        <f>'TB-11'!D1514</f>
        <v>#N/A</v>
      </c>
      <c r="BD92" s="409">
        <f>'TB-11'!G1514</f>
        <v>0</v>
      </c>
      <c r="BE92" s="409">
        <f>'TB-11'!H1514</f>
        <v>0</v>
      </c>
      <c r="BF92" s="410">
        <f t="shared" si="71"/>
        <v>0</v>
      </c>
      <c r="BG92" s="409">
        <f>'TB-11'!I1514</f>
        <v>0</v>
      </c>
      <c r="BH92" s="409">
        <f>'TB-11'!J1514</f>
        <v>0</v>
      </c>
      <c r="BI92" s="412">
        <f t="shared" si="72"/>
        <v>0</v>
      </c>
      <c r="BJ92" s="409">
        <f>'TB-11'!K1514</f>
        <v>0</v>
      </c>
      <c r="BK92" s="409">
        <f>'TB-11'!L1514</f>
        <v>0</v>
      </c>
      <c r="BL92" s="410">
        <f t="shared" si="73"/>
        <v>0</v>
      </c>
      <c r="BM92" s="409">
        <f>'TB-11'!M1514</f>
        <v>0</v>
      </c>
      <c r="BN92" s="409">
        <f>'TB-11'!N1514</f>
        <v>0</v>
      </c>
      <c r="BO92" s="410">
        <f t="shared" si="74"/>
        <v>0</v>
      </c>
      <c r="BP92" s="409">
        <f>'TB-11'!O1514</f>
        <v>0</v>
      </c>
      <c r="BQ92" s="409">
        <f>'TB-11'!P1514</f>
        <v>0</v>
      </c>
      <c r="BR92" s="410">
        <f t="shared" si="75"/>
        <v>0</v>
      </c>
      <c r="BS92" s="409">
        <f>'TB-11'!Q1514</f>
        <v>0</v>
      </c>
      <c r="BT92" s="409">
        <f>'TB-11'!R1514</f>
        <v>0</v>
      </c>
      <c r="BU92" s="410">
        <f t="shared" si="76"/>
        <v>0</v>
      </c>
      <c r="BV92" s="409">
        <f>'TB-11'!S1514</f>
        <v>0</v>
      </c>
      <c r="BW92" s="409">
        <f>'TB-11'!T1514</f>
        <v>0</v>
      </c>
      <c r="BX92" s="410">
        <f t="shared" si="77"/>
        <v>0</v>
      </c>
      <c r="BY92" s="428">
        <f t="shared" si="51"/>
        <v>0</v>
      </c>
      <c r="BZ92" s="428">
        <f t="shared" si="51"/>
        <v>0</v>
      </c>
      <c r="CA92" s="219">
        <f t="shared" si="78"/>
        <v>0</v>
      </c>
      <c r="CB92" s="429" t="e">
        <f>'TB-11'!D1515</f>
        <v>#N/A</v>
      </c>
      <c r="CC92" s="409">
        <f>'TB-11'!G1515</f>
        <v>0</v>
      </c>
      <c r="CD92" s="409">
        <f>'TB-11'!H1515</f>
        <v>0</v>
      </c>
      <c r="CE92" s="410">
        <f t="shared" si="79"/>
        <v>0</v>
      </c>
      <c r="CF92" s="411">
        <f>'TB-11'!I1515</f>
        <v>0</v>
      </c>
      <c r="CG92" s="411">
        <f>'TB-11'!J1515</f>
        <v>0</v>
      </c>
      <c r="CH92" s="412">
        <f t="shared" si="80"/>
        <v>0</v>
      </c>
      <c r="CI92" s="409">
        <f>'TB-11'!K1515</f>
        <v>0</v>
      </c>
      <c r="CJ92" s="409">
        <f>'TB-11'!L1515</f>
        <v>0</v>
      </c>
      <c r="CK92" s="410">
        <f t="shared" si="81"/>
        <v>0</v>
      </c>
      <c r="CL92" s="409">
        <f>'TB-11'!M1515</f>
        <v>0</v>
      </c>
      <c r="CM92" s="409">
        <f>'TB-11'!N1515</f>
        <v>0</v>
      </c>
      <c r="CN92" s="410">
        <f t="shared" si="82"/>
        <v>0</v>
      </c>
      <c r="CO92" s="409">
        <f>'TB-11'!O1515</f>
        <v>0</v>
      </c>
      <c r="CP92" s="409">
        <f>'TB-11'!P1515</f>
        <v>0</v>
      </c>
      <c r="CQ92" s="410">
        <f t="shared" si="83"/>
        <v>0</v>
      </c>
      <c r="CR92" s="409">
        <f>'TB-11'!Q1515</f>
        <v>0</v>
      </c>
      <c r="CS92" s="409">
        <f>'TB-11'!R1515</f>
        <v>0</v>
      </c>
      <c r="CT92" s="410">
        <f t="shared" si="84"/>
        <v>0</v>
      </c>
      <c r="CU92" s="409">
        <f>'TB-11'!S1515</f>
        <v>0</v>
      </c>
      <c r="CV92" s="409">
        <f>'TB-11'!T1515</f>
        <v>0</v>
      </c>
      <c r="CW92" s="410">
        <f t="shared" si="85"/>
        <v>0</v>
      </c>
      <c r="CX92" s="428">
        <f t="shared" si="52"/>
        <v>0</v>
      </c>
      <c r="CY92" s="428">
        <f t="shared" si="52"/>
        <v>0</v>
      </c>
      <c r="CZ92" s="219">
        <f t="shared" si="86"/>
        <v>0</v>
      </c>
      <c r="DA92" s="429" t="e">
        <f>'TB-11'!D1516</f>
        <v>#N/A</v>
      </c>
      <c r="DB92" s="409">
        <f>'TB-11'!G1516</f>
        <v>0</v>
      </c>
      <c r="DC92" s="409">
        <f>'TB-11'!H1516</f>
        <v>0</v>
      </c>
      <c r="DD92" s="410">
        <f t="shared" si="87"/>
        <v>0</v>
      </c>
      <c r="DE92" s="409">
        <f>'TB-11'!I1516</f>
        <v>0</v>
      </c>
      <c r="DF92" s="409">
        <f>'TB-11'!J1516</f>
        <v>0</v>
      </c>
      <c r="DG92" s="412">
        <f t="shared" si="88"/>
        <v>0</v>
      </c>
      <c r="DH92" s="409">
        <f>'TB-11'!K1516</f>
        <v>0</v>
      </c>
      <c r="DI92" s="409">
        <f>'TB-11'!L1516</f>
        <v>0</v>
      </c>
      <c r="DJ92" s="410">
        <f t="shared" si="89"/>
        <v>0</v>
      </c>
      <c r="DK92" s="409">
        <f>'TB-11'!M1516</f>
        <v>0</v>
      </c>
      <c r="DL92" s="409">
        <f>'TB-11'!N1516</f>
        <v>0</v>
      </c>
      <c r="DM92" s="410">
        <f t="shared" si="90"/>
        <v>0</v>
      </c>
      <c r="DN92" s="409">
        <f>'TB-11'!O1516</f>
        <v>0</v>
      </c>
      <c r="DO92" s="409">
        <f>'TB-11'!P1516</f>
        <v>0</v>
      </c>
      <c r="DP92" s="410">
        <f t="shared" si="91"/>
        <v>0</v>
      </c>
      <c r="DQ92" s="409">
        <f>'TB-11'!Q1516</f>
        <v>0</v>
      </c>
      <c r="DR92" s="409">
        <f>'TB-11'!R1516</f>
        <v>0</v>
      </c>
      <c r="DS92" s="410">
        <f t="shared" si="92"/>
        <v>0</v>
      </c>
      <c r="DT92" s="409">
        <f>'TB-11'!S1516</f>
        <v>0</v>
      </c>
      <c r="DU92" s="409">
        <f>'TB-11'!T1516</f>
        <v>0</v>
      </c>
      <c r="DV92" s="410">
        <f t="shared" si="93"/>
        <v>0</v>
      </c>
      <c r="DW92" s="428">
        <f t="shared" si="53"/>
        <v>0</v>
      </c>
      <c r="DX92" s="428">
        <f t="shared" si="53"/>
        <v>0</v>
      </c>
      <c r="DY92" s="219">
        <f t="shared" si="94"/>
        <v>0</v>
      </c>
      <c r="DZ92" s="427" t="e">
        <f>'TB-11'!D1520</f>
        <v>#N/A</v>
      </c>
      <c r="EA92" s="409">
        <f>'TB-11'!G1520</f>
        <v>0</v>
      </c>
      <c r="EB92" s="409">
        <f>'TB-11'!H1520</f>
        <v>0</v>
      </c>
      <c r="EC92" s="412">
        <f t="shared" si="95"/>
        <v>0</v>
      </c>
      <c r="ED92" s="409">
        <f>'TB-11'!I1520</f>
        <v>0</v>
      </c>
      <c r="EE92" s="409">
        <f>'TB-11'!J1520</f>
        <v>0</v>
      </c>
      <c r="EF92" s="412">
        <f t="shared" si="96"/>
        <v>0</v>
      </c>
      <c r="EG92" s="409">
        <f>'TB-11'!K1520</f>
        <v>0</v>
      </c>
      <c r="EH92" s="409">
        <f>'TB-11'!L1520</f>
        <v>0</v>
      </c>
      <c r="EI92" s="410">
        <f t="shared" si="97"/>
        <v>0</v>
      </c>
      <c r="EJ92" s="409">
        <f>'TB-11'!M1520</f>
        <v>0</v>
      </c>
      <c r="EK92" s="409">
        <f>'TB-11'!N1520</f>
        <v>0</v>
      </c>
      <c r="EL92" s="410">
        <f t="shared" si="98"/>
        <v>0</v>
      </c>
      <c r="EM92" s="409">
        <f>'TB-11'!O1520</f>
        <v>0</v>
      </c>
      <c r="EN92" s="409">
        <f>'TB-11'!P1520</f>
        <v>0</v>
      </c>
      <c r="EO92" s="410">
        <f t="shared" si="99"/>
        <v>0</v>
      </c>
      <c r="EP92" s="409">
        <f>'TB-11'!Q1520</f>
        <v>0</v>
      </c>
      <c r="EQ92" s="409">
        <f>'TB-11'!R1520</f>
        <v>0</v>
      </c>
      <c r="ER92" s="410">
        <f t="shared" si="100"/>
        <v>0</v>
      </c>
      <c r="ES92" s="409">
        <f>'TB-11'!S1520</f>
        <v>0</v>
      </c>
      <c r="ET92" s="409">
        <f>'TB-11'!T1520</f>
        <v>0</v>
      </c>
      <c r="EU92" s="410">
        <f t="shared" si="101"/>
        <v>0</v>
      </c>
      <c r="EV92" s="428">
        <f t="shared" si="102"/>
        <v>0</v>
      </c>
      <c r="EW92" s="428">
        <f t="shared" si="103"/>
        <v>0</v>
      </c>
      <c r="EX92" s="219">
        <f t="shared" si="104"/>
        <v>0</v>
      </c>
      <c r="EY92" s="429" t="e">
        <f>'TB-11'!D1521</f>
        <v>#N/A</v>
      </c>
      <c r="EZ92" s="409">
        <f>'TB-11'!G1521</f>
        <v>0</v>
      </c>
      <c r="FA92" s="409">
        <f>'TB-11'!H1521</f>
        <v>0</v>
      </c>
      <c r="FB92" s="412">
        <f t="shared" si="105"/>
        <v>0</v>
      </c>
      <c r="FC92" s="409">
        <f>'TB-11'!I1521</f>
        <v>0</v>
      </c>
      <c r="FD92" s="409">
        <f>'TB-11'!J1521</f>
        <v>0</v>
      </c>
      <c r="FE92" s="412">
        <f t="shared" si="106"/>
        <v>0</v>
      </c>
      <c r="FF92" s="409">
        <f>'TB-11'!K1521</f>
        <v>0</v>
      </c>
      <c r="FG92" s="409">
        <f>'TB-11'!L1521</f>
        <v>0</v>
      </c>
      <c r="FH92" s="410">
        <f t="shared" si="107"/>
        <v>0</v>
      </c>
      <c r="FI92" s="409">
        <f>'TB-11'!M1521</f>
        <v>0</v>
      </c>
      <c r="FJ92" s="409">
        <f>'TB-11'!N1521</f>
        <v>0</v>
      </c>
      <c r="FK92" s="410">
        <f t="shared" si="108"/>
        <v>0</v>
      </c>
      <c r="FL92" s="409">
        <f>'TB-11'!O1521</f>
        <v>0</v>
      </c>
      <c r="FM92" s="409">
        <f>'TB-11'!P1521</f>
        <v>0</v>
      </c>
      <c r="FN92" s="410">
        <f t="shared" si="109"/>
        <v>0</v>
      </c>
      <c r="FO92" s="409">
        <f>'TB-11'!Q1521</f>
        <v>0</v>
      </c>
      <c r="FP92" s="409">
        <f>'TB-11'!R1521</f>
        <v>0</v>
      </c>
      <c r="FQ92" s="410">
        <f t="shared" si="110"/>
        <v>0</v>
      </c>
      <c r="FR92" s="409">
        <f>'TB-11'!S1521</f>
        <v>0</v>
      </c>
      <c r="FS92" s="409">
        <f>'TB-11'!T1521</f>
        <v>0</v>
      </c>
      <c r="FT92" s="410">
        <f t="shared" si="111"/>
        <v>0</v>
      </c>
      <c r="FU92" s="428">
        <f t="shared" si="112"/>
        <v>0</v>
      </c>
      <c r="FV92" s="428">
        <f t="shared" si="113"/>
        <v>0</v>
      </c>
      <c r="FW92" s="219">
        <f t="shared" si="114"/>
        <v>0</v>
      </c>
      <c r="FX92" s="429" t="e">
        <f>'TB-11'!D1522</f>
        <v>#N/A</v>
      </c>
      <c r="FY92" s="409">
        <f>'TB-11'!G1522</f>
        <v>0</v>
      </c>
      <c r="FZ92" s="409">
        <f>'TB-11'!H1522</f>
        <v>0</v>
      </c>
      <c r="GA92" s="412">
        <f t="shared" si="115"/>
        <v>0</v>
      </c>
      <c r="GB92" s="409">
        <f>'TB-11'!I1522</f>
        <v>0</v>
      </c>
      <c r="GC92" s="409">
        <f>'TB-11'!J1522</f>
        <v>0</v>
      </c>
      <c r="GD92" s="412">
        <f t="shared" si="116"/>
        <v>0</v>
      </c>
      <c r="GE92" s="409">
        <f>'TB-11'!K1522</f>
        <v>0</v>
      </c>
      <c r="GF92" s="409">
        <f>'TB-11'!L1522</f>
        <v>0</v>
      </c>
      <c r="GG92" s="410">
        <f t="shared" si="117"/>
        <v>0</v>
      </c>
      <c r="GH92" s="409">
        <f>'TB-11'!M1522</f>
        <v>0</v>
      </c>
      <c r="GI92" s="409">
        <f>'TB-11'!N1522</f>
        <v>0</v>
      </c>
      <c r="GJ92" s="410">
        <f t="shared" si="118"/>
        <v>0</v>
      </c>
      <c r="GK92" s="409">
        <f>'TB-11'!O1522</f>
        <v>0</v>
      </c>
      <c r="GL92" s="409">
        <f>'TB-11'!P1522</f>
        <v>0</v>
      </c>
      <c r="GM92" s="410">
        <f t="shared" si="119"/>
        <v>0</v>
      </c>
      <c r="GN92" s="409">
        <f>'TB-11'!Q1522</f>
        <v>0</v>
      </c>
      <c r="GO92" s="409">
        <f>'TB-11'!R1522</f>
        <v>0</v>
      </c>
      <c r="GP92" s="410">
        <f t="shared" si="120"/>
        <v>0</v>
      </c>
      <c r="GQ92" s="409">
        <f>'TB-11'!S1522</f>
        <v>0</v>
      </c>
      <c r="GR92" s="409">
        <f>'TB-11'!T1522</f>
        <v>0</v>
      </c>
      <c r="GS92" s="410">
        <f t="shared" si="121"/>
        <v>0</v>
      </c>
      <c r="GT92" s="428">
        <f t="shared" si="122"/>
        <v>0</v>
      </c>
      <c r="GU92" s="428">
        <f t="shared" si="123"/>
        <v>0</v>
      </c>
      <c r="GV92" s="219">
        <f t="shared" si="124"/>
        <v>0</v>
      </c>
      <c r="GW92" s="429" t="e">
        <f>'TB-11'!D1523</f>
        <v>#N/A</v>
      </c>
      <c r="GX92" s="409">
        <f>'TB-11'!G1523</f>
        <v>0</v>
      </c>
      <c r="GY92" s="409">
        <f>'TB-11'!H1523</f>
        <v>0</v>
      </c>
      <c r="GZ92" s="412">
        <f t="shared" si="125"/>
        <v>0</v>
      </c>
      <c r="HA92" s="409">
        <f>'TB-11'!I1523</f>
        <v>0</v>
      </c>
      <c r="HB92" s="409">
        <f>'TB-11'!J1523</f>
        <v>0</v>
      </c>
      <c r="HC92" s="412">
        <f t="shared" si="126"/>
        <v>0</v>
      </c>
      <c r="HD92" s="409">
        <f>'TB-11'!K1523</f>
        <v>0</v>
      </c>
      <c r="HE92" s="409">
        <f>'TB-11'!L1523</f>
        <v>0</v>
      </c>
      <c r="HF92" s="410">
        <f t="shared" si="127"/>
        <v>0</v>
      </c>
      <c r="HG92" s="409">
        <f>'TB-11'!M1523</f>
        <v>0</v>
      </c>
      <c r="HH92" s="409">
        <f>'TB-11'!N1523</f>
        <v>0</v>
      </c>
      <c r="HI92" s="410">
        <f t="shared" si="128"/>
        <v>0</v>
      </c>
      <c r="HJ92" s="409">
        <f>'TB-11'!O1523</f>
        <v>0</v>
      </c>
      <c r="HK92" s="409">
        <f>'TB-11'!P1523</f>
        <v>0</v>
      </c>
      <c r="HL92" s="410">
        <f t="shared" si="129"/>
        <v>0</v>
      </c>
      <c r="HM92" s="409">
        <f>'TB-11'!Q1523</f>
        <v>0</v>
      </c>
      <c r="HN92" s="409">
        <f>'TB-11'!R1523</f>
        <v>0</v>
      </c>
      <c r="HO92" s="410">
        <f t="shared" si="130"/>
        <v>0</v>
      </c>
      <c r="HP92" s="409">
        <f>'TB-11'!S1523</f>
        <v>0</v>
      </c>
      <c r="HQ92" s="409">
        <f>'TB-11'!T1523</f>
        <v>0</v>
      </c>
      <c r="HR92" s="410">
        <f t="shared" si="131"/>
        <v>0</v>
      </c>
      <c r="HS92" s="428">
        <f t="shared" si="132"/>
        <v>0</v>
      </c>
      <c r="HT92" s="428">
        <f t="shared" si="133"/>
        <v>0</v>
      </c>
      <c r="HU92" s="428">
        <f t="shared" si="134"/>
        <v>0</v>
      </c>
      <c r="HV92" s="429" t="e">
        <f>'TB-11'!D1524</f>
        <v>#N/A</v>
      </c>
      <c r="HW92" s="409">
        <f>'TB-11'!G1524</f>
        <v>0</v>
      </c>
      <c r="HX92" s="409">
        <f>'TB-11'!H1524</f>
        <v>0</v>
      </c>
      <c r="HY92" s="412">
        <f t="shared" si="135"/>
        <v>0</v>
      </c>
      <c r="HZ92" s="409">
        <f>'TB-11'!I1524</f>
        <v>0</v>
      </c>
      <c r="IA92" s="409">
        <f>'TB-11'!J1524</f>
        <v>0</v>
      </c>
      <c r="IB92" s="412">
        <f t="shared" si="136"/>
        <v>0</v>
      </c>
      <c r="IC92" s="409">
        <f>'TB-11'!K1524</f>
        <v>0</v>
      </c>
      <c r="ID92" s="409">
        <f>'TB-11'!L1524</f>
        <v>0</v>
      </c>
      <c r="IE92" s="410">
        <f t="shared" si="137"/>
        <v>0</v>
      </c>
      <c r="IF92" s="409">
        <f>'TB-11'!M1524</f>
        <v>0</v>
      </c>
      <c r="IG92" s="409">
        <f>'TB-11'!N1524</f>
        <v>0</v>
      </c>
      <c r="IH92" s="410">
        <f t="shared" si="138"/>
        <v>0</v>
      </c>
      <c r="II92" s="409">
        <f>'TB-11'!O1524</f>
        <v>0</v>
      </c>
      <c r="IJ92" s="409">
        <f>'TB-11'!P1524</f>
        <v>0</v>
      </c>
      <c r="IK92" s="410">
        <f t="shared" si="139"/>
        <v>0</v>
      </c>
      <c r="IL92" s="409">
        <f>'TB-11'!Q1524</f>
        <v>0</v>
      </c>
      <c r="IM92" s="409">
        <f>'TB-11'!R1524</f>
        <v>0</v>
      </c>
      <c r="IN92" s="410">
        <f t="shared" si="140"/>
        <v>0</v>
      </c>
      <c r="IO92" s="409">
        <f>'TB-11'!S1524</f>
        <v>0</v>
      </c>
      <c r="IP92" s="409">
        <f>'TB-11'!T1524</f>
        <v>0</v>
      </c>
      <c r="IQ92" s="410">
        <f t="shared" si="141"/>
        <v>0</v>
      </c>
      <c r="IR92" s="428">
        <f t="shared" si="142"/>
        <v>0</v>
      </c>
      <c r="IS92" s="428">
        <f t="shared" si="143"/>
        <v>0</v>
      </c>
      <c r="IT92" s="428">
        <f t="shared" si="54"/>
        <v>0</v>
      </c>
    </row>
    <row r="93" spans="1:256" s="194" customFormat="1" x14ac:dyDescent="0.25">
      <c r="A93" s="194">
        <v>24</v>
      </c>
      <c r="B93" s="166">
        <f>+Menu!$D$6</f>
        <v>0</v>
      </c>
      <c r="C93" s="214" t="str">
        <f>+Menu!$B32</f>
        <v/>
      </c>
      <c r="D93" s="215"/>
      <c r="E93" s="427" t="e">
        <f>'TB-11'!D1580</f>
        <v>#N/A</v>
      </c>
      <c r="F93" s="409">
        <f>'TB-11'!G1580</f>
        <v>0</v>
      </c>
      <c r="G93" s="409">
        <f>'TB-11'!H1580</f>
        <v>0</v>
      </c>
      <c r="H93" s="410">
        <f t="shared" si="55"/>
        <v>0</v>
      </c>
      <c r="I93" s="411">
        <f>'TB-11'!I1580</f>
        <v>0</v>
      </c>
      <c r="J93" s="411">
        <f>'TB-11'!J1580</f>
        <v>0</v>
      </c>
      <c r="K93" s="412">
        <f t="shared" si="56"/>
        <v>0</v>
      </c>
      <c r="L93" s="409">
        <f>'TB-11'!K1580</f>
        <v>0</v>
      </c>
      <c r="M93" s="409">
        <f>'TB-11'!L1580</f>
        <v>0</v>
      </c>
      <c r="N93" s="410">
        <f t="shared" si="57"/>
        <v>0</v>
      </c>
      <c r="O93" s="409">
        <f>'TB-11'!M1580</f>
        <v>0</v>
      </c>
      <c r="P93" s="409">
        <f>'TB-11'!N1580</f>
        <v>0</v>
      </c>
      <c r="Q93" s="410">
        <f t="shared" si="58"/>
        <v>0</v>
      </c>
      <c r="R93" s="409">
        <f>'TB-11'!O1580</f>
        <v>0</v>
      </c>
      <c r="S93" s="409">
        <f>'TB-11'!P1580</f>
        <v>0</v>
      </c>
      <c r="T93" s="410">
        <f t="shared" si="59"/>
        <v>0</v>
      </c>
      <c r="U93" s="409">
        <f>'TB-11'!Q1580</f>
        <v>0</v>
      </c>
      <c r="V93" s="409">
        <f>'TB-11'!R1580</f>
        <v>0</v>
      </c>
      <c r="W93" s="410">
        <f t="shared" si="60"/>
        <v>0</v>
      </c>
      <c r="X93" s="409">
        <f>'TB-11'!S1580</f>
        <v>0</v>
      </c>
      <c r="Y93" s="409">
        <f>'TB-11'!T1580</f>
        <v>0</v>
      </c>
      <c r="Z93" s="410">
        <f t="shared" si="61"/>
        <v>0</v>
      </c>
      <c r="AA93" s="428">
        <f t="shared" si="49"/>
        <v>0</v>
      </c>
      <c r="AB93" s="428">
        <f t="shared" si="49"/>
        <v>0</v>
      </c>
      <c r="AC93" s="219">
        <f t="shared" si="62"/>
        <v>0</v>
      </c>
      <c r="AD93" s="427" t="e">
        <f>'TB-11'!D1581</f>
        <v>#N/A</v>
      </c>
      <c r="AE93" s="409">
        <f>'TB-11'!G1581</f>
        <v>0</v>
      </c>
      <c r="AF93" s="409">
        <f>'TB-11'!H1581</f>
        <v>0</v>
      </c>
      <c r="AG93" s="410">
        <f t="shared" si="63"/>
        <v>0</v>
      </c>
      <c r="AH93" s="409">
        <f>'TB-11'!I1581</f>
        <v>0</v>
      </c>
      <c r="AI93" s="409">
        <f>'TB-11'!J1581</f>
        <v>0</v>
      </c>
      <c r="AJ93" s="412">
        <f t="shared" si="64"/>
        <v>0</v>
      </c>
      <c r="AK93" s="409">
        <f>'TB-11'!K1581</f>
        <v>0</v>
      </c>
      <c r="AL93" s="409">
        <f>'TB-11'!L1581</f>
        <v>0</v>
      </c>
      <c r="AM93" s="410">
        <f t="shared" si="65"/>
        <v>0</v>
      </c>
      <c r="AN93" s="409">
        <f>'TB-11'!M1581</f>
        <v>0</v>
      </c>
      <c r="AO93" s="409">
        <f>'TB-11'!N1581</f>
        <v>0</v>
      </c>
      <c r="AP93" s="410">
        <f t="shared" si="66"/>
        <v>0</v>
      </c>
      <c r="AQ93" s="409">
        <f>'TB-11'!O1581</f>
        <v>0</v>
      </c>
      <c r="AR93" s="409">
        <f>'TB-11'!P1581</f>
        <v>0</v>
      </c>
      <c r="AS93" s="410">
        <f t="shared" si="67"/>
        <v>0</v>
      </c>
      <c r="AT93" s="409">
        <f>'TB-11'!Q1581</f>
        <v>0</v>
      </c>
      <c r="AU93" s="409">
        <f>'TB-11'!R1581</f>
        <v>0</v>
      </c>
      <c r="AV93" s="410">
        <f t="shared" si="68"/>
        <v>0</v>
      </c>
      <c r="AW93" s="409">
        <f>'TB-11'!S1581</f>
        <v>0</v>
      </c>
      <c r="AX93" s="409">
        <f>'TB-11'!T1581</f>
        <v>0</v>
      </c>
      <c r="AY93" s="410">
        <f t="shared" si="69"/>
        <v>0</v>
      </c>
      <c r="AZ93" s="428">
        <f t="shared" si="50"/>
        <v>0</v>
      </c>
      <c r="BA93" s="428">
        <f t="shared" si="50"/>
        <v>0</v>
      </c>
      <c r="BB93" s="219">
        <f t="shared" si="70"/>
        <v>0</v>
      </c>
      <c r="BC93" s="429" t="e">
        <f>'TB-11'!D1582</f>
        <v>#N/A</v>
      </c>
      <c r="BD93" s="409">
        <f>'TB-11'!G1582</f>
        <v>0</v>
      </c>
      <c r="BE93" s="409">
        <f>'TB-11'!H1582</f>
        <v>0</v>
      </c>
      <c r="BF93" s="410">
        <f t="shared" si="71"/>
        <v>0</v>
      </c>
      <c r="BG93" s="409">
        <f>'TB-11'!I1582</f>
        <v>0</v>
      </c>
      <c r="BH93" s="409">
        <f>'TB-11'!J1582</f>
        <v>0</v>
      </c>
      <c r="BI93" s="412">
        <f t="shared" si="72"/>
        <v>0</v>
      </c>
      <c r="BJ93" s="409">
        <f>'TB-11'!K1582</f>
        <v>0</v>
      </c>
      <c r="BK93" s="409">
        <f>'TB-11'!L1582</f>
        <v>0</v>
      </c>
      <c r="BL93" s="410">
        <f t="shared" si="73"/>
        <v>0</v>
      </c>
      <c r="BM93" s="409">
        <f>'TB-11'!M1582</f>
        <v>0</v>
      </c>
      <c r="BN93" s="409">
        <f>'TB-11'!N1582</f>
        <v>0</v>
      </c>
      <c r="BO93" s="410">
        <f t="shared" si="74"/>
        <v>0</v>
      </c>
      <c r="BP93" s="409">
        <f>'TB-11'!O1582</f>
        <v>0</v>
      </c>
      <c r="BQ93" s="409">
        <f>'TB-11'!P1582</f>
        <v>0</v>
      </c>
      <c r="BR93" s="410">
        <f t="shared" si="75"/>
        <v>0</v>
      </c>
      <c r="BS93" s="409">
        <f>'TB-11'!Q1582</f>
        <v>0</v>
      </c>
      <c r="BT93" s="409">
        <f>'TB-11'!R1582</f>
        <v>0</v>
      </c>
      <c r="BU93" s="410">
        <f t="shared" si="76"/>
        <v>0</v>
      </c>
      <c r="BV93" s="409">
        <f>'TB-11'!S1582</f>
        <v>0</v>
      </c>
      <c r="BW93" s="409">
        <f>'TB-11'!T1582</f>
        <v>0</v>
      </c>
      <c r="BX93" s="410">
        <f t="shared" si="77"/>
        <v>0</v>
      </c>
      <c r="BY93" s="428">
        <f t="shared" si="51"/>
        <v>0</v>
      </c>
      <c r="BZ93" s="428">
        <f t="shared" si="51"/>
        <v>0</v>
      </c>
      <c r="CA93" s="219">
        <f t="shared" si="78"/>
        <v>0</v>
      </c>
      <c r="CB93" s="429" t="e">
        <f>'TB-11'!D1583</f>
        <v>#N/A</v>
      </c>
      <c r="CC93" s="409">
        <f>'TB-11'!G1583</f>
        <v>0</v>
      </c>
      <c r="CD93" s="409">
        <f>'TB-11'!H1583</f>
        <v>0</v>
      </c>
      <c r="CE93" s="410">
        <f t="shared" si="79"/>
        <v>0</v>
      </c>
      <c r="CF93" s="411">
        <f>'TB-11'!I1583</f>
        <v>0</v>
      </c>
      <c r="CG93" s="411">
        <f>'TB-11'!J1583</f>
        <v>0</v>
      </c>
      <c r="CH93" s="412">
        <f t="shared" si="80"/>
        <v>0</v>
      </c>
      <c r="CI93" s="409">
        <f>'TB-11'!K1583</f>
        <v>0</v>
      </c>
      <c r="CJ93" s="409">
        <f>'TB-11'!L1583</f>
        <v>0</v>
      </c>
      <c r="CK93" s="410">
        <f t="shared" si="81"/>
        <v>0</v>
      </c>
      <c r="CL93" s="409">
        <f>'TB-11'!M1583</f>
        <v>0</v>
      </c>
      <c r="CM93" s="409">
        <f>'TB-11'!N1583</f>
        <v>0</v>
      </c>
      <c r="CN93" s="410">
        <f t="shared" si="82"/>
        <v>0</v>
      </c>
      <c r="CO93" s="409">
        <f>'TB-11'!O1583</f>
        <v>0</v>
      </c>
      <c r="CP93" s="409">
        <f>'TB-11'!P1583</f>
        <v>0</v>
      </c>
      <c r="CQ93" s="410">
        <f t="shared" si="83"/>
        <v>0</v>
      </c>
      <c r="CR93" s="409">
        <f>'TB-11'!Q1583</f>
        <v>0</v>
      </c>
      <c r="CS93" s="409">
        <f>'TB-11'!R1583</f>
        <v>0</v>
      </c>
      <c r="CT93" s="410">
        <f t="shared" si="84"/>
        <v>0</v>
      </c>
      <c r="CU93" s="409">
        <f>'TB-11'!S1583</f>
        <v>0</v>
      </c>
      <c r="CV93" s="409">
        <f>'TB-11'!T1583</f>
        <v>0</v>
      </c>
      <c r="CW93" s="410">
        <f t="shared" si="85"/>
        <v>0</v>
      </c>
      <c r="CX93" s="428">
        <f t="shared" si="52"/>
        <v>0</v>
      </c>
      <c r="CY93" s="428">
        <f t="shared" si="52"/>
        <v>0</v>
      </c>
      <c r="CZ93" s="219">
        <f t="shared" si="86"/>
        <v>0</v>
      </c>
      <c r="DA93" s="429" t="e">
        <f>'TB-11'!D1584</f>
        <v>#N/A</v>
      </c>
      <c r="DB93" s="409">
        <f>'TB-11'!G1584</f>
        <v>0</v>
      </c>
      <c r="DC93" s="409">
        <f>'TB-11'!H1584</f>
        <v>0</v>
      </c>
      <c r="DD93" s="410">
        <f t="shared" si="87"/>
        <v>0</v>
      </c>
      <c r="DE93" s="409">
        <f>'TB-11'!I1584</f>
        <v>0</v>
      </c>
      <c r="DF93" s="409">
        <f>'TB-11'!J1584</f>
        <v>0</v>
      </c>
      <c r="DG93" s="412">
        <f t="shared" si="88"/>
        <v>0</v>
      </c>
      <c r="DH93" s="409">
        <f>'TB-11'!K1584</f>
        <v>0</v>
      </c>
      <c r="DI93" s="409">
        <f>'TB-11'!L1584</f>
        <v>0</v>
      </c>
      <c r="DJ93" s="410">
        <f t="shared" si="89"/>
        <v>0</v>
      </c>
      <c r="DK93" s="409">
        <f>'TB-11'!M1584</f>
        <v>0</v>
      </c>
      <c r="DL93" s="409">
        <f>'TB-11'!N1584</f>
        <v>0</v>
      </c>
      <c r="DM93" s="410">
        <f t="shared" si="90"/>
        <v>0</v>
      </c>
      <c r="DN93" s="409">
        <f>'TB-11'!O1584</f>
        <v>0</v>
      </c>
      <c r="DO93" s="409">
        <f>'TB-11'!P1584</f>
        <v>0</v>
      </c>
      <c r="DP93" s="410">
        <f t="shared" si="91"/>
        <v>0</v>
      </c>
      <c r="DQ93" s="409">
        <f>'TB-11'!Q1584</f>
        <v>0</v>
      </c>
      <c r="DR93" s="409">
        <f>'TB-11'!R1584</f>
        <v>0</v>
      </c>
      <c r="DS93" s="410">
        <f t="shared" si="92"/>
        <v>0</v>
      </c>
      <c r="DT93" s="409">
        <f>'TB-11'!S1584</f>
        <v>0</v>
      </c>
      <c r="DU93" s="409">
        <f>'TB-11'!T1584</f>
        <v>0</v>
      </c>
      <c r="DV93" s="410">
        <f t="shared" si="93"/>
        <v>0</v>
      </c>
      <c r="DW93" s="428">
        <f t="shared" si="53"/>
        <v>0</v>
      </c>
      <c r="DX93" s="428">
        <f t="shared" si="53"/>
        <v>0</v>
      </c>
      <c r="DY93" s="219">
        <f t="shared" si="94"/>
        <v>0</v>
      </c>
      <c r="DZ93" s="427" t="e">
        <f>'TB-11'!D1588</f>
        <v>#N/A</v>
      </c>
      <c r="EA93" s="409">
        <f>'TB-11'!G1588</f>
        <v>0</v>
      </c>
      <c r="EB93" s="409">
        <f>'TB-11'!H1588</f>
        <v>0</v>
      </c>
      <c r="EC93" s="412">
        <f t="shared" si="95"/>
        <v>0</v>
      </c>
      <c r="ED93" s="409">
        <f>'TB-11'!I1588</f>
        <v>0</v>
      </c>
      <c r="EE93" s="409">
        <f>'TB-11'!J1588</f>
        <v>0</v>
      </c>
      <c r="EF93" s="412">
        <f t="shared" si="96"/>
        <v>0</v>
      </c>
      <c r="EG93" s="409">
        <f>'TB-11'!K1588</f>
        <v>0</v>
      </c>
      <c r="EH93" s="409">
        <f>'TB-11'!L1588</f>
        <v>0</v>
      </c>
      <c r="EI93" s="410">
        <f t="shared" si="97"/>
        <v>0</v>
      </c>
      <c r="EJ93" s="409">
        <f>'TB-11'!M1588</f>
        <v>0</v>
      </c>
      <c r="EK93" s="409">
        <f>'TB-11'!N1588</f>
        <v>0</v>
      </c>
      <c r="EL93" s="410">
        <f t="shared" si="98"/>
        <v>0</v>
      </c>
      <c r="EM93" s="409">
        <f>'TB-11'!O1588</f>
        <v>0</v>
      </c>
      <c r="EN93" s="409">
        <f>'TB-11'!P1588</f>
        <v>0</v>
      </c>
      <c r="EO93" s="410">
        <f t="shared" si="99"/>
        <v>0</v>
      </c>
      <c r="EP93" s="409">
        <f>'TB-11'!Q1588</f>
        <v>0</v>
      </c>
      <c r="EQ93" s="409">
        <f>'TB-11'!R1588</f>
        <v>0</v>
      </c>
      <c r="ER93" s="410">
        <f t="shared" si="100"/>
        <v>0</v>
      </c>
      <c r="ES93" s="409">
        <f>'TB-11'!S1588</f>
        <v>0</v>
      </c>
      <c r="ET93" s="409">
        <f>'TB-11'!T1588</f>
        <v>0</v>
      </c>
      <c r="EU93" s="410">
        <f t="shared" si="101"/>
        <v>0</v>
      </c>
      <c r="EV93" s="428">
        <f t="shared" si="102"/>
        <v>0</v>
      </c>
      <c r="EW93" s="428">
        <f t="shared" si="103"/>
        <v>0</v>
      </c>
      <c r="EX93" s="219">
        <f t="shared" si="104"/>
        <v>0</v>
      </c>
      <c r="EY93" s="429" t="e">
        <f>'TB-11'!D1589</f>
        <v>#N/A</v>
      </c>
      <c r="EZ93" s="409">
        <f>'TB-11'!G1589</f>
        <v>0</v>
      </c>
      <c r="FA93" s="409">
        <f>'TB-11'!H1589</f>
        <v>0</v>
      </c>
      <c r="FB93" s="412">
        <f t="shared" si="105"/>
        <v>0</v>
      </c>
      <c r="FC93" s="409">
        <f>'TB-11'!I1589</f>
        <v>0</v>
      </c>
      <c r="FD93" s="409">
        <f>'TB-11'!J1589</f>
        <v>0</v>
      </c>
      <c r="FE93" s="412">
        <f t="shared" si="106"/>
        <v>0</v>
      </c>
      <c r="FF93" s="409">
        <f>'TB-11'!K1589</f>
        <v>0</v>
      </c>
      <c r="FG93" s="409">
        <f>'TB-11'!L1589</f>
        <v>0</v>
      </c>
      <c r="FH93" s="410">
        <f t="shared" si="107"/>
        <v>0</v>
      </c>
      <c r="FI93" s="409">
        <f>'TB-11'!M1589</f>
        <v>0</v>
      </c>
      <c r="FJ93" s="409">
        <f>'TB-11'!N1589</f>
        <v>0</v>
      </c>
      <c r="FK93" s="410">
        <f t="shared" si="108"/>
        <v>0</v>
      </c>
      <c r="FL93" s="409">
        <f>'TB-11'!O1589</f>
        <v>0</v>
      </c>
      <c r="FM93" s="409">
        <f>'TB-11'!P1589</f>
        <v>0</v>
      </c>
      <c r="FN93" s="410">
        <f t="shared" si="109"/>
        <v>0</v>
      </c>
      <c r="FO93" s="409">
        <f>'TB-11'!Q1589</f>
        <v>0</v>
      </c>
      <c r="FP93" s="409">
        <f>'TB-11'!R1589</f>
        <v>0</v>
      </c>
      <c r="FQ93" s="410">
        <f t="shared" si="110"/>
        <v>0</v>
      </c>
      <c r="FR93" s="409">
        <f>'TB-11'!S1589</f>
        <v>0</v>
      </c>
      <c r="FS93" s="409">
        <f>'TB-11'!T1589</f>
        <v>0</v>
      </c>
      <c r="FT93" s="410">
        <f t="shared" si="111"/>
        <v>0</v>
      </c>
      <c r="FU93" s="428">
        <f t="shared" si="112"/>
        <v>0</v>
      </c>
      <c r="FV93" s="428">
        <f t="shared" si="113"/>
        <v>0</v>
      </c>
      <c r="FW93" s="219">
        <f t="shared" si="114"/>
        <v>0</v>
      </c>
      <c r="FX93" s="429" t="e">
        <f>'TB-11'!D1590</f>
        <v>#N/A</v>
      </c>
      <c r="FY93" s="409">
        <f>'TB-11'!G1590</f>
        <v>0</v>
      </c>
      <c r="FZ93" s="409">
        <f>'TB-11'!H1590</f>
        <v>0</v>
      </c>
      <c r="GA93" s="412">
        <f t="shared" si="115"/>
        <v>0</v>
      </c>
      <c r="GB93" s="409">
        <f>'TB-11'!I1590</f>
        <v>0</v>
      </c>
      <c r="GC93" s="409">
        <f>'TB-11'!J1590</f>
        <v>0</v>
      </c>
      <c r="GD93" s="412">
        <f t="shared" si="116"/>
        <v>0</v>
      </c>
      <c r="GE93" s="409">
        <f>'TB-11'!K1590</f>
        <v>0</v>
      </c>
      <c r="GF93" s="409">
        <f>'TB-11'!L1590</f>
        <v>0</v>
      </c>
      <c r="GG93" s="410">
        <f t="shared" si="117"/>
        <v>0</v>
      </c>
      <c r="GH93" s="409">
        <f>'TB-11'!M1590</f>
        <v>0</v>
      </c>
      <c r="GI93" s="409">
        <f>'TB-11'!N1590</f>
        <v>0</v>
      </c>
      <c r="GJ93" s="410">
        <f t="shared" si="118"/>
        <v>0</v>
      </c>
      <c r="GK93" s="409">
        <f>'TB-11'!O1590</f>
        <v>0</v>
      </c>
      <c r="GL93" s="409">
        <f>'TB-11'!P1590</f>
        <v>0</v>
      </c>
      <c r="GM93" s="410">
        <f t="shared" si="119"/>
        <v>0</v>
      </c>
      <c r="GN93" s="409">
        <f>'TB-11'!Q1590</f>
        <v>0</v>
      </c>
      <c r="GO93" s="409">
        <f>'TB-11'!R1590</f>
        <v>0</v>
      </c>
      <c r="GP93" s="410">
        <f t="shared" si="120"/>
        <v>0</v>
      </c>
      <c r="GQ93" s="409">
        <f>'TB-11'!S1590</f>
        <v>0</v>
      </c>
      <c r="GR93" s="409">
        <f>'TB-11'!T1590</f>
        <v>0</v>
      </c>
      <c r="GS93" s="410">
        <f t="shared" si="121"/>
        <v>0</v>
      </c>
      <c r="GT93" s="428">
        <f t="shared" si="122"/>
        <v>0</v>
      </c>
      <c r="GU93" s="428">
        <f t="shared" si="123"/>
        <v>0</v>
      </c>
      <c r="GV93" s="219">
        <f t="shared" si="124"/>
        <v>0</v>
      </c>
      <c r="GW93" s="429" t="e">
        <f>'TB-11'!D1591</f>
        <v>#N/A</v>
      </c>
      <c r="GX93" s="409">
        <f>'TB-11'!G1591</f>
        <v>0</v>
      </c>
      <c r="GY93" s="409">
        <f>'TB-11'!H1591</f>
        <v>0</v>
      </c>
      <c r="GZ93" s="412">
        <f t="shared" si="125"/>
        <v>0</v>
      </c>
      <c r="HA93" s="409">
        <f>'TB-11'!I1591</f>
        <v>0</v>
      </c>
      <c r="HB93" s="409">
        <f>'TB-11'!J1591</f>
        <v>0</v>
      </c>
      <c r="HC93" s="412">
        <f t="shared" si="126"/>
        <v>0</v>
      </c>
      <c r="HD93" s="409">
        <f>'TB-11'!K1591</f>
        <v>0</v>
      </c>
      <c r="HE93" s="409">
        <f>'TB-11'!L1591</f>
        <v>0</v>
      </c>
      <c r="HF93" s="410">
        <f t="shared" si="127"/>
        <v>0</v>
      </c>
      <c r="HG93" s="409">
        <f>'TB-11'!M1591</f>
        <v>0</v>
      </c>
      <c r="HH93" s="409">
        <f>'TB-11'!N1591</f>
        <v>0</v>
      </c>
      <c r="HI93" s="410">
        <f t="shared" si="128"/>
        <v>0</v>
      </c>
      <c r="HJ93" s="409">
        <f>'TB-11'!O1591</f>
        <v>0</v>
      </c>
      <c r="HK93" s="409">
        <f>'TB-11'!P1591</f>
        <v>0</v>
      </c>
      <c r="HL93" s="410">
        <f t="shared" si="129"/>
        <v>0</v>
      </c>
      <c r="HM93" s="409">
        <f>'TB-11'!Q1591</f>
        <v>0</v>
      </c>
      <c r="HN93" s="409">
        <f>'TB-11'!R1591</f>
        <v>0</v>
      </c>
      <c r="HO93" s="410">
        <f t="shared" si="130"/>
        <v>0</v>
      </c>
      <c r="HP93" s="409">
        <f>'TB-11'!S1591</f>
        <v>0</v>
      </c>
      <c r="HQ93" s="409">
        <f>'TB-11'!T1591</f>
        <v>0</v>
      </c>
      <c r="HR93" s="410">
        <f t="shared" si="131"/>
        <v>0</v>
      </c>
      <c r="HS93" s="428">
        <f t="shared" si="132"/>
        <v>0</v>
      </c>
      <c r="HT93" s="428">
        <f t="shared" si="133"/>
        <v>0</v>
      </c>
      <c r="HU93" s="428">
        <f t="shared" si="134"/>
        <v>0</v>
      </c>
      <c r="HV93" s="429" t="e">
        <f>'TB-11'!D1592</f>
        <v>#N/A</v>
      </c>
      <c r="HW93" s="409">
        <f>'TB-11'!G1592</f>
        <v>0</v>
      </c>
      <c r="HX93" s="409">
        <f>'TB-11'!H1592</f>
        <v>0</v>
      </c>
      <c r="HY93" s="412">
        <f t="shared" si="135"/>
        <v>0</v>
      </c>
      <c r="HZ93" s="409">
        <f>'TB-11'!I1592</f>
        <v>0</v>
      </c>
      <c r="IA93" s="409">
        <f>'TB-11'!J1592</f>
        <v>0</v>
      </c>
      <c r="IB93" s="412">
        <f t="shared" si="136"/>
        <v>0</v>
      </c>
      <c r="IC93" s="409">
        <f>'TB-11'!K1592</f>
        <v>0</v>
      </c>
      <c r="ID93" s="409">
        <f>'TB-11'!L1592</f>
        <v>0</v>
      </c>
      <c r="IE93" s="410">
        <f t="shared" si="137"/>
        <v>0</v>
      </c>
      <c r="IF93" s="409">
        <f>'TB-11'!M1592</f>
        <v>0</v>
      </c>
      <c r="IG93" s="409">
        <f>'TB-11'!N1592</f>
        <v>0</v>
      </c>
      <c r="IH93" s="410">
        <f t="shared" si="138"/>
        <v>0</v>
      </c>
      <c r="II93" s="409">
        <f>'TB-11'!O1592</f>
        <v>0</v>
      </c>
      <c r="IJ93" s="409">
        <f>'TB-11'!P1592</f>
        <v>0</v>
      </c>
      <c r="IK93" s="410">
        <f t="shared" si="139"/>
        <v>0</v>
      </c>
      <c r="IL93" s="409">
        <f>'TB-11'!Q1592</f>
        <v>0</v>
      </c>
      <c r="IM93" s="409">
        <f>'TB-11'!R1592</f>
        <v>0</v>
      </c>
      <c r="IN93" s="410">
        <f t="shared" si="140"/>
        <v>0</v>
      </c>
      <c r="IO93" s="409">
        <f>'TB-11'!S1592</f>
        <v>0</v>
      </c>
      <c r="IP93" s="409">
        <f>'TB-11'!T1592</f>
        <v>0</v>
      </c>
      <c r="IQ93" s="410">
        <f t="shared" si="141"/>
        <v>0</v>
      </c>
      <c r="IR93" s="428">
        <f t="shared" si="142"/>
        <v>0</v>
      </c>
      <c r="IS93" s="428">
        <f t="shared" si="143"/>
        <v>0</v>
      </c>
      <c r="IT93" s="428">
        <f t="shared" si="54"/>
        <v>0</v>
      </c>
    </row>
    <row r="94" spans="1:256" s="194" customFormat="1" x14ac:dyDescent="0.25">
      <c r="A94" s="194">
        <v>25</v>
      </c>
      <c r="B94" s="166">
        <f>+Menu!$D$6</f>
        <v>0</v>
      </c>
      <c r="C94" s="214" t="str">
        <f>+Menu!$B33</f>
        <v/>
      </c>
      <c r="D94" s="215"/>
      <c r="E94" s="427" t="e">
        <f>'TB-11'!D1648</f>
        <v>#N/A</v>
      </c>
      <c r="F94" s="409">
        <f>'TB-11'!G1648</f>
        <v>0</v>
      </c>
      <c r="G94" s="409">
        <f>'TB-11'!H1648</f>
        <v>0</v>
      </c>
      <c r="H94" s="410">
        <f t="shared" si="55"/>
        <v>0</v>
      </c>
      <c r="I94" s="411">
        <f>'TB-11'!I1648</f>
        <v>0</v>
      </c>
      <c r="J94" s="411">
        <f>'TB-11'!J1648</f>
        <v>0</v>
      </c>
      <c r="K94" s="412">
        <f t="shared" si="56"/>
        <v>0</v>
      </c>
      <c r="L94" s="409">
        <f>'TB-11'!K1648</f>
        <v>0</v>
      </c>
      <c r="M94" s="409">
        <f>'TB-11'!L1648</f>
        <v>0</v>
      </c>
      <c r="N94" s="410">
        <f t="shared" si="57"/>
        <v>0</v>
      </c>
      <c r="O94" s="409">
        <f>'TB-11'!M1648</f>
        <v>0</v>
      </c>
      <c r="P94" s="409">
        <f>'TB-11'!N1648</f>
        <v>0</v>
      </c>
      <c r="Q94" s="410">
        <f t="shared" si="58"/>
        <v>0</v>
      </c>
      <c r="R94" s="409">
        <f>'TB-11'!O1648</f>
        <v>0</v>
      </c>
      <c r="S94" s="409">
        <f>'TB-11'!P1648</f>
        <v>0</v>
      </c>
      <c r="T94" s="410">
        <f t="shared" si="59"/>
        <v>0</v>
      </c>
      <c r="U94" s="409">
        <f>'TB-11'!Q1648</f>
        <v>0</v>
      </c>
      <c r="V94" s="409">
        <f>'TB-11'!R1648</f>
        <v>0</v>
      </c>
      <c r="W94" s="410">
        <f t="shared" si="60"/>
        <v>0</v>
      </c>
      <c r="X94" s="409">
        <f>'TB-11'!S1648</f>
        <v>0</v>
      </c>
      <c r="Y94" s="409">
        <f>'TB-11'!T1648</f>
        <v>0</v>
      </c>
      <c r="Z94" s="410">
        <f t="shared" si="61"/>
        <v>0</v>
      </c>
      <c r="AA94" s="428">
        <f t="shared" si="49"/>
        <v>0</v>
      </c>
      <c r="AB94" s="428">
        <f t="shared" si="49"/>
        <v>0</v>
      </c>
      <c r="AC94" s="219">
        <f t="shared" si="62"/>
        <v>0</v>
      </c>
      <c r="AD94" s="427" t="e">
        <f>'TB-11'!D1649</f>
        <v>#N/A</v>
      </c>
      <c r="AE94" s="409">
        <f>'TB-11'!G1649</f>
        <v>0</v>
      </c>
      <c r="AF94" s="409">
        <f>'TB-11'!H1649</f>
        <v>0</v>
      </c>
      <c r="AG94" s="410">
        <f t="shared" si="63"/>
        <v>0</v>
      </c>
      <c r="AH94" s="409">
        <f>'TB-11'!I1649</f>
        <v>0</v>
      </c>
      <c r="AI94" s="409">
        <f>'TB-11'!J1649</f>
        <v>0</v>
      </c>
      <c r="AJ94" s="412">
        <f t="shared" si="64"/>
        <v>0</v>
      </c>
      <c r="AK94" s="409">
        <f>'TB-11'!K1649</f>
        <v>0</v>
      </c>
      <c r="AL94" s="409">
        <f>'TB-11'!L1649</f>
        <v>0</v>
      </c>
      <c r="AM94" s="410">
        <f t="shared" si="65"/>
        <v>0</v>
      </c>
      <c r="AN94" s="409">
        <f>'TB-11'!M1649</f>
        <v>0</v>
      </c>
      <c r="AO94" s="409">
        <f>'TB-11'!N1649</f>
        <v>0</v>
      </c>
      <c r="AP94" s="410">
        <f t="shared" si="66"/>
        <v>0</v>
      </c>
      <c r="AQ94" s="409">
        <f>'TB-11'!O1649</f>
        <v>0</v>
      </c>
      <c r="AR94" s="409">
        <f>'TB-11'!P1649</f>
        <v>0</v>
      </c>
      <c r="AS94" s="410">
        <f t="shared" si="67"/>
        <v>0</v>
      </c>
      <c r="AT94" s="409">
        <f>'TB-11'!Q1649</f>
        <v>0</v>
      </c>
      <c r="AU94" s="409">
        <f>'TB-11'!R1649</f>
        <v>0</v>
      </c>
      <c r="AV94" s="410">
        <f t="shared" si="68"/>
        <v>0</v>
      </c>
      <c r="AW94" s="409">
        <f>'TB-11'!S1649</f>
        <v>0</v>
      </c>
      <c r="AX94" s="409">
        <f>'TB-11'!T1649</f>
        <v>0</v>
      </c>
      <c r="AY94" s="410">
        <f t="shared" si="69"/>
        <v>0</v>
      </c>
      <c r="AZ94" s="428">
        <f t="shared" si="50"/>
        <v>0</v>
      </c>
      <c r="BA94" s="428">
        <f t="shared" si="50"/>
        <v>0</v>
      </c>
      <c r="BB94" s="219">
        <f t="shared" si="70"/>
        <v>0</v>
      </c>
      <c r="BC94" s="429" t="e">
        <f>'TB-11'!D1650</f>
        <v>#N/A</v>
      </c>
      <c r="BD94" s="409">
        <f>'TB-11'!G1650</f>
        <v>0</v>
      </c>
      <c r="BE94" s="409">
        <f>'TB-11'!H1650</f>
        <v>0</v>
      </c>
      <c r="BF94" s="410">
        <f t="shared" si="71"/>
        <v>0</v>
      </c>
      <c r="BG94" s="409">
        <f>'TB-11'!I1650</f>
        <v>0</v>
      </c>
      <c r="BH94" s="409">
        <f>'TB-11'!J1650</f>
        <v>0</v>
      </c>
      <c r="BI94" s="412">
        <f t="shared" si="72"/>
        <v>0</v>
      </c>
      <c r="BJ94" s="409">
        <f>'TB-11'!K1650</f>
        <v>0</v>
      </c>
      <c r="BK94" s="409">
        <f>'TB-11'!L1650</f>
        <v>0</v>
      </c>
      <c r="BL94" s="410">
        <f t="shared" si="73"/>
        <v>0</v>
      </c>
      <c r="BM94" s="409">
        <f>'TB-11'!M1650</f>
        <v>0</v>
      </c>
      <c r="BN94" s="409">
        <f>'TB-11'!N1650</f>
        <v>0</v>
      </c>
      <c r="BO94" s="410">
        <f t="shared" si="74"/>
        <v>0</v>
      </c>
      <c r="BP94" s="409">
        <f>'TB-11'!O1650</f>
        <v>0</v>
      </c>
      <c r="BQ94" s="409">
        <f>'TB-11'!P1650</f>
        <v>0</v>
      </c>
      <c r="BR94" s="410">
        <f t="shared" si="75"/>
        <v>0</v>
      </c>
      <c r="BS94" s="409">
        <f>'TB-11'!Q1650</f>
        <v>0</v>
      </c>
      <c r="BT94" s="409">
        <f>'TB-11'!R1650</f>
        <v>0</v>
      </c>
      <c r="BU94" s="410">
        <f t="shared" si="76"/>
        <v>0</v>
      </c>
      <c r="BV94" s="409">
        <f>'TB-11'!S1650</f>
        <v>0</v>
      </c>
      <c r="BW94" s="409">
        <f>'TB-11'!T1650</f>
        <v>0</v>
      </c>
      <c r="BX94" s="410">
        <f t="shared" si="77"/>
        <v>0</v>
      </c>
      <c r="BY94" s="428">
        <f t="shared" si="51"/>
        <v>0</v>
      </c>
      <c r="BZ94" s="428">
        <f t="shared" si="51"/>
        <v>0</v>
      </c>
      <c r="CA94" s="219">
        <f t="shared" si="78"/>
        <v>0</v>
      </c>
      <c r="CB94" s="429" t="e">
        <f>'TB-11'!D1651</f>
        <v>#N/A</v>
      </c>
      <c r="CC94" s="409">
        <f>'TB-11'!G1651</f>
        <v>0</v>
      </c>
      <c r="CD94" s="409">
        <f>'TB-11'!H1651</f>
        <v>0</v>
      </c>
      <c r="CE94" s="410">
        <f t="shared" si="79"/>
        <v>0</v>
      </c>
      <c r="CF94" s="411">
        <f>'TB-11'!I1651</f>
        <v>0</v>
      </c>
      <c r="CG94" s="411">
        <f>'TB-11'!J1651</f>
        <v>0</v>
      </c>
      <c r="CH94" s="412">
        <f t="shared" si="80"/>
        <v>0</v>
      </c>
      <c r="CI94" s="409">
        <f>'TB-11'!K1651</f>
        <v>0</v>
      </c>
      <c r="CJ94" s="409">
        <f>'TB-11'!L1651</f>
        <v>0</v>
      </c>
      <c r="CK94" s="410">
        <f t="shared" si="81"/>
        <v>0</v>
      </c>
      <c r="CL94" s="409">
        <f>'TB-11'!M1651</f>
        <v>0</v>
      </c>
      <c r="CM94" s="409">
        <f>'TB-11'!N1651</f>
        <v>0</v>
      </c>
      <c r="CN94" s="410">
        <f t="shared" si="82"/>
        <v>0</v>
      </c>
      <c r="CO94" s="409">
        <f>'TB-11'!O1651</f>
        <v>0</v>
      </c>
      <c r="CP94" s="409">
        <f>'TB-11'!P1651</f>
        <v>0</v>
      </c>
      <c r="CQ94" s="410">
        <f t="shared" si="83"/>
        <v>0</v>
      </c>
      <c r="CR94" s="409">
        <f>'TB-11'!Q1651</f>
        <v>0</v>
      </c>
      <c r="CS94" s="409">
        <f>'TB-11'!R1651</f>
        <v>0</v>
      </c>
      <c r="CT94" s="410">
        <f t="shared" si="84"/>
        <v>0</v>
      </c>
      <c r="CU94" s="409">
        <f>'TB-11'!S1651</f>
        <v>0</v>
      </c>
      <c r="CV94" s="409">
        <f>'TB-11'!T1651</f>
        <v>0</v>
      </c>
      <c r="CW94" s="410">
        <f t="shared" si="85"/>
        <v>0</v>
      </c>
      <c r="CX94" s="428">
        <f t="shared" si="52"/>
        <v>0</v>
      </c>
      <c r="CY94" s="428">
        <f t="shared" si="52"/>
        <v>0</v>
      </c>
      <c r="CZ94" s="219">
        <f t="shared" si="86"/>
        <v>0</v>
      </c>
      <c r="DA94" s="429" t="e">
        <f>'TB-11'!D1652</f>
        <v>#N/A</v>
      </c>
      <c r="DB94" s="409">
        <f>'TB-11'!G1652</f>
        <v>0</v>
      </c>
      <c r="DC94" s="409">
        <f>'TB-11'!H1652</f>
        <v>0</v>
      </c>
      <c r="DD94" s="410">
        <f t="shared" si="87"/>
        <v>0</v>
      </c>
      <c r="DE94" s="409">
        <f>'TB-11'!I1652</f>
        <v>0</v>
      </c>
      <c r="DF94" s="409">
        <f>'TB-11'!J1652</f>
        <v>0</v>
      </c>
      <c r="DG94" s="412">
        <f t="shared" si="88"/>
        <v>0</v>
      </c>
      <c r="DH94" s="409">
        <f>'TB-11'!K1652</f>
        <v>0</v>
      </c>
      <c r="DI94" s="409">
        <f>'TB-11'!L1652</f>
        <v>0</v>
      </c>
      <c r="DJ94" s="410">
        <f t="shared" si="89"/>
        <v>0</v>
      </c>
      <c r="DK94" s="409">
        <f>'TB-11'!M1652</f>
        <v>0</v>
      </c>
      <c r="DL94" s="409">
        <f>'TB-11'!N1652</f>
        <v>0</v>
      </c>
      <c r="DM94" s="410">
        <f t="shared" si="90"/>
        <v>0</v>
      </c>
      <c r="DN94" s="409">
        <f>'TB-11'!O1652</f>
        <v>0</v>
      </c>
      <c r="DO94" s="409">
        <f>'TB-11'!P1652</f>
        <v>0</v>
      </c>
      <c r="DP94" s="410">
        <f t="shared" si="91"/>
        <v>0</v>
      </c>
      <c r="DQ94" s="409">
        <f>'TB-11'!Q1652</f>
        <v>0</v>
      </c>
      <c r="DR94" s="409">
        <f>'TB-11'!R1652</f>
        <v>0</v>
      </c>
      <c r="DS94" s="410">
        <f t="shared" si="92"/>
        <v>0</v>
      </c>
      <c r="DT94" s="409">
        <f>'TB-11'!S1652</f>
        <v>0</v>
      </c>
      <c r="DU94" s="409">
        <f>'TB-11'!T1652</f>
        <v>0</v>
      </c>
      <c r="DV94" s="410">
        <f t="shared" si="93"/>
        <v>0</v>
      </c>
      <c r="DW94" s="428">
        <f t="shared" si="53"/>
        <v>0</v>
      </c>
      <c r="DX94" s="428">
        <f t="shared" si="53"/>
        <v>0</v>
      </c>
      <c r="DY94" s="219">
        <f t="shared" si="94"/>
        <v>0</v>
      </c>
      <c r="DZ94" s="427" t="e">
        <f>'TB-11'!D1656</f>
        <v>#N/A</v>
      </c>
      <c r="EA94" s="409">
        <f>'TB-11'!G1656</f>
        <v>0</v>
      </c>
      <c r="EB94" s="409">
        <f>'TB-11'!H1656</f>
        <v>0</v>
      </c>
      <c r="EC94" s="412">
        <f t="shared" si="95"/>
        <v>0</v>
      </c>
      <c r="ED94" s="409">
        <f>'TB-11'!I1656</f>
        <v>0</v>
      </c>
      <c r="EE94" s="409">
        <f>'TB-11'!J1656</f>
        <v>0</v>
      </c>
      <c r="EF94" s="412">
        <f t="shared" si="96"/>
        <v>0</v>
      </c>
      <c r="EG94" s="409">
        <f>'TB-11'!K1656</f>
        <v>0</v>
      </c>
      <c r="EH94" s="409">
        <f>'TB-11'!L1656</f>
        <v>0</v>
      </c>
      <c r="EI94" s="410">
        <f t="shared" si="97"/>
        <v>0</v>
      </c>
      <c r="EJ94" s="409">
        <f>'TB-11'!M1656</f>
        <v>0</v>
      </c>
      <c r="EK94" s="409">
        <f>'TB-11'!N1656</f>
        <v>0</v>
      </c>
      <c r="EL94" s="410">
        <f t="shared" si="98"/>
        <v>0</v>
      </c>
      <c r="EM94" s="409">
        <f>'TB-11'!O1656</f>
        <v>0</v>
      </c>
      <c r="EN94" s="409">
        <f>'TB-11'!P1656</f>
        <v>0</v>
      </c>
      <c r="EO94" s="410">
        <f t="shared" si="99"/>
        <v>0</v>
      </c>
      <c r="EP94" s="409">
        <f>'TB-11'!Q1656</f>
        <v>0</v>
      </c>
      <c r="EQ94" s="409">
        <f>'TB-11'!R1656</f>
        <v>0</v>
      </c>
      <c r="ER94" s="410">
        <f t="shared" si="100"/>
        <v>0</v>
      </c>
      <c r="ES94" s="409">
        <f>'TB-11'!S1656</f>
        <v>0</v>
      </c>
      <c r="ET94" s="409">
        <f>'TB-11'!T1656</f>
        <v>0</v>
      </c>
      <c r="EU94" s="410">
        <f t="shared" si="101"/>
        <v>0</v>
      </c>
      <c r="EV94" s="428">
        <f t="shared" si="102"/>
        <v>0</v>
      </c>
      <c r="EW94" s="428">
        <f t="shared" si="103"/>
        <v>0</v>
      </c>
      <c r="EX94" s="219">
        <f t="shared" si="104"/>
        <v>0</v>
      </c>
      <c r="EY94" s="429" t="e">
        <f>'TB-11'!D1657</f>
        <v>#N/A</v>
      </c>
      <c r="EZ94" s="409">
        <f>'TB-11'!G1657</f>
        <v>0</v>
      </c>
      <c r="FA94" s="409">
        <f>'TB-11'!H1657</f>
        <v>0</v>
      </c>
      <c r="FB94" s="412">
        <f t="shared" si="105"/>
        <v>0</v>
      </c>
      <c r="FC94" s="409">
        <f>'TB-11'!I1657</f>
        <v>0</v>
      </c>
      <c r="FD94" s="409">
        <f>'TB-11'!J1657</f>
        <v>0</v>
      </c>
      <c r="FE94" s="412">
        <f t="shared" si="106"/>
        <v>0</v>
      </c>
      <c r="FF94" s="409">
        <f>'TB-11'!K1657</f>
        <v>0</v>
      </c>
      <c r="FG94" s="409">
        <f>'TB-11'!L1657</f>
        <v>0</v>
      </c>
      <c r="FH94" s="410">
        <f t="shared" si="107"/>
        <v>0</v>
      </c>
      <c r="FI94" s="409">
        <f>'TB-11'!M1657</f>
        <v>0</v>
      </c>
      <c r="FJ94" s="409">
        <f>'TB-11'!N1657</f>
        <v>0</v>
      </c>
      <c r="FK94" s="410">
        <f t="shared" si="108"/>
        <v>0</v>
      </c>
      <c r="FL94" s="409">
        <f>'TB-11'!O1657</f>
        <v>0</v>
      </c>
      <c r="FM94" s="409">
        <f>'TB-11'!P1657</f>
        <v>0</v>
      </c>
      <c r="FN94" s="410">
        <f t="shared" si="109"/>
        <v>0</v>
      </c>
      <c r="FO94" s="409">
        <f>'TB-11'!Q1657</f>
        <v>0</v>
      </c>
      <c r="FP94" s="409">
        <f>'TB-11'!R1657</f>
        <v>0</v>
      </c>
      <c r="FQ94" s="410">
        <f t="shared" si="110"/>
        <v>0</v>
      </c>
      <c r="FR94" s="409">
        <f>'TB-11'!S1657</f>
        <v>0</v>
      </c>
      <c r="FS94" s="409">
        <f>'TB-11'!T1657</f>
        <v>0</v>
      </c>
      <c r="FT94" s="410">
        <f t="shared" si="111"/>
        <v>0</v>
      </c>
      <c r="FU94" s="428">
        <f t="shared" si="112"/>
        <v>0</v>
      </c>
      <c r="FV94" s="428">
        <f t="shared" si="113"/>
        <v>0</v>
      </c>
      <c r="FW94" s="219">
        <f t="shared" si="114"/>
        <v>0</v>
      </c>
      <c r="FX94" s="429" t="e">
        <f>'TB-11'!D1658</f>
        <v>#N/A</v>
      </c>
      <c r="FY94" s="409">
        <f>'TB-11'!G1658</f>
        <v>0</v>
      </c>
      <c r="FZ94" s="409">
        <f>'TB-11'!H1658</f>
        <v>0</v>
      </c>
      <c r="GA94" s="412">
        <f t="shared" si="115"/>
        <v>0</v>
      </c>
      <c r="GB94" s="409">
        <f>'TB-11'!I1658</f>
        <v>0</v>
      </c>
      <c r="GC94" s="409">
        <f>'TB-11'!J1658</f>
        <v>0</v>
      </c>
      <c r="GD94" s="412">
        <f t="shared" si="116"/>
        <v>0</v>
      </c>
      <c r="GE94" s="409">
        <f>'TB-11'!K1658</f>
        <v>0</v>
      </c>
      <c r="GF94" s="409">
        <f>'TB-11'!L1658</f>
        <v>0</v>
      </c>
      <c r="GG94" s="410">
        <f t="shared" si="117"/>
        <v>0</v>
      </c>
      <c r="GH94" s="409">
        <f>'TB-11'!M1658</f>
        <v>0</v>
      </c>
      <c r="GI94" s="409">
        <f>'TB-11'!N1658</f>
        <v>0</v>
      </c>
      <c r="GJ94" s="410">
        <f t="shared" si="118"/>
        <v>0</v>
      </c>
      <c r="GK94" s="409">
        <f>'TB-11'!O1658</f>
        <v>0</v>
      </c>
      <c r="GL94" s="409">
        <f>'TB-11'!P1658</f>
        <v>0</v>
      </c>
      <c r="GM94" s="410">
        <f t="shared" si="119"/>
        <v>0</v>
      </c>
      <c r="GN94" s="409">
        <f>'TB-11'!Q1658</f>
        <v>0</v>
      </c>
      <c r="GO94" s="409">
        <f>'TB-11'!R1658</f>
        <v>0</v>
      </c>
      <c r="GP94" s="410">
        <f t="shared" si="120"/>
        <v>0</v>
      </c>
      <c r="GQ94" s="409">
        <f>'TB-11'!S1658</f>
        <v>0</v>
      </c>
      <c r="GR94" s="409">
        <f>'TB-11'!T1658</f>
        <v>0</v>
      </c>
      <c r="GS94" s="410">
        <f t="shared" si="121"/>
        <v>0</v>
      </c>
      <c r="GT94" s="428">
        <f t="shared" si="122"/>
        <v>0</v>
      </c>
      <c r="GU94" s="428">
        <f t="shared" si="123"/>
        <v>0</v>
      </c>
      <c r="GV94" s="219">
        <f t="shared" si="124"/>
        <v>0</v>
      </c>
      <c r="GW94" s="429" t="e">
        <f>'TB-11'!D1659</f>
        <v>#N/A</v>
      </c>
      <c r="GX94" s="409">
        <f>'TB-11'!G1659</f>
        <v>0</v>
      </c>
      <c r="GY94" s="409">
        <f>'TB-11'!H1659</f>
        <v>0</v>
      </c>
      <c r="GZ94" s="412">
        <f t="shared" si="125"/>
        <v>0</v>
      </c>
      <c r="HA94" s="409">
        <f>'TB-11'!I1659</f>
        <v>0</v>
      </c>
      <c r="HB94" s="409">
        <f>'TB-11'!J1659</f>
        <v>0</v>
      </c>
      <c r="HC94" s="412">
        <f t="shared" si="126"/>
        <v>0</v>
      </c>
      <c r="HD94" s="409">
        <f>'TB-11'!K1659</f>
        <v>0</v>
      </c>
      <c r="HE94" s="409">
        <f>'TB-11'!L1659</f>
        <v>0</v>
      </c>
      <c r="HF94" s="410">
        <f t="shared" si="127"/>
        <v>0</v>
      </c>
      <c r="HG94" s="409">
        <f>'TB-11'!M1659</f>
        <v>0</v>
      </c>
      <c r="HH94" s="409">
        <f>'TB-11'!N1659</f>
        <v>0</v>
      </c>
      <c r="HI94" s="410">
        <f t="shared" si="128"/>
        <v>0</v>
      </c>
      <c r="HJ94" s="409">
        <f>'TB-11'!O1659</f>
        <v>0</v>
      </c>
      <c r="HK94" s="409">
        <f>'TB-11'!P1659</f>
        <v>0</v>
      </c>
      <c r="HL94" s="410">
        <f t="shared" si="129"/>
        <v>0</v>
      </c>
      <c r="HM94" s="409">
        <f>'TB-11'!Q1659</f>
        <v>0</v>
      </c>
      <c r="HN94" s="409">
        <f>'TB-11'!R1659</f>
        <v>0</v>
      </c>
      <c r="HO94" s="410">
        <f t="shared" si="130"/>
        <v>0</v>
      </c>
      <c r="HP94" s="409">
        <f>'TB-11'!S1659</f>
        <v>0</v>
      </c>
      <c r="HQ94" s="409">
        <f>'TB-11'!T1659</f>
        <v>0</v>
      </c>
      <c r="HR94" s="410">
        <f t="shared" si="131"/>
        <v>0</v>
      </c>
      <c r="HS94" s="428">
        <f t="shared" si="132"/>
        <v>0</v>
      </c>
      <c r="HT94" s="428">
        <f t="shared" si="133"/>
        <v>0</v>
      </c>
      <c r="HU94" s="428">
        <f t="shared" si="134"/>
        <v>0</v>
      </c>
      <c r="HV94" s="429" t="e">
        <f>'TB-11'!D1660</f>
        <v>#N/A</v>
      </c>
      <c r="HW94" s="409">
        <f>'TB-11'!G1660</f>
        <v>0</v>
      </c>
      <c r="HX94" s="409">
        <f>'TB-11'!H1660</f>
        <v>0</v>
      </c>
      <c r="HY94" s="412">
        <f t="shared" si="135"/>
        <v>0</v>
      </c>
      <c r="HZ94" s="409">
        <f>'TB-11'!I1660</f>
        <v>0</v>
      </c>
      <c r="IA94" s="409">
        <f>'TB-11'!J1660</f>
        <v>0</v>
      </c>
      <c r="IB94" s="412">
        <f t="shared" si="136"/>
        <v>0</v>
      </c>
      <c r="IC94" s="409">
        <f>'TB-11'!K1660</f>
        <v>0</v>
      </c>
      <c r="ID94" s="409">
        <f>'TB-11'!L1660</f>
        <v>0</v>
      </c>
      <c r="IE94" s="410">
        <f t="shared" si="137"/>
        <v>0</v>
      </c>
      <c r="IF94" s="409">
        <f>'TB-11'!M1660</f>
        <v>0</v>
      </c>
      <c r="IG94" s="409">
        <f>'TB-11'!N1660</f>
        <v>0</v>
      </c>
      <c r="IH94" s="410">
        <f t="shared" si="138"/>
        <v>0</v>
      </c>
      <c r="II94" s="409">
        <f>'TB-11'!O1660</f>
        <v>0</v>
      </c>
      <c r="IJ94" s="409">
        <f>'TB-11'!P1660</f>
        <v>0</v>
      </c>
      <c r="IK94" s="410">
        <f t="shared" si="139"/>
        <v>0</v>
      </c>
      <c r="IL94" s="409">
        <f>'TB-11'!Q1660</f>
        <v>0</v>
      </c>
      <c r="IM94" s="409">
        <f>'TB-11'!R1660</f>
        <v>0</v>
      </c>
      <c r="IN94" s="410">
        <f t="shared" si="140"/>
        <v>0</v>
      </c>
      <c r="IO94" s="409">
        <f>'TB-11'!S1660</f>
        <v>0</v>
      </c>
      <c r="IP94" s="409">
        <f>'TB-11'!T1660</f>
        <v>0</v>
      </c>
      <c r="IQ94" s="410">
        <f t="shared" si="141"/>
        <v>0</v>
      </c>
      <c r="IR94" s="428">
        <f t="shared" si="142"/>
        <v>0</v>
      </c>
      <c r="IS94" s="428">
        <f t="shared" si="143"/>
        <v>0</v>
      </c>
      <c r="IT94" s="428">
        <f t="shared" si="54"/>
        <v>0</v>
      </c>
    </row>
    <row r="95" spans="1:256" s="198" customFormat="1" x14ac:dyDescent="0.25">
      <c r="A95" s="194"/>
      <c r="B95" s="187">
        <f>+Menu!$D$6</f>
        <v>0</v>
      </c>
      <c r="C95" s="220" t="str">
        <f>+Menu!$B34</f>
        <v>District/ Organization Total</v>
      </c>
      <c r="D95" s="221"/>
      <c r="E95" s="222" t="e">
        <f>SUM(E70:E94)</f>
        <v>#N/A</v>
      </c>
      <c r="F95" s="222">
        <f t="shared" ref="F95:BQ95" si="144">SUM(F70:F94)</f>
        <v>0</v>
      </c>
      <c r="G95" s="222">
        <f t="shared" si="144"/>
        <v>0</v>
      </c>
      <c r="H95" s="222">
        <f t="shared" si="144"/>
        <v>0</v>
      </c>
      <c r="I95" s="222">
        <f t="shared" si="144"/>
        <v>0</v>
      </c>
      <c r="J95" s="222">
        <f t="shared" si="144"/>
        <v>0</v>
      </c>
      <c r="K95" s="222">
        <f t="shared" si="144"/>
        <v>0</v>
      </c>
      <c r="L95" s="222">
        <f t="shared" si="144"/>
        <v>0</v>
      </c>
      <c r="M95" s="222">
        <f t="shared" si="144"/>
        <v>0</v>
      </c>
      <c r="N95" s="222">
        <f t="shared" si="144"/>
        <v>0</v>
      </c>
      <c r="O95" s="222">
        <f t="shared" si="144"/>
        <v>0</v>
      </c>
      <c r="P95" s="222">
        <f t="shared" si="144"/>
        <v>0</v>
      </c>
      <c r="Q95" s="222">
        <f t="shared" si="144"/>
        <v>0</v>
      </c>
      <c r="R95" s="222">
        <f t="shared" si="144"/>
        <v>0</v>
      </c>
      <c r="S95" s="222">
        <f t="shared" si="144"/>
        <v>0</v>
      </c>
      <c r="T95" s="222">
        <f t="shared" si="144"/>
        <v>0</v>
      </c>
      <c r="U95" s="222">
        <f t="shared" si="144"/>
        <v>0</v>
      </c>
      <c r="V95" s="222">
        <f t="shared" si="144"/>
        <v>0</v>
      </c>
      <c r="W95" s="222">
        <f t="shared" si="144"/>
        <v>0</v>
      </c>
      <c r="X95" s="222">
        <f t="shared" si="144"/>
        <v>0</v>
      </c>
      <c r="Y95" s="222">
        <f t="shared" si="144"/>
        <v>0</v>
      </c>
      <c r="Z95" s="222">
        <f t="shared" si="144"/>
        <v>0</v>
      </c>
      <c r="AA95" s="222">
        <f t="shared" si="144"/>
        <v>0</v>
      </c>
      <c r="AB95" s="222">
        <f t="shared" si="144"/>
        <v>0</v>
      </c>
      <c r="AC95" s="219">
        <f t="shared" si="144"/>
        <v>0</v>
      </c>
      <c r="AD95" s="222" t="e">
        <f t="shared" si="144"/>
        <v>#N/A</v>
      </c>
      <c r="AE95" s="222">
        <f t="shared" si="144"/>
        <v>0</v>
      </c>
      <c r="AF95" s="222">
        <f t="shared" si="144"/>
        <v>0</v>
      </c>
      <c r="AG95" s="222">
        <f t="shared" si="144"/>
        <v>0</v>
      </c>
      <c r="AH95" s="222">
        <f t="shared" si="144"/>
        <v>0</v>
      </c>
      <c r="AI95" s="222">
        <f t="shared" si="144"/>
        <v>0</v>
      </c>
      <c r="AJ95" s="222">
        <f t="shared" si="144"/>
        <v>0</v>
      </c>
      <c r="AK95" s="222">
        <f t="shared" si="144"/>
        <v>0</v>
      </c>
      <c r="AL95" s="222">
        <f t="shared" si="144"/>
        <v>0</v>
      </c>
      <c r="AM95" s="222">
        <f t="shared" si="144"/>
        <v>0</v>
      </c>
      <c r="AN95" s="222">
        <f t="shared" si="144"/>
        <v>0</v>
      </c>
      <c r="AO95" s="222">
        <f t="shared" si="144"/>
        <v>0</v>
      </c>
      <c r="AP95" s="222">
        <f t="shared" si="144"/>
        <v>0</v>
      </c>
      <c r="AQ95" s="222">
        <f t="shared" si="144"/>
        <v>0</v>
      </c>
      <c r="AR95" s="222">
        <f t="shared" si="144"/>
        <v>0</v>
      </c>
      <c r="AS95" s="222">
        <f t="shared" si="144"/>
        <v>0</v>
      </c>
      <c r="AT95" s="222">
        <f t="shared" si="144"/>
        <v>0</v>
      </c>
      <c r="AU95" s="222">
        <f t="shared" si="144"/>
        <v>0</v>
      </c>
      <c r="AV95" s="222">
        <f t="shared" si="144"/>
        <v>0</v>
      </c>
      <c r="AW95" s="222">
        <f t="shared" si="144"/>
        <v>0</v>
      </c>
      <c r="AX95" s="222">
        <f t="shared" si="144"/>
        <v>0</v>
      </c>
      <c r="AY95" s="222">
        <f t="shared" si="144"/>
        <v>0</v>
      </c>
      <c r="AZ95" s="222">
        <f t="shared" si="144"/>
        <v>0</v>
      </c>
      <c r="BA95" s="222">
        <f t="shared" si="144"/>
        <v>0</v>
      </c>
      <c r="BB95" s="219">
        <f t="shared" si="144"/>
        <v>0</v>
      </c>
      <c r="BC95" s="222" t="e">
        <f t="shared" si="144"/>
        <v>#N/A</v>
      </c>
      <c r="BD95" s="222">
        <f t="shared" si="144"/>
        <v>0</v>
      </c>
      <c r="BE95" s="222">
        <f t="shared" si="144"/>
        <v>0</v>
      </c>
      <c r="BF95" s="222">
        <f t="shared" si="144"/>
        <v>0</v>
      </c>
      <c r="BG95" s="222">
        <f t="shared" si="144"/>
        <v>0</v>
      </c>
      <c r="BH95" s="222">
        <f t="shared" si="144"/>
        <v>0</v>
      </c>
      <c r="BI95" s="222">
        <f t="shared" si="144"/>
        <v>0</v>
      </c>
      <c r="BJ95" s="222">
        <f t="shared" si="144"/>
        <v>0</v>
      </c>
      <c r="BK95" s="222">
        <f t="shared" si="144"/>
        <v>0</v>
      </c>
      <c r="BL95" s="222">
        <f t="shared" si="144"/>
        <v>0</v>
      </c>
      <c r="BM95" s="222">
        <f t="shared" si="144"/>
        <v>0</v>
      </c>
      <c r="BN95" s="222">
        <f t="shared" si="144"/>
        <v>0</v>
      </c>
      <c r="BO95" s="222">
        <f t="shared" si="144"/>
        <v>0</v>
      </c>
      <c r="BP95" s="222">
        <f t="shared" si="144"/>
        <v>0</v>
      </c>
      <c r="BQ95" s="222">
        <f t="shared" si="144"/>
        <v>0</v>
      </c>
      <c r="BR95" s="222">
        <f t="shared" ref="BR95:CE95" si="145">SUM(BR70:BR94)</f>
        <v>0</v>
      </c>
      <c r="BS95" s="222">
        <f t="shared" si="145"/>
        <v>0</v>
      </c>
      <c r="BT95" s="222">
        <f t="shared" si="145"/>
        <v>0</v>
      </c>
      <c r="BU95" s="222">
        <f t="shared" si="145"/>
        <v>0</v>
      </c>
      <c r="BV95" s="222">
        <f t="shared" si="145"/>
        <v>0</v>
      </c>
      <c r="BW95" s="222">
        <f t="shared" si="145"/>
        <v>0</v>
      </c>
      <c r="BX95" s="222">
        <f t="shared" si="145"/>
        <v>0</v>
      </c>
      <c r="BY95" s="222">
        <f t="shared" si="145"/>
        <v>0</v>
      </c>
      <c r="BZ95" s="222">
        <f t="shared" si="145"/>
        <v>0</v>
      </c>
      <c r="CA95" s="219">
        <f t="shared" si="145"/>
        <v>0</v>
      </c>
      <c r="CB95" s="222" t="e">
        <f t="shared" si="145"/>
        <v>#N/A</v>
      </c>
      <c r="CC95" s="222">
        <f t="shared" si="145"/>
        <v>0</v>
      </c>
      <c r="CD95" s="222">
        <f t="shared" si="145"/>
        <v>0</v>
      </c>
      <c r="CE95" s="222">
        <f t="shared" si="145"/>
        <v>0</v>
      </c>
      <c r="CF95" s="222">
        <f t="shared" ref="CF95:EQ95" si="146">SUM(CF70:CF94)</f>
        <v>0</v>
      </c>
      <c r="CG95" s="222">
        <f t="shared" si="146"/>
        <v>0</v>
      </c>
      <c r="CH95" s="222">
        <f t="shared" si="146"/>
        <v>0</v>
      </c>
      <c r="CI95" s="222">
        <f t="shared" si="146"/>
        <v>0</v>
      </c>
      <c r="CJ95" s="222">
        <f t="shared" si="146"/>
        <v>0</v>
      </c>
      <c r="CK95" s="222">
        <f t="shared" si="146"/>
        <v>0</v>
      </c>
      <c r="CL95" s="222">
        <f t="shared" si="146"/>
        <v>0</v>
      </c>
      <c r="CM95" s="222">
        <f t="shared" si="146"/>
        <v>0</v>
      </c>
      <c r="CN95" s="222">
        <f t="shared" si="146"/>
        <v>0</v>
      </c>
      <c r="CO95" s="222">
        <f t="shared" si="146"/>
        <v>0</v>
      </c>
      <c r="CP95" s="222">
        <f t="shared" si="146"/>
        <v>0</v>
      </c>
      <c r="CQ95" s="222">
        <f t="shared" si="146"/>
        <v>0</v>
      </c>
      <c r="CR95" s="222">
        <f t="shared" si="146"/>
        <v>0</v>
      </c>
      <c r="CS95" s="222">
        <f t="shared" si="146"/>
        <v>0</v>
      </c>
      <c r="CT95" s="222">
        <f t="shared" si="146"/>
        <v>0</v>
      </c>
      <c r="CU95" s="222">
        <f t="shared" si="146"/>
        <v>0</v>
      </c>
      <c r="CV95" s="222">
        <f t="shared" si="146"/>
        <v>0</v>
      </c>
      <c r="CW95" s="222">
        <f t="shared" si="146"/>
        <v>0</v>
      </c>
      <c r="CX95" s="222">
        <f t="shared" si="146"/>
        <v>0</v>
      </c>
      <c r="CY95" s="222">
        <f t="shared" si="146"/>
        <v>0</v>
      </c>
      <c r="CZ95" s="219">
        <f t="shared" si="146"/>
        <v>0</v>
      </c>
      <c r="DA95" s="222" t="e">
        <f t="shared" si="146"/>
        <v>#N/A</v>
      </c>
      <c r="DB95" s="222">
        <f>SUM(DB70:DB94)</f>
        <v>0</v>
      </c>
      <c r="DC95" s="222">
        <f>SUM(DC70:DC94)</f>
        <v>0</v>
      </c>
      <c r="DD95" s="222">
        <f>SUM(DD70:DD94)</f>
        <v>0</v>
      </c>
      <c r="DE95" s="222">
        <f t="shared" si="146"/>
        <v>0</v>
      </c>
      <c r="DF95" s="222">
        <f t="shared" si="146"/>
        <v>0</v>
      </c>
      <c r="DG95" s="222">
        <f t="shared" si="146"/>
        <v>0</v>
      </c>
      <c r="DH95" s="222">
        <f t="shared" si="146"/>
        <v>0</v>
      </c>
      <c r="DI95" s="222">
        <f t="shared" si="146"/>
        <v>0</v>
      </c>
      <c r="DJ95" s="222">
        <f t="shared" si="146"/>
        <v>0</v>
      </c>
      <c r="DK95" s="222">
        <f t="shared" si="146"/>
        <v>0</v>
      </c>
      <c r="DL95" s="222">
        <f t="shared" si="146"/>
        <v>0</v>
      </c>
      <c r="DM95" s="222">
        <f t="shared" si="146"/>
        <v>0</v>
      </c>
      <c r="DN95" s="222">
        <f t="shared" si="146"/>
        <v>0</v>
      </c>
      <c r="DO95" s="222">
        <f t="shared" si="146"/>
        <v>0</v>
      </c>
      <c r="DP95" s="222">
        <f t="shared" si="146"/>
        <v>0</v>
      </c>
      <c r="DQ95" s="222">
        <f t="shared" si="146"/>
        <v>0</v>
      </c>
      <c r="DR95" s="222">
        <f t="shared" si="146"/>
        <v>0</v>
      </c>
      <c r="DS95" s="222">
        <f t="shared" si="146"/>
        <v>0</v>
      </c>
      <c r="DT95" s="222">
        <f t="shared" si="146"/>
        <v>0</v>
      </c>
      <c r="DU95" s="222">
        <f t="shared" si="146"/>
        <v>0</v>
      </c>
      <c r="DV95" s="222">
        <f t="shared" si="146"/>
        <v>0</v>
      </c>
      <c r="DW95" s="222">
        <f t="shared" si="146"/>
        <v>0</v>
      </c>
      <c r="DX95" s="222">
        <f t="shared" si="146"/>
        <v>0</v>
      </c>
      <c r="DY95" s="219">
        <f t="shared" si="146"/>
        <v>0</v>
      </c>
      <c r="DZ95" s="222" t="e">
        <f t="shared" si="146"/>
        <v>#N/A</v>
      </c>
      <c r="EA95" s="222">
        <f t="shared" si="146"/>
        <v>0</v>
      </c>
      <c r="EB95" s="222">
        <f t="shared" si="146"/>
        <v>0</v>
      </c>
      <c r="EC95" s="222">
        <f t="shared" si="146"/>
        <v>0</v>
      </c>
      <c r="ED95" s="222">
        <f t="shared" si="146"/>
        <v>0</v>
      </c>
      <c r="EE95" s="222">
        <f t="shared" si="146"/>
        <v>0</v>
      </c>
      <c r="EF95" s="222">
        <f t="shared" si="146"/>
        <v>0</v>
      </c>
      <c r="EG95" s="222">
        <f t="shared" si="146"/>
        <v>0</v>
      </c>
      <c r="EH95" s="222">
        <f t="shared" si="146"/>
        <v>0</v>
      </c>
      <c r="EI95" s="222">
        <f t="shared" si="146"/>
        <v>0</v>
      </c>
      <c r="EJ95" s="222">
        <f t="shared" si="146"/>
        <v>0</v>
      </c>
      <c r="EK95" s="222">
        <f t="shared" si="146"/>
        <v>0</v>
      </c>
      <c r="EL95" s="222">
        <f t="shared" si="146"/>
        <v>0</v>
      </c>
      <c r="EM95" s="222">
        <f t="shared" si="146"/>
        <v>0</v>
      </c>
      <c r="EN95" s="222">
        <f t="shared" si="146"/>
        <v>0</v>
      </c>
      <c r="EO95" s="222">
        <f t="shared" si="146"/>
        <v>0</v>
      </c>
      <c r="EP95" s="222">
        <f t="shared" si="146"/>
        <v>0</v>
      </c>
      <c r="EQ95" s="222">
        <f t="shared" si="146"/>
        <v>0</v>
      </c>
      <c r="ER95" s="222">
        <f t="shared" ref="ER95:FD95" si="147">SUM(ER70:ER94)</f>
        <v>0</v>
      </c>
      <c r="ES95" s="222">
        <f t="shared" si="147"/>
        <v>0</v>
      </c>
      <c r="ET95" s="222">
        <f t="shared" si="147"/>
        <v>0</v>
      </c>
      <c r="EU95" s="222">
        <f t="shared" si="147"/>
        <v>0</v>
      </c>
      <c r="EV95" s="222">
        <f t="shared" si="147"/>
        <v>0</v>
      </c>
      <c r="EW95" s="531">
        <f>SUM(EW70:EW94)</f>
        <v>0</v>
      </c>
      <c r="EX95" s="219">
        <f t="shared" si="147"/>
        <v>0</v>
      </c>
      <c r="EY95" s="222" t="e">
        <f t="shared" si="147"/>
        <v>#N/A</v>
      </c>
      <c r="EZ95" s="222">
        <f t="shared" si="147"/>
        <v>0</v>
      </c>
      <c r="FA95" s="222">
        <f t="shared" si="147"/>
        <v>0</v>
      </c>
      <c r="FB95" s="222">
        <f t="shared" si="147"/>
        <v>0</v>
      </c>
      <c r="FC95" s="222">
        <f t="shared" si="147"/>
        <v>0</v>
      </c>
      <c r="FD95" s="222">
        <f t="shared" si="147"/>
        <v>0</v>
      </c>
      <c r="FE95" s="222">
        <f t="shared" ref="FE95:GC95" si="148">SUM(FE70:FE94)</f>
        <v>0</v>
      </c>
      <c r="FF95" s="222">
        <f t="shared" si="148"/>
        <v>0</v>
      </c>
      <c r="FG95" s="222">
        <f t="shared" si="148"/>
        <v>0</v>
      </c>
      <c r="FH95" s="222">
        <f t="shared" si="148"/>
        <v>0</v>
      </c>
      <c r="FI95" s="222">
        <f t="shared" si="148"/>
        <v>0</v>
      </c>
      <c r="FJ95" s="222">
        <f t="shared" si="148"/>
        <v>0</v>
      </c>
      <c r="FK95" s="222">
        <f t="shared" si="148"/>
        <v>0</v>
      </c>
      <c r="FL95" s="222">
        <f t="shared" si="148"/>
        <v>0</v>
      </c>
      <c r="FM95" s="222">
        <f t="shared" si="148"/>
        <v>0</v>
      </c>
      <c r="FN95" s="222">
        <f t="shared" si="148"/>
        <v>0</v>
      </c>
      <c r="FO95" s="222">
        <f t="shared" si="148"/>
        <v>0</v>
      </c>
      <c r="FP95" s="222">
        <f t="shared" si="148"/>
        <v>0</v>
      </c>
      <c r="FQ95" s="222">
        <f t="shared" si="148"/>
        <v>0</v>
      </c>
      <c r="FR95" s="222">
        <f t="shared" si="148"/>
        <v>0</v>
      </c>
      <c r="FS95" s="222">
        <f t="shared" si="148"/>
        <v>0</v>
      </c>
      <c r="FT95" s="222">
        <f t="shared" si="148"/>
        <v>0</v>
      </c>
      <c r="FU95" s="222">
        <f t="shared" si="148"/>
        <v>0</v>
      </c>
      <c r="FV95" s="222">
        <f t="shared" si="148"/>
        <v>0</v>
      </c>
      <c r="FW95" s="219">
        <f t="shared" si="148"/>
        <v>0</v>
      </c>
      <c r="FX95" s="219" t="e">
        <f t="shared" si="148"/>
        <v>#N/A</v>
      </c>
      <c r="FY95" s="219">
        <f t="shared" si="148"/>
        <v>0</v>
      </c>
      <c r="FZ95" s="219">
        <f t="shared" si="148"/>
        <v>0</v>
      </c>
      <c r="GA95" s="219">
        <f t="shared" si="148"/>
        <v>0</v>
      </c>
      <c r="GB95" s="219">
        <f t="shared" si="148"/>
        <v>0</v>
      </c>
      <c r="GC95" s="219">
        <f t="shared" si="148"/>
        <v>0</v>
      </c>
      <c r="GD95" s="219">
        <f t="shared" ref="GD95:IJ95" si="149">SUM(GD70:GD94)</f>
        <v>0</v>
      </c>
      <c r="GE95" s="219">
        <f t="shared" si="149"/>
        <v>0</v>
      </c>
      <c r="GF95" s="219">
        <f t="shared" si="149"/>
        <v>0</v>
      </c>
      <c r="GG95" s="219">
        <f t="shared" si="149"/>
        <v>0</v>
      </c>
      <c r="GH95" s="219">
        <f t="shared" si="149"/>
        <v>0</v>
      </c>
      <c r="GI95" s="219">
        <f t="shared" si="149"/>
        <v>0</v>
      </c>
      <c r="GJ95" s="219">
        <f t="shared" si="149"/>
        <v>0</v>
      </c>
      <c r="GK95" s="219">
        <f t="shared" si="149"/>
        <v>0</v>
      </c>
      <c r="GL95" s="219">
        <f t="shared" si="149"/>
        <v>0</v>
      </c>
      <c r="GM95" s="219">
        <f t="shared" si="149"/>
        <v>0</v>
      </c>
      <c r="GN95" s="219">
        <f t="shared" si="149"/>
        <v>0</v>
      </c>
      <c r="GO95" s="219">
        <f t="shared" si="149"/>
        <v>0</v>
      </c>
      <c r="GP95" s="219">
        <f t="shared" si="149"/>
        <v>0</v>
      </c>
      <c r="GQ95" s="219">
        <f t="shared" si="149"/>
        <v>0</v>
      </c>
      <c r="GR95" s="219">
        <f t="shared" si="149"/>
        <v>0</v>
      </c>
      <c r="GS95" s="219">
        <f t="shared" si="149"/>
        <v>0</v>
      </c>
      <c r="GT95" s="219">
        <f t="shared" si="149"/>
        <v>0</v>
      </c>
      <c r="GU95" s="219">
        <f t="shared" si="149"/>
        <v>0</v>
      </c>
      <c r="GV95" s="219">
        <f t="shared" si="149"/>
        <v>0</v>
      </c>
      <c r="GW95" s="219" t="e">
        <f t="shared" si="149"/>
        <v>#N/A</v>
      </c>
      <c r="GX95" s="219">
        <f t="shared" si="149"/>
        <v>0</v>
      </c>
      <c r="GY95" s="219">
        <f t="shared" si="149"/>
        <v>0</v>
      </c>
      <c r="GZ95" s="219">
        <f t="shared" si="149"/>
        <v>0</v>
      </c>
      <c r="HA95" s="219">
        <f t="shared" si="149"/>
        <v>0</v>
      </c>
      <c r="HB95" s="219">
        <f t="shared" si="149"/>
        <v>0</v>
      </c>
      <c r="HC95" s="219">
        <f t="shared" si="149"/>
        <v>0</v>
      </c>
      <c r="HD95" s="219">
        <f t="shared" si="149"/>
        <v>0</v>
      </c>
      <c r="HE95" s="219">
        <f t="shared" si="149"/>
        <v>0</v>
      </c>
      <c r="HF95" s="219">
        <f t="shared" si="149"/>
        <v>0</v>
      </c>
      <c r="HG95" s="219">
        <f t="shared" si="149"/>
        <v>0</v>
      </c>
      <c r="HH95" s="219">
        <f t="shared" si="149"/>
        <v>0</v>
      </c>
      <c r="HI95" s="219">
        <f t="shared" si="149"/>
        <v>0</v>
      </c>
      <c r="HJ95" s="219">
        <f t="shared" si="149"/>
        <v>0</v>
      </c>
      <c r="HK95" s="219">
        <f t="shared" si="149"/>
        <v>0</v>
      </c>
      <c r="HL95" s="219">
        <f t="shared" si="149"/>
        <v>0</v>
      </c>
      <c r="HM95" s="219">
        <f t="shared" si="149"/>
        <v>0</v>
      </c>
      <c r="HN95" s="219">
        <f t="shared" si="149"/>
        <v>0</v>
      </c>
      <c r="HO95" s="219">
        <f t="shared" si="149"/>
        <v>0</v>
      </c>
      <c r="HP95" s="219">
        <f t="shared" si="149"/>
        <v>0</v>
      </c>
      <c r="HQ95" s="219">
        <f t="shared" si="149"/>
        <v>0</v>
      </c>
      <c r="HR95" s="219">
        <f t="shared" si="149"/>
        <v>0</v>
      </c>
      <c r="HS95" s="219">
        <f t="shared" si="149"/>
        <v>0</v>
      </c>
      <c r="HT95" s="219">
        <f t="shared" si="149"/>
        <v>0</v>
      </c>
      <c r="HU95" s="428">
        <f>SUM(HU70:HU94)</f>
        <v>0</v>
      </c>
      <c r="HV95" s="219" t="e">
        <f t="shared" si="149"/>
        <v>#N/A</v>
      </c>
      <c r="HW95" s="219">
        <f t="shared" si="149"/>
        <v>0</v>
      </c>
      <c r="HX95" s="219">
        <f t="shared" si="149"/>
        <v>0</v>
      </c>
      <c r="HY95" s="219">
        <f t="shared" si="149"/>
        <v>0</v>
      </c>
      <c r="HZ95" s="219">
        <f t="shared" si="149"/>
        <v>0</v>
      </c>
      <c r="IA95" s="219">
        <f t="shared" si="149"/>
        <v>0</v>
      </c>
      <c r="IB95" s="219">
        <f t="shared" si="149"/>
        <v>0</v>
      </c>
      <c r="IC95" s="219">
        <f t="shared" si="149"/>
        <v>0</v>
      </c>
      <c r="ID95" s="219">
        <f t="shared" si="149"/>
        <v>0</v>
      </c>
      <c r="IE95" s="219">
        <f t="shared" si="149"/>
        <v>0</v>
      </c>
      <c r="IF95" s="219">
        <f t="shared" si="149"/>
        <v>0</v>
      </c>
      <c r="IG95" s="219">
        <f t="shared" si="149"/>
        <v>0</v>
      </c>
      <c r="IH95" s="219">
        <f t="shared" si="149"/>
        <v>0</v>
      </c>
      <c r="II95" s="219">
        <f t="shared" si="149"/>
        <v>0</v>
      </c>
      <c r="IJ95" s="219">
        <f t="shared" si="149"/>
        <v>0</v>
      </c>
      <c r="IK95" s="219">
        <f t="shared" ref="IK95:IT95" si="150">SUM(IK70:IK94)</f>
        <v>0</v>
      </c>
      <c r="IL95" s="219">
        <f t="shared" si="150"/>
        <v>0</v>
      </c>
      <c r="IM95" s="219">
        <f t="shared" si="150"/>
        <v>0</v>
      </c>
      <c r="IN95" s="219">
        <f t="shared" si="150"/>
        <v>0</v>
      </c>
      <c r="IO95" s="219">
        <f t="shared" si="150"/>
        <v>0</v>
      </c>
      <c r="IP95" s="219">
        <f t="shared" si="150"/>
        <v>0</v>
      </c>
      <c r="IQ95" s="219">
        <f t="shared" si="150"/>
        <v>0</v>
      </c>
      <c r="IR95" s="219">
        <f t="shared" si="150"/>
        <v>0</v>
      </c>
      <c r="IS95" s="219">
        <f t="shared" si="150"/>
        <v>0</v>
      </c>
      <c r="IT95" s="428">
        <f t="shared" si="150"/>
        <v>0</v>
      </c>
    </row>
    <row r="96" spans="1:256" s="194" customFormat="1" ht="12.75" x14ac:dyDescent="0.25">
      <c r="A96" s="188"/>
      <c r="B96" s="188"/>
      <c r="C96" s="188"/>
      <c r="D96" s="188"/>
      <c r="E96" s="188"/>
      <c r="F96" s="196"/>
      <c r="AE96" s="196"/>
      <c r="BD96" s="196"/>
      <c r="FY96" s="196"/>
      <c r="GX96" s="196"/>
      <c r="HW96" s="196"/>
      <c r="IV96" s="196"/>
    </row>
    <row r="97" spans="1:256" s="194" customFormat="1" ht="12.75" x14ac:dyDescent="0.25">
      <c r="A97" s="188"/>
      <c r="B97" s="188"/>
      <c r="C97" s="188"/>
      <c r="D97" s="188"/>
      <c r="E97" s="188"/>
      <c r="F97" s="196"/>
      <c r="AE97" s="196"/>
      <c r="BD97" s="196"/>
      <c r="FY97" s="196"/>
      <c r="GX97" s="196"/>
      <c r="HW97" s="196"/>
      <c r="IV97" s="196"/>
    </row>
    <row r="98" spans="1:256" s="194" customFormat="1" ht="15.75" customHeight="1" x14ac:dyDescent="0.25">
      <c r="A98" s="188"/>
      <c r="B98" s="197"/>
      <c r="C98" s="197"/>
      <c r="D98" s="1444"/>
      <c r="E98" s="1411" t="s">
        <v>1030</v>
      </c>
      <c r="F98" s="1411"/>
      <c r="G98" s="1411"/>
      <c r="H98" s="1411"/>
      <c r="I98" s="1411"/>
      <c r="J98" s="1411"/>
      <c r="K98" s="1411"/>
      <c r="L98" s="1411"/>
      <c r="M98" s="1411"/>
      <c r="N98" s="1411"/>
      <c r="O98" s="1411"/>
      <c r="P98" s="1411"/>
      <c r="Q98" s="1411"/>
      <c r="R98" s="1411"/>
      <c r="S98" s="1411"/>
      <c r="T98" s="1411"/>
      <c r="U98" s="1411"/>
      <c r="V98" s="1411"/>
      <c r="W98" s="1411"/>
      <c r="X98" s="1411"/>
      <c r="Y98" s="1411"/>
      <c r="Z98" s="1411"/>
      <c r="AA98" s="1411"/>
      <c r="AB98" s="1411"/>
      <c r="AC98" s="1411"/>
      <c r="AD98" s="1458" t="s">
        <v>1031</v>
      </c>
      <c r="AE98" s="1458"/>
      <c r="AF98" s="1458"/>
      <c r="AG98" s="1458"/>
      <c r="AH98" s="1458"/>
      <c r="AI98" s="1458"/>
      <c r="AJ98" s="1458"/>
      <c r="AK98" s="1458"/>
      <c r="AL98" s="1458"/>
      <c r="AM98" s="1458"/>
      <c r="AN98" s="1458"/>
      <c r="AO98" s="1458"/>
      <c r="AP98" s="1458"/>
      <c r="AQ98" s="1458"/>
      <c r="AR98" s="1458"/>
      <c r="AS98" s="1458"/>
      <c r="AT98" s="1458"/>
      <c r="AU98" s="1458"/>
      <c r="AV98" s="1458"/>
      <c r="AW98" s="1458"/>
      <c r="AX98" s="1458"/>
      <c r="AY98" s="1458"/>
      <c r="AZ98" s="1458"/>
      <c r="BA98" s="1458"/>
      <c r="BB98" s="1458"/>
      <c r="BC98" s="1496" t="s">
        <v>1032</v>
      </c>
      <c r="BD98" s="1496"/>
      <c r="BE98" s="1496"/>
      <c r="BF98" s="1496"/>
      <c r="BG98" s="1496"/>
      <c r="BH98" s="1496"/>
      <c r="BI98" s="1496"/>
      <c r="BJ98" s="1496"/>
      <c r="BK98" s="1496"/>
      <c r="BL98" s="1496"/>
      <c r="BM98" s="1496"/>
      <c r="BN98" s="1496"/>
      <c r="BO98" s="1496"/>
      <c r="BP98" s="1496"/>
      <c r="BQ98" s="1496"/>
      <c r="BR98" s="1496"/>
      <c r="BS98" s="1496"/>
      <c r="BT98" s="1496"/>
      <c r="BU98" s="1496"/>
      <c r="BV98" s="1496"/>
      <c r="BW98" s="1496"/>
      <c r="BX98" s="1496"/>
      <c r="BY98" s="1496"/>
      <c r="BZ98" s="1496"/>
      <c r="CA98" s="1496"/>
      <c r="CB98" s="1497" t="s">
        <v>1033</v>
      </c>
      <c r="CC98" s="1497"/>
      <c r="CD98" s="1497"/>
      <c r="CE98" s="1497"/>
      <c r="CF98" s="1497"/>
      <c r="CG98" s="1497"/>
      <c r="CH98" s="1497"/>
      <c r="CI98" s="1497"/>
      <c r="CJ98" s="1497"/>
      <c r="CK98" s="1497"/>
      <c r="CL98" s="1497"/>
      <c r="CM98" s="1497"/>
      <c r="CN98" s="1497"/>
      <c r="CO98" s="1497"/>
      <c r="CP98" s="1497"/>
      <c r="CQ98" s="1497"/>
      <c r="CR98" s="1497"/>
      <c r="CS98" s="1497"/>
      <c r="CT98" s="1497"/>
      <c r="CU98" s="1497"/>
      <c r="CV98" s="1497"/>
      <c r="CW98" s="1497"/>
      <c r="CX98" s="1497"/>
      <c r="CY98" s="1497"/>
      <c r="CZ98" s="1497"/>
      <c r="DA98" s="1498" t="s">
        <v>1034</v>
      </c>
      <c r="DB98" s="1498"/>
      <c r="DC98" s="1498"/>
      <c r="DD98" s="1498"/>
      <c r="DE98" s="1498"/>
      <c r="DF98" s="1498"/>
      <c r="DG98" s="1498"/>
      <c r="DH98" s="1498"/>
      <c r="DI98" s="1498"/>
      <c r="DJ98" s="1498"/>
      <c r="DK98" s="1498"/>
      <c r="DL98" s="1498"/>
      <c r="DM98" s="1498"/>
      <c r="DN98" s="1498"/>
      <c r="DO98" s="1498"/>
      <c r="DP98" s="1498"/>
      <c r="DQ98" s="1498"/>
      <c r="DR98" s="1498"/>
      <c r="DS98" s="1498"/>
      <c r="DT98" s="1498"/>
      <c r="DU98" s="1498"/>
      <c r="DV98" s="1498"/>
      <c r="DW98" s="1498"/>
      <c r="DX98" s="1498"/>
      <c r="DY98" s="1498"/>
      <c r="DZ98" s="1436" t="s">
        <v>1092</v>
      </c>
      <c r="EA98" s="1437"/>
      <c r="EB98" s="1437"/>
      <c r="EC98" s="1437"/>
      <c r="ED98" s="1437"/>
      <c r="EE98" s="1437"/>
      <c r="EF98" s="1437"/>
      <c r="EG98" s="1437"/>
      <c r="EH98" s="1437"/>
      <c r="EI98" s="1437"/>
      <c r="EJ98" s="1437"/>
      <c r="EK98" s="1437"/>
      <c r="EL98" s="1437"/>
      <c r="EM98" s="1437"/>
      <c r="EN98" s="1437"/>
      <c r="EO98" s="1437"/>
      <c r="EP98" s="1437"/>
      <c r="EQ98" s="1437"/>
      <c r="ER98" s="1437"/>
      <c r="ES98" s="1437"/>
      <c r="ET98" s="1437"/>
      <c r="EU98" s="1437"/>
      <c r="EV98" s="1437"/>
      <c r="EW98" s="1437"/>
      <c r="EX98" s="1437"/>
      <c r="EY98" s="1437"/>
      <c r="EZ98" s="1437"/>
      <c r="FA98" s="1437"/>
      <c r="FB98" s="1437"/>
      <c r="FC98" s="1437"/>
      <c r="FD98" s="1437"/>
      <c r="FE98" s="1438"/>
      <c r="FF98" s="1605" t="s">
        <v>1097</v>
      </c>
      <c r="FG98" s="1606"/>
      <c r="FH98" s="1606"/>
      <c r="FI98" s="1606"/>
      <c r="FJ98" s="1606"/>
      <c r="FK98" s="1606"/>
      <c r="FL98" s="1606"/>
      <c r="FM98" s="1606"/>
      <c r="FN98" s="1606"/>
      <c r="FO98" s="1606"/>
      <c r="FP98" s="1606"/>
      <c r="FQ98" s="1606"/>
      <c r="FR98" s="1606"/>
      <c r="FS98" s="1606"/>
      <c r="FT98" s="1606"/>
      <c r="FU98" s="1606"/>
      <c r="FV98" s="1606"/>
      <c r="FW98" s="1606"/>
      <c r="FX98" s="1606"/>
      <c r="FY98" s="1606"/>
      <c r="FZ98" s="1606"/>
      <c r="GA98" s="1606"/>
      <c r="GB98" s="1606"/>
      <c r="GC98" s="1606"/>
      <c r="GD98" s="1606"/>
      <c r="GE98" s="1606"/>
      <c r="GF98" s="1606"/>
      <c r="GG98" s="1606"/>
      <c r="GH98" s="1606"/>
      <c r="GI98" s="1606"/>
      <c r="GJ98" s="1606"/>
      <c r="GK98" s="1607"/>
      <c r="GL98" s="1498" t="s">
        <v>1035</v>
      </c>
      <c r="GM98" s="1498"/>
      <c r="GN98" s="1498"/>
      <c r="GO98" s="1498"/>
      <c r="GP98" s="1498"/>
      <c r="GQ98" s="1498"/>
      <c r="GR98" s="1582" t="s">
        <v>1139</v>
      </c>
      <c r="GS98" s="1582"/>
      <c r="GT98" s="1576" t="s">
        <v>1019</v>
      </c>
      <c r="GU98" s="1577"/>
      <c r="GV98" s="1577"/>
      <c r="GW98" s="1578"/>
      <c r="GX98" s="1576" t="s">
        <v>1271</v>
      </c>
      <c r="GY98" s="1577"/>
      <c r="GZ98" s="1577"/>
      <c r="HA98" s="1578"/>
      <c r="HB98" s="1571" t="s">
        <v>1037</v>
      </c>
    </row>
    <row r="99" spans="1:256" s="194" customFormat="1" ht="19.5" customHeight="1" x14ac:dyDescent="0.25">
      <c r="A99" s="188"/>
      <c r="B99" s="197"/>
      <c r="C99" s="197"/>
      <c r="D99" s="1445"/>
      <c r="E99" s="506"/>
      <c r="F99" s="1436" t="s">
        <v>1091</v>
      </c>
      <c r="G99" s="1437"/>
      <c r="H99" s="1437"/>
      <c r="I99" s="1437"/>
      <c r="J99" s="1437"/>
      <c r="K99" s="1438"/>
      <c r="L99" s="507"/>
      <c r="M99" s="508"/>
      <c r="N99" s="509"/>
      <c r="O99" s="507"/>
      <c r="P99" s="508"/>
      <c r="Q99" s="509"/>
      <c r="R99" s="507"/>
      <c r="S99" s="508"/>
      <c r="T99" s="509"/>
      <c r="U99" s="507"/>
      <c r="V99" s="508"/>
      <c r="W99" s="509"/>
      <c r="X99" s="507"/>
      <c r="Y99" s="508"/>
      <c r="Z99" s="509"/>
      <c r="AA99" s="510"/>
      <c r="AB99" s="510"/>
      <c r="AC99" s="510"/>
      <c r="AD99" s="511"/>
      <c r="AE99" s="1404" t="s">
        <v>1091</v>
      </c>
      <c r="AF99" s="1405"/>
      <c r="AG99" s="1405"/>
      <c r="AH99" s="1405"/>
      <c r="AI99" s="1405"/>
      <c r="AJ99" s="1406"/>
      <c r="AK99" s="512"/>
      <c r="AL99" s="513"/>
      <c r="AM99" s="514"/>
      <c r="AN99" s="512"/>
      <c r="AO99" s="513"/>
      <c r="AP99" s="514"/>
      <c r="AQ99" s="512"/>
      <c r="AR99" s="513"/>
      <c r="AS99" s="514"/>
      <c r="AT99" s="512"/>
      <c r="AU99" s="513"/>
      <c r="AV99" s="514"/>
      <c r="AW99" s="512"/>
      <c r="AX99" s="513"/>
      <c r="AY99" s="514"/>
      <c r="AZ99" s="515"/>
      <c r="BA99" s="515"/>
      <c r="BB99" s="515"/>
      <c r="BC99" s="516"/>
      <c r="BD99" s="1387" t="s">
        <v>1091</v>
      </c>
      <c r="BE99" s="1388"/>
      <c r="BF99" s="1388"/>
      <c r="BG99" s="1388"/>
      <c r="BH99" s="1388"/>
      <c r="BI99" s="1389"/>
      <c r="BJ99" s="517"/>
      <c r="BK99" s="518"/>
      <c r="BL99" s="519"/>
      <c r="BM99" s="517"/>
      <c r="BN99" s="518"/>
      <c r="BO99" s="519"/>
      <c r="BP99" s="517"/>
      <c r="BQ99" s="518"/>
      <c r="BR99" s="519"/>
      <c r="BS99" s="517"/>
      <c r="BT99" s="518"/>
      <c r="BU99" s="519"/>
      <c r="BV99" s="517"/>
      <c r="BW99" s="518"/>
      <c r="BX99" s="519"/>
      <c r="BY99" s="520"/>
      <c r="BZ99" s="520"/>
      <c r="CA99" s="520"/>
      <c r="CB99" s="521"/>
      <c r="CC99" s="1413" t="s">
        <v>1091</v>
      </c>
      <c r="CD99" s="1414"/>
      <c r="CE99" s="1414"/>
      <c r="CF99" s="1414"/>
      <c r="CG99" s="1414"/>
      <c r="CH99" s="1415"/>
      <c r="CI99" s="522"/>
      <c r="CJ99" s="523"/>
      <c r="CK99" s="524"/>
      <c r="CL99" s="522"/>
      <c r="CM99" s="523"/>
      <c r="CN99" s="524"/>
      <c r="CO99" s="522"/>
      <c r="CP99" s="523"/>
      <c r="CQ99" s="524"/>
      <c r="CR99" s="522"/>
      <c r="CS99" s="523"/>
      <c r="CT99" s="524"/>
      <c r="CU99" s="522"/>
      <c r="CV99" s="523"/>
      <c r="CW99" s="524"/>
      <c r="CX99" s="525"/>
      <c r="CY99" s="525"/>
      <c r="CZ99" s="525"/>
      <c r="DA99" s="526"/>
      <c r="DB99" s="1416" t="s">
        <v>1091</v>
      </c>
      <c r="DC99" s="1417"/>
      <c r="DD99" s="1417"/>
      <c r="DE99" s="1417"/>
      <c r="DF99" s="1417"/>
      <c r="DG99" s="1418"/>
      <c r="DH99" s="527"/>
      <c r="DI99" s="528"/>
      <c r="DJ99" s="529"/>
      <c r="DK99" s="527"/>
      <c r="DL99" s="528"/>
      <c r="DM99" s="529"/>
      <c r="DN99" s="527"/>
      <c r="DO99" s="528"/>
      <c r="DP99" s="529"/>
      <c r="DQ99" s="527"/>
      <c r="DR99" s="528"/>
      <c r="DS99" s="529"/>
      <c r="DT99" s="527"/>
      <c r="DU99" s="528"/>
      <c r="DV99" s="529"/>
      <c r="DW99" s="530"/>
      <c r="DX99" s="530"/>
      <c r="DY99" s="530"/>
      <c r="DZ99" s="1472" t="s">
        <v>955</v>
      </c>
      <c r="EA99" s="1411" t="s">
        <v>1093</v>
      </c>
      <c r="EB99" s="1411"/>
      <c r="EC99" s="1411"/>
      <c r="ED99" s="1411"/>
      <c r="EE99" s="542" t="s">
        <v>1091</v>
      </c>
      <c r="EF99" s="540"/>
      <c r="EG99" s="541"/>
      <c r="EH99" s="1472" t="s">
        <v>955</v>
      </c>
      <c r="EI99" s="1411" t="s">
        <v>1094</v>
      </c>
      <c r="EJ99" s="1411"/>
      <c r="EK99" s="1411"/>
      <c r="EL99" s="1411"/>
      <c r="EM99" s="542" t="s">
        <v>1091</v>
      </c>
      <c r="EN99" s="540"/>
      <c r="EO99" s="541"/>
      <c r="EP99" s="1472" t="s">
        <v>955</v>
      </c>
      <c r="EQ99" s="1411" t="s">
        <v>1095</v>
      </c>
      <c r="ER99" s="1411"/>
      <c r="ES99" s="1411"/>
      <c r="ET99" s="1411"/>
      <c r="EU99" s="542" t="s">
        <v>1091</v>
      </c>
      <c r="EV99" s="540"/>
      <c r="EW99" s="541"/>
      <c r="EX99" s="1472" t="s">
        <v>955</v>
      </c>
      <c r="EY99" s="1411" t="s">
        <v>1096</v>
      </c>
      <c r="EZ99" s="1411"/>
      <c r="FA99" s="1411"/>
      <c r="FB99" s="1411"/>
      <c r="FC99" s="542" t="s">
        <v>1091</v>
      </c>
      <c r="FD99" s="540"/>
      <c r="FE99" s="541"/>
      <c r="FF99" s="1401" t="s">
        <v>955</v>
      </c>
      <c r="FG99" s="1393" t="s">
        <v>1093</v>
      </c>
      <c r="FH99" s="1393"/>
      <c r="FI99" s="1393"/>
      <c r="FJ99" s="1393"/>
      <c r="FK99" s="543" t="s">
        <v>1091</v>
      </c>
      <c r="FL99" s="544"/>
      <c r="FM99" s="545"/>
      <c r="FN99" s="1401" t="s">
        <v>955</v>
      </c>
      <c r="FO99" s="1393" t="s">
        <v>1094</v>
      </c>
      <c r="FP99" s="1393"/>
      <c r="FQ99" s="1393"/>
      <c r="FR99" s="1393"/>
      <c r="FS99" s="543" t="s">
        <v>1091</v>
      </c>
      <c r="FT99" s="544"/>
      <c r="FU99" s="545"/>
      <c r="FV99" s="1401" t="s">
        <v>955</v>
      </c>
      <c r="FW99" s="1393" t="s">
        <v>1095</v>
      </c>
      <c r="FX99" s="1393"/>
      <c r="FY99" s="1393"/>
      <c r="FZ99" s="1393"/>
      <c r="GA99" s="543" t="s">
        <v>1091</v>
      </c>
      <c r="GB99" s="544"/>
      <c r="GC99" s="545"/>
      <c r="GD99" s="1401" t="s">
        <v>955</v>
      </c>
      <c r="GE99" s="1393" t="s">
        <v>1096</v>
      </c>
      <c r="GF99" s="1393"/>
      <c r="GG99" s="1393"/>
      <c r="GH99" s="1393"/>
      <c r="GI99" s="543" t="s">
        <v>1091</v>
      </c>
      <c r="GJ99" s="544"/>
      <c r="GK99" s="545"/>
      <c r="GL99" s="1498"/>
      <c r="GM99" s="1498"/>
      <c r="GN99" s="1498"/>
      <c r="GO99" s="1498"/>
      <c r="GP99" s="1498"/>
      <c r="GQ99" s="1498"/>
      <c r="GR99" s="1582"/>
      <c r="GS99" s="1582"/>
      <c r="GT99" s="1579"/>
      <c r="GU99" s="1580"/>
      <c r="GV99" s="1580"/>
      <c r="GW99" s="1581"/>
      <c r="GX99" s="1579"/>
      <c r="GY99" s="1580"/>
      <c r="GZ99" s="1580"/>
      <c r="HA99" s="1581"/>
      <c r="HB99" s="1571"/>
    </row>
    <row r="100" spans="1:256" s="194" customFormat="1" ht="12.75" customHeight="1" x14ac:dyDescent="0.25">
      <c r="A100" s="188"/>
      <c r="B100" s="197"/>
      <c r="C100" s="197"/>
      <c r="D100" s="1445"/>
      <c r="E100" s="1499" t="s">
        <v>955</v>
      </c>
      <c r="F100" s="1469" t="s">
        <v>1065</v>
      </c>
      <c r="G100" s="1470"/>
      <c r="H100" s="1471"/>
      <c r="I100" s="1469" t="s">
        <v>1066</v>
      </c>
      <c r="J100" s="1470"/>
      <c r="K100" s="1471"/>
      <c r="L100" s="1419" t="s">
        <v>956</v>
      </c>
      <c r="M100" s="1420"/>
      <c r="N100" s="1421"/>
      <c r="O100" s="1419" t="s">
        <v>964</v>
      </c>
      <c r="P100" s="1420"/>
      <c r="Q100" s="1421"/>
      <c r="R100" s="1419" t="s">
        <v>1029</v>
      </c>
      <c r="S100" s="1420"/>
      <c r="T100" s="1421"/>
      <c r="U100" s="1419" t="s">
        <v>958</v>
      </c>
      <c r="V100" s="1420"/>
      <c r="W100" s="1421"/>
      <c r="X100" s="1419" t="s">
        <v>959</v>
      </c>
      <c r="Y100" s="1420"/>
      <c r="Z100" s="1421"/>
      <c r="AA100" s="1422" t="s">
        <v>825</v>
      </c>
      <c r="AB100" s="1422"/>
      <c r="AC100" s="1422"/>
      <c r="AD100" s="1428" t="s">
        <v>955</v>
      </c>
      <c r="AE100" s="1430" t="s">
        <v>1065</v>
      </c>
      <c r="AF100" s="1431"/>
      <c r="AG100" s="1432"/>
      <c r="AH100" s="1430" t="s">
        <v>1066</v>
      </c>
      <c r="AI100" s="1431"/>
      <c r="AJ100" s="1432"/>
      <c r="AK100" s="1439" t="s">
        <v>956</v>
      </c>
      <c r="AL100" s="1440"/>
      <c r="AM100" s="1441"/>
      <c r="AN100" s="1439" t="s">
        <v>964</v>
      </c>
      <c r="AO100" s="1440"/>
      <c r="AP100" s="1441"/>
      <c r="AQ100" s="1439" t="s">
        <v>1029</v>
      </c>
      <c r="AR100" s="1440"/>
      <c r="AS100" s="1441"/>
      <c r="AT100" s="1439" t="s">
        <v>958</v>
      </c>
      <c r="AU100" s="1440"/>
      <c r="AV100" s="1441"/>
      <c r="AW100" s="1439" t="s">
        <v>959</v>
      </c>
      <c r="AX100" s="1440"/>
      <c r="AY100" s="1441"/>
      <c r="AZ100" s="1459" t="s">
        <v>825</v>
      </c>
      <c r="BA100" s="1459"/>
      <c r="BB100" s="1459"/>
      <c r="BC100" s="1460" t="s">
        <v>955</v>
      </c>
      <c r="BD100" s="1501" t="s">
        <v>1065</v>
      </c>
      <c r="BE100" s="1502"/>
      <c r="BF100" s="1503"/>
      <c r="BG100" s="1501" t="s">
        <v>1066</v>
      </c>
      <c r="BH100" s="1502"/>
      <c r="BI100" s="1503"/>
      <c r="BJ100" s="1504" t="s">
        <v>956</v>
      </c>
      <c r="BK100" s="1505"/>
      <c r="BL100" s="1506"/>
      <c r="BM100" s="1504" t="s">
        <v>964</v>
      </c>
      <c r="BN100" s="1505"/>
      <c r="BO100" s="1506"/>
      <c r="BP100" s="1504" t="s">
        <v>1029</v>
      </c>
      <c r="BQ100" s="1505"/>
      <c r="BR100" s="1506"/>
      <c r="BS100" s="1504" t="s">
        <v>958</v>
      </c>
      <c r="BT100" s="1505"/>
      <c r="BU100" s="1506"/>
      <c r="BV100" s="1504" t="s">
        <v>959</v>
      </c>
      <c r="BW100" s="1505"/>
      <c r="BX100" s="1506"/>
      <c r="BY100" s="1517" t="s">
        <v>825</v>
      </c>
      <c r="BZ100" s="1517"/>
      <c r="CA100" s="1517"/>
      <c r="CB100" s="1423" t="s">
        <v>955</v>
      </c>
      <c r="CC100" s="1425" t="s">
        <v>1065</v>
      </c>
      <c r="CD100" s="1426"/>
      <c r="CE100" s="1427"/>
      <c r="CF100" s="1425" t="s">
        <v>1066</v>
      </c>
      <c r="CG100" s="1426"/>
      <c r="CH100" s="1427"/>
      <c r="CI100" s="1433" t="s">
        <v>956</v>
      </c>
      <c r="CJ100" s="1434"/>
      <c r="CK100" s="1435"/>
      <c r="CL100" s="1433" t="s">
        <v>964</v>
      </c>
      <c r="CM100" s="1434"/>
      <c r="CN100" s="1435"/>
      <c r="CO100" s="1433" t="s">
        <v>1029</v>
      </c>
      <c r="CP100" s="1434"/>
      <c r="CQ100" s="1435"/>
      <c r="CR100" s="1433" t="s">
        <v>958</v>
      </c>
      <c r="CS100" s="1434"/>
      <c r="CT100" s="1435"/>
      <c r="CU100" s="1433" t="s">
        <v>959</v>
      </c>
      <c r="CV100" s="1434"/>
      <c r="CW100" s="1435"/>
      <c r="CX100" s="1511" t="s">
        <v>825</v>
      </c>
      <c r="CY100" s="1511"/>
      <c r="CZ100" s="1511"/>
      <c r="DA100" s="1512" t="s">
        <v>955</v>
      </c>
      <c r="DB100" s="1514" t="s">
        <v>1065</v>
      </c>
      <c r="DC100" s="1515"/>
      <c r="DD100" s="1516"/>
      <c r="DE100" s="1514" t="s">
        <v>1066</v>
      </c>
      <c r="DF100" s="1515"/>
      <c r="DG100" s="1516"/>
      <c r="DH100" s="1507" t="s">
        <v>956</v>
      </c>
      <c r="DI100" s="1508"/>
      <c r="DJ100" s="1509"/>
      <c r="DK100" s="1507" t="s">
        <v>964</v>
      </c>
      <c r="DL100" s="1508"/>
      <c r="DM100" s="1509"/>
      <c r="DN100" s="1507" t="s">
        <v>1029</v>
      </c>
      <c r="DO100" s="1508"/>
      <c r="DP100" s="1509"/>
      <c r="DQ100" s="1507" t="s">
        <v>958</v>
      </c>
      <c r="DR100" s="1508"/>
      <c r="DS100" s="1509"/>
      <c r="DT100" s="1507" t="s">
        <v>959</v>
      </c>
      <c r="DU100" s="1508"/>
      <c r="DV100" s="1509"/>
      <c r="DW100" s="1510" t="s">
        <v>825</v>
      </c>
      <c r="DX100" s="1510"/>
      <c r="DY100" s="1510"/>
      <c r="DZ100" s="1473"/>
      <c r="EA100" s="1412" t="s">
        <v>1065</v>
      </c>
      <c r="EB100" s="1412"/>
      <c r="EC100" s="1412" t="s">
        <v>1066</v>
      </c>
      <c r="ED100" s="1412"/>
      <c r="EE100" s="1469" t="s">
        <v>825</v>
      </c>
      <c r="EF100" s="1470"/>
      <c r="EG100" s="1471"/>
      <c r="EH100" s="1473"/>
      <c r="EI100" s="1412" t="s">
        <v>1065</v>
      </c>
      <c r="EJ100" s="1412"/>
      <c r="EK100" s="1412" t="s">
        <v>1066</v>
      </c>
      <c r="EL100" s="1412"/>
      <c r="EM100" s="1469" t="s">
        <v>825</v>
      </c>
      <c r="EN100" s="1470"/>
      <c r="EO100" s="1471"/>
      <c r="EP100" s="1473"/>
      <c r="EQ100" s="1412" t="s">
        <v>1065</v>
      </c>
      <c r="ER100" s="1412"/>
      <c r="ES100" s="1412" t="s">
        <v>1066</v>
      </c>
      <c r="ET100" s="1412"/>
      <c r="EU100" s="1469" t="s">
        <v>825</v>
      </c>
      <c r="EV100" s="1470"/>
      <c r="EW100" s="1471"/>
      <c r="EX100" s="1473"/>
      <c r="EY100" s="1412" t="s">
        <v>1065</v>
      </c>
      <c r="EZ100" s="1412"/>
      <c r="FA100" s="1412" t="s">
        <v>1066</v>
      </c>
      <c r="FB100" s="1412"/>
      <c r="FC100" s="1469" t="s">
        <v>825</v>
      </c>
      <c r="FD100" s="1470"/>
      <c r="FE100" s="1471"/>
      <c r="FF100" s="1402"/>
      <c r="FG100" s="1392" t="s">
        <v>1065</v>
      </c>
      <c r="FH100" s="1392"/>
      <c r="FI100" s="1392" t="s">
        <v>1066</v>
      </c>
      <c r="FJ100" s="1392"/>
      <c r="FK100" s="1384" t="s">
        <v>825</v>
      </c>
      <c r="FL100" s="1385"/>
      <c r="FM100" s="1386"/>
      <c r="FN100" s="1402"/>
      <c r="FO100" s="1392" t="s">
        <v>1065</v>
      </c>
      <c r="FP100" s="1392"/>
      <c r="FQ100" s="1392" t="s">
        <v>1066</v>
      </c>
      <c r="FR100" s="1392"/>
      <c r="FS100" s="1384" t="s">
        <v>825</v>
      </c>
      <c r="FT100" s="1385"/>
      <c r="FU100" s="1386"/>
      <c r="FV100" s="1402"/>
      <c r="FW100" s="1392" t="s">
        <v>1065</v>
      </c>
      <c r="FX100" s="1392"/>
      <c r="FY100" s="1392" t="s">
        <v>1066</v>
      </c>
      <c r="FZ100" s="1392"/>
      <c r="GA100" s="1384" t="s">
        <v>825</v>
      </c>
      <c r="GB100" s="1385"/>
      <c r="GC100" s="1386"/>
      <c r="GD100" s="1402"/>
      <c r="GE100" s="1392" t="s">
        <v>1065</v>
      </c>
      <c r="GF100" s="1392"/>
      <c r="GG100" s="1392" t="s">
        <v>1066</v>
      </c>
      <c r="GH100" s="1392"/>
      <c r="GI100" s="1384" t="s">
        <v>825</v>
      </c>
      <c r="GJ100" s="1385"/>
      <c r="GK100" s="1386"/>
      <c r="GL100" s="1569" t="s">
        <v>1036</v>
      </c>
      <c r="GM100" s="1570"/>
      <c r="GN100" s="1572" t="s">
        <v>890</v>
      </c>
      <c r="GO100" s="1572"/>
      <c r="GP100" s="1572" t="s">
        <v>1021</v>
      </c>
      <c r="GQ100" s="1572"/>
      <c r="GR100" s="1573"/>
      <c r="GS100" s="1573"/>
      <c r="GT100" s="1574" t="s">
        <v>1022</v>
      </c>
      <c r="GU100" s="1574"/>
      <c r="GV100" s="1575" t="s">
        <v>1023</v>
      </c>
      <c r="GW100" s="1575"/>
      <c r="GX100" s="1574" t="s">
        <v>1272</v>
      </c>
      <c r="GY100" s="1574"/>
      <c r="GZ100" s="1575" t="s">
        <v>1273</v>
      </c>
      <c r="HA100" s="1575"/>
      <c r="HB100" s="1571"/>
    </row>
    <row r="101" spans="1:256" s="198" customFormat="1" ht="25.5" customHeight="1" x14ac:dyDescent="0.25">
      <c r="A101" s="198" t="s">
        <v>926</v>
      </c>
      <c r="B101" s="197" t="s">
        <v>12</v>
      </c>
      <c r="C101" s="197" t="s">
        <v>1004</v>
      </c>
      <c r="D101" s="1446"/>
      <c r="E101" s="1500"/>
      <c r="F101" s="199" t="s">
        <v>823</v>
      </c>
      <c r="G101" s="200" t="s">
        <v>824</v>
      </c>
      <c r="H101" s="200" t="s">
        <v>874</v>
      </c>
      <c r="I101" s="199" t="s">
        <v>823</v>
      </c>
      <c r="J101" s="200" t="s">
        <v>824</v>
      </c>
      <c r="K101" s="200" t="s">
        <v>874</v>
      </c>
      <c r="L101" s="199" t="s">
        <v>823</v>
      </c>
      <c r="M101" s="200" t="s">
        <v>824</v>
      </c>
      <c r="N101" s="200" t="s">
        <v>874</v>
      </c>
      <c r="O101" s="199" t="s">
        <v>823</v>
      </c>
      <c r="P101" s="200" t="s">
        <v>824</v>
      </c>
      <c r="Q101" s="200" t="s">
        <v>874</v>
      </c>
      <c r="R101" s="199" t="s">
        <v>823</v>
      </c>
      <c r="S101" s="200" t="s">
        <v>824</v>
      </c>
      <c r="T101" s="200" t="s">
        <v>874</v>
      </c>
      <c r="U101" s="199" t="s">
        <v>823</v>
      </c>
      <c r="V101" s="200" t="s">
        <v>824</v>
      </c>
      <c r="W101" s="200" t="s">
        <v>874</v>
      </c>
      <c r="X101" s="199" t="s">
        <v>823</v>
      </c>
      <c r="Y101" s="200" t="s">
        <v>824</v>
      </c>
      <c r="Z101" s="200" t="s">
        <v>874</v>
      </c>
      <c r="AA101" s="199" t="s">
        <v>823</v>
      </c>
      <c r="AB101" s="200" t="s">
        <v>824</v>
      </c>
      <c r="AC101" s="199" t="s">
        <v>825</v>
      </c>
      <c r="AD101" s="1429"/>
      <c r="AE101" s="421" t="s">
        <v>823</v>
      </c>
      <c r="AF101" s="422" t="s">
        <v>824</v>
      </c>
      <c r="AG101" s="422" t="s">
        <v>874</v>
      </c>
      <c r="AH101" s="421" t="s">
        <v>823</v>
      </c>
      <c r="AI101" s="422" t="s">
        <v>824</v>
      </c>
      <c r="AJ101" s="422" t="s">
        <v>874</v>
      </c>
      <c r="AK101" s="421" t="s">
        <v>823</v>
      </c>
      <c r="AL101" s="422" t="s">
        <v>824</v>
      </c>
      <c r="AM101" s="422" t="s">
        <v>874</v>
      </c>
      <c r="AN101" s="421" t="s">
        <v>823</v>
      </c>
      <c r="AO101" s="422" t="s">
        <v>824</v>
      </c>
      <c r="AP101" s="422" t="s">
        <v>874</v>
      </c>
      <c r="AQ101" s="421" t="s">
        <v>823</v>
      </c>
      <c r="AR101" s="422" t="s">
        <v>824</v>
      </c>
      <c r="AS101" s="422" t="s">
        <v>874</v>
      </c>
      <c r="AT101" s="421" t="s">
        <v>823</v>
      </c>
      <c r="AU101" s="422" t="s">
        <v>824</v>
      </c>
      <c r="AV101" s="422" t="s">
        <v>874</v>
      </c>
      <c r="AW101" s="421" t="s">
        <v>823</v>
      </c>
      <c r="AX101" s="422" t="s">
        <v>824</v>
      </c>
      <c r="AY101" s="422" t="s">
        <v>874</v>
      </c>
      <c r="AZ101" s="421" t="s">
        <v>823</v>
      </c>
      <c r="BA101" s="422" t="s">
        <v>824</v>
      </c>
      <c r="BB101" s="421" t="s">
        <v>825</v>
      </c>
      <c r="BC101" s="1461"/>
      <c r="BD101" s="423" t="s">
        <v>823</v>
      </c>
      <c r="BE101" s="424" t="s">
        <v>824</v>
      </c>
      <c r="BF101" s="424" t="s">
        <v>874</v>
      </c>
      <c r="BG101" s="423" t="s">
        <v>823</v>
      </c>
      <c r="BH101" s="424" t="s">
        <v>824</v>
      </c>
      <c r="BI101" s="424" t="s">
        <v>874</v>
      </c>
      <c r="BJ101" s="423" t="s">
        <v>823</v>
      </c>
      <c r="BK101" s="424" t="s">
        <v>824</v>
      </c>
      <c r="BL101" s="424" t="s">
        <v>874</v>
      </c>
      <c r="BM101" s="423" t="s">
        <v>823</v>
      </c>
      <c r="BN101" s="424" t="s">
        <v>824</v>
      </c>
      <c r="BO101" s="424" t="s">
        <v>874</v>
      </c>
      <c r="BP101" s="423" t="s">
        <v>823</v>
      </c>
      <c r="BQ101" s="424" t="s">
        <v>824</v>
      </c>
      <c r="BR101" s="424" t="s">
        <v>874</v>
      </c>
      <c r="BS101" s="423" t="s">
        <v>823</v>
      </c>
      <c r="BT101" s="424" t="s">
        <v>824</v>
      </c>
      <c r="BU101" s="424" t="s">
        <v>874</v>
      </c>
      <c r="BV101" s="423" t="s">
        <v>823</v>
      </c>
      <c r="BW101" s="424" t="s">
        <v>824</v>
      </c>
      <c r="BX101" s="424" t="s">
        <v>874</v>
      </c>
      <c r="BY101" s="423" t="s">
        <v>823</v>
      </c>
      <c r="BZ101" s="424" t="s">
        <v>824</v>
      </c>
      <c r="CA101" s="423" t="s">
        <v>825</v>
      </c>
      <c r="CB101" s="1424"/>
      <c r="CC101" s="211" t="s">
        <v>823</v>
      </c>
      <c r="CD101" s="212" t="s">
        <v>824</v>
      </c>
      <c r="CE101" s="212" t="s">
        <v>874</v>
      </c>
      <c r="CF101" s="211" t="s">
        <v>823</v>
      </c>
      <c r="CG101" s="212" t="s">
        <v>824</v>
      </c>
      <c r="CH101" s="212" t="s">
        <v>874</v>
      </c>
      <c r="CI101" s="211" t="s">
        <v>823</v>
      </c>
      <c r="CJ101" s="212" t="s">
        <v>824</v>
      </c>
      <c r="CK101" s="212" t="s">
        <v>874</v>
      </c>
      <c r="CL101" s="211" t="s">
        <v>823</v>
      </c>
      <c r="CM101" s="212" t="s">
        <v>824</v>
      </c>
      <c r="CN101" s="212" t="s">
        <v>874</v>
      </c>
      <c r="CO101" s="211" t="s">
        <v>823</v>
      </c>
      <c r="CP101" s="212" t="s">
        <v>824</v>
      </c>
      <c r="CQ101" s="212" t="s">
        <v>874</v>
      </c>
      <c r="CR101" s="211" t="s">
        <v>823</v>
      </c>
      <c r="CS101" s="212" t="s">
        <v>824</v>
      </c>
      <c r="CT101" s="212" t="s">
        <v>874</v>
      </c>
      <c r="CU101" s="211" t="s">
        <v>823</v>
      </c>
      <c r="CV101" s="212" t="s">
        <v>824</v>
      </c>
      <c r="CW101" s="212" t="s">
        <v>874</v>
      </c>
      <c r="CX101" s="211" t="s">
        <v>823</v>
      </c>
      <c r="CY101" s="212" t="s">
        <v>824</v>
      </c>
      <c r="CZ101" s="211" t="s">
        <v>825</v>
      </c>
      <c r="DA101" s="1513"/>
      <c r="DB101" s="425" t="s">
        <v>823</v>
      </c>
      <c r="DC101" s="426" t="s">
        <v>824</v>
      </c>
      <c r="DD101" s="426" t="s">
        <v>874</v>
      </c>
      <c r="DE101" s="425" t="s">
        <v>823</v>
      </c>
      <c r="DF101" s="426" t="s">
        <v>824</v>
      </c>
      <c r="DG101" s="426" t="s">
        <v>874</v>
      </c>
      <c r="DH101" s="425" t="s">
        <v>823</v>
      </c>
      <c r="DI101" s="426" t="s">
        <v>824</v>
      </c>
      <c r="DJ101" s="426" t="s">
        <v>874</v>
      </c>
      <c r="DK101" s="425" t="s">
        <v>823</v>
      </c>
      <c r="DL101" s="426" t="s">
        <v>824</v>
      </c>
      <c r="DM101" s="426" t="s">
        <v>874</v>
      </c>
      <c r="DN101" s="425" t="s">
        <v>823</v>
      </c>
      <c r="DO101" s="426" t="s">
        <v>824</v>
      </c>
      <c r="DP101" s="426" t="s">
        <v>874</v>
      </c>
      <c r="DQ101" s="425" t="s">
        <v>823</v>
      </c>
      <c r="DR101" s="426" t="s">
        <v>824</v>
      </c>
      <c r="DS101" s="426" t="s">
        <v>874</v>
      </c>
      <c r="DT101" s="425" t="s">
        <v>823</v>
      </c>
      <c r="DU101" s="426" t="s">
        <v>824</v>
      </c>
      <c r="DV101" s="426" t="s">
        <v>874</v>
      </c>
      <c r="DW101" s="425" t="s">
        <v>823</v>
      </c>
      <c r="DX101" s="426" t="s">
        <v>824</v>
      </c>
      <c r="DY101" s="425" t="s">
        <v>825</v>
      </c>
      <c r="DZ101" s="1474"/>
      <c r="EA101" s="199" t="s">
        <v>823</v>
      </c>
      <c r="EB101" s="200" t="s">
        <v>824</v>
      </c>
      <c r="EC101" s="199" t="s">
        <v>823</v>
      </c>
      <c r="ED101" s="200" t="s">
        <v>824</v>
      </c>
      <c r="EE101" s="199" t="s">
        <v>823</v>
      </c>
      <c r="EF101" s="200" t="s">
        <v>824</v>
      </c>
      <c r="EG101" s="199" t="s">
        <v>825</v>
      </c>
      <c r="EH101" s="1474"/>
      <c r="EI101" s="199" t="s">
        <v>823</v>
      </c>
      <c r="EJ101" s="200" t="s">
        <v>824</v>
      </c>
      <c r="EK101" s="199" t="s">
        <v>823</v>
      </c>
      <c r="EL101" s="200" t="s">
        <v>824</v>
      </c>
      <c r="EM101" s="199" t="s">
        <v>823</v>
      </c>
      <c r="EN101" s="200" t="s">
        <v>824</v>
      </c>
      <c r="EO101" s="199" t="s">
        <v>825</v>
      </c>
      <c r="EP101" s="1474"/>
      <c r="EQ101" s="199" t="s">
        <v>823</v>
      </c>
      <c r="ER101" s="200" t="s">
        <v>824</v>
      </c>
      <c r="ES101" s="199" t="s">
        <v>823</v>
      </c>
      <c r="ET101" s="200" t="s">
        <v>824</v>
      </c>
      <c r="EU101" s="199" t="s">
        <v>823</v>
      </c>
      <c r="EV101" s="200" t="s">
        <v>824</v>
      </c>
      <c r="EW101" s="199" t="s">
        <v>825</v>
      </c>
      <c r="EX101" s="1474"/>
      <c r="EY101" s="199" t="s">
        <v>823</v>
      </c>
      <c r="EZ101" s="200" t="s">
        <v>824</v>
      </c>
      <c r="FA101" s="199" t="s">
        <v>823</v>
      </c>
      <c r="FB101" s="200" t="s">
        <v>824</v>
      </c>
      <c r="FC101" s="199" t="s">
        <v>823</v>
      </c>
      <c r="FD101" s="200" t="s">
        <v>824</v>
      </c>
      <c r="FE101" s="199" t="s">
        <v>825</v>
      </c>
      <c r="FF101" s="1403"/>
      <c r="FG101" s="532" t="s">
        <v>823</v>
      </c>
      <c r="FH101" s="533" t="s">
        <v>824</v>
      </c>
      <c r="FI101" s="532" t="s">
        <v>823</v>
      </c>
      <c r="FJ101" s="533" t="s">
        <v>824</v>
      </c>
      <c r="FK101" s="532" t="s">
        <v>823</v>
      </c>
      <c r="FL101" s="533" t="s">
        <v>824</v>
      </c>
      <c r="FM101" s="532" t="s">
        <v>825</v>
      </c>
      <c r="FN101" s="1403"/>
      <c r="FO101" s="532" t="s">
        <v>823</v>
      </c>
      <c r="FP101" s="533" t="s">
        <v>824</v>
      </c>
      <c r="FQ101" s="532" t="s">
        <v>823</v>
      </c>
      <c r="FR101" s="533" t="s">
        <v>824</v>
      </c>
      <c r="FS101" s="532" t="s">
        <v>823</v>
      </c>
      <c r="FT101" s="533" t="s">
        <v>824</v>
      </c>
      <c r="FU101" s="532" t="s">
        <v>825</v>
      </c>
      <c r="FV101" s="1403"/>
      <c r="FW101" s="532" t="s">
        <v>823</v>
      </c>
      <c r="FX101" s="533" t="s">
        <v>824</v>
      </c>
      <c r="FY101" s="532" t="s">
        <v>823</v>
      </c>
      <c r="FZ101" s="533" t="s">
        <v>824</v>
      </c>
      <c r="GA101" s="532" t="s">
        <v>823</v>
      </c>
      <c r="GB101" s="533" t="s">
        <v>824</v>
      </c>
      <c r="GC101" s="532" t="s">
        <v>825</v>
      </c>
      <c r="GD101" s="1403"/>
      <c r="GE101" s="532" t="s">
        <v>823</v>
      </c>
      <c r="GF101" s="533" t="s">
        <v>824</v>
      </c>
      <c r="GG101" s="532" t="s">
        <v>823</v>
      </c>
      <c r="GH101" s="533" t="s">
        <v>824</v>
      </c>
      <c r="GI101" s="532" t="s">
        <v>823</v>
      </c>
      <c r="GJ101" s="533" t="s">
        <v>824</v>
      </c>
      <c r="GK101" s="532" t="s">
        <v>825</v>
      </c>
      <c r="GL101" s="430" t="s">
        <v>852</v>
      </c>
      <c r="GM101" s="430" t="s">
        <v>853</v>
      </c>
      <c r="GN101" s="430" t="s">
        <v>852</v>
      </c>
      <c r="GO101" s="430" t="s">
        <v>853</v>
      </c>
      <c r="GP101" s="430" t="s">
        <v>852</v>
      </c>
      <c r="GQ101" s="430" t="s">
        <v>853</v>
      </c>
      <c r="GR101" s="559" t="s">
        <v>1130</v>
      </c>
      <c r="GS101" s="559" t="s">
        <v>1138</v>
      </c>
      <c r="GT101" s="560" t="s">
        <v>852</v>
      </c>
      <c r="GU101" s="561" t="s">
        <v>853</v>
      </c>
      <c r="GV101" s="560" t="s">
        <v>852</v>
      </c>
      <c r="GW101" s="561" t="s">
        <v>853</v>
      </c>
      <c r="GX101" s="560" t="s">
        <v>852</v>
      </c>
      <c r="GY101" s="561" t="s">
        <v>853</v>
      </c>
      <c r="GZ101" s="560" t="s">
        <v>852</v>
      </c>
      <c r="HA101" s="561" t="s">
        <v>853</v>
      </c>
      <c r="HB101" s="1571"/>
    </row>
    <row r="102" spans="1:256" s="194" customFormat="1" x14ac:dyDescent="0.25">
      <c r="A102" s="194">
        <v>1</v>
      </c>
      <c r="B102" s="166">
        <f>+Menu!$D$6</f>
        <v>0</v>
      </c>
      <c r="C102" s="214" t="str">
        <f>+Menu!$B9</f>
        <v/>
      </c>
      <c r="D102" s="215"/>
      <c r="E102" s="427" t="e">
        <f>'TB-11'!D32</f>
        <v>#N/A</v>
      </c>
      <c r="F102" s="431">
        <f>'TB-11'!G32</f>
        <v>0</v>
      </c>
      <c r="G102" s="431">
        <f>'TB-11'!H32</f>
        <v>0</v>
      </c>
      <c r="H102" s="412">
        <f>+G102+F102</f>
        <v>0</v>
      </c>
      <c r="I102" s="431">
        <f>'TB-11'!I32</f>
        <v>0</v>
      </c>
      <c r="J102" s="431">
        <f>'TB-11'!J32</f>
        <v>0</v>
      </c>
      <c r="K102" s="412">
        <f>+J102+I102</f>
        <v>0</v>
      </c>
      <c r="L102" s="431">
        <f>'TB-11'!K32</f>
        <v>0</v>
      </c>
      <c r="M102" s="431">
        <f>'TB-11'!L32</f>
        <v>0</v>
      </c>
      <c r="N102" s="410">
        <f t="shared" ref="N102:N126" si="151">+M102+L102</f>
        <v>0</v>
      </c>
      <c r="O102" s="431">
        <f>'TB-11'!M32</f>
        <v>0</v>
      </c>
      <c r="P102" s="431">
        <f>'TB-11'!N32</f>
        <v>0</v>
      </c>
      <c r="Q102" s="410">
        <f t="shared" ref="Q102:Q126" si="152">+P102+O102</f>
        <v>0</v>
      </c>
      <c r="R102" s="431">
        <f>'TB-11'!O32</f>
        <v>0</v>
      </c>
      <c r="S102" s="431">
        <f>'TB-11'!P32</f>
        <v>0</v>
      </c>
      <c r="T102" s="410">
        <f t="shared" ref="T102:T126" si="153">+S102+R102</f>
        <v>0</v>
      </c>
      <c r="U102" s="431">
        <f>'TB-11'!Q32</f>
        <v>0</v>
      </c>
      <c r="V102" s="431">
        <f>'TB-11'!R32</f>
        <v>0</v>
      </c>
      <c r="W102" s="410">
        <f t="shared" ref="W102:W126" si="154">+V102+U102</f>
        <v>0</v>
      </c>
      <c r="X102" s="431">
        <f>'TB-11'!S32</f>
        <v>0</v>
      </c>
      <c r="Y102" s="431">
        <f>'TB-11'!T32</f>
        <v>0</v>
      </c>
      <c r="Z102" s="410">
        <f t="shared" ref="Z102:Z126" si="155">+Y102+X102</f>
        <v>0</v>
      </c>
      <c r="AA102" s="428">
        <f>+F102+I102+L102+O102+R102+U102+X102</f>
        <v>0</v>
      </c>
      <c r="AB102" s="428">
        <f>+G102+J102+M102+P102+S102+V102+Y102</f>
        <v>0</v>
      </c>
      <c r="AC102" s="219">
        <f>+AB102+AA102</f>
        <v>0</v>
      </c>
      <c r="AD102" s="429" t="e">
        <f>'TB-11'!D33</f>
        <v>#N/A</v>
      </c>
      <c r="AE102" s="432">
        <f>'TB-11'!G33</f>
        <v>0</v>
      </c>
      <c r="AF102" s="432">
        <f>'TB-11'!H33</f>
        <v>0</v>
      </c>
      <c r="AG102" s="412">
        <f t="shared" ref="AG102:AG126" si="156">+AF102+AE102</f>
        <v>0</v>
      </c>
      <c r="AH102" s="432">
        <f>'TB-11'!I33</f>
        <v>0</v>
      </c>
      <c r="AI102" s="432">
        <f>'TB-11'!J33</f>
        <v>0</v>
      </c>
      <c r="AJ102" s="412">
        <f t="shared" ref="AJ102:AJ126" si="157">+AI102+AH102</f>
        <v>0</v>
      </c>
      <c r="AK102" s="432">
        <f>'TB-11'!K33</f>
        <v>0</v>
      </c>
      <c r="AL102" s="432">
        <f>'TB-11'!L33</f>
        <v>0</v>
      </c>
      <c r="AM102" s="410">
        <f t="shared" ref="AM102:AM126" si="158">+AL102+AK102</f>
        <v>0</v>
      </c>
      <c r="AN102" s="432">
        <f>'TB-11'!M33</f>
        <v>0</v>
      </c>
      <c r="AO102" s="432">
        <f>'TB-11'!N33</f>
        <v>0</v>
      </c>
      <c r="AP102" s="410">
        <f t="shared" ref="AP102:AP126" si="159">+AO102+AN102</f>
        <v>0</v>
      </c>
      <c r="AQ102" s="432">
        <f>'TB-11'!O33</f>
        <v>0</v>
      </c>
      <c r="AR102" s="432">
        <f>'TB-11'!P33</f>
        <v>0</v>
      </c>
      <c r="AS102" s="410">
        <f t="shared" ref="AS102:AS126" si="160">+AR102+AQ102</f>
        <v>0</v>
      </c>
      <c r="AT102" s="432">
        <f>'TB-11'!Q33</f>
        <v>0</v>
      </c>
      <c r="AU102" s="432">
        <f>'TB-11'!R33</f>
        <v>0</v>
      </c>
      <c r="AV102" s="410">
        <f t="shared" ref="AV102:AV126" si="161">+AU102+AT102</f>
        <v>0</v>
      </c>
      <c r="AW102" s="432">
        <f>'TB-11'!S33</f>
        <v>0</v>
      </c>
      <c r="AX102" s="432">
        <f>'TB-11'!T33</f>
        <v>0</v>
      </c>
      <c r="AY102" s="410">
        <f t="shared" ref="AY102:AY126" si="162">+AX102+AW102</f>
        <v>0</v>
      </c>
      <c r="AZ102" s="428">
        <f>+AE102+AH102+AK102+AN102+AQ102+AT102+AW102</f>
        <v>0</v>
      </c>
      <c r="BA102" s="428">
        <f>+AF102+AI102+AL102+AO102+AR102+AU102+AX102</f>
        <v>0</v>
      </c>
      <c r="BB102" s="428">
        <f>+BA102+AZ102</f>
        <v>0</v>
      </c>
      <c r="BC102" s="429" t="e">
        <f>'TB-11'!D34</f>
        <v>#N/A</v>
      </c>
      <c r="BD102" s="432">
        <f>'TB-11'!G34</f>
        <v>0</v>
      </c>
      <c r="BE102" s="432">
        <f>'TB-11'!H34</f>
        <v>0</v>
      </c>
      <c r="BF102" s="412">
        <f t="shared" ref="BF102:BF126" si="163">+BE102+BD102</f>
        <v>0</v>
      </c>
      <c r="BG102" s="432">
        <f>'TB-11'!I34</f>
        <v>0</v>
      </c>
      <c r="BH102" s="432">
        <f>'TB-11'!J34</f>
        <v>0</v>
      </c>
      <c r="BI102" s="412">
        <f t="shared" ref="BI102:BI126" si="164">+BH102+BG102</f>
        <v>0</v>
      </c>
      <c r="BJ102" s="432">
        <f>'TB-11'!K34</f>
        <v>0</v>
      </c>
      <c r="BK102" s="432">
        <f>'TB-11'!L34</f>
        <v>0</v>
      </c>
      <c r="BL102" s="410">
        <f t="shared" ref="BL102:BL126" si="165">+BK102+BJ102</f>
        <v>0</v>
      </c>
      <c r="BM102" s="432">
        <f>'TB-11'!M34</f>
        <v>0</v>
      </c>
      <c r="BN102" s="432">
        <f>'TB-11'!N34</f>
        <v>0</v>
      </c>
      <c r="BO102" s="410">
        <f t="shared" ref="BO102:BO126" si="166">+BN102+BM102</f>
        <v>0</v>
      </c>
      <c r="BP102" s="432">
        <f>'TB-11'!O34</f>
        <v>0</v>
      </c>
      <c r="BQ102" s="432">
        <f>'TB-11'!P34</f>
        <v>0</v>
      </c>
      <c r="BR102" s="410">
        <f t="shared" ref="BR102:BR126" si="167">+BQ102+BP102</f>
        <v>0</v>
      </c>
      <c r="BS102" s="432">
        <f>'TB-11'!Q34</f>
        <v>0</v>
      </c>
      <c r="BT102" s="432">
        <f>'TB-11'!R34</f>
        <v>0</v>
      </c>
      <c r="BU102" s="410">
        <f t="shared" ref="BU102:BU126" si="168">+BT102+BS102</f>
        <v>0</v>
      </c>
      <c r="BV102" s="432">
        <f>'TB-11'!S34</f>
        <v>0</v>
      </c>
      <c r="BW102" s="432">
        <f>'TB-11'!T34</f>
        <v>0</v>
      </c>
      <c r="BX102" s="410">
        <f>+BW102+BV102</f>
        <v>0</v>
      </c>
      <c r="BY102" s="428">
        <f>+BD102+BG102+BJ102+BM102+BP102+BS102+BV102</f>
        <v>0</v>
      </c>
      <c r="BZ102" s="428">
        <f>+BE102+BH102+BK102+BN102+BQ102+BT102+BW102</f>
        <v>0</v>
      </c>
      <c r="CA102" s="428">
        <f>+BZ102+BY102</f>
        <v>0</v>
      </c>
      <c r="CB102" s="429" t="e">
        <f>'TB-11'!D35</f>
        <v>#N/A</v>
      </c>
      <c r="CC102" s="432">
        <f>'TB-11'!G35</f>
        <v>0</v>
      </c>
      <c r="CD102" s="432">
        <f>'TB-11'!H35</f>
        <v>0</v>
      </c>
      <c r="CE102" s="412">
        <f t="shared" ref="CE102:CE126" si="169">+CD102+CC102</f>
        <v>0</v>
      </c>
      <c r="CF102" s="432">
        <f>'TB-11'!I35</f>
        <v>0</v>
      </c>
      <c r="CG102" s="432">
        <f>'TB-11'!J35</f>
        <v>0</v>
      </c>
      <c r="CH102" s="412">
        <f t="shared" ref="CH102:CH126" si="170">+CG102+CF102</f>
        <v>0</v>
      </c>
      <c r="CI102" s="432">
        <f>'TB-11'!K35</f>
        <v>0</v>
      </c>
      <c r="CJ102" s="432">
        <f>'TB-11'!L35</f>
        <v>0</v>
      </c>
      <c r="CK102" s="410">
        <f t="shared" ref="CK102:CK126" si="171">+CJ102+CI102</f>
        <v>0</v>
      </c>
      <c r="CL102" s="432">
        <f>'TB-11'!M35</f>
        <v>0</v>
      </c>
      <c r="CM102" s="432">
        <f>'TB-11'!N35</f>
        <v>0</v>
      </c>
      <c r="CN102" s="410">
        <f t="shared" ref="CN102:CN126" si="172">+CM102+CL102</f>
        <v>0</v>
      </c>
      <c r="CO102" s="432">
        <f>'TB-11'!O35</f>
        <v>0</v>
      </c>
      <c r="CP102" s="432">
        <f>'TB-11'!P35</f>
        <v>0</v>
      </c>
      <c r="CQ102" s="410">
        <f t="shared" ref="CQ102:CQ126" si="173">+CP102+CO102</f>
        <v>0</v>
      </c>
      <c r="CR102" s="432">
        <f>'TB-11'!Q35</f>
        <v>0</v>
      </c>
      <c r="CS102" s="432">
        <f>'TB-11'!R35</f>
        <v>0</v>
      </c>
      <c r="CT102" s="410">
        <f t="shared" ref="CT102:CT126" si="174">+CS102+CR102</f>
        <v>0</v>
      </c>
      <c r="CU102" s="432">
        <f>'TB-11'!S35</f>
        <v>0</v>
      </c>
      <c r="CV102" s="432">
        <f>'TB-11'!T35</f>
        <v>0</v>
      </c>
      <c r="CW102" s="410">
        <f>+CV102+CU102</f>
        <v>0</v>
      </c>
      <c r="CX102" s="428">
        <f>+CC102+CF102+CI102+CL102+CO102+CR102+CU102</f>
        <v>0</v>
      </c>
      <c r="CY102" s="428">
        <f>+CD102+CG102+CJ102+CM102+CP102+CS102+CV102</f>
        <v>0</v>
      </c>
      <c r="CZ102" s="428">
        <f>+CY102+CX102</f>
        <v>0</v>
      </c>
      <c r="DA102" s="429" t="e">
        <f>'TB-11'!D36</f>
        <v>#N/A</v>
      </c>
      <c r="DB102" s="432">
        <f>'TB-11'!G36</f>
        <v>0</v>
      </c>
      <c r="DC102" s="432">
        <f>'TB-11'!H36</f>
        <v>0</v>
      </c>
      <c r="DD102" s="412">
        <f t="shared" ref="DD102:DD126" si="175">+DC102+DB102</f>
        <v>0</v>
      </c>
      <c r="DE102" s="432">
        <f>'TB-11'!I36</f>
        <v>0</v>
      </c>
      <c r="DF102" s="432">
        <f>'TB-11'!J36</f>
        <v>0</v>
      </c>
      <c r="DG102" s="412">
        <f t="shared" ref="DG102:DG126" si="176">+DF102+DE102</f>
        <v>0</v>
      </c>
      <c r="DH102" s="432">
        <f>'TB-11'!K36</f>
        <v>0</v>
      </c>
      <c r="DI102" s="432">
        <f>'TB-11'!L36</f>
        <v>0</v>
      </c>
      <c r="DJ102" s="410">
        <f t="shared" ref="DJ102:DJ126" si="177">+DI102+DH102</f>
        <v>0</v>
      </c>
      <c r="DK102" s="432">
        <f>'TB-11'!M36</f>
        <v>0</v>
      </c>
      <c r="DL102" s="432">
        <f>'TB-11'!N36</f>
        <v>0</v>
      </c>
      <c r="DM102" s="410">
        <f t="shared" ref="DM102:DM126" si="178">+DL102+DK102</f>
        <v>0</v>
      </c>
      <c r="DN102" s="432">
        <f>'TB-11'!O36</f>
        <v>0</v>
      </c>
      <c r="DO102" s="432">
        <f>'TB-11'!P36</f>
        <v>0</v>
      </c>
      <c r="DP102" s="410">
        <f t="shared" ref="DP102:DP126" si="179">+DO102+DN102</f>
        <v>0</v>
      </c>
      <c r="DQ102" s="432">
        <f>'TB-11'!Q36</f>
        <v>0</v>
      </c>
      <c r="DR102" s="432">
        <f>'TB-11'!R36</f>
        <v>0</v>
      </c>
      <c r="DS102" s="410">
        <f t="shared" ref="DS102:DS126" si="180">+DR102+DQ102</f>
        <v>0</v>
      </c>
      <c r="DT102" s="432">
        <f>'TB-11'!S36</f>
        <v>0</v>
      </c>
      <c r="DU102" s="432">
        <f>'TB-11'!T36</f>
        <v>0</v>
      </c>
      <c r="DV102" s="410">
        <f>+DU102+DT102</f>
        <v>0</v>
      </c>
      <c r="DW102" s="428">
        <f>+DB102+DE102+DH102+DK102+DN102+DQ102+DT102</f>
        <v>0</v>
      </c>
      <c r="DX102" s="428">
        <f>+DC102+DF102+DI102+DL102+DO102+DR102+DU102</f>
        <v>0</v>
      </c>
      <c r="DY102" s="428">
        <f>+DX102+DW102</f>
        <v>0</v>
      </c>
      <c r="DZ102" s="427" t="e">
        <f>+'TB-11'!D51</f>
        <v>#N/A</v>
      </c>
      <c r="EA102" s="409">
        <f>+'TB-11'!G51</f>
        <v>0</v>
      </c>
      <c r="EB102" s="409">
        <f>+'TB-11'!H51</f>
        <v>0</v>
      </c>
      <c r="EC102" s="409">
        <f>+'TB-11'!I51</f>
        <v>0</v>
      </c>
      <c r="ED102" s="409">
        <f>+'TB-11'!J51</f>
        <v>0</v>
      </c>
      <c r="EE102" s="428">
        <f>+EA102+EC102</f>
        <v>0</v>
      </c>
      <c r="EF102" s="428">
        <f>+EB102+ED102</f>
        <v>0</v>
      </c>
      <c r="EG102" s="428">
        <f>+EF102+EE102</f>
        <v>0</v>
      </c>
      <c r="EH102" s="427" t="e">
        <f>+'TB-11'!D52</f>
        <v>#N/A</v>
      </c>
      <c r="EI102" s="409">
        <f>+'TB-11'!G52</f>
        <v>0</v>
      </c>
      <c r="EJ102" s="409">
        <f>+'TB-11'!H52</f>
        <v>0</v>
      </c>
      <c r="EK102" s="409">
        <f>+'TB-11'!I52</f>
        <v>0</v>
      </c>
      <c r="EL102" s="409">
        <f>+'TB-11'!J52</f>
        <v>0</v>
      </c>
      <c r="EM102" s="428">
        <f>+EI102+EK102</f>
        <v>0</v>
      </c>
      <c r="EN102" s="428">
        <f>+EJ102+EL102</f>
        <v>0</v>
      </c>
      <c r="EO102" s="428">
        <f>+EN102+EM102</f>
        <v>0</v>
      </c>
      <c r="EP102" s="427" t="e">
        <f>+'TB-11'!D53</f>
        <v>#N/A</v>
      </c>
      <c r="EQ102" s="409">
        <f>+'TB-11'!G53</f>
        <v>0</v>
      </c>
      <c r="ER102" s="409">
        <f>+'TB-11'!H53</f>
        <v>0</v>
      </c>
      <c r="ES102" s="409">
        <f>+'TB-11'!I53</f>
        <v>0</v>
      </c>
      <c r="ET102" s="409">
        <f>+'TB-11'!J53</f>
        <v>0</v>
      </c>
      <c r="EU102" s="428">
        <f>+EQ102+ES102</f>
        <v>0</v>
      </c>
      <c r="EV102" s="428">
        <f>+ER102+ET102</f>
        <v>0</v>
      </c>
      <c r="EW102" s="428">
        <f>+EV102+EU102</f>
        <v>0</v>
      </c>
      <c r="EX102" s="427" t="e">
        <f>+'TB-11'!D54</f>
        <v>#N/A</v>
      </c>
      <c r="EY102" s="409">
        <f>+'TB-11'!G54</f>
        <v>0</v>
      </c>
      <c r="EZ102" s="409">
        <f>+'TB-11'!H54</f>
        <v>0</v>
      </c>
      <c r="FA102" s="409">
        <f>+'TB-11'!I54</f>
        <v>0</v>
      </c>
      <c r="FB102" s="409">
        <f>+'TB-11'!J54</f>
        <v>0</v>
      </c>
      <c r="FC102" s="428">
        <f>+EY102+FA102</f>
        <v>0</v>
      </c>
      <c r="FD102" s="428">
        <f>+EZ102+FB102</f>
        <v>0</v>
      </c>
      <c r="FE102" s="428">
        <f>+FD102+FC102</f>
        <v>0</v>
      </c>
      <c r="FF102" s="427" t="e">
        <f>'TB-11'!D58</f>
        <v>#N/A</v>
      </c>
      <c r="FG102" s="409">
        <f>'TB-11'!G58</f>
        <v>0</v>
      </c>
      <c r="FH102" s="409">
        <f>'TB-11'!H58</f>
        <v>0</v>
      </c>
      <c r="FI102" s="409">
        <f>'TB-11'!I58</f>
        <v>0</v>
      </c>
      <c r="FJ102" s="409">
        <f>'TB-11'!J58</f>
        <v>0</v>
      </c>
      <c r="FK102" s="428">
        <f>+FG102+FI102</f>
        <v>0</v>
      </c>
      <c r="FL102" s="428">
        <f>+FH102+FJ102</f>
        <v>0</v>
      </c>
      <c r="FM102" s="428">
        <f>+FL102+FK102</f>
        <v>0</v>
      </c>
      <c r="FN102" s="427" t="e">
        <f>'TB-11'!D59</f>
        <v>#N/A</v>
      </c>
      <c r="FO102" s="546">
        <f>'TB-11'!G59</f>
        <v>0</v>
      </c>
      <c r="FP102" s="546">
        <f>'TB-11'!H59</f>
        <v>0</v>
      </c>
      <c r="FQ102" s="546">
        <f>'TB-11'!I59</f>
        <v>0</v>
      </c>
      <c r="FR102" s="546">
        <f>'TB-11'!J59</f>
        <v>0</v>
      </c>
      <c r="FS102" s="428">
        <f>+FO102+FQ102</f>
        <v>0</v>
      </c>
      <c r="FT102" s="428">
        <f>+FP102+FR102</f>
        <v>0</v>
      </c>
      <c r="FU102" s="428">
        <f>+FT102+FS102</f>
        <v>0</v>
      </c>
      <c r="FV102" s="427" t="e">
        <f>'TB-11'!D60</f>
        <v>#N/A</v>
      </c>
      <c r="FW102" s="546">
        <f>'TB-11'!G60</f>
        <v>0</v>
      </c>
      <c r="FX102" s="546">
        <f>'TB-11'!H60</f>
        <v>0</v>
      </c>
      <c r="FY102" s="546">
        <f>'TB-11'!I60</f>
        <v>0</v>
      </c>
      <c r="FZ102" s="546">
        <f>'TB-11'!J60</f>
        <v>0</v>
      </c>
      <c r="GA102" s="428">
        <f>+FW102+FY102</f>
        <v>0</v>
      </c>
      <c r="GB102" s="428">
        <f>+FX102+FZ102</f>
        <v>0</v>
      </c>
      <c r="GC102" s="428">
        <f>+GB102+GA102</f>
        <v>0</v>
      </c>
      <c r="GD102" s="427" t="e">
        <f>'TB-11'!D61</f>
        <v>#N/A</v>
      </c>
      <c r="GE102" s="546">
        <f>'TB-11'!G61</f>
        <v>0</v>
      </c>
      <c r="GF102" s="546">
        <f>'TB-11'!H61</f>
        <v>0</v>
      </c>
      <c r="GG102" s="546">
        <f>'TB-11'!I61</f>
        <v>0</v>
      </c>
      <c r="GH102" s="546">
        <f>'TB-11'!J61</f>
        <v>0</v>
      </c>
      <c r="GI102" s="428">
        <f>+GE102+GG102</f>
        <v>0</v>
      </c>
      <c r="GJ102" s="428">
        <f>+GF102+GH102</f>
        <v>0</v>
      </c>
      <c r="GK102" s="428">
        <f>+GJ102+GI102</f>
        <v>0</v>
      </c>
      <c r="GL102" s="432">
        <f>'TB-11'!B66</f>
        <v>0</v>
      </c>
      <c r="GM102" s="432">
        <f>'TB-11'!C66</f>
        <v>0</v>
      </c>
      <c r="GN102" s="432">
        <f>'TB-11'!D66</f>
        <v>0</v>
      </c>
      <c r="GO102" s="432">
        <f>'TB-11'!E66</f>
        <v>0</v>
      </c>
      <c r="GP102" s="432">
        <f>'TB-11'!F66</f>
        <v>0</v>
      </c>
      <c r="GQ102" s="432">
        <f>'TB-11'!G66</f>
        <v>0</v>
      </c>
      <c r="GR102" s="432">
        <f>'TB-11'!B42</f>
        <v>0</v>
      </c>
      <c r="GS102" s="432">
        <f>'TB-11'!D42</f>
        <v>0</v>
      </c>
      <c r="GT102" s="432" t="e">
        <f>'TB-11'!G42</f>
        <v>#N/A</v>
      </c>
      <c r="GU102" s="432" t="e">
        <f>'TB-11'!I42</f>
        <v>#N/A</v>
      </c>
      <c r="GV102" s="432">
        <f>'TB-11'!K42</f>
        <v>0</v>
      </c>
      <c r="GW102" s="432">
        <f>'TB-11'!M42</f>
        <v>0</v>
      </c>
      <c r="GX102" s="432" t="e">
        <f>'TB-11'!P42</f>
        <v>#N/A</v>
      </c>
      <c r="GY102" s="432" t="e">
        <f>'TB-11'!R42</f>
        <v>#N/A</v>
      </c>
      <c r="GZ102" s="432">
        <f>'TB-11'!T42</f>
        <v>0</v>
      </c>
      <c r="HA102" s="432">
        <f>'TB-11'!V42</f>
        <v>0</v>
      </c>
      <c r="HB102" s="547" t="e">
        <f>'TB-11'!M9</f>
        <v>#N/A</v>
      </c>
      <c r="HC102" s="241"/>
    </row>
    <row r="103" spans="1:256" s="194" customFormat="1" x14ac:dyDescent="0.25">
      <c r="A103" s="194">
        <v>2</v>
      </c>
      <c r="B103" s="166">
        <f>+Menu!$D$6</f>
        <v>0</v>
      </c>
      <c r="C103" s="214" t="str">
        <f>+Menu!$B10</f>
        <v/>
      </c>
      <c r="D103" s="215"/>
      <c r="E103" s="427" t="e">
        <f>'TB-11'!D100</f>
        <v>#N/A</v>
      </c>
      <c r="F103" s="431">
        <f>'TB-11'!G100</f>
        <v>0</v>
      </c>
      <c r="G103" s="431">
        <f>'TB-11'!H100</f>
        <v>0</v>
      </c>
      <c r="H103" s="412">
        <f>+G103+F103</f>
        <v>0</v>
      </c>
      <c r="I103" s="431">
        <f>'TB-11'!I100</f>
        <v>0</v>
      </c>
      <c r="J103" s="431">
        <f>'TB-11'!J100</f>
        <v>0</v>
      </c>
      <c r="K103" s="412">
        <f>+J103+I103</f>
        <v>0</v>
      </c>
      <c r="L103" s="431">
        <f>'TB-11'!K100</f>
        <v>0</v>
      </c>
      <c r="M103" s="431">
        <f>'TB-11'!L100</f>
        <v>0</v>
      </c>
      <c r="N103" s="410">
        <f t="shared" si="151"/>
        <v>0</v>
      </c>
      <c r="O103" s="431">
        <f>'TB-11'!M100</f>
        <v>0</v>
      </c>
      <c r="P103" s="431">
        <f>'TB-11'!N100</f>
        <v>0</v>
      </c>
      <c r="Q103" s="410">
        <f t="shared" si="152"/>
        <v>0</v>
      </c>
      <c r="R103" s="431">
        <f>'TB-11'!O100</f>
        <v>0</v>
      </c>
      <c r="S103" s="431">
        <f>'TB-11'!P100</f>
        <v>0</v>
      </c>
      <c r="T103" s="410">
        <f t="shared" si="153"/>
        <v>0</v>
      </c>
      <c r="U103" s="431">
        <f>'TB-11'!Q100</f>
        <v>0</v>
      </c>
      <c r="V103" s="431">
        <f>'TB-11'!R100</f>
        <v>0</v>
      </c>
      <c r="W103" s="410">
        <f t="shared" si="154"/>
        <v>0</v>
      </c>
      <c r="X103" s="431">
        <f>'TB-11'!S100</f>
        <v>0</v>
      </c>
      <c r="Y103" s="431">
        <f>'TB-11'!T100</f>
        <v>0</v>
      </c>
      <c r="Z103" s="410">
        <f t="shared" si="155"/>
        <v>0</v>
      </c>
      <c r="AA103" s="428">
        <f t="shared" ref="AA103:AA126" si="181">+F103+I103+L103+O103+R103+U103+X103</f>
        <v>0</v>
      </c>
      <c r="AB103" s="428">
        <f t="shared" ref="AB103:AB126" si="182">+G103+J103+M103+P103+S103+V103+Y103</f>
        <v>0</v>
      </c>
      <c r="AC103" s="219">
        <f t="shared" ref="AC103:AC126" si="183">+AB103+AA103</f>
        <v>0</v>
      </c>
      <c r="AD103" s="429" t="e">
        <f>'TB-11'!D101</f>
        <v>#N/A</v>
      </c>
      <c r="AE103" s="432">
        <f>'TB-11'!G101</f>
        <v>0</v>
      </c>
      <c r="AF103" s="432">
        <f>'TB-11'!H101</f>
        <v>0</v>
      </c>
      <c r="AG103" s="412">
        <f t="shared" si="156"/>
        <v>0</v>
      </c>
      <c r="AH103" s="432">
        <f>'TB-11'!I101</f>
        <v>0</v>
      </c>
      <c r="AI103" s="432">
        <f>'TB-11'!J101</f>
        <v>0</v>
      </c>
      <c r="AJ103" s="412">
        <f t="shared" si="157"/>
        <v>0</v>
      </c>
      <c r="AK103" s="432">
        <f>'TB-11'!K101</f>
        <v>0</v>
      </c>
      <c r="AL103" s="432">
        <f>'TB-11'!L101</f>
        <v>0</v>
      </c>
      <c r="AM103" s="410">
        <f t="shared" si="158"/>
        <v>0</v>
      </c>
      <c r="AN103" s="432">
        <f>'TB-11'!M101</f>
        <v>0</v>
      </c>
      <c r="AO103" s="432">
        <f>'TB-11'!N101</f>
        <v>0</v>
      </c>
      <c r="AP103" s="410">
        <f t="shared" si="159"/>
        <v>0</v>
      </c>
      <c r="AQ103" s="432">
        <f>'TB-11'!O101</f>
        <v>0</v>
      </c>
      <c r="AR103" s="432">
        <f>'TB-11'!P101</f>
        <v>0</v>
      </c>
      <c r="AS103" s="410">
        <f t="shared" si="160"/>
        <v>0</v>
      </c>
      <c r="AT103" s="432">
        <f>'TB-11'!Q101</f>
        <v>0</v>
      </c>
      <c r="AU103" s="432">
        <f>'TB-11'!R101</f>
        <v>0</v>
      </c>
      <c r="AV103" s="410">
        <f t="shared" si="161"/>
        <v>0</v>
      </c>
      <c r="AW103" s="432">
        <f>'TB-11'!S101</f>
        <v>0</v>
      </c>
      <c r="AX103" s="432">
        <f>'TB-11'!T101</f>
        <v>0</v>
      </c>
      <c r="AY103" s="410">
        <f t="shared" si="162"/>
        <v>0</v>
      </c>
      <c r="AZ103" s="428">
        <f t="shared" ref="AZ103:AZ126" si="184">+AE103+AH103+AK103+AN103+AQ103+AT103+AW103</f>
        <v>0</v>
      </c>
      <c r="BA103" s="428">
        <f t="shared" ref="BA103:BA126" si="185">+AF103+AI103+AL103+AO103+AR103+AU103+AX103</f>
        <v>0</v>
      </c>
      <c r="BB103" s="428">
        <f t="shared" ref="BB103:BB126" si="186">+BA103+AZ103</f>
        <v>0</v>
      </c>
      <c r="BC103" s="429" t="e">
        <f>'TB-11'!D102</f>
        <v>#N/A</v>
      </c>
      <c r="BD103" s="432">
        <f>'TB-11'!G102</f>
        <v>0</v>
      </c>
      <c r="BE103" s="432">
        <f>'TB-11'!H102</f>
        <v>0</v>
      </c>
      <c r="BF103" s="412">
        <f t="shared" si="163"/>
        <v>0</v>
      </c>
      <c r="BG103" s="432">
        <f>'TB-11'!I102</f>
        <v>0</v>
      </c>
      <c r="BH103" s="432">
        <f>'TB-11'!J102</f>
        <v>0</v>
      </c>
      <c r="BI103" s="412">
        <f t="shared" si="164"/>
        <v>0</v>
      </c>
      <c r="BJ103" s="432">
        <f>'TB-11'!K102</f>
        <v>0</v>
      </c>
      <c r="BK103" s="432">
        <f>'TB-11'!L102</f>
        <v>0</v>
      </c>
      <c r="BL103" s="410">
        <f t="shared" si="165"/>
        <v>0</v>
      </c>
      <c r="BM103" s="432">
        <f>'TB-11'!M102</f>
        <v>0</v>
      </c>
      <c r="BN103" s="432">
        <f>'TB-11'!N102</f>
        <v>0</v>
      </c>
      <c r="BO103" s="410">
        <f t="shared" si="166"/>
        <v>0</v>
      </c>
      <c r="BP103" s="432">
        <f>'TB-11'!O102</f>
        <v>0</v>
      </c>
      <c r="BQ103" s="432">
        <f>'TB-11'!P102</f>
        <v>0</v>
      </c>
      <c r="BR103" s="410">
        <f t="shared" si="167"/>
        <v>0</v>
      </c>
      <c r="BS103" s="432">
        <f>'TB-11'!Q102</f>
        <v>0</v>
      </c>
      <c r="BT103" s="432">
        <f>'TB-11'!R102</f>
        <v>0</v>
      </c>
      <c r="BU103" s="410">
        <f t="shared" si="168"/>
        <v>0</v>
      </c>
      <c r="BV103" s="432">
        <f>'TB-11'!S102</f>
        <v>0</v>
      </c>
      <c r="BW103" s="432">
        <f>'TB-11'!T102</f>
        <v>0</v>
      </c>
      <c r="BX103" s="410">
        <f t="shared" ref="BX103:BX126" si="187">+BW103+BV103</f>
        <v>0</v>
      </c>
      <c r="BY103" s="428">
        <f t="shared" ref="BY103:BY126" si="188">+BD103+BG103+BJ103+BM103+BP103+BS103+BV103</f>
        <v>0</v>
      </c>
      <c r="BZ103" s="428">
        <f t="shared" ref="BZ103:BZ126" si="189">+BE103+BH103+BK103+BN103+BQ103+BT103+BW103</f>
        <v>0</v>
      </c>
      <c r="CA103" s="428">
        <f t="shared" ref="CA103:CA126" si="190">+BZ103+BY103</f>
        <v>0</v>
      </c>
      <c r="CB103" s="429" t="e">
        <f>'TB-11'!D103</f>
        <v>#N/A</v>
      </c>
      <c r="CC103" s="432">
        <f>'TB-11'!G103</f>
        <v>0</v>
      </c>
      <c r="CD103" s="432">
        <f>'TB-11'!H103</f>
        <v>0</v>
      </c>
      <c r="CE103" s="412">
        <f t="shared" si="169"/>
        <v>0</v>
      </c>
      <c r="CF103" s="432">
        <f>'TB-11'!I103</f>
        <v>0</v>
      </c>
      <c r="CG103" s="432">
        <f>'TB-11'!J103</f>
        <v>0</v>
      </c>
      <c r="CH103" s="412">
        <f t="shared" si="170"/>
        <v>0</v>
      </c>
      <c r="CI103" s="432">
        <f>'TB-11'!K103</f>
        <v>0</v>
      </c>
      <c r="CJ103" s="432">
        <f>'TB-11'!L103</f>
        <v>0</v>
      </c>
      <c r="CK103" s="410">
        <f t="shared" si="171"/>
        <v>0</v>
      </c>
      <c r="CL103" s="432">
        <f>'TB-11'!M103</f>
        <v>0</v>
      </c>
      <c r="CM103" s="432">
        <f>'TB-11'!N103</f>
        <v>0</v>
      </c>
      <c r="CN103" s="410">
        <f t="shared" si="172"/>
        <v>0</v>
      </c>
      <c r="CO103" s="432">
        <f>'TB-11'!O103</f>
        <v>0</v>
      </c>
      <c r="CP103" s="432">
        <f>'TB-11'!P103</f>
        <v>0</v>
      </c>
      <c r="CQ103" s="410">
        <f t="shared" si="173"/>
        <v>0</v>
      </c>
      <c r="CR103" s="432">
        <f>'TB-11'!Q103</f>
        <v>0</v>
      </c>
      <c r="CS103" s="432">
        <f>'TB-11'!R103</f>
        <v>0</v>
      </c>
      <c r="CT103" s="410">
        <f t="shared" si="174"/>
        <v>0</v>
      </c>
      <c r="CU103" s="432">
        <f>'TB-11'!S103</f>
        <v>0</v>
      </c>
      <c r="CV103" s="432">
        <f>'TB-11'!T103</f>
        <v>0</v>
      </c>
      <c r="CW103" s="410">
        <f t="shared" ref="CW103:CW126" si="191">+CV103+CU103</f>
        <v>0</v>
      </c>
      <c r="CX103" s="428">
        <f t="shared" ref="CX103:CX126" si="192">+CC103+CF103+CI103+CL103+CO103+CR103+CU103</f>
        <v>0</v>
      </c>
      <c r="CY103" s="428">
        <f t="shared" ref="CY103:CY126" si="193">+CD103+CG103+CJ103+CM103+CP103+CS103+CV103</f>
        <v>0</v>
      </c>
      <c r="CZ103" s="428">
        <f t="shared" ref="CZ103:CZ126" si="194">+CY103+CX103</f>
        <v>0</v>
      </c>
      <c r="DA103" s="429" t="e">
        <f>'TB-11'!D104</f>
        <v>#N/A</v>
      </c>
      <c r="DB103" s="432">
        <f>'TB-11'!G104</f>
        <v>0</v>
      </c>
      <c r="DC103" s="432">
        <f>'TB-11'!H104</f>
        <v>0</v>
      </c>
      <c r="DD103" s="412">
        <f t="shared" si="175"/>
        <v>0</v>
      </c>
      <c r="DE103" s="432">
        <f>'TB-11'!I104</f>
        <v>0</v>
      </c>
      <c r="DF103" s="432">
        <f>'TB-11'!J104</f>
        <v>0</v>
      </c>
      <c r="DG103" s="412">
        <f t="shared" si="176"/>
        <v>0</v>
      </c>
      <c r="DH103" s="432">
        <f>'TB-11'!K104</f>
        <v>0</v>
      </c>
      <c r="DI103" s="432">
        <f>'TB-11'!L104</f>
        <v>0</v>
      </c>
      <c r="DJ103" s="410">
        <f t="shared" si="177"/>
        <v>0</v>
      </c>
      <c r="DK103" s="432">
        <f>'TB-11'!M104</f>
        <v>0</v>
      </c>
      <c r="DL103" s="432">
        <f>'TB-11'!N104</f>
        <v>0</v>
      </c>
      <c r="DM103" s="410">
        <f t="shared" si="178"/>
        <v>0</v>
      </c>
      <c r="DN103" s="432">
        <f>'TB-11'!O104</f>
        <v>0</v>
      </c>
      <c r="DO103" s="432">
        <f>'TB-11'!P104</f>
        <v>0</v>
      </c>
      <c r="DP103" s="410">
        <f t="shared" si="179"/>
        <v>0</v>
      </c>
      <c r="DQ103" s="432">
        <f>'TB-11'!Q104</f>
        <v>0</v>
      </c>
      <c r="DR103" s="432">
        <f>'TB-11'!R104</f>
        <v>0</v>
      </c>
      <c r="DS103" s="410">
        <f t="shared" si="180"/>
        <v>0</v>
      </c>
      <c r="DT103" s="432">
        <f>'TB-11'!S104</f>
        <v>0</v>
      </c>
      <c r="DU103" s="432">
        <f>'TB-11'!T104</f>
        <v>0</v>
      </c>
      <c r="DV103" s="410">
        <f t="shared" ref="DV103:DV126" si="195">+DU103+DT103</f>
        <v>0</v>
      </c>
      <c r="DW103" s="428">
        <f t="shared" ref="DW103:DW126" si="196">+DB103+DE103+DH103+DK103+DN103+DQ103+DT103</f>
        <v>0</v>
      </c>
      <c r="DX103" s="428">
        <f t="shared" ref="DX103:DX126" si="197">+DC103+DF103+DI103+DL103+DO103+DR103+DU103</f>
        <v>0</v>
      </c>
      <c r="DY103" s="428">
        <f t="shared" ref="DY103:DY126" si="198">+DX103+DW103</f>
        <v>0</v>
      </c>
      <c r="DZ103" s="427" t="e">
        <f>+'TB-11'!D119</f>
        <v>#N/A</v>
      </c>
      <c r="EA103" s="409">
        <f>+'TB-11'!G119</f>
        <v>0</v>
      </c>
      <c r="EB103" s="409">
        <f>+'TB-11'!H119</f>
        <v>0</v>
      </c>
      <c r="EC103" s="409">
        <f>+'TB-11'!I119</f>
        <v>0</v>
      </c>
      <c r="ED103" s="409">
        <f>+'TB-11'!J119</f>
        <v>0</v>
      </c>
      <c r="EE103" s="428">
        <f t="shared" ref="EE103:EE126" si="199">+EA103+EC103</f>
        <v>0</v>
      </c>
      <c r="EF103" s="428">
        <f t="shared" ref="EF103:EF126" si="200">+EB103+ED103</f>
        <v>0</v>
      </c>
      <c r="EG103" s="219">
        <f t="shared" ref="EG103:EG126" si="201">+EF103+EE103</f>
        <v>0</v>
      </c>
      <c r="EH103" s="427" t="e">
        <f>+'TB-11'!D120</f>
        <v>#N/A</v>
      </c>
      <c r="EI103" s="409">
        <f>+'TB-11'!G120</f>
        <v>0</v>
      </c>
      <c r="EJ103" s="409">
        <f>+'TB-11'!H120</f>
        <v>0</v>
      </c>
      <c r="EK103" s="409">
        <f>+'TB-11'!I120</f>
        <v>0</v>
      </c>
      <c r="EL103" s="409">
        <f>+'TB-11'!J120</f>
        <v>0</v>
      </c>
      <c r="EM103" s="428">
        <f t="shared" ref="EM103:EM126" si="202">+EI103+EK103</f>
        <v>0</v>
      </c>
      <c r="EN103" s="428">
        <f t="shared" ref="EN103:EN126" si="203">+EJ103+EL103</f>
        <v>0</v>
      </c>
      <c r="EO103" s="219">
        <f t="shared" ref="EO103:EO126" si="204">+EN103+EM103</f>
        <v>0</v>
      </c>
      <c r="EP103" s="427" t="e">
        <f>+'TB-11'!D121</f>
        <v>#N/A</v>
      </c>
      <c r="EQ103" s="409">
        <f>+'TB-11'!G121</f>
        <v>0</v>
      </c>
      <c r="ER103" s="409">
        <f>+'TB-11'!H121</f>
        <v>0</v>
      </c>
      <c r="ES103" s="409">
        <f>+'TB-11'!I121</f>
        <v>0</v>
      </c>
      <c r="ET103" s="409">
        <f>+'TB-11'!J121</f>
        <v>0</v>
      </c>
      <c r="EU103" s="428">
        <f t="shared" ref="EU103:EU126" si="205">+EQ103+ES103</f>
        <v>0</v>
      </c>
      <c r="EV103" s="428">
        <f t="shared" ref="EV103:EV126" si="206">+ER103+ET103</f>
        <v>0</v>
      </c>
      <c r="EW103" s="219">
        <f t="shared" ref="EW103:EW126" si="207">+EV103+EU103</f>
        <v>0</v>
      </c>
      <c r="EX103" s="427" t="e">
        <f>+'TB-11'!D122</f>
        <v>#N/A</v>
      </c>
      <c r="EY103" s="409">
        <f>+'TB-11'!G122</f>
        <v>0</v>
      </c>
      <c r="EZ103" s="409">
        <f>+'TB-11'!H122</f>
        <v>0</v>
      </c>
      <c r="FA103" s="409">
        <f>+'TB-11'!I122</f>
        <v>0</v>
      </c>
      <c r="FB103" s="409">
        <f>+'TB-11'!J122</f>
        <v>0</v>
      </c>
      <c r="FC103" s="428">
        <f t="shared" ref="FC103:FC126" si="208">+EY103+FA103</f>
        <v>0</v>
      </c>
      <c r="FD103" s="428">
        <f t="shared" ref="FD103:FD126" si="209">+EZ103+FB103</f>
        <v>0</v>
      </c>
      <c r="FE103" s="219">
        <f t="shared" ref="FE103:FE126" si="210">+FD103+FC103</f>
        <v>0</v>
      </c>
      <c r="FF103" s="427" t="e">
        <f>'TB-11'!D126</f>
        <v>#N/A</v>
      </c>
      <c r="FG103" s="546">
        <f>'TB-11'!G126</f>
        <v>0</v>
      </c>
      <c r="FH103" s="546">
        <f>'TB-11'!H126</f>
        <v>0</v>
      </c>
      <c r="FI103" s="546">
        <f>'TB-11'!I126</f>
        <v>0</v>
      </c>
      <c r="FJ103" s="546">
        <f>'TB-11'!J126</f>
        <v>0</v>
      </c>
      <c r="FK103" s="428">
        <f t="shared" ref="FK103:FK126" si="211">+FG103+FI103</f>
        <v>0</v>
      </c>
      <c r="FL103" s="428">
        <f t="shared" ref="FL103:FL126" si="212">+FH103+FJ103</f>
        <v>0</v>
      </c>
      <c r="FM103" s="219">
        <f t="shared" ref="FM103:FM126" si="213">+FL103+FK103</f>
        <v>0</v>
      </c>
      <c r="FN103" s="427" t="e">
        <f>'TB-11'!D127</f>
        <v>#N/A</v>
      </c>
      <c r="FO103" s="546">
        <f>'TB-11'!G127</f>
        <v>0</v>
      </c>
      <c r="FP103" s="546">
        <f>'TB-11'!H127</f>
        <v>0</v>
      </c>
      <c r="FQ103" s="546">
        <f>'TB-11'!I127</f>
        <v>0</v>
      </c>
      <c r="FR103" s="546">
        <f>'TB-11'!J127</f>
        <v>0</v>
      </c>
      <c r="FS103" s="428">
        <f t="shared" ref="FS103:FS126" si="214">+FO103+FQ103</f>
        <v>0</v>
      </c>
      <c r="FT103" s="428">
        <f t="shared" ref="FT103:FT126" si="215">+FP103+FR103</f>
        <v>0</v>
      </c>
      <c r="FU103" s="219">
        <f t="shared" ref="FU103:FU126" si="216">+FT103+FS103</f>
        <v>0</v>
      </c>
      <c r="FV103" s="427" t="e">
        <f>'TB-11'!D128</f>
        <v>#N/A</v>
      </c>
      <c r="FW103" s="546">
        <f>'TB-11'!G128</f>
        <v>0</v>
      </c>
      <c r="FX103" s="546">
        <f>'TB-11'!H128</f>
        <v>0</v>
      </c>
      <c r="FY103" s="546">
        <f>'TB-11'!I128</f>
        <v>0</v>
      </c>
      <c r="FZ103" s="546">
        <f>'TB-11'!J128</f>
        <v>0</v>
      </c>
      <c r="GA103" s="428">
        <f t="shared" ref="GA103:GA126" si="217">+FW103+FY103</f>
        <v>0</v>
      </c>
      <c r="GB103" s="428">
        <f t="shared" ref="GB103:GB126" si="218">+FX103+FZ103</f>
        <v>0</v>
      </c>
      <c r="GC103" s="219">
        <f t="shared" ref="GC103:GC126" si="219">+GB103+GA103</f>
        <v>0</v>
      </c>
      <c r="GD103" s="427" t="e">
        <f>'TB-11'!D129</f>
        <v>#N/A</v>
      </c>
      <c r="GE103" s="546">
        <f>'TB-11'!G129</f>
        <v>0</v>
      </c>
      <c r="GF103" s="546">
        <f>'TB-11'!H129</f>
        <v>0</v>
      </c>
      <c r="GG103" s="546">
        <f>'TB-11'!I129</f>
        <v>0</v>
      </c>
      <c r="GH103" s="546">
        <f>'TB-11'!J129</f>
        <v>0</v>
      </c>
      <c r="GI103" s="428">
        <f t="shared" ref="GI103:GI126" si="220">+GE103+GG103</f>
        <v>0</v>
      </c>
      <c r="GJ103" s="428">
        <f t="shared" ref="GJ103:GJ126" si="221">+GF103+GH103</f>
        <v>0</v>
      </c>
      <c r="GK103" s="219">
        <f t="shared" ref="GK103:GK126" si="222">+GJ103+GI103</f>
        <v>0</v>
      </c>
      <c r="GL103" s="432">
        <f>'TB-11'!B134</f>
        <v>0</v>
      </c>
      <c r="GM103" s="432">
        <f>'TB-11'!C134</f>
        <v>0</v>
      </c>
      <c r="GN103" s="432">
        <f>'TB-11'!D134</f>
        <v>0</v>
      </c>
      <c r="GO103" s="432">
        <f>'TB-11'!E134</f>
        <v>0</v>
      </c>
      <c r="GP103" s="432">
        <f>'TB-11'!F134</f>
        <v>0</v>
      </c>
      <c r="GQ103" s="432">
        <f>'TB-11'!G134</f>
        <v>0</v>
      </c>
      <c r="GR103" s="432">
        <f>'TB-11'!B110</f>
        <v>0</v>
      </c>
      <c r="GS103" s="432">
        <f>'TB-11'!D110</f>
        <v>0</v>
      </c>
      <c r="GT103" s="432" t="e">
        <f>'TB-11'!G110</f>
        <v>#N/A</v>
      </c>
      <c r="GU103" s="432" t="e">
        <f>'TB-11'!I110</f>
        <v>#N/A</v>
      </c>
      <c r="GV103" s="432">
        <f>'TB-11'!K110</f>
        <v>0</v>
      </c>
      <c r="GW103" s="432">
        <f>'TB-11'!M110</f>
        <v>0</v>
      </c>
      <c r="GX103" s="432" t="e">
        <f>'TB-11'!P110</f>
        <v>#N/A</v>
      </c>
      <c r="GY103" s="432" t="e">
        <f>'TB-11'!R110</f>
        <v>#N/A</v>
      </c>
      <c r="GZ103" s="432">
        <f>'TB-11'!T110</f>
        <v>0</v>
      </c>
      <c r="HA103" s="432">
        <f>'TB-11'!V110</f>
        <v>0</v>
      </c>
      <c r="HB103" s="547" t="e">
        <f>'TB-11'!M77</f>
        <v>#N/A</v>
      </c>
      <c r="HC103" s="241"/>
    </row>
    <row r="104" spans="1:256" s="194" customFormat="1" x14ac:dyDescent="0.25">
      <c r="A104" s="194">
        <v>3</v>
      </c>
      <c r="B104" s="166">
        <f>+Menu!$D$6</f>
        <v>0</v>
      </c>
      <c r="C104" s="214" t="str">
        <f>+Menu!$B11</f>
        <v/>
      </c>
      <c r="D104" s="215"/>
      <c r="E104" s="427" t="e">
        <f>'TB-11'!D168</f>
        <v>#N/A</v>
      </c>
      <c r="F104" s="431">
        <f>'TB-11'!G168</f>
        <v>0</v>
      </c>
      <c r="G104" s="431">
        <f>'TB-11'!H168</f>
        <v>0</v>
      </c>
      <c r="H104" s="412">
        <f t="shared" ref="H104:H126" si="223">+G104+F104</f>
        <v>0</v>
      </c>
      <c r="I104" s="431">
        <f>'TB-11'!I168</f>
        <v>0</v>
      </c>
      <c r="J104" s="431">
        <f>'TB-11'!J168</f>
        <v>0</v>
      </c>
      <c r="K104" s="412">
        <f t="shared" ref="K104:K126" si="224">+J104+I104</f>
        <v>0</v>
      </c>
      <c r="L104" s="431">
        <f>'TB-11'!K168</f>
        <v>0</v>
      </c>
      <c r="M104" s="431">
        <f>'TB-11'!L168</f>
        <v>0</v>
      </c>
      <c r="N104" s="410">
        <f t="shared" si="151"/>
        <v>0</v>
      </c>
      <c r="O104" s="431">
        <f>'TB-11'!M168</f>
        <v>0</v>
      </c>
      <c r="P104" s="431">
        <f>'TB-11'!N168</f>
        <v>0</v>
      </c>
      <c r="Q104" s="410">
        <f t="shared" si="152"/>
        <v>0</v>
      </c>
      <c r="R104" s="431">
        <f>'TB-11'!O168</f>
        <v>0</v>
      </c>
      <c r="S104" s="431">
        <f>'TB-11'!P168</f>
        <v>0</v>
      </c>
      <c r="T104" s="410">
        <f t="shared" si="153"/>
        <v>0</v>
      </c>
      <c r="U104" s="431">
        <f>'TB-11'!Q168</f>
        <v>0</v>
      </c>
      <c r="V104" s="431">
        <f>'TB-11'!R168</f>
        <v>0</v>
      </c>
      <c r="W104" s="410">
        <f t="shared" si="154"/>
        <v>0</v>
      </c>
      <c r="X104" s="431">
        <f>'TB-11'!S168</f>
        <v>0</v>
      </c>
      <c r="Y104" s="431">
        <f>'TB-11'!T168</f>
        <v>0</v>
      </c>
      <c r="Z104" s="410">
        <f t="shared" si="155"/>
        <v>0</v>
      </c>
      <c r="AA104" s="428">
        <f t="shared" si="181"/>
        <v>0</v>
      </c>
      <c r="AB104" s="428">
        <f t="shared" si="182"/>
        <v>0</v>
      </c>
      <c r="AC104" s="219">
        <f t="shared" si="183"/>
        <v>0</v>
      </c>
      <c r="AD104" s="429" t="e">
        <f>'TB-11'!D169</f>
        <v>#N/A</v>
      </c>
      <c r="AE104" s="432">
        <f>'TB-11'!G169</f>
        <v>0</v>
      </c>
      <c r="AF104" s="432">
        <f>'TB-11'!H169</f>
        <v>0</v>
      </c>
      <c r="AG104" s="412">
        <f t="shared" si="156"/>
        <v>0</v>
      </c>
      <c r="AH104" s="432">
        <f>'TB-11'!I169</f>
        <v>0</v>
      </c>
      <c r="AI104" s="432">
        <f>'TB-11'!J169</f>
        <v>0</v>
      </c>
      <c r="AJ104" s="412">
        <f t="shared" si="157"/>
        <v>0</v>
      </c>
      <c r="AK104" s="432">
        <f>'TB-11'!K169</f>
        <v>0</v>
      </c>
      <c r="AL104" s="432">
        <f>'TB-11'!L169</f>
        <v>0</v>
      </c>
      <c r="AM104" s="410">
        <f t="shared" si="158"/>
        <v>0</v>
      </c>
      <c r="AN104" s="432">
        <f>'TB-11'!M169</f>
        <v>0</v>
      </c>
      <c r="AO104" s="432">
        <f>'TB-11'!N169</f>
        <v>0</v>
      </c>
      <c r="AP104" s="410">
        <f t="shared" si="159"/>
        <v>0</v>
      </c>
      <c r="AQ104" s="432">
        <f>'TB-11'!O169</f>
        <v>0</v>
      </c>
      <c r="AR104" s="432">
        <f>'TB-11'!P169</f>
        <v>0</v>
      </c>
      <c r="AS104" s="410">
        <f t="shared" si="160"/>
        <v>0</v>
      </c>
      <c r="AT104" s="432">
        <f>'TB-11'!Q169</f>
        <v>0</v>
      </c>
      <c r="AU104" s="432">
        <f>'TB-11'!R169</f>
        <v>0</v>
      </c>
      <c r="AV104" s="410">
        <f t="shared" si="161"/>
        <v>0</v>
      </c>
      <c r="AW104" s="432">
        <f>'TB-11'!S169</f>
        <v>0</v>
      </c>
      <c r="AX104" s="432">
        <f>'TB-11'!T169</f>
        <v>0</v>
      </c>
      <c r="AY104" s="410">
        <f t="shared" si="162"/>
        <v>0</v>
      </c>
      <c r="AZ104" s="428">
        <f t="shared" si="184"/>
        <v>0</v>
      </c>
      <c r="BA104" s="428">
        <f t="shared" si="185"/>
        <v>0</v>
      </c>
      <c r="BB104" s="428">
        <f t="shared" si="186"/>
        <v>0</v>
      </c>
      <c r="BC104" s="429" t="e">
        <f>'TB-11'!D170</f>
        <v>#N/A</v>
      </c>
      <c r="BD104" s="432">
        <f>'TB-11'!G170</f>
        <v>0</v>
      </c>
      <c r="BE104" s="432">
        <f>'TB-11'!H170</f>
        <v>0</v>
      </c>
      <c r="BF104" s="412">
        <f t="shared" si="163"/>
        <v>0</v>
      </c>
      <c r="BG104" s="432">
        <f>'TB-11'!I170</f>
        <v>0</v>
      </c>
      <c r="BH104" s="432">
        <f>'TB-11'!J170</f>
        <v>0</v>
      </c>
      <c r="BI104" s="412">
        <f t="shared" si="164"/>
        <v>0</v>
      </c>
      <c r="BJ104" s="432">
        <f>'TB-11'!K170</f>
        <v>0</v>
      </c>
      <c r="BK104" s="432">
        <f>'TB-11'!L170</f>
        <v>0</v>
      </c>
      <c r="BL104" s="410">
        <f t="shared" si="165"/>
        <v>0</v>
      </c>
      <c r="BM104" s="432">
        <f>'TB-11'!M170</f>
        <v>0</v>
      </c>
      <c r="BN104" s="432">
        <f>'TB-11'!N170</f>
        <v>0</v>
      </c>
      <c r="BO104" s="410">
        <f t="shared" si="166"/>
        <v>0</v>
      </c>
      <c r="BP104" s="432">
        <f>'TB-11'!O170</f>
        <v>0</v>
      </c>
      <c r="BQ104" s="432">
        <f>'TB-11'!P170</f>
        <v>0</v>
      </c>
      <c r="BR104" s="410">
        <f t="shared" si="167"/>
        <v>0</v>
      </c>
      <c r="BS104" s="432">
        <f>'TB-11'!Q170</f>
        <v>0</v>
      </c>
      <c r="BT104" s="432">
        <f>'TB-11'!R170</f>
        <v>0</v>
      </c>
      <c r="BU104" s="410">
        <f t="shared" si="168"/>
        <v>0</v>
      </c>
      <c r="BV104" s="432">
        <f>'TB-11'!S170</f>
        <v>0</v>
      </c>
      <c r="BW104" s="432">
        <f>'TB-11'!T170</f>
        <v>0</v>
      </c>
      <c r="BX104" s="410">
        <f t="shared" si="187"/>
        <v>0</v>
      </c>
      <c r="BY104" s="428">
        <f t="shared" si="188"/>
        <v>0</v>
      </c>
      <c r="BZ104" s="428">
        <f t="shared" si="189"/>
        <v>0</v>
      </c>
      <c r="CA104" s="428">
        <f t="shared" si="190"/>
        <v>0</v>
      </c>
      <c r="CB104" s="429" t="e">
        <f>'TB-11'!D171</f>
        <v>#N/A</v>
      </c>
      <c r="CC104" s="432">
        <f>'TB-11'!G171</f>
        <v>0</v>
      </c>
      <c r="CD104" s="432">
        <f>'TB-11'!H171</f>
        <v>0</v>
      </c>
      <c r="CE104" s="412">
        <f t="shared" si="169"/>
        <v>0</v>
      </c>
      <c r="CF104" s="432">
        <f>'TB-11'!I171</f>
        <v>0</v>
      </c>
      <c r="CG104" s="432">
        <f>'TB-11'!J171</f>
        <v>0</v>
      </c>
      <c r="CH104" s="412">
        <f t="shared" si="170"/>
        <v>0</v>
      </c>
      <c r="CI104" s="432">
        <f>'TB-11'!K171</f>
        <v>0</v>
      </c>
      <c r="CJ104" s="432">
        <f>'TB-11'!L171</f>
        <v>0</v>
      </c>
      <c r="CK104" s="410">
        <f t="shared" si="171"/>
        <v>0</v>
      </c>
      <c r="CL104" s="432">
        <f>'TB-11'!M171</f>
        <v>0</v>
      </c>
      <c r="CM104" s="432">
        <f>'TB-11'!N171</f>
        <v>0</v>
      </c>
      <c r="CN104" s="410">
        <f t="shared" si="172"/>
        <v>0</v>
      </c>
      <c r="CO104" s="432">
        <f>'TB-11'!O171</f>
        <v>0</v>
      </c>
      <c r="CP104" s="432">
        <f>'TB-11'!P171</f>
        <v>0</v>
      </c>
      <c r="CQ104" s="410">
        <f t="shared" si="173"/>
        <v>0</v>
      </c>
      <c r="CR104" s="432">
        <f>'TB-11'!Q171</f>
        <v>0</v>
      </c>
      <c r="CS104" s="432">
        <f>'TB-11'!R171</f>
        <v>0</v>
      </c>
      <c r="CT104" s="410">
        <f t="shared" si="174"/>
        <v>0</v>
      </c>
      <c r="CU104" s="432">
        <f>'TB-11'!S171</f>
        <v>0</v>
      </c>
      <c r="CV104" s="432">
        <f>'TB-11'!T171</f>
        <v>0</v>
      </c>
      <c r="CW104" s="410">
        <f t="shared" si="191"/>
        <v>0</v>
      </c>
      <c r="CX104" s="428">
        <f t="shared" si="192"/>
        <v>0</v>
      </c>
      <c r="CY104" s="428">
        <f t="shared" si="193"/>
        <v>0</v>
      </c>
      <c r="CZ104" s="428">
        <f t="shared" si="194"/>
        <v>0</v>
      </c>
      <c r="DA104" s="429" t="e">
        <f>'TB-11'!D172</f>
        <v>#N/A</v>
      </c>
      <c r="DB104" s="432">
        <f>'TB-11'!G172</f>
        <v>0</v>
      </c>
      <c r="DC104" s="432">
        <f>'TB-11'!H172</f>
        <v>0</v>
      </c>
      <c r="DD104" s="412">
        <f t="shared" si="175"/>
        <v>0</v>
      </c>
      <c r="DE104" s="432">
        <f>'TB-11'!I172</f>
        <v>0</v>
      </c>
      <c r="DF104" s="432">
        <f>'TB-11'!J172</f>
        <v>0</v>
      </c>
      <c r="DG104" s="412">
        <f t="shared" si="176"/>
        <v>0</v>
      </c>
      <c r="DH104" s="432">
        <f>'TB-11'!K172</f>
        <v>0</v>
      </c>
      <c r="DI104" s="432">
        <f>'TB-11'!L172</f>
        <v>0</v>
      </c>
      <c r="DJ104" s="410">
        <f t="shared" si="177"/>
        <v>0</v>
      </c>
      <c r="DK104" s="432">
        <f>'TB-11'!M172</f>
        <v>0</v>
      </c>
      <c r="DL104" s="432">
        <f>'TB-11'!N172</f>
        <v>0</v>
      </c>
      <c r="DM104" s="410">
        <f t="shared" si="178"/>
        <v>0</v>
      </c>
      <c r="DN104" s="432">
        <f>'TB-11'!O172</f>
        <v>0</v>
      </c>
      <c r="DO104" s="432">
        <f>'TB-11'!P172</f>
        <v>0</v>
      </c>
      <c r="DP104" s="410">
        <f t="shared" si="179"/>
        <v>0</v>
      </c>
      <c r="DQ104" s="432">
        <f>'TB-11'!Q172</f>
        <v>0</v>
      </c>
      <c r="DR104" s="432">
        <f>'TB-11'!R172</f>
        <v>0</v>
      </c>
      <c r="DS104" s="410">
        <f t="shared" si="180"/>
        <v>0</v>
      </c>
      <c r="DT104" s="432">
        <f>'TB-11'!S172</f>
        <v>0</v>
      </c>
      <c r="DU104" s="432">
        <f>'TB-11'!T172</f>
        <v>0</v>
      </c>
      <c r="DV104" s="410">
        <f t="shared" si="195"/>
        <v>0</v>
      </c>
      <c r="DW104" s="428">
        <f t="shared" si="196"/>
        <v>0</v>
      </c>
      <c r="DX104" s="428">
        <f t="shared" si="197"/>
        <v>0</v>
      </c>
      <c r="DY104" s="428">
        <f t="shared" si="198"/>
        <v>0</v>
      </c>
      <c r="DZ104" s="427" t="e">
        <f>+'TB-11'!D187</f>
        <v>#N/A</v>
      </c>
      <c r="EA104" s="409">
        <f>+'TB-11'!G187</f>
        <v>0</v>
      </c>
      <c r="EB104" s="409">
        <f>+'TB-11'!H187</f>
        <v>0</v>
      </c>
      <c r="EC104" s="409">
        <f>+'TB-11'!I187</f>
        <v>0</v>
      </c>
      <c r="ED104" s="409">
        <f>+'TB-11'!J187</f>
        <v>0</v>
      </c>
      <c r="EE104" s="428">
        <f t="shared" si="199"/>
        <v>0</v>
      </c>
      <c r="EF104" s="428">
        <f t="shared" si="200"/>
        <v>0</v>
      </c>
      <c r="EG104" s="219">
        <f t="shared" si="201"/>
        <v>0</v>
      </c>
      <c r="EH104" s="427" t="e">
        <f>+'TB-11'!D188</f>
        <v>#N/A</v>
      </c>
      <c r="EI104" s="409">
        <f>+'TB-11'!G188</f>
        <v>0</v>
      </c>
      <c r="EJ104" s="409">
        <f>+'TB-11'!H188</f>
        <v>0</v>
      </c>
      <c r="EK104" s="409">
        <f>+'TB-11'!I188</f>
        <v>0</v>
      </c>
      <c r="EL104" s="409">
        <f>+'TB-11'!J188</f>
        <v>0</v>
      </c>
      <c r="EM104" s="428">
        <f t="shared" si="202"/>
        <v>0</v>
      </c>
      <c r="EN104" s="428">
        <f t="shared" si="203"/>
        <v>0</v>
      </c>
      <c r="EO104" s="219">
        <f t="shared" si="204"/>
        <v>0</v>
      </c>
      <c r="EP104" s="427" t="e">
        <f>+'TB-11'!D189</f>
        <v>#N/A</v>
      </c>
      <c r="EQ104" s="409">
        <f>+'TB-11'!G189</f>
        <v>0</v>
      </c>
      <c r="ER104" s="409">
        <f>+'TB-11'!H189</f>
        <v>0</v>
      </c>
      <c r="ES104" s="409">
        <f>+'TB-11'!I189</f>
        <v>0</v>
      </c>
      <c r="ET104" s="409">
        <f>+'TB-11'!J189</f>
        <v>0</v>
      </c>
      <c r="EU104" s="428">
        <f t="shared" si="205"/>
        <v>0</v>
      </c>
      <c r="EV104" s="428">
        <f t="shared" si="206"/>
        <v>0</v>
      </c>
      <c r="EW104" s="219">
        <f t="shared" si="207"/>
        <v>0</v>
      </c>
      <c r="EX104" s="427" t="e">
        <f>+'TB-11'!D190</f>
        <v>#N/A</v>
      </c>
      <c r="EY104" s="409">
        <f>+'TB-11'!G190</f>
        <v>0</v>
      </c>
      <c r="EZ104" s="409">
        <f>+'TB-11'!H190</f>
        <v>0</v>
      </c>
      <c r="FA104" s="409">
        <f>+'TB-11'!I190</f>
        <v>0</v>
      </c>
      <c r="FB104" s="409">
        <f>+'TB-11'!J190</f>
        <v>0</v>
      </c>
      <c r="FC104" s="428">
        <f t="shared" si="208"/>
        <v>0</v>
      </c>
      <c r="FD104" s="428">
        <f t="shared" si="209"/>
        <v>0</v>
      </c>
      <c r="FE104" s="219">
        <f t="shared" si="210"/>
        <v>0</v>
      </c>
      <c r="FF104" s="427" t="e">
        <f>'TB-11'!D194</f>
        <v>#N/A</v>
      </c>
      <c r="FG104" s="546">
        <f>'TB-11'!G194</f>
        <v>0</v>
      </c>
      <c r="FH104" s="546">
        <f>'TB-11'!H194</f>
        <v>0</v>
      </c>
      <c r="FI104" s="546">
        <f>'TB-11'!I194</f>
        <v>0</v>
      </c>
      <c r="FJ104" s="546">
        <f>'TB-11'!J194</f>
        <v>0</v>
      </c>
      <c r="FK104" s="428">
        <f t="shared" si="211"/>
        <v>0</v>
      </c>
      <c r="FL104" s="428">
        <f t="shared" si="212"/>
        <v>0</v>
      </c>
      <c r="FM104" s="219">
        <f t="shared" si="213"/>
        <v>0</v>
      </c>
      <c r="FN104" s="427" t="e">
        <f>'TB-11'!D195</f>
        <v>#N/A</v>
      </c>
      <c r="FO104" s="546">
        <f>'TB-11'!G195</f>
        <v>0</v>
      </c>
      <c r="FP104" s="546">
        <f>'TB-11'!H195</f>
        <v>0</v>
      </c>
      <c r="FQ104" s="546">
        <f>'TB-11'!I195</f>
        <v>0</v>
      </c>
      <c r="FR104" s="546">
        <f>'TB-11'!J195</f>
        <v>0</v>
      </c>
      <c r="FS104" s="428">
        <f t="shared" si="214"/>
        <v>0</v>
      </c>
      <c r="FT104" s="428">
        <f t="shared" si="215"/>
        <v>0</v>
      </c>
      <c r="FU104" s="219">
        <f t="shared" si="216"/>
        <v>0</v>
      </c>
      <c r="FV104" s="427" t="e">
        <f>'TB-11'!D196</f>
        <v>#N/A</v>
      </c>
      <c r="FW104" s="546">
        <f>'TB-11'!G196</f>
        <v>0</v>
      </c>
      <c r="FX104" s="546">
        <f>'TB-11'!H196</f>
        <v>0</v>
      </c>
      <c r="FY104" s="546">
        <f>'TB-11'!I196</f>
        <v>0</v>
      </c>
      <c r="FZ104" s="546">
        <f>'TB-11'!J196</f>
        <v>0</v>
      </c>
      <c r="GA104" s="428">
        <f t="shared" si="217"/>
        <v>0</v>
      </c>
      <c r="GB104" s="428">
        <f t="shared" si="218"/>
        <v>0</v>
      </c>
      <c r="GC104" s="219">
        <f t="shared" si="219"/>
        <v>0</v>
      </c>
      <c r="GD104" s="427" t="e">
        <f>'TB-11'!D197</f>
        <v>#N/A</v>
      </c>
      <c r="GE104" s="546">
        <f>'TB-11'!G197</f>
        <v>0</v>
      </c>
      <c r="GF104" s="546">
        <f>'TB-11'!H197</f>
        <v>0</v>
      </c>
      <c r="GG104" s="546">
        <f>'TB-11'!I197</f>
        <v>0</v>
      </c>
      <c r="GH104" s="546">
        <f>'TB-11'!J197</f>
        <v>0</v>
      </c>
      <c r="GI104" s="428">
        <f t="shared" si="220"/>
        <v>0</v>
      </c>
      <c r="GJ104" s="428">
        <f t="shared" si="221"/>
        <v>0</v>
      </c>
      <c r="GK104" s="219">
        <f t="shared" si="222"/>
        <v>0</v>
      </c>
      <c r="GL104" s="432">
        <f>'TB-11'!B202</f>
        <v>0</v>
      </c>
      <c r="GM104" s="432">
        <f>'TB-11'!C202</f>
        <v>0</v>
      </c>
      <c r="GN104" s="432">
        <f>'TB-11'!D202</f>
        <v>0</v>
      </c>
      <c r="GO104" s="432">
        <f>'TB-11'!E202</f>
        <v>0</v>
      </c>
      <c r="GP104" s="432">
        <f>'TB-11'!F202</f>
        <v>0</v>
      </c>
      <c r="GQ104" s="432">
        <f>'TB-11'!G202</f>
        <v>0</v>
      </c>
      <c r="GR104" s="432">
        <f>'TB-11'!B178</f>
        <v>0</v>
      </c>
      <c r="GS104" s="432">
        <f>'TB-11'!D178</f>
        <v>0</v>
      </c>
      <c r="GT104" s="432" t="e">
        <f>'TB-11'!G178</f>
        <v>#N/A</v>
      </c>
      <c r="GU104" s="432" t="e">
        <f>'TB-11'!I178</f>
        <v>#N/A</v>
      </c>
      <c r="GV104" s="432">
        <f>'TB-11'!K178</f>
        <v>0</v>
      </c>
      <c r="GW104" s="432">
        <f>'TB-11'!M178</f>
        <v>0</v>
      </c>
      <c r="GX104" s="432" t="e">
        <f>'TB-11'!P178</f>
        <v>#N/A</v>
      </c>
      <c r="GY104" s="432" t="e">
        <f>'TB-11'!R178</f>
        <v>#N/A</v>
      </c>
      <c r="GZ104" s="432">
        <f>'TB-11'!T178</f>
        <v>0</v>
      </c>
      <c r="HA104" s="432">
        <f>'TB-11'!V178</f>
        <v>0</v>
      </c>
      <c r="HB104" s="547" t="e">
        <f>'TB-11'!M145</f>
        <v>#N/A</v>
      </c>
      <c r="HC104" s="241"/>
    </row>
    <row r="105" spans="1:256" s="194" customFormat="1" x14ac:dyDescent="0.25">
      <c r="A105" s="194">
        <v>4</v>
      </c>
      <c r="B105" s="166">
        <f>+Menu!$D$6</f>
        <v>0</v>
      </c>
      <c r="C105" s="214" t="str">
        <f>+Menu!$B12</f>
        <v/>
      </c>
      <c r="D105" s="215"/>
      <c r="E105" s="427" t="e">
        <f>'TB-11'!D236</f>
        <v>#N/A</v>
      </c>
      <c r="F105" s="431">
        <f>'TB-11'!G236</f>
        <v>0</v>
      </c>
      <c r="G105" s="431">
        <f>'TB-11'!H236</f>
        <v>0</v>
      </c>
      <c r="H105" s="412">
        <f t="shared" si="223"/>
        <v>0</v>
      </c>
      <c r="I105" s="431">
        <f>'TB-11'!I236</f>
        <v>0</v>
      </c>
      <c r="J105" s="431">
        <f>'TB-11'!J236</f>
        <v>0</v>
      </c>
      <c r="K105" s="412">
        <f t="shared" si="224"/>
        <v>0</v>
      </c>
      <c r="L105" s="431">
        <f>'TB-11'!K236</f>
        <v>0</v>
      </c>
      <c r="M105" s="431">
        <f>'TB-11'!L236</f>
        <v>0</v>
      </c>
      <c r="N105" s="410">
        <f t="shared" si="151"/>
        <v>0</v>
      </c>
      <c r="O105" s="431">
        <f>'TB-11'!M236</f>
        <v>0</v>
      </c>
      <c r="P105" s="431">
        <f>'TB-11'!N236</f>
        <v>0</v>
      </c>
      <c r="Q105" s="410">
        <f t="shared" si="152"/>
        <v>0</v>
      </c>
      <c r="R105" s="431">
        <f>'TB-11'!O236</f>
        <v>0</v>
      </c>
      <c r="S105" s="431">
        <f>'TB-11'!P236</f>
        <v>0</v>
      </c>
      <c r="T105" s="410">
        <f t="shared" si="153"/>
        <v>0</v>
      </c>
      <c r="U105" s="431">
        <f>'TB-11'!Q236</f>
        <v>0</v>
      </c>
      <c r="V105" s="431">
        <f>'TB-11'!R236</f>
        <v>0</v>
      </c>
      <c r="W105" s="410">
        <f t="shared" si="154"/>
        <v>0</v>
      </c>
      <c r="X105" s="431">
        <f>'TB-11'!S236</f>
        <v>0</v>
      </c>
      <c r="Y105" s="431">
        <f>'TB-11'!T236</f>
        <v>0</v>
      </c>
      <c r="Z105" s="410">
        <f t="shared" si="155"/>
        <v>0</v>
      </c>
      <c r="AA105" s="428">
        <f t="shared" si="181"/>
        <v>0</v>
      </c>
      <c r="AB105" s="428">
        <f t="shared" si="182"/>
        <v>0</v>
      </c>
      <c r="AC105" s="219">
        <f t="shared" si="183"/>
        <v>0</v>
      </c>
      <c r="AD105" s="429" t="e">
        <f>'TB-11'!D237</f>
        <v>#N/A</v>
      </c>
      <c r="AE105" s="432">
        <f>'TB-11'!G237</f>
        <v>0</v>
      </c>
      <c r="AF105" s="432">
        <f>'TB-11'!H237</f>
        <v>0</v>
      </c>
      <c r="AG105" s="412">
        <f t="shared" si="156"/>
        <v>0</v>
      </c>
      <c r="AH105" s="432">
        <f>'TB-11'!I237</f>
        <v>0</v>
      </c>
      <c r="AI105" s="432">
        <f>'TB-11'!J237</f>
        <v>0</v>
      </c>
      <c r="AJ105" s="412">
        <f t="shared" si="157"/>
        <v>0</v>
      </c>
      <c r="AK105" s="432">
        <f>'TB-11'!K237</f>
        <v>0</v>
      </c>
      <c r="AL105" s="432">
        <f>'TB-11'!L237</f>
        <v>0</v>
      </c>
      <c r="AM105" s="410">
        <f t="shared" si="158"/>
        <v>0</v>
      </c>
      <c r="AN105" s="432">
        <f>'TB-11'!M237</f>
        <v>0</v>
      </c>
      <c r="AO105" s="432">
        <f>'TB-11'!N237</f>
        <v>0</v>
      </c>
      <c r="AP105" s="410">
        <f t="shared" si="159"/>
        <v>0</v>
      </c>
      <c r="AQ105" s="432">
        <f>'TB-11'!O237</f>
        <v>0</v>
      </c>
      <c r="AR105" s="432">
        <f>'TB-11'!P237</f>
        <v>0</v>
      </c>
      <c r="AS105" s="410">
        <f t="shared" si="160"/>
        <v>0</v>
      </c>
      <c r="AT105" s="432">
        <f>'TB-11'!Q237</f>
        <v>0</v>
      </c>
      <c r="AU105" s="432">
        <f>'TB-11'!R237</f>
        <v>0</v>
      </c>
      <c r="AV105" s="410">
        <f t="shared" si="161"/>
        <v>0</v>
      </c>
      <c r="AW105" s="432">
        <f>'TB-11'!S237</f>
        <v>0</v>
      </c>
      <c r="AX105" s="432">
        <f>'TB-11'!T237</f>
        <v>0</v>
      </c>
      <c r="AY105" s="410">
        <f t="shared" si="162"/>
        <v>0</v>
      </c>
      <c r="AZ105" s="428">
        <f t="shared" si="184"/>
        <v>0</v>
      </c>
      <c r="BA105" s="428">
        <f t="shared" si="185"/>
        <v>0</v>
      </c>
      <c r="BB105" s="428">
        <f t="shared" si="186"/>
        <v>0</v>
      </c>
      <c r="BC105" s="429" t="e">
        <f>'TB-11'!D238</f>
        <v>#N/A</v>
      </c>
      <c r="BD105" s="432">
        <f>'TB-11'!G238</f>
        <v>0</v>
      </c>
      <c r="BE105" s="432">
        <f>'TB-11'!H238</f>
        <v>0</v>
      </c>
      <c r="BF105" s="412">
        <f t="shared" si="163"/>
        <v>0</v>
      </c>
      <c r="BG105" s="432">
        <f>'TB-11'!I238</f>
        <v>0</v>
      </c>
      <c r="BH105" s="432">
        <f>'TB-11'!J238</f>
        <v>0</v>
      </c>
      <c r="BI105" s="412">
        <f t="shared" si="164"/>
        <v>0</v>
      </c>
      <c r="BJ105" s="432">
        <f>'TB-11'!K238</f>
        <v>0</v>
      </c>
      <c r="BK105" s="432">
        <f>'TB-11'!L238</f>
        <v>0</v>
      </c>
      <c r="BL105" s="410">
        <f t="shared" si="165"/>
        <v>0</v>
      </c>
      <c r="BM105" s="432">
        <f>'TB-11'!M238</f>
        <v>0</v>
      </c>
      <c r="BN105" s="432">
        <f>'TB-11'!N238</f>
        <v>0</v>
      </c>
      <c r="BO105" s="410">
        <f t="shared" si="166"/>
        <v>0</v>
      </c>
      <c r="BP105" s="432">
        <f>'TB-11'!O238</f>
        <v>0</v>
      </c>
      <c r="BQ105" s="432">
        <f>'TB-11'!P238</f>
        <v>0</v>
      </c>
      <c r="BR105" s="410">
        <f t="shared" si="167"/>
        <v>0</v>
      </c>
      <c r="BS105" s="432">
        <f>'TB-11'!Q238</f>
        <v>0</v>
      </c>
      <c r="BT105" s="432">
        <f>'TB-11'!R238</f>
        <v>0</v>
      </c>
      <c r="BU105" s="410">
        <f t="shared" si="168"/>
        <v>0</v>
      </c>
      <c r="BV105" s="432">
        <f>'TB-11'!S238</f>
        <v>0</v>
      </c>
      <c r="BW105" s="432">
        <f>'TB-11'!T238</f>
        <v>0</v>
      </c>
      <c r="BX105" s="410">
        <f t="shared" si="187"/>
        <v>0</v>
      </c>
      <c r="BY105" s="428">
        <f t="shared" si="188"/>
        <v>0</v>
      </c>
      <c r="BZ105" s="428">
        <f t="shared" si="189"/>
        <v>0</v>
      </c>
      <c r="CA105" s="428">
        <f t="shared" si="190"/>
        <v>0</v>
      </c>
      <c r="CB105" s="429" t="e">
        <f>'TB-11'!D239</f>
        <v>#N/A</v>
      </c>
      <c r="CC105" s="432">
        <f>'TB-11'!G239</f>
        <v>0</v>
      </c>
      <c r="CD105" s="432">
        <f>'TB-11'!H239</f>
        <v>0</v>
      </c>
      <c r="CE105" s="412">
        <f t="shared" si="169"/>
        <v>0</v>
      </c>
      <c r="CF105" s="432">
        <f>'TB-11'!I239</f>
        <v>0</v>
      </c>
      <c r="CG105" s="432">
        <f>'TB-11'!J239</f>
        <v>0</v>
      </c>
      <c r="CH105" s="412">
        <f t="shared" si="170"/>
        <v>0</v>
      </c>
      <c r="CI105" s="432">
        <f>'TB-11'!K239</f>
        <v>0</v>
      </c>
      <c r="CJ105" s="432">
        <f>'TB-11'!L239</f>
        <v>0</v>
      </c>
      <c r="CK105" s="410">
        <f t="shared" si="171"/>
        <v>0</v>
      </c>
      <c r="CL105" s="432">
        <f>'TB-11'!M239</f>
        <v>0</v>
      </c>
      <c r="CM105" s="432">
        <f>'TB-11'!N239</f>
        <v>0</v>
      </c>
      <c r="CN105" s="410">
        <f t="shared" si="172"/>
        <v>0</v>
      </c>
      <c r="CO105" s="432">
        <f>'TB-11'!O239</f>
        <v>0</v>
      </c>
      <c r="CP105" s="432">
        <f>'TB-11'!P239</f>
        <v>0</v>
      </c>
      <c r="CQ105" s="410">
        <f t="shared" si="173"/>
        <v>0</v>
      </c>
      <c r="CR105" s="432">
        <f>'TB-11'!Q239</f>
        <v>0</v>
      </c>
      <c r="CS105" s="432">
        <f>'TB-11'!R239</f>
        <v>0</v>
      </c>
      <c r="CT105" s="410">
        <f t="shared" si="174"/>
        <v>0</v>
      </c>
      <c r="CU105" s="432">
        <f>'TB-11'!S239</f>
        <v>0</v>
      </c>
      <c r="CV105" s="432">
        <f>'TB-11'!T239</f>
        <v>0</v>
      </c>
      <c r="CW105" s="410">
        <f t="shared" si="191"/>
        <v>0</v>
      </c>
      <c r="CX105" s="428">
        <f t="shared" si="192"/>
        <v>0</v>
      </c>
      <c r="CY105" s="428">
        <f t="shared" si="193"/>
        <v>0</v>
      </c>
      <c r="CZ105" s="428">
        <f t="shared" si="194"/>
        <v>0</v>
      </c>
      <c r="DA105" s="429" t="e">
        <f>'TB-11'!D240</f>
        <v>#N/A</v>
      </c>
      <c r="DB105" s="432">
        <f>'TB-11'!G240</f>
        <v>0</v>
      </c>
      <c r="DC105" s="432">
        <f>'TB-11'!H240</f>
        <v>0</v>
      </c>
      <c r="DD105" s="412">
        <f t="shared" si="175"/>
        <v>0</v>
      </c>
      <c r="DE105" s="432">
        <f>'TB-11'!I240</f>
        <v>0</v>
      </c>
      <c r="DF105" s="432">
        <f>'TB-11'!J240</f>
        <v>0</v>
      </c>
      <c r="DG105" s="412">
        <f t="shared" si="176"/>
        <v>0</v>
      </c>
      <c r="DH105" s="432">
        <f>'TB-11'!K240</f>
        <v>0</v>
      </c>
      <c r="DI105" s="432">
        <f>'TB-11'!L240</f>
        <v>0</v>
      </c>
      <c r="DJ105" s="410">
        <f t="shared" si="177"/>
        <v>0</v>
      </c>
      <c r="DK105" s="432">
        <f>'TB-11'!M240</f>
        <v>0</v>
      </c>
      <c r="DL105" s="432">
        <f>'TB-11'!N240</f>
        <v>0</v>
      </c>
      <c r="DM105" s="410">
        <f t="shared" si="178"/>
        <v>0</v>
      </c>
      <c r="DN105" s="432">
        <f>'TB-11'!O240</f>
        <v>0</v>
      </c>
      <c r="DO105" s="432">
        <f>'TB-11'!P240</f>
        <v>0</v>
      </c>
      <c r="DP105" s="410">
        <f t="shared" si="179"/>
        <v>0</v>
      </c>
      <c r="DQ105" s="432">
        <f>'TB-11'!Q240</f>
        <v>0</v>
      </c>
      <c r="DR105" s="432">
        <f>'TB-11'!R240</f>
        <v>0</v>
      </c>
      <c r="DS105" s="410">
        <f t="shared" si="180"/>
        <v>0</v>
      </c>
      <c r="DT105" s="432">
        <f>'TB-11'!S240</f>
        <v>0</v>
      </c>
      <c r="DU105" s="432">
        <f>'TB-11'!T240</f>
        <v>0</v>
      </c>
      <c r="DV105" s="410">
        <f t="shared" si="195"/>
        <v>0</v>
      </c>
      <c r="DW105" s="428">
        <f t="shared" si="196"/>
        <v>0</v>
      </c>
      <c r="DX105" s="428">
        <f t="shared" si="197"/>
        <v>0</v>
      </c>
      <c r="DY105" s="428">
        <f t="shared" si="198"/>
        <v>0</v>
      </c>
      <c r="DZ105" s="427" t="e">
        <f>+'TB-11'!D255</f>
        <v>#N/A</v>
      </c>
      <c r="EA105" s="409">
        <f>+'TB-11'!G255</f>
        <v>0</v>
      </c>
      <c r="EB105" s="409">
        <f>+'TB-11'!H255</f>
        <v>0</v>
      </c>
      <c r="EC105" s="409">
        <f>+'TB-11'!I255</f>
        <v>0</v>
      </c>
      <c r="ED105" s="409">
        <f>+'TB-11'!J255</f>
        <v>0</v>
      </c>
      <c r="EE105" s="428">
        <f t="shared" si="199"/>
        <v>0</v>
      </c>
      <c r="EF105" s="428">
        <f t="shared" si="200"/>
        <v>0</v>
      </c>
      <c r="EG105" s="219">
        <f t="shared" si="201"/>
        <v>0</v>
      </c>
      <c r="EH105" s="427" t="e">
        <f>+'TB-11'!D256</f>
        <v>#N/A</v>
      </c>
      <c r="EI105" s="409">
        <f>+'TB-11'!G256</f>
        <v>0</v>
      </c>
      <c r="EJ105" s="409">
        <f>+'TB-11'!H256</f>
        <v>0</v>
      </c>
      <c r="EK105" s="409">
        <f>+'TB-11'!I256</f>
        <v>0</v>
      </c>
      <c r="EL105" s="409">
        <f>+'TB-11'!J256</f>
        <v>0</v>
      </c>
      <c r="EM105" s="428">
        <f t="shared" si="202"/>
        <v>0</v>
      </c>
      <c r="EN105" s="428">
        <f t="shared" si="203"/>
        <v>0</v>
      </c>
      <c r="EO105" s="219">
        <f t="shared" si="204"/>
        <v>0</v>
      </c>
      <c r="EP105" s="427" t="e">
        <f>+'TB-11'!D257</f>
        <v>#N/A</v>
      </c>
      <c r="EQ105" s="409">
        <f>+'TB-11'!G257</f>
        <v>0</v>
      </c>
      <c r="ER105" s="409">
        <f>+'TB-11'!H257</f>
        <v>0</v>
      </c>
      <c r="ES105" s="409">
        <f>+'TB-11'!I257</f>
        <v>0</v>
      </c>
      <c r="ET105" s="409">
        <f>+'TB-11'!J257</f>
        <v>0</v>
      </c>
      <c r="EU105" s="428">
        <f t="shared" si="205"/>
        <v>0</v>
      </c>
      <c r="EV105" s="428">
        <f t="shared" si="206"/>
        <v>0</v>
      </c>
      <c r="EW105" s="219">
        <f t="shared" si="207"/>
        <v>0</v>
      </c>
      <c r="EX105" s="427" t="e">
        <f>+'TB-11'!D258</f>
        <v>#N/A</v>
      </c>
      <c r="EY105" s="409">
        <f>+'TB-11'!G258</f>
        <v>0</v>
      </c>
      <c r="EZ105" s="409">
        <f>+'TB-11'!H258</f>
        <v>0</v>
      </c>
      <c r="FA105" s="409">
        <f>+'TB-11'!I258</f>
        <v>0</v>
      </c>
      <c r="FB105" s="409">
        <f>+'TB-11'!J258</f>
        <v>0</v>
      </c>
      <c r="FC105" s="428">
        <f t="shared" si="208"/>
        <v>0</v>
      </c>
      <c r="FD105" s="428">
        <f t="shared" si="209"/>
        <v>0</v>
      </c>
      <c r="FE105" s="219">
        <f t="shared" si="210"/>
        <v>0</v>
      </c>
      <c r="FF105" s="427" t="e">
        <f>'TB-11'!D262</f>
        <v>#N/A</v>
      </c>
      <c r="FG105" s="546">
        <f>'TB-11'!G262</f>
        <v>0</v>
      </c>
      <c r="FH105" s="546">
        <f>'TB-11'!H262</f>
        <v>0</v>
      </c>
      <c r="FI105" s="546">
        <f>'TB-11'!I262</f>
        <v>0</v>
      </c>
      <c r="FJ105" s="546">
        <f>'TB-11'!J262</f>
        <v>0</v>
      </c>
      <c r="FK105" s="428">
        <f t="shared" si="211"/>
        <v>0</v>
      </c>
      <c r="FL105" s="428">
        <f t="shared" si="212"/>
        <v>0</v>
      </c>
      <c r="FM105" s="219">
        <f t="shared" si="213"/>
        <v>0</v>
      </c>
      <c r="FN105" s="427" t="e">
        <f>'TB-11'!D263</f>
        <v>#N/A</v>
      </c>
      <c r="FO105" s="546">
        <f>'TB-11'!G263</f>
        <v>0</v>
      </c>
      <c r="FP105" s="546">
        <f>'TB-11'!H263</f>
        <v>0</v>
      </c>
      <c r="FQ105" s="546">
        <f>'TB-11'!I263</f>
        <v>0</v>
      </c>
      <c r="FR105" s="546">
        <f>'TB-11'!J263</f>
        <v>0</v>
      </c>
      <c r="FS105" s="428">
        <f t="shared" si="214"/>
        <v>0</v>
      </c>
      <c r="FT105" s="428">
        <f t="shared" si="215"/>
        <v>0</v>
      </c>
      <c r="FU105" s="219">
        <f t="shared" si="216"/>
        <v>0</v>
      </c>
      <c r="FV105" s="427" t="e">
        <f>'TB-11'!D264</f>
        <v>#N/A</v>
      </c>
      <c r="FW105" s="546">
        <f>'TB-11'!G264</f>
        <v>0</v>
      </c>
      <c r="FX105" s="546">
        <f>'TB-11'!H264</f>
        <v>0</v>
      </c>
      <c r="FY105" s="546">
        <f>'TB-11'!I264</f>
        <v>0</v>
      </c>
      <c r="FZ105" s="546">
        <f>'TB-11'!J264</f>
        <v>0</v>
      </c>
      <c r="GA105" s="428">
        <f t="shared" si="217"/>
        <v>0</v>
      </c>
      <c r="GB105" s="428">
        <f t="shared" si="218"/>
        <v>0</v>
      </c>
      <c r="GC105" s="219">
        <f t="shared" si="219"/>
        <v>0</v>
      </c>
      <c r="GD105" s="427" t="e">
        <f>'TB-11'!D265</f>
        <v>#N/A</v>
      </c>
      <c r="GE105" s="546">
        <f>'TB-11'!G265</f>
        <v>0</v>
      </c>
      <c r="GF105" s="546">
        <f>'TB-11'!H265</f>
        <v>0</v>
      </c>
      <c r="GG105" s="546">
        <f>'TB-11'!I265</f>
        <v>0</v>
      </c>
      <c r="GH105" s="546">
        <f>'TB-11'!J265</f>
        <v>0</v>
      </c>
      <c r="GI105" s="428">
        <f t="shared" si="220"/>
        <v>0</v>
      </c>
      <c r="GJ105" s="428">
        <f t="shared" si="221"/>
        <v>0</v>
      </c>
      <c r="GK105" s="219">
        <f t="shared" si="222"/>
        <v>0</v>
      </c>
      <c r="GL105" s="432">
        <f>'TB-11'!B270</f>
        <v>0</v>
      </c>
      <c r="GM105" s="432">
        <f>'TB-11'!C270</f>
        <v>0</v>
      </c>
      <c r="GN105" s="432">
        <f>'TB-11'!D270</f>
        <v>0</v>
      </c>
      <c r="GO105" s="432">
        <f>'TB-11'!E270</f>
        <v>0</v>
      </c>
      <c r="GP105" s="432">
        <f>'TB-11'!F270</f>
        <v>0</v>
      </c>
      <c r="GQ105" s="432">
        <f>'TB-11'!G270</f>
        <v>0</v>
      </c>
      <c r="GR105" s="432">
        <f>'TB-11'!B246</f>
        <v>0</v>
      </c>
      <c r="GS105" s="432">
        <f>'TB-11'!D246</f>
        <v>0</v>
      </c>
      <c r="GT105" s="432" t="e">
        <f>'TB-11'!G246</f>
        <v>#N/A</v>
      </c>
      <c r="GU105" s="432" t="e">
        <f>'TB-11'!I246</f>
        <v>#N/A</v>
      </c>
      <c r="GV105" s="432">
        <f>'TB-11'!K246</f>
        <v>0</v>
      </c>
      <c r="GW105" s="432">
        <f>'TB-11'!M246</f>
        <v>0</v>
      </c>
      <c r="GX105" s="432" t="e">
        <f>'TB-11'!P246</f>
        <v>#N/A</v>
      </c>
      <c r="GY105" s="432" t="e">
        <f>'TB-11'!R246</f>
        <v>#N/A</v>
      </c>
      <c r="GZ105" s="432">
        <f>'TB-11'!T246</f>
        <v>0</v>
      </c>
      <c r="HA105" s="432">
        <f>'TB-11'!V246</f>
        <v>0</v>
      </c>
      <c r="HB105" s="547" t="e">
        <f>'TB-11'!M213</f>
        <v>#N/A</v>
      </c>
      <c r="HC105" s="241"/>
    </row>
    <row r="106" spans="1:256" s="194" customFormat="1" x14ac:dyDescent="0.25">
      <c r="A106" s="194">
        <v>5</v>
      </c>
      <c r="B106" s="166">
        <f>+Menu!$D$6</f>
        <v>0</v>
      </c>
      <c r="C106" s="214" t="str">
        <f>+Menu!$B13</f>
        <v/>
      </c>
      <c r="D106" s="215"/>
      <c r="E106" s="427" t="e">
        <f>'TB-11'!D304</f>
        <v>#N/A</v>
      </c>
      <c r="F106" s="431">
        <f>'TB-11'!G304</f>
        <v>0</v>
      </c>
      <c r="G106" s="431">
        <f>'TB-11'!H304</f>
        <v>0</v>
      </c>
      <c r="H106" s="412">
        <f t="shared" si="223"/>
        <v>0</v>
      </c>
      <c r="I106" s="431">
        <f>'TB-11'!I304</f>
        <v>0</v>
      </c>
      <c r="J106" s="431">
        <f>'TB-11'!J304</f>
        <v>0</v>
      </c>
      <c r="K106" s="412">
        <f t="shared" si="224"/>
        <v>0</v>
      </c>
      <c r="L106" s="431">
        <f>'TB-11'!K304</f>
        <v>0</v>
      </c>
      <c r="M106" s="431">
        <f>'TB-11'!L304</f>
        <v>0</v>
      </c>
      <c r="N106" s="410">
        <f t="shared" si="151"/>
        <v>0</v>
      </c>
      <c r="O106" s="431">
        <f>'TB-11'!M304</f>
        <v>0</v>
      </c>
      <c r="P106" s="431">
        <f>'TB-11'!N304</f>
        <v>0</v>
      </c>
      <c r="Q106" s="410">
        <f t="shared" si="152"/>
        <v>0</v>
      </c>
      <c r="R106" s="431">
        <f>'TB-11'!O304</f>
        <v>0</v>
      </c>
      <c r="S106" s="431">
        <f>'TB-11'!P304</f>
        <v>0</v>
      </c>
      <c r="T106" s="410">
        <f t="shared" si="153"/>
        <v>0</v>
      </c>
      <c r="U106" s="431">
        <f>'TB-11'!Q304</f>
        <v>0</v>
      </c>
      <c r="V106" s="431">
        <f>'TB-11'!R304</f>
        <v>0</v>
      </c>
      <c r="W106" s="410">
        <f t="shared" si="154"/>
        <v>0</v>
      </c>
      <c r="X106" s="431">
        <f>'TB-11'!S304</f>
        <v>0</v>
      </c>
      <c r="Y106" s="431">
        <f>'TB-11'!T304</f>
        <v>0</v>
      </c>
      <c r="Z106" s="410">
        <f t="shared" si="155"/>
        <v>0</v>
      </c>
      <c r="AA106" s="428">
        <f t="shared" si="181"/>
        <v>0</v>
      </c>
      <c r="AB106" s="428">
        <f t="shared" si="182"/>
        <v>0</v>
      </c>
      <c r="AC106" s="219">
        <f t="shared" si="183"/>
        <v>0</v>
      </c>
      <c r="AD106" s="429" t="e">
        <f>'TB-11'!D305</f>
        <v>#N/A</v>
      </c>
      <c r="AE106" s="432">
        <f>'TB-11'!G305</f>
        <v>0</v>
      </c>
      <c r="AF106" s="432">
        <f>'TB-11'!H305</f>
        <v>0</v>
      </c>
      <c r="AG106" s="412">
        <f t="shared" si="156"/>
        <v>0</v>
      </c>
      <c r="AH106" s="432">
        <f>'TB-11'!I305</f>
        <v>0</v>
      </c>
      <c r="AI106" s="432">
        <f>'TB-11'!J305</f>
        <v>0</v>
      </c>
      <c r="AJ106" s="412">
        <f t="shared" si="157"/>
        <v>0</v>
      </c>
      <c r="AK106" s="432">
        <f>'TB-11'!K305</f>
        <v>0</v>
      </c>
      <c r="AL106" s="432">
        <f>'TB-11'!L305</f>
        <v>0</v>
      </c>
      <c r="AM106" s="410">
        <f t="shared" si="158"/>
        <v>0</v>
      </c>
      <c r="AN106" s="432">
        <f>'TB-11'!M305</f>
        <v>0</v>
      </c>
      <c r="AO106" s="432">
        <f>'TB-11'!N305</f>
        <v>0</v>
      </c>
      <c r="AP106" s="410">
        <f t="shared" si="159"/>
        <v>0</v>
      </c>
      <c r="AQ106" s="432">
        <f>'TB-11'!O305</f>
        <v>0</v>
      </c>
      <c r="AR106" s="432">
        <f>'TB-11'!P305</f>
        <v>0</v>
      </c>
      <c r="AS106" s="410">
        <f t="shared" si="160"/>
        <v>0</v>
      </c>
      <c r="AT106" s="432">
        <f>'TB-11'!Q305</f>
        <v>0</v>
      </c>
      <c r="AU106" s="432">
        <f>'TB-11'!R305</f>
        <v>0</v>
      </c>
      <c r="AV106" s="410">
        <f t="shared" si="161"/>
        <v>0</v>
      </c>
      <c r="AW106" s="432">
        <f>'TB-11'!S305</f>
        <v>0</v>
      </c>
      <c r="AX106" s="432">
        <f>'TB-11'!T305</f>
        <v>0</v>
      </c>
      <c r="AY106" s="410">
        <f t="shared" si="162"/>
        <v>0</v>
      </c>
      <c r="AZ106" s="428">
        <f t="shared" si="184"/>
        <v>0</v>
      </c>
      <c r="BA106" s="428">
        <f t="shared" si="185"/>
        <v>0</v>
      </c>
      <c r="BB106" s="428">
        <f t="shared" si="186"/>
        <v>0</v>
      </c>
      <c r="BC106" s="429" t="e">
        <f>'TB-11'!D306</f>
        <v>#N/A</v>
      </c>
      <c r="BD106" s="432">
        <f>'TB-11'!G306</f>
        <v>0</v>
      </c>
      <c r="BE106" s="432">
        <f>'TB-11'!H306</f>
        <v>0</v>
      </c>
      <c r="BF106" s="412">
        <f t="shared" si="163"/>
        <v>0</v>
      </c>
      <c r="BG106" s="432">
        <f>'TB-11'!I306</f>
        <v>0</v>
      </c>
      <c r="BH106" s="432">
        <f>'TB-11'!J306</f>
        <v>0</v>
      </c>
      <c r="BI106" s="412">
        <f t="shared" si="164"/>
        <v>0</v>
      </c>
      <c r="BJ106" s="432">
        <f>'TB-11'!K306</f>
        <v>0</v>
      </c>
      <c r="BK106" s="432">
        <f>'TB-11'!L306</f>
        <v>0</v>
      </c>
      <c r="BL106" s="410">
        <f t="shared" si="165"/>
        <v>0</v>
      </c>
      <c r="BM106" s="432">
        <f>'TB-11'!M306</f>
        <v>0</v>
      </c>
      <c r="BN106" s="432">
        <f>'TB-11'!N306</f>
        <v>0</v>
      </c>
      <c r="BO106" s="410">
        <f t="shared" si="166"/>
        <v>0</v>
      </c>
      <c r="BP106" s="432">
        <f>'TB-11'!O306</f>
        <v>0</v>
      </c>
      <c r="BQ106" s="432">
        <f>'TB-11'!P306</f>
        <v>0</v>
      </c>
      <c r="BR106" s="410">
        <f t="shared" si="167"/>
        <v>0</v>
      </c>
      <c r="BS106" s="432">
        <f>'TB-11'!Q306</f>
        <v>0</v>
      </c>
      <c r="BT106" s="432">
        <f>'TB-11'!R306</f>
        <v>0</v>
      </c>
      <c r="BU106" s="410">
        <f t="shared" si="168"/>
        <v>0</v>
      </c>
      <c r="BV106" s="432">
        <f>'TB-11'!S306</f>
        <v>0</v>
      </c>
      <c r="BW106" s="432">
        <f>'TB-11'!T306</f>
        <v>0</v>
      </c>
      <c r="BX106" s="410">
        <f t="shared" si="187"/>
        <v>0</v>
      </c>
      <c r="BY106" s="428">
        <f t="shared" si="188"/>
        <v>0</v>
      </c>
      <c r="BZ106" s="428">
        <f t="shared" si="189"/>
        <v>0</v>
      </c>
      <c r="CA106" s="428">
        <f t="shared" si="190"/>
        <v>0</v>
      </c>
      <c r="CB106" s="429" t="e">
        <f>'TB-11'!D307</f>
        <v>#N/A</v>
      </c>
      <c r="CC106" s="432">
        <f>'TB-11'!G307</f>
        <v>0</v>
      </c>
      <c r="CD106" s="432">
        <f>'TB-11'!H307</f>
        <v>0</v>
      </c>
      <c r="CE106" s="412">
        <f t="shared" si="169"/>
        <v>0</v>
      </c>
      <c r="CF106" s="432">
        <f>'TB-11'!I307</f>
        <v>0</v>
      </c>
      <c r="CG106" s="432">
        <f>'TB-11'!J307</f>
        <v>0</v>
      </c>
      <c r="CH106" s="412">
        <f t="shared" si="170"/>
        <v>0</v>
      </c>
      <c r="CI106" s="432">
        <f>'TB-11'!K307</f>
        <v>0</v>
      </c>
      <c r="CJ106" s="432">
        <f>'TB-11'!L307</f>
        <v>0</v>
      </c>
      <c r="CK106" s="410">
        <f t="shared" si="171"/>
        <v>0</v>
      </c>
      <c r="CL106" s="432">
        <f>'TB-11'!M307</f>
        <v>0</v>
      </c>
      <c r="CM106" s="432">
        <f>'TB-11'!N307</f>
        <v>0</v>
      </c>
      <c r="CN106" s="410">
        <f t="shared" si="172"/>
        <v>0</v>
      </c>
      <c r="CO106" s="432">
        <f>'TB-11'!O307</f>
        <v>0</v>
      </c>
      <c r="CP106" s="432">
        <f>'TB-11'!P307</f>
        <v>0</v>
      </c>
      <c r="CQ106" s="410">
        <f t="shared" si="173"/>
        <v>0</v>
      </c>
      <c r="CR106" s="432">
        <f>'TB-11'!Q307</f>
        <v>0</v>
      </c>
      <c r="CS106" s="432">
        <f>'TB-11'!R307</f>
        <v>0</v>
      </c>
      <c r="CT106" s="410">
        <f t="shared" si="174"/>
        <v>0</v>
      </c>
      <c r="CU106" s="432">
        <f>'TB-11'!S307</f>
        <v>0</v>
      </c>
      <c r="CV106" s="432">
        <f>'TB-11'!T307</f>
        <v>0</v>
      </c>
      <c r="CW106" s="410">
        <f t="shared" si="191"/>
        <v>0</v>
      </c>
      <c r="CX106" s="428">
        <f t="shared" si="192"/>
        <v>0</v>
      </c>
      <c r="CY106" s="428">
        <f t="shared" si="193"/>
        <v>0</v>
      </c>
      <c r="CZ106" s="428">
        <f t="shared" si="194"/>
        <v>0</v>
      </c>
      <c r="DA106" s="429" t="e">
        <f>'TB-11'!D308</f>
        <v>#N/A</v>
      </c>
      <c r="DB106" s="432">
        <f>'TB-11'!G308</f>
        <v>0</v>
      </c>
      <c r="DC106" s="432">
        <f>'TB-11'!H308</f>
        <v>0</v>
      </c>
      <c r="DD106" s="412">
        <f t="shared" si="175"/>
        <v>0</v>
      </c>
      <c r="DE106" s="432">
        <f>'TB-11'!I308</f>
        <v>0</v>
      </c>
      <c r="DF106" s="432">
        <f>'TB-11'!J308</f>
        <v>0</v>
      </c>
      <c r="DG106" s="412">
        <f t="shared" si="176"/>
        <v>0</v>
      </c>
      <c r="DH106" s="432">
        <f>'TB-11'!K308</f>
        <v>0</v>
      </c>
      <c r="DI106" s="432">
        <f>'TB-11'!L308</f>
        <v>0</v>
      </c>
      <c r="DJ106" s="410">
        <f t="shared" si="177"/>
        <v>0</v>
      </c>
      <c r="DK106" s="432">
        <f>'TB-11'!M308</f>
        <v>0</v>
      </c>
      <c r="DL106" s="432">
        <f>'TB-11'!N308</f>
        <v>0</v>
      </c>
      <c r="DM106" s="410">
        <f t="shared" si="178"/>
        <v>0</v>
      </c>
      <c r="DN106" s="432">
        <f>'TB-11'!O308</f>
        <v>0</v>
      </c>
      <c r="DO106" s="432">
        <f>'TB-11'!P308</f>
        <v>0</v>
      </c>
      <c r="DP106" s="410">
        <f t="shared" si="179"/>
        <v>0</v>
      </c>
      <c r="DQ106" s="432">
        <f>'TB-11'!Q308</f>
        <v>0</v>
      </c>
      <c r="DR106" s="432">
        <f>'TB-11'!R308</f>
        <v>0</v>
      </c>
      <c r="DS106" s="410">
        <f t="shared" si="180"/>
        <v>0</v>
      </c>
      <c r="DT106" s="432">
        <f>'TB-11'!S308</f>
        <v>0</v>
      </c>
      <c r="DU106" s="432">
        <f>'TB-11'!T308</f>
        <v>0</v>
      </c>
      <c r="DV106" s="410">
        <f t="shared" si="195"/>
        <v>0</v>
      </c>
      <c r="DW106" s="428">
        <f t="shared" si="196"/>
        <v>0</v>
      </c>
      <c r="DX106" s="428">
        <f t="shared" si="197"/>
        <v>0</v>
      </c>
      <c r="DY106" s="428">
        <f t="shared" si="198"/>
        <v>0</v>
      </c>
      <c r="DZ106" s="427" t="e">
        <f>+'TB-11'!D323</f>
        <v>#N/A</v>
      </c>
      <c r="EA106" s="409">
        <f>+'TB-11'!G323</f>
        <v>0</v>
      </c>
      <c r="EB106" s="409">
        <f>+'TB-11'!H323</f>
        <v>0</v>
      </c>
      <c r="EC106" s="409">
        <f>+'TB-11'!I323</f>
        <v>0</v>
      </c>
      <c r="ED106" s="409">
        <f>+'TB-11'!J323</f>
        <v>0</v>
      </c>
      <c r="EE106" s="428">
        <f t="shared" si="199"/>
        <v>0</v>
      </c>
      <c r="EF106" s="428">
        <f t="shared" si="200"/>
        <v>0</v>
      </c>
      <c r="EG106" s="219">
        <f t="shared" si="201"/>
        <v>0</v>
      </c>
      <c r="EH106" s="427" t="e">
        <f>+'TB-11'!D324</f>
        <v>#N/A</v>
      </c>
      <c r="EI106" s="409">
        <f>+'TB-11'!G324</f>
        <v>0</v>
      </c>
      <c r="EJ106" s="409">
        <f>+'TB-11'!H324</f>
        <v>0</v>
      </c>
      <c r="EK106" s="409">
        <f>+'TB-11'!I324</f>
        <v>0</v>
      </c>
      <c r="EL106" s="409">
        <f>+'TB-11'!J324</f>
        <v>0</v>
      </c>
      <c r="EM106" s="428">
        <f t="shared" si="202"/>
        <v>0</v>
      </c>
      <c r="EN106" s="428">
        <f t="shared" si="203"/>
        <v>0</v>
      </c>
      <c r="EO106" s="219">
        <f t="shared" si="204"/>
        <v>0</v>
      </c>
      <c r="EP106" s="427" t="e">
        <f>+'TB-11'!D325</f>
        <v>#N/A</v>
      </c>
      <c r="EQ106" s="409">
        <f>+'TB-11'!G325</f>
        <v>0</v>
      </c>
      <c r="ER106" s="409">
        <f>+'TB-11'!H325</f>
        <v>0</v>
      </c>
      <c r="ES106" s="409">
        <f>+'TB-11'!I325</f>
        <v>0</v>
      </c>
      <c r="ET106" s="409">
        <f>+'TB-11'!J325</f>
        <v>0</v>
      </c>
      <c r="EU106" s="428">
        <f t="shared" si="205"/>
        <v>0</v>
      </c>
      <c r="EV106" s="428">
        <f t="shared" si="206"/>
        <v>0</v>
      </c>
      <c r="EW106" s="219">
        <f t="shared" si="207"/>
        <v>0</v>
      </c>
      <c r="EX106" s="427" t="e">
        <f>+'TB-11'!D326</f>
        <v>#N/A</v>
      </c>
      <c r="EY106" s="409">
        <f>+'TB-11'!G326</f>
        <v>0</v>
      </c>
      <c r="EZ106" s="409">
        <f>+'TB-11'!H326</f>
        <v>0</v>
      </c>
      <c r="FA106" s="409">
        <f>+'TB-11'!I326</f>
        <v>0</v>
      </c>
      <c r="FB106" s="409">
        <f>+'TB-11'!J326</f>
        <v>0</v>
      </c>
      <c r="FC106" s="428">
        <f t="shared" si="208"/>
        <v>0</v>
      </c>
      <c r="FD106" s="428">
        <f t="shared" si="209"/>
        <v>0</v>
      </c>
      <c r="FE106" s="219">
        <f t="shared" si="210"/>
        <v>0</v>
      </c>
      <c r="FF106" s="427" t="e">
        <f>'TB-11'!D330</f>
        <v>#N/A</v>
      </c>
      <c r="FG106" s="546">
        <f>'TB-11'!G330</f>
        <v>0</v>
      </c>
      <c r="FH106" s="546">
        <f>'TB-11'!H330</f>
        <v>0</v>
      </c>
      <c r="FI106" s="546">
        <f>'TB-11'!I330</f>
        <v>0</v>
      </c>
      <c r="FJ106" s="546">
        <f>'TB-11'!J330</f>
        <v>0</v>
      </c>
      <c r="FK106" s="428">
        <f t="shared" si="211"/>
        <v>0</v>
      </c>
      <c r="FL106" s="428">
        <f t="shared" si="212"/>
        <v>0</v>
      </c>
      <c r="FM106" s="219">
        <f t="shared" si="213"/>
        <v>0</v>
      </c>
      <c r="FN106" s="427" t="e">
        <f>'TB-11'!D331</f>
        <v>#N/A</v>
      </c>
      <c r="FO106" s="546">
        <f>'TB-11'!G331</f>
        <v>0</v>
      </c>
      <c r="FP106" s="546">
        <f>'TB-11'!H331</f>
        <v>0</v>
      </c>
      <c r="FQ106" s="546">
        <f>'TB-11'!I331</f>
        <v>0</v>
      </c>
      <c r="FR106" s="546">
        <f>'TB-11'!J331</f>
        <v>0</v>
      </c>
      <c r="FS106" s="428">
        <f t="shared" si="214"/>
        <v>0</v>
      </c>
      <c r="FT106" s="428">
        <f t="shared" si="215"/>
        <v>0</v>
      </c>
      <c r="FU106" s="219">
        <f t="shared" si="216"/>
        <v>0</v>
      </c>
      <c r="FV106" s="427" t="e">
        <f>'TB-11'!D332</f>
        <v>#N/A</v>
      </c>
      <c r="FW106" s="546">
        <f>'TB-11'!G332</f>
        <v>0</v>
      </c>
      <c r="FX106" s="546">
        <f>'TB-11'!H332</f>
        <v>0</v>
      </c>
      <c r="FY106" s="546">
        <f>'TB-11'!I332</f>
        <v>0</v>
      </c>
      <c r="FZ106" s="546">
        <f>'TB-11'!J332</f>
        <v>0</v>
      </c>
      <c r="GA106" s="428">
        <f t="shared" si="217"/>
        <v>0</v>
      </c>
      <c r="GB106" s="428">
        <f t="shared" si="218"/>
        <v>0</v>
      </c>
      <c r="GC106" s="219">
        <f t="shared" si="219"/>
        <v>0</v>
      </c>
      <c r="GD106" s="427" t="e">
        <f>'TB-11'!D333</f>
        <v>#N/A</v>
      </c>
      <c r="GE106" s="546">
        <f>'TB-11'!G333</f>
        <v>0</v>
      </c>
      <c r="GF106" s="546">
        <f>'TB-11'!H333</f>
        <v>0</v>
      </c>
      <c r="GG106" s="546">
        <f>'TB-11'!I333</f>
        <v>0</v>
      </c>
      <c r="GH106" s="546">
        <f>'TB-11'!J333</f>
        <v>0</v>
      </c>
      <c r="GI106" s="428">
        <f t="shared" si="220"/>
        <v>0</v>
      </c>
      <c r="GJ106" s="428">
        <f t="shared" si="221"/>
        <v>0</v>
      </c>
      <c r="GK106" s="219">
        <f t="shared" si="222"/>
        <v>0</v>
      </c>
      <c r="GL106" s="432">
        <f>'TB-11'!B338</f>
        <v>0</v>
      </c>
      <c r="GM106" s="432">
        <f>'TB-11'!C338</f>
        <v>0</v>
      </c>
      <c r="GN106" s="432">
        <f>'TB-11'!D338</f>
        <v>0</v>
      </c>
      <c r="GO106" s="432">
        <f>'TB-11'!E338</f>
        <v>0</v>
      </c>
      <c r="GP106" s="432">
        <f>'TB-11'!F338</f>
        <v>0</v>
      </c>
      <c r="GQ106" s="432">
        <f>'TB-11'!G338</f>
        <v>0</v>
      </c>
      <c r="GR106" s="432">
        <f>'TB-11'!B314</f>
        <v>0</v>
      </c>
      <c r="GS106" s="432">
        <f>'TB-11'!D314</f>
        <v>0</v>
      </c>
      <c r="GT106" s="432" t="e">
        <f>'TB-11'!G314</f>
        <v>#N/A</v>
      </c>
      <c r="GU106" s="432" t="e">
        <f>'TB-11'!I314</f>
        <v>#N/A</v>
      </c>
      <c r="GV106" s="432">
        <f>'TB-11'!K314</f>
        <v>0</v>
      </c>
      <c r="GW106" s="432">
        <f>'TB-11'!M314</f>
        <v>0</v>
      </c>
      <c r="GX106" s="432" t="e">
        <f>'TB-11'!P314</f>
        <v>#N/A</v>
      </c>
      <c r="GY106" s="432" t="e">
        <f>'TB-11'!R314</f>
        <v>#N/A</v>
      </c>
      <c r="GZ106" s="432">
        <f>'TB-11'!T314</f>
        <v>0</v>
      </c>
      <c r="HA106" s="432">
        <f>'TB-11'!V314</f>
        <v>0</v>
      </c>
      <c r="HB106" s="547" t="e">
        <f>'TB-11'!M281</f>
        <v>#N/A</v>
      </c>
      <c r="HC106" s="241"/>
    </row>
    <row r="107" spans="1:256" s="194" customFormat="1" x14ac:dyDescent="0.25">
      <c r="A107" s="194">
        <v>6</v>
      </c>
      <c r="B107" s="166">
        <f>+Menu!$D$6</f>
        <v>0</v>
      </c>
      <c r="C107" s="214" t="str">
        <f>+Menu!$B14</f>
        <v/>
      </c>
      <c r="D107" s="215"/>
      <c r="E107" s="427" t="e">
        <f>'TB-11'!D372</f>
        <v>#N/A</v>
      </c>
      <c r="F107" s="431">
        <f>'TB-11'!G372</f>
        <v>0</v>
      </c>
      <c r="G107" s="431">
        <f>'TB-11'!H372</f>
        <v>0</v>
      </c>
      <c r="H107" s="412">
        <f t="shared" si="223"/>
        <v>0</v>
      </c>
      <c r="I107" s="431">
        <f>'TB-11'!I372</f>
        <v>0</v>
      </c>
      <c r="J107" s="431">
        <f>'TB-11'!J372</f>
        <v>0</v>
      </c>
      <c r="K107" s="412">
        <f t="shared" si="224"/>
        <v>0</v>
      </c>
      <c r="L107" s="431">
        <f>'TB-11'!K372</f>
        <v>0</v>
      </c>
      <c r="M107" s="431">
        <f>'TB-11'!L372</f>
        <v>0</v>
      </c>
      <c r="N107" s="410">
        <f t="shared" si="151"/>
        <v>0</v>
      </c>
      <c r="O107" s="431">
        <f>'TB-11'!M372</f>
        <v>0</v>
      </c>
      <c r="P107" s="431">
        <f>'TB-11'!N372</f>
        <v>0</v>
      </c>
      <c r="Q107" s="410">
        <f t="shared" si="152"/>
        <v>0</v>
      </c>
      <c r="R107" s="431">
        <f>'TB-11'!O372</f>
        <v>0</v>
      </c>
      <c r="S107" s="431">
        <f>'TB-11'!P372</f>
        <v>0</v>
      </c>
      <c r="T107" s="410">
        <f t="shared" si="153"/>
        <v>0</v>
      </c>
      <c r="U107" s="431">
        <f>'TB-11'!Q372</f>
        <v>0</v>
      </c>
      <c r="V107" s="431">
        <f>'TB-11'!R372</f>
        <v>0</v>
      </c>
      <c r="W107" s="410">
        <f t="shared" si="154"/>
        <v>0</v>
      </c>
      <c r="X107" s="431">
        <f>'TB-11'!S372</f>
        <v>0</v>
      </c>
      <c r="Y107" s="431">
        <f>'TB-11'!T372</f>
        <v>0</v>
      </c>
      <c r="Z107" s="410">
        <f t="shared" si="155"/>
        <v>0</v>
      </c>
      <c r="AA107" s="428">
        <f t="shared" si="181"/>
        <v>0</v>
      </c>
      <c r="AB107" s="428">
        <f t="shared" si="182"/>
        <v>0</v>
      </c>
      <c r="AC107" s="219">
        <f t="shared" si="183"/>
        <v>0</v>
      </c>
      <c r="AD107" s="429" t="e">
        <f>'TB-11'!D373</f>
        <v>#N/A</v>
      </c>
      <c r="AE107" s="432">
        <f>'TB-11'!G373</f>
        <v>0</v>
      </c>
      <c r="AF107" s="432">
        <f>'TB-11'!H373</f>
        <v>0</v>
      </c>
      <c r="AG107" s="412">
        <f t="shared" si="156"/>
        <v>0</v>
      </c>
      <c r="AH107" s="432">
        <f>'TB-11'!I373</f>
        <v>0</v>
      </c>
      <c r="AI107" s="432">
        <f>'TB-11'!J373</f>
        <v>0</v>
      </c>
      <c r="AJ107" s="412">
        <f t="shared" si="157"/>
        <v>0</v>
      </c>
      <c r="AK107" s="432">
        <f>'TB-11'!K373</f>
        <v>0</v>
      </c>
      <c r="AL107" s="432">
        <f>'TB-11'!L373</f>
        <v>0</v>
      </c>
      <c r="AM107" s="410">
        <f t="shared" si="158"/>
        <v>0</v>
      </c>
      <c r="AN107" s="432">
        <f>'TB-11'!M373</f>
        <v>0</v>
      </c>
      <c r="AO107" s="432">
        <f>'TB-11'!N373</f>
        <v>0</v>
      </c>
      <c r="AP107" s="410">
        <f t="shared" si="159"/>
        <v>0</v>
      </c>
      <c r="AQ107" s="432">
        <f>'TB-11'!O373</f>
        <v>0</v>
      </c>
      <c r="AR107" s="432">
        <f>'TB-11'!P373</f>
        <v>0</v>
      </c>
      <c r="AS107" s="410">
        <f t="shared" si="160"/>
        <v>0</v>
      </c>
      <c r="AT107" s="432">
        <f>'TB-11'!Q373</f>
        <v>0</v>
      </c>
      <c r="AU107" s="432">
        <f>'TB-11'!R373</f>
        <v>0</v>
      </c>
      <c r="AV107" s="410">
        <f t="shared" si="161"/>
        <v>0</v>
      </c>
      <c r="AW107" s="432">
        <f>'TB-11'!S373</f>
        <v>0</v>
      </c>
      <c r="AX107" s="432">
        <f>'TB-11'!T373</f>
        <v>0</v>
      </c>
      <c r="AY107" s="410">
        <f t="shared" si="162"/>
        <v>0</v>
      </c>
      <c r="AZ107" s="428">
        <f t="shared" si="184"/>
        <v>0</v>
      </c>
      <c r="BA107" s="428">
        <f t="shared" si="185"/>
        <v>0</v>
      </c>
      <c r="BB107" s="428">
        <f t="shared" si="186"/>
        <v>0</v>
      </c>
      <c r="BC107" s="429" t="e">
        <f>'TB-11'!D374</f>
        <v>#N/A</v>
      </c>
      <c r="BD107" s="432">
        <f>'TB-11'!G374</f>
        <v>0</v>
      </c>
      <c r="BE107" s="432">
        <f>'TB-11'!H374</f>
        <v>0</v>
      </c>
      <c r="BF107" s="412">
        <f t="shared" si="163"/>
        <v>0</v>
      </c>
      <c r="BG107" s="432">
        <f>'TB-11'!I374</f>
        <v>0</v>
      </c>
      <c r="BH107" s="432">
        <f>'TB-11'!J374</f>
        <v>0</v>
      </c>
      <c r="BI107" s="412">
        <f t="shared" si="164"/>
        <v>0</v>
      </c>
      <c r="BJ107" s="432">
        <f>'TB-11'!K374</f>
        <v>0</v>
      </c>
      <c r="BK107" s="432">
        <f>'TB-11'!L374</f>
        <v>0</v>
      </c>
      <c r="BL107" s="410">
        <f t="shared" si="165"/>
        <v>0</v>
      </c>
      <c r="BM107" s="432">
        <f>'TB-11'!M374</f>
        <v>0</v>
      </c>
      <c r="BN107" s="432">
        <f>'TB-11'!N374</f>
        <v>0</v>
      </c>
      <c r="BO107" s="410">
        <f t="shared" si="166"/>
        <v>0</v>
      </c>
      <c r="BP107" s="432">
        <f>'TB-11'!O374</f>
        <v>0</v>
      </c>
      <c r="BQ107" s="432">
        <f>'TB-11'!P374</f>
        <v>0</v>
      </c>
      <c r="BR107" s="410">
        <f t="shared" si="167"/>
        <v>0</v>
      </c>
      <c r="BS107" s="432">
        <f>'TB-11'!Q374</f>
        <v>0</v>
      </c>
      <c r="BT107" s="432">
        <f>'TB-11'!R374</f>
        <v>0</v>
      </c>
      <c r="BU107" s="410">
        <f t="shared" si="168"/>
        <v>0</v>
      </c>
      <c r="BV107" s="432">
        <f>'TB-11'!S374</f>
        <v>0</v>
      </c>
      <c r="BW107" s="432">
        <f>'TB-11'!T374</f>
        <v>0</v>
      </c>
      <c r="BX107" s="410">
        <f t="shared" si="187"/>
        <v>0</v>
      </c>
      <c r="BY107" s="428">
        <f t="shared" si="188"/>
        <v>0</v>
      </c>
      <c r="BZ107" s="428">
        <f t="shared" si="189"/>
        <v>0</v>
      </c>
      <c r="CA107" s="428">
        <f t="shared" si="190"/>
        <v>0</v>
      </c>
      <c r="CB107" s="429" t="e">
        <f>'TB-11'!D375</f>
        <v>#N/A</v>
      </c>
      <c r="CC107" s="432">
        <f>'TB-11'!G375</f>
        <v>0</v>
      </c>
      <c r="CD107" s="432">
        <f>'TB-11'!H375</f>
        <v>0</v>
      </c>
      <c r="CE107" s="412">
        <f t="shared" si="169"/>
        <v>0</v>
      </c>
      <c r="CF107" s="432">
        <f>'TB-11'!I375</f>
        <v>0</v>
      </c>
      <c r="CG107" s="432">
        <f>'TB-11'!J375</f>
        <v>0</v>
      </c>
      <c r="CH107" s="412">
        <f t="shared" si="170"/>
        <v>0</v>
      </c>
      <c r="CI107" s="432">
        <f>'TB-11'!K375</f>
        <v>0</v>
      </c>
      <c r="CJ107" s="432">
        <f>'TB-11'!L375</f>
        <v>0</v>
      </c>
      <c r="CK107" s="410">
        <f t="shared" si="171"/>
        <v>0</v>
      </c>
      <c r="CL107" s="432">
        <f>'TB-11'!M375</f>
        <v>0</v>
      </c>
      <c r="CM107" s="432">
        <f>'TB-11'!N375</f>
        <v>0</v>
      </c>
      <c r="CN107" s="410">
        <f t="shared" si="172"/>
        <v>0</v>
      </c>
      <c r="CO107" s="432">
        <f>'TB-11'!O375</f>
        <v>0</v>
      </c>
      <c r="CP107" s="432">
        <f>'TB-11'!P375</f>
        <v>0</v>
      </c>
      <c r="CQ107" s="410">
        <f t="shared" si="173"/>
        <v>0</v>
      </c>
      <c r="CR107" s="432">
        <f>'TB-11'!Q375</f>
        <v>0</v>
      </c>
      <c r="CS107" s="432">
        <f>'TB-11'!R375</f>
        <v>0</v>
      </c>
      <c r="CT107" s="410">
        <f t="shared" si="174"/>
        <v>0</v>
      </c>
      <c r="CU107" s="432">
        <f>'TB-11'!S375</f>
        <v>0</v>
      </c>
      <c r="CV107" s="432">
        <f>'TB-11'!T375</f>
        <v>0</v>
      </c>
      <c r="CW107" s="410">
        <f t="shared" si="191"/>
        <v>0</v>
      </c>
      <c r="CX107" s="428">
        <f t="shared" si="192"/>
        <v>0</v>
      </c>
      <c r="CY107" s="428">
        <f t="shared" si="193"/>
        <v>0</v>
      </c>
      <c r="CZ107" s="428">
        <f t="shared" si="194"/>
        <v>0</v>
      </c>
      <c r="DA107" s="429" t="e">
        <f>'TB-11'!D376</f>
        <v>#N/A</v>
      </c>
      <c r="DB107" s="432">
        <f>'TB-11'!G376</f>
        <v>0</v>
      </c>
      <c r="DC107" s="432">
        <f>'TB-11'!H376</f>
        <v>0</v>
      </c>
      <c r="DD107" s="412">
        <f t="shared" si="175"/>
        <v>0</v>
      </c>
      <c r="DE107" s="432">
        <f>'TB-11'!I376</f>
        <v>0</v>
      </c>
      <c r="DF107" s="432">
        <f>'TB-11'!J376</f>
        <v>0</v>
      </c>
      <c r="DG107" s="412">
        <f t="shared" si="176"/>
        <v>0</v>
      </c>
      <c r="DH107" s="432">
        <f>'TB-11'!K376</f>
        <v>0</v>
      </c>
      <c r="DI107" s="432">
        <f>'TB-11'!L376</f>
        <v>0</v>
      </c>
      <c r="DJ107" s="410">
        <f t="shared" si="177"/>
        <v>0</v>
      </c>
      <c r="DK107" s="432">
        <f>'TB-11'!M376</f>
        <v>0</v>
      </c>
      <c r="DL107" s="432">
        <f>'TB-11'!N376</f>
        <v>0</v>
      </c>
      <c r="DM107" s="410">
        <f t="shared" si="178"/>
        <v>0</v>
      </c>
      <c r="DN107" s="432">
        <f>'TB-11'!O376</f>
        <v>0</v>
      </c>
      <c r="DO107" s="432">
        <f>'TB-11'!P376</f>
        <v>0</v>
      </c>
      <c r="DP107" s="410">
        <f t="shared" si="179"/>
        <v>0</v>
      </c>
      <c r="DQ107" s="432">
        <f>'TB-11'!Q376</f>
        <v>0</v>
      </c>
      <c r="DR107" s="432">
        <f>'TB-11'!R376</f>
        <v>0</v>
      </c>
      <c r="DS107" s="410">
        <f t="shared" si="180"/>
        <v>0</v>
      </c>
      <c r="DT107" s="432">
        <f>'TB-11'!S376</f>
        <v>0</v>
      </c>
      <c r="DU107" s="432">
        <f>'TB-11'!T376</f>
        <v>0</v>
      </c>
      <c r="DV107" s="410">
        <f t="shared" si="195"/>
        <v>0</v>
      </c>
      <c r="DW107" s="428">
        <f t="shared" si="196"/>
        <v>0</v>
      </c>
      <c r="DX107" s="428">
        <f t="shared" si="197"/>
        <v>0</v>
      </c>
      <c r="DY107" s="428">
        <f t="shared" si="198"/>
        <v>0</v>
      </c>
      <c r="DZ107" s="427" t="e">
        <f>+'TB-11'!D391</f>
        <v>#N/A</v>
      </c>
      <c r="EA107" s="409">
        <f>+'TB-11'!G391</f>
        <v>0</v>
      </c>
      <c r="EB107" s="409">
        <f>+'TB-11'!H391</f>
        <v>0</v>
      </c>
      <c r="EC107" s="409">
        <f>+'TB-11'!I391</f>
        <v>0</v>
      </c>
      <c r="ED107" s="409">
        <f>+'TB-11'!J391</f>
        <v>0</v>
      </c>
      <c r="EE107" s="428">
        <f t="shared" si="199"/>
        <v>0</v>
      </c>
      <c r="EF107" s="428">
        <f t="shared" si="200"/>
        <v>0</v>
      </c>
      <c r="EG107" s="219">
        <f t="shared" si="201"/>
        <v>0</v>
      </c>
      <c r="EH107" s="427" t="e">
        <f>+'TB-11'!D392</f>
        <v>#N/A</v>
      </c>
      <c r="EI107" s="409">
        <f>+'TB-11'!G392</f>
        <v>0</v>
      </c>
      <c r="EJ107" s="409">
        <f>+'TB-11'!H392</f>
        <v>0</v>
      </c>
      <c r="EK107" s="409">
        <f>+'TB-11'!I392</f>
        <v>0</v>
      </c>
      <c r="EL107" s="409">
        <f>+'TB-11'!J392</f>
        <v>0</v>
      </c>
      <c r="EM107" s="428">
        <f t="shared" si="202"/>
        <v>0</v>
      </c>
      <c r="EN107" s="428">
        <f t="shared" si="203"/>
        <v>0</v>
      </c>
      <c r="EO107" s="219">
        <f t="shared" si="204"/>
        <v>0</v>
      </c>
      <c r="EP107" s="427" t="e">
        <f>+'TB-11'!D393</f>
        <v>#N/A</v>
      </c>
      <c r="EQ107" s="409">
        <f>+'TB-11'!G393</f>
        <v>0</v>
      </c>
      <c r="ER107" s="409">
        <f>+'TB-11'!H393</f>
        <v>0</v>
      </c>
      <c r="ES107" s="409">
        <f>+'TB-11'!I393</f>
        <v>0</v>
      </c>
      <c r="ET107" s="409">
        <f>+'TB-11'!J393</f>
        <v>0</v>
      </c>
      <c r="EU107" s="428">
        <f t="shared" si="205"/>
        <v>0</v>
      </c>
      <c r="EV107" s="428">
        <f t="shared" si="206"/>
        <v>0</v>
      </c>
      <c r="EW107" s="219">
        <f t="shared" si="207"/>
        <v>0</v>
      </c>
      <c r="EX107" s="427" t="e">
        <f>+'TB-11'!D394</f>
        <v>#N/A</v>
      </c>
      <c r="EY107" s="409">
        <f>+'TB-11'!G394</f>
        <v>0</v>
      </c>
      <c r="EZ107" s="409">
        <f>+'TB-11'!H394</f>
        <v>0</v>
      </c>
      <c r="FA107" s="409">
        <f>+'TB-11'!I394</f>
        <v>0</v>
      </c>
      <c r="FB107" s="409">
        <f>+'TB-11'!J394</f>
        <v>0</v>
      </c>
      <c r="FC107" s="428">
        <f t="shared" si="208"/>
        <v>0</v>
      </c>
      <c r="FD107" s="428">
        <f t="shared" si="209"/>
        <v>0</v>
      </c>
      <c r="FE107" s="219">
        <f t="shared" si="210"/>
        <v>0</v>
      </c>
      <c r="FF107" s="427" t="e">
        <f>'TB-11'!D398</f>
        <v>#N/A</v>
      </c>
      <c r="FG107" s="546">
        <f>'TB-11'!G398</f>
        <v>0</v>
      </c>
      <c r="FH107" s="546">
        <f>'TB-11'!H398</f>
        <v>0</v>
      </c>
      <c r="FI107" s="546">
        <f>'TB-11'!I398</f>
        <v>0</v>
      </c>
      <c r="FJ107" s="546">
        <f>'TB-11'!J398</f>
        <v>0</v>
      </c>
      <c r="FK107" s="428">
        <f t="shared" si="211"/>
        <v>0</v>
      </c>
      <c r="FL107" s="428">
        <f t="shared" si="212"/>
        <v>0</v>
      </c>
      <c r="FM107" s="219">
        <f t="shared" si="213"/>
        <v>0</v>
      </c>
      <c r="FN107" s="427" t="e">
        <f>'TB-11'!D399</f>
        <v>#N/A</v>
      </c>
      <c r="FO107" s="546">
        <f>'TB-11'!G399</f>
        <v>0</v>
      </c>
      <c r="FP107" s="546">
        <f>'TB-11'!H399</f>
        <v>0</v>
      </c>
      <c r="FQ107" s="546">
        <f>'TB-11'!I399</f>
        <v>0</v>
      </c>
      <c r="FR107" s="546">
        <f>'TB-11'!J399</f>
        <v>0</v>
      </c>
      <c r="FS107" s="428">
        <f t="shared" si="214"/>
        <v>0</v>
      </c>
      <c r="FT107" s="428">
        <f t="shared" si="215"/>
        <v>0</v>
      </c>
      <c r="FU107" s="219">
        <f t="shared" si="216"/>
        <v>0</v>
      </c>
      <c r="FV107" s="427" t="e">
        <f>'TB-11'!D400</f>
        <v>#N/A</v>
      </c>
      <c r="FW107" s="546">
        <f>'TB-11'!G400</f>
        <v>0</v>
      </c>
      <c r="FX107" s="546">
        <f>'TB-11'!H400</f>
        <v>0</v>
      </c>
      <c r="FY107" s="546">
        <f>'TB-11'!I400</f>
        <v>0</v>
      </c>
      <c r="FZ107" s="546">
        <f>'TB-11'!J400</f>
        <v>0</v>
      </c>
      <c r="GA107" s="428">
        <f t="shared" si="217"/>
        <v>0</v>
      </c>
      <c r="GB107" s="428">
        <f t="shared" si="218"/>
        <v>0</v>
      </c>
      <c r="GC107" s="219">
        <f t="shared" si="219"/>
        <v>0</v>
      </c>
      <c r="GD107" s="427" t="e">
        <f>'TB-11'!D401</f>
        <v>#N/A</v>
      </c>
      <c r="GE107" s="546">
        <f>'TB-11'!G401</f>
        <v>0</v>
      </c>
      <c r="GF107" s="546">
        <f>'TB-11'!H401</f>
        <v>0</v>
      </c>
      <c r="GG107" s="546">
        <f>'TB-11'!I401</f>
        <v>0</v>
      </c>
      <c r="GH107" s="546">
        <f>'TB-11'!J401</f>
        <v>0</v>
      </c>
      <c r="GI107" s="428">
        <f t="shared" si="220"/>
        <v>0</v>
      </c>
      <c r="GJ107" s="428">
        <f t="shared" si="221"/>
        <v>0</v>
      </c>
      <c r="GK107" s="219">
        <f t="shared" si="222"/>
        <v>0</v>
      </c>
      <c r="GL107" s="432">
        <f>'TB-11'!B406</f>
        <v>0</v>
      </c>
      <c r="GM107" s="432">
        <f>'TB-11'!C406</f>
        <v>0</v>
      </c>
      <c r="GN107" s="432">
        <f>'TB-11'!D406</f>
        <v>0</v>
      </c>
      <c r="GO107" s="432">
        <f>'TB-11'!E406</f>
        <v>0</v>
      </c>
      <c r="GP107" s="432">
        <f>'TB-11'!F406</f>
        <v>0</v>
      </c>
      <c r="GQ107" s="432">
        <f>'TB-11'!G406</f>
        <v>0</v>
      </c>
      <c r="GR107" s="432">
        <f>'TB-11'!B382</f>
        <v>0</v>
      </c>
      <c r="GS107" s="432">
        <f>'TB-11'!D382</f>
        <v>0</v>
      </c>
      <c r="GT107" s="432" t="e">
        <f>'TB-11'!G382</f>
        <v>#N/A</v>
      </c>
      <c r="GU107" s="432" t="e">
        <f>'TB-11'!I382</f>
        <v>#N/A</v>
      </c>
      <c r="GV107" s="432">
        <f>'TB-11'!K382</f>
        <v>0</v>
      </c>
      <c r="GW107" s="432">
        <f>'TB-11'!M382</f>
        <v>0</v>
      </c>
      <c r="GX107" s="432" t="e">
        <f>'TB-11'!P382</f>
        <v>#N/A</v>
      </c>
      <c r="GY107" s="432" t="e">
        <f>'TB-11'!R382</f>
        <v>#N/A</v>
      </c>
      <c r="GZ107" s="432">
        <f>'TB-11'!T382</f>
        <v>0</v>
      </c>
      <c r="HA107" s="432">
        <f>'TB-11'!V382</f>
        <v>0</v>
      </c>
      <c r="HB107" s="547" t="e">
        <f>'TB-11'!M349</f>
        <v>#N/A</v>
      </c>
      <c r="HC107" s="241"/>
    </row>
    <row r="108" spans="1:256" s="194" customFormat="1" x14ac:dyDescent="0.25">
      <c r="A108" s="194">
        <v>7</v>
      </c>
      <c r="B108" s="166">
        <f>+Menu!$D$6</f>
        <v>0</v>
      </c>
      <c r="C108" s="214" t="str">
        <f>+Menu!$B15</f>
        <v/>
      </c>
      <c r="D108" s="215"/>
      <c r="E108" s="427" t="e">
        <f>'TB-11'!D440</f>
        <v>#N/A</v>
      </c>
      <c r="F108" s="431">
        <f>'TB-11'!G440</f>
        <v>0</v>
      </c>
      <c r="G108" s="431">
        <f>'TB-11'!H440</f>
        <v>0</v>
      </c>
      <c r="H108" s="412">
        <f t="shared" si="223"/>
        <v>0</v>
      </c>
      <c r="I108" s="431">
        <f>'TB-11'!I440</f>
        <v>0</v>
      </c>
      <c r="J108" s="431">
        <f>'TB-11'!J440</f>
        <v>0</v>
      </c>
      <c r="K108" s="412">
        <f t="shared" si="224"/>
        <v>0</v>
      </c>
      <c r="L108" s="431">
        <f>'TB-11'!K440</f>
        <v>0</v>
      </c>
      <c r="M108" s="431">
        <f>'TB-11'!L440</f>
        <v>0</v>
      </c>
      <c r="N108" s="410">
        <f t="shared" si="151"/>
        <v>0</v>
      </c>
      <c r="O108" s="431">
        <f>'TB-11'!M440</f>
        <v>0</v>
      </c>
      <c r="P108" s="431">
        <f>'TB-11'!N440</f>
        <v>0</v>
      </c>
      <c r="Q108" s="410">
        <f t="shared" si="152"/>
        <v>0</v>
      </c>
      <c r="R108" s="431">
        <f>'TB-11'!O440</f>
        <v>0</v>
      </c>
      <c r="S108" s="431">
        <f>'TB-11'!P440</f>
        <v>0</v>
      </c>
      <c r="T108" s="410">
        <f t="shared" si="153"/>
        <v>0</v>
      </c>
      <c r="U108" s="431">
        <f>'TB-11'!Q440</f>
        <v>0</v>
      </c>
      <c r="V108" s="431">
        <f>'TB-11'!R440</f>
        <v>0</v>
      </c>
      <c r="W108" s="410">
        <f t="shared" si="154"/>
        <v>0</v>
      </c>
      <c r="X108" s="431">
        <f>'TB-11'!S440</f>
        <v>0</v>
      </c>
      <c r="Y108" s="431">
        <f>'TB-11'!T440</f>
        <v>0</v>
      </c>
      <c r="Z108" s="410">
        <f t="shared" si="155"/>
        <v>0</v>
      </c>
      <c r="AA108" s="428">
        <f t="shared" si="181"/>
        <v>0</v>
      </c>
      <c r="AB108" s="428">
        <f t="shared" si="182"/>
        <v>0</v>
      </c>
      <c r="AC108" s="219">
        <f t="shared" si="183"/>
        <v>0</v>
      </c>
      <c r="AD108" s="429" t="e">
        <f>'TB-11'!D441</f>
        <v>#N/A</v>
      </c>
      <c r="AE108" s="432">
        <f>'TB-11'!G441</f>
        <v>0</v>
      </c>
      <c r="AF108" s="432">
        <f>'TB-11'!H441</f>
        <v>0</v>
      </c>
      <c r="AG108" s="412">
        <f t="shared" si="156"/>
        <v>0</v>
      </c>
      <c r="AH108" s="432">
        <f>'TB-11'!I441</f>
        <v>0</v>
      </c>
      <c r="AI108" s="432">
        <f>'TB-11'!J441</f>
        <v>0</v>
      </c>
      <c r="AJ108" s="412">
        <f t="shared" si="157"/>
        <v>0</v>
      </c>
      <c r="AK108" s="432">
        <f>'TB-11'!K441</f>
        <v>0</v>
      </c>
      <c r="AL108" s="432">
        <f>'TB-11'!L441</f>
        <v>0</v>
      </c>
      <c r="AM108" s="410">
        <f t="shared" si="158"/>
        <v>0</v>
      </c>
      <c r="AN108" s="432">
        <f>'TB-11'!M441</f>
        <v>0</v>
      </c>
      <c r="AO108" s="432">
        <f>'TB-11'!N441</f>
        <v>0</v>
      </c>
      <c r="AP108" s="410">
        <f t="shared" si="159"/>
        <v>0</v>
      </c>
      <c r="AQ108" s="432">
        <f>'TB-11'!O441</f>
        <v>0</v>
      </c>
      <c r="AR108" s="432">
        <f>'TB-11'!P441</f>
        <v>0</v>
      </c>
      <c r="AS108" s="410">
        <f t="shared" si="160"/>
        <v>0</v>
      </c>
      <c r="AT108" s="432">
        <f>'TB-11'!Q441</f>
        <v>0</v>
      </c>
      <c r="AU108" s="432">
        <f>'TB-11'!R441</f>
        <v>0</v>
      </c>
      <c r="AV108" s="410">
        <f t="shared" si="161"/>
        <v>0</v>
      </c>
      <c r="AW108" s="432">
        <f>'TB-11'!S441</f>
        <v>0</v>
      </c>
      <c r="AX108" s="432">
        <f>'TB-11'!T441</f>
        <v>0</v>
      </c>
      <c r="AY108" s="410">
        <f t="shared" si="162"/>
        <v>0</v>
      </c>
      <c r="AZ108" s="428">
        <f t="shared" si="184"/>
        <v>0</v>
      </c>
      <c r="BA108" s="428">
        <f t="shared" si="185"/>
        <v>0</v>
      </c>
      <c r="BB108" s="428">
        <f t="shared" si="186"/>
        <v>0</v>
      </c>
      <c r="BC108" s="429" t="e">
        <f>'TB-11'!D442</f>
        <v>#N/A</v>
      </c>
      <c r="BD108" s="432">
        <f>'TB-11'!G442</f>
        <v>0</v>
      </c>
      <c r="BE108" s="432">
        <f>'TB-11'!H442</f>
        <v>0</v>
      </c>
      <c r="BF108" s="412">
        <f t="shared" si="163"/>
        <v>0</v>
      </c>
      <c r="BG108" s="432">
        <f>'TB-11'!I442</f>
        <v>0</v>
      </c>
      <c r="BH108" s="432">
        <f>'TB-11'!J442</f>
        <v>0</v>
      </c>
      <c r="BI108" s="412">
        <f t="shared" si="164"/>
        <v>0</v>
      </c>
      <c r="BJ108" s="432">
        <f>'TB-11'!K442</f>
        <v>0</v>
      </c>
      <c r="BK108" s="432">
        <f>'TB-11'!L442</f>
        <v>0</v>
      </c>
      <c r="BL108" s="410">
        <f t="shared" si="165"/>
        <v>0</v>
      </c>
      <c r="BM108" s="432">
        <f>'TB-11'!M442</f>
        <v>0</v>
      </c>
      <c r="BN108" s="432">
        <f>'TB-11'!N442</f>
        <v>0</v>
      </c>
      <c r="BO108" s="410">
        <f t="shared" si="166"/>
        <v>0</v>
      </c>
      <c r="BP108" s="432">
        <f>'TB-11'!O442</f>
        <v>0</v>
      </c>
      <c r="BQ108" s="432">
        <f>'TB-11'!P442</f>
        <v>0</v>
      </c>
      <c r="BR108" s="410">
        <f t="shared" si="167"/>
        <v>0</v>
      </c>
      <c r="BS108" s="432">
        <f>'TB-11'!Q442</f>
        <v>0</v>
      </c>
      <c r="BT108" s="432">
        <f>'TB-11'!R442</f>
        <v>0</v>
      </c>
      <c r="BU108" s="410">
        <f t="shared" si="168"/>
        <v>0</v>
      </c>
      <c r="BV108" s="432">
        <f>'TB-11'!S442</f>
        <v>0</v>
      </c>
      <c r="BW108" s="432">
        <f>'TB-11'!T442</f>
        <v>0</v>
      </c>
      <c r="BX108" s="410">
        <f t="shared" si="187"/>
        <v>0</v>
      </c>
      <c r="BY108" s="428">
        <f t="shared" si="188"/>
        <v>0</v>
      </c>
      <c r="BZ108" s="428">
        <f t="shared" si="189"/>
        <v>0</v>
      </c>
      <c r="CA108" s="428">
        <f t="shared" si="190"/>
        <v>0</v>
      </c>
      <c r="CB108" s="429" t="e">
        <f>'TB-11'!D443</f>
        <v>#N/A</v>
      </c>
      <c r="CC108" s="432">
        <f>'TB-11'!G443</f>
        <v>0</v>
      </c>
      <c r="CD108" s="432">
        <f>'TB-11'!H443</f>
        <v>0</v>
      </c>
      <c r="CE108" s="412">
        <f t="shared" si="169"/>
        <v>0</v>
      </c>
      <c r="CF108" s="432">
        <f>'TB-11'!I443</f>
        <v>0</v>
      </c>
      <c r="CG108" s="432">
        <f>'TB-11'!J443</f>
        <v>0</v>
      </c>
      <c r="CH108" s="412">
        <f t="shared" si="170"/>
        <v>0</v>
      </c>
      <c r="CI108" s="432">
        <f>'TB-11'!K443</f>
        <v>0</v>
      </c>
      <c r="CJ108" s="432">
        <f>'TB-11'!L443</f>
        <v>0</v>
      </c>
      <c r="CK108" s="410">
        <f t="shared" si="171"/>
        <v>0</v>
      </c>
      <c r="CL108" s="432">
        <f>'TB-11'!M443</f>
        <v>0</v>
      </c>
      <c r="CM108" s="432">
        <f>'TB-11'!N443</f>
        <v>0</v>
      </c>
      <c r="CN108" s="410">
        <f t="shared" si="172"/>
        <v>0</v>
      </c>
      <c r="CO108" s="432">
        <f>'TB-11'!O443</f>
        <v>0</v>
      </c>
      <c r="CP108" s="432">
        <f>'TB-11'!P443</f>
        <v>0</v>
      </c>
      <c r="CQ108" s="410">
        <f t="shared" si="173"/>
        <v>0</v>
      </c>
      <c r="CR108" s="432">
        <f>'TB-11'!Q443</f>
        <v>0</v>
      </c>
      <c r="CS108" s="432">
        <f>'TB-11'!R443</f>
        <v>0</v>
      </c>
      <c r="CT108" s="410">
        <f t="shared" si="174"/>
        <v>0</v>
      </c>
      <c r="CU108" s="432">
        <f>'TB-11'!S443</f>
        <v>0</v>
      </c>
      <c r="CV108" s="432">
        <f>'TB-11'!T443</f>
        <v>0</v>
      </c>
      <c r="CW108" s="410">
        <f t="shared" si="191"/>
        <v>0</v>
      </c>
      <c r="CX108" s="428">
        <f t="shared" si="192"/>
        <v>0</v>
      </c>
      <c r="CY108" s="428">
        <f t="shared" si="193"/>
        <v>0</v>
      </c>
      <c r="CZ108" s="428">
        <f t="shared" si="194"/>
        <v>0</v>
      </c>
      <c r="DA108" s="429" t="e">
        <f>'TB-11'!D444</f>
        <v>#N/A</v>
      </c>
      <c r="DB108" s="432">
        <f>'TB-11'!G444</f>
        <v>0</v>
      </c>
      <c r="DC108" s="432">
        <f>'TB-11'!H444</f>
        <v>0</v>
      </c>
      <c r="DD108" s="412">
        <f t="shared" si="175"/>
        <v>0</v>
      </c>
      <c r="DE108" s="432">
        <f>'TB-11'!I444</f>
        <v>0</v>
      </c>
      <c r="DF108" s="432">
        <f>'TB-11'!J444</f>
        <v>0</v>
      </c>
      <c r="DG108" s="412">
        <f t="shared" si="176"/>
        <v>0</v>
      </c>
      <c r="DH108" s="432">
        <f>'TB-11'!K444</f>
        <v>0</v>
      </c>
      <c r="DI108" s="432">
        <f>'TB-11'!L444</f>
        <v>0</v>
      </c>
      <c r="DJ108" s="410">
        <f t="shared" si="177"/>
        <v>0</v>
      </c>
      <c r="DK108" s="432">
        <f>'TB-11'!M444</f>
        <v>0</v>
      </c>
      <c r="DL108" s="432">
        <f>'TB-11'!N444</f>
        <v>0</v>
      </c>
      <c r="DM108" s="410">
        <f t="shared" si="178"/>
        <v>0</v>
      </c>
      <c r="DN108" s="432">
        <f>'TB-11'!O444</f>
        <v>0</v>
      </c>
      <c r="DO108" s="432">
        <f>'TB-11'!P444</f>
        <v>0</v>
      </c>
      <c r="DP108" s="410">
        <f t="shared" si="179"/>
        <v>0</v>
      </c>
      <c r="DQ108" s="432">
        <f>'TB-11'!Q444</f>
        <v>0</v>
      </c>
      <c r="DR108" s="432">
        <f>'TB-11'!R444</f>
        <v>0</v>
      </c>
      <c r="DS108" s="410">
        <f t="shared" si="180"/>
        <v>0</v>
      </c>
      <c r="DT108" s="432">
        <f>'TB-11'!S444</f>
        <v>0</v>
      </c>
      <c r="DU108" s="432">
        <f>'TB-11'!T444</f>
        <v>0</v>
      </c>
      <c r="DV108" s="410">
        <f t="shared" si="195"/>
        <v>0</v>
      </c>
      <c r="DW108" s="428">
        <f t="shared" si="196"/>
        <v>0</v>
      </c>
      <c r="DX108" s="428">
        <f t="shared" si="197"/>
        <v>0</v>
      </c>
      <c r="DY108" s="428">
        <f t="shared" si="198"/>
        <v>0</v>
      </c>
      <c r="DZ108" s="427" t="e">
        <f>+'TB-11'!D459</f>
        <v>#N/A</v>
      </c>
      <c r="EA108" s="409">
        <f>+'TB-11'!G459</f>
        <v>0</v>
      </c>
      <c r="EB108" s="409">
        <f>+'TB-11'!H459</f>
        <v>0</v>
      </c>
      <c r="EC108" s="409">
        <f>+'TB-11'!I459</f>
        <v>0</v>
      </c>
      <c r="ED108" s="409">
        <f>+'TB-11'!J459</f>
        <v>0</v>
      </c>
      <c r="EE108" s="428">
        <f t="shared" si="199"/>
        <v>0</v>
      </c>
      <c r="EF108" s="428">
        <f t="shared" si="200"/>
        <v>0</v>
      </c>
      <c r="EG108" s="219">
        <f t="shared" si="201"/>
        <v>0</v>
      </c>
      <c r="EH108" s="427" t="e">
        <f>+'TB-11'!D460</f>
        <v>#N/A</v>
      </c>
      <c r="EI108" s="409">
        <f>+'TB-11'!G460</f>
        <v>0</v>
      </c>
      <c r="EJ108" s="409">
        <f>+'TB-11'!H460</f>
        <v>0</v>
      </c>
      <c r="EK108" s="409">
        <f>+'TB-11'!I460</f>
        <v>0</v>
      </c>
      <c r="EL108" s="409">
        <f>+'TB-11'!J460</f>
        <v>0</v>
      </c>
      <c r="EM108" s="428">
        <f t="shared" si="202"/>
        <v>0</v>
      </c>
      <c r="EN108" s="428">
        <f t="shared" si="203"/>
        <v>0</v>
      </c>
      <c r="EO108" s="219">
        <f t="shared" si="204"/>
        <v>0</v>
      </c>
      <c r="EP108" s="427" t="e">
        <f>+'TB-11'!D461</f>
        <v>#N/A</v>
      </c>
      <c r="EQ108" s="409">
        <f>+'TB-11'!G461</f>
        <v>0</v>
      </c>
      <c r="ER108" s="409">
        <f>+'TB-11'!H461</f>
        <v>0</v>
      </c>
      <c r="ES108" s="409">
        <f>+'TB-11'!I461</f>
        <v>0</v>
      </c>
      <c r="ET108" s="409">
        <f>+'TB-11'!J461</f>
        <v>0</v>
      </c>
      <c r="EU108" s="428">
        <f t="shared" si="205"/>
        <v>0</v>
      </c>
      <c r="EV108" s="428">
        <f t="shared" si="206"/>
        <v>0</v>
      </c>
      <c r="EW108" s="219">
        <f t="shared" si="207"/>
        <v>0</v>
      </c>
      <c r="EX108" s="427" t="e">
        <f>+'TB-11'!D462</f>
        <v>#N/A</v>
      </c>
      <c r="EY108" s="409">
        <f>+'TB-11'!G462</f>
        <v>0</v>
      </c>
      <c r="EZ108" s="409">
        <f>+'TB-11'!H462</f>
        <v>0</v>
      </c>
      <c r="FA108" s="409">
        <f>+'TB-11'!I462</f>
        <v>0</v>
      </c>
      <c r="FB108" s="409">
        <f>+'TB-11'!J462</f>
        <v>0</v>
      </c>
      <c r="FC108" s="428">
        <f t="shared" si="208"/>
        <v>0</v>
      </c>
      <c r="FD108" s="428">
        <f t="shared" si="209"/>
        <v>0</v>
      </c>
      <c r="FE108" s="219">
        <f t="shared" si="210"/>
        <v>0</v>
      </c>
      <c r="FF108" s="427" t="e">
        <f>'TB-11'!D466</f>
        <v>#N/A</v>
      </c>
      <c r="FG108" s="546">
        <f>'TB-11'!G466</f>
        <v>0</v>
      </c>
      <c r="FH108" s="546">
        <f>'TB-11'!H466</f>
        <v>0</v>
      </c>
      <c r="FI108" s="546">
        <f>'TB-11'!I466</f>
        <v>0</v>
      </c>
      <c r="FJ108" s="546">
        <f>'TB-11'!J466</f>
        <v>0</v>
      </c>
      <c r="FK108" s="428">
        <f t="shared" si="211"/>
        <v>0</v>
      </c>
      <c r="FL108" s="428">
        <f t="shared" si="212"/>
        <v>0</v>
      </c>
      <c r="FM108" s="219">
        <f t="shared" si="213"/>
        <v>0</v>
      </c>
      <c r="FN108" s="427" t="e">
        <f>'TB-11'!D467</f>
        <v>#N/A</v>
      </c>
      <c r="FO108" s="546">
        <f>'TB-11'!G467</f>
        <v>0</v>
      </c>
      <c r="FP108" s="546">
        <f>'TB-11'!H467</f>
        <v>0</v>
      </c>
      <c r="FQ108" s="546">
        <f>'TB-11'!I467</f>
        <v>0</v>
      </c>
      <c r="FR108" s="546">
        <f>'TB-11'!J467</f>
        <v>0</v>
      </c>
      <c r="FS108" s="428">
        <f t="shared" si="214"/>
        <v>0</v>
      </c>
      <c r="FT108" s="428">
        <f t="shared" si="215"/>
        <v>0</v>
      </c>
      <c r="FU108" s="219">
        <f t="shared" si="216"/>
        <v>0</v>
      </c>
      <c r="FV108" s="427" t="e">
        <f>'TB-11'!D468</f>
        <v>#N/A</v>
      </c>
      <c r="FW108" s="546">
        <f>'TB-11'!G468</f>
        <v>0</v>
      </c>
      <c r="FX108" s="546">
        <f>'TB-11'!H468</f>
        <v>0</v>
      </c>
      <c r="FY108" s="546">
        <f>'TB-11'!I468</f>
        <v>0</v>
      </c>
      <c r="FZ108" s="546">
        <f>'TB-11'!J468</f>
        <v>0</v>
      </c>
      <c r="GA108" s="428">
        <f t="shared" si="217"/>
        <v>0</v>
      </c>
      <c r="GB108" s="428">
        <f t="shared" si="218"/>
        <v>0</v>
      </c>
      <c r="GC108" s="219">
        <f t="shared" si="219"/>
        <v>0</v>
      </c>
      <c r="GD108" s="427" t="e">
        <f>'TB-11'!D469</f>
        <v>#N/A</v>
      </c>
      <c r="GE108" s="546">
        <f>'TB-11'!G469</f>
        <v>0</v>
      </c>
      <c r="GF108" s="546">
        <f>'TB-11'!H469</f>
        <v>0</v>
      </c>
      <c r="GG108" s="546">
        <f>'TB-11'!I469</f>
        <v>0</v>
      </c>
      <c r="GH108" s="546">
        <f>'TB-11'!J469</f>
        <v>0</v>
      </c>
      <c r="GI108" s="428">
        <f t="shared" si="220"/>
        <v>0</v>
      </c>
      <c r="GJ108" s="428">
        <f t="shared" si="221"/>
        <v>0</v>
      </c>
      <c r="GK108" s="219">
        <f t="shared" si="222"/>
        <v>0</v>
      </c>
      <c r="GL108" s="432">
        <f>'TB-11'!B474</f>
        <v>0</v>
      </c>
      <c r="GM108" s="432">
        <f>'TB-11'!C474</f>
        <v>0</v>
      </c>
      <c r="GN108" s="432">
        <f>'TB-11'!D474</f>
        <v>0</v>
      </c>
      <c r="GO108" s="432">
        <f>'TB-11'!E474</f>
        <v>0</v>
      </c>
      <c r="GP108" s="432">
        <f>'TB-11'!F474</f>
        <v>0</v>
      </c>
      <c r="GQ108" s="432">
        <f>'TB-11'!G474</f>
        <v>0</v>
      </c>
      <c r="GR108" s="432">
        <f>'TB-11'!B450</f>
        <v>0</v>
      </c>
      <c r="GS108" s="432">
        <f>'TB-11'!D450</f>
        <v>0</v>
      </c>
      <c r="GT108" s="432" t="e">
        <f>'TB-11'!G450</f>
        <v>#N/A</v>
      </c>
      <c r="GU108" s="432" t="e">
        <f>'TB-11'!I450</f>
        <v>#N/A</v>
      </c>
      <c r="GV108" s="432">
        <f>'TB-11'!K450</f>
        <v>0</v>
      </c>
      <c r="GW108" s="432">
        <f>'TB-11'!M450</f>
        <v>0</v>
      </c>
      <c r="GX108" s="432" t="e">
        <f>'TB-11'!P450</f>
        <v>#N/A</v>
      </c>
      <c r="GY108" s="432" t="e">
        <f>'TB-11'!R450</f>
        <v>#N/A</v>
      </c>
      <c r="GZ108" s="432">
        <f>'TB-11'!T450</f>
        <v>0</v>
      </c>
      <c r="HA108" s="432">
        <f>'TB-11'!V450</f>
        <v>0</v>
      </c>
      <c r="HB108" s="547" t="e">
        <f>'TB-11'!M417</f>
        <v>#N/A</v>
      </c>
      <c r="HC108" s="241"/>
    </row>
    <row r="109" spans="1:256" s="194" customFormat="1" x14ac:dyDescent="0.25">
      <c r="A109" s="194">
        <v>8</v>
      </c>
      <c r="B109" s="166">
        <f>+Menu!$D$6</f>
        <v>0</v>
      </c>
      <c r="C109" s="214" t="str">
        <f>+Menu!$B16</f>
        <v/>
      </c>
      <c r="D109" s="215"/>
      <c r="E109" s="427" t="e">
        <f>'TB-11'!D508</f>
        <v>#N/A</v>
      </c>
      <c r="F109" s="431">
        <f>'TB-11'!G508</f>
        <v>0</v>
      </c>
      <c r="G109" s="431">
        <f>'TB-11'!H508</f>
        <v>0</v>
      </c>
      <c r="H109" s="412">
        <f t="shared" si="223"/>
        <v>0</v>
      </c>
      <c r="I109" s="431">
        <f>'TB-11'!I508</f>
        <v>0</v>
      </c>
      <c r="J109" s="431">
        <f>'TB-11'!J508</f>
        <v>0</v>
      </c>
      <c r="K109" s="412">
        <f t="shared" si="224"/>
        <v>0</v>
      </c>
      <c r="L109" s="431">
        <f>'TB-11'!K508</f>
        <v>0</v>
      </c>
      <c r="M109" s="431">
        <f>'TB-11'!L508</f>
        <v>0</v>
      </c>
      <c r="N109" s="410">
        <f t="shared" si="151"/>
        <v>0</v>
      </c>
      <c r="O109" s="431">
        <f>'TB-11'!M508</f>
        <v>0</v>
      </c>
      <c r="P109" s="431">
        <f>'TB-11'!N508</f>
        <v>0</v>
      </c>
      <c r="Q109" s="410">
        <f t="shared" si="152"/>
        <v>0</v>
      </c>
      <c r="R109" s="431">
        <f>'TB-11'!O508</f>
        <v>0</v>
      </c>
      <c r="S109" s="431">
        <f>'TB-11'!P508</f>
        <v>0</v>
      </c>
      <c r="T109" s="410">
        <f t="shared" si="153"/>
        <v>0</v>
      </c>
      <c r="U109" s="431">
        <f>'TB-11'!Q508</f>
        <v>0</v>
      </c>
      <c r="V109" s="431">
        <f>'TB-11'!R508</f>
        <v>0</v>
      </c>
      <c r="W109" s="410">
        <f t="shared" si="154"/>
        <v>0</v>
      </c>
      <c r="X109" s="431">
        <f>'TB-11'!S508</f>
        <v>0</v>
      </c>
      <c r="Y109" s="431">
        <f>'TB-11'!T508</f>
        <v>0</v>
      </c>
      <c r="Z109" s="410">
        <f t="shared" si="155"/>
        <v>0</v>
      </c>
      <c r="AA109" s="428">
        <f t="shared" si="181"/>
        <v>0</v>
      </c>
      <c r="AB109" s="428">
        <f t="shared" si="182"/>
        <v>0</v>
      </c>
      <c r="AC109" s="219">
        <f t="shared" si="183"/>
        <v>0</v>
      </c>
      <c r="AD109" s="429" t="e">
        <f>'TB-11'!D509</f>
        <v>#N/A</v>
      </c>
      <c r="AE109" s="432">
        <f>'TB-11'!G509</f>
        <v>0</v>
      </c>
      <c r="AF109" s="432">
        <f>'TB-11'!H509</f>
        <v>0</v>
      </c>
      <c r="AG109" s="412">
        <f t="shared" si="156"/>
        <v>0</v>
      </c>
      <c r="AH109" s="432">
        <f>'TB-11'!I509</f>
        <v>0</v>
      </c>
      <c r="AI109" s="432">
        <f>'TB-11'!J509</f>
        <v>0</v>
      </c>
      <c r="AJ109" s="412">
        <f t="shared" si="157"/>
        <v>0</v>
      </c>
      <c r="AK109" s="432">
        <f>'TB-11'!K509</f>
        <v>0</v>
      </c>
      <c r="AL109" s="432">
        <f>'TB-11'!L509</f>
        <v>0</v>
      </c>
      <c r="AM109" s="410">
        <f t="shared" si="158"/>
        <v>0</v>
      </c>
      <c r="AN109" s="432">
        <f>'TB-11'!M509</f>
        <v>0</v>
      </c>
      <c r="AO109" s="432">
        <f>'TB-11'!N509</f>
        <v>0</v>
      </c>
      <c r="AP109" s="410">
        <f t="shared" si="159"/>
        <v>0</v>
      </c>
      <c r="AQ109" s="432">
        <f>'TB-11'!O509</f>
        <v>0</v>
      </c>
      <c r="AR109" s="432">
        <f>'TB-11'!P509</f>
        <v>0</v>
      </c>
      <c r="AS109" s="410">
        <f t="shared" si="160"/>
        <v>0</v>
      </c>
      <c r="AT109" s="432">
        <f>'TB-11'!Q509</f>
        <v>0</v>
      </c>
      <c r="AU109" s="432">
        <f>'TB-11'!R509</f>
        <v>0</v>
      </c>
      <c r="AV109" s="410">
        <f t="shared" si="161"/>
        <v>0</v>
      </c>
      <c r="AW109" s="432">
        <f>'TB-11'!S509</f>
        <v>0</v>
      </c>
      <c r="AX109" s="432">
        <f>'TB-11'!T509</f>
        <v>0</v>
      </c>
      <c r="AY109" s="410">
        <f t="shared" si="162"/>
        <v>0</v>
      </c>
      <c r="AZ109" s="428">
        <f t="shared" si="184"/>
        <v>0</v>
      </c>
      <c r="BA109" s="428">
        <f t="shared" si="185"/>
        <v>0</v>
      </c>
      <c r="BB109" s="428">
        <f t="shared" si="186"/>
        <v>0</v>
      </c>
      <c r="BC109" s="429" t="e">
        <f>'TB-11'!D510</f>
        <v>#N/A</v>
      </c>
      <c r="BD109" s="432">
        <f>'TB-11'!G510</f>
        <v>0</v>
      </c>
      <c r="BE109" s="432">
        <f>'TB-11'!H510</f>
        <v>0</v>
      </c>
      <c r="BF109" s="412">
        <f t="shared" si="163"/>
        <v>0</v>
      </c>
      <c r="BG109" s="432">
        <f>'TB-11'!I510</f>
        <v>0</v>
      </c>
      <c r="BH109" s="432">
        <f>'TB-11'!J510</f>
        <v>0</v>
      </c>
      <c r="BI109" s="412">
        <f t="shared" si="164"/>
        <v>0</v>
      </c>
      <c r="BJ109" s="432">
        <f>'TB-11'!K510</f>
        <v>0</v>
      </c>
      <c r="BK109" s="432">
        <f>'TB-11'!L510</f>
        <v>0</v>
      </c>
      <c r="BL109" s="410">
        <f t="shared" si="165"/>
        <v>0</v>
      </c>
      <c r="BM109" s="432">
        <f>'TB-11'!M510</f>
        <v>0</v>
      </c>
      <c r="BN109" s="432">
        <f>'TB-11'!N510</f>
        <v>0</v>
      </c>
      <c r="BO109" s="410">
        <f t="shared" si="166"/>
        <v>0</v>
      </c>
      <c r="BP109" s="432">
        <f>'TB-11'!O510</f>
        <v>0</v>
      </c>
      <c r="BQ109" s="432">
        <f>'TB-11'!P510</f>
        <v>0</v>
      </c>
      <c r="BR109" s="410">
        <f t="shared" si="167"/>
        <v>0</v>
      </c>
      <c r="BS109" s="432">
        <f>'TB-11'!Q510</f>
        <v>0</v>
      </c>
      <c r="BT109" s="432">
        <f>'TB-11'!R510</f>
        <v>0</v>
      </c>
      <c r="BU109" s="410">
        <f t="shared" si="168"/>
        <v>0</v>
      </c>
      <c r="BV109" s="432">
        <f>'TB-11'!S510</f>
        <v>0</v>
      </c>
      <c r="BW109" s="432">
        <f>'TB-11'!T510</f>
        <v>0</v>
      </c>
      <c r="BX109" s="410">
        <f t="shared" si="187"/>
        <v>0</v>
      </c>
      <c r="BY109" s="428">
        <f t="shared" si="188"/>
        <v>0</v>
      </c>
      <c r="BZ109" s="428">
        <f t="shared" si="189"/>
        <v>0</v>
      </c>
      <c r="CA109" s="428">
        <f t="shared" si="190"/>
        <v>0</v>
      </c>
      <c r="CB109" s="429" t="e">
        <f>'TB-11'!D511</f>
        <v>#N/A</v>
      </c>
      <c r="CC109" s="432">
        <f>'TB-11'!G511</f>
        <v>0</v>
      </c>
      <c r="CD109" s="432">
        <f>'TB-11'!H511</f>
        <v>0</v>
      </c>
      <c r="CE109" s="412">
        <f t="shared" si="169"/>
        <v>0</v>
      </c>
      <c r="CF109" s="432">
        <f>'TB-11'!I511</f>
        <v>0</v>
      </c>
      <c r="CG109" s="432">
        <f>'TB-11'!J511</f>
        <v>0</v>
      </c>
      <c r="CH109" s="412">
        <f t="shared" si="170"/>
        <v>0</v>
      </c>
      <c r="CI109" s="432">
        <f>'TB-11'!K511</f>
        <v>0</v>
      </c>
      <c r="CJ109" s="432">
        <f>'TB-11'!L511</f>
        <v>0</v>
      </c>
      <c r="CK109" s="410">
        <f t="shared" si="171"/>
        <v>0</v>
      </c>
      <c r="CL109" s="432">
        <f>'TB-11'!M511</f>
        <v>0</v>
      </c>
      <c r="CM109" s="432">
        <f>'TB-11'!N511</f>
        <v>0</v>
      </c>
      <c r="CN109" s="410">
        <f t="shared" si="172"/>
        <v>0</v>
      </c>
      <c r="CO109" s="432">
        <f>'TB-11'!O511</f>
        <v>0</v>
      </c>
      <c r="CP109" s="432">
        <f>'TB-11'!P511</f>
        <v>0</v>
      </c>
      <c r="CQ109" s="410">
        <f t="shared" si="173"/>
        <v>0</v>
      </c>
      <c r="CR109" s="432">
        <f>'TB-11'!Q511</f>
        <v>0</v>
      </c>
      <c r="CS109" s="432">
        <f>'TB-11'!R511</f>
        <v>0</v>
      </c>
      <c r="CT109" s="410">
        <f t="shared" si="174"/>
        <v>0</v>
      </c>
      <c r="CU109" s="432">
        <f>'TB-11'!S511</f>
        <v>0</v>
      </c>
      <c r="CV109" s="432">
        <f>'TB-11'!T511</f>
        <v>0</v>
      </c>
      <c r="CW109" s="410">
        <f t="shared" si="191"/>
        <v>0</v>
      </c>
      <c r="CX109" s="428">
        <f t="shared" si="192"/>
        <v>0</v>
      </c>
      <c r="CY109" s="428">
        <f t="shared" si="193"/>
        <v>0</v>
      </c>
      <c r="CZ109" s="428">
        <f t="shared" si="194"/>
        <v>0</v>
      </c>
      <c r="DA109" s="429" t="e">
        <f>'TB-11'!D512</f>
        <v>#N/A</v>
      </c>
      <c r="DB109" s="432">
        <f>'TB-11'!G512</f>
        <v>0</v>
      </c>
      <c r="DC109" s="432">
        <f>'TB-11'!H512</f>
        <v>0</v>
      </c>
      <c r="DD109" s="412">
        <f t="shared" si="175"/>
        <v>0</v>
      </c>
      <c r="DE109" s="432">
        <f>'TB-11'!I512</f>
        <v>0</v>
      </c>
      <c r="DF109" s="432">
        <f>'TB-11'!J512</f>
        <v>0</v>
      </c>
      <c r="DG109" s="412">
        <f t="shared" si="176"/>
        <v>0</v>
      </c>
      <c r="DH109" s="432">
        <f>'TB-11'!K512</f>
        <v>0</v>
      </c>
      <c r="DI109" s="432">
        <f>'TB-11'!L512</f>
        <v>0</v>
      </c>
      <c r="DJ109" s="410">
        <f t="shared" si="177"/>
        <v>0</v>
      </c>
      <c r="DK109" s="432">
        <f>'TB-11'!M512</f>
        <v>0</v>
      </c>
      <c r="DL109" s="432">
        <f>'TB-11'!N512</f>
        <v>0</v>
      </c>
      <c r="DM109" s="410">
        <f t="shared" si="178"/>
        <v>0</v>
      </c>
      <c r="DN109" s="432">
        <f>'TB-11'!O512</f>
        <v>0</v>
      </c>
      <c r="DO109" s="432">
        <f>'TB-11'!P512</f>
        <v>0</v>
      </c>
      <c r="DP109" s="410">
        <f t="shared" si="179"/>
        <v>0</v>
      </c>
      <c r="DQ109" s="432">
        <f>'TB-11'!Q512</f>
        <v>0</v>
      </c>
      <c r="DR109" s="432">
        <f>'TB-11'!R512</f>
        <v>0</v>
      </c>
      <c r="DS109" s="410">
        <f t="shared" si="180"/>
        <v>0</v>
      </c>
      <c r="DT109" s="432">
        <f>'TB-11'!S512</f>
        <v>0</v>
      </c>
      <c r="DU109" s="432">
        <f>'TB-11'!T512</f>
        <v>0</v>
      </c>
      <c r="DV109" s="410">
        <f t="shared" si="195"/>
        <v>0</v>
      </c>
      <c r="DW109" s="428">
        <f t="shared" si="196"/>
        <v>0</v>
      </c>
      <c r="DX109" s="428">
        <f t="shared" si="197"/>
        <v>0</v>
      </c>
      <c r="DY109" s="428">
        <f t="shared" si="198"/>
        <v>0</v>
      </c>
      <c r="DZ109" s="427" t="e">
        <f>+'TB-11'!D527</f>
        <v>#N/A</v>
      </c>
      <c r="EA109" s="409">
        <f>+'TB-11'!G527</f>
        <v>0</v>
      </c>
      <c r="EB109" s="409">
        <f>+'TB-11'!H527</f>
        <v>0</v>
      </c>
      <c r="EC109" s="409">
        <f>+'TB-11'!I527</f>
        <v>0</v>
      </c>
      <c r="ED109" s="409">
        <f>+'TB-11'!J527</f>
        <v>0</v>
      </c>
      <c r="EE109" s="428">
        <f t="shared" si="199"/>
        <v>0</v>
      </c>
      <c r="EF109" s="428">
        <f t="shared" si="200"/>
        <v>0</v>
      </c>
      <c r="EG109" s="219">
        <f t="shared" si="201"/>
        <v>0</v>
      </c>
      <c r="EH109" s="427" t="e">
        <f>+'TB-11'!D528</f>
        <v>#N/A</v>
      </c>
      <c r="EI109" s="409">
        <f>+'TB-11'!G528</f>
        <v>0</v>
      </c>
      <c r="EJ109" s="409">
        <f>+'TB-11'!H528</f>
        <v>0</v>
      </c>
      <c r="EK109" s="409">
        <f>+'TB-11'!I528</f>
        <v>0</v>
      </c>
      <c r="EL109" s="409">
        <f>+'TB-11'!J528</f>
        <v>0</v>
      </c>
      <c r="EM109" s="428">
        <f t="shared" si="202"/>
        <v>0</v>
      </c>
      <c r="EN109" s="428">
        <f t="shared" si="203"/>
        <v>0</v>
      </c>
      <c r="EO109" s="219">
        <f t="shared" si="204"/>
        <v>0</v>
      </c>
      <c r="EP109" s="427" t="e">
        <f>+'TB-11'!D529</f>
        <v>#N/A</v>
      </c>
      <c r="EQ109" s="409">
        <f>+'TB-11'!G529</f>
        <v>0</v>
      </c>
      <c r="ER109" s="409">
        <f>+'TB-11'!H529</f>
        <v>0</v>
      </c>
      <c r="ES109" s="409">
        <f>+'TB-11'!I529</f>
        <v>0</v>
      </c>
      <c r="ET109" s="409">
        <f>+'TB-11'!J529</f>
        <v>0</v>
      </c>
      <c r="EU109" s="428">
        <f t="shared" si="205"/>
        <v>0</v>
      </c>
      <c r="EV109" s="428">
        <f t="shared" si="206"/>
        <v>0</v>
      </c>
      <c r="EW109" s="219">
        <f t="shared" si="207"/>
        <v>0</v>
      </c>
      <c r="EX109" s="427" t="e">
        <f>+'TB-11'!D530</f>
        <v>#N/A</v>
      </c>
      <c r="EY109" s="409">
        <f>+'TB-11'!G530</f>
        <v>0</v>
      </c>
      <c r="EZ109" s="409">
        <f>+'TB-11'!H530</f>
        <v>0</v>
      </c>
      <c r="FA109" s="409">
        <f>+'TB-11'!I530</f>
        <v>0</v>
      </c>
      <c r="FB109" s="409">
        <f>+'TB-11'!J530</f>
        <v>0</v>
      </c>
      <c r="FC109" s="428">
        <f t="shared" si="208"/>
        <v>0</v>
      </c>
      <c r="FD109" s="428">
        <f t="shared" si="209"/>
        <v>0</v>
      </c>
      <c r="FE109" s="219">
        <f t="shared" si="210"/>
        <v>0</v>
      </c>
      <c r="FF109" s="427" t="e">
        <f>'TB-11'!D534</f>
        <v>#N/A</v>
      </c>
      <c r="FG109" s="546">
        <f>'TB-11'!G534</f>
        <v>0</v>
      </c>
      <c r="FH109" s="546">
        <f>'TB-11'!H534</f>
        <v>0</v>
      </c>
      <c r="FI109" s="546">
        <f>'TB-11'!I534</f>
        <v>0</v>
      </c>
      <c r="FJ109" s="546">
        <f>'TB-11'!J534</f>
        <v>0</v>
      </c>
      <c r="FK109" s="428">
        <f t="shared" si="211"/>
        <v>0</v>
      </c>
      <c r="FL109" s="428">
        <f t="shared" si="212"/>
        <v>0</v>
      </c>
      <c r="FM109" s="219">
        <f t="shared" si="213"/>
        <v>0</v>
      </c>
      <c r="FN109" s="427" t="e">
        <f>'TB-11'!D535</f>
        <v>#N/A</v>
      </c>
      <c r="FO109" s="546">
        <f>'TB-11'!G535</f>
        <v>0</v>
      </c>
      <c r="FP109" s="546">
        <f>'TB-11'!H535</f>
        <v>0</v>
      </c>
      <c r="FQ109" s="546">
        <f>'TB-11'!I535</f>
        <v>0</v>
      </c>
      <c r="FR109" s="546">
        <f>'TB-11'!J535</f>
        <v>0</v>
      </c>
      <c r="FS109" s="428">
        <f t="shared" si="214"/>
        <v>0</v>
      </c>
      <c r="FT109" s="428">
        <f t="shared" si="215"/>
        <v>0</v>
      </c>
      <c r="FU109" s="219">
        <f t="shared" si="216"/>
        <v>0</v>
      </c>
      <c r="FV109" s="427" t="e">
        <f>'TB-11'!D536</f>
        <v>#N/A</v>
      </c>
      <c r="FW109" s="546">
        <f>'TB-11'!G536</f>
        <v>0</v>
      </c>
      <c r="FX109" s="546">
        <f>'TB-11'!H536</f>
        <v>0</v>
      </c>
      <c r="FY109" s="546">
        <f>'TB-11'!I536</f>
        <v>0</v>
      </c>
      <c r="FZ109" s="546">
        <f>'TB-11'!J536</f>
        <v>0</v>
      </c>
      <c r="GA109" s="428">
        <f t="shared" si="217"/>
        <v>0</v>
      </c>
      <c r="GB109" s="428">
        <f t="shared" si="218"/>
        <v>0</v>
      </c>
      <c r="GC109" s="219">
        <f t="shared" si="219"/>
        <v>0</v>
      </c>
      <c r="GD109" s="427" t="e">
        <f>'TB-11'!D537</f>
        <v>#N/A</v>
      </c>
      <c r="GE109" s="546">
        <f>'TB-11'!G537</f>
        <v>0</v>
      </c>
      <c r="GF109" s="546">
        <f>'TB-11'!H537</f>
        <v>0</v>
      </c>
      <c r="GG109" s="546">
        <f>'TB-11'!I537</f>
        <v>0</v>
      </c>
      <c r="GH109" s="546">
        <f>'TB-11'!J537</f>
        <v>0</v>
      </c>
      <c r="GI109" s="428">
        <f t="shared" si="220"/>
        <v>0</v>
      </c>
      <c r="GJ109" s="428">
        <f t="shared" si="221"/>
        <v>0</v>
      </c>
      <c r="GK109" s="219">
        <f t="shared" si="222"/>
        <v>0</v>
      </c>
      <c r="GL109" s="432">
        <f>'TB-11'!B542</f>
        <v>0</v>
      </c>
      <c r="GM109" s="432">
        <f>'TB-11'!C542</f>
        <v>0</v>
      </c>
      <c r="GN109" s="432">
        <f>'TB-11'!D542</f>
        <v>0</v>
      </c>
      <c r="GO109" s="432">
        <f>'TB-11'!E542</f>
        <v>0</v>
      </c>
      <c r="GP109" s="432">
        <f>'TB-11'!F542</f>
        <v>0</v>
      </c>
      <c r="GQ109" s="432">
        <f>'TB-11'!G542</f>
        <v>0</v>
      </c>
      <c r="GR109" s="432">
        <f>'TB-11'!B518</f>
        <v>0</v>
      </c>
      <c r="GS109" s="432">
        <f>'TB-11'!D518</f>
        <v>0</v>
      </c>
      <c r="GT109" s="432" t="e">
        <f>'TB-11'!G518</f>
        <v>#N/A</v>
      </c>
      <c r="GU109" s="432" t="e">
        <f>'TB-11'!I518</f>
        <v>#N/A</v>
      </c>
      <c r="GV109" s="432">
        <f>'TB-11'!K518</f>
        <v>0</v>
      </c>
      <c r="GW109" s="432">
        <f>'TB-11'!M518</f>
        <v>0</v>
      </c>
      <c r="GX109" s="432" t="e">
        <f>'TB-11'!P518</f>
        <v>#N/A</v>
      </c>
      <c r="GY109" s="432" t="e">
        <f>'TB-11'!R518</f>
        <v>#N/A</v>
      </c>
      <c r="GZ109" s="432">
        <f>'TB-11'!T518</f>
        <v>0</v>
      </c>
      <c r="HA109" s="432">
        <f>'TB-11'!V518</f>
        <v>0</v>
      </c>
      <c r="HB109" s="547" t="e">
        <f>'TB-11'!M485</f>
        <v>#N/A</v>
      </c>
      <c r="HC109" s="241"/>
    </row>
    <row r="110" spans="1:256" s="194" customFormat="1" x14ac:dyDescent="0.25">
      <c r="A110" s="194">
        <v>9</v>
      </c>
      <c r="B110" s="166">
        <f>+Menu!$D$6</f>
        <v>0</v>
      </c>
      <c r="C110" s="214" t="str">
        <f>+Menu!$B17</f>
        <v/>
      </c>
      <c r="D110" s="215"/>
      <c r="E110" s="427" t="e">
        <f>'TB-11'!D576</f>
        <v>#N/A</v>
      </c>
      <c r="F110" s="431">
        <f>'TB-11'!G576</f>
        <v>0</v>
      </c>
      <c r="G110" s="431">
        <f>'TB-11'!H576</f>
        <v>0</v>
      </c>
      <c r="H110" s="412">
        <f t="shared" si="223"/>
        <v>0</v>
      </c>
      <c r="I110" s="431">
        <f>'TB-11'!I576</f>
        <v>0</v>
      </c>
      <c r="J110" s="431">
        <f>'TB-11'!J576</f>
        <v>0</v>
      </c>
      <c r="K110" s="412">
        <f t="shared" si="224"/>
        <v>0</v>
      </c>
      <c r="L110" s="431">
        <f>'TB-11'!K576</f>
        <v>0</v>
      </c>
      <c r="M110" s="431">
        <f>'TB-11'!L576</f>
        <v>0</v>
      </c>
      <c r="N110" s="410">
        <f t="shared" si="151"/>
        <v>0</v>
      </c>
      <c r="O110" s="431">
        <f>'TB-11'!M576</f>
        <v>0</v>
      </c>
      <c r="P110" s="431">
        <f>'TB-11'!N576</f>
        <v>0</v>
      </c>
      <c r="Q110" s="410">
        <f t="shared" si="152"/>
        <v>0</v>
      </c>
      <c r="R110" s="431">
        <f>'TB-11'!O576</f>
        <v>0</v>
      </c>
      <c r="S110" s="431">
        <f>'TB-11'!P576</f>
        <v>0</v>
      </c>
      <c r="T110" s="410">
        <f t="shared" si="153"/>
        <v>0</v>
      </c>
      <c r="U110" s="431">
        <f>'TB-11'!Q576</f>
        <v>0</v>
      </c>
      <c r="V110" s="431">
        <f>'TB-11'!R576</f>
        <v>0</v>
      </c>
      <c r="W110" s="410">
        <f t="shared" si="154"/>
        <v>0</v>
      </c>
      <c r="X110" s="431">
        <f>'TB-11'!S576</f>
        <v>0</v>
      </c>
      <c r="Y110" s="431">
        <f>'TB-11'!T576</f>
        <v>0</v>
      </c>
      <c r="Z110" s="410">
        <f t="shared" si="155"/>
        <v>0</v>
      </c>
      <c r="AA110" s="428">
        <f t="shared" si="181"/>
        <v>0</v>
      </c>
      <c r="AB110" s="428">
        <f t="shared" si="182"/>
        <v>0</v>
      </c>
      <c r="AC110" s="219">
        <f t="shared" si="183"/>
        <v>0</v>
      </c>
      <c r="AD110" s="429" t="e">
        <f>'TB-11'!D577</f>
        <v>#N/A</v>
      </c>
      <c r="AE110" s="432">
        <f>'TB-11'!G577</f>
        <v>0</v>
      </c>
      <c r="AF110" s="432">
        <f>'TB-11'!H577</f>
        <v>0</v>
      </c>
      <c r="AG110" s="412">
        <f t="shared" si="156"/>
        <v>0</v>
      </c>
      <c r="AH110" s="432">
        <f>'TB-11'!I577</f>
        <v>0</v>
      </c>
      <c r="AI110" s="432">
        <f>'TB-11'!J577</f>
        <v>0</v>
      </c>
      <c r="AJ110" s="412">
        <f t="shared" si="157"/>
        <v>0</v>
      </c>
      <c r="AK110" s="432">
        <f>'TB-11'!K577</f>
        <v>0</v>
      </c>
      <c r="AL110" s="432">
        <f>'TB-11'!L577</f>
        <v>0</v>
      </c>
      <c r="AM110" s="410">
        <f t="shared" si="158"/>
        <v>0</v>
      </c>
      <c r="AN110" s="432">
        <f>'TB-11'!M577</f>
        <v>0</v>
      </c>
      <c r="AO110" s="432">
        <f>'TB-11'!N577</f>
        <v>0</v>
      </c>
      <c r="AP110" s="410">
        <f t="shared" si="159"/>
        <v>0</v>
      </c>
      <c r="AQ110" s="432">
        <f>'TB-11'!O577</f>
        <v>0</v>
      </c>
      <c r="AR110" s="432">
        <f>'TB-11'!P577</f>
        <v>0</v>
      </c>
      <c r="AS110" s="410">
        <f t="shared" si="160"/>
        <v>0</v>
      </c>
      <c r="AT110" s="432">
        <f>'TB-11'!Q577</f>
        <v>0</v>
      </c>
      <c r="AU110" s="432">
        <f>'TB-11'!R577</f>
        <v>0</v>
      </c>
      <c r="AV110" s="410">
        <f t="shared" si="161"/>
        <v>0</v>
      </c>
      <c r="AW110" s="432">
        <f>'TB-11'!S577</f>
        <v>0</v>
      </c>
      <c r="AX110" s="432">
        <f>'TB-11'!T577</f>
        <v>0</v>
      </c>
      <c r="AY110" s="410">
        <f t="shared" si="162"/>
        <v>0</v>
      </c>
      <c r="AZ110" s="428">
        <f t="shared" si="184"/>
        <v>0</v>
      </c>
      <c r="BA110" s="428">
        <f t="shared" si="185"/>
        <v>0</v>
      </c>
      <c r="BB110" s="428">
        <f t="shared" si="186"/>
        <v>0</v>
      </c>
      <c r="BC110" s="429" t="e">
        <f>'TB-11'!D578</f>
        <v>#N/A</v>
      </c>
      <c r="BD110" s="432">
        <f>'TB-11'!G578</f>
        <v>0</v>
      </c>
      <c r="BE110" s="432">
        <f>'TB-11'!H578</f>
        <v>0</v>
      </c>
      <c r="BF110" s="412">
        <f t="shared" si="163"/>
        <v>0</v>
      </c>
      <c r="BG110" s="432">
        <f>'TB-11'!I578</f>
        <v>0</v>
      </c>
      <c r="BH110" s="432">
        <f>'TB-11'!J578</f>
        <v>0</v>
      </c>
      <c r="BI110" s="412">
        <f t="shared" si="164"/>
        <v>0</v>
      </c>
      <c r="BJ110" s="432">
        <f>'TB-11'!K578</f>
        <v>0</v>
      </c>
      <c r="BK110" s="432">
        <f>'TB-11'!L578</f>
        <v>0</v>
      </c>
      <c r="BL110" s="410">
        <f t="shared" si="165"/>
        <v>0</v>
      </c>
      <c r="BM110" s="432">
        <f>'TB-11'!M578</f>
        <v>0</v>
      </c>
      <c r="BN110" s="432">
        <f>'TB-11'!N578</f>
        <v>0</v>
      </c>
      <c r="BO110" s="410">
        <f t="shared" si="166"/>
        <v>0</v>
      </c>
      <c r="BP110" s="432">
        <f>'TB-11'!O578</f>
        <v>0</v>
      </c>
      <c r="BQ110" s="432">
        <f>'TB-11'!P578</f>
        <v>0</v>
      </c>
      <c r="BR110" s="410">
        <f t="shared" si="167"/>
        <v>0</v>
      </c>
      <c r="BS110" s="432">
        <f>'TB-11'!Q578</f>
        <v>0</v>
      </c>
      <c r="BT110" s="432">
        <f>'TB-11'!R578</f>
        <v>0</v>
      </c>
      <c r="BU110" s="410">
        <f t="shared" si="168"/>
        <v>0</v>
      </c>
      <c r="BV110" s="432">
        <f>'TB-11'!S578</f>
        <v>0</v>
      </c>
      <c r="BW110" s="432">
        <f>'TB-11'!T578</f>
        <v>0</v>
      </c>
      <c r="BX110" s="410">
        <f t="shared" si="187"/>
        <v>0</v>
      </c>
      <c r="BY110" s="428">
        <f t="shared" si="188"/>
        <v>0</v>
      </c>
      <c r="BZ110" s="428">
        <f t="shared" si="189"/>
        <v>0</v>
      </c>
      <c r="CA110" s="428">
        <f t="shared" si="190"/>
        <v>0</v>
      </c>
      <c r="CB110" s="429" t="e">
        <f>'TB-11'!D579</f>
        <v>#N/A</v>
      </c>
      <c r="CC110" s="432">
        <f>'TB-11'!G579</f>
        <v>0</v>
      </c>
      <c r="CD110" s="432">
        <f>'TB-11'!H579</f>
        <v>0</v>
      </c>
      <c r="CE110" s="412">
        <f t="shared" si="169"/>
        <v>0</v>
      </c>
      <c r="CF110" s="432">
        <f>'TB-11'!I579</f>
        <v>0</v>
      </c>
      <c r="CG110" s="432">
        <f>'TB-11'!J579</f>
        <v>0</v>
      </c>
      <c r="CH110" s="412">
        <f t="shared" si="170"/>
        <v>0</v>
      </c>
      <c r="CI110" s="432">
        <f>'TB-11'!K579</f>
        <v>0</v>
      </c>
      <c r="CJ110" s="432">
        <f>'TB-11'!L579</f>
        <v>0</v>
      </c>
      <c r="CK110" s="410">
        <f t="shared" si="171"/>
        <v>0</v>
      </c>
      <c r="CL110" s="432">
        <f>'TB-11'!M579</f>
        <v>0</v>
      </c>
      <c r="CM110" s="432">
        <f>'TB-11'!N579</f>
        <v>0</v>
      </c>
      <c r="CN110" s="410">
        <f t="shared" si="172"/>
        <v>0</v>
      </c>
      <c r="CO110" s="432">
        <f>'TB-11'!O579</f>
        <v>0</v>
      </c>
      <c r="CP110" s="432">
        <f>'TB-11'!P579</f>
        <v>0</v>
      </c>
      <c r="CQ110" s="410">
        <f t="shared" si="173"/>
        <v>0</v>
      </c>
      <c r="CR110" s="432">
        <f>'TB-11'!Q579</f>
        <v>0</v>
      </c>
      <c r="CS110" s="432">
        <f>'TB-11'!R579</f>
        <v>0</v>
      </c>
      <c r="CT110" s="410">
        <f t="shared" si="174"/>
        <v>0</v>
      </c>
      <c r="CU110" s="432">
        <f>'TB-11'!S579</f>
        <v>0</v>
      </c>
      <c r="CV110" s="432">
        <f>'TB-11'!T579</f>
        <v>0</v>
      </c>
      <c r="CW110" s="410">
        <f t="shared" si="191"/>
        <v>0</v>
      </c>
      <c r="CX110" s="428">
        <f t="shared" si="192"/>
        <v>0</v>
      </c>
      <c r="CY110" s="428">
        <f t="shared" si="193"/>
        <v>0</v>
      </c>
      <c r="CZ110" s="428">
        <f t="shared" si="194"/>
        <v>0</v>
      </c>
      <c r="DA110" s="429" t="e">
        <f>'TB-11'!D580</f>
        <v>#N/A</v>
      </c>
      <c r="DB110" s="432">
        <f>'TB-11'!G580</f>
        <v>0</v>
      </c>
      <c r="DC110" s="432">
        <f>'TB-11'!H580</f>
        <v>0</v>
      </c>
      <c r="DD110" s="412">
        <f t="shared" si="175"/>
        <v>0</v>
      </c>
      <c r="DE110" s="432">
        <f>'TB-11'!I580</f>
        <v>0</v>
      </c>
      <c r="DF110" s="432">
        <f>'TB-11'!J580</f>
        <v>0</v>
      </c>
      <c r="DG110" s="412">
        <f t="shared" si="176"/>
        <v>0</v>
      </c>
      <c r="DH110" s="432">
        <f>'TB-11'!K580</f>
        <v>0</v>
      </c>
      <c r="DI110" s="432">
        <f>'TB-11'!L580</f>
        <v>0</v>
      </c>
      <c r="DJ110" s="410">
        <f t="shared" si="177"/>
        <v>0</v>
      </c>
      <c r="DK110" s="432">
        <f>'TB-11'!M580</f>
        <v>0</v>
      </c>
      <c r="DL110" s="432">
        <f>'TB-11'!N580</f>
        <v>0</v>
      </c>
      <c r="DM110" s="410">
        <f t="shared" si="178"/>
        <v>0</v>
      </c>
      <c r="DN110" s="432">
        <f>'TB-11'!O580</f>
        <v>0</v>
      </c>
      <c r="DO110" s="432">
        <f>'TB-11'!P580</f>
        <v>0</v>
      </c>
      <c r="DP110" s="410">
        <f t="shared" si="179"/>
        <v>0</v>
      </c>
      <c r="DQ110" s="432">
        <f>'TB-11'!Q580</f>
        <v>0</v>
      </c>
      <c r="DR110" s="432">
        <f>'TB-11'!R580</f>
        <v>0</v>
      </c>
      <c r="DS110" s="410">
        <f t="shared" si="180"/>
        <v>0</v>
      </c>
      <c r="DT110" s="432">
        <f>'TB-11'!S580</f>
        <v>0</v>
      </c>
      <c r="DU110" s="432">
        <f>'TB-11'!T580</f>
        <v>0</v>
      </c>
      <c r="DV110" s="410">
        <f t="shared" si="195"/>
        <v>0</v>
      </c>
      <c r="DW110" s="428">
        <f t="shared" si="196"/>
        <v>0</v>
      </c>
      <c r="DX110" s="428">
        <f t="shared" si="197"/>
        <v>0</v>
      </c>
      <c r="DY110" s="428">
        <f t="shared" si="198"/>
        <v>0</v>
      </c>
      <c r="DZ110" s="427" t="e">
        <f>+'TB-11'!D595</f>
        <v>#N/A</v>
      </c>
      <c r="EA110" s="409">
        <f>+'TB-11'!G595</f>
        <v>0</v>
      </c>
      <c r="EB110" s="409">
        <f>+'TB-11'!H595</f>
        <v>0</v>
      </c>
      <c r="EC110" s="409">
        <f>+'TB-11'!I595</f>
        <v>0</v>
      </c>
      <c r="ED110" s="409">
        <f>+'TB-11'!J595</f>
        <v>0</v>
      </c>
      <c r="EE110" s="428">
        <f t="shared" si="199"/>
        <v>0</v>
      </c>
      <c r="EF110" s="428">
        <f t="shared" si="200"/>
        <v>0</v>
      </c>
      <c r="EG110" s="219">
        <f t="shared" si="201"/>
        <v>0</v>
      </c>
      <c r="EH110" s="427" t="e">
        <f>+'TB-11'!D596</f>
        <v>#N/A</v>
      </c>
      <c r="EI110" s="409">
        <f>+'TB-11'!G596</f>
        <v>0</v>
      </c>
      <c r="EJ110" s="409">
        <f>+'TB-11'!H596</f>
        <v>0</v>
      </c>
      <c r="EK110" s="409">
        <f>+'TB-11'!I596</f>
        <v>0</v>
      </c>
      <c r="EL110" s="409">
        <f>+'TB-11'!J596</f>
        <v>0</v>
      </c>
      <c r="EM110" s="428">
        <f t="shared" si="202"/>
        <v>0</v>
      </c>
      <c r="EN110" s="428">
        <f t="shared" si="203"/>
        <v>0</v>
      </c>
      <c r="EO110" s="219">
        <f t="shared" si="204"/>
        <v>0</v>
      </c>
      <c r="EP110" s="427" t="e">
        <f>+'TB-11'!D597</f>
        <v>#N/A</v>
      </c>
      <c r="EQ110" s="409">
        <f>+'TB-11'!G597</f>
        <v>0</v>
      </c>
      <c r="ER110" s="409">
        <f>+'TB-11'!H597</f>
        <v>0</v>
      </c>
      <c r="ES110" s="409">
        <f>+'TB-11'!I597</f>
        <v>0</v>
      </c>
      <c r="ET110" s="409">
        <f>+'TB-11'!J597</f>
        <v>0</v>
      </c>
      <c r="EU110" s="428">
        <f t="shared" si="205"/>
        <v>0</v>
      </c>
      <c r="EV110" s="428">
        <f t="shared" si="206"/>
        <v>0</v>
      </c>
      <c r="EW110" s="219">
        <f t="shared" si="207"/>
        <v>0</v>
      </c>
      <c r="EX110" s="427" t="e">
        <f>+'TB-11'!D598</f>
        <v>#N/A</v>
      </c>
      <c r="EY110" s="409">
        <f>+'TB-11'!G598</f>
        <v>0</v>
      </c>
      <c r="EZ110" s="409">
        <f>+'TB-11'!H598</f>
        <v>0</v>
      </c>
      <c r="FA110" s="409">
        <f>+'TB-11'!I598</f>
        <v>0</v>
      </c>
      <c r="FB110" s="409">
        <f>+'TB-11'!J598</f>
        <v>0</v>
      </c>
      <c r="FC110" s="428">
        <f t="shared" si="208"/>
        <v>0</v>
      </c>
      <c r="FD110" s="428">
        <f t="shared" si="209"/>
        <v>0</v>
      </c>
      <c r="FE110" s="219">
        <f t="shared" si="210"/>
        <v>0</v>
      </c>
      <c r="FF110" s="427" t="e">
        <f>'TB-11'!D602</f>
        <v>#N/A</v>
      </c>
      <c r="FG110" s="546">
        <f>'TB-11'!G602</f>
        <v>0</v>
      </c>
      <c r="FH110" s="546">
        <f>'TB-11'!H602</f>
        <v>0</v>
      </c>
      <c r="FI110" s="546">
        <f>'TB-11'!I602</f>
        <v>0</v>
      </c>
      <c r="FJ110" s="546">
        <f>'TB-11'!J602</f>
        <v>0</v>
      </c>
      <c r="FK110" s="428">
        <f t="shared" si="211"/>
        <v>0</v>
      </c>
      <c r="FL110" s="428">
        <f t="shared" si="212"/>
        <v>0</v>
      </c>
      <c r="FM110" s="219">
        <f t="shared" si="213"/>
        <v>0</v>
      </c>
      <c r="FN110" s="427" t="e">
        <f>'TB-11'!D603</f>
        <v>#N/A</v>
      </c>
      <c r="FO110" s="546">
        <f>'TB-11'!G603</f>
        <v>0</v>
      </c>
      <c r="FP110" s="546">
        <f>'TB-11'!H603</f>
        <v>0</v>
      </c>
      <c r="FQ110" s="546">
        <f>'TB-11'!I603</f>
        <v>0</v>
      </c>
      <c r="FR110" s="546">
        <f>'TB-11'!J603</f>
        <v>0</v>
      </c>
      <c r="FS110" s="428">
        <f t="shared" si="214"/>
        <v>0</v>
      </c>
      <c r="FT110" s="428">
        <f t="shared" si="215"/>
        <v>0</v>
      </c>
      <c r="FU110" s="219">
        <f t="shared" si="216"/>
        <v>0</v>
      </c>
      <c r="FV110" s="427" t="e">
        <f>'TB-11'!D604</f>
        <v>#N/A</v>
      </c>
      <c r="FW110" s="546">
        <f>'TB-11'!G604</f>
        <v>0</v>
      </c>
      <c r="FX110" s="546">
        <f>'TB-11'!H604</f>
        <v>0</v>
      </c>
      <c r="FY110" s="546">
        <f>'TB-11'!I604</f>
        <v>0</v>
      </c>
      <c r="FZ110" s="546">
        <f>'TB-11'!J604</f>
        <v>0</v>
      </c>
      <c r="GA110" s="428">
        <f t="shared" si="217"/>
        <v>0</v>
      </c>
      <c r="GB110" s="428">
        <f t="shared" si="218"/>
        <v>0</v>
      </c>
      <c r="GC110" s="219">
        <f t="shared" si="219"/>
        <v>0</v>
      </c>
      <c r="GD110" s="427" t="e">
        <f>'TB-11'!D605</f>
        <v>#N/A</v>
      </c>
      <c r="GE110" s="546">
        <f>'TB-11'!G605</f>
        <v>0</v>
      </c>
      <c r="GF110" s="546">
        <f>'TB-11'!H605</f>
        <v>0</v>
      </c>
      <c r="GG110" s="546">
        <f>'TB-11'!I605</f>
        <v>0</v>
      </c>
      <c r="GH110" s="546">
        <f>'TB-11'!J605</f>
        <v>0</v>
      </c>
      <c r="GI110" s="428">
        <f t="shared" si="220"/>
        <v>0</v>
      </c>
      <c r="GJ110" s="428">
        <f t="shared" si="221"/>
        <v>0</v>
      </c>
      <c r="GK110" s="219">
        <f t="shared" si="222"/>
        <v>0</v>
      </c>
      <c r="GL110" s="432">
        <f>'TB-11'!B610</f>
        <v>0</v>
      </c>
      <c r="GM110" s="432">
        <f>'TB-11'!C610</f>
        <v>0</v>
      </c>
      <c r="GN110" s="432">
        <f>'TB-11'!D610</f>
        <v>0</v>
      </c>
      <c r="GO110" s="432">
        <f>'TB-11'!E610</f>
        <v>0</v>
      </c>
      <c r="GP110" s="432">
        <f>'TB-11'!F610</f>
        <v>0</v>
      </c>
      <c r="GQ110" s="432">
        <f>'TB-11'!G610</f>
        <v>0</v>
      </c>
      <c r="GR110" s="432">
        <f>'TB-11'!B586</f>
        <v>0</v>
      </c>
      <c r="GS110" s="432">
        <f>'TB-11'!D586</f>
        <v>0</v>
      </c>
      <c r="GT110" s="432" t="e">
        <f>'TB-11'!G586</f>
        <v>#N/A</v>
      </c>
      <c r="GU110" s="432" t="e">
        <f>'TB-11'!I586</f>
        <v>#N/A</v>
      </c>
      <c r="GV110" s="432">
        <f>'TB-11'!K586</f>
        <v>0</v>
      </c>
      <c r="GW110" s="432">
        <f>'TB-11'!M586</f>
        <v>0</v>
      </c>
      <c r="GX110" s="432" t="e">
        <f>'TB-11'!P586</f>
        <v>#N/A</v>
      </c>
      <c r="GY110" s="432" t="e">
        <f>'TB-11'!R586</f>
        <v>#N/A</v>
      </c>
      <c r="GZ110" s="432">
        <f>'TB-11'!T586</f>
        <v>0</v>
      </c>
      <c r="HA110" s="432">
        <f>'TB-11'!V586</f>
        <v>0</v>
      </c>
      <c r="HB110" s="547" t="e">
        <f>'TB-11'!M553</f>
        <v>#N/A</v>
      </c>
      <c r="HC110" s="241"/>
    </row>
    <row r="111" spans="1:256" s="194" customFormat="1" x14ac:dyDescent="0.25">
      <c r="A111" s="194">
        <v>10</v>
      </c>
      <c r="B111" s="166">
        <f>+Menu!$D$6</f>
        <v>0</v>
      </c>
      <c r="C111" s="214" t="str">
        <f>+Menu!$B18</f>
        <v/>
      </c>
      <c r="D111" s="215"/>
      <c r="E111" s="427" t="e">
        <f>'TB-11'!D644</f>
        <v>#N/A</v>
      </c>
      <c r="F111" s="431">
        <f>'TB-11'!G644</f>
        <v>0</v>
      </c>
      <c r="G111" s="431">
        <f>'TB-11'!H644</f>
        <v>0</v>
      </c>
      <c r="H111" s="412">
        <f t="shared" si="223"/>
        <v>0</v>
      </c>
      <c r="I111" s="431">
        <f>'TB-11'!I644</f>
        <v>0</v>
      </c>
      <c r="J111" s="431">
        <f>'TB-11'!J644</f>
        <v>0</v>
      </c>
      <c r="K111" s="412">
        <f t="shared" si="224"/>
        <v>0</v>
      </c>
      <c r="L111" s="431">
        <f>'TB-11'!K644</f>
        <v>0</v>
      </c>
      <c r="M111" s="431">
        <f>'TB-11'!L644</f>
        <v>0</v>
      </c>
      <c r="N111" s="410">
        <f t="shared" si="151"/>
        <v>0</v>
      </c>
      <c r="O111" s="431">
        <f>'TB-11'!M644</f>
        <v>0</v>
      </c>
      <c r="P111" s="431">
        <f>'TB-11'!N644</f>
        <v>0</v>
      </c>
      <c r="Q111" s="410">
        <f t="shared" si="152"/>
        <v>0</v>
      </c>
      <c r="R111" s="431">
        <f>'TB-11'!O644</f>
        <v>0</v>
      </c>
      <c r="S111" s="431">
        <f>'TB-11'!P644</f>
        <v>0</v>
      </c>
      <c r="T111" s="410">
        <f t="shared" si="153"/>
        <v>0</v>
      </c>
      <c r="U111" s="431">
        <f>'TB-11'!Q644</f>
        <v>0</v>
      </c>
      <c r="V111" s="431">
        <f>'TB-11'!R644</f>
        <v>0</v>
      </c>
      <c r="W111" s="410">
        <f t="shared" si="154"/>
        <v>0</v>
      </c>
      <c r="X111" s="431">
        <f>'TB-11'!S644</f>
        <v>0</v>
      </c>
      <c r="Y111" s="431">
        <f>'TB-11'!T644</f>
        <v>0</v>
      </c>
      <c r="Z111" s="410">
        <f t="shared" si="155"/>
        <v>0</v>
      </c>
      <c r="AA111" s="428">
        <f t="shared" si="181"/>
        <v>0</v>
      </c>
      <c r="AB111" s="428">
        <f t="shared" si="182"/>
        <v>0</v>
      </c>
      <c r="AC111" s="219">
        <f t="shared" si="183"/>
        <v>0</v>
      </c>
      <c r="AD111" s="429" t="e">
        <f>'TB-11'!D645</f>
        <v>#N/A</v>
      </c>
      <c r="AE111" s="432">
        <f>'TB-11'!G645</f>
        <v>0</v>
      </c>
      <c r="AF111" s="432">
        <f>'TB-11'!H645</f>
        <v>0</v>
      </c>
      <c r="AG111" s="412">
        <f t="shared" si="156"/>
        <v>0</v>
      </c>
      <c r="AH111" s="432">
        <f>'TB-11'!I645</f>
        <v>0</v>
      </c>
      <c r="AI111" s="432">
        <f>'TB-11'!J645</f>
        <v>0</v>
      </c>
      <c r="AJ111" s="412">
        <f t="shared" si="157"/>
        <v>0</v>
      </c>
      <c r="AK111" s="432">
        <f>'TB-11'!K645</f>
        <v>0</v>
      </c>
      <c r="AL111" s="432">
        <f>'TB-11'!L645</f>
        <v>0</v>
      </c>
      <c r="AM111" s="410">
        <f t="shared" si="158"/>
        <v>0</v>
      </c>
      <c r="AN111" s="432">
        <f>'TB-11'!M645</f>
        <v>0</v>
      </c>
      <c r="AO111" s="432">
        <f>'TB-11'!N645</f>
        <v>0</v>
      </c>
      <c r="AP111" s="410">
        <f t="shared" si="159"/>
        <v>0</v>
      </c>
      <c r="AQ111" s="432">
        <f>'TB-11'!O645</f>
        <v>0</v>
      </c>
      <c r="AR111" s="432">
        <f>'TB-11'!P645</f>
        <v>0</v>
      </c>
      <c r="AS111" s="410">
        <f t="shared" si="160"/>
        <v>0</v>
      </c>
      <c r="AT111" s="432">
        <f>'TB-11'!Q645</f>
        <v>0</v>
      </c>
      <c r="AU111" s="432">
        <f>'TB-11'!R645</f>
        <v>0</v>
      </c>
      <c r="AV111" s="410">
        <f t="shared" si="161"/>
        <v>0</v>
      </c>
      <c r="AW111" s="432">
        <f>'TB-11'!S645</f>
        <v>0</v>
      </c>
      <c r="AX111" s="432">
        <f>'TB-11'!T645</f>
        <v>0</v>
      </c>
      <c r="AY111" s="410">
        <f t="shared" si="162"/>
        <v>0</v>
      </c>
      <c r="AZ111" s="428">
        <f t="shared" si="184"/>
        <v>0</v>
      </c>
      <c r="BA111" s="428">
        <f t="shared" si="185"/>
        <v>0</v>
      </c>
      <c r="BB111" s="428">
        <f t="shared" si="186"/>
        <v>0</v>
      </c>
      <c r="BC111" s="429" t="e">
        <f>'TB-11'!D646</f>
        <v>#N/A</v>
      </c>
      <c r="BD111" s="432">
        <f>'TB-11'!G646</f>
        <v>0</v>
      </c>
      <c r="BE111" s="432">
        <f>'TB-11'!H646</f>
        <v>0</v>
      </c>
      <c r="BF111" s="412">
        <f t="shared" si="163"/>
        <v>0</v>
      </c>
      <c r="BG111" s="432">
        <f>'TB-11'!I646</f>
        <v>0</v>
      </c>
      <c r="BH111" s="432">
        <f>'TB-11'!J646</f>
        <v>0</v>
      </c>
      <c r="BI111" s="412">
        <f t="shared" si="164"/>
        <v>0</v>
      </c>
      <c r="BJ111" s="432">
        <f>'TB-11'!K646</f>
        <v>0</v>
      </c>
      <c r="BK111" s="432">
        <f>'TB-11'!L646</f>
        <v>0</v>
      </c>
      <c r="BL111" s="410">
        <f t="shared" si="165"/>
        <v>0</v>
      </c>
      <c r="BM111" s="432">
        <f>'TB-11'!M646</f>
        <v>0</v>
      </c>
      <c r="BN111" s="432">
        <f>'TB-11'!N646</f>
        <v>0</v>
      </c>
      <c r="BO111" s="410">
        <f t="shared" si="166"/>
        <v>0</v>
      </c>
      <c r="BP111" s="432">
        <f>'TB-11'!O646</f>
        <v>0</v>
      </c>
      <c r="BQ111" s="432">
        <f>'TB-11'!P646</f>
        <v>0</v>
      </c>
      <c r="BR111" s="410">
        <f t="shared" si="167"/>
        <v>0</v>
      </c>
      <c r="BS111" s="432">
        <f>'TB-11'!Q646</f>
        <v>0</v>
      </c>
      <c r="BT111" s="432">
        <f>'TB-11'!R646</f>
        <v>0</v>
      </c>
      <c r="BU111" s="410">
        <f t="shared" si="168"/>
        <v>0</v>
      </c>
      <c r="BV111" s="432">
        <f>'TB-11'!S646</f>
        <v>0</v>
      </c>
      <c r="BW111" s="432">
        <f>'TB-11'!T646</f>
        <v>0</v>
      </c>
      <c r="BX111" s="410">
        <f t="shared" si="187"/>
        <v>0</v>
      </c>
      <c r="BY111" s="428">
        <f t="shared" si="188"/>
        <v>0</v>
      </c>
      <c r="BZ111" s="428">
        <f t="shared" si="189"/>
        <v>0</v>
      </c>
      <c r="CA111" s="428">
        <f t="shared" si="190"/>
        <v>0</v>
      </c>
      <c r="CB111" s="429" t="e">
        <f>'TB-11'!D647</f>
        <v>#N/A</v>
      </c>
      <c r="CC111" s="432">
        <f>'TB-11'!G647</f>
        <v>0</v>
      </c>
      <c r="CD111" s="432">
        <f>'TB-11'!H647</f>
        <v>0</v>
      </c>
      <c r="CE111" s="412">
        <f t="shared" si="169"/>
        <v>0</v>
      </c>
      <c r="CF111" s="432">
        <f>'TB-11'!I647</f>
        <v>0</v>
      </c>
      <c r="CG111" s="432">
        <f>'TB-11'!J647</f>
        <v>0</v>
      </c>
      <c r="CH111" s="412">
        <f t="shared" si="170"/>
        <v>0</v>
      </c>
      <c r="CI111" s="432">
        <f>'TB-11'!K647</f>
        <v>0</v>
      </c>
      <c r="CJ111" s="432">
        <f>'TB-11'!L647</f>
        <v>0</v>
      </c>
      <c r="CK111" s="410">
        <f t="shared" si="171"/>
        <v>0</v>
      </c>
      <c r="CL111" s="432">
        <f>'TB-11'!M647</f>
        <v>0</v>
      </c>
      <c r="CM111" s="432">
        <f>'TB-11'!N647</f>
        <v>0</v>
      </c>
      <c r="CN111" s="410">
        <f t="shared" si="172"/>
        <v>0</v>
      </c>
      <c r="CO111" s="432">
        <f>'TB-11'!O647</f>
        <v>0</v>
      </c>
      <c r="CP111" s="432">
        <f>'TB-11'!P647</f>
        <v>0</v>
      </c>
      <c r="CQ111" s="410">
        <f t="shared" si="173"/>
        <v>0</v>
      </c>
      <c r="CR111" s="432">
        <f>'TB-11'!Q647</f>
        <v>0</v>
      </c>
      <c r="CS111" s="432">
        <f>'TB-11'!R647</f>
        <v>0</v>
      </c>
      <c r="CT111" s="410">
        <f t="shared" si="174"/>
        <v>0</v>
      </c>
      <c r="CU111" s="432">
        <f>'TB-11'!S647</f>
        <v>0</v>
      </c>
      <c r="CV111" s="432">
        <f>'TB-11'!T647</f>
        <v>0</v>
      </c>
      <c r="CW111" s="410">
        <f t="shared" si="191"/>
        <v>0</v>
      </c>
      <c r="CX111" s="428">
        <f t="shared" si="192"/>
        <v>0</v>
      </c>
      <c r="CY111" s="428">
        <f t="shared" si="193"/>
        <v>0</v>
      </c>
      <c r="CZ111" s="428">
        <f t="shared" si="194"/>
        <v>0</v>
      </c>
      <c r="DA111" s="429" t="e">
        <f>'TB-11'!D648</f>
        <v>#N/A</v>
      </c>
      <c r="DB111" s="432">
        <f>'TB-11'!G648</f>
        <v>0</v>
      </c>
      <c r="DC111" s="432">
        <f>'TB-11'!H648</f>
        <v>0</v>
      </c>
      <c r="DD111" s="412">
        <f t="shared" si="175"/>
        <v>0</v>
      </c>
      <c r="DE111" s="432">
        <f>'TB-11'!I648</f>
        <v>0</v>
      </c>
      <c r="DF111" s="432">
        <f>'TB-11'!J648</f>
        <v>0</v>
      </c>
      <c r="DG111" s="412">
        <f t="shared" si="176"/>
        <v>0</v>
      </c>
      <c r="DH111" s="432">
        <f>'TB-11'!K648</f>
        <v>0</v>
      </c>
      <c r="DI111" s="432">
        <f>'TB-11'!L648</f>
        <v>0</v>
      </c>
      <c r="DJ111" s="410">
        <f t="shared" si="177"/>
        <v>0</v>
      </c>
      <c r="DK111" s="432">
        <f>'TB-11'!M648</f>
        <v>0</v>
      </c>
      <c r="DL111" s="432">
        <f>'TB-11'!N648</f>
        <v>0</v>
      </c>
      <c r="DM111" s="410">
        <f t="shared" si="178"/>
        <v>0</v>
      </c>
      <c r="DN111" s="432">
        <f>'TB-11'!O648</f>
        <v>0</v>
      </c>
      <c r="DO111" s="432">
        <f>'TB-11'!P648</f>
        <v>0</v>
      </c>
      <c r="DP111" s="410">
        <f t="shared" si="179"/>
        <v>0</v>
      </c>
      <c r="DQ111" s="432">
        <f>'TB-11'!Q648</f>
        <v>0</v>
      </c>
      <c r="DR111" s="432">
        <f>'TB-11'!R648</f>
        <v>0</v>
      </c>
      <c r="DS111" s="410">
        <f t="shared" si="180"/>
        <v>0</v>
      </c>
      <c r="DT111" s="432">
        <f>'TB-11'!S648</f>
        <v>0</v>
      </c>
      <c r="DU111" s="432">
        <f>'TB-11'!T648</f>
        <v>0</v>
      </c>
      <c r="DV111" s="410">
        <f t="shared" si="195"/>
        <v>0</v>
      </c>
      <c r="DW111" s="428">
        <f t="shared" si="196"/>
        <v>0</v>
      </c>
      <c r="DX111" s="428">
        <f t="shared" si="197"/>
        <v>0</v>
      </c>
      <c r="DY111" s="428">
        <f t="shared" si="198"/>
        <v>0</v>
      </c>
      <c r="DZ111" s="427" t="e">
        <f>+'TB-11'!D663</f>
        <v>#N/A</v>
      </c>
      <c r="EA111" s="409">
        <f>+'TB-11'!G663</f>
        <v>0</v>
      </c>
      <c r="EB111" s="409">
        <f>+'TB-11'!H663</f>
        <v>0</v>
      </c>
      <c r="EC111" s="409">
        <f>+'TB-11'!I663</f>
        <v>0</v>
      </c>
      <c r="ED111" s="409">
        <f>+'TB-11'!J663</f>
        <v>0</v>
      </c>
      <c r="EE111" s="428">
        <f t="shared" si="199"/>
        <v>0</v>
      </c>
      <c r="EF111" s="428">
        <f t="shared" si="200"/>
        <v>0</v>
      </c>
      <c r="EG111" s="219">
        <f t="shared" si="201"/>
        <v>0</v>
      </c>
      <c r="EH111" s="427" t="e">
        <f>+'TB-11'!D664</f>
        <v>#N/A</v>
      </c>
      <c r="EI111" s="409">
        <f>+'TB-11'!G664</f>
        <v>0</v>
      </c>
      <c r="EJ111" s="409">
        <f>+'TB-11'!H664</f>
        <v>0</v>
      </c>
      <c r="EK111" s="409">
        <f>+'TB-11'!I664</f>
        <v>0</v>
      </c>
      <c r="EL111" s="409">
        <f>+'TB-11'!J664</f>
        <v>0</v>
      </c>
      <c r="EM111" s="428">
        <f t="shared" si="202"/>
        <v>0</v>
      </c>
      <c r="EN111" s="428">
        <f t="shared" si="203"/>
        <v>0</v>
      </c>
      <c r="EO111" s="219">
        <f t="shared" si="204"/>
        <v>0</v>
      </c>
      <c r="EP111" s="427" t="e">
        <f>+'TB-11'!D665</f>
        <v>#N/A</v>
      </c>
      <c r="EQ111" s="409">
        <f>+'TB-11'!G665</f>
        <v>0</v>
      </c>
      <c r="ER111" s="409">
        <f>+'TB-11'!H665</f>
        <v>0</v>
      </c>
      <c r="ES111" s="409">
        <f>+'TB-11'!I665</f>
        <v>0</v>
      </c>
      <c r="ET111" s="409">
        <f>+'TB-11'!J665</f>
        <v>0</v>
      </c>
      <c r="EU111" s="428">
        <f t="shared" si="205"/>
        <v>0</v>
      </c>
      <c r="EV111" s="428">
        <f t="shared" si="206"/>
        <v>0</v>
      </c>
      <c r="EW111" s="219">
        <f t="shared" si="207"/>
        <v>0</v>
      </c>
      <c r="EX111" s="427" t="e">
        <f>+'TB-11'!D666</f>
        <v>#N/A</v>
      </c>
      <c r="EY111" s="409">
        <f>+'TB-11'!G666</f>
        <v>0</v>
      </c>
      <c r="EZ111" s="409">
        <f>+'TB-11'!H666</f>
        <v>0</v>
      </c>
      <c r="FA111" s="409">
        <f>+'TB-11'!I666</f>
        <v>0</v>
      </c>
      <c r="FB111" s="409">
        <f>+'TB-11'!J666</f>
        <v>0</v>
      </c>
      <c r="FC111" s="428">
        <f t="shared" si="208"/>
        <v>0</v>
      </c>
      <c r="FD111" s="428">
        <f t="shared" si="209"/>
        <v>0</v>
      </c>
      <c r="FE111" s="219">
        <f t="shared" si="210"/>
        <v>0</v>
      </c>
      <c r="FF111" s="427" t="e">
        <f>'TB-11'!D670</f>
        <v>#N/A</v>
      </c>
      <c r="FG111" s="546">
        <f>'TB-11'!G670</f>
        <v>0</v>
      </c>
      <c r="FH111" s="546">
        <f>'TB-11'!H670</f>
        <v>0</v>
      </c>
      <c r="FI111" s="546">
        <f>'TB-11'!I670</f>
        <v>0</v>
      </c>
      <c r="FJ111" s="546">
        <f>'TB-11'!J670</f>
        <v>0</v>
      </c>
      <c r="FK111" s="428">
        <f t="shared" si="211"/>
        <v>0</v>
      </c>
      <c r="FL111" s="428">
        <f t="shared" si="212"/>
        <v>0</v>
      </c>
      <c r="FM111" s="219">
        <f t="shared" si="213"/>
        <v>0</v>
      </c>
      <c r="FN111" s="427" t="e">
        <f>'TB-11'!D671</f>
        <v>#N/A</v>
      </c>
      <c r="FO111" s="546">
        <f>'TB-11'!G671</f>
        <v>0</v>
      </c>
      <c r="FP111" s="546">
        <f>'TB-11'!H671</f>
        <v>0</v>
      </c>
      <c r="FQ111" s="546">
        <f>'TB-11'!I671</f>
        <v>0</v>
      </c>
      <c r="FR111" s="546">
        <f>'TB-11'!J671</f>
        <v>0</v>
      </c>
      <c r="FS111" s="428">
        <f t="shared" si="214"/>
        <v>0</v>
      </c>
      <c r="FT111" s="428">
        <f t="shared" si="215"/>
        <v>0</v>
      </c>
      <c r="FU111" s="219">
        <f t="shared" si="216"/>
        <v>0</v>
      </c>
      <c r="FV111" s="427" t="e">
        <f>'TB-11'!D672</f>
        <v>#N/A</v>
      </c>
      <c r="FW111" s="546">
        <f>'TB-11'!G672</f>
        <v>0</v>
      </c>
      <c r="FX111" s="546">
        <f>'TB-11'!H672</f>
        <v>0</v>
      </c>
      <c r="FY111" s="546">
        <f>'TB-11'!I672</f>
        <v>0</v>
      </c>
      <c r="FZ111" s="546">
        <f>'TB-11'!J672</f>
        <v>0</v>
      </c>
      <c r="GA111" s="428">
        <f t="shared" si="217"/>
        <v>0</v>
      </c>
      <c r="GB111" s="428">
        <f t="shared" si="218"/>
        <v>0</v>
      </c>
      <c r="GC111" s="219">
        <f t="shared" si="219"/>
        <v>0</v>
      </c>
      <c r="GD111" s="427" t="e">
        <f>'TB-11'!D673</f>
        <v>#N/A</v>
      </c>
      <c r="GE111" s="546">
        <f>'TB-11'!G673</f>
        <v>0</v>
      </c>
      <c r="GF111" s="546">
        <f>'TB-11'!H673</f>
        <v>0</v>
      </c>
      <c r="GG111" s="546">
        <f>'TB-11'!I673</f>
        <v>0</v>
      </c>
      <c r="GH111" s="546">
        <f>'TB-11'!J673</f>
        <v>0</v>
      </c>
      <c r="GI111" s="428">
        <f t="shared" si="220"/>
        <v>0</v>
      </c>
      <c r="GJ111" s="428">
        <f t="shared" si="221"/>
        <v>0</v>
      </c>
      <c r="GK111" s="219">
        <f t="shared" si="222"/>
        <v>0</v>
      </c>
      <c r="GL111" s="432">
        <f>'TB-11'!B678</f>
        <v>0</v>
      </c>
      <c r="GM111" s="432">
        <f>'TB-11'!C678</f>
        <v>0</v>
      </c>
      <c r="GN111" s="432">
        <f>'TB-11'!D678</f>
        <v>0</v>
      </c>
      <c r="GO111" s="432">
        <f>'TB-11'!E678</f>
        <v>0</v>
      </c>
      <c r="GP111" s="432">
        <f>'TB-11'!F678</f>
        <v>0</v>
      </c>
      <c r="GQ111" s="432">
        <f>'TB-11'!G678</f>
        <v>0</v>
      </c>
      <c r="GR111" s="432">
        <f>'TB-11'!B654</f>
        <v>0</v>
      </c>
      <c r="GS111" s="432">
        <f>'TB-11'!D654</f>
        <v>0</v>
      </c>
      <c r="GT111" s="432" t="e">
        <f>'TB-11'!G654</f>
        <v>#N/A</v>
      </c>
      <c r="GU111" s="432" t="e">
        <f>'TB-11'!I654</f>
        <v>#N/A</v>
      </c>
      <c r="GV111" s="432">
        <f>'TB-11'!K654</f>
        <v>0</v>
      </c>
      <c r="GW111" s="432">
        <f>'TB-11'!M654</f>
        <v>0</v>
      </c>
      <c r="GX111" s="432" t="e">
        <f>'TB-11'!P654</f>
        <v>#N/A</v>
      </c>
      <c r="GY111" s="432" t="e">
        <f>'TB-11'!R654</f>
        <v>#N/A</v>
      </c>
      <c r="GZ111" s="432">
        <f>'TB-11'!T654</f>
        <v>0</v>
      </c>
      <c r="HA111" s="432">
        <f>'TB-11'!V654</f>
        <v>0</v>
      </c>
      <c r="HB111" s="547" t="e">
        <f>'TB-11'!M621</f>
        <v>#N/A</v>
      </c>
      <c r="HC111" s="241"/>
    </row>
    <row r="112" spans="1:256" s="194" customFormat="1" x14ac:dyDescent="0.25">
      <c r="A112" s="194">
        <v>11</v>
      </c>
      <c r="B112" s="166">
        <f>+Menu!$D$6</f>
        <v>0</v>
      </c>
      <c r="C112" s="214" t="str">
        <f>+Menu!$B19</f>
        <v/>
      </c>
      <c r="D112" s="215"/>
      <c r="E112" s="427" t="e">
        <f>'TB-11'!D712</f>
        <v>#N/A</v>
      </c>
      <c r="F112" s="431">
        <f>'TB-11'!G712</f>
        <v>0</v>
      </c>
      <c r="G112" s="431">
        <f>'TB-11'!H712</f>
        <v>0</v>
      </c>
      <c r="H112" s="412">
        <f t="shared" si="223"/>
        <v>0</v>
      </c>
      <c r="I112" s="431">
        <f>'TB-11'!I712</f>
        <v>0</v>
      </c>
      <c r="J112" s="431">
        <f>'TB-11'!J712</f>
        <v>0</v>
      </c>
      <c r="K112" s="412">
        <f t="shared" si="224"/>
        <v>0</v>
      </c>
      <c r="L112" s="431">
        <f>'TB-11'!K712</f>
        <v>0</v>
      </c>
      <c r="M112" s="431">
        <f>'TB-11'!L712</f>
        <v>0</v>
      </c>
      <c r="N112" s="410">
        <f t="shared" si="151"/>
        <v>0</v>
      </c>
      <c r="O112" s="431">
        <f>'TB-11'!M712</f>
        <v>0</v>
      </c>
      <c r="P112" s="431">
        <f>'TB-11'!N712</f>
        <v>0</v>
      </c>
      <c r="Q112" s="410">
        <f t="shared" si="152"/>
        <v>0</v>
      </c>
      <c r="R112" s="431">
        <f>'TB-11'!O712</f>
        <v>0</v>
      </c>
      <c r="S112" s="431">
        <f>'TB-11'!P712</f>
        <v>0</v>
      </c>
      <c r="T112" s="410">
        <f t="shared" si="153"/>
        <v>0</v>
      </c>
      <c r="U112" s="431">
        <f>'TB-11'!Q712</f>
        <v>0</v>
      </c>
      <c r="V112" s="431">
        <f>'TB-11'!R712</f>
        <v>0</v>
      </c>
      <c r="W112" s="410">
        <f t="shared" si="154"/>
        <v>0</v>
      </c>
      <c r="X112" s="431">
        <f>'TB-11'!S712</f>
        <v>0</v>
      </c>
      <c r="Y112" s="431">
        <f>'TB-11'!T712</f>
        <v>0</v>
      </c>
      <c r="Z112" s="410">
        <f t="shared" si="155"/>
        <v>0</v>
      </c>
      <c r="AA112" s="428">
        <f t="shared" si="181"/>
        <v>0</v>
      </c>
      <c r="AB112" s="428">
        <f t="shared" si="182"/>
        <v>0</v>
      </c>
      <c r="AC112" s="219">
        <f t="shared" si="183"/>
        <v>0</v>
      </c>
      <c r="AD112" s="429" t="e">
        <f>'TB-11'!D713</f>
        <v>#N/A</v>
      </c>
      <c r="AE112" s="432">
        <f>'TB-11'!G713</f>
        <v>0</v>
      </c>
      <c r="AF112" s="432">
        <f>'TB-11'!H713</f>
        <v>0</v>
      </c>
      <c r="AG112" s="412">
        <f t="shared" si="156"/>
        <v>0</v>
      </c>
      <c r="AH112" s="432">
        <f>'TB-11'!I713</f>
        <v>0</v>
      </c>
      <c r="AI112" s="432">
        <f>'TB-11'!J713</f>
        <v>0</v>
      </c>
      <c r="AJ112" s="412">
        <f t="shared" si="157"/>
        <v>0</v>
      </c>
      <c r="AK112" s="432">
        <f>'TB-11'!K713</f>
        <v>0</v>
      </c>
      <c r="AL112" s="432">
        <f>'TB-11'!L713</f>
        <v>0</v>
      </c>
      <c r="AM112" s="410">
        <f t="shared" si="158"/>
        <v>0</v>
      </c>
      <c r="AN112" s="432">
        <f>'TB-11'!M713</f>
        <v>0</v>
      </c>
      <c r="AO112" s="432">
        <f>'TB-11'!N713</f>
        <v>0</v>
      </c>
      <c r="AP112" s="410">
        <f t="shared" si="159"/>
        <v>0</v>
      </c>
      <c r="AQ112" s="432">
        <f>'TB-11'!O713</f>
        <v>0</v>
      </c>
      <c r="AR112" s="432">
        <f>'TB-11'!P713</f>
        <v>0</v>
      </c>
      <c r="AS112" s="410">
        <f t="shared" si="160"/>
        <v>0</v>
      </c>
      <c r="AT112" s="432">
        <f>'TB-11'!Q713</f>
        <v>0</v>
      </c>
      <c r="AU112" s="432">
        <f>'TB-11'!R713</f>
        <v>0</v>
      </c>
      <c r="AV112" s="410">
        <f t="shared" si="161"/>
        <v>0</v>
      </c>
      <c r="AW112" s="432">
        <f>'TB-11'!S713</f>
        <v>0</v>
      </c>
      <c r="AX112" s="432">
        <f>'TB-11'!T713</f>
        <v>0</v>
      </c>
      <c r="AY112" s="410">
        <f t="shared" si="162"/>
        <v>0</v>
      </c>
      <c r="AZ112" s="428">
        <f t="shared" si="184"/>
        <v>0</v>
      </c>
      <c r="BA112" s="428">
        <f t="shared" si="185"/>
        <v>0</v>
      </c>
      <c r="BB112" s="428">
        <f t="shared" si="186"/>
        <v>0</v>
      </c>
      <c r="BC112" s="429" t="e">
        <f>'TB-11'!D714</f>
        <v>#N/A</v>
      </c>
      <c r="BD112" s="432">
        <f>'TB-11'!G714</f>
        <v>0</v>
      </c>
      <c r="BE112" s="432">
        <f>'TB-11'!H714</f>
        <v>0</v>
      </c>
      <c r="BF112" s="412">
        <f t="shared" si="163"/>
        <v>0</v>
      </c>
      <c r="BG112" s="432">
        <f>'TB-11'!I714</f>
        <v>0</v>
      </c>
      <c r="BH112" s="432">
        <f>'TB-11'!J714</f>
        <v>0</v>
      </c>
      <c r="BI112" s="412">
        <f t="shared" si="164"/>
        <v>0</v>
      </c>
      <c r="BJ112" s="432">
        <f>'TB-11'!K714</f>
        <v>0</v>
      </c>
      <c r="BK112" s="432">
        <f>'TB-11'!L714</f>
        <v>0</v>
      </c>
      <c r="BL112" s="410">
        <f t="shared" si="165"/>
        <v>0</v>
      </c>
      <c r="BM112" s="432">
        <f>'TB-11'!M714</f>
        <v>0</v>
      </c>
      <c r="BN112" s="432">
        <f>'TB-11'!N714</f>
        <v>0</v>
      </c>
      <c r="BO112" s="410">
        <f t="shared" si="166"/>
        <v>0</v>
      </c>
      <c r="BP112" s="432">
        <f>'TB-11'!O714</f>
        <v>0</v>
      </c>
      <c r="BQ112" s="432">
        <f>'TB-11'!P714</f>
        <v>0</v>
      </c>
      <c r="BR112" s="410">
        <f t="shared" si="167"/>
        <v>0</v>
      </c>
      <c r="BS112" s="432">
        <f>'TB-11'!Q714</f>
        <v>0</v>
      </c>
      <c r="BT112" s="432">
        <f>'TB-11'!R714</f>
        <v>0</v>
      </c>
      <c r="BU112" s="410">
        <f t="shared" si="168"/>
        <v>0</v>
      </c>
      <c r="BV112" s="432">
        <f>'TB-11'!S714</f>
        <v>0</v>
      </c>
      <c r="BW112" s="432">
        <f>'TB-11'!T714</f>
        <v>0</v>
      </c>
      <c r="BX112" s="410">
        <f t="shared" si="187"/>
        <v>0</v>
      </c>
      <c r="BY112" s="428">
        <f t="shared" si="188"/>
        <v>0</v>
      </c>
      <c r="BZ112" s="428">
        <f t="shared" si="189"/>
        <v>0</v>
      </c>
      <c r="CA112" s="428">
        <f t="shared" si="190"/>
        <v>0</v>
      </c>
      <c r="CB112" s="429" t="e">
        <f>'TB-11'!D715</f>
        <v>#N/A</v>
      </c>
      <c r="CC112" s="432">
        <f>'TB-11'!G715</f>
        <v>0</v>
      </c>
      <c r="CD112" s="432">
        <f>'TB-11'!H715</f>
        <v>0</v>
      </c>
      <c r="CE112" s="412">
        <f t="shared" si="169"/>
        <v>0</v>
      </c>
      <c r="CF112" s="432">
        <f>'TB-11'!I715</f>
        <v>0</v>
      </c>
      <c r="CG112" s="432">
        <f>'TB-11'!J715</f>
        <v>0</v>
      </c>
      <c r="CH112" s="412">
        <f t="shared" si="170"/>
        <v>0</v>
      </c>
      <c r="CI112" s="432">
        <f>'TB-11'!K715</f>
        <v>0</v>
      </c>
      <c r="CJ112" s="432">
        <f>'TB-11'!L715</f>
        <v>0</v>
      </c>
      <c r="CK112" s="410">
        <f t="shared" si="171"/>
        <v>0</v>
      </c>
      <c r="CL112" s="432">
        <f>'TB-11'!M715</f>
        <v>0</v>
      </c>
      <c r="CM112" s="432">
        <f>'TB-11'!N715</f>
        <v>0</v>
      </c>
      <c r="CN112" s="410">
        <f t="shared" si="172"/>
        <v>0</v>
      </c>
      <c r="CO112" s="432">
        <f>'TB-11'!O715</f>
        <v>0</v>
      </c>
      <c r="CP112" s="432">
        <f>'TB-11'!P715</f>
        <v>0</v>
      </c>
      <c r="CQ112" s="410">
        <f t="shared" si="173"/>
        <v>0</v>
      </c>
      <c r="CR112" s="432">
        <f>'TB-11'!Q715</f>
        <v>0</v>
      </c>
      <c r="CS112" s="432">
        <f>'TB-11'!R715</f>
        <v>0</v>
      </c>
      <c r="CT112" s="410">
        <f t="shared" si="174"/>
        <v>0</v>
      </c>
      <c r="CU112" s="432">
        <f>'TB-11'!S715</f>
        <v>0</v>
      </c>
      <c r="CV112" s="432">
        <f>'TB-11'!T715</f>
        <v>0</v>
      </c>
      <c r="CW112" s="410">
        <f t="shared" si="191"/>
        <v>0</v>
      </c>
      <c r="CX112" s="428">
        <f t="shared" si="192"/>
        <v>0</v>
      </c>
      <c r="CY112" s="428">
        <f t="shared" si="193"/>
        <v>0</v>
      </c>
      <c r="CZ112" s="428">
        <f t="shared" si="194"/>
        <v>0</v>
      </c>
      <c r="DA112" s="429" t="e">
        <f>'TB-11'!D716</f>
        <v>#N/A</v>
      </c>
      <c r="DB112" s="432">
        <f>'TB-11'!G716</f>
        <v>0</v>
      </c>
      <c r="DC112" s="432">
        <f>'TB-11'!H716</f>
        <v>0</v>
      </c>
      <c r="DD112" s="412">
        <f t="shared" si="175"/>
        <v>0</v>
      </c>
      <c r="DE112" s="432">
        <f>'TB-11'!I716</f>
        <v>0</v>
      </c>
      <c r="DF112" s="432">
        <f>'TB-11'!J716</f>
        <v>0</v>
      </c>
      <c r="DG112" s="412">
        <f t="shared" si="176"/>
        <v>0</v>
      </c>
      <c r="DH112" s="432">
        <f>'TB-11'!K716</f>
        <v>0</v>
      </c>
      <c r="DI112" s="432">
        <f>'TB-11'!L716</f>
        <v>0</v>
      </c>
      <c r="DJ112" s="410">
        <f t="shared" si="177"/>
        <v>0</v>
      </c>
      <c r="DK112" s="432">
        <f>'TB-11'!M716</f>
        <v>0</v>
      </c>
      <c r="DL112" s="432">
        <f>'TB-11'!N716</f>
        <v>0</v>
      </c>
      <c r="DM112" s="410">
        <f t="shared" si="178"/>
        <v>0</v>
      </c>
      <c r="DN112" s="432">
        <f>'TB-11'!O716</f>
        <v>0</v>
      </c>
      <c r="DO112" s="432">
        <f>'TB-11'!P716</f>
        <v>0</v>
      </c>
      <c r="DP112" s="410">
        <f t="shared" si="179"/>
        <v>0</v>
      </c>
      <c r="DQ112" s="432">
        <f>'TB-11'!Q716</f>
        <v>0</v>
      </c>
      <c r="DR112" s="432">
        <f>'TB-11'!R716</f>
        <v>0</v>
      </c>
      <c r="DS112" s="410">
        <f t="shared" si="180"/>
        <v>0</v>
      </c>
      <c r="DT112" s="432">
        <f>'TB-11'!S716</f>
        <v>0</v>
      </c>
      <c r="DU112" s="432">
        <f>'TB-11'!T716</f>
        <v>0</v>
      </c>
      <c r="DV112" s="410">
        <f t="shared" si="195"/>
        <v>0</v>
      </c>
      <c r="DW112" s="428">
        <f t="shared" si="196"/>
        <v>0</v>
      </c>
      <c r="DX112" s="428">
        <f t="shared" si="197"/>
        <v>0</v>
      </c>
      <c r="DY112" s="428">
        <f t="shared" si="198"/>
        <v>0</v>
      </c>
      <c r="DZ112" s="427" t="e">
        <f>+'TB-11'!D731</f>
        <v>#N/A</v>
      </c>
      <c r="EA112" s="409">
        <f>+'TB-11'!G731</f>
        <v>0</v>
      </c>
      <c r="EB112" s="409">
        <f>+'TB-11'!H731</f>
        <v>0</v>
      </c>
      <c r="EC112" s="409">
        <f>+'TB-11'!I731</f>
        <v>0</v>
      </c>
      <c r="ED112" s="409">
        <f>+'TB-11'!J731</f>
        <v>0</v>
      </c>
      <c r="EE112" s="428">
        <f t="shared" si="199"/>
        <v>0</v>
      </c>
      <c r="EF112" s="428">
        <f t="shared" si="200"/>
        <v>0</v>
      </c>
      <c r="EG112" s="219">
        <f t="shared" si="201"/>
        <v>0</v>
      </c>
      <c r="EH112" s="427" t="e">
        <f>+'TB-11'!D732</f>
        <v>#N/A</v>
      </c>
      <c r="EI112" s="409">
        <f>+'TB-11'!G732</f>
        <v>0</v>
      </c>
      <c r="EJ112" s="409">
        <f>+'TB-11'!H732</f>
        <v>0</v>
      </c>
      <c r="EK112" s="409">
        <f>+'TB-11'!I732</f>
        <v>0</v>
      </c>
      <c r="EL112" s="409">
        <f>+'TB-11'!J732</f>
        <v>0</v>
      </c>
      <c r="EM112" s="428">
        <f t="shared" si="202"/>
        <v>0</v>
      </c>
      <c r="EN112" s="428">
        <f t="shared" si="203"/>
        <v>0</v>
      </c>
      <c r="EO112" s="219">
        <f t="shared" si="204"/>
        <v>0</v>
      </c>
      <c r="EP112" s="427" t="e">
        <f>+'TB-11'!D733</f>
        <v>#N/A</v>
      </c>
      <c r="EQ112" s="409">
        <f>+'TB-11'!G733</f>
        <v>0</v>
      </c>
      <c r="ER112" s="409">
        <f>+'TB-11'!H733</f>
        <v>0</v>
      </c>
      <c r="ES112" s="409">
        <f>+'TB-11'!I733</f>
        <v>0</v>
      </c>
      <c r="ET112" s="409">
        <f>+'TB-11'!J733</f>
        <v>0</v>
      </c>
      <c r="EU112" s="428">
        <f t="shared" si="205"/>
        <v>0</v>
      </c>
      <c r="EV112" s="428">
        <f t="shared" si="206"/>
        <v>0</v>
      </c>
      <c r="EW112" s="219">
        <f t="shared" si="207"/>
        <v>0</v>
      </c>
      <c r="EX112" s="427" t="e">
        <f>+'TB-11'!D734</f>
        <v>#N/A</v>
      </c>
      <c r="EY112" s="409">
        <f>+'TB-11'!G734</f>
        <v>0</v>
      </c>
      <c r="EZ112" s="409">
        <f>+'TB-11'!H734</f>
        <v>0</v>
      </c>
      <c r="FA112" s="409">
        <f>+'TB-11'!I734</f>
        <v>0</v>
      </c>
      <c r="FB112" s="409">
        <f>+'TB-11'!J734</f>
        <v>0</v>
      </c>
      <c r="FC112" s="428">
        <f t="shared" si="208"/>
        <v>0</v>
      </c>
      <c r="FD112" s="428">
        <f t="shared" si="209"/>
        <v>0</v>
      </c>
      <c r="FE112" s="219">
        <f t="shared" si="210"/>
        <v>0</v>
      </c>
      <c r="FF112" s="427" t="e">
        <f>'TB-11'!D738</f>
        <v>#N/A</v>
      </c>
      <c r="FG112" s="546">
        <f>'TB-11'!G738</f>
        <v>0</v>
      </c>
      <c r="FH112" s="546">
        <f>'TB-11'!H738</f>
        <v>0</v>
      </c>
      <c r="FI112" s="546">
        <f>'TB-11'!I738</f>
        <v>0</v>
      </c>
      <c r="FJ112" s="546">
        <f>'TB-11'!J738</f>
        <v>0</v>
      </c>
      <c r="FK112" s="428">
        <f t="shared" si="211"/>
        <v>0</v>
      </c>
      <c r="FL112" s="428">
        <f t="shared" si="212"/>
        <v>0</v>
      </c>
      <c r="FM112" s="219">
        <f t="shared" si="213"/>
        <v>0</v>
      </c>
      <c r="FN112" s="427" t="e">
        <f>'TB-11'!D739</f>
        <v>#N/A</v>
      </c>
      <c r="FO112" s="546">
        <f>'TB-11'!G739</f>
        <v>0</v>
      </c>
      <c r="FP112" s="546">
        <f>'TB-11'!H739</f>
        <v>0</v>
      </c>
      <c r="FQ112" s="546">
        <f>'TB-11'!I739</f>
        <v>0</v>
      </c>
      <c r="FR112" s="546">
        <f>'TB-11'!J739</f>
        <v>0</v>
      </c>
      <c r="FS112" s="428">
        <f t="shared" si="214"/>
        <v>0</v>
      </c>
      <c r="FT112" s="428">
        <f t="shared" si="215"/>
        <v>0</v>
      </c>
      <c r="FU112" s="219">
        <f t="shared" si="216"/>
        <v>0</v>
      </c>
      <c r="FV112" s="427" t="e">
        <f>'TB-11'!D740</f>
        <v>#N/A</v>
      </c>
      <c r="FW112" s="546">
        <f>'TB-11'!G740</f>
        <v>0</v>
      </c>
      <c r="FX112" s="546">
        <f>'TB-11'!H740</f>
        <v>0</v>
      </c>
      <c r="FY112" s="546">
        <f>'TB-11'!I740</f>
        <v>0</v>
      </c>
      <c r="FZ112" s="546">
        <f>'TB-11'!J740</f>
        <v>0</v>
      </c>
      <c r="GA112" s="428">
        <f t="shared" si="217"/>
        <v>0</v>
      </c>
      <c r="GB112" s="428">
        <f t="shared" si="218"/>
        <v>0</v>
      </c>
      <c r="GC112" s="219">
        <f t="shared" si="219"/>
        <v>0</v>
      </c>
      <c r="GD112" s="427" t="e">
        <f>'TB-11'!D741</f>
        <v>#N/A</v>
      </c>
      <c r="GE112" s="546">
        <f>'TB-11'!G741</f>
        <v>0</v>
      </c>
      <c r="GF112" s="546">
        <f>'TB-11'!H741</f>
        <v>0</v>
      </c>
      <c r="GG112" s="546">
        <f>'TB-11'!I741</f>
        <v>0</v>
      </c>
      <c r="GH112" s="546">
        <f>'TB-11'!J741</f>
        <v>0</v>
      </c>
      <c r="GI112" s="428">
        <f t="shared" si="220"/>
        <v>0</v>
      </c>
      <c r="GJ112" s="428">
        <f t="shared" si="221"/>
        <v>0</v>
      </c>
      <c r="GK112" s="219">
        <f t="shared" si="222"/>
        <v>0</v>
      </c>
      <c r="GL112" s="432">
        <f>'TB-11'!B746</f>
        <v>0</v>
      </c>
      <c r="GM112" s="432">
        <f>'TB-11'!C746</f>
        <v>0</v>
      </c>
      <c r="GN112" s="432">
        <f>'TB-11'!D746</f>
        <v>0</v>
      </c>
      <c r="GO112" s="432">
        <f>'TB-11'!E746</f>
        <v>0</v>
      </c>
      <c r="GP112" s="432">
        <f>'TB-11'!F746</f>
        <v>0</v>
      </c>
      <c r="GQ112" s="432">
        <f>'TB-11'!G746</f>
        <v>0</v>
      </c>
      <c r="GR112" s="432">
        <f>'TB-11'!B722</f>
        <v>0</v>
      </c>
      <c r="GS112" s="432">
        <f>'TB-11'!D722</f>
        <v>0</v>
      </c>
      <c r="GT112" s="432" t="e">
        <f>'TB-11'!G722</f>
        <v>#N/A</v>
      </c>
      <c r="GU112" s="432" t="e">
        <f>'TB-11'!I722</f>
        <v>#N/A</v>
      </c>
      <c r="GV112" s="432">
        <f>'TB-11'!K722</f>
        <v>0</v>
      </c>
      <c r="GW112" s="432">
        <f>'TB-11'!M722</f>
        <v>0</v>
      </c>
      <c r="GX112" s="432" t="e">
        <f>'TB-11'!P722</f>
        <v>#N/A</v>
      </c>
      <c r="GY112" s="432" t="e">
        <f>'TB-11'!R722</f>
        <v>#N/A</v>
      </c>
      <c r="GZ112" s="432">
        <f>'TB-11'!T722</f>
        <v>0</v>
      </c>
      <c r="HA112" s="432">
        <f>'TB-11'!V722</f>
        <v>0</v>
      </c>
      <c r="HB112" s="547" t="e">
        <f>'TB-11'!M689</f>
        <v>#N/A</v>
      </c>
      <c r="HC112" s="241"/>
    </row>
    <row r="113" spans="1:256" s="194" customFormat="1" x14ac:dyDescent="0.25">
      <c r="A113" s="194">
        <v>12</v>
      </c>
      <c r="B113" s="166">
        <f>+Menu!$D$6</f>
        <v>0</v>
      </c>
      <c r="C113" s="214" t="str">
        <f>+Menu!$B20</f>
        <v/>
      </c>
      <c r="D113" s="215"/>
      <c r="E113" s="427" t="e">
        <f>'TB-11'!D780</f>
        <v>#N/A</v>
      </c>
      <c r="F113" s="431">
        <f>'TB-11'!G780</f>
        <v>0</v>
      </c>
      <c r="G113" s="431">
        <f>'TB-11'!H780</f>
        <v>0</v>
      </c>
      <c r="H113" s="412">
        <f t="shared" si="223"/>
        <v>0</v>
      </c>
      <c r="I113" s="431">
        <f>'TB-11'!I780</f>
        <v>0</v>
      </c>
      <c r="J113" s="431">
        <f>'TB-11'!J780</f>
        <v>0</v>
      </c>
      <c r="K113" s="412">
        <f t="shared" si="224"/>
        <v>0</v>
      </c>
      <c r="L113" s="431">
        <f>'TB-11'!K780</f>
        <v>0</v>
      </c>
      <c r="M113" s="431">
        <f>'TB-11'!L780</f>
        <v>0</v>
      </c>
      <c r="N113" s="410">
        <f t="shared" si="151"/>
        <v>0</v>
      </c>
      <c r="O113" s="431">
        <f>'TB-11'!M780</f>
        <v>0</v>
      </c>
      <c r="P113" s="431">
        <f>'TB-11'!N780</f>
        <v>0</v>
      </c>
      <c r="Q113" s="410">
        <f t="shared" si="152"/>
        <v>0</v>
      </c>
      <c r="R113" s="431">
        <f>'TB-11'!O780</f>
        <v>0</v>
      </c>
      <c r="S113" s="431">
        <f>'TB-11'!P780</f>
        <v>0</v>
      </c>
      <c r="T113" s="410">
        <f t="shared" si="153"/>
        <v>0</v>
      </c>
      <c r="U113" s="431">
        <f>'TB-11'!Q780</f>
        <v>0</v>
      </c>
      <c r="V113" s="431">
        <f>'TB-11'!R780</f>
        <v>0</v>
      </c>
      <c r="W113" s="410">
        <f t="shared" si="154"/>
        <v>0</v>
      </c>
      <c r="X113" s="431">
        <f>'TB-11'!S780</f>
        <v>0</v>
      </c>
      <c r="Y113" s="431">
        <f>'TB-11'!T780</f>
        <v>0</v>
      </c>
      <c r="Z113" s="410">
        <f t="shared" si="155"/>
        <v>0</v>
      </c>
      <c r="AA113" s="428">
        <f t="shared" si="181"/>
        <v>0</v>
      </c>
      <c r="AB113" s="428">
        <f t="shared" si="182"/>
        <v>0</v>
      </c>
      <c r="AC113" s="219">
        <f t="shared" si="183"/>
        <v>0</v>
      </c>
      <c r="AD113" s="429" t="e">
        <f>'TB-11'!D781</f>
        <v>#N/A</v>
      </c>
      <c r="AE113" s="432">
        <f>'TB-11'!G781</f>
        <v>0</v>
      </c>
      <c r="AF113" s="432">
        <f>'TB-11'!H781</f>
        <v>0</v>
      </c>
      <c r="AG113" s="412">
        <f t="shared" si="156"/>
        <v>0</v>
      </c>
      <c r="AH113" s="432">
        <f>'TB-11'!I781</f>
        <v>0</v>
      </c>
      <c r="AI113" s="432">
        <f>'TB-11'!J781</f>
        <v>0</v>
      </c>
      <c r="AJ113" s="412">
        <f t="shared" si="157"/>
        <v>0</v>
      </c>
      <c r="AK113" s="432">
        <f>'TB-11'!K781</f>
        <v>0</v>
      </c>
      <c r="AL113" s="432">
        <f>'TB-11'!L781</f>
        <v>0</v>
      </c>
      <c r="AM113" s="410">
        <f t="shared" si="158"/>
        <v>0</v>
      </c>
      <c r="AN113" s="432">
        <f>'TB-11'!M781</f>
        <v>0</v>
      </c>
      <c r="AO113" s="432">
        <f>'TB-11'!N781</f>
        <v>0</v>
      </c>
      <c r="AP113" s="410">
        <f t="shared" si="159"/>
        <v>0</v>
      </c>
      <c r="AQ113" s="432">
        <f>'TB-11'!O781</f>
        <v>0</v>
      </c>
      <c r="AR113" s="432">
        <f>'TB-11'!P781</f>
        <v>0</v>
      </c>
      <c r="AS113" s="410">
        <f t="shared" si="160"/>
        <v>0</v>
      </c>
      <c r="AT113" s="432">
        <f>'TB-11'!Q781</f>
        <v>0</v>
      </c>
      <c r="AU113" s="432">
        <f>'TB-11'!R781</f>
        <v>0</v>
      </c>
      <c r="AV113" s="410">
        <f t="shared" si="161"/>
        <v>0</v>
      </c>
      <c r="AW113" s="432">
        <f>'TB-11'!S781</f>
        <v>0</v>
      </c>
      <c r="AX113" s="432">
        <f>'TB-11'!T781</f>
        <v>0</v>
      </c>
      <c r="AY113" s="410">
        <f t="shared" si="162"/>
        <v>0</v>
      </c>
      <c r="AZ113" s="428">
        <f t="shared" si="184"/>
        <v>0</v>
      </c>
      <c r="BA113" s="428">
        <f t="shared" si="185"/>
        <v>0</v>
      </c>
      <c r="BB113" s="428">
        <f t="shared" si="186"/>
        <v>0</v>
      </c>
      <c r="BC113" s="429" t="e">
        <f>'TB-11'!D782</f>
        <v>#N/A</v>
      </c>
      <c r="BD113" s="432">
        <f>'TB-11'!G782</f>
        <v>0</v>
      </c>
      <c r="BE113" s="432">
        <f>'TB-11'!H782</f>
        <v>0</v>
      </c>
      <c r="BF113" s="412">
        <f t="shared" si="163"/>
        <v>0</v>
      </c>
      <c r="BG113" s="432">
        <f>'TB-11'!I782</f>
        <v>0</v>
      </c>
      <c r="BH113" s="432">
        <f>'TB-11'!J782</f>
        <v>0</v>
      </c>
      <c r="BI113" s="412">
        <f t="shared" si="164"/>
        <v>0</v>
      </c>
      <c r="BJ113" s="432">
        <f>'TB-11'!K782</f>
        <v>0</v>
      </c>
      <c r="BK113" s="432">
        <f>'TB-11'!L782</f>
        <v>0</v>
      </c>
      <c r="BL113" s="410">
        <f t="shared" si="165"/>
        <v>0</v>
      </c>
      <c r="BM113" s="432">
        <f>'TB-11'!M782</f>
        <v>0</v>
      </c>
      <c r="BN113" s="432">
        <f>'TB-11'!N782</f>
        <v>0</v>
      </c>
      <c r="BO113" s="410">
        <f t="shared" si="166"/>
        <v>0</v>
      </c>
      <c r="BP113" s="432">
        <f>'TB-11'!O782</f>
        <v>0</v>
      </c>
      <c r="BQ113" s="432">
        <f>'TB-11'!P782</f>
        <v>0</v>
      </c>
      <c r="BR113" s="410">
        <f t="shared" si="167"/>
        <v>0</v>
      </c>
      <c r="BS113" s="432">
        <f>'TB-11'!Q782</f>
        <v>0</v>
      </c>
      <c r="BT113" s="432">
        <f>'TB-11'!R782</f>
        <v>0</v>
      </c>
      <c r="BU113" s="410">
        <f t="shared" si="168"/>
        <v>0</v>
      </c>
      <c r="BV113" s="432">
        <f>'TB-11'!S782</f>
        <v>0</v>
      </c>
      <c r="BW113" s="432">
        <f>'TB-11'!T782</f>
        <v>0</v>
      </c>
      <c r="BX113" s="410">
        <f t="shared" si="187"/>
        <v>0</v>
      </c>
      <c r="BY113" s="428">
        <f t="shared" si="188"/>
        <v>0</v>
      </c>
      <c r="BZ113" s="428">
        <f t="shared" si="189"/>
        <v>0</v>
      </c>
      <c r="CA113" s="428">
        <f t="shared" si="190"/>
        <v>0</v>
      </c>
      <c r="CB113" s="429" t="e">
        <f>'TB-11'!D783</f>
        <v>#N/A</v>
      </c>
      <c r="CC113" s="432">
        <f>'TB-11'!G783</f>
        <v>0</v>
      </c>
      <c r="CD113" s="432">
        <f>'TB-11'!H783</f>
        <v>0</v>
      </c>
      <c r="CE113" s="412">
        <f t="shared" si="169"/>
        <v>0</v>
      </c>
      <c r="CF113" s="432">
        <f>'TB-11'!I783</f>
        <v>0</v>
      </c>
      <c r="CG113" s="432">
        <f>'TB-11'!J783</f>
        <v>0</v>
      </c>
      <c r="CH113" s="412">
        <f t="shared" si="170"/>
        <v>0</v>
      </c>
      <c r="CI113" s="432">
        <f>'TB-11'!K783</f>
        <v>0</v>
      </c>
      <c r="CJ113" s="432">
        <f>'TB-11'!L783</f>
        <v>0</v>
      </c>
      <c r="CK113" s="410">
        <f t="shared" si="171"/>
        <v>0</v>
      </c>
      <c r="CL113" s="432">
        <f>'TB-11'!M783</f>
        <v>0</v>
      </c>
      <c r="CM113" s="432">
        <f>'TB-11'!N783</f>
        <v>0</v>
      </c>
      <c r="CN113" s="410">
        <f t="shared" si="172"/>
        <v>0</v>
      </c>
      <c r="CO113" s="432">
        <f>'TB-11'!O783</f>
        <v>0</v>
      </c>
      <c r="CP113" s="432">
        <f>'TB-11'!P783</f>
        <v>0</v>
      </c>
      <c r="CQ113" s="410">
        <f t="shared" si="173"/>
        <v>0</v>
      </c>
      <c r="CR113" s="432">
        <f>'TB-11'!Q783</f>
        <v>0</v>
      </c>
      <c r="CS113" s="432">
        <f>'TB-11'!R783</f>
        <v>0</v>
      </c>
      <c r="CT113" s="410">
        <f t="shared" si="174"/>
        <v>0</v>
      </c>
      <c r="CU113" s="432">
        <f>'TB-11'!S783</f>
        <v>0</v>
      </c>
      <c r="CV113" s="432">
        <f>'TB-11'!T783</f>
        <v>0</v>
      </c>
      <c r="CW113" s="410">
        <f t="shared" si="191"/>
        <v>0</v>
      </c>
      <c r="CX113" s="428">
        <f t="shared" si="192"/>
        <v>0</v>
      </c>
      <c r="CY113" s="428">
        <f t="shared" si="193"/>
        <v>0</v>
      </c>
      <c r="CZ113" s="428">
        <f t="shared" si="194"/>
        <v>0</v>
      </c>
      <c r="DA113" s="429" t="e">
        <f>'TB-11'!D784</f>
        <v>#N/A</v>
      </c>
      <c r="DB113" s="432">
        <f>'TB-11'!G784</f>
        <v>0</v>
      </c>
      <c r="DC113" s="432">
        <f>'TB-11'!H784</f>
        <v>0</v>
      </c>
      <c r="DD113" s="412">
        <f t="shared" si="175"/>
        <v>0</v>
      </c>
      <c r="DE113" s="432">
        <f>'TB-11'!I784</f>
        <v>0</v>
      </c>
      <c r="DF113" s="432">
        <f>'TB-11'!J784</f>
        <v>0</v>
      </c>
      <c r="DG113" s="412">
        <f t="shared" si="176"/>
        <v>0</v>
      </c>
      <c r="DH113" s="432">
        <f>'TB-11'!K784</f>
        <v>0</v>
      </c>
      <c r="DI113" s="432">
        <f>'TB-11'!L784</f>
        <v>0</v>
      </c>
      <c r="DJ113" s="410">
        <f t="shared" si="177"/>
        <v>0</v>
      </c>
      <c r="DK113" s="432">
        <f>'TB-11'!M784</f>
        <v>0</v>
      </c>
      <c r="DL113" s="432">
        <f>'TB-11'!N784</f>
        <v>0</v>
      </c>
      <c r="DM113" s="410">
        <f t="shared" si="178"/>
        <v>0</v>
      </c>
      <c r="DN113" s="432">
        <f>'TB-11'!O784</f>
        <v>0</v>
      </c>
      <c r="DO113" s="432">
        <f>'TB-11'!P784</f>
        <v>0</v>
      </c>
      <c r="DP113" s="410">
        <f t="shared" si="179"/>
        <v>0</v>
      </c>
      <c r="DQ113" s="432">
        <f>'TB-11'!Q784</f>
        <v>0</v>
      </c>
      <c r="DR113" s="432">
        <f>'TB-11'!R784</f>
        <v>0</v>
      </c>
      <c r="DS113" s="410">
        <f t="shared" si="180"/>
        <v>0</v>
      </c>
      <c r="DT113" s="432">
        <f>'TB-11'!S784</f>
        <v>0</v>
      </c>
      <c r="DU113" s="432">
        <f>'TB-11'!T784</f>
        <v>0</v>
      </c>
      <c r="DV113" s="410">
        <f t="shared" si="195"/>
        <v>0</v>
      </c>
      <c r="DW113" s="428">
        <f t="shared" si="196"/>
        <v>0</v>
      </c>
      <c r="DX113" s="428">
        <f t="shared" si="197"/>
        <v>0</v>
      </c>
      <c r="DY113" s="428">
        <f t="shared" si="198"/>
        <v>0</v>
      </c>
      <c r="DZ113" s="427" t="e">
        <f>+'TB-11'!D799</f>
        <v>#N/A</v>
      </c>
      <c r="EA113" s="409">
        <f>+'TB-11'!G799</f>
        <v>0</v>
      </c>
      <c r="EB113" s="409">
        <f>+'TB-11'!H799</f>
        <v>0</v>
      </c>
      <c r="EC113" s="409">
        <f>+'TB-11'!I799</f>
        <v>0</v>
      </c>
      <c r="ED113" s="409">
        <f>+'TB-11'!J799</f>
        <v>0</v>
      </c>
      <c r="EE113" s="428">
        <f t="shared" si="199"/>
        <v>0</v>
      </c>
      <c r="EF113" s="428">
        <f t="shared" si="200"/>
        <v>0</v>
      </c>
      <c r="EG113" s="219">
        <f t="shared" si="201"/>
        <v>0</v>
      </c>
      <c r="EH113" s="427" t="e">
        <f>+'TB-11'!D800</f>
        <v>#N/A</v>
      </c>
      <c r="EI113" s="409">
        <f>+'TB-11'!G800</f>
        <v>0</v>
      </c>
      <c r="EJ113" s="409">
        <f>+'TB-11'!H800</f>
        <v>0</v>
      </c>
      <c r="EK113" s="409">
        <f>+'TB-11'!I800</f>
        <v>0</v>
      </c>
      <c r="EL113" s="409">
        <f>+'TB-11'!J800</f>
        <v>0</v>
      </c>
      <c r="EM113" s="428">
        <f t="shared" si="202"/>
        <v>0</v>
      </c>
      <c r="EN113" s="428">
        <f t="shared" si="203"/>
        <v>0</v>
      </c>
      <c r="EO113" s="219">
        <f t="shared" si="204"/>
        <v>0</v>
      </c>
      <c r="EP113" s="427" t="e">
        <f>+'TB-11'!D801</f>
        <v>#N/A</v>
      </c>
      <c r="EQ113" s="409">
        <f>+'TB-11'!G801</f>
        <v>0</v>
      </c>
      <c r="ER113" s="409">
        <f>+'TB-11'!H801</f>
        <v>0</v>
      </c>
      <c r="ES113" s="409">
        <f>+'TB-11'!I801</f>
        <v>0</v>
      </c>
      <c r="ET113" s="409">
        <f>+'TB-11'!J801</f>
        <v>0</v>
      </c>
      <c r="EU113" s="428">
        <f t="shared" si="205"/>
        <v>0</v>
      </c>
      <c r="EV113" s="428">
        <f t="shared" si="206"/>
        <v>0</v>
      </c>
      <c r="EW113" s="219">
        <f t="shared" si="207"/>
        <v>0</v>
      </c>
      <c r="EX113" s="427" t="e">
        <f>+'TB-11'!D802</f>
        <v>#N/A</v>
      </c>
      <c r="EY113" s="409">
        <f>+'TB-11'!G802</f>
        <v>0</v>
      </c>
      <c r="EZ113" s="409">
        <f>+'TB-11'!H802</f>
        <v>0</v>
      </c>
      <c r="FA113" s="409">
        <f>+'TB-11'!I802</f>
        <v>0</v>
      </c>
      <c r="FB113" s="409">
        <f>+'TB-11'!J802</f>
        <v>0</v>
      </c>
      <c r="FC113" s="428">
        <f t="shared" si="208"/>
        <v>0</v>
      </c>
      <c r="FD113" s="428">
        <f t="shared" si="209"/>
        <v>0</v>
      </c>
      <c r="FE113" s="219">
        <f t="shared" si="210"/>
        <v>0</v>
      </c>
      <c r="FF113" s="427" t="e">
        <f>'TB-11'!D806</f>
        <v>#N/A</v>
      </c>
      <c r="FG113" s="546">
        <f>'TB-11'!G806</f>
        <v>0</v>
      </c>
      <c r="FH113" s="546">
        <f>'TB-11'!H806</f>
        <v>0</v>
      </c>
      <c r="FI113" s="546">
        <f>'TB-11'!I806</f>
        <v>0</v>
      </c>
      <c r="FJ113" s="546">
        <f>'TB-11'!J806</f>
        <v>0</v>
      </c>
      <c r="FK113" s="428">
        <f t="shared" si="211"/>
        <v>0</v>
      </c>
      <c r="FL113" s="428">
        <f t="shared" si="212"/>
        <v>0</v>
      </c>
      <c r="FM113" s="219">
        <f t="shared" si="213"/>
        <v>0</v>
      </c>
      <c r="FN113" s="427" t="e">
        <f>'TB-11'!D807</f>
        <v>#N/A</v>
      </c>
      <c r="FO113" s="546">
        <f>'TB-11'!G807</f>
        <v>0</v>
      </c>
      <c r="FP113" s="546">
        <f>'TB-11'!H807</f>
        <v>0</v>
      </c>
      <c r="FQ113" s="546">
        <f>'TB-11'!I807</f>
        <v>0</v>
      </c>
      <c r="FR113" s="546">
        <f>'TB-11'!J807</f>
        <v>0</v>
      </c>
      <c r="FS113" s="428">
        <f t="shared" si="214"/>
        <v>0</v>
      </c>
      <c r="FT113" s="428">
        <f t="shared" si="215"/>
        <v>0</v>
      </c>
      <c r="FU113" s="219">
        <f t="shared" si="216"/>
        <v>0</v>
      </c>
      <c r="FV113" s="427" t="e">
        <f>'TB-11'!D808</f>
        <v>#N/A</v>
      </c>
      <c r="FW113" s="546">
        <f>'TB-11'!G808</f>
        <v>0</v>
      </c>
      <c r="FX113" s="546">
        <f>'TB-11'!H808</f>
        <v>0</v>
      </c>
      <c r="FY113" s="546">
        <f>'TB-11'!I808</f>
        <v>0</v>
      </c>
      <c r="FZ113" s="546">
        <f>'TB-11'!J808</f>
        <v>0</v>
      </c>
      <c r="GA113" s="428">
        <f t="shared" si="217"/>
        <v>0</v>
      </c>
      <c r="GB113" s="428">
        <f t="shared" si="218"/>
        <v>0</v>
      </c>
      <c r="GC113" s="219">
        <f t="shared" si="219"/>
        <v>0</v>
      </c>
      <c r="GD113" s="427" t="e">
        <f>'TB-11'!D809</f>
        <v>#N/A</v>
      </c>
      <c r="GE113" s="546">
        <f>'TB-11'!G809</f>
        <v>0</v>
      </c>
      <c r="GF113" s="546">
        <f>'TB-11'!H809</f>
        <v>0</v>
      </c>
      <c r="GG113" s="546">
        <f>'TB-11'!I809</f>
        <v>0</v>
      </c>
      <c r="GH113" s="546">
        <f>'TB-11'!J809</f>
        <v>0</v>
      </c>
      <c r="GI113" s="428">
        <f t="shared" si="220"/>
        <v>0</v>
      </c>
      <c r="GJ113" s="428">
        <f t="shared" si="221"/>
        <v>0</v>
      </c>
      <c r="GK113" s="219">
        <f t="shared" si="222"/>
        <v>0</v>
      </c>
      <c r="GL113" s="432">
        <f>'TB-11'!B814</f>
        <v>0</v>
      </c>
      <c r="GM113" s="432">
        <f>'TB-11'!C814</f>
        <v>0</v>
      </c>
      <c r="GN113" s="432">
        <f>'TB-11'!D814</f>
        <v>0</v>
      </c>
      <c r="GO113" s="432">
        <f>'TB-11'!E814</f>
        <v>0</v>
      </c>
      <c r="GP113" s="432">
        <f>'TB-11'!F814</f>
        <v>0</v>
      </c>
      <c r="GQ113" s="432">
        <f>'TB-11'!G814</f>
        <v>0</v>
      </c>
      <c r="GR113" s="432">
        <f>'TB-11'!B790</f>
        <v>0</v>
      </c>
      <c r="GS113" s="432">
        <f>'TB-11'!D790</f>
        <v>0</v>
      </c>
      <c r="GT113" s="432" t="e">
        <f>'TB-11'!G790</f>
        <v>#N/A</v>
      </c>
      <c r="GU113" s="432" t="e">
        <f>'TB-11'!I790</f>
        <v>#N/A</v>
      </c>
      <c r="GV113" s="432">
        <f>'TB-11'!K790</f>
        <v>0</v>
      </c>
      <c r="GW113" s="432">
        <f>'TB-11'!M790</f>
        <v>0</v>
      </c>
      <c r="GX113" s="432" t="e">
        <f>'TB-11'!P790</f>
        <v>#N/A</v>
      </c>
      <c r="GY113" s="432" t="e">
        <f>'TB-11'!R790</f>
        <v>#N/A</v>
      </c>
      <c r="GZ113" s="432">
        <f>'TB-11'!T790</f>
        <v>0</v>
      </c>
      <c r="HA113" s="432">
        <f>'TB-11'!V790</f>
        <v>0</v>
      </c>
      <c r="HB113" s="547" t="e">
        <f>'TB-11'!M757</f>
        <v>#N/A</v>
      </c>
      <c r="HC113" s="241"/>
    </row>
    <row r="114" spans="1:256" s="194" customFormat="1" x14ac:dyDescent="0.25">
      <c r="A114" s="194">
        <v>13</v>
      </c>
      <c r="B114" s="166">
        <f>+Menu!$D$6</f>
        <v>0</v>
      </c>
      <c r="C114" s="214" t="str">
        <f>+Menu!$B21</f>
        <v/>
      </c>
      <c r="D114" s="215"/>
      <c r="E114" s="427" t="e">
        <f>'TB-11'!D848</f>
        <v>#N/A</v>
      </c>
      <c r="F114" s="431">
        <f>'TB-11'!G848</f>
        <v>0</v>
      </c>
      <c r="G114" s="431">
        <f>'TB-11'!H848</f>
        <v>0</v>
      </c>
      <c r="H114" s="412">
        <f t="shared" si="223"/>
        <v>0</v>
      </c>
      <c r="I114" s="431">
        <f>'TB-11'!I848</f>
        <v>0</v>
      </c>
      <c r="J114" s="431">
        <f>'TB-11'!J848</f>
        <v>0</v>
      </c>
      <c r="K114" s="412">
        <f t="shared" si="224"/>
        <v>0</v>
      </c>
      <c r="L114" s="431">
        <f>'TB-11'!K848</f>
        <v>0</v>
      </c>
      <c r="M114" s="431">
        <f>'TB-11'!L848</f>
        <v>0</v>
      </c>
      <c r="N114" s="410">
        <f t="shared" si="151"/>
        <v>0</v>
      </c>
      <c r="O114" s="431">
        <f>'TB-11'!M848</f>
        <v>0</v>
      </c>
      <c r="P114" s="431">
        <f>'TB-11'!N848</f>
        <v>0</v>
      </c>
      <c r="Q114" s="410">
        <f t="shared" si="152"/>
        <v>0</v>
      </c>
      <c r="R114" s="431">
        <f>'TB-11'!O848</f>
        <v>0</v>
      </c>
      <c r="S114" s="431">
        <f>'TB-11'!P848</f>
        <v>0</v>
      </c>
      <c r="T114" s="410">
        <f t="shared" si="153"/>
        <v>0</v>
      </c>
      <c r="U114" s="431">
        <f>'TB-11'!Q848</f>
        <v>0</v>
      </c>
      <c r="V114" s="431">
        <f>'TB-11'!R848</f>
        <v>0</v>
      </c>
      <c r="W114" s="410">
        <f t="shared" si="154"/>
        <v>0</v>
      </c>
      <c r="X114" s="431">
        <f>'TB-11'!S848</f>
        <v>0</v>
      </c>
      <c r="Y114" s="431">
        <f>'TB-11'!T848</f>
        <v>0</v>
      </c>
      <c r="Z114" s="410">
        <f t="shared" si="155"/>
        <v>0</v>
      </c>
      <c r="AA114" s="428">
        <f t="shared" si="181"/>
        <v>0</v>
      </c>
      <c r="AB114" s="428">
        <f t="shared" si="182"/>
        <v>0</v>
      </c>
      <c r="AC114" s="219">
        <f t="shared" si="183"/>
        <v>0</v>
      </c>
      <c r="AD114" s="429" t="e">
        <f>'TB-11'!D849</f>
        <v>#N/A</v>
      </c>
      <c r="AE114" s="432">
        <f>'TB-11'!G849</f>
        <v>0</v>
      </c>
      <c r="AF114" s="432">
        <f>'TB-11'!H849</f>
        <v>0</v>
      </c>
      <c r="AG114" s="412">
        <f t="shared" si="156"/>
        <v>0</v>
      </c>
      <c r="AH114" s="432">
        <f>'TB-11'!I849</f>
        <v>0</v>
      </c>
      <c r="AI114" s="432">
        <f>'TB-11'!J849</f>
        <v>0</v>
      </c>
      <c r="AJ114" s="412">
        <f t="shared" si="157"/>
        <v>0</v>
      </c>
      <c r="AK114" s="432">
        <f>'TB-11'!K849</f>
        <v>0</v>
      </c>
      <c r="AL114" s="432">
        <f>'TB-11'!L849</f>
        <v>0</v>
      </c>
      <c r="AM114" s="410">
        <f t="shared" si="158"/>
        <v>0</v>
      </c>
      <c r="AN114" s="432">
        <f>'TB-11'!M849</f>
        <v>0</v>
      </c>
      <c r="AO114" s="432">
        <f>'TB-11'!N849</f>
        <v>0</v>
      </c>
      <c r="AP114" s="410">
        <f t="shared" si="159"/>
        <v>0</v>
      </c>
      <c r="AQ114" s="432">
        <f>'TB-11'!O849</f>
        <v>0</v>
      </c>
      <c r="AR114" s="432">
        <f>'TB-11'!P849</f>
        <v>0</v>
      </c>
      <c r="AS114" s="410">
        <f t="shared" si="160"/>
        <v>0</v>
      </c>
      <c r="AT114" s="432">
        <f>'TB-11'!Q849</f>
        <v>0</v>
      </c>
      <c r="AU114" s="432">
        <f>'TB-11'!R849</f>
        <v>0</v>
      </c>
      <c r="AV114" s="410">
        <f t="shared" si="161"/>
        <v>0</v>
      </c>
      <c r="AW114" s="432">
        <f>'TB-11'!S849</f>
        <v>0</v>
      </c>
      <c r="AX114" s="432">
        <f>'TB-11'!T849</f>
        <v>0</v>
      </c>
      <c r="AY114" s="410">
        <f t="shared" si="162"/>
        <v>0</v>
      </c>
      <c r="AZ114" s="428">
        <f t="shared" si="184"/>
        <v>0</v>
      </c>
      <c r="BA114" s="428">
        <f t="shared" si="185"/>
        <v>0</v>
      </c>
      <c r="BB114" s="428">
        <f t="shared" si="186"/>
        <v>0</v>
      </c>
      <c r="BC114" s="429" t="e">
        <f>'TB-11'!D850</f>
        <v>#N/A</v>
      </c>
      <c r="BD114" s="432">
        <f>'TB-11'!G850</f>
        <v>0</v>
      </c>
      <c r="BE114" s="432">
        <f>'TB-11'!H850</f>
        <v>0</v>
      </c>
      <c r="BF114" s="412">
        <f t="shared" si="163"/>
        <v>0</v>
      </c>
      <c r="BG114" s="432">
        <f>'TB-11'!I850</f>
        <v>0</v>
      </c>
      <c r="BH114" s="432">
        <f>'TB-11'!J850</f>
        <v>0</v>
      </c>
      <c r="BI114" s="412">
        <f t="shared" si="164"/>
        <v>0</v>
      </c>
      <c r="BJ114" s="432">
        <f>'TB-11'!K850</f>
        <v>0</v>
      </c>
      <c r="BK114" s="432">
        <f>'TB-11'!L850</f>
        <v>0</v>
      </c>
      <c r="BL114" s="410">
        <f t="shared" si="165"/>
        <v>0</v>
      </c>
      <c r="BM114" s="432">
        <f>'TB-11'!M850</f>
        <v>0</v>
      </c>
      <c r="BN114" s="432">
        <f>'TB-11'!N850</f>
        <v>0</v>
      </c>
      <c r="BO114" s="410">
        <f t="shared" si="166"/>
        <v>0</v>
      </c>
      <c r="BP114" s="432">
        <f>'TB-11'!O850</f>
        <v>0</v>
      </c>
      <c r="BQ114" s="432">
        <f>'TB-11'!P850</f>
        <v>0</v>
      </c>
      <c r="BR114" s="410">
        <f t="shared" si="167"/>
        <v>0</v>
      </c>
      <c r="BS114" s="432">
        <f>'TB-11'!Q850</f>
        <v>0</v>
      </c>
      <c r="BT114" s="432">
        <f>'TB-11'!R850</f>
        <v>0</v>
      </c>
      <c r="BU114" s="410">
        <f t="shared" si="168"/>
        <v>0</v>
      </c>
      <c r="BV114" s="432">
        <f>'TB-11'!S850</f>
        <v>0</v>
      </c>
      <c r="BW114" s="432">
        <f>'TB-11'!T850</f>
        <v>0</v>
      </c>
      <c r="BX114" s="410">
        <f t="shared" si="187"/>
        <v>0</v>
      </c>
      <c r="BY114" s="428">
        <f t="shared" si="188"/>
        <v>0</v>
      </c>
      <c r="BZ114" s="428">
        <f t="shared" si="189"/>
        <v>0</v>
      </c>
      <c r="CA114" s="428">
        <f t="shared" si="190"/>
        <v>0</v>
      </c>
      <c r="CB114" s="429" t="e">
        <f>'TB-11'!D851</f>
        <v>#N/A</v>
      </c>
      <c r="CC114" s="432">
        <f>'TB-11'!G851</f>
        <v>0</v>
      </c>
      <c r="CD114" s="432">
        <f>'TB-11'!H851</f>
        <v>0</v>
      </c>
      <c r="CE114" s="412">
        <f t="shared" si="169"/>
        <v>0</v>
      </c>
      <c r="CF114" s="432">
        <f>'TB-11'!I851</f>
        <v>0</v>
      </c>
      <c r="CG114" s="432">
        <f>'TB-11'!J851</f>
        <v>0</v>
      </c>
      <c r="CH114" s="412">
        <f t="shared" si="170"/>
        <v>0</v>
      </c>
      <c r="CI114" s="432">
        <f>'TB-11'!K851</f>
        <v>0</v>
      </c>
      <c r="CJ114" s="432">
        <f>'TB-11'!L851</f>
        <v>0</v>
      </c>
      <c r="CK114" s="410">
        <f t="shared" si="171"/>
        <v>0</v>
      </c>
      <c r="CL114" s="432">
        <f>'TB-11'!M851</f>
        <v>0</v>
      </c>
      <c r="CM114" s="432">
        <f>'TB-11'!N851</f>
        <v>0</v>
      </c>
      <c r="CN114" s="410">
        <f t="shared" si="172"/>
        <v>0</v>
      </c>
      <c r="CO114" s="432">
        <f>'TB-11'!O851</f>
        <v>0</v>
      </c>
      <c r="CP114" s="432">
        <f>'TB-11'!P851</f>
        <v>0</v>
      </c>
      <c r="CQ114" s="410">
        <f t="shared" si="173"/>
        <v>0</v>
      </c>
      <c r="CR114" s="432">
        <f>'TB-11'!Q851</f>
        <v>0</v>
      </c>
      <c r="CS114" s="432">
        <f>'TB-11'!R851</f>
        <v>0</v>
      </c>
      <c r="CT114" s="410">
        <f t="shared" si="174"/>
        <v>0</v>
      </c>
      <c r="CU114" s="432">
        <f>'TB-11'!S851</f>
        <v>0</v>
      </c>
      <c r="CV114" s="432">
        <f>'TB-11'!T851</f>
        <v>0</v>
      </c>
      <c r="CW114" s="410">
        <f t="shared" si="191"/>
        <v>0</v>
      </c>
      <c r="CX114" s="428">
        <f t="shared" si="192"/>
        <v>0</v>
      </c>
      <c r="CY114" s="428">
        <f t="shared" si="193"/>
        <v>0</v>
      </c>
      <c r="CZ114" s="428">
        <f t="shared" si="194"/>
        <v>0</v>
      </c>
      <c r="DA114" s="429" t="e">
        <f>'TB-11'!D852</f>
        <v>#N/A</v>
      </c>
      <c r="DB114" s="432">
        <f>'TB-11'!G852</f>
        <v>0</v>
      </c>
      <c r="DC114" s="432">
        <f>'TB-11'!H852</f>
        <v>0</v>
      </c>
      <c r="DD114" s="412">
        <f t="shared" si="175"/>
        <v>0</v>
      </c>
      <c r="DE114" s="432">
        <f>'TB-11'!I852</f>
        <v>0</v>
      </c>
      <c r="DF114" s="432">
        <f>'TB-11'!J852</f>
        <v>0</v>
      </c>
      <c r="DG114" s="412">
        <f t="shared" si="176"/>
        <v>0</v>
      </c>
      <c r="DH114" s="432">
        <f>'TB-11'!K852</f>
        <v>0</v>
      </c>
      <c r="DI114" s="432">
        <f>'TB-11'!L852</f>
        <v>0</v>
      </c>
      <c r="DJ114" s="410">
        <f t="shared" si="177"/>
        <v>0</v>
      </c>
      <c r="DK114" s="432">
        <f>'TB-11'!M852</f>
        <v>0</v>
      </c>
      <c r="DL114" s="432">
        <f>'TB-11'!N852</f>
        <v>0</v>
      </c>
      <c r="DM114" s="410">
        <f t="shared" si="178"/>
        <v>0</v>
      </c>
      <c r="DN114" s="432">
        <f>'TB-11'!O852</f>
        <v>0</v>
      </c>
      <c r="DO114" s="432">
        <f>'TB-11'!P852</f>
        <v>0</v>
      </c>
      <c r="DP114" s="410">
        <f t="shared" si="179"/>
        <v>0</v>
      </c>
      <c r="DQ114" s="432">
        <f>'TB-11'!Q852</f>
        <v>0</v>
      </c>
      <c r="DR114" s="432">
        <f>'TB-11'!R852</f>
        <v>0</v>
      </c>
      <c r="DS114" s="410">
        <f t="shared" si="180"/>
        <v>0</v>
      </c>
      <c r="DT114" s="432">
        <f>'TB-11'!S852</f>
        <v>0</v>
      </c>
      <c r="DU114" s="432">
        <f>'TB-11'!T852</f>
        <v>0</v>
      </c>
      <c r="DV114" s="410">
        <f t="shared" si="195"/>
        <v>0</v>
      </c>
      <c r="DW114" s="428">
        <f t="shared" si="196"/>
        <v>0</v>
      </c>
      <c r="DX114" s="428">
        <f t="shared" si="197"/>
        <v>0</v>
      </c>
      <c r="DY114" s="428">
        <f t="shared" si="198"/>
        <v>0</v>
      </c>
      <c r="DZ114" s="427" t="e">
        <f>+'TB-11'!D867</f>
        <v>#N/A</v>
      </c>
      <c r="EA114" s="409">
        <f>+'TB-11'!G867</f>
        <v>0</v>
      </c>
      <c r="EB114" s="409">
        <f>+'TB-11'!H867</f>
        <v>0</v>
      </c>
      <c r="EC114" s="409">
        <f>+'TB-11'!I867</f>
        <v>0</v>
      </c>
      <c r="ED114" s="409">
        <f>+'TB-11'!J867</f>
        <v>0</v>
      </c>
      <c r="EE114" s="428">
        <f t="shared" si="199"/>
        <v>0</v>
      </c>
      <c r="EF114" s="428">
        <f t="shared" si="200"/>
        <v>0</v>
      </c>
      <c r="EG114" s="219">
        <f t="shared" si="201"/>
        <v>0</v>
      </c>
      <c r="EH114" s="427" t="e">
        <f>+'TB-11'!D868</f>
        <v>#N/A</v>
      </c>
      <c r="EI114" s="409">
        <f>+'TB-11'!G868</f>
        <v>0</v>
      </c>
      <c r="EJ114" s="409">
        <f>+'TB-11'!H868</f>
        <v>0</v>
      </c>
      <c r="EK114" s="409">
        <f>+'TB-11'!I868</f>
        <v>0</v>
      </c>
      <c r="EL114" s="409">
        <f>+'TB-11'!J868</f>
        <v>0</v>
      </c>
      <c r="EM114" s="428">
        <f t="shared" si="202"/>
        <v>0</v>
      </c>
      <c r="EN114" s="428">
        <f t="shared" si="203"/>
        <v>0</v>
      </c>
      <c r="EO114" s="219">
        <f t="shared" si="204"/>
        <v>0</v>
      </c>
      <c r="EP114" s="427" t="e">
        <f>+'TB-11'!D869</f>
        <v>#N/A</v>
      </c>
      <c r="EQ114" s="409">
        <f>+'TB-11'!G869</f>
        <v>0</v>
      </c>
      <c r="ER114" s="409">
        <f>+'TB-11'!H869</f>
        <v>0</v>
      </c>
      <c r="ES114" s="409">
        <f>+'TB-11'!I869</f>
        <v>0</v>
      </c>
      <c r="ET114" s="409">
        <f>+'TB-11'!J869</f>
        <v>0</v>
      </c>
      <c r="EU114" s="428">
        <f t="shared" si="205"/>
        <v>0</v>
      </c>
      <c r="EV114" s="428">
        <f t="shared" si="206"/>
        <v>0</v>
      </c>
      <c r="EW114" s="219">
        <f t="shared" si="207"/>
        <v>0</v>
      </c>
      <c r="EX114" s="427" t="e">
        <f>+'TB-11'!D870</f>
        <v>#N/A</v>
      </c>
      <c r="EY114" s="409">
        <f>+'TB-11'!G870</f>
        <v>0</v>
      </c>
      <c r="EZ114" s="409">
        <f>+'TB-11'!H870</f>
        <v>0</v>
      </c>
      <c r="FA114" s="409">
        <f>+'TB-11'!I870</f>
        <v>0</v>
      </c>
      <c r="FB114" s="409">
        <f>+'TB-11'!J870</f>
        <v>0</v>
      </c>
      <c r="FC114" s="428">
        <f t="shared" si="208"/>
        <v>0</v>
      </c>
      <c r="FD114" s="428">
        <f t="shared" si="209"/>
        <v>0</v>
      </c>
      <c r="FE114" s="219">
        <f t="shared" si="210"/>
        <v>0</v>
      </c>
      <c r="FF114" s="427" t="e">
        <f>'TB-11'!D874</f>
        <v>#N/A</v>
      </c>
      <c r="FG114" s="546">
        <f>'TB-11'!G874</f>
        <v>0</v>
      </c>
      <c r="FH114" s="546">
        <f>'TB-11'!H874</f>
        <v>0</v>
      </c>
      <c r="FI114" s="546">
        <f>'TB-11'!I874</f>
        <v>0</v>
      </c>
      <c r="FJ114" s="546">
        <f>'TB-11'!J874</f>
        <v>0</v>
      </c>
      <c r="FK114" s="428">
        <f t="shared" si="211"/>
        <v>0</v>
      </c>
      <c r="FL114" s="428">
        <f t="shared" si="212"/>
        <v>0</v>
      </c>
      <c r="FM114" s="219">
        <f t="shared" si="213"/>
        <v>0</v>
      </c>
      <c r="FN114" s="427" t="e">
        <f>'TB-11'!D875</f>
        <v>#N/A</v>
      </c>
      <c r="FO114" s="546">
        <f>'TB-11'!G875</f>
        <v>0</v>
      </c>
      <c r="FP114" s="546">
        <f>'TB-11'!H875</f>
        <v>0</v>
      </c>
      <c r="FQ114" s="546">
        <f>'TB-11'!I875</f>
        <v>0</v>
      </c>
      <c r="FR114" s="546">
        <f>'TB-11'!J875</f>
        <v>0</v>
      </c>
      <c r="FS114" s="428">
        <f t="shared" si="214"/>
        <v>0</v>
      </c>
      <c r="FT114" s="428">
        <f t="shared" si="215"/>
        <v>0</v>
      </c>
      <c r="FU114" s="219">
        <f t="shared" si="216"/>
        <v>0</v>
      </c>
      <c r="FV114" s="427" t="e">
        <f>'TB-11'!D876</f>
        <v>#N/A</v>
      </c>
      <c r="FW114" s="546">
        <f>'TB-11'!G876</f>
        <v>0</v>
      </c>
      <c r="FX114" s="546">
        <f>'TB-11'!H876</f>
        <v>0</v>
      </c>
      <c r="FY114" s="546">
        <f>'TB-11'!I876</f>
        <v>0</v>
      </c>
      <c r="FZ114" s="546">
        <f>'TB-11'!J876</f>
        <v>0</v>
      </c>
      <c r="GA114" s="428">
        <f t="shared" si="217"/>
        <v>0</v>
      </c>
      <c r="GB114" s="428">
        <f t="shared" si="218"/>
        <v>0</v>
      </c>
      <c r="GC114" s="219">
        <f t="shared" si="219"/>
        <v>0</v>
      </c>
      <c r="GD114" s="427" t="e">
        <f>'TB-11'!D877</f>
        <v>#N/A</v>
      </c>
      <c r="GE114" s="546">
        <f>'TB-11'!G877</f>
        <v>0</v>
      </c>
      <c r="GF114" s="546">
        <f>'TB-11'!H877</f>
        <v>0</v>
      </c>
      <c r="GG114" s="546">
        <f>'TB-11'!I877</f>
        <v>0</v>
      </c>
      <c r="GH114" s="546">
        <f>'TB-11'!J877</f>
        <v>0</v>
      </c>
      <c r="GI114" s="428">
        <f t="shared" si="220"/>
        <v>0</v>
      </c>
      <c r="GJ114" s="428">
        <f t="shared" si="221"/>
        <v>0</v>
      </c>
      <c r="GK114" s="219">
        <f t="shared" si="222"/>
        <v>0</v>
      </c>
      <c r="GL114" s="432">
        <f>'TB-11'!B882</f>
        <v>0</v>
      </c>
      <c r="GM114" s="432">
        <f>'TB-11'!C882</f>
        <v>0</v>
      </c>
      <c r="GN114" s="432">
        <f>'TB-11'!D882</f>
        <v>0</v>
      </c>
      <c r="GO114" s="432">
        <f>'TB-11'!E882</f>
        <v>0</v>
      </c>
      <c r="GP114" s="432">
        <f>'TB-11'!F882</f>
        <v>0</v>
      </c>
      <c r="GQ114" s="432">
        <f>'TB-11'!G882</f>
        <v>0</v>
      </c>
      <c r="GR114" s="432">
        <f>'TB-11'!B858</f>
        <v>0</v>
      </c>
      <c r="GS114" s="432">
        <f>'TB-11'!D858</f>
        <v>0</v>
      </c>
      <c r="GT114" s="432" t="e">
        <f>'TB-11'!G858</f>
        <v>#N/A</v>
      </c>
      <c r="GU114" s="432" t="e">
        <f>'TB-11'!I858</f>
        <v>#N/A</v>
      </c>
      <c r="GV114" s="432">
        <f>'TB-11'!K858</f>
        <v>0</v>
      </c>
      <c r="GW114" s="432">
        <f>'TB-11'!M858</f>
        <v>0</v>
      </c>
      <c r="GX114" s="432" t="e">
        <f>'TB-11'!P858</f>
        <v>#N/A</v>
      </c>
      <c r="GY114" s="432" t="e">
        <f>'TB-11'!R858</f>
        <v>#N/A</v>
      </c>
      <c r="GZ114" s="432">
        <f>'TB-11'!T858</f>
        <v>0</v>
      </c>
      <c r="HA114" s="432">
        <f>'TB-11'!V858</f>
        <v>0</v>
      </c>
      <c r="HB114" s="547" t="e">
        <f>'TB-11'!M825</f>
        <v>#N/A</v>
      </c>
      <c r="HC114" s="241"/>
    </row>
    <row r="115" spans="1:256" s="194" customFormat="1" x14ac:dyDescent="0.25">
      <c r="A115" s="194">
        <v>14</v>
      </c>
      <c r="B115" s="166">
        <f>+Menu!$D$6</f>
        <v>0</v>
      </c>
      <c r="C115" s="214" t="str">
        <f>+Menu!$B22</f>
        <v/>
      </c>
      <c r="D115" s="215"/>
      <c r="E115" s="427" t="e">
        <f>'TB-11'!D916</f>
        <v>#N/A</v>
      </c>
      <c r="F115" s="431">
        <f>'TB-11'!G916</f>
        <v>0</v>
      </c>
      <c r="G115" s="431">
        <f>'TB-11'!H916</f>
        <v>0</v>
      </c>
      <c r="H115" s="412">
        <f t="shared" si="223"/>
        <v>0</v>
      </c>
      <c r="I115" s="431">
        <f>'TB-11'!I916</f>
        <v>0</v>
      </c>
      <c r="J115" s="431">
        <f>'TB-11'!J916</f>
        <v>0</v>
      </c>
      <c r="K115" s="412">
        <f t="shared" si="224"/>
        <v>0</v>
      </c>
      <c r="L115" s="431">
        <f>'TB-11'!K916</f>
        <v>0</v>
      </c>
      <c r="M115" s="431">
        <f>'TB-11'!L916</f>
        <v>0</v>
      </c>
      <c r="N115" s="410">
        <f t="shared" si="151"/>
        <v>0</v>
      </c>
      <c r="O115" s="431">
        <f>'TB-11'!M916</f>
        <v>0</v>
      </c>
      <c r="P115" s="431">
        <f>'TB-11'!N916</f>
        <v>0</v>
      </c>
      <c r="Q115" s="410">
        <f t="shared" si="152"/>
        <v>0</v>
      </c>
      <c r="R115" s="431">
        <f>'TB-11'!O916</f>
        <v>0</v>
      </c>
      <c r="S115" s="431">
        <f>'TB-11'!P916</f>
        <v>0</v>
      </c>
      <c r="T115" s="410">
        <f t="shared" si="153"/>
        <v>0</v>
      </c>
      <c r="U115" s="431">
        <f>'TB-11'!Q916</f>
        <v>0</v>
      </c>
      <c r="V115" s="431">
        <f>'TB-11'!R916</f>
        <v>0</v>
      </c>
      <c r="W115" s="410">
        <f t="shared" si="154"/>
        <v>0</v>
      </c>
      <c r="X115" s="431">
        <f>'TB-11'!S916</f>
        <v>0</v>
      </c>
      <c r="Y115" s="431">
        <f>'TB-11'!T916</f>
        <v>0</v>
      </c>
      <c r="Z115" s="410">
        <f t="shared" si="155"/>
        <v>0</v>
      </c>
      <c r="AA115" s="428">
        <f t="shared" si="181"/>
        <v>0</v>
      </c>
      <c r="AB115" s="428">
        <f t="shared" si="182"/>
        <v>0</v>
      </c>
      <c r="AC115" s="219">
        <f t="shared" si="183"/>
        <v>0</v>
      </c>
      <c r="AD115" s="429" t="e">
        <f>'TB-11'!D917</f>
        <v>#N/A</v>
      </c>
      <c r="AE115" s="432">
        <f>'TB-11'!G917</f>
        <v>0</v>
      </c>
      <c r="AF115" s="432">
        <f>'TB-11'!H917</f>
        <v>0</v>
      </c>
      <c r="AG115" s="412">
        <f t="shared" si="156"/>
        <v>0</v>
      </c>
      <c r="AH115" s="432">
        <f>'TB-11'!I917</f>
        <v>0</v>
      </c>
      <c r="AI115" s="432">
        <f>'TB-11'!J917</f>
        <v>0</v>
      </c>
      <c r="AJ115" s="412">
        <f t="shared" si="157"/>
        <v>0</v>
      </c>
      <c r="AK115" s="432">
        <f>'TB-11'!K917</f>
        <v>0</v>
      </c>
      <c r="AL115" s="432">
        <f>'TB-11'!L917</f>
        <v>0</v>
      </c>
      <c r="AM115" s="410">
        <f t="shared" si="158"/>
        <v>0</v>
      </c>
      <c r="AN115" s="432">
        <f>'TB-11'!M917</f>
        <v>0</v>
      </c>
      <c r="AO115" s="432">
        <f>'TB-11'!N917</f>
        <v>0</v>
      </c>
      <c r="AP115" s="410">
        <f t="shared" si="159"/>
        <v>0</v>
      </c>
      <c r="AQ115" s="432">
        <f>'TB-11'!O917</f>
        <v>0</v>
      </c>
      <c r="AR115" s="432">
        <f>'TB-11'!P917</f>
        <v>0</v>
      </c>
      <c r="AS115" s="410">
        <f t="shared" si="160"/>
        <v>0</v>
      </c>
      <c r="AT115" s="432">
        <f>'TB-11'!Q917</f>
        <v>0</v>
      </c>
      <c r="AU115" s="432">
        <f>'TB-11'!R917</f>
        <v>0</v>
      </c>
      <c r="AV115" s="410">
        <f t="shared" si="161"/>
        <v>0</v>
      </c>
      <c r="AW115" s="432">
        <f>'TB-11'!S917</f>
        <v>0</v>
      </c>
      <c r="AX115" s="432">
        <f>'TB-11'!T917</f>
        <v>0</v>
      </c>
      <c r="AY115" s="410">
        <f t="shared" si="162"/>
        <v>0</v>
      </c>
      <c r="AZ115" s="428">
        <f t="shared" si="184"/>
        <v>0</v>
      </c>
      <c r="BA115" s="428">
        <f t="shared" si="185"/>
        <v>0</v>
      </c>
      <c r="BB115" s="428">
        <f t="shared" si="186"/>
        <v>0</v>
      </c>
      <c r="BC115" s="429" t="e">
        <f>'TB-11'!D918</f>
        <v>#N/A</v>
      </c>
      <c r="BD115" s="432">
        <f>'TB-11'!G918</f>
        <v>0</v>
      </c>
      <c r="BE115" s="432">
        <f>'TB-11'!H918</f>
        <v>0</v>
      </c>
      <c r="BF115" s="412">
        <f t="shared" si="163"/>
        <v>0</v>
      </c>
      <c r="BG115" s="432">
        <f>'TB-11'!I918</f>
        <v>0</v>
      </c>
      <c r="BH115" s="432">
        <f>'TB-11'!J918</f>
        <v>0</v>
      </c>
      <c r="BI115" s="412">
        <f t="shared" si="164"/>
        <v>0</v>
      </c>
      <c r="BJ115" s="432">
        <f>'TB-11'!K918</f>
        <v>0</v>
      </c>
      <c r="BK115" s="432">
        <f>'TB-11'!L918</f>
        <v>0</v>
      </c>
      <c r="BL115" s="410">
        <f t="shared" si="165"/>
        <v>0</v>
      </c>
      <c r="BM115" s="432">
        <f>'TB-11'!M918</f>
        <v>0</v>
      </c>
      <c r="BN115" s="432">
        <f>'TB-11'!N918</f>
        <v>0</v>
      </c>
      <c r="BO115" s="410">
        <f t="shared" si="166"/>
        <v>0</v>
      </c>
      <c r="BP115" s="432">
        <f>'TB-11'!O918</f>
        <v>0</v>
      </c>
      <c r="BQ115" s="432">
        <f>'TB-11'!P918</f>
        <v>0</v>
      </c>
      <c r="BR115" s="410">
        <f t="shared" si="167"/>
        <v>0</v>
      </c>
      <c r="BS115" s="432">
        <f>'TB-11'!Q918</f>
        <v>0</v>
      </c>
      <c r="BT115" s="432">
        <f>'TB-11'!R918</f>
        <v>0</v>
      </c>
      <c r="BU115" s="410">
        <f t="shared" si="168"/>
        <v>0</v>
      </c>
      <c r="BV115" s="432">
        <f>'TB-11'!S918</f>
        <v>0</v>
      </c>
      <c r="BW115" s="432">
        <f>'TB-11'!T918</f>
        <v>0</v>
      </c>
      <c r="BX115" s="410">
        <f t="shared" si="187"/>
        <v>0</v>
      </c>
      <c r="BY115" s="428">
        <f t="shared" si="188"/>
        <v>0</v>
      </c>
      <c r="BZ115" s="428">
        <f t="shared" si="189"/>
        <v>0</v>
      </c>
      <c r="CA115" s="428">
        <f t="shared" si="190"/>
        <v>0</v>
      </c>
      <c r="CB115" s="429" t="e">
        <f>'TB-11'!D919</f>
        <v>#N/A</v>
      </c>
      <c r="CC115" s="432">
        <f>'TB-11'!G919</f>
        <v>0</v>
      </c>
      <c r="CD115" s="432">
        <f>'TB-11'!H919</f>
        <v>0</v>
      </c>
      <c r="CE115" s="412">
        <f t="shared" si="169"/>
        <v>0</v>
      </c>
      <c r="CF115" s="432">
        <f>'TB-11'!I919</f>
        <v>0</v>
      </c>
      <c r="CG115" s="432">
        <f>'TB-11'!J919</f>
        <v>0</v>
      </c>
      <c r="CH115" s="412">
        <f t="shared" si="170"/>
        <v>0</v>
      </c>
      <c r="CI115" s="432">
        <f>'TB-11'!K919</f>
        <v>0</v>
      </c>
      <c r="CJ115" s="432">
        <f>'TB-11'!L919</f>
        <v>0</v>
      </c>
      <c r="CK115" s="410">
        <f t="shared" si="171"/>
        <v>0</v>
      </c>
      <c r="CL115" s="432">
        <f>'TB-11'!M919</f>
        <v>0</v>
      </c>
      <c r="CM115" s="432">
        <f>'TB-11'!N919</f>
        <v>0</v>
      </c>
      <c r="CN115" s="410">
        <f t="shared" si="172"/>
        <v>0</v>
      </c>
      <c r="CO115" s="432">
        <f>'TB-11'!O919</f>
        <v>0</v>
      </c>
      <c r="CP115" s="432">
        <f>'TB-11'!P919</f>
        <v>0</v>
      </c>
      <c r="CQ115" s="410">
        <f t="shared" si="173"/>
        <v>0</v>
      </c>
      <c r="CR115" s="432">
        <f>'TB-11'!Q919</f>
        <v>0</v>
      </c>
      <c r="CS115" s="432">
        <f>'TB-11'!R919</f>
        <v>0</v>
      </c>
      <c r="CT115" s="410">
        <f t="shared" si="174"/>
        <v>0</v>
      </c>
      <c r="CU115" s="432">
        <f>'TB-11'!S919</f>
        <v>0</v>
      </c>
      <c r="CV115" s="432">
        <f>'TB-11'!T919</f>
        <v>0</v>
      </c>
      <c r="CW115" s="410">
        <f t="shared" si="191"/>
        <v>0</v>
      </c>
      <c r="CX115" s="428">
        <f t="shared" si="192"/>
        <v>0</v>
      </c>
      <c r="CY115" s="428">
        <f t="shared" si="193"/>
        <v>0</v>
      </c>
      <c r="CZ115" s="428">
        <f t="shared" si="194"/>
        <v>0</v>
      </c>
      <c r="DA115" s="429" t="e">
        <f>'TB-11'!D920</f>
        <v>#N/A</v>
      </c>
      <c r="DB115" s="432">
        <f>'TB-11'!G920</f>
        <v>0</v>
      </c>
      <c r="DC115" s="432">
        <f>'TB-11'!H920</f>
        <v>0</v>
      </c>
      <c r="DD115" s="412">
        <f t="shared" si="175"/>
        <v>0</v>
      </c>
      <c r="DE115" s="432">
        <f>'TB-11'!I920</f>
        <v>0</v>
      </c>
      <c r="DF115" s="432">
        <f>'TB-11'!J920</f>
        <v>0</v>
      </c>
      <c r="DG115" s="412">
        <f t="shared" si="176"/>
        <v>0</v>
      </c>
      <c r="DH115" s="432">
        <f>'TB-11'!K920</f>
        <v>0</v>
      </c>
      <c r="DI115" s="432">
        <f>'TB-11'!L920</f>
        <v>0</v>
      </c>
      <c r="DJ115" s="410">
        <f t="shared" si="177"/>
        <v>0</v>
      </c>
      <c r="DK115" s="432">
        <f>'TB-11'!M920</f>
        <v>0</v>
      </c>
      <c r="DL115" s="432">
        <f>'TB-11'!N920</f>
        <v>0</v>
      </c>
      <c r="DM115" s="410">
        <f t="shared" si="178"/>
        <v>0</v>
      </c>
      <c r="DN115" s="432">
        <f>'TB-11'!O920</f>
        <v>0</v>
      </c>
      <c r="DO115" s="432">
        <f>'TB-11'!P920</f>
        <v>0</v>
      </c>
      <c r="DP115" s="410">
        <f t="shared" si="179"/>
        <v>0</v>
      </c>
      <c r="DQ115" s="432">
        <f>'TB-11'!Q920</f>
        <v>0</v>
      </c>
      <c r="DR115" s="432">
        <f>'TB-11'!R920</f>
        <v>0</v>
      </c>
      <c r="DS115" s="410">
        <f t="shared" si="180"/>
        <v>0</v>
      </c>
      <c r="DT115" s="432">
        <f>'TB-11'!S920</f>
        <v>0</v>
      </c>
      <c r="DU115" s="432">
        <f>'TB-11'!T920</f>
        <v>0</v>
      </c>
      <c r="DV115" s="410">
        <f t="shared" si="195"/>
        <v>0</v>
      </c>
      <c r="DW115" s="428">
        <f t="shared" si="196"/>
        <v>0</v>
      </c>
      <c r="DX115" s="428">
        <f t="shared" si="197"/>
        <v>0</v>
      </c>
      <c r="DY115" s="428">
        <f t="shared" si="198"/>
        <v>0</v>
      </c>
      <c r="DZ115" s="427" t="e">
        <f>+'TB-11'!D935</f>
        <v>#N/A</v>
      </c>
      <c r="EA115" s="409">
        <f>+'TB-11'!G935</f>
        <v>0</v>
      </c>
      <c r="EB115" s="409">
        <f>+'TB-11'!H935</f>
        <v>0</v>
      </c>
      <c r="EC115" s="409">
        <f>+'TB-11'!I935</f>
        <v>0</v>
      </c>
      <c r="ED115" s="409">
        <f>+'TB-11'!J935</f>
        <v>0</v>
      </c>
      <c r="EE115" s="428">
        <f t="shared" si="199"/>
        <v>0</v>
      </c>
      <c r="EF115" s="428">
        <f t="shared" si="200"/>
        <v>0</v>
      </c>
      <c r="EG115" s="219">
        <f t="shared" si="201"/>
        <v>0</v>
      </c>
      <c r="EH115" s="427" t="e">
        <f>+'TB-11'!D936</f>
        <v>#N/A</v>
      </c>
      <c r="EI115" s="409">
        <f>+'TB-11'!G936</f>
        <v>0</v>
      </c>
      <c r="EJ115" s="409">
        <f>+'TB-11'!H936</f>
        <v>0</v>
      </c>
      <c r="EK115" s="409">
        <f>+'TB-11'!I936</f>
        <v>0</v>
      </c>
      <c r="EL115" s="409">
        <f>+'TB-11'!J936</f>
        <v>0</v>
      </c>
      <c r="EM115" s="428">
        <f t="shared" si="202"/>
        <v>0</v>
      </c>
      <c r="EN115" s="428">
        <f t="shared" si="203"/>
        <v>0</v>
      </c>
      <c r="EO115" s="219">
        <f t="shared" si="204"/>
        <v>0</v>
      </c>
      <c r="EP115" s="427" t="e">
        <f>+'TB-11'!D937</f>
        <v>#N/A</v>
      </c>
      <c r="EQ115" s="409">
        <f>+'TB-11'!G937</f>
        <v>0</v>
      </c>
      <c r="ER115" s="409">
        <f>+'TB-11'!H937</f>
        <v>0</v>
      </c>
      <c r="ES115" s="409">
        <f>+'TB-11'!I937</f>
        <v>0</v>
      </c>
      <c r="ET115" s="409">
        <f>+'TB-11'!J937</f>
        <v>0</v>
      </c>
      <c r="EU115" s="428">
        <f t="shared" si="205"/>
        <v>0</v>
      </c>
      <c r="EV115" s="428">
        <f t="shared" si="206"/>
        <v>0</v>
      </c>
      <c r="EW115" s="219">
        <f t="shared" si="207"/>
        <v>0</v>
      </c>
      <c r="EX115" s="427" t="e">
        <f>+'TB-11'!D938</f>
        <v>#N/A</v>
      </c>
      <c r="EY115" s="409">
        <f>+'TB-11'!G938</f>
        <v>0</v>
      </c>
      <c r="EZ115" s="409">
        <f>+'TB-11'!H938</f>
        <v>0</v>
      </c>
      <c r="FA115" s="409">
        <f>+'TB-11'!I938</f>
        <v>0</v>
      </c>
      <c r="FB115" s="409">
        <f>+'TB-11'!J938</f>
        <v>0</v>
      </c>
      <c r="FC115" s="428">
        <f t="shared" si="208"/>
        <v>0</v>
      </c>
      <c r="FD115" s="428">
        <f t="shared" si="209"/>
        <v>0</v>
      </c>
      <c r="FE115" s="219">
        <f t="shared" si="210"/>
        <v>0</v>
      </c>
      <c r="FF115" s="427" t="e">
        <f>'TB-11'!D942</f>
        <v>#N/A</v>
      </c>
      <c r="FG115" s="546">
        <f>'TB-11'!G942</f>
        <v>0</v>
      </c>
      <c r="FH115" s="546">
        <f>'TB-11'!H942</f>
        <v>0</v>
      </c>
      <c r="FI115" s="546">
        <f>'TB-11'!I942</f>
        <v>0</v>
      </c>
      <c r="FJ115" s="546">
        <f>'TB-11'!J942</f>
        <v>0</v>
      </c>
      <c r="FK115" s="428">
        <f t="shared" si="211"/>
        <v>0</v>
      </c>
      <c r="FL115" s="428">
        <f t="shared" si="212"/>
        <v>0</v>
      </c>
      <c r="FM115" s="219">
        <f t="shared" si="213"/>
        <v>0</v>
      </c>
      <c r="FN115" s="427" t="e">
        <f>'TB-11'!D943</f>
        <v>#N/A</v>
      </c>
      <c r="FO115" s="546">
        <f>'TB-11'!G943</f>
        <v>0</v>
      </c>
      <c r="FP115" s="546">
        <f>'TB-11'!H943</f>
        <v>0</v>
      </c>
      <c r="FQ115" s="546">
        <f>'TB-11'!I943</f>
        <v>0</v>
      </c>
      <c r="FR115" s="546">
        <f>'TB-11'!J943</f>
        <v>0</v>
      </c>
      <c r="FS115" s="428">
        <f t="shared" si="214"/>
        <v>0</v>
      </c>
      <c r="FT115" s="428">
        <f t="shared" si="215"/>
        <v>0</v>
      </c>
      <c r="FU115" s="219">
        <f t="shared" si="216"/>
        <v>0</v>
      </c>
      <c r="FV115" s="427" t="e">
        <f>'TB-11'!D944</f>
        <v>#N/A</v>
      </c>
      <c r="FW115" s="546">
        <f>'TB-11'!G944</f>
        <v>0</v>
      </c>
      <c r="FX115" s="546">
        <f>'TB-11'!H944</f>
        <v>0</v>
      </c>
      <c r="FY115" s="546">
        <f>'TB-11'!I944</f>
        <v>0</v>
      </c>
      <c r="FZ115" s="546">
        <f>'TB-11'!J944</f>
        <v>0</v>
      </c>
      <c r="GA115" s="428">
        <f t="shared" si="217"/>
        <v>0</v>
      </c>
      <c r="GB115" s="428">
        <f t="shared" si="218"/>
        <v>0</v>
      </c>
      <c r="GC115" s="219">
        <f t="shared" si="219"/>
        <v>0</v>
      </c>
      <c r="GD115" s="427" t="e">
        <f>'TB-11'!D945</f>
        <v>#N/A</v>
      </c>
      <c r="GE115" s="546">
        <f>'TB-11'!G945</f>
        <v>0</v>
      </c>
      <c r="GF115" s="546">
        <f>'TB-11'!H945</f>
        <v>0</v>
      </c>
      <c r="GG115" s="546">
        <f>'TB-11'!I945</f>
        <v>0</v>
      </c>
      <c r="GH115" s="546">
        <f>'TB-11'!J945</f>
        <v>0</v>
      </c>
      <c r="GI115" s="428">
        <f t="shared" si="220"/>
        <v>0</v>
      </c>
      <c r="GJ115" s="428">
        <f t="shared" si="221"/>
        <v>0</v>
      </c>
      <c r="GK115" s="219">
        <f t="shared" si="222"/>
        <v>0</v>
      </c>
      <c r="GL115" s="432">
        <f>'TB-11'!B950</f>
        <v>0</v>
      </c>
      <c r="GM115" s="432">
        <f>'TB-11'!C950</f>
        <v>0</v>
      </c>
      <c r="GN115" s="432">
        <f>'TB-11'!D950</f>
        <v>0</v>
      </c>
      <c r="GO115" s="432">
        <f>'TB-11'!E950</f>
        <v>0</v>
      </c>
      <c r="GP115" s="432">
        <f>'TB-11'!F950</f>
        <v>0</v>
      </c>
      <c r="GQ115" s="432">
        <f>'TB-11'!G950</f>
        <v>0</v>
      </c>
      <c r="GR115" s="432">
        <f>'TB-11'!B926</f>
        <v>0</v>
      </c>
      <c r="GS115" s="432">
        <f>'TB-11'!D926</f>
        <v>0</v>
      </c>
      <c r="GT115" s="432" t="e">
        <f>'TB-11'!G926</f>
        <v>#N/A</v>
      </c>
      <c r="GU115" s="432" t="e">
        <f>'TB-11'!I926</f>
        <v>#N/A</v>
      </c>
      <c r="GV115" s="432">
        <f>'TB-11'!K926</f>
        <v>0</v>
      </c>
      <c r="GW115" s="432">
        <f>'TB-11'!M926</f>
        <v>0</v>
      </c>
      <c r="GX115" s="432" t="e">
        <f>'TB-11'!P926</f>
        <v>#N/A</v>
      </c>
      <c r="GY115" s="432" t="e">
        <f>'TB-11'!R926</f>
        <v>#N/A</v>
      </c>
      <c r="GZ115" s="432">
        <f>'TB-11'!T926</f>
        <v>0</v>
      </c>
      <c r="HA115" s="432">
        <f>'TB-11'!V926</f>
        <v>0</v>
      </c>
      <c r="HB115" s="547" t="e">
        <f>'TB-11'!M893</f>
        <v>#N/A</v>
      </c>
      <c r="HC115" s="241"/>
    </row>
    <row r="116" spans="1:256" s="194" customFormat="1" x14ac:dyDescent="0.25">
      <c r="A116" s="194">
        <v>15</v>
      </c>
      <c r="B116" s="166">
        <f>+Menu!$D$6</f>
        <v>0</v>
      </c>
      <c r="C116" s="214" t="str">
        <f>+Menu!$B23</f>
        <v/>
      </c>
      <c r="D116" s="215"/>
      <c r="E116" s="427" t="e">
        <f>'TB-11'!D984</f>
        <v>#N/A</v>
      </c>
      <c r="F116" s="431">
        <f>'TB-11'!G984</f>
        <v>0</v>
      </c>
      <c r="G116" s="431">
        <f>'TB-11'!H984</f>
        <v>0</v>
      </c>
      <c r="H116" s="412">
        <f t="shared" si="223"/>
        <v>0</v>
      </c>
      <c r="I116" s="431">
        <f>'TB-11'!I984</f>
        <v>0</v>
      </c>
      <c r="J116" s="431">
        <f>'TB-11'!J984</f>
        <v>0</v>
      </c>
      <c r="K116" s="412">
        <f t="shared" si="224"/>
        <v>0</v>
      </c>
      <c r="L116" s="431">
        <f>'TB-11'!K984</f>
        <v>0</v>
      </c>
      <c r="M116" s="431">
        <f>'TB-11'!L984</f>
        <v>0</v>
      </c>
      <c r="N116" s="410">
        <f t="shared" si="151"/>
        <v>0</v>
      </c>
      <c r="O116" s="431">
        <f>'TB-11'!M984</f>
        <v>0</v>
      </c>
      <c r="P116" s="431">
        <f>'TB-11'!N984</f>
        <v>0</v>
      </c>
      <c r="Q116" s="410">
        <f t="shared" si="152"/>
        <v>0</v>
      </c>
      <c r="R116" s="431">
        <f>'TB-11'!O984</f>
        <v>0</v>
      </c>
      <c r="S116" s="431">
        <f>'TB-11'!P984</f>
        <v>0</v>
      </c>
      <c r="T116" s="410">
        <f t="shared" si="153"/>
        <v>0</v>
      </c>
      <c r="U116" s="431">
        <f>'TB-11'!Q984</f>
        <v>0</v>
      </c>
      <c r="V116" s="431">
        <f>'TB-11'!R984</f>
        <v>0</v>
      </c>
      <c r="W116" s="410">
        <f t="shared" si="154"/>
        <v>0</v>
      </c>
      <c r="X116" s="431">
        <f>'TB-11'!S984</f>
        <v>0</v>
      </c>
      <c r="Y116" s="431">
        <f>'TB-11'!T984</f>
        <v>0</v>
      </c>
      <c r="Z116" s="410">
        <f t="shared" si="155"/>
        <v>0</v>
      </c>
      <c r="AA116" s="428">
        <f t="shared" si="181"/>
        <v>0</v>
      </c>
      <c r="AB116" s="428">
        <f t="shared" si="182"/>
        <v>0</v>
      </c>
      <c r="AC116" s="219">
        <f t="shared" si="183"/>
        <v>0</v>
      </c>
      <c r="AD116" s="429" t="e">
        <f>'TB-11'!D985</f>
        <v>#N/A</v>
      </c>
      <c r="AE116" s="432">
        <f>'TB-11'!G985</f>
        <v>0</v>
      </c>
      <c r="AF116" s="432">
        <f>'TB-11'!H985</f>
        <v>0</v>
      </c>
      <c r="AG116" s="412">
        <f t="shared" si="156"/>
        <v>0</v>
      </c>
      <c r="AH116" s="432">
        <f>'TB-11'!I985</f>
        <v>0</v>
      </c>
      <c r="AI116" s="432">
        <f>'TB-11'!J985</f>
        <v>0</v>
      </c>
      <c r="AJ116" s="412">
        <f t="shared" si="157"/>
        <v>0</v>
      </c>
      <c r="AK116" s="432">
        <f>'TB-11'!K985</f>
        <v>0</v>
      </c>
      <c r="AL116" s="432">
        <f>'TB-11'!L985</f>
        <v>0</v>
      </c>
      <c r="AM116" s="410">
        <f t="shared" si="158"/>
        <v>0</v>
      </c>
      <c r="AN116" s="432">
        <f>'TB-11'!M985</f>
        <v>0</v>
      </c>
      <c r="AO116" s="432">
        <f>'TB-11'!N985</f>
        <v>0</v>
      </c>
      <c r="AP116" s="410">
        <f t="shared" si="159"/>
        <v>0</v>
      </c>
      <c r="AQ116" s="432">
        <f>'TB-11'!O985</f>
        <v>0</v>
      </c>
      <c r="AR116" s="432">
        <f>'TB-11'!P985</f>
        <v>0</v>
      </c>
      <c r="AS116" s="410">
        <f t="shared" si="160"/>
        <v>0</v>
      </c>
      <c r="AT116" s="432">
        <f>'TB-11'!Q985</f>
        <v>0</v>
      </c>
      <c r="AU116" s="432">
        <f>'TB-11'!R985</f>
        <v>0</v>
      </c>
      <c r="AV116" s="410">
        <f t="shared" si="161"/>
        <v>0</v>
      </c>
      <c r="AW116" s="432">
        <f>'TB-11'!S985</f>
        <v>0</v>
      </c>
      <c r="AX116" s="432">
        <f>'TB-11'!T985</f>
        <v>0</v>
      </c>
      <c r="AY116" s="410">
        <f t="shared" si="162"/>
        <v>0</v>
      </c>
      <c r="AZ116" s="428">
        <f t="shared" si="184"/>
        <v>0</v>
      </c>
      <c r="BA116" s="428">
        <f t="shared" si="185"/>
        <v>0</v>
      </c>
      <c r="BB116" s="428">
        <f t="shared" si="186"/>
        <v>0</v>
      </c>
      <c r="BC116" s="429" t="e">
        <f>'TB-11'!D986</f>
        <v>#N/A</v>
      </c>
      <c r="BD116" s="432">
        <f>'TB-11'!G986</f>
        <v>0</v>
      </c>
      <c r="BE116" s="432">
        <f>'TB-11'!H986</f>
        <v>0</v>
      </c>
      <c r="BF116" s="412">
        <f t="shared" si="163"/>
        <v>0</v>
      </c>
      <c r="BG116" s="432">
        <f>'TB-11'!I986</f>
        <v>0</v>
      </c>
      <c r="BH116" s="432">
        <f>'TB-11'!J986</f>
        <v>0</v>
      </c>
      <c r="BI116" s="412">
        <f t="shared" si="164"/>
        <v>0</v>
      </c>
      <c r="BJ116" s="432">
        <f>'TB-11'!K986</f>
        <v>0</v>
      </c>
      <c r="BK116" s="432">
        <f>'TB-11'!L986</f>
        <v>0</v>
      </c>
      <c r="BL116" s="410">
        <f t="shared" si="165"/>
        <v>0</v>
      </c>
      <c r="BM116" s="432">
        <f>'TB-11'!M986</f>
        <v>0</v>
      </c>
      <c r="BN116" s="432">
        <f>'TB-11'!N986</f>
        <v>0</v>
      </c>
      <c r="BO116" s="410">
        <f t="shared" si="166"/>
        <v>0</v>
      </c>
      <c r="BP116" s="432">
        <f>'TB-11'!O986</f>
        <v>0</v>
      </c>
      <c r="BQ116" s="432">
        <f>'TB-11'!P986</f>
        <v>0</v>
      </c>
      <c r="BR116" s="410">
        <f t="shared" si="167"/>
        <v>0</v>
      </c>
      <c r="BS116" s="432">
        <f>'TB-11'!Q986</f>
        <v>0</v>
      </c>
      <c r="BT116" s="432">
        <f>'TB-11'!R986</f>
        <v>0</v>
      </c>
      <c r="BU116" s="410">
        <f t="shared" si="168"/>
        <v>0</v>
      </c>
      <c r="BV116" s="432">
        <f>'TB-11'!S986</f>
        <v>0</v>
      </c>
      <c r="BW116" s="432">
        <f>'TB-11'!T986</f>
        <v>0</v>
      </c>
      <c r="BX116" s="410">
        <f t="shared" si="187"/>
        <v>0</v>
      </c>
      <c r="BY116" s="428">
        <f t="shared" si="188"/>
        <v>0</v>
      </c>
      <c r="BZ116" s="428">
        <f t="shared" si="189"/>
        <v>0</v>
      </c>
      <c r="CA116" s="428">
        <f t="shared" si="190"/>
        <v>0</v>
      </c>
      <c r="CB116" s="429" t="e">
        <f>'TB-11'!D987</f>
        <v>#N/A</v>
      </c>
      <c r="CC116" s="432">
        <f>'TB-11'!G987</f>
        <v>0</v>
      </c>
      <c r="CD116" s="432">
        <f>'TB-11'!H987</f>
        <v>0</v>
      </c>
      <c r="CE116" s="412">
        <f t="shared" si="169"/>
        <v>0</v>
      </c>
      <c r="CF116" s="432">
        <f>'TB-11'!I987</f>
        <v>0</v>
      </c>
      <c r="CG116" s="432">
        <f>'TB-11'!J987</f>
        <v>0</v>
      </c>
      <c r="CH116" s="412">
        <f t="shared" si="170"/>
        <v>0</v>
      </c>
      <c r="CI116" s="432">
        <f>'TB-11'!K987</f>
        <v>0</v>
      </c>
      <c r="CJ116" s="432">
        <f>'TB-11'!L987</f>
        <v>0</v>
      </c>
      <c r="CK116" s="410">
        <f t="shared" si="171"/>
        <v>0</v>
      </c>
      <c r="CL116" s="432">
        <f>'TB-11'!M987</f>
        <v>0</v>
      </c>
      <c r="CM116" s="432">
        <f>'TB-11'!N987</f>
        <v>0</v>
      </c>
      <c r="CN116" s="410">
        <f t="shared" si="172"/>
        <v>0</v>
      </c>
      <c r="CO116" s="432">
        <f>'TB-11'!O987</f>
        <v>0</v>
      </c>
      <c r="CP116" s="432">
        <f>'TB-11'!P987</f>
        <v>0</v>
      </c>
      <c r="CQ116" s="410">
        <f t="shared" si="173"/>
        <v>0</v>
      </c>
      <c r="CR116" s="432">
        <f>'TB-11'!Q987</f>
        <v>0</v>
      </c>
      <c r="CS116" s="432">
        <f>'TB-11'!R987</f>
        <v>0</v>
      </c>
      <c r="CT116" s="410">
        <f t="shared" si="174"/>
        <v>0</v>
      </c>
      <c r="CU116" s="432">
        <f>'TB-11'!S987</f>
        <v>0</v>
      </c>
      <c r="CV116" s="432">
        <f>'TB-11'!T987</f>
        <v>0</v>
      </c>
      <c r="CW116" s="410">
        <f t="shared" si="191"/>
        <v>0</v>
      </c>
      <c r="CX116" s="428">
        <f t="shared" si="192"/>
        <v>0</v>
      </c>
      <c r="CY116" s="428">
        <f t="shared" si="193"/>
        <v>0</v>
      </c>
      <c r="CZ116" s="428">
        <f t="shared" si="194"/>
        <v>0</v>
      </c>
      <c r="DA116" s="429" t="e">
        <f>'TB-11'!D988</f>
        <v>#N/A</v>
      </c>
      <c r="DB116" s="432">
        <f>'TB-11'!G988</f>
        <v>0</v>
      </c>
      <c r="DC116" s="432">
        <f>'TB-11'!H988</f>
        <v>0</v>
      </c>
      <c r="DD116" s="412">
        <f t="shared" si="175"/>
        <v>0</v>
      </c>
      <c r="DE116" s="432">
        <f>'TB-11'!I988</f>
        <v>0</v>
      </c>
      <c r="DF116" s="432">
        <f>'TB-11'!J988</f>
        <v>0</v>
      </c>
      <c r="DG116" s="412">
        <f t="shared" si="176"/>
        <v>0</v>
      </c>
      <c r="DH116" s="432">
        <f>'TB-11'!K988</f>
        <v>0</v>
      </c>
      <c r="DI116" s="432">
        <f>'TB-11'!L988</f>
        <v>0</v>
      </c>
      <c r="DJ116" s="410">
        <f t="shared" si="177"/>
        <v>0</v>
      </c>
      <c r="DK116" s="432">
        <f>'TB-11'!M988</f>
        <v>0</v>
      </c>
      <c r="DL116" s="432">
        <f>'TB-11'!N988</f>
        <v>0</v>
      </c>
      <c r="DM116" s="410">
        <f t="shared" si="178"/>
        <v>0</v>
      </c>
      <c r="DN116" s="432">
        <f>'TB-11'!O988</f>
        <v>0</v>
      </c>
      <c r="DO116" s="432">
        <f>'TB-11'!P988</f>
        <v>0</v>
      </c>
      <c r="DP116" s="410">
        <f t="shared" si="179"/>
        <v>0</v>
      </c>
      <c r="DQ116" s="432">
        <f>'TB-11'!Q988</f>
        <v>0</v>
      </c>
      <c r="DR116" s="432">
        <f>'TB-11'!R988</f>
        <v>0</v>
      </c>
      <c r="DS116" s="410">
        <f t="shared" si="180"/>
        <v>0</v>
      </c>
      <c r="DT116" s="432">
        <f>'TB-11'!S988</f>
        <v>0</v>
      </c>
      <c r="DU116" s="432">
        <f>'TB-11'!T988</f>
        <v>0</v>
      </c>
      <c r="DV116" s="410">
        <f t="shared" si="195"/>
        <v>0</v>
      </c>
      <c r="DW116" s="428">
        <f t="shared" si="196"/>
        <v>0</v>
      </c>
      <c r="DX116" s="428">
        <f t="shared" si="197"/>
        <v>0</v>
      </c>
      <c r="DY116" s="428">
        <f t="shared" si="198"/>
        <v>0</v>
      </c>
      <c r="DZ116" s="427" t="e">
        <f>+'TB-11'!D1003</f>
        <v>#N/A</v>
      </c>
      <c r="EA116" s="409">
        <f>+'TB-11'!G1003</f>
        <v>0</v>
      </c>
      <c r="EB116" s="409">
        <f>+'TB-11'!H1003</f>
        <v>0</v>
      </c>
      <c r="EC116" s="409">
        <f>+'TB-11'!I1003</f>
        <v>0</v>
      </c>
      <c r="ED116" s="409">
        <f>+'TB-11'!J1003</f>
        <v>0</v>
      </c>
      <c r="EE116" s="428">
        <f t="shared" si="199"/>
        <v>0</v>
      </c>
      <c r="EF116" s="428">
        <f t="shared" si="200"/>
        <v>0</v>
      </c>
      <c r="EG116" s="219">
        <f t="shared" si="201"/>
        <v>0</v>
      </c>
      <c r="EH116" s="427" t="e">
        <f>+'TB-11'!D1004</f>
        <v>#N/A</v>
      </c>
      <c r="EI116" s="409">
        <f>+'TB-11'!G1004</f>
        <v>0</v>
      </c>
      <c r="EJ116" s="409">
        <f>+'TB-11'!H1004</f>
        <v>0</v>
      </c>
      <c r="EK116" s="409">
        <f>+'TB-11'!I1004</f>
        <v>0</v>
      </c>
      <c r="EL116" s="409">
        <f>+'TB-11'!J1004</f>
        <v>0</v>
      </c>
      <c r="EM116" s="428">
        <f t="shared" si="202"/>
        <v>0</v>
      </c>
      <c r="EN116" s="428">
        <f t="shared" si="203"/>
        <v>0</v>
      </c>
      <c r="EO116" s="219">
        <f t="shared" si="204"/>
        <v>0</v>
      </c>
      <c r="EP116" s="427" t="e">
        <f>+'TB-11'!D1005</f>
        <v>#N/A</v>
      </c>
      <c r="EQ116" s="409">
        <f>+'TB-11'!G1005</f>
        <v>0</v>
      </c>
      <c r="ER116" s="409">
        <f>+'TB-11'!H1005</f>
        <v>0</v>
      </c>
      <c r="ES116" s="409">
        <f>+'TB-11'!I1005</f>
        <v>0</v>
      </c>
      <c r="ET116" s="409">
        <f>+'TB-11'!J1005</f>
        <v>0</v>
      </c>
      <c r="EU116" s="428">
        <f t="shared" si="205"/>
        <v>0</v>
      </c>
      <c r="EV116" s="428">
        <f t="shared" si="206"/>
        <v>0</v>
      </c>
      <c r="EW116" s="219">
        <f t="shared" si="207"/>
        <v>0</v>
      </c>
      <c r="EX116" s="427" t="e">
        <f>+'TB-11'!D1006</f>
        <v>#N/A</v>
      </c>
      <c r="EY116" s="409">
        <f>+'TB-11'!G1006</f>
        <v>0</v>
      </c>
      <c r="EZ116" s="409">
        <f>+'TB-11'!H1006</f>
        <v>0</v>
      </c>
      <c r="FA116" s="409">
        <f>+'TB-11'!I1006</f>
        <v>0</v>
      </c>
      <c r="FB116" s="409">
        <f>+'TB-11'!J1006</f>
        <v>0</v>
      </c>
      <c r="FC116" s="428">
        <f t="shared" si="208"/>
        <v>0</v>
      </c>
      <c r="FD116" s="428">
        <f t="shared" si="209"/>
        <v>0</v>
      </c>
      <c r="FE116" s="219">
        <f t="shared" si="210"/>
        <v>0</v>
      </c>
      <c r="FF116" s="427" t="e">
        <f>'TB-11'!D1010</f>
        <v>#N/A</v>
      </c>
      <c r="FG116" s="546">
        <f>'TB-11'!G1010</f>
        <v>0</v>
      </c>
      <c r="FH116" s="546">
        <f>'TB-11'!H1010</f>
        <v>0</v>
      </c>
      <c r="FI116" s="546">
        <f>'TB-11'!I1010</f>
        <v>0</v>
      </c>
      <c r="FJ116" s="546">
        <f>'TB-11'!J1010</f>
        <v>0</v>
      </c>
      <c r="FK116" s="428">
        <f t="shared" si="211"/>
        <v>0</v>
      </c>
      <c r="FL116" s="428">
        <f t="shared" si="212"/>
        <v>0</v>
      </c>
      <c r="FM116" s="219">
        <f t="shared" si="213"/>
        <v>0</v>
      </c>
      <c r="FN116" s="427" t="e">
        <f>'TB-11'!D1011</f>
        <v>#N/A</v>
      </c>
      <c r="FO116" s="546">
        <f>'TB-11'!G1011</f>
        <v>0</v>
      </c>
      <c r="FP116" s="546">
        <f>'TB-11'!H1011</f>
        <v>0</v>
      </c>
      <c r="FQ116" s="546">
        <f>'TB-11'!I1011</f>
        <v>0</v>
      </c>
      <c r="FR116" s="546">
        <f>'TB-11'!J1011</f>
        <v>0</v>
      </c>
      <c r="FS116" s="428">
        <f t="shared" si="214"/>
        <v>0</v>
      </c>
      <c r="FT116" s="428">
        <f t="shared" si="215"/>
        <v>0</v>
      </c>
      <c r="FU116" s="219">
        <f t="shared" si="216"/>
        <v>0</v>
      </c>
      <c r="FV116" s="427" t="e">
        <f>'TB-11'!D1012</f>
        <v>#N/A</v>
      </c>
      <c r="FW116" s="546">
        <f>'TB-11'!G1012</f>
        <v>0</v>
      </c>
      <c r="FX116" s="546">
        <f>'TB-11'!H1012</f>
        <v>0</v>
      </c>
      <c r="FY116" s="546">
        <f>'TB-11'!I1012</f>
        <v>0</v>
      </c>
      <c r="FZ116" s="546">
        <f>'TB-11'!J1012</f>
        <v>0</v>
      </c>
      <c r="GA116" s="428">
        <f t="shared" si="217"/>
        <v>0</v>
      </c>
      <c r="GB116" s="428">
        <f t="shared" si="218"/>
        <v>0</v>
      </c>
      <c r="GC116" s="219">
        <f t="shared" si="219"/>
        <v>0</v>
      </c>
      <c r="GD116" s="427" t="e">
        <f>'TB-11'!D1013</f>
        <v>#N/A</v>
      </c>
      <c r="GE116" s="546">
        <f>'TB-11'!G1013</f>
        <v>0</v>
      </c>
      <c r="GF116" s="546">
        <f>'TB-11'!H1013</f>
        <v>0</v>
      </c>
      <c r="GG116" s="546">
        <f>'TB-11'!I1013</f>
        <v>0</v>
      </c>
      <c r="GH116" s="546">
        <f>'TB-11'!J1013</f>
        <v>0</v>
      </c>
      <c r="GI116" s="428">
        <f t="shared" si="220"/>
        <v>0</v>
      </c>
      <c r="GJ116" s="428">
        <f t="shared" si="221"/>
        <v>0</v>
      </c>
      <c r="GK116" s="219">
        <f t="shared" si="222"/>
        <v>0</v>
      </c>
      <c r="GL116" s="432">
        <f>'TB-11'!B1018</f>
        <v>0</v>
      </c>
      <c r="GM116" s="432">
        <f>'TB-11'!C1018</f>
        <v>0</v>
      </c>
      <c r="GN116" s="432">
        <f>'TB-11'!D1018</f>
        <v>0</v>
      </c>
      <c r="GO116" s="432">
        <f>'TB-11'!E1018</f>
        <v>0</v>
      </c>
      <c r="GP116" s="432">
        <f>'TB-11'!F1018</f>
        <v>0</v>
      </c>
      <c r="GQ116" s="432">
        <f>'TB-11'!G1018</f>
        <v>0</v>
      </c>
      <c r="GR116" s="432">
        <f>'TB-11'!B994</f>
        <v>0</v>
      </c>
      <c r="GS116" s="432">
        <f>'TB-11'!D994</f>
        <v>0</v>
      </c>
      <c r="GT116" s="432" t="e">
        <f>'TB-11'!G994</f>
        <v>#N/A</v>
      </c>
      <c r="GU116" s="432" t="e">
        <f>'TB-11'!I994</f>
        <v>#N/A</v>
      </c>
      <c r="GV116" s="432">
        <f>'TB-11'!K994</f>
        <v>0</v>
      </c>
      <c r="GW116" s="432">
        <f>'TB-11'!M994</f>
        <v>0</v>
      </c>
      <c r="GX116" s="432" t="e">
        <f>'TB-11'!P994</f>
        <v>#N/A</v>
      </c>
      <c r="GY116" s="432" t="e">
        <f>'TB-11'!R994</f>
        <v>#N/A</v>
      </c>
      <c r="GZ116" s="432">
        <f>'TB-11'!T994</f>
        <v>0</v>
      </c>
      <c r="HA116" s="432">
        <f>'TB-11'!V994</f>
        <v>0</v>
      </c>
      <c r="HB116" s="547" t="e">
        <f>'TB-11'!M961</f>
        <v>#N/A</v>
      </c>
      <c r="HC116" s="241"/>
    </row>
    <row r="117" spans="1:256" s="194" customFormat="1" x14ac:dyDescent="0.25">
      <c r="A117" s="194">
        <v>16</v>
      </c>
      <c r="B117" s="166">
        <f>+Menu!$D$6</f>
        <v>0</v>
      </c>
      <c r="C117" s="214" t="str">
        <f>+Menu!$B24</f>
        <v/>
      </c>
      <c r="D117" s="215"/>
      <c r="E117" s="427" t="e">
        <f>'TB-11'!D1052</f>
        <v>#N/A</v>
      </c>
      <c r="F117" s="431">
        <f>'TB-11'!G1052</f>
        <v>0</v>
      </c>
      <c r="G117" s="431">
        <f>'TB-11'!H1052</f>
        <v>0</v>
      </c>
      <c r="H117" s="412">
        <f t="shared" si="223"/>
        <v>0</v>
      </c>
      <c r="I117" s="431">
        <f>'TB-11'!I1052</f>
        <v>0</v>
      </c>
      <c r="J117" s="431">
        <f>'TB-11'!J1052</f>
        <v>0</v>
      </c>
      <c r="K117" s="412">
        <f t="shared" si="224"/>
        <v>0</v>
      </c>
      <c r="L117" s="431">
        <f>'TB-11'!K1052</f>
        <v>0</v>
      </c>
      <c r="M117" s="431">
        <f>'TB-11'!L1052</f>
        <v>0</v>
      </c>
      <c r="N117" s="410">
        <f t="shared" si="151"/>
        <v>0</v>
      </c>
      <c r="O117" s="431">
        <f>'TB-11'!M1052</f>
        <v>0</v>
      </c>
      <c r="P117" s="431">
        <f>'TB-11'!N1052</f>
        <v>0</v>
      </c>
      <c r="Q117" s="410">
        <f t="shared" si="152"/>
        <v>0</v>
      </c>
      <c r="R117" s="431">
        <f>'TB-11'!O1052</f>
        <v>0</v>
      </c>
      <c r="S117" s="431">
        <f>'TB-11'!P1052</f>
        <v>0</v>
      </c>
      <c r="T117" s="410">
        <f t="shared" si="153"/>
        <v>0</v>
      </c>
      <c r="U117" s="431">
        <f>'TB-11'!Q1052</f>
        <v>0</v>
      </c>
      <c r="V117" s="431">
        <f>'TB-11'!R1052</f>
        <v>0</v>
      </c>
      <c r="W117" s="410">
        <f t="shared" si="154"/>
        <v>0</v>
      </c>
      <c r="X117" s="431">
        <f>'TB-11'!S1052</f>
        <v>0</v>
      </c>
      <c r="Y117" s="431">
        <f>'TB-11'!T1052</f>
        <v>0</v>
      </c>
      <c r="Z117" s="410">
        <f t="shared" si="155"/>
        <v>0</v>
      </c>
      <c r="AA117" s="428">
        <f t="shared" si="181"/>
        <v>0</v>
      </c>
      <c r="AB117" s="428">
        <f t="shared" si="182"/>
        <v>0</v>
      </c>
      <c r="AC117" s="219">
        <f t="shared" si="183"/>
        <v>0</v>
      </c>
      <c r="AD117" s="429" t="e">
        <f>'TB-11'!D1053</f>
        <v>#N/A</v>
      </c>
      <c r="AE117" s="432">
        <f>'TB-11'!G1053</f>
        <v>0</v>
      </c>
      <c r="AF117" s="432">
        <f>'TB-11'!H1053</f>
        <v>0</v>
      </c>
      <c r="AG117" s="412">
        <f t="shared" si="156"/>
        <v>0</v>
      </c>
      <c r="AH117" s="432">
        <f>'TB-11'!I1053</f>
        <v>0</v>
      </c>
      <c r="AI117" s="432">
        <f>'TB-11'!J1053</f>
        <v>0</v>
      </c>
      <c r="AJ117" s="412">
        <f t="shared" si="157"/>
        <v>0</v>
      </c>
      <c r="AK117" s="432">
        <f>'TB-11'!K1053</f>
        <v>0</v>
      </c>
      <c r="AL117" s="432">
        <f>'TB-11'!L1053</f>
        <v>0</v>
      </c>
      <c r="AM117" s="410">
        <f t="shared" si="158"/>
        <v>0</v>
      </c>
      <c r="AN117" s="432">
        <f>'TB-11'!M1053</f>
        <v>0</v>
      </c>
      <c r="AO117" s="432">
        <f>'TB-11'!N1053</f>
        <v>0</v>
      </c>
      <c r="AP117" s="410">
        <f t="shared" si="159"/>
        <v>0</v>
      </c>
      <c r="AQ117" s="432">
        <f>'TB-11'!O1053</f>
        <v>0</v>
      </c>
      <c r="AR117" s="432">
        <f>'TB-11'!P1053</f>
        <v>0</v>
      </c>
      <c r="AS117" s="410">
        <f t="shared" si="160"/>
        <v>0</v>
      </c>
      <c r="AT117" s="432">
        <f>'TB-11'!Q1053</f>
        <v>0</v>
      </c>
      <c r="AU117" s="432">
        <f>'TB-11'!R1053</f>
        <v>0</v>
      </c>
      <c r="AV117" s="410">
        <f t="shared" si="161"/>
        <v>0</v>
      </c>
      <c r="AW117" s="432">
        <f>'TB-11'!S1053</f>
        <v>0</v>
      </c>
      <c r="AX117" s="432">
        <f>'TB-11'!T1053</f>
        <v>0</v>
      </c>
      <c r="AY117" s="410">
        <f t="shared" si="162"/>
        <v>0</v>
      </c>
      <c r="AZ117" s="428">
        <f t="shared" si="184"/>
        <v>0</v>
      </c>
      <c r="BA117" s="428">
        <f t="shared" si="185"/>
        <v>0</v>
      </c>
      <c r="BB117" s="428">
        <f t="shared" si="186"/>
        <v>0</v>
      </c>
      <c r="BC117" s="429" t="e">
        <f>'TB-11'!D1054</f>
        <v>#N/A</v>
      </c>
      <c r="BD117" s="432">
        <f>'TB-11'!G1054</f>
        <v>0</v>
      </c>
      <c r="BE117" s="432">
        <f>'TB-11'!H1054</f>
        <v>0</v>
      </c>
      <c r="BF117" s="412">
        <f t="shared" si="163"/>
        <v>0</v>
      </c>
      <c r="BG117" s="432">
        <f>'TB-11'!I1054</f>
        <v>0</v>
      </c>
      <c r="BH117" s="432">
        <f>'TB-11'!J1054</f>
        <v>0</v>
      </c>
      <c r="BI117" s="412">
        <f t="shared" si="164"/>
        <v>0</v>
      </c>
      <c r="BJ117" s="432">
        <f>'TB-11'!K1054</f>
        <v>0</v>
      </c>
      <c r="BK117" s="432">
        <f>'TB-11'!L1054</f>
        <v>0</v>
      </c>
      <c r="BL117" s="410">
        <f t="shared" si="165"/>
        <v>0</v>
      </c>
      <c r="BM117" s="432">
        <f>'TB-11'!M1054</f>
        <v>0</v>
      </c>
      <c r="BN117" s="432">
        <f>'TB-11'!N1054</f>
        <v>0</v>
      </c>
      <c r="BO117" s="410">
        <f t="shared" si="166"/>
        <v>0</v>
      </c>
      <c r="BP117" s="432">
        <f>'TB-11'!O1054</f>
        <v>0</v>
      </c>
      <c r="BQ117" s="432">
        <f>'TB-11'!P1054</f>
        <v>0</v>
      </c>
      <c r="BR117" s="410">
        <f t="shared" si="167"/>
        <v>0</v>
      </c>
      <c r="BS117" s="432">
        <f>'TB-11'!Q1054</f>
        <v>0</v>
      </c>
      <c r="BT117" s="432">
        <f>'TB-11'!R1054</f>
        <v>0</v>
      </c>
      <c r="BU117" s="410">
        <f t="shared" si="168"/>
        <v>0</v>
      </c>
      <c r="BV117" s="432">
        <f>'TB-11'!S1054</f>
        <v>0</v>
      </c>
      <c r="BW117" s="432">
        <f>'TB-11'!T1054</f>
        <v>0</v>
      </c>
      <c r="BX117" s="410">
        <f t="shared" si="187"/>
        <v>0</v>
      </c>
      <c r="BY117" s="428">
        <f t="shared" si="188"/>
        <v>0</v>
      </c>
      <c r="BZ117" s="428">
        <f t="shared" si="189"/>
        <v>0</v>
      </c>
      <c r="CA117" s="428">
        <f t="shared" si="190"/>
        <v>0</v>
      </c>
      <c r="CB117" s="429" t="e">
        <f>'TB-11'!D1055</f>
        <v>#N/A</v>
      </c>
      <c r="CC117" s="432">
        <f>'TB-11'!G1055</f>
        <v>0</v>
      </c>
      <c r="CD117" s="432">
        <f>'TB-11'!H1055</f>
        <v>0</v>
      </c>
      <c r="CE117" s="412">
        <f t="shared" si="169"/>
        <v>0</v>
      </c>
      <c r="CF117" s="432">
        <f>'TB-11'!I1055</f>
        <v>0</v>
      </c>
      <c r="CG117" s="432">
        <f>'TB-11'!J1055</f>
        <v>0</v>
      </c>
      <c r="CH117" s="412">
        <f t="shared" si="170"/>
        <v>0</v>
      </c>
      <c r="CI117" s="432">
        <f>'TB-11'!K1055</f>
        <v>0</v>
      </c>
      <c r="CJ117" s="432">
        <f>'TB-11'!L1055</f>
        <v>0</v>
      </c>
      <c r="CK117" s="410">
        <f t="shared" si="171"/>
        <v>0</v>
      </c>
      <c r="CL117" s="432">
        <f>'TB-11'!M1055</f>
        <v>0</v>
      </c>
      <c r="CM117" s="432">
        <f>'TB-11'!N1055</f>
        <v>0</v>
      </c>
      <c r="CN117" s="410">
        <f t="shared" si="172"/>
        <v>0</v>
      </c>
      <c r="CO117" s="432">
        <f>'TB-11'!O1055</f>
        <v>0</v>
      </c>
      <c r="CP117" s="432">
        <f>'TB-11'!P1055</f>
        <v>0</v>
      </c>
      <c r="CQ117" s="410">
        <f t="shared" si="173"/>
        <v>0</v>
      </c>
      <c r="CR117" s="432">
        <f>'TB-11'!Q1055</f>
        <v>0</v>
      </c>
      <c r="CS117" s="432">
        <f>'TB-11'!R1055</f>
        <v>0</v>
      </c>
      <c r="CT117" s="410">
        <f t="shared" si="174"/>
        <v>0</v>
      </c>
      <c r="CU117" s="432">
        <f>'TB-11'!S1055</f>
        <v>0</v>
      </c>
      <c r="CV117" s="432">
        <f>'TB-11'!T1055</f>
        <v>0</v>
      </c>
      <c r="CW117" s="410">
        <f t="shared" si="191"/>
        <v>0</v>
      </c>
      <c r="CX117" s="428">
        <f t="shared" si="192"/>
        <v>0</v>
      </c>
      <c r="CY117" s="428">
        <f t="shared" si="193"/>
        <v>0</v>
      </c>
      <c r="CZ117" s="428">
        <f t="shared" si="194"/>
        <v>0</v>
      </c>
      <c r="DA117" s="429" t="e">
        <f>'TB-11'!D1056</f>
        <v>#N/A</v>
      </c>
      <c r="DB117" s="432">
        <f>'TB-11'!G1056</f>
        <v>0</v>
      </c>
      <c r="DC117" s="432">
        <f>'TB-11'!H1056</f>
        <v>0</v>
      </c>
      <c r="DD117" s="412">
        <f t="shared" si="175"/>
        <v>0</v>
      </c>
      <c r="DE117" s="432">
        <f>'TB-11'!I1056</f>
        <v>0</v>
      </c>
      <c r="DF117" s="432">
        <f>'TB-11'!J1056</f>
        <v>0</v>
      </c>
      <c r="DG117" s="412">
        <f t="shared" si="176"/>
        <v>0</v>
      </c>
      <c r="DH117" s="432">
        <f>'TB-11'!K1056</f>
        <v>0</v>
      </c>
      <c r="DI117" s="432">
        <f>'TB-11'!L1056</f>
        <v>0</v>
      </c>
      <c r="DJ117" s="410">
        <f t="shared" si="177"/>
        <v>0</v>
      </c>
      <c r="DK117" s="432">
        <f>'TB-11'!M1056</f>
        <v>0</v>
      </c>
      <c r="DL117" s="432">
        <f>'TB-11'!N1056</f>
        <v>0</v>
      </c>
      <c r="DM117" s="410">
        <f t="shared" si="178"/>
        <v>0</v>
      </c>
      <c r="DN117" s="432">
        <f>'TB-11'!O1056</f>
        <v>0</v>
      </c>
      <c r="DO117" s="432">
        <f>'TB-11'!P1056</f>
        <v>0</v>
      </c>
      <c r="DP117" s="410">
        <f t="shared" si="179"/>
        <v>0</v>
      </c>
      <c r="DQ117" s="432">
        <f>'TB-11'!Q1056</f>
        <v>0</v>
      </c>
      <c r="DR117" s="432">
        <f>'TB-11'!R1056</f>
        <v>0</v>
      </c>
      <c r="DS117" s="410">
        <f t="shared" si="180"/>
        <v>0</v>
      </c>
      <c r="DT117" s="432">
        <f>'TB-11'!S1056</f>
        <v>0</v>
      </c>
      <c r="DU117" s="432">
        <f>'TB-11'!T1056</f>
        <v>0</v>
      </c>
      <c r="DV117" s="410">
        <f t="shared" si="195"/>
        <v>0</v>
      </c>
      <c r="DW117" s="428">
        <f t="shared" si="196"/>
        <v>0</v>
      </c>
      <c r="DX117" s="428">
        <f t="shared" si="197"/>
        <v>0</v>
      </c>
      <c r="DY117" s="428">
        <f t="shared" si="198"/>
        <v>0</v>
      </c>
      <c r="DZ117" s="427" t="e">
        <f>+'TB-11'!D1071</f>
        <v>#N/A</v>
      </c>
      <c r="EA117" s="409">
        <f>+'TB-11'!G1071</f>
        <v>0</v>
      </c>
      <c r="EB117" s="409">
        <f>+'TB-11'!H1071</f>
        <v>0</v>
      </c>
      <c r="EC117" s="409">
        <f>+'TB-11'!I1071</f>
        <v>0</v>
      </c>
      <c r="ED117" s="409">
        <f>+'TB-11'!J1071</f>
        <v>0</v>
      </c>
      <c r="EE117" s="428">
        <f t="shared" si="199"/>
        <v>0</v>
      </c>
      <c r="EF117" s="428">
        <f t="shared" si="200"/>
        <v>0</v>
      </c>
      <c r="EG117" s="219">
        <f t="shared" si="201"/>
        <v>0</v>
      </c>
      <c r="EH117" s="427" t="e">
        <f>+'TB-11'!D1072</f>
        <v>#N/A</v>
      </c>
      <c r="EI117" s="409">
        <f>+'TB-11'!G1072</f>
        <v>0</v>
      </c>
      <c r="EJ117" s="409">
        <f>+'TB-11'!H1072</f>
        <v>0</v>
      </c>
      <c r="EK117" s="409">
        <f>+'TB-11'!I1072</f>
        <v>0</v>
      </c>
      <c r="EL117" s="409">
        <f>+'TB-11'!J1072</f>
        <v>0</v>
      </c>
      <c r="EM117" s="428">
        <f t="shared" si="202"/>
        <v>0</v>
      </c>
      <c r="EN117" s="428">
        <f t="shared" si="203"/>
        <v>0</v>
      </c>
      <c r="EO117" s="219">
        <f t="shared" si="204"/>
        <v>0</v>
      </c>
      <c r="EP117" s="427" t="e">
        <f>+'TB-11'!D1073</f>
        <v>#N/A</v>
      </c>
      <c r="EQ117" s="409">
        <f>+'TB-11'!G1073</f>
        <v>0</v>
      </c>
      <c r="ER117" s="409">
        <f>+'TB-11'!H1073</f>
        <v>0</v>
      </c>
      <c r="ES117" s="409">
        <f>+'TB-11'!I1073</f>
        <v>0</v>
      </c>
      <c r="ET117" s="409">
        <f>+'TB-11'!J1073</f>
        <v>0</v>
      </c>
      <c r="EU117" s="428">
        <f t="shared" si="205"/>
        <v>0</v>
      </c>
      <c r="EV117" s="428">
        <f t="shared" si="206"/>
        <v>0</v>
      </c>
      <c r="EW117" s="219">
        <f t="shared" si="207"/>
        <v>0</v>
      </c>
      <c r="EX117" s="427" t="e">
        <f>+'TB-11'!D1074</f>
        <v>#N/A</v>
      </c>
      <c r="EY117" s="409">
        <f>+'TB-11'!G1074</f>
        <v>0</v>
      </c>
      <c r="EZ117" s="409">
        <f>+'TB-11'!H1074</f>
        <v>0</v>
      </c>
      <c r="FA117" s="409">
        <f>+'TB-11'!I1074</f>
        <v>0</v>
      </c>
      <c r="FB117" s="409">
        <f>+'TB-11'!J1074</f>
        <v>0</v>
      </c>
      <c r="FC117" s="428">
        <f t="shared" si="208"/>
        <v>0</v>
      </c>
      <c r="FD117" s="428">
        <f t="shared" si="209"/>
        <v>0</v>
      </c>
      <c r="FE117" s="219">
        <f t="shared" si="210"/>
        <v>0</v>
      </c>
      <c r="FF117" s="427" t="e">
        <f>'TB-11'!D1078</f>
        <v>#N/A</v>
      </c>
      <c r="FG117" s="546">
        <f>'TB-11'!G1078</f>
        <v>0</v>
      </c>
      <c r="FH117" s="546">
        <f>'TB-11'!H1078</f>
        <v>0</v>
      </c>
      <c r="FI117" s="546">
        <f>'TB-11'!I1078</f>
        <v>0</v>
      </c>
      <c r="FJ117" s="546">
        <f>'TB-11'!J1078</f>
        <v>0</v>
      </c>
      <c r="FK117" s="428">
        <f t="shared" si="211"/>
        <v>0</v>
      </c>
      <c r="FL117" s="428">
        <f t="shared" si="212"/>
        <v>0</v>
      </c>
      <c r="FM117" s="219">
        <f t="shared" si="213"/>
        <v>0</v>
      </c>
      <c r="FN117" s="427" t="e">
        <f>'TB-11'!D1079</f>
        <v>#N/A</v>
      </c>
      <c r="FO117" s="546">
        <f>'TB-11'!G1079</f>
        <v>0</v>
      </c>
      <c r="FP117" s="546">
        <f>'TB-11'!H1079</f>
        <v>0</v>
      </c>
      <c r="FQ117" s="546">
        <f>'TB-11'!I1079</f>
        <v>0</v>
      </c>
      <c r="FR117" s="546">
        <f>'TB-11'!J1079</f>
        <v>0</v>
      </c>
      <c r="FS117" s="428">
        <f t="shared" si="214"/>
        <v>0</v>
      </c>
      <c r="FT117" s="428">
        <f t="shared" si="215"/>
        <v>0</v>
      </c>
      <c r="FU117" s="219">
        <f t="shared" si="216"/>
        <v>0</v>
      </c>
      <c r="FV117" s="427" t="e">
        <f>'TB-11'!D1080</f>
        <v>#N/A</v>
      </c>
      <c r="FW117" s="546">
        <f>'TB-11'!G1080</f>
        <v>0</v>
      </c>
      <c r="FX117" s="546">
        <f>'TB-11'!H1080</f>
        <v>0</v>
      </c>
      <c r="FY117" s="546">
        <f>'TB-11'!I1080</f>
        <v>0</v>
      </c>
      <c r="FZ117" s="546">
        <f>'TB-11'!J1080</f>
        <v>0</v>
      </c>
      <c r="GA117" s="428">
        <f t="shared" si="217"/>
        <v>0</v>
      </c>
      <c r="GB117" s="428">
        <f t="shared" si="218"/>
        <v>0</v>
      </c>
      <c r="GC117" s="219">
        <f t="shared" si="219"/>
        <v>0</v>
      </c>
      <c r="GD117" s="427" t="e">
        <f>'TB-11'!D1081</f>
        <v>#N/A</v>
      </c>
      <c r="GE117" s="546">
        <f>'TB-11'!G1081</f>
        <v>0</v>
      </c>
      <c r="GF117" s="546">
        <f>'TB-11'!H1081</f>
        <v>0</v>
      </c>
      <c r="GG117" s="546">
        <f>'TB-11'!I1081</f>
        <v>0</v>
      </c>
      <c r="GH117" s="546">
        <f>'TB-11'!J1081</f>
        <v>0</v>
      </c>
      <c r="GI117" s="428">
        <f t="shared" si="220"/>
        <v>0</v>
      </c>
      <c r="GJ117" s="428">
        <f t="shared" si="221"/>
        <v>0</v>
      </c>
      <c r="GK117" s="219">
        <f t="shared" si="222"/>
        <v>0</v>
      </c>
      <c r="GL117" s="432">
        <f>'TB-11'!B1086</f>
        <v>0</v>
      </c>
      <c r="GM117" s="432">
        <f>'TB-11'!C1086</f>
        <v>0</v>
      </c>
      <c r="GN117" s="432">
        <f>'TB-11'!D1086</f>
        <v>0</v>
      </c>
      <c r="GO117" s="432">
        <f>'TB-11'!E1086</f>
        <v>0</v>
      </c>
      <c r="GP117" s="432">
        <f>'TB-11'!F1086</f>
        <v>0</v>
      </c>
      <c r="GQ117" s="432">
        <f>'TB-11'!G1086</f>
        <v>0</v>
      </c>
      <c r="GR117" s="432">
        <f>'TB-11'!B1062</f>
        <v>0</v>
      </c>
      <c r="GS117" s="432">
        <f>'TB-11'!D1062</f>
        <v>0</v>
      </c>
      <c r="GT117" s="432" t="e">
        <f>'TB-11'!G1062</f>
        <v>#N/A</v>
      </c>
      <c r="GU117" s="432" t="e">
        <f>'TB-11'!I1062</f>
        <v>#N/A</v>
      </c>
      <c r="GV117" s="432">
        <f>'TB-11'!K1062</f>
        <v>0</v>
      </c>
      <c r="GW117" s="432">
        <f>'TB-11'!M1062</f>
        <v>0</v>
      </c>
      <c r="GX117" s="432" t="e">
        <f>'TB-11'!P1062</f>
        <v>#N/A</v>
      </c>
      <c r="GY117" s="432" t="e">
        <f>'TB-11'!R1062</f>
        <v>#N/A</v>
      </c>
      <c r="GZ117" s="432">
        <f>'TB-11'!T1062</f>
        <v>0</v>
      </c>
      <c r="HA117" s="432">
        <f>'TB-11'!V1062</f>
        <v>0</v>
      </c>
      <c r="HB117" s="547" t="e">
        <f>'TB-11'!M1029</f>
        <v>#N/A</v>
      </c>
      <c r="HC117" s="241"/>
    </row>
    <row r="118" spans="1:256" s="194" customFormat="1" x14ac:dyDescent="0.25">
      <c r="A118" s="194">
        <v>17</v>
      </c>
      <c r="B118" s="166">
        <f>+Menu!$D$6</f>
        <v>0</v>
      </c>
      <c r="C118" s="214" t="str">
        <f>+Menu!$B25</f>
        <v/>
      </c>
      <c r="D118" s="215"/>
      <c r="E118" s="427" t="e">
        <f>'TB-11'!D1120</f>
        <v>#N/A</v>
      </c>
      <c r="F118" s="431">
        <f>'TB-11'!G1120</f>
        <v>0</v>
      </c>
      <c r="G118" s="431">
        <f>'TB-11'!H1120</f>
        <v>0</v>
      </c>
      <c r="H118" s="412">
        <f t="shared" si="223"/>
        <v>0</v>
      </c>
      <c r="I118" s="431">
        <f>'TB-11'!I1120</f>
        <v>0</v>
      </c>
      <c r="J118" s="431">
        <f>'TB-11'!J1120</f>
        <v>0</v>
      </c>
      <c r="K118" s="412">
        <f t="shared" si="224"/>
        <v>0</v>
      </c>
      <c r="L118" s="431">
        <f>'TB-11'!K1120</f>
        <v>0</v>
      </c>
      <c r="M118" s="431">
        <f>'TB-11'!L1120</f>
        <v>0</v>
      </c>
      <c r="N118" s="410">
        <f t="shared" si="151"/>
        <v>0</v>
      </c>
      <c r="O118" s="431">
        <f>'TB-11'!M1120</f>
        <v>0</v>
      </c>
      <c r="P118" s="431">
        <f>'TB-11'!N1120</f>
        <v>0</v>
      </c>
      <c r="Q118" s="410">
        <f t="shared" si="152"/>
        <v>0</v>
      </c>
      <c r="R118" s="431">
        <f>'TB-11'!O1120</f>
        <v>0</v>
      </c>
      <c r="S118" s="431">
        <f>'TB-11'!P1120</f>
        <v>0</v>
      </c>
      <c r="T118" s="410">
        <f t="shared" si="153"/>
        <v>0</v>
      </c>
      <c r="U118" s="431">
        <f>'TB-11'!Q1120</f>
        <v>0</v>
      </c>
      <c r="V118" s="431">
        <f>'TB-11'!R1120</f>
        <v>0</v>
      </c>
      <c r="W118" s="410">
        <f t="shared" si="154"/>
        <v>0</v>
      </c>
      <c r="X118" s="431">
        <f>'TB-11'!S1120</f>
        <v>0</v>
      </c>
      <c r="Y118" s="431">
        <f>'TB-11'!T1120</f>
        <v>0</v>
      </c>
      <c r="Z118" s="410">
        <f t="shared" si="155"/>
        <v>0</v>
      </c>
      <c r="AA118" s="428">
        <f t="shared" si="181"/>
        <v>0</v>
      </c>
      <c r="AB118" s="428">
        <f t="shared" si="182"/>
        <v>0</v>
      </c>
      <c r="AC118" s="219">
        <f t="shared" si="183"/>
        <v>0</v>
      </c>
      <c r="AD118" s="429" t="e">
        <f>'TB-11'!D1121</f>
        <v>#N/A</v>
      </c>
      <c r="AE118" s="432">
        <f>'TB-11'!G1121</f>
        <v>0</v>
      </c>
      <c r="AF118" s="432">
        <f>'TB-11'!H1121</f>
        <v>0</v>
      </c>
      <c r="AG118" s="412">
        <f t="shared" si="156"/>
        <v>0</v>
      </c>
      <c r="AH118" s="432">
        <f>'TB-11'!I1121</f>
        <v>0</v>
      </c>
      <c r="AI118" s="432">
        <f>'TB-11'!J1121</f>
        <v>0</v>
      </c>
      <c r="AJ118" s="412">
        <f t="shared" si="157"/>
        <v>0</v>
      </c>
      <c r="AK118" s="432">
        <f>'TB-11'!K1121</f>
        <v>0</v>
      </c>
      <c r="AL118" s="432">
        <f>'TB-11'!L1121</f>
        <v>0</v>
      </c>
      <c r="AM118" s="410">
        <f t="shared" si="158"/>
        <v>0</v>
      </c>
      <c r="AN118" s="432">
        <f>'TB-11'!M1121</f>
        <v>0</v>
      </c>
      <c r="AO118" s="432">
        <f>'TB-11'!N1121</f>
        <v>0</v>
      </c>
      <c r="AP118" s="410">
        <f t="shared" si="159"/>
        <v>0</v>
      </c>
      <c r="AQ118" s="432">
        <f>'TB-11'!O1121</f>
        <v>0</v>
      </c>
      <c r="AR118" s="432">
        <f>'TB-11'!P1121</f>
        <v>0</v>
      </c>
      <c r="AS118" s="410">
        <f t="shared" si="160"/>
        <v>0</v>
      </c>
      <c r="AT118" s="432">
        <f>'TB-11'!Q1121</f>
        <v>0</v>
      </c>
      <c r="AU118" s="432">
        <f>'TB-11'!R1121</f>
        <v>0</v>
      </c>
      <c r="AV118" s="410">
        <f t="shared" si="161"/>
        <v>0</v>
      </c>
      <c r="AW118" s="432">
        <f>'TB-11'!S1121</f>
        <v>0</v>
      </c>
      <c r="AX118" s="432">
        <f>'TB-11'!T1121</f>
        <v>0</v>
      </c>
      <c r="AY118" s="410">
        <f t="shared" si="162"/>
        <v>0</v>
      </c>
      <c r="AZ118" s="428">
        <f t="shared" si="184"/>
        <v>0</v>
      </c>
      <c r="BA118" s="428">
        <f t="shared" si="185"/>
        <v>0</v>
      </c>
      <c r="BB118" s="428">
        <f t="shared" si="186"/>
        <v>0</v>
      </c>
      <c r="BC118" s="429" t="e">
        <f>'TB-11'!D1122</f>
        <v>#N/A</v>
      </c>
      <c r="BD118" s="432">
        <f>'TB-11'!G1122</f>
        <v>0</v>
      </c>
      <c r="BE118" s="432">
        <f>'TB-11'!H1122</f>
        <v>0</v>
      </c>
      <c r="BF118" s="412">
        <f t="shared" si="163"/>
        <v>0</v>
      </c>
      <c r="BG118" s="432">
        <f>'TB-11'!I1122</f>
        <v>0</v>
      </c>
      <c r="BH118" s="432">
        <f>'TB-11'!J1122</f>
        <v>0</v>
      </c>
      <c r="BI118" s="412">
        <f t="shared" si="164"/>
        <v>0</v>
      </c>
      <c r="BJ118" s="432">
        <f>'TB-11'!K1122</f>
        <v>0</v>
      </c>
      <c r="BK118" s="432">
        <f>'TB-11'!L1122</f>
        <v>0</v>
      </c>
      <c r="BL118" s="410">
        <f t="shared" si="165"/>
        <v>0</v>
      </c>
      <c r="BM118" s="432">
        <f>'TB-11'!M1122</f>
        <v>0</v>
      </c>
      <c r="BN118" s="432">
        <f>'TB-11'!N1122</f>
        <v>0</v>
      </c>
      <c r="BO118" s="410">
        <f t="shared" si="166"/>
        <v>0</v>
      </c>
      <c r="BP118" s="432">
        <f>'TB-11'!O1122</f>
        <v>0</v>
      </c>
      <c r="BQ118" s="432">
        <f>'TB-11'!P1122</f>
        <v>0</v>
      </c>
      <c r="BR118" s="410">
        <f t="shared" si="167"/>
        <v>0</v>
      </c>
      <c r="BS118" s="432">
        <f>'TB-11'!Q1122</f>
        <v>0</v>
      </c>
      <c r="BT118" s="432">
        <f>'TB-11'!R1122</f>
        <v>0</v>
      </c>
      <c r="BU118" s="410">
        <f t="shared" si="168"/>
        <v>0</v>
      </c>
      <c r="BV118" s="432">
        <f>'TB-11'!S1122</f>
        <v>0</v>
      </c>
      <c r="BW118" s="432">
        <f>'TB-11'!T1122</f>
        <v>0</v>
      </c>
      <c r="BX118" s="410">
        <f t="shared" si="187"/>
        <v>0</v>
      </c>
      <c r="BY118" s="428">
        <f t="shared" si="188"/>
        <v>0</v>
      </c>
      <c r="BZ118" s="428">
        <f t="shared" si="189"/>
        <v>0</v>
      </c>
      <c r="CA118" s="428">
        <f t="shared" si="190"/>
        <v>0</v>
      </c>
      <c r="CB118" s="429" t="e">
        <f>'TB-11'!D1123</f>
        <v>#N/A</v>
      </c>
      <c r="CC118" s="432">
        <f>'TB-11'!G1123</f>
        <v>0</v>
      </c>
      <c r="CD118" s="432">
        <f>'TB-11'!H1123</f>
        <v>0</v>
      </c>
      <c r="CE118" s="412">
        <f t="shared" si="169"/>
        <v>0</v>
      </c>
      <c r="CF118" s="432">
        <f>'TB-11'!I1123</f>
        <v>0</v>
      </c>
      <c r="CG118" s="432">
        <f>'TB-11'!J1123</f>
        <v>0</v>
      </c>
      <c r="CH118" s="412">
        <f t="shared" si="170"/>
        <v>0</v>
      </c>
      <c r="CI118" s="432">
        <f>'TB-11'!K1123</f>
        <v>0</v>
      </c>
      <c r="CJ118" s="432">
        <f>'TB-11'!L1123</f>
        <v>0</v>
      </c>
      <c r="CK118" s="410">
        <f t="shared" si="171"/>
        <v>0</v>
      </c>
      <c r="CL118" s="432">
        <f>'TB-11'!M1123</f>
        <v>0</v>
      </c>
      <c r="CM118" s="432">
        <f>'TB-11'!N1123</f>
        <v>0</v>
      </c>
      <c r="CN118" s="410">
        <f t="shared" si="172"/>
        <v>0</v>
      </c>
      <c r="CO118" s="432">
        <f>'TB-11'!O1123</f>
        <v>0</v>
      </c>
      <c r="CP118" s="432">
        <f>'TB-11'!P1123</f>
        <v>0</v>
      </c>
      <c r="CQ118" s="410">
        <f t="shared" si="173"/>
        <v>0</v>
      </c>
      <c r="CR118" s="432">
        <f>'TB-11'!Q1123</f>
        <v>0</v>
      </c>
      <c r="CS118" s="432">
        <f>'TB-11'!R1123</f>
        <v>0</v>
      </c>
      <c r="CT118" s="410">
        <f t="shared" si="174"/>
        <v>0</v>
      </c>
      <c r="CU118" s="432">
        <f>'TB-11'!S1123</f>
        <v>0</v>
      </c>
      <c r="CV118" s="432">
        <f>'TB-11'!T1123</f>
        <v>0</v>
      </c>
      <c r="CW118" s="410">
        <f t="shared" si="191"/>
        <v>0</v>
      </c>
      <c r="CX118" s="428">
        <f t="shared" si="192"/>
        <v>0</v>
      </c>
      <c r="CY118" s="428">
        <f t="shared" si="193"/>
        <v>0</v>
      </c>
      <c r="CZ118" s="428">
        <f t="shared" si="194"/>
        <v>0</v>
      </c>
      <c r="DA118" s="429" t="e">
        <f>'TB-11'!D1124</f>
        <v>#N/A</v>
      </c>
      <c r="DB118" s="432">
        <f>'TB-11'!G1124</f>
        <v>0</v>
      </c>
      <c r="DC118" s="432">
        <f>'TB-11'!H1124</f>
        <v>0</v>
      </c>
      <c r="DD118" s="412">
        <f t="shared" si="175"/>
        <v>0</v>
      </c>
      <c r="DE118" s="432">
        <f>'TB-11'!I1124</f>
        <v>0</v>
      </c>
      <c r="DF118" s="432">
        <f>'TB-11'!J1124</f>
        <v>0</v>
      </c>
      <c r="DG118" s="412">
        <f t="shared" si="176"/>
        <v>0</v>
      </c>
      <c r="DH118" s="432">
        <f>'TB-11'!K1124</f>
        <v>0</v>
      </c>
      <c r="DI118" s="432">
        <f>'TB-11'!L1124</f>
        <v>0</v>
      </c>
      <c r="DJ118" s="410">
        <f t="shared" si="177"/>
        <v>0</v>
      </c>
      <c r="DK118" s="432">
        <f>'TB-11'!M1124</f>
        <v>0</v>
      </c>
      <c r="DL118" s="432">
        <f>'TB-11'!N1124</f>
        <v>0</v>
      </c>
      <c r="DM118" s="410">
        <f t="shared" si="178"/>
        <v>0</v>
      </c>
      <c r="DN118" s="432">
        <f>'TB-11'!O1124</f>
        <v>0</v>
      </c>
      <c r="DO118" s="432">
        <f>'TB-11'!P1124</f>
        <v>0</v>
      </c>
      <c r="DP118" s="410">
        <f t="shared" si="179"/>
        <v>0</v>
      </c>
      <c r="DQ118" s="432">
        <f>'TB-11'!Q1124</f>
        <v>0</v>
      </c>
      <c r="DR118" s="432">
        <f>'TB-11'!R1124</f>
        <v>0</v>
      </c>
      <c r="DS118" s="410">
        <f t="shared" si="180"/>
        <v>0</v>
      </c>
      <c r="DT118" s="432">
        <f>'TB-11'!S1124</f>
        <v>0</v>
      </c>
      <c r="DU118" s="432">
        <f>'TB-11'!T1124</f>
        <v>0</v>
      </c>
      <c r="DV118" s="410">
        <f t="shared" si="195"/>
        <v>0</v>
      </c>
      <c r="DW118" s="428">
        <f t="shared" si="196"/>
        <v>0</v>
      </c>
      <c r="DX118" s="428">
        <f t="shared" si="197"/>
        <v>0</v>
      </c>
      <c r="DY118" s="428">
        <f t="shared" si="198"/>
        <v>0</v>
      </c>
      <c r="DZ118" s="427" t="e">
        <f>+'TB-11'!D1139</f>
        <v>#N/A</v>
      </c>
      <c r="EA118" s="409">
        <f>+'TB-11'!G1139</f>
        <v>0</v>
      </c>
      <c r="EB118" s="409">
        <f>+'TB-11'!H1139</f>
        <v>0</v>
      </c>
      <c r="EC118" s="409">
        <f>+'TB-11'!I1139</f>
        <v>0</v>
      </c>
      <c r="ED118" s="409">
        <f>+'TB-11'!J1139</f>
        <v>0</v>
      </c>
      <c r="EE118" s="428">
        <f t="shared" si="199"/>
        <v>0</v>
      </c>
      <c r="EF118" s="428">
        <f t="shared" si="200"/>
        <v>0</v>
      </c>
      <c r="EG118" s="219">
        <f t="shared" si="201"/>
        <v>0</v>
      </c>
      <c r="EH118" s="427" t="e">
        <f>+'TB-11'!D1140</f>
        <v>#N/A</v>
      </c>
      <c r="EI118" s="409">
        <f>+'TB-11'!G1140</f>
        <v>0</v>
      </c>
      <c r="EJ118" s="409">
        <f>+'TB-11'!H1140</f>
        <v>0</v>
      </c>
      <c r="EK118" s="409">
        <f>+'TB-11'!I1140</f>
        <v>0</v>
      </c>
      <c r="EL118" s="409">
        <f>+'TB-11'!J1140</f>
        <v>0</v>
      </c>
      <c r="EM118" s="428">
        <f t="shared" si="202"/>
        <v>0</v>
      </c>
      <c r="EN118" s="428">
        <f t="shared" si="203"/>
        <v>0</v>
      </c>
      <c r="EO118" s="219">
        <f t="shared" si="204"/>
        <v>0</v>
      </c>
      <c r="EP118" s="427" t="e">
        <f>+'TB-11'!D1141</f>
        <v>#N/A</v>
      </c>
      <c r="EQ118" s="409">
        <f>+'TB-11'!G1141</f>
        <v>0</v>
      </c>
      <c r="ER118" s="409">
        <f>+'TB-11'!H1141</f>
        <v>0</v>
      </c>
      <c r="ES118" s="409">
        <f>+'TB-11'!I1141</f>
        <v>0</v>
      </c>
      <c r="ET118" s="409">
        <f>+'TB-11'!J1141</f>
        <v>0</v>
      </c>
      <c r="EU118" s="428">
        <f t="shared" si="205"/>
        <v>0</v>
      </c>
      <c r="EV118" s="428">
        <f t="shared" si="206"/>
        <v>0</v>
      </c>
      <c r="EW118" s="219">
        <f t="shared" si="207"/>
        <v>0</v>
      </c>
      <c r="EX118" s="427" t="e">
        <f>+'TB-11'!D1142</f>
        <v>#N/A</v>
      </c>
      <c r="EY118" s="409">
        <f>+'TB-11'!G1142</f>
        <v>0</v>
      </c>
      <c r="EZ118" s="409">
        <f>+'TB-11'!H1142</f>
        <v>0</v>
      </c>
      <c r="FA118" s="409">
        <f>+'TB-11'!I1142</f>
        <v>0</v>
      </c>
      <c r="FB118" s="409">
        <f>+'TB-11'!J1142</f>
        <v>0</v>
      </c>
      <c r="FC118" s="428">
        <f t="shared" si="208"/>
        <v>0</v>
      </c>
      <c r="FD118" s="428">
        <f t="shared" si="209"/>
        <v>0</v>
      </c>
      <c r="FE118" s="219">
        <f t="shared" si="210"/>
        <v>0</v>
      </c>
      <c r="FF118" s="427" t="e">
        <f>'TB-11'!D1146</f>
        <v>#N/A</v>
      </c>
      <c r="FG118" s="546">
        <f>'TB-11'!G1146</f>
        <v>0</v>
      </c>
      <c r="FH118" s="546">
        <f>'TB-11'!H1146</f>
        <v>0</v>
      </c>
      <c r="FI118" s="546">
        <f>'TB-11'!I1146</f>
        <v>0</v>
      </c>
      <c r="FJ118" s="546">
        <f>'TB-11'!J1146</f>
        <v>0</v>
      </c>
      <c r="FK118" s="428">
        <f t="shared" si="211"/>
        <v>0</v>
      </c>
      <c r="FL118" s="428">
        <f t="shared" si="212"/>
        <v>0</v>
      </c>
      <c r="FM118" s="219">
        <f t="shared" si="213"/>
        <v>0</v>
      </c>
      <c r="FN118" s="427" t="e">
        <f>'TB-11'!D1147</f>
        <v>#N/A</v>
      </c>
      <c r="FO118" s="546">
        <f>'TB-11'!G1147</f>
        <v>0</v>
      </c>
      <c r="FP118" s="546">
        <f>'TB-11'!H1147</f>
        <v>0</v>
      </c>
      <c r="FQ118" s="546">
        <f>'TB-11'!I1147</f>
        <v>0</v>
      </c>
      <c r="FR118" s="546">
        <f>'TB-11'!J1147</f>
        <v>0</v>
      </c>
      <c r="FS118" s="428">
        <f t="shared" si="214"/>
        <v>0</v>
      </c>
      <c r="FT118" s="428">
        <f t="shared" si="215"/>
        <v>0</v>
      </c>
      <c r="FU118" s="219">
        <f t="shared" si="216"/>
        <v>0</v>
      </c>
      <c r="FV118" s="427" t="e">
        <f>'TB-11'!D1148</f>
        <v>#N/A</v>
      </c>
      <c r="FW118" s="546">
        <f>'TB-11'!G1148</f>
        <v>0</v>
      </c>
      <c r="FX118" s="546">
        <f>'TB-11'!H1148</f>
        <v>0</v>
      </c>
      <c r="FY118" s="546">
        <f>'TB-11'!I1148</f>
        <v>0</v>
      </c>
      <c r="FZ118" s="546">
        <f>'TB-11'!J1148</f>
        <v>0</v>
      </c>
      <c r="GA118" s="428">
        <f t="shared" si="217"/>
        <v>0</v>
      </c>
      <c r="GB118" s="428">
        <f t="shared" si="218"/>
        <v>0</v>
      </c>
      <c r="GC118" s="219">
        <f t="shared" si="219"/>
        <v>0</v>
      </c>
      <c r="GD118" s="427" t="e">
        <f>'TB-11'!D1149</f>
        <v>#N/A</v>
      </c>
      <c r="GE118" s="546">
        <f>'TB-11'!G1149</f>
        <v>0</v>
      </c>
      <c r="GF118" s="546">
        <f>'TB-11'!H1149</f>
        <v>0</v>
      </c>
      <c r="GG118" s="546">
        <f>'TB-11'!I1149</f>
        <v>0</v>
      </c>
      <c r="GH118" s="546">
        <f>'TB-11'!J1149</f>
        <v>0</v>
      </c>
      <c r="GI118" s="428">
        <f t="shared" si="220"/>
        <v>0</v>
      </c>
      <c r="GJ118" s="428">
        <f t="shared" si="221"/>
        <v>0</v>
      </c>
      <c r="GK118" s="219">
        <f t="shared" si="222"/>
        <v>0</v>
      </c>
      <c r="GL118" s="432">
        <f>'TB-11'!B1154</f>
        <v>0</v>
      </c>
      <c r="GM118" s="432">
        <f>'TB-11'!C1154</f>
        <v>0</v>
      </c>
      <c r="GN118" s="432">
        <f>'TB-11'!D1154</f>
        <v>0</v>
      </c>
      <c r="GO118" s="432">
        <f>'TB-11'!E1154</f>
        <v>0</v>
      </c>
      <c r="GP118" s="432">
        <f>'TB-11'!F1154</f>
        <v>0</v>
      </c>
      <c r="GQ118" s="432">
        <f>'TB-11'!G1154</f>
        <v>0</v>
      </c>
      <c r="GR118" s="432">
        <f>'TB-11'!B1130</f>
        <v>0</v>
      </c>
      <c r="GS118" s="432">
        <f>'TB-11'!D1130</f>
        <v>0</v>
      </c>
      <c r="GT118" s="432" t="e">
        <f>'TB-11'!G1130</f>
        <v>#N/A</v>
      </c>
      <c r="GU118" s="432" t="e">
        <f>'TB-11'!I1130</f>
        <v>#N/A</v>
      </c>
      <c r="GV118" s="432">
        <f>'TB-11'!K1130</f>
        <v>0</v>
      </c>
      <c r="GW118" s="432">
        <f>'TB-11'!M1130</f>
        <v>0</v>
      </c>
      <c r="GX118" s="432" t="e">
        <f>'TB-11'!P1130</f>
        <v>#N/A</v>
      </c>
      <c r="GY118" s="432" t="e">
        <f>'TB-11'!R1130</f>
        <v>#N/A</v>
      </c>
      <c r="GZ118" s="432">
        <f>'TB-11'!T1130</f>
        <v>0</v>
      </c>
      <c r="HA118" s="432">
        <f>'TB-11'!V1130</f>
        <v>0</v>
      </c>
      <c r="HB118" s="547" t="e">
        <f>'TB-11'!M1097</f>
        <v>#N/A</v>
      </c>
      <c r="HC118" s="241"/>
    </row>
    <row r="119" spans="1:256" s="194" customFormat="1" x14ac:dyDescent="0.25">
      <c r="A119" s="194">
        <v>18</v>
      </c>
      <c r="B119" s="166">
        <f>+Menu!$D$6</f>
        <v>0</v>
      </c>
      <c r="C119" s="214" t="str">
        <f>+Menu!$B26</f>
        <v/>
      </c>
      <c r="D119" s="215"/>
      <c r="E119" s="427" t="e">
        <f>'TB-11'!D1188</f>
        <v>#N/A</v>
      </c>
      <c r="F119" s="431">
        <f>'TB-11'!G1188</f>
        <v>0</v>
      </c>
      <c r="G119" s="431">
        <f>'TB-11'!H1188</f>
        <v>0</v>
      </c>
      <c r="H119" s="412">
        <f t="shared" si="223"/>
        <v>0</v>
      </c>
      <c r="I119" s="431">
        <f>'TB-11'!I1188</f>
        <v>0</v>
      </c>
      <c r="J119" s="431">
        <f>'TB-11'!J1188</f>
        <v>0</v>
      </c>
      <c r="K119" s="412">
        <f t="shared" si="224"/>
        <v>0</v>
      </c>
      <c r="L119" s="431">
        <f>'TB-11'!K1188</f>
        <v>0</v>
      </c>
      <c r="M119" s="431">
        <f>'TB-11'!L1188</f>
        <v>0</v>
      </c>
      <c r="N119" s="410">
        <f t="shared" si="151"/>
        <v>0</v>
      </c>
      <c r="O119" s="431">
        <f>'TB-11'!M1188</f>
        <v>0</v>
      </c>
      <c r="P119" s="431">
        <f>'TB-11'!N1188</f>
        <v>0</v>
      </c>
      <c r="Q119" s="410">
        <f t="shared" si="152"/>
        <v>0</v>
      </c>
      <c r="R119" s="431">
        <f>'TB-11'!O1188</f>
        <v>0</v>
      </c>
      <c r="S119" s="431">
        <f>'TB-11'!P1188</f>
        <v>0</v>
      </c>
      <c r="T119" s="410">
        <f t="shared" si="153"/>
        <v>0</v>
      </c>
      <c r="U119" s="431">
        <f>'TB-11'!Q1188</f>
        <v>0</v>
      </c>
      <c r="V119" s="431">
        <f>'TB-11'!R1188</f>
        <v>0</v>
      </c>
      <c r="W119" s="410">
        <f t="shared" si="154"/>
        <v>0</v>
      </c>
      <c r="X119" s="431">
        <f>'TB-11'!S1188</f>
        <v>0</v>
      </c>
      <c r="Y119" s="431">
        <f>'TB-11'!T1188</f>
        <v>0</v>
      </c>
      <c r="Z119" s="410">
        <f t="shared" si="155"/>
        <v>0</v>
      </c>
      <c r="AA119" s="428">
        <f t="shared" si="181"/>
        <v>0</v>
      </c>
      <c r="AB119" s="428">
        <f t="shared" si="182"/>
        <v>0</v>
      </c>
      <c r="AC119" s="219">
        <f t="shared" si="183"/>
        <v>0</v>
      </c>
      <c r="AD119" s="429" t="e">
        <f>'TB-11'!D1189</f>
        <v>#N/A</v>
      </c>
      <c r="AE119" s="432">
        <f>'TB-11'!G1189</f>
        <v>0</v>
      </c>
      <c r="AF119" s="432">
        <f>'TB-11'!H1189</f>
        <v>0</v>
      </c>
      <c r="AG119" s="412">
        <f t="shared" si="156"/>
        <v>0</v>
      </c>
      <c r="AH119" s="432">
        <f>'TB-11'!I1189</f>
        <v>0</v>
      </c>
      <c r="AI119" s="432">
        <f>'TB-11'!J1189</f>
        <v>0</v>
      </c>
      <c r="AJ119" s="412">
        <f t="shared" si="157"/>
        <v>0</v>
      </c>
      <c r="AK119" s="432">
        <f>'TB-11'!K1189</f>
        <v>0</v>
      </c>
      <c r="AL119" s="432">
        <f>'TB-11'!L1189</f>
        <v>0</v>
      </c>
      <c r="AM119" s="410">
        <f t="shared" si="158"/>
        <v>0</v>
      </c>
      <c r="AN119" s="432">
        <f>'TB-11'!M1189</f>
        <v>0</v>
      </c>
      <c r="AO119" s="432">
        <f>'TB-11'!N1189</f>
        <v>0</v>
      </c>
      <c r="AP119" s="410">
        <f t="shared" si="159"/>
        <v>0</v>
      </c>
      <c r="AQ119" s="432">
        <f>'TB-11'!O1189</f>
        <v>0</v>
      </c>
      <c r="AR119" s="432">
        <f>'TB-11'!P1189</f>
        <v>0</v>
      </c>
      <c r="AS119" s="410">
        <f t="shared" si="160"/>
        <v>0</v>
      </c>
      <c r="AT119" s="432">
        <f>'TB-11'!Q1189</f>
        <v>0</v>
      </c>
      <c r="AU119" s="432">
        <f>'TB-11'!R1189</f>
        <v>0</v>
      </c>
      <c r="AV119" s="410">
        <f t="shared" si="161"/>
        <v>0</v>
      </c>
      <c r="AW119" s="432">
        <f>'TB-11'!S1189</f>
        <v>0</v>
      </c>
      <c r="AX119" s="432">
        <f>'TB-11'!T1189</f>
        <v>0</v>
      </c>
      <c r="AY119" s="410">
        <f t="shared" si="162"/>
        <v>0</v>
      </c>
      <c r="AZ119" s="428">
        <f t="shared" si="184"/>
        <v>0</v>
      </c>
      <c r="BA119" s="428">
        <f t="shared" si="185"/>
        <v>0</v>
      </c>
      <c r="BB119" s="428">
        <f t="shared" si="186"/>
        <v>0</v>
      </c>
      <c r="BC119" s="429" t="e">
        <f>'TB-11'!D1190</f>
        <v>#N/A</v>
      </c>
      <c r="BD119" s="432">
        <f>'TB-11'!G1190</f>
        <v>0</v>
      </c>
      <c r="BE119" s="432">
        <f>'TB-11'!H1190</f>
        <v>0</v>
      </c>
      <c r="BF119" s="412">
        <f t="shared" si="163"/>
        <v>0</v>
      </c>
      <c r="BG119" s="432">
        <f>'TB-11'!I1190</f>
        <v>0</v>
      </c>
      <c r="BH119" s="432">
        <f>'TB-11'!J1190</f>
        <v>0</v>
      </c>
      <c r="BI119" s="412">
        <f t="shared" si="164"/>
        <v>0</v>
      </c>
      <c r="BJ119" s="432">
        <f>'TB-11'!K1190</f>
        <v>0</v>
      </c>
      <c r="BK119" s="432">
        <f>'TB-11'!L1190</f>
        <v>0</v>
      </c>
      <c r="BL119" s="410">
        <f t="shared" si="165"/>
        <v>0</v>
      </c>
      <c r="BM119" s="432">
        <f>'TB-11'!M1190</f>
        <v>0</v>
      </c>
      <c r="BN119" s="432">
        <f>'TB-11'!N1190</f>
        <v>0</v>
      </c>
      <c r="BO119" s="410">
        <f t="shared" si="166"/>
        <v>0</v>
      </c>
      <c r="BP119" s="432">
        <f>'TB-11'!O1190</f>
        <v>0</v>
      </c>
      <c r="BQ119" s="432">
        <f>'TB-11'!P1190</f>
        <v>0</v>
      </c>
      <c r="BR119" s="410">
        <f t="shared" si="167"/>
        <v>0</v>
      </c>
      <c r="BS119" s="432">
        <f>'TB-11'!Q1190</f>
        <v>0</v>
      </c>
      <c r="BT119" s="432">
        <f>'TB-11'!R1190</f>
        <v>0</v>
      </c>
      <c r="BU119" s="410">
        <f t="shared" si="168"/>
        <v>0</v>
      </c>
      <c r="BV119" s="432">
        <f>'TB-11'!S1190</f>
        <v>0</v>
      </c>
      <c r="BW119" s="432">
        <f>'TB-11'!T1190</f>
        <v>0</v>
      </c>
      <c r="BX119" s="410">
        <f t="shared" si="187"/>
        <v>0</v>
      </c>
      <c r="BY119" s="428">
        <f t="shared" si="188"/>
        <v>0</v>
      </c>
      <c r="BZ119" s="428">
        <f t="shared" si="189"/>
        <v>0</v>
      </c>
      <c r="CA119" s="428">
        <f t="shared" si="190"/>
        <v>0</v>
      </c>
      <c r="CB119" s="429" t="e">
        <f>'TB-11'!D1191</f>
        <v>#N/A</v>
      </c>
      <c r="CC119" s="432">
        <f>'TB-11'!G1191</f>
        <v>0</v>
      </c>
      <c r="CD119" s="432">
        <f>'TB-11'!H1191</f>
        <v>0</v>
      </c>
      <c r="CE119" s="412">
        <f t="shared" si="169"/>
        <v>0</v>
      </c>
      <c r="CF119" s="432">
        <f>'TB-11'!I1191</f>
        <v>0</v>
      </c>
      <c r="CG119" s="432">
        <f>'TB-11'!J1191</f>
        <v>0</v>
      </c>
      <c r="CH119" s="412">
        <f t="shared" si="170"/>
        <v>0</v>
      </c>
      <c r="CI119" s="432">
        <f>'TB-11'!K1191</f>
        <v>0</v>
      </c>
      <c r="CJ119" s="432">
        <f>'TB-11'!L1191</f>
        <v>0</v>
      </c>
      <c r="CK119" s="410">
        <f t="shared" si="171"/>
        <v>0</v>
      </c>
      <c r="CL119" s="432">
        <f>'TB-11'!M1191</f>
        <v>0</v>
      </c>
      <c r="CM119" s="432">
        <f>'TB-11'!N1191</f>
        <v>0</v>
      </c>
      <c r="CN119" s="410">
        <f t="shared" si="172"/>
        <v>0</v>
      </c>
      <c r="CO119" s="432">
        <f>'TB-11'!O1191</f>
        <v>0</v>
      </c>
      <c r="CP119" s="432">
        <f>'TB-11'!P1191</f>
        <v>0</v>
      </c>
      <c r="CQ119" s="410">
        <f t="shared" si="173"/>
        <v>0</v>
      </c>
      <c r="CR119" s="432">
        <f>'TB-11'!Q1191</f>
        <v>0</v>
      </c>
      <c r="CS119" s="432">
        <f>'TB-11'!R1191</f>
        <v>0</v>
      </c>
      <c r="CT119" s="410">
        <f t="shared" si="174"/>
        <v>0</v>
      </c>
      <c r="CU119" s="432">
        <f>'TB-11'!S1191</f>
        <v>0</v>
      </c>
      <c r="CV119" s="432">
        <f>'TB-11'!T1191</f>
        <v>0</v>
      </c>
      <c r="CW119" s="410">
        <f t="shared" si="191"/>
        <v>0</v>
      </c>
      <c r="CX119" s="428">
        <f t="shared" si="192"/>
        <v>0</v>
      </c>
      <c r="CY119" s="428">
        <f t="shared" si="193"/>
        <v>0</v>
      </c>
      <c r="CZ119" s="428">
        <f t="shared" si="194"/>
        <v>0</v>
      </c>
      <c r="DA119" s="429" t="e">
        <f>'TB-11'!D1192</f>
        <v>#N/A</v>
      </c>
      <c r="DB119" s="432">
        <f>'TB-11'!G1192</f>
        <v>0</v>
      </c>
      <c r="DC119" s="432">
        <f>'TB-11'!H1192</f>
        <v>0</v>
      </c>
      <c r="DD119" s="412">
        <f t="shared" si="175"/>
        <v>0</v>
      </c>
      <c r="DE119" s="432">
        <f>'TB-11'!I1192</f>
        <v>0</v>
      </c>
      <c r="DF119" s="432">
        <f>'TB-11'!J1192</f>
        <v>0</v>
      </c>
      <c r="DG119" s="412">
        <f t="shared" si="176"/>
        <v>0</v>
      </c>
      <c r="DH119" s="432">
        <f>'TB-11'!K1192</f>
        <v>0</v>
      </c>
      <c r="DI119" s="432">
        <f>'TB-11'!L1192</f>
        <v>0</v>
      </c>
      <c r="DJ119" s="410">
        <f t="shared" si="177"/>
        <v>0</v>
      </c>
      <c r="DK119" s="432">
        <f>'TB-11'!M1192</f>
        <v>0</v>
      </c>
      <c r="DL119" s="432">
        <f>'TB-11'!N1192</f>
        <v>0</v>
      </c>
      <c r="DM119" s="410">
        <f t="shared" si="178"/>
        <v>0</v>
      </c>
      <c r="DN119" s="432">
        <f>'TB-11'!O1192</f>
        <v>0</v>
      </c>
      <c r="DO119" s="432">
        <f>'TB-11'!P1192</f>
        <v>0</v>
      </c>
      <c r="DP119" s="410">
        <f t="shared" si="179"/>
        <v>0</v>
      </c>
      <c r="DQ119" s="432">
        <f>'TB-11'!Q1192</f>
        <v>0</v>
      </c>
      <c r="DR119" s="432">
        <f>'TB-11'!R1192</f>
        <v>0</v>
      </c>
      <c r="DS119" s="410">
        <f t="shared" si="180"/>
        <v>0</v>
      </c>
      <c r="DT119" s="432">
        <f>'TB-11'!S1192</f>
        <v>0</v>
      </c>
      <c r="DU119" s="432">
        <f>'TB-11'!T1192</f>
        <v>0</v>
      </c>
      <c r="DV119" s="410">
        <f t="shared" si="195"/>
        <v>0</v>
      </c>
      <c r="DW119" s="428">
        <f t="shared" si="196"/>
        <v>0</v>
      </c>
      <c r="DX119" s="428">
        <f t="shared" si="197"/>
        <v>0</v>
      </c>
      <c r="DY119" s="428">
        <f t="shared" si="198"/>
        <v>0</v>
      </c>
      <c r="DZ119" s="427" t="e">
        <f>+'TB-11'!D1207</f>
        <v>#N/A</v>
      </c>
      <c r="EA119" s="409">
        <f>+'TB-11'!G1207</f>
        <v>0</v>
      </c>
      <c r="EB119" s="409">
        <f>+'TB-11'!H1207</f>
        <v>0</v>
      </c>
      <c r="EC119" s="409">
        <f>+'TB-11'!I1207</f>
        <v>0</v>
      </c>
      <c r="ED119" s="409">
        <f>+'TB-11'!J1207</f>
        <v>0</v>
      </c>
      <c r="EE119" s="428">
        <f t="shared" si="199"/>
        <v>0</v>
      </c>
      <c r="EF119" s="428">
        <f t="shared" si="200"/>
        <v>0</v>
      </c>
      <c r="EG119" s="219">
        <f t="shared" si="201"/>
        <v>0</v>
      </c>
      <c r="EH119" s="427" t="e">
        <f>+'TB-11'!D1208</f>
        <v>#N/A</v>
      </c>
      <c r="EI119" s="409">
        <f>+'TB-11'!G1208</f>
        <v>0</v>
      </c>
      <c r="EJ119" s="409">
        <f>+'TB-11'!H1208</f>
        <v>0</v>
      </c>
      <c r="EK119" s="409">
        <f>+'TB-11'!I1208</f>
        <v>0</v>
      </c>
      <c r="EL119" s="409">
        <f>+'TB-11'!J1208</f>
        <v>0</v>
      </c>
      <c r="EM119" s="428">
        <f t="shared" si="202"/>
        <v>0</v>
      </c>
      <c r="EN119" s="428">
        <f t="shared" si="203"/>
        <v>0</v>
      </c>
      <c r="EO119" s="219">
        <f t="shared" si="204"/>
        <v>0</v>
      </c>
      <c r="EP119" s="427" t="e">
        <f>+'TB-11'!D1209</f>
        <v>#N/A</v>
      </c>
      <c r="EQ119" s="409">
        <f>+'TB-11'!G1209</f>
        <v>0</v>
      </c>
      <c r="ER119" s="409">
        <f>+'TB-11'!H1209</f>
        <v>0</v>
      </c>
      <c r="ES119" s="409">
        <f>+'TB-11'!I1209</f>
        <v>0</v>
      </c>
      <c r="ET119" s="409">
        <f>+'TB-11'!J1209</f>
        <v>0</v>
      </c>
      <c r="EU119" s="428">
        <f t="shared" si="205"/>
        <v>0</v>
      </c>
      <c r="EV119" s="428">
        <f t="shared" si="206"/>
        <v>0</v>
      </c>
      <c r="EW119" s="219">
        <f t="shared" si="207"/>
        <v>0</v>
      </c>
      <c r="EX119" s="427" t="e">
        <f>+'TB-11'!D1210</f>
        <v>#N/A</v>
      </c>
      <c r="EY119" s="409">
        <f>+'TB-11'!G1210</f>
        <v>0</v>
      </c>
      <c r="EZ119" s="409">
        <f>+'TB-11'!H1210</f>
        <v>0</v>
      </c>
      <c r="FA119" s="409">
        <f>+'TB-11'!I1210</f>
        <v>0</v>
      </c>
      <c r="FB119" s="409">
        <f>+'TB-11'!J1210</f>
        <v>0</v>
      </c>
      <c r="FC119" s="428">
        <f t="shared" si="208"/>
        <v>0</v>
      </c>
      <c r="FD119" s="428">
        <f t="shared" si="209"/>
        <v>0</v>
      </c>
      <c r="FE119" s="219">
        <f t="shared" si="210"/>
        <v>0</v>
      </c>
      <c r="FF119" s="427" t="e">
        <f>'TB-11'!D1214</f>
        <v>#N/A</v>
      </c>
      <c r="FG119" s="546">
        <f>'TB-11'!G1214</f>
        <v>0</v>
      </c>
      <c r="FH119" s="546">
        <f>'TB-11'!H1214</f>
        <v>0</v>
      </c>
      <c r="FI119" s="546">
        <f>'TB-11'!I1214</f>
        <v>0</v>
      </c>
      <c r="FJ119" s="546">
        <f>'TB-11'!J1214</f>
        <v>0</v>
      </c>
      <c r="FK119" s="428">
        <f t="shared" si="211"/>
        <v>0</v>
      </c>
      <c r="FL119" s="428">
        <f t="shared" si="212"/>
        <v>0</v>
      </c>
      <c r="FM119" s="219">
        <f t="shared" si="213"/>
        <v>0</v>
      </c>
      <c r="FN119" s="427" t="e">
        <f>'TB-11'!D1215</f>
        <v>#N/A</v>
      </c>
      <c r="FO119" s="546">
        <f>'TB-11'!G1215</f>
        <v>0</v>
      </c>
      <c r="FP119" s="546">
        <f>'TB-11'!H1215</f>
        <v>0</v>
      </c>
      <c r="FQ119" s="546">
        <f>'TB-11'!I1215</f>
        <v>0</v>
      </c>
      <c r="FR119" s="546">
        <f>'TB-11'!J1215</f>
        <v>0</v>
      </c>
      <c r="FS119" s="428">
        <f t="shared" si="214"/>
        <v>0</v>
      </c>
      <c r="FT119" s="428">
        <f t="shared" si="215"/>
        <v>0</v>
      </c>
      <c r="FU119" s="219">
        <f t="shared" si="216"/>
        <v>0</v>
      </c>
      <c r="FV119" s="427" t="e">
        <f>'TB-11'!D1216</f>
        <v>#N/A</v>
      </c>
      <c r="FW119" s="546">
        <f>'TB-11'!G1216</f>
        <v>0</v>
      </c>
      <c r="FX119" s="546">
        <f>'TB-11'!H1216</f>
        <v>0</v>
      </c>
      <c r="FY119" s="546">
        <f>'TB-11'!I1216</f>
        <v>0</v>
      </c>
      <c r="FZ119" s="546">
        <f>'TB-11'!J1216</f>
        <v>0</v>
      </c>
      <c r="GA119" s="428">
        <f t="shared" si="217"/>
        <v>0</v>
      </c>
      <c r="GB119" s="428">
        <f t="shared" si="218"/>
        <v>0</v>
      </c>
      <c r="GC119" s="219">
        <f t="shared" si="219"/>
        <v>0</v>
      </c>
      <c r="GD119" s="427" t="e">
        <f>'TB-11'!D1217</f>
        <v>#N/A</v>
      </c>
      <c r="GE119" s="546">
        <f>'TB-11'!G1217</f>
        <v>0</v>
      </c>
      <c r="GF119" s="546">
        <f>'TB-11'!H1217</f>
        <v>0</v>
      </c>
      <c r="GG119" s="546">
        <f>'TB-11'!I1217</f>
        <v>0</v>
      </c>
      <c r="GH119" s="546">
        <f>'TB-11'!J1217</f>
        <v>0</v>
      </c>
      <c r="GI119" s="428">
        <f t="shared" si="220"/>
        <v>0</v>
      </c>
      <c r="GJ119" s="428">
        <f t="shared" si="221"/>
        <v>0</v>
      </c>
      <c r="GK119" s="219">
        <f t="shared" si="222"/>
        <v>0</v>
      </c>
      <c r="GL119" s="432">
        <f>'TB-11'!B1222</f>
        <v>0</v>
      </c>
      <c r="GM119" s="432">
        <f>'TB-11'!C1222</f>
        <v>0</v>
      </c>
      <c r="GN119" s="432">
        <f>'TB-11'!D1222</f>
        <v>0</v>
      </c>
      <c r="GO119" s="432">
        <f>'TB-11'!E1222</f>
        <v>0</v>
      </c>
      <c r="GP119" s="432">
        <f>'TB-11'!F1222</f>
        <v>0</v>
      </c>
      <c r="GQ119" s="432">
        <f>'TB-11'!G1222</f>
        <v>0</v>
      </c>
      <c r="GR119" s="432">
        <f>'TB-11'!B1198</f>
        <v>0</v>
      </c>
      <c r="GS119" s="432">
        <f>'TB-11'!D1198</f>
        <v>0</v>
      </c>
      <c r="GT119" s="432" t="e">
        <f>'TB-11'!G1198</f>
        <v>#N/A</v>
      </c>
      <c r="GU119" s="432" t="e">
        <f>'TB-11'!I1198</f>
        <v>#N/A</v>
      </c>
      <c r="GV119" s="432">
        <f>'TB-11'!K1198</f>
        <v>0</v>
      </c>
      <c r="GW119" s="432">
        <f>'TB-11'!M1198</f>
        <v>0</v>
      </c>
      <c r="GX119" s="432" t="e">
        <f>'TB-11'!P1198</f>
        <v>#N/A</v>
      </c>
      <c r="GY119" s="432" t="e">
        <f>'TB-11'!R1198</f>
        <v>#N/A</v>
      </c>
      <c r="GZ119" s="432">
        <f>'TB-11'!T1198</f>
        <v>0</v>
      </c>
      <c r="HA119" s="432">
        <f>'TB-11'!V1198</f>
        <v>0</v>
      </c>
      <c r="HB119" s="547" t="e">
        <f>'TB-11'!M1165</f>
        <v>#N/A</v>
      </c>
      <c r="HC119" s="241"/>
    </row>
    <row r="120" spans="1:256" s="194" customFormat="1" x14ac:dyDescent="0.25">
      <c r="A120" s="194">
        <v>19</v>
      </c>
      <c r="B120" s="166">
        <f>+Menu!$D$6</f>
        <v>0</v>
      </c>
      <c r="C120" s="214" t="str">
        <f>+Menu!$B27</f>
        <v/>
      </c>
      <c r="D120" s="215"/>
      <c r="E120" s="427" t="e">
        <f>'TB-11'!D1256</f>
        <v>#N/A</v>
      </c>
      <c r="F120" s="431">
        <f>'TB-11'!G1256</f>
        <v>0</v>
      </c>
      <c r="G120" s="431">
        <f>'TB-11'!H1256</f>
        <v>0</v>
      </c>
      <c r="H120" s="412">
        <f t="shared" si="223"/>
        <v>0</v>
      </c>
      <c r="I120" s="431">
        <f>'TB-11'!I1256</f>
        <v>0</v>
      </c>
      <c r="J120" s="431">
        <f>'TB-11'!J1256</f>
        <v>0</v>
      </c>
      <c r="K120" s="412">
        <f t="shared" si="224"/>
        <v>0</v>
      </c>
      <c r="L120" s="431">
        <f>'TB-11'!K1256</f>
        <v>0</v>
      </c>
      <c r="M120" s="431">
        <f>'TB-11'!L1256</f>
        <v>0</v>
      </c>
      <c r="N120" s="410">
        <f t="shared" si="151"/>
        <v>0</v>
      </c>
      <c r="O120" s="431">
        <f>'TB-11'!M1256</f>
        <v>0</v>
      </c>
      <c r="P120" s="431">
        <f>'TB-11'!N1256</f>
        <v>0</v>
      </c>
      <c r="Q120" s="410">
        <f t="shared" si="152"/>
        <v>0</v>
      </c>
      <c r="R120" s="431">
        <f>'TB-11'!O1256</f>
        <v>0</v>
      </c>
      <c r="S120" s="431">
        <f>'TB-11'!P1256</f>
        <v>0</v>
      </c>
      <c r="T120" s="410">
        <f t="shared" si="153"/>
        <v>0</v>
      </c>
      <c r="U120" s="431">
        <f>'TB-11'!Q1256</f>
        <v>0</v>
      </c>
      <c r="V120" s="431">
        <f>'TB-11'!R1256</f>
        <v>0</v>
      </c>
      <c r="W120" s="410">
        <f t="shared" si="154"/>
        <v>0</v>
      </c>
      <c r="X120" s="431">
        <f>'TB-11'!S1256</f>
        <v>0</v>
      </c>
      <c r="Y120" s="431">
        <f>'TB-11'!T1256</f>
        <v>0</v>
      </c>
      <c r="Z120" s="410">
        <f t="shared" si="155"/>
        <v>0</v>
      </c>
      <c r="AA120" s="428">
        <f t="shared" si="181"/>
        <v>0</v>
      </c>
      <c r="AB120" s="428">
        <f t="shared" si="182"/>
        <v>0</v>
      </c>
      <c r="AC120" s="219">
        <f t="shared" si="183"/>
        <v>0</v>
      </c>
      <c r="AD120" s="429" t="e">
        <f>'TB-11'!D1257</f>
        <v>#N/A</v>
      </c>
      <c r="AE120" s="432">
        <f>'TB-11'!G1257</f>
        <v>0</v>
      </c>
      <c r="AF120" s="432">
        <f>'TB-11'!H1257</f>
        <v>0</v>
      </c>
      <c r="AG120" s="412">
        <f t="shared" si="156"/>
        <v>0</v>
      </c>
      <c r="AH120" s="432">
        <f>'TB-11'!I1257</f>
        <v>0</v>
      </c>
      <c r="AI120" s="432">
        <f>'TB-11'!J1257</f>
        <v>0</v>
      </c>
      <c r="AJ120" s="412">
        <f t="shared" si="157"/>
        <v>0</v>
      </c>
      <c r="AK120" s="432">
        <f>'TB-11'!K1257</f>
        <v>0</v>
      </c>
      <c r="AL120" s="432">
        <f>'TB-11'!L1257</f>
        <v>0</v>
      </c>
      <c r="AM120" s="410">
        <f t="shared" si="158"/>
        <v>0</v>
      </c>
      <c r="AN120" s="432">
        <f>'TB-11'!M1257</f>
        <v>0</v>
      </c>
      <c r="AO120" s="432">
        <f>'TB-11'!N1257</f>
        <v>0</v>
      </c>
      <c r="AP120" s="410">
        <f t="shared" si="159"/>
        <v>0</v>
      </c>
      <c r="AQ120" s="432">
        <f>'TB-11'!O1257</f>
        <v>0</v>
      </c>
      <c r="AR120" s="432">
        <f>'TB-11'!P1257</f>
        <v>0</v>
      </c>
      <c r="AS120" s="410">
        <f t="shared" si="160"/>
        <v>0</v>
      </c>
      <c r="AT120" s="432">
        <f>'TB-11'!Q1257</f>
        <v>0</v>
      </c>
      <c r="AU120" s="432">
        <f>'TB-11'!R1257</f>
        <v>0</v>
      </c>
      <c r="AV120" s="410">
        <f t="shared" si="161"/>
        <v>0</v>
      </c>
      <c r="AW120" s="432">
        <f>'TB-11'!S1257</f>
        <v>0</v>
      </c>
      <c r="AX120" s="432">
        <f>'TB-11'!T1257</f>
        <v>0</v>
      </c>
      <c r="AY120" s="410">
        <f t="shared" si="162"/>
        <v>0</v>
      </c>
      <c r="AZ120" s="428">
        <f t="shared" si="184"/>
        <v>0</v>
      </c>
      <c r="BA120" s="428">
        <f t="shared" si="185"/>
        <v>0</v>
      </c>
      <c r="BB120" s="428">
        <f t="shared" si="186"/>
        <v>0</v>
      </c>
      <c r="BC120" s="429" t="e">
        <f>'TB-11'!D1258</f>
        <v>#N/A</v>
      </c>
      <c r="BD120" s="432">
        <f>'TB-11'!G1258</f>
        <v>0</v>
      </c>
      <c r="BE120" s="432">
        <f>'TB-11'!H1258</f>
        <v>0</v>
      </c>
      <c r="BF120" s="412">
        <f t="shared" si="163"/>
        <v>0</v>
      </c>
      <c r="BG120" s="432">
        <f>'TB-11'!I1258</f>
        <v>0</v>
      </c>
      <c r="BH120" s="432">
        <f>'TB-11'!J1258</f>
        <v>0</v>
      </c>
      <c r="BI120" s="412">
        <f t="shared" si="164"/>
        <v>0</v>
      </c>
      <c r="BJ120" s="432">
        <f>'TB-11'!K1258</f>
        <v>0</v>
      </c>
      <c r="BK120" s="432">
        <f>'TB-11'!L1258</f>
        <v>0</v>
      </c>
      <c r="BL120" s="410">
        <f t="shared" si="165"/>
        <v>0</v>
      </c>
      <c r="BM120" s="432">
        <f>'TB-11'!M1258</f>
        <v>0</v>
      </c>
      <c r="BN120" s="432">
        <f>'TB-11'!N1258</f>
        <v>0</v>
      </c>
      <c r="BO120" s="410">
        <f t="shared" si="166"/>
        <v>0</v>
      </c>
      <c r="BP120" s="432">
        <f>'TB-11'!O1258</f>
        <v>0</v>
      </c>
      <c r="BQ120" s="432">
        <f>'TB-11'!P1258</f>
        <v>0</v>
      </c>
      <c r="BR120" s="410">
        <f t="shared" si="167"/>
        <v>0</v>
      </c>
      <c r="BS120" s="432">
        <f>'TB-11'!Q1258</f>
        <v>0</v>
      </c>
      <c r="BT120" s="432">
        <f>'TB-11'!R1258</f>
        <v>0</v>
      </c>
      <c r="BU120" s="410">
        <f t="shared" si="168"/>
        <v>0</v>
      </c>
      <c r="BV120" s="432">
        <f>'TB-11'!S1258</f>
        <v>0</v>
      </c>
      <c r="BW120" s="432">
        <f>'TB-11'!T1258</f>
        <v>0</v>
      </c>
      <c r="BX120" s="410">
        <f t="shared" si="187"/>
        <v>0</v>
      </c>
      <c r="BY120" s="428">
        <f t="shared" si="188"/>
        <v>0</v>
      </c>
      <c r="BZ120" s="428">
        <f t="shared" si="189"/>
        <v>0</v>
      </c>
      <c r="CA120" s="428">
        <f t="shared" si="190"/>
        <v>0</v>
      </c>
      <c r="CB120" s="429" t="e">
        <f>'TB-11'!D1259</f>
        <v>#N/A</v>
      </c>
      <c r="CC120" s="432">
        <f>'TB-11'!G1259</f>
        <v>0</v>
      </c>
      <c r="CD120" s="432">
        <f>'TB-11'!H1259</f>
        <v>0</v>
      </c>
      <c r="CE120" s="412">
        <f t="shared" si="169"/>
        <v>0</v>
      </c>
      <c r="CF120" s="432">
        <f>'TB-11'!I1259</f>
        <v>0</v>
      </c>
      <c r="CG120" s="432">
        <f>'TB-11'!J1259</f>
        <v>0</v>
      </c>
      <c r="CH120" s="412">
        <f t="shared" si="170"/>
        <v>0</v>
      </c>
      <c r="CI120" s="432">
        <f>'TB-11'!K1259</f>
        <v>0</v>
      </c>
      <c r="CJ120" s="432">
        <f>'TB-11'!L1259</f>
        <v>0</v>
      </c>
      <c r="CK120" s="410">
        <f t="shared" si="171"/>
        <v>0</v>
      </c>
      <c r="CL120" s="432">
        <f>'TB-11'!M1259</f>
        <v>0</v>
      </c>
      <c r="CM120" s="432">
        <f>'TB-11'!N1259</f>
        <v>0</v>
      </c>
      <c r="CN120" s="410">
        <f t="shared" si="172"/>
        <v>0</v>
      </c>
      <c r="CO120" s="432">
        <f>'TB-11'!O1259</f>
        <v>0</v>
      </c>
      <c r="CP120" s="432">
        <f>'TB-11'!P1259</f>
        <v>0</v>
      </c>
      <c r="CQ120" s="410">
        <f t="shared" si="173"/>
        <v>0</v>
      </c>
      <c r="CR120" s="432">
        <f>'TB-11'!Q1259</f>
        <v>0</v>
      </c>
      <c r="CS120" s="432">
        <f>'TB-11'!R1259</f>
        <v>0</v>
      </c>
      <c r="CT120" s="410">
        <f t="shared" si="174"/>
        <v>0</v>
      </c>
      <c r="CU120" s="432">
        <f>'TB-11'!S1259</f>
        <v>0</v>
      </c>
      <c r="CV120" s="432">
        <f>'TB-11'!T1259</f>
        <v>0</v>
      </c>
      <c r="CW120" s="410">
        <f t="shared" si="191"/>
        <v>0</v>
      </c>
      <c r="CX120" s="428">
        <f t="shared" si="192"/>
        <v>0</v>
      </c>
      <c r="CY120" s="428">
        <f t="shared" si="193"/>
        <v>0</v>
      </c>
      <c r="CZ120" s="428">
        <f t="shared" si="194"/>
        <v>0</v>
      </c>
      <c r="DA120" s="429" t="e">
        <f>'TB-11'!D1260</f>
        <v>#N/A</v>
      </c>
      <c r="DB120" s="432">
        <f>'TB-11'!G1260</f>
        <v>0</v>
      </c>
      <c r="DC120" s="432">
        <f>'TB-11'!H1260</f>
        <v>0</v>
      </c>
      <c r="DD120" s="412">
        <f t="shared" si="175"/>
        <v>0</v>
      </c>
      <c r="DE120" s="432">
        <f>'TB-11'!I1260</f>
        <v>0</v>
      </c>
      <c r="DF120" s="432">
        <f>'TB-11'!J1260</f>
        <v>0</v>
      </c>
      <c r="DG120" s="412">
        <f t="shared" si="176"/>
        <v>0</v>
      </c>
      <c r="DH120" s="432">
        <f>'TB-11'!K1260</f>
        <v>0</v>
      </c>
      <c r="DI120" s="432">
        <f>'TB-11'!L1260</f>
        <v>0</v>
      </c>
      <c r="DJ120" s="410">
        <f t="shared" si="177"/>
        <v>0</v>
      </c>
      <c r="DK120" s="432">
        <f>'TB-11'!M1260</f>
        <v>0</v>
      </c>
      <c r="DL120" s="432">
        <f>'TB-11'!N1260</f>
        <v>0</v>
      </c>
      <c r="DM120" s="410">
        <f t="shared" si="178"/>
        <v>0</v>
      </c>
      <c r="DN120" s="432">
        <f>'TB-11'!O1260</f>
        <v>0</v>
      </c>
      <c r="DO120" s="432">
        <f>'TB-11'!P1260</f>
        <v>0</v>
      </c>
      <c r="DP120" s="410">
        <f t="shared" si="179"/>
        <v>0</v>
      </c>
      <c r="DQ120" s="432">
        <f>'TB-11'!Q1260</f>
        <v>0</v>
      </c>
      <c r="DR120" s="432">
        <f>'TB-11'!R1260</f>
        <v>0</v>
      </c>
      <c r="DS120" s="410">
        <f t="shared" si="180"/>
        <v>0</v>
      </c>
      <c r="DT120" s="432">
        <f>'TB-11'!S1260</f>
        <v>0</v>
      </c>
      <c r="DU120" s="432">
        <f>'TB-11'!T1260</f>
        <v>0</v>
      </c>
      <c r="DV120" s="410">
        <f t="shared" si="195"/>
        <v>0</v>
      </c>
      <c r="DW120" s="428">
        <f t="shared" si="196"/>
        <v>0</v>
      </c>
      <c r="DX120" s="428">
        <f t="shared" si="197"/>
        <v>0</v>
      </c>
      <c r="DY120" s="428">
        <f t="shared" si="198"/>
        <v>0</v>
      </c>
      <c r="DZ120" s="427" t="e">
        <f>+'TB-11'!D1275</f>
        <v>#N/A</v>
      </c>
      <c r="EA120" s="409">
        <f>+'TB-11'!G1275</f>
        <v>0</v>
      </c>
      <c r="EB120" s="409">
        <f>+'TB-11'!H1275</f>
        <v>0</v>
      </c>
      <c r="EC120" s="409">
        <f>+'TB-11'!I1275</f>
        <v>0</v>
      </c>
      <c r="ED120" s="409">
        <f>+'TB-11'!J1275</f>
        <v>0</v>
      </c>
      <c r="EE120" s="428">
        <f t="shared" si="199"/>
        <v>0</v>
      </c>
      <c r="EF120" s="428">
        <f t="shared" si="200"/>
        <v>0</v>
      </c>
      <c r="EG120" s="219">
        <f t="shared" si="201"/>
        <v>0</v>
      </c>
      <c r="EH120" s="427" t="e">
        <f>+'TB-11'!D1276</f>
        <v>#N/A</v>
      </c>
      <c r="EI120" s="409">
        <f>+'TB-11'!G1276</f>
        <v>0</v>
      </c>
      <c r="EJ120" s="409">
        <f>+'TB-11'!H1276</f>
        <v>0</v>
      </c>
      <c r="EK120" s="409">
        <f>+'TB-11'!I1276</f>
        <v>0</v>
      </c>
      <c r="EL120" s="409">
        <f>+'TB-11'!J1276</f>
        <v>0</v>
      </c>
      <c r="EM120" s="428">
        <f t="shared" si="202"/>
        <v>0</v>
      </c>
      <c r="EN120" s="428">
        <f t="shared" si="203"/>
        <v>0</v>
      </c>
      <c r="EO120" s="219">
        <f t="shared" si="204"/>
        <v>0</v>
      </c>
      <c r="EP120" s="427" t="e">
        <f>+'TB-11'!D1277</f>
        <v>#N/A</v>
      </c>
      <c r="EQ120" s="409">
        <f>+'TB-11'!G1277</f>
        <v>0</v>
      </c>
      <c r="ER120" s="409">
        <f>+'TB-11'!H1277</f>
        <v>0</v>
      </c>
      <c r="ES120" s="409">
        <f>+'TB-11'!I1277</f>
        <v>0</v>
      </c>
      <c r="ET120" s="409">
        <f>+'TB-11'!J1277</f>
        <v>0</v>
      </c>
      <c r="EU120" s="428">
        <f t="shared" si="205"/>
        <v>0</v>
      </c>
      <c r="EV120" s="428">
        <f t="shared" si="206"/>
        <v>0</v>
      </c>
      <c r="EW120" s="219">
        <f t="shared" si="207"/>
        <v>0</v>
      </c>
      <c r="EX120" s="427" t="e">
        <f>+'TB-11'!D1278</f>
        <v>#N/A</v>
      </c>
      <c r="EY120" s="409">
        <f>+'TB-11'!G1278</f>
        <v>0</v>
      </c>
      <c r="EZ120" s="409">
        <f>+'TB-11'!H1278</f>
        <v>0</v>
      </c>
      <c r="FA120" s="409">
        <f>+'TB-11'!I1278</f>
        <v>0</v>
      </c>
      <c r="FB120" s="409">
        <f>+'TB-11'!J1278</f>
        <v>0</v>
      </c>
      <c r="FC120" s="428">
        <f t="shared" si="208"/>
        <v>0</v>
      </c>
      <c r="FD120" s="428">
        <f t="shared" si="209"/>
        <v>0</v>
      </c>
      <c r="FE120" s="219">
        <f t="shared" si="210"/>
        <v>0</v>
      </c>
      <c r="FF120" s="427" t="e">
        <f>'TB-11'!D1282</f>
        <v>#N/A</v>
      </c>
      <c r="FG120" s="546">
        <f>'TB-11'!G1282</f>
        <v>0</v>
      </c>
      <c r="FH120" s="546">
        <f>'TB-11'!H1282</f>
        <v>0</v>
      </c>
      <c r="FI120" s="546">
        <f>'TB-11'!I1282</f>
        <v>0</v>
      </c>
      <c r="FJ120" s="546">
        <f>'TB-11'!J1282</f>
        <v>0</v>
      </c>
      <c r="FK120" s="428">
        <f t="shared" si="211"/>
        <v>0</v>
      </c>
      <c r="FL120" s="428">
        <f t="shared" si="212"/>
        <v>0</v>
      </c>
      <c r="FM120" s="219">
        <f t="shared" si="213"/>
        <v>0</v>
      </c>
      <c r="FN120" s="427" t="e">
        <f>'TB-11'!D1283</f>
        <v>#N/A</v>
      </c>
      <c r="FO120" s="546">
        <f>'TB-11'!G1283</f>
        <v>0</v>
      </c>
      <c r="FP120" s="546">
        <f>'TB-11'!H1283</f>
        <v>0</v>
      </c>
      <c r="FQ120" s="546">
        <f>'TB-11'!I1283</f>
        <v>0</v>
      </c>
      <c r="FR120" s="546">
        <f>'TB-11'!J1283</f>
        <v>0</v>
      </c>
      <c r="FS120" s="428">
        <f t="shared" si="214"/>
        <v>0</v>
      </c>
      <c r="FT120" s="428">
        <f t="shared" si="215"/>
        <v>0</v>
      </c>
      <c r="FU120" s="219">
        <f t="shared" si="216"/>
        <v>0</v>
      </c>
      <c r="FV120" s="427" t="e">
        <f>'TB-11'!D1284</f>
        <v>#N/A</v>
      </c>
      <c r="FW120" s="546">
        <f>'TB-11'!G1284</f>
        <v>0</v>
      </c>
      <c r="FX120" s="546">
        <f>'TB-11'!H1284</f>
        <v>0</v>
      </c>
      <c r="FY120" s="546">
        <f>'TB-11'!I1284</f>
        <v>0</v>
      </c>
      <c r="FZ120" s="546">
        <f>'TB-11'!J1284</f>
        <v>0</v>
      </c>
      <c r="GA120" s="428">
        <f t="shared" si="217"/>
        <v>0</v>
      </c>
      <c r="GB120" s="428">
        <f t="shared" si="218"/>
        <v>0</v>
      </c>
      <c r="GC120" s="219">
        <f t="shared" si="219"/>
        <v>0</v>
      </c>
      <c r="GD120" s="427" t="e">
        <f>'TB-11'!D1285</f>
        <v>#N/A</v>
      </c>
      <c r="GE120" s="546">
        <f>'TB-11'!G1285</f>
        <v>0</v>
      </c>
      <c r="GF120" s="546">
        <f>'TB-11'!H1285</f>
        <v>0</v>
      </c>
      <c r="GG120" s="546">
        <f>'TB-11'!I1285</f>
        <v>0</v>
      </c>
      <c r="GH120" s="546">
        <f>'TB-11'!J1285</f>
        <v>0</v>
      </c>
      <c r="GI120" s="428">
        <f t="shared" si="220"/>
        <v>0</v>
      </c>
      <c r="GJ120" s="428">
        <f t="shared" si="221"/>
        <v>0</v>
      </c>
      <c r="GK120" s="219">
        <f t="shared" si="222"/>
        <v>0</v>
      </c>
      <c r="GL120" s="432">
        <f>'TB-11'!B1290</f>
        <v>0</v>
      </c>
      <c r="GM120" s="432">
        <f>'TB-11'!C1290</f>
        <v>0</v>
      </c>
      <c r="GN120" s="432">
        <f>'TB-11'!D1290</f>
        <v>0</v>
      </c>
      <c r="GO120" s="432">
        <f>'TB-11'!E1290</f>
        <v>0</v>
      </c>
      <c r="GP120" s="432">
        <f>'TB-11'!F1290</f>
        <v>0</v>
      </c>
      <c r="GQ120" s="432">
        <f>'TB-11'!G1290</f>
        <v>0</v>
      </c>
      <c r="GR120" s="432">
        <f>'TB-11'!B1266</f>
        <v>0</v>
      </c>
      <c r="GS120" s="432">
        <f>'TB-11'!D1266</f>
        <v>0</v>
      </c>
      <c r="GT120" s="432" t="e">
        <f>'TB-11'!G1266</f>
        <v>#N/A</v>
      </c>
      <c r="GU120" s="432" t="e">
        <f>'TB-11'!I1266</f>
        <v>#N/A</v>
      </c>
      <c r="GV120" s="432">
        <f>'TB-11'!K1266</f>
        <v>0</v>
      </c>
      <c r="GW120" s="432">
        <f>'TB-11'!M1266</f>
        <v>0</v>
      </c>
      <c r="GX120" s="432" t="e">
        <f>'TB-11'!P1266</f>
        <v>#N/A</v>
      </c>
      <c r="GY120" s="432" t="e">
        <f>'TB-11'!R1266</f>
        <v>#N/A</v>
      </c>
      <c r="GZ120" s="432">
        <f>'TB-11'!T1266</f>
        <v>0</v>
      </c>
      <c r="HA120" s="432">
        <f>'TB-11'!V1266</f>
        <v>0</v>
      </c>
      <c r="HB120" s="547" t="e">
        <f>'TB-11'!M1233</f>
        <v>#N/A</v>
      </c>
      <c r="HC120" s="241"/>
    </row>
    <row r="121" spans="1:256" s="194" customFormat="1" x14ac:dyDescent="0.25">
      <c r="A121" s="194">
        <v>20</v>
      </c>
      <c r="B121" s="166">
        <f>+Menu!$D$6</f>
        <v>0</v>
      </c>
      <c r="C121" s="214" t="str">
        <f>+Menu!$B28</f>
        <v/>
      </c>
      <c r="D121" s="215"/>
      <c r="E121" s="427" t="e">
        <f>'TB-11'!D1324</f>
        <v>#N/A</v>
      </c>
      <c r="F121" s="431">
        <f>'TB-11'!G1324</f>
        <v>0</v>
      </c>
      <c r="G121" s="431">
        <f>'TB-11'!H1324</f>
        <v>0</v>
      </c>
      <c r="H121" s="412">
        <f t="shared" si="223"/>
        <v>0</v>
      </c>
      <c r="I121" s="431">
        <f>'TB-11'!I1324</f>
        <v>0</v>
      </c>
      <c r="J121" s="431">
        <f>'TB-11'!J1324</f>
        <v>0</v>
      </c>
      <c r="K121" s="412">
        <f t="shared" si="224"/>
        <v>0</v>
      </c>
      <c r="L121" s="431">
        <f>'TB-11'!K1324</f>
        <v>0</v>
      </c>
      <c r="M121" s="431">
        <f>'TB-11'!L1324</f>
        <v>0</v>
      </c>
      <c r="N121" s="410">
        <f t="shared" si="151"/>
        <v>0</v>
      </c>
      <c r="O121" s="431">
        <f>'TB-11'!M1324</f>
        <v>0</v>
      </c>
      <c r="P121" s="431">
        <f>'TB-11'!N1324</f>
        <v>0</v>
      </c>
      <c r="Q121" s="410">
        <f t="shared" si="152"/>
        <v>0</v>
      </c>
      <c r="R121" s="431">
        <f>'TB-11'!O1324</f>
        <v>0</v>
      </c>
      <c r="S121" s="431">
        <f>'TB-11'!P1324</f>
        <v>0</v>
      </c>
      <c r="T121" s="410">
        <f t="shared" si="153"/>
        <v>0</v>
      </c>
      <c r="U121" s="431">
        <f>'TB-11'!Q1324</f>
        <v>0</v>
      </c>
      <c r="V121" s="431">
        <f>'TB-11'!R1324</f>
        <v>0</v>
      </c>
      <c r="W121" s="410">
        <f t="shared" si="154"/>
        <v>0</v>
      </c>
      <c r="X121" s="431">
        <f>'TB-11'!S1324</f>
        <v>0</v>
      </c>
      <c r="Y121" s="431">
        <f>'TB-11'!T1324</f>
        <v>0</v>
      </c>
      <c r="Z121" s="410">
        <f t="shared" si="155"/>
        <v>0</v>
      </c>
      <c r="AA121" s="428">
        <f t="shared" si="181"/>
        <v>0</v>
      </c>
      <c r="AB121" s="428">
        <f t="shared" si="182"/>
        <v>0</v>
      </c>
      <c r="AC121" s="219">
        <f t="shared" si="183"/>
        <v>0</v>
      </c>
      <c r="AD121" s="429" t="e">
        <f>'TB-11'!D1325</f>
        <v>#N/A</v>
      </c>
      <c r="AE121" s="432">
        <f>'TB-11'!G1325</f>
        <v>0</v>
      </c>
      <c r="AF121" s="432">
        <f>'TB-11'!H1325</f>
        <v>0</v>
      </c>
      <c r="AG121" s="412">
        <f t="shared" si="156"/>
        <v>0</v>
      </c>
      <c r="AH121" s="432">
        <f>'TB-11'!I1325</f>
        <v>0</v>
      </c>
      <c r="AI121" s="432">
        <f>'TB-11'!J1325</f>
        <v>0</v>
      </c>
      <c r="AJ121" s="412">
        <f t="shared" si="157"/>
        <v>0</v>
      </c>
      <c r="AK121" s="432">
        <f>'TB-11'!K1325</f>
        <v>0</v>
      </c>
      <c r="AL121" s="432">
        <f>'TB-11'!L1325</f>
        <v>0</v>
      </c>
      <c r="AM121" s="410">
        <f t="shared" si="158"/>
        <v>0</v>
      </c>
      <c r="AN121" s="432">
        <f>'TB-11'!M1325</f>
        <v>0</v>
      </c>
      <c r="AO121" s="432">
        <f>'TB-11'!N1325</f>
        <v>0</v>
      </c>
      <c r="AP121" s="410">
        <f t="shared" si="159"/>
        <v>0</v>
      </c>
      <c r="AQ121" s="432">
        <f>'TB-11'!O1325</f>
        <v>0</v>
      </c>
      <c r="AR121" s="432">
        <f>'TB-11'!P1325</f>
        <v>0</v>
      </c>
      <c r="AS121" s="410">
        <f t="shared" si="160"/>
        <v>0</v>
      </c>
      <c r="AT121" s="432">
        <f>'TB-11'!Q1325</f>
        <v>0</v>
      </c>
      <c r="AU121" s="432">
        <f>'TB-11'!R1325</f>
        <v>0</v>
      </c>
      <c r="AV121" s="410">
        <f t="shared" si="161"/>
        <v>0</v>
      </c>
      <c r="AW121" s="432">
        <f>'TB-11'!S1325</f>
        <v>0</v>
      </c>
      <c r="AX121" s="432">
        <f>'TB-11'!T1325</f>
        <v>0</v>
      </c>
      <c r="AY121" s="410">
        <f t="shared" si="162"/>
        <v>0</v>
      </c>
      <c r="AZ121" s="428">
        <f t="shared" si="184"/>
        <v>0</v>
      </c>
      <c r="BA121" s="428">
        <f t="shared" si="185"/>
        <v>0</v>
      </c>
      <c r="BB121" s="428">
        <f t="shared" si="186"/>
        <v>0</v>
      </c>
      <c r="BC121" s="429" t="e">
        <f>'TB-11'!D1326</f>
        <v>#N/A</v>
      </c>
      <c r="BD121" s="432">
        <f>'TB-11'!G1326</f>
        <v>0</v>
      </c>
      <c r="BE121" s="432">
        <f>'TB-11'!H1326</f>
        <v>0</v>
      </c>
      <c r="BF121" s="412">
        <f t="shared" si="163"/>
        <v>0</v>
      </c>
      <c r="BG121" s="432">
        <f>'TB-11'!I1326</f>
        <v>0</v>
      </c>
      <c r="BH121" s="432">
        <f>'TB-11'!J1326</f>
        <v>0</v>
      </c>
      <c r="BI121" s="412">
        <f t="shared" si="164"/>
        <v>0</v>
      </c>
      <c r="BJ121" s="432">
        <f>'TB-11'!K1326</f>
        <v>0</v>
      </c>
      <c r="BK121" s="432">
        <f>'TB-11'!L1326</f>
        <v>0</v>
      </c>
      <c r="BL121" s="410">
        <f t="shared" si="165"/>
        <v>0</v>
      </c>
      <c r="BM121" s="432">
        <f>'TB-11'!M1326</f>
        <v>0</v>
      </c>
      <c r="BN121" s="432">
        <f>'TB-11'!N1326</f>
        <v>0</v>
      </c>
      <c r="BO121" s="410">
        <f t="shared" si="166"/>
        <v>0</v>
      </c>
      <c r="BP121" s="432">
        <f>'TB-11'!O1326</f>
        <v>0</v>
      </c>
      <c r="BQ121" s="432">
        <f>'TB-11'!P1326</f>
        <v>0</v>
      </c>
      <c r="BR121" s="410">
        <f t="shared" si="167"/>
        <v>0</v>
      </c>
      <c r="BS121" s="432">
        <f>'TB-11'!Q1326</f>
        <v>0</v>
      </c>
      <c r="BT121" s="432">
        <f>'TB-11'!R1326</f>
        <v>0</v>
      </c>
      <c r="BU121" s="410">
        <f t="shared" si="168"/>
        <v>0</v>
      </c>
      <c r="BV121" s="432">
        <f>'TB-11'!S1326</f>
        <v>0</v>
      </c>
      <c r="BW121" s="432">
        <f>'TB-11'!T1326</f>
        <v>0</v>
      </c>
      <c r="BX121" s="410">
        <f t="shared" si="187"/>
        <v>0</v>
      </c>
      <c r="BY121" s="428">
        <f t="shared" si="188"/>
        <v>0</v>
      </c>
      <c r="BZ121" s="428">
        <f t="shared" si="189"/>
        <v>0</v>
      </c>
      <c r="CA121" s="428">
        <f t="shared" si="190"/>
        <v>0</v>
      </c>
      <c r="CB121" s="429" t="e">
        <f>'TB-11'!D1327</f>
        <v>#N/A</v>
      </c>
      <c r="CC121" s="432">
        <f>'TB-11'!G1327</f>
        <v>0</v>
      </c>
      <c r="CD121" s="432">
        <f>'TB-11'!H1327</f>
        <v>0</v>
      </c>
      <c r="CE121" s="412">
        <f t="shared" si="169"/>
        <v>0</v>
      </c>
      <c r="CF121" s="432">
        <f>'TB-11'!I1327</f>
        <v>0</v>
      </c>
      <c r="CG121" s="432">
        <f>'TB-11'!J1327</f>
        <v>0</v>
      </c>
      <c r="CH121" s="412">
        <f t="shared" si="170"/>
        <v>0</v>
      </c>
      <c r="CI121" s="432">
        <f>'TB-11'!K1327</f>
        <v>0</v>
      </c>
      <c r="CJ121" s="432">
        <f>'TB-11'!L1327</f>
        <v>0</v>
      </c>
      <c r="CK121" s="410">
        <f t="shared" si="171"/>
        <v>0</v>
      </c>
      <c r="CL121" s="432">
        <f>'TB-11'!M1327</f>
        <v>0</v>
      </c>
      <c r="CM121" s="432">
        <f>'TB-11'!N1327</f>
        <v>0</v>
      </c>
      <c r="CN121" s="410">
        <f t="shared" si="172"/>
        <v>0</v>
      </c>
      <c r="CO121" s="432">
        <f>'TB-11'!O1327</f>
        <v>0</v>
      </c>
      <c r="CP121" s="432">
        <f>'TB-11'!P1327</f>
        <v>0</v>
      </c>
      <c r="CQ121" s="410">
        <f t="shared" si="173"/>
        <v>0</v>
      </c>
      <c r="CR121" s="432">
        <f>'TB-11'!Q1327</f>
        <v>0</v>
      </c>
      <c r="CS121" s="432">
        <f>'TB-11'!R1327</f>
        <v>0</v>
      </c>
      <c r="CT121" s="410">
        <f t="shared" si="174"/>
        <v>0</v>
      </c>
      <c r="CU121" s="432">
        <f>'TB-11'!S1327</f>
        <v>0</v>
      </c>
      <c r="CV121" s="432">
        <f>'TB-11'!T1327</f>
        <v>0</v>
      </c>
      <c r="CW121" s="410">
        <f t="shared" si="191"/>
        <v>0</v>
      </c>
      <c r="CX121" s="428">
        <f t="shared" si="192"/>
        <v>0</v>
      </c>
      <c r="CY121" s="428">
        <f t="shared" si="193"/>
        <v>0</v>
      </c>
      <c r="CZ121" s="428">
        <f t="shared" si="194"/>
        <v>0</v>
      </c>
      <c r="DA121" s="429" t="e">
        <f>'TB-11'!D1328</f>
        <v>#N/A</v>
      </c>
      <c r="DB121" s="432">
        <f>'TB-11'!G1328</f>
        <v>0</v>
      </c>
      <c r="DC121" s="432">
        <f>'TB-11'!H1328</f>
        <v>0</v>
      </c>
      <c r="DD121" s="412">
        <f t="shared" si="175"/>
        <v>0</v>
      </c>
      <c r="DE121" s="432">
        <f>'TB-11'!I1328</f>
        <v>0</v>
      </c>
      <c r="DF121" s="432">
        <f>'TB-11'!J1328</f>
        <v>0</v>
      </c>
      <c r="DG121" s="412">
        <f t="shared" si="176"/>
        <v>0</v>
      </c>
      <c r="DH121" s="432">
        <f>'TB-11'!K1328</f>
        <v>0</v>
      </c>
      <c r="DI121" s="432">
        <f>'TB-11'!L1328</f>
        <v>0</v>
      </c>
      <c r="DJ121" s="410">
        <f t="shared" si="177"/>
        <v>0</v>
      </c>
      <c r="DK121" s="432">
        <f>'TB-11'!M1328</f>
        <v>0</v>
      </c>
      <c r="DL121" s="432">
        <f>'TB-11'!N1328</f>
        <v>0</v>
      </c>
      <c r="DM121" s="410">
        <f t="shared" si="178"/>
        <v>0</v>
      </c>
      <c r="DN121" s="432">
        <f>'TB-11'!O1328</f>
        <v>0</v>
      </c>
      <c r="DO121" s="432">
        <f>'TB-11'!P1328</f>
        <v>0</v>
      </c>
      <c r="DP121" s="410">
        <f t="shared" si="179"/>
        <v>0</v>
      </c>
      <c r="DQ121" s="432">
        <f>'TB-11'!Q1328</f>
        <v>0</v>
      </c>
      <c r="DR121" s="432">
        <f>'TB-11'!R1328</f>
        <v>0</v>
      </c>
      <c r="DS121" s="410">
        <f t="shared" si="180"/>
        <v>0</v>
      </c>
      <c r="DT121" s="432">
        <f>'TB-11'!S1328</f>
        <v>0</v>
      </c>
      <c r="DU121" s="432">
        <f>'TB-11'!T1328</f>
        <v>0</v>
      </c>
      <c r="DV121" s="410">
        <f t="shared" si="195"/>
        <v>0</v>
      </c>
      <c r="DW121" s="428">
        <f t="shared" si="196"/>
        <v>0</v>
      </c>
      <c r="DX121" s="428">
        <f t="shared" si="197"/>
        <v>0</v>
      </c>
      <c r="DY121" s="428">
        <f t="shared" si="198"/>
        <v>0</v>
      </c>
      <c r="DZ121" s="427" t="e">
        <f>+'TB-11'!D1343</f>
        <v>#N/A</v>
      </c>
      <c r="EA121" s="409">
        <f>+'TB-11'!G1343</f>
        <v>0</v>
      </c>
      <c r="EB121" s="409">
        <f>+'TB-11'!H1343</f>
        <v>0</v>
      </c>
      <c r="EC121" s="409">
        <f>+'TB-11'!I1343</f>
        <v>0</v>
      </c>
      <c r="ED121" s="409">
        <f>+'TB-11'!J1343</f>
        <v>0</v>
      </c>
      <c r="EE121" s="428">
        <f t="shared" si="199"/>
        <v>0</v>
      </c>
      <c r="EF121" s="428">
        <f t="shared" si="200"/>
        <v>0</v>
      </c>
      <c r="EG121" s="219">
        <f t="shared" si="201"/>
        <v>0</v>
      </c>
      <c r="EH121" s="427" t="e">
        <f>+'TB-11'!D1344</f>
        <v>#N/A</v>
      </c>
      <c r="EI121" s="409">
        <f>+'TB-11'!G1344</f>
        <v>0</v>
      </c>
      <c r="EJ121" s="409">
        <f>+'TB-11'!H1344</f>
        <v>0</v>
      </c>
      <c r="EK121" s="409">
        <f>+'TB-11'!I1344</f>
        <v>0</v>
      </c>
      <c r="EL121" s="409">
        <f>+'TB-11'!J1344</f>
        <v>0</v>
      </c>
      <c r="EM121" s="428">
        <f t="shared" si="202"/>
        <v>0</v>
      </c>
      <c r="EN121" s="428">
        <f t="shared" si="203"/>
        <v>0</v>
      </c>
      <c r="EO121" s="219">
        <f t="shared" si="204"/>
        <v>0</v>
      </c>
      <c r="EP121" s="427" t="e">
        <f>+'TB-11'!D1345</f>
        <v>#N/A</v>
      </c>
      <c r="EQ121" s="409">
        <f>+'TB-11'!G1345</f>
        <v>0</v>
      </c>
      <c r="ER121" s="409">
        <f>+'TB-11'!H1345</f>
        <v>0</v>
      </c>
      <c r="ES121" s="409">
        <f>+'TB-11'!I1345</f>
        <v>0</v>
      </c>
      <c r="ET121" s="409">
        <f>+'TB-11'!J1345</f>
        <v>0</v>
      </c>
      <c r="EU121" s="428">
        <f t="shared" si="205"/>
        <v>0</v>
      </c>
      <c r="EV121" s="428">
        <f t="shared" si="206"/>
        <v>0</v>
      </c>
      <c r="EW121" s="219">
        <f t="shared" si="207"/>
        <v>0</v>
      </c>
      <c r="EX121" s="427" t="e">
        <f>+'TB-11'!D1346</f>
        <v>#N/A</v>
      </c>
      <c r="EY121" s="409">
        <f>+'TB-11'!G1346</f>
        <v>0</v>
      </c>
      <c r="EZ121" s="409">
        <f>+'TB-11'!H1346</f>
        <v>0</v>
      </c>
      <c r="FA121" s="409">
        <f>+'TB-11'!I1346</f>
        <v>0</v>
      </c>
      <c r="FB121" s="409">
        <f>+'TB-11'!J1346</f>
        <v>0</v>
      </c>
      <c r="FC121" s="428">
        <f t="shared" si="208"/>
        <v>0</v>
      </c>
      <c r="FD121" s="428">
        <f t="shared" si="209"/>
        <v>0</v>
      </c>
      <c r="FE121" s="219">
        <f t="shared" si="210"/>
        <v>0</v>
      </c>
      <c r="FF121" s="427" t="e">
        <f>'TB-11'!D1350</f>
        <v>#N/A</v>
      </c>
      <c r="FG121" s="546">
        <f>'TB-11'!G1350</f>
        <v>0</v>
      </c>
      <c r="FH121" s="546">
        <f>'TB-11'!H1350</f>
        <v>0</v>
      </c>
      <c r="FI121" s="546">
        <f>'TB-11'!I1350</f>
        <v>0</v>
      </c>
      <c r="FJ121" s="546">
        <f>'TB-11'!J1350</f>
        <v>0</v>
      </c>
      <c r="FK121" s="428">
        <f t="shared" si="211"/>
        <v>0</v>
      </c>
      <c r="FL121" s="428">
        <f t="shared" si="212"/>
        <v>0</v>
      </c>
      <c r="FM121" s="219">
        <f t="shared" si="213"/>
        <v>0</v>
      </c>
      <c r="FN121" s="427" t="e">
        <f>'TB-11'!D1351</f>
        <v>#N/A</v>
      </c>
      <c r="FO121" s="546">
        <f>'TB-11'!G1351</f>
        <v>0</v>
      </c>
      <c r="FP121" s="546">
        <f>'TB-11'!H1351</f>
        <v>0</v>
      </c>
      <c r="FQ121" s="546">
        <f>'TB-11'!I1351</f>
        <v>0</v>
      </c>
      <c r="FR121" s="546">
        <f>'TB-11'!J1351</f>
        <v>0</v>
      </c>
      <c r="FS121" s="428">
        <f t="shared" si="214"/>
        <v>0</v>
      </c>
      <c r="FT121" s="428">
        <f t="shared" si="215"/>
        <v>0</v>
      </c>
      <c r="FU121" s="219">
        <f t="shared" si="216"/>
        <v>0</v>
      </c>
      <c r="FV121" s="427" t="e">
        <f>'TB-11'!D1352</f>
        <v>#N/A</v>
      </c>
      <c r="FW121" s="546">
        <f>'TB-11'!G1352</f>
        <v>0</v>
      </c>
      <c r="FX121" s="546">
        <f>'TB-11'!H1352</f>
        <v>0</v>
      </c>
      <c r="FY121" s="546">
        <f>'TB-11'!I1352</f>
        <v>0</v>
      </c>
      <c r="FZ121" s="546">
        <f>'TB-11'!J1352</f>
        <v>0</v>
      </c>
      <c r="GA121" s="428">
        <f t="shared" si="217"/>
        <v>0</v>
      </c>
      <c r="GB121" s="428">
        <f t="shared" si="218"/>
        <v>0</v>
      </c>
      <c r="GC121" s="219">
        <f t="shared" si="219"/>
        <v>0</v>
      </c>
      <c r="GD121" s="427" t="e">
        <f>'TB-11'!D1353</f>
        <v>#N/A</v>
      </c>
      <c r="GE121" s="546">
        <f>'TB-11'!G1353</f>
        <v>0</v>
      </c>
      <c r="GF121" s="546">
        <f>'TB-11'!H1353</f>
        <v>0</v>
      </c>
      <c r="GG121" s="546">
        <f>'TB-11'!I1353</f>
        <v>0</v>
      </c>
      <c r="GH121" s="546">
        <f>'TB-11'!J1353</f>
        <v>0</v>
      </c>
      <c r="GI121" s="428">
        <f t="shared" si="220"/>
        <v>0</v>
      </c>
      <c r="GJ121" s="428">
        <f t="shared" si="221"/>
        <v>0</v>
      </c>
      <c r="GK121" s="219">
        <f t="shared" si="222"/>
        <v>0</v>
      </c>
      <c r="GL121" s="432">
        <f>'TB-11'!B1358</f>
        <v>0</v>
      </c>
      <c r="GM121" s="432">
        <f>'TB-11'!C1358</f>
        <v>0</v>
      </c>
      <c r="GN121" s="432">
        <f>'TB-11'!D1358</f>
        <v>0</v>
      </c>
      <c r="GO121" s="432">
        <f>'TB-11'!E1358</f>
        <v>0</v>
      </c>
      <c r="GP121" s="432">
        <f>'TB-11'!F1358</f>
        <v>0</v>
      </c>
      <c r="GQ121" s="432">
        <f>'TB-11'!G1358</f>
        <v>0</v>
      </c>
      <c r="GR121" s="432">
        <f>'TB-11'!B1334</f>
        <v>0</v>
      </c>
      <c r="GS121" s="432">
        <f>'TB-11'!D1334</f>
        <v>0</v>
      </c>
      <c r="GT121" s="432" t="e">
        <f>'TB-11'!G1334</f>
        <v>#N/A</v>
      </c>
      <c r="GU121" s="432" t="e">
        <f>'TB-11'!I1334</f>
        <v>#N/A</v>
      </c>
      <c r="GV121" s="432">
        <f>'TB-11'!K1334</f>
        <v>0</v>
      </c>
      <c r="GW121" s="432">
        <f>'TB-11'!M1334</f>
        <v>0</v>
      </c>
      <c r="GX121" s="432" t="e">
        <f>'TB-11'!P1334</f>
        <v>#N/A</v>
      </c>
      <c r="GY121" s="432" t="e">
        <f>'TB-11'!R1334</f>
        <v>#N/A</v>
      </c>
      <c r="GZ121" s="432">
        <f>'TB-11'!T1334</f>
        <v>0</v>
      </c>
      <c r="HA121" s="432">
        <f>'TB-11'!V1334</f>
        <v>0</v>
      </c>
      <c r="HB121" s="547" t="e">
        <f>'TB-11'!M1301</f>
        <v>#N/A</v>
      </c>
      <c r="HC121" s="241"/>
    </row>
    <row r="122" spans="1:256" s="194" customFormat="1" x14ac:dyDescent="0.25">
      <c r="A122" s="194">
        <v>21</v>
      </c>
      <c r="B122" s="166">
        <f>+Menu!$D$6</f>
        <v>0</v>
      </c>
      <c r="C122" s="214" t="str">
        <f>+Menu!$B29</f>
        <v/>
      </c>
      <c r="D122" s="215"/>
      <c r="E122" s="427" t="e">
        <f>'TB-11'!D1392</f>
        <v>#N/A</v>
      </c>
      <c r="F122" s="431">
        <f>'TB-11'!G1392</f>
        <v>0</v>
      </c>
      <c r="G122" s="431">
        <f>'TB-11'!H1392</f>
        <v>0</v>
      </c>
      <c r="H122" s="412">
        <f t="shared" si="223"/>
        <v>0</v>
      </c>
      <c r="I122" s="431">
        <f>'TB-11'!I1392</f>
        <v>0</v>
      </c>
      <c r="J122" s="431">
        <f>'TB-11'!J1392</f>
        <v>0</v>
      </c>
      <c r="K122" s="412">
        <f t="shared" si="224"/>
        <v>0</v>
      </c>
      <c r="L122" s="431">
        <f>'TB-11'!K1392</f>
        <v>0</v>
      </c>
      <c r="M122" s="431">
        <f>'TB-11'!L1392</f>
        <v>0</v>
      </c>
      <c r="N122" s="410">
        <f t="shared" si="151"/>
        <v>0</v>
      </c>
      <c r="O122" s="431">
        <f>'TB-11'!M1392</f>
        <v>0</v>
      </c>
      <c r="P122" s="431">
        <f>'TB-11'!N1392</f>
        <v>0</v>
      </c>
      <c r="Q122" s="410">
        <f t="shared" si="152"/>
        <v>0</v>
      </c>
      <c r="R122" s="431">
        <f>'TB-11'!O1392</f>
        <v>0</v>
      </c>
      <c r="S122" s="431">
        <f>'TB-11'!P1392</f>
        <v>0</v>
      </c>
      <c r="T122" s="410">
        <f t="shared" si="153"/>
        <v>0</v>
      </c>
      <c r="U122" s="431">
        <f>'TB-11'!Q1392</f>
        <v>0</v>
      </c>
      <c r="V122" s="431">
        <f>'TB-11'!R1392</f>
        <v>0</v>
      </c>
      <c r="W122" s="410">
        <f t="shared" si="154"/>
        <v>0</v>
      </c>
      <c r="X122" s="431">
        <f>'TB-11'!S1392</f>
        <v>0</v>
      </c>
      <c r="Y122" s="431">
        <f>'TB-11'!T1392</f>
        <v>0</v>
      </c>
      <c r="Z122" s="410">
        <f t="shared" si="155"/>
        <v>0</v>
      </c>
      <c r="AA122" s="428">
        <f t="shared" si="181"/>
        <v>0</v>
      </c>
      <c r="AB122" s="428">
        <f t="shared" si="182"/>
        <v>0</v>
      </c>
      <c r="AC122" s="219">
        <f t="shared" si="183"/>
        <v>0</v>
      </c>
      <c r="AD122" s="429" t="e">
        <f>'TB-11'!D1393</f>
        <v>#N/A</v>
      </c>
      <c r="AE122" s="432">
        <f>'TB-11'!G1393</f>
        <v>0</v>
      </c>
      <c r="AF122" s="432">
        <f>'TB-11'!H1393</f>
        <v>0</v>
      </c>
      <c r="AG122" s="412">
        <f t="shared" si="156"/>
        <v>0</v>
      </c>
      <c r="AH122" s="432">
        <f>'TB-11'!I1393</f>
        <v>0</v>
      </c>
      <c r="AI122" s="432">
        <f>'TB-11'!J1393</f>
        <v>0</v>
      </c>
      <c r="AJ122" s="412">
        <f t="shared" si="157"/>
        <v>0</v>
      </c>
      <c r="AK122" s="432">
        <f>'TB-11'!K1393</f>
        <v>0</v>
      </c>
      <c r="AL122" s="432">
        <f>'TB-11'!L1393</f>
        <v>0</v>
      </c>
      <c r="AM122" s="410">
        <f t="shared" si="158"/>
        <v>0</v>
      </c>
      <c r="AN122" s="432">
        <f>'TB-11'!M1393</f>
        <v>0</v>
      </c>
      <c r="AO122" s="432">
        <f>'TB-11'!N1393</f>
        <v>0</v>
      </c>
      <c r="AP122" s="410">
        <f t="shared" si="159"/>
        <v>0</v>
      </c>
      <c r="AQ122" s="432">
        <f>'TB-11'!O1393</f>
        <v>0</v>
      </c>
      <c r="AR122" s="432">
        <f>'TB-11'!P1393</f>
        <v>0</v>
      </c>
      <c r="AS122" s="410">
        <f t="shared" si="160"/>
        <v>0</v>
      </c>
      <c r="AT122" s="432">
        <f>'TB-11'!Q1393</f>
        <v>0</v>
      </c>
      <c r="AU122" s="432">
        <f>'TB-11'!R1393</f>
        <v>0</v>
      </c>
      <c r="AV122" s="410">
        <f t="shared" si="161"/>
        <v>0</v>
      </c>
      <c r="AW122" s="432">
        <f>'TB-11'!S1393</f>
        <v>0</v>
      </c>
      <c r="AX122" s="432">
        <f>'TB-11'!T1393</f>
        <v>0</v>
      </c>
      <c r="AY122" s="410">
        <f t="shared" si="162"/>
        <v>0</v>
      </c>
      <c r="AZ122" s="428">
        <f t="shared" si="184"/>
        <v>0</v>
      </c>
      <c r="BA122" s="428">
        <f t="shared" si="185"/>
        <v>0</v>
      </c>
      <c r="BB122" s="428">
        <f t="shared" si="186"/>
        <v>0</v>
      </c>
      <c r="BC122" s="429" t="e">
        <f>'TB-11'!D1394</f>
        <v>#N/A</v>
      </c>
      <c r="BD122" s="432">
        <f>'TB-11'!G1394</f>
        <v>0</v>
      </c>
      <c r="BE122" s="432">
        <f>'TB-11'!H1394</f>
        <v>0</v>
      </c>
      <c r="BF122" s="412">
        <f t="shared" si="163"/>
        <v>0</v>
      </c>
      <c r="BG122" s="432">
        <f>'TB-11'!I1394</f>
        <v>0</v>
      </c>
      <c r="BH122" s="432">
        <f>'TB-11'!J1394</f>
        <v>0</v>
      </c>
      <c r="BI122" s="412">
        <f t="shared" si="164"/>
        <v>0</v>
      </c>
      <c r="BJ122" s="432">
        <f>'TB-11'!K1394</f>
        <v>0</v>
      </c>
      <c r="BK122" s="432">
        <f>'TB-11'!L1394</f>
        <v>0</v>
      </c>
      <c r="BL122" s="410">
        <f t="shared" si="165"/>
        <v>0</v>
      </c>
      <c r="BM122" s="432">
        <f>'TB-11'!M1394</f>
        <v>0</v>
      </c>
      <c r="BN122" s="432">
        <f>'TB-11'!N1394</f>
        <v>0</v>
      </c>
      <c r="BO122" s="410">
        <f t="shared" si="166"/>
        <v>0</v>
      </c>
      <c r="BP122" s="432">
        <f>'TB-11'!O1394</f>
        <v>0</v>
      </c>
      <c r="BQ122" s="432">
        <f>'TB-11'!P1394</f>
        <v>0</v>
      </c>
      <c r="BR122" s="410">
        <f t="shared" si="167"/>
        <v>0</v>
      </c>
      <c r="BS122" s="432">
        <f>'TB-11'!Q1394</f>
        <v>0</v>
      </c>
      <c r="BT122" s="432">
        <f>'TB-11'!R1394</f>
        <v>0</v>
      </c>
      <c r="BU122" s="410">
        <f t="shared" si="168"/>
        <v>0</v>
      </c>
      <c r="BV122" s="432">
        <f>'TB-11'!S1394</f>
        <v>0</v>
      </c>
      <c r="BW122" s="432">
        <f>'TB-11'!T1394</f>
        <v>0</v>
      </c>
      <c r="BX122" s="410">
        <f t="shared" si="187"/>
        <v>0</v>
      </c>
      <c r="BY122" s="428">
        <f t="shared" si="188"/>
        <v>0</v>
      </c>
      <c r="BZ122" s="428">
        <f t="shared" si="189"/>
        <v>0</v>
      </c>
      <c r="CA122" s="428">
        <f t="shared" si="190"/>
        <v>0</v>
      </c>
      <c r="CB122" s="429" t="e">
        <f>'TB-11'!D1395</f>
        <v>#N/A</v>
      </c>
      <c r="CC122" s="432">
        <f>'TB-11'!G1395</f>
        <v>0</v>
      </c>
      <c r="CD122" s="432">
        <f>'TB-11'!H1395</f>
        <v>0</v>
      </c>
      <c r="CE122" s="412">
        <f t="shared" si="169"/>
        <v>0</v>
      </c>
      <c r="CF122" s="432">
        <f>'TB-11'!I1395</f>
        <v>0</v>
      </c>
      <c r="CG122" s="432">
        <f>'TB-11'!J1395</f>
        <v>0</v>
      </c>
      <c r="CH122" s="412">
        <f t="shared" si="170"/>
        <v>0</v>
      </c>
      <c r="CI122" s="432">
        <f>'TB-11'!K1395</f>
        <v>0</v>
      </c>
      <c r="CJ122" s="432">
        <f>'TB-11'!L1395</f>
        <v>0</v>
      </c>
      <c r="CK122" s="410">
        <f t="shared" si="171"/>
        <v>0</v>
      </c>
      <c r="CL122" s="432">
        <f>'TB-11'!M1395</f>
        <v>0</v>
      </c>
      <c r="CM122" s="432">
        <f>'TB-11'!N1395</f>
        <v>0</v>
      </c>
      <c r="CN122" s="410">
        <f t="shared" si="172"/>
        <v>0</v>
      </c>
      <c r="CO122" s="432">
        <f>'TB-11'!O1395</f>
        <v>0</v>
      </c>
      <c r="CP122" s="432">
        <f>'TB-11'!P1395</f>
        <v>0</v>
      </c>
      <c r="CQ122" s="410">
        <f t="shared" si="173"/>
        <v>0</v>
      </c>
      <c r="CR122" s="432">
        <f>'TB-11'!Q1395</f>
        <v>0</v>
      </c>
      <c r="CS122" s="432">
        <f>'TB-11'!R1395</f>
        <v>0</v>
      </c>
      <c r="CT122" s="410">
        <f t="shared" si="174"/>
        <v>0</v>
      </c>
      <c r="CU122" s="432">
        <f>'TB-11'!S1395</f>
        <v>0</v>
      </c>
      <c r="CV122" s="432">
        <f>'TB-11'!T1395</f>
        <v>0</v>
      </c>
      <c r="CW122" s="410">
        <f t="shared" si="191"/>
        <v>0</v>
      </c>
      <c r="CX122" s="428">
        <f t="shared" si="192"/>
        <v>0</v>
      </c>
      <c r="CY122" s="428">
        <f t="shared" si="193"/>
        <v>0</v>
      </c>
      <c r="CZ122" s="428">
        <f t="shared" si="194"/>
        <v>0</v>
      </c>
      <c r="DA122" s="429" t="e">
        <f>'TB-11'!D1396</f>
        <v>#N/A</v>
      </c>
      <c r="DB122" s="432">
        <f>'TB-11'!G1396</f>
        <v>0</v>
      </c>
      <c r="DC122" s="432">
        <f>'TB-11'!H1396</f>
        <v>0</v>
      </c>
      <c r="DD122" s="412">
        <f t="shared" si="175"/>
        <v>0</v>
      </c>
      <c r="DE122" s="432">
        <f>'TB-11'!I1396</f>
        <v>0</v>
      </c>
      <c r="DF122" s="432">
        <f>'TB-11'!J1396</f>
        <v>0</v>
      </c>
      <c r="DG122" s="412">
        <f t="shared" si="176"/>
        <v>0</v>
      </c>
      <c r="DH122" s="432">
        <f>'TB-11'!K1396</f>
        <v>0</v>
      </c>
      <c r="DI122" s="432">
        <f>'TB-11'!L1396</f>
        <v>0</v>
      </c>
      <c r="DJ122" s="410">
        <f t="shared" si="177"/>
        <v>0</v>
      </c>
      <c r="DK122" s="432">
        <f>'TB-11'!M1396</f>
        <v>0</v>
      </c>
      <c r="DL122" s="432">
        <f>'TB-11'!N1396</f>
        <v>0</v>
      </c>
      <c r="DM122" s="410">
        <f t="shared" si="178"/>
        <v>0</v>
      </c>
      <c r="DN122" s="432">
        <f>'TB-11'!O1396</f>
        <v>0</v>
      </c>
      <c r="DO122" s="432">
        <f>'TB-11'!P1396</f>
        <v>0</v>
      </c>
      <c r="DP122" s="410">
        <f t="shared" si="179"/>
        <v>0</v>
      </c>
      <c r="DQ122" s="432">
        <f>'TB-11'!Q1396</f>
        <v>0</v>
      </c>
      <c r="DR122" s="432">
        <f>'TB-11'!R1396</f>
        <v>0</v>
      </c>
      <c r="DS122" s="410">
        <f t="shared" si="180"/>
        <v>0</v>
      </c>
      <c r="DT122" s="432">
        <f>'TB-11'!S1396</f>
        <v>0</v>
      </c>
      <c r="DU122" s="432">
        <f>'TB-11'!T1396</f>
        <v>0</v>
      </c>
      <c r="DV122" s="410">
        <f t="shared" si="195"/>
        <v>0</v>
      </c>
      <c r="DW122" s="428">
        <f t="shared" si="196"/>
        <v>0</v>
      </c>
      <c r="DX122" s="428">
        <f t="shared" si="197"/>
        <v>0</v>
      </c>
      <c r="DY122" s="428">
        <f t="shared" si="198"/>
        <v>0</v>
      </c>
      <c r="DZ122" s="427" t="e">
        <f>+'TB-11'!D1411</f>
        <v>#N/A</v>
      </c>
      <c r="EA122" s="409">
        <f>+'TB-11'!G1411</f>
        <v>0</v>
      </c>
      <c r="EB122" s="409">
        <f>+'TB-11'!H1411</f>
        <v>0</v>
      </c>
      <c r="EC122" s="409">
        <f>+'TB-11'!I1411</f>
        <v>0</v>
      </c>
      <c r="ED122" s="409">
        <f>+'TB-11'!J1411</f>
        <v>0</v>
      </c>
      <c r="EE122" s="428">
        <f t="shared" si="199"/>
        <v>0</v>
      </c>
      <c r="EF122" s="428">
        <f t="shared" si="200"/>
        <v>0</v>
      </c>
      <c r="EG122" s="219">
        <f t="shared" si="201"/>
        <v>0</v>
      </c>
      <c r="EH122" s="427" t="e">
        <f>+'TB-11'!D1412</f>
        <v>#N/A</v>
      </c>
      <c r="EI122" s="409">
        <f>+'TB-11'!G1412</f>
        <v>0</v>
      </c>
      <c r="EJ122" s="409">
        <f>+'TB-11'!H1412</f>
        <v>0</v>
      </c>
      <c r="EK122" s="409">
        <f>+'TB-11'!I1412</f>
        <v>0</v>
      </c>
      <c r="EL122" s="409">
        <f>+'TB-11'!J1412</f>
        <v>0</v>
      </c>
      <c r="EM122" s="428">
        <f t="shared" si="202"/>
        <v>0</v>
      </c>
      <c r="EN122" s="428">
        <f t="shared" si="203"/>
        <v>0</v>
      </c>
      <c r="EO122" s="219">
        <f t="shared" si="204"/>
        <v>0</v>
      </c>
      <c r="EP122" s="427" t="e">
        <f>+'TB-11'!D1413</f>
        <v>#N/A</v>
      </c>
      <c r="EQ122" s="409">
        <f>+'TB-11'!G1413</f>
        <v>0</v>
      </c>
      <c r="ER122" s="409">
        <f>+'TB-11'!H1413</f>
        <v>0</v>
      </c>
      <c r="ES122" s="409">
        <f>+'TB-11'!I1413</f>
        <v>0</v>
      </c>
      <c r="ET122" s="409">
        <f>+'TB-11'!J1413</f>
        <v>0</v>
      </c>
      <c r="EU122" s="428">
        <f t="shared" si="205"/>
        <v>0</v>
      </c>
      <c r="EV122" s="428">
        <f t="shared" si="206"/>
        <v>0</v>
      </c>
      <c r="EW122" s="219">
        <f t="shared" si="207"/>
        <v>0</v>
      </c>
      <c r="EX122" s="427" t="e">
        <f>+'TB-11'!D1414</f>
        <v>#N/A</v>
      </c>
      <c r="EY122" s="409">
        <f>+'TB-11'!G1414</f>
        <v>0</v>
      </c>
      <c r="EZ122" s="409">
        <f>+'TB-11'!H1414</f>
        <v>0</v>
      </c>
      <c r="FA122" s="409">
        <f>+'TB-11'!I1414</f>
        <v>0</v>
      </c>
      <c r="FB122" s="409">
        <f>+'TB-11'!J1414</f>
        <v>0</v>
      </c>
      <c r="FC122" s="428">
        <f t="shared" si="208"/>
        <v>0</v>
      </c>
      <c r="FD122" s="428">
        <f t="shared" si="209"/>
        <v>0</v>
      </c>
      <c r="FE122" s="219">
        <f t="shared" si="210"/>
        <v>0</v>
      </c>
      <c r="FF122" s="427" t="e">
        <f>'TB-11'!D1418</f>
        <v>#N/A</v>
      </c>
      <c r="FG122" s="546">
        <f>'TB-11'!G1418</f>
        <v>0</v>
      </c>
      <c r="FH122" s="546">
        <f>'TB-11'!H1418</f>
        <v>0</v>
      </c>
      <c r="FI122" s="546">
        <f>'TB-11'!I1418</f>
        <v>0</v>
      </c>
      <c r="FJ122" s="546">
        <f>'TB-11'!J1418</f>
        <v>0</v>
      </c>
      <c r="FK122" s="428">
        <f t="shared" si="211"/>
        <v>0</v>
      </c>
      <c r="FL122" s="428">
        <f t="shared" si="212"/>
        <v>0</v>
      </c>
      <c r="FM122" s="219">
        <f t="shared" si="213"/>
        <v>0</v>
      </c>
      <c r="FN122" s="427" t="e">
        <f>'TB-11'!D1419</f>
        <v>#N/A</v>
      </c>
      <c r="FO122" s="546">
        <f>'TB-11'!G1419</f>
        <v>0</v>
      </c>
      <c r="FP122" s="546">
        <f>'TB-11'!H1419</f>
        <v>0</v>
      </c>
      <c r="FQ122" s="546">
        <f>'TB-11'!I1419</f>
        <v>0</v>
      </c>
      <c r="FR122" s="546">
        <f>'TB-11'!J1419</f>
        <v>0</v>
      </c>
      <c r="FS122" s="428">
        <f t="shared" si="214"/>
        <v>0</v>
      </c>
      <c r="FT122" s="428">
        <f t="shared" si="215"/>
        <v>0</v>
      </c>
      <c r="FU122" s="219">
        <f t="shared" si="216"/>
        <v>0</v>
      </c>
      <c r="FV122" s="427" t="e">
        <f>'TB-11'!D1420</f>
        <v>#N/A</v>
      </c>
      <c r="FW122" s="546">
        <f>'TB-11'!G1420</f>
        <v>0</v>
      </c>
      <c r="FX122" s="546">
        <f>'TB-11'!H1420</f>
        <v>0</v>
      </c>
      <c r="FY122" s="546">
        <f>'TB-11'!I1420</f>
        <v>0</v>
      </c>
      <c r="FZ122" s="546">
        <f>'TB-11'!J1420</f>
        <v>0</v>
      </c>
      <c r="GA122" s="428">
        <f t="shared" si="217"/>
        <v>0</v>
      </c>
      <c r="GB122" s="428">
        <f t="shared" si="218"/>
        <v>0</v>
      </c>
      <c r="GC122" s="219">
        <f t="shared" si="219"/>
        <v>0</v>
      </c>
      <c r="GD122" s="427" t="e">
        <f>'TB-11'!D1421</f>
        <v>#N/A</v>
      </c>
      <c r="GE122" s="546">
        <f>'TB-11'!G1421</f>
        <v>0</v>
      </c>
      <c r="GF122" s="546">
        <f>'TB-11'!H1421</f>
        <v>0</v>
      </c>
      <c r="GG122" s="546">
        <f>'TB-11'!I1421</f>
        <v>0</v>
      </c>
      <c r="GH122" s="546">
        <f>'TB-11'!J1421</f>
        <v>0</v>
      </c>
      <c r="GI122" s="428">
        <f t="shared" si="220"/>
        <v>0</v>
      </c>
      <c r="GJ122" s="428">
        <f t="shared" si="221"/>
        <v>0</v>
      </c>
      <c r="GK122" s="219">
        <f t="shared" si="222"/>
        <v>0</v>
      </c>
      <c r="GL122" s="432">
        <f>'TB-11'!B1426</f>
        <v>0</v>
      </c>
      <c r="GM122" s="432">
        <f>'TB-11'!C1426</f>
        <v>0</v>
      </c>
      <c r="GN122" s="432">
        <f>'TB-11'!D1426</f>
        <v>0</v>
      </c>
      <c r="GO122" s="432">
        <f>'TB-11'!E1426</f>
        <v>0</v>
      </c>
      <c r="GP122" s="432">
        <f>'TB-11'!F1426</f>
        <v>0</v>
      </c>
      <c r="GQ122" s="432">
        <f>'TB-11'!G1426</f>
        <v>0</v>
      </c>
      <c r="GR122" s="432">
        <f>'TB-11'!B1402</f>
        <v>0</v>
      </c>
      <c r="GS122" s="432">
        <f>'TB-11'!D1402</f>
        <v>0</v>
      </c>
      <c r="GT122" s="432" t="e">
        <f>'TB-11'!G1402</f>
        <v>#N/A</v>
      </c>
      <c r="GU122" s="432" t="e">
        <f>'TB-11'!I1402</f>
        <v>#N/A</v>
      </c>
      <c r="GV122" s="432">
        <f>'TB-11'!K1402</f>
        <v>0</v>
      </c>
      <c r="GW122" s="432">
        <f>'TB-11'!M1402</f>
        <v>0</v>
      </c>
      <c r="GX122" s="432" t="e">
        <f>'TB-11'!P1402</f>
        <v>#N/A</v>
      </c>
      <c r="GY122" s="432" t="e">
        <f>'TB-11'!R1402</f>
        <v>#N/A</v>
      </c>
      <c r="GZ122" s="432">
        <f>'TB-11'!T1402</f>
        <v>0</v>
      </c>
      <c r="HA122" s="432">
        <f>'TB-11'!V1402</f>
        <v>0</v>
      </c>
      <c r="HB122" s="547" t="e">
        <f>'TB-11'!M1369</f>
        <v>#N/A</v>
      </c>
      <c r="HC122" s="241"/>
    </row>
    <row r="123" spans="1:256" s="194" customFormat="1" x14ac:dyDescent="0.25">
      <c r="A123" s="194">
        <v>22</v>
      </c>
      <c r="B123" s="166">
        <f>+Menu!$D$6</f>
        <v>0</v>
      </c>
      <c r="C123" s="214" t="str">
        <f>+Menu!$B30</f>
        <v/>
      </c>
      <c r="D123" s="215"/>
      <c r="E123" s="427" t="e">
        <f>'TB-11'!D1460</f>
        <v>#N/A</v>
      </c>
      <c r="F123" s="431">
        <f>'TB-11'!G1460</f>
        <v>0</v>
      </c>
      <c r="G123" s="431">
        <f>'TB-11'!H1460</f>
        <v>0</v>
      </c>
      <c r="H123" s="412">
        <f t="shared" si="223"/>
        <v>0</v>
      </c>
      <c r="I123" s="431">
        <f>'TB-11'!I1460</f>
        <v>0</v>
      </c>
      <c r="J123" s="431">
        <f>'TB-11'!J1460</f>
        <v>0</v>
      </c>
      <c r="K123" s="412">
        <f t="shared" si="224"/>
        <v>0</v>
      </c>
      <c r="L123" s="431">
        <f>'TB-11'!K1460</f>
        <v>0</v>
      </c>
      <c r="M123" s="431">
        <f>'TB-11'!L1460</f>
        <v>0</v>
      </c>
      <c r="N123" s="410">
        <f t="shared" si="151"/>
        <v>0</v>
      </c>
      <c r="O123" s="431">
        <f>'TB-11'!M1460</f>
        <v>0</v>
      </c>
      <c r="P123" s="431">
        <f>'TB-11'!N1460</f>
        <v>0</v>
      </c>
      <c r="Q123" s="410">
        <f t="shared" si="152"/>
        <v>0</v>
      </c>
      <c r="R123" s="431">
        <f>'TB-11'!O1460</f>
        <v>0</v>
      </c>
      <c r="S123" s="431">
        <f>'TB-11'!P1460</f>
        <v>0</v>
      </c>
      <c r="T123" s="410">
        <f t="shared" si="153"/>
        <v>0</v>
      </c>
      <c r="U123" s="431">
        <f>'TB-11'!Q1460</f>
        <v>0</v>
      </c>
      <c r="V123" s="431">
        <f>'TB-11'!R1460</f>
        <v>0</v>
      </c>
      <c r="W123" s="410">
        <f t="shared" si="154"/>
        <v>0</v>
      </c>
      <c r="X123" s="431">
        <f>'TB-11'!S1460</f>
        <v>0</v>
      </c>
      <c r="Y123" s="431">
        <f>'TB-11'!T1460</f>
        <v>0</v>
      </c>
      <c r="Z123" s="410">
        <f t="shared" si="155"/>
        <v>0</v>
      </c>
      <c r="AA123" s="428">
        <f t="shared" si="181"/>
        <v>0</v>
      </c>
      <c r="AB123" s="428">
        <f t="shared" si="182"/>
        <v>0</v>
      </c>
      <c r="AC123" s="219">
        <f t="shared" si="183"/>
        <v>0</v>
      </c>
      <c r="AD123" s="429" t="e">
        <f>'TB-11'!D1461</f>
        <v>#N/A</v>
      </c>
      <c r="AE123" s="432">
        <f>'TB-11'!G1461</f>
        <v>0</v>
      </c>
      <c r="AF123" s="432">
        <f>'TB-11'!H1461</f>
        <v>0</v>
      </c>
      <c r="AG123" s="412">
        <f t="shared" si="156"/>
        <v>0</v>
      </c>
      <c r="AH123" s="432">
        <f>'TB-11'!I1461</f>
        <v>0</v>
      </c>
      <c r="AI123" s="432">
        <f>'TB-11'!J1461</f>
        <v>0</v>
      </c>
      <c r="AJ123" s="412">
        <f t="shared" si="157"/>
        <v>0</v>
      </c>
      <c r="AK123" s="432">
        <f>'TB-11'!K1461</f>
        <v>0</v>
      </c>
      <c r="AL123" s="432">
        <f>'TB-11'!L1461</f>
        <v>0</v>
      </c>
      <c r="AM123" s="410">
        <f t="shared" si="158"/>
        <v>0</v>
      </c>
      <c r="AN123" s="432">
        <f>'TB-11'!M1461</f>
        <v>0</v>
      </c>
      <c r="AO123" s="432">
        <f>'TB-11'!N1461</f>
        <v>0</v>
      </c>
      <c r="AP123" s="410">
        <f t="shared" si="159"/>
        <v>0</v>
      </c>
      <c r="AQ123" s="432">
        <f>'TB-11'!O1461</f>
        <v>0</v>
      </c>
      <c r="AR123" s="432">
        <f>'TB-11'!P1461</f>
        <v>0</v>
      </c>
      <c r="AS123" s="410">
        <f t="shared" si="160"/>
        <v>0</v>
      </c>
      <c r="AT123" s="432">
        <f>'TB-11'!Q1461</f>
        <v>0</v>
      </c>
      <c r="AU123" s="432">
        <f>'TB-11'!R1461</f>
        <v>0</v>
      </c>
      <c r="AV123" s="410">
        <f t="shared" si="161"/>
        <v>0</v>
      </c>
      <c r="AW123" s="432">
        <f>'TB-11'!S1461</f>
        <v>0</v>
      </c>
      <c r="AX123" s="432">
        <f>'TB-11'!T1461</f>
        <v>0</v>
      </c>
      <c r="AY123" s="410">
        <f t="shared" si="162"/>
        <v>0</v>
      </c>
      <c r="AZ123" s="428">
        <f t="shared" si="184"/>
        <v>0</v>
      </c>
      <c r="BA123" s="428">
        <f t="shared" si="185"/>
        <v>0</v>
      </c>
      <c r="BB123" s="428">
        <f t="shared" si="186"/>
        <v>0</v>
      </c>
      <c r="BC123" s="429" t="e">
        <f>'TB-11'!D1462</f>
        <v>#N/A</v>
      </c>
      <c r="BD123" s="432">
        <f>'TB-11'!G1462</f>
        <v>0</v>
      </c>
      <c r="BE123" s="432">
        <f>'TB-11'!H1462</f>
        <v>0</v>
      </c>
      <c r="BF123" s="412">
        <f t="shared" si="163"/>
        <v>0</v>
      </c>
      <c r="BG123" s="432">
        <f>'TB-11'!I1462</f>
        <v>0</v>
      </c>
      <c r="BH123" s="432">
        <f>'TB-11'!J1462</f>
        <v>0</v>
      </c>
      <c r="BI123" s="412">
        <f t="shared" si="164"/>
        <v>0</v>
      </c>
      <c r="BJ123" s="432">
        <f>'TB-11'!K1462</f>
        <v>0</v>
      </c>
      <c r="BK123" s="432">
        <f>'TB-11'!L1462</f>
        <v>0</v>
      </c>
      <c r="BL123" s="410">
        <f t="shared" si="165"/>
        <v>0</v>
      </c>
      <c r="BM123" s="432">
        <f>'TB-11'!M1462</f>
        <v>0</v>
      </c>
      <c r="BN123" s="432">
        <f>'TB-11'!N1462</f>
        <v>0</v>
      </c>
      <c r="BO123" s="410">
        <f t="shared" si="166"/>
        <v>0</v>
      </c>
      <c r="BP123" s="432">
        <f>'TB-11'!O1462</f>
        <v>0</v>
      </c>
      <c r="BQ123" s="432">
        <f>'TB-11'!P1462</f>
        <v>0</v>
      </c>
      <c r="BR123" s="410">
        <f t="shared" si="167"/>
        <v>0</v>
      </c>
      <c r="BS123" s="432">
        <f>'TB-11'!Q1462</f>
        <v>0</v>
      </c>
      <c r="BT123" s="432">
        <f>'TB-11'!R1462</f>
        <v>0</v>
      </c>
      <c r="BU123" s="410">
        <f t="shared" si="168"/>
        <v>0</v>
      </c>
      <c r="BV123" s="432">
        <f>'TB-11'!S1462</f>
        <v>0</v>
      </c>
      <c r="BW123" s="432">
        <f>'TB-11'!T1462</f>
        <v>0</v>
      </c>
      <c r="BX123" s="410">
        <f t="shared" si="187"/>
        <v>0</v>
      </c>
      <c r="BY123" s="428">
        <f t="shared" si="188"/>
        <v>0</v>
      </c>
      <c r="BZ123" s="428">
        <f t="shared" si="189"/>
        <v>0</v>
      </c>
      <c r="CA123" s="428">
        <f t="shared" si="190"/>
        <v>0</v>
      </c>
      <c r="CB123" s="429" t="e">
        <f>'TB-11'!D1463</f>
        <v>#N/A</v>
      </c>
      <c r="CC123" s="432">
        <f>'TB-11'!G1463</f>
        <v>0</v>
      </c>
      <c r="CD123" s="432">
        <f>'TB-11'!H1463</f>
        <v>0</v>
      </c>
      <c r="CE123" s="412">
        <f t="shared" si="169"/>
        <v>0</v>
      </c>
      <c r="CF123" s="432">
        <f>'TB-11'!I1463</f>
        <v>0</v>
      </c>
      <c r="CG123" s="432">
        <f>'TB-11'!J1463</f>
        <v>0</v>
      </c>
      <c r="CH123" s="412">
        <f t="shared" si="170"/>
        <v>0</v>
      </c>
      <c r="CI123" s="432">
        <f>'TB-11'!K1463</f>
        <v>0</v>
      </c>
      <c r="CJ123" s="432">
        <f>'TB-11'!L1463</f>
        <v>0</v>
      </c>
      <c r="CK123" s="410">
        <f t="shared" si="171"/>
        <v>0</v>
      </c>
      <c r="CL123" s="432">
        <f>'TB-11'!M1463</f>
        <v>0</v>
      </c>
      <c r="CM123" s="432">
        <f>'TB-11'!N1463</f>
        <v>0</v>
      </c>
      <c r="CN123" s="410">
        <f t="shared" si="172"/>
        <v>0</v>
      </c>
      <c r="CO123" s="432">
        <f>'TB-11'!O1463</f>
        <v>0</v>
      </c>
      <c r="CP123" s="432">
        <f>'TB-11'!P1463</f>
        <v>0</v>
      </c>
      <c r="CQ123" s="410">
        <f t="shared" si="173"/>
        <v>0</v>
      </c>
      <c r="CR123" s="432">
        <f>'TB-11'!Q1463</f>
        <v>0</v>
      </c>
      <c r="CS123" s="432">
        <f>'TB-11'!R1463</f>
        <v>0</v>
      </c>
      <c r="CT123" s="410">
        <f t="shared" si="174"/>
        <v>0</v>
      </c>
      <c r="CU123" s="432">
        <f>'TB-11'!S1463</f>
        <v>0</v>
      </c>
      <c r="CV123" s="432">
        <f>'TB-11'!T1463</f>
        <v>0</v>
      </c>
      <c r="CW123" s="410">
        <f t="shared" si="191"/>
        <v>0</v>
      </c>
      <c r="CX123" s="428">
        <f t="shared" si="192"/>
        <v>0</v>
      </c>
      <c r="CY123" s="428">
        <f t="shared" si="193"/>
        <v>0</v>
      </c>
      <c r="CZ123" s="428">
        <f t="shared" si="194"/>
        <v>0</v>
      </c>
      <c r="DA123" s="429" t="e">
        <f>'TB-11'!D1464</f>
        <v>#N/A</v>
      </c>
      <c r="DB123" s="432">
        <f>'TB-11'!G1464</f>
        <v>0</v>
      </c>
      <c r="DC123" s="432">
        <f>'TB-11'!H1464</f>
        <v>0</v>
      </c>
      <c r="DD123" s="412">
        <f t="shared" si="175"/>
        <v>0</v>
      </c>
      <c r="DE123" s="432">
        <f>'TB-11'!I1464</f>
        <v>0</v>
      </c>
      <c r="DF123" s="432">
        <f>'TB-11'!J1464</f>
        <v>0</v>
      </c>
      <c r="DG123" s="412">
        <f t="shared" si="176"/>
        <v>0</v>
      </c>
      <c r="DH123" s="432">
        <f>'TB-11'!K1464</f>
        <v>0</v>
      </c>
      <c r="DI123" s="432">
        <f>'TB-11'!L1464</f>
        <v>0</v>
      </c>
      <c r="DJ123" s="410">
        <f t="shared" si="177"/>
        <v>0</v>
      </c>
      <c r="DK123" s="432">
        <f>'TB-11'!M1464</f>
        <v>0</v>
      </c>
      <c r="DL123" s="432">
        <f>'TB-11'!N1464</f>
        <v>0</v>
      </c>
      <c r="DM123" s="410">
        <f t="shared" si="178"/>
        <v>0</v>
      </c>
      <c r="DN123" s="432">
        <f>'TB-11'!O1464</f>
        <v>0</v>
      </c>
      <c r="DO123" s="432">
        <f>'TB-11'!P1464</f>
        <v>0</v>
      </c>
      <c r="DP123" s="410">
        <f t="shared" si="179"/>
        <v>0</v>
      </c>
      <c r="DQ123" s="432">
        <f>'TB-11'!Q1464</f>
        <v>0</v>
      </c>
      <c r="DR123" s="432">
        <f>'TB-11'!R1464</f>
        <v>0</v>
      </c>
      <c r="DS123" s="410">
        <f t="shared" si="180"/>
        <v>0</v>
      </c>
      <c r="DT123" s="432">
        <f>'TB-11'!S1464</f>
        <v>0</v>
      </c>
      <c r="DU123" s="432">
        <f>'TB-11'!T1464</f>
        <v>0</v>
      </c>
      <c r="DV123" s="410">
        <f t="shared" si="195"/>
        <v>0</v>
      </c>
      <c r="DW123" s="428">
        <f t="shared" si="196"/>
        <v>0</v>
      </c>
      <c r="DX123" s="428">
        <f t="shared" si="197"/>
        <v>0</v>
      </c>
      <c r="DY123" s="428">
        <f t="shared" si="198"/>
        <v>0</v>
      </c>
      <c r="DZ123" s="427" t="e">
        <f>+'TB-11'!D1479</f>
        <v>#N/A</v>
      </c>
      <c r="EA123" s="409">
        <f>+'TB-11'!G1479</f>
        <v>0</v>
      </c>
      <c r="EB123" s="409">
        <f>+'TB-11'!H1479</f>
        <v>0</v>
      </c>
      <c r="EC123" s="409">
        <f>+'TB-11'!I1479</f>
        <v>0</v>
      </c>
      <c r="ED123" s="409">
        <f>+'TB-11'!J1479</f>
        <v>0</v>
      </c>
      <c r="EE123" s="428">
        <f t="shared" si="199"/>
        <v>0</v>
      </c>
      <c r="EF123" s="428">
        <f t="shared" si="200"/>
        <v>0</v>
      </c>
      <c r="EG123" s="219">
        <f t="shared" si="201"/>
        <v>0</v>
      </c>
      <c r="EH123" s="427" t="e">
        <f>+'TB-11'!D1480</f>
        <v>#N/A</v>
      </c>
      <c r="EI123" s="409">
        <f>+'TB-11'!G1480</f>
        <v>0</v>
      </c>
      <c r="EJ123" s="409">
        <f>+'TB-11'!H1480</f>
        <v>0</v>
      </c>
      <c r="EK123" s="409">
        <f>+'TB-11'!I1480</f>
        <v>0</v>
      </c>
      <c r="EL123" s="409">
        <f>+'TB-11'!J1480</f>
        <v>0</v>
      </c>
      <c r="EM123" s="428">
        <f t="shared" si="202"/>
        <v>0</v>
      </c>
      <c r="EN123" s="428">
        <f t="shared" si="203"/>
        <v>0</v>
      </c>
      <c r="EO123" s="219">
        <f t="shared" si="204"/>
        <v>0</v>
      </c>
      <c r="EP123" s="427" t="e">
        <f>+'TB-11'!D1481</f>
        <v>#N/A</v>
      </c>
      <c r="EQ123" s="409">
        <f>+'TB-11'!G1481</f>
        <v>0</v>
      </c>
      <c r="ER123" s="409">
        <f>+'TB-11'!H1481</f>
        <v>0</v>
      </c>
      <c r="ES123" s="409">
        <f>+'TB-11'!I1481</f>
        <v>0</v>
      </c>
      <c r="ET123" s="409">
        <f>+'TB-11'!J1481</f>
        <v>0</v>
      </c>
      <c r="EU123" s="428">
        <f t="shared" si="205"/>
        <v>0</v>
      </c>
      <c r="EV123" s="428">
        <f t="shared" si="206"/>
        <v>0</v>
      </c>
      <c r="EW123" s="219">
        <f t="shared" si="207"/>
        <v>0</v>
      </c>
      <c r="EX123" s="427" t="e">
        <f>+'TB-11'!D1482</f>
        <v>#N/A</v>
      </c>
      <c r="EY123" s="409">
        <f>+'TB-11'!G1482</f>
        <v>0</v>
      </c>
      <c r="EZ123" s="409">
        <f>+'TB-11'!H1482</f>
        <v>0</v>
      </c>
      <c r="FA123" s="409">
        <f>+'TB-11'!I1482</f>
        <v>0</v>
      </c>
      <c r="FB123" s="409">
        <f>+'TB-11'!J1482</f>
        <v>0</v>
      </c>
      <c r="FC123" s="428">
        <f t="shared" si="208"/>
        <v>0</v>
      </c>
      <c r="FD123" s="428">
        <f t="shared" si="209"/>
        <v>0</v>
      </c>
      <c r="FE123" s="219">
        <f t="shared" si="210"/>
        <v>0</v>
      </c>
      <c r="FF123" s="427" t="e">
        <f>'TB-11'!D1486</f>
        <v>#N/A</v>
      </c>
      <c r="FG123" s="546">
        <f>'TB-11'!G1486</f>
        <v>0</v>
      </c>
      <c r="FH123" s="546">
        <f>'TB-11'!H1486</f>
        <v>0</v>
      </c>
      <c r="FI123" s="546">
        <f>'TB-11'!I1486</f>
        <v>0</v>
      </c>
      <c r="FJ123" s="546">
        <f>'TB-11'!J1486</f>
        <v>0</v>
      </c>
      <c r="FK123" s="428">
        <f t="shared" si="211"/>
        <v>0</v>
      </c>
      <c r="FL123" s="428">
        <f t="shared" si="212"/>
        <v>0</v>
      </c>
      <c r="FM123" s="219">
        <f t="shared" si="213"/>
        <v>0</v>
      </c>
      <c r="FN123" s="427" t="e">
        <f>'TB-11'!D1487</f>
        <v>#N/A</v>
      </c>
      <c r="FO123" s="546">
        <f>'TB-11'!G1487</f>
        <v>0</v>
      </c>
      <c r="FP123" s="546">
        <f>'TB-11'!H1487</f>
        <v>0</v>
      </c>
      <c r="FQ123" s="546">
        <f>'TB-11'!I1487</f>
        <v>0</v>
      </c>
      <c r="FR123" s="546">
        <f>'TB-11'!J1487</f>
        <v>0</v>
      </c>
      <c r="FS123" s="428">
        <f t="shared" si="214"/>
        <v>0</v>
      </c>
      <c r="FT123" s="428">
        <f t="shared" si="215"/>
        <v>0</v>
      </c>
      <c r="FU123" s="219">
        <f t="shared" si="216"/>
        <v>0</v>
      </c>
      <c r="FV123" s="427" t="e">
        <f>'TB-11'!D1488</f>
        <v>#N/A</v>
      </c>
      <c r="FW123" s="546">
        <f>'TB-11'!G1488</f>
        <v>0</v>
      </c>
      <c r="FX123" s="546">
        <f>'TB-11'!H1488</f>
        <v>0</v>
      </c>
      <c r="FY123" s="546">
        <f>'TB-11'!I1488</f>
        <v>0</v>
      </c>
      <c r="FZ123" s="546">
        <f>'TB-11'!J1488</f>
        <v>0</v>
      </c>
      <c r="GA123" s="428">
        <f t="shared" si="217"/>
        <v>0</v>
      </c>
      <c r="GB123" s="428">
        <f t="shared" si="218"/>
        <v>0</v>
      </c>
      <c r="GC123" s="219">
        <f t="shared" si="219"/>
        <v>0</v>
      </c>
      <c r="GD123" s="427" t="e">
        <f>'TB-11'!D1489</f>
        <v>#N/A</v>
      </c>
      <c r="GE123" s="546">
        <f>'TB-11'!G1489</f>
        <v>0</v>
      </c>
      <c r="GF123" s="546">
        <f>'TB-11'!H1489</f>
        <v>0</v>
      </c>
      <c r="GG123" s="546">
        <f>'TB-11'!I1489</f>
        <v>0</v>
      </c>
      <c r="GH123" s="546">
        <f>'TB-11'!J1489</f>
        <v>0</v>
      </c>
      <c r="GI123" s="428">
        <f t="shared" si="220"/>
        <v>0</v>
      </c>
      <c r="GJ123" s="428">
        <f t="shared" si="221"/>
        <v>0</v>
      </c>
      <c r="GK123" s="219">
        <f t="shared" si="222"/>
        <v>0</v>
      </c>
      <c r="GL123" s="432">
        <f>'TB-11'!B1494</f>
        <v>0</v>
      </c>
      <c r="GM123" s="432">
        <f>'TB-11'!C1494</f>
        <v>0</v>
      </c>
      <c r="GN123" s="432">
        <f>'TB-11'!D1494</f>
        <v>0</v>
      </c>
      <c r="GO123" s="432">
        <f>'TB-11'!E1494</f>
        <v>0</v>
      </c>
      <c r="GP123" s="432">
        <f>'TB-11'!F1494</f>
        <v>0</v>
      </c>
      <c r="GQ123" s="432">
        <f>'TB-11'!G1494</f>
        <v>0</v>
      </c>
      <c r="GR123" s="432">
        <f>'TB-11'!B1470</f>
        <v>0</v>
      </c>
      <c r="GS123" s="432">
        <f>'TB-11'!D1470</f>
        <v>0</v>
      </c>
      <c r="GT123" s="432" t="e">
        <f>'TB-11'!G1470</f>
        <v>#N/A</v>
      </c>
      <c r="GU123" s="432" t="e">
        <f>'TB-11'!I1470</f>
        <v>#N/A</v>
      </c>
      <c r="GV123" s="432">
        <f>'TB-11'!K1470</f>
        <v>0</v>
      </c>
      <c r="GW123" s="432">
        <f>'TB-11'!M1470</f>
        <v>0</v>
      </c>
      <c r="GX123" s="432" t="e">
        <f>'TB-11'!P1470</f>
        <v>#N/A</v>
      </c>
      <c r="GY123" s="432" t="e">
        <f>'TB-11'!R1470</f>
        <v>#N/A</v>
      </c>
      <c r="GZ123" s="432">
        <f>'TB-11'!T1470</f>
        <v>0</v>
      </c>
      <c r="HA123" s="432">
        <f>'TB-11'!V1470</f>
        <v>0</v>
      </c>
      <c r="HB123" s="547" t="e">
        <f>'TB-11'!M1437</f>
        <v>#N/A</v>
      </c>
      <c r="HC123" s="241"/>
    </row>
    <row r="124" spans="1:256" s="194" customFormat="1" x14ac:dyDescent="0.25">
      <c r="A124" s="194">
        <v>23</v>
      </c>
      <c r="B124" s="166">
        <f>+Menu!$D$6</f>
        <v>0</v>
      </c>
      <c r="C124" s="214" t="str">
        <f>+Menu!$B31</f>
        <v/>
      </c>
      <c r="D124" s="215"/>
      <c r="E124" s="427" t="e">
        <f>'TB-11'!D1528</f>
        <v>#N/A</v>
      </c>
      <c r="F124" s="431">
        <f>'TB-11'!G1528</f>
        <v>0</v>
      </c>
      <c r="G124" s="431">
        <f>'TB-11'!H1528</f>
        <v>0</v>
      </c>
      <c r="H124" s="412">
        <f t="shared" si="223"/>
        <v>0</v>
      </c>
      <c r="I124" s="431">
        <f>'TB-11'!I1528</f>
        <v>0</v>
      </c>
      <c r="J124" s="431">
        <f>'TB-11'!J1528</f>
        <v>0</v>
      </c>
      <c r="K124" s="412">
        <f t="shared" si="224"/>
        <v>0</v>
      </c>
      <c r="L124" s="431">
        <f>'TB-11'!K1528</f>
        <v>0</v>
      </c>
      <c r="M124" s="431">
        <f>'TB-11'!L1528</f>
        <v>0</v>
      </c>
      <c r="N124" s="410">
        <f t="shared" si="151"/>
        <v>0</v>
      </c>
      <c r="O124" s="431">
        <f>'TB-11'!M1528</f>
        <v>0</v>
      </c>
      <c r="P124" s="431">
        <f>'TB-11'!N1528</f>
        <v>0</v>
      </c>
      <c r="Q124" s="410">
        <f t="shared" si="152"/>
        <v>0</v>
      </c>
      <c r="R124" s="431">
        <f>'TB-11'!O1528</f>
        <v>0</v>
      </c>
      <c r="S124" s="431">
        <f>'TB-11'!P1528</f>
        <v>0</v>
      </c>
      <c r="T124" s="410">
        <f t="shared" si="153"/>
        <v>0</v>
      </c>
      <c r="U124" s="431">
        <f>'TB-11'!Q1528</f>
        <v>0</v>
      </c>
      <c r="V124" s="431">
        <f>'TB-11'!R1528</f>
        <v>0</v>
      </c>
      <c r="W124" s="410">
        <f t="shared" si="154"/>
        <v>0</v>
      </c>
      <c r="X124" s="431">
        <f>'TB-11'!S1528</f>
        <v>0</v>
      </c>
      <c r="Y124" s="431">
        <f>'TB-11'!T1528</f>
        <v>0</v>
      </c>
      <c r="Z124" s="410">
        <f t="shared" si="155"/>
        <v>0</v>
      </c>
      <c r="AA124" s="428">
        <f t="shared" si="181"/>
        <v>0</v>
      </c>
      <c r="AB124" s="428">
        <f t="shared" si="182"/>
        <v>0</v>
      </c>
      <c r="AC124" s="219">
        <f t="shared" si="183"/>
        <v>0</v>
      </c>
      <c r="AD124" s="429" t="e">
        <f>'TB-11'!D1529</f>
        <v>#N/A</v>
      </c>
      <c r="AE124" s="432">
        <f>'TB-11'!G1529</f>
        <v>0</v>
      </c>
      <c r="AF124" s="432">
        <f>'TB-11'!H1529</f>
        <v>0</v>
      </c>
      <c r="AG124" s="412">
        <f t="shared" si="156"/>
        <v>0</v>
      </c>
      <c r="AH124" s="432">
        <f>'TB-11'!I1529</f>
        <v>0</v>
      </c>
      <c r="AI124" s="432">
        <f>'TB-11'!J1529</f>
        <v>0</v>
      </c>
      <c r="AJ124" s="412">
        <f t="shared" si="157"/>
        <v>0</v>
      </c>
      <c r="AK124" s="432">
        <f>'TB-11'!K1529</f>
        <v>0</v>
      </c>
      <c r="AL124" s="432">
        <f>'TB-11'!L1529</f>
        <v>0</v>
      </c>
      <c r="AM124" s="410">
        <f t="shared" si="158"/>
        <v>0</v>
      </c>
      <c r="AN124" s="432">
        <f>'TB-11'!M1529</f>
        <v>0</v>
      </c>
      <c r="AO124" s="432">
        <f>'TB-11'!N1529</f>
        <v>0</v>
      </c>
      <c r="AP124" s="410">
        <f t="shared" si="159"/>
        <v>0</v>
      </c>
      <c r="AQ124" s="432">
        <f>'TB-11'!O1529</f>
        <v>0</v>
      </c>
      <c r="AR124" s="432">
        <f>'TB-11'!P1529</f>
        <v>0</v>
      </c>
      <c r="AS124" s="410">
        <f t="shared" si="160"/>
        <v>0</v>
      </c>
      <c r="AT124" s="432">
        <f>'TB-11'!Q1529</f>
        <v>0</v>
      </c>
      <c r="AU124" s="432">
        <f>'TB-11'!R1529</f>
        <v>0</v>
      </c>
      <c r="AV124" s="410">
        <f t="shared" si="161"/>
        <v>0</v>
      </c>
      <c r="AW124" s="432">
        <f>'TB-11'!S1529</f>
        <v>0</v>
      </c>
      <c r="AX124" s="432">
        <f>'TB-11'!T1529</f>
        <v>0</v>
      </c>
      <c r="AY124" s="410">
        <f t="shared" si="162"/>
        <v>0</v>
      </c>
      <c r="AZ124" s="428">
        <f t="shared" si="184"/>
        <v>0</v>
      </c>
      <c r="BA124" s="428">
        <f t="shared" si="185"/>
        <v>0</v>
      </c>
      <c r="BB124" s="428">
        <f t="shared" si="186"/>
        <v>0</v>
      </c>
      <c r="BC124" s="429" t="e">
        <f>'TB-11'!D1530</f>
        <v>#N/A</v>
      </c>
      <c r="BD124" s="432">
        <f>'TB-11'!G1530</f>
        <v>0</v>
      </c>
      <c r="BE124" s="432">
        <f>'TB-11'!H1530</f>
        <v>0</v>
      </c>
      <c r="BF124" s="412">
        <f t="shared" si="163"/>
        <v>0</v>
      </c>
      <c r="BG124" s="432">
        <f>'TB-11'!I1530</f>
        <v>0</v>
      </c>
      <c r="BH124" s="432">
        <f>'TB-11'!J1530</f>
        <v>0</v>
      </c>
      <c r="BI124" s="412">
        <f t="shared" si="164"/>
        <v>0</v>
      </c>
      <c r="BJ124" s="432">
        <f>'TB-11'!K1530</f>
        <v>0</v>
      </c>
      <c r="BK124" s="432">
        <f>'TB-11'!L1530</f>
        <v>0</v>
      </c>
      <c r="BL124" s="410">
        <f t="shared" si="165"/>
        <v>0</v>
      </c>
      <c r="BM124" s="432">
        <f>'TB-11'!M1530</f>
        <v>0</v>
      </c>
      <c r="BN124" s="432">
        <f>'TB-11'!N1530</f>
        <v>0</v>
      </c>
      <c r="BO124" s="410">
        <f t="shared" si="166"/>
        <v>0</v>
      </c>
      <c r="BP124" s="432">
        <f>'TB-11'!O1530</f>
        <v>0</v>
      </c>
      <c r="BQ124" s="432">
        <f>'TB-11'!P1530</f>
        <v>0</v>
      </c>
      <c r="BR124" s="410">
        <f t="shared" si="167"/>
        <v>0</v>
      </c>
      <c r="BS124" s="432">
        <f>'TB-11'!Q1530</f>
        <v>0</v>
      </c>
      <c r="BT124" s="432">
        <f>'TB-11'!R1530</f>
        <v>0</v>
      </c>
      <c r="BU124" s="410">
        <f t="shared" si="168"/>
        <v>0</v>
      </c>
      <c r="BV124" s="432">
        <f>'TB-11'!S1530</f>
        <v>0</v>
      </c>
      <c r="BW124" s="432">
        <f>'TB-11'!T1530</f>
        <v>0</v>
      </c>
      <c r="BX124" s="410">
        <f t="shared" si="187"/>
        <v>0</v>
      </c>
      <c r="BY124" s="428">
        <f t="shared" si="188"/>
        <v>0</v>
      </c>
      <c r="BZ124" s="428">
        <f t="shared" si="189"/>
        <v>0</v>
      </c>
      <c r="CA124" s="428">
        <f t="shared" si="190"/>
        <v>0</v>
      </c>
      <c r="CB124" s="429" t="e">
        <f>'TB-11'!D1531</f>
        <v>#N/A</v>
      </c>
      <c r="CC124" s="432">
        <f>'TB-11'!G1531</f>
        <v>0</v>
      </c>
      <c r="CD124" s="432">
        <f>'TB-11'!H1531</f>
        <v>0</v>
      </c>
      <c r="CE124" s="412">
        <f t="shared" si="169"/>
        <v>0</v>
      </c>
      <c r="CF124" s="432">
        <f>'TB-11'!I1531</f>
        <v>0</v>
      </c>
      <c r="CG124" s="432">
        <f>'TB-11'!J1531</f>
        <v>0</v>
      </c>
      <c r="CH124" s="412">
        <f t="shared" si="170"/>
        <v>0</v>
      </c>
      <c r="CI124" s="432">
        <f>'TB-11'!K1531</f>
        <v>0</v>
      </c>
      <c r="CJ124" s="432">
        <f>'TB-11'!L1531</f>
        <v>0</v>
      </c>
      <c r="CK124" s="410">
        <f t="shared" si="171"/>
        <v>0</v>
      </c>
      <c r="CL124" s="432">
        <f>'TB-11'!M1531</f>
        <v>0</v>
      </c>
      <c r="CM124" s="432">
        <f>'TB-11'!N1531</f>
        <v>0</v>
      </c>
      <c r="CN124" s="410">
        <f t="shared" si="172"/>
        <v>0</v>
      </c>
      <c r="CO124" s="432">
        <f>'TB-11'!O1531</f>
        <v>0</v>
      </c>
      <c r="CP124" s="432">
        <f>'TB-11'!P1531</f>
        <v>0</v>
      </c>
      <c r="CQ124" s="410">
        <f t="shared" si="173"/>
        <v>0</v>
      </c>
      <c r="CR124" s="432">
        <f>'TB-11'!Q1531</f>
        <v>0</v>
      </c>
      <c r="CS124" s="432">
        <f>'TB-11'!R1531</f>
        <v>0</v>
      </c>
      <c r="CT124" s="410">
        <f t="shared" si="174"/>
        <v>0</v>
      </c>
      <c r="CU124" s="432">
        <f>'TB-11'!S1531</f>
        <v>0</v>
      </c>
      <c r="CV124" s="432">
        <f>'TB-11'!T1531</f>
        <v>0</v>
      </c>
      <c r="CW124" s="410">
        <f t="shared" si="191"/>
        <v>0</v>
      </c>
      <c r="CX124" s="428">
        <f t="shared" si="192"/>
        <v>0</v>
      </c>
      <c r="CY124" s="428">
        <f t="shared" si="193"/>
        <v>0</v>
      </c>
      <c r="CZ124" s="428">
        <f t="shared" si="194"/>
        <v>0</v>
      </c>
      <c r="DA124" s="429" t="e">
        <f>'TB-11'!D1532</f>
        <v>#N/A</v>
      </c>
      <c r="DB124" s="432">
        <f>'TB-11'!G1532</f>
        <v>0</v>
      </c>
      <c r="DC124" s="432">
        <f>'TB-11'!H1532</f>
        <v>0</v>
      </c>
      <c r="DD124" s="412">
        <f t="shared" si="175"/>
        <v>0</v>
      </c>
      <c r="DE124" s="432">
        <f>'TB-11'!I1532</f>
        <v>0</v>
      </c>
      <c r="DF124" s="432">
        <f>'TB-11'!J1532</f>
        <v>0</v>
      </c>
      <c r="DG124" s="412">
        <f t="shared" si="176"/>
        <v>0</v>
      </c>
      <c r="DH124" s="432">
        <f>'TB-11'!K1532</f>
        <v>0</v>
      </c>
      <c r="DI124" s="432">
        <f>'TB-11'!L1532</f>
        <v>0</v>
      </c>
      <c r="DJ124" s="410">
        <f t="shared" si="177"/>
        <v>0</v>
      </c>
      <c r="DK124" s="432">
        <f>'TB-11'!M1532</f>
        <v>0</v>
      </c>
      <c r="DL124" s="432">
        <f>'TB-11'!N1532</f>
        <v>0</v>
      </c>
      <c r="DM124" s="410">
        <f t="shared" si="178"/>
        <v>0</v>
      </c>
      <c r="DN124" s="432">
        <f>'TB-11'!O1532</f>
        <v>0</v>
      </c>
      <c r="DO124" s="432">
        <f>'TB-11'!P1532</f>
        <v>0</v>
      </c>
      <c r="DP124" s="410">
        <f t="shared" si="179"/>
        <v>0</v>
      </c>
      <c r="DQ124" s="432">
        <f>'TB-11'!Q1532</f>
        <v>0</v>
      </c>
      <c r="DR124" s="432">
        <f>'TB-11'!R1532</f>
        <v>0</v>
      </c>
      <c r="DS124" s="410">
        <f t="shared" si="180"/>
        <v>0</v>
      </c>
      <c r="DT124" s="432">
        <f>'TB-11'!S1532</f>
        <v>0</v>
      </c>
      <c r="DU124" s="432">
        <f>'TB-11'!T1532</f>
        <v>0</v>
      </c>
      <c r="DV124" s="410">
        <f t="shared" si="195"/>
        <v>0</v>
      </c>
      <c r="DW124" s="428">
        <f t="shared" si="196"/>
        <v>0</v>
      </c>
      <c r="DX124" s="428">
        <f t="shared" si="197"/>
        <v>0</v>
      </c>
      <c r="DY124" s="428">
        <f t="shared" si="198"/>
        <v>0</v>
      </c>
      <c r="DZ124" s="427" t="e">
        <f>+'TB-11'!D1547</f>
        <v>#N/A</v>
      </c>
      <c r="EA124" s="409">
        <f>+'TB-11'!G1547</f>
        <v>0</v>
      </c>
      <c r="EB124" s="409">
        <f>+'TB-11'!H1547</f>
        <v>0</v>
      </c>
      <c r="EC124" s="409">
        <f>+'TB-11'!I1547</f>
        <v>0</v>
      </c>
      <c r="ED124" s="409">
        <f>+'TB-11'!J1547</f>
        <v>0</v>
      </c>
      <c r="EE124" s="428">
        <f t="shared" si="199"/>
        <v>0</v>
      </c>
      <c r="EF124" s="428">
        <f t="shared" si="200"/>
        <v>0</v>
      </c>
      <c r="EG124" s="219">
        <f t="shared" si="201"/>
        <v>0</v>
      </c>
      <c r="EH124" s="427" t="e">
        <f>+'TB-11'!D1548</f>
        <v>#N/A</v>
      </c>
      <c r="EI124" s="409">
        <f>+'TB-11'!G1548</f>
        <v>0</v>
      </c>
      <c r="EJ124" s="409">
        <f>+'TB-11'!H1548</f>
        <v>0</v>
      </c>
      <c r="EK124" s="409">
        <f>+'TB-11'!I1548</f>
        <v>0</v>
      </c>
      <c r="EL124" s="409">
        <f>+'TB-11'!J1548</f>
        <v>0</v>
      </c>
      <c r="EM124" s="428">
        <f t="shared" si="202"/>
        <v>0</v>
      </c>
      <c r="EN124" s="428">
        <f t="shared" si="203"/>
        <v>0</v>
      </c>
      <c r="EO124" s="219">
        <f t="shared" si="204"/>
        <v>0</v>
      </c>
      <c r="EP124" s="427" t="e">
        <f>+'TB-11'!D1549</f>
        <v>#N/A</v>
      </c>
      <c r="EQ124" s="409">
        <f>+'TB-11'!G1549</f>
        <v>0</v>
      </c>
      <c r="ER124" s="409">
        <f>+'TB-11'!H1549</f>
        <v>0</v>
      </c>
      <c r="ES124" s="409">
        <f>+'TB-11'!I1549</f>
        <v>0</v>
      </c>
      <c r="ET124" s="409">
        <f>+'TB-11'!J1549</f>
        <v>0</v>
      </c>
      <c r="EU124" s="428">
        <f t="shared" si="205"/>
        <v>0</v>
      </c>
      <c r="EV124" s="428">
        <f t="shared" si="206"/>
        <v>0</v>
      </c>
      <c r="EW124" s="219">
        <f t="shared" si="207"/>
        <v>0</v>
      </c>
      <c r="EX124" s="427" t="e">
        <f>+'TB-11'!D1550</f>
        <v>#N/A</v>
      </c>
      <c r="EY124" s="409">
        <f>+'TB-11'!G1550</f>
        <v>0</v>
      </c>
      <c r="EZ124" s="409">
        <f>+'TB-11'!H1550</f>
        <v>0</v>
      </c>
      <c r="FA124" s="409">
        <f>+'TB-11'!I1550</f>
        <v>0</v>
      </c>
      <c r="FB124" s="409">
        <f>+'TB-11'!J1550</f>
        <v>0</v>
      </c>
      <c r="FC124" s="428">
        <f t="shared" si="208"/>
        <v>0</v>
      </c>
      <c r="FD124" s="428">
        <f t="shared" si="209"/>
        <v>0</v>
      </c>
      <c r="FE124" s="219">
        <f t="shared" si="210"/>
        <v>0</v>
      </c>
      <c r="FF124" s="427" t="e">
        <f>'TB-11'!D1554</f>
        <v>#N/A</v>
      </c>
      <c r="FG124" s="546">
        <f>'TB-11'!G1554</f>
        <v>0</v>
      </c>
      <c r="FH124" s="546">
        <f>'TB-11'!H1554</f>
        <v>0</v>
      </c>
      <c r="FI124" s="546">
        <f>'TB-11'!I1554</f>
        <v>0</v>
      </c>
      <c r="FJ124" s="546">
        <f>'TB-11'!J1554</f>
        <v>0</v>
      </c>
      <c r="FK124" s="428">
        <f t="shared" si="211"/>
        <v>0</v>
      </c>
      <c r="FL124" s="428">
        <f t="shared" si="212"/>
        <v>0</v>
      </c>
      <c r="FM124" s="219">
        <f t="shared" si="213"/>
        <v>0</v>
      </c>
      <c r="FN124" s="427" t="e">
        <f>'TB-11'!D1555</f>
        <v>#N/A</v>
      </c>
      <c r="FO124" s="546">
        <f>'TB-11'!G1555</f>
        <v>0</v>
      </c>
      <c r="FP124" s="546">
        <f>'TB-11'!H1555</f>
        <v>0</v>
      </c>
      <c r="FQ124" s="546">
        <f>'TB-11'!I1555</f>
        <v>0</v>
      </c>
      <c r="FR124" s="546">
        <f>'TB-11'!J1555</f>
        <v>0</v>
      </c>
      <c r="FS124" s="428">
        <f t="shared" si="214"/>
        <v>0</v>
      </c>
      <c r="FT124" s="428">
        <f t="shared" si="215"/>
        <v>0</v>
      </c>
      <c r="FU124" s="219">
        <f t="shared" si="216"/>
        <v>0</v>
      </c>
      <c r="FV124" s="427" t="e">
        <f>'TB-11'!D1556</f>
        <v>#N/A</v>
      </c>
      <c r="FW124" s="546">
        <f>'TB-11'!G1556</f>
        <v>0</v>
      </c>
      <c r="FX124" s="546">
        <f>'TB-11'!H1556</f>
        <v>0</v>
      </c>
      <c r="FY124" s="546">
        <f>'TB-11'!I1556</f>
        <v>0</v>
      </c>
      <c r="FZ124" s="546">
        <f>'TB-11'!J1556</f>
        <v>0</v>
      </c>
      <c r="GA124" s="428">
        <f t="shared" si="217"/>
        <v>0</v>
      </c>
      <c r="GB124" s="428">
        <f t="shared" si="218"/>
        <v>0</v>
      </c>
      <c r="GC124" s="219">
        <f t="shared" si="219"/>
        <v>0</v>
      </c>
      <c r="GD124" s="427" t="e">
        <f>'TB-11'!D1557</f>
        <v>#N/A</v>
      </c>
      <c r="GE124" s="546">
        <f>'TB-11'!G1557</f>
        <v>0</v>
      </c>
      <c r="GF124" s="546">
        <f>'TB-11'!H1557</f>
        <v>0</v>
      </c>
      <c r="GG124" s="546">
        <f>'TB-11'!I1557</f>
        <v>0</v>
      </c>
      <c r="GH124" s="546">
        <f>'TB-11'!J1557</f>
        <v>0</v>
      </c>
      <c r="GI124" s="428">
        <f t="shared" si="220"/>
        <v>0</v>
      </c>
      <c r="GJ124" s="428">
        <f t="shared" si="221"/>
        <v>0</v>
      </c>
      <c r="GK124" s="219">
        <f t="shared" si="222"/>
        <v>0</v>
      </c>
      <c r="GL124" s="432">
        <f>'TB-11'!B1562</f>
        <v>0</v>
      </c>
      <c r="GM124" s="432">
        <f>'TB-11'!C1562</f>
        <v>0</v>
      </c>
      <c r="GN124" s="432">
        <f>'TB-11'!D1562</f>
        <v>0</v>
      </c>
      <c r="GO124" s="432">
        <f>'TB-11'!E1562</f>
        <v>0</v>
      </c>
      <c r="GP124" s="432">
        <f>'TB-11'!F1562</f>
        <v>0</v>
      </c>
      <c r="GQ124" s="432">
        <f>'TB-11'!G1562</f>
        <v>0</v>
      </c>
      <c r="GR124" s="432">
        <f>'TB-11'!B1538</f>
        <v>0</v>
      </c>
      <c r="GS124" s="432">
        <f>'TB-11'!D1538</f>
        <v>0</v>
      </c>
      <c r="GT124" s="432" t="e">
        <f>'TB-11'!G1538</f>
        <v>#N/A</v>
      </c>
      <c r="GU124" s="432" t="e">
        <f>'TB-11'!I1538</f>
        <v>#N/A</v>
      </c>
      <c r="GV124" s="432">
        <f>'TB-11'!K1538</f>
        <v>0</v>
      </c>
      <c r="GW124" s="432">
        <f>'TB-11'!M1538</f>
        <v>0</v>
      </c>
      <c r="GX124" s="432" t="e">
        <f>'TB-11'!P1538</f>
        <v>#N/A</v>
      </c>
      <c r="GY124" s="432" t="e">
        <f>'TB-11'!R1538</f>
        <v>#N/A</v>
      </c>
      <c r="GZ124" s="432">
        <f>'TB-11'!T1538</f>
        <v>0</v>
      </c>
      <c r="HA124" s="432">
        <f>'TB-11'!V1538</f>
        <v>0</v>
      </c>
      <c r="HB124" s="547" t="e">
        <f>'TB-11'!M1505</f>
        <v>#N/A</v>
      </c>
      <c r="HC124" s="241"/>
    </row>
    <row r="125" spans="1:256" s="194" customFormat="1" x14ac:dyDescent="0.25">
      <c r="A125" s="194">
        <v>24</v>
      </c>
      <c r="B125" s="166">
        <f>+Menu!$D$6</f>
        <v>0</v>
      </c>
      <c r="C125" s="214" t="str">
        <f>+Menu!$B32</f>
        <v/>
      </c>
      <c r="D125" s="215"/>
      <c r="E125" s="427" t="e">
        <f>'TB-11'!D1596</f>
        <v>#N/A</v>
      </c>
      <c r="F125" s="431">
        <f>'TB-11'!G1596</f>
        <v>0</v>
      </c>
      <c r="G125" s="431">
        <f>'TB-11'!H1596</f>
        <v>0</v>
      </c>
      <c r="H125" s="412">
        <f t="shared" si="223"/>
        <v>0</v>
      </c>
      <c r="I125" s="431">
        <f>'TB-11'!I1596</f>
        <v>0</v>
      </c>
      <c r="J125" s="431">
        <f>'TB-11'!J1596</f>
        <v>0</v>
      </c>
      <c r="K125" s="412">
        <f t="shared" si="224"/>
        <v>0</v>
      </c>
      <c r="L125" s="431">
        <f>'TB-11'!K1596</f>
        <v>0</v>
      </c>
      <c r="M125" s="431">
        <f>'TB-11'!L1596</f>
        <v>0</v>
      </c>
      <c r="N125" s="410">
        <f t="shared" si="151"/>
        <v>0</v>
      </c>
      <c r="O125" s="431">
        <f>'TB-11'!M1596</f>
        <v>0</v>
      </c>
      <c r="P125" s="431">
        <f>'TB-11'!N1596</f>
        <v>0</v>
      </c>
      <c r="Q125" s="410">
        <f t="shared" si="152"/>
        <v>0</v>
      </c>
      <c r="R125" s="431">
        <f>'TB-11'!O1596</f>
        <v>0</v>
      </c>
      <c r="S125" s="431">
        <f>'TB-11'!P1596</f>
        <v>0</v>
      </c>
      <c r="T125" s="410">
        <f t="shared" si="153"/>
        <v>0</v>
      </c>
      <c r="U125" s="431">
        <f>'TB-11'!Q1596</f>
        <v>0</v>
      </c>
      <c r="V125" s="431">
        <f>'TB-11'!R1596</f>
        <v>0</v>
      </c>
      <c r="W125" s="410">
        <f t="shared" si="154"/>
        <v>0</v>
      </c>
      <c r="X125" s="431">
        <f>'TB-11'!S1596</f>
        <v>0</v>
      </c>
      <c r="Y125" s="431">
        <f>'TB-11'!T1596</f>
        <v>0</v>
      </c>
      <c r="Z125" s="410">
        <f t="shared" si="155"/>
        <v>0</v>
      </c>
      <c r="AA125" s="428">
        <f t="shared" si="181"/>
        <v>0</v>
      </c>
      <c r="AB125" s="428">
        <f t="shared" si="182"/>
        <v>0</v>
      </c>
      <c r="AC125" s="219">
        <f t="shared" si="183"/>
        <v>0</v>
      </c>
      <c r="AD125" s="429" t="e">
        <f>'TB-11'!D1597</f>
        <v>#N/A</v>
      </c>
      <c r="AE125" s="432">
        <f>'TB-11'!G1597</f>
        <v>0</v>
      </c>
      <c r="AF125" s="432">
        <f>'TB-11'!H1597</f>
        <v>0</v>
      </c>
      <c r="AG125" s="412">
        <f t="shared" si="156"/>
        <v>0</v>
      </c>
      <c r="AH125" s="432">
        <f>'TB-11'!I1597</f>
        <v>0</v>
      </c>
      <c r="AI125" s="432">
        <f>'TB-11'!J1597</f>
        <v>0</v>
      </c>
      <c r="AJ125" s="412">
        <f t="shared" si="157"/>
        <v>0</v>
      </c>
      <c r="AK125" s="432">
        <f>'TB-11'!K1597</f>
        <v>0</v>
      </c>
      <c r="AL125" s="432">
        <f>'TB-11'!L1597</f>
        <v>0</v>
      </c>
      <c r="AM125" s="410">
        <f t="shared" si="158"/>
        <v>0</v>
      </c>
      <c r="AN125" s="432">
        <f>'TB-11'!M1597</f>
        <v>0</v>
      </c>
      <c r="AO125" s="432">
        <f>'TB-11'!N1597</f>
        <v>0</v>
      </c>
      <c r="AP125" s="410">
        <f t="shared" si="159"/>
        <v>0</v>
      </c>
      <c r="AQ125" s="432">
        <f>'TB-11'!O1597</f>
        <v>0</v>
      </c>
      <c r="AR125" s="432">
        <f>'TB-11'!P1597</f>
        <v>0</v>
      </c>
      <c r="AS125" s="410">
        <f t="shared" si="160"/>
        <v>0</v>
      </c>
      <c r="AT125" s="432">
        <f>'TB-11'!Q1597</f>
        <v>0</v>
      </c>
      <c r="AU125" s="432">
        <f>'TB-11'!R1597</f>
        <v>0</v>
      </c>
      <c r="AV125" s="410">
        <f t="shared" si="161"/>
        <v>0</v>
      </c>
      <c r="AW125" s="432">
        <f>'TB-11'!S1597</f>
        <v>0</v>
      </c>
      <c r="AX125" s="432">
        <f>'TB-11'!T1597</f>
        <v>0</v>
      </c>
      <c r="AY125" s="410">
        <f t="shared" si="162"/>
        <v>0</v>
      </c>
      <c r="AZ125" s="428">
        <f t="shared" si="184"/>
        <v>0</v>
      </c>
      <c r="BA125" s="428">
        <f t="shared" si="185"/>
        <v>0</v>
      </c>
      <c r="BB125" s="428">
        <f t="shared" si="186"/>
        <v>0</v>
      </c>
      <c r="BC125" s="429" t="e">
        <f>'TB-11'!D1598</f>
        <v>#N/A</v>
      </c>
      <c r="BD125" s="432">
        <f>'TB-11'!G1598</f>
        <v>0</v>
      </c>
      <c r="BE125" s="432">
        <f>'TB-11'!H1598</f>
        <v>0</v>
      </c>
      <c r="BF125" s="412">
        <f t="shared" si="163"/>
        <v>0</v>
      </c>
      <c r="BG125" s="432">
        <f>'TB-11'!I1598</f>
        <v>0</v>
      </c>
      <c r="BH125" s="432">
        <f>'TB-11'!J1598</f>
        <v>0</v>
      </c>
      <c r="BI125" s="412">
        <f t="shared" si="164"/>
        <v>0</v>
      </c>
      <c r="BJ125" s="432">
        <f>'TB-11'!K1598</f>
        <v>0</v>
      </c>
      <c r="BK125" s="432">
        <f>'TB-11'!L1598</f>
        <v>0</v>
      </c>
      <c r="BL125" s="410">
        <f t="shared" si="165"/>
        <v>0</v>
      </c>
      <c r="BM125" s="432">
        <f>'TB-11'!M1598</f>
        <v>0</v>
      </c>
      <c r="BN125" s="432">
        <f>'TB-11'!N1598</f>
        <v>0</v>
      </c>
      <c r="BO125" s="410">
        <f t="shared" si="166"/>
        <v>0</v>
      </c>
      <c r="BP125" s="432">
        <f>'TB-11'!O1598</f>
        <v>0</v>
      </c>
      <c r="BQ125" s="432">
        <f>'TB-11'!P1598</f>
        <v>0</v>
      </c>
      <c r="BR125" s="410">
        <f t="shared" si="167"/>
        <v>0</v>
      </c>
      <c r="BS125" s="432">
        <f>'TB-11'!Q1598</f>
        <v>0</v>
      </c>
      <c r="BT125" s="432">
        <f>'TB-11'!R1598</f>
        <v>0</v>
      </c>
      <c r="BU125" s="410">
        <f t="shared" si="168"/>
        <v>0</v>
      </c>
      <c r="BV125" s="432">
        <f>'TB-11'!S1598</f>
        <v>0</v>
      </c>
      <c r="BW125" s="432">
        <f>'TB-11'!T1598</f>
        <v>0</v>
      </c>
      <c r="BX125" s="410">
        <f t="shared" si="187"/>
        <v>0</v>
      </c>
      <c r="BY125" s="428">
        <f t="shared" si="188"/>
        <v>0</v>
      </c>
      <c r="BZ125" s="428">
        <f t="shared" si="189"/>
        <v>0</v>
      </c>
      <c r="CA125" s="428">
        <f t="shared" si="190"/>
        <v>0</v>
      </c>
      <c r="CB125" s="429" t="e">
        <f>'TB-11'!D1599</f>
        <v>#N/A</v>
      </c>
      <c r="CC125" s="432">
        <f>'TB-11'!G1599</f>
        <v>0</v>
      </c>
      <c r="CD125" s="432">
        <f>'TB-11'!H1599</f>
        <v>0</v>
      </c>
      <c r="CE125" s="412">
        <f t="shared" si="169"/>
        <v>0</v>
      </c>
      <c r="CF125" s="432">
        <f>'TB-11'!I1599</f>
        <v>0</v>
      </c>
      <c r="CG125" s="432">
        <f>'TB-11'!J1599</f>
        <v>0</v>
      </c>
      <c r="CH125" s="412">
        <f t="shared" si="170"/>
        <v>0</v>
      </c>
      <c r="CI125" s="432">
        <f>'TB-11'!K1599</f>
        <v>0</v>
      </c>
      <c r="CJ125" s="432">
        <f>'TB-11'!L1599</f>
        <v>0</v>
      </c>
      <c r="CK125" s="410">
        <f t="shared" si="171"/>
        <v>0</v>
      </c>
      <c r="CL125" s="432">
        <f>'TB-11'!M1599</f>
        <v>0</v>
      </c>
      <c r="CM125" s="432">
        <f>'TB-11'!N1599</f>
        <v>0</v>
      </c>
      <c r="CN125" s="410">
        <f t="shared" si="172"/>
        <v>0</v>
      </c>
      <c r="CO125" s="432">
        <f>'TB-11'!O1599</f>
        <v>0</v>
      </c>
      <c r="CP125" s="432">
        <f>'TB-11'!P1599</f>
        <v>0</v>
      </c>
      <c r="CQ125" s="410">
        <f t="shared" si="173"/>
        <v>0</v>
      </c>
      <c r="CR125" s="432">
        <f>'TB-11'!Q1599</f>
        <v>0</v>
      </c>
      <c r="CS125" s="432">
        <f>'TB-11'!R1599</f>
        <v>0</v>
      </c>
      <c r="CT125" s="410">
        <f t="shared" si="174"/>
        <v>0</v>
      </c>
      <c r="CU125" s="432">
        <f>'TB-11'!S1599</f>
        <v>0</v>
      </c>
      <c r="CV125" s="432">
        <f>'TB-11'!T1599</f>
        <v>0</v>
      </c>
      <c r="CW125" s="410">
        <f t="shared" si="191"/>
        <v>0</v>
      </c>
      <c r="CX125" s="428">
        <f t="shared" si="192"/>
        <v>0</v>
      </c>
      <c r="CY125" s="428">
        <f t="shared" si="193"/>
        <v>0</v>
      </c>
      <c r="CZ125" s="428">
        <f t="shared" si="194"/>
        <v>0</v>
      </c>
      <c r="DA125" s="429" t="e">
        <f>'TB-11'!D1600</f>
        <v>#N/A</v>
      </c>
      <c r="DB125" s="432">
        <f>'TB-11'!G1600</f>
        <v>0</v>
      </c>
      <c r="DC125" s="432">
        <f>'TB-11'!H1600</f>
        <v>0</v>
      </c>
      <c r="DD125" s="412">
        <f t="shared" si="175"/>
        <v>0</v>
      </c>
      <c r="DE125" s="432">
        <f>'TB-11'!I1600</f>
        <v>0</v>
      </c>
      <c r="DF125" s="432">
        <f>'TB-11'!J1600</f>
        <v>0</v>
      </c>
      <c r="DG125" s="412">
        <f t="shared" si="176"/>
        <v>0</v>
      </c>
      <c r="DH125" s="432">
        <f>'TB-11'!K1600</f>
        <v>0</v>
      </c>
      <c r="DI125" s="432">
        <f>'TB-11'!L1600</f>
        <v>0</v>
      </c>
      <c r="DJ125" s="410">
        <f t="shared" si="177"/>
        <v>0</v>
      </c>
      <c r="DK125" s="432">
        <f>'TB-11'!M1600</f>
        <v>0</v>
      </c>
      <c r="DL125" s="432">
        <f>'TB-11'!N1600</f>
        <v>0</v>
      </c>
      <c r="DM125" s="410">
        <f t="shared" si="178"/>
        <v>0</v>
      </c>
      <c r="DN125" s="432">
        <f>'TB-11'!O1600</f>
        <v>0</v>
      </c>
      <c r="DO125" s="432">
        <f>'TB-11'!P1600</f>
        <v>0</v>
      </c>
      <c r="DP125" s="410">
        <f t="shared" si="179"/>
        <v>0</v>
      </c>
      <c r="DQ125" s="432">
        <f>'TB-11'!Q1600</f>
        <v>0</v>
      </c>
      <c r="DR125" s="432">
        <f>'TB-11'!R1600</f>
        <v>0</v>
      </c>
      <c r="DS125" s="410">
        <f t="shared" si="180"/>
        <v>0</v>
      </c>
      <c r="DT125" s="432">
        <f>'TB-11'!S1600</f>
        <v>0</v>
      </c>
      <c r="DU125" s="432">
        <f>'TB-11'!T1600</f>
        <v>0</v>
      </c>
      <c r="DV125" s="410">
        <f t="shared" si="195"/>
        <v>0</v>
      </c>
      <c r="DW125" s="428">
        <f t="shared" si="196"/>
        <v>0</v>
      </c>
      <c r="DX125" s="428">
        <f t="shared" si="197"/>
        <v>0</v>
      </c>
      <c r="DY125" s="428">
        <f t="shared" si="198"/>
        <v>0</v>
      </c>
      <c r="DZ125" s="427" t="e">
        <f>+'TB-11'!D1615</f>
        <v>#N/A</v>
      </c>
      <c r="EA125" s="409">
        <f>+'TB-11'!G1615</f>
        <v>0</v>
      </c>
      <c r="EB125" s="409">
        <f>+'TB-11'!H1615</f>
        <v>0</v>
      </c>
      <c r="EC125" s="409">
        <f>+'TB-11'!I1615</f>
        <v>0</v>
      </c>
      <c r="ED125" s="409">
        <f>+'TB-11'!J1615</f>
        <v>0</v>
      </c>
      <c r="EE125" s="428">
        <f t="shared" si="199"/>
        <v>0</v>
      </c>
      <c r="EF125" s="428">
        <f t="shared" si="200"/>
        <v>0</v>
      </c>
      <c r="EG125" s="219">
        <f t="shared" si="201"/>
        <v>0</v>
      </c>
      <c r="EH125" s="427" t="e">
        <f>+'TB-11'!D1616</f>
        <v>#N/A</v>
      </c>
      <c r="EI125" s="409">
        <f>+'TB-11'!G1616</f>
        <v>0</v>
      </c>
      <c r="EJ125" s="409">
        <f>+'TB-11'!H1616</f>
        <v>0</v>
      </c>
      <c r="EK125" s="409">
        <f>+'TB-11'!I1616</f>
        <v>0</v>
      </c>
      <c r="EL125" s="409">
        <f>+'TB-11'!J1616</f>
        <v>0</v>
      </c>
      <c r="EM125" s="428">
        <f t="shared" si="202"/>
        <v>0</v>
      </c>
      <c r="EN125" s="428">
        <f t="shared" si="203"/>
        <v>0</v>
      </c>
      <c r="EO125" s="219">
        <f t="shared" si="204"/>
        <v>0</v>
      </c>
      <c r="EP125" s="427" t="e">
        <f>+'TB-11'!D1617</f>
        <v>#N/A</v>
      </c>
      <c r="EQ125" s="409">
        <f>+'TB-11'!G1617</f>
        <v>0</v>
      </c>
      <c r="ER125" s="409">
        <f>+'TB-11'!H1617</f>
        <v>0</v>
      </c>
      <c r="ES125" s="409">
        <f>+'TB-11'!I1617</f>
        <v>0</v>
      </c>
      <c r="ET125" s="409">
        <f>+'TB-11'!J1617</f>
        <v>0</v>
      </c>
      <c r="EU125" s="428">
        <f t="shared" si="205"/>
        <v>0</v>
      </c>
      <c r="EV125" s="428">
        <f t="shared" si="206"/>
        <v>0</v>
      </c>
      <c r="EW125" s="219">
        <f t="shared" si="207"/>
        <v>0</v>
      </c>
      <c r="EX125" s="427" t="e">
        <f>+'TB-11'!D1618</f>
        <v>#N/A</v>
      </c>
      <c r="EY125" s="409">
        <f>+'TB-11'!G1618</f>
        <v>0</v>
      </c>
      <c r="EZ125" s="409">
        <f>+'TB-11'!H1618</f>
        <v>0</v>
      </c>
      <c r="FA125" s="409">
        <f>+'TB-11'!I1618</f>
        <v>0</v>
      </c>
      <c r="FB125" s="409">
        <f>+'TB-11'!J1618</f>
        <v>0</v>
      </c>
      <c r="FC125" s="428">
        <f t="shared" si="208"/>
        <v>0</v>
      </c>
      <c r="FD125" s="428">
        <f t="shared" si="209"/>
        <v>0</v>
      </c>
      <c r="FE125" s="219">
        <f t="shared" si="210"/>
        <v>0</v>
      </c>
      <c r="FF125" s="427" t="e">
        <f>'TB-11'!D1622</f>
        <v>#N/A</v>
      </c>
      <c r="FG125" s="546">
        <f>'TB-11'!G1622</f>
        <v>0</v>
      </c>
      <c r="FH125" s="546">
        <f>'TB-11'!H1622</f>
        <v>0</v>
      </c>
      <c r="FI125" s="546">
        <f>'TB-11'!I1622</f>
        <v>0</v>
      </c>
      <c r="FJ125" s="546">
        <f>'TB-11'!J1622</f>
        <v>0</v>
      </c>
      <c r="FK125" s="428">
        <f t="shared" si="211"/>
        <v>0</v>
      </c>
      <c r="FL125" s="428">
        <f t="shared" si="212"/>
        <v>0</v>
      </c>
      <c r="FM125" s="219">
        <f t="shared" si="213"/>
        <v>0</v>
      </c>
      <c r="FN125" s="427" t="e">
        <f>'TB-11'!D1623</f>
        <v>#N/A</v>
      </c>
      <c r="FO125" s="546">
        <f>'TB-11'!G1623</f>
        <v>0</v>
      </c>
      <c r="FP125" s="546">
        <f>'TB-11'!H1623</f>
        <v>0</v>
      </c>
      <c r="FQ125" s="546">
        <f>'TB-11'!I1623</f>
        <v>0</v>
      </c>
      <c r="FR125" s="546">
        <f>'TB-11'!J1623</f>
        <v>0</v>
      </c>
      <c r="FS125" s="428">
        <f t="shared" si="214"/>
        <v>0</v>
      </c>
      <c r="FT125" s="428">
        <f t="shared" si="215"/>
        <v>0</v>
      </c>
      <c r="FU125" s="219">
        <f t="shared" si="216"/>
        <v>0</v>
      </c>
      <c r="FV125" s="427" t="e">
        <f>'TB-11'!D1624</f>
        <v>#N/A</v>
      </c>
      <c r="FW125" s="546">
        <f>'TB-11'!G1624</f>
        <v>0</v>
      </c>
      <c r="FX125" s="546">
        <f>'TB-11'!H1624</f>
        <v>0</v>
      </c>
      <c r="FY125" s="546">
        <f>'TB-11'!I1624</f>
        <v>0</v>
      </c>
      <c r="FZ125" s="546">
        <f>'TB-11'!J1624</f>
        <v>0</v>
      </c>
      <c r="GA125" s="428">
        <f t="shared" si="217"/>
        <v>0</v>
      </c>
      <c r="GB125" s="428">
        <f t="shared" si="218"/>
        <v>0</v>
      </c>
      <c r="GC125" s="219">
        <f t="shared" si="219"/>
        <v>0</v>
      </c>
      <c r="GD125" s="427" t="e">
        <f>'TB-11'!D1625</f>
        <v>#N/A</v>
      </c>
      <c r="GE125" s="546">
        <f>'TB-11'!G1625</f>
        <v>0</v>
      </c>
      <c r="GF125" s="546">
        <f>'TB-11'!H1625</f>
        <v>0</v>
      </c>
      <c r="GG125" s="546">
        <f>'TB-11'!I1625</f>
        <v>0</v>
      </c>
      <c r="GH125" s="546">
        <f>'TB-11'!J1625</f>
        <v>0</v>
      </c>
      <c r="GI125" s="428">
        <f t="shared" si="220"/>
        <v>0</v>
      </c>
      <c r="GJ125" s="428">
        <f t="shared" si="221"/>
        <v>0</v>
      </c>
      <c r="GK125" s="219">
        <f t="shared" si="222"/>
        <v>0</v>
      </c>
      <c r="GL125" s="432">
        <f>'TB-11'!B1630</f>
        <v>0</v>
      </c>
      <c r="GM125" s="432">
        <f>'TB-11'!C1630</f>
        <v>0</v>
      </c>
      <c r="GN125" s="432">
        <f>'TB-11'!D1630</f>
        <v>0</v>
      </c>
      <c r="GO125" s="432">
        <f>'TB-11'!E1630</f>
        <v>0</v>
      </c>
      <c r="GP125" s="432">
        <f>'TB-11'!F1630</f>
        <v>0</v>
      </c>
      <c r="GQ125" s="432">
        <f>'TB-11'!G1630</f>
        <v>0</v>
      </c>
      <c r="GR125" s="432">
        <f>'TB-11'!B1606</f>
        <v>0</v>
      </c>
      <c r="GS125" s="432">
        <f>'TB-11'!D1606</f>
        <v>0</v>
      </c>
      <c r="GT125" s="432" t="e">
        <f>'TB-11'!G1606</f>
        <v>#N/A</v>
      </c>
      <c r="GU125" s="432" t="e">
        <f>'TB-11'!I1606</f>
        <v>#N/A</v>
      </c>
      <c r="GV125" s="432">
        <f>'TB-11'!K1606</f>
        <v>0</v>
      </c>
      <c r="GW125" s="432">
        <f>'TB-11'!M1606</f>
        <v>0</v>
      </c>
      <c r="GX125" s="432" t="e">
        <f>'TB-11'!P1606</f>
        <v>#N/A</v>
      </c>
      <c r="GY125" s="432" t="e">
        <f>'TB-11'!R1606</f>
        <v>#N/A</v>
      </c>
      <c r="GZ125" s="432">
        <f>'TB-11'!T1606</f>
        <v>0</v>
      </c>
      <c r="HA125" s="432">
        <f>'TB-11'!V1606</f>
        <v>0</v>
      </c>
      <c r="HB125" s="547" t="e">
        <f>'TB-11'!M1573</f>
        <v>#N/A</v>
      </c>
      <c r="HC125" s="241"/>
    </row>
    <row r="126" spans="1:256" s="194" customFormat="1" x14ac:dyDescent="0.25">
      <c r="A126" s="194">
        <v>25</v>
      </c>
      <c r="B126" s="166">
        <f>+Menu!$D$6</f>
        <v>0</v>
      </c>
      <c r="C126" s="214" t="str">
        <f>+Menu!$B33</f>
        <v/>
      </c>
      <c r="D126" s="215"/>
      <c r="E126" s="427" t="e">
        <f>'TB-11'!D1664</f>
        <v>#N/A</v>
      </c>
      <c r="F126" s="431">
        <f>'TB-11'!G1664</f>
        <v>0</v>
      </c>
      <c r="G126" s="431">
        <f>'TB-11'!H1664</f>
        <v>0</v>
      </c>
      <c r="H126" s="412">
        <f t="shared" si="223"/>
        <v>0</v>
      </c>
      <c r="I126" s="431">
        <f>'TB-11'!I1664</f>
        <v>0</v>
      </c>
      <c r="J126" s="431">
        <f>'TB-11'!J1664</f>
        <v>0</v>
      </c>
      <c r="K126" s="412">
        <f t="shared" si="224"/>
        <v>0</v>
      </c>
      <c r="L126" s="431">
        <f>'TB-11'!K1664</f>
        <v>0</v>
      </c>
      <c r="M126" s="431">
        <f>'TB-11'!L1664</f>
        <v>0</v>
      </c>
      <c r="N126" s="410">
        <f t="shared" si="151"/>
        <v>0</v>
      </c>
      <c r="O126" s="431">
        <f>'TB-11'!M1664</f>
        <v>0</v>
      </c>
      <c r="P126" s="431">
        <f>'TB-11'!N1664</f>
        <v>0</v>
      </c>
      <c r="Q126" s="410">
        <f t="shared" si="152"/>
        <v>0</v>
      </c>
      <c r="R126" s="431">
        <f>'TB-11'!O1664</f>
        <v>0</v>
      </c>
      <c r="S126" s="431">
        <f>'TB-11'!P1664</f>
        <v>0</v>
      </c>
      <c r="T126" s="410">
        <f t="shared" si="153"/>
        <v>0</v>
      </c>
      <c r="U126" s="431">
        <f>'TB-11'!Q1664</f>
        <v>0</v>
      </c>
      <c r="V126" s="431">
        <f>'TB-11'!R1664</f>
        <v>0</v>
      </c>
      <c r="W126" s="410">
        <f t="shared" si="154"/>
        <v>0</v>
      </c>
      <c r="X126" s="431">
        <f>'TB-11'!S1664</f>
        <v>0</v>
      </c>
      <c r="Y126" s="431">
        <f>'TB-11'!T1664</f>
        <v>0</v>
      </c>
      <c r="Z126" s="410">
        <f t="shared" si="155"/>
        <v>0</v>
      </c>
      <c r="AA126" s="428">
        <f t="shared" si="181"/>
        <v>0</v>
      </c>
      <c r="AB126" s="428">
        <f t="shared" si="182"/>
        <v>0</v>
      </c>
      <c r="AC126" s="219">
        <f t="shared" si="183"/>
        <v>0</v>
      </c>
      <c r="AD126" s="429" t="e">
        <f>'TB-11'!D1665</f>
        <v>#N/A</v>
      </c>
      <c r="AE126" s="432">
        <f>'TB-11'!G1665</f>
        <v>0</v>
      </c>
      <c r="AF126" s="432">
        <f>'TB-11'!H1665</f>
        <v>0</v>
      </c>
      <c r="AG126" s="412">
        <f t="shared" si="156"/>
        <v>0</v>
      </c>
      <c r="AH126" s="432">
        <f>'TB-11'!I1665</f>
        <v>0</v>
      </c>
      <c r="AI126" s="432">
        <f>'TB-11'!J1665</f>
        <v>0</v>
      </c>
      <c r="AJ126" s="412">
        <f t="shared" si="157"/>
        <v>0</v>
      </c>
      <c r="AK126" s="432">
        <f>'TB-11'!K1665</f>
        <v>0</v>
      </c>
      <c r="AL126" s="432">
        <f>'TB-11'!L1665</f>
        <v>0</v>
      </c>
      <c r="AM126" s="410">
        <f t="shared" si="158"/>
        <v>0</v>
      </c>
      <c r="AN126" s="432">
        <f>'TB-11'!M1665</f>
        <v>0</v>
      </c>
      <c r="AO126" s="432">
        <f>'TB-11'!N1665</f>
        <v>0</v>
      </c>
      <c r="AP126" s="410">
        <f t="shared" si="159"/>
        <v>0</v>
      </c>
      <c r="AQ126" s="432">
        <f>'TB-11'!O1665</f>
        <v>0</v>
      </c>
      <c r="AR126" s="432">
        <f>'TB-11'!P1665</f>
        <v>0</v>
      </c>
      <c r="AS126" s="410">
        <f t="shared" si="160"/>
        <v>0</v>
      </c>
      <c r="AT126" s="432">
        <f>'TB-11'!Q1665</f>
        <v>0</v>
      </c>
      <c r="AU126" s="432">
        <f>'TB-11'!R1665</f>
        <v>0</v>
      </c>
      <c r="AV126" s="410">
        <f t="shared" si="161"/>
        <v>0</v>
      </c>
      <c r="AW126" s="432">
        <f>'TB-11'!S1665</f>
        <v>0</v>
      </c>
      <c r="AX126" s="432">
        <f>'TB-11'!T1665</f>
        <v>0</v>
      </c>
      <c r="AY126" s="410">
        <f t="shared" si="162"/>
        <v>0</v>
      </c>
      <c r="AZ126" s="428">
        <f t="shared" si="184"/>
        <v>0</v>
      </c>
      <c r="BA126" s="428">
        <f t="shared" si="185"/>
        <v>0</v>
      </c>
      <c r="BB126" s="428">
        <f t="shared" si="186"/>
        <v>0</v>
      </c>
      <c r="BC126" s="429" t="e">
        <f>'TB-11'!D1666</f>
        <v>#N/A</v>
      </c>
      <c r="BD126" s="432">
        <f>'TB-11'!G1666</f>
        <v>0</v>
      </c>
      <c r="BE126" s="432">
        <f>'TB-11'!H1666</f>
        <v>0</v>
      </c>
      <c r="BF126" s="412">
        <f t="shared" si="163"/>
        <v>0</v>
      </c>
      <c r="BG126" s="432">
        <f>'TB-11'!I1666</f>
        <v>0</v>
      </c>
      <c r="BH126" s="432">
        <f>'TB-11'!J1666</f>
        <v>0</v>
      </c>
      <c r="BI126" s="412">
        <f t="shared" si="164"/>
        <v>0</v>
      </c>
      <c r="BJ126" s="432">
        <f>'TB-11'!K1666</f>
        <v>0</v>
      </c>
      <c r="BK126" s="432">
        <f>'TB-11'!L1666</f>
        <v>0</v>
      </c>
      <c r="BL126" s="410">
        <f t="shared" si="165"/>
        <v>0</v>
      </c>
      <c r="BM126" s="432">
        <f>'TB-11'!M1666</f>
        <v>0</v>
      </c>
      <c r="BN126" s="432">
        <f>'TB-11'!N1666</f>
        <v>0</v>
      </c>
      <c r="BO126" s="410">
        <f t="shared" si="166"/>
        <v>0</v>
      </c>
      <c r="BP126" s="432">
        <f>'TB-11'!O1666</f>
        <v>0</v>
      </c>
      <c r="BQ126" s="432">
        <f>'TB-11'!P1666</f>
        <v>0</v>
      </c>
      <c r="BR126" s="410">
        <f t="shared" si="167"/>
        <v>0</v>
      </c>
      <c r="BS126" s="432">
        <f>'TB-11'!Q1666</f>
        <v>0</v>
      </c>
      <c r="BT126" s="432">
        <f>'TB-11'!R1666</f>
        <v>0</v>
      </c>
      <c r="BU126" s="410">
        <f t="shared" si="168"/>
        <v>0</v>
      </c>
      <c r="BV126" s="432">
        <f>'TB-11'!S1666</f>
        <v>0</v>
      </c>
      <c r="BW126" s="432">
        <f>'TB-11'!T1666</f>
        <v>0</v>
      </c>
      <c r="BX126" s="410">
        <f t="shared" si="187"/>
        <v>0</v>
      </c>
      <c r="BY126" s="428">
        <f t="shared" si="188"/>
        <v>0</v>
      </c>
      <c r="BZ126" s="428">
        <f t="shared" si="189"/>
        <v>0</v>
      </c>
      <c r="CA126" s="428">
        <f t="shared" si="190"/>
        <v>0</v>
      </c>
      <c r="CB126" s="429" t="e">
        <f>'TB-11'!D1667</f>
        <v>#N/A</v>
      </c>
      <c r="CC126" s="432">
        <f>'TB-11'!G1667</f>
        <v>0</v>
      </c>
      <c r="CD126" s="432">
        <f>'TB-11'!H1667</f>
        <v>0</v>
      </c>
      <c r="CE126" s="412">
        <f t="shared" si="169"/>
        <v>0</v>
      </c>
      <c r="CF126" s="432">
        <f>'TB-11'!I1667</f>
        <v>0</v>
      </c>
      <c r="CG126" s="432">
        <f>'TB-11'!J1667</f>
        <v>0</v>
      </c>
      <c r="CH126" s="412">
        <f t="shared" si="170"/>
        <v>0</v>
      </c>
      <c r="CI126" s="432">
        <f>'TB-11'!K1667</f>
        <v>0</v>
      </c>
      <c r="CJ126" s="432">
        <f>'TB-11'!L1667</f>
        <v>0</v>
      </c>
      <c r="CK126" s="410">
        <f t="shared" si="171"/>
        <v>0</v>
      </c>
      <c r="CL126" s="432">
        <f>'TB-11'!M1667</f>
        <v>0</v>
      </c>
      <c r="CM126" s="432">
        <f>'TB-11'!N1667</f>
        <v>0</v>
      </c>
      <c r="CN126" s="410">
        <f t="shared" si="172"/>
        <v>0</v>
      </c>
      <c r="CO126" s="432">
        <f>'TB-11'!O1667</f>
        <v>0</v>
      </c>
      <c r="CP126" s="432">
        <f>'TB-11'!P1667</f>
        <v>0</v>
      </c>
      <c r="CQ126" s="410">
        <f t="shared" si="173"/>
        <v>0</v>
      </c>
      <c r="CR126" s="432">
        <f>'TB-11'!Q1667</f>
        <v>0</v>
      </c>
      <c r="CS126" s="432">
        <f>'TB-11'!R1667</f>
        <v>0</v>
      </c>
      <c r="CT126" s="410">
        <f t="shared" si="174"/>
        <v>0</v>
      </c>
      <c r="CU126" s="432">
        <f>'TB-11'!S1667</f>
        <v>0</v>
      </c>
      <c r="CV126" s="432">
        <f>'TB-11'!T1667</f>
        <v>0</v>
      </c>
      <c r="CW126" s="410">
        <f t="shared" si="191"/>
        <v>0</v>
      </c>
      <c r="CX126" s="428">
        <f t="shared" si="192"/>
        <v>0</v>
      </c>
      <c r="CY126" s="428">
        <f t="shared" si="193"/>
        <v>0</v>
      </c>
      <c r="CZ126" s="428">
        <f t="shared" si="194"/>
        <v>0</v>
      </c>
      <c r="DA126" s="429" t="e">
        <f>'TB-11'!D1668</f>
        <v>#N/A</v>
      </c>
      <c r="DB126" s="432">
        <f>'TB-11'!G1668</f>
        <v>0</v>
      </c>
      <c r="DC126" s="432">
        <f>'TB-11'!H1668</f>
        <v>0</v>
      </c>
      <c r="DD126" s="412">
        <f t="shared" si="175"/>
        <v>0</v>
      </c>
      <c r="DE126" s="432">
        <f>'TB-11'!I1668</f>
        <v>0</v>
      </c>
      <c r="DF126" s="432">
        <f>'TB-11'!J1668</f>
        <v>0</v>
      </c>
      <c r="DG126" s="412">
        <f t="shared" si="176"/>
        <v>0</v>
      </c>
      <c r="DH126" s="432">
        <f>'TB-11'!K1668</f>
        <v>0</v>
      </c>
      <c r="DI126" s="432">
        <f>'TB-11'!L1668</f>
        <v>0</v>
      </c>
      <c r="DJ126" s="410">
        <f t="shared" si="177"/>
        <v>0</v>
      </c>
      <c r="DK126" s="432">
        <f>'TB-11'!M1668</f>
        <v>0</v>
      </c>
      <c r="DL126" s="432">
        <f>'TB-11'!N1668</f>
        <v>0</v>
      </c>
      <c r="DM126" s="410">
        <f t="shared" si="178"/>
        <v>0</v>
      </c>
      <c r="DN126" s="432">
        <f>'TB-11'!O1668</f>
        <v>0</v>
      </c>
      <c r="DO126" s="432">
        <f>'TB-11'!P1668</f>
        <v>0</v>
      </c>
      <c r="DP126" s="410">
        <f t="shared" si="179"/>
        <v>0</v>
      </c>
      <c r="DQ126" s="432">
        <f>'TB-11'!Q1668</f>
        <v>0</v>
      </c>
      <c r="DR126" s="432">
        <f>'TB-11'!R1668</f>
        <v>0</v>
      </c>
      <c r="DS126" s="410">
        <f t="shared" si="180"/>
        <v>0</v>
      </c>
      <c r="DT126" s="432">
        <f>'TB-11'!S1668</f>
        <v>0</v>
      </c>
      <c r="DU126" s="432">
        <f>'TB-11'!T1668</f>
        <v>0</v>
      </c>
      <c r="DV126" s="410">
        <f t="shared" si="195"/>
        <v>0</v>
      </c>
      <c r="DW126" s="428">
        <f t="shared" si="196"/>
        <v>0</v>
      </c>
      <c r="DX126" s="428">
        <f t="shared" si="197"/>
        <v>0</v>
      </c>
      <c r="DY126" s="428">
        <f t="shared" si="198"/>
        <v>0</v>
      </c>
      <c r="DZ126" s="427" t="e">
        <f>+'TB-11'!D1683</f>
        <v>#N/A</v>
      </c>
      <c r="EA126" s="409">
        <f>+'TB-11'!G1683</f>
        <v>0</v>
      </c>
      <c r="EB126" s="409">
        <f>+'TB-11'!H1683</f>
        <v>0</v>
      </c>
      <c r="EC126" s="409">
        <f>+'TB-11'!I1683</f>
        <v>0</v>
      </c>
      <c r="ED126" s="409">
        <f>+'TB-11'!J1683</f>
        <v>0</v>
      </c>
      <c r="EE126" s="428">
        <f t="shared" si="199"/>
        <v>0</v>
      </c>
      <c r="EF126" s="428">
        <f t="shared" si="200"/>
        <v>0</v>
      </c>
      <c r="EG126" s="219">
        <f t="shared" si="201"/>
        <v>0</v>
      </c>
      <c r="EH126" s="427" t="e">
        <f>+'TB-11'!D1684</f>
        <v>#N/A</v>
      </c>
      <c r="EI126" s="409">
        <f>+'TB-11'!G1684</f>
        <v>0</v>
      </c>
      <c r="EJ126" s="409">
        <f>+'TB-11'!H1684</f>
        <v>0</v>
      </c>
      <c r="EK126" s="409">
        <f>+'TB-11'!I1684</f>
        <v>0</v>
      </c>
      <c r="EL126" s="409">
        <f>+'TB-11'!J1684</f>
        <v>0</v>
      </c>
      <c r="EM126" s="428">
        <f t="shared" si="202"/>
        <v>0</v>
      </c>
      <c r="EN126" s="428">
        <f t="shared" si="203"/>
        <v>0</v>
      </c>
      <c r="EO126" s="219">
        <f t="shared" si="204"/>
        <v>0</v>
      </c>
      <c r="EP126" s="427" t="e">
        <f>+'TB-11'!D1685</f>
        <v>#N/A</v>
      </c>
      <c r="EQ126" s="409">
        <f>+'TB-11'!G1685</f>
        <v>0</v>
      </c>
      <c r="ER126" s="409">
        <f>+'TB-11'!H1685</f>
        <v>0</v>
      </c>
      <c r="ES126" s="409">
        <f>+'TB-11'!I1685</f>
        <v>0</v>
      </c>
      <c r="ET126" s="409">
        <f>+'TB-11'!J1685</f>
        <v>0</v>
      </c>
      <c r="EU126" s="428">
        <f t="shared" si="205"/>
        <v>0</v>
      </c>
      <c r="EV126" s="428">
        <f t="shared" si="206"/>
        <v>0</v>
      </c>
      <c r="EW126" s="219">
        <f t="shared" si="207"/>
        <v>0</v>
      </c>
      <c r="EX126" s="427" t="e">
        <f>+'TB-11'!D1686</f>
        <v>#N/A</v>
      </c>
      <c r="EY126" s="409">
        <f>+'TB-11'!G1686</f>
        <v>0</v>
      </c>
      <c r="EZ126" s="409">
        <f>+'TB-11'!H1686</f>
        <v>0</v>
      </c>
      <c r="FA126" s="409">
        <f>+'TB-11'!I1686</f>
        <v>0</v>
      </c>
      <c r="FB126" s="409">
        <f>+'TB-11'!J1686</f>
        <v>0</v>
      </c>
      <c r="FC126" s="428">
        <f t="shared" si="208"/>
        <v>0</v>
      </c>
      <c r="FD126" s="428">
        <f t="shared" si="209"/>
        <v>0</v>
      </c>
      <c r="FE126" s="219">
        <f t="shared" si="210"/>
        <v>0</v>
      </c>
      <c r="FF126" s="427" t="e">
        <f>'TB-11'!D1690</f>
        <v>#N/A</v>
      </c>
      <c r="FG126" s="546">
        <f>'TB-11'!G1690</f>
        <v>0</v>
      </c>
      <c r="FH126" s="546">
        <f>'TB-11'!H1690</f>
        <v>0</v>
      </c>
      <c r="FI126" s="546">
        <f>'TB-11'!I1690</f>
        <v>0</v>
      </c>
      <c r="FJ126" s="546">
        <f>'TB-11'!J1690</f>
        <v>0</v>
      </c>
      <c r="FK126" s="428">
        <f t="shared" si="211"/>
        <v>0</v>
      </c>
      <c r="FL126" s="428">
        <f t="shared" si="212"/>
        <v>0</v>
      </c>
      <c r="FM126" s="219">
        <f t="shared" si="213"/>
        <v>0</v>
      </c>
      <c r="FN126" s="427" t="e">
        <f>'TB-11'!D1691</f>
        <v>#N/A</v>
      </c>
      <c r="FO126" s="546">
        <f>'TB-11'!G1691</f>
        <v>0</v>
      </c>
      <c r="FP126" s="546">
        <f>'TB-11'!H1691</f>
        <v>0</v>
      </c>
      <c r="FQ126" s="546">
        <f>'TB-11'!I1691</f>
        <v>0</v>
      </c>
      <c r="FR126" s="546">
        <f>'TB-11'!J1691</f>
        <v>0</v>
      </c>
      <c r="FS126" s="428">
        <f t="shared" si="214"/>
        <v>0</v>
      </c>
      <c r="FT126" s="428">
        <f t="shared" si="215"/>
        <v>0</v>
      </c>
      <c r="FU126" s="219">
        <f t="shared" si="216"/>
        <v>0</v>
      </c>
      <c r="FV126" s="427" t="e">
        <f>'TB-11'!D1692</f>
        <v>#N/A</v>
      </c>
      <c r="FW126" s="546">
        <f>'TB-11'!G1692</f>
        <v>0</v>
      </c>
      <c r="FX126" s="546">
        <f>'TB-11'!H1692</f>
        <v>0</v>
      </c>
      <c r="FY126" s="546">
        <f>'TB-11'!I1692</f>
        <v>0</v>
      </c>
      <c r="FZ126" s="546">
        <f>'TB-11'!J1692</f>
        <v>0</v>
      </c>
      <c r="GA126" s="428">
        <f t="shared" si="217"/>
        <v>0</v>
      </c>
      <c r="GB126" s="428">
        <f t="shared" si="218"/>
        <v>0</v>
      </c>
      <c r="GC126" s="219">
        <f t="shared" si="219"/>
        <v>0</v>
      </c>
      <c r="GD126" s="427" t="e">
        <f>'TB-11'!D1693</f>
        <v>#N/A</v>
      </c>
      <c r="GE126" s="546">
        <f>'TB-11'!G1693</f>
        <v>0</v>
      </c>
      <c r="GF126" s="546">
        <f>'TB-11'!H1693</f>
        <v>0</v>
      </c>
      <c r="GG126" s="546">
        <f>'TB-11'!I1693</f>
        <v>0</v>
      </c>
      <c r="GH126" s="546">
        <f>'TB-11'!J1693</f>
        <v>0</v>
      </c>
      <c r="GI126" s="428">
        <f t="shared" si="220"/>
        <v>0</v>
      </c>
      <c r="GJ126" s="428">
        <f t="shared" si="221"/>
        <v>0</v>
      </c>
      <c r="GK126" s="219">
        <f t="shared" si="222"/>
        <v>0</v>
      </c>
      <c r="GL126" s="432">
        <f>'TB-11'!B1698</f>
        <v>0</v>
      </c>
      <c r="GM126" s="432">
        <f>'TB-11'!C1698</f>
        <v>0</v>
      </c>
      <c r="GN126" s="432">
        <f>'TB-11'!D1698</f>
        <v>0</v>
      </c>
      <c r="GO126" s="432">
        <f>'TB-11'!E1698</f>
        <v>0</v>
      </c>
      <c r="GP126" s="432">
        <f>'TB-11'!F1698</f>
        <v>0</v>
      </c>
      <c r="GQ126" s="432">
        <f>'TB-11'!G1698</f>
        <v>0</v>
      </c>
      <c r="GR126" s="432">
        <f>'TB-11'!B1674</f>
        <v>0</v>
      </c>
      <c r="GS126" s="432">
        <f>'TB-11'!D1674</f>
        <v>0</v>
      </c>
      <c r="GT126" s="432" t="e">
        <f>'TB-11'!G1674</f>
        <v>#N/A</v>
      </c>
      <c r="GU126" s="432" t="e">
        <f>'TB-11'!I1674</f>
        <v>#N/A</v>
      </c>
      <c r="GV126" s="432">
        <f>'TB-11'!K1674</f>
        <v>0</v>
      </c>
      <c r="GW126" s="432">
        <f>'TB-11'!M1674</f>
        <v>0</v>
      </c>
      <c r="GX126" s="432" t="e">
        <f>'TB-11'!P1674</f>
        <v>#N/A</v>
      </c>
      <c r="GY126" s="432" t="e">
        <f>'TB-11'!R1674</f>
        <v>#N/A</v>
      </c>
      <c r="GZ126" s="432">
        <f>'TB-11'!T1674</f>
        <v>0</v>
      </c>
      <c r="HA126" s="432">
        <f>'TB-11'!V1674</f>
        <v>0</v>
      </c>
      <c r="HB126" s="547" t="e">
        <f>'TB-11'!M1641</f>
        <v>#N/A</v>
      </c>
      <c r="HC126" s="241"/>
    </row>
    <row r="127" spans="1:256" s="198" customFormat="1" x14ac:dyDescent="0.25">
      <c r="A127" s="194"/>
      <c r="B127" s="187">
        <f>+Menu!$D$6</f>
        <v>0</v>
      </c>
      <c r="C127" s="220" t="str">
        <f>+Menu!$B34</f>
        <v>District/ Organization Total</v>
      </c>
      <c r="D127" s="221"/>
      <c r="E127" s="222" t="e">
        <f t="shared" ref="E127:J127" si="225">SUM(E102:E126)</f>
        <v>#N/A</v>
      </c>
      <c r="F127" s="222">
        <f t="shared" si="225"/>
        <v>0</v>
      </c>
      <c r="G127" s="222">
        <f t="shared" si="225"/>
        <v>0</v>
      </c>
      <c r="H127" s="222">
        <f t="shared" si="225"/>
        <v>0</v>
      </c>
      <c r="I127" s="222">
        <f t="shared" si="225"/>
        <v>0</v>
      </c>
      <c r="J127" s="222">
        <f t="shared" si="225"/>
        <v>0</v>
      </c>
      <c r="K127" s="222">
        <f t="shared" ref="K127:AC127" si="226">SUM(K102:K126)</f>
        <v>0</v>
      </c>
      <c r="L127" s="222">
        <f t="shared" si="226"/>
        <v>0</v>
      </c>
      <c r="M127" s="222">
        <f t="shared" si="226"/>
        <v>0</v>
      </c>
      <c r="N127" s="222">
        <f t="shared" si="226"/>
        <v>0</v>
      </c>
      <c r="O127" s="222">
        <f t="shared" si="226"/>
        <v>0</v>
      </c>
      <c r="P127" s="222">
        <f t="shared" si="226"/>
        <v>0</v>
      </c>
      <c r="Q127" s="222">
        <f t="shared" si="226"/>
        <v>0</v>
      </c>
      <c r="R127" s="222">
        <f t="shared" si="226"/>
        <v>0</v>
      </c>
      <c r="S127" s="222">
        <f t="shared" si="226"/>
        <v>0</v>
      </c>
      <c r="T127" s="222">
        <f t="shared" si="226"/>
        <v>0</v>
      </c>
      <c r="U127" s="222">
        <f t="shared" si="226"/>
        <v>0</v>
      </c>
      <c r="V127" s="222">
        <f t="shared" si="226"/>
        <v>0</v>
      </c>
      <c r="W127" s="222">
        <f t="shared" si="226"/>
        <v>0</v>
      </c>
      <c r="X127" s="222">
        <f t="shared" si="226"/>
        <v>0</v>
      </c>
      <c r="Y127" s="222">
        <f t="shared" si="226"/>
        <v>0</v>
      </c>
      <c r="Z127" s="222">
        <f t="shared" si="226"/>
        <v>0</v>
      </c>
      <c r="AA127" s="222">
        <f t="shared" si="226"/>
        <v>0</v>
      </c>
      <c r="AB127" s="222">
        <f t="shared" si="226"/>
        <v>0</v>
      </c>
      <c r="AC127" s="219">
        <f t="shared" si="226"/>
        <v>0</v>
      </c>
      <c r="AD127" s="222" t="e">
        <f t="shared" ref="AD127:AI127" si="227">SUM(AD102:AD126)</f>
        <v>#N/A</v>
      </c>
      <c r="AE127" s="222">
        <f t="shared" si="227"/>
        <v>0</v>
      </c>
      <c r="AF127" s="222">
        <f t="shared" si="227"/>
        <v>0</v>
      </c>
      <c r="AG127" s="222">
        <f t="shared" si="227"/>
        <v>0</v>
      </c>
      <c r="AH127" s="222">
        <f t="shared" si="227"/>
        <v>0</v>
      </c>
      <c r="AI127" s="222">
        <f t="shared" si="227"/>
        <v>0</v>
      </c>
      <c r="AJ127" s="222">
        <f t="shared" ref="AJ127:CS127" si="228">SUM(AJ102:AJ126)</f>
        <v>0</v>
      </c>
      <c r="AK127" s="222">
        <f t="shared" si="228"/>
        <v>0</v>
      </c>
      <c r="AL127" s="222">
        <f t="shared" si="228"/>
        <v>0</v>
      </c>
      <c r="AM127" s="222">
        <f t="shared" si="228"/>
        <v>0</v>
      </c>
      <c r="AN127" s="222">
        <f t="shared" si="228"/>
        <v>0</v>
      </c>
      <c r="AO127" s="222">
        <f t="shared" si="228"/>
        <v>0</v>
      </c>
      <c r="AP127" s="222">
        <f t="shared" si="228"/>
        <v>0</v>
      </c>
      <c r="AQ127" s="222">
        <f t="shared" si="228"/>
        <v>0</v>
      </c>
      <c r="AR127" s="222">
        <f t="shared" si="228"/>
        <v>0</v>
      </c>
      <c r="AS127" s="222">
        <f t="shared" si="228"/>
        <v>0</v>
      </c>
      <c r="AT127" s="222">
        <f t="shared" si="228"/>
        <v>0</v>
      </c>
      <c r="AU127" s="222">
        <f t="shared" si="228"/>
        <v>0</v>
      </c>
      <c r="AV127" s="222">
        <f t="shared" si="228"/>
        <v>0</v>
      </c>
      <c r="AW127" s="222">
        <f t="shared" si="228"/>
        <v>0</v>
      </c>
      <c r="AX127" s="222">
        <f t="shared" si="228"/>
        <v>0</v>
      </c>
      <c r="AY127" s="222">
        <f t="shared" si="228"/>
        <v>0</v>
      </c>
      <c r="AZ127" s="222">
        <f t="shared" si="228"/>
        <v>0</v>
      </c>
      <c r="BA127" s="222">
        <f t="shared" si="228"/>
        <v>0</v>
      </c>
      <c r="BB127" s="222">
        <f t="shared" si="228"/>
        <v>0</v>
      </c>
      <c r="BC127" s="222" t="e">
        <f t="shared" si="228"/>
        <v>#N/A</v>
      </c>
      <c r="BD127" s="222">
        <f t="shared" si="228"/>
        <v>0</v>
      </c>
      <c r="BE127" s="222">
        <f t="shared" si="228"/>
        <v>0</v>
      </c>
      <c r="BF127" s="222">
        <f t="shared" si="228"/>
        <v>0</v>
      </c>
      <c r="BG127" s="222">
        <f t="shared" si="228"/>
        <v>0</v>
      </c>
      <c r="BH127" s="222">
        <f t="shared" si="228"/>
        <v>0</v>
      </c>
      <c r="BI127" s="222">
        <f t="shared" si="228"/>
        <v>0</v>
      </c>
      <c r="BJ127" s="222">
        <f t="shared" si="228"/>
        <v>0</v>
      </c>
      <c r="BK127" s="222">
        <f t="shared" si="228"/>
        <v>0</v>
      </c>
      <c r="BL127" s="222">
        <f t="shared" si="228"/>
        <v>0</v>
      </c>
      <c r="BM127" s="222">
        <f t="shared" si="228"/>
        <v>0</v>
      </c>
      <c r="BN127" s="222">
        <f t="shared" si="228"/>
        <v>0</v>
      </c>
      <c r="BO127" s="222">
        <f t="shared" si="228"/>
        <v>0</v>
      </c>
      <c r="BP127" s="222">
        <f t="shared" si="228"/>
        <v>0</v>
      </c>
      <c r="BQ127" s="222">
        <f t="shared" si="228"/>
        <v>0</v>
      </c>
      <c r="BR127" s="222">
        <f t="shared" si="228"/>
        <v>0</v>
      </c>
      <c r="BS127" s="222">
        <f t="shared" si="228"/>
        <v>0</v>
      </c>
      <c r="BT127" s="222">
        <f t="shared" si="228"/>
        <v>0</v>
      </c>
      <c r="BU127" s="222">
        <f t="shared" si="228"/>
        <v>0</v>
      </c>
      <c r="BV127" s="222">
        <f t="shared" si="228"/>
        <v>0</v>
      </c>
      <c r="BW127" s="222">
        <f t="shared" si="228"/>
        <v>0</v>
      </c>
      <c r="BX127" s="222">
        <f t="shared" si="228"/>
        <v>0</v>
      </c>
      <c r="BY127" s="222">
        <f t="shared" si="228"/>
        <v>0</v>
      </c>
      <c r="BZ127" s="222">
        <f t="shared" si="228"/>
        <v>0</v>
      </c>
      <c r="CA127" s="222">
        <f t="shared" si="228"/>
        <v>0</v>
      </c>
      <c r="CB127" s="222" t="e">
        <f t="shared" si="228"/>
        <v>#N/A</v>
      </c>
      <c r="CC127" s="222">
        <f t="shared" si="228"/>
        <v>0</v>
      </c>
      <c r="CD127" s="222">
        <f t="shared" si="228"/>
        <v>0</v>
      </c>
      <c r="CE127" s="222">
        <f t="shared" si="228"/>
        <v>0</v>
      </c>
      <c r="CF127" s="222">
        <f t="shared" si="228"/>
        <v>0</v>
      </c>
      <c r="CG127" s="222">
        <f t="shared" si="228"/>
        <v>0</v>
      </c>
      <c r="CH127" s="222">
        <f t="shared" si="228"/>
        <v>0</v>
      </c>
      <c r="CI127" s="222">
        <f t="shared" si="228"/>
        <v>0</v>
      </c>
      <c r="CJ127" s="222">
        <f t="shared" si="228"/>
        <v>0</v>
      </c>
      <c r="CK127" s="222">
        <f t="shared" si="228"/>
        <v>0</v>
      </c>
      <c r="CL127" s="222">
        <f t="shared" si="228"/>
        <v>0</v>
      </c>
      <c r="CM127" s="222">
        <f t="shared" si="228"/>
        <v>0</v>
      </c>
      <c r="CN127" s="222">
        <f t="shared" si="228"/>
        <v>0</v>
      </c>
      <c r="CO127" s="222">
        <f t="shared" si="228"/>
        <v>0</v>
      </c>
      <c r="CP127" s="222">
        <f t="shared" si="228"/>
        <v>0</v>
      </c>
      <c r="CQ127" s="222">
        <f t="shared" si="228"/>
        <v>0</v>
      </c>
      <c r="CR127" s="222">
        <f t="shared" si="228"/>
        <v>0</v>
      </c>
      <c r="CS127" s="222">
        <f t="shared" si="228"/>
        <v>0</v>
      </c>
      <c r="CT127" s="222">
        <f t="shared" ref="CT127:EG127" si="229">SUM(CT102:CT126)</f>
        <v>0</v>
      </c>
      <c r="CU127" s="222">
        <f t="shared" si="229"/>
        <v>0</v>
      </c>
      <c r="CV127" s="222">
        <f t="shared" si="229"/>
        <v>0</v>
      </c>
      <c r="CW127" s="222">
        <f t="shared" si="229"/>
        <v>0</v>
      </c>
      <c r="CX127" s="222">
        <f t="shared" si="229"/>
        <v>0</v>
      </c>
      <c r="CY127" s="222">
        <f t="shared" si="229"/>
        <v>0</v>
      </c>
      <c r="CZ127" s="222">
        <f t="shared" si="229"/>
        <v>0</v>
      </c>
      <c r="DA127" s="222" t="e">
        <f t="shared" si="229"/>
        <v>#N/A</v>
      </c>
      <c r="DB127" s="222">
        <f t="shared" si="229"/>
        <v>0</v>
      </c>
      <c r="DC127" s="222">
        <f t="shared" si="229"/>
        <v>0</v>
      </c>
      <c r="DD127" s="222">
        <f t="shared" si="229"/>
        <v>0</v>
      </c>
      <c r="DE127" s="222">
        <f t="shared" si="229"/>
        <v>0</v>
      </c>
      <c r="DF127" s="222">
        <f t="shared" si="229"/>
        <v>0</v>
      </c>
      <c r="DG127" s="222">
        <f t="shared" si="229"/>
        <v>0</v>
      </c>
      <c r="DH127" s="222">
        <f t="shared" si="229"/>
        <v>0</v>
      </c>
      <c r="DI127" s="222">
        <f t="shared" si="229"/>
        <v>0</v>
      </c>
      <c r="DJ127" s="222">
        <f t="shared" si="229"/>
        <v>0</v>
      </c>
      <c r="DK127" s="222">
        <f t="shared" si="229"/>
        <v>0</v>
      </c>
      <c r="DL127" s="222">
        <f t="shared" si="229"/>
        <v>0</v>
      </c>
      <c r="DM127" s="222">
        <f t="shared" si="229"/>
        <v>0</v>
      </c>
      <c r="DN127" s="222">
        <f t="shared" si="229"/>
        <v>0</v>
      </c>
      <c r="DO127" s="222">
        <f t="shared" si="229"/>
        <v>0</v>
      </c>
      <c r="DP127" s="222">
        <f t="shared" si="229"/>
        <v>0</v>
      </c>
      <c r="DQ127" s="222">
        <f t="shared" si="229"/>
        <v>0</v>
      </c>
      <c r="DR127" s="222">
        <f t="shared" si="229"/>
        <v>0</v>
      </c>
      <c r="DS127" s="222">
        <f t="shared" si="229"/>
        <v>0</v>
      </c>
      <c r="DT127" s="222">
        <f t="shared" si="229"/>
        <v>0</v>
      </c>
      <c r="DU127" s="222">
        <f t="shared" si="229"/>
        <v>0</v>
      </c>
      <c r="DV127" s="222">
        <f t="shared" si="229"/>
        <v>0</v>
      </c>
      <c r="DW127" s="222">
        <f t="shared" si="229"/>
        <v>0</v>
      </c>
      <c r="DX127" s="222">
        <f t="shared" si="229"/>
        <v>0</v>
      </c>
      <c r="DY127" s="222">
        <f t="shared" si="229"/>
        <v>0</v>
      </c>
      <c r="DZ127" s="222" t="e">
        <f t="shared" si="229"/>
        <v>#N/A</v>
      </c>
      <c r="EA127" s="222">
        <f t="shared" si="229"/>
        <v>0</v>
      </c>
      <c r="EB127" s="222">
        <f t="shared" si="229"/>
        <v>0</v>
      </c>
      <c r="EC127" s="222">
        <f t="shared" si="229"/>
        <v>0</v>
      </c>
      <c r="ED127" s="222">
        <f t="shared" si="229"/>
        <v>0</v>
      </c>
      <c r="EE127" s="222">
        <f t="shared" si="229"/>
        <v>0</v>
      </c>
      <c r="EF127" s="222">
        <f t="shared" si="229"/>
        <v>0</v>
      </c>
      <c r="EG127" s="222">
        <f t="shared" si="229"/>
        <v>0</v>
      </c>
      <c r="EH127" s="222" t="e">
        <f t="shared" ref="EH127:EO127" si="230">SUM(EH102:EH126)</f>
        <v>#N/A</v>
      </c>
      <c r="EI127" s="222">
        <f t="shared" si="230"/>
        <v>0</v>
      </c>
      <c r="EJ127" s="222">
        <f t="shared" si="230"/>
        <v>0</v>
      </c>
      <c r="EK127" s="222">
        <f t="shared" si="230"/>
        <v>0</v>
      </c>
      <c r="EL127" s="222">
        <f t="shared" si="230"/>
        <v>0</v>
      </c>
      <c r="EM127" s="222">
        <f t="shared" si="230"/>
        <v>0</v>
      </c>
      <c r="EN127" s="222">
        <f t="shared" si="230"/>
        <v>0</v>
      </c>
      <c r="EO127" s="222">
        <f t="shared" si="230"/>
        <v>0</v>
      </c>
      <c r="EP127" s="222" t="e">
        <f t="shared" ref="EP127:EW127" si="231">SUM(EP102:EP126)</f>
        <v>#N/A</v>
      </c>
      <c r="EQ127" s="222">
        <f t="shared" si="231"/>
        <v>0</v>
      </c>
      <c r="ER127" s="222">
        <f t="shared" si="231"/>
        <v>0</v>
      </c>
      <c r="ES127" s="222">
        <f t="shared" si="231"/>
        <v>0</v>
      </c>
      <c r="ET127" s="222">
        <f t="shared" si="231"/>
        <v>0</v>
      </c>
      <c r="EU127" s="222">
        <f t="shared" si="231"/>
        <v>0</v>
      </c>
      <c r="EV127" s="222">
        <f t="shared" si="231"/>
        <v>0</v>
      </c>
      <c r="EW127" s="222">
        <f t="shared" si="231"/>
        <v>0</v>
      </c>
      <c r="EX127" s="222" t="e">
        <f t="shared" ref="EX127:GC127" si="232">SUM(EX102:EX126)</f>
        <v>#N/A</v>
      </c>
      <c r="EY127" s="222">
        <f t="shared" si="232"/>
        <v>0</v>
      </c>
      <c r="EZ127" s="222">
        <f t="shared" si="232"/>
        <v>0</v>
      </c>
      <c r="FA127" s="222">
        <f t="shared" si="232"/>
        <v>0</v>
      </c>
      <c r="FB127" s="222">
        <f t="shared" si="232"/>
        <v>0</v>
      </c>
      <c r="FC127" s="222">
        <f t="shared" si="232"/>
        <v>0</v>
      </c>
      <c r="FD127" s="222">
        <f t="shared" si="232"/>
        <v>0</v>
      </c>
      <c r="FE127" s="222">
        <f t="shared" si="232"/>
        <v>0</v>
      </c>
      <c r="FF127" s="222" t="e">
        <f t="shared" si="232"/>
        <v>#N/A</v>
      </c>
      <c r="FG127" s="222">
        <f t="shared" si="232"/>
        <v>0</v>
      </c>
      <c r="FH127" s="222">
        <f t="shared" si="232"/>
        <v>0</v>
      </c>
      <c r="FI127" s="222">
        <f t="shared" si="232"/>
        <v>0</v>
      </c>
      <c r="FJ127" s="222">
        <f t="shared" si="232"/>
        <v>0</v>
      </c>
      <c r="FK127" s="222">
        <f t="shared" si="232"/>
        <v>0</v>
      </c>
      <c r="FL127" s="222">
        <f t="shared" si="232"/>
        <v>0</v>
      </c>
      <c r="FM127" s="222">
        <f t="shared" si="232"/>
        <v>0</v>
      </c>
      <c r="FN127" s="222" t="e">
        <f t="shared" si="232"/>
        <v>#N/A</v>
      </c>
      <c r="FO127" s="222">
        <f t="shared" si="232"/>
        <v>0</v>
      </c>
      <c r="FP127" s="222">
        <f t="shared" si="232"/>
        <v>0</v>
      </c>
      <c r="FQ127" s="222">
        <f t="shared" si="232"/>
        <v>0</v>
      </c>
      <c r="FR127" s="222">
        <f t="shared" si="232"/>
        <v>0</v>
      </c>
      <c r="FS127" s="222">
        <f t="shared" si="232"/>
        <v>0</v>
      </c>
      <c r="FT127" s="222">
        <f t="shared" si="232"/>
        <v>0</v>
      </c>
      <c r="FU127" s="222">
        <f t="shared" si="232"/>
        <v>0</v>
      </c>
      <c r="FV127" s="222" t="e">
        <f t="shared" si="232"/>
        <v>#N/A</v>
      </c>
      <c r="FW127" s="222">
        <f t="shared" si="232"/>
        <v>0</v>
      </c>
      <c r="FX127" s="222">
        <f t="shared" si="232"/>
        <v>0</v>
      </c>
      <c r="FY127" s="222">
        <f t="shared" si="232"/>
        <v>0</v>
      </c>
      <c r="FZ127" s="222">
        <f t="shared" si="232"/>
        <v>0</v>
      </c>
      <c r="GA127" s="222">
        <f t="shared" si="232"/>
        <v>0</v>
      </c>
      <c r="GB127" s="222">
        <f t="shared" si="232"/>
        <v>0</v>
      </c>
      <c r="GC127" s="222">
        <f t="shared" si="232"/>
        <v>0</v>
      </c>
      <c r="GD127" s="222" t="e">
        <f t="shared" ref="GD127:GK127" si="233">SUM(GD102:GD126)</f>
        <v>#N/A</v>
      </c>
      <c r="GE127" s="222">
        <f t="shared" si="233"/>
        <v>0</v>
      </c>
      <c r="GF127" s="222">
        <f t="shared" si="233"/>
        <v>0</v>
      </c>
      <c r="GG127" s="222">
        <f t="shared" si="233"/>
        <v>0</v>
      </c>
      <c r="GH127" s="222">
        <f t="shared" si="233"/>
        <v>0</v>
      </c>
      <c r="GI127" s="222">
        <f t="shared" si="233"/>
        <v>0</v>
      </c>
      <c r="GJ127" s="222">
        <f t="shared" si="233"/>
        <v>0</v>
      </c>
      <c r="GK127" s="222">
        <f t="shared" si="233"/>
        <v>0</v>
      </c>
      <c r="GL127" s="222">
        <f t="shared" ref="GL127:HA127" si="234">SUM(GL102:GL126)</f>
        <v>0</v>
      </c>
      <c r="GM127" s="222">
        <f t="shared" si="234"/>
        <v>0</v>
      </c>
      <c r="GN127" s="222">
        <f t="shared" si="234"/>
        <v>0</v>
      </c>
      <c r="GO127" s="222">
        <f t="shared" si="234"/>
        <v>0</v>
      </c>
      <c r="GP127" s="222">
        <f t="shared" si="234"/>
        <v>0</v>
      </c>
      <c r="GQ127" s="222">
        <f t="shared" si="234"/>
        <v>0</v>
      </c>
      <c r="GR127" s="222">
        <f t="shared" si="234"/>
        <v>0</v>
      </c>
      <c r="GS127" s="222">
        <f t="shared" si="234"/>
        <v>0</v>
      </c>
      <c r="GT127" s="222" t="e">
        <f t="shared" si="234"/>
        <v>#N/A</v>
      </c>
      <c r="GU127" s="222" t="e">
        <f t="shared" si="234"/>
        <v>#N/A</v>
      </c>
      <c r="GV127" s="432">
        <f t="shared" si="234"/>
        <v>0</v>
      </c>
      <c r="GW127" s="432">
        <f t="shared" si="234"/>
        <v>0</v>
      </c>
      <c r="GX127" s="432" t="e">
        <f t="shared" si="234"/>
        <v>#N/A</v>
      </c>
      <c r="GY127" s="432" t="e">
        <f t="shared" si="234"/>
        <v>#N/A</v>
      </c>
      <c r="GZ127" s="432">
        <f t="shared" si="234"/>
        <v>0</v>
      </c>
      <c r="HA127" s="432">
        <f t="shared" si="234"/>
        <v>0</v>
      </c>
      <c r="HB127" s="416" t="e">
        <f>+'Total_TB-11'!M8</f>
        <v>#N/A</v>
      </c>
      <c r="HC127" s="241"/>
    </row>
    <row r="128" spans="1:256" s="194" customFormat="1" ht="12.75" x14ac:dyDescent="0.25">
      <c r="A128" s="188"/>
      <c r="B128" s="188"/>
      <c r="C128" s="188"/>
      <c r="D128" s="188"/>
      <c r="E128" s="188"/>
      <c r="F128" s="196"/>
      <c r="AE128" s="196"/>
      <c r="BD128" s="196"/>
      <c r="FY128" s="196"/>
      <c r="GX128" s="196"/>
      <c r="HW128" s="196"/>
      <c r="IV128" s="196"/>
    </row>
    <row r="130" spans="1:186" ht="19.5" x14ac:dyDescent="0.35">
      <c r="A130" s="188"/>
      <c r="B130" s="189" t="s">
        <v>961</v>
      </c>
      <c r="C130" s="190"/>
      <c r="D130" s="190"/>
      <c r="E130" s="191" t="str">
        <f>+'TB-12'!I7</f>
        <v>2nd</v>
      </c>
      <c r="F130" s="143" t="s">
        <v>965</v>
      </c>
      <c r="G130" s="192">
        <f>+'TB-12'!L7</f>
        <v>2022</v>
      </c>
      <c r="H130" s="190"/>
      <c r="J130" s="190"/>
      <c r="K130" s="223"/>
      <c r="L130" s="190"/>
      <c r="M130" s="223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90"/>
      <c r="CN130" s="190"/>
      <c r="CO130" s="190"/>
      <c r="CP130" s="190"/>
      <c r="CQ130" s="190"/>
      <c r="CR130" s="190"/>
      <c r="CS130" s="190"/>
      <c r="CT130" s="190"/>
      <c r="CU130" s="190"/>
      <c r="CV130" s="190"/>
      <c r="CW130" s="190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90"/>
      <c r="DT130" s="190"/>
      <c r="DU130" s="190"/>
      <c r="DV130" s="190"/>
      <c r="DW130" s="190"/>
      <c r="DX130" s="190"/>
      <c r="DY130" s="190"/>
      <c r="DZ130" s="190"/>
      <c r="EA130" s="190"/>
      <c r="EB130" s="190"/>
      <c r="EC130" s="190"/>
      <c r="ED130" s="190"/>
      <c r="EE130" s="1518"/>
      <c r="EF130" s="1518"/>
      <c r="EG130" s="223"/>
      <c r="EH130" s="190"/>
      <c r="EI130" s="223"/>
      <c r="EJ130" s="190"/>
      <c r="EK130" s="190"/>
      <c r="EL130" s="190"/>
      <c r="EM130" s="190"/>
      <c r="EN130" s="190"/>
      <c r="EO130" s="190"/>
      <c r="EP130" s="190"/>
      <c r="EQ130" s="190"/>
      <c r="ER130" s="190"/>
      <c r="ES130" s="190"/>
      <c r="ET130" s="190"/>
      <c r="EU130" s="190"/>
      <c r="EV130" s="190"/>
      <c r="EW130" s="190"/>
      <c r="EX130" s="190"/>
      <c r="EY130" s="190"/>
      <c r="EZ130" s="190"/>
      <c r="FA130" s="190"/>
      <c r="FB130" s="190"/>
      <c r="FC130" s="190"/>
      <c r="FD130" s="190"/>
      <c r="FE130" s="190"/>
      <c r="FF130" s="190"/>
      <c r="FG130" s="190"/>
      <c r="FH130" s="190"/>
      <c r="FI130" s="190"/>
      <c r="FJ130" s="190"/>
      <c r="FK130" s="190"/>
      <c r="FL130" s="190"/>
      <c r="FM130" s="190"/>
      <c r="FN130" s="190"/>
      <c r="FO130" s="190"/>
      <c r="FP130" s="190"/>
      <c r="FQ130" s="190"/>
      <c r="FR130" s="190"/>
      <c r="FS130" s="190"/>
      <c r="FT130" s="190"/>
      <c r="FU130" s="190"/>
      <c r="FV130" s="190"/>
      <c r="FW130" s="190"/>
      <c r="FX130" s="190"/>
      <c r="FY130" s="190"/>
      <c r="FZ130" s="190"/>
      <c r="GA130" s="190"/>
      <c r="GB130" s="190"/>
      <c r="GC130" s="188"/>
    </row>
    <row r="131" spans="1:186" ht="19.5" x14ac:dyDescent="0.35">
      <c r="A131" s="188"/>
      <c r="B131" s="195"/>
      <c r="C131" s="188"/>
      <c r="D131" s="188"/>
      <c r="E131" s="188"/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  <c r="BK131" s="194"/>
      <c r="BL131" s="194"/>
      <c r="BM131" s="194"/>
      <c r="BN131" s="194"/>
      <c r="BO131" s="194"/>
      <c r="BP131" s="194"/>
      <c r="BQ131" s="194"/>
      <c r="BR131" s="194"/>
      <c r="BS131" s="194"/>
      <c r="BT131" s="194"/>
      <c r="BU131" s="194"/>
      <c r="BV131" s="194"/>
      <c r="BW131" s="194"/>
      <c r="BX131" s="194"/>
      <c r="BY131" s="194"/>
      <c r="BZ131" s="194"/>
      <c r="CA131" s="194"/>
      <c r="CB131" s="194"/>
      <c r="CC131" s="194"/>
      <c r="CD131" s="194"/>
      <c r="CE131" s="194"/>
      <c r="CF131" s="194"/>
      <c r="CG131" s="194"/>
      <c r="CH131" s="194"/>
      <c r="CI131" s="194"/>
      <c r="CJ131" s="194"/>
      <c r="CK131" s="194"/>
      <c r="CL131" s="194"/>
      <c r="CM131" s="194"/>
      <c r="CN131" s="194"/>
      <c r="CO131" s="194"/>
      <c r="CP131" s="194"/>
      <c r="CQ131" s="194"/>
      <c r="CR131" s="194"/>
      <c r="CS131" s="194"/>
      <c r="CT131" s="194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88"/>
    </row>
    <row r="132" spans="1:186" ht="15.75" x14ac:dyDescent="0.25">
      <c r="A132" s="224"/>
      <c r="B132" s="354"/>
      <c r="C132" s="354"/>
      <c r="D132" s="1520"/>
      <c r="E132" s="1411" t="s">
        <v>946</v>
      </c>
      <c r="F132" s="1411"/>
      <c r="G132" s="1411"/>
      <c r="H132" s="1411"/>
      <c r="I132" s="1411"/>
      <c r="J132" s="1411"/>
      <c r="K132" s="1411"/>
      <c r="L132" s="1411"/>
      <c r="M132" s="1411"/>
      <c r="N132" s="1411"/>
      <c r="O132" s="1411"/>
      <c r="P132" s="1411"/>
      <c r="Q132" s="1411"/>
      <c r="R132" s="1411"/>
      <c r="S132" s="1411"/>
      <c r="T132" s="1411"/>
      <c r="U132" s="1411"/>
      <c r="V132" s="1411"/>
      <c r="W132" s="1519" t="s">
        <v>947</v>
      </c>
      <c r="X132" s="1519"/>
      <c r="Y132" s="1519"/>
      <c r="Z132" s="1519"/>
      <c r="AA132" s="1519"/>
      <c r="AB132" s="1519"/>
      <c r="AC132" s="1519"/>
      <c r="AD132" s="1519"/>
      <c r="AE132" s="1519"/>
      <c r="AF132" s="1519"/>
      <c r="AG132" s="1519"/>
      <c r="AH132" s="1519"/>
      <c r="AI132" s="1519"/>
      <c r="AJ132" s="1519"/>
      <c r="AK132" s="1519"/>
      <c r="AL132" s="1519"/>
      <c r="AM132" s="1519"/>
      <c r="AN132" s="1519"/>
      <c r="AO132" s="1521" t="s">
        <v>948</v>
      </c>
      <c r="AP132" s="1521"/>
      <c r="AQ132" s="1521"/>
      <c r="AR132" s="1521"/>
      <c r="AS132" s="1521"/>
      <c r="AT132" s="1521"/>
      <c r="AU132" s="1521"/>
      <c r="AV132" s="1521"/>
      <c r="AW132" s="1521"/>
      <c r="AX132" s="1521"/>
      <c r="AY132" s="1521"/>
      <c r="AZ132" s="1521"/>
      <c r="BA132" s="1521"/>
      <c r="BB132" s="1521"/>
      <c r="BC132" s="1521"/>
      <c r="BD132" s="1521"/>
      <c r="BE132" s="1521"/>
      <c r="BF132" s="1521"/>
      <c r="BG132" s="1524" t="s">
        <v>949</v>
      </c>
      <c r="BH132" s="1524"/>
      <c r="BI132" s="1524"/>
      <c r="BJ132" s="1524"/>
      <c r="BK132" s="1524"/>
      <c r="BL132" s="1524"/>
      <c r="BM132" s="1524"/>
      <c r="BN132" s="1524"/>
      <c r="BO132" s="1524"/>
      <c r="BP132" s="1524"/>
      <c r="BQ132" s="1524"/>
      <c r="BR132" s="1524"/>
      <c r="BS132" s="1524"/>
      <c r="BT132" s="1524"/>
      <c r="BU132" s="1524"/>
      <c r="BV132" s="1524"/>
      <c r="BW132" s="1524"/>
      <c r="BX132" s="1524"/>
      <c r="BY132" s="1525" t="s">
        <v>950</v>
      </c>
      <c r="BZ132" s="1525"/>
      <c r="CA132" s="1525"/>
      <c r="CB132" s="1525"/>
      <c r="CC132" s="1525"/>
      <c r="CD132" s="1525"/>
      <c r="CE132" s="1525"/>
      <c r="CF132" s="1525"/>
      <c r="CG132" s="1525"/>
      <c r="CH132" s="1525"/>
      <c r="CI132" s="1525"/>
      <c r="CJ132" s="1525"/>
      <c r="CK132" s="1525"/>
      <c r="CL132" s="1525"/>
      <c r="CM132" s="1525"/>
      <c r="CN132" s="1525"/>
      <c r="CO132" s="1525"/>
      <c r="CP132" s="1525"/>
      <c r="CQ132" s="1526" t="s">
        <v>951</v>
      </c>
      <c r="CR132" s="1526"/>
      <c r="CS132" s="1526"/>
      <c r="CT132" s="1526"/>
      <c r="CU132" s="1526"/>
      <c r="CV132" s="1526"/>
      <c r="CW132" s="1526"/>
      <c r="CX132" s="1526"/>
      <c r="CY132" s="1526"/>
      <c r="CZ132" s="1526"/>
      <c r="DA132" s="1526"/>
      <c r="DB132" s="1526"/>
      <c r="DC132" s="1526"/>
      <c r="DD132" s="1526"/>
      <c r="DE132" s="1526"/>
      <c r="DF132" s="1526"/>
      <c r="DG132" s="1526"/>
      <c r="DH132" s="1526"/>
      <c r="DI132" s="1497" t="s">
        <v>952</v>
      </c>
      <c r="DJ132" s="1497"/>
      <c r="DK132" s="1497"/>
      <c r="DL132" s="1497"/>
      <c r="DM132" s="1497"/>
      <c r="DN132" s="1497"/>
      <c r="DO132" s="1497"/>
      <c r="DP132" s="1497"/>
      <c r="DQ132" s="1497"/>
      <c r="DR132" s="1497"/>
      <c r="DS132" s="1497"/>
      <c r="DT132" s="1497"/>
      <c r="DU132" s="1497"/>
      <c r="DV132" s="1497"/>
      <c r="DW132" s="1497"/>
      <c r="DX132" s="1497"/>
      <c r="DY132" s="1497"/>
      <c r="DZ132" s="1497"/>
      <c r="EA132" s="1411" t="s">
        <v>953</v>
      </c>
      <c r="EB132" s="1411"/>
      <c r="EC132" s="1411"/>
      <c r="ED132" s="1411"/>
      <c r="EE132" s="1411"/>
      <c r="EF132" s="1411"/>
      <c r="EG132" s="1411"/>
      <c r="EH132" s="1411"/>
      <c r="EI132" s="1411"/>
      <c r="EJ132" s="1411"/>
      <c r="EK132" s="1411"/>
      <c r="EL132" s="1411"/>
      <c r="EM132" s="1411"/>
      <c r="EN132" s="1411"/>
      <c r="EO132" s="1411"/>
      <c r="EP132" s="1411"/>
      <c r="EQ132" s="1411"/>
      <c r="ER132" s="1411"/>
      <c r="ES132" s="1519" t="s">
        <v>954</v>
      </c>
      <c r="ET132" s="1519"/>
      <c r="EU132" s="1519"/>
      <c r="EV132" s="1519"/>
      <c r="EW132" s="1519"/>
      <c r="EX132" s="1519"/>
      <c r="EY132" s="1519"/>
      <c r="EZ132" s="1519"/>
      <c r="FA132" s="1519"/>
      <c r="FB132" s="1519"/>
      <c r="FC132" s="1519"/>
      <c r="FD132" s="1519"/>
      <c r="FE132" s="1519"/>
      <c r="FF132" s="1519"/>
      <c r="FG132" s="1519"/>
      <c r="FH132" s="1519"/>
      <c r="FI132" s="1519"/>
      <c r="FJ132" s="1519"/>
      <c r="FK132" s="1521" t="s">
        <v>960</v>
      </c>
      <c r="FL132" s="1521"/>
      <c r="FM132" s="1521"/>
      <c r="FN132" s="1521"/>
      <c r="FO132" s="1521"/>
      <c r="FP132" s="1521"/>
      <c r="FQ132" s="1521"/>
      <c r="FR132" s="1521"/>
      <c r="FS132" s="1521"/>
      <c r="FT132" s="1521"/>
      <c r="FU132" s="1521"/>
      <c r="FV132" s="1521"/>
      <c r="FW132" s="1521"/>
      <c r="FX132" s="1521"/>
      <c r="FY132" s="1521"/>
      <c r="FZ132" s="1521"/>
      <c r="GA132" s="1521"/>
      <c r="GB132" s="1521"/>
      <c r="GC132" s="1466" t="s">
        <v>1002</v>
      </c>
      <c r="GD132" s="1466" t="s">
        <v>1003</v>
      </c>
    </row>
    <row r="133" spans="1:186" x14ac:dyDescent="0.25">
      <c r="A133" s="225"/>
      <c r="B133" s="354"/>
      <c r="C133" s="354"/>
      <c r="D133" s="1520"/>
      <c r="E133" s="1499" t="s">
        <v>955</v>
      </c>
      <c r="F133" s="1469" t="s">
        <v>962</v>
      </c>
      <c r="G133" s="1470"/>
      <c r="H133" s="1412" t="s">
        <v>963</v>
      </c>
      <c r="I133" s="1412"/>
      <c r="J133" s="1422" t="s">
        <v>956</v>
      </c>
      <c r="K133" s="1422"/>
      <c r="L133" s="1422" t="s">
        <v>964</v>
      </c>
      <c r="M133" s="1422"/>
      <c r="N133" s="1422" t="s">
        <v>957</v>
      </c>
      <c r="O133" s="1422"/>
      <c r="P133" s="1422" t="s">
        <v>958</v>
      </c>
      <c r="Q133" s="1422"/>
      <c r="R133" s="1419" t="s">
        <v>959</v>
      </c>
      <c r="S133" s="1421"/>
      <c r="T133" s="1422" t="s">
        <v>825</v>
      </c>
      <c r="U133" s="1422"/>
      <c r="V133" s="1422"/>
      <c r="W133" s="1522" t="s">
        <v>955</v>
      </c>
      <c r="X133" s="1527" t="s">
        <v>962</v>
      </c>
      <c r="Y133" s="1528"/>
      <c r="Z133" s="1529" t="s">
        <v>963</v>
      </c>
      <c r="AA133" s="1529"/>
      <c r="AB133" s="1530" t="s">
        <v>956</v>
      </c>
      <c r="AC133" s="1530"/>
      <c r="AD133" s="1530" t="s">
        <v>964</v>
      </c>
      <c r="AE133" s="1530"/>
      <c r="AF133" s="1530" t="s">
        <v>957</v>
      </c>
      <c r="AG133" s="1530"/>
      <c r="AH133" s="1530" t="s">
        <v>958</v>
      </c>
      <c r="AI133" s="1530"/>
      <c r="AJ133" s="1531" t="s">
        <v>959</v>
      </c>
      <c r="AK133" s="1532"/>
      <c r="AL133" s="1530" t="s">
        <v>825</v>
      </c>
      <c r="AM133" s="1530"/>
      <c r="AN133" s="1530"/>
      <c r="AO133" s="1533" t="s">
        <v>955</v>
      </c>
      <c r="AP133" s="1535" t="s">
        <v>962</v>
      </c>
      <c r="AQ133" s="1536"/>
      <c r="AR133" s="1537" t="s">
        <v>963</v>
      </c>
      <c r="AS133" s="1537"/>
      <c r="AT133" s="1538" t="s">
        <v>956</v>
      </c>
      <c r="AU133" s="1538"/>
      <c r="AV133" s="1538" t="s">
        <v>964</v>
      </c>
      <c r="AW133" s="1538"/>
      <c r="AX133" s="1538" t="s">
        <v>957</v>
      </c>
      <c r="AY133" s="1538"/>
      <c r="AZ133" s="1538" t="s">
        <v>958</v>
      </c>
      <c r="BA133" s="1538"/>
      <c r="BB133" s="1539" t="s">
        <v>959</v>
      </c>
      <c r="BC133" s="1540"/>
      <c r="BD133" s="1538" t="s">
        <v>825</v>
      </c>
      <c r="BE133" s="1538"/>
      <c r="BF133" s="1538"/>
      <c r="BG133" s="1541" t="s">
        <v>955</v>
      </c>
      <c r="BH133" s="1543" t="s">
        <v>962</v>
      </c>
      <c r="BI133" s="1544"/>
      <c r="BJ133" s="1545" t="s">
        <v>963</v>
      </c>
      <c r="BK133" s="1545"/>
      <c r="BL133" s="1546" t="s">
        <v>956</v>
      </c>
      <c r="BM133" s="1546"/>
      <c r="BN133" s="1546" t="s">
        <v>964</v>
      </c>
      <c r="BO133" s="1546"/>
      <c r="BP133" s="1546" t="s">
        <v>957</v>
      </c>
      <c r="BQ133" s="1546"/>
      <c r="BR133" s="1546" t="s">
        <v>958</v>
      </c>
      <c r="BS133" s="1546"/>
      <c r="BT133" s="1547" t="s">
        <v>959</v>
      </c>
      <c r="BU133" s="1548"/>
      <c r="BV133" s="1546" t="s">
        <v>825</v>
      </c>
      <c r="BW133" s="1546"/>
      <c r="BX133" s="1546"/>
      <c r="BY133" s="1549" t="s">
        <v>955</v>
      </c>
      <c r="BZ133" s="1551" t="s">
        <v>962</v>
      </c>
      <c r="CA133" s="1552"/>
      <c r="CB133" s="1553" t="s">
        <v>963</v>
      </c>
      <c r="CC133" s="1553"/>
      <c r="CD133" s="1554" t="s">
        <v>956</v>
      </c>
      <c r="CE133" s="1554"/>
      <c r="CF133" s="1554" t="s">
        <v>964</v>
      </c>
      <c r="CG133" s="1554"/>
      <c r="CH133" s="1554" t="s">
        <v>957</v>
      </c>
      <c r="CI133" s="1554"/>
      <c r="CJ133" s="1554" t="s">
        <v>958</v>
      </c>
      <c r="CK133" s="1554"/>
      <c r="CL133" s="1555" t="s">
        <v>959</v>
      </c>
      <c r="CM133" s="1556"/>
      <c r="CN133" s="1554" t="s">
        <v>825</v>
      </c>
      <c r="CO133" s="1554"/>
      <c r="CP133" s="1554"/>
      <c r="CQ133" s="1557" t="s">
        <v>955</v>
      </c>
      <c r="CR133" s="1559" t="s">
        <v>962</v>
      </c>
      <c r="CS133" s="1560"/>
      <c r="CT133" s="1561" t="s">
        <v>963</v>
      </c>
      <c r="CU133" s="1561"/>
      <c r="CV133" s="1562" t="s">
        <v>956</v>
      </c>
      <c r="CW133" s="1562"/>
      <c r="CX133" s="1562" t="s">
        <v>964</v>
      </c>
      <c r="CY133" s="1562"/>
      <c r="CZ133" s="1562" t="s">
        <v>957</v>
      </c>
      <c r="DA133" s="1562"/>
      <c r="DB133" s="1562" t="s">
        <v>958</v>
      </c>
      <c r="DC133" s="1562"/>
      <c r="DD133" s="1563" t="s">
        <v>959</v>
      </c>
      <c r="DE133" s="1564"/>
      <c r="DF133" s="1562" t="s">
        <v>825</v>
      </c>
      <c r="DG133" s="1562"/>
      <c r="DH133" s="1562"/>
      <c r="DI133" s="1423" t="s">
        <v>955</v>
      </c>
      <c r="DJ133" s="1425" t="s">
        <v>962</v>
      </c>
      <c r="DK133" s="1426"/>
      <c r="DL133" s="1565" t="s">
        <v>963</v>
      </c>
      <c r="DM133" s="1565"/>
      <c r="DN133" s="1511" t="s">
        <v>956</v>
      </c>
      <c r="DO133" s="1511"/>
      <c r="DP133" s="1511" t="s">
        <v>964</v>
      </c>
      <c r="DQ133" s="1511"/>
      <c r="DR133" s="1511" t="s">
        <v>957</v>
      </c>
      <c r="DS133" s="1511"/>
      <c r="DT133" s="1511" t="s">
        <v>958</v>
      </c>
      <c r="DU133" s="1511"/>
      <c r="DV133" s="1433" t="s">
        <v>959</v>
      </c>
      <c r="DW133" s="1435"/>
      <c r="DX133" s="1511" t="s">
        <v>825</v>
      </c>
      <c r="DY133" s="1511"/>
      <c r="DZ133" s="1511"/>
      <c r="EA133" s="1499" t="s">
        <v>955</v>
      </c>
      <c r="EB133" s="1469" t="s">
        <v>962</v>
      </c>
      <c r="EC133" s="1470"/>
      <c r="ED133" s="1412" t="s">
        <v>963</v>
      </c>
      <c r="EE133" s="1412"/>
      <c r="EF133" s="1422" t="s">
        <v>956</v>
      </c>
      <c r="EG133" s="1422"/>
      <c r="EH133" s="1422" t="s">
        <v>964</v>
      </c>
      <c r="EI133" s="1422"/>
      <c r="EJ133" s="1422" t="s">
        <v>957</v>
      </c>
      <c r="EK133" s="1422"/>
      <c r="EL133" s="1422" t="s">
        <v>958</v>
      </c>
      <c r="EM133" s="1422"/>
      <c r="EN133" s="1419" t="s">
        <v>959</v>
      </c>
      <c r="EO133" s="1421"/>
      <c r="EP133" s="1422" t="s">
        <v>825</v>
      </c>
      <c r="EQ133" s="1422"/>
      <c r="ER133" s="1422"/>
      <c r="ES133" s="1522" t="s">
        <v>955</v>
      </c>
      <c r="ET133" s="1527" t="s">
        <v>962</v>
      </c>
      <c r="EU133" s="1528"/>
      <c r="EV133" s="1529" t="s">
        <v>963</v>
      </c>
      <c r="EW133" s="1529"/>
      <c r="EX133" s="1530" t="s">
        <v>956</v>
      </c>
      <c r="EY133" s="1530"/>
      <c r="EZ133" s="1530" t="s">
        <v>964</v>
      </c>
      <c r="FA133" s="1530"/>
      <c r="FB133" s="1530" t="s">
        <v>957</v>
      </c>
      <c r="FC133" s="1530"/>
      <c r="FD133" s="1530" t="s">
        <v>958</v>
      </c>
      <c r="FE133" s="1530"/>
      <c r="FF133" s="1531" t="s">
        <v>959</v>
      </c>
      <c r="FG133" s="1532"/>
      <c r="FH133" s="1530" t="s">
        <v>825</v>
      </c>
      <c r="FI133" s="1530"/>
      <c r="FJ133" s="1530"/>
      <c r="FK133" s="1533" t="s">
        <v>955</v>
      </c>
      <c r="FL133" s="1535" t="s">
        <v>962</v>
      </c>
      <c r="FM133" s="1536"/>
      <c r="FN133" s="1537" t="s">
        <v>963</v>
      </c>
      <c r="FO133" s="1537"/>
      <c r="FP133" s="1538" t="s">
        <v>956</v>
      </c>
      <c r="FQ133" s="1538"/>
      <c r="FR133" s="1538" t="s">
        <v>964</v>
      </c>
      <c r="FS133" s="1538"/>
      <c r="FT133" s="1538" t="s">
        <v>957</v>
      </c>
      <c r="FU133" s="1538"/>
      <c r="FV133" s="1538" t="s">
        <v>958</v>
      </c>
      <c r="FW133" s="1538"/>
      <c r="FX133" s="1539" t="s">
        <v>959</v>
      </c>
      <c r="FY133" s="1540"/>
      <c r="FZ133" s="1538" t="s">
        <v>825</v>
      </c>
      <c r="GA133" s="1538"/>
      <c r="GB133" s="1538"/>
      <c r="GC133" s="1467"/>
      <c r="GD133" s="1467"/>
    </row>
    <row r="134" spans="1:186" x14ac:dyDescent="0.25">
      <c r="A134" s="226" t="s">
        <v>926</v>
      </c>
      <c r="B134" s="197" t="s">
        <v>12</v>
      </c>
      <c r="C134" s="197" t="s">
        <v>1004</v>
      </c>
      <c r="D134" s="1520"/>
      <c r="E134" s="1500"/>
      <c r="F134" s="199" t="s">
        <v>823</v>
      </c>
      <c r="G134" s="200" t="s">
        <v>824</v>
      </c>
      <c r="H134" s="199" t="s">
        <v>823</v>
      </c>
      <c r="I134" s="200" t="s">
        <v>824</v>
      </c>
      <c r="J134" s="199" t="s">
        <v>823</v>
      </c>
      <c r="K134" s="200" t="s">
        <v>824</v>
      </c>
      <c r="L134" s="199" t="s">
        <v>823</v>
      </c>
      <c r="M134" s="200" t="s">
        <v>824</v>
      </c>
      <c r="N134" s="199" t="s">
        <v>823</v>
      </c>
      <c r="O134" s="200" t="s">
        <v>824</v>
      </c>
      <c r="P134" s="199" t="s">
        <v>823</v>
      </c>
      <c r="Q134" s="200" t="s">
        <v>824</v>
      </c>
      <c r="R134" s="199" t="s">
        <v>823</v>
      </c>
      <c r="S134" s="200" t="s">
        <v>824</v>
      </c>
      <c r="T134" s="199" t="s">
        <v>823</v>
      </c>
      <c r="U134" s="200" t="s">
        <v>824</v>
      </c>
      <c r="V134" s="199" t="s">
        <v>825</v>
      </c>
      <c r="W134" s="1523"/>
      <c r="X134" s="201" t="s">
        <v>823</v>
      </c>
      <c r="Y134" s="202" t="s">
        <v>824</v>
      </c>
      <c r="Z134" s="201" t="s">
        <v>823</v>
      </c>
      <c r="AA134" s="202" t="s">
        <v>824</v>
      </c>
      <c r="AB134" s="201" t="s">
        <v>823</v>
      </c>
      <c r="AC134" s="202" t="s">
        <v>824</v>
      </c>
      <c r="AD134" s="201" t="s">
        <v>823</v>
      </c>
      <c r="AE134" s="202" t="s">
        <v>824</v>
      </c>
      <c r="AF134" s="201" t="s">
        <v>823</v>
      </c>
      <c r="AG134" s="202" t="s">
        <v>824</v>
      </c>
      <c r="AH134" s="201" t="s">
        <v>823</v>
      </c>
      <c r="AI134" s="202" t="s">
        <v>824</v>
      </c>
      <c r="AJ134" s="201" t="s">
        <v>823</v>
      </c>
      <c r="AK134" s="202" t="s">
        <v>824</v>
      </c>
      <c r="AL134" s="201" t="s">
        <v>823</v>
      </c>
      <c r="AM134" s="202" t="s">
        <v>824</v>
      </c>
      <c r="AN134" s="201" t="s">
        <v>825</v>
      </c>
      <c r="AO134" s="1534"/>
      <c r="AP134" s="203" t="s">
        <v>823</v>
      </c>
      <c r="AQ134" s="204" t="s">
        <v>824</v>
      </c>
      <c r="AR134" s="203" t="s">
        <v>823</v>
      </c>
      <c r="AS134" s="204" t="s">
        <v>824</v>
      </c>
      <c r="AT134" s="203" t="s">
        <v>823</v>
      </c>
      <c r="AU134" s="204" t="s">
        <v>824</v>
      </c>
      <c r="AV134" s="203" t="s">
        <v>823</v>
      </c>
      <c r="AW134" s="204" t="s">
        <v>824</v>
      </c>
      <c r="AX134" s="203" t="s">
        <v>823</v>
      </c>
      <c r="AY134" s="204" t="s">
        <v>824</v>
      </c>
      <c r="AZ134" s="203" t="s">
        <v>823</v>
      </c>
      <c r="BA134" s="204" t="s">
        <v>824</v>
      </c>
      <c r="BB134" s="203" t="s">
        <v>823</v>
      </c>
      <c r="BC134" s="204" t="s">
        <v>824</v>
      </c>
      <c r="BD134" s="203" t="s">
        <v>823</v>
      </c>
      <c r="BE134" s="204" t="s">
        <v>824</v>
      </c>
      <c r="BF134" s="203" t="s">
        <v>825</v>
      </c>
      <c r="BG134" s="1542"/>
      <c r="BH134" s="205" t="s">
        <v>823</v>
      </c>
      <c r="BI134" s="206" t="s">
        <v>824</v>
      </c>
      <c r="BJ134" s="205" t="s">
        <v>823</v>
      </c>
      <c r="BK134" s="206" t="s">
        <v>824</v>
      </c>
      <c r="BL134" s="205" t="s">
        <v>823</v>
      </c>
      <c r="BM134" s="206" t="s">
        <v>824</v>
      </c>
      <c r="BN134" s="205" t="s">
        <v>823</v>
      </c>
      <c r="BO134" s="206" t="s">
        <v>824</v>
      </c>
      <c r="BP134" s="205" t="s">
        <v>823</v>
      </c>
      <c r="BQ134" s="206" t="s">
        <v>824</v>
      </c>
      <c r="BR134" s="205" t="s">
        <v>823</v>
      </c>
      <c r="BS134" s="206" t="s">
        <v>824</v>
      </c>
      <c r="BT134" s="205" t="s">
        <v>823</v>
      </c>
      <c r="BU134" s="206" t="s">
        <v>824</v>
      </c>
      <c r="BV134" s="205" t="s">
        <v>823</v>
      </c>
      <c r="BW134" s="206" t="s">
        <v>824</v>
      </c>
      <c r="BX134" s="205" t="s">
        <v>825</v>
      </c>
      <c r="BY134" s="1550"/>
      <c r="BZ134" s="207" t="s">
        <v>823</v>
      </c>
      <c r="CA134" s="208" t="s">
        <v>824</v>
      </c>
      <c r="CB134" s="207" t="s">
        <v>823</v>
      </c>
      <c r="CC134" s="208" t="s">
        <v>824</v>
      </c>
      <c r="CD134" s="207" t="s">
        <v>823</v>
      </c>
      <c r="CE134" s="208" t="s">
        <v>824</v>
      </c>
      <c r="CF134" s="207" t="s">
        <v>823</v>
      </c>
      <c r="CG134" s="208" t="s">
        <v>824</v>
      </c>
      <c r="CH134" s="207" t="s">
        <v>823</v>
      </c>
      <c r="CI134" s="208" t="s">
        <v>824</v>
      </c>
      <c r="CJ134" s="207" t="s">
        <v>823</v>
      </c>
      <c r="CK134" s="208" t="s">
        <v>824</v>
      </c>
      <c r="CL134" s="207" t="s">
        <v>823</v>
      </c>
      <c r="CM134" s="208" t="s">
        <v>824</v>
      </c>
      <c r="CN134" s="207" t="s">
        <v>823</v>
      </c>
      <c r="CO134" s="208" t="s">
        <v>824</v>
      </c>
      <c r="CP134" s="207" t="s">
        <v>825</v>
      </c>
      <c r="CQ134" s="1558"/>
      <c r="CR134" s="209" t="s">
        <v>823</v>
      </c>
      <c r="CS134" s="210" t="s">
        <v>824</v>
      </c>
      <c r="CT134" s="209" t="s">
        <v>823</v>
      </c>
      <c r="CU134" s="210" t="s">
        <v>824</v>
      </c>
      <c r="CV134" s="209" t="s">
        <v>823</v>
      </c>
      <c r="CW134" s="210" t="s">
        <v>824</v>
      </c>
      <c r="CX134" s="209" t="s">
        <v>823</v>
      </c>
      <c r="CY134" s="210" t="s">
        <v>824</v>
      </c>
      <c r="CZ134" s="209" t="s">
        <v>823</v>
      </c>
      <c r="DA134" s="210" t="s">
        <v>824</v>
      </c>
      <c r="DB134" s="209" t="s">
        <v>823</v>
      </c>
      <c r="DC134" s="210" t="s">
        <v>824</v>
      </c>
      <c r="DD134" s="209" t="s">
        <v>823</v>
      </c>
      <c r="DE134" s="210" t="s">
        <v>824</v>
      </c>
      <c r="DF134" s="209" t="s">
        <v>823</v>
      </c>
      <c r="DG134" s="210" t="s">
        <v>824</v>
      </c>
      <c r="DH134" s="209" t="s">
        <v>825</v>
      </c>
      <c r="DI134" s="1424"/>
      <c r="DJ134" s="211" t="s">
        <v>823</v>
      </c>
      <c r="DK134" s="212" t="s">
        <v>824</v>
      </c>
      <c r="DL134" s="211" t="s">
        <v>823</v>
      </c>
      <c r="DM134" s="212" t="s">
        <v>824</v>
      </c>
      <c r="DN134" s="211" t="s">
        <v>823</v>
      </c>
      <c r="DO134" s="212" t="s">
        <v>824</v>
      </c>
      <c r="DP134" s="211" t="s">
        <v>823</v>
      </c>
      <c r="DQ134" s="212" t="s">
        <v>824</v>
      </c>
      <c r="DR134" s="211" t="s">
        <v>823</v>
      </c>
      <c r="DS134" s="212" t="s">
        <v>824</v>
      </c>
      <c r="DT134" s="211" t="s">
        <v>823</v>
      </c>
      <c r="DU134" s="212" t="s">
        <v>824</v>
      </c>
      <c r="DV134" s="211" t="s">
        <v>823</v>
      </c>
      <c r="DW134" s="212" t="s">
        <v>824</v>
      </c>
      <c r="DX134" s="211" t="s">
        <v>823</v>
      </c>
      <c r="DY134" s="212" t="s">
        <v>824</v>
      </c>
      <c r="DZ134" s="211" t="s">
        <v>825</v>
      </c>
      <c r="EA134" s="1500"/>
      <c r="EB134" s="199" t="s">
        <v>823</v>
      </c>
      <c r="EC134" s="200" t="s">
        <v>824</v>
      </c>
      <c r="ED134" s="199" t="s">
        <v>823</v>
      </c>
      <c r="EE134" s="200" t="s">
        <v>824</v>
      </c>
      <c r="EF134" s="199" t="s">
        <v>823</v>
      </c>
      <c r="EG134" s="200" t="s">
        <v>824</v>
      </c>
      <c r="EH134" s="199" t="s">
        <v>823</v>
      </c>
      <c r="EI134" s="200" t="s">
        <v>824</v>
      </c>
      <c r="EJ134" s="199" t="s">
        <v>823</v>
      </c>
      <c r="EK134" s="200" t="s">
        <v>824</v>
      </c>
      <c r="EL134" s="199" t="s">
        <v>823</v>
      </c>
      <c r="EM134" s="200" t="s">
        <v>824</v>
      </c>
      <c r="EN134" s="199" t="s">
        <v>823</v>
      </c>
      <c r="EO134" s="200" t="s">
        <v>824</v>
      </c>
      <c r="EP134" s="199" t="s">
        <v>823</v>
      </c>
      <c r="EQ134" s="200" t="s">
        <v>824</v>
      </c>
      <c r="ER134" s="199" t="s">
        <v>825</v>
      </c>
      <c r="ES134" s="1523"/>
      <c r="ET134" s="201" t="s">
        <v>823</v>
      </c>
      <c r="EU134" s="202" t="s">
        <v>824</v>
      </c>
      <c r="EV134" s="201" t="s">
        <v>823</v>
      </c>
      <c r="EW134" s="202" t="s">
        <v>824</v>
      </c>
      <c r="EX134" s="201" t="s">
        <v>823</v>
      </c>
      <c r="EY134" s="202" t="s">
        <v>824</v>
      </c>
      <c r="EZ134" s="201" t="s">
        <v>823</v>
      </c>
      <c r="FA134" s="202" t="s">
        <v>824</v>
      </c>
      <c r="FB134" s="201" t="s">
        <v>823</v>
      </c>
      <c r="FC134" s="202" t="s">
        <v>824</v>
      </c>
      <c r="FD134" s="201" t="s">
        <v>823</v>
      </c>
      <c r="FE134" s="202" t="s">
        <v>824</v>
      </c>
      <c r="FF134" s="201" t="s">
        <v>823</v>
      </c>
      <c r="FG134" s="202" t="s">
        <v>824</v>
      </c>
      <c r="FH134" s="201" t="s">
        <v>823</v>
      </c>
      <c r="FI134" s="202" t="s">
        <v>824</v>
      </c>
      <c r="FJ134" s="201" t="s">
        <v>825</v>
      </c>
      <c r="FK134" s="1534"/>
      <c r="FL134" s="203" t="s">
        <v>823</v>
      </c>
      <c r="FM134" s="204" t="s">
        <v>824</v>
      </c>
      <c r="FN134" s="203" t="s">
        <v>823</v>
      </c>
      <c r="FO134" s="204" t="s">
        <v>824</v>
      </c>
      <c r="FP134" s="203" t="s">
        <v>823</v>
      </c>
      <c r="FQ134" s="204" t="s">
        <v>824</v>
      </c>
      <c r="FR134" s="203" t="s">
        <v>823</v>
      </c>
      <c r="FS134" s="204" t="s">
        <v>824</v>
      </c>
      <c r="FT134" s="203" t="s">
        <v>823</v>
      </c>
      <c r="FU134" s="204" t="s">
        <v>824</v>
      </c>
      <c r="FV134" s="203" t="s">
        <v>823</v>
      </c>
      <c r="FW134" s="204" t="s">
        <v>824</v>
      </c>
      <c r="FX134" s="203" t="s">
        <v>823</v>
      </c>
      <c r="FY134" s="204" t="s">
        <v>824</v>
      </c>
      <c r="FZ134" s="203" t="s">
        <v>823</v>
      </c>
      <c r="GA134" s="204" t="s">
        <v>824</v>
      </c>
      <c r="GB134" s="203" t="s">
        <v>825</v>
      </c>
      <c r="GC134" s="1468"/>
      <c r="GD134" s="1468"/>
    </row>
    <row r="135" spans="1:186" x14ac:dyDescent="0.25">
      <c r="A135" s="194">
        <v>1</v>
      </c>
      <c r="B135" s="166">
        <f>+Menu!$D$6</f>
        <v>0</v>
      </c>
      <c r="C135" s="214" t="str">
        <f>+Menu!$B9</f>
        <v/>
      </c>
      <c r="D135" s="215"/>
      <c r="E135" s="216" t="e">
        <f>+'TB-12'!D13</f>
        <v>#N/A</v>
      </c>
      <c r="F135" s="217">
        <f>+'TB-12'!G13</f>
        <v>0</v>
      </c>
      <c r="G135" s="217">
        <f>+'TB-12'!H13</f>
        <v>0</v>
      </c>
      <c r="H135" s="218">
        <f>+'TB-12'!I13</f>
        <v>0</v>
      </c>
      <c r="I135" s="218">
        <f>+'TB-12'!J13</f>
        <v>0</v>
      </c>
      <c r="J135" s="217">
        <f>+'TB-12'!K13</f>
        <v>0</v>
      </c>
      <c r="K135" s="217">
        <f>+'TB-12'!L13</f>
        <v>0</v>
      </c>
      <c r="L135" s="413"/>
      <c r="M135" s="413"/>
      <c r="N135" s="217">
        <f>+'TB-12'!O13</f>
        <v>0</v>
      </c>
      <c r="O135" s="217">
        <f>+'TB-12'!P13</f>
        <v>0</v>
      </c>
      <c r="P135" s="217">
        <f>+'TB-12'!Q13</f>
        <v>0</v>
      </c>
      <c r="Q135" s="217">
        <f>+'TB-12'!R13</f>
        <v>0</v>
      </c>
      <c r="R135" s="217">
        <f>+'TB-12'!S13</f>
        <v>0</v>
      </c>
      <c r="S135" s="217">
        <f>+'TB-12'!T13</f>
        <v>0</v>
      </c>
      <c r="T135" s="219">
        <f>+F135+H135+J135+N135+P135+R135</f>
        <v>0</v>
      </c>
      <c r="U135" s="219">
        <f>+G135+I135+K135+O135+Q135+S135</f>
        <v>0</v>
      </c>
      <c r="V135" s="219">
        <f>SUM(T135:U135)</f>
        <v>0</v>
      </c>
      <c r="W135" s="216" t="e">
        <f>+'TB-12'!D14</f>
        <v>#N/A</v>
      </c>
      <c r="X135" s="217">
        <f>+'TB-12'!G14</f>
        <v>0</v>
      </c>
      <c r="Y135" s="217">
        <f>+'TB-12'!H14</f>
        <v>0</v>
      </c>
      <c r="Z135" s="218">
        <f>+'TB-12'!I14</f>
        <v>0</v>
      </c>
      <c r="AA135" s="218">
        <f>+'TB-12'!J14</f>
        <v>0</v>
      </c>
      <c r="AB135" s="218">
        <f>+'TB-12'!K14</f>
        <v>0</v>
      </c>
      <c r="AC135" s="218">
        <f>+'TB-12'!L14</f>
        <v>0</v>
      </c>
      <c r="AD135" s="415"/>
      <c r="AE135" s="415"/>
      <c r="AF135" s="218">
        <f>+'TB-12'!O14</f>
        <v>0</v>
      </c>
      <c r="AG135" s="218">
        <f>+'TB-12'!P14</f>
        <v>0</v>
      </c>
      <c r="AH135" s="218">
        <f>+'TB-12'!Q14</f>
        <v>0</v>
      </c>
      <c r="AI135" s="218">
        <f>+'TB-12'!R14</f>
        <v>0</v>
      </c>
      <c r="AJ135" s="218">
        <f>+'TB-12'!S14</f>
        <v>0</v>
      </c>
      <c r="AK135" s="218">
        <f>+'TB-12'!T14</f>
        <v>0</v>
      </c>
      <c r="AL135" s="219">
        <f>+X135+Z135+AB135+AD135+AF135+AH135+AJ135</f>
        <v>0</v>
      </c>
      <c r="AM135" s="219">
        <f>+Y135+AA135+AC135+AE135+AG135+AI135+AK135</f>
        <v>0</v>
      </c>
      <c r="AN135" s="219">
        <f>SUM(AL135:AM135)</f>
        <v>0</v>
      </c>
      <c r="AO135" s="216" t="e">
        <f>+'TB-12'!D15</f>
        <v>#N/A</v>
      </c>
      <c r="AP135" s="217">
        <f>+'TB-12'!G15</f>
        <v>0</v>
      </c>
      <c r="AQ135" s="217">
        <f>+'TB-12'!H15</f>
        <v>0</v>
      </c>
      <c r="AR135" s="217">
        <f>+'TB-12'!I15</f>
        <v>0</v>
      </c>
      <c r="AS135" s="217">
        <f>+'TB-12'!J15</f>
        <v>0</v>
      </c>
      <c r="AT135" s="217">
        <f>+'TB-12'!K15</f>
        <v>0</v>
      </c>
      <c r="AU135" s="217">
        <f>+'TB-12'!L15</f>
        <v>0</v>
      </c>
      <c r="AV135" s="413"/>
      <c r="AW135" s="413"/>
      <c r="AX135" s="217">
        <f>+'TB-12'!O15</f>
        <v>0</v>
      </c>
      <c r="AY135" s="217">
        <f>+'TB-12'!P15</f>
        <v>0</v>
      </c>
      <c r="AZ135" s="217">
        <f>+'TB-12'!Q15</f>
        <v>0</v>
      </c>
      <c r="BA135" s="217">
        <f>+'TB-12'!R15</f>
        <v>0</v>
      </c>
      <c r="BB135" s="217">
        <f>+'TB-12'!S15</f>
        <v>0</v>
      </c>
      <c r="BC135" s="217">
        <f>+'TB-12'!T15</f>
        <v>0</v>
      </c>
      <c r="BD135" s="219">
        <f>+AP135+AR135+AT135+AV135+AX135+AZ135+BB135</f>
        <v>0</v>
      </c>
      <c r="BE135" s="219">
        <f>+AQ135+AS135+AU135+AW135+AY135+BA135+BC135</f>
        <v>0</v>
      </c>
      <c r="BF135" s="219">
        <f>SUM(BD135:BE135)</f>
        <v>0</v>
      </c>
      <c r="BG135" s="216" t="e">
        <f>+'TB-12'!D16</f>
        <v>#N/A</v>
      </c>
      <c r="BH135" s="217">
        <f>+'TB-12'!G16</f>
        <v>0</v>
      </c>
      <c r="BI135" s="217">
        <f>+'TB-12'!H16</f>
        <v>0</v>
      </c>
      <c r="BJ135" s="217">
        <f>+'TB-12'!I16</f>
        <v>0</v>
      </c>
      <c r="BK135" s="217">
        <f>+'TB-12'!J16</f>
        <v>0</v>
      </c>
      <c r="BL135" s="217">
        <f>+'TB-12'!K16</f>
        <v>0</v>
      </c>
      <c r="BM135" s="217">
        <f>+'TB-12'!L16</f>
        <v>0</v>
      </c>
      <c r="BN135" s="413"/>
      <c r="BO135" s="413"/>
      <c r="BP135" s="217">
        <f>+'TB-12'!O16</f>
        <v>0</v>
      </c>
      <c r="BQ135" s="217">
        <f>+'TB-12'!P16</f>
        <v>0</v>
      </c>
      <c r="BR135" s="217">
        <f>+'TB-12'!Q16</f>
        <v>0</v>
      </c>
      <c r="BS135" s="217">
        <f>+'TB-12'!R16</f>
        <v>0</v>
      </c>
      <c r="BT135" s="217">
        <f>+'TB-12'!S16</f>
        <v>0</v>
      </c>
      <c r="BU135" s="217">
        <f>+'TB-12'!T16</f>
        <v>0</v>
      </c>
      <c r="BV135" s="219">
        <f>+BH135+BJ135+BL135+BN135+BP135+BR135+BT135</f>
        <v>0</v>
      </c>
      <c r="BW135" s="219">
        <f>+BI135+BK135+BM135+BO135+BQ135+BS135+BU135</f>
        <v>0</v>
      </c>
      <c r="BX135" s="219">
        <f>SUM(BV135:BW135)</f>
        <v>0</v>
      </c>
      <c r="BY135" s="216" t="e">
        <f>+'TB-12'!D17</f>
        <v>#N/A</v>
      </c>
      <c r="BZ135" s="217">
        <f>+'TB-12'!G17</f>
        <v>0</v>
      </c>
      <c r="CA135" s="217">
        <f>+'TB-12'!H17</f>
        <v>0</v>
      </c>
      <c r="CB135" s="217">
        <f>+'TB-12'!I17</f>
        <v>0</v>
      </c>
      <c r="CC135" s="217">
        <f>+'TB-12'!J17</f>
        <v>0</v>
      </c>
      <c r="CD135" s="217">
        <f>+'TB-12'!K17</f>
        <v>0</v>
      </c>
      <c r="CE135" s="217">
        <f>+'TB-12'!L17</f>
        <v>0</v>
      </c>
      <c r="CF135" s="413"/>
      <c r="CG135" s="413"/>
      <c r="CH135" s="217">
        <f>+'TB-12'!O17</f>
        <v>0</v>
      </c>
      <c r="CI135" s="217">
        <f>+'TB-12'!P17</f>
        <v>0</v>
      </c>
      <c r="CJ135" s="217">
        <f>+'TB-12'!Q17</f>
        <v>0</v>
      </c>
      <c r="CK135" s="217">
        <f>+'TB-12'!R17</f>
        <v>0</v>
      </c>
      <c r="CL135" s="217">
        <f>+'TB-12'!S17</f>
        <v>0</v>
      </c>
      <c r="CM135" s="217">
        <f>+'TB-12'!T17</f>
        <v>0</v>
      </c>
      <c r="CN135" s="219">
        <f>+BZ135+CB135+CD135+CF135+CH135+CJ135+CL135</f>
        <v>0</v>
      </c>
      <c r="CO135" s="219">
        <f>+CA135+CC135+CE135+CG135+CI135+CK135+CM135</f>
        <v>0</v>
      </c>
      <c r="CP135" s="219">
        <f>SUM(CN135:CO135)</f>
        <v>0</v>
      </c>
      <c r="CQ135" s="216" t="e">
        <f>+'TB-12'!D21</f>
        <v>#N/A</v>
      </c>
      <c r="CR135" s="217">
        <f>+'TB-12'!G21</f>
        <v>0</v>
      </c>
      <c r="CS135" s="217">
        <f>+'TB-12'!H21</f>
        <v>0</v>
      </c>
      <c r="CT135" s="413"/>
      <c r="CU135" s="413"/>
      <c r="CV135" s="217">
        <f>+'TB-12'!K21</f>
        <v>0</v>
      </c>
      <c r="CW135" s="217">
        <f>+'TB-12'!L21</f>
        <v>0</v>
      </c>
      <c r="CX135" s="217">
        <f>+'TB-12'!M21</f>
        <v>0</v>
      </c>
      <c r="CY135" s="217">
        <f>+'TB-12'!N21</f>
        <v>0</v>
      </c>
      <c r="CZ135" s="217">
        <f>+'TB-12'!O21</f>
        <v>0</v>
      </c>
      <c r="DA135" s="217">
        <f>+'TB-12'!P21</f>
        <v>0</v>
      </c>
      <c r="DB135" s="217">
        <f>+'TB-12'!Q21</f>
        <v>0</v>
      </c>
      <c r="DC135" s="217">
        <f>+'TB-12'!R21</f>
        <v>0</v>
      </c>
      <c r="DD135" s="217">
        <f>+'TB-12'!S21</f>
        <v>0</v>
      </c>
      <c r="DE135" s="217">
        <f>+'TB-12'!T21</f>
        <v>0</v>
      </c>
      <c r="DF135" s="219">
        <f>+CR135+CT135+CV135+CX135+CZ135+DB135+DD135</f>
        <v>0</v>
      </c>
      <c r="DG135" s="219">
        <f>+CS135+CU135+CW135+CY135+DA135+DC135+DE135</f>
        <v>0</v>
      </c>
      <c r="DH135" s="219">
        <f>SUM(DF135:DG135)</f>
        <v>0</v>
      </c>
      <c r="DI135" s="216" t="e">
        <f>+'TB-12'!D22</f>
        <v>#N/A</v>
      </c>
      <c r="DJ135" s="217">
        <f>+'TB-12'!G22</f>
        <v>0</v>
      </c>
      <c r="DK135" s="217">
        <f>+'TB-12'!H22</f>
        <v>0</v>
      </c>
      <c r="DL135" s="413"/>
      <c r="DM135" s="413"/>
      <c r="DN135" s="217">
        <f>+'TB-12'!K22</f>
        <v>0</v>
      </c>
      <c r="DO135" s="217">
        <f>+'TB-12'!L22</f>
        <v>0</v>
      </c>
      <c r="DP135" s="217">
        <f>+'TB-12'!M22</f>
        <v>0</v>
      </c>
      <c r="DQ135" s="217">
        <f>+'TB-12'!N22</f>
        <v>0</v>
      </c>
      <c r="DR135" s="217">
        <f>+'TB-12'!O22</f>
        <v>0</v>
      </c>
      <c r="DS135" s="217">
        <f>+'TB-12'!P22</f>
        <v>0</v>
      </c>
      <c r="DT135" s="217">
        <f>+'TB-12'!Q22</f>
        <v>0</v>
      </c>
      <c r="DU135" s="217">
        <f>+'TB-12'!R22</f>
        <v>0</v>
      </c>
      <c r="DV135" s="217">
        <f>+'TB-12'!S22</f>
        <v>0</v>
      </c>
      <c r="DW135" s="217">
        <f>+'TB-12'!T22</f>
        <v>0</v>
      </c>
      <c r="DX135" s="219">
        <f>+DJ135+DL135+DN135+DP135+DR135+DT135+DV135</f>
        <v>0</v>
      </c>
      <c r="DY135" s="219">
        <f>+DK135+DM135+DO135+DQ135+DS135+DU135+DW135</f>
        <v>0</v>
      </c>
      <c r="DZ135" s="219">
        <f t="shared" ref="DZ135:DZ159" si="235">SUM(DX135:DY135)</f>
        <v>0</v>
      </c>
      <c r="EA135" s="216" t="e">
        <f>+'TB-12'!D23</f>
        <v>#N/A</v>
      </c>
      <c r="EB135" s="217">
        <f>+'TB-12'!G23</f>
        <v>0</v>
      </c>
      <c r="EC135" s="217">
        <f>+'TB-12'!H23</f>
        <v>0</v>
      </c>
      <c r="ED135" s="413"/>
      <c r="EE135" s="413"/>
      <c r="EF135" s="217">
        <f>+'TB-12'!K23</f>
        <v>0</v>
      </c>
      <c r="EG135" s="217">
        <f>+'TB-12'!L23</f>
        <v>0</v>
      </c>
      <c r="EH135" s="217">
        <f>+'TB-12'!M23</f>
        <v>0</v>
      </c>
      <c r="EI135" s="217">
        <f>+'TB-12'!N23</f>
        <v>0</v>
      </c>
      <c r="EJ135" s="217">
        <f>+'TB-12'!O23</f>
        <v>0</v>
      </c>
      <c r="EK135" s="217">
        <f>+'TB-12'!P23</f>
        <v>0</v>
      </c>
      <c r="EL135" s="217">
        <f>+'TB-12'!Q23</f>
        <v>0</v>
      </c>
      <c r="EM135" s="217">
        <f>+'TB-12'!R23</f>
        <v>0</v>
      </c>
      <c r="EN135" s="217">
        <f>+'TB-12'!S23</f>
        <v>0</v>
      </c>
      <c r="EO135" s="217">
        <f>+'TB-12'!T23</f>
        <v>0</v>
      </c>
      <c r="EP135" s="219">
        <f>+EB135+ED135+EF135+EH135+EJ135+EL135+EN135</f>
        <v>0</v>
      </c>
      <c r="EQ135" s="219">
        <f>+EC135+EE135+EG135+EI135+EK135+EM135+EO135</f>
        <v>0</v>
      </c>
      <c r="ER135" s="219">
        <f t="shared" ref="ER135:ER144" si="236">SUM(EP135:EQ135)</f>
        <v>0</v>
      </c>
      <c r="ES135" s="216" t="e">
        <f>+'TB-12'!D24</f>
        <v>#N/A</v>
      </c>
      <c r="ET135" s="217">
        <f>+'TB-12'!G24</f>
        <v>0</v>
      </c>
      <c r="EU135" s="217">
        <f>+'TB-12'!H24</f>
        <v>0</v>
      </c>
      <c r="EV135" s="413"/>
      <c r="EW135" s="413"/>
      <c r="EX135" s="217">
        <f>+'TB-12'!K24</f>
        <v>0</v>
      </c>
      <c r="EY135" s="217">
        <f>+'TB-12'!L24</f>
        <v>0</v>
      </c>
      <c r="EZ135" s="217">
        <f>+'TB-12'!M24</f>
        <v>0</v>
      </c>
      <c r="FA135" s="217">
        <f>+'TB-12'!N24</f>
        <v>0</v>
      </c>
      <c r="FB135" s="217">
        <f>+'TB-12'!O24</f>
        <v>0</v>
      </c>
      <c r="FC135" s="217">
        <f>+'TB-12'!P24</f>
        <v>0</v>
      </c>
      <c r="FD135" s="217">
        <f>+'TB-12'!Q24</f>
        <v>0</v>
      </c>
      <c r="FE135" s="217">
        <f>+'TB-12'!R24</f>
        <v>0</v>
      </c>
      <c r="FF135" s="217">
        <f>+'TB-12'!S24</f>
        <v>0</v>
      </c>
      <c r="FG135" s="217">
        <f>+'TB-12'!T24</f>
        <v>0</v>
      </c>
      <c r="FH135" s="219">
        <f>+ET135+EV135+EX135+EZ135+FB135+FD135+FF135</f>
        <v>0</v>
      </c>
      <c r="FI135" s="219">
        <f>+EU135+EW135+EY135+FA135+FC135+FE135+FG135</f>
        <v>0</v>
      </c>
      <c r="FJ135" s="219">
        <f t="shared" ref="FJ135:FJ144" si="237">SUM(FH135:FI135)</f>
        <v>0</v>
      </c>
      <c r="FK135" s="216" t="e">
        <f>+'TB-12'!D25</f>
        <v>#N/A</v>
      </c>
      <c r="FL135" s="217">
        <f>+'TB-12'!G25</f>
        <v>0</v>
      </c>
      <c r="FM135" s="217">
        <f>+'TB-12'!H25</f>
        <v>0</v>
      </c>
      <c r="FN135" s="413"/>
      <c r="FO135" s="413"/>
      <c r="FP135" s="217">
        <f>+'TB-12'!K25</f>
        <v>0</v>
      </c>
      <c r="FQ135" s="217">
        <f>+'TB-12'!L25</f>
        <v>0</v>
      </c>
      <c r="FR135" s="217">
        <f>+'TB-12'!M25</f>
        <v>0</v>
      </c>
      <c r="FS135" s="217">
        <f>+'TB-12'!N25</f>
        <v>0</v>
      </c>
      <c r="FT135" s="217">
        <f>+'TB-12'!O25</f>
        <v>0</v>
      </c>
      <c r="FU135" s="217">
        <f>+'TB-12'!P25</f>
        <v>0</v>
      </c>
      <c r="FV135" s="217">
        <f>+'TB-12'!Q25</f>
        <v>0</v>
      </c>
      <c r="FW135" s="217">
        <f>+'TB-12'!R25</f>
        <v>0</v>
      </c>
      <c r="FX135" s="217">
        <f>+'TB-12'!S25</f>
        <v>0</v>
      </c>
      <c r="FY135" s="217">
        <f>+'TB-12'!T25</f>
        <v>0</v>
      </c>
      <c r="FZ135" s="219">
        <f>+FL135+FN135+FP135+FR135+FT135+FV135+FX135</f>
        <v>0</v>
      </c>
      <c r="GA135" s="219">
        <f>+FM135+FO135+FQ135+FS135+FU135+FW135+FY135</f>
        <v>0</v>
      </c>
      <c r="GB135" s="219">
        <f t="shared" ref="GB135:GB144" si="238">SUM(FZ135:GA135)</f>
        <v>0</v>
      </c>
      <c r="GC135" s="420" t="e">
        <f>'TB-12'!D29</f>
        <v>#N/A</v>
      </c>
      <c r="GD135" s="420" t="e">
        <f>'TB-12'!F29</f>
        <v>#N/A</v>
      </c>
    </row>
    <row r="136" spans="1:186" x14ac:dyDescent="0.25">
      <c r="A136" s="194">
        <v>2</v>
      </c>
      <c r="B136" s="166">
        <f>+Menu!$D$6</f>
        <v>0</v>
      </c>
      <c r="C136" s="214" t="str">
        <f>+Menu!$B10</f>
        <v/>
      </c>
      <c r="D136" s="215"/>
      <c r="E136" s="216" t="e">
        <f>+'TB-12'!D45</f>
        <v>#N/A</v>
      </c>
      <c r="F136" s="217">
        <f>+'TB-12'!G45</f>
        <v>0</v>
      </c>
      <c r="G136" s="217">
        <f>+'TB-12'!H45</f>
        <v>0</v>
      </c>
      <c r="H136" s="218">
        <f>+'TB-12'!I45</f>
        <v>0</v>
      </c>
      <c r="I136" s="218">
        <f>+'TB-12'!J45</f>
        <v>0</v>
      </c>
      <c r="J136" s="217">
        <f>+'TB-12'!K45</f>
        <v>0</v>
      </c>
      <c r="K136" s="217">
        <f>+'TB-12'!L45</f>
        <v>0</v>
      </c>
      <c r="L136" s="413"/>
      <c r="M136" s="413"/>
      <c r="N136" s="217">
        <f>+'TB-12'!O45</f>
        <v>0</v>
      </c>
      <c r="O136" s="217">
        <f>+'TB-12'!P45</f>
        <v>0</v>
      </c>
      <c r="P136" s="217">
        <f>+'TB-12'!Q45</f>
        <v>0</v>
      </c>
      <c r="Q136" s="217">
        <f>+'TB-12'!R45</f>
        <v>0</v>
      </c>
      <c r="R136" s="217">
        <f>+'TB-12'!S45</f>
        <v>0</v>
      </c>
      <c r="S136" s="217">
        <f>+'TB-12'!T45</f>
        <v>0</v>
      </c>
      <c r="T136" s="219">
        <f t="shared" ref="T136:U158" si="239">+F136+H136+J136+N136+P136+R136</f>
        <v>0</v>
      </c>
      <c r="U136" s="219">
        <f t="shared" si="239"/>
        <v>0</v>
      </c>
      <c r="V136" s="219">
        <f t="shared" ref="V136:V158" si="240">SUM(T136:U136)</f>
        <v>0</v>
      </c>
      <c r="W136" s="216" t="e">
        <f>+'TB-12'!D46</f>
        <v>#N/A</v>
      </c>
      <c r="X136" s="217">
        <f>+'TB-12'!G46</f>
        <v>0</v>
      </c>
      <c r="Y136" s="217">
        <f>+'TB-12'!H46</f>
        <v>0</v>
      </c>
      <c r="Z136" s="218">
        <f>+'TB-12'!I46</f>
        <v>0</v>
      </c>
      <c r="AA136" s="218">
        <f>+'TB-12'!J46</f>
        <v>0</v>
      </c>
      <c r="AB136" s="218">
        <f>+'TB-12'!K46</f>
        <v>0</v>
      </c>
      <c r="AC136" s="218">
        <f>+'TB-12'!L46</f>
        <v>0</v>
      </c>
      <c r="AD136" s="415"/>
      <c r="AE136" s="415"/>
      <c r="AF136" s="218">
        <f>+'TB-12'!O46</f>
        <v>0</v>
      </c>
      <c r="AG136" s="218">
        <f>+'TB-12'!P46</f>
        <v>0</v>
      </c>
      <c r="AH136" s="218">
        <f>+'TB-12'!Q46</f>
        <v>0</v>
      </c>
      <c r="AI136" s="218">
        <f>+'TB-12'!R46</f>
        <v>0</v>
      </c>
      <c r="AJ136" s="218">
        <f>+'TB-12'!S46</f>
        <v>0</v>
      </c>
      <c r="AK136" s="218">
        <f>+'TB-12'!T46</f>
        <v>0</v>
      </c>
      <c r="AL136" s="219">
        <f>+X136+Z136+AB136+AD136+AF136+AH136+AJ136</f>
        <v>0</v>
      </c>
      <c r="AM136" s="219">
        <f t="shared" ref="AL136:AM159" si="241">+Y136+AA136+AC136+AE136+AG136+AI136+AK136</f>
        <v>0</v>
      </c>
      <c r="AN136" s="219">
        <f t="shared" ref="AN136:AN158" si="242">SUM(AL136:AM136)</f>
        <v>0</v>
      </c>
      <c r="AO136" s="216" t="e">
        <f>+'TB-12'!D47</f>
        <v>#N/A</v>
      </c>
      <c r="AP136" s="217">
        <f>+'TB-12'!G47</f>
        <v>0</v>
      </c>
      <c r="AQ136" s="217">
        <f>+'TB-12'!H47</f>
        <v>0</v>
      </c>
      <c r="AR136" s="217">
        <f>+'TB-12'!I47</f>
        <v>0</v>
      </c>
      <c r="AS136" s="217">
        <f>+'TB-12'!J47</f>
        <v>0</v>
      </c>
      <c r="AT136" s="217">
        <f>+'TB-12'!K47</f>
        <v>0</v>
      </c>
      <c r="AU136" s="217">
        <f>+'TB-12'!L47</f>
        <v>0</v>
      </c>
      <c r="AV136" s="413"/>
      <c r="AW136" s="413"/>
      <c r="AX136" s="217">
        <f>+'TB-12'!O47</f>
        <v>0</v>
      </c>
      <c r="AY136" s="217">
        <f>+'TB-12'!P47</f>
        <v>0</v>
      </c>
      <c r="AZ136" s="217">
        <f>+'TB-12'!Q47</f>
        <v>0</v>
      </c>
      <c r="BA136" s="217">
        <f>+'TB-12'!R47</f>
        <v>0</v>
      </c>
      <c r="BB136" s="217">
        <f>+'TB-12'!S47</f>
        <v>0</v>
      </c>
      <c r="BC136" s="217">
        <f>+'TB-12'!T47</f>
        <v>0</v>
      </c>
      <c r="BD136" s="219">
        <f t="shared" ref="BD136:BE159" si="243">+AP136+AR136+AT136+AV136+AX136+AZ136+BB136</f>
        <v>0</v>
      </c>
      <c r="BE136" s="219">
        <f t="shared" si="243"/>
        <v>0</v>
      </c>
      <c r="BF136" s="219">
        <f t="shared" ref="BF136:BF158" si="244">SUM(BD136:BE136)</f>
        <v>0</v>
      </c>
      <c r="BG136" s="216" t="e">
        <f>+'TB-12'!D48</f>
        <v>#N/A</v>
      </c>
      <c r="BH136" s="217">
        <f>+'TB-12'!G48</f>
        <v>0</v>
      </c>
      <c r="BI136" s="217">
        <f>+'TB-12'!H48</f>
        <v>0</v>
      </c>
      <c r="BJ136" s="217">
        <f>+'TB-12'!I48</f>
        <v>0</v>
      </c>
      <c r="BK136" s="217">
        <f>+'TB-12'!J48</f>
        <v>0</v>
      </c>
      <c r="BL136" s="217">
        <f>+'TB-12'!K48</f>
        <v>0</v>
      </c>
      <c r="BM136" s="217">
        <f>+'TB-12'!L48</f>
        <v>0</v>
      </c>
      <c r="BN136" s="413"/>
      <c r="BO136" s="413"/>
      <c r="BP136" s="217">
        <f>+'TB-12'!O48</f>
        <v>0</v>
      </c>
      <c r="BQ136" s="217">
        <f>+'TB-12'!P48</f>
        <v>0</v>
      </c>
      <c r="BR136" s="217">
        <f>+'TB-12'!Q48</f>
        <v>0</v>
      </c>
      <c r="BS136" s="217">
        <f>+'TB-12'!R48</f>
        <v>0</v>
      </c>
      <c r="BT136" s="217">
        <f>+'TB-12'!S48</f>
        <v>0</v>
      </c>
      <c r="BU136" s="217">
        <f>+'TB-12'!T48</f>
        <v>0</v>
      </c>
      <c r="BV136" s="219">
        <f t="shared" ref="BV136:BW159" si="245">+BH136+BJ136+BL136+BN136+BP136+BR136+BT136</f>
        <v>0</v>
      </c>
      <c r="BW136" s="219">
        <f t="shared" si="245"/>
        <v>0</v>
      </c>
      <c r="BX136" s="219">
        <f t="shared" ref="BX136:BX158" si="246">SUM(BV136:BW136)</f>
        <v>0</v>
      </c>
      <c r="BY136" s="216" t="e">
        <f>+'TB-12'!D49</f>
        <v>#N/A</v>
      </c>
      <c r="BZ136" s="217">
        <f>+'TB-12'!G49</f>
        <v>0</v>
      </c>
      <c r="CA136" s="217">
        <f>+'TB-12'!H49</f>
        <v>0</v>
      </c>
      <c r="CB136" s="217">
        <f>+'TB-12'!I49</f>
        <v>0</v>
      </c>
      <c r="CC136" s="217">
        <f>+'TB-12'!J49</f>
        <v>0</v>
      </c>
      <c r="CD136" s="217">
        <f>+'TB-12'!K49</f>
        <v>0</v>
      </c>
      <c r="CE136" s="217">
        <f>+'TB-12'!L49</f>
        <v>0</v>
      </c>
      <c r="CF136" s="413"/>
      <c r="CG136" s="413"/>
      <c r="CH136" s="217">
        <f>+'TB-12'!O49</f>
        <v>0</v>
      </c>
      <c r="CI136" s="217">
        <f>+'TB-12'!P49</f>
        <v>0</v>
      </c>
      <c r="CJ136" s="217">
        <f>+'TB-12'!Q49</f>
        <v>0</v>
      </c>
      <c r="CK136" s="217">
        <f>+'TB-12'!R49</f>
        <v>0</v>
      </c>
      <c r="CL136" s="217">
        <f>+'TB-12'!S49</f>
        <v>0</v>
      </c>
      <c r="CM136" s="217">
        <f>+'TB-12'!T49</f>
        <v>0</v>
      </c>
      <c r="CN136" s="219">
        <f t="shared" ref="CN136:CO159" si="247">+BZ136+CB136+CD136+CF136+CH136+CJ136+CL136</f>
        <v>0</v>
      </c>
      <c r="CO136" s="219">
        <f t="shared" si="247"/>
        <v>0</v>
      </c>
      <c r="CP136" s="219">
        <f t="shared" ref="CP136:CP158" si="248">SUM(CN136:CO136)</f>
        <v>0</v>
      </c>
      <c r="CQ136" s="216" t="e">
        <f>+'TB-12'!D53</f>
        <v>#N/A</v>
      </c>
      <c r="CR136" s="217">
        <f>+'TB-12'!G53</f>
        <v>0</v>
      </c>
      <c r="CS136" s="217">
        <f>+'TB-12'!H53</f>
        <v>0</v>
      </c>
      <c r="CT136" s="413"/>
      <c r="CU136" s="413"/>
      <c r="CV136" s="217">
        <f>+'TB-12'!K53</f>
        <v>0</v>
      </c>
      <c r="CW136" s="217">
        <f>+'TB-12'!L53</f>
        <v>0</v>
      </c>
      <c r="CX136" s="217">
        <f>+'TB-12'!M53</f>
        <v>0</v>
      </c>
      <c r="CY136" s="217">
        <f>+'TB-12'!N53</f>
        <v>0</v>
      </c>
      <c r="CZ136" s="217">
        <f>+'TB-12'!O53</f>
        <v>0</v>
      </c>
      <c r="DA136" s="217">
        <f>+'TB-12'!P53</f>
        <v>0</v>
      </c>
      <c r="DB136" s="217">
        <f>+'TB-12'!Q53</f>
        <v>0</v>
      </c>
      <c r="DC136" s="217">
        <f>+'TB-12'!R53</f>
        <v>0</v>
      </c>
      <c r="DD136" s="217">
        <f>+'TB-12'!S53</f>
        <v>0</v>
      </c>
      <c r="DE136" s="217">
        <f>+'TB-12'!T53</f>
        <v>0</v>
      </c>
      <c r="DF136" s="219">
        <f t="shared" ref="DF136:DG159" si="249">+CR136+CT136+CV136+CX136+CZ136+DB136+DD136</f>
        <v>0</v>
      </c>
      <c r="DG136" s="219">
        <f t="shared" si="249"/>
        <v>0</v>
      </c>
      <c r="DH136" s="219">
        <f t="shared" ref="DH136:DH158" si="250">SUM(DF136:DG136)</f>
        <v>0</v>
      </c>
      <c r="DI136" s="216" t="e">
        <f>+'TB-12'!D54</f>
        <v>#N/A</v>
      </c>
      <c r="DJ136" s="217">
        <f>+'TB-12'!G54</f>
        <v>0</v>
      </c>
      <c r="DK136" s="217">
        <f>+'TB-12'!H54</f>
        <v>0</v>
      </c>
      <c r="DL136" s="413"/>
      <c r="DM136" s="413"/>
      <c r="DN136" s="217">
        <f>+'TB-12'!K54</f>
        <v>0</v>
      </c>
      <c r="DO136" s="217">
        <f>+'TB-12'!L54</f>
        <v>0</v>
      </c>
      <c r="DP136" s="217">
        <f>+'TB-12'!M54</f>
        <v>0</v>
      </c>
      <c r="DQ136" s="217">
        <f>+'TB-12'!N54</f>
        <v>0</v>
      </c>
      <c r="DR136" s="217">
        <f>+'TB-12'!O54</f>
        <v>0</v>
      </c>
      <c r="DS136" s="217">
        <f>+'TB-12'!P54</f>
        <v>0</v>
      </c>
      <c r="DT136" s="217">
        <f>+'TB-12'!Q54</f>
        <v>0</v>
      </c>
      <c r="DU136" s="217">
        <f>+'TB-12'!R54</f>
        <v>0</v>
      </c>
      <c r="DV136" s="217">
        <f>+'TB-12'!S54</f>
        <v>0</v>
      </c>
      <c r="DW136" s="217">
        <f>+'TB-12'!T54</f>
        <v>0</v>
      </c>
      <c r="DX136" s="219">
        <f t="shared" ref="DX136:DY159" si="251">+DJ136+DL136+DN136+DP136+DR136+DT136+DV136</f>
        <v>0</v>
      </c>
      <c r="DY136" s="219">
        <f t="shared" si="251"/>
        <v>0</v>
      </c>
      <c r="DZ136" s="219">
        <f t="shared" si="235"/>
        <v>0</v>
      </c>
      <c r="EA136" s="216" t="e">
        <f>+'TB-12'!D55</f>
        <v>#N/A</v>
      </c>
      <c r="EB136" s="217">
        <f>+'TB-12'!G55</f>
        <v>0</v>
      </c>
      <c r="EC136" s="217">
        <f>+'TB-12'!H55</f>
        <v>0</v>
      </c>
      <c r="ED136" s="413"/>
      <c r="EE136" s="413"/>
      <c r="EF136" s="217">
        <f>+'TB-12'!K55</f>
        <v>0</v>
      </c>
      <c r="EG136" s="217">
        <f>+'TB-12'!L55</f>
        <v>0</v>
      </c>
      <c r="EH136" s="217">
        <f>+'TB-12'!M55</f>
        <v>0</v>
      </c>
      <c r="EI136" s="217">
        <f>+'TB-12'!N55</f>
        <v>0</v>
      </c>
      <c r="EJ136" s="217">
        <f>+'TB-12'!O55</f>
        <v>0</v>
      </c>
      <c r="EK136" s="217">
        <f>+'TB-12'!P55</f>
        <v>0</v>
      </c>
      <c r="EL136" s="217">
        <f>+'TB-12'!Q55</f>
        <v>0</v>
      </c>
      <c r="EM136" s="217">
        <f>+'TB-12'!R55</f>
        <v>0</v>
      </c>
      <c r="EN136" s="217">
        <f>+'TB-12'!S55</f>
        <v>0</v>
      </c>
      <c r="EO136" s="217">
        <f>+'TB-12'!T55</f>
        <v>0</v>
      </c>
      <c r="EP136" s="219">
        <f t="shared" ref="EP136:EQ159" si="252">+EB136+ED136+EF136+EH136+EJ136+EL136+EN136</f>
        <v>0</v>
      </c>
      <c r="EQ136" s="219">
        <f t="shared" si="252"/>
        <v>0</v>
      </c>
      <c r="ER136" s="219">
        <f t="shared" si="236"/>
        <v>0</v>
      </c>
      <c r="ES136" s="216" t="e">
        <f>+'TB-12'!D56</f>
        <v>#N/A</v>
      </c>
      <c r="ET136" s="217">
        <f>+'TB-12'!G56</f>
        <v>0</v>
      </c>
      <c r="EU136" s="217">
        <f>+'TB-12'!H56</f>
        <v>0</v>
      </c>
      <c r="EV136" s="413"/>
      <c r="EW136" s="413"/>
      <c r="EX136" s="217">
        <f>+'TB-12'!K56</f>
        <v>0</v>
      </c>
      <c r="EY136" s="217">
        <f>+'TB-12'!L56</f>
        <v>0</v>
      </c>
      <c r="EZ136" s="217">
        <f>+'TB-12'!M56</f>
        <v>0</v>
      </c>
      <c r="FA136" s="217">
        <f>+'TB-12'!N56</f>
        <v>0</v>
      </c>
      <c r="FB136" s="217">
        <f>+'TB-12'!O56</f>
        <v>0</v>
      </c>
      <c r="FC136" s="217">
        <f>+'TB-12'!P56</f>
        <v>0</v>
      </c>
      <c r="FD136" s="217">
        <f>+'TB-12'!Q56</f>
        <v>0</v>
      </c>
      <c r="FE136" s="217">
        <f>+'TB-12'!R56</f>
        <v>0</v>
      </c>
      <c r="FF136" s="217">
        <f>+'TB-12'!S56</f>
        <v>0</v>
      </c>
      <c r="FG136" s="217">
        <f>+'TB-12'!T56</f>
        <v>0</v>
      </c>
      <c r="FH136" s="219">
        <f t="shared" ref="FH136:FI143" si="253">+ET136+EV136+EX136+EZ136+FB136+FD136+FF136</f>
        <v>0</v>
      </c>
      <c r="FI136" s="219">
        <f t="shared" si="253"/>
        <v>0</v>
      </c>
      <c r="FJ136" s="219">
        <f t="shared" si="237"/>
        <v>0</v>
      </c>
      <c r="FK136" s="216" t="e">
        <f>+'TB-12'!D57</f>
        <v>#N/A</v>
      </c>
      <c r="FL136" s="217">
        <f>+'TB-12'!G57</f>
        <v>0</v>
      </c>
      <c r="FM136" s="217">
        <f>+'TB-12'!H57</f>
        <v>0</v>
      </c>
      <c r="FN136" s="413"/>
      <c r="FO136" s="413"/>
      <c r="FP136" s="217">
        <f>+'TB-12'!K57</f>
        <v>0</v>
      </c>
      <c r="FQ136" s="217">
        <f>+'TB-12'!L57</f>
        <v>0</v>
      </c>
      <c r="FR136" s="217">
        <f>+'TB-12'!M57</f>
        <v>0</v>
      </c>
      <c r="FS136" s="217">
        <f>+'TB-12'!N57</f>
        <v>0</v>
      </c>
      <c r="FT136" s="217">
        <f>+'TB-12'!O57</f>
        <v>0</v>
      </c>
      <c r="FU136" s="217">
        <f>+'TB-12'!P57</f>
        <v>0</v>
      </c>
      <c r="FV136" s="217">
        <f>+'TB-12'!Q57</f>
        <v>0</v>
      </c>
      <c r="FW136" s="217">
        <f>+'TB-12'!R57</f>
        <v>0</v>
      </c>
      <c r="FX136" s="217">
        <f>+'TB-12'!S57</f>
        <v>0</v>
      </c>
      <c r="FY136" s="217">
        <f>+'TB-12'!T57</f>
        <v>0</v>
      </c>
      <c r="FZ136" s="219">
        <f t="shared" ref="FZ136:GA143" si="254">+FL136+FN136+FP136+FR136+FT136+FV136+FX136</f>
        <v>0</v>
      </c>
      <c r="GA136" s="219">
        <f t="shared" si="254"/>
        <v>0</v>
      </c>
      <c r="GB136" s="219">
        <f t="shared" si="238"/>
        <v>0</v>
      </c>
      <c r="GC136" s="420" t="e">
        <f>'TB-12'!D61</f>
        <v>#N/A</v>
      </c>
      <c r="GD136" s="420" t="e">
        <f>'TB-12'!F61</f>
        <v>#N/A</v>
      </c>
    </row>
    <row r="137" spans="1:186" x14ac:dyDescent="0.25">
      <c r="A137" s="194">
        <v>3</v>
      </c>
      <c r="B137" s="166">
        <f>+Menu!$D$6</f>
        <v>0</v>
      </c>
      <c r="C137" s="214" t="str">
        <f>+Menu!$B11</f>
        <v/>
      </c>
      <c r="D137" s="215"/>
      <c r="E137" s="216" t="e">
        <f>+'TB-12'!D77</f>
        <v>#N/A</v>
      </c>
      <c r="F137" s="217">
        <f>+'TB-12'!G77</f>
        <v>0</v>
      </c>
      <c r="G137" s="217">
        <f>+'TB-12'!H77</f>
        <v>0</v>
      </c>
      <c r="H137" s="218">
        <f>+'TB-12'!I77</f>
        <v>0</v>
      </c>
      <c r="I137" s="218">
        <f>+'TB-12'!J77</f>
        <v>0</v>
      </c>
      <c r="J137" s="217">
        <f>+'TB-12'!K77</f>
        <v>0</v>
      </c>
      <c r="K137" s="217">
        <f>+'TB-12'!L77</f>
        <v>0</v>
      </c>
      <c r="L137" s="413"/>
      <c r="M137" s="413"/>
      <c r="N137" s="217">
        <f>+'TB-12'!O77</f>
        <v>0</v>
      </c>
      <c r="O137" s="217">
        <f>+'TB-12'!P77</f>
        <v>0</v>
      </c>
      <c r="P137" s="217">
        <f>+'TB-12'!Q77</f>
        <v>0</v>
      </c>
      <c r="Q137" s="217">
        <f>+'TB-12'!R77</f>
        <v>0</v>
      </c>
      <c r="R137" s="217">
        <f>+'TB-12'!S77</f>
        <v>0</v>
      </c>
      <c r="S137" s="217">
        <f>+'TB-12'!T77</f>
        <v>0</v>
      </c>
      <c r="T137" s="219">
        <f>+F137+H137+J137+N137+P137+R137</f>
        <v>0</v>
      </c>
      <c r="U137" s="219">
        <f>+G137+I137+K137+O137+Q137+S137</f>
        <v>0</v>
      </c>
      <c r="V137" s="219">
        <f>SUM(T137:U137)</f>
        <v>0</v>
      </c>
      <c r="W137" s="216" t="e">
        <f>+'TB-12'!D78</f>
        <v>#N/A</v>
      </c>
      <c r="X137" s="217">
        <f>+'TB-12'!G78</f>
        <v>0</v>
      </c>
      <c r="Y137" s="217">
        <f>+'TB-12'!H78</f>
        <v>0</v>
      </c>
      <c r="Z137" s="218">
        <f>+'TB-12'!I78</f>
        <v>0</v>
      </c>
      <c r="AA137" s="218">
        <f>+'TB-12'!J78</f>
        <v>0</v>
      </c>
      <c r="AB137" s="218">
        <f>+'TB-12'!K78</f>
        <v>0</v>
      </c>
      <c r="AC137" s="218">
        <f>+'TB-12'!L78</f>
        <v>0</v>
      </c>
      <c r="AD137" s="415"/>
      <c r="AE137" s="415"/>
      <c r="AF137" s="218">
        <f>+'TB-12'!O78</f>
        <v>0</v>
      </c>
      <c r="AG137" s="218">
        <f>+'TB-12'!P78</f>
        <v>0</v>
      </c>
      <c r="AH137" s="218">
        <f>+'TB-12'!Q78</f>
        <v>0</v>
      </c>
      <c r="AI137" s="218">
        <f>+'TB-12'!R78</f>
        <v>0</v>
      </c>
      <c r="AJ137" s="218">
        <f>+'TB-12'!S78</f>
        <v>0</v>
      </c>
      <c r="AK137" s="218">
        <f>+'TB-12'!T78</f>
        <v>0</v>
      </c>
      <c r="AL137" s="219">
        <f t="shared" si="241"/>
        <v>0</v>
      </c>
      <c r="AM137" s="219">
        <f t="shared" si="241"/>
        <v>0</v>
      </c>
      <c r="AN137" s="219">
        <f>SUM(AL137:AM137)</f>
        <v>0</v>
      </c>
      <c r="AO137" s="216" t="e">
        <f>+'TB-12'!D79</f>
        <v>#N/A</v>
      </c>
      <c r="AP137" s="217">
        <f>+'TB-12'!G79</f>
        <v>0</v>
      </c>
      <c r="AQ137" s="217">
        <f>+'TB-12'!H79</f>
        <v>0</v>
      </c>
      <c r="AR137" s="217">
        <f>+'TB-12'!I79</f>
        <v>0</v>
      </c>
      <c r="AS137" s="217">
        <f>+'TB-12'!J79</f>
        <v>0</v>
      </c>
      <c r="AT137" s="217">
        <f>+'TB-12'!K79</f>
        <v>0</v>
      </c>
      <c r="AU137" s="217">
        <f>+'TB-12'!L79</f>
        <v>0</v>
      </c>
      <c r="AV137" s="413"/>
      <c r="AW137" s="413"/>
      <c r="AX137" s="217">
        <f>+'TB-12'!O79</f>
        <v>0</v>
      </c>
      <c r="AY137" s="217">
        <f>+'TB-12'!P79</f>
        <v>0</v>
      </c>
      <c r="AZ137" s="217">
        <f>+'TB-12'!Q79</f>
        <v>0</v>
      </c>
      <c r="BA137" s="217">
        <f>+'TB-12'!R79</f>
        <v>0</v>
      </c>
      <c r="BB137" s="217">
        <f>+'TB-12'!S79</f>
        <v>0</v>
      </c>
      <c r="BC137" s="217">
        <f>+'TB-12'!T79</f>
        <v>0</v>
      </c>
      <c r="BD137" s="219">
        <f t="shared" si="243"/>
        <v>0</v>
      </c>
      <c r="BE137" s="219">
        <f t="shared" si="243"/>
        <v>0</v>
      </c>
      <c r="BF137" s="219">
        <f>SUM(BD137:BE137)</f>
        <v>0</v>
      </c>
      <c r="BG137" s="216" t="e">
        <f>+'TB-12'!D80</f>
        <v>#N/A</v>
      </c>
      <c r="BH137" s="217">
        <f>+'TB-12'!G80</f>
        <v>0</v>
      </c>
      <c r="BI137" s="217">
        <f>+'TB-12'!H80</f>
        <v>0</v>
      </c>
      <c r="BJ137" s="217">
        <f>+'TB-12'!I80</f>
        <v>0</v>
      </c>
      <c r="BK137" s="217">
        <f>+'TB-12'!J80</f>
        <v>0</v>
      </c>
      <c r="BL137" s="217">
        <f>+'TB-12'!K80</f>
        <v>0</v>
      </c>
      <c r="BM137" s="217">
        <f>+'TB-12'!L80</f>
        <v>0</v>
      </c>
      <c r="BN137" s="413"/>
      <c r="BO137" s="413"/>
      <c r="BP137" s="217">
        <f>+'TB-12'!O80</f>
        <v>0</v>
      </c>
      <c r="BQ137" s="217">
        <f>+'TB-12'!P80</f>
        <v>0</v>
      </c>
      <c r="BR137" s="217">
        <f>+'TB-12'!Q80</f>
        <v>0</v>
      </c>
      <c r="BS137" s="217">
        <f>+'TB-12'!R80</f>
        <v>0</v>
      </c>
      <c r="BT137" s="217">
        <f>+'TB-12'!S80</f>
        <v>0</v>
      </c>
      <c r="BU137" s="217">
        <f>+'TB-12'!T80</f>
        <v>0</v>
      </c>
      <c r="BV137" s="219">
        <f t="shared" si="245"/>
        <v>0</v>
      </c>
      <c r="BW137" s="219">
        <f t="shared" si="245"/>
        <v>0</v>
      </c>
      <c r="BX137" s="219">
        <f>SUM(BV137:BW137)</f>
        <v>0</v>
      </c>
      <c r="BY137" s="216" t="e">
        <f>+'TB-12'!D81</f>
        <v>#N/A</v>
      </c>
      <c r="BZ137" s="217">
        <f>+'TB-12'!G81</f>
        <v>0</v>
      </c>
      <c r="CA137" s="217">
        <f>+'TB-12'!H81</f>
        <v>0</v>
      </c>
      <c r="CB137" s="217">
        <f>+'TB-12'!I81</f>
        <v>0</v>
      </c>
      <c r="CC137" s="217">
        <f>+'TB-12'!J81</f>
        <v>0</v>
      </c>
      <c r="CD137" s="217">
        <f>+'TB-12'!K81</f>
        <v>0</v>
      </c>
      <c r="CE137" s="217">
        <f>+'TB-12'!L81</f>
        <v>0</v>
      </c>
      <c r="CF137" s="413"/>
      <c r="CG137" s="413"/>
      <c r="CH137" s="217">
        <f>+'TB-12'!O81</f>
        <v>0</v>
      </c>
      <c r="CI137" s="217">
        <f>+'TB-12'!P81</f>
        <v>0</v>
      </c>
      <c r="CJ137" s="217">
        <f>+'TB-12'!Q81</f>
        <v>0</v>
      </c>
      <c r="CK137" s="217">
        <f>+'TB-12'!R81</f>
        <v>0</v>
      </c>
      <c r="CL137" s="217">
        <f>+'TB-12'!S81</f>
        <v>0</v>
      </c>
      <c r="CM137" s="217">
        <f>+'TB-12'!T81</f>
        <v>0</v>
      </c>
      <c r="CN137" s="219">
        <f t="shared" si="247"/>
        <v>0</v>
      </c>
      <c r="CO137" s="219">
        <f t="shared" si="247"/>
        <v>0</v>
      </c>
      <c r="CP137" s="219">
        <f>SUM(CN137:CO137)</f>
        <v>0</v>
      </c>
      <c r="CQ137" s="216" t="e">
        <f>+'TB-12'!D85</f>
        <v>#N/A</v>
      </c>
      <c r="CR137" s="217">
        <f>+'TB-12'!G85</f>
        <v>0</v>
      </c>
      <c r="CS137" s="217">
        <f>+'TB-12'!H85</f>
        <v>0</v>
      </c>
      <c r="CT137" s="413"/>
      <c r="CU137" s="413"/>
      <c r="CV137" s="217">
        <f>+'TB-12'!K85</f>
        <v>0</v>
      </c>
      <c r="CW137" s="217">
        <f>+'TB-12'!L85</f>
        <v>0</v>
      </c>
      <c r="CX137" s="217">
        <f>+'TB-12'!M85</f>
        <v>0</v>
      </c>
      <c r="CY137" s="217">
        <f>+'TB-12'!N85</f>
        <v>0</v>
      </c>
      <c r="CZ137" s="217">
        <f>+'TB-12'!O85</f>
        <v>0</v>
      </c>
      <c r="DA137" s="217">
        <f>+'TB-12'!P85</f>
        <v>0</v>
      </c>
      <c r="DB137" s="217">
        <f>+'TB-12'!Q85</f>
        <v>0</v>
      </c>
      <c r="DC137" s="217">
        <f>+'TB-12'!R85</f>
        <v>0</v>
      </c>
      <c r="DD137" s="217">
        <f>+'TB-12'!S85</f>
        <v>0</v>
      </c>
      <c r="DE137" s="217">
        <f>+'TB-12'!T85</f>
        <v>0</v>
      </c>
      <c r="DF137" s="219">
        <f t="shared" si="249"/>
        <v>0</v>
      </c>
      <c r="DG137" s="219">
        <f t="shared" si="249"/>
        <v>0</v>
      </c>
      <c r="DH137" s="219">
        <f>SUM(DF137:DG137)</f>
        <v>0</v>
      </c>
      <c r="DI137" s="216" t="e">
        <f>+'TB-12'!D86</f>
        <v>#N/A</v>
      </c>
      <c r="DJ137" s="217">
        <f>+'TB-12'!G86</f>
        <v>0</v>
      </c>
      <c r="DK137" s="217">
        <f>+'TB-12'!H86</f>
        <v>0</v>
      </c>
      <c r="DL137" s="413"/>
      <c r="DM137" s="413"/>
      <c r="DN137" s="217">
        <f>+'TB-12'!K86</f>
        <v>0</v>
      </c>
      <c r="DO137" s="217">
        <f>+'TB-12'!L86</f>
        <v>0</v>
      </c>
      <c r="DP137" s="217">
        <f>+'TB-12'!M86</f>
        <v>0</v>
      </c>
      <c r="DQ137" s="217">
        <f>+'TB-12'!N86</f>
        <v>0</v>
      </c>
      <c r="DR137" s="217">
        <f>+'TB-12'!O86</f>
        <v>0</v>
      </c>
      <c r="DS137" s="217">
        <f>+'TB-12'!P86</f>
        <v>0</v>
      </c>
      <c r="DT137" s="217">
        <f>+'TB-12'!Q86</f>
        <v>0</v>
      </c>
      <c r="DU137" s="217">
        <f>+'TB-12'!R86</f>
        <v>0</v>
      </c>
      <c r="DV137" s="217">
        <f>+'TB-12'!S86</f>
        <v>0</v>
      </c>
      <c r="DW137" s="217">
        <f>+'TB-12'!T86</f>
        <v>0</v>
      </c>
      <c r="DX137" s="219">
        <f t="shared" si="251"/>
        <v>0</v>
      </c>
      <c r="DY137" s="219">
        <f t="shared" si="251"/>
        <v>0</v>
      </c>
      <c r="DZ137" s="219">
        <f t="shared" si="235"/>
        <v>0</v>
      </c>
      <c r="EA137" s="216" t="e">
        <f>+'TB-12'!D87</f>
        <v>#N/A</v>
      </c>
      <c r="EB137" s="217">
        <f>+'TB-12'!G87</f>
        <v>0</v>
      </c>
      <c r="EC137" s="217">
        <f>+'TB-12'!H87</f>
        <v>0</v>
      </c>
      <c r="ED137" s="413"/>
      <c r="EE137" s="413"/>
      <c r="EF137" s="217">
        <f>+'TB-12'!K87</f>
        <v>0</v>
      </c>
      <c r="EG137" s="217">
        <f>+'TB-12'!L87</f>
        <v>0</v>
      </c>
      <c r="EH137" s="217">
        <f>+'TB-12'!M87</f>
        <v>0</v>
      </c>
      <c r="EI137" s="217">
        <f>+'TB-12'!N87</f>
        <v>0</v>
      </c>
      <c r="EJ137" s="217">
        <f>+'TB-12'!O87</f>
        <v>0</v>
      </c>
      <c r="EK137" s="217">
        <f>+'TB-12'!P87</f>
        <v>0</v>
      </c>
      <c r="EL137" s="217">
        <f>+'TB-12'!Q87</f>
        <v>0</v>
      </c>
      <c r="EM137" s="217">
        <f>+'TB-12'!R87</f>
        <v>0</v>
      </c>
      <c r="EN137" s="217">
        <f>+'TB-12'!S87</f>
        <v>0</v>
      </c>
      <c r="EO137" s="217">
        <f>+'TB-12'!T87</f>
        <v>0</v>
      </c>
      <c r="EP137" s="219">
        <f t="shared" si="252"/>
        <v>0</v>
      </c>
      <c r="EQ137" s="219">
        <f t="shared" si="252"/>
        <v>0</v>
      </c>
      <c r="ER137" s="219">
        <f t="shared" si="236"/>
        <v>0</v>
      </c>
      <c r="ES137" s="216" t="e">
        <f>+'TB-12'!D88</f>
        <v>#N/A</v>
      </c>
      <c r="ET137" s="217">
        <f>+'TB-12'!G88</f>
        <v>0</v>
      </c>
      <c r="EU137" s="217">
        <f>+'TB-12'!H88</f>
        <v>0</v>
      </c>
      <c r="EV137" s="413"/>
      <c r="EW137" s="413"/>
      <c r="EX137" s="217">
        <f>+'TB-12'!K88</f>
        <v>0</v>
      </c>
      <c r="EY137" s="217">
        <f>+'TB-12'!L88</f>
        <v>0</v>
      </c>
      <c r="EZ137" s="217">
        <f>+'TB-12'!M88</f>
        <v>0</v>
      </c>
      <c r="FA137" s="217">
        <f>+'TB-12'!N88</f>
        <v>0</v>
      </c>
      <c r="FB137" s="217">
        <f>+'TB-12'!O88</f>
        <v>0</v>
      </c>
      <c r="FC137" s="217">
        <f>+'TB-12'!P88</f>
        <v>0</v>
      </c>
      <c r="FD137" s="217">
        <f>+'TB-12'!Q88</f>
        <v>0</v>
      </c>
      <c r="FE137" s="217">
        <f>+'TB-12'!R88</f>
        <v>0</v>
      </c>
      <c r="FF137" s="217">
        <f>+'TB-12'!S88</f>
        <v>0</v>
      </c>
      <c r="FG137" s="217">
        <f>+'TB-12'!T88</f>
        <v>0</v>
      </c>
      <c r="FH137" s="219">
        <f t="shared" si="253"/>
        <v>0</v>
      </c>
      <c r="FI137" s="219">
        <f t="shared" si="253"/>
        <v>0</v>
      </c>
      <c r="FJ137" s="219">
        <f t="shared" si="237"/>
        <v>0</v>
      </c>
      <c r="FK137" s="216" t="e">
        <f>+'TB-12'!D89</f>
        <v>#N/A</v>
      </c>
      <c r="FL137" s="217">
        <f>+'TB-12'!G89</f>
        <v>0</v>
      </c>
      <c r="FM137" s="217">
        <f>+'TB-12'!H89</f>
        <v>0</v>
      </c>
      <c r="FN137" s="413"/>
      <c r="FO137" s="413"/>
      <c r="FP137" s="217">
        <f>+'TB-12'!K89</f>
        <v>0</v>
      </c>
      <c r="FQ137" s="217">
        <f>+'TB-12'!L89</f>
        <v>0</v>
      </c>
      <c r="FR137" s="217">
        <f>+'TB-12'!M89</f>
        <v>0</v>
      </c>
      <c r="FS137" s="217">
        <f>+'TB-12'!N89</f>
        <v>0</v>
      </c>
      <c r="FT137" s="217">
        <f>+'TB-12'!O89</f>
        <v>0</v>
      </c>
      <c r="FU137" s="217">
        <f>+'TB-12'!P89</f>
        <v>0</v>
      </c>
      <c r="FV137" s="217">
        <f>+'TB-12'!Q89</f>
        <v>0</v>
      </c>
      <c r="FW137" s="217">
        <f>+'TB-12'!R89</f>
        <v>0</v>
      </c>
      <c r="FX137" s="217">
        <f>+'TB-12'!S89</f>
        <v>0</v>
      </c>
      <c r="FY137" s="217">
        <f>+'TB-12'!T89</f>
        <v>0</v>
      </c>
      <c r="FZ137" s="219">
        <f t="shared" si="254"/>
        <v>0</v>
      </c>
      <c r="GA137" s="219">
        <f t="shared" si="254"/>
        <v>0</v>
      </c>
      <c r="GB137" s="219">
        <f t="shared" si="238"/>
        <v>0</v>
      </c>
      <c r="GC137" s="420" t="e">
        <f>'TB-12'!D93</f>
        <v>#N/A</v>
      </c>
      <c r="GD137" s="420" t="e">
        <f>'TB-12'!F93</f>
        <v>#N/A</v>
      </c>
    </row>
    <row r="138" spans="1:186" x14ac:dyDescent="0.25">
      <c r="A138" s="194">
        <v>4</v>
      </c>
      <c r="B138" s="166">
        <f>+Menu!$D$6</f>
        <v>0</v>
      </c>
      <c r="C138" s="214" t="str">
        <f>+Menu!$B12</f>
        <v/>
      </c>
      <c r="D138" s="215"/>
      <c r="E138" s="216" t="e">
        <f>+'TB-12'!D109</f>
        <v>#N/A</v>
      </c>
      <c r="F138" s="217">
        <f>+'TB-12'!G109</f>
        <v>0</v>
      </c>
      <c r="G138" s="217">
        <f>+'TB-12'!H109</f>
        <v>0</v>
      </c>
      <c r="H138" s="218">
        <f>+'TB-12'!I109</f>
        <v>0</v>
      </c>
      <c r="I138" s="218">
        <f>+'TB-12'!J109</f>
        <v>0</v>
      </c>
      <c r="J138" s="217">
        <f>+'TB-12'!K109</f>
        <v>0</v>
      </c>
      <c r="K138" s="217">
        <f>+'TB-12'!L109</f>
        <v>0</v>
      </c>
      <c r="L138" s="413"/>
      <c r="M138" s="413"/>
      <c r="N138" s="217">
        <f>+'TB-12'!O109</f>
        <v>0</v>
      </c>
      <c r="O138" s="217">
        <f>+'TB-12'!P109</f>
        <v>0</v>
      </c>
      <c r="P138" s="217">
        <f>+'TB-12'!Q109</f>
        <v>0</v>
      </c>
      <c r="Q138" s="217">
        <f>+'TB-12'!R109</f>
        <v>0</v>
      </c>
      <c r="R138" s="217">
        <f>+'TB-12'!S109</f>
        <v>0</v>
      </c>
      <c r="S138" s="217">
        <f>+'TB-12'!T109</f>
        <v>0</v>
      </c>
      <c r="T138" s="219">
        <f t="shared" si="239"/>
        <v>0</v>
      </c>
      <c r="U138" s="219">
        <f t="shared" si="239"/>
        <v>0</v>
      </c>
      <c r="V138" s="219">
        <f t="shared" si="240"/>
        <v>0</v>
      </c>
      <c r="W138" s="216" t="e">
        <f>+'TB-12'!D110</f>
        <v>#N/A</v>
      </c>
      <c r="X138" s="217">
        <f>+'TB-12'!G110</f>
        <v>0</v>
      </c>
      <c r="Y138" s="217">
        <f>+'TB-12'!H110</f>
        <v>0</v>
      </c>
      <c r="Z138" s="218">
        <f>+'TB-12'!I110</f>
        <v>0</v>
      </c>
      <c r="AA138" s="218">
        <f>+'TB-12'!J110</f>
        <v>0</v>
      </c>
      <c r="AB138" s="218">
        <f>+'TB-12'!K110</f>
        <v>0</v>
      </c>
      <c r="AC138" s="218">
        <f>+'TB-12'!L110</f>
        <v>0</v>
      </c>
      <c r="AD138" s="415"/>
      <c r="AE138" s="415"/>
      <c r="AF138" s="218">
        <f>+'TB-12'!O110</f>
        <v>0</v>
      </c>
      <c r="AG138" s="218">
        <f>+'TB-12'!P110</f>
        <v>0</v>
      </c>
      <c r="AH138" s="218">
        <f>+'TB-12'!Q110</f>
        <v>0</v>
      </c>
      <c r="AI138" s="218">
        <f>+'TB-12'!R110</f>
        <v>0</v>
      </c>
      <c r="AJ138" s="218">
        <f>+'TB-12'!S110</f>
        <v>0</v>
      </c>
      <c r="AK138" s="218">
        <f>+'TB-12'!T110</f>
        <v>0</v>
      </c>
      <c r="AL138" s="219">
        <f t="shared" si="241"/>
        <v>0</v>
      </c>
      <c r="AM138" s="219">
        <f t="shared" si="241"/>
        <v>0</v>
      </c>
      <c r="AN138" s="219">
        <f t="shared" si="242"/>
        <v>0</v>
      </c>
      <c r="AO138" s="216" t="e">
        <f>+'TB-12'!D111</f>
        <v>#N/A</v>
      </c>
      <c r="AP138" s="217">
        <f>+'TB-12'!G111</f>
        <v>0</v>
      </c>
      <c r="AQ138" s="217">
        <f>+'TB-12'!H111</f>
        <v>0</v>
      </c>
      <c r="AR138" s="217">
        <f>+'TB-12'!I111</f>
        <v>0</v>
      </c>
      <c r="AS138" s="217">
        <f>+'TB-12'!J111</f>
        <v>0</v>
      </c>
      <c r="AT138" s="217">
        <f>+'TB-12'!K111</f>
        <v>0</v>
      </c>
      <c r="AU138" s="217">
        <f>+'TB-12'!L111</f>
        <v>0</v>
      </c>
      <c r="AV138" s="413"/>
      <c r="AW138" s="413"/>
      <c r="AX138" s="217">
        <f>+'TB-12'!O111</f>
        <v>0</v>
      </c>
      <c r="AY138" s="217">
        <f>+'TB-12'!P111</f>
        <v>0</v>
      </c>
      <c r="AZ138" s="217">
        <f>+'TB-12'!Q111</f>
        <v>0</v>
      </c>
      <c r="BA138" s="217">
        <f>+'TB-12'!R111</f>
        <v>0</v>
      </c>
      <c r="BB138" s="217">
        <f>+'TB-12'!S111</f>
        <v>0</v>
      </c>
      <c r="BC138" s="217">
        <f>+'TB-12'!T111</f>
        <v>0</v>
      </c>
      <c r="BD138" s="219">
        <f t="shared" si="243"/>
        <v>0</v>
      </c>
      <c r="BE138" s="219">
        <f t="shared" si="243"/>
        <v>0</v>
      </c>
      <c r="BF138" s="219">
        <f t="shared" si="244"/>
        <v>0</v>
      </c>
      <c r="BG138" s="216" t="e">
        <f>+'TB-12'!D112</f>
        <v>#N/A</v>
      </c>
      <c r="BH138" s="217">
        <f>+'TB-12'!G112</f>
        <v>0</v>
      </c>
      <c r="BI138" s="217">
        <f>+'TB-12'!H112</f>
        <v>0</v>
      </c>
      <c r="BJ138" s="217">
        <f>+'TB-12'!I112</f>
        <v>0</v>
      </c>
      <c r="BK138" s="217">
        <f>+'TB-12'!J112</f>
        <v>0</v>
      </c>
      <c r="BL138" s="217">
        <f>+'TB-12'!K112</f>
        <v>0</v>
      </c>
      <c r="BM138" s="217">
        <f>+'TB-12'!L112</f>
        <v>0</v>
      </c>
      <c r="BN138" s="413"/>
      <c r="BO138" s="413"/>
      <c r="BP138" s="217">
        <f>+'TB-12'!O112</f>
        <v>0</v>
      </c>
      <c r="BQ138" s="217">
        <f>+'TB-12'!P112</f>
        <v>0</v>
      </c>
      <c r="BR138" s="217">
        <f>+'TB-12'!Q112</f>
        <v>0</v>
      </c>
      <c r="BS138" s="217">
        <f>+'TB-12'!R112</f>
        <v>0</v>
      </c>
      <c r="BT138" s="217">
        <f>+'TB-12'!S112</f>
        <v>0</v>
      </c>
      <c r="BU138" s="217">
        <f>+'TB-12'!T112</f>
        <v>0</v>
      </c>
      <c r="BV138" s="219">
        <f t="shared" si="245"/>
        <v>0</v>
      </c>
      <c r="BW138" s="219">
        <f t="shared" si="245"/>
        <v>0</v>
      </c>
      <c r="BX138" s="219">
        <f t="shared" si="246"/>
        <v>0</v>
      </c>
      <c r="BY138" s="216" t="e">
        <f>+'TB-12'!D113</f>
        <v>#N/A</v>
      </c>
      <c r="BZ138" s="217">
        <f>+'TB-12'!G113</f>
        <v>0</v>
      </c>
      <c r="CA138" s="217">
        <f>+'TB-12'!H113</f>
        <v>0</v>
      </c>
      <c r="CB138" s="217">
        <f>+'TB-12'!I113</f>
        <v>0</v>
      </c>
      <c r="CC138" s="217">
        <f>+'TB-12'!J113</f>
        <v>0</v>
      </c>
      <c r="CD138" s="217">
        <f>+'TB-12'!K113</f>
        <v>0</v>
      </c>
      <c r="CE138" s="217">
        <f>+'TB-12'!L113</f>
        <v>0</v>
      </c>
      <c r="CF138" s="413"/>
      <c r="CG138" s="413"/>
      <c r="CH138" s="217">
        <f>+'TB-12'!O113</f>
        <v>0</v>
      </c>
      <c r="CI138" s="217">
        <f>+'TB-12'!P113</f>
        <v>0</v>
      </c>
      <c r="CJ138" s="217">
        <f>+'TB-12'!Q113</f>
        <v>0</v>
      </c>
      <c r="CK138" s="217">
        <f>+'TB-12'!R113</f>
        <v>0</v>
      </c>
      <c r="CL138" s="217">
        <f>+'TB-12'!S113</f>
        <v>0</v>
      </c>
      <c r="CM138" s="217">
        <f>+'TB-12'!T113</f>
        <v>0</v>
      </c>
      <c r="CN138" s="219">
        <f t="shared" si="247"/>
        <v>0</v>
      </c>
      <c r="CO138" s="219">
        <f t="shared" si="247"/>
        <v>0</v>
      </c>
      <c r="CP138" s="219">
        <f t="shared" si="248"/>
        <v>0</v>
      </c>
      <c r="CQ138" s="216" t="e">
        <f>+'TB-12'!D117</f>
        <v>#N/A</v>
      </c>
      <c r="CR138" s="217">
        <f>+'TB-12'!G117</f>
        <v>0</v>
      </c>
      <c r="CS138" s="217">
        <f>+'TB-12'!H117</f>
        <v>0</v>
      </c>
      <c r="CT138" s="413"/>
      <c r="CU138" s="413"/>
      <c r="CV138" s="217">
        <f>+'TB-12'!K117</f>
        <v>0</v>
      </c>
      <c r="CW138" s="217">
        <f>+'TB-12'!L117</f>
        <v>0</v>
      </c>
      <c r="CX138" s="217">
        <f>+'TB-12'!M117</f>
        <v>0</v>
      </c>
      <c r="CY138" s="217">
        <f>+'TB-12'!N117</f>
        <v>0</v>
      </c>
      <c r="CZ138" s="217">
        <f>+'TB-12'!O117</f>
        <v>0</v>
      </c>
      <c r="DA138" s="217">
        <f>+'TB-12'!P117</f>
        <v>0</v>
      </c>
      <c r="DB138" s="217">
        <f>+'TB-12'!Q117</f>
        <v>0</v>
      </c>
      <c r="DC138" s="217">
        <f>+'TB-12'!R117</f>
        <v>0</v>
      </c>
      <c r="DD138" s="217">
        <f>+'TB-12'!S117</f>
        <v>0</v>
      </c>
      <c r="DE138" s="217">
        <f>+'TB-12'!T117</f>
        <v>0</v>
      </c>
      <c r="DF138" s="219">
        <f t="shared" si="249"/>
        <v>0</v>
      </c>
      <c r="DG138" s="219">
        <f t="shared" si="249"/>
        <v>0</v>
      </c>
      <c r="DH138" s="219">
        <f t="shared" si="250"/>
        <v>0</v>
      </c>
      <c r="DI138" s="216" t="e">
        <f>+'TB-12'!D118</f>
        <v>#N/A</v>
      </c>
      <c r="DJ138" s="217">
        <f>+'TB-12'!G118</f>
        <v>0</v>
      </c>
      <c r="DK138" s="217">
        <f>+'TB-12'!H118</f>
        <v>0</v>
      </c>
      <c r="DL138" s="413"/>
      <c r="DM138" s="413"/>
      <c r="DN138" s="217">
        <f>+'TB-12'!K118</f>
        <v>0</v>
      </c>
      <c r="DO138" s="217">
        <f>+'TB-12'!L118</f>
        <v>0</v>
      </c>
      <c r="DP138" s="217">
        <f>+'TB-12'!M118</f>
        <v>0</v>
      </c>
      <c r="DQ138" s="217">
        <f>+'TB-12'!N118</f>
        <v>0</v>
      </c>
      <c r="DR138" s="217">
        <f>+'TB-12'!O118</f>
        <v>0</v>
      </c>
      <c r="DS138" s="217">
        <f>+'TB-12'!P118</f>
        <v>0</v>
      </c>
      <c r="DT138" s="217">
        <f>+'TB-12'!Q118</f>
        <v>0</v>
      </c>
      <c r="DU138" s="217">
        <f>+'TB-12'!R118</f>
        <v>0</v>
      </c>
      <c r="DV138" s="217">
        <f>+'TB-12'!S118</f>
        <v>0</v>
      </c>
      <c r="DW138" s="217">
        <f>+'TB-12'!T118</f>
        <v>0</v>
      </c>
      <c r="DX138" s="219">
        <f t="shared" si="251"/>
        <v>0</v>
      </c>
      <c r="DY138" s="219">
        <f t="shared" si="251"/>
        <v>0</v>
      </c>
      <c r="DZ138" s="219">
        <f t="shared" si="235"/>
        <v>0</v>
      </c>
      <c r="EA138" s="216" t="e">
        <f>+'TB-12'!D119</f>
        <v>#N/A</v>
      </c>
      <c r="EB138" s="217">
        <f>+'TB-12'!G119</f>
        <v>0</v>
      </c>
      <c r="EC138" s="217">
        <f>+'TB-12'!H119</f>
        <v>0</v>
      </c>
      <c r="ED138" s="413"/>
      <c r="EE138" s="413"/>
      <c r="EF138" s="217">
        <f>+'TB-12'!K119</f>
        <v>0</v>
      </c>
      <c r="EG138" s="217">
        <f>+'TB-12'!L119</f>
        <v>0</v>
      </c>
      <c r="EH138" s="217">
        <f>+'TB-12'!M119</f>
        <v>0</v>
      </c>
      <c r="EI138" s="217">
        <f>+'TB-12'!N119</f>
        <v>0</v>
      </c>
      <c r="EJ138" s="217">
        <f>+'TB-12'!O119</f>
        <v>0</v>
      </c>
      <c r="EK138" s="217">
        <f>+'TB-12'!P119</f>
        <v>0</v>
      </c>
      <c r="EL138" s="217">
        <f>+'TB-12'!Q119</f>
        <v>0</v>
      </c>
      <c r="EM138" s="217">
        <f>+'TB-12'!R119</f>
        <v>0</v>
      </c>
      <c r="EN138" s="217">
        <f>+'TB-12'!S119</f>
        <v>0</v>
      </c>
      <c r="EO138" s="217">
        <f>+'TB-12'!T119</f>
        <v>0</v>
      </c>
      <c r="EP138" s="219">
        <f t="shared" si="252"/>
        <v>0</v>
      </c>
      <c r="EQ138" s="219">
        <f t="shared" si="252"/>
        <v>0</v>
      </c>
      <c r="ER138" s="219">
        <f t="shared" si="236"/>
        <v>0</v>
      </c>
      <c r="ES138" s="216" t="e">
        <f>+'TB-12'!D120</f>
        <v>#N/A</v>
      </c>
      <c r="ET138" s="217">
        <f>+'TB-12'!G120</f>
        <v>0</v>
      </c>
      <c r="EU138" s="217">
        <f>+'TB-12'!H120</f>
        <v>0</v>
      </c>
      <c r="EV138" s="413"/>
      <c r="EW138" s="413"/>
      <c r="EX138" s="217">
        <f>+'TB-12'!K120</f>
        <v>0</v>
      </c>
      <c r="EY138" s="217">
        <f>+'TB-12'!L120</f>
        <v>0</v>
      </c>
      <c r="EZ138" s="217">
        <f>+'TB-12'!M120</f>
        <v>0</v>
      </c>
      <c r="FA138" s="217">
        <f>+'TB-12'!N120</f>
        <v>0</v>
      </c>
      <c r="FB138" s="217">
        <f>+'TB-12'!O120</f>
        <v>0</v>
      </c>
      <c r="FC138" s="217">
        <f>+'TB-12'!P120</f>
        <v>0</v>
      </c>
      <c r="FD138" s="217">
        <f>+'TB-12'!Q120</f>
        <v>0</v>
      </c>
      <c r="FE138" s="217">
        <f>+'TB-12'!R120</f>
        <v>0</v>
      </c>
      <c r="FF138" s="217">
        <f>+'TB-12'!S120</f>
        <v>0</v>
      </c>
      <c r="FG138" s="217">
        <f>+'TB-12'!T120</f>
        <v>0</v>
      </c>
      <c r="FH138" s="219">
        <f t="shared" si="253"/>
        <v>0</v>
      </c>
      <c r="FI138" s="219">
        <f t="shared" si="253"/>
        <v>0</v>
      </c>
      <c r="FJ138" s="219">
        <f t="shared" si="237"/>
        <v>0</v>
      </c>
      <c r="FK138" s="216" t="e">
        <f>+'TB-12'!D121</f>
        <v>#N/A</v>
      </c>
      <c r="FL138" s="217">
        <f>+'TB-12'!G121</f>
        <v>0</v>
      </c>
      <c r="FM138" s="217">
        <f>+'TB-12'!H121</f>
        <v>0</v>
      </c>
      <c r="FN138" s="413"/>
      <c r="FO138" s="413"/>
      <c r="FP138" s="217">
        <f>+'TB-12'!K121</f>
        <v>0</v>
      </c>
      <c r="FQ138" s="217">
        <f>+'TB-12'!L121</f>
        <v>0</v>
      </c>
      <c r="FR138" s="217">
        <f>+'TB-12'!M121</f>
        <v>0</v>
      </c>
      <c r="FS138" s="217">
        <f>+'TB-12'!N121</f>
        <v>0</v>
      </c>
      <c r="FT138" s="217">
        <f>+'TB-12'!O121</f>
        <v>0</v>
      </c>
      <c r="FU138" s="217">
        <f>+'TB-12'!P121</f>
        <v>0</v>
      </c>
      <c r="FV138" s="217">
        <f>+'TB-12'!Q121</f>
        <v>0</v>
      </c>
      <c r="FW138" s="217">
        <f>+'TB-12'!R121</f>
        <v>0</v>
      </c>
      <c r="FX138" s="217">
        <f>+'TB-12'!S121</f>
        <v>0</v>
      </c>
      <c r="FY138" s="217">
        <f>+'TB-12'!T121</f>
        <v>0</v>
      </c>
      <c r="FZ138" s="219">
        <f t="shared" si="254"/>
        <v>0</v>
      </c>
      <c r="GA138" s="219">
        <f t="shared" si="254"/>
        <v>0</v>
      </c>
      <c r="GB138" s="219">
        <f t="shared" si="238"/>
        <v>0</v>
      </c>
      <c r="GC138" s="420" t="e">
        <f>'TB-12'!D125</f>
        <v>#N/A</v>
      </c>
      <c r="GD138" s="420" t="e">
        <f>'TB-12'!F125</f>
        <v>#N/A</v>
      </c>
    </row>
    <row r="139" spans="1:186" x14ac:dyDescent="0.25">
      <c r="A139" s="194">
        <v>5</v>
      </c>
      <c r="B139" s="166">
        <f>+Menu!$D$6</f>
        <v>0</v>
      </c>
      <c r="C139" s="214" t="str">
        <f>+Menu!$B13</f>
        <v/>
      </c>
      <c r="D139" s="215"/>
      <c r="E139" s="216" t="e">
        <f>+'TB-12'!D141</f>
        <v>#N/A</v>
      </c>
      <c r="F139" s="217">
        <f>+'TB-12'!G141</f>
        <v>0</v>
      </c>
      <c r="G139" s="217">
        <f>+'TB-12'!H141</f>
        <v>0</v>
      </c>
      <c r="H139" s="218">
        <f>+'TB-12'!I141</f>
        <v>0</v>
      </c>
      <c r="I139" s="218">
        <f>+'TB-12'!J141</f>
        <v>0</v>
      </c>
      <c r="J139" s="217">
        <f>+'TB-12'!K141</f>
        <v>0</v>
      </c>
      <c r="K139" s="217">
        <f>+'TB-12'!L141</f>
        <v>0</v>
      </c>
      <c r="L139" s="413"/>
      <c r="M139" s="413"/>
      <c r="N139" s="217">
        <f>+'TB-12'!O141</f>
        <v>0</v>
      </c>
      <c r="O139" s="217">
        <f>+'TB-12'!P141</f>
        <v>0</v>
      </c>
      <c r="P139" s="217">
        <f>+'TB-12'!Q141</f>
        <v>0</v>
      </c>
      <c r="Q139" s="217">
        <f>+'TB-12'!R141</f>
        <v>0</v>
      </c>
      <c r="R139" s="217">
        <f>+'TB-12'!S141</f>
        <v>0</v>
      </c>
      <c r="S139" s="217">
        <f>+'TB-12'!T141</f>
        <v>0</v>
      </c>
      <c r="T139" s="219">
        <f t="shared" si="239"/>
        <v>0</v>
      </c>
      <c r="U139" s="219">
        <f t="shared" si="239"/>
        <v>0</v>
      </c>
      <c r="V139" s="219">
        <f t="shared" si="240"/>
        <v>0</v>
      </c>
      <c r="W139" s="216" t="e">
        <f>+'TB-12'!D142</f>
        <v>#N/A</v>
      </c>
      <c r="X139" s="217">
        <f>+'TB-12'!G142</f>
        <v>0</v>
      </c>
      <c r="Y139" s="217">
        <f>+'TB-12'!H142</f>
        <v>0</v>
      </c>
      <c r="Z139" s="218">
        <f>+'TB-12'!I142</f>
        <v>0</v>
      </c>
      <c r="AA139" s="218">
        <f>+'TB-12'!J142</f>
        <v>0</v>
      </c>
      <c r="AB139" s="218">
        <f>+'TB-12'!K142</f>
        <v>0</v>
      </c>
      <c r="AC139" s="218">
        <f>+'TB-12'!L142</f>
        <v>0</v>
      </c>
      <c r="AD139" s="415"/>
      <c r="AE139" s="415"/>
      <c r="AF139" s="218">
        <f>+'TB-12'!O142</f>
        <v>0</v>
      </c>
      <c r="AG139" s="218">
        <f>+'TB-12'!P142</f>
        <v>0</v>
      </c>
      <c r="AH139" s="218">
        <f>+'TB-12'!Q142</f>
        <v>0</v>
      </c>
      <c r="AI139" s="218">
        <f>+'TB-12'!R142</f>
        <v>0</v>
      </c>
      <c r="AJ139" s="218">
        <f>+'TB-12'!S142</f>
        <v>0</v>
      </c>
      <c r="AK139" s="218">
        <f>+'TB-12'!T142</f>
        <v>0</v>
      </c>
      <c r="AL139" s="219">
        <f t="shared" si="241"/>
        <v>0</v>
      </c>
      <c r="AM139" s="219">
        <f t="shared" si="241"/>
        <v>0</v>
      </c>
      <c r="AN139" s="219">
        <f t="shared" si="242"/>
        <v>0</v>
      </c>
      <c r="AO139" s="216" t="e">
        <f>+'TB-12'!D143</f>
        <v>#N/A</v>
      </c>
      <c r="AP139" s="217">
        <f>+'TB-12'!G143</f>
        <v>0</v>
      </c>
      <c r="AQ139" s="217">
        <f>+'TB-12'!H143</f>
        <v>0</v>
      </c>
      <c r="AR139" s="217">
        <f>+'TB-12'!I143</f>
        <v>0</v>
      </c>
      <c r="AS139" s="217">
        <f>+'TB-12'!J143</f>
        <v>0</v>
      </c>
      <c r="AT139" s="217">
        <f>+'TB-12'!K143</f>
        <v>0</v>
      </c>
      <c r="AU139" s="217">
        <f>+'TB-12'!L143</f>
        <v>0</v>
      </c>
      <c r="AV139" s="413"/>
      <c r="AW139" s="413"/>
      <c r="AX139" s="217">
        <f>+'TB-12'!O143</f>
        <v>0</v>
      </c>
      <c r="AY139" s="217">
        <f>+'TB-12'!P143</f>
        <v>0</v>
      </c>
      <c r="AZ139" s="217">
        <f>+'TB-12'!Q143</f>
        <v>0</v>
      </c>
      <c r="BA139" s="217">
        <f>+'TB-12'!R143</f>
        <v>0</v>
      </c>
      <c r="BB139" s="217">
        <f>+'TB-12'!S143</f>
        <v>0</v>
      </c>
      <c r="BC139" s="217">
        <f>+'TB-12'!T143</f>
        <v>0</v>
      </c>
      <c r="BD139" s="219">
        <f t="shared" si="243"/>
        <v>0</v>
      </c>
      <c r="BE139" s="219">
        <f t="shared" si="243"/>
        <v>0</v>
      </c>
      <c r="BF139" s="219">
        <f t="shared" si="244"/>
        <v>0</v>
      </c>
      <c r="BG139" s="216" t="e">
        <f>+'TB-12'!D144</f>
        <v>#N/A</v>
      </c>
      <c r="BH139" s="217">
        <f>+'TB-12'!G144</f>
        <v>0</v>
      </c>
      <c r="BI139" s="217">
        <f>+'TB-12'!H144</f>
        <v>0</v>
      </c>
      <c r="BJ139" s="217">
        <f>+'TB-12'!I144</f>
        <v>0</v>
      </c>
      <c r="BK139" s="217">
        <f>+'TB-12'!J144</f>
        <v>0</v>
      </c>
      <c r="BL139" s="217">
        <f>+'TB-12'!K144</f>
        <v>0</v>
      </c>
      <c r="BM139" s="217">
        <f>+'TB-12'!L144</f>
        <v>0</v>
      </c>
      <c r="BN139" s="413"/>
      <c r="BO139" s="413"/>
      <c r="BP139" s="217">
        <f>+'TB-12'!O144</f>
        <v>0</v>
      </c>
      <c r="BQ139" s="217">
        <f>+'TB-12'!P144</f>
        <v>0</v>
      </c>
      <c r="BR139" s="217">
        <f>+'TB-12'!Q144</f>
        <v>0</v>
      </c>
      <c r="BS139" s="217">
        <f>+'TB-12'!R144</f>
        <v>0</v>
      </c>
      <c r="BT139" s="217">
        <f>+'TB-12'!S144</f>
        <v>0</v>
      </c>
      <c r="BU139" s="217">
        <f>+'TB-12'!T144</f>
        <v>0</v>
      </c>
      <c r="BV139" s="219">
        <f t="shared" si="245"/>
        <v>0</v>
      </c>
      <c r="BW139" s="219">
        <f t="shared" si="245"/>
        <v>0</v>
      </c>
      <c r="BX139" s="219">
        <f t="shared" si="246"/>
        <v>0</v>
      </c>
      <c r="BY139" s="216" t="e">
        <f>+'TB-12'!D145</f>
        <v>#N/A</v>
      </c>
      <c r="BZ139" s="217">
        <f>+'TB-12'!G145</f>
        <v>0</v>
      </c>
      <c r="CA139" s="217">
        <f>+'TB-12'!H145</f>
        <v>0</v>
      </c>
      <c r="CB139" s="217">
        <f>+'TB-12'!I145</f>
        <v>0</v>
      </c>
      <c r="CC139" s="217">
        <f>+'TB-12'!J145</f>
        <v>0</v>
      </c>
      <c r="CD139" s="217">
        <f>+'TB-12'!K145</f>
        <v>0</v>
      </c>
      <c r="CE139" s="217">
        <f>+'TB-12'!L145</f>
        <v>0</v>
      </c>
      <c r="CF139" s="413"/>
      <c r="CG139" s="413"/>
      <c r="CH139" s="217">
        <f>+'TB-12'!O145</f>
        <v>0</v>
      </c>
      <c r="CI139" s="217">
        <f>+'TB-12'!P145</f>
        <v>0</v>
      </c>
      <c r="CJ139" s="217">
        <f>+'TB-12'!Q145</f>
        <v>0</v>
      </c>
      <c r="CK139" s="217">
        <f>+'TB-12'!R145</f>
        <v>0</v>
      </c>
      <c r="CL139" s="217">
        <f>+'TB-12'!S145</f>
        <v>0</v>
      </c>
      <c r="CM139" s="217">
        <f>+'TB-12'!T145</f>
        <v>0</v>
      </c>
      <c r="CN139" s="219">
        <f t="shared" si="247"/>
        <v>0</v>
      </c>
      <c r="CO139" s="219">
        <f t="shared" si="247"/>
        <v>0</v>
      </c>
      <c r="CP139" s="219">
        <f t="shared" si="248"/>
        <v>0</v>
      </c>
      <c r="CQ139" s="216" t="e">
        <f>+'TB-12'!D149</f>
        <v>#N/A</v>
      </c>
      <c r="CR139" s="217">
        <f>+'TB-12'!G149</f>
        <v>0</v>
      </c>
      <c r="CS139" s="217">
        <f>+'TB-12'!H149</f>
        <v>0</v>
      </c>
      <c r="CT139" s="413"/>
      <c r="CU139" s="413"/>
      <c r="CV139" s="217">
        <f>+'TB-12'!K149</f>
        <v>0</v>
      </c>
      <c r="CW139" s="217">
        <f>+'TB-12'!L149</f>
        <v>0</v>
      </c>
      <c r="CX139" s="217">
        <f>+'TB-12'!M149</f>
        <v>0</v>
      </c>
      <c r="CY139" s="217">
        <f>+'TB-12'!N149</f>
        <v>0</v>
      </c>
      <c r="CZ139" s="217">
        <f>+'TB-12'!O149</f>
        <v>0</v>
      </c>
      <c r="DA139" s="217">
        <f>+'TB-12'!P149</f>
        <v>0</v>
      </c>
      <c r="DB139" s="217">
        <f>+'TB-12'!Q149</f>
        <v>0</v>
      </c>
      <c r="DC139" s="217">
        <f>+'TB-12'!R149</f>
        <v>0</v>
      </c>
      <c r="DD139" s="217">
        <f>+'TB-12'!S149</f>
        <v>0</v>
      </c>
      <c r="DE139" s="217">
        <f>+'TB-12'!T149</f>
        <v>0</v>
      </c>
      <c r="DF139" s="219">
        <f t="shared" si="249"/>
        <v>0</v>
      </c>
      <c r="DG139" s="219">
        <f t="shared" si="249"/>
        <v>0</v>
      </c>
      <c r="DH139" s="219">
        <f t="shared" si="250"/>
        <v>0</v>
      </c>
      <c r="DI139" s="216" t="e">
        <f>+'TB-12'!D150</f>
        <v>#N/A</v>
      </c>
      <c r="DJ139" s="217">
        <f>+'TB-12'!G150</f>
        <v>0</v>
      </c>
      <c r="DK139" s="217">
        <f>+'TB-12'!H150</f>
        <v>0</v>
      </c>
      <c r="DL139" s="413"/>
      <c r="DM139" s="413"/>
      <c r="DN139" s="217">
        <f>+'TB-12'!K150</f>
        <v>0</v>
      </c>
      <c r="DO139" s="217">
        <f>+'TB-12'!L150</f>
        <v>0</v>
      </c>
      <c r="DP139" s="217">
        <f>+'TB-12'!M150</f>
        <v>0</v>
      </c>
      <c r="DQ139" s="217">
        <f>+'TB-12'!N150</f>
        <v>0</v>
      </c>
      <c r="DR139" s="217">
        <f>+'TB-12'!O150</f>
        <v>0</v>
      </c>
      <c r="DS139" s="217">
        <f>+'TB-12'!P150</f>
        <v>0</v>
      </c>
      <c r="DT139" s="217">
        <f>+'TB-12'!Q150</f>
        <v>0</v>
      </c>
      <c r="DU139" s="217">
        <f>+'TB-12'!R150</f>
        <v>0</v>
      </c>
      <c r="DV139" s="217">
        <f>+'TB-12'!S150</f>
        <v>0</v>
      </c>
      <c r="DW139" s="217">
        <f>+'TB-12'!T150</f>
        <v>0</v>
      </c>
      <c r="DX139" s="219">
        <f t="shared" si="251"/>
        <v>0</v>
      </c>
      <c r="DY139" s="219">
        <f t="shared" si="251"/>
        <v>0</v>
      </c>
      <c r="DZ139" s="219">
        <f t="shared" si="235"/>
        <v>0</v>
      </c>
      <c r="EA139" s="216" t="e">
        <f>+'TB-12'!D151</f>
        <v>#N/A</v>
      </c>
      <c r="EB139" s="217">
        <f>+'TB-12'!G151</f>
        <v>0</v>
      </c>
      <c r="EC139" s="217">
        <f>+'TB-12'!H151</f>
        <v>0</v>
      </c>
      <c r="ED139" s="413"/>
      <c r="EE139" s="413"/>
      <c r="EF139" s="217">
        <f>+'TB-12'!K151</f>
        <v>0</v>
      </c>
      <c r="EG139" s="217">
        <f>+'TB-12'!L151</f>
        <v>0</v>
      </c>
      <c r="EH139" s="217">
        <f>+'TB-12'!M151</f>
        <v>0</v>
      </c>
      <c r="EI139" s="217">
        <f>+'TB-12'!N151</f>
        <v>0</v>
      </c>
      <c r="EJ139" s="217">
        <f>+'TB-12'!O151</f>
        <v>0</v>
      </c>
      <c r="EK139" s="217">
        <f>+'TB-12'!P151</f>
        <v>0</v>
      </c>
      <c r="EL139" s="217">
        <f>+'TB-12'!Q151</f>
        <v>0</v>
      </c>
      <c r="EM139" s="217">
        <f>+'TB-12'!R151</f>
        <v>0</v>
      </c>
      <c r="EN139" s="217">
        <f>+'TB-12'!S151</f>
        <v>0</v>
      </c>
      <c r="EO139" s="217">
        <f>+'TB-12'!T151</f>
        <v>0</v>
      </c>
      <c r="EP139" s="219">
        <f t="shared" si="252"/>
        <v>0</v>
      </c>
      <c r="EQ139" s="219">
        <f t="shared" si="252"/>
        <v>0</v>
      </c>
      <c r="ER139" s="219">
        <f t="shared" si="236"/>
        <v>0</v>
      </c>
      <c r="ES139" s="216" t="e">
        <f>+'TB-12'!D152</f>
        <v>#N/A</v>
      </c>
      <c r="ET139" s="217">
        <f>+'TB-12'!G152</f>
        <v>0</v>
      </c>
      <c r="EU139" s="217">
        <f>+'TB-12'!H152</f>
        <v>0</v>
      </c>
      <c r="EV139" s="413"/>
      <c r="EW139" s="413"/>
      <c r="EX139" s="217">
        <f>+'TB-12'!K152</f>
        <v>0</v>
      </c>
      <c r="EY139" s="217">
        <f>+'TB-12'!L152</f>
        <v>0</v>
      </c>
      <c r="EZ139" s="217">
        <f>+'TB-12'!M152</f>
        <v>0</v>
      </c>
      <c r="FA139" s="217">
        <f>+'TB-12'!N152</f>
        <v>0</v>
      </c>
      <c r="FB139" s="217">
        <f>+'TB-12'!O152</f>
        <v>0</v>
      </c>
      <c r="FC139" s="217">
        <f>+'TB-12'!P152</f>
        <v>0</v>
      </c>
      <c r="FD139" s="217">
        <f>+'TB-12'!Q152</f>
        <v>0</v>
      </c>
      <c r="FE139" s="217">
        <f>+'TB-12'!R152</f>
        <v>0</v>
      </c>
      <c r="FF139" s="217">
        <f>+'TB-12'!S152</f>
        <v>0</v>
      </c>
      <c r="FG139" s="217">
        <f>+'TB-12'!T152</f>
        <v>0</v>
      </c>
      <c r="FH139" s="219">
        <f t="shared" si="253"/>
        <v>0</v>
      </c>
      <c r="FI139" s="219">
        <f t="shared" si="253"/>
        <v>0</v>
      </c>
      <c r="FJ139" s="219">
        <f t="shared" si="237"/>
        <v>0</v>
      </c>
      <c r="FK139" s="216" t="e">
        <f>+'TB-12'!D153</f>
        <v>#N/A</v>
      </c>
      <c r="FL139" s="217">
        <f>+'TB-12'!G153</f>
        <v>0</v>
      </c>
      <c r="FM139" s="217">
        <f>+'TB-12'!H153</f>
        <v>0</v>
      </c>
      <c r="FN139" s="413"/>
      <c r="FO139" s="413"/>
      <c r="FP139" s="217">
        <f>+'TB-12'!K153</f>
        <v>0</v>
      </c>
      <c r="FQ139" s="217">
        <f>+'TB-12'!L153</f>
        <v>0</v>
      </c>
      <c r="FR139" s="217">
        <f>+'TB-12'!M153</f>
        <v>0</v>
      </c>
      <c r="FS139" s="217">
        <f>+'TB-12'!N153</f>
        <v>0</v>
      </c>
      <c r="FT139" s="217">
        <f>+'TB-12'!O153</f>
        <v>0</v>
      </c>
      <c r="FU139" s="217">
        <f>+'TB-12'!P153</f>
        <v>0</v>
      </c>
      <c r="FV139" s="217">
        <f>+'TB-12'!Q153</f>
        <v>0</v>
      </c>
      <c r="FW139" s="217">
        <f>+'TB-12'!R153</f>
        <v>0</v>
      </c>
      <c r="FX139" s="217">
        <f>+'TB-12'!S153</f>
        <v>0</v>
      </c>
      <c r="FY139" s="217">
        <f>+'TB-12'!T153</f>
        <v>0</v>
      </c>
      <c r="FZ139" s="219">
        <f t="shared" si="254"/>
        <v>0</v>
      </c>
      <c r="GA139" s="219">
        <f t="shared" si="254"/>
        <v>0</v>
      </c>
      <c r="GB139" s="219">
        <f t="shared" si="238"/>
        <v>0</v>
      </c>
      <c r="GC139" s="420" t="e">
        <f>'TB-12'!D157</f>
        <v>#N/A</v>
      </c>
      <c r="GD139" s="420" t="e">
        <f>'TB-12'!F157</f>
        <v>#N/A</v>
      </c>
    </row>
    <row r="140" spans="1:186" x14ac:dyDescent="0.25">
      <c r="A140" s="194">
        <v>6</v>
      </c>
      <c r="B140" s="166">
        <f>+Menu!$D$6</f>
        <v>0</v>
      </c>
      <c r="C140" s="214" t="str">
        <f>+Menu!$B14</f>
        <v/>
      </c>
      <c r="D140" s="215"/>
      <c r="E140" s="216" t="e">
        <f>+'TB-12'!D173</f>
        <v>#N/A</v>
      </c>
      <c r="F140" s="217">
        <f>+'TB-12'!G173</f>
        <v>0</v>
      </c>
      <c r="G140" s="217">
        <f>+'TB-12'!H173</f>
        <v>0</v>
      </c>
      <c r="H140" s="218">
        <f>+'TB-12'!I173</f>
        <v>0</v>
      </c>
      <c r="I140" s="218">
        <f>+'TB-12'!J173</f>
        <v>0</v>
      </c>
      <c r="J140" s="217">
        <f>+'TB-12'!K173</f>
        <v>0</v>
      </c>
      <c r="K140" s="217">
        <f>+'TB-12'!L173</f>
        <v>0</v>
      </c>
      <c r="L140" s="413"/>
      <c r="M140" s="413"/>
      <c r="N140" s="217">
        <f>+'TB-12'!O173</f>
        <v>0</v>
      </c>
      <c r="O140" s="217">
        <f>+'TB-12'!P173</f>
        <v>0</v>
      </c>
      <c r="P140" s="217">
        <f>+'TB-12'!Q173</f>
        <v>0</v>
      </c>
      <c r="Q140" s="217">
        <f>+'TB-12'!R173</f>
        <v>0</v>
      </c>
      <c r="R140" s="217">
        <f>+'TB-12'!S173</f>
        <v>0</v>
      </c>
      <c r="S140" s="217">
        <f>+'TB-12'!T173</f>
        <v>0</v>
      </c>
      <c r="T140" s="219">
        <f t="shared" si="239"/>
        <v>0</v>
      </c>
      <c r="U140" s="219">
        <f t="shared" si="239"/>
        <v>0</v>
      </c>
      <c r="V140" s="219">
        <f t="shared" si="240"/>
        <v>0</v>
      </c>
      <c r="W140" s="216" t="e">
        <f>+'TB-12'!D174</f>
        <v>#N/A</v>
      </c>
      <c r="X140" s="217">
        <f>+'TB-12'!G174</f>
        <v>0</v>
      </c>
      <c r="Y140" s="217">
        <f>+'TB-12'!H174</f>
        <v>0</v>
      </c>
      <c r="Z140" s="218">
        <f>+'TB-12'!I174</f>
        <v>0</v>
      </c>
      <c r="AA140" s="218">
        <f>+'TB-12'!J174</f>
        <v>0</v>
      </c>
      <c r="AB140" s="218">
        <f>+'TB-12'!K174</f>
        <v>0</v>
      </c>
      <c r="AC140" s="218">
        <f>+'TB-12'!L174</f>
        <v>0</v>
      </c>
      <c r="AD140" s="415"/>
      <c r="AE140" s="415"/>
      <c r="AF140" s="218">
        <f>+'TB-12'!O174</f>
        <v>0</v>
      </c>
      <c r="AG140" s="218">
        <f>+'TB-12'!P174</f>
        <v>0</v>
      </c>
      <c r="AH140" s="218">
        <f>+'TB-12'!Q174</f>
        <v>0</v>
      </c>
      <c r="AI140" s="218">
        <f>+'TB-12'!R174</f>
        <v>0</v>
      </c>
      <c r="AJ140" s="218">
        <f>+'TB-12'!S174</f>
        <v>0</v>
      </c>
      <c r="AK140" s="218">
        <f>+'TB-12'!T174</f>
        <v>0</v>
      </c>
      <c r="AL140" s="219">
        <f t="shared" si="241"/>
        <v>0</v>
      </c>
      <c r="AM140" s="219">
        <f t="shared" si="241"/>
        <v>0</v>
      </c>
      <c r="AN140" s="219">
        <f t="shared" si="242"/>
        <v>0</v>
      </c>
      <c r="AO140" s="216" t="e">
        <f>+'TB-12'!D175</f>
        <v>#N/A</v>
      </c>
      <c r="AP140" s="217">
        <f>+'TB-12'!G175</f>
        <v>0</v>
      </c>
      <c r="AQ140" s="217">
        <f>+'TB-12'!H175</f>
        <v>0</v>
      </c>
      <c r="AR140" s="217">
        <f>+'TB-12'!I175</f>
        <v>0</v>
      </c>
      <c r="AS140" s="217">
        <f>+'TB-12'!J175</f>
        <v>0</v>
      </c>
      <c r="AT140" s="217">
        <f>+'TB-12'!K175</f>
        <v>0</v>
      </c>
      <c r="AU140" s="217">
        <f>+'TB-12'!L175</f>
        <v>0</v>
      </c>
      <c r="AV140" s="413"/>
      <c r="AW140" s="413"/>
      <c r="AX140" s="217">
        <f>+'TB-12'!O175</f>
        <v>0</v>
      </c>
      <c r="AY140" s="217">
        <f>+'TB-12'!P175</f>
        <v>0</v>
      </c>
      <c r="AZ140" s="217">
        <f>+'TB-12'!Q175</f>
        <v>0</v>
      </c>
      <c r="BA140" s="217">
        <f>+'TB-12'!R175</f>
        <v>0</v>
      </c>
      <c r="BB140" s="217">
        <f>+'TB-12'!S175</f>
        <v>0</v>
      </c>
      <c r="BC140" s="217">
        <f>+'TB-12'!T175</f>
        <v>0</v>
      </c>
      <c r="BD140" s="219">
        <f t="shared" si="243"/>
        <v>0</v>
      </c>
      <c r="BE140" s="219">
        <f t="shared" si="243"/>
        <v>0</v>
      </c>
      <c r="BF140" s="219">
        <f t="shared" si="244"/>
        <v>0</v>
      </c>
      <c r="BG140" s="216" t="e">
        <f>+'TB-12'!D176</f>
        <v>#N/A</v>
      </c>
      <c r="BH140" s="217">
        <f>+'TB-12'!G176</f>
        <v>0</v>
      </c>
      <c r="BI140" s="217">
        <f>+'TB-12'!H176</f>
        <v>0</v>
      </c>
      <c r="BJ140" s="217">
        <f>+'TB-12'!I176</f>
        <v>0</v>
      </c>
      <c r="BK140" s="217">
        <f>+'TB-12'!J176</f>
        <v>0</v>
      </c>
      <c r="BL140" s="217">
        <f>+'TB-12'!K176</f>
        <v>0</v>
      </c>
      <c r="BM140" s="217">
        <f>+'TB-12'!L176</f>
        <v>0</v>
      </c>
      <c r="BN140" s="413"/>
      <c r="BO140" s="413"/>
      <c r="BP140" s="217">
        <f>+'TB-12'!O176</f>
        <v>0</v>
      </c>
      <c r="BQ140" s="217">
        <f>+'TB-12'!P176</f>
        <v>0</v>
      </c>
      <c r="BR140" s="217">
        <f>+'TB-12'!Q176</f>
        <v>0</v>
      </c>
      <c r="BS140" s="217">
        <f>+'TB-12'!R176</f>
        <v>0</v>
      </c>
      <c r="BT140" s="217">
        <f>+'TB-12'!S176</f>
        <v>0</v>
      </c>
      <c r="BU140" s="217">
        <f>+'TB-12'!T176</f>
        <v>0</v>
      </c>
      <c r="BV140" s="219">
        <f t="shared" si="245"/>
        <v>0</v>
      </c>
      <c r="BW140" s="219">
        <f t="shared" si="245"/>
        <v>0</v>
      </c>
      <c r="BX140" s="219">
        <f t="shared" si="246"/>
        <v>0</v>
      </c>
      <c r="BY140" s="216" t="e">
        <f>+'TB-12'!D177</f>
        <v>#N/A</v>
      </c>
      <c r="BZ140" s="217">
        <f>+'TB-12'!G177</f>
        <v>0</v>
      </c>
      <c r="CA140" s="217">
        <f>+'TB-12'!H177</f>
        <v>0</v>
      </c>
      <c r="CB140" s="217">
        <f>+'TB-12'!I177</f>
        <v>0</v>
      </c>
      <c r="CC140" s="217">
        <f>+'TB-12'!J177</f>
        <v>0</v>
      </c>
      <c r="CD140" s="217">
        <f>+'TB-12'!K177</f>
        <v>0</v>
      </c>
      <c r="CE140" s="217">
        <f>+'TB-12'!L177</f>
        <v>0</v>
      </c>
      <c r="CF140" s="413"/>
      <c r="CG140" s="413"/>
      <c r="CH140" s="217">
        <f>+'TB-12'!O177</f>
        <v>0</v>
      </c>
      <c r="CI140" s="217">
        <f>+'TB-12'!P177</f>
        <v>0</v>
      </c>
      <c r="CJ140" s="217">
        <f>+'TB-12'!Q177</f>
        <v>0</v>
      </c>
      <c r="CK140" s="217">
        <f>+'TB-12'!R177</f>
        <v>0</v>
      </c>
      <c r="CL140" s="217">
        <f>+'TB-12'!S177</f>
        <v>0</v>
      </c>
      <c r="CM140" s="217">
        <f>+'TB-12'!T177</f>
        <v>0</v>
      </c>
      <c r="CN140" s="219">
        <f t="shared" si="247"/>
        <v>0</v>
      </c>
      <c r="CO140" s="219">
        <f t="shared" si="247"/>
        <v>0</v>
      </c>
      <c r="CP140" s="219">
        <f t="shared" si="248"/>
        <v>0</v>
      </c>
      <c r="CQ140" s="216" t="e">
        <f>+'TB-12'!D181</f>
        <v>#N/A</v>
      </c>
      <c r="CR140" s="217">
        <f>+'TB-12'!G181</f>
        <v>0</v>
      </c>
      <c r="CS140" s="217">
        <f>+'TB-12'!H181</f>
        <v>0</v>
      </c>
      <c r="CT140" s="413"/>
      <c r="CU140" s="413"/>
      <c r="CV140" s="217">
        <f>+'TB-12'!K181</f>
        <v>0</v>
      </c>
      <c r="CW140" s="217">
        <f>+'TB-12'!L181</f>
        <v>0</v>
      </c>
      <c r="CX140" s="217">
        <f>+'TB-12'!M181</f>
        <v>0</v>
      </c>
      <c r="CY140" s="217">
        <f>+'TB-12'!N181</f>
        <v>0</v>
      </c>
      <c r="CZ140" s="217">
        <f>+'TB-12'!O181</f>
        <v>0</v>
      </c>
      <c r="DA140" s="217">
        <f>+'TB-12'!P181</f>
        <v>0</v>
      </c>
      <c r="DB140" s="217">
        <f>+'TB-12'!Q181</f>
        <v>0</v>
      </c>
      <c r="DC140" s="217">
        <f>+'TB-12'!R181</f>
        <v>0</v>
      </c>
      <c r="DD140" s="217">
        <f>+'TB-12'!S181</f>
        <v>0</v>
      </c>
      <c r="DE140" s="217">
        <f>+'TB-12'!T181</f>
        <v>0</v>
      </c>
      <c r="DF140" s="219">
        <f t="shared" si="249"/>
        <v>0</v>
      </c>
      <c r="DG140" s="219">
        <f t="shared" si="249"/>
        <v>0</v>
      </c>
      <c r="DH140" s="219">
        <f t="shared" si="250"/>
        <v>0</v>
      </c>
      <c r="DI140" s="216" t="e">
        <f>+'TB-12'!D182</f>
        <v>#N/A</v>
      </c>
      <c r="DJ140" s="217">
        <f>+'TB-12'!G182</f>
        <v>0</v>
      </c>
      <c r="DK140" s="217">
        <f>+'TB-12'!H182</f>
        <v>0</v>
      </c>
      <c r="DL140" s="413"/>
      <c r="DM140" s="413"/>
      <c r="DN140" s="217">
        <f>+'TB-12'!K182</f>
        <v>0</v>
      </c>
      <c r="DO140" s="217">
        <f>+'TB-12'!L182</f>
        <v>0</v>
      </c>
      <c r="DP140" s="217">
        <f>+'TB-12'!M182</f>
        <v>0</v>
      </c>
      <c r="DQ140" s="217">
        <f>+'TB-12'!N182</f>
        <v>0</v>
      </c>
      <c r="DR140" s="217">
        <f>+'TB-12'!O182</f>
        <v>0</v>
      </c>
      <c r="DS140" s="217">
        <f>+'TB-12'!P182</f>
        <v>0</v>
      </c>
      <c r="DT140" s="217">
        <f>+'TB-12'!Q182</f>
        <v>0</v>
      </c>
      <c r="DU140" s="217">
        <f>+'TB-12'!R182</f>
        <v>0</v>
      </c>
      <c r="DV140" s="217">
        <f>+'TB-12'!S182</f>
        <v>0</v>
      </c>
      <c r="DW140" s="217">
        <f>+'TB-12'!T182</f>
        <v>0</v>
      </c>
      <c r="DX140" s="219">
        <f t="shared" si="251"/>
        <v>0</v>
      </c>
      <c r="DY140" s="219">
        <f t="shared" si="251"/>
        <v>0</v>
      </c>
      <c r="DZ140" s="219">
        <f t="shared" si="235"/>
        <v>0</v>
      </c>
      <c r="EA140" s="216" t="e">
        <f>+'TB-12'!D183</f>
        <v>#N/A</v>
      </c>
      <c r="EB140" s="217">
        <f>+'TB-12'!G183</f>
        <v>0</v>
      </c>
      <c r="EC140" s="217">
        <f>+'TB-12'!H183</f>
        <v>0</v>
      </c>
      <c r="ED140" s="413"/>
      <c r="EE140" s="413"/>
      <c r="EF140" s="217">
        <f>+'TB-12'!K183</f>
        <v>0</v>
      </c>
      <c r="EG140" s="217">
        <f>+'TB-12'!L183</f>
        <v>0</v>
      </c>
      <c r="EH140" s="217">
        <f>+'TB-12'!M183</f>
        <v>0</v>
      </c>
      <c r="EI140" s="217">
        <f>+'TB-12'!N183</f>
        <v>0</v>
      </c>
      <c r="EJ140" s="217">
        <f>+'TB-12'!O183</f>
        <v>0</v>
      </c>
      <c r="EK140" s="217">
        <f>+'TB-12'!P183</f>
        <v>0</v>
      </c>
      <c r="EL140" s="217">
        <f>+'TB-12'!Q183</f>
        <v>0</v>
      </c>
      <c r="EM140" s="217">
        <f>+'TB-12'!R183</f>
        <v>0</v>
      </c>
      <c r="EN140" s="217">
        <f>+'TB-12'!S183</f>
        <v>0</v>
      </c>
      <c r="EO140" s="217">
        <f>+'TB-12'!T183</f>
        <v>0</v>
      </c>
      <c r="EP140" s="219">
        <f t="shared" si="252"/>
        <v>0</v>
      </c>
      <c r="EQ140" s="219">
        <f t="shared" si="252"/>
        <v>0</v>
      </c>
      <c r="ER140" s="219">
        <f t="shared" si="236"/>
        <v>0</v>
      </c>
      <c r="ES140" s="216" t="e">
        <f>+'TB-12'!D184</f>
        <v>#N/A</v>
      </c>
      <c r="ET140" s="217">
        <f>+'TB-12'!G184</f>
        <v>0</v>
      </c>
      <c r="EU140" s="217">
        <f>+'TB-12'!H184</f>
        <v>0</v>
      </c>
      <c r="EV140" s="413"/>
      <c r="EW140" s="413"/>
      <c r="EX140" s="217">
        <f>+'TB-12'!K184</f>
        <v>0</v>
      </c>
      <c r="EY140" s="217">
        <f>+'TB-12'!L184</f>
        <v>0</v>
      </c>
      <c r="EZ140" s="217">
        <f>+'TB-12'!M184</f>
        <v>0</v>
      </c>
      <c r="FA140" s="217">
        <f>+'TB-12'!N184</f>
        <v>0</v>
      </c>
      <c r="FB140" s="217">
        <f>+'TB-12'!O184</f>
        <v>0</v>
      </c>
      <c r="FC140" s="217">
        <f>+'TB-12'!P184</f>
        <v>0</v>
      </c>
      <c r="FD140" s="217">
        <f>+'TB-12'!Q184</f>
        <v>0</v>
      </c>
      <c r="FE140" s="217">
        <f>+'TB-12'!R184</f>
        <v>0</v>
      </c>
      <c r="FF140" s="217">
        <f>+'TB-12'!S184</f>
        <v>0</v>
      </c>
      <c r="FG140" s="217">
        <f>+'TB-12'!T184</f>
        <v>0</v>
      </c>
      <c r="FH140" s="219">
        <f t="shared" si="253"/>
        <v>0</v>
      </c>
      <c r="FI140" s="219">
        <f t="shared" si="253"/>
        <v>0</v>
      </c>
      <c r="FJ140" s="219">
        <f t="shared" si="237"/>
        <v>0</v>
      </c>
      <c r="FK140" s="216" t="e">
        <f>+'TB-12'!D185</f>
        <v>#N/A</v>
      </c>
      <c r="FL140" s="217">
        <f>+'TB-12'!G185</f>
        <v>0</v>
      </c>
      <c r="FM140" s="217">
        <f>+'TB-12'!H185</f>
        <v>0</v>
      </c>
      <c r="FN140" s="413"/>
      <c r="FO140" s="413"/>
      <c r="FP140" s="217">
        <f>+'TB-12'!K185</f>
        <v>0</v>
      </c>
      <c r="FQ140" s="217">
        <f>+'TB-12'!L185</f>
        <v>0</v>
      </c>
      <c r="FR140" s="217">
        <f>+'TB-12'!M185</f>
        <v>0</v>
      </c>
      <c r="FS140" s="217">
        <f>+'TB-12'!N185</f>
        <v>0</v>
      </c>
      <c r="FT140" s="217">
        <f>+'TB-12'!O185</f>
        <v>0</v>
      </c>
      <c r="FU140" s="217">
        <f>+'TB-12'!P185</f>
        <v>0</v>
      </c>
      <c r="FV140" s="217">
        <f>+'TB-12'!Q185</f>
        <v>0</v>
      </c>
      <c r="FW140" s="217">
        <f>+'TB-12'!R185</f>
        <v>0</v>
      </c>
      <c r="FX140" s="217">
        <f>+'TB-12'!S185</f>
        <v>0</v>
      </c>
      <c r="FY140" s="217">
        <f>+'TB-12'!T185</f>
        <v>0</v>
      </c>
      <c r="FZ140" s="219">
        <f t="shared" si="254"/>
        <v>0</v>
      </c>
      <c r="GA140" s="219">
        <f t="shared" si="254"/>
        <v>0</v>
      </c>
      <c r="GB140" s="219">
        <f t="shared" si="238"/>
        <v>0</v>
      </c>
      <c r="GC140" s="420" t="e">
        <f>'TB-12'!D189</f>
        <v>#N/A</v>
      </c>
      <c r="GD140" s="420" t="e">
        <f>'TB-12'!F189</f>
        <v>#N/A</v>
      </c>
    </row>
    <row r="141" spans="1:186" x14ac:dyDescent="0.25">
      <c r="A141" s="194">
        <v>7</v>
      </c>
      <c r="B141" s="166">
        <f>+Menu!$D$6</f>
        <v>0</v>
      </c>
      <c r="C141" s="214" t="str">
        <f>+Menu!$B15</f>
        <v/>
      </c>
      <c r="D141" s="215"/>
      <c r="E141" s="216" t="e">
        <f>+'TB-12'!D205</f>
        <v>#N/A</v>
      </c>
      <c r="F141" s="217">
        <f>+'TB-12'!G205</f>
        <v>0</v>
      </c>
      <c r="G141" s="217">
        <f>+'TB-12'!H205</f>
        <v>0</v>
      </c>
      <c r="H141" s="218">
        <f>+'TB-12'!I205</f>
        <v>0</v>
      </c>
      <c r="I141" s="218">
        <f>+'TB-12'!J205</f>
        <v>0</v>
      </c>
      <c r="J141" s="217">
        <f>+'TB-12'!K205</f>
        <v>0</v>
      </c>
      <c r="K141" s="217">
        <f>+'TB-12'!L205</f>
        <v>0</v>
      </c>
      <c r="L141" s="413"/>
      <c r="M141" s="413"/>
      <c r="N141" s="217">
        <f>+'TB-12'!O205</f>
        <v>0</v>
      </c>
      <c r="O141" s="217">
        <f>+'TB-12'!P205</f>
        <v>0</v>
      </c>
      <c r="P141" s="217">
        <f>+'TB-12'!Q205</f>
        <v>0</v>
      </c>
      <c r="Q141" s="217">
        <f>+'TB-12'!R205</f>
        <v>0</v>
      </c>
      <c r="R141" s="217">
        <f>+'TB-12'!S205</f>
        <v>0</v>
      </c>
      <c r="S141" s="217">
        <f>+'TB-12'!T205</f>
        <v>0</v>
      </c>
      <c r="T141" s="219">
        <f>+F141+H141+J141+N141+P141+R141</f>
        <v>0</v>
      </c>
      <c r="U141" s="219">
        <f>+G141+I141+K141+O141+Q141+S141</f>
        <v>0</v>
      </c>
      <c r="V141" s="219">
        <f>SUM(T141:U141)</f>
        <v>0</v>
      </c>
      <c r="W141" s="216" t="e">
        <f>+'TB-12'!D206</f>
        <v>#N/A</v>
      </c>
      <c r="X141" s="217">
        <f>+'TB-12'!G206</f>
        <v>0</v>
      </c>
      <c r="Y141" s="217">
        <f>+'TB-12'!H206</f>
        <v>0</v>
      </c>
      <c r="Z141" s="218">
        <f>+'TB-12'!I206</f>
        <v>0</v>
      </c>
      <c r="AA141" s="218">
        <f>+'TB-12'!J206</f>
        <v>0</v>
      </c>
      <c r="AB141" s="218">
        <f>+'TB-12'!K206</f>
        <v>0</v>
      </c>
      <c r="AC141" s="218">
        <f>+'TB-12'!L206</f>
        <v>0</v>
      </c>
      <c r="AD141" s="415"/>
      <c r="AE141" s="415"/>
      <c r="AF141" s="218">
        <f>+'TB-12'!O206</f>
        <v>0</v>
      </c>
      <c r="AG141" s="218">
        <f>+'TB-12'!P206</f>
        <v>0</v>
      </c>
      <c r="AH141" s="218">
        <f>+'TB-12'!Q206</f>
        <v>0</v>
      </c>
      <c r="AI141" s="218">
        <f>+'TB-12'!R206</f>
        <v>0</v>
      </c>
      <c r="AJ141" s="218">
        <f>+'TB-12'!S206</f>
        <v>0</v>
      </c>
      <c r="AK141" s="218">
        <f>+'TB-12'!T206</f>
        <v>0</v>
      </c>
      <c r="AL141" s="219">
        <f t="shared" si="241"/>
        <v>0</v>
      </c>
      <c r="AM141" s="219">
        <f t="shared" si="241"/>
        <v>0</v>
      </c>
      <c r="AN141" s="219">
        <f>SUM(AL141:AM141)</f>
        <v>0</v>
      </c>
      <c r="AO141" s="216" t="e">
        <f>+'TB-12'!D207</f>
        <v>#N/A</v>
      </c>
      <c r="AP141" s="217">
        <f>+'TB-12'!G207</f>
        <v>0</v>
      </c>
      <c r="AQ141" s="217">
        <f>+'TB-12'!H207</f>
        <v>0</v>
      </c>
      <c r="AR141" s="217">
        <f>+'TB-12'!I207</f>
        <v>0</v>
      </c>
      <c r="AS141" s="217">
        <f>+'TB-12'!J207</f>
        <v>0</v>
      </c>
      <c r="AT141" s="217">
        <f>+'TB-12'!K207</f>
        <v>0</v>
      </c>
      <c r="AU141" s="217">
        <f>+'TB-12'!L207</f>
        <v>0</v>
      </c>
      <c r="AV141" s="413"/>
      <c r="AW141" s="413"/>
      <c r="AX141" s="217">
        <f>+'TB-12'!O207</f>
        <v>0</v>
      </c>
      <c r="AY141" s="217">
        <f>+'TB-12'!P207</f>
        <v>0</v>
      </c>
      <c r="AZ141" s="217">
        <f>+'TB-12'!Q207</f>
        <v>0</v>
      </c>
      <c r="BA141" s="217">
        <f>+'TB-12'!R207</f>
        <v>0</v>
      </c>
      <c r="BB141" s="217">
        <f>+'TB-12'!S207</f>
        <v>0</v>
      </c>
      <c r="BC141" s="217">
        <f>+'TB-12'!T207</f>
        <v>0</v>
      </c>
      <c r="BD141" s="219">
        <f t="shared" si="243"/>
        <v>0</v>
      </c>
      <c r="BE141" s="219">
        <f t="shared" si="243"/>
        <v>0</v>
      </c>
      <c r="BF141" s="219">
        <f>SUM(BD141:BE141)</f>
        <v>0</v>
      </c>
      <c r="BG141" s="216" t="e">
        <f>+'TB-12'!D208</f>
        <v>#N/A</v>
      </c>
      <c r="BH141" s="217">
        <f>+'TB-12'!G208</f>
        <v>0</v>
      </c>
      <c r="BI141" s="217">
        <f>+'TB-12'!H208</f>
        <v>0</v>
      </c>
      <c r="BJ141" s="217">
        <f>+'TB-12'!I208</f>
        <v>0</v>
      </c>
      <c r="BK141" s="217">
        <f>+'TB-12'!J208</f>
        <v>0</v>
      </c>
      <c r="BL141" s="217">
        <f>+'TB-12'!K208</f>
        <v>0</v>
      </c>
      <c r="BM141" s="217">
        <f>+'TB-12'!L208</f>
        <v>0</v>
      </c>
      <c r="BN141" s="413"/>
      <c r="BO141" s="413"/>
      <c r="BP141" s="217">
        <f>+'TB-12'!O208</f>
        <v>0</v>
      </c>
      <c r="BQ141" s="217">
        <f>+'TB-12'!P208</f>
        <v>0</v>
      </c>
      <c r="BR141" s="217">
        <f>+'TB-12'!Q208</f>
        <v>0</v>
      </c>
      <c r="BS141" s="217">
        <f>+'TB-12'!R208</f>
        <v>0</v>
      </c>
      <c r="BT141" s="217">
        <f>+'TB-12'!S208</f>
        <v>0</v>
      </c>
      <c r="BU141" s="217">
        <f>+'TB-12'!T208</f>
        <v>0</v>
      </c>
      <c r="BV141" s="219">
        <f t="shared" si="245"/>
        <v>0</v>
      </c>
      <c r="BW141" s="219">
        <f t="shared" si="245"/>
        <v>0</v>
      </c>
      <c r="BX141" s="219">
        <f>SUM(BV141:BW141)</f>
        <v>0</v>
      </c>
      <c r="BY141" s="216" t="e">
        <f>+'TB-12'!D209</f>
        <v>#N/A</v>
      </c>
      <c r="BZ141" s="217">
        <f>+'TB-12'!G209</f>
        <v>0</v>
      </c>
      <c r="CA141" s="217">
        <f>+'TB-12'!H209</f>
        <v>0</v>
      </c>
      <c r="CB141" s="217">
        <f>+'TB-12'!I209</f>
        <v>0</v>
      </c>
      <c r="CC141" s="217">
        <f>+'TB-12'!J209</f>
        <v>0</v>
      </c>
      <c r="CD141" s="217">
        <f>+'TB-12'!K209</f>
        <v>0</v>
      </c>
      <c r="CE141" s="217">
        <f>+'TB-12'!L209</f>
        <v>0</v>
      </c>
      <c r="CF141" s="413"/>
      <c r="CG141" s="413"/>
      <c r="CH141" s="217">
        <f>+'TB-12'!O209</f>
        <v>0</v>
      </c>
      <c r="CI141" s="217">
        <f>+'TB-12'!P209</f>
        <v>0</v>
      </c>
      <c r="CJ141" s="217">
        <f>+'TB-12'!Q209</f>
        <v>0</v>
      </c>
      <c r="CK141" s="217">
        <f>+'TB-12'!R209</f>
        <v>0</v>
      </c>
      <c r="CL141" s="217">
        <f>+'TB-12'!S209</f>
        <v>0</v>
      </c>
      <c r="CM141" s="217">
        <f>+'TB-12'!T209</f>
        <v>0</v>
      </c>
      <c r="CN141" s="219">
        <f t="shared" si="247"/>
        <v>0</v>
      </c>
      <c r="CO141" s="219">
        <f t="shared" si="247"/>
        <v>0</v>
      </c>
      <c r="CP141" s="219">
        <f>SUM(CN141:CO141)</f>
        <v>0</v>
      </c>
      <c r="CQ141" s="216" t="e">
        <f>+'TB-12'!D213</f>
        <v>#N/A</v>
      </c>
      <c r="CR141" s="217">
        <f>+'TB-12'!G213</f>
        <v>0</v>
      </c>
      <c r="CS141" s="217">
        <f>+'TB-12'!H213</f>
        <v>0</v>
      </c>
      <c r="CT141" s="413"/>
      <c r="CU141" s="413"/>
      <c r="CV141" s="217">
        <f>+'TB-12'!K213</f>
        <v>0</v>
      </c>
      <c r="CW141" s="217">
        <f>+'TB-12'!L213</f>
        <v>0</v>
      </c>
      <c r="CX141" s="217">
        <f>+'TB-12'!M213</f>
        <v>0</v>
      </c>
      <c r="CY141" s="217">
        <f>+'TB-12'!N213</f>
        <v>0</v>
      </c>
      <c r="CZ141" s="217">
        <f>+'TB-12'!O213</f>
        <v>0</v>
      </c>
      <c r="DA141" s="217">
        <f>+'TB-12'!P213</f>
        <v>0</v>
      </c>
      <c r="DB141" s="217">
        <f>+'TB-12'!Q213</f>
        <v>0</v>
      </c>
      <c r="DC141" s="217">
        <f>+'TB-12'!R213</f>
        <v>0</v>
      </c>
      <c r="DD141" s="217">
        <f>+'TB-12'!S213</f>
        <v>0</v>
      </c>
      <c r="DE141" s="217">
        <f>+'TB-12'!T213</f>
        <v>0</v>
      </c>
      <c r="DF141" s="219">
        <f t="shared" si="249"/>
        <v>0</v>
      </c>
      <c r="DG141" s="219">
        <f t="shared" si="249"/>
        <v>0</v>
      </c>
      <c r="DH141" s="219">
        <f>SUM(DF141:DG141)</f>
        <v>0</v>
      </c>
      <c r="DI141" s="216" t="e">
        <f>+'TB-12'!D214</f>
        <v>#N/A</v>
      </c>
      <c r="DJ141" s="217">
        <f>+'TB-12'!G214</f>
        <v>0</v>
      </c>
      <c r="DK141" s="217">
        <f>+'TB-12'!H214</f>
        <v>0</v>
      </c>
      <c r="DL141" s="413"/>
      <c r="DM141" s="413"/>
      <c r="DN141" s="217">
        <f>+'TB-12'!K214</f>
        <v>0</v>
      </c>
      <c r="DO141" s="217">
        <f>+'TB-12'!L214</f>
        <v>0</v>
      </c>
      <c r="DP141" s="217">
        <f>+'TB-12'!M214</f>
        <v>0</v>
      </c>
      <c r="DQ141" s="217">
        <f>+'TB-12'!N214</f>
        <v>0</v>
      </c>
      <c r="DR141" s="217">
        <f>+'TB-12'!O214</f>
        <v>0</v>
      </c>
      <c r="DS141" s="217">
        <f>+'TB-12'!P214</f>
        <v>0</v>
      </c>
      <c r="DT141" s="217">
        <f>+'TB-12'!Q214</f>
        <v>0</v>
      </c>
      <c r="DU141" s="217">
        <f>+'TB-12'!R214</f>
        <v>0</v>
      </c>
      <c r="DV141" s="217">
        <f>+'TB-12'!S214</f>
        <v>0</v>
      </c>
      <c r="DW141" s="217">
        <f>+'TB-12'!T214</f>
        <v>0</v>
      </c>
      <c r="DX141" s="219">
        <f t="shared" si="251"/>
        <v>0</v>
      </c>
      <c r="DY141" s="219">
        <f t="shared" si="251"/>
        <v>0</v>
      </c>
      <c r="DZ141" s="219">
        <f t="shared" si="235"/>
        <v>0</v>
      </c>
      <c r="EA141" s="216" t="e">
        <f>+'TB-12'!D215</f>
        <v>#N/A</v>
      </c>
      <c r="EB141" s="217">
        <f>+'TB-12'!G215</f>
        <v>0</v>
      </c>
      <c r="EC141" s="217">
        <f>+'TB-12'!H215</f>
        <v>0</v>
      </c>
      <c r="ED141" s="413"/>
      <c r="EE141" s="413"/>
      <c r="EF141" s="217">
        <f>+'TB-12'!K215</f>
        <v>0</v>
      </c>
      <c r="EG141" s="217">
        <f>+'TB-12'!L215</f>
        <v>0</v>
      </c>
      <c r="EH141" s="217">
        <f>+'TB-12'!M215</f>
        <v>0</v>
      </c>
      <c r="EI141" s="217">
        <f>+'TB-12'!N215</f>
        <v>0</v>
      </c>
      <c r="EJ141" s="217">
        <f>+'TB-12'!O215</f>
        <v>0</v>
      </c>
      <c r="EK141" s="217">
        <f>+'TB-12'!P215</f>
        <v>0</v>
      </c>
      <c r="EL141" s="217">
        <f>+'TB-12'!Q215</f>
        <v>0</v>
      </c>
      <c r="EM141" s="217">
        <f>+'TB-12'!R215</f>
        <v>0</v>
      </c>
      <c r="EN141" s="217">
        <f>+'TB-12'!S215</f>
        <v>0</v>
      </c>
      <c r="EO141" s="217">
        <f>+'TB-12'!T215</f>
        <v>0</v>
      </c>
      <c r="EP141" s="219">
        <f t="shared" si="252"/>
        <v>0</v>
      </c>
      <c r="EQ141" s="219">
        <f t="shared" si="252"/>
        <v>0</v>
      </c>
      <c r="ER141" s="219">
        <f t="shared" si="236"/>
        <v>0</v>
      </c>
      <c r="ES141" s="216" t="e">
        <f>+'TB-12'!D216</f>
        <v>#N/A</v>
      </c>
      <c r="ET141" s="217">
        <f>+'TB-12'!G216</f>
        <v>0</v>
      </c>
      <c r="EU141" s="217">
        <f>+'TB-12'!H216</f>
        <v>0</v>
      </c>
      <c r="EV141" s="413"/>
      <c r="EW141" s="413"/>
      <c r="EX141" s="217">
        <f>+'TB-12'!K216</f>
        <v>0</v>
      </c>
      <c r="EY141" s="217">
        <f>+'TB-12'!L216</f>
        <v>0</v>
      </c>
      <c r="EZ141" s="217">
        <f>+'TB-12'!M216</f>
        <v>0</v>
      </c>
      <c r="FA141" s="217">
        <f>+'TB-12'!N216</f>
        <v>0</v>
      </c>
      <c r="FB141" s="217">
        <f>+'TB-12'!O216</f>
        <v>0</v>
      </c>
      <c r="FC141" s="217">
        <f>+'TB-12'!P216</f>
        <v>0</v>
      </c>
      <c r="FD141" s="217">
        <f>+'TB-12'!Q216</f>
        <v>0</v>
      </c>
      <c r="FE141" s="217">
        <f>+'TB-12'!R216</f>
        <v>0</v>
      </c>
      <c r="FF141" s="217">
        <f>+'TB-12'!S216</f>
        <v>0</v>
      </c>
      <c r="FG141" s="217">
        <f>+'TB-12'!T216</f>
        <v>0</v>
      </c>
      <c r="FH141" s="219">
        <f t="shared" si="253"/>
        <v>0</v>
      </c>
      <c r="FI141" s="219">
        <f t="shared" si="253"/>
        <v>0</v>
      </c>
      <c r="FJ141" s="219">
        <f t="shared" si="237"/>
        <v>0</v>
      </c>
      <c r="FK141" s="216" t="e">
        <f>+'TB-12'!D217</f>
        <v>#N/A</v>
      </c>
      <c r="FL141" s="217">
        <f>+'TB-12'!G217</f>
        <v>0</v>
      </c>
      <c r="FM141" s="217">
        <f>+'TB-12'!H217</f>
        <v>0</v>
      </c>
      <c r="FN141" s="413"/>
      <c r="FO141" s="413"/>
      <c r="FP141" s="217">
        <f>+'TB-12'!K217</f>
        <v>0</v>
      </c>
      <c r="FQ141" s="217">
        <f>+'TB-12'!L217</f>
        <v>0</v>
      </c>
      <c r="FR141" s="217">
        <f>+'TB-12'!M217</f>
        <v>0</v>
      </c>
      <c r="FS141" s="217">
        <f>+'TB-12'!N217</f>
        <v>0</v>
      </c>
      <c r="FT141" s="217">
        <f>+'TB-12'!O217</f>
        <v>0</v>
      </c>
      <c r="FU141" s="217">
        <f>+'TB-12'!P217</f>
        <v>0</v>
      </c>
      <c r="FV141" s="217">
        <f>+'TB-12'!Q217</f>
        <v>0</v>
      </c>
      <c r="FW141" s="217">
        <f>+'TB-12'!R217</f>
        <v>0</v>
      </c>
      <c r="FX141" s="217">
        <f>+'TB-12'!S217</f>
        <v>0</v>
      </c>
      <c r="FY141" s="217">
        <f>+'TB-12'!T217</f>
        <v>0</v>
      </c>
      <c r="FZ141" s="219">
        <f t="shared" si="254"/>
        <v>0</v>
      </c>
      <c r="GA141" s="219">
        <f t="shared" si="254"/>
        <v>0</v>
      </c>
      <c r="GB141" s="219">
        <f t="shared" si="238"/>
        <v>0</v>
      </c>
      <c r="GC141" s="420" t="e">
        <f>'TB-12'!D221</f>
        <v>#N/A</v>
      </c>
      <c r="GD141" s="420" t="e">
        <f>'TB-12'!F221</f>
        <v>#N/A</v>
      </c>
    </row>
    <row r="142" spans="1:186" x14ac:dyDescent="0.25">
      <c r="A142" s="194">
        <v>8</v>
      </c>
      <c r="B142" s="166">
        <f>+Menu!$D$6</f>
        <v>0</v>
      </c>
      <c r="C142" s="214" t="str">
        <f>+Menu!$B16</f>
        <v/>
      </c>
      <c r="D142" s="215"/>
      <c r="E142" s="216" t="e">
        <f>+'TB-12'!D237</f>
        <v>#N/A</v>
      </c>
      <c r="F142" s="217">
        <f>+'TB-12'!G237</f>
        <v>0</v>
      </c>
      <c r="G142" s="217">
        <f>+'TB-12'!H237</f>
        <v>0</v>
      </c>
      <c r="H142" s="218">
        <f>+'TB-12'!I237</f>
        <v>0</v>
      </c>
      <c r="I142" s="218">
        <f>+'TB-12'!J237</f>
        <v>0</v>
      </c>
      <c r="J142" s="217">
        <f>+'TB-12'!K237</f>
        <v>0</v>
      </c>
      <c r="K142" s="217">
        <f>+'TB-12'!L237</f>
        <v>0</v>
      </c>
      <c r="L142" s="413"/>
      <c r="M142" s="413"/>
      <c r="N142" s="217">
        <f>+'TB-12'!O237</f>
        <v>0</v>
      </c>
      <c r="O142" s="217">
        <f>+'TB-12'!P237</f>
        <v>0</v>
      </c>
      <c r="P142" s="217">
        <f>+'TB-12'!Q237</f>
        <v>0</v>
      </c>
      <c r="Q142" s="217">
        <f>+'TB-12'!R237</f>
        <v>0</v>
      </c>
      <c r="R142" s="217">
        <f>+'TB-12'!S237</f>
        <v>0</v>
      </c>
      <c r="S142" s="217">
        <f>+'TB-12'!T237</f>
        <v>0</v>
      </c>
      <c r="T142" s="219">
        <f t="shared" si="239"/>
        <v>0</v>
      </c>
      <c r="U142" s="219">
        <f t="shared" si="239"/>
        <v>0</v>
      </c>
      <c r="V142" s="219">
        <f t="shared" si="240"/>
        <v>0</v>
      </c>
      <c r="W142" s="216" t="e">
        <f>+'TB-12'!D238</f>
        <v>#N/A</v>
      </c>
      <c r="X142" s="217">
        <f>+'TB-12'!G238</f>
        <v>0</v>
      </c>
      <c r="Y142" s="217">
        <f>+'TB-12'!H238</f>
        <v>0</v>
      </c>
      <c r="Z142" s="218">
        <f>+'TB-12'!I238</f>
        <v>0</v>
      </c>
      <c r="AA142" s="218">
        <f>+'TB-12'!J238</f>
        <v>0</v>
      </c>
      <c r="AB142" s="218">
        <f>+'TB-12'!K238</f>
        <v>0</v>
      </c>
      <c r="AC142" s="218">
        <f>+'TB-12'!L238</f>
        <v>0</v>
      </c>
      <c r="AD142" s="415"/>
      <c r="AE142" s="415"/>
      <c r="AF142" s="218">
        <f>+'TB-12'!O238</f>
        <v>0</v>
      </c>
      <c r="AG142" s="218">
        <f>+'TB-12'!P238</f>
        <v>0</v>
      </c>
      <c r="AH142" s="218">
        <f>+'TB-12'!Q238</f>
        <v>0</v>
      </c>
      <c r="AI142" s="218">
        <f>+'TB-12'!R238</f>
        <v>0</v>
      </c>
      <c r="AJ142" s="218">
        <f>+'TB-12'!S238</f>
        <v>0</v>
      </c>
      <c r="AK142" s="218">
        <f>+'TB-12'!T238</f>
        <v>0</v>
      </c>
      <c r="AL142" s="219">
        <f t="shared" si="241"/>
        <v>0</v>
      </c>
      <c r="AM142" s="219">
        <f t="shared" si="241"/>
        <v>0</v>
      </c>
      <c r="AN142" s="219">
        <f t="shared" si="242"/>
        <v>0</v>
      </c>
      <c r="AO142" s="216" t="e">
        <f>+'TB-12'!D239</f>
        <v>#N/A</v>
      </c>
      <c r="AP142" s="217">
        <f>+'TB-12'!G239</f>
        <v>0</v>
      </c>
      <c r="AQ142" s="217">
        <f>+'TB-12'!H239</f>
        <v>0</v>
      </c>
      <c r="AR142" s="217">
        <f>+'TB-12'!I239</f>
        <v>0</v>
      </c>
      <c r="AS142" s="217">
        <f>+'TB-12'!J239</f>
        <v>0</v>
      </c>
      <c r="AT142" s="217">
        <f>+'TB-12'!K239</f>
        <v>0</v>
      </c>
      <c r="AU142" s="217">
        <f>+'TB-12'!L239</f>
        <v>0</v>
      </c>
      <c r="AV142" s="413"/>
      <c r="AW142" s="413"/>
      <c r="AX142" s="217">
        <f>+'TB-12'!O239</f>
        <v>0</v>
      </c>
      <c r="AY142" s="217">
        <f>+'TB-12'!P239</f>
        <v>0</v>
      </c>
      <c r="AZ142" s="217">
        <f>+'TB-12'!Q239</f>
        <v>0</v>
      </c>
      <c r="BA142" s="217">
        <f>+'TB-12'!R239</f>
        <v>0</v>
      </c>
      <c r="BB142" s="217">
        <f>+'TB-12'!S239</f>
        <v>0</v>
      </c>
      <c r="BC142" s="217">
        <f>+'TB-12'!T239</f>
        <v>0</v>
      </c>
      <c r="BD142" s="219">
        <f t="shared" si="243"/>
        <v>0</v>
      </c>
      <c r="BE142" s="219">
        <f t="shared" si="243"/>
        <v>0</v>
      </c>
      <c r="BF142" s="219">
        <f t="shared" si="244"/>
        <v>0</v>
      </c>
      <c r="BG142" s="216" t="e">
        <f>+'TB-12'!D240</f>
        <v>#N/A</v>
      </c>
      <c r="BH142" s="217">
        <f>+'TB-12'!G240</f>
        <v>0</v>
      </c>
      <c r="BI142" s="217">
        <f>+'TB-12'!H240</f>
        <v>0</v>
      </c>
      <c r="BJ142" s="217">
        <f>+'TB-12'!I240</f>
        <v>0</v>
      </c>
      <c r="BK142" s="217">
        <f>+'TB-12'!J240</f>
        <v>0</v>
      </c>
      <c r="BL142" s="217">
        <f>+'TB-12'!K240</f>
        <v>0</v>
      </c>
      <c r="BM142" s="217">
        <f>+'TB-12'!L240</f>
        <v>0</v>
      </c>
      <c r="BN142" s="413"/>
      <c r="BO142" s="413"/>
      <c r="BP142" s="217">
        <f>+'TB-12'!O240</f>
        <v>0</v>
      </c>
      <c r="BQ142" s="217">
        <f>+'TB-12'!P240</f>
        <v>0</v>
      </c>
      <c r="BR142" s="217">
        <f>+'TB-12'!Q240</f>
        <v>0</v>
      </c>
      <c r="BS142" s="217">
        <f>+'TB-12'!R240</f>
        <v>0</v>
      </c>
      <c r="BT142" s="217">
        <f>+'TB-12'!S240</f>
        <v>0</v>
      </c>
      <c r="BU142" s="217">
        <f>+'TB-12'!T240</f>
        <v>0</v>
      </c>
      <c r="BV142" s="219">
        <f t="shared" si="245"/>
        <v>0</v>
      </c>
      <c r="BW142" s="219">
        <f t="shared" si="245"/>
        <v>0</v>
      </c>
      <c r="BX142" s="219">
        <f t="shared" si="246"/>
        <v>0</v>
      </c>
      <c r="BY142" s="216" t="e">
        <f>+'TB-12'!D241</f>
        <v>#N/A</v>
      </c>
      <c r="BZ142" s="217">
        <f>+'TB-12'!G241</f>
        <v>0</v>
      </c>
      <c r="CA142" s="217">
        <f>+'TB-12'!H241</f>
        <v>0</v>
      </c>
      <c r="CB142" s="217">
        <f>+'TB-12'!I241</f>
        <v>0</v>
      </c>
      <c r="CC142" s="217">
        <f>+'TB-12'!J241</f>
        <v>0</v>
      </c>
      <c r="CD142" s="217">
        <f>+'TB-12'!K241</f>
        <v>0</v>
      </c>
      <c r="CE142" s="217">
        <f>+'TB-12'!L241</f>
        <v>0</v>
      </c>
      <c r="CF142" s="413"/>
      <c r="CG142" s="413"/>
      <c r="CH142" s="217">
        <f>+'TB-12'!O241</f>
        <v>0</v>
      </c>
      <c r="CI142" s="217">
        <f>+'TB-12'!P241</f>
        <v>0</v>
      </c>
      <c r="CJ142" s="217">
        <f>+'TB-12'!Q241</f>
        <v>0</v>
      </c>
      <c r="CK142" s="217">
        <f>+'TB-12'!R241</f>
        <v>0</v>
      </c>
      <c r="CL142" s="217">
        <f>+'TB-12'!S241</f>
        <v>0</v>
      </c>
      <c r="CM142" s="217">
        <f>+'TB-12'!T241</f>
        <v>0</v>
      </c>
      <c r="CN142" s="219">
        <f t="shared" si="247"/>
        <v>0</v>
      </c>
      <c r="CO142" s="219">
        <f t="shared" si="247"/>
        <v>0</v>
      </c>
      <c r="CP142" s="219">
        <f t="shared" si="248"/>
        <v>0</v>
      </c>
      <c r="CQ142" s="216" t="e">
        <f>+'TB-12'!D245</f>
        <v>#N/A</v>
      </c>
      <c r="CR142" s="217">
        <f>+'TB-12'!G245</f>
        <v>0</v>
      </c>
      <c r="CS142" s="217">
        <f>+'TB-12'!H245</f>
        <v>0</v>
      </c>
      <c r="CT142" s="413"/>
      <c r="CU142" s="413"/>
      <c r="CV142" s="217">
        <f>+'TB-12'!K245</f>
        <v>0</v>
      </c>
      <c r="CW142" s="217">
        <f>+'TB-12'!L245</f>
        <v>0</v>
      </c>
      <c r="CX142" s="217">
        <f>+'TB-12'!M245</f>
        <v>0</v>
      </c>
      <c r="CY142" s="217">
        <f>+'TB-12'!N245</f>
        <v>0</v>
      </c>
      <c r="CZ142" s="217">
        <f>+'TB-12'!O245</f>
        <v>0</v>
      </c>
      <c r="DA142" s="217">
        <f>+'TB-12'!P245</f>
        <v>0</v>
      </c>
      <c r="DB142" s="217">
        <f>+'TB-12'!Q245</f>
        <v>0</v>
      </c>
      <c r="DC142" s="217">
        <f>+'TB-12'!R245</f>
        <v>0</v>
      </c>
      <c r="DD142" s="217">
        <f>+'TB-12'!S245</f>
        <v>0</v>
      </c>
      <c r="DE142" s="217">
        <f>+'TB-12'!T245</f>
        <v>0</v>
      </c>
      <c r="DF142" s="219">
        <f t="shared" si="249"/>
        <v>0</v>
      </c>
      <c r="DG142" s="219">
        <f t="shared" si="249"/>
        <v>0</v>
      </c>
      <c r="DH142" s="219">
        <f t="shared" si="250"/>
        <v>0</v>
      </c>
      <c r="DI142" s="216" t="e">
        <f>+'TB-12'!D246</f>
        <v>#N/A</v>
      </c>
      <c r="DJ142" s="217">
        <f>+'TB-12'!G246</f>
        <v>0</v>
      </c>
      <c r="DK142" s="217">
        <f>+'TB-12'!H246</f>
        <v>0</v>
      </c>
      <c r="DL142" s="413"/>
      <c r="DM142" s="413"/>
      <c r="DN142" s="217">
        <f>+'TB-12'!K246</f>
        <v>0</v>
      </c>
      <c r="DO142" s="217">
        <f>+'TB-12'!L246</f>
        <v>0</v>
      </c>
      <c r="DP142" s="217">
        <f>+'TB-12'!M246</f>
        <v>0</v>
      </c>
      <c r="DQ142" s="217">
        <f>+'TB-12'!N246</f>
        <v>0</v>
      </c>
      <c r="DR142" s="217">
        <f>+'TB-12'!O246</f>
        <v>0</v>
      </c>
      <c r="DS142" s="217">
        <f>+'TB-12'!P246</f>
        <v>0</v>
      </c>
      <c r="DT142" s="217">
        <f>+'TB-12'!Q246</f>
        <v>0</v>
      </c>
      <c r="DU142" s="217">
        <f>+'TB-12'!R246</f>
        <v>0</v>
      </c>
      <c r="DV142" s="217">
        <f>+'TB-12'!S246</f>
        <v>0</v>
      </c>
      <c r="DW142" s="217">
        <f>+'TB-12'!T246</f>
        <v>0</v>
      </c>
      <c r="DX142" s="219">
        <f t="shared" si="251"/>
        <v>0</v>
      </c>
      <c r="DY142" s="219">
        <f t="shared" si="251"/>
        <v>0</v>
      </c>
      <c r="DZ142" s="219">
        <f t="shared" si="235"/>
        <v>0</v>
      </c>
      <c r="EA142" s="216" t="e">
        <f>+'TB-12'!D247</f>
        <v>#N/A</v>
      </c>
      <c r="EB142" s="217">
        <f>+'TB-12'!G247</f>
        <v>0</v>
      </c>
      <c r="EC142" s="217">
        <f>+'TB-12'!H247</f>
        <v>0</v>
      </c>
      <c r="ED142" s="413"/>
      <c r="EE142" s="413"/>
      <c r="EF142" s="217">
        <f>+'TB-12'!K247</f>
        <v>0</v>
      </c>
      <c r="EG142" s="217">
        <f>+'TB-12'!L247</f>
        <v>0</v>
      </c>
      <c r="EH142" s="217">
        <f>+'TB-12'!M247</f>
        <v>0</v>
      </c>
      <c r="EI142" s="217">
        <f>+'TB-12'!N247</f>
        <v>0</v>
      </c>
      <c r="EJ142" s="217">
        <f>+'TB-12'!O247</f>
        <v>0</v>
      </c>
      <c r="EK142" s="217">
        <f>+'TB-12'!P247</f>
        <v>0</v>
      </c>
      <c r="EL142" s="217">
        <f>+'TB-12'!Q247</f>
        <v>0</v>
      </c>
      <c r="EM142" s="217">
        <f>+'TB-12'!R247</f>
        <v>0</v>
      </c>
      <c r="EN142" s="217">
        <f>+'TB-12'!S247</f>
        <v>0</v>
      </c>
      <c r="EO142" s="217">
        <f>+'TB-12'!T247</f>
        <v>0</v>
      </c>
      <c r="EP142" s="219">
        <f t="shared" si="252"/>
        <v>0</v>
      </c>
      <c r="EQ142" s="219">
        <f t="shared" si="252"/>
        <v>0</v>
      </c>
      <c r="ER142" s="219">
        <f t="shared" si="236"/>
        <v>0</v>
      </c>
      <c r="ES142" s="216" t="e">
        <f>+'TB-12'!D248</f>
        <v>#N/A</v>
      </c>
      <c r="ET142" s="217">
        <f>+'TB-12'!G248</f>
        <v>0</v>
      </c>
      <c r="EU142" s="217">
        <f>+'TB-12'!H248</f>
        <v>0</v>
      </c>
      <c r="EV142" s="413"/>
      <c r="EW142" s="413"/>
      <c r="EX142" s="217">
        <f>+'TB-12'!K248</f>
        <v>0</v>
      </c>
      <c r="EY142" s="217">
        <f>+'TB-12'!L248</f>
        <v>0</v>
      </c>
      <c r="EZ142" s="217">
        <f>+'TB-12'!M248</f>
        <v>0</v>
      </c>
      <c r="FA142" s="217">
        <f>+'TB-12'!N248</f>
        <v>0</v>
      </c>
      <c r="FB142" s="217">
        <f>+'TB-12'!O248</f>
        <v>0</v>
      </c>
      <c r="FC142" s="217">
        <f>+'TB-12'!P248</f>
        <v>0</v>
      </c>
      <c r="FD142" s="217">
        <f>+'TB-12'!Q248</f>
        <v>0</v>
      </c>
      <c r="FE142" s="217">
        <f>+'TB-12'!R248</f>
        <v>0</v>
      </c>
      <c r="FF142" s="217">
        <f>+'TB-12'!S248</f>
        <v>0</v>
      </c>
      <c r="FG142" s="217">
        <f>+'TB-12'!T248</f>
        <v>0</v>
      </c>
      <c r="FH142" s="219">
        <f t="shared" si="253"/>
        <v>0</v>
      </c>
      <c r="FI142" s="219">
        <f t="shared" si="253"/>
        <v>0</v>
      </c>
      <c r="FJ142" s="219">
        <f t="shared" si="237"/>
        <v>0</v>
      </c>
      <c r="FK142" s="216" t="e">
        <f>+'TB-12'!D249</f>
        <v>#N/A</v>
      </c>
      <c r="FL142" s="217">
        <f>+'TB-12'!G249</f>
        <v>0</v>
      </c>
      <c r="FM142" s="217">
        <f>+'TB-12'!H249</f>
        <v>0</v>
      </c>
      <c r="FN142" s="413"/>
      <c r="FO142" s="413"/>
      <c r="FP142" s="217">
        <f>+'TB-12'!K249</f>
        <v>0</v>
      </c>
      <c r="FQ142" s="217">
        <f>+'TB-12'!L249</f>
        <v>0</v>
      </c>
      <c r="FR142" s="217">
        <f>+'TB-12'!M249</f>
        <v>0</v>
      </c>
      <c r="FS142" s="217">
        <f>+'TB-12'!N249</f>
        <v>0</v>
      </c>
      <c r="FT142" s="217">
        <f>+'TB-12'!O249</f>
        <v>0</v>
      </c>
      <c r="FU142" s="217">
        <f>+'TB-12'!P249</f>
        <v>0</v>
      </c>
      <c r="FV142" s="217">
        <f>+'TB-12'!Q249</f>
        <v>0</v>
      </c>
      <c r="FW142" s="217">
        <f>+'TB-12'!R249</f>
        <v>0</v>
      </c>
      <c r="FX142" s="217">
        <f>+'TB-12'!S249</f>
        <v>0</v>
      </c>
      <c r="FY142" s="217">
        <f>+'TB-12'!T249</f>
        <v>0</v>
      </c>
      <c r="FZ142" s="219">
        <f t="shared" si="254"/>
        <v>0</v>
      </c>
      <c r="GA142" s="219">
        <f t="shared" si="254"/>
        <v>0</v>
      </c>
      <c r="GB142" s="219">
        <f t="shared" si="238"/>
        <v>0</v>
      </c>
      <c r="GC142" s="420" t="e">
        <f>'TB-12'!D253</f>
        <v>#N/A</v>
      </c>
      <c r="GD142" s="420" t="e">
        <f>'TB-12'!F253</f>
        <v>#N/A</v>
      </c>
    </row>
    <row r="143" spans="1:186" x14ac:dyDescent="0.25">
      <c r="A143" s="194">
        <v>9</v>
      </c>
      <c r="B143" s="166">
        <f>+Menu!$D$6</f>
        <v>0</v>
      </c>
      <c r="C143" s="214" t="str">
        <f>+Menu!$B17</f>
        <v/>
      </c>
      <c r="D143" s="215"/>
      <c r="E143" s="216" t="e">
        <f>+'TB-12'!D269</f>
        <v>#N/A</v>
      </c>
      <c r="F143" s="217">
        <f>+'TB-12'!G269</f>
        <v>0</v>
      </c>
      <c r="G143" s="217">
        <f>+'TB-12'!H269</f>
        <v>0</v>
      </c>
      <c r="H143" s="218">
        <f>+'TB-12'!I269</f>
        <v>0</v>
      </c>
      <c r="I143" s="218">
        <f>+'TB-12'!J269</f>
        <v>0</v>
      </c>
      <c r="J143" s="217">
        <f>+'TB-12'!K269</f>
        <v>0</v>
      </c>
      <c r="K143" s="217">
        <f>+'TB-12'!L269</f>
        <v>0</v>
      </c>
      <c r="L143" s="413"/>
      <c r="M143" s="413"/>
      <c r="N143" s="217">
        <f>+'TB-12'!O269</f>
        <v>0</v>
      </c>
      <c r="O143" s="217">
        <f>+'TB-12'!P269</f>
        <v>0</v>
      </c>
      <c r="P143" s="217">
        <f>+'TB-12'!Q269</f>
        <v>0</v>
      </c>
      <c r="Q143" s="217">
        <f>+'TB-12'!R269</f>
        <v>0</v>
      </c>
      <c r="R143" s="217">
        <f>+'TB-12'!S269</f>
        <v>0</v>
      </c>
      <c r="S143" s="217">
        <f>+'TB-12'!T269</f>
        <v>0</v>
      </c>
      <c r="T143" s="219">
        <f t="shared" si="239"/>
        <v>0</v>
      </c>
      <c r="U143" s="219">
        <f t="shared" si="239"/>
        <v>0</v>
      </c>
      <c r="V143" s="219">
        <f t="shared" si="240"/>
        <v>0</v>
      </c>
      <c r="W143" s="216" t="e">
        <f>+'TB-12'!D270</f>
        <v>#N/A</v>
      </c>
      <c r="X143" s="217">
        <f>+'TB-12'!G270</f>
        <v>0</v>
      </c>
      <c r="Y143" s="217">
        <f>+'TB-12'!H270</f>
        <v>0</v>
      </c>
      <c r="Z143" s="218">
        <f>+'TB-12'!I270</f>
        <v>0</v>
      </c>
      <c r="AA143" s="218">
        <f>+'TB-12'!J270</f>
        <v>0</v>
      </c>
      <c r="AB143" s="218">
        <f>+'TB-12'!K270</f>
        <v>0</v>
      </c>
      <c r="AC143" s="218">
        <f>+'TB-12'!L270</f>
        <v>0</v>
      </c>
      <c r="AD143" s="415"/>
      <c r="AE143" s="415"/>
      <c r="AF143" s="218">
        <f>+'TB-12'!O270</f>
        <v>0</v>
      </c>
      <c r="AG143" s="218">
        <f>+'TB-12'!P270</f>
        <v>0</v>
      </c>
      <c r="AH143" s="218">
        <f>+'TB-12'!Q270</f>
        <v>0</v>
      </c>
      <c r="AI143" s="218">
        <f>+'TB-12'!R270</f>
        <v>0</v>
      </c>
      <c r="AJ143" s="218">
        <f>+'TB-12'!S270</f>
        <v>0</v>
      </c>
      <c r="AK143" s="218">
        <f>+'TB-12'!T270</f>
        <v>0</v>
      </c>
      <c r="AL143" s="219">
        <f t="shared" si="241"/>
        <v>0</v>
      </c>
      <c r="AM143" s="219">
        <f t="shared" si="241"/>
        <v>0</v>
      </c>
      <c r="AN143" s="219">
        <f t="shared" si="242"/>
        <v>0</v>
      </c>
      <c r="AO143" s="216" t="e">
        <f>+'TB-12'!D271</f>
        <v>#N/A</v>
      </c>
      <c r="AP143" s="217">
        <f>+'TB-12'!G271</f>
        <v>0</v>
      </c>
      <c r="AQ143" s="217">
        <f>+'TB-12'!H271</f>
        <v>0</v>
      </c>
      <c r="AR143" s="217">
        <f>+'TB-12'!I271</f>
        <v>0</v>
      </c>
      <c r="AS143" s="217">
        <f>+'TB-12'!J271</f>
        <v>0</v>
      </c>
      <c r="AT143" s="217">
        <f>+'TB-12'!K271</f>
        <v>0</v>
      </c>
      <c r="AU143" s="217">
        <f>+'TB-12'!L271</f>
        <v>0</v>
      </c>
      <c r="AV143" s="413"/>
      <c r="AW143" s="413"/>
      <c r="AX143" s="217">
        <f>+'TB-12'!O271</f>
        <v>0</v>
      </c>
      <c r="AY143" s="217">
        <f>+'TB-12'!P271</f>
        <v>0</v>
      </c>
      <c r="AZ143" s="217">
        <f>+'TB-12'!Q271</f>
        <v>0</v>
      </c>
      <c r="BA143" s="217">
        <f>+'TB-12'!R271</f>
        <v>0</v>
      </c>
      <c r="BB143" s="217">
        <f>+'TB-12'!S271</f>
        <v>0</v>
      </c>
      <c r="BC143" s="217">
        <f>+'TB-12'!T271</f>
        <v>0</v>
      </c>
      <c r="BD143" s="219">
        <f t="shared" si="243"/>
        <v>0</v>
      </c>
      <c r="BE143" s="219">
        <f t="shared" si="243"/>
        <v>0</v>
      </c>
      <c r="BF143" s="219">
        <f t="shared" si="244"/>
        <v>0</v>
      </c>
      <c r="BG143" s="216" t="e">
        <f>+'TB-12'!D272</f>
        <v>#N/A</v>
      </c>
      <c r="BH143" s="217">
        <f>+'TB-12'!G272</f>
        <v>0</v>
      </c>
      <c r="BI143" s="217">
        <f>+'TB-12'!H272</f>
        <v>0</v>
      </c>
      <c r="BJ143" s="217">
        <f>+'TB-12'!I272</f>
        <v>0</v>
      </c>
      <c r="BK143" s="217">
        <f>+'TB-12'!J272</f>
        <v>0</v>
      </c>
      <c r="BL143" s="217">
        <f>+'TB-12'!K272</f>
        <v>0</v>
      </c>
      <c r="BM143" s="217">
        <f>+'TB-12'!L272</f>
        <v>0</v>
      </c>
      <c r="BN143" s="413"/>
      <c r="BO143" s="413"/>
      <c r="BP143" s="217">
        <f>+'TB-12'!O272</f>
        <v>0</v>
      </c>
      <c r="BQ143" s="217">
        <f>+'TB-12'!P272</f>
        <v>0</v>
      </c>
      <c r="BR143" s="217">
        <f>+'TB-12'!Q272</f>
        <v>0</v>
      </c>
      <c r="BS143" s="217">
        <f>+'TB-12'!R272</f>
        <v>0</v>
      </c>
      <c r="BT143" s="217">
        <f>+'TB-12'!S272</f>
        <v>0</v>
      </c>
      <c r="BU143" s="217">
        <f>+'TB-12'!T272</f>
        <v>0</v>
      </c>
      <c r="BV143" s="219">
        <f t="shared" si="245"/>
        <v>0</v>
      </c>
      <c r="BW143" s="219">
        <f t="shared" si="245"/>
        <v>0</v>
      </c>
      <c r="BX143" s="219">
        <f t="shared" si="246"/>
        <v>0</v>
      </c>
      <c r="BY143" s="216" t="e">
        <f>+'TB-12'!D273</f>
        <v>#N/A</v>
      </c>
      <c r="BZ143" s="217">
        <f>+'TB-12'!G273</f>
        <v>0</v>
      </c>
      <c r="CA143" s="217">
        <f>+'TB-12'!H273</f>
        <v>0</v>
      </c>
      <c r="CB143" s="217">
        <f>+'TB-12'!I273</f>
        <v>0</v>
      </c>
      <c r="CC143" s="217">
        <f>+'TB-12'!J273</f>
        <v>0</v>
      </c>
      <c r="CD143" s="217">
        <f>+'TB-12'!K273</f>
        <v>0</v>
      </c>
      <c r="CE143" s="217">
        <f>+'TB-12'!L273</f>
        <v>0</v>
      </c>
      <c r="CF143" s="413"/>
      <c r="CG143" s="413"/>
      <c r="CH143" s="217">
        <f>+'TB-12'!O273</f>
        <v>0</v>
      </c>
      <c r="CI143" s="217">
        <f>+'TB-12'!P273</f>
        <v>0</v>
      </c>
      <c r="CJ143" s="217">
        <f>+'TB-12'!Q273</f>
        <v>0</v>
      </c>
      <c r="CK143" s="217">
        <f>+'TB-12'!R273</f>
        <v>0</v>
      </c>
      <c r="CL143" s="217">
        <f>+'TB-12'!S273</f>
        <v>0</v>
      </c>
      <c r="CM143" s="217">
        <f>+'TB-12'!T273</f>
        <v>0</v>
      </c>
      <c r="CN143" s="219">
        <f t="shared" si="247"/>
        <v>0</v>
      </c>
      <c r="CO143" s="219">
        <f t="shared" si="247"/>
        <v>0</v>
      </c>
      <c r="CP143" s="219">
        <f t="shared" si="248"/>
        <v>0</v>
      </c>
      <c r="CQ143" s="216" t="e">
        <f>+'TB-12'!D277</f>
        <v>#N/A</v>
      </c>
      <c r="CR143" s="217">
        <f>+'TB-12'!G277</f>
        <v>0</v>
      </c>
      <c r="CS143" s="217">
        <f>+'TB-12'!H277</f>
        <v>0</v>
      </c>
      <c r="CT143" s="413"/>
      <c r="CU143" s="413"/>
      <c r="CV143" s="217">
        <f>+'TB-12'!K277</f>
        <v>0</v>
      </c>
      <c r="CW143" s="217">
        <f>+'TB-12'!L277</f>
        <v>0</v>
      </c>
      <c r="CX143" s="217">
        <f>+'TB-12'!M277</f>
        <v>0</v>
      </c>
      <c r="CY143" s="217">
        <f>+'TB-12'!N277</f>
        <v>0</v>
      </c>
      <c r="CZ143" s="217">
        <f>+'TB-12'!O277</f>
        <v>0</v>
      </c>
      <c r="DA143" s="217">
        <f>+'TB-12'!P277</f>
        <v>0</v>
      </c>
      <c r="DB143" s="217">
        <f>+'TB-12'!Q277</f>
        <v>0</v>
      </c>
      <c r="DC143" s="217">
        <f>+'TB-12'!R277</f>
        <v>0</v>
      </c>
      <c r="DD143" s="217">
        <f>+'TB-12'!S277</f>
        <v>0</v>
      </c>
      <c r="DE143" s="217">
        <f>+'TB-12'!T277</f>
        <v>0</v>
      </c>
      <c r="DF143" s="219">
        <f t="shared" si="249"/>
        <v>0</v>
      </c>
      <c r="DG143" s="219">
        <f t="shared" si="249"/>
        <v>0</v>
      </c>
      <c r="DH143" s="219">
        <f t="shared" si="250"/>
        <v>0</v>
      </c>
      <c r="DI143" s="216" t="e">
        <f>+'TB-12'!D278</f>
        <v>#N/A</v>
      </c>
      <c r="DJ143" s="217">
        <f>+'TB-12'!G278</f>
        <v>0</v>
      </c>
      <c r="DK143" s="217">
        <f>+'TB-12'!H278</f>
        <v>0</v>
      </c>
      <c r="DL143" s="413"/>
      <c r="DM143" s="413"/>
      <c r="DN143" s="217">
        <f>+'TB-12'!K278</f>
        <v>0</v>
      </c>
      <c r="DO143" s="217">
        <f>+'TB-12'!L278</f>
        <v>0</v>
      </c>
      <c r="DP143" s="217">
        <f>+'TB-12'!M278</f>
        <v>0</v>
      </c>
      <c r="DQ143" s="217">
        <f>+'TB-12'!N278</f>
        <v>0</v>
      </c>
      <c r="DR143" s="217">
        <f>+'TB-12'!O278</f>
        <v>0</v>
      </c>
      <c r="DS143" s="217">
        <f>+'TB-12'!P278</f>
        <v>0</v>
      </c>
      <c r="DT143" s="217">
        <f>+'TB-12'!Q278</f>
        <v>0</v>
      </c>
      <c r="DU143" s="217">
        <f>+'TB-12'!R278</f>
        <v>0</v>
      </c>
      <c r="DV143" s="217">
        <f>+'TB-12'!S278</f>
        <v>0</v>
      </c>
      <c r="DW143" s="217">
        <f>+'TB-12'!T278</f>
        <v>0</v>
      </c>
      <c r="DX143" s="219">
        <f t="shared" si="251"/>
        <v>0</v>
      </c>
      <c r="DY143" s="219">
        <f t="shared" si="251"/>
        <v>0</v>
      </c>
      <c r="DZ143" s="219">
        <f t="shared" si="235"/>
        <v>0</v>
      </c>
      <c r="EA143" s="216" t="e">
        <f>+'TB-12'!D279</f>
        <v>#N/A</v>
      </c>
      <c r="EB143" s="217">
        <f>+'TB-12'!G279</f>
        <v>0</v>
      </c>
      <c r="EC143" s="217">
        <f>+'TB-12'!H279</f>
        <v>0</v>
      </c>
      <c r="ED143" s="413"/>
      <c r="EE143" s="413"/>
      <c r="EF143" s="217">
        <f>+'TB-12'!K279</f>
        <v>0</v>
      </c>
      <c r="EG143" s="217">
        <f>+'TB-12'!L279</f>
        <v>0</v>
      </c>
      <c r="EH143" s="217">
        <f>+'TB-12'!M279</f>
        <v>0</v>
      </c>
      <c r="EI143" s="217">
        <f>+'TB-12'!N279</f>
        <v>0</v>
      </c>
      <c r="EJ143" s="217">
        <f>+'TB-12'!O279</f>
        <v>0</v>
      </c>
      <c r="EK143" s="217">
        <f>+'TB-12'!P279</f>
        <v>0</v>
      </c>
      <c r="EL143" s="217">
        <f>+'TB-12'!Q279</f>
        <v>0</v>
      </c>
      <c r="EM143" s="217">
        <f>+'TB-12'!R279</f>
        <v>0</v>
      </c>
      <c r="EN143" s="217">
        <f>+'TB-12'!S279</f>
        <v>0</v>
      </c>
      <c r="EO143" s="217">
        <f>+'TB-12'!T279</f>
        <v>0</v>
      </c>
      <c r="EP143" s="219">
        <f t="shared" si="252"/>
        <v>0</v>
      </c>
      <c r="EQ143" s="219">
        <f t="shared" si="252"/>
        <v>0</v>
      </c>
      <c r="ER143" s="219">
        <f t="shared" si="236"/>
        <v>0</v>
      </c>
      <c r="ES143" s="216" t="e">
        <f>+'TB-12'!D280</f>
        <v>#N/A</v>
      </c>
      <c r="ET143" s="217">
        <f>+'TB-12'!G280</f>
        <v>0</v>
      </c>
      <c r="EU143" s="217">
        <f>+'TB-12'!H280</f>
        <v>0</v>
      </c>
      <c r="EV143" s="413"/>
      <c r="EW143" s="413"/>
      <c r="EX143" s="217">
        <f>+'TB-12'!K280</f>
        <v>0</v>
      </c>
      <c r="EY143" s="217">
        <f>+'TB-12'!L280</f>
        <v>0</v>
      </c>
      <c r="EZ143" s="217">
        <f>+'TB-12'!M280</f>
        <v>0</v>
      </c>
      <c r="FA143" s="217">
        <f>+'TB-12'!N280</f>
        <v>0</v>
      </c>
      <c r="FB143" s="217">
        <f>+'TB-12'!O280</f>
        <v>0</v>
      </c>
      <c r="FC143" s="217">
        <f>+'TB-12'!P280</f>
        <v>0</v>
      </c>
      <c r="FD143" s="217">
        <f>+'TB-12'!Q280</f>
        <v>0</v>
      </c>
      <c r="FE143" s="217">
        <f>+'TB-12'!R280</f>
        <v>0</v>
      </c>
      <c r="FF143" s="217">
        <f>+'TB-12'!S280</f>
        <v>0</v>
      </c>
      <c r="FG143" s="217">
        <f>+'TB-12'!T280</f>
        <v>0</v>
      </c>
      <c r="FH143" s="219">
        <f t="shared" si="253"/>
        <v>0</v>
      </c>
      <c r="FI143" s="219">
        <f t="shared" si="253"/>
        <v>0</v>
      </c>
      <c r="FJ143" s="219">
        <f t="shared" si="237"/>
        <v>0</v>
      </c>
      <c r="FK143" s="216" t="e">
        <f>+'TB-12'!D281</f>
        <v>#N/A</v>
      </c>
      <c r="FL143" s="217">
        <f>+'TB-12'!G281</f>
        <v>0</v>
      </c>
      <c r="FM143" s="217">
        <f>+'TB-12'!H281</f>
        <v>0</v>
      </c>
      <c r="FN143" s="413"/>
      <c r="FO143" s="413"/>
      <c r="FP143" s="217">
        <f>+'TB-12'!K281</f>
        <v>0</v>
      </c>
      <c r="FQ143" s="217">
        <f>+'TB-12'!L281</f>
        <v>0</v>
      </c>
      <c r="FR143" s="217">
        <f>+'TB-12'!M281</f>
        <v>0</v>
      </c>
      <c r="FS143" s="217">
        <f>+'TB-12'!N281</f>
        <v>0</v>
      </c>
      <c r="FT143" s="217">
        <f>+'TB-12'!O281</f>
        <v>0</v>
      </c>
      <c r="FU143" s="217">
        <f>+'TB-12'!P281</f>
        <v>0</v>
      </c>
      <c r="FV143" s="217">
        <f>+'TB-12'!Q281</f>
        <v>0</v>
      </c>
      <c r="FW143" s="217">
        <f>+'TB-12'!R281</f>
        <v>0</v>
      </c>
      <c r="FX143" s="217">
        <f>+'TB-12'!S281</f>
        <v>0</v>
      </c>
      <c r="FY143" s="217">
        <f>+'TB-12'!T281</f>
        <v>0</v>
      </c>
      <c r="FZ143" s="219">
        <f t="shared" si="254"/>
        <v>0</v>
      </c>
      <c r="GA143" s="219">
        <f t="shared" si="254"/>
        <v>0</v>
      </c>
      <c r="GB143" s="219">
        <f t="shared" si="238"/>
        <v>0</v>
      </c>
      <c r="GC143" s="420" t="e">
        <f>'TB-12'!D285</f>
        <v>#N/A</v>
      </c>
      <c r="GD143" s="420" t="e">
        <f>'TB-12'!F285</f>
        <v>#N/A</v>
      </c>
    </row>
    <row r="144" spans="1:186" x14ac:dyDescent="0.25">
      <c r="A144" s="194">
        <v>10</v>
      </c>
      <c r="B144" s="166">
        <f>+Menu!$D$6</f>
        <v>0</v>
      </c>
      <c r="C144" s="214" t="str">
        <f>+Menu!$B18</f>
        <v/>
      </c>
      <c r="D144" s="215"/>
      <c r="E144" s="216" t="e">
        <f>+'TB-12'!D301</f>
        <v>#N/A</v>
      </c>
      <c r="F144" s="217">
        <f>+'TB-12'!G301</f>
        <v>0</v>
      </c>
      <c r="G144" s="217">
        <f>+'TB-12'!H301</f>
        <v>0</v>
      </c>
      <c r="H144" s="218">
        <f>+'TB-12'!I301</f>
        <v>0</v>
      </c>
      <c r="I144" s="218">
        <f>+'TB-12'!J301</f>
        <v>0</v>
      </c>
      <c r="J144" s="217">
        <f>+'TB-12'!K301</f>
        <v>0</v>
      </c>
      <c r="K144" s="217">
        <f>+'TB-12'!L301</f>
        <v>0</v>
      </c>
      <c r="L144" s="413"/>
      <c r="M144" s="413"/>
      <c r="N144" s="217">
        <f>+'TB-12'!O301</f>
        <v>0</v>
      </c>
      <c r="O144" s="217">
        <f>+'TB-12'!P301</f>
        <v>0</v>
      </c>
      <c r="P144" s="217">
        <f>+'TB-12'!Q301</f>
        <v>0</v>
      </c>
      <c r="Q144" s="217">
        <f>+'TB-12'!R301</f>
        <v>0</v>
      </c>
      <c r="R144" s="217">
        <f>+'TB-12'!S301</f>
        <v>0</v>
      </c>
      <c r="S144" s="217">
        <f>+'TB-12'!T301</f>
        <v>0</v>
      </c>
      <c r="T144" s="219">
        <f>+F144+H144+J144+N144+P144+R144</f>
        <v>0</v>
      </c>
      <c r="U144" s="219">
        <f>+G144+I144+K144+O144+Q144+S144</f>
        <v>0</v>
      </c>
      <c r="V144" s="219">
        <f>SUM(T144:U144)</f>
        <v>0</v>
      </c>
      <c r="W144" s="216" t="e">
        <f>+'TB-12'!D302</f>
        <v>#N/A</v>
      </c>
      <c r="X144" s="217">
        <f>+'TB-12'!G302</f>
        <v>0</v>
      </c>
      <c r="Y144" s="217">
        <f>+'TB-12'!H302</f>
        <v>0</v>
      </c>
      <c r="Z144" s="218">
        <f>+'TB-12'!I302</f>
        <v>0</v>
      </c>
      <c r="AA144" s="218">
        <f>+'TB-12'!J302</f>
        <v>0</v>
      </c>
      <c r="AB144" s="218">
        <f>+'TB-12'!K302</f>
        <v>0</v>
      </c>
      <c r="AC144" s="218">
        <f>+'TB-12'!L302</f>
        <v>0</v>
      </c>
      <c r="AD144" s="415"/>
      <c r="AE144" s="415"/>
      <c r="AF144" s="218">
        <f>+'TB-12'!O302</f>
        <v>0</v>
      </c>
      <c r="AG144" s="218">
        <f>+'TB-12'!P302</f>
        <v>0</v>
      </c>
      <c r="AH144" s="218">
        <f>+'TB-12'!Q302</f>
        <v>0</v>
      </c>
      <c r="AI144" s="218">
        <f>+'TB-12'!R302</f>
        <v>0</v>
      </c>
      <c r="AJ144" s="218">
        <f>+'TB-12'!S302</f>
        <v>0</v>
      </c>
      <c r="AK144" s="218">
        <f>+'TB-12'!T302</f>
        <v>0</v>
      </c>
      <c r="AL144" s="219">
        <f>+X144+Z144+AB144+AD144+AF144+AH144+AJ144</f>
        <v>0</v>
      </c>
      <c r="AM144" s="219">
        <f>+Y144+AA144+AC144+AE144+AG144+AI144+AK144</f>
        <v>0</v>
      </c>
      <c r="AN144" s="219">
        <f>SUM(AL144:AM144)</f>
        <v>0</v>
      </c>
      <c r="AO144" s="216" t="e">
        <f>+'TB-12'!D303</f>
        <v>#N/A</v>
      </c>
      <c r="AP144" s="217">
        <f>+'TB-12'!G303</f>
        <v>0</v>
      </c>
      <c r="AQ144" s="217">
        <f>+'TB-12'!H303</f>
        <v>0</v>
      </c>
      <c r="AR144" s="217">
        <f>+'TB-12'!I303</f>
        <v>0</v>
      </c>
      <c r="AS144" s="217">
        <f>+'TB-12'!J303</f>
        <v>0</v>
      </c>
      <c r="AT144" s="217">
        <f>+'TB-12'!K303</f>
        <v>0</v>
      </c>
      <c r="AU144" s="217">
        <f>+'TB-12'!L303</f>
        <v>0</v>
      </c>
      <c r="AV144" s="413"/>
      <c r="AW144" s="413"/>
      <c r="AX144" s="217">
        <f>+'TB-12'!O303</f>
        <v>0</v>
      </c>
      <c r="AY144" s="217">
        <f>+'TB-12'!P303</f>
        <v>0</v>
      </c>
      <c r="AZ144" s="217">
        <f>+'TB-12'!Q303</f>
        <v>0</v>
      </c>
      <c r="BA144" s="217">
        <f>+'TB-12'!R303</f>
        <v>0</v>
      </c>
      <c r="BB144" s="217">
        <f>+'TB-12'!S303</f>
        <v>0</v>
      </c>
      <c r="BC144" s="217">
        <f>+'TB-12'!T303</f>
        <v>0</v>
      </c>
      <c r="BD144" s="219">
        <f>+AP144+AR144+AT144+AV144+AX144+AZ144+BB144</f>
        <v>0</v>
      </c>
      <c r="BE144" s="219">
        <f>+AQ144+AS144+AU144+AW144+AY144+BA144+BC144</f>
        <v>0</v>
      </c>
      <c r="BF144" s="219">
        <f>SUM(BD144:BE144)</f>
        <v>0</v>
      </c>
      <c r="BG144" s="216" t="e">
        <f>+'TB-12'!D304</f>
        <v>#N/A</v>
      </c>
      <c r="BH144" s="217">
        <f>+'TB-12'!G304</f>
        <v>0</v>
      </c>
      <c r="BI144" s="217">
        <f>+'TB-12'!H304</f>
        <v>0</v>
      </c>
      <c r="BJ144" s="217">
        <f>+'TB-12'!I304</f>
        <v>0</v>
      </c>
      <c r="BK144" s="217">
        <f>+'TB-12'!J304</f>
        <v>0</v>
      </c>
      <c r="BL144" s="217">
        <f>+'TB-12'!K304</f>
        <v>0</v>
      </c>
      <c r="BM144" s="217">
        <f>+'TB-12'!L304</f>
        <v>0</v>
      </c>
      <c r="BN144" s="413"/>
      <c r="BO144" s="413"/>
      <c r="BP144" s="217">
        <f>+'TB-12'!O304</f>
        <v>0</v>
      </c>
      <c r="BQ144" s="217">
        <f>+'TB-12'!P304</f>
        <v>0</v>
      </c>
      <c r="BR144" s="217">
        <f>+'TB-12'!Q304</f>
        <v>0</v>
      </c>
      <c r="BS144" s="217">
        <f>+'TB-12'!R304</f>
        <v>0</v>
      </c>
      <c r="BT144" s="217">
        <f>+'TB-12'!S304</f>
        <v>0</v>
      </c>
      <c r="BU144" s="217">
        <f>+'TB-12'!T304</f>
        <v>0</v>
      </c>
      <c r="BV144" s="219">
        <f>+BH144+BJ144+BL144+BN144+BP144+BR144+BT144</f>
        <v>0</v>
      </c>
      <c r="BW144" s="219">
        <f>+BI144+BK144+BM144+BO144+BQ144+BS144+BU144</f>
        <v>0</v>
      </c>
      <c r="BX144" s="219">
        <f>SUM(BV144:BW144)</f>
        <v>0</v>
      </c>
      <c r="BY144" s="216" t="e">
        <f>+'TB-12'!D305</f>
        <v>#N/A</v>
      </c>
      <c r="BZ144" s="217">
        <f>+'TB-12'!G305</f>
        <v>0</v>
      </c>
      <c r="CA144" s="217">
        <f>+'TB-12'!H305</f>
        <v>0</v>
      </c>
      <c r="CB144" s="217">
        <f>+'TB-12'!I305</f>
        <v>0</v>
      </c>
      <c r="CC144" s="217">
        <f>+'TB-12'!J305</f>
        <v>0</v>
      </c>
      <c r="CD144" s="217">
        <f>+'TB-12'!K305</f>
        <v>0</v>
      </c>
      <c r="CE144" s="217">
        <f>+'TB-12'!L305</f>
        <v>0</v>
      </c>
      <c r="CF144" s="413"/>
      <c r="CG144" s="413"/>
      <c r="CH144" s="217">
        <f>+'TB-12'!O305</f>
        <v>0</v>
      </c>
      <c r="CI144" s="217">
        <f>+'TB-12'!P305</f>
        <v>0</v>
      </c>
      <c r="CJ144" s="217">
        <f>+'TB-12'!Q305</f>
        <v>0</v>
      </c>
      <c r="CK144" s="217">
        <f>+'TB-12'!R305</f>
        <v>0</v>
      </c>
      <c r="CL144" s="217">
        <f>+'TB-12'!S305</f>
        <v>0</v>
      </c>
      <c r="CM144" s="217">
        <f>+'TB-12'!T305</f>
        <v>0</v>
      </c>
      <c r="CN144" s="219">
        <f>+BZ144+CB144+CD144+CF144+CH144+CJ144+CL144</f>
        <v>0</v>
      </c>
      <c r="CO144" s="219">
        <f>+CA144+CC144+CE144+CG144+CI144+CK144+CM144</f>
        <v>0</v>
      </c>
      <c r="CP144" s="219">
        <f>SUM(CN144:CO144)</f>
        <v>0</v>
      </c>
      <c r="CQ144" s="216" t="e">
        <f>+'TB-12'!D309</f>
        <v>#N/A</v>
      </c>
      <c r="CR144" s="217">
        <f>+'TB-12'!G309</f>
        <v>0</v>
      </c>
      <c r="CS144" s="217">
        <f>+'TB-12'!H309</f>
        <v>0</v>
      </c>
      <c r="CT144" s="413"/>
      <c r="CU144" s="413"/>
      <c r="CV144" s="217">
        <f>+'TB-12'!K309</f>
        <v>0</v>
      </c>
      <c r="CW144" s="217">
        <f>+'TB-12'!L309</f>
        <v>0</v>
      </c>
      <c r="CX144" s="217">
        <f>+'TB-12'!M309</f>
        <v>0</v>
      </c>
      <c r="CY144" s="217">
        <f>+'TB-12'!N309</f>
        <v>0</v>
      </c>
      <c r="CZ144" s="217">
        <f>+'TB-12'!O309</f>
        <v>0</v>
      </c>
      <c r="DA144" s="217">
        <f>+'TB-12'!P309</f>
        <v>0</v>
      </c>
      <c r="DB144" s="217">
        <f>+'TB-12'!Q309</f>
        <v>0</v>
      </c>
      <c r="DC144" s="217">
        <f>+'TB-12'!R309</f>
        <v>0</v>
      </c>
      <c r="DD144" s="217">
        <f>+'TB-12'!S309</f>
        <v>0</v>
      </c>
      <c r="DE144" s="217">
        <f>+'TB-12'!T309</f>
        <v>0</v>
      </c>
      <c r="DF144" s="219">
        <f>+CR144+CT144+CV144+CX144+CZ144+DB144+DD144</f>
        <v>0</v>
      </c>
      <c r="DG144" s="219">
        <f>+CS144+CU144+CW144+CY144+DA144+DC144+DE144</f>
        <v>0</v>
      </c>
      <c r="DH144" s="219">
        <f>SUM(DF144:DG144)</f>
        <v>0</v>
      </c>
      <c r="DI144" s="216" t="e">
        <f>+'TB-12'!D310</f>
        <v>#N/A</v>
      </c>
      <c r="DJ144" s="217">
        <f>+'TB-12'!G310</f>
        <v>0</v>
      </c>
      <c r="DK144" s="217">
        <f>+'TB-12'!H310</f>
        <v>0</v>
      </c>
      <c r="DL144" s="413"/>
      <c r="DM144" s="413"/>
      <c r="DN144" s="217">
        <f>+'TB-12'!K310</f>
        <v>0</v>
      </c>
      <c r="DO144" s="217">
        <f>+'TB-12'!L310</f>
        <v>0</v>
      </c>
      <c r="DP144" s="217">
        <f>+'TB-12'!M310</f>
        <v>0</v>
      </c>
      <c r="DQ144" s="217">
        <f>+'TB-12'!N310</f>
        <v>0</v>
      </c>
      <c r="DR144" s="217">
        <f>+'TB-12'!O310</f>
        <v>0</v>
      </c>
      <c r="DS144" s="217">
        <f>+'TB-12'!P310</f>
        <v>0</v>
      </c>
      <c r="DT144" s="217">
        <f>+'TB-12'!Q310</f>
        <v>0</v>
      </c>
      <c r="DU144" s="217">
        <f>+'TB-12'!R310</f>
        <v>0</v>
      </c>
      <c r="DV144" s="217">
        <f>+'TB-12'!S310</f>
        <v>0</v>
      </c>
      <c r="DW144" s="217">
        <f>+'TB-12'!T310</f>
        <v>0</v>
      </c>
      <c r="DX144" s="219">
        <f>+DJ144+DL144+DN144+DP144+DR144+DT144+DV144</f>
        <v>0</v>
      </c>
      <c r="DY144" s="219">
        <f>+DK144+DM144+DO144+DQ144+DS144+DU144+DW144</f>
        <v>0</v>
      </c>
      <c r="DZ144" s="219">
        <f>SUM(DX144:DY144)</f>
        <v>0</v>
      </c>
      <c r="EA144" s="216" t="e">
        <f>+'TB-12'!D311</f>
        <v>#N/A</v>
      </c>
      <c r="EB144" s="217">
        <f>+'TB-12'!G311</f>
        <v>0</v>
      </c>
      <c r="EC144" s="217">
        <f>+'TB-12'!H311</f>
        <v>0</v>
      </c>
      <c r="ED144" s="413"/>
      <c r="EE144" s="413"/>
      <c r="EF144" s="217">
        <f>+'TB-12'!K311</f>
        <v>0</v>
      </c>
      <c r="EG144" s="217">
        <f>+'TB-12'!L311</f>
        <v>0</v>
      </c>
      <c r="EH144" s="217">
        <f>+'TB-12'!M311</f>
        <v>0</v>
      </c>
      <c r="EI144" s="217">
        <f>+'TB-12'!N311</f>
        <v>0</v>
      </c>
      <c r="EJ144" s="217">
        <f>+'TB-12'!O311</f>
        <v>0</v>
      </c>
      <c r="EK144" s="217">
        <f>+'TB-12'!P311</f>
        <v>0</v>
      </c>
      <c r="EL144" s="217">
        <f>+'TB-12'!Q311</f>
        <v>0</v>
      </c>
      <c r="EM144" s="217">
        <f>+'TB-12'!R311</f>
        <v>0</v>
      </c>
      <c r="EN144" s="217">
        <f>+'TB-12'!S311</f>
        <v>0</v>
      </c>
      <c r="EO144" s="217">
        <f>+'TB-12'!T311</f>
        <v>0</v>
      </c>
      <c r="EP144" s="219">
        <f t="shared" si="252"/>
        <v>0</v>
      </c>
      <c r="EQ144" s="219">
        <f t="shared" si="252"/>
        <v>0</v>
      </c>
      <c r="ER144" s="219">
        <f t="shared" si="236"/>
        <v>0</v>
      </c>
      <c r="ES144" s="216" t="e">
        <f>+'TB-12'!D312</f>
        <v>#N/A</v>
      </c>
      <c r="ET144" s="217">
        <f>+'TB-12'!G312</f>
        <v>0</v>
      </c>
      <c r="EU144" s="217">
        <f>+'TB-12'!H312</f>
        <v>0</v>
      </c>
      <c r="EV144" s="413"/>
      <c r="EW144" s="413"/>
      <c r="EX144" s="217">
        <f>+'TB-12'!K312</f>
        <v>0</v>
      </c>
      <c r="EY144" s="217">
        <f>+'TB-12'!L312</f>
        <v>0</v>
      </c>
      <c r="EZ144" s="217">
        <f>+'TB-12'!M312</f>
        <v>0</v>
      </c>
      <c r="FA144" s="217">
        <f>+'TB-12'!N312</f>
        <v>0</v>
      </c>
      <c r="FB144" s="217">
        <f>+'TB-12'!O312</f>
        <v>0</v>
      </c>
      <c r="FC144" s="217">
        <f>+'TB-12'!P312</f>
        <v>0</v>
      </c>
      <c r="FD144" s="217">
        <f>+'TB-12'!Q312</f>
        <v>0</v>
      </c>
      <c r="FE144" s="217">
        <f>+'TB-12'!R312</f>
        <v>0</v>
      </c>
      <c r="FF144" s="217">
        <f>+'TB-12'!S312</f>
        <v>0</v>
      </c>
      <c r="FG144" s="217">
        <f>+'TB-12'!T312</f>
        <v>0</v>
      </c>
      <c r="FH144" s="219">
        <f>+ET144+EV144+EX144+EZ144+FB144+FD144+FF144</f>
        <v>0</v>
      </c>
      <c r="FI144" s="219">
        <f>+EU144+EW144+EY144+FA144+FC144+FE144+FG144</f>
        <v>0</v>
      </c>
      <c r="FJ144" s="219">
        <f t="shared" si="237"/>
        <v>0</v>
      </c>
      <c r="FK144" s="216" t="e">
        <f>+'TB-12'!D313</f>
        <v>#N/A</v>
      </c>
      <c r="FL144" s="217">
        <f>+'TB-12'!G313</f>
        <v>0</v>
      </c>
      <c r="FM144" s="217">
        <f>+'TB-12'!H313</f>
        <v>0</v>
      </c>
      <c r="FN144" s="413"/>
      <c r="FO144" s="413"/>
      <c r="FP144" s="217">
        <f>+'TB-12'!K313</f>
        <v>0</v>
      </c>
      <c r="FQ144" s="217">
        <f>+'TB-12'!L313</f>
        <v>0</v>
      </c>
      <c r="FR144" s="217">
        <f>+'TB-12'!M313</f>
        <v>0</v>
      </c>
      <c r="FS144" s="217">
        <f>+'TB-12'!N313</f>
        <v>0</v>
      </c>
      <c r="FT144" s="217">
        <f>+'TB-12'!O313</f>
        <v>0</v>
      </c>
      <c r="FU144" s="217">
        <f>+'TB-12'!P313</f>
        <v>0</v>
      </c>
      <c r="FV144" s="217">
        <f>+'TB-12'!Q313</f>
        <v>0</v>
      </c>
      <c r="FW144" s="217">
        <f>+'TB-12'!R313</f>
        <v>0</v>
      </c>
      <c r="FX144" s="217">
        <f>+'TB-12'!S313</f>
        <v>0</v>
      </c>
      <c r="FY144" s="217">
        <f>+'TB-12'!T313</f>
        <v>0</v>
      </c>
      <c r="FZ144" s="219">
        <f>+FL144+FN144+FP144+FR144+FT144+FV144+FX144</f>
        <v>0</v>
      </c>
      <c r="GA144" s="219">
        <f>+FM144+FO144+FQ144+FS144+FU144+FW144+FY144</f>
        <v>0</v>
      </c>
      <c r="GB144" s="219">
        <f t="shared" si="238"/>
        <v>0</v>
      </c>
      <c r="GC144" s="420" t="e">
        <f>'TB-12'!D317</f>
        <v>#N/A</v>
      </c>
      <c r="GD144" s="420" t="e">
        <f>'TB-12'!F317</f>
        <v>#N/A</v>
      </c>
    </row>
    <row r="145" spans="1:186" x14ac:dyDescent="0.25">
      <c r="A145" s="194">
        <v>11</v>
      </c>
      <c r="B145" s="166">
        <f>+Menu!$D$6</f>
        <v>0</v>
      </c>
      <c r="C145" s="214" t="str">
        <f>+Menu!$B19</f>
        <v/>
      </c>
      <c r="D145" s="215"/>
      <c r="E145" s="216" t="e">
        <f>+'TB-12'!D333</f>
        <v>#N/A</v>
      </c>
      <c r="F145" s="217">
        <f>+'TB-12'!G333</f>
        <v>0</v>
      </c>
      <c r="G145" s="217">
        <f>+'TB-12'!H333</f>
        <v>0</v>
      </c>
      <c r="H145" s="218">
        <f>+'TB-12'!I333</f>
        <v>0</v>
      </c>
      <c r="I145" s="218">
        <f>+'TB-12'!J333</f>
        <v>0</v>
      </c>
      <c r="J145" s="217">
        <f>+'TB-12'!K333</f>
        <v>0</v>
      </c>
      <c r="K145" s="217">
        <f>+'TB-12'!L333</f>
        <v>0</v>
      </c>
      <c r="L145" s="413"/>
      <c r="M145" s="413"/>
      <c r="N145" s="217">
        <f>+'TB-12'!O333</f>
        <v>0</v>
      </c>
      <c r="O145" s="217">
        <f>+'TB-12'!P333</f>
        <v>0</v>
      </c>
      <c r="P145" s="217">
        <f>+'TB-12'!Q333</f>
        <v>0</v>
      </c>
      <c r="Q145" s="217">
        <f>+'TB-12'!R333</f>
        <v>0</v>
      </c>
      <c r="R145" s="217">
        <f>+'TB-12'!S333</f>
        <v>0</v>
      </c>
      <c r="S145" s="217">
        <f>+'TB-12'!T333</f>
        <v>0</v>
      </c>
      <c r="T145" s="219">
        <f t="shared" si="239"/>
        <v>0</v>
      </c>
      <c r="U145" s="219">
        <f t="shared" si="239"/>
        <v>0</v>
      </c>
      <c r="V145" s="219">
        <f t="shared" si="240"/>
        <v>0</v>
      </c>
      <c r="W145" s="216" t="e">
        <f>+'TB-12'!D334</f>
        <v>#N/A</v>
      </c>
      <c r="X145" s="217">
        <f>+'TB-12'!G334</f>
        <v>0</v>
      </c>
      <c r="Y145" s="217">
        <f>+'TB-12'!H334</f>
        <v>0</v>
      </c>
      <c r="Z145" s="218">
        <f>+'TB-12'!I334</f>
        <v>0</v>
      </c>
      <c r="AA145" s="218">
        <f>+'TB-12'!J334</f>
        <v>0</v>
      </c>
      <c r="AB145" s="218">
        <f>+'TB-12'!K334</f>
        <v>0</v>
      </c>
      <c r="AC145" s="218">
        <f>+'TB-12'!L334</f>
        <v>0</v>
      </c>
      <c r="AD145" s="415"/>
      <c r="AE145" s="415"/>
      <c r="AF145" s="218">
        <f>+'TB-12'!O334</f>
        <v>0</v>
      </c>
      <c r="AG145" s="218">
        <f>+'TB-12'!P334</f>
        <v>0</v>
      </c>
      <c r="AH145" s="218">
        <f>+'TB-12'!Q334</f>
        <v>0</v>
      </c>
      <c r="AI145" s="218">
        <f>+'TB-12'!R334</f>
        <v>0</v>
      </c>
      <c r="AJ145" s="218">
        <f>+'TB-12'!S334</f>
        <v>0</v>
      </c>
      <c r="AK145" s="218">
        <f>+'TB-12'!T334</f>
        <v>0</v>
      </c>
      <c r="AL145" s="219">
        <f t="shared" si="241"/>
        <v>0</v>
      </c>
      <c r="AM145" s="219">
        <f t="shared" si="241"/>
        <v>0</v>
      </c>
      <c r="AN145" s="219">
        <f t="shared" si="242"/>
        <v>0</v>
      </c>
      <c r="AO145" s="216" t="e">
        <f>+'TB-12'!D335</f>
        <v>#N/A</v>
      </c>
      <c r="AP145" s="217">
        <f>+'TB-12'!G335</f>
        <v>0</v>
      </c>
      <c r="AQ145" s="217">
        <f>+'TB-12'!H335</f>
        <v>0</v>
      </c>
      <c r="AR145" s="217">
        <f>+'TB-12'!I335</f>
        <v>0</v>
      </c>
      <c r="AS145" s="217">
        <f>+'TB-12'!J335</f>
        <v>0</v>
      </c>
      <c r="AT145" s="217">
        <f>+'TB-12'!K335</f>
        <v>0</v>
      </c>
      <c r="AU145" s="217">
        <f>+'TB-12'!L335</f>
        <v>0</v>
      </c>
      <c r="AV145" s="413"/>
      <c r="AW145" s="413"/>
      <c r="AX145" s="217">
        <f>+'TB-12'!O335</f>
        <v>0</v>
      </c>
      <c r="AY145" s="217">
        <f>+'TB-12'!P335</f>
        <v>0</v>
      </c>
      <c r="AZ145" s="217">
        <f>+'TB-12'!Q335</f>
        <v>0</v>
      </c>
      <c r="BA145" s="217">
        <f>+'TB-12'!R335</f>
        <v>0</v>
      </c>
      <c r="BB145" s="217">
        <f>+'TB-12'!S335</f>
        <v>0</v>
      </c>
      <c r="BC145" s="217">
        <f>+'TB-12'!T335</f>
        <v>0</v>
      </c>
      <c r="BD145" s="219">
        <f t="shared" si="243"/>
        <v>0</v>
      </c>
      <c r="BE145" s="219">
        <f t="shared" si="243"/>
        <v>0</v>
      </c>
      <c r="BF145" s="219">
        <f t="shared" si="244"/>
        <v>0</v>
      </c>
      <c r="BG145" s="216" t="e">
        <f>+'TB-12'!D336</f>
        <v>#N/A</v>
      </c>
      <c r="BH145" s="217">
        <f>+'TB-12'!G336</f>
        <v>0</v>
      </c>
      <c r="BI145" s="217">
        <f>+'TB-12'!H336</f>
        <v>0</v>
      </c>
      <c r="BJ145" s="217">
        <f>+'TB-12'!I336</f>
        <v>0</v>
      </c>
      <c r="BK145" s="217">
        <f>+'TB-12'!J336</f>
        <v>0</v>
      </c>
      <c r="BL145" s="217">
        <f>+'TB-12'!K336</f>
        <v>0</v>
      </c>
      <c r="BM145" s="217">
        <f>+'TB-12'!L336</f>
        <v>0</v>
      </c>
      <c r="BN145" s="413"/>
      <c r="BO145" s="413"/>
      <c r="BP145" s="217">
        <f>+'TB-12'!O336</f>
        <v>0</v>
      </c>
      <c r="BQ145" s="217">
        <f>+'TB-12'!P336</f>
        <v>0</v>
      </c>
      <c r="BR145" s="217">
        <f>+'TB-12'!Q336</f>
        <v>0</v>
      </c>
      <c r="BS145" s="217">
        <f>+'TB-12'!R336</f>
        <v>0</v>
      </c>
      <c r="BT145" s="217">
        <f>+'TB-12'!S336</f>
        <v>0</v>
      </c>
      <c r="BU145" s="217">
        <f>+'TB-12'!T336</f>
        <v>0</v>
      </c>
      <c r="BV145" s="219">
        <f t="shared" si="245"/>
        <v>0</v>
      </c>
      <c r="BW145" s="219">
        <f t="shared" si="245"/>
        <v>0</v>
      </c>
      <c r="BX145" s="219">
        <f t="shared" si="246"/>
        <v>0</v>
      </c>
      <c r="BY145" s="216" t="e">
        <f>+'TB-12'!D337</f>
        <v>#N/A</v>
      </c>
      <c r="BZ145" s="217">
        <f>+'TB-12'!G337</f>
        <v>0</v>
      </c>
      <c r="CA145" s="217">
        <f>+'TB-12'!H337</f>
        <v>0</v>
      </c>
      <c r="CB145" s="217">
        <f>+'TB-12'!I337</f>
        <v>0</v>
      </c>
      <c r="CC145" s="217">
        <f>+'TB-12'!J337</f>
        <v>0</v>
      </c>
      <c r="CD145" s="217">
        <f>+'TB-12'!K337</f>
        <v>0</v>
      </c>
      <c r="CE145" s="217">
        <f>+'TB-12'!L337</f>
        <v>0</v>
      </c>
      <c r="CF145" s="413"/>
      <c r="CG145" s="413"/>
      <c r="CH145" s="217">
        <f>+'TB-12'!O337</f>
        <v>0</v>
      </c>
      <c r="CI145" s="217">
        <f>+'TB-12'!P337</f>
        <v>0</v>
      </c>
      <c r="CJ145" s="217">
        <f>+'TB-12'!Q337</f>
        <v>0</v>
      </c>
      <c r="CK145" s="217">
        <f>+'TB-12'!R337</f>
        <v>0</v>
      </c>
      <c r="CL145" s="217">
        <f>+'TB-12'!S337</f>
        <v>0</v>
      </c>
      <c r="CM145" s="217">
        <f>+'TB-12'!T337</f>
        <v>0</v>
      </c>
      <c r="CN145" s="219">
        <f t="shared" si="247"/>
        <v>0</v>
      </c>
      <c r="CO145" s="219">
        <f t="shared" si="247"/>
        <v>0</v>
      </c>
      <c r="CP145" s="219">
        <f t="shared" si="248"/>
        <v>0</v>
      </c>
      <c r="CQ145" s="216" t="e">
        <f>+'TB-12'!D341</f>
        <v>#N/A</v>
      </c>
      <c r="CR145" s="217">
        <f>+'TB-12'!G341</f>
        <v>0</v>
      </c>
      <c r="CS145" s="217">
        <f>+'TB-12'!H341</f>
        <v>0</v>
      </c>
      <c r="CT145" s="413"/>
      <c r="CU145" s="413"/>
      <c r="CV145" s="217">
        <f>+'TB-12'!K341</f>
        <v>0</v>
      </c>
      <c r="CW145" s="217">
        <f>+'TB-12'!L341</f>
        <v>0</v>
      </c>
      <c r="CX145" s="217">
        <f>+'TB-12'!M341</f>
        <v>0</v>
      </c>
      <c r="CY145" s="217">
        <f>+'TB-12'!N341</f>
        <v>0</v>
      </c>
      <c r="CZ145" s="217">
        <f>+'TB-12'!O341</f>
        <v>0</v>
      </c>
      <c r="DA145" s="217">
        <f>+'TB-12'!P341</f>
        <v>0</v>
      </c>
      <c r="DB145" s="217">
        <f>+'TB-12'!Q341</f>
        <v>0</v>
      </c>
      <c r="DC145" s="217">
        <f>+'TB-12'!R341</f>
        <v>0</v>
      </c>
      <c r="DD145" s="217">
        <f>+'TB-12'!S341</f>
        <v>0</v>
      </c>
      <c r="DE145" s="217">
        <f>+'TB-12'!T341</f>
        <v>0</v>
      </c>
      <c r="DF145" s="219">
        <f t="shared" si="249"/>
        <v>0</v>
      </c>
      <c r="DG145" s="219">
        <f t="shared" si="249"/>
        <v>0</v>
      </c>
      <c r="DH145" s="219">
        <f t="shared" si="250"/>
        <v>0</v>
      </c>
      <c r="DI145" s="216" t="e">
        <f>+'TB-12'!D342</f>
        <v>#N/A</v>
      </c>
      <c r="DJ145" s="217">
        <f>+'TB-12'!G342</f>
        <v>0</v>
      </c>
      <c r="DK145" s="217">
        <f>+'TB-12'!H342</f>
        <v>0</v>
      </c>
      <c r="DL145" s="413"/>
      <c r="DM145" s="413"/>
      <c r="DN145" s="217">
        <f>+'TB-12'!K342</f>
        <v>0</v>
      </c>
      <c r="DO145" s="217">
        <f>+'TB-12'!L342</f>
        <v>0</v>
      </c>
      <c r="DP145" s="217">
        <f>+'TB-12'!M342</f>
        <v>0</v>
      </c>
      <c r="DQ145" s="217">
        <f>+'TB-12'!N342</f>
        <v>0</v>
      </c>
      <c r="DR145" s="217">
        <f>+'TB-12'!O342</f>
        <v>0</v>
      </c>
      <c r="DS145" s="217">
        <f>+'TB-12'!P342</f>
        <v>0</v>
      </c>
      <c r="DT145" s="217">
        <f>+'TB-12'!Q342</f>
        <v>0</v>
      </c>
      <c r="DU145" s="217">
        <f>+'TB-12'!R342</f>
        <v>0</v>
      </c>
      <c r="DV145" s="217">
        <f>+'TB-12'!S342</f>
        <v>0</v>
      </c>
      <c r="DW145" s="217">
        <f>+'TB-12'!T342</f>
        <v>0</v>
      </c>
      <c r="DX145" s="219">
        <f t="shared" si="251"/>
        <v>0</v>
      </c>
      <c r="DY145" s="219">
        <f t="shared" si="251"/>
        <v>0</v>
      </c>
      <c r="DZ145" s="219">
        <f t="shared" si="235"/>
        <v>0</v>
      </c>
      <c r="EA145" s="216" t="e">
        <f>+'TB-12'!D343</f>
        <v>#N/A</v>
      </c>
      <c r="EB145" s="217">
        <f>+'TB-12'!G343</f>
        <v>0</v>
      </c>
      <c r="EC145" s="217">
        <f>+'TB-12'!H343</f>
        <v>0</v>
      </c>
      <c r="ED145" s="413"/>
      <c r="EE145" s="413"/>
      <c r="EF145" s="217">
        <f>+'TB-12'!K343</f>
        <v>0</v>
      </c>
      <c r="EG145" s="217">
        <f>+'TB-12'!L343</f>
        <v>0</v>
      </c>
      <c r="EH145" s="217">
        <f>+'TB-12'!M343</f>
        <v>0</v>
      </c>
      <c r="EI145" s="217">
        <f>+'TB-12'!N343</f>
        <v>0</v>
      </c>
      <c r="EJ145" s="217">
        <f>+'TB-12'!O343</f>
        <v>0</v>
      </c>
      <c r="EK145" s="217">
        <f>+'TB-12'!P343</f>
        <v>0</v>
      </c>
      <c r="EL145" s="217">
        <f>+'TB-12'!Q343</f>
        <v>0</v>
      </c>
      <c r="EM145" s="217">
        <f>+'TB-12'!R343</f>
        <v>0</v>
      </c>
      <c r="EN145" s="217">
        <f>+'TB-12'!S343</f>
        <v>0</v>
      </c>
      <c r="EO145" s="217">
        <f>+'TB-12'!T343</f>
        <v>0</v>
      </c>
      <c r="EP145" s="219">
        <f t="shared" si="252"/>
        <v>0</v>
      </c>
      <c r="EQ145" s="219">
        <f t="shared" si="252"/>
        <v>0</v>
      </c>
      <c r="ER145" s="219">
        <f t="shared" ref="ER145:ER155" si="255">SUM(EP145:EQ145)</f>
        <v>0</v>
      </c>
      <c r="ES145" s="216" t="e">
        <f>+'TB-12'!D344</f>
        <v>#N/A</v>
      </c>
      <c r="ET145" s="217">
        <f>+'TB-12'!G344</f>
        <v>0</v>
      </c>
      <c r="EU145" s="217">
        <f>+'TB-12'!H344</f>
        <v>0</v>
      </c>
      <c r="EV145" s="413"/>
      <c r="EW145" s="413"/>
      <c r="EX145" s="217">
        <f>+'TB-12'!K344</f>
        <v>0</v>
      </c>
      <c r="EY145" s="217">
        <f>+'TB-12'!L344</f>
        <v>0</v>
      </c>
      <c r="EZ145" s="217">
        <f>+'TB-12'!M344</f>
        <v>0</v>
      </c>
      <c r="FA145" s="217">
        <f>+'TB-12'!N344</f>
        <v>0</v>
      </c>
      <c r="FB145" s="217">
        <f>+'TB-12'!O344</f>
        <v>0</v>
      </c>
      <c r="FC145" s="217">
        <f>+'TB-12'!P344</f>
        <v>0</v>
      </c>
      <c r="FD145" s="217">
        <f>+'TB-12'!Q344</f>
        <v>0</v>
      </c>
      <c r="FE145" s="217">
        <f>+'TB-12'!R344</f>
        <v>0</v>
      </c>
      <c r="FF145" s="217">
        <f>+'TB-12'!S344</f>
        <v>0</v>
      </c>
      <c r="FG145" s="217">
        <f>+'TB-12'!T344</f>
        <v>0</v>
      </c>
      <c r="FH145" s="219">
        <f t="shared" ref="FH145:FI159" si="256">+ET145+EV145+EX145+EZ145+FB145+FD145+FF145</f>
        <v>0</v>
      </c>
      <c r="FI145" s="219">
        <f t="shared" si="256"/>
        <v>0</v>
      </c>
      <c r="FJ145" s="219">
        <f t="shared" ref="FJ145:FJ155" si="257">SUM(FH145:FI145)</f>
        <v>0</v>
      </c>
      <c r="FK145" s="216" t="e">
        <f>+'TB-12'!D345</f>
        <v>#N/A</v>
      </c>
      <c r="FL145" s="217">
        <f>+'TB-12'!G345</f>
        <v>0</v>
      </c>
      <c r="FM145" s="217">
        <f>+'TB-12'!H345</f>
        <v>0</v>
      </c>
      <c r="FN145" s="413"/>
      <c r="FO145" s="413"/>
      <c r="FP145" s="217">
        <f>+'TB-12'!K345</f>
        <v>0</v>
      </c>
      <c r="FQ145" s="217">
        <f>+'TB-12'!L345</f>
        <v>0</v>
      </c>
      <c r="FR145" s="217">
        <f>+'TB-12'!M345</f>
        <v>0</v>
      </c>
      <c r="FS145" s="217">
        <f>+'TB-12'!N345</f>
        <v>0</v>
      </c>
      <c r="FT145" s="217">
        <f>+'TB-12'!O345</f>
        <v>0</v>
      </c>
      <c r="FU145" s="217">
        <f>+'TB-12'!P345</f>
        <v>0</v>
      </c>
      <c r="FV145" s="217">
        <f>+'TB-12'!Q345</f>
        <v>0</v>
      </c>
      <c r="FW145" s="217">
        <f>+'TB-12'!R345</f>
        <v>0</v>
      </c>
      <c r="FX145" s="217">
        <f>+'TB-12'!S345</f>
        <v>0</v>
      </c>
      <c r="FY145" s="217">
        <f>+'TB-12'!T345</f>
        <v>0</v>
      </c>
      <c r="FZ145" s="219">
        <f t="shared" ref="FZ145:GA159" si="258">+FL145+FN145+FP145+FR145+FT145+FV145+FX145</f>
        <v>0</v>
      </c>
      <c r="GA145" s="219">
        <f t="shared" si="258"/>
        <v>0</v>
      </c>
      <c r="GB145" s="219">
        <f t="shared" ref="GB145:GB155" si="259">SUM(FZ145:GA145)</f>
        <v>0</v>
      </c>
      <c r="GC145" s="420" t="e">
        <f>'TB-12'!D349</f>
        <v>#N/A</v>
      </c>
      <c r="GD145" s="420" t="e">
        <f>'TB-12'!F349</f>
        <v>#N/A</v>
      </c>
    </row>
    <row r="146" spans="1:186" x14ac:dyDescent="0.25">
      <c r="A146" s="194">
        <v>12</v>
      </c>
      <c r="B146" s="166">
        <f>+Menu!$D$6</f>
        <v>0</v>
      </c>
      <c r="C146" s="214" t="str">
        <f>+Menu!$B20</f>
        <v/>
      </c>
      <c r="D146" s="215"/>
      <c r="E146" s="216" t="e">
        <f>+'TB-12'!D365</f>
        <v>#N/A</v>
      </c>
      <c r="F146" s="217">
        <f>+'TB-12'!G365</f>
        <v>0</v>
      </c>
      <c r="G146" s="217">
        <f>+'TB-12'!H365</f>
        <v>0</v>
      </c>
      <c r="H146" s="218">
        <f>+'TB-12'!I365</f>
        <v>0</v>
      </c>
      <c r="I146" s="218">
        <f>+'TB-12'!J365</f>
        <v>0</v>
      </c>
      <c r="J146" s="217">
        <f>+'TB-12'!K365</f>
        <v>0</v>
      </c>
      <c r="K146" s="217">
        <f>+'TB-12'!L365</f>
        <v>0</v>
      </c>
      <c r="L146" s="413"/>
      <c r="M146" s="413"/>
      <c r="N146" s="217">
        <f>+'TB-12'!O365</f>
        <v>0</v>
      </c>
      <c r="O146" s="217">
        <f>+'TB-12'!P365</f>
        <v>0</v>
      </c>
      <c r="P146" s="217">
        <f>+'TB-12'!Q365</f>
        <v>0</v>
      </c>
      <c r="Q146" s="217">
        <f>+'TB-12'!R365</f>
        <v>0</v>
      </c>
      <c r="R146" s="217">
        <f>+'TB-12'!S365</f>
        <v>0</v>
      </c>
      <c r="S146" s="217">
        <f>+'TB-12'!T365</f>
        <v>0</v>
      </c>
      <c r="T146" s="219">
        <f t="shared" si="239"/>
        <v>0</v>
      </c>
      <c r="U146" s="219">
        <f t="shared" si="239"/>
        <v>0</v>
      </c>
      <c r="V146" s="219">
        <f t="shared" si="240"/>
        <v>0</v>
      </c>
      <c r="W146" s="216" t="e">
        <f>+'TB-12'!D366</f>
        <v>#N/A</v>
      </c>
      <c r="X146" s="217">
        <f>+'TB-12'!G366</f>
        <v>0</v>
      </c>
      <c r="Y146" s="217">
        <f>+'TB-12'!H366</f>
        <v>0</v>
      </c>
      <c r="Z146" s="218">
        <f>+'TB-12'!I366</f>
        <v>0</v>
      </c>
      <c r="AA146" s="218">
        <f>+'TB-12'!J366</f>
        <v>0</v>
      </c>
      <c r="AB146" s="218">
        <f>+'TB-12'!K366</f>
        <v>0</v>
      </c>
      <c r="AC146" s="218">
        <f>+'TB-12'!L366</f>
        <v>0</v>
      </c>
      <c r="AD146" s="415"/>
      <c r="AE146" s="415"/>
      <c r="AF146" s="218">
        <f>+'TB-12'!O366</f>
        <v>0</v>
      </c>
      <c r="AG146" s="218">
        <f>+'TB-12'!P366</f>
        <v>0</v>
      </c>
      <c r="AH146" s="218">
        <f>+'TB-12'!Q366</f>
        <v>0</v>
      </c>
      <c r="AI146" s="218">
        <f>+'TB-12'!R366</f>
        <v>0</v>
      </c>
      <c r="AJ146" s="218">
        <f>+'TB-12'!S366</f>
        <v>0</v>
      </c>
      <c r="AK146" s="218">
        <f>+'TB-12'!T366</f>
        <v>0</v>
      </c>
      <c r="AL146" s="219">
        <f t="shared" si="241"/>
        <v>0</v>
      </c>
      <c r="AM146" s="219">
        <f t="shared" si="241"/>
        <v>0</v>
      </c>
      <c r="AN146" s="219">
        <f t="shared" si="242"/>
        <v>0</v>
      </c>
      <c r="AO146" s="216" t="e">
        <f>+'TB-12'!D367</f>
        <v>#N/A</v>
      </c>
      <c r="AP146" s="217">
        <f>+'TB-12'!G367</f>
        <v>0</v>
      </c>
      <c r="AQ146" s="217">
        <f>+'TB-12'!H367</f>
        <v>0</v>
      </c>
      <c r="AR146" s="217">
        <f>+'TB-12'!I367</f>
        <v>0</v>
      </c>
      <c r="AS146" s="217">
        <f>+'TB-12'!J367</f>
        <v>0</v>
      </c>
      <c r="AT146" s="217">
        <f>+'TB-12'!K367</f>
        <v>0</v>
      </c>
      <c r="AU146" s="217">
        <f>+'TB-12'!L367</f>
        <v>0</v>
      </c>
      <c r="AV146" s="413"/>
      <c r="AW146" s="413"/>
      <c r="AX146" s="217">
        <f>+'TB-12'!O367</f>
        <v>0</v>
      </c>
      <c r="AY146" s="217">
        <f>+'TB-12'!P367</f>
        <v>0</v>
      </c>
      <c r="AZ146" s="217">
        <f>+'TB-12'!Q367</f>
        <v>0</v>
      </c>
      <c r="BA146" s="217">
        <f>+'TB-12'!R367</f>
        <v>0</v>
      </c>
      <c r="BB146" s="217">
        <f>+'TB-12'!S367</f>
        <v>0</v>
      </c>
      <c r="BC146" s="217">
        <f>+'TB-12'!T367</f>
        <v>0</v>
      </c>
      <c r="BD146" s="219">
        <f t="shared" si="243"/>
        <v>0</v>
      </c>
      <c r="BE146" s="219">
        <f t="shared" si="243"/>
        <v>0</v>
      </c>
      <c r="BF146" s="219">
        <f t="shared" si="244"/>
        <v>0</v>
      </c>
      <c r="BG146" s="216" t="e">
        <f>+'TB-12'!D368</f>
        <v>#N/A</v>
      </c>
      <c r="BH146" s="217">
        <f>+'TB-12'!G368</f>
        <v>0</v>
      </c>
      <c r="BI146" s="217">
        <f>+'TB-12'!H368</f>
        <v>0</v>
      </c>
      <c r="BJ146" s="217">
        <f>+'TB-12'!I368</f>
        <v>0</v>
      </c>
      <c r="BK146" s="217">
        <f>+'TB-12'!J368</f>
        <v>0</v>
      </c>
      <c r="BL146" s="217">
        <f>+'TB-12'!K368</f>
        <v>0</v>
      </c>
      <c r="BM146" s="217">
        <f>+'TB-12'!L368</f>
        <v>0</v>
      </c>
      <c r="BN146" s="413"/>
      <c r="BO146" s="413"/>
      <c r="BP146" s="217">
        <f>+'TB-12'!O368</f>
        <v>0</v>
      </c>
      <c r="BQ146" s="217">
        <f>+'TB-12'!P368</f>
        <v>0</v>
      </c>
      <c r="BR146" s="217">
        <f>+'TB-12'!Q368</f>
        <v>0</v>
      </c>
      <c r="BS146" s="217">
        <f>+'TB-12'!R368</f>
        <v>0</v>
      </c>
      <c r="BT146" s="217">
        <f>+'TB-12'!S368</f>
        <v>0</v>
      </c>
      <c r="BU146" s="217">
        <f>+'TB-12'!T368</f>
        <v>0</v>
      </c>
      <c r="BV146" s="219">
        <f t="shared" si="245"/>
        <v>0</v>
      </c>
      <c r="BW146" s="219">
        <f t="shared" si="245"/>
        <v>0</v>
      </c>
      <c r="BX146" s="219">
        <f t="shared" si="246"/>
        <v>0</v>
      </c>
      <c r="BY146" s="216" t="e">
        <f>+'TB-12'!D369</f>
        <v>#N/A</v>
      </c>
      <c r="BZ146" s="217">
        <f>+'TB-12'!G369</f>
        <v>0</v>
      </c>
      <c r="CA146" s="217">
        <f>+'TB-12'!H369</f>
        <v>0</v>
      </c>
      <c r="CB146" s="217">
        <f>+'TB-12'!I369</f>
        <v>0</v>
      </c>
      <c r="CC146" s="217">
        <f>+'TB-12'!J369</f>
        <v>0</v>
      </c>
      <c r="CD146" s="217">
        <f>+'TB-12'!K369</f>
        <v>0</v>
      </c>
      <c r="CE146" s="217">
        <f>+'TB-12'!L369</f>
        <v>0</v>
      </c>
      <c r="CF146" s="413"/>
      <c r="CG146" s="413"/>
      <c r="CH146" s="217">
        <f>+'TB-12'!O369</f>
        <v>0</v>
      </c>
      <c r="CI146" s="217">
        <f>+'TB-12'!P369</f>
        <v>0</v>
      </c>
      <c r="CJ146" s="217">
        <f>+'TB-12'!Q369</f>
        <v>0</v>
      </c>
      <c r="CK146" s="217">
        <f>+'TB-12'!R369</f>
        <v>0</v>
      </c>
      <c r="CL146" s="217">
        <f>+'TB-12'!S369</f>
        <v>0</v>
      </c>
      <c r="CM146" s="217">
        <f>+'TB-12'!T369</f>
        <v>0</v>
      </c>
      <c r="CN146" s="219">
        <f t="shared" si="247"/>
        <v>0</v>
      </c>
      <c r="CO146" s="219">
        <f t="shared" si="247"/>
        <v>0</v>
      </c>
      <c r="CP146" s="219">
        <f t="shared" si="248"/>
        <v>0</v>
      </c>
      <c r="CQ146" s="216" t="e">
        <f>+'TB-12'!D373</f>
        <v>#N/A</v>
      </c>
      <c r="CR146" s="217">
        <f>+'TB-12'!G373</f>
        <v>0</v>
      </c>
      <c r="CS146" s="217">
        <f>+'TB-12'!H373</f>
        <v>0</v>
      </c>
      <c r="CT146" s="413"/>
      <c r="CU146" s="413"/>
      <c r="CV146" s="217">
        <f>+'TB-12'!K373</f>
        <v>0</v>
      </c>
      <c r="CW146" s="217">
        <f>+'TB-12'!L373</f>
        <v>0</v>
      </c>
      <c r="CX146" s="217">
        <f>+'TB-12'!M373</f>
        <v>0</v>
      </c>
      <c r="CY146" s="217">
        <f>+'TB-12'!N373</f>
        <v>0</v>
      </c>
      <c r="CZ146" s="217">
        <f>+'TB-12'!O373</f>
        <v>0</v>
      </c>
      <c r="DA146" s="217">
        <f>+'TB-12'!P373</f>
        <v>0</v>
      </c>
      <c r="DB146" s="217">
        <f>+'TB-12'!Q373</f>
        <v>0</v>
      </c>
      <c r="DC146" s="217">
        <f>+'TB-12'!R373</f>
        <v>0</v>
      </c>
      <c r="DD146" s="217">
        <f>+'TB-12'!S373</f>
        <v>0</v>
      </c>
      <c r="DE146" s="217">
        <f>+'TB-12'!T373</f>
        <v>0</v>
      </c>
      <c r="DF146" s="219">
        <f t="shared" si="249"/>
        <v>0</v>
      </c>
      <c r="DG146" s="219">
        <f t="shared" si="249"/>
        <v>0</v>
      </c>
      <c r="DH146" s="219">
        <f t="shared" si="250"/>
        <v>0</v>
      </c>
      <c r="DI146" s="216" t="e">
        <f>+'TB-12'!D374</f>
        <v>#N/A</v>
      </c>
      <c r="DJ146" s="217">
        <f>+'TB-12'!G374</f>
        <v>0</v>
      </c>
      <c r="DK146" s="217">
        <f>+'TB-12'!H374</f>
        <v>0</v>
      </c>
      <c r="DL146" s="413"/>
      <c r="DM146" s="413"/>
      <c r="DN146" s="217">
        <f>+'TB-12'!K374</f>
        <v>0</v>
      </c>
      <c r="DO146" s="217">
        <f>+'TB-12'!L374</f>
        <v>0</v>
      </c>
      <c r="DP146" s="217">
        <f>+'TB-12'!M374</f>
        <v>0</v>
      </c>
      <c r="DQ146" s="217">
        <f>+'TB-12'!N374</f>
        <v>0</v>
      </c>
      <c r="DR146" s="217">
        <f>+'TB-12'!O374</f>
        <v>0</v>
      </c>
      <c r="DS146" s="217">
        <f>+'TB-12'!P374</f>
        <v>0</v>
      </c>
      <c r="DT146" s="217">
        <f>+'TB-12'!Q374</f>
        <v>0</v>
      </c>
      <c r="DU146" s="217">
        <f>+'TB-12'!R374</f>
        <v>0</v>
      </c>
      <c r="DV146" s="217">
        <f>+'TB-12'!S374</f>
        <v>0</v>
      </c>
      <c r="DW146" s="217">
        <f>+'TB-12'!T374</f>
        <v>0</v>
      </c>
      <c r="DX146" s="219">
        <f t="shared" si="251"/>
        <v>0</v>
      </c>
      <c r="DY146" s="219">
        <f t="shared" si="251"/>
        <v>0</v>
      </c>
      <c r="DZ146" s="219">
        <f t="shared" si="235"/>
        <v>0</v>
      </c>
      <c r="EA146" s="216" t="e">
        <f>+'TB-12'!D375</f>
        <v>#N/A</v>
      </c>
      <c r="EB146" s="217">
        <f>+'TB-12'!G375</f>
        <v>0</v>
      </c>
      <c r="EC146" s="217">
        <f>+'TB-12'!H375</f>
        <v>0</v>
      </c>
      <c r="ED146" s="413"/>
      <c r="EE146" s="413"/>
      <c r="EF146" s="217">
        <f>+'TB-12'!K375</f>
        <v>0</v>
      </c>
      <c r="EG146" s="217">
        <f>+'TB-12'!L375</f>
        <v>0</v>
      </c>
      <c r="EH146" s="217">
        <f>+'TB-12'!M375</f>
        <v>0</v>
      </c>
      <c r="EI146" s="217">
        <f>+'TB-12'!N375</f>
        <v>0</v>
      </c>
      <c r="EJ146" s="217">
        <f>+'TB-12'!O375</f>
        <v>0</v>
      </c>
      <c r="EK146" s="217">
        <f>+'TB-12'!P375</f>
        <v>0</v>
      </c>
      <c r="EL146" s="217">
        <f>+'TB-12'!Q375</f>
        <v>0</v>
      </c>
      <c r="EM146" s="217">
        <f>+'TB-12'!R375</f>
        <v>0</v>
      </c>
      <c r="EN146" s="217">
        <f>+'TB-12'!S375</f>
        <v>0</v>
      </c>
      <c r="EO146" s="217">
        <f>+'TB-12'!T375</f>
        <v>0</v>
      </c>
      <c r="EP146" s="219">
        <f t="shared" si="252"/>
        <v>0</v>
      </c>
      <c r="EQ146" s="219">
        <f t="shared" si="252"/>
        <v>0</v>
      </c>
      <c r="ER146" s="219">
        <f t="shared" si="255"/>
        <v>0</v>
      </c>
      <c r="ES146" s="216" t="e">
        <f>+'TB-12'!D376</f>
        <v>#N/A</v>
      </c>
      <c r="ET146" s="217">
        <f>+'TB-12'!G376</f>
        <v>0</v>
      </c>
      <c r="EU146" s="217">
        <f>+'TB-12'!H376</f>
        <v>0</v>
      </c>
      <c r="EV146" s="413"/>
      <c r="EW146" s="413"/>
      <c r="EX146" s="217">
        <f>+'TB-12'!K376</f>
        <v>0</v>
      </c>
      <c r="EY146" s="217">
        <f>+'TB-12'!L376</f>
        <v>0</v>
      </c>
      <c r="EZ146" s="217">
        <f>+'TB-12'!M376</f>
        <v>0</v>
      </c>
      <c r="FA146" s="217">
        <f>+'TB-12'!N376</f>
        <v>0</v>
      </c>
      <c r="FB146" s="217">
        <f>+'TB-12'!O376</f>
        <v>0</v>
      </c>
      <c r="FC146" s="217">
        <f>+'TB-12'!P376</f>
        <v>0</v>
      </c>
      <c r="FD146" s="217">
        <f>+'TB-12'!Q376</f>
        <v>0</v>
      </c>
      <c r="FE146" s="217">
        <f>+'TB-12'!R376</f>
        <v>0</v>
      </c>
      <c r="FF146" s="217">
        <f>+'TB-12'!S376</f>
        <v>0</v>
      </c>
      <c r="FG146" s="217">
        <f>+'TB-12'!T376</f>
        <v>0</v>
      </c>
      <c r="FH146" s="219">
        <f t="shared" si="256"/>
        <v>0</v>
      </c>
      <c r="FI146" s="219">
        <f t="shared" si="256"/>
        <v>0</v>
      </c>
      <c r="FJ146" s="219">
        <f t="shared" si="257"/>
        <v>0</v>
      </c>
      <c r="FK146" s="216" t="e">
        <f>+'TB-12'!D377</f>
        <v>#N/A</v>
      </c>
      <c r="FL146" s="217">
        <f>+'TB-12'!G377</f>
        <v>0</v>
      </c>
      <c r="FM146" s="217">
        <f>+'TB-12'!H377</f>
        <v>0</v>
      </c>
      <c r="FN146" s="413"/>
      <c r="FO146" s="413"/>
      <c r="FP146" s="217">
        <f>+'TB-12'!K377</f>
        <v>0</v>
      </c>
      <c r="FQ146" s="217">
        <f>+'TB-12'!L377</f>
        <v>0</v>
      </c>
      <c r="FR146" s="217">
        <f>+'TB-12'!M377</f>
        <v>0</v>
      </c>
      <c r="FS146" s="217">
        <f>+'TB-12'!N377</f>
        <v>0</v>
      </c>
      <c r="FT146" s="217">
        <f>+'TB-12'!O377</f>
        <v>0</v>
      </c>
      <c r="FU146" s="217">
        <f>+'TB-12'!P377</f>
        <v>0</v>
      </c>
      <c r="FV146" s="217">
        <f>+'TB-12'!Q377</f>
        <v>0</v>
      </c>
      <c r="FW146" s="217">
        <f>+'TB-12'!R377</f>
        <v>0</v>
      </c>
      <c r="FX146" s="217">
        <f>+'TB-12'!S377</f>
        <v>0</v>
      </c>
      <c r="FY146" s="217">
        <f>+'TB-12'!T377</f>
        <v>0</v>
      </c>
      <c r="FZ146" s="219">
        <f t="shared" si="258"/>
        <v>0</v>
      </c>
      <c r="GA146" s="219">
        <f t="shared" si="258"/>
        <v>0</v>
      </c>
      <c r="GB146" s="219">
        <f t="shared" si="259"/>
        <v>0</v>
      </c>
      <c r="GC146" s="420" t="e">
        <f>'TB-12'!D381</f>
        <v>#N/A</v>
      </c>
      <c r="GD146" s="420" t="e">
        <f>'TB-12'!F381</f>
        <v>#N/A</v>
      </c>
    </row>
    <row r="147" spans="1:186" x14ac:dyDescent="0.25">
      <c r="A147" s="194">
        <v>13</v>
      </c>
      <c r="B147" s="166">
        <f>+Menu!$D$6</f>
        <v>0</v>
      </c>
      <c r="C147" s="214" t="str">
        <f>+Menu!$B21</f>
        <v/>
      </c>
      <c r="D147" s="215"/>
      <c r="E147" s="216" t="e">
        <f>+'TB-12'!D397</f>
        <v>#N/A</v>
      </c>
      <c r="F147" s="217">
        <f>+'TB-12'!G397</f>
        <v>0</v>
      </c>
      <c r="G147" s="217">
        <f>+'TB-12'!H397</f>
        <v>0</v>
      </c>
      <c r="H147" s="218">
        <f>+'TB-12'!I397</f>
        <v>0</v>
      </c>
      <c r="I147" s="218">
        <f>+'TB-12'!J397</f>
        <v>0</v>
      </c>
      <c r="J147" s="217">
        <f>+'TB-12'!K397</f>
        <v>0</v>
      </c>
      <c r="K147" s="217">
        <f>+'TB-12'!L397</f>
        <v>0</v>
      </c>
      <c r="L147" s="413"/>
      <c r="M147" s="413"/>
      <c r="N147" s="217">
        <f>+'TB-12'!O397</f>
        <v>0</v>
      </c>
      <c r="O147" s="217">
        <f>+'TB-12'!P397</f>
        <v>0</v>
      </c>
      <c r="P147" s="217">
        <f>+'TB-12'!Q397</f>
        <v>0</v>
      </c>
      <c r="Q147" s="217">
        <f>+'TB-12'!R397</f>
        <v>0</v>
      </c>
      <c r="R147" s="217">
        <f>+'TB-12'!S397</f>
        <v>0</v>
      </c>
      <c r="S147" s="217">
        <f>+'TB-12'!T397</f>
        <v>0</v>
      </c>
      <c r="T147" s="219">
        <f t="shared" si="239"/>
        <v>0</v>
      </c>
      <c r="U147" s="219">
        <f t="shared" si="239"/>
        <v>0</v>
      </c>
      <c r="V147" s="219">
        <f t="shared" si="240"/>
        <v>0</v>
      </c>
      <c r="W147" s="216" t="e">
        <f>+'TB-12'!D398</f>
        <v>#N/A</v>
      </c>
      <c r="X147" s="217">
        <f>+'TB-12'!G398</f>
        <v>0</v>
      </c>
      <c r="Y147" s="217">
        <f>+'TB-12'!H398</f>
        <v>0</v>
      </c>
      <c r="Z147" s="218">
        <f>+'TB-12'!I398</f>
        <v>0</v>
      </c>
      <c r="AA147" s="218">
        <f>+'TB-12'!J398</f>
        <v>0</v>
      </c>
      <c r="AB147" s="218">
        <f>+'TB-12'!K398</f>
        <v>0</v>
      </c>
      <c r="AC147" s="218">
        <f>+'TB-12'!L398</f>
        <v>0</v>
      </c>
      <c r="AD147" s="415"/>
      <c r="AE147" s="415"/>
      <c r="AF147" s="218">
        <f>+'TB-12'!O398</f>
        <v>0</v>
      </c>
      <c r="AG147" s="218">
        <f>+'TB-12'!P398</f>
        <v>0</v>
      </c>
      <c r="AH147" s="218">
        <f>+'TB-12'!Q398</f>
        <v>0</v>
      </c>
      <c r="AI147" s="218">
        <f>+'TB-12'!R398</f>
        <v>0</v>
      </c>
      <c r="AJ147" s="218">
        <f>+'TB-12'!S398</f>
        <v>0</v>
      </c>
      <c r="AK147" s="218">
        <f>+'TB-12'!T398</f>
        <v>0</v>
      </c>
      <c r="AL147" s="219">
        <f t="shared" si="241"/>
        <v>0</v>
      </c>
      <c r="AM147" s="219">
        <f t="shared" si="241"/>
        <v>0</v>
      </c>
      <c r="AN147" s="219">
        <f t="shared" si="242"/>
        <v>0</v>
      </c>
      <c r="AO147" s="216" t="e">
        <f>+'TB-12'!D399</f>
        <v>#N/A</v>
      </c>
      <c r="AP147" s="217">
        <f>+'TB-12'!G399</f>
        <v>0</v>
      </c>
      <c r="AQ147" s="217">
        <f>+'TB-12'!H399</f>
        <v>0</v>
      </c>
      <c r="AR147" s="217">
        <f>+'TB-12'!I399</f>
        <v>0</v>
      </c>
      <c r="AS147" s="217">
        <f>+'TB-12'!J399</f>
        <v>0</v>
      </c>
      <c r="AT147" s="217">
        <f>+'TB-12'!K399</f>
        <v>0</v>
      </c>
      <c r="AU147" s="217">
        <f>+'TB-12'!L399</f>
        <v>0</v>
      </c>
      <c r="AV147" s="413"/>
      <c r="AW147" s="413"/>
      <c r="AX147" s="217">
        <f>+'TB-12'!O399</f>
        <v>0</v>
      </c>
      <c r="AY147" s="217">
        <f>+'TB-12'!P399</f>
        <v>0</v>
      </c>
      <c r="AZ147" s="217">
        <f>+'TB-12'!Q399</f>
        <v>0</v>
      </c>
      <c r="BA147" s="217">
        <f>+'TB-12'!R399</f>
        <v>0</v>
      </c>
      <c r="BB147" s="217">
        <f>+'TB-12'!S399</f>
        <v>0</v>
      </c>
      <c r="BC147" s="217">
        <f>+'TB-12'!T399</f>
        <v>0</v>
      </c>
      <c r="BD147" s="219">
        <f t="shared" si="243"/>
        <v>0</v>
      </c>
      <c r="BE147" s="219">
        <f t="shared" si="243"/>
        <v>0</v>
      </c>
      <c r="BF147" s="219">
        <f t="shared" si="244"/>
        <v>0</v>
      </c>
      <c r="BG147" s="216" t="e">
        <f>+'TB-12'!D400</f>
        <v>#N/A</v>
      </c>
      <c r="BH147" s="217">
        <f>+'TB-12'!G400</f>
        <v>0</v>
      </c>
      <c r="BI147" s="217">
        <f>+'TB-12'!H400</f>
        <v>0</v>
      </c>
      <c r="BJ147" s="217">
        <f>+'TB-12'!I400</f>
        <v>0</v>
      </c>
      <c r="BK147" s="217">
        <f>+'TB-12'!J400</f>
        <v>0</v>
      </c>
      <c r="BL147" s="217">
        <f>+'TB-12'!K400</f>
        <v>0</v>
      </c>
      <c r="BM147" s="217">
        <f>+'TB-12'!L400</f>
        <v>0</v>
      </c>
      <c r="BN147" s="413"/>
      <c r="BO147" s="413"/>
      <c r="BP147" s="217">
        <f>+'TB-12'!O400</f>
        <v>0</v>
      </c>
      <c r="BQ147" s="217">
        <f>+'TB-12'!P400</f>
        <v>0</v>
      </c>
      <c r="BR147" s="217">
        <f>+'TB-12'!Q400</f>
        <v>0</v>
      </c>
      <c r="BS147" s="217">
        <f>+'TB-12'!R400</f>
        <v>0</v>
      </c>
      <c r="BT147" s="217">
        <f>+'TB-12'!S400</f>
        <v>0</v>
      </c>
      <c r="BU147" s="217">
        <f>+'TB-12'!T400</f>
        <v>0</v>
      </c>
      <c r="BV147" s="219">
        <f t="shared" si="245"/>
        <v>0</v>
      </c>
      <c r="BW147" s="219">
        <f t="shared" si="245"/>
        <v>0</v>
      </c>
      <c r="BX147" s="219">
        <f t="shared" si="246"/>
        <v>0</v>
      </c>
      <c r="BY147" s="216" t="e">
        <f>+'TB-12'!D401</f>
        <v>#N/A</v>
      </c>
      <c r="BZ147" s="217">
        <f>+'TB-12'!G401</f>
        <v>0</v>
      </c>
      <c r="CA147" s="217">
        <f>+'TB-12'!H401</f>
        <v>0</v>
      </c>
      <c r="CB147" s="217">
        <f>+'TB-12'!I401</f>
        <v>0</v>
      </c>
      <c r="CC147" s="217">
        <f>+'TB-12'!J401</f>
        <v>0</v>
      </c>
      <c r="CD147" s="217">
        <f>+'TB-12'!K401</f>
        <v>0</v>
      </c>
      <c r="CE147" s="217">
        <f>+'TB-12'!L401</f>
        <v>0</v>
      </c>
      <c r="CF147" s="413"/>
      <c r="CG147" s="413"/>
      <c r="CH147" s="217">
        <f>+'TB-12'!O401</f>
        <v>0</v>
      </c>
      <c r="CI147" s="217">
        <f>+'TB-12'!P401</f>
        <v>0</v>
      </c>
      <c r="CJ147" s="217">
        <f>+'TB-12'!Q401</f>
        <v>0</v>
      </c>
      <c r="CK147" s="217">
        <f>+'TB-12'!R401</f>
        <v>0</v>
      </c>
      <c r="CL147" s="217">
        <f>+'TB-12'!S401</f>
        <v>0</v>
      </c>
      <c r="CM147" s="217">
        <f>+'TB-12'!T401</f>
        <v>0</v>
      </c>
      <c r="CN147" s="219">
        <f t="shared" si="247"/>
        <v>0</v>
      </c>
      <c r="CO147" s="219">
        <f t="shared" si="247"/>
        <v>0</v>
      </c>
      <c r="CP147" s="219">
        <f t="shared" si="248"/>
        <v>0</v>
      </c>
      <c r="CQ147" s="216" t="e">
        <f>+'TB-12'!D405</f>
        <v>#N/A</v>
      </c>
      <c r="CR147" s="217">
        <f>+'TB-12'!G405</f>
        <v>0</v>
      </c>
      <c r="CS147" s="217">
        <f>+'TB-12'!H405</f>
        <v>0</v>
      </c>
      <c r="CT147" s="413"/>
      <c r="CU147" s="413"/>
      <c r="CV147" s="217">
        <f>+'TB-12'!K405</f>
        <v>0</v>
      </c>
      <c r="CW147" s="217">
        <f>+'TB-12'!L405</f>
        <v>0</v>
      </c>
      <c r="CX147" s="217">
        <f>+'TB-12'!M405</f>
        <v>0</v>
      </c>
      <c r="CY147" s="217">
        <f>+'TB-12'!N405</f>
        <v>0</v>
      </c>
      <c r="CZ147" s="217">
        <f>+'TB-12'!O405</f>
        <v>0</v>
      </c>
      <c r="DA147" s="217">
        <f>+'TB-12'!P405</f>
        <v>0</v>
      </c>
      <c r="DB147" s="217">
        <f>+'TB-12'!Q405</f>
        <v>0</v>
      </c>
      <c r="DC147" s="217">
        <f>+'TB-12'!R405</f>
        <v>0</v>
      </c>
      <c r="DD147" s="217">
        <f>+'TB-12'!S405</f>
        <v>0</v>
      </c>
      <c r="DE147" s="217">
        <f>+'TB-12'!T405</f>
        <v>0</v>
      </c>
      <c r="DF147" s="219">
        <f t="shared" si="249"/>
        <v>0</v>
      </c>
      <c r="DG147" s="219">
        <f t="shared" si="249"/>
        <v>0</v>
      </c>
      <c r="DH147" s="219">
        <f t="shared" si="250"/>
        <v>0</v>
      </c>
      <c r="DI147" s="216" t="e">
        <f>+'TB-12'!D406</f>
        <v>#N/A</v>
      </c>
      <c r="DJ147" s="217">
        <f>+'TB-12'!G406</f>
        <v>0</v>
      </c>
      <c r="DK147" s="217">
        <f>+'TB-12'!H406</f>
        <v>0</v>
      </c>
      <c r="DL147" s="413"/>
      <c r="DM147" s="413"/>
      <c r="DN147" s="217">
        <f>+'TB-12'!K406</f>
        <v>0</v>
      </c>
      <c r="DO147" s="217">
        <f>+'TB-12'!L406</f>
        <v>0</v>
      </c>
      <c r="DP147" s="217">
        <f>+'TB-12'!M406</f>
        <v>0</v>
      </c>
      <c r="DQ147" s="217">
        <f>+'TB-12'!N406</f>
        <v>0</v>
      </c>
      <c r="DR147" s="217">
        <f>+'TB-12'!O406</f>
        <v>0</v>
      </c>
      <c r="DS147" s="217">
        <f>+'TB-12'!P406</f>
        <v>0</v>
      </c>
      <c r="DT147" s="217">
        <f>+'TB-12'!Q406</f>
        <v>0</v>
      </c>
      <c r="DU147" s="217">
        <f>+'TB-12'!R406</f>
        <v>0</v>
      </c>
      <c r="DV147" s="217">
        <f>+'TB-12'!S406</f>
        <v>0</v>
      </c>
      <c r="DW147" s="217">
        <f>+'TB-12'!T406</f>
        <v>0</v>
      </c>
      <c r="DX147" s="219">
        <f t="shared" si="251"/>
        <v>0</v>
      </c>
      <c r="DY147" s="219">
        <f t="shared" si="251"/>
        <v>0</v>
      </c>
      <c r="DZ147" s="219">
        <f t="shared" si="235"/>
        <v>0</v>
      </c>
      <c r="EA147" s="216" t="e">
        <f>+'TB-12'!D407</f>
        <v>#N/A</v>
      </c>
      <c r="EB147" s="217">
        <f>+'TB-12'!G407</f>
        <v>0</v>
      </c>
      <c r="EC147" s="217">
        <f>+'TB-12'!H407</f>
        <v>0</v>
      </c>
      <c r="ED147" s="413"/>
      <c r="EE147" s="413"/>
      <c r="EF147" s="217">
        <f>+'TB-12'!K407</f>
        <v>0</v>
      </c>
      <c r="EG147" s="217">
        <f>+'TB-12'!L407</f>
        <v>0</v>
      </c>
      <c r="EH147" s="217">
        <f>+'TB-12'!M407</f>
        <v>0</v>
      </c>
      <c r="EI147" s="217">
        <f>+'TB-12'!N407</f>
        <v>0</v>
      </c>
      <c r="EJ147" s="217">
        <f>+'TB-12'!O407</f>
        <v>0</v>
      </c>
      <c r="EK147" s="217">
        <f>+'TB-12'!P407</f>
        <v>0</v>
      </c>
      <c r="EL147" s="217">
        <f>+'TB-12'!Q407</f>
        <v>0</v>
      </c>
      <c r="EM147" s="217">
        <f>+'TB-12'!R407</f>
        <v>0</v>
      </c>
      <c r="EN147" s="217">
        <f>+'TB-12'!S407</f>
        <v>0</v>
      </c>
      <c r="EO147" s="217">
        <f>+'TB-12'!T407</f>
        <v>0</v>
      </c>
      <c r="EP147" s="219">
        <f t="shared" si="252"/>
        <v>0</v>
      </c>
      <c r="EQ147" s="219">
        <f t="shared" si="252"/>
        <v>0</v>
      </c>
      <c r="ER147" s="219">
        <f t="shared" si="255"/>
        <v>0</v>
      </c>
      <c r="ES147" s="216" t="e">
        <f>+'TB-12'!D408</f>
        <v>#N/A</v>
      </c>
      <c r="ET147" s="217">
        <f>+'TB-12'!G408</f>
        <v>0</v>
      </c>
      <c r="EU147" s="217">
        <f>+'TB-12'!H408</f>
        <v>0</v>
      </c>
      <c r="EV147" s="413"/>
      <c r="EW147" s="413"/>
      <c r="EX147" s="217">
        <f>+'TB-12'!K408</f>
        <v>0</v>
      </c>
      <c r="EY147" s="217">
        <f>+'TB-12'!L408</f>
        <v>0</v>
      </c>
      <c r="EZ147" s="217">
        <f>+'TB-12'!M408</f>
        <v>0</v>
      </c>
      <c r="FA147" s="217">
        <f>+'TB-12'!N408</f>
        <v>0</v>
      </c>
      <c r="FB147" s="217">
        <f>+'TB-12'!O408</f>
        <v>0</v>
      </c>
      <c r="FC147" s="217">
        <f>+'TB-12'!P408</f>
        <v>0</v>
      </c>
      <c r="FD147" s="217">
        <f>+'TB-12'!Q408</f>
        <v>0</v>
      </c>
      <c r="FE147" s="217">
        <f>+'TB-12'!R408</f>
        <v>0</v>
      </c>
      <c r="FF147" s="217">
        <f>+'TB-12'!S408</f>
        <v>0</v>
      </c>
      <c r="FG147" s="217">
        <f>+'TB-12'!T408</f>
        <v>0</v>
      </c>
      <c r="FH147" s="219">
        <f t="shared" si="256"/>
        <v>0</v>
      </c>
      <c r="FI147" s="219">
        <f t="shared" si="256"/>
        <v>0</v>
      </c>
      <c r="FJ147" s="219">
        <f t="shared" si="257"/>
        <v>0</v>
      </c>
      <c r="FK147" s="216" t="e">
        <f>+'TB-12'!D409</f>
        <v>#N/A</v>
      </c>
      <c r="FL147" s="217">
        <f>+'TB-12'!G409</f>
        <v>0</v>
      </c>
      <c r="FM147" s="217">
        <f>+'TB-12'!H409</f>
        <v>0</v>
      </c>
      <c r="FN147" s="413"/>
      <c r="FO147" s="413"/>
      <c r="FP147" s="217">
        <f>+'TB-12'!K409</f>
        <v>0</v>
      </c>
      <c r="FQ147" s="217">
        <f>+'TB-12'!L409</f>
        <v>0</v>
      </c>
      <c r="FR147" s="217">
        <f>+'TB-12'!M409</f>
        <v>0</v>
      </c>
      <c r="FS147" s="217">
        <f>+'TB-12'!N409</f>
        <v>0</v>
      </c>
      <c r="FT147" s="217">
        <f>+'TB-12'!O409</f>
        <v>0</v>
      </c>
      <c r="FU147" s="217">
        <f>+'TB-12'!P409</f>
        <v>0</v>
      </c>
      <c r="FV147" s="217">
        <f>+'TB-12'!Q409</f>
        <v>0</v>
      </c>
      <c r="FW147" s="217">
        <f>+'TB-12'!R409</f>
        <v>0</v>
      </c>
      <c r="FX147" s="217">
        <f>+'TB-12'!S409</f>
        <v>0</v>
      </c>
      <c r="FY147" s="217">
        <f>+'TB-12'!T409</f>
        <v>0</v>
      </c>
      <c r="FZ147" s="219">
        <f t="shared" si="258"/>
        <v>0</v>
      </c>
      <c r="GA147" s="219">
        <f t="shared" si="258"/>
        <v>0</v>
      </c>
      <c r="GB147" s="219">
        <f t="shared" si="259"/>
        <v>0</v>
      </c>
      <c r="GC147" s="420" t="e">
        <f>'TB-12'!D413</f>
        <v>#N/A</v>
      </c>
      <c r="GD147" s="420" t="e">
        <f>'TB-12'!F413</f>
        <v>#N/A</v>
      </c>
    </row>
    <row r="148" spans="1:186" x14ac:dyDescent="0.25">
      <c r="A148" s="194">
        <v>14</v>
      </c>
      <c r="B148" s="166">
        <f>+Menu!$D$6</f>
        <v>0</v>
      </c>
      <c r="C148" s="214" t="str">
        <f>+Menu!$B22</f>
        <v/>
      </c>
      <c r="D148" s="215"/>
      <c r="E148" s="216" t="e">
        <f>+'TB-12'!D429</f>
        <v>#N/A</v>
      </c>
      <c r="F148" s="217">
        <f>+'TB-12'!G429</f>
        <v>0</v>
      </c>
      <c r="G148" s="217">
        <f>+'TB-12'!H429</f>
        <v>0</v>
      </c>
      <c r="H148" s="218">
        <f>+'TB-12'!I429</f>
        <v>0</v>
      </c>
      <c r="I148" s="218">
        <f>+'TB-12'!J429</f>
        <v>0</v>
      </c>
      <c r="J148" s="217">
        <f>+'TB-12'!K429</f>
        <v>0</v>
      </c>
      <c r="K148" s="217">
        <f>+'TB-12'!L429</f>
        <v>0</v>
      </c>
      <c r="L148" s="413"/>
      <c r="M148" s="413"/>
      <c r="N148" s="217">
        <f>+'TB-12'!O429</f>
        <v>0</v>
      </c>
      <c r="O148" s="217">
        <f>+'TB-12'!P429</f>
        <v>0</v>
      </c>
      <c r="P148" s="217">
        <f>+'TB-12'!Q429</f>
        <v>0</v>
      </c>
      <c r="Q148" s="217">
        <f>+'TB-12'!R429</f>
        <v>0</v>
      </c>
      <c r="R148" s="217">
        <f>+'TB-12'!S429</f>
        <v>0</v>
      </c>
      <c r="S148" s="217">
        <f>+'TB-12'!T429</f>
        <v>0</v>
      </c>
      <c r="T148" s="219">
        <f t="shared" si="239"/>
        <v>0</v>
      </c>
      <c r="U148" s="219">
        <f t="shared" si="239"/>
        <v>0</v>
      </c>
      <c r="V148" s="219">
        <f t="shared" si="240"/>
        <v>0</v>
      </c>
      <c r="W148" s="216" t="e">
        <f>+'TB-12'!D430</f>
        <v>#N/A</v>
      </c>
      <c r="X148" s="217">
        <f>+'TB-12'!G430</f>
        <v>0</v>
      </c>
      <c r="Y148" s="217">
        <f>+'TB-12'!H430</f>
        <v>0</v>
      </c>
      <c r="Z148" s="218">
        <f>+'TB-12'!I430</f>
        <v>0</v>
      </c>
      <c r="AA148" s="218">
        <f>+'TB-12'!J430</f>
        <v>0</v>
      </c>
      <c r="AB148" s="218">
        <f>+'TB-12'!K430</f>
        <v>0</v>
      </c>
      <c r="AC148" s="218">
        <f>+'TB-12'!L430</f>
        <v>0</v>
      </c>
      <c r="AD148" s="415"/>
      <c r="AE148" s="415"/>
      <c r="AF148" s="218">
        <f>+'TB-12'!O430</f>
        <v>0</v>
      </c>
      <c r="AG148" s="218">
        <f>+'TB-12'!P430</f>
        <v>0</v>
      </c>
      <c r="AH148" s="218">
        <f>+'TB-12'!Q430</f>
        <v>0</v>
      </c>
      <c r="AI148" s="218">
        <f>+'TB-12'!R430</f>
        <v>0</v>
      </c>
      <c r="AJ148" s="218">
        <f>+'TB-12'!S430</f>
        <v>0</v>
      </c>
      <c r="AK148" s="218">
        <f>+'TB-12'!T430</f>
        <v>0</v>
      </c>
      <c r="AL148" s="219">
        <f t="shared" si="241"/>
        <v>0</v>
      </c>
      <c r="AM148" s="219">
        <f t="shared" si="241"/>
        <v>0</v>
      </c>
      <c r="AN148" s="219">
        <f t="shared" si="242"/>
        <v>0</v>
      </c>
      <c r="AO148" s="216" t="e">
        <f>+'TB-12'!D431</f>
        <v>#N/A</v>
      </c>
      <c r="AP148" s="217">
        <f>+'TB-12'!G431</f>
        <v>0</v>
      </c>
      <c r="AQ148" s="217">
        <f>+'TB-12'!H431</f>
        <v>0</v>
      </c>
      <c r="AR148" s="217">
        <f>+'TB-12'!I431</f>
        <v>0</v>
      </c>
      <c r="AS148" s="217">
        <f>+'TB-12'!J431</f>
        <v>0</v>
      </c>
      <c r="AT148" s="217">
        <f>+'TB-12'!K431</f>
        <v>0</v>
      </c>
      <c r="AU148" s="217">
        <f>+'TB-12'!L431</f>
        <v>0</v>
      </c>
      <c r="AV148" s="413"/>
      <c r="AW148" s="413"/>
      <c r="AX148" s="217">
        <f>+'TB-12'!O431</f>
        <v>0</v>
      </c>
      <c r="AY148" s="217">
        <f>+'TB-12'!P431</f>
        <v>0</v>
      </c>
      <c r="AZ148" s="217">
        <f>+'TB-12'!Q431</f>
        <v>0</v>
      </c>
      <c r="BA148" s="217">
        <f>+'TB-12'!R431</f>
        <v>0</v>
      </c>
      <c r="BB148" s="217">
        <f>+'TB-12'!S431</f>
        <v>0</v>
      </c>
      <c r="BC148" s="217">
        <f>+'TB-12'!T431</f>
        <v>0</v>
      </c>
      <c r="BD148" s="219">
        <f t="shared" si="243"/>
        <v>0</v>
      </c>
      <c r="BE148" s="219">
        <f t="shared" si="243"/>
        <v>0</v>
      </c>
      <c r="BF148" s="219">
        <f t="shared" si="244"/>
        <v>0</v>
      </c>
      <c r="BG148" s="216" t="e">
        <f>+'TB-12'!D432</f>
        <v>#N/A</v>
      </c>
      <c r="BH148" s="217">
        <f>+'TB-12'!G432</f>
        <v>0</v>
      </c>
      <c r="BI148" s="217">
        <f>+'TB-12'!H432</f>
        <v>0</v>
      </c>
      <c r="BJ148" s="217">
        <f>+'TB-12'!I432</f>
        <v>0</v>
      </c>
      <c r="BK148" s="217">
        <f>+'TB-12'!J432</f>
        <v>0</v>
      </c>
      <c r="BL148" s="217">
        <f>+'TB-12'!K432</f>
        <v>0</v>
      </c>
      <c r="BM148" s="217">
        <f>+'TB-12'!L432</f>
        <v>0</v>
      </c>
      <c r="BN148" s="413"/>
      <c r="BO148" s="413"/>
      <c r="BP148" s="217">
        <f>+'TB-12'!O432</f>
        <v>0</v>
      </c>
      <c r="BQ148" s="217">
        <f>+'TB-12'!P432</f>
        <v>0</v>
      </c>
      <c r="BR148" s="217">
        <f>+'TB-12'!Q432</f>
        <v>0</v>
      </c>
      <c r="BS148" s="217">
        <f>+'TB-12'!R432</f>
        <v>0</v>
      </c>
      <c r="BT148" s="217">
        <f>+'TB-12'!S432</f>
        <v>0</v>
      </c>
      <c r="BU148" s="217">
        <f>+'TB-12'!T432</f>
        <v>0</v>
      </c>
      <c r="BV148" s="219">
        <f t="shared" si="245"/>
        <v>0</v>
      </c>
      <c r="BW148" s="219">
        <f t="shared" si="245"/>
        <v>0</v>
      </c>
      <c r="BX148" s="219">
        <f t="shared" si="246"/>
        <v>0</v>
      </c>
      <c r="BY148" s="216" t="e">
        <f>+'TB-12'!D433</f>
        <v>#N/A</v>
      </c>
      <c r="BZ148" s="217">
        <f>+'TB-12'!G433</f>
        <v>0</v>
      </c>
      <c r="CA148" s="217">
        <f>+'TB-12'!H433</f>
        <v>0</v>
      </c>
      <c r="CB148" s="217">
        <f>+'TB-12'!I433</f>
        <v>0</v>
      </c>
      <c r="CC148" s="217">
        <f>+'TB-12'!J433</f>
        <v>0</v>
      </c>
      <c r="CD148" s="217">
        <f>+'TB-12'!K433</f>
        <v>0</v>
      </c>
      <c r="CE148" s="217">
        <f>+'TB-12'!L433</f>
        <v>0</v>
      </c>
      <c r="CF148" s="413"/>
      <c r="CG148" s="413"/>
      <c r="CH148" s="217">
        <f>+'TB-12'!O433</f>
        <v>0</v>
      </c>
      <c r="CI148" s="217">
        <f>+'TB-12'!P433</f>
        <v>0</v>
      </c>
      <c r="CJ148" s="217">
        <f>+'TB-12'!Q433</f>
        <v>0</v>
      </c>
      <c r="CK148" s="217">
        <f>+'TB-12'!R433</f>
        <v>0</v>
      </c>
      <c r="CL148" s="217">
        <f>+'TB-12'!S433</f>
        <v>0</v>
      </c>
      <c r="CM148" s="217">
        <f>+'TB-12'!T433</f>
        <v>0</v>
      </c>
      <c r="CN148" s="219">
        <f t="shared" si="247"/>
        <v>0</v>
      </c>
      <c r="CO148" s="219">
        <f t="shared" si="247"/>
        <v>0</v>
      </c>
      <c r="CP148" s="219">
        <f t="shared" si="248"/>
        <v>0</v>
      </c>
      <c r="CQ148" s="216" t="e">
        <f>+'TB-12'!D437</f>
        <v>#N/A</v>
      </c>
      <c r="CR148" s="217">
        <f>+'TB-12'!G437</f>
        <v>0</v>
      </c>
      <c r="CS148" s="217">
        <f>+'TB-12'!H437</f>
        <v>0</v>
      </c>
      <c r="CT148" s="413"/>
      <c r="CU148" s="413"/>
      <c r="CV148" s="217">
        <f>+'TB-12'!K437</f>
        <v>0</v>
      </c>
      <c r="CW148" s="217">
        <f>+'TB-12'!L437</f>
        <v>0</v>
      </c>
      <c r="CX148" s="217">
        <f>+'TB-12'!M437</f>
        <v>0</v>
      </c>
      <c r="CY148" s="217">
        <f>+'TB-12'!N437</f>
        <v>0</v>
      </c>
      <c r="CZ148" s="217">
        <f>+'TB-12'!O437</f>
        <v>0</v>
      </c>
      <c r="DA148" s="217">
        <f>+'TB-12'!P437</f>
        <v>0</v>
      </c>
      <c r="DB148" s="217">
        <f>+'TB-12'!Q437</f>
        <v>0</v>
      </c>
      <c r="DC148" s="217">
        <f>+'TB-12'!R437</f>
        <v>0</v>
      </c>
      <c r="DD148" s="217">
        <f>+'TB-12'!S437</f>
        <v>0</v>
      </c>
      <c r="DE148" s="217">
        <f>+'TB-12'!T437</f>
        <v>0</v>
      </c>
      <c r="DF148" s="219">
        <f t="shared" si="249"/>
        <v>0</v>
      </c>
      <c r="DG148" s="219">
        <f t="shared" si="249"/>
        <v>0</v>
      </c>
      <c r="DH148" s="219">
        <f t="shared" si="250"/>
        <v>0</v>
      </c>
      <c r="DI148" s="216" t="e">
        <f>+'TB-12'!D438</f>
        <v>#N/A</v>
      </c>
      <c r="DJ148" s="217">
        <f>+'TB-12'!G438</f>
        <v>0</v>
      </c>
      <c r="DK148" s="217">
        <f>+'TB-12'!H438</f>
        <v>0</v>
      </c>
      <c r="DL148" s="413"/>
      <c r="DM148" s="413"/>
      <c r="DN148" s="217">
        <f>+'TB-12'!K438</f>
        <v>0</v>
      </c>
      <c r="DO148" s="217">
        <f>+'TB-12'!L438</f>
        <v>0</v>
      </c>
      <c r="DP148" s="217">
        <f>+'TB-12'!M438</f>
        <v>0</v>
      </c>
      <c r="DQ148" s="217">
        <f>+'TB-12'!N438</f>
        <v>0</v>
      </c>
      <c r="DR148" s="217">
        <f>+'TB-12'!O438</f>
        <v>0</v>
      </c>
      <c r="DS148" s="217">
        <f>+'TB-12'!P438</f>
        <v>0</v>
      </c>
      <c r="DT148" s="217">
        <f>+'TB-12'!Q438</f>
        <v>0</v>
      </c>
      <c r="DU148" s="217">
        <f>+'TB-12'!R438</f>
        <v>0</v>
      </c>
      <c r="DV148" s="217">
        <f>+'TB-12'!S438</f>
        <v>0</v>
      </c>
      <c r="DW148" s="217">
        <f>+'TB-12'!T438</f>
        <v>0</v>
      </c>
      <c r="DX148" s="219">
        <f t="shared" si="251"/>
        <v>0</v>
      </c>
      <c r="DY148" s="219">
        <f t="shared" si="251"/>
        <v>0</v>
      </c>
      <c r="DZ148" s="219">
        <f t="shared" si="235"/>
        <v>0</v>
      </c>
      <c r="EA148" s="216" t="e">
        <f>+'TB-12'!D439</f>
        <v>#N/A</v>
      </c>
      <c r="EB148" s="217">
        <f>+'TB-12'!G439</f>
        <v>0</v>
      </c>
      <c r="EC148" s="217">
        <f>+'TB-12'!H439</f>
        <v>0</v>
      </c>
      <c r="ED148" s="413"/>
      <c r="EE148" s="413"/>
      <c r="EF148" s="217">
        <f>+'TB-12'!K439</f>
        <v>0</v>
      </c>
      <c r="EG148" s="217">
        <f>+'TB-12'!L439</f>
        <v>0</v>
      </c>
      <c r="EH148" s="217">
        <f>+'TB-12'!M439</f>
        <v>0</v>
      </c>
      <c r="EI148" s="217">
        <f>+'TB-12'!N439</f>
        <v>0</v>
      </c>
      <c r="EJ148" s="217">
        <f>+'TB-12'!O439</f>
        <v>0</v>
      </c>
      <c r="EK148" s="217">
        <f>+'TB-12'!P439</f>
        <v>0</v>
      </c>
      <c r="EL148" s="217">
        <f>+'TB-12'!Q439</f>
        <v>0</v>
      </c>
      <c r="EM148" s="217">
        <f>+'TB-12'!R439</f>
        <v>0</v>
      </c>
      <c r="EN148" s="217">
        <f>+'TB-12'!S439</f>
        <v>0</v>
      </c>
      <c r="EO148" s="217">
        <f>+'TB-12'!T439</f>
        <v>0</v>
      </c>
      <c r="EP148" s="219">
        <f t="shared" si="252"/>
        <v>0</v>
      </c>
      <c r="EQ148" s="219">
        <f t="shared" si="252"/>
        <v>0</v>
      </c>
      <c r="ER148" s="219">
        <f t="shared" si="255"/>
        <v>0</v>
      </c>
      <c r="ES148" s="216" t="e">
        <f>+'TB-12'!D440</f>
        <v>#N/A</v>
      </c>
      <c r="ET148" s="217">
        <f>+'TB-12'!G440</f>
        <v>0</v>
      </c>
      <c r="EU148" s="217">
        <f>+'TB-12'!H440</f>
        <v>0</v>
      </c>
      <c r="EV148" s="413"/>
      <c r="EW148" s="413"/>
      <c r="EX148" s="217">
        <f>+'TB-12'!K440</f>
        <v>0</v>
      </c>
      <c r="EY148" s="217">
        <f>+'TB-12'!L440</f>
        <v>0</v>
      </c>
      <c r="EZ148" s="217">
        <f>+'TB-12'!M440</f>
        <v>0</v>
      </c>
      <c r="FA148" s="217">
        <f>+'TB-12'!N440</f>
        <v>0</v>
      </c>
      <c r="FB148" s="217">
        <f>+'TB-12'!O440</f>
        <v>0</v>
      </c>
      <c r="FC148" s="217">
        <f>+'TB-12'!P440</f>
        <v>0</v>
      </c>
      <c r="FD148" s="217">
        <f>+'TB-12'!Q440</f>
        <v>0</v>
      </c>
      <c r="FE148" s="217">
        <f>+'TB-12'!R440</f>
        <v>0</v>
      </c>
      <c r="FF148" s="217">
        <f>+'TB-12'!S440</f>
        <v>0</v>
      </c>
      <c r="FG148" s="217">
        <f>+'TB-12'!T440</f>
        <v>0</v>
      </c>
      <c r="FH148" s="219">
        <f t="shared" si="256"/>
        <v>0</v>
      </c>
      <c r="FI148" s="219">
        <f t="shared" si="256"/>
        <v>0</v>
      </c>
      <c r="FJ148" s="219">
        <f t="shared" si="257"/>
        <v>0</v>
      </c>
      <c r="FK148" s="216" t="e">
        <f>+'TB-12'!D441</f>
        <v>#N/A</v>
      </c>
      <c r="FL148" s="217">
        <f>+'TB-12'!G441</f>
        <v>0</v>
      </c>
      <c r="FM148" s="217">
        <f>+'TB-12'!H441</f>
        <v>0</v>
      </c>
      <c r="FN148" s="413"/>
      <c r="FO148" s="413"/>
      <c r="FP148" s="217">
        <f>+'TB-12'!K441</f>
        <v>0</v>
      </c>
      <c r="FQ148" s="217">
        <f>+'TB-12'!L441</f>
        <v>0</v>
      </c>
      <c r="FR148" s="217">
        <f>+'TB-12'!M441</f>
        <v>0</v>
      </c>
      <c r="FS148" s="217">
        <f>+'TB-12'!N441</f>
        <v>0</v>
      </c>
      <c r="FT148" s="217">
        <f>+'TB-12'!O441</f>
        <v>0</v>
      </c>
      <c r="FU148" s="217">
        <f>+'TB-12'!P441</f>
        <v>0</v>
      </c>
      <c r="FV148" s="217">
        <f>+'TB-12'!Q441</f>
        <v>0</v>
      </c>
      <c r="FW148" s="217">
        <f>+'TB-12'!R441</f>
        <v>0</v>
      </c>
      <c r="FX148" s="217">
        <f>+'TB-12'!S441</f>
        <v>0</v>
      </c>
      <c r="FY148" s="217">
        <f>+'TB-12'!T441</f>
        <v>0</v>
      </c>
      <c r="FZ148" s="219">
        <f t="shared" si="258"/>
        <v>0</v>
      </c>
      <c r="GA148" s="219">
        <f t="shared" si="258"/>
        <v>0</v>
      </c>
      <c r="GB148" s="219">
        <f t="shared" si="259"/>
        <v>0</v>
      </c>
      <c r="GC148" s="420" t="e">
        <f>'TB-12'!D445</f>
        <v>#N/A</v>
      </c>
      <c r="GD148" s="420" t="e">
        <f>'TB-12'!F445</f>
        <v>#N/A</v>
      </c>
    </row>
    <row r="149" spans="1:186" x14ac:dyDescent="0.25">
      <c r="A149" s="194">
        <v>15</v>
      </c>
      <c r="B149" s="166">
        <f>+Menu!$D$6</f>
        <v>0</v>
      </c>
      <c r="C149" s="214" t="str">
        <f>+Menu!$B23</f>
        <v/>
      </c>
      <c r="D149" s="215"/>
      <c r="E149" s="216" t="e">
        <f>+'TB-12'!D461</f>
        <v>#N/A</v>
      </c>
      <c r="F149" s="217">
        <f>+'TB-12'!G461</f>
        <v>0</v>
      </c>
      <c r="G149" s="217">
        <f>+'TB-12'!H461</f>
        <v>0</v>
      </c>
      <c r="H149" s="218">
        <f>+'TB-12'!I461</f>
        <v>0</v>
      </c>
      <c r="I149" s="218">
        <f>+'TB-12'!J461</f>
        <v>0</v>
      </c>
      <c r="J149" s="217">
        <f>+'TB-12'!K461</f>
        <v>0</v>
      </c>
      <c r="K149" s="217">
        <f>+'TB-12'!L461</f>
        <v>0</v>
      </c>
      <c r="L149" s="413"/>
      <c r="M149" s="413"/>
      <c r="N149" s="217">
        <f>+'TB-12'!O461</f>
        <v>0</v>
      </c>
      <c r="O149" s="217">
        <f>+'TB-12'!P461</f>
        <v>0</v>
      </c>
      <c r="P149" s="217">
        <f>+'TB-12'!Q461</f>
        <v>0</v>
      </c>
      <c r="Q149" s="217">
        <f>+'TB-12'!R461</f>
        <v>0</v>
      </c>
      <c r="R149" s="217">
        <f>+'TB-12'!S461</f>
        <v>0</v>
      </c>
      <c r="S149" s="217">
        <f>+'TB-12'!T461</f>
        <v>0</v>
      </c>
      <c r="T149" s="219">
        <f t="shared" si="239"/>
        <v>0</v>
      </c>
      <c r="U149" s="219">
        <f t="shared" si="239"/>
        <v>0</v>
      </c>
      <c r="V149" s="219">
        <f t="shared" si="240"/>
        <v>0</v>
      </c>
      <c r="W149" s="216" t="e">
        <f>+'TB-12'!D462</f>
        <v>#N/A</v>
      </c>
      <c r="X149" s="217">
        <f>+'TB-12'!G462</f>
        <v>0</v>
      </c>
      <c r="Y149" s="217">
        <f>+'TB-12'!H462</f>
        <v>0</v>
      </c>
      <c r="Z149" s="218">
        <f>+'TB-12'!I462</f>
        <v>0</v>
      </c>
      <c r="AA149" s="218">
        <f>+'TB-12'!J462</f>
        <v>0</v>
      </c>
      <c r="AB149" s="218">
        <f>+'TB-12'!K462</f>
        <v>0</v>
      </c>
      <c r="AC149" s="218">
        <f>+'TB-12'!L462</f>
        <v>0</v>
      </c>
      <c r="AD149" s="415"/>
      <c r="AE149" s="415"/>
      <c r="AF149" s="218">
        <f>+'TB-12'!O462</f>
        <v>0</v>
      </c>
      <c r="AG149" s="218">
        <f>+'TB-12'!P462</f>
        <v>0</v>
      </c>
      <c r="AH149" s="218">
        <f>+'TB-12'!Q462</f>
        <v>0</v>
      </c>
      <c r="AI149" s="218">
        <f>+'TB-12'!R462</f>
        <v>0</v>
      </c>
      <c r="AJ149" s="218">
        <f>+'TB-12'!S462</f>
        <v>0</v>
      </c>
      <c r="AK149" s="218">
        <f>+'TB-12'!T462</f>
        <v>0</v>
      </c>
      <c r="AL149" s="219">
        <f t="shared" si="241"/>
        <v>0</v>
      </c>
      <c r="AM149" s="219">
        <f t="shared" si="241"/>
        <v>0</v>
      </c>
      <c r="AN149" s="219">
        <f t="shared" si="242"/>
        <v>0</v>
      </c>
      <c r="AO149" s="216" t="e">
        <f>+'TB-12'!D463</f>
        <v>#N/A</v>
      </c>
      <c r="AP149" s="217">
        <f>+'TB-12'!G463</f>
        <v>0</v>
      </c>
      <c r="AQ149" s="217">
        <f>+'TB-12'!H463</f>
        <v>0</v>
      </c>
      <c r="AR149" s="217">
        <f>+'TB-12'!I463</f>
        <v>0</v>
      </c>
      <c r="AS149" s="217">
        <f>+'TB-12'!J463</f>
        <v>0</v>
      </c>
      <c r="AT149" s="217">
        <f>+'TB-12'!K463</f>
        <v>0</v>
      </c>
      <c r="AU149" s="217">
        <f>+'TB-12'!L463</f>
        <v>0</v>
      </c>
      <c r="AV149" s="413"/>
      <c r="AW149" s="413"/>
      <c r="AX149" s="217">
        <f>+'TB-12'!O463</f>
        <v>0</v>
      </c>
      <c r="AY149" s="217">
        <f>+'TB-12'!P463</f>
        <v>0</v>
      </c>
      <c r="AZ149" s="217">
        <f>+'TB-12'!Q463</f>
        <v>0</v>
      </c>
      <c r="BA149" s="217">
        <f>+'TB-12'!R463</f>
        <v>0</v>
      </c>
      <c r="BB149" s="217">
        <f>+'TB-12'!S463</f>
        <v>0</v>
      </c>
      <c r="BC149" s="217">
        <f>+'TB-12'!T463</f>
        <v>0</v>
      </c>
      <c r="BD149" s="219">
        <f t="shared" si="243"/>
        <v>0</v>
      </c>
      <c r="BE149" s="219">
        <f t="shared" si="243"/>
        <v>0</v>
      </c>
      <c r="BF149" s="219">
        <f t="shared" si="244"/>
        <v>0</v>
      </c>
      <c r="BG149" s="216" t="e">
        <f>+'TB-12'!D464</f>
        <v>#N/A</v>
      </c>
      <c r="BH149" s="217">
        <f>+'TB-12'!G464</f>
        <v>0</v>
      </c>
      <c r="BI149" s="217">
        <f>+'TB-12'!H464</f>
        <v>0</v>
      </c>
      <c r="BJ149" s="217">
        <f>+'TB-12'!I464</f>
        <v>0</v>
      </c>
      <c r="BK149" s="217">
        <f>+'TB-12'!J464</f>
        <v>0</v>
      </c>
      <c r="BL149" s="217">
        <f>+'TB-12'!K464</f>
        <v>0</v>
      </c>
      <c r="BM149" s="217">
        <f>+'TB-12'!L464</f>
        <v>0</v>
      </c>
      <c r="BN149" s="413"/>
      <c r="BO149" s="413"/>
      <c r="BP149" s="217">
        <f>+'TB-12'!O464</f>
        <v>0</v>
      </c>
      <c r="BQ149" s="217">
        <f>+'TB-12'!P464</f>
        <v>0</v>
      </c>
      <c r="BR149" s="217">
        <f>+'TB-12'!Q464</f>
        <v>0</v>
      </c>
      <c r="BS149" s="217">
        <f>+'TB-12'!R464</f>
        <v>0</v>
      </c>
      <c r="BT149" s="217">
        <f>+'TB-12'!S464</f>
        <v>0</v>
      </c>
      <c r="BU149" s="217">
        <f>+'TB-12'!T464</f>
        <v>0</v>
      </c>
      <c r="BV149" s="219">
        <f t="shared" si="245"/>
        <v>0</v>
      </c>
      <c r="BW149" s="219">
        <f t="shared" si="245"/>
        <v>0</v>
      </c>
      <c r="BX149" s="219">
        <f t="shared" si="246"/>
        <v>0</v>
      </c>
      <c r="BY149" s="216" t="e">
        <f>+'TB-12'!D465</f>
        <v>#N/A</v>
      </c>
      <c r="BZ149" s="217">
        <f>+'TB-12'!G465</f>
        <v>0</v>
      </c>
      <c r="CA149" s="217">
        <f>+'TB-12'!H465</f>
        <v>0</v>
      </c>
      <c r="CB149" s="217">
        <f>+'TB-12'!I465</f>
        <v>0</v>
      </c>
      <c r="CC149" s="217">
        <f>+'TB-12'!J465</f>
        <v>0</v>
      </c>
      <c r="CD149" s="217">
        <f>+'TB-12'!K465</f>
        <v>0</v>
      </c>
      <c r="CE149" s="217">
        <f>+'TB-12'!L465</f>
        <v>0</v>
      </c>
      <c r="CF149" s="413"/>
      <c r="CG149" s="413"/>
      <c r="CH149" s="217">
        <f>+'TB-12'!O465</f>
        <v>0</v>
      </c>
      <c r="CI149" s="217">
        <f>+'TB-12'!P465</f>
        <v>0</v>
      </c>
      <c r="CJ149" s="217">
        <f>+'TB-12'!Q465</f>
        <v>0</v>
      </c>
      <c r="CK149" s="217">
        <f>+'TB-12'!R465</f>
        <v>0</v>
      </c>
      <c r="CL149" s="217">
        <f>+'TB-12'!S465</f>
        <v>0</v>
      </c>
      <c r="CM149" s="217">
        <f>+'TB-12'!T465</f>
        <v>0</v>
      </c>
      <c r="CN149" s="219">
        <f t="shared" si="247"/>
        <v>0</v>
      </c>
      <c r="CO149" s="219">
        <f t="shared" si="247"/>
        <v>0</v>
      </c>
      <c r="CP149" s="219">
        <f t="shared" si="248"/>
        <v>0</v>
      </c>
      <c r="CQ149" s="216" t="e">
        <f>+'TB-12'!D469</f>
        <v>#N/A</v>
      </c>
      <c r="CR149" s="217">
        <f>+'TB-12'!G469</f>
        <v>0</v>
      </c>
      <c r="CS149" s="217">
        <f>+'TB-12'!H469</f>
        <v>0</v>
      </c>
      <c r="CT149" s="413"/>
      <c r="CU149" s="413"/>
      <c r="CV149" s="217">
        <f>+'TB-12'!K469</f>
        <v>0</v>
      </c>
      <c r="CW149" s="217">
        <f>+'TB-12'!L469</f>
        <v>0</v>
      </c>
      <c r="CX149" s="217">
        <f>+'TB-12'!M469</f>
        <v>0</v>
      </c>
      <c r="CY149" s="217">
        <f>+'TB-12'!N469</f>
        <v>0</v>
      </c>
      <c r="CZ149" s="217">
        <f>+'TB-12'!O469</f>
        <v>0</v>
      </c>
      <c r="DA149" s="217">
        <f>+'TB-12'!P469</f>
        <v>0</v>
      </c>
      <c r="DB149" s="217">
        <f>+'TB-12'!Q469</f>
        <v>0</v>
      </c>
      <c r="DC149" s="217">
        <f>+'TB-12'!R469</f>
        <v>0</v>
      </c>
      <c r="DD149" s="217">
        <f>+'TB-12'!S469</f>
        <v>0</v>
      </c>
      <c r="DE149" s="217">
        <f>+'TB-12'!T469</f>
        <v>0</v>
      </c>
      <c r="DF149" s="219">
        <f t="shared" si="249"/>
        <v>0</v>
      </c>
      <c r="DG149" s="219">
        <f t="shared" si="249"/>
        <v>0</v>
      </c>
      <c r="DH149" s="219">
        <f t="shared" si="250"/>
        <v>0</v>
      </c>
      <c r="DI149" s="216" t="e">
        <f>+'TB-12'!D470</f>
        <v>#N/A</v>
      </c>
      <c r="DJ149" s="217">
        <f>+'TB-12'!G470</f>
        <v>0</v>
      </c>
      <c r="DK149" s="217">
        <f>+'TB-12'!H470</f>
        <v>0</v>
      </c>
      <c r="DL149" s="413"/>
      <c r="DM149" s="413"/>
      <c r="DN149" s="217">
        <f>+'TB-12'!K470</f>
        <v>0</v>
      </c>
      <c r="DO149" s="217">
        <f>+'TB-12'!L470</f>
        <v>0</v>
      </c>
      <c r="DP149" s="217">
        <f>+'TB-12'!M470</f>
        <v>0</v>
      </c>
      <c r="DQ149" s="217">
        <f>+'TB-12'!N470</f>
        <v>0</v>
      </c>
      <c r="DR149" s="217">
        <f>+'TB-12'!O470</f>
        <v>0</v>
      </c>
      <c r="DS149" s="217">
        <f>+'TB-12'!P470</f>
        <v>0</v>
      </c>
      <c r="DT149" s="217">
        <f>+'TB-12'!Q470</f>
        <v>0</v>
      </c>
      <c r="DU149" s="217">
        <f>+'TB-12'!R470</f>
        <v>0</v>
      </c>
      <c r="DV149" s="217">
        <f>+'TB-12'!S470</f>
        <v>0</v>
      </c>
      <c r="DW149" s="217">
        <f>+'TB-12'!T470</f>
        <v>0</v>
      </c>
      <c r="DX149" s="219">
        <f t="shared" si="251"/>
        <v>0</v>
      </c>
      <c r="DY149" s="219">
        <f t="shared" si="251"/>
        <v>0</v>
      </c>
      <c r="DZ149" s="219">
        <f t="shared" si="235"/>
        <v>0</v>
      </c>
      <c r="EA149" s="216" t="e">
        <f>+'TB-12'!D471</f>
        <v>#N/A</v>
      </c>
      <c r="EB149" s="217">
        <f>+'TB-12'!G471</f>
        <v>0</v>
      </c>
      <c r="EC149" s="217">
        <f>+'TB-12'!H471</f>
        <v>0</v>
      </c>
      <c r="ED149" s="413"/>
      <c r="EE149" s="413"/>
      <c r="EF149" s="217">
        <f>+'TB-12'!K471</f>
        <v>0</v>
      </c>
      <c r="EG149" s="217">
        <f>+'TB-12'!L471</f>
        <v>0</v>
      </c>
      <c r="EH149" s="217">
        <f>+'TB-12'!M471</f>
        <v>0</v>
      </c>
      <c r="EI149" s="217">
        <f>+'TB-12'!N471</f>
        <v>0</v>
      </c>
      <c r="EJ149" s="217">
        <f>+'TB-12'!O471</f>
        <v>0</v>
      </c>
      <c r="EK149" s="217">
        <f>+'TB-12'!P471</f>
        <v>0</v>
      </c>
      <c r="EL149" s="217">
        <f>+'TB-12'!Q471</f>
        <v>0</v>
      </c>
      <c r="EM149" s="217">
        <f>+'TB-12'!R471</f>
        <v>0</v>
      </c>
      <c r="EN149" s="217">
        <f>+'TB-12'!S471</f>
        <v>0</v>
      </c>
      <c r="EO149" s="217">
        <f>+'TB-12'!T471</f>
        <v>0</v>
      </c>
      <c r="EP149" s="219">
        <f t="shared" si="252"/>
        <v>0</v>
      </c>
      <c r="EQ149" s="219">
        <f t="shared" si="252"/>
        <v>0</v>
      </c>
      <c r="ER149" s="219">
        <f t="shared" si="255"/>
        <v>0</v>
      </c>
      <c r="ES149" s="216" t="e">
        <f>+'TB-12'!D472</f>
        <v>#N/A</v>
      </c>
      <c r="ET149" s="217">
        <f>+'TB-12'!G472</f>
        <v>0</v>
      </c>
      <c r="EU149" s="217">
        <f>+'TB-12'!H472</f>
        <v>0</v>
      </c>
      <c r="EV149" s="413"/>
      <c r="EW149" s="413"/>
      <c r="EX149" s="217">
        <f>+'TB-12'!K472</f>
        <v>0</v>
      </c>
      <c r="EY149" s="217">
        <f>+'TB-12'!L472</f>
        <v>0</v>
      </c>
      <c r="EZ149" s="217">
        <f>+'TB-12'!M472</f>
        <v>0</v>
      </c>
      <c r="FA149" s="217">
        <f>+'TB-12'!N472</f>
        <v>0</v>
      </c>
      <c r="FB149" s="217">
        <f>+'TB-12'!O472</f>
        <v>0</v>
      </c>
      <c r="FC149" s="217">
        <f>+'TB-12'!P472</f>
        <v>0</v>
      </c>
      <c r="FD149" s="217">
        <f>+'TB-12'!Q472</f>
        <v>0</v>
      </c>
      <c r="FE149" s="217">
        <f>+'TB-12'!R472</f>
        <v>0</v>
      </c>
      <c r="FF149" s="217">
        <f>+'TB-12'!S472</f>
        <v>0</v>
      </c>
      <c r="FG149" s="217">
        <f>+'TB-12'!T472</f>
        <v>0</v>
      </c>
      <c r="FH149" s="219">
        <f t="shared" si="256"/>
        <v>0</v>
      </c>
      <c r="FI149" s="219">
        <f t="shared" si="256"/>
        <v>0</v>
      </c>
      <c r="FJ149" s="219">
        <f t="shared" si="257"/>
        <v>0</v>
      </c>
      <c r="FK149" s="216" t="e">
        <f>+'TB-12'!D473</f>
        <v>#N/A</v>
      </c>
      <c r="FL149" s="217">
        <f>+'TB-12'!G473</f>
        <v>0</v>
      </c>
      <c r="FM149" s="217">
        <f>+'TB-12'!H473</f>
        <v>0</v>
      </c>
      <c r="FN149" s="413"/>
      <c r="FO149" s="413"/>
      <c r="FP149" s="217">
        <f>+'TB-12'!K473</f>
        <v>0</v>
      </c>
      <c r="FQ149" s="217">
        <f>+'TB-12'!L473</f>
        <v>0</v>
      </c>
      <c r="FR149" s="217">
        <f>+'TB-12'!M473</f>
        <v>0</v>
      </c>
      <c r="FS149" s="217">
        <f>+'TB-12'!N473</f>
        <v>0</v>
      </c>
      <c r="FT149" s="217">
        <f>+'TB-12'!O473</f>
        <v>0</v>
      </c>
      <c r="FU149" s="217">
        <f>+'TB-12'!P473</f>
        <v>0</v>
      </c>
      <c r="FV149" s="217">
        <f>+'TB-12'!Q473</f>
        <v>0</v>
      </c>
      <c r="FW149" s="217">
        <f>+'TB-12'!R473</f>
        <v>0</v>
      </c>
      <c r="FX149" s="217">
        <f>+'TB-12'!S473</f>
        <v>0</v>
      </c>
      <c r="FY149" s="217">
        <f>+'TB-12'!T473</f>
        <v>0</v>
      </c>
      <c r="FZ149" s="219">
        <f t="shared" si="258"/>
        <v>0</v>
      </c>
      <c r="GA149" s="219">
        <f t="shared" si="258"/>
        <v>0</v>
      </c>
      <c r="GB149" s="219">
        <f t="shared" si="259"/>
        <v>0</v>
      </c>
      <c r="GC149" s="420" t="e">
        <f>'TB-12'!D477</f>
        <v>#N/A</v>
      </c>
      <c r="GD149" s="420" t="e">
        <f>'TB-12'!F477</f>
        <v>#N/A</v>
      </c>
    </row>
    <row r="150" spans="1:186" x14ac:dyDescent="0.25">
      <c r="A150" s="194">
        <v>16</v>
      </c>
      <c r="B150" s="166">
        <f>+Menu!$D$6</f>
        <v>0</v>
      </c>
      <c r="C150" s="214" t="str">
        <f>+Menu!$B24</f>
        <v/>
      </c>
      <c r="D150" s="215"/>
      <c r="E150" s="216" t="e">
        <f>+'TB-12'!D493</f>
        <v>#N/A</v>
      </c>
      <c r="F150" s="217">
        <f>+'TB-12'!G493</f>
        <v>0</v>
      </c>
      <c r="G150" s="217">
        <f>+'TB-12'!H493</f>
        <v>0</v>
      </c>
      <c r="H150" s="218">
        <f>+'TB-12'!I493</f>
        <v>0</v>
      </c>
      <c r="I150" s="218">
        <f>+'TB-12'!J493</f>
        <v>0</v>
      </c>
      <c r="J150" s="217">
        <f>+'TB-12'!K493</f>
        <v>0</v>
      </c>
      <c r="K150" s="217">
        <f>+'TB-12'!L493</f>
        <v>0</v>
      </c>
      <c r="L150" s="413"/>
      <c r="M150" s="413"/>
      <c r="N150" s="217">
        <f>+'TB-12'!O493</f>
        <v>0</v>
      </c>
      <c r="O150" s="217">
        <f>+'TB-12'!P493</f>
        <v>0</v>
      </c>
      <c r="P150" s="217">
        <f>+'TB-12'!Q493</f>
        <v>0</v>
      </c>
      <c r="Q150" s="217">
        <f>+'TB-12'!R493</f>
        <v>0</v>
      </c>
      <c r="R150" s="217">
        <f>+'TB-12'!S493</f>
        <v>0</v>
      </c>
      <c r="S150" s="217">
        <f>+'TB-12'!T493</f>
        <v>0</v>
      </c>
      <c r="T150" s="219">
        <f t="shared" si="239"/>
        <v>0</v>
      </c>
      <c r="U150" s="219">
        <f t="shared" si="239"/>
        <v>0</v>
      </c>
      <c r="V150" s="219">
        <f t="shared" si="240"/>
        <v>0</v>
      </c>
      <c r="W150" s="216" t="e">
        <f>+'TB-12'!D494</f>
        <v>#N/A</v>
      </c>
      <c r="X150" s="217">
        <f>+'TB-12'!G494</f>
        <v>0</v>
      </c>
      <c r="Y150" s="217">
        <f>+'TB-12'!H494</f>
        <v>0</v>
      </c>
      <c r="Z150" s="218">
        <f>+'TB-12'!I494</f>
        <v>0</v>
      </c>
      <c r="AA150" s="218">
        <f>+'TB-12'!J494</f>
        <v>0</v>
      </c>
      <c r="AB150" s="218">
        <f>+'TB-12'!K494</f>
        <v>0</v>
      </c>
      <c r="AC150" s="218">
        <f>+'TB-12'!L494</f>
        <v>0</v>
      </c>
      <c r="AD150" s="415"/>
      <c r="AE150" s="415"/>
      <c r="AF150" s="218">
        <f>+'TB-12'!O494</f>
        <v>0</v>
      </c>
      <c r="AG150" s="218">
        <f>+'TB-12'!P494</f>
        <v>0</v>
      </c>
      <c r="AH150" s="218">
        <f>+'TB-12'!Q494</f>
        <v>0</v>
      </c>
      <c r="AI150" s="218">
        <f>+'TB-12'!R494</f>
        <v>0</v>
      </c>
      <c r="AJ150" s="218">
        <f>+'TB-12'!S494</f>
        <v>0</v>
      </c>
      <c r="AK150" s="218">
        <f>+'TB-12'!T494</f>
        <v>0</v>
      </c>
      <c r="AL150" s="219">
        <f t="shared" si="241"/>
        <v>0</v>
      </c>
      <c r="AM150" s="219">
        <f t="shared" si="241"/>
        <v>0</v>
      </c>
      <c r="AN150" s="219">
        <f t="shared" si="242"/>
        <v>0</v>
      </c>
      <c r="AO150" s="216" t="e">
        <f>+'TB-12'!D495</f>
        <v>#N/A</v>
      </c>
      <c r="AP150" s="217">
        <f>+'TB-12'!G495</f>
        <v>0</v>
      </c>
      <c r="AQ150" s="217">
        <f>+'TB-12'!H495</f>
        <v>0</v>
      </c>
      <c r="AR150" s="217">
        <f>+'TB-12'!I495</f>
        <v>0</v>
      </c>
      <c r="AS150" s="217">
        <f>+'TB-12'!J495</f>
        <v>0</v>
      </c>
      <c r="AT150" s="217">
        <f>+'TB-12'!K495</f>
        <v>0</v>
      </c>
      <c r="AU150" s="217">
        <f>+'TB-12'!L495</f>
        <v>0</v>
      </c>
      <c r="AV150" s="413"/>
      <c r="AW150" s="413"/>
      <c r="AX150" s="217">
        <f>+'TB-12'!O495</f>
        <v>0</v>
      </c>
      <c r="AY150" s="217">
        <f>+'TB-12'!P495</f>
        <v>0</v>
      </c>
      <c r="AZ150" s="217">
        <f>+'TB-12'!Q495</f>
        <v>0</v>
      </c>
      <c r="BA150" s="217">
        <f>+'TB-12'!R495</f>
        <v>0</v>
      </c>
      <c r="BB150" s="217">
        <f>+'TB-12'!S495</f>
        <v>0</v>
      </c>
      <c r="BC150" s="217">
        <f>+'TB-12'!T495</f>
        <v>0</v>
      </c>
      <c r="BD150" s="219">
        <f t="shared" si="243"/>
        <v>0</v>
      </c>
      <c r="BE150" s="219">
        <f t="shared" si="243"/>
        <v>0</v>
      </c>
      <c r="BF150" s="219">
        <f t="shared" si="244"/>
        <v>0</v>
      </c>
      <c r="BG150" s="216" t="e">
        <f>+'TB-12'!D496</f>
        <v>#N/A</v>
      </c>
      <c r="BH150" s="217">
        <f>+'TB-12'!G496</f>
        <v>0</v>
      </c>
      <c r="BI150" s="217">
        <f>+'TB-12'!H496</f>
        <v>0</v>
      </c>
      <c r="BJ150" s="217">
        <f>+'TB-12'!I496</f>
        <v>0</v>
      </c>
      <c r="BK150" s="217">
        <f>+'TB-12'!J496</f>
        <v>0</v>
      </c>
      <c r="BL150" s="217">
        <f>+'TB-12'!K496</f>
        <v>0</v>
      </c>
      <c r="BM150" s="217">
        <f>+'TB-12'!L496</f>
        <v>0</v>
      </c>
      <c r="BN150" s="413"/>
      <c r="BO150" s="413"/>
      <c r="BP150" s="217">
        <f>+'TB-12'!O496</f>
        <v>0</v>
      </c>
      <c r="BQ150" s="217">
        <f>+'TB-12'!P496</f>
        <v>0</v>
      </c>
      <c r="BR150" s="217">
        <f>+'TB-12'!Q496</f>
        <v>0</v>
      </c>
      <c r="BS150" s="217">
        <f>+'TB-12'!R496</f>
        <v>0</v>
      </c>
      <c r="BT150" s="217">
        <f>+'TB-12'!S496</f>
        <v>0</v>
      </c>
      <c r="BU150" s="217">
        <f>+'TB-12'!T496</f>
        <v>0</v>
      </c>
      <c r="BV150" s="219">
        <f t="shared" si="245"/>
        <v>0</v>
      </c>
      <c r="BW150" s="219">
        <f t="shared" si="245"/>
        <v>0</v>
      </c>
      <c r="BX150" s="219">
        <f t="shared" si="246"/>
        <v>0</v>
      </c>
      <c r="BY150" s="216" t="e">
        <f>+'TB-12'!D497</f>
        <v>#N/A</v>
      </c>
      <c r="BZ150" s="217">
        <f>+'TB-12'!G497</f>
        <v>0</v>
      </c>
      <c r="CA150" s="217">
        <f>+'TB-12'!H497</f>
        <v>0</v>
      </c>
      <c r="CB150" s="217">
        <f>+'TB-12'!I497</f>
        <v>0</v>
      </c>
      <c r="CC150" s="217">
        <f>+'TB-12'!J497</f>
        <v>0</v>
      </c>
      <c r="CD150" s="217">
        <f>+'TB-12'!K497</f>
        <v>0</v>
      </c>
      <c r="CE150" s="217">
        <f>+'TB-12'!L497</f>
        <v>0</v>
      </c>
      <c r="CF150" s="413"/>
      <c r="CG150" s="413"/>
      <c r="CH150" s="217">
        <f>+'TB-12'!O497</f>
        <v>0</v>
      </c>
      <c r="CI150" s="217">
        <f>+'TB-12'!P497</f>
        <v>0</v>
      </c>
      <c r="CJ150" s="217">
        <f>+'TB-12'!Q497</f>
        <v>0</v>
      </c>
      <c r="CK150" s="217">
        <f>+'TB-12'!R497</f>
        <v>0</v>
      </c>
      <c r="CL150" s="217">
        <f>+'TB-12'!S497</f>
        <v>0</v>
      </c>
      <c r="CM150" s="217">
        <f>+'TB-12'!T497</f>
        <v>0</v>
      </c>
      <c r="CN150" s="219">
        <f t="shared" si="247"/>
        <v>0</v>
      </c>
      <c r="CO150" s="219">
        <f t="shared" si="247"/>
        <v>0</v>
      </c>
      <c r="CP150" s="219">
        <f t="shared" si="248"/>
        <v>0</v>
      </c>
      <c r="CQ150" s="216" t="e">
        <f>+'TB-12'!D501</f>
        <v>#N/A</v>
      </c>
      <c r="CR150" s="217">
        <f>+'TB-12'!G501</f>
        <v>0</v>
      </c>
      <c r="CS150" s="217">
        <f>+'TB-12'!H501</f>
        <v>0</v>
      </c>
      <c r="CT150" s="413"/>
      <c r="CU150" s="413"/>
      <c r="CV150" s="217">
        <f>+'TB-12'!K501</f>
        <v>0</v>
      </c>
      <c r="CW150" s="217">
        <f>+'TB-12'!L501</f>
        <v>0</v>
      </c>
      <c r="CX150" s="217">
        <f>+'TB-12'!M501</f>
        <v>0</v>
      </c>
      <c r="CY150" s="217">
        <f>+'TB-12'!N501</f>
        <v>0</v>
      </c>
      <c r="CZ150" s="217">
        <f>+'TB-12'!O501</f>
        <v>0</v>
      </c>
      <c r="DA150" s="217">
        <f>+'TB-12'!P501</f>
        <v>0</v>
      </c>
      <c r="DB150" s="217">
        <f>+'TB-12'!Q501</f>
        <v>0</v>
      </c>
      <c r="DC150" s="217">
        <f>+'TB-12'!R501</f>
        <v>0</v>
      </c>
      <c r="DD150" s="217">
        <f>+'TB-12'!S501</f>
        <v>0</v>
      </c>
      <c r="DE150" s="217">
        <f>+'TB-12'!T501</f>
        <v>0</v>
      </c>
      <c r="DF150" s="219">
        <f t="shared" si="249"/>
        <v>0</v>
      </c>
      <c r="DG150" s="219">
        <f t="shared" si="249"/>
        <v>0</v>
      </c>
      <c r="DH150" s="219">
        <f t="shared" si="250"/>
        <v>0</v>
      </c>
      <c r="DI150" s="216" t="e">
        <f>+'TB-12'!D502</f>
        <v>#N/A</v>
      </c>
      <c r="DJ150" s="217">
        <f>+'TB-12'!G502</f>
        <v>0</v>
      </c>
      <c r="DK150" s="217">
        <f>+'TB-12'!H502</f>
        <v>0</v>
      </c>
      <c r="DL150" s="413"/>
      <c r="DM150" s="413"/>
      <c r="DN150" s="217">
        <f>+'TB-12'!K502</f>
        <v>0</v>
      </c>
      <c r="DO150" s="217">
        <f>+'TB-12'!L502</f>
        <v>0</v>
      </c>
      <c r="DP150" s="217">
        <f>+'TB-12'!M502</f>
        <v>0</v>
      </c>
      <c r="DQ150" s="217">
        <f>+'TB-12'!N502</f>
        <v>0</v>
      </c>
      <c r="DR150" s="217">
        <f>+'TB-12'!O502</f>
        <v>0</v>
      </c>
      <c r="DS150" s="217">
        <f>+'TB-12'!P502</f>
        <v>0</v>
      </c>
      <c r="DT150" s="217">
        <f>+'TB-12'!Q502</f>
        <v>0</v>
      </c>
      <c r="DU150" s="217">
        <f>+'TB-12'!R502</f>
        <v>0</v>
      </c>
      <c r="DV150" s="217">
        <f>+'TB-12'!S502</f>
        <v>0</v>
      </c>
      <c r="DW150" s="217">
        <f>+'TB-12'!T502</f>
        <v>0</v>
      </c>
      <c r="DX150" s="219">
        <f t="shared" si="251"/>
        <v>0</v>
      </c>
      <c r="DY150" s="219">
        <f t="shared" si="251"/>
        <v>0</v>
      </c>
      <c r="DZ150" s="219">
        <f t="shared" si="235"/>
        <v>0</v>
      </c>
      <c r="EA150" s="216" t="e">
        <f>+'TB-12'!D503</f>
        <v>#N/A</v>
      </c>
      <c r="EB150" s="217">
        <f>+'TB-12'!G503</f>
        <v>0</v>
      </c>
      <c r="EC150" s="217">
        <f>+'TB-12'!H503</f>
        <v>0</v>
      </c>
      <c r="ED150" s="413"/>
      <c r="EE150" s="413"/>
      <c r="EF150" s="217">
        <f>+'TB-12'!K503</f>
        <v>0</v>
      </c>
      <c r="EG150" s="217">
        <f>+'TB-12'!L503</f>
        <v>0</v>
      </c>
      <c r="EH150" s="217">
        <f>+'TB-12'!M503</f>
        <v>0</v>
      </c>
      <c r="EI150" s="217">
        <f>+'TB-12'!N503</f>
        <v>0</v>
      </c>
      <c r="EJ150" s="217">
        <f>+'TB-12'!O503</f>
        <v>0</v>
      </c>
      <c r="EK150" s="217">
        <f>+'TB-12'!P503</f>
        <v>0</v>
      </c>
      <c r="EL150" s="217">
        <f>+'TB-12'!Q503</f>
        <v>0</v>
      </c>
      <c r="EM150" s="217">
        <f>+'TB-12'!R503</f>
        <v>0</v>
      </c>
      <c r="EN150" s="217">
        <f>+'TB-12'!S503</f>
        <v>0</v>
      </c>
      <c r="EO150" s="217">
        <f>+'TB-12'!T503</f>
        <v>0</v>
      </c>
      <c r="EP150" s="219">
        <f t="shared" si="252"/>
        <v>0</v>
      </c>
      <c r="EQ150" s="219">
        <f t="shared" si="252"/>
        <v>0</v>
      </c>
      <c r="ER150" s="219">
        <f t="shared" si="255"/>
        <v>0</v>
      </c>
      <c r="ES150" s="216" t="e">
        <f>+'TB-12'!D504</f>
        <v>#N/A</v>
      </c>
      <c r="ET150" s="217">
        <f>+'TB-12'!G504</f>
        <v>0</v>
      </c>
      <c r="EU150" s="217">
        <f>+'TB-12'!H504</f>
        <v>0</v>
      </c>
      <c r="EV150" s="413"/>
      <c r="EW150" s="413"/>
      <c r="EX150" s="217">
        <f>+'TB-12'!K504</f>
        <v>0</v>
      </c>
      <c r="EY150" s="217">
        <f>+'TB-12'!L504</f>
        <v>0</v>
      </c>
      <c r="EZ150" s="217">
        <f>+'TB-12'!M504</f>
        <v>0</v>
      </c>
      <c r="FA150" s="217">
        <f>+'TB-12'!N504</f>
        <v>0</v>
      </c>
      <c r="FB150" s="217">
        <f>+'TB-12'!O504</f>
        <v>0</v>
      </c>
      <c r="FC150" s="217">
        <f>+'TB-12'!P504</f>
        <v>0</v>
      </c>
      <c r="FD150" s="217">
        <f>+'TB-12'!Q504</f>
        <v>0</v>
      </c>
      <c r="FE150" s="217">
        <f>+'TB-12'!R504</f>
        <v>0</v>
      </c>
      <c r="FF150" s="217">
        <f>+'TB-12'!S504</f>
        <v>0</v>
      </c>
      <c r="FG150" s="217">
        <f>+'TB-12'!T504</f>
        <v>0</v>
      </c>
      <c r="FH150" s="219">
        <f t="shared" si="256"/>
        <v>0</v>
      </c>
      <c r="FI150" s="219">
        <f t="shared" si="256"/>
        <v>0</v>
      </c>
      <c r="FJ150" s="219">
        <f t="shared" si="257"/>
        <v>0</v>
      </c>
      <c r="FK150" s="216" t="e">
        <f>+'TB-12'!D505</f>
        <v>#N/A</v>
      </c>
      <c r="FL150" s="217">
        <f>+'TB-12'!G505</f>
        <v>0</v>
      </c>
      <c r="FM150" s="217">
        <f>+'TB-12'!H505</f>
        <v>0</v>
      </c>
      <c r="FN150" s="413"/>
      <c r="FO150" s="413"/>
      <c r="FP150" s="217">
        <f>+'TB-12'!K505</f>
        <v>0</v>
      </c>
      <c r="FQ150" s="217">
        <f>+'TB-12'!L505</f>
        <v>0</v>
      </c>
      <c r="FR150" s="217">
        <f>+'TB-12'!M505</f>
        <v>0</v>
      </c>
      <c r="FS150" s="217">
        <f>+'TB-12'!N505</f>
        <v>0</v>
      </c>
      <c r="FT150" s="217">
        <f>+'TB-12'!O505</f>
        <v>0</v>
      </c>
      <c r="FU150" s="217">
        <f>+'TB-12'!P505</f>
        <v>0</v>
      </c>
      <c r="FV150" s="217">
        <f>+'TB-12'!Q505</f>
        <v>0</v>
      </c>
      <c r="FW150" s="217">
        <f>+'TB-12'!R505</f>
        <v>0</v>
      </c>
      <c r="FX150" s="217">
        <f>+'TB-12'!S505</f>
        <v>0</v>
      </c>
      <c r="FY150" s="217">
        <f>+'TB-12'!T505</f>
        <v>0</v>
      </c>
      <c r="FZ150" s="219">
        <f t="shared" si="258"/>
        <v>0</v>
      </c>
      <c r="GA150" s="219">
        <f t="shared" si="258"/>
        <v>0</v>
      </c>
      <c r="GB150" s="219">
        <f t="shared" si="259"/>
        <v>0</v>
      </c>
      <c r="GC150" s="420" t="e">
        <f>'TB-12'!D509</f>
        <v>#N/A</v>
      </c>
      <c r="GD150" s="420" t="e">
        <f>'TB-12'!F509</f>
        <v>#N/A</v>
      </c>
    </row>
    <row r="151" spans="1:186" x14ac:dyDescent="0.25">
      <c r="A151" s="194">
        <v>17</v>
      </c>
      <c r="B151" s="166">
        <f>+Menu!$D$6</f>
        <v>0</v>
      </c>
      <c r="C151" s="214" t="str">
        <f>+Menu!$B25</f>
        <v/>
      </c>
      <c r="D151" s="215"/>
      <c r="E151" s="216" t="e">
        <f>+'TB-12'!D525</f>
        <v>#N/A</v>
      </c>
      <c r="F151" s="217">
        <f>+'TB-12'!G525</f>
        <v>0</v>
      </c>
      <c r="G151" s="217">
        <f>+'TB-12'!H525</f>
        <v>0</v>
      </c>
      <c r="H151" s="218">
        <f>+'TB-12'!I525</f>
        <v>0</v>
      </c>
      <c r="I151" s="218">
        <f>+'TB-12'!J525</f>
        <v>0</v>
      </c>
      <c r="J151" s="217">
        <f>+'TB-12'!K525</f>
        <v>0</v>
      </c>
      <c r="K151" s="217">
        <f>+'TB-12'!L525</f>
        <v>0</v>
      </c>
      <c r="L151" s="413"/>
      <c r="M151" s="413"/>
      <c r="N151" s="217">
        <f>+'TB-12'!O525</f>
        <v>0</v>
      </c>
      <c r="O151" s="217">
        <f>+'TB-12'!P525</f>
        <v>0</v>
      </c>
      <c r="P151" s="217">
        <f>+'TB-12'!Q525</f>
        <v>0</v>
      </c>
      <c r="Q151" s="217">
        <f>+'TB-12'!R525</f>
        <v>0</v>
      </c>
      <c r="R151" s="217">
        <f>+'TB-12'!S525</f>
        <v>0</v>
      </c>
      <c r="S151" s="217">
        <f>+'TB-12'!T525</f>
        <v>0</v>
      </c>
      <c r="T151" s="219">
        <f t="shared" si="239"/>
        <v>0</v>
      </c>
      <c r="U151" s="219">
        <f t="shared" si="239"/>
        <v>0</v>
      </c>
      <c r="V151" s="219">
        <f t="shared" si="240"/>
        <v>0</v>
      </c>
      <c r="W151" s="216" t="e">
        <f>+'TB-12'!D526</f>
        <v>#N/A</v>
      </c>
      <c r="X151" s="217">
        <f>+'TB-12'!G526</f>
        <v>0</v>
      </c>
      <c r="Y151" s="217">
        <f>+'TB-12'!H526</f>
        <v>0</v>
      </c>
      <c r="Z151" s="218">
        <f>+'TB-12'!I526</f>
        <v>0</v>
      </c>
      <c r="AA151" s="218">
        <f>+'TB-12'!J526</f>
        <v>0</v>
      </c>
      <c r="AB151" s="218">
        <f>+'TB-12'!K526</f>
        <v>0</v>
      </c>
      <c r="AC151" s="218">
        <f>+'TB-12'!L526</f>
        <v>0</v>
      </c>
      <c r="AD151" s="415"/>
      <c r="AE151" s="415"/>
      <c r="AF151" s="218">
        <f>+'TB-12'!O526</f>
        <v>0</v>
      </c>
      <c r="AG151" s="218">
        <f>+'TB-12'!P526</f>
        <v>0</v>
      </c>
      <c r="AH151" s="218">
        <f>+'TB-12'!Q526</f>
        <v>0</v>
      </c>
      <c r="AI151" s="218">
        <f>+'TB-12'!R526</f>
        <v>0</v>
      </c>
      <c r="AJ151" s="218">
        <f>+'TB-12'!S526</f>
        <v>0</v>
      </c>
      <c r="AK151" s="218">
        <f>+'TB-12'!T526</f>
        <v>0</v>
      </c>
      <c r="AL151" s="219">
        <f t="shared" si="241"/>
        <v>0</v>
      </c>
      <c r="AM151" s="219">
        <f t="shared" si="241"/>
        <v>0</v>
      </c>
      <c r="AN151" s="219">
        <f t="shared" si="242"/>
        <v>0</v>
      </c>
      <c r="AO151" s="216" t="e">
        <f>+'TB-12'!D527</f>
        <v>#N/A</v>
      </c>
      <c r="AP151" s="217">
        <f>+'TB-12'!G527</f>
        <v>0</v>
      </c>
      <c r="AQ151" s="217">
        <f>+'TB-12'!H527</f>
        <v>0</v>
      </c>
      <c r="AR151" s="217">
        <f>+'TB-12'!I527</f>
        <v>0</v>
      </c>
      <c r="AS151" s="217">
        <f>+'TB-12'!J527</f>
        <v>0</v>
      </c>
      <c r="AT151" s="217">
        <f>+'TB-12'!K527</f>
        <v>0</v>
      </c>
      <c r="AU151" s="217">
        <f>+'TB-12'!L527</f>
        <v>0</v>
      </c>
      <c r="AV151" s="413"/>
      <c r="AW151" s="413"/>
      <c r="AX151" s="217">
        <f>+'TB-12'!O527</f>
        <v>0</v>
      </c>
      <c r="AY151" s="217">
        <f>+'TB-12'!P527</f>
        <v>0</v>
      </c>
      <c r="AZ151" s="217">
        <f>+'TB-12'!Q527</f>
        <v>0</v>
      </c>
      <c r="BA151" s="217">
        <f>+'TB-12'!R527</f>
        <v>0</v>
      </c>
      <c r="BB151" s="217">
        <f>+'TB-12'!S527</f>
        <v>0</v>
      </c>
      <c r="BC151" s="217">
        <f>+'TB-12'!T527</f>
        <v>0</v>
      </c>
      <c r="BD151" s="219">
        <f t="shared" si="243"/>
        <v>0</v>
      </c>
      <c r="BE151" s="219">
        <f t="shared" si="243"/>
        <v>0</v>
      </c>
      <c r="BF151" s="219">
        <f t="shared" si="244"/>
        <v>0</v>
      </c>
      <c r="BG151" s="216" t="e">
        <f>+'TB-12'!D528</f>
        <v>#N/A</v>
      </c>
      <c r="BH151" s="217">
        <f>+'TB-12'!G528</f>
        <v>0</v>
      </c>
      <c r="BI151" s="217">
        <f>+'TB-12'!H528</f>
        <v>0</v>
      </c>
      <c r="BJ151" s="217">
        <f>+'TB-12'!I528</f>
        <v>0</v>
      </c>
      <c r="BK151" s="217">
        <f>+'TB-12'!J528</f>
        <v>0</v>
      </c>
      <c r="BL151" s="217">
        <f>+'TB-12'!K528</f>
        <v>0</v>
      </c>
      <c r="BM151" s="217">
        <f>+'TB-12'!L528</f>
        <v>0</v>
      </c>
      <c r="BN151" s="413"/>
      <c r="BO151" s="413"/>
      <c r="BP151" s="217">
        <f>+'TB-12'!O528</f>
        <v>0</v>
      </c>
      <c r="BQ151" s="217">
        <f>+'TB-12'!P528</f>
        <v>0</v>
      </c>
      <c r="BR151" s="217">
        <f>+'TB-12'!Q528</f>
        <v>0</v>
      </c>
      <c r="BS151" s="217">
        <f>+'TB-12'!R528</f>
        <v>0</v>
      </c>
      <c r="BT151" s="217">
        <f>+'TB-12'!S528</f>
        <v>0</v>
      </c>
      <c r="BU151" s="217">
        <f>+'TB-12'!T528</f>
        <v>0</v>
      </c>
      <c r="BV151" s="219">
        <f t="shared" si="245"/>
        <v>0</v>
      </c>
      <c r="BW151" s="219">
        <f t="shared" si="245"/>
        <v>0</v>
      </c>
      <c r="BX151" s="219">
        <f t="shared" si="246"/>
        <v>0</v>
      </c>
      <c r="BY151" s="216" t="e">
        <f>+'TB-12'!D529</f>
        <v>#N/A</v>
      </c>
      <c r="BZ151" s="217">
        <f>+'TB-12'!G529</f>
        <v>0</v>
      </c>
      <c r="CA151" s="217">
        <f>+'TB-12'!H529</f>
        <v>0</v>
      </c>
      <c r="CB151" s="217">
        <f>+'TB-12'!I529</f>
        <v>0</v>
      </c>
      <c r="CC151" s="217">
        <f>+'TB-12'!J529</f>
        <v>0</v>
      </c>
      <c r="CD151" s="217">
        <f>+'TB-12'!K529</f>
        <v>0</v>
      </c>
      <c r="CE151" s="217">
        <f>+'TB-12'!L529</f>
        <v>0</v>
      </c>
      <c r="CF151" s="413"/>
      <c r="CG151" s="413"/>
      <c r="CH151" s="217">
        <f>+'TB-12'!O529</f>
        <v>0</v>
      </c>
      <c r="CI151" s="217">
        <f>+'TB-12'!P529</f>
        <v>0</v>
      </c>
      <c r="CJ151" s="217">
        <f>+'TB-12'!Q529</f>
        <v>0</v>
      </c>
      <c r="CK151" s="217">
        <f>+'TB-12'!R529</f>
        <v>0</v>
      </c>
      <c r="CL151" s="217">
        <f>+'TB-12'!S529</f>
        <v>0</v>
      </c>
      <c r="CM151" s="217">
        <f>+'TB-12'!T529</f>
        <v>0</v>
      </c>
      <c r="CN151" s="219">
        <f t="shared" si="247"/>
        <v>0</v>
      </c>
      <c r="CO151" s="219">
        <f t="shared" si="247"/>
        <v>0</v>
      </c>
      <c r="CP151" s="219">
        <f t="shared" si="248"/>
        <v>0</v>
      </c>
      <c r="CQ151" s="216" t="e">
        <f>+'TB-12'!D533</f>
        <v>#N/A</v>
      </c>
      <c r="CR151" s="217">
        <f>+'TB-12'!G533</f>
        <v>0</v>
      </c>
      <c r="CS151" s="217">
        <f>+'TB-12'!H533</f>
        <v>0</v>
      </c>
      <c r="CT151" s="413"/>
      <c r="CU151" s="413"/>
      <c r="CV151" s="217">
        <f>+'TB-12'!K533</f>
        <v>0</v>
      </c>
      <c r="CW151" s="217">
        <f>+'TB-12'!L533</f>
        <v>0</v>
      </c>
      <c r="CX151" s="217">
        <f>+'TB-12'!M533</f>
        <v>0</v>
      </c>
      <c r="CY151" s="217">
        <f>+'TB-12'!N533</f>
        <v>0</v>
      </c>
      <c r="CZ151" s="217">
        <f>+'TB-12'!O533</f>
        <v>0</v>
      </c>
      <c r="DA151" s="217">
        <f>+'TB-12'!P533</f>
        <v>0</v>
      </c>
      <c r="DB151" s="217">
        <f>+'TB-12'!Q533</f>
        <v>0</v>
      </c>
      <c r="DC151" s="217">
        <f>+'TB-12'!R533</f>
        <v>0</v>
      </c>
      <c r="DD151" s="217">
        <f>+'TB-12'!S533</f>
        <v>0</v>
      </c>
      <c r="DE151" s="217">
        <f>+'TB-12'!T533</f>
        <v>0</v>
      </c>
      <c r="DF151" s="219">
        <f t="shared" si="249"/>
        <v>0</v>
      </c>
      <c r="DG151" s="219">
        <f t="shared" si="249"/>
        <v>0</v>
      </c>
      <c r="DH151" s="219">
        <f t="shared" si="250"/>
        <v>0</v>
      </c>
      <c r="DI151" s="216" t="e">
        <f>+'TB-12'!D534</f>
        <v>#N/A</v>
      </c>
      <c r="DJ151" s="217">
        <f>+'TB-12'!G534</f>
        <v>0</v>
      </c>
      <c r="DK151" s="217">
        <f>+'TB-12'!H534</f>
        <v>0</v>
      </c>
      <c r="DL151" s="413"/>
      <c r="DM151" s="413"/>
      <c r="DN151" s="217">
        <f>+'TB-12'!K534</f>
        <v>0</v>
      </c>
      <c r="DO151" s="217">
        <f>+'TB-12'!L534</f>
        <v>0</v>
      </c>
      <c r="DP151" s="217">
        <f>+'TB-12'!M534</f>
        <v>0</v>
      </c>
      <c r="DQ151" s="217">
        <f>+'TB-12'!N534</f>
        <v>0</v>
      </c>
      <c r="DR151" s="217">
        <f>+'TB-12'!O534</f>
        <v>0</v>
      </c>
      <c r="DS151" s="217">
        <f>+'TB-12'!P534</f>
        <v>0</v>
      </c>
      <c r="DT151" s="217">
        <f>+'TB-12'!Q534</f>
        <v>0</v>
      </c>
      <c r="DU151" s="217">
        <f>+'TB-12'!R534</f>
        <v>0</v>
      </c>
      <c r="DV151" s="217">
        <f>+'TB-12'!S534</f>
        <v>0</v>
      </c>
      <c r="DW151" s="217">
        <f>+'TB-12'!T534</f>
        <v>0</v>
      </c>
      <c r="DX151" s="219">
        <f t="shared" si="251"/>
        <v>0</v>
      </c>
      <c r="DY151" s="219">
        <f t="shared" si="251"/>
        <v>0</v>
      </c>
      <c r="DZ151" s="219">
        <f t="shared" si="235"/>
        <v>0</v>
      </c>
      <c r="EA151" s="216" t="e">
        <f>+'TB-12'!D535</f>
        <v>#N/A</v>
      </c>
      <c r="EB151" s="217">
        <f>+'TB-12'!G535</f>
        <v>0</v>
      </c>
      <c r="EC151" s="217">
        <f>+'TB-12'!H535</f>
        <v>0</v>
      </c>
      <c r="ED151" s="413"/>
      <c r="EE151" s="413"/>
      <c r="EF151" s="217">
        <f>+'TB-12'!K535</f>
        <v>0</v>
      </c>
      <c r="EG151" s="217">
        <f>+'TB-12'!L535</f>
        <v>0</v>
      </c>
      <c r="EH151" s="217">
        <f>+'TB-12'!M535</f>
        <v>0</v>
      </c>
      <c r="EI151" s="217">
        <f>+'TB-12'!N535</f>
        <v>0</v>
      </c>
      <c r="EJ151" s="217">
        <f>+'TB-12'!O535</f>
        <v>0</v>
      </c>
      <c r="EK151" s="217">
        <f>+'TB-12'!P535</f>
        <v>0</v>
      </c>
      <c r="EL151" s="217">
        <f>+'TB-12'!Q535</f>
        <v>0</v>
      </c>
      <c r="EM151" s="217">
        <f>+'TB-12'!R535</f>
        <v>0</v>
      </c>
      <c r="EN151" s="217">
        <f>+'TB-12'!S535</f>
        <v>0</v>
      </c>
      <c r="EO151" s="217">
        <f>+'TB-12'!T535</f>
        <v>0</v>
      </c>
      <c r="EP151" s="219">
        <f t="shared" si="252"/>
        <v>0</v>
      </c>
      <c r="EQ151" s="219">
        <f t="shared" si="252"/>
        <v>0</v>
      </c>
      <c r="ER151" s="219">
        <f t="shared" si="255"/>
        <v>0</v>
      </c>
      <c r="ES151" s="216" t="e">
        <f>+'TB-12'!D536</f>
        <v>#N/A</v>
      </c>
      <c r="ET151" s="217">
        <f>+'TB-12'!G536</f>
        <v>0</v>
      </c>
      <c r="EU151" s="217">
        <f>+'TB-12'!H536</f>
        <v>0</v>
      </c>
      <c r="EV151" s="413"/>
      <c r="EW151" s="413"/>
      <c r="EX151" s="217">
        <f>+'TB-12'!K536</f>
        <v>0</v>
      </c>
      <c r="EY151" s="217">
        <f>+'TB-12'!L536</f>
        <v>0</v>
      </c>
      <c r="EZ151" s="217">
        <f>+'TB-12'!M536</f>
        <v>0</v>
      </c>
      <c r="FA151" s="217">
        <f>+'TB-12'!N536</f>
        <v>0</v>
      </c>
      <c r="FB151" s="217">
        <f>+'TB-12'!O536</f>
        <v>0</v>
      </c>
      <c r="FC151" s="217">
        <f>+'TB-12'!P536</f>
        <v>0</v>
      </c>
      <c r="FD151" s="217">
        <f>+'TB-12'!Q536</f>
        <v>0</v>
      </c>
      <c r="FE151" s="217">
        <f>+'TB-12'!R536</f>
        <v>0</v>
      </c>
      <c r="FF151" s="217">
        <f>+'TB-12'!S536</f>
        <v>0</v>
      </c>
      <c r="FG151" s="217">
        <f>+'TB-12'!T536</f>
        <v>0</v>
      </c>
      <c r="FH151" s="219">
        <f t="shared" si="256"/>
        <v>0</v>
      </c>
      <c r="FI151" s="219">
        <f t="shared" si="256"/>
        <v>0</v>
      </c>
      <c r="FJ151" s="219">
        <f t="shared" si="257"/>
        <v>0</v>
      </c>
      <c r="FK151" s="216" t="e">
        <f>+'TB-12'!D537</f>
        <v>#N/A</v>
      </c>
      <c r="FL151" s="217">
        <f>+'TB-12'!G537</f>
        <v>0</v>
      </c>
      <c r="FM151" s="217">
        <f>+'TB-12'!H537</f>
        <v>0</v>
      </c>
      <c r="FN151" s="413"/>
      <c r="FO151" s="413"/>
      <c r="FP151" s="217">
        <f>+'TB-12'!K537</f>
        <v>0</v>
      </c>
      <c r="FQ151" s="217">
        <f>+'TB-12'!L537</f>
        <v>0</v>
      </c>
      <c r="FR151" s="217">
        <f>+'TB-12'!M537</f>
        <v>0</v>
      </c>
      <c r="FS151" s="217">
        <f>+'TB-12'!N537</f>
        <v>0</v>
      </c>
      <c r="FT151" s="217">
        <f>+'TB-12'!O537</f>
        <v>0</v>
      </c>
      <c r="FU151" s="217">
        <f>+'TB-12'!P537</f>
        <v>0</v>
      </c>
      <c r="FV151" s="217">
        <f>+'TB-12'!Q537</f>
        <v>0</v>
      </c>
      <c r="FW151" s="217">
        <f>+'TB-12'!R537</f>
        <v>0</v>
      </c>
      <c r="FX151" s="217">
        <f>+'TB-12'!S537</f>
        <v>0</v>
      </c>
      <c r="FY151" s="217">
        <f>+'TB-12'!T537</f>
        <v>0</v>
      </c>
      <c r="FZ151" s="219">
        <f t="shared" si="258"/>
        <v>0</v>
      </c>
      <c r="GA151" s="219">
        <f t="shared" si="258"/>
        <v>0</v>
      </c>
      <c r="GB151" s="219">
        <f t="shared" si="259"/>
        <v>0</v>
      </c>
      <c r="GC151" s="420" t="e">
        <f>'TB-12'!D541</f>
        <v>#N/A</v>
      </c>
      <c r="GD151" s="420" t="e">
        <f>'TB-12'!F541</f>
        <v>#N/A</v>
      </c>
    </row>
    <row r="152" spans="1:186" x14ac:dyDescent="0.25">
      <c r="A152" s="194">
        <v>18</v>
      </c>
      <c r="B152" s="166">
        <f>+Menu!$D$6</f>
        <v>0</v>
      </c>
      <c r="C152" s="214" t="str">
        <f>+Menu!$B26</f>
        <v/>
      </c>
      <c r="D152" s="215"/>
      <c r="E152" s="216" t="e">
        <f>+'TB-12'!D557</f>
        <v>#N/A</v>
      </c>
      <c r="F152" s="217">
        <f>+'TB-12'!G557</f>
        <v>0</v>
      </c>
      <c r="G152" s="217">
        <f>+'TB-12'!H557</f>
        <v>0</v>
      </c>
      <c r="H152" s="218">
        <f>+'TB-12'!I557</f>
        <v>0</v>
      </c>
      <c r="I152" s="218">
        <f>+'TB-12'!J557</f>
        <v>0</v>
      </c>
      <c r="J152" s="217">
        <f>+'TB-12'!K557</f>
        <v>0</v>
      </c>
      <c r="K152" s="217">
        <f>+'TB-12'!L557</f>
        <v>0</v>
      </c>
      <c r="L152" s="413"/>
      <c r="M152" s="413"/>
      <c r="N152" s="217">
        <f>+'TB-12'!O557</f>
        <v>0</v>
      </c>
      <c r="O152" s="217">
        <f>+'TB-12'!P557</f>
        <v>0</v>
      </c>
      <c r="P152" s="217">
        <f>+'TB-12'!Q557</f>
        <v>0</v>
      </c>
      <c r="Q152" s="217">
        <f>+'TB-12'!R557</f>
        <v>0</v>
      </c>
      <c r="R152" s="217">
        <f>+'TB-12'!S557</f>
        <v>0</v>
      </c>
      <c r="S152" s="217">
        <f>+'TB-12'!T557</f>
        <v>0</v>
      </c>
      <c r="T152" s="219">
        <f t="shared" si="239"/>
        <v>0</v>
      </c>
      <c r="U152" s="219">
        <f t="shared" si="239"/>
        <v>0</v>
      </c>
      <c r="V152" s="219">
        <f t="shared" si="240"/>
        <v>0</v>
      </c>
      <c r="W152" s="216" t="e">
        <f>+'TB-12'!D558</f>
        <v>#N/A</v>
      </c>
      <c r="X152" s="217">
        <f>+'TB-12'!G558</f>
        <v>0</v>
      </c>
      <c r="Y152" s="217">
        <f>+'TB-12'!H558</f>
        <v>0</v>
      </c>
      <c r="Z152" s="218">
        <f>+'TB-12'!I558</f>
        <v>0</v>
      </c>
      <c r="AA152" s="218">
        <f>+'TB-12'!J558</f>
        <v>0</v>
      </c>
      <c r="AB152" s="218">
        <f>+'TB-12'!K558</f>
        <v>0</v>
      </c>
      <c r="AC152" s="218">
        <f>+'TB-12'!L558</f>
        <v>0</v>
      </c>
      <c r="AD152" s="415"/>
      <c r="AE152" s="415"/>
      <c r="AF152" s="218">
        <f>+'TB-12'!O558</f>
        <v>0</v>
      </c>
      <c r="AG152" s="218">
        <f>+'TB-12'!P558</f>
        <v>0</v>
      </c>
      <c r="AH152" s="218">
        <f>+'TB-12'!Q558</f>
        <v>0</v>
      </c>
      <c r="AI152" s="218">
        <f>+'TB-12'!R558</f>
        <v>0</v>
      </c>
      <c r="AJ152" s="218">
        <f>+'TB-12'!S558</f>
        <v>0</v>
      </c>
      <c r="AK152" s="218">
        <f>+'TB-12'!T558</f>
        <v>0</v>
      </c>
      <c r="AL152" s="219">
        <f t="shared" si="241"/>
        <v>0</v>
      </c>
      <c r="AM152" s="219">
        <f t="shared" si="241"/>
        <v>0</v>
      </c>
      <c r="AN152" s="219">
        <f t="shared" si="242"/>
        <v>0</v>
      </c>
      <c r="AO152" s="216" t="e">
        <f>+'TB-12'!D559</f>
        <v>#N/A</v>
      </c>
      <c r="AP152" s="217">
        <f>+'TB-12'!G559</f>
        <v>0</v>
      </c>
      <c r="AQ152" s="217">
        <f>+'TB-12'!H559</f>
        <v>0</v>
      </c>
      <c r="AR152" s="217">
        <f>+'TB-12'!I559</f>
        <v>0</v>
      </c>
      <c r="AS152" s="217">
        <f>+'TB-12'!J559</f>
        <v>0</v>
      </c>
      <c r="AT152" s="217">
        <f>+'TB-12'!K559</f>
        <v>0</v>
      </c>
      <c r="AU152" s="217">
        <f>+'TB-12'!L559</f>
        <v>0</v>
      </c>
      <c r="AV152" s="413"/>
      <c r="AW152" s="413"/>
      <c r="AX152" s="217">
        <f>+'TB-12'!O559</f>
        <v>0</v>
      </c>
      <c r="AY152" s="217">
        <f>+'TB-12'!P559</f>
        <v>0</v>
      </c>
      <c r="AZ152" s="217">
        <f>+'TB-12'!Q559</f>
        <v>0</v>
      </c>
      <c r="BA152" s="217">
        <f>+'TB-12'!R559</f>
        <v>0</v>
      </c>
      <c r="BB152" s="217">
        <f>+'TB-12'!S559</f>
        <v>0</v>
      </c>
      <c r="BC152" s="217">
        <f>+'TB-12'!T559</f>
        <v>0</v>
      </c>
      <c r="BD152" s="219">
        <f t="shared" si="243"/>
        <v>0</v>
      </c>
      <c r="BE152" s="219">
        <f t="shared" si="243"/>
        <v>0</v>
      </c>
      <c r="BF152" s="219">
        <f t="shared" si="244"/>
        <v>0</v>
      </c>
      <c r="BG152" s="216" t="e">
        <f>+'TB-12'!D560</f>
        <v>#N/A</v>
      </c>
      <c r="BH152" s="217">
        <f>+'TB-12'!G560</f>
        <v>0</v>
      </c>
      <c r="BI152" s="217">
        <f>+'TB-12'!H560</f>
        <v>0</v>
      </c>
      <c r="BJ152" s="217">
        <f>+'TB-12'!I560</f>
        <v>0</v>
      </c>
      <c r="BK152" s="217">
        <f>+'TB-12'!J560</f>
        <v>0</v>
      </c>
      <c r="BL152" s="217">
        <f>+'TB-12'!K560</f>
        <v>0</v>
      </c>
      <c r="BM152" s="217">
        <f>+'TB-12'!L560</f>
        <v>0</v>
      </c>
      <c r="BN152" s="413"/>
      <c r="BO152" s="413"/>
      <c r="BP152" s="217">
        <f>+'TB-12'!O560</f>
        <v>0</v>
      </c>
      <c r="BQ152" s="217">
        <f>+'TB-12'!P560</f>
        <v>0</v>
      </c>
      <c r="BR152" s="217">
        <f>+'TB-12'!Q560</f>
        <v>0</v>
      </c>
      <c r="BS152" s="217">
        <f>+'TB-12'!R560</f>
        <v>0</v>
      </c>
      <c r="BT152" s="217">
        <f>+'TB-12'!S560</f>
        <v>0</v>
      </c>
      <c r="BU152" s="217">
        <f>+'TB-12'!T560</f>
        <v>0</v>
      </c>
      <c r="BV152" s="219">
        <f t="shared" si="245"/>
        <v>0</v>
      </c>
      <c r="BW152" s="219">
        <f t="shared" si="245"/>
        <v>0</v>
      </c>
      <c r="BX152" s="219">
        <f t="shared" si="246"/>
        <v>0</v>
      </c>
      <c r="BY152" s="216" t="e">
        <f>+'TB-12'!D561</f>
        <v>#N/A</v>
      </c>
      <c r="BZ152" s="217">
        <f>+'TB-12'!G561</f>
        <v>0</v>
      </c>
      <c r="CA152" s="217">
        <f>+'TB-12'!H561</f>
        <v>0</v>
      </c>
      <c r="CB152" s="217">
        <f>+'TB-12'!I561</f>
        <v>0</v>
      </c>
      <c r="CC152" s="217">
        <f>+'TB-12'!J561</f>
        <v>0</v>
      </c>
      <c r="CD152" s="217">
        <f>+'TB-12'!K561</f>
        <v>0</v>
      </c>
      <c r="CE152" s="217">
        <f>+'TB-12'!L561</f>
        <v>0</v>
      </c>
      <c r="CF152" s="413"/>
      <c r="CG152" s="413"/>
      <c r="CH152" s="217">
        <f>+'TB-12'!O561</f>
        <v>0</v>
      </c>
      <c r="CI152" s="217">
        <f>+'TB-12'!P561</f>
        <v>0</v>
      </c>
      <c r="CJ152" s="217">
        <f>+'TB-12'!Q561</f>
        <v>0</v>
      </c>
      <c r="CK152" s="217">
        <f>+'TB-12'!R561</f>
        <v>0</v>
      </c>
      <c r="CL152" s="217">
        <f>+'TB-12'!S561</f>
        <v>0</v>
      </c>
      <c r="CM152" s="217">
        <f>+'TB-12'!T561</f>
        <v>0</v>
      </c>
      <c r="CN152" s="219">
        <f t="shared" si="247"/>
        <v>0</v>
      </c>
      <c r="CO152" s="219">
        <f t="shared" si="247"/>
        <v>0</v>
      </c>
      <c r="CP152" s="219">
        <f t="shared" si="248"/>
        <v>0</v>
      </c>
      <c r="CQ152" s="216" t="e">
        <f>+'TB-12'!D565</f>
        <v>#N/A</v>
      </c>
      <c r="CR152" s="217">
        <f>+'TB-12'!G565</f>
        <v>0</v>
      </c>
      <c r="CS152" s="217">
        <f>+'TB-12'!H565</f>
        <v>0</v>
      </c>
      <c r="CT152" s="413"/>
      <c r="CU152" s="413"/>
      <c r="CV152" s="217">
        <f>+'TB-12'!K565</f>
        <v>0</v>
      </c>
      <c r="CW152" s="217">
        <f>+'TB-12'!L565</f>
        <v>0</v>
      </c>
      <c r="CX152" s="217">
        <f>+'TB-12'!M565</f>
        <v>0</v>
      </c>
      <c r="CY152" s="217">
        <f>+'TB-12'!N565</f>
        <v>0</v>
      </c>
      <c r="CZ152" s="217">
        <f>+'TB-12'!O565</f>
        <v>0</v>
      </c>
      <c r="DA152" s="217">
        <f>+'TB-12'!P565</f>
        <v>0</v>
      </c>
      <c r="DB152" s="217">
        <f>+'TB-12'!Q565</f>
        <v>0</v>
      </c>
      <c r="DC152" s="217">
        <f>+'TB-12'!R565</f>
        <v>0</v>
      </c>
      <c r="DD152" s="217">
        <f>+'TB-12'!S565</f>
        <v>0</v>
      </c>
      <c r="DE152" s="217">
        <f>+'TB-12'!T565</f>
        <v>0</v>
      </c>
      <c r="DF152" s="219">
        <f t="shared" si="249"/>
        <v>0</v>
      </c>
      <c r="DG152" s="219">
        <f t="shared" si="249"/>
        <v>0</v>
      </c>
      <c r="DH152" s="219">
        <f t="shared" si="250"/>
        <v>0</v>
      </c>
      <c r="DI152" s="216" t="e">
        <f>+'TB-12'!D566</f>
        <v>#N/A</v>
      </c>
      <c r="DJ152" s="217">
        <f>+'TB-12'!G566</f>
        <v>0</v>
      </c>
      <c r="DK152" s="217">
        <f>+'TB-12'!H566</f>
        <v>0</v>
      </c>
      <c r="DL152" s="413"/>
      <c r="DM152" s="413"/>
      <c r="DN152" s="217">
        <f>+'TB-12'!K566</f>
        <v>0</v>
      </c>
      <c r="DO152" s="217">
        <f>+'TB-12'!L566</f>
        <v>0</v>
      </c>
      <c r="DP152" s="217">
        <f>+'TB-12'!M566</f>
        <v>0</v>
      </c>
      <c r="DQ152" s="217">
        <f>+'TB-12'!N566</f>
        <v>0</v>
      </c>
      <c r="DR152" s="217">
        <f>+'TB-12'!O566</f>
        <v>0</v>
      </c>
      <c r="DS152" s="217">
        <f>+'TB-12'!P566</f>
        <v>0</v>
      </c>
      <c r="DT152" s="217">
        <f>+'TB-12'!Q566</f>
        <v>0</v>
      </c>
      <c r="DU152" s="217">
        <f>+'TB-12'!R566</f>
        <v>0</v>
      </c>
      <c r="DV152" s="217">
        <f>+'TB-12'!S566</f>
        <v>0</v>
      </c>
      <c r="DW152" s="217">
        <f>+'TB-12'!T566</f>
        <v>0</v>
      </c>
      <c r="DX152" s="219">
        <f t="shared" si="251"/>
        <v>0</v>
      </c>
      <c r="DY152" s="219">
        <f t="shared" si="251"/>
        <v>0</v>
      </c>
      <c r="DZ152" s="219">
        <f t="shared" si="235"/>
        <v>0</v>
      </c>
      <c r="EA152" s="216" t="e">
        <f>+'TB-12'!D567</f>
        <v>#N/A</v>
      </c>
      <c r="EB152" s="217">
        <f>+'TB-12'!G567</f>
        <v>0</v>
      </c>
      <c r="EC152" s="217">
        <f>+'TB-12'!H567</f>
        <v>0</v>
      </c>
      <c r="ED152" s="413"/>
      <c r="EE152" s="413"/>
      <c r="EF152" s="217">
        <f>+'TB-12'!K567</f>
        <v>0</v>
      </c>
      <c r="EG152" s="217">
        <f>+'TB-12'!L567</f>
        <v>0</v>
      </c>
      <c r="EH152" s="217">
        <f>+'TB-12'!M567</f>
        <v>0</v>
      </c>
      <c r="EI152" s="217">
        <f>+'TB-12'!N567</f>
        <v>0</v>
      </c>
      <c r="EJ152" s="217">
        <f>+'TB-12'!O567</f>
        <v>0</v>
      </c>
      <c r="EK152" s="217">
        <f>+'TB-12'!P567</f>
        <v>0</v>
      </c>
      <c r="EL152" s="217">
        <f>+'TB-12'!Q567</f>
        <v>0</v>
      </c>
      <c r="EM152" s="217">
        <f>+'TB-12'!R567</f>
        <v>0</v>
      </c>
      <c r="EN152" s="217">
        <f>+'TB-12'!S567</f>
        <v>0</v>
      </c>
      <c r="EO152" s="217">
        <f>+'TB-12'!T567</f>
        <v>0</v>
      </c>
      <c r="EP152" s="219">
        <f t="shared" si="252"/>
        <v>0</v>
      </c>
      <c r="EQ152" s="219">
        <f t="shared" si="252"/>
        <v>0</v>
      </c>
      <c r="ER152" s="219">
        <f t="shared" si="255"/>
        <v>0</v>
      </c>
      <c r="ES152" s="216" t="e">
        <f>+'TB-12'!D568</f>
        <v>#N/A</v>
      </c>
      <c r="ET152" s="217">
        <f>+'TB-12'!G568</f>
        <v>0</v>
      </c>
      <c r="EU152" s="217">
        <f>+'TB-12'!H568</f>
        <v>0</v>
      </c>
      <c r="EV152" s="413"/>
      <c r="EW152" s="413"/>
      <c r="EX152" s="217">
        <f>+'TB-12'!K568</f>
        <v>0</v>
      </c>
      <c r="EY152" s="217">
        <f>+'TB-12'!L568</f>
        <v>0</v>
      </c>
      <c r="EZ152" s="217">
        <f>+'TB-12'!M568</f>
        <v>0</v>
      </c>
      <c r="FA152" s="217">
        <f>+'TB-12'!N568</f>
        <v>0</v>
      </c>
      <c r="FB152" s="217">
        <f>+'TB-12'!O568</f>
        <v>0</v>
      </c>
      <c r="FC152" s="217">
        <f>+'TB-12'!P568</f>
        <v>0</v>
      </c>
      <c r="FD152" s="217">
        <f>+'TB-12'!Q568</f>
        <v>0</v>
      </c>
      <c r="FE152" s="217">
        <f>+'TB-12'!R568</f>
        <v>0</v>
      </c>
      <c r="FF152" s="217">
        <f>+'TB-12'!S568</f>
        <v>0</v>
      </c>
      <c r="FG152" s="217">
        <f>+'TB-12'!T568</f>
        <v>0</v>
      </c>
      <c r="FH152" s="219">
        <f t="shared" si="256"/>
        <v>0</v>
      </c>
      <c r="FI152" s="219">
        <f t="shared" si="256"/>
        <v>0</v>
      </c>
      <c r="FJ152" s="219">
        <f t="shared" si="257"/>
        <v>0</v>
      </c>
      <c r="FK152" s="216" t="e">
        <f>+'TB-12'!D569</f>
        <v>#N/A</v>
      </c>
      <c r="FL152" s="217">
        <f>+'TB-12'!G569</f>
        <v>0</v>
      </c>
      <c r="FM152" s="217">
        <f>+'TB-12'!H569</f>
        <v>0</v>
      </c>
      <c r="FN152" s="413"/>
      <c r="FO152" s="413"/>
      <c r="FP152" s="217">
        <f>+'TB-12'!K569</f>
        <v>0</v>
      </c>
      <c r="FQ152" s="217">
        <f>+'TB-12'!L569</f>
        <v>0</v>
      </c>
      <c r="FR152" s="217">
        <f>+'TB-12'!M569</f>
        <v>0</v>
      </c>
      <c r="FS152" s="217">
        <f>+'TB-12'!N569</f>
        <v>0</v>
      </c>
      <c r="FT152" s="217">
        <f>+'TB-12'!O569</f>
        <v>0</v>
      </c>
      <c r="FU152" s="217">
        <f>+'TB-12'!P569</f>
        <v>0</v>
      </c>
      <c r="FV152" s="217">
        <f>+'TB-12'!Q569</f>
        <v>0</v>
      </c>
      <c r="FW152" s="217">
        <f>+'TB-12'!R569</f>
        <v>0</v>
      </c>
      <c r="FX152" s="217">
        <f>+'TB-12'!S569</f>
        <v>0</v>
      </c>
      <c r="FY152" s="217">
        <f>+'TB-12'!T569</f>
        <v>0</v>
      </c>
      <c r="FZ152" s="219">
        <f t="shared" si="258"/>
        <v>0</v>
      </c>
      <c r="GA152" s="219">
        <f t="shared" si="258"/>
        <v>0</v>
      </c>
      <c r="GB152" s="219">
        <f t="shared" si="259"/>
        <v>0</v>
      </c>
      <c r="GC152" s="420" t="e">
        <f>'TB-12'!D573</f>
        <v>#N/A</v>
      </c>
      <c r="GD152" s="420" t="e">
        <f>'TB-12'!F573</f>
        <v>#N/A</v>
      </c>
    </row>
    <row r="153" spans="1:186" x14ac:dyDescent="0.25">
      <c r="A153" s="194">
        <v>19</v>
      </c>
      <c r="B153" s="166">
        <f>+Menu!$D$6</f>
        <v>0</v>
      </c>
      <c r="C153" s="214" t="str">
        <f>+Menu!$B27</f>
        <v/>
      </c>
      <c r="D153" s="215"/>
      <c r="E153" s="216" t="e">
        <f>+'TB-12'!D589</f>
        <v>#N/A</v>
      </c>
      <c r="F153" s="217">
        <f>+'TB-12'!G589</f>
        <v>0</v>
      </c>
      <c r="G153" s="217">
        <f>+'TB-12'!H589</f>
        <v>0</v>
      </c>
      <c r="H153" s="218">
        <f>+'TB-12'!I589</f>
        <v>0</v>
      </c>
      <c r="I153" s="218">
        <f>+'TB-12'!J589</f>
        <v>0</v>
      </c>
      <c r="J153" s="217">
        <f>+'TB-12'!K589</f>
        <v>0</v>
      </c>
      <c r="K153" s="217">
        <f>+'TB-12'!L589</f>
        <v>0</v>
      </c>
      <c r="L153" s="413"/>
      <c r="M153" s="413"/>
      <c r="N153" s="217">
        <f>+'TB-12'!O589</f>
        <v>0</v>
      </c>
      <c r="O153" s="217">
        <f>+'TB-12'!P589</f>
        <v>0</v>
      </c>
      <c r="P153" s="217">
        <f>+'TB-12'!Q589</f>
        <v>0</v>
      </c>
      <c r="Q153" s="217">
        <f>+'TB-12'!R589</f>
        <v>0</v>
      </c>
      <c r="R153" s="217">
        <f>+'TB-12'!S589</f>
        <v>0</v>
      </c>
      <c r="S153" s="217">
        <f>+'TB-12'!T589</f>
        <v>0</v>
      </c>
      <c r="T153" s="219">
        <f t="shared" si="239"/>
        <v>0</v>
      </c>
      <c r="U153" s="219">
        <f t="shared" si="239"/>
        <v>0</v>
      </c>
      <c r="V153" s="219">
        <f t="shared" si="240"/>
        <v>0</v>
      </c>
      <c r="W153" s="216" t="e">
        <f>+'TB-12'!D590</f>
        <v>#N/A</v>
      </c>
      <c r="X153" s="217">
        <f>+'TB-12'!G590</f>
        <v>0</v>
      </c>
      <c r="Y153" s="217">
        <f>+'TB-12'!H590</f>
        <v>0</v>
      </c>
      <c r="Z153" s="218">
        <f>+'TB-12'!I590</f>
        <v>0</v>
      </c>
      <c r="AA153" s="218">
        <f>+'TB-12'!J590</f>
        <v>0</v>
      </c>
      <c r="AB153" s="218">
        <f>+'TB-12'!K590</f>
        <v>0</v>
      </c>
      <c r="AC153" s="218">
        <f>+'TB-12'!L590</f>
        <v>0</v>
      </c>
      <c r="AD153" s="415"/>
      <c r="AE153" s="415"/>
      <c r="AF153" s="218">
        <f>+'TB-12'!O590</f>
        <v>0</v>
      </c>
      <c r="AG153" s="218">
        <f>+'TB-12'!P590</f>
        <v>0</v>
      </c>
      <c r="AH153" s="218">
        <f>+'TB-12'!Q590</f>
        <v>0</v>
      </c>
      <c r="AI153" s="218">
        <f>+'TB-12'!R590</f>
        <v>0</v>
      </c>
      <c r="AJ153" s="218">
        <f>+'TB-12'!S590</f>
        <v>0</v>
      </c>
      <c r="AK153" s="218">
        <f>+'TB-12'!T590</f>
        <v>0</v>
      </c>
      <c r="AL153" s="219">
        <f t="shared" si="241"/>
        <v>0</v>
      </c>
      <c r="AM153" s="219">
        <f t="shared" si="241"/>
        <v>0</v>
      </c>
      <c r="AN153" s="219">
        <f t="shared" si="242"/>
        <v>0</v>
      </c>
      <c r="AO153" s="216" t="e">
        <f>+'TB-12'!D591</f>
        <v>#N/A</v>
      </c>
      <c r="AP153" s="217">
        <f>+'TB-12'!G591</f>
        <v>0</v>
      </c>
      <c r="AQ153" s="217">
        <f>+'TB-12'!H591</f>
        <v>0</v>
      </c>
      <c r="AR153" s="217">
        <f>+'TB-12'!I591</f>
        <v>0</v>
      </c>
      <c r="AS153" s="217">
        <f>+'TB-12'!J591</f>
        <v>0</v>
      </c>
      <c r="AT153" s="217">
        <f>+'TB-12'!K591</f>
        <v>0</v>
      </c>
      <c r="AU153" s="217">
        <f>+'TB-12'!L591</f>
        <v>0</v>
      </c>
      <c r="AV153" s="413"/>
      <c r="AW153" s="413"/>
      <c r="AX153" s="217">
        <f>+'TB-12'!O591</f>
        <v>0</v>
      </c>
      <c r="AY153" s="217">
        <f>+'TB-12'!P591</f>
        <v>0</v>
      </c>
      <c r="AZ153" s="217">
        <f>+'TB-12'!Q591</f>
        <v>0</v>
      </c>
      <c r="BA153" s="217">
        <f>+'TB-12'!R591</f>
        <v>0</v>
      </c>
      <c r="BB153" s="217">
        <f>+'TB-12'!S591</f>
        <v>0</v>
      </c>
      <c r="BC153" s="217">
        <f>+'TB-12'!T591</f>
        <v>0</v>
      </c>
      <c r="BD153" s="219">
        <f t="shared" si="243"/>
        <v>0</v>
      </c>
      <c r="BE153" s="219">
        <f t="shared" si="243"/>
        <v>0</v>
      </c>
      <c r="BF153" s="219">
        <f t="shared" si="244"/>
        <v>0</v>
      </c>
      <c r="BG153" s="216" t="e">
        <f>+'TB-12'!D592</f>
        <v>#N/A</v>
      </c>
      <c r="BH153" s="217">
        <f>+'TB-12'!G592</f>
        <v>0</v>
      </c>
      <c r="BI153" s="217">
        <f>+'TB-12'!H592</f>
        <v>0</v>
      </c>
      <c r="BJ153" s="217">
        <f>+'TB-12'!I592</f>
        <v>0</v>
      </c>
      <c r="BK153" s="217">
        <f>+'TB-12'!J592</f>
        <v>0</v>
      </c>
      <c r="BL153" s="217">
        <f>+'TB-12'!K592</f>
        <v>0</v>
      </c>
      <c r="BM153" s="217">
        <f>+'TB-12'!L592</f>
        <v>0</v>
      </c>
      <c r="BN153" s="413"/>
      <c r="BO153" s="413"/>
      <c r="BP153" s="217">
        <f>+'TB-12'!O592</f>
        <v>0</v>
      </c>
      <c r="BQ153" s="217">
        <f>+'TB-12'!P592</f>
        <v>0</v>
      </c>
      <c r="BR153" s="217">
        <f>+'TB-12'!Q592</f>
        <v>0</v>
      </c>
      <c r="BS153" s="217">
        <f>+'TB-12'!R592</f>
        <v>0</v>
      </c>
      <c r="BT153" s="217">
        <f>+'TB-12'!S592</f>
        <v>0</v>
      </c>
      <c r="BU153" s="217">
        <f>+'TB-12'!T592</f>
        <v>0</v>
      </c>
      <c r="BV153" s="219">
        <f t="shared" si="245"/>
        <v>0</v>
      </c>
      <c r="BW153" s="219">
        <f t="shared" si="245"/>
        <v>0</v>
      </c>
      <c r="BX153" s="219">
        <f t="shared" si="246"/>
        <v>0</v>
      </c>
      <c r="BY153" s="216" t="e">
        <f>+'TB-12'!D593</f>
        <v>#N/A</v>
      </c>
      <c r="BZ153" s="217">
        <f>+'TB-12'!G593</f>
        <v>0</v>
      </c>
      <c r="CA153" s="217">
        <f>+'TB-12'!H593</f>
        <v>0</v>
      </c>
      <c r="CB153" s="217">
        <f>+'TB-12'!I593</f>
        <v>0</v>
      </c>
      <c r="CC153" s="217">
        <f>+'TB-12'!J593</f>
        <v>0</v>
      </c>
      <c r="CD153" s="217">
        <f>+'TB-12'!K593</f>
        <v>0</v>
      </c>
      <c r="CE153" s="217">
        <f>+'TB-12'!L593</f>
        <v>0</v>
      </c>
      <c r="CF153" s="413"/>
      <c r="CG153" s="413"/>
      <c r="CH153" s="217">
        <f>+'TB-12'!O593</f>
        <v>0</v>
      </c>
      <c r="CI153" s="217">
        <f>+'TB-12'!P593</f>
        <v>0</v>
      </c>
      <c r="CJ153" s="217">
        <f>+'TB-12'!Q593</f>
        <v>0</v>
      </c>
      <c r="CK153" s="217">
        <f>+'TB-12'!R593</f>
        <v>0</v>
      </c>
      <c r="CL153" s="217">
        <f>+'TB-12'!S593</f>
        <v>0</v>
      </c>
      <c r="CM153" s="217">
        <f>+'TB-12'!T593</f>
        <v>0</v>
      </c>
      <c r="CN153" s="219">
        <f t="shared" si="247"/>
        <v>0</v>
      </c>
      <c r="CO153" s="219">
        <f t="shared" si="247"/>
        <v>0</v>
      </c>
      <c r="CP153" s="219">
        <f t="shared" si="248"/>
        <v>0</v>
      </c>
      <c r="CQ153" s="216" t="e">
        <f>+'TB-12'!D597</f>
        <v>#N/A</v>
      </c>
      <c r="CR153" s="217">
        <f>+'TB-12'!G597</f>
        <v>0</v>
      </c>
      <c r="CS153" s="217">
        <f>+'TB-12'!H597</f>
        <v>0</v>
      </c>
      <c r="CT153" s="413"/>
      <c r="CU153" s="413"/>
      <c r="CV153" s="217">
        <f>+'TB-12'!K597</f>
        <v>0</v>
      </c>
      <c r="CW153" s="217">
        <f>+'TB-12'!L597</f>
        <v>0</v>
      </c>
      <c r="CX153" s="217">
        <f>+'TB-12'!M597</f>
        <v>0</v>
      </c>
      <c r="CY153" s="217">
        <f>+'TB-12'!N597</f>
        <v>0</v>
      </c>
      <c r="CZ153" s="217">
        <f>+'TB-12'!O597</f>
        <v>0</v>
      </c>
      <c r="DA153" s="217">
        <f>+'TB-12'!P597</f>
        <v>0</v>
      </c>
      <c r="DB153" s="217">
        <f>+'TB-12'!Q597</f>
        <v>0</v>
      </c>
      <c r="DC153" s="217">
        <f>+'TB-12'!R597</f>
        <v>0</v>
      </c>
      <c r="DD153" s="217">
        <f>+'TB-12'!S597</f>
        <v>0</v>
      </c>
      <c r="DE153" s="217">
        <f>+'TB-12'!T597</f>
        <v>0</v>
      </c>
      <c r="DF153" s="219">
        <f t="shared" si="249"/>
        <v>0</v>
      </c>
      <c r="DG153" s="219">
        <f t="shared" si="249"/>
        <v>0</v>
      </c>
      <c r="DH153" s="219">
        <f t="shared" si="250"/>
        <v>0</v>
      </c>
      <c r="DI153" s="216" t="e">
        <f>+'TB-12'!D598</f>
        <v>#N/A</v>
      </c>
      <c r="DJ153" s="217">
        <f>+'TB-12'!G598</f>
        <v>0</v>
      </c>
      <c r="DK153" s="217">
        <f>+'TB-12'!H598</f>
        <v>0</v>
      </c>
      <c r="DL153" s="413"/>
      <c r="DM153" s="413"/>
      <c r="DN153" s="217">
        <f>+'TB-12'!K598</f>
        <v>0</v>
      </c>
      <c r="DO153" s="217">
        <f>+'TB-12'!L598</f>
        <v>0</v>
      </c>
      <c r="DP153" s="217">
        <f>+'TB-12'!M598</f>
        <v>0</v>
      </c>
      <c r="DQ153" s="217">
        <f>+'TB-12'!N598</f>
        <v>0</v>
      </c>
      <c r="DR153" s="217">
        <f>+'TB-12'!O598</f>
        <v>0</v>
      </c>
      <c r="DS153" s="217">
        <f>+'TB-12'!P598</f>
        <v>0</v>
      </c>
      <c r="DT153" s="217">
        <f>+'TB-12'!Q598</f>
        <v>0</v>
      </c>
      <c r="DU153" s="217">
        <f>+'TB-12'!R598</f>
        <v>0</v>
      </c>
      <c r="DV153" s="217">
        <f>+'TB-12'!S598</f>
        <v>0</v>
      </c>
      <c r="DW153" s="217">
        <f>+'TB-12'!T598</f>
        <v>0</v>
      </c>
      <c r="DX153" s="219">
        <f t="shared" si="251"/>
        <v>0</v>
      </c>
      <c r="DY153" s="219">
        <f t="shared" si="251"/>
        <v>0</v>
      </c>
      <c r="DZ153" s="219">
        <f t="shared" si="235"/>
        <v>0</v>
      </c>
      <c r="EA153" s="216" t="e">
        <f>+'TB-12'!D599</f>
        <v>#N/A</v>
      </c>
      <c r="EB153" s="217">
        <f>+'TB-12'!G599</f>
        <v>0</v>
      </c>
      <c r="EC153" s="217">
        <f>+'TB-12'!H599</f>
        <v>0</v>
      </c>
      <c r="ED153" s="413"/>
      <c r="EE153" s="413"/>
      <c r="EF153" s="217">
        <f>+'TB-12'!K599</f>
        <v>0</v>
      </c>
      <c r="EG153" s="217">
        <f>+'TB-12'!L599</f>
        <v>0</v>
      </c>
      <c r="EH153" s="217">
        <f>+'TB-12'!M599</f>
        <v>0</v>
      </c>
      <c r="EI153" s="217">
        <f>+'TB-12'!N599</f>
        <v>0</v>
      </c>
      <c r="EJ153" s="217">
        <f>+'TB-12'!O599</f>
        <v>0</v>
      </c>
      <c r="EK153" s="217">
        <f>+'TB-12'!P599</f>
        <v>0</v>
      </c>
      <c r="EL153" s="217">
        <f>+'TB-12'!Q599</f>
        <v>0</v>
      </c>
      <c r="EM153" s="217">
        <f>+'TB-12'!R599</f>
        <v>0</v>
      </c>
      <c r="EN153" s="217">
        <f>+'TB-12'!S599</f>
        <v>0</v>
      </c>
      <c r="EO153" s="217">
        <f>+'TB-12'!T599</f>
        <v>0</v>
      </c>
      <c r="EP153" s="219">
        <f t="shared" si="252"/>
        <v>0</v>
      </c>
      <c r="EQ153" s="219">
        <f t="shared" si="252"/>
        <v>0</v>
      </c>
      <c r="ER153" s="219">
        <f t="shared" si="255"/>
        <v>0</v>
      </c>
      <c r="ES153" s="216" t="e">
        <f>+'TB-12'!D600</f>
        <v>#N/A</v>
      </c>
      <c r="ET153" s="217">
        <f>+'TB-12'!G600</f>
        <v>0</v>
      </c>
      <c r="EU153" s="217">
        <f>+'TB-12'!H600</f>
        <v>0</v>
      </c>
      <c r="EV153" s="413"/>
      <c r="EW153" s="413"/>
      <c r="EX153" s="217">
        <f>+'TB-12'!K600</f>
        <v>0</v>
      </c>
      <c r="EY153" s="217">
        <f>+'TB-12'!L600</f>
        <v>0</v>
      </c>
      <c r="EZ153" s="217">
        <f>+'TB-12'!M600</f>
        <v>0</v>
      </c>
      <c r="FA153" s="217">
        <f>+'TB-12'!N600</f>
        <v>0</v>
      </c>
      <c r="FB153" s="217">
        <f>+'TB-12'!O600</f>
        <v>0</v>
      </c>
      <c r="FC153" s="217">
        <f>+'TB-12'!P600</f>
        <v>0</v>
      </c>
      <c r="FD153" s="217">
        <f>+'TB-12'!Q600</f>
        <v>0</v>
      </c>
      <c r="FE153" s="217">
        <f>+'TB-12'!R600</f>
        <v>0</v>
      </c>
      <c r="FF153" s="217">
        <f>+'TB-12'!S600</f>
        <v>0</v>
      </c>
      <c r="FG153" s="217">
        <f>+'TB-12'!T600</f>
        <v>0</v>
      </c>
      <c r="FH153" s="219">
        <f t="shared" si="256"/>
        <v>0</v>
      </c>
      <c r="FI153" s="219">
        <f t="shared" si="256"/>
        <v>0</v>
      </c>
      <c r="FJ153" s="219">
        <f t="shared" si="257"/>
        <v>0</v>
      </c>
      <c r="FK153" s="216" t="e">
        <f>+'TB-12'!D601</f>
        <v>#N/A</v>
      </c>
      <c r="FL153" s="217">
        <f>+'TB-12'!G601</f>
        <v>0</v>
      </c>
      <c r="FM153" s="217">
        <f>+'TB-12'!H601</f>
        <v>0</v>
      </c>
      <c r="FN153" s="413"/>
      <c r="FO153" s="413"/>
      <c r="FP153" s="217">
        <f>+'TB-12'!K601</f>
        <v>0</v>
      </c>
      <c r="FQ153" s="217">
        <f>+'TB-12'!L601</f>
        <v>0</v>
      </c>
      <c r="FR153" s="217">
        <f>+'TB-12'!M601</f>
        <v>0</v>
      </c>
      <c r="FS153" s="217">
        <f>+'TB-12'!N601</f>
        <v>0</v>
      </c>
      <c r="FT153" s="217">
        <f>+'TB-12'!O601</f>
        <v>0</v>
      </c>
      <c r="FU153" s="217">
        <f>+'TB-12'!P601</f>
        <v>0</v>
      </c>
      <c r="FV153" s="217">
        <f>+'TB-12'!Q601</f>
        <v>0</v>
      </c>
      <c r="FW153" s="217">
        <f>+'TB-12'!R601</f>
        <v>0</v>
      </c>
      <c r="FX153" s="217">
        <f>+'TB-12'!S601</f>
        <v>0</v>
      </c>
      <c r="FY153" s="217">
        <f>+'TB-12'!T601</f>
        <v>0</v>
      </c>
      <c r="FZ153" s="219">
        <f t="shared" si="258"/>
        <v>0</v>
      </c>
      <c r="GA153" s="219">
        <f t="shared" si="258"/>
        <v>0</v>
      </c>
      <c r="GB153" s="219">
        <f t="shared" si="259"/>
        <v>0</v>
      </c>
      <c r="GC153" s="420" t="e">
        <f>'TB-12'!D605</f>
        <v>#N/A</v>
      </c>
      <c r="GD153" s="420" t="e">
        <f>'TB-12'!F605</f>
        <v>#N/A</v>
      </c>
    </row>
    <row r="154" spans="1:186" x14ac:dyDescent="0.25">
      <c r="A154" s="194">
        <v>20</v>
      </c>
      <c r="B154" s="166">
        <f>+Menu!$D$6</f>
        <v>0</v>
      </c>
      <c r="C154" s="214" t="str">
        <f>+Menu!$B28</f>
        <v/>
      </c>
      <c r="D154" s="215"/>
      <c r="E154" s="216" t="e">
        <f>+'TB-12'!D621</f>
        <v>#N/A</v>
      </c>
      <c r="F154" s="217">
        <f>+'TB-12'!G621</f>
        <v>0</v>
      </c>
      <c r="G154" s="217">
        <f>+'TB-12'!H621</f>
        <v>0</v>
      </c>
      <c r="H154" s="218">
        <f>+'TB-12'!I621</f>
        <v>0</v>
      </c>
      <c r="I154" s="218">
        <f>+'TB-12'!J621</f>
        <v>0</v>
      </c>
      <c r="J154" s="217">
        <f>+'TB-12'!K621</f>
        <v>0</v>
      </c>
      <c r="K154" s="217">
        <f>+'TB-12'!L621</f>
        <v>0</v>
      </c>
      <c r="L154" s="413"/>
      <c r="M154" s="413"/>
      <c r="N154" s="217">
        <f>+'TB-12'!O621</f>
        <v>0</v>
      </c>
      <c r="O154" s="217">
        <f>+'TB-12'!P621</f>
        <v>0</v>
      </c>
      <c r="P154" s="217">
        <f>+'TB-12'!Q621</f>
        <v>0</v>
      </c>
      <c r="Q154" s="217">
        <f>+'TB-12'!R621</f>
        <v>0</v>
      </c>
      <c r="R154" s="217">
        <f>+'TB-12'!S621</f>
        <v>0</v>
      </c>
      <c r="S154" s="217">
        <f>+'TB-12'!T621</f>
        <v>0</v>
      </c>
      <c r="T154" s="219">
        <f t="shared" si="239"/>
        <v>0</v>
      </c>
      <c r="U154" s="219">
        <f t="shared" si="239"/>
        <v>0</v>
      </c>
      <c r="V154" s="219">
        <f t="shared" si="240"/>
        <v>0</v>
      </c>
      <c r="W154" s="216" t="e">
        <f>+'TB-12'!D622</f>
        <v>#N/A</v>
      </c>
      <c r="X154" s="217">
        <f>+'TB-12'!G622</f>
        <v>0</v>
      </c>
      <c r="Y154" s="217">
        <f>+'TB-12'!H622</f>
        <v>0</v>
      </c>
      <c r="Z154" s="218">
        <f>+'TB-12'!I622</f>
        <v>0</v>
      </c>
      <c r="AA154" s="218">
        <f>+'TB-12'!J622</f>
        <v>0</v>
      </c>
      <c r="AB154" s="218">
        <f>+'TB-12'!K622</f>
        <v>0</v>
      </c>
      <c r="AC154" s="218">
        <f>+'TB-12'!L622</f>
        <v>0</v>
      </c>
      <c r="AD154" s="415"/>
      <c r="AE154" s="415"/>
      <c r="AF154" s="218">
        <f>+'TB-12'!O622</f>
        <v>0</v>
      </c>
      <c r="AG154" s="218">
        <f>+'TB-12'!P622</f>
        <v>0</v>
      </c>
      <c r="AH154" s="218">
        <f>+'TB-12'!Q622</f>
        <v>0</v>
      </c>
      <c r="AI154" s="218">
        <f>+'TB-12'!R622</f>
        <v>0</v>
      </c>
      <c r="AJ154" s="218">
        <f>+'TB-12'!S622</f>
        <v>0</v>
      </c>
      <c r="AK154" s="218">
        <f>+'TB-12'!T622</f>
        <v>0</v>
      </c>
      <c r="AL154" s="219">
        <f t="shared" si="241"/>
        <v>0</v>
      </c>
      <c r="AM154" s="219">
        <f t="shared" si="241"/>
        <v>0</v>
      </c>
      <c r="AN154" s="219">
        <f t="shared" si="242"/>
        <v>0</v>
      </c>
      <c r="AO154" s="216" t="e">
        <f>+'TB-12'!D623</f>
        <v>#N/A</v>
      </c>
      <c r="AP154" s="217">
        <f>+'TB-12'!G623</f>
        <v>0</v>
      </c>
      <c r="AQ154" s="217">
        <f>+'TB-12'!H623</f>
        <v>0</v>
      </c>
      <c r="AR154" s="217">
        <f>+'TB-12'!I623</f>
        <v>0</v>
      </c>
      <c r="AS154" s="217">
        <f>+'TB-12'!J623</f>
        <v>0</v>
      </c>
      <c r="AT154" s="217">
        <f>+'TB-12'!K623</f>
        <v>0</v>
      </c>
      <c r="AU154" s="217">
        <f>+'TB-12'!L623</f>
        <v>0</v>
      </c>
      <c r="AV154" s="413"/>
      <c r="AW154" s="413"/>
      <c r="AX154" s="217">
        <f>+'TB-12'!O623</f>
        <v>0</v>
      </c>
      <c r="AY154" s="217">
        <f>+'TB-12'!P623</f>
        <v>0</v>
      </c>
      <c r="AZ154" s="217">
        <f>+'TB-12'!Q623</f>
        <v>0</v>
      </c>
      <c r="BA154" s="217">
        <f>+'TB-12'!R623</f>
        <v>0</v>
      </c>
      <c r="BB154" s="217">
        <f>+'TB-12'!S623</f>
        <v>0</v>
      </c>
      <c r="BC154" s="217">
        <f>+'TB-12'!T623</f>
        <v>0</v>
      </c>
      <c r="BD154" s="219">
        <f t="shared" si="243"/>
        <v>0</v>
      </c>
      <c r="BE154" s="219">
        <f t="shared" si="243"/>
        <v>0</v>
      </c>
      <c r="BF154" s="219">
        <f t="shared" si="244"/>
        <v>0</v>
      </c>
      <c r="BG154" s="216" t="e">
        <f>+'TB-12'!D624</f>
        <v>#N/A</v>
      </c>
      <c r="BH154" s="217">
        <f>+'TB-12'!G624</f>
        <v>0</v>
      </c>
      <c r="BI154" s="217">
        <f>+'TB-12'!H624</f>
        <v>0</v>
      </c>
      <c r="BJ154" s="217">
        <f>+'TB-12'!I624</f>
        <v>0</v>
      </c>
      <c r="BK154" s="217">
        <f>+'TB-12'!J624</f>
        <v>0</v>
      </c>
      <c r="BL154" s="217">
        <f>+'TB-12'!K624</f>
        <v>0</v>
      </c>
      <c r="BM154" s="217">
        <f>+'TB-12'!L624</f>
        <v>0</v>
      </c>
      <c r="BN154" s="413"/>
      <c r="BO154" s="413"/>
      <c r="BP154" s="217">
        <f>+'TB-12'!O624</f>
        <v>0</v>
      </c>
      <c r="BQ154" s="217">
        <f>+'TB-12'!P624</f>
        <v>0</v>
      </c>
      <c r="BR154" s="217">
        <f>+'TB-12'!Q624</f>
        <v>0</v>
      </c>
      <c r="BS154" s="217">
        <f>+'TB-12'!R624</f>
        <v>0</v>
      </c>
      <c r="BT154" s="217">
        <f>+'TB-12'!S624</f>
        <v>0</v>
      </c>
      <c r="BU154" s="217">
        <f>+'TB-12'!T624</f>
        <v>0</v>
      </c>
      <c r="BV154" s="219">
        <f t="shared" si="245"/>
        <v>0</v>
      </c>
      <c r="BW154" s="219">
        <f t="shared" si="245"/>
        <v>0</v>
      </c>
      <c r="BX154" s="219">
        <f t="shared" si="246"/>
        <v>0</v>
      </c>
      <c r="BY154" s="216" t="e">
        <f>+'TB-12'!D625</f>
        <v>#N/A</v>
      </c>
      <c r="BZ154" s="217">
        <f>+'TB-12'!G625</f>
        <v>0</v>
      </c>
      <c r="CA154" s="217">
        <f>+'TB-12'!H625</f>
        <v>0</v>
      </c>
      <c r="CB154" s="217">
        <f>+'TB-12'!I625</f>
        <v>0</v>
      </c>
      <c r="CC154" s="217">
        <f>+'TB-12'!J625</f>
        <v>0</v>
      </c>
      <c r="CD154" s="217">
        <f>+'TB-12'!K625</f>
        <v>0</v>
      </c>
      <c r="CE154" s="217">
        <f>+'TB-12'!L625</f>
        <v>0</v>
      </c>
      <c r="CF154" s="413"/>
      <c r="CG154" s="413"/>
      <c r="CH154" s="217">
        <f>+'TB-12'!O625</f>
        <v>0</v>
      </c>
      <c r="CI154" s="217">
        <f>+'TB-12'!P625</f>
        <v>0</v>
      </c>
      <c r="CJ154" s="217">
        <f>+'TB-12'!Q625</f>
        <v>0</v>
      </c>
      <c r="CK154" s="217">
        <f>+'TB-12'!R625</f>
        <v>0</v>
      </c>
      <c r="CL154" s="217">
        <f>+'TB-12'!S625</f>
        <v>0</v>
      </c>
      <c r="CM154" s="217">
        <f>+'TB-12'!T625</f>
        <v>0</v>
      </c>
      <c r="CN154" s="219">
        <f t="shared" si="247"/>
        <v>0</v>
      </c>
      <c r="CO154" s="219">
        <f t="shared" si="247"/>
        <v>0</v>
      </c>
      <c r="CP154" s="219">
        <f t="shared" si="248"/>
        <v>0</v>
      </c>
      <c r="CQ154" s="216" t="e">
        <f>+'TB-12'!D629</f>
        <v>#N/A</v>
      </c>
      <c r="CR154" s="217">
        <f>+'TB-12'!G629</f>
        <v>0</v>
      </c>
      <c r="CS154" s="217">
        <f>+'TB-12'!H629</f>
        <v>0</v>
      </c>
      <c r="CT154" s="413"/>
      <c r="CU154" s="413"/>
      <c r="CV154" s="217">
        <f>+'TB-12'!K629</f>
        <v>0</v>
      </c>
      <c r="CW154" s="217">
        <f>+'TB-12'!L629</f>
        <v>0</v>
      </c>
      <c r="CX154" s="217">
        <f>+'TB-12'!M629</f>
        <v>0</v>
      </c>
      <c r="CY154" s="217">
        <f>+'TB-12'!N629</f>
        <v>0</v>
      </c>
      <c r="CZ154" s="217">
        <f>+'TB-12'!O629</f>
        <v>0</v>
      </c>
      <c r="DA154" s="217">
        <f>+'TB-12'!P629</f>
        <v>0</v>
      </c>
      <c r="DB154" s="217">
        <f>+'TB-12'!Q629</f>
        <v>0</v>
      </c>
      <c r="DC154" s="217">
        <f>+'TB-12'!R629</f>
        <v>0</v>
      </c>
      <c r="DD154" s="217">
        <f>+'TB-12'!S629</f>
        <v>0</v>
      </c>
      <c r="DE154" s="217">
        <f>+'TB-12'!T629</f>
        <v>0</v>
      </c>
      <c r="DF154" s="219">
        <f t="shared" si="249"/>
        <v>0</v>
      </c>
      <c r="DG154" s="219">
        <f t="shared" si="249"/>
        <v>0</v>
      </c>
      <c r="DH154" s="219">
        <f t="shared" si="250"/>
        <v>0</v>
      </c>
      <c r="DI154" s="216" t="e">
        <f>+'TB-12'!D630</f>
        <v>#N/A</v>
      </c>
      <c r="DJ154" s="217">
        <f>+'TB-12'!G630</f>
        <v>0</v>
      </c>
      <c r="DK154" s="217">
        <f>+'TB-12'!H630</f>
        <v>0</v>
      </c>
      <c r="DL154" s="413"/>
      <c r="DM154" s="413"/>
      <c r="DN154" s="217">
        <f>+'TB-12'!K630</f>
        <v>0</v>
      </c>
      <c r="DO154" s="217">
        <f>+'TB-12'!L630</f>
        <v>0</v>
      </c>
      <c r="DP154" s="217">
        <f>+'TB-12'!M630</f>
        <v>0</v>
      </c>
      <c r="DQ154" s="217">
        <f>+'TB-12'!N630</f>
        <v>0</v>
      </c>
      <c r="DR154" s="217">
        <f>+'TB-12'!O630</f>
        <v>0</v>
      </c>
      <c r="DS154" s="217">
        <f>+'TB-12'!P630</f>
        <v>0</v>
      </c>
      <c r="DT154" s="217">
        <f>+'TB-12'!Q630</f>
        <v>0</v>
      </c>
      <c r="DU154" s="217">
        <f>+'TB-12'!R630</f>
        <v>0</v>
      </c>
      <c r="DV154" s="217">
        <f>+'TB-12'!S630</f>
        <v>0</v>
      </c>
      <c r="DW154" s="217">
        <f>+'TB-12'!T630</f>
        <v>0</v>
      </c>
      <c r="DX154" s="219">
        <f t="shared" si="251"/>
        <v>0</v>
      </c>
      <c r="DY154" s="219">
        <f t="shared" si="251"/>
        <v>0</v>
      </c>
      <c r="DZ154" s="219">
        <f t="shared" si="235"/>
        <v>0</v>
      </c>
      <c r="EA154" s="216" t="e">
        <f>+'TB-12'!D631</f>
        <v>#N/A</v>
      </c>
      <c r="EB154" s="217">
        <f>+'TB-12'!G631</f>
        <v>0</v>
      </c>
      <c r="EC154" s="217">
        <f>+'TB-12'!H631</f>
        <v>0</v>
      </c>
      <c r="ED154" s="413"/>
      <c r="EE154" s="413"/>
      <c r="EF154" s="217">
        <f>+'TB-12'!K631</f>
        <v>0</v>
      </c>
      <c r="EG154" s="217">
        <f>+'TB-12'!L631</f>
        <v>0</v>
      </c>
      <c r="EH154" s="217">
        <f>+'TB-12'!M631</f>
        <v>0</v>
      </c>
      <c r="EI154" s="217">
        <f>+'TB-12'!N631</f>
        <v>0</v>
      </c>
      <c r="EJ154" s="217">
        <f>+'TB-12'!O631</f>
        <v>0</v>
      </c>
      <c r="EK154" s="217">
        <f>+'TB-12'!P631</f>
        <v>0</v>
      </c>
      <c r="EL154" s="217">
        <f>+'TB-12'!Q631</f>
        <v>0</v>
      </c>
      <c r="EM154" s="217">
        <f>+'TB-12'!R631</f>
        <v>0</v>
      </c>
      <c r="EN154" s="217">
        <f>+'TB-12'!S631</f>
        <v>0</v>
      </c>
      <c r="EO154" s="217">
        <f>+'TB-12'!T631</f>
        <v>0</v>
      </c>
      <c r="EP154" s="219">
        <f t="shared" si="252"/>
        <v>0</v>
      </c>
      <c r="EQ154" s="219">
        <f t="shared" si="252"/>
        <v>0</v>
      </c>
      <c r="ER154" s="219">
        <f t="shared" si="255"/>
        <v>0</v>
      </c>
      <c r="ES154" s="216" t="e">
        <f>+'TB-12'!D632</f>
        <v>#N/A</v>
      </c>
      <c r="ET154" s="217">
        <f>+'TB-12'!G632</f>
        <v>0</v>
      </c>
      <c r="EU154" s="217">
        <f>+'TB-12'!H632</f>
        <v>0</v>
      </c>
      <c r="EV154" s="413"/>
      <c r="EW154" s="413"/>
      <c r="EX154" s="217">
        <f>+'TB-12'!K632</f>
        <v>0</v>
      </c>
      <c r="EY154" s="217">
        <f>+'TB-12'!L632</f>
        <v>0</v>
      </c>
      <c r="EZ154" s="217">
        <f>+'TB-12'!M632</f>
        <v>0</v>
      </c>
      <c r="FA154" s="217">
        <f>+'TB-12'!N632</f>
        <v>0</v>
      </c>
      <c r="FB154" s="217">
        <f>+'TB-12'!O632</f>
        <v>0</v>
      </c>
      <c r="FC154" s="217">
        <f>+'TB-12'!P632</f>
        <v>0</v>
      </c>
      <c r="FD154" s="217">
        <f>+'TB-12'!Q632</f>
        <v>0</v>
      </c>
      <c r="FE154" s="217">
        <f>+'TB-12'!R632</f>
        <v>0</v>
      </c>
      <c r="FF154" s="217">
        <f>+'TB-12'!S632</f>
        <v>0</v>
      </c>
      <c r="FG154" s="217">
        <f>+'TB-12'!T632</f>
        <v>0</v>
      </c>
      <c r="FH154" s="219">
        <f t="shared" si="256"/>
        <v>0</v>
      </c>
      <c r="FI154" s="219">
        <f t="shared" si="256"/>
        <v>0</v>
      </c>
      <c r="FJ154" s="219">
        <f t="shared" si="257"/>
        <v>0</v>
      </c>
      <c r="FK154" s="216" t="e">
        <f>+'TB-12'!D633</f>
        <v>#N/A</v>
      </c>
      <c r="FL154" s="217">
        <f>+'TB-12'!G633</f>
        <v>0</v>
      </c>
      <c r="FM154" s="217">
        <f>+'TB-12'!H633</f>
        <v>0</v>
      </c>
      <c r="FN154" s="413"/>
      <c r="FO154" s="413"/>
      <c r="FP154" s="217">
        <f>+'TB-12'!K633</f>
        <v>0</v>
      </c>
      <c r="FQ154" s="217">
        <f>+'TB-12'!L633</f>
        <v>0</v>
      </c>
      <c r="FR154" s="217">
        <f>+'TB-12'!M633</f>
        <v>0</v>
      </c>
      <c r="FS154" s="217">
        <f>+'TB-12'!N633</f>
        <v>0</v>
      </c>
      <c r="FT154" s="217">
        <f>+'TB-12'!O633</f>
        <v>0</v>
      </c>
      <c r="FU154" s="217">
        <f>+'TB-12'!P633</f>
        <v>0</v>
      </c>
      <c r="FV154" s="217">
        <f>+'TB-12'!Q633</f>
        <v>0</v>
      </c>
      <c r="FW154" s="217">
        <f>+'TB-12'!R633</f>
        <v>0</v>
      </c>
      <c r="FX154" s="217">
        <f>+'TB-12'!S633</f>
        <v>0</v>
      </c>
      <c r="FY154" s="217">
        <f>+'TB-12'!T633</f>
        <v>0</v>
      </c>
      <c r="FZ154" s="219">
        <f t="shared" si="258"/>
        <v>0</v>
      </c>
      <c r="GA154" s="219">
        <f t="shared" si="258"/>
        <v>0</v>
      </c>
      <c r="GB154" s="219">
        <f t="shared" si="259"/>
        <v>0</v>
      </c>
      <c r="GC154" s="420" t="e">
        <f>'TB-12'!D637</f>
        <v>#N/A</v>
      </c>
      <c r="GD154" s="420" t="e">
        <f>'TB-12'!F637</f>
        <v>#N/A</v>
      </c>
    </row>
    <row r="155" spans="1:186" x14ac:dyDescent="0.25">
      <c r="A155" s="194">
        <v>21</v>
      </c>
      <c r="B155" s="166">
        <f>+Menu!$D$6</f>
        <v>0</v>
      </c>
      <c r="C155" s="214" t="str">
        <f>+Menu!$B29</f>
        <v/>
      </c>
      <c r="D155" s="215"/>
      <c r="E155" s="216" t="e">
        <f>+'TB-12'!D653</f>
        <v>#N/A</v>
      </c>
      <c r="F155" s="217">
        <f>+'TB-12'!G653</f>
        <v>0</v>
      </c>
      <c r="G155" s="217">
        <f>+'TB-12'!H653</f>
        <v>0</v>
      </c>
      <c r="H155" s="218">
        <f>+'TB-12'!I653</f>
        <v>0</v>
      </c>
      <c r="I155" s="218">
        <f>+'TB-12'!J653</f>
        <v>0</v>
      </c>
      <c r="J155" s="217">
        <f>+'TB-12'!K653</f>
        <v>0</v>
      </c>
      <c r="K155" s="217">
        <f>+'TB-12'!L653</f>
        <v>0</v>
      </c>
      <c r="L155" s="413"/>
      <c r="M155" s="413"/>
      <c r="N155" s="217">
        <f>+'TB-12'!O653</f>
        <v>0</v>
      </c>
      <c r="O155" s="217">
        <f>+'TB-12'!P653</f>
        <v>0</v>
      </c>
      <c r="P155" s="217">
        <f>+'TB-12'!Q653</f>
        <v>0</v>
      </c>
      <c r="Q155" s="217">
        <f>+'TB-12'!R653</f>
        <v>0</v>
      </c>
      <c r="R155" s="217">
        <f>+'TB-12'!S653</f>
        <v>0</v>
      </c>
      <c r="S155" s="217">
        <f>+'TB-12'!T653</f>
        <v>0</v>
      </c>
      <c r="T155" s="219">
        <f t="shared" si="239"/>
        <v>0</v>
      </c>
      <c r="U155" s="219">
        <f t="shared" si="239"/>
        <v>0</v>
      </c>
      <c r="V155" s="219">
        <f t="shared" si="240"/>
        <v>0</v>
      </c>
      <c r="W155" s="216" t="e">
        <f>+'TB-12'!D654</f>
        <v>#N/A</v>
      </c>
      <c r="X155" s="217">
        <f>+'TB-12'!G654</f>
        <v>0</v>
      </c>
      <c r="Y155" s="217">
        <f>+'TB-12'!H654</f>
        <v>0</v>
      </c>
      <c r="Z155" s="218">
        <f>+'TB-12'!I654</f>
        <v>0</v>
      </c>
      <c r="AA155" s="218">
        <f>+'TB-12'!J654</f>
        <v>0</v>
      </c>
      <c r="AB155" s="218">
        <f>+'TB-12'!K654</f>
        <v>0</v>
      </c>
      <c r="AC155" s="218">
        <f>+'TB-12'!L654</f>
        <v>0</v>
      </c>
      <c r="AD155" s="415"/>
      <c r="AE155" s="415"/>
      <c r="AF155" s="218">
        <f>+'TB-12'!O654</f>
        <v>0</v>
      </c>
      <c r="AG155" s="218">
        <f>+'TB-12'!P654</f>
        <v>0</v>
      </c>
      <c r="AH155" s="218">
        <f>+'TB-12'!Q654</f>
        <v>0</v>
      </c>
      <c r="AI155" s="218">
        <f>+'TB-12'!R654</f>
        <v>0</v>
      </c>
      <c r="AJ155" s="218">
        <f>+'TB-12'!S654</f>
        <v>0</v>
      </c>
      <c r="AK155" s="218">
        <f>+'TB-12'!T654</f>
        <v>0</v>
      </c>
      <c r="AL155" s="219">
        <f t="shared" si="241"/>
        <v>0</v>
      </c>
      <c r="AM155" s="219">
        <f t="shared" si="241"/>
        <v>0</v>
      </c>
      <c r="AN155" s="219">
        <f t="shared" si="242"/>
        <v>0</v>
      </c>
      <c r="AO155" s="216" t="e">
        <f>+'TB-12'!D655</f>
        <v>#N/A</v>
      </c>
      <c r="AP155" s="217">
        <f>+'TB-12'!G655</f>
        <v>0</v>
      </c>
      <c r="AQ155" s="217">
        <f>+'TB-12'!H655</f>
        <v>0</v>
      </c>
      <c r="AR155" s="217">
        <f>+'TB-12'!I655</f>
        <v>0</v>
      </c>
      <c r="AS155" s="217">
        <f>+'TB-12'!J655</f>
        <v>0</v>
      </c>
      <c r="AT155" s="217">
        <f>+'TB-12'!K655</f>
        <v>0</v>
      </c>
      <c r="AU155" s="217">
        <f>+'TB-12'!L655</f>
        <v>0</v>
      </c>
      <c r="AV155" s="413"/>
      <c r="AW155" s="413"/>
      <c r="AX155" s="217">
        <f>+'TB-12'!O655</f>
        <v>0</v>
      </c>
      <c r="AY155" s="217">
        <f>+'TB-12'!P655</f>
        <v>0</v>
      </c>
      <c r="AZ155" s="217">
        <f>+'TB-12'!Q655</f>
        <v>0</v>
      </c>
      <c r="BA155" s="217">
        <f>+'TB-12'!R655</f>
        <v>0</v>
      </c>
      <c r="BB155" s="217">
        <f>+'TB-12'!S655</f>
        <v>0</v>
      </c>
      <c r="BC155" s="217">
        <f>+'TB-12'!T655</f>
        <v>0</v>
      </c>
      <c r="BD155" s="219">
        <f t="shared" si="243"/>
        <v>0</v>
      </c>
      <c r="BE155" s="219">
        <f t="shared" si="243"/>
        <v>0</v>
      </c>
      <c r="BF155" s="219">
        <f t="shared" si="244"/>
        <v>0</v>
      </c>
      <c r="BG155" s="216" t="e">
        <f>+'TB-12'!D656</f>
        <v>#N/A</v>
      </c>
      <c r="BH155" s="217">
        <f>+'TB-12'!G656</f>
        <v>0</v>
      </c>
      <c r="BI155" s="217">
        <f>+'TB-12'!H656</f>
        <v>0</v>
      </c>
      <c r="BJ155" s="217">
        <f>+'TB-12'!I656</f>
        <v>0</v>
      </c>
      <c r="BK155" s="217">
        <f>+'TB-12'!J656</f>
        <v>0</v>
      </c>
      <c r="BL155" s="217">
        <f>+'TB-12'!K656</f>
        <v>0</v>
      </c>
      <c r="BM155" s="217">
        <f>+'TB-12'!L656</f>
        <v>0</v>
      </c>
      <c r="BN155" s="413"/>
      <c r="BO155" s="413"/>
      <c r="BP155" s="217">
        <f>+'TB-12'!O656</f>
        <v>0</v>
      </c>
      <c r="BQ155" s="217">
        <f>+'TB-12'!P656</f>
        <v>0</v>
      </c>
      <c r="BR155" s="217">
        <f>+'TB-12'!Q656</f>
        <v>0</v>
      </c>
      <c r="BS155" s="217">
        <f>+'TB-12'!R656</f>
        <v>0</v>
      </c>
      <c r="BT155" s="217">
        <f>+'TB-12'!S656</f>
        <v>0</v>
      </c>
      <c r="BU155" s="217">
        <f>+'TB-12'!T656</f>
        <v>0</v>
      </c>
      <c r="BV155" s="219">
        <f t="shared" si="245"/>
        <v>0</v>
      </c>
      <c r="BW155" s="219">
        <f t="shared" si="245"/>
        <v>0</v>
      </c>
      <c r="BX155" s="219">
        <f t="shared" si="246"/>
        <v>0</v>
      </c>
      <c r="BY155" s="216" t="e">
        <f>+'TB-12'!D657</f>
        <v>#N/A</v>
      </c>
      <c r="BZ155" s="217">
        <f>+'TB-12'!G657</f>
        <v>0</v>
      </c>
      <c r="CA155" s="217">
        <f>+'TB-12'!H657</f>
        <v>0</v>
      </c>
      <c r="CB155" s="217">
        <f>+'TB-12'!I657</f>
        <v>0</v>
      </c>
      <c r="CC155" s="217">
        <f>+'TB-12'!J657</f>
        <v>0</v>
      </c>
      <c r="CD155" s="217">
        <f>+'TB-12'!K657</f>
        <v>0</v>
      </c>
      <c r="CE155" s="217">
        <f>+'TB-12'!L657</f>
        <v>0</v>
      </c>
      <c r="CF155" s="413"/>
      <c r="CG155" s="413"/>
      <c r="CH155" s="217">
        <f>+'TB-12'!O657</f>
        <v>0</v>
      </c>
      <c r="CI155" s="217">
        <f>+'TB-12'!P657</f>
        <v>0</v>
      </c>
      <c r="CJ155" s="217">
        <f>+'TB-12'!Q657</f>
        <v>0</v>
      </c>
      <c r="CK155" s="217">
        <f>+'TB-12'!R657</f>
        <v>0</v>
      </c>
      <c r="CL155" s="217">
        <f>+'TB-12'!S657</f>
        <v>0</v>
      </c>
      <c r="CM155" s="217">
        <f>+'TB-12'!T657</f>
        <v>0</v>
      </c>
      <c r="CN155" s="219">
        <f t="shared" si="247"/>
        <v>0</v>
      </c>
      <c r="CO155" s="219">
        <f t="shared" si="247"/>
        <v>0</v>
      </c>
      <c r="CP155" s="219">
        <f t="shared" si="248"/>
        <v>0</v>
      </c>
      <c r="CQ155" s="216" t="e">
        <f>+'TB-12'!D661</f>
        <v>#N/A</v>
      </c>
      <c r="CR155" s="217">
        <f>+'TB-12'!G661</f>
        <v>0</v>
      </c>
      <c r="CS155" s="217">
        <f>+'TB-12'!H661</f>
        <v>0</v>
      </c>
      <c r="CT155" s="413"/>
      <c r="CU155" s="413"/>
      <c r="CV155" s="217">
        <f>+'TB-12'!K661</f>
        <v>0</v>
      </c>
      <c r="CW155" s="217">
        <f>+'TB-12'!L661</f>
        <v>0</v>
      </c>
      <c r="CX155" s="217">
        <f>+'TB-12'!M661</f>
        <v>0</v>
      </c>
      <c r="CY155" s="217">
        <f>+'TB-12'!N661</f>
        <v>0</v>
      </c>
      <c r="CZ155" s="217">
        <f>+'TB-12'!O661</f>
        <v>0</v>
      </c>
      <c r="DA155" s="217">
        <f>+'TB-12'!P661</f>
        <v>0</v>
      </c>
      <c r="DB155" s="217">
        <f>+'TB-12'!Q661</f>
        <v>0</v>
      </c>
      <c r="DC155" s="217">
        <f>+'TB-12'!R661</f>
        <v>0</v>
      </c>
      <c r="DD155" s="217">
        <f>+'TB-12'!S661</f>
        <v>0</v>
      </c>
      <c r="DE155" s="217">
        <f>+'TB-12'!T661</f>
        <v>0</v>
      </c>
      <c r="DF155" s="219">
        <f t="shared" si="249"/>
        <v>0</v>
      </c>
      <c r="DG155" s="219">
        <f t="shared" si="249"/>
        <v>0</v>
      </c>
      <c r="DH155" s="219">
        <f t="shared" si="250"/>
        <v>0</v>
      </c>
      <c r="DI155" s="216" t="e">
        <f>+'TB-12'!D662</f>
        <v>#N/A</v>
      </c>
      <c r="DJ155" s="217">
        <f>+'TB-12'!G662</f>
        <v>0</v>
      </c>
      <c r="DK155" s="217">
        <f>+'TB-12'!H662</f>
        <v>0</v>
      </c>
      <c r="DL155" s="413"/>
      <c r="DM155" s="413"/>
      <c r="DN155" s="217">
        <f>+'TB-12'!K662</f>
        <v>0</v>
      </c>
      <c r="DO155" s="217">
        <f>+'TB-12'!L662</f>
        <v>0</v>
      </c>
      <c r="DP155" s="217">
        <f>+'TB-12'!M662</f>
        <v>0</v>
      </c>
      <c r="DQ155" s="217">
        <f>+'TB-12'!N662</f>
        <v>0</v>
      </c>
      <c r="DR155" s="217">
        <f>+'TB-12'!O662</f>
        <v>0</v>
      </c>
      <c r="DS155" s="217">
        <f>+'TB-12'!P662</f>
        <v>0</v>
      </c>
      <c r="DT155" s="217">
        <f>+'TB-12'!Q662</f>
        <v>0</v>
      </c>
      <c r="DU155" s="217">
        <f>+'TB-12'!R662</f>
        <v>0</v>
      </c>
      <c r="DV155" s="217">
        <f>+'TB-12'!S662</f>
        <v>0</v>
      </c>
      <c r="DW155" s="217">
        <f>+'TB-12'!T662</f>
        <v>0</v>
      </c>
      <c r="DX155" s="219">
        <f t="shared" si="251"/>
        <v>0</v>
      </c>
      <c r="DY155" s="219">
        <f t="shared" si="251"/>
        <v>0</v>
      </c>
      <c r="DZ155" s="219">
        <f t="shared" si="235"/>
        <v>0</v>
      </c>
      <c r="EA155" s="216" t="e">
        <f>+'TB-12'!D663</f>
        <v>#N/A</v>
      </c>
      <c r="EB155" s="217">
        <f>+'TB-12'!G663</f>
        <v>0</v>
      </c>
      <c r="EC155" s="217">
        <f>+'TB-12'!H663</f>
        <v>0</v>
      </c>
      <c r="ED155" s="413"/>
      <c r="EE155" s="413"/>
      <c r="EF155" s="217">
        <f>+'TB-12'!K663</f>
        <v>0</v>
      </c>
      <c r="EG155" s="217">
        <f>+'TB-12'!L663</f>
        <v>0</v>
      </c>
      <c r="EH155" s="217">
        <f>+'TB-12'!M663</f>
        <v>0</v>
      </c>
      <c r="EI155" s="217">
        <f>+'TB-12'!N663</f>
        <v>0</v>
      </c>
      <c r="EJ155" s="217">
        <f>+'TB-12'!O663</f>
        <v>0</v>
      </c>
      <c r="EK155" s="217">
        <f>+'TB-12'!P663</f>
        <v>0</v>
      </c>
      <c r="EL155" s="217">
        <f>+'TB-12'!Q663</f>
        <v>0</v>
      </c>
      <c r="EM155" s="217">
        <f>+'TB-12'!R663</f>
        <v>0</v>
      </c>
      <c r="EN155" s="217">
        <f>+'TB-12'!S663</f>
        <v>0</v>
      </c>
      <c r="EO155" s="217">
        <f>+'TB-12'!T663</f>
        <v>0</v>
      </c>
      <c r="EP155" s="219">
        <f t="shared" si="252"/>
        <v>0</v>
      </c>
      <c r="EQ155" s="219">
        <f t="shared" si="252"/>
        <v>0</v>
      </c>
      <c r="ER155" s="219">
        <f t="shared" si="255"/>
        <v>0</v>
      </c>
      <c r="ES155" s="216" t="e">
        <f>+'TB-12'!D664</f>
        <v>#N/A</v>
      </c>
      <c r="ET155" s="217">
        <f>+'TB-12'!G664</f>
        <v>0</v>
      </c>
      <c r="EU155" s="217">
        <f>+'TB-12'!H664</f>
        <v>0</v>
      </c>
      <c r="EV155" s="413"/>
      <c r="EW155" s="413"/>
      <c r="EX155" s="217">
        <f>+'TB-12'!K664</f>
        <v>0</v>
      </c>
      <c r="EY155" s="217">
        <f>+'TB-12'!L664</f>
        <v>0</v>
      </c>
      <c r="EZ155" s="217">
        <f>+'TB-12'!M664</f>
        <v>0</v>
      </c>
      <c r="FA155" s="217">
        <f>+'TB-12'!N664</f>
        <v>0</v>
      </c>
      <c r="FB155" s="217">
        <f>+'TB-12'!O664</f>
        <v>0</v>
      </c>
      <c r="FC155" s="217">
        <f>+'TB-12'!P664</f>
        <v>0</v>
      </c>
      <c r="FD155" s="217">
        <f>+'TB-12'!Q664</f>
        <v>0</v>
      </c>
      <c r="FE155" s="217">
        <f>+'TB-12'!R664</f>
        <v>0</v>
      </c>
      <c r="FF155" s="217">
        <f>+'TB-12'!S664</f>
        <v>0</v>
      </c>
      <c r="FG155" s="217">
        <f>+'TB-12'!T664</f>
        <v>0</v>
      </c>
      <c r="FH155" s="219">
        <f t="shared" si="256"/>
        <v>0</v>
      </c>
      <c r="FI155" s="219">
        <f t="shared" si="256"/>
        <v>0</v>
      </c>
      <c r="FJ155" s="219">
        <f t="shared" si="257"/>
        <v>0</v>
      </c>
      <c r="FK155" s="216" t="e">
        <f>+'TB-12'!D665</f>
        <v>#N/A</v>
      </c>
      <c r="FL155" s="217">
        <f>+'TB-12'!G665</f>
        <v>0</v>
      </c>
      <c r="FM155" s="217">
        <f>+'TB-12'!H665</f>
        <v>0</v>
      </c>
      <c r="FN155" s="413"/>
      <c r="FO155" s="413"/>
      <c r="FP155" s="217">
        <f>+'TB-12'!K665</f>
        <v>0</v>
      </c>
      <c r="FQ155" s="217">
        <f>+'TB-12'!L665</f>
        <v>0</v>
      </c>
      <c r="FR155" s="217">
        <f>+'TB-12'!M665</f>
        <v>0</v>
      </c>
      <c r="FS155" s="217">
        <f>+'TB-12'!N665</f>
        <v>0</v>
      </c>
      <c r="FT155" s="217">
        <f>+'TB-12'!O665</f>
        <v>0</v>
      </c>
      <c r="FU155" s="217">
        <f>+'TB-12'!P665</f>
        <v>0</v>
      </c>
      <c r="FV155" s="217">
        <f>+'TB-12'!Q665</f>
        <v>0</v>
      </c>
      <c r="FW155" s="217">
        <f>+'TB-12'!R665</f>
        <v>0</v>
      </c>
      <c r="FX155" s="217">
        <f>+'TB-12'!S665</f>
        <v>0</v>
      </c>
      <c r="FY155" s="217">
        <f>+'TB-12'!T665</f>
        <v>0</v>
      </c>
      <c r="FZ155" s="219">
        <f t="shared" si="258"/>
        <v>0</v>
      </c>
      <c r="GA155" s="219">
        <f t="shared" si="258"/>
        <v>0</v>
      </c>
      <c r="GB155" s="219">
        <f t="shared" si="259"/>
        <v>0</v>
      </c>
      <c r="GC155" s="420" t="e">
        <f>'TB-12'!D669</f>
        <v>#N/A</v>
      </c>
      <c r="GD155" s="420" t="e">
        <f>'TB-12'!F669</f>
        <v>#N/A</v>
      </c>
    </row>
    <row r="156" spans="1:186" x14ac:dyDescent="0.25">
      <c r="A156" s="194">
        <v>22</v>
      </c>
      <c r="B156" s="166">
        <f>+Menu!$D$6</f>
        <v>0</v>
      </c>
      <c r="C156" s="214" t="str">
        <f>+Menu!$B30</f>
        <v/>
      </c>
      <c r="D156" s="215"/>
      <c r="E156" s="216" t="e">
        <f>+'TB-12'!D685</f>
        <v>#N/A</v>
      </c>
      <c r="F156" s="217">
        <f>+'TB-12'!G685</f>
        <v>0</v>
      </c>
      <c r="G156" s="217">
        <f>+'TB-12'!H685</f>
        <v>0</v>
      </c>
      <c r="H156" s="218">
        <f>+'TB-12'!I685</f>
        <v>0</v>
      </c>
      <c r="I156" s="218">
        <f>+'TB-12'!J685</f>
        <v>0</v>
      </c>
      <c r="J156" s="217">
        <f>+'TB-12'!K685</f>
        <v>0</v>
      </c>
      <c r="K156" s="217">
        <f>+'TB-12'!L685</f>
        <v>0</v>
      </c>
      <c r="L156" s="413"/>
      <c r="M156" s="413"/>
      <c r="N156" s="217">
        <f>+'TB-12'!O685</f>
        <v>0</v>
      </c>
      <c r="O156" s="217">
        <f>+'TB-12'!P685</f>
        <v>0</v>
      </c>
      <c r="P156" s="217">
        <f>+'TB-12'!Q685</f>
        <v>0</v>
      </c>
      <c r="Q156" s="217">
        <f>+'TB-12'!R685</f>
        <v>0</v>
      </c>
      <c r="R156" s="217">
        <f>+'TB-12'!S685</f>
        <v>0</v>
      </c>
      <c r="S156" s="217">
        <f>+'TB-12'!T685</f>
        <v>0</v>
      </c>
      <c r="T156" s="219">
        <f>+F156+H156+J156+N156+P156+R156</f>
        <v>0</v>
      </c>
      <c r="U156" s="219">
        <f>+G156+I156+K156+O156+Q156+S156</f>
        <v>0</v>
      </c>
      <c r="V156" s="219">
        <f>SUM(T156:U156)</f>
        <v>0</v>
      </c>
      <c r="W156" s="216" t="e">
        <f>+'TB-12'!D686</f>
        <v>#N/A</v>
      </c>
      <c r="X156" s="217">
        <f>+'TB-12'!G686</f>
        <v>0</v>
      </c>
      <c r="Y156" s="217">
        <f>+'TB-12'!H686</f>
        <v>0</v>
      </c>
      <c r="Z156" s="218">
        <f>+'TB-12'!I686</f>
        <v>0</v>
      </c>
      <c r="AA156" s="218">
        <f>+'TB-12'!J686</f>
        <v>0</v>
      </c>
      <c r="AB156" s="218">
        <f>+'TB-12'!K686</f>
        <v>0</v>
      </c>
      <c r="AC156" s="218">
        <f>+'TB-12'!L686</f>
        <v>0</v>
      </c>
      <c r="AD156" s="415"/>
      <c r="AE156" s="415"/>
      <c r="AF156" s="218">
        <f>+'TB-12'!O686</f>
        <v>0</v>
      </c>
      <c r="AG156" s="218">
        <f>+'TB-12'!P686</f>
        <v>0</v>
      </c>
      <c r="AH156" s="218">
        <f>+'TB-12'!Q686</f>
        <v>0</v>
      </c>
      <c r="AI156" s="218">
        <f>+'TB-12'!R686</f>
        <v>0</v>
      </c>
      <c r="AJ156" s="218">
        <f>+'TB-12'!S686</f>
        <v>0</v>
      </c>
      <c r="AK156" s="218">
        <f>+'TB-12'!T686</f>
        <v>0</v>
      </c>
      <c r="AL156" s="219">
        <f t="shared" si="241"/>
        <v>0</v>
      </c>
      <c r="AM156" s="219">
        <f t="shared" si="241"/>
        <v>0</v>
      </c>
      <c r="AN156" s="219">
        <f>SUM(AL156:AM156)</f>
        <v>0</v>
      </c>
      <c r="AO156" s="216" t="e">
        <f>+'TB-12'!D687</f>
        <v>#N/A</v>
      </c>
      <c r="AP156" s="217">
        <f>+'TB-12'!G687</f>
        <v>0</v>
      </c>
      <c r="AQ156" s="217">
        <f>+'TB-12'!H687</f>
        <v>0</v>
      </c>
      <c r="AR156" s="217">
        <f>+'TB-12'!I687</f>
        <v>0</v>
      </c>
      <c r="AS156" s="217">
        <f>+'TB-12'!J687</f>
        <v>0</v>
      </c>
      <c r="AT156" s="217">
        <f>+'TB-12'!K687</f>
        <v>0</v>
      </c>
      <c r="AU156" s="217">
        <f>+'TB-12'!L687</f>
        <v>0</v>
      </c>
      <c r="AV156" s="413"/>
      <c r="AW156" s="413"/>
      <c r="AX156" s="217">
        <f>+'TB-12'!O687</f>
        <v>0</v>
      </c>
      <c r="AY156" s="217">
        <f>+'TB-12'!P687</f>
        <v>0</v>
      </c>
      <c r="AZ156" s="217">
        <f>+'TB-12'!Q687</f>
        <v>0</v>
      </c>
      <c r="BA156" s="217">
        <f>+'TB-12'!R687</f>
        <v>0</v>
      </c>
      <c r="BB156" s="217">
        <f>+'TB-12'!S687</f>
        <v>0</v>
      </c>
      <c r="BC156" s="217">
        <f>+'TB-12'!T687</f>
        <v>0</v>
      </c>
      <c r="BD156" s="219">
        <f t="shared" si="243"/>
        <v>0</v>
      </c>
      <c r="BE156" s="219">
        <f t="shared" si="243"/>
        <v>0</v>
      </c>
      <c r="BF156" s="219">
        <f>SUM(BD156:BE156)</f>
        <v>0</v>
      </c>
      <c r="BG156" s="216" t="e">
        <f>+'TB-12'!D688</f>
        <v>#N/A</v>
      </c>
      <c r="BH156" s="217">
        <f>+'TB-12'!G688</f>
        <v>0</v>
      </c>
      <c r="BI156" s="217">
        <f>+'TB-12'!H688</f>
        <v>0</v>
      </c>
      <c r="BJ156" s="217">
        <f>+'TB-12'!I688</f>
        <v>0</v>
      </c>
      <c r="BK156" s="217">
        <f>+'TB-12'!J688</f>
        <v>0</v>
      </c>
      <c r="BL156" s="217">
        <f>+'TB-12'!K688</f>
        <v>0</v>
      </c>
      <c r="BM156" s="217">
        <f>+'TB-12'!L688</f>
        <v>0</v>
      </c>
      <c r="BN156" s="413"/>
      <c r="BO156" s="413"/>
      <c r="BP156" s="217">
        <f>+'TB-12'!O688</f>
        <v>0</v>
      </c>
      <c r="BQ156" s="217">
        <f>+'TB-12'!P688</f>
        <v>0</v>
      </c>
      <c r="BR156" s="217">
        <f>+'TB-12'!Q688</f>
        <v>0</v>
      </c>
      <c r="BS156" s="217">
        <f>+'TB-12'!R688</f>
        <v>0</v>
      </c>
      <c r="BT156" s="217">
        <f>+'TB-12'!S688</f>
        <v>0</v>
      </c>
      <c r="BU156" s="217">
        <f>+'TB-12'!T688</f>
        <v>0</v>
      </c>
      <c r="BV156" s="219">
        <f t="shared" si="245"/>
        <v>0</v>
      </c>
      <c r="BW156" s="219">
        <f t="shared" si="245"/>
        <v>0</v>
      </c>
      <c r="BX156" s="219">
        <f>SUM(BV156:BW156)</f>
        <v>0</v>
      </c>
      <c r="BY156" s="216" t="e">
        <f>+'TB-12'!D689</f>
        <v>#N/A</v>
      </c>
      <c r="BZ156" s="217">
        <f>+'TB-12'!G689</f>
        <v>0</v>
      </c>
      <c r="CA156" s="217">
        <f>+'TB-12'!H689</f>
        <v>0</v>
      </c>
      <c r="CB156" s="217">
        <f>+'TB-12'!I689</f>
        <v>0</v>
      </c>
      <c r="CC156" s="217">
        <f>+'TB-12'!J689</f>
        <v>0</v>
      </c>
      <c r="CD156" s="217">
        <f>+'TB-12'!K689</f>
        <v>0</v>
      </c>
      <c r="CE156" s="217">
        <f>+'TB-12'!L689</f>
        <v>0</v>
      </c>
      <c r="CF156" s="413"/>
      <c r="CG156" s="413"/>
      <c r="CH156" s="217">
        <f>+'TB-12'!O689</f>
        <v>0</v>
      </c>
      <c r="CI156" s="217">
        <f>+'TB-12'!P689</f>
        <v>0</v>
      </c>
      <c r="CJ156" s="217">
        <f>+'TB-12'!Q689</f>
        <v>0</v>
      </c>
      <c r="CK156" s="217">
        <f>+'TB-12'!R689</f>
        <v>0</v>
      </c>
      <c r="CL156" s="217">
        <f>+'TB-12'!S689</f>
        <v>0</v>
      </c>
      <c r="CM156" s="217">
        <f>+'TB-12'!T689</f>
        <v>0</v>
      </c>
      <c r="CN156" s="219">
        <f t="shared" si="247"/>
        <v>0</v>
      </c>
      <c r="CO156" s="219">
        <f t="shared" si="247"/>
        <v>0</v>
      </c>
      <c r="CP156" s="219">
        <f>SUM(CN156:CO156)</f>
        <v>0</v>
      </c>
      <c r="CQ156" s="216" t="e">
        <f>+'TB-12'!D693</f>
        <v>#N/A</v>
      </c>
      <c r="CR156" s="217">
        <f>+'TB-12'!G693</f>
        <v>0</v>
      </c>
      <c r="CS156" s="217">
        <f>+'TB-12'!H693</f>
        <v>0</v>
      </c>
      <c r="CT156" s="413"/>
      <c r="CU156" s="413"/>
      <c r="CV156" s="217">
        <f>+'TB-12'!K693</f>
        <v>0</v>
      </c>
      <c r="CW156" s="217">
        <f>+'TB-12'!L693</f>
        <v>0</v>
      </c>
      <c r="CX156" s="217">
        <f>+'TB-12'!M693</f>
        <v>0</v>
      </c>
      <c r="CY156" s="217">
        <f>+'TB-12'!N693</f>
        <v>0</v>
      </c>
      <c r="CZ156" s="217">
        <f>+'TB-12'!O693</f>
        <v>0</v>
      </c>
      <c r="DA156" s="217">
        <f>+'TB-12'!P693</f>
        <v>0</v>
      </c>
      <c r="DB156" s="217">
        <f>+'TB-12'!Q693</f>
        <v>0</v>
      </c>
      <c r="DC156" s="217">
        <f>+'TB-12'!R693</f>
        <v>0</v>
      </c>
      <c r="DD156" s="217">
        <f>+'TB-12'!S693</f>
        <v>0</v>
      </c>
      <c r="DE156" s="217">
        <f>+'TB-12'!T693</f>
        <v>0</v>
      </c>
      <c r="DF156" s="219">
        <f t="shared" si="249"/>
        <v>0</v>
      </c>
      <c r="DG156" s="219">
        <f t="shared" si="249"/>
        <v>0</v>
      </c>
      <c r="DH156" s="219">
        <f>SUM(DF156:DG156)</f>
        <v>0</v>
      </c>
      <c r="DI156" s="216" t="e">
        <f>+'TB-12'!D694</f>
        <v>#N/A</v>
      </c>
      <c r="DJ156" s="217">
        <f>+'TB-12'!G694</f>
        <v>0</v>
      </c>
      <c r="DK156" s="217">
        <f>+'TB-12'!H694</f>
        <v>0</v>
      </c>
      <c r="DL156" s="413"/>
      <c r="DM156" s="413"/>
      <c r="DN156" s="217">
        <f>+'TB-12'!K694</f>
        <v>0</v>
      </c>
      <c r="DO156" s="217">
        <f>+'TB-12'!L694</f>
        <v>0</v>
      </c>
      <c r="DP156" s="217">
        <f>+'TB-12'!M694</f>
        <v>0</v>
      </c>
      <c r="DQ156" s="217">
        <f>+'TB-12'!N694</f>
        <v>0</v>
      </c>
      <c r="DR156" s="217">
        <f>+'TB-12'!O694</f>
        <v>0</v>
      </c>
      <c r="DS156" s="217">
        <f>+'TB-12'!P694</f>
        <v>0</v>
      </c>
      <c r="DT156" s="217">
        <f>+'TB-12'!Q694</f>
        <v>0</v>
      </c>
      <c r="DU156" s="217">
        <f>+'TB-12'!R694</f>
        <v>0</v>
      </c>
      <c r="DV156" s="217">
        <f>+'TB-12'!S694</f>
        <v>0</v>
      </c>
      <c r="DW156" s="217">
        <f>+'TB-12'!T694</f>
        <v>0</v>
      </c>
      <c r="DX156" s="219">
        <f t="shared" si="251"/>
        <v>0</v>
      </c>
      <c r="DY156" s="219">
        <f t="shared" si="251"/>
        <v>0</v>
      </c>
      <c r="DZ156" s="219">
        <f t="shared" si="235"/>
        <v>0</v>
      </c>
      <c r="EA156" s="216" t="e">
        <f>+'TB-12'!D695</f>
        <v>#N/A</v>
      </c>
      <c r="EB156" s="217">
        <f>+'TB-12'!G695</f>
        <v>0</v>
      </c>
      <c r="EC156" s="217">
        <f>+'TB-12'!H695</f>
        <v>0</v>
      </c>
      <c r="ED156" s="413"/>
      <c r="EE156" s="413"/>
      <c r="EF156" s="217">
        <f>+'TB-12'!K695</f>
        <v>0</v>
      </c>
      <c r="EG156" s="217">
        <f>+'TB-12'!L695</f>
        <v>0</v>
      </c>
      <c r="EH156" s="217">
        <f>+'TB-12'!M695</f>
        <v>0</v>
      </c>
      <c r="EI156" s="217">
        <f>+'TB-12'!N695</f>
        <v>0</v>
      </c>
      <c r="EJ156" s="217">
        <f>+'TB-12'!O695</f>
        <v>0</v>
      </c>
      <c r="EK156" s="217">
        <f>+'TB-12'!P695</f>
        <v>0</v>
      </c>
      <c r="EL156" s="217">
        <f>+'TB-12'!Q695</f>
        <v>0</v>
      </c>
      <c r="EM156" s="217">
        <f>+'TB-12'!R695</f>
        <v>0</v>
      </c>
      <c r="EN156" s="217">
        <f>+'TB-12'!S695</f>
        <v>0</v>
      </c>
      <c r="EO156" s="217">
        <f>+'TB-12'!T695</f>
        <v>0</v>
      </c>
      <c r="EP156" s="219">
        <f t="shared" si="252"/>
        <v>0</v>
      </c>
      <c r="EQ156" s="219">
        <f t="shared" si="252"/>
        <v>0</v>
      </c>
      <c r="ER156" s="219">
        <f>SUM(EP156:EQ156)</f>
        <v>0</v>
      </c>
      <c r="ES156" s="216" t="e">
        <f>+'TB-12'!D696</f>
        <v>#N/A</v>
      </c>
      <c r="ET156" s="217">
        <f>+'TB-12'!G696</f>
        <v>0</v>
      </c>
      <c r="EU156" s="217">
        <f>+'TB-12'!H696</f>
        <v>0</v>
      </c>
      <c r="EV156" s="413"/>
      <c r="EW156" s="413"/>
      <c r="EX156" s="217">
        <f>+'TB-12'!K696</f>
        <v>0</v>
      </c>
      <c r="EY156" s="217">
        <f>+'TB-12'!L696</f>
        <v>0</v>
      </c>
      <c r="EZ156" s="217">
        <f>+'TB-12'!M696</f>
        <v>0</v>
      </c>
      <c r="FA156" s="217">
        <f>+'TB-12'!N696</f>
        <v>0</v>
      </c>
      <c r="FB156" s="217">
        <f>+'TB-12'!O696</f>
        <v>0</v>
      </c>
      <c r="FC156" s="217">
        <f>+'TB-12'!P696</f>
        <v>0</v>
      </c>
      <c r="FD156" s="217">
        <f>+'TB-12'!Q696</f>
        <v>0</v>
      </c>
      <c r="FE156" s="217">
        <f>+'TB-12'!R696</f>
        <v>0</v>
      </c>
      <c r="FF156" s="217">
        <f>+'TB-12'!S696</f>
        <v>0</v>
      </c>
      <c r="FG156" s="217">
        <f>+'TB-12'!T696</f>
        <v>0</v>
      </c>
      <c r="FH156" s="219">
        <f t="shared" si="256"/>
        <v>0</v>
      </c>
      <c r="FI156" s="219">
        <f t="shared" si="256"/>
        <v>0</v>
      </c>
      <c r="FJ156" s="219">
        <f>SUM(FH156:FI156)</f>
        <v>0</v>
      </c>
      <c r="FK156" s="216" t="e">
        <f>+'TB-12'!D697</f>
        <v>#N/A</v>
      </c>
      <c r="FL156" s="217">
        <f>+'TB-12'!G697</f>
        <v>0</v>
      </c>
      <c r="FM156" s="217">
        <f>+'TB-12'!H697</f>
        <v>0</v>
      </c>
      <c r="FN156" s="413"/>
      <c r="FO156" s="413"/>
      <c r="FP156" s="217">
        <f>+'TB-12'!K697</f>
        <v>0</v>
      </c>
      <c r="FQ156" s="217">
        <f>+'TB-12'!L697</f>
        <v>0</v>
      </c>
      <c r="FR156" s="217">
        <f>+'TB-12'!M697</f>
        <v>0</v>
      </c>
      <c r="FS156" s="217">
        <f>+'TB-12'!N697</f>
        <v>0</v>
      </c>
      <c r="FT156" s="217">
        <f>+'TB-12'!O697</f>
        <v>0</v>
      </c>
      <c r="FU156" s="217">
        <f>+'TB-12'!P697</f>
        <v>0</v>
      </c>
      <c r="FV156" s="217">
        <f>+'TB-12'!Q697</f>
        <v>0</v>
      </c>
      <c r="FW156" s="217">
        <f>+'TB-12'!R697</f>
        <v>0</v>
      </c>
      <c r="FX156" s="217">
        <f>+'TB-12'!S697</f>
        <v>0</v>
      </c>
      <c r="FY156" s="217">
        <f>+'TB-12'!T697</f>
        <v>0</v>
      </c>
      <c r="FZ156" s="219">
        <f t="shared" si="258"/>
        <v>0</v>
      </c>
      <c r="GA156" s="219">
        <f t="shared" si="258"/>
        <v>0</v>
      </c>
      <c r="GB156" s="219">
        <f>SUM(FZ156:GA156)</f>
        <v>0</v>
      </c>
      <c r="GC156" s="420" t="e">
        <f>'TB-12'!D701</f>
        <v>#N/A</v>
      </c>
      <c r="GD156" s="420" t="e">
        <f>'TB-12'!F701</f>
        <v>#N/A</v>
      </c>
    </row>
    <row r="157" spans="1:186" x14ac:dyDescent="0.25">
      <c r="A157" s="194">
        <v>23</v>
      </c>
      <c r="B157" s="166">
        <f>+Menu!$D$6</f>
        <v>0</v>
      </c>
      <c r="C157" s="214" t="str">
        <f>+Menu!$B31</f>
        <v/>
      </c>
      <c r="D157" s="215"/>
      <c r="E157" s="216" t="e">
        <f>+'TB-12'!D717</f>
        <v>#N/A</v>
      </c>
      <c r="F157" s="217">
        <f>+'TB-12'!G717</f>
        <v>0</v>
      </c>
      <c r="G157" s="217">
        <f>+'TB-12'!H717</f>
        <v>0</v>
      </c>
      <c r="H157" s="218">
        <f>+'TB-12'!I717</f>
        <v>0</v>
      </c>
      <c r="I157" s="218">
        <f>+'TB-12'!J717</f>
        <v>0</v>
      </c>
      <c r="J157" s="217">
        <f>+'TB-12'!K717</f>
        <v>0</v>
      </c>
      <c r="K157" s="217">
        <f>+'TB-12'!L717</f>
        <v>0</v>
      </c>
      <c r="L157" s="413"/>
      <c r="M157" s="413"/>
      <c r="N157" s="217">
        <f>+'TB-12'!O717</f>
        <v>0</v>
      </c>
      <c r="O157" s="217">
        <f>+'TB-12'!P717</f>
        <v>0</v>
      </c>
      <c r="P157" s="217">
        <f>+'TB-12'!Q717</f>
        <v>0</v>
      </c>
      <c r="Q157" s="217">
        <f>+'TB-12'!R717</f>
        <v>0</v>
      </c>
      <c r="R157" s="217">
        <f>+'TB-12'!S717</f>
        <v>0</v>
      </c>
      <c r="S157" s="217">
        <f>+'TB-12'!T717</f>
        <v>0</v>
      </c>
      <c r="T157" s="219">
        <f t="shared" si="239"/>
        <v>0</v>
      </c>
      <c r="U157" s="219">
        <f t="shared" si="239"/>
        <v>0</v>
      </c>
      <c r="V157" s="219">
        <f t="shared" si="240"/>
        <v>0</v>
      </c>
      <c r="W157" s="216" t="e">
        <f>+'TB-12'!D718</f>
        <v>#N/A</v>
      </c>
      <c r="X157" s="217">
        <f>+'TB-12'!G718</f>
        <v>0</v>
      </c>
      <c r="Y157" s="217">
        <f>+'TB-12'!H718</f>
        <v>0</v>
      </c>
      <c r="Z157" s="218">
        <f>+'TB-12'!I718</f>
        <v>0</v>
      </c>
      <c r="AA157" s="218">
        <f>+'TB-12'!J718</f>
        <v>0</v>
      </c>
      <c r="AB157" s="218">
        <f>+'TB-12'!K718</f>
        <v>0</v>
      </c>
      <c r="AC157" s="218">
        <f>+'TB-12'!L718</f>
        <v>0</v>
      </c>
      <c r="AD157" s="415"/>
      <c r="AE157" s="415"/>
      <c r="AF157" s="218">
        <f>+'TB-12'!O718</f>
        <v>0</v>
      </c>
      <c r="AG157" s="218">
        <f>+'TB-12'!P718</f>
        <v>0</v>
      </c>
      <c r="AH157" s="218">
        <f>+'TB-12'!Q718</f>
        <v>0</v>
      </c>
      <c r="AI157" s="218">
        <f>+'TB-12'!R718</f>
        <v>0</v>
      </c>
      <c r="AJ157" s="218">
        <f>+'TB-12'!S718</f>
        <v>0</v>
      </c>
      <c r="AK157" s="218">
        <f>+'TB-12'!T718</f>
        <v>0</v>
      </c>
      <c r="AL157" s="219">
        <f t="shared" si="241"/>
        <v>0</v>
      </c>
      <c r="AM157" s="219">
        <f t="shared" si="241"/>
        <v>0</v>
      </c>
      <c r="AN157" s="219">
        <f t="shared" si="242"/>
        <v>0</v>
      </c>
      <c r="AO157" s="216" t="e">
        <f>+'TB-12'!D719</f>
        <v>#N/A</v>
      </c>
      <c r="AP157" s="217">
        <f>+'TB-12'!G719</f>
        <v>0</v>
      </c>
      <c r="AQ157" s="217">
        <f>+'TB-12'!H719</f>
        <v>0</v>
      </c>
      <c r="AR157" s="217">
        <f>+'TB-12'!I719</f>
        <v>0</v>
      </c>
      <c r="AS157" s="217">
        <f>+'TB-12'!J719</f>
        <v>0</v>
      </c>
      <c r="AT157" s="217">
        <f>+'TB-12'!K719</f>
        <v>0</v>
      </c>
      <c r="AU157" s="217">
        <f>+'TB-12'!L719</f>
        <v>0</v>
      </c>
      <c r="AV157" s="413"/>
      <c r="AW157" s="413"/>
      <c r="AX157" s="217">
        <f>+'TB-12'!O719</f>
        <v>0</v>
      </c>
      <c r="AY157" s="217">
        <f>+'TB-12'!P719</f>
        <v>0</v>
      </c>
      <c r="AZ157" s="217">
        <f>+'TB-12'!Q719</f>
        <v>0</v>
      </c>
      <c r="BA157" s="217">
        <f>+'TB-12'!R719</f>
        <v>0</v>
      </c>
      <c r="BB157" s="217">
        <f>+'TB-12'!S719</f>
        <v>0</v>
      </c>
      <c r="BC157" s="217">
        <f>+'TB-12'!T719</f>
        <v>0</v>
      </c>
      <c r="BD157" s="219">
        <f t="shared" si="243"/>
        <v>0</v>
      </c>
      <c r="BE157" s="219">
        <f t="shared" si="243"/>
        <v>0</v>
      </c>
      <c r="BF157" s="219">
        <f t="shared" si="244"/>
        <v>0</v>
      </c>
      <c r="BG157" s="216" t="e">
        <f>+'TB-12'!D720</f>
        <v>#N/A</v>
      </c>
      <c r="BH157" s="217">
        <f>+'TB-12'!G720</f>
        <v>0</v>
      </c>
      <c r="BI157" s="217">
        <f>+'TB-12'!H720</f>
        <v>0</v>
      </c>
      <c r="BJ157" s="217">
        <f>+'TB-12'!I720</f>
        <v>0</v>
      </c>
      <c r="BK157" s="217">
        <f>+'TB-12'!J720</f>
        <v>0</v>
      </c>
      <c r="BL157" s="217">
        <f>+'TB-12'!K720</f>
        <v>0</v>
      </c>
      <c r="BM157" s="217">
        <f>+'TB-12'!L720</f>
        <v>0</v>
      </c>
      <c r="BN157" s="413"/>
      <c r="BO157" s="413"/>
      <c r="BP157" s="217">
        <f>+'TB-12'!O720</f>
        <v>0</v>
      </c>
      <c r="BQ157" s="217">
        <f>+'TB-12'!P720</f>
        <v>0</v>
      </c>
      <c r="BR157" s="217">
        <f>+'TB-12'!Q720</f>
        <v>0</v>
      </c>
      <c r="BS157" s="217">
        <f>+'TB-12'!R720</f>
        <v>0</v>
      </c>
      <c r="BT157" s="217">
        <f>+'TB-12'!S720</f>
        <v>0</v>
      </c>
      <c r="BU157" s="217">
        <f>+'TB-12'!T720</f>
        <v>0</v>
      </c>
      <c r="BV157" s="219">
        <f t="shared" si="245"/>
        <v>0</v>
      </c>
      <c r="BW157" s="219">
        <f t="shared" si="245"/>
        <v>0</v>
      </c>
      <c r="BX157" s="219">
        <f t="shared" si="246"/>
        <v>0</v>
      </c>
      <c r="BY157" s="216" t="e">
        <f>+'TB-12'!D721</f>
        <v>#N/A</v>
      </c>
      <c r="BZ157" s="217">
        <f>+'TB-12'!G721</f>
        <v>0</v>
      </c>
      <c r="CA157" s="217">
        <f>+'TB-12'!H721</f>
        <v>0</v>
      </c>
      <c r="CB157" s="217">
        <f>+'TB-12'!I721</f>
        <v>0</v>
      </c>
      <c r="CC157" s="217">
        <f>+'TB-12'!J721</f>
        <v>0</v>
      </c>
      <c r="CD157" s="217">
        <f>+'TB-12'!K721</f>
        <v>0</v>
      </c>
      <c r="CE157" s="217">
        <f>+'TB-12'!L721</f>
        <v>0</v>
      </c>
      <c r="CF157" s="413"/>
      <c r="CG157" s="413"/>
      <c r="CH157" s="217">
        <f>+'TB-12'!O721</f>
        <v>0</v>
      </c>
      <c r="CI157" s="217">
        <f>+'TB-12'!P721</f>
        <v>0</v>
      </c>
      <c r="CJ157" s="217">
        <f>+'TB-12'!Q721</f>
        <v>0</v>
      </c>
      <c r="CK157" s="217">
        <f>+'TB-12'!R721</f>
        <v>0</v>
      </c>
      <c r="CL157" s="217">
        <f>+'TB-12'!S721</f>
        <v>0</v>
      </c>
      <c r="CM157" s="217">
        <f>+'TB-12'!T721</f>
        <v>0</v>
      </c>
      <c r="CN157" s="219">
        <f t="shared" si="247"/>
        <v>0</v>
      </c>
      <c r="CO157" s="219">
        <f t="shared" si="247"/>
        <v>0</v>
      </c>
      <c r="CP157" s="219">
        <f t="shared" si="248"/>
        <v>0</v>
      </c>
      <c r="CQ157" s="216" t="e">
        <f>+'TB-12'!D725</f>
        <v>#N/A</v>
      </c>
      <c r="CR157" s="217">
        <f>+'TB-12'!G725</f>
        <v>0</v>
      </c>
      <c r="CS157" s="217">
        <f>+'TB-12'!H725</f>
        <v>0</v>
      </c>
      <c r="CT157" s="413"/>
      <c r="CU157" s="413"/>
      <c r="CV157" s="217">
        <f>+'TB-12'!K725</f>
        <v>0</v>
      </c>
      <c r="CW157" s="217">
        <f>+'TB-12'!L725</f>
        <v>0</v>
      </c>
      <c r="CX157" s="217">
        <f>+'TB-12'!M725</f>
        <v>0</v>
      </c>
      <c r="CY157" s="217">
        <f>+'TB-12'!N725</f>
        <v>0</v>
      </c>
      <c r="CZ157" s="217">
        <f>+'TB-12'!O725</f>
        <v>0</v>
      </c>
      <c r="DA157" s="217">
        <f>+'TB-12'!P725</f>
        <v>0</v>
      </c>
      <c r="DB157" s="217">
        <f>+'TB-12'!Q725</f>
        <v>0</v>
      </c>
      <c r="DC157" s="217">
        <f>+'TB-12'!R725</f>
        <v>0</v>
      </c>
      <c r="DD157" s="217">
        <f>+'TB-12'!S725</f>
        <v>0</v>
      </c>
      <c r="DE157" s="217">
        <f>+'TB-12'!T725</f>
        <v>0</v>
      </c>
      <c r="DF157" s="219">
        <f t="shared" si="249"/>
        <v>0</v>
      </c>
      <c r="DG157" s="219">
        <f t="shared" si="249"/>
        <v>0</v>
      </c>
      <c r="DH157" s="219">
        <f t="shared" si="250"/>
        <v>0</v>
      </c>
      <c r="DI157" s="216" t="e">
        <f>+'TB-12'!D726</f>
        <v>#N/A</v>
      </c>
      <c r="DJ157" s="217">
        <f>+'TB-12'!G726</f>
        <v>0</v>
      </c>
      <c r="DK157" s="217">
        <f>+'TB-12'!H726</f>
        <v>0</v>
      </c>
      <c r="DL157" s="413"/>
      <c r="DM157" s="413"/>
      <c r="DN157" s="217">
        <f>+'TB-12'!K726</f>
        <v>0</v>
      </c>
      <c r="DO157" s="217">
        <f>+'TB-12'!L726</f>
        <v>0</v>
      </c>
      <c r="DP157" s="217">
        <f>+'TB-12'!M726</f>
        <v>0</v>
      </c>
      <c r="DQ157" s="217">
        <f>+'TB-12'!N726</f>
        <v>0</v>
      </c>
      <c r="DR157" s="217">
        <f>+'TB-12'!O726</f>
        <v>0</v>
      </c>
      <c r="DS157" s="217">
        <f>+'TB-12'!P726</f>
        <v>0</v>
      </c>
      <c r="DT157" s="217">
        <f>+'TB-12'!Q726</f>
        <v>0</v>
      </c>
      <c r="DU157" s="217">
        <f>+'TB-12'!R726</f>
        <v>0</v>
      </c>
      <c r="DV157" s="217">
        <f>+'TB-12'!S726</f>
        <v>0</v>
      </c>
      <c r="DW157" s="217">
        <f>+'TB-12'!T726</f>
        <v>0</v>
      </c>
      <c r="DX157" s="219">
        <f t="shared" si="251"/>
        <v>0</v>
      </c>
      <c r="DY157" s="219">
        <f t="shared" si="251"/>
        <v>0</v>
      </c>
      <c r="DZ157" s="219">
        <f t="shared" si="235"/>
        <v>0</v>
      </c>
      <c r="EA157" s="216" t="e">
        <f>+'TB-12'!D727</f>
        <v>#N/A</v>
      </c>
      <c r="EB157" s="217">
        <f>+'TB-12'!G727</f>
        <v>0</v>
      </c>
      <c r="EC157" s="217">
        <f>+'TB-12'!H727</f>
        <v>0</v>
      </c>
      <c r="ED157" s="413"/>
      <c r="EE157" s="413"/>
      <c r="EF157" s="217">
        <f>+'TB-12'!K727</f>
        <v>0</v>
      </c>
      <c r="EG157" s="217">
        <f>+'TB-12'!L727</f>
        <v>0</v>
      </c>
      <c r="EH157" s="217">
        <f>+'TB-12'!M727</f>
        <v>0</v>
      </c>
      <c r="EI157" s="217">
        <f>+'TB-12'!N727</f>
        <v>0</v>
      </c>
      <c r="EJ157" s="217">
        <f>+'TB-12'!O727</f>
        <v>0</v>
      </c>
      <c r="EK157" s="217">
        <f>+'TB-12'!P727</f>
        <v>0</v>
      </c>
      <c r="EL157" s="217">
        <f>+'TB-12'!Q727</f>
        <v>0</v>
      </c>
      <c r="EM157" s="217">
        <f>+'TB-12'!R727</f>
        <v>0</v>
      </c>
      <c r="EN157" s="217">
        <f>+'TB-12'!S727</f>
        <v>0</v>
      </c>
      <c r="EO157" s="217">
        <f>+'TB-12'!T727</f>
        <v>0</v>
      </c>
      <c r="EP157" s="219">
        <f t="shared" si="252"/>
        <v>0</v>
      </c>
      <c r="EQ157" s="219">
        <f t="shared" si="252"/>
        <v>0</v>
      </c>
      <c r="ER157" s="219">
        <f>SUM(EP157:EQ157)</f>
        <v>0</v>
      </c>
      <c r="ES157" s="216" t="e">
        <f>+'TB-12'!D728</f>
        <v>#N/A</v>
      </c>
      <c r="ET157" s="217">
        <f>+'TB-12'!G728</f>
        <v>0</v>
      </c>
      <c r="EU157" s="217">
        <f>+'TB-12'!H728</f>
        <v>0</v>
      </c>
      <c r="EV157" s="413"/>
      <c r="EW157" s="413"/>
      <c r="EX157" s="217">
        <f>+'TB-12'!K728</f>
        <v>0</v>
      </c>
      <c r="EY157" s="217">
        <f>+'TB-12'!L728</f>
        <v>0</v>
      </c>
      <c r="EZ157" s="217">
        <f>+'TB-12'!M728</f>
        <v>0</v>
      </c>
      <c r="FA157" s="217">
        <f>+'TB-12'!N728</f>
        <v>0</v>
      </c>
      <c r="FB157" s="217">
        <f>+'TB-12'!O728</f>
        <v>0</v>
      </c>
      <c r="FC157" s="217">
        <f>+'TB-12'!P728</f>
        <v>0</v>
      </c>
      <c r="FD157" s="217">
        <f>+'TB-12'!Q728</f>
        <v>0</v>
      </c>
      <c r="FE157" s="217">
        <f>+'TB-12'!R728</f>
        <v>0</v>
      </c>
      <c r="FF157" s="217">
        <f>+'TB-12'!S728</f>
        <v>0</v>
      </c>
      <c r="FG157" s="217">
        <f>+'TB-12'!T728</f>
        <v>0</v>
      </c>
      <c r="FH157" s="219">
        <f t="shared" si="256"/>
        <v>0</v>
      </c>
      <c r="FI157" s="219">
        <f t="shared" si="256"/>
        <v>0</v>
      </c>
      <c r="FJ157" s="219">
        <f>SUM(FH157:FI157)</f>
        <v>0</v>
      </c>
      <c r="FK157" s="216" t="e">
        <f>+'TB-12'!D729</f>
        <v>#N/A</v>
      </c>
      <c r="FL157" s="217">
        <f>+'TB-12'!G729</f>
        <v>0</v>
      </c>
      <c r="FM157" s="217">
        <f>+'TB-12'!H729</f>
        <v>0</v>
      </c>
      <c r="FN157" s="413"/>
      <c r="FO157" s="413"/>
      <c r="FP157" s="217">
        <f>+'TB-12'!K729</f>
        <v>0</v>
      </c>
      <c r="FQ157" s="217">
        <f>+'TB-12'!L729</f>
        <v>0</v>
      </c>
      <c r="FR157" s="217">
        <f>+'TB-12'!M729</f>
        <v>0</v>
      </c>
      <c r="FS157" s="217">
        <f>+'TB-12'!N729</f>
        <v>0</v>
      </c>
      <c r="FT157" s="217">
        <f>+'TB-12'!O729</f>
        <v>0</v>
      </c>
      <c r="FU157" s="217">
        <f>+'TB-12'!P729</f>
        <v>0</v>
      </c>
      <c r="FV157" s="217">
        <f>+'TB-12'!Q729</f>
        <v>0</v>
      </c>
      <c r="FW157" s="217">
        <f>+'TB-12'!R729</f>
        <v>0</v>
      </c>
      <c r="FX157" s="217">
        <f>+'TB-12'!S729</f>
        <v>0</v>
      </c>
      <c r="FY157" s="217">
        <f>+'TB-12'!T729</f>
        <v>0</v>
      </c>
      <c r="FZ157" s="219">
        <f t="shared" si="258"/>
        <v>0</v>
      </c>
      <c r="GA157" s="219">
        <f t="shared" si="258"/>
        <v>0</v>
      </c>
      <c r="GB157" s="219">
        <f>SUM(FZ157:GA157)</f>
        <v>0</v>
      </c>
      <c r="GC157" s="420" t="e">
        <f>'TB-12'!D733</f>
        <v>#N/A</v>
      </c>
      <c r="GD157" s="420" t="e">
        <f>'TB-12'!F733</f>
        <v>#N/A</v>
      </c>
    </row>
    <row r="158" spans="1:186" x14ac:dyDescent="0.25">
      <c r="A158" s="194">
        <v>24</v>
      </c>
      <c r="B158" s="166">
        <f>+Menu!$D$6</f>
        <v>0</v>
      </c>
      <c r="C158" s="214" t="str">
        <f>+Menu!$B32</f>
        <v/>
      </c>
      <c r="D158" s="215"/>
      <c r="E158" s="216" t="e">
        <f>+'TB-12'!D749</f>
        <v>#N/A</v>
      </c>
      <c r="F158" s="217">
        <f>+'TB-12'!G749</f>
        <v>0</v>
      </c>
      <c r="G158" s="217">
        <f>+'TB-12'!H749</f>
        <v>0</v>
      </c>
      <c r="H158" s="218">
        <f>+'TB-12'!I749</f>
        <v>0</v>
      </c>
      <c r="I158" s="218">
        <f>+'TB-12'!J749</f>
        <v>0</v>
      </c>
      <c r="J158" s="217">
        <f>+'TB-12'!K749</f>
        <v>0</v>
      </c>
      <c r="K158" s="217">
        <f>+'TB-12'!L749</f>
        <v>0</v>
      </c>
      <c r="L158" s="413"/>
      <c r="M158" s="413"/>
      <c r="N158" s="217">
        <f>+'TB-12'!O749</f>
        <v>0</v>
      </c>
      <c r="O158" s="217">
        <f>+'TB-12'!P749</f>
        <v>0</v>
      </c>
      <c r="P158" s="217">
        <f>+'TB-12'!Q749</f>
        <v>0</v>
      </c>
      <c r="Q158" s="217">
        <f>+'TB-12'!R749</f>
        <v>0</v>
      </c>
      <c r="R158" s="217">
        <f>+'TB-12'!S749</f>
        <v>0</v>
      </c>
      <c r="S158" s="217">
        <f>+'TB-12'!T749</f>
        <v>0</v>
      </c>
      <c r="T158" s="219">
        <f t="shared" si="239"/>
        <v>0</v>
      </c>
      <c r="U158" s="219">
        <f t="shared" si="239"/>
        <v>0</v>
      </c>
      <c r="V158" s="219">
        <f t="shared" si="240"/>
        <v>0</v>
      </c>
      <c r="W158" s="216" t="e">
        <f>+'TB-12'!D750</f>
        <v>#N/A</v>
      </c>
      <c r="X158" s="217">
        <f>+'TB-12'!G750</f>
        <v>0</v>
      </c>
      <c r="Y158" s="217">
        <f>+'TB-12'!H750</f>
        <v>0</v>
      </c>
      <c r="Z158" s="218">
        <f>+'TB-12'!I750</f>
        <v>0</v>
      </c>
      <c r="AA158" s="218">
        <f>+'TB-12'!J750</f>
        <v>0</v>
      </c>
      <c r="AB158" s="218">
        <f>+'TB-12'!K750</f>
        <v>0</v>
      </c>
      <c r="AC158" s="218">
        <f>+'TB-12'!L750</f>
        <v>0</v>
      </c>
      <c r="AD158" s="415"/>
      <c r="AE158" s="415"/>
      <c r="AF158" s="218">
        <f>+'TB-12'!O750</f>
        <v>0</v>
      </c>
      <c r="AG158" s="218">
        <f>+'TB-12'!P750</f>
        <v>0</v>
      </c>
      <c r="AH158" s="218">
        <f>+'TB-12'!Q750</f>
        <v>0</v>
      </c>
      <c r="AI158" s="218">
        <f>+'TB-12'!R750</f>
        <v>0</v>
      </c>
      <c r="AJ158" s="218">
        <f>+'TB-12'!S750</f>
        <v>0</v>
      </c>
      <c r="AK158" s="218">
        <f>+'TB-12'!T750</f>
        <v>0</v>
      </c>
      <c r="AL158" s="219">
        <f t="shared" si="241"/>
        <v>0</v>
      </c>
      <c r="AM158" s="219">
        <f t="shared" si="241"/>
        <v>0</v>
      </c>
      <c r="AN158" s="219">
        <f t="shared" si="242"/>
        <v>0</v>
      </c>
      <c r="AO158" s="216" t="e">
        <f>+'TB-12'!D751</f>
        <v>#N/A</v>
      </c>
      <c r="AP158" s="217">
        <f>+'TB-12'!G751</f>
        <v>0</v>
      </c>
      <c r="AQ158" s="217">
        <f>+'TB-12'!H751</f>
        <v>0</v>
      </c>
      <c r="AR158" s="217">
        <f>+'TB-12'!I751</f>
        <v>0</v>
      </c>
      <c r="AS158" s="217">
        <f>+'TB-12'!J751</f>
        <v>0</v>
      </c>
      <c r="AT158" s="217">
        <f>+'TB-12'!K751</f>
        <v>0</v>
      </c>
      <c r="AU158" s="217">
        <f>+'TB-12'!L751</f>
        <v>0</v>
      </c>
      <c r="AV158" s="413"/>
      <c r="AW158" s="413"/>
      <c r="AX158" s="217">
        <f>+'TB-12'!O751</f>
        <v>0</v>
      </c>
      <c r="AY158" s="217">
        <f>+'TB-12'!P751</f>
        <v>0</v>
      </c>
      <c r="AZ158" s="217">
        <f>+'TB-12'!Q751</f>
        <v>0</v>
      </c>
      <c r="BA158" s="217">
        <f>+'TB-12'!R751</f>
        <v>0</v>
      </c>
      <c r="BB158" s="217">
        <f>+'TB-12'!S751</f>
        <v>0</v>
      </c>
      <c r="BC158" s="217">
        <f>+'TB-12'!T751</f>
        <v>0</v>
      </c>
      <c r="BD158" s="219">
        <f t="shared" si="243"/>
        <v>0</v>
      </c>
      <c r="BE158" s="219">
        <f t="shared" si="243"/>
        <v>0</v>
      </c>
      <c r="BF158" s="219">
        <f t="shared" si="244"/>
        <v>0</v>
      </c>
      <c r="BG158" s="216" t="e">
        <f>+'TB-12'!D752</f>
        <v>#N/A</v>
      </c>
      <c r="BH158" s="217">
        <f>+'TB-12'!G752</f>
        <v>0</v>
      </c>
      <c r="BI158" s="217">
        <f>+'TB-12'!H752</f>
        <v>0</v>
      </c>
      <c r="BJ158" s="217">
        <f>+'TB-12'!I752</f>
        <v>0</v>
      </c>
      <c r="BK158" s="217">
        <f>+'TB-12'!J752</f>
        <v>0</v>
      </c>
      <c r="BL158" s="217">
        <f>+'TB-12'!K752</f>
        <v>0</v>
      </c>
      <c r="BM158" s="217">
        <f>+'TB-12'!L752</f>
        <v>0</v>
      </c>
      <c r="BN158" s="413"/>
      <c r="BO158" s="413"/>
      <c r="BP158" s="217">
        <f>+'TB-12'!O752</f>
        <v>0</v>
      </c>
      <c r="BQ158" s="217">
        <f>+'TB-12'!P752</f>
        <v>0</v>
      </c>
      <c r="BR158" s="217">
        <f>+'TB-12'!Q752</f>
        <v>0</v>
      </c>
      <c r="BS158" s="217">
        <f>+'TB-12'!R752</f>
        <v>0</v>
      </c>
      <c r="BT158" s="217">
        <f>+'TB-12'!S752</f>
        <v>0</v>
      </c>
      <c r="BU158" s="217">
        <f>+'TB-12'!T752</f>
        <v>0</v>
      </c>
      <c r="BV158" s="219">
        <f t="shared" si="245"/>
        <v>0</v>
      </c>
      <c r="BW158" s="219">
        <f t="shared" si="245"/>
        <v>0</v>
      </c>
      <c r="BX158" s="219">
        <f t="shared" si="246"/>
        <v>0</v>
      </c>
      <c r="BY158" s="216" t="e">
        <f>+'TB-12'!D753</f>
        <v>#N/A</v>
      </c>
      <c r="BZ158" s="217">
        <f>+'TB-12'!G753</f>
        <v>0</v>
      </c>
      <c r="CA158" s="217">
        <f>+'TB-12'!H753</f>
        <v>0</v>
      </c>
      <c r="CB158" s="217">
        <f>+'TB-12'!I753</f>
        <v>0</v>
      </c>
      <c r="CC158" s="217">
        <f>+'TB-12'!J753</f>
        <v>0</v>
      </c>
      <c r="CD158" s="217">
        <f>+'TB-12'!K753</f>
        <v>0</v>
      </c>
      <c r="CE158" s="217">
        <f>+'TB-12'!L753</f>
        <v>0</v>
      </c>
      <c r="CF158" s="413"/>
      <c r="CG158" s="413"/>
      <c r="CH158" s="217">
        <f>+'TB-12'!O753</f>
        <v>0</v>
      </c>
      <c r="CI158" s="217">
        <f>+'TB-12'!P753</f>
        <v>0</v>
      </c>
      <c r="CJ158" s="217">
        <f>+'TB-12'!Q753</f>
        <v>0</v>
      </c>
      <c r="CK158" s="217">
        <f>+'TB-12'!R753</f>
        <v>0</v>
      </c>
      <c r="CL158" s="217">
        <f>+'TB-12'!S753</f>
        <v>0</v>
      </c>
      <c r="CM158" s="217">
        <f>+'TB-12'!T753</f>
        <v>0</v>
      </c>
      <c r="CN158" s="219">
        <f t="shared" si="247"/>
        <v>0</v>
      </c>
      <c r="CO158" s="219">
        <f t="shared" si="247"/>
        <v>0</v>
      </c>
      <c r="CP158" s="219">
        <f t="shared" si="248"/>
        <v>0</v>
      </c>
      <c r="CQ158" s="216" t="e">
        <f>+'TB-12'!D757</f>
        <v>#N/A</v>
      </c>
      <c r="CR158" s="217">
        <f>+'TB-12'!G757</f>
        <v>0</v>
      </c>
      <c r="CS158" s="217">
        <f>+'TB-12'!H757</f>
        <v>0</v>
      </c>
      <c r="CT158" s="413"/>
      <c r="CU158" s="413"/>
      <c r="CV158" s="217">
        <f>+'TB-12'!K757</f>
        <v>0</v>
      </c>
      <c r="CW158" s="217">
        <f>+'TB-12'!L757</f>
        <v>0</v>
      </c>
      <c r="CX158" s="217">
        <f>+'TB-12'!M757</f>
        <v>0</v>
      </c>
      <c r="CY158" s="217">
        <f>+'TB-12'!N757</f>
        <v>0</v>
      </c>
      <c r="CZ158" s="217">
        <f>+'TB-12'!O757</f>
        <v>0</v>
      </c>
      <c r="DA158" s="217">
        <f>+'TB-12'!P757</f>
        <v>0</v>
      </c>
      <c r="DB158" s="217">
        <f>+'TB-12'!Q757</f>
        <v>0</v>
      </c>
      <c r="DC158" s="217">
        <f>+'TB-12'!R757</f>
        <v>0</v>
      </c>
      <c r="DD158" s="217">
        <f>+'TB-12'!S757</f>
        <v>0</v>
      </c>
      <c r="DE158" s="217">
        <f>+'TB-12'!T757</f>
        <v>0</v>
      </c>
      <c r="DF158" s="219">
        <f t="shared" si="249"/>
        <v>0</v>
      </c>
      <c r="DG158" s="219">
        <f t="shared" si="249"/>
        <v>0</v>
      </c>
      <c r="DH158" s="219">
        <f t="shared" si="250"/>
        <v>0</v>
      </c>
      <c r="DI158" s="216" t="e">
        <f>+'TB-12'!D758</f>
        <v>#N/A</v>
      </c>
      <c r="DJ158" s="217">
        <f>+'TB-12'!G758</f>
        <v>0</v>
      </c>
      <c r="DK158" s="217">
        <f>+'TB-12'!H758</f>
        <v>0</v>
      </c>
      <c r="DL158" s="413"/>
      <c r="DM158" s="413"/>
      <c r="DN158" s="217">
        <f>+'TB-12'!K758</f>
        <v>0</v>
      </c>
      <c r="DO158" s="217">
        <f>+'TB-12'!L758</f>
        <v>0</v>
      </c>
      <c r="DP158" s="217">
        <f>+'TB-12'!M758</f>
        <v>0</v>
      </c>
      <c r="DQ158" s="217">
        <f>+'TB-12'!N758</f>
        <v>0</v>
      </c>
      <c r="DR158" s="217">
        <f>+'TB-12'!O758</f>
        <v>0</v>
      </c>
      <c r="DS158" s="217">
        <f>+'TB-12'!P758</f>
        <v>0</v>
      </c>
      <c r="DT158" s="217">
        <f>+'TB-12'!Q758</f>
        <v>0</v>
      </c>
      <c r="DU158" s="217">
        <f>+'TB-12'!R758</f>
        <v>0</v>
      </c>
      <c r="DV158" s="217">
        <f>+'TB-12'!S758</f>
        <v>0</v>
      </c>
      <c r="DW158" s="217">
        <f>+'TB-12'!T758</f>
        <v>0</v>
      </c>
      <c r="DX158" s="219">
        <f t="shared" si="251"/>
        <v>0</v>
      </c>
      <c r="DY158" s="219">
        <f t="shared" si="251"/>
        <v>0</v>
      </c>
      <c r="DZ158" s="219">
        <f t="shared" si="235"/>
        <v>0</v>
      </c>
      <c r="EA158" s="216" t="e">
        <f>+'TB-12'!D759</f>
        <v>#N/A</v>
      </c>
      <c r="EB158" s="217">
        <f>+'TB-12'!G759</f>
        <v>0</v>
      </c>
      <c r="EC158" s="217">
        <f>+'TB-12'!H759</f>
        <v>0</v>
      </c>
      <c r="ED158" s="413"/>
      <c r="EE158" s="413"/>
      <c r="EF158" s="217">
        <f>+'TB-12'!K759</f>
        <v>0</v>
      </c>
      <c r="EG158" s="217">
        <f>+'TB-12'!L759</f>
        <v>0</v>
      </c>
      <c r="EH158" s="217">
        <f>+'TB-12'!M759</f>
        <v>0</v>
      </c>
      <c r="EI158" s="217">
        <f>+'TB-12'!N759</f>
        <v>0</v>
      </c>
      <c r="EJ158" s="217">
        <f>+'TB-12'!O759</f>
        <v>0</v>
      </c>
      <c r="EK158" s="217">
        <f>+'TB-12'!P759</f>
        <v>0</v>
      </c>
      <c r="EL158" s="217">
        <f>+'TB-12'!Q759</f>
        <v>0</v>
      </c>
      <c r="EM158" s="217">
        <f>+'TB-12'!R759</f>
        <v>0</v>
      </c>
      <c r="EN158" s="217">
        <f>+'TB-12'!S759</f>
        <v>0</v>
      </c>
      <c r="EO158" s="217">
        <f>+'TB-12'!T759</f>
        <v>0</v>
      </c>
      <c r="EP158" s="219">
        <f t="shared" si="252"/>
        <v>0</v>
      </c>
      <c r="EQ158" s="219">
        <f t="shared" si="252"/>
        <v>0</v>
      </c>
      <c r="ER158" s="219">
        <f>SUM(EP158:EQ158)</f>
        <v>0</v>
      </c>
      <c r="ES158" s="216" t="e">
        <f>+'TB-12'!D760</f>
        <v>#N/A</v>
      </c>
      <c r="ET158" s="217">
        <f>+'TB-12'!G760</f>
        <v>0</v>
      </c>
      <c r="EU158" s="217">
        <f>+'TB-12'!H760</f>
        <v>0</v>
      </c>
      <c r="EV158" s="413"/>
      <c r="EW158" s="413"/>
      <c r="EX158" s="217">
        <f>+'TB-12'!K760</f>
        <v>0</v>
      </c>
      <c r="EY158" s="217">
        <f>+'TB-12'!L760</f>
        <v>0</v>
      </c>
      <c r="EZ158" s="217">
        <f>+'TB-12'!M760</f>
        <v>0</v>
      </c>
      <c r="FA158" s="217">
        <f>+'TB-12'!N760</f>
        <v>0</v>
      </c>
      <c r="FB158" s="217">
        <f>+'TB-12'!O760</f>
        <v>0</v>
      </c>
      <c r="FC158" s="217">
        <f>+'TB-12'!P760</f>
        <v>0</v>
      </c>
      <c r="FD158" s="217">
        <f>+'TB-12'!Q760</f>
        <v>0</v>
      </c>
      <c r="FE158" s="217">
        <f>+'TB-12'!R760</f>
        <v>0</v>
      </c>
      <c r="FF158" s="217">
        <f>+'TB-12'!S760</f>
        <v>0</v>
      </c>
      <c r="FG158" s="217">
        <f>+'TB-12'!T760</f>
        <v>0</v>
      </c>
      <c r="FH158" s="219">
        <f t="shared" si="256"/>
        <v>0</v>
      </c>
      <c r="FI158" s="219">
        <f t="shared" si="256"/>
        <v>0</v>
      </c>
      <c r="FJ158" s="219">
        <f>SUM(FH158:FI158)</f>
        <v>0</v>
      </c>
      <c r="FK158" s="216" t="e">
        <f>+'TB-12'!D761</f>
        <v>#N/A</v>
      </c>
      <c r="FL158" s="217">
        <f>+'TB-12'!G761</f>
        <v>0</v>
      </c>
      <c r="FM158" s="217">
        <f>+'TB-12'!H761</f>
        <v>0</v>
      </c>
      <c r="FN158" s="413"/>
      <c r="FO158" s="413"/>
      <c r="FP158" s="217">
        <f>+'TB-12'!K761</f>
        <v>0</v>
      </c>
      <c r="FQ158" s="217">
        <f>+'TB-12'!L761</f>
        <v>0</v>
      </c>
      <c r="FR158" s="217">
        <f>+'TB-12'!M761</f>
        <v>0</v>
      </c>
      <c r="FS158" s="217">
        <f>+'TB-12'!N761</f>
        <v>0</v>
      </c>
      <c r="FT158" s="217">
        <f>+'TB-12'!O761</f>
        <v>0</v>
      </c>
      <c r="FU158" s="217">
        <f>+'TB-12'!P761</f>
        <v>0</v>
      </c>
      <c r="FV158" s="217">
        <f>+'TB-12'!Q761</f>
        <v>0</v>
      </c>
      <c r="FW158" s="217">
        <f>+'TB-12'!R761</f>
        <v>0</v>
      </c>
      <c r="FX158" s="217">
        <f>+'TB-12'!S761</f>
        <v>0</v>
      </c>
      <c r="FY158" s="217">
        <f>+'TB-12'!T761</f>
        <v>0</v>
      </c>
      <c r="FZ158" s="219">
        <f t="shared" si="258"/>
        <v>0</v>
      </c>
      <c r="GA158" s="219">
        <f t="shared" si="258"/>
        <v>0</v>
      </c>
      <c r="GB158" s="219">
        <f>SUM(FZ158:GA158)</f>
        <v>0</v>
      </c>
      <c r="GC158" s="420" t="e">
        <f>'TB-12'!D765</f>
        <v>#N/A</v>
      </c>
      <c r="GD158" s="420" t="e">
        <f>'TB-12'!F765</f>
        <v>#N/A</v>
      </c>
    </row>
    <row r="159" spans="1:186" x14ac:dyDescent="0.25">
      <c r="A159" s="194">
        <v>25</v>
      </c>
      <c r="B159" s="166">
        <f>+Menu!$D$6</f>
        <v>0</v>
      </c>
      <c r="C159" s="214" t="str">
        <f>+Menu!$B33</f>
        <v/>
      </c>
      <c r="D159" s="215"/>
      <c r="E159" s="216" t="e">
        <f>+'TB-12'!D781</f>
        <v>#N/A</v>
      </c>
      <c r="F159" s="217">
        <f>+'TB-12'!G781</f>
        <v>0</v>
      </c>
      <c r="G159" s="217">
        <f>+'TB-12'!H781</f>
        <v>0</v>
      </c>
      <c r="H159" s="218">
        <f>+'TB-12'!I781</f>
        <v>0</v>
      </c>
      <c r="I159" s="218">
        <f>+'TB-12'!J781</f>
        <v>0</v>
      </c>
      <c r="J159" s="217">
        <f>+'TB-12'!K781</f>
        <v>0</v>
      </c>
      <c r="K159" s="217">
        <f>+'TB-12'!L781</f>
        <v>0</v>
      </c>
      <c r="L159" s="413"/>
      <c r="M159" s="413"/>
      <c r="N159" s="217">
        <f>+'TB-12'!O781</f>
        <v>0</v>
      </c>
      <c r="O159" s="217">
        <f>+'TB-12'!P781</f>
        <v>0</v>
      </c>
      <c r="P159" s="217">
        <f>+'TB-12'!Q781</f>
        <v>0</v>
      </c>
      <c r="Q159" s="217">
        <f>+'TB-12'!R781</f>
        <v>0</v>
      </c>
      <c r="R159" s="217">
        <f>+'TB-12'!S781</f>
        <v>0</v>
      </c>
      <c r="S159" s="217">
        <f>+'TB-12'!T781</f>
        <v>0</v>
      </c>
      <c r="T159" s="219">
        <f>+F159+H159+J159+N159+P159+R159</f>
        <v>0</v>
      </c>
      <c r="U159" s="219">
        <f>+G159+I159+K159+O159+Q159+S159</f>
        <v>0</v>
      </c>
      <c r="V159" s="219">
        <f>SUM(T159:U159)</f>
        <v>0</v>
      </c>
      <c r="W159" s="216" t="e">
        <f>+'TB-12'!D782</f>
        <v>#N/A</v>
      </c>
      <c r="X159" s="217">
        <f>+'TB-12'!G782</f>
        <v>0</v>
      </c>
      <c r="Y159" s="217">
        <f>+'TB-12'!H782</f>
        <v>0</v>
      </c>
      <c r="Z159" s="218">
        <f>+'TB-12'!I782</f>
        <v>0</v>
      </c>
      <c r="AA159" s="218">
        <f>+'TB-12'!J782</f>
        <v>0</v>
      </c>
      <c r="AB159" s="218">
        <f>+'TB-12'!K782</f>
        <v>0</v>
      </c>
      <c r="AC159" s="218">
        <f>+'TB-12'!L782</f>
        <v>0</v>
      </c>
      <c r="AD159" s="415"/>
      <c r="AE159" s="415"/>
      <c r="AF159" s="218">
        <f>+'TB-12'!O782</f>
        <v>0</v>
      </c>
      <c r="AG159" s="218">
        <f>+'TB-12'!P782</f>
        <v>0</v>
      </c>
      <c r="AH159" s="218">
        <f>+'TB-12'!Q782</f>
        <v>0</v>
      </c>
      <c r="AI159" s="218">
        <f>+'TB-12'!R782</f>
        <v>0</v>
      </c>
      <c r="AJ159" s="218">
        <f>+'TB-12'!S782</f>
        <v>0</v>
      </c>
      <c r="AK159" s="218">
        <f>+'TB-12'!T782</f>
        <v>0</v>
      </c>
      <c r="AL159" s="219">
        <f t="shared" si="241"/>
        <v>0</v>
      </c>
      <c r="AM159" s="219">
        <f t="shared" si="241"/>
        <v>0</v>
      </c>
      <c r="AN159" s="219">
        <f>SUM(AL159:AM159)</f>
        <v>0</v>
      </c>
      <c r="AO159" s="216" t="e">
        <f>+'TB-12'!D783</f>
        <v>#N/A</v>
      </c>
      <c r="AP159" s="217">
        <f>+'TB-12'!G783</f>
        <v>0</v>
      </c>
      <c r="AQ159" s="217">
        <f>+'TB-12'!H783</f>
        <v>0</v>
      </c>
      <c r="AR159" s="217">
        <f>+'TB-12'!I783</f>
        <v>0</v>
      </c>
      <c r="AS159" s="217">
        <f>+'TB-12'!J783</f>
        <v>0</v>
      </c>
      <c r="AT159" s="217">
        <f>+'TB-12'!K783</f>
        <v>0</v>
      </c>
      <c r="AU159" s="217">
        <f>+'TB-12'!L783</f>
        <v>0</v>
      </c>
      <c r="AV159" s="413"/>
      <c r="AW159" s="413"/>
      <c r="AX159" s="217">
        <f>+'TB-12'!O783</f>
        <v>0</v>
      </c>
      <c r="AY159" s="217">
        <f>+'TB-12'!P783</f>
        <v>0</v>
      </c>
      <c r="AZ159" s="217">
        <f>+'TB-12'!Q783</f>
        <v>0</v>
      </c>
      <c r="BA159" s="217">
        <f>+'TB-12'!R783</f>
        <v>0</v>
      </c>
      <c r="BB159" s="217">
        <f>+'TB-12'!S783</f>
        <v>0</v>
      </c>
      <c r="BC159" s="217">
        <f>+'TB-12'!T783</f>
        <v>0</v>
      </c>
      <c r="BD159" s="219">
        <f t="shared" si="243"/>
        <v>0</v>
      </c>
      <c r="BE159" s="219">
        <f t="shared" si="243"/>
        <v>0</v>
      </c>
      <c r="BF159" s="219">
        <f>SUM(BD159:BE159)</f>
        <v>0</v>
      </c>
      <c r="BG159" s="216" t="e">
        <f>+'TB-12'!D784</f>
        <v>#N/A</v>
      </c>
      <c r="BH159" s="217">
        <f>+'TB-12'!G784</f>
        <v>0</v>
      </c>
      <c r="BI159" s="217">
        <f>+'TB-12'!H784</f>
        <v>0</v>
      </c>
      <c r="BJ159" s="217">
        <f>+'TB-12'!I784</f>
        <v>0</v>
      </c>
      <c r="BK159" s="217">
        <f>+'TB-12'!J784</f>
        <v>0</v>
      </c>
      <c r="BL159" s="217">
        <f>+'TB-12'!K784</f>
        <v>0</v>
      </c>
      <c r="BM159" s="217">
        <f>+'TB-12'!L784</f>
        <v>0</v>
      </c>
      <c r="BN159" s="413"/>
      <c r="BO159" s="413"/>
      <c r="BP159" s="217">
        <f>+'TB-12'!O784</f>
        <v>0</v>
      </c>
      <c r="BQ159" s="217">
        <f>+'TB-12'!P784</f>
        <v>0</v>
      </c>
      <c r="BR159" s="217">
        <f>+'TB-12'!Q784</f>
        <v>0</v>
      </c>
      <c r="BS159" s="217">
        <f>+'TB-12'!R784</f>
        <v>0</v>
      </c>
      <c r="BT159" s="217">
        <f>+'TB-12'!S784</f>
        <v>0</v>
      </c>
      <c r="BU159" s="217">
        <f>+'TB-12'!T784</f>
        <v>0</v>
      </c>
      <c r="BV159" s="219">
        <f t="shared" si="245"/>
        <v>0</v>
      </c>
      <c r="BW159" s="219">
        <f t="shared" si="245"/>
        <v>0</v>
      </c>
      <c r="BX159" s="219">
        <f>SUM(BV159:BW159)</f>
        <v>0</v>
      </c>
      <c r="BY159" s="216" t="e">
        <f>+'TB-12'!D785</f>
        <v>#N/A</v>
      </c>
      <c r="BZ159" s="217">
        <f>+'TB-12'!G785</f>
        <v>0</v>
      </c>
      <c r="CA159" s="217">
        <f>+'TB-12'!H785</f>
        <v>0</v>
      </c>
      <c r="CB159" s="217">
        <f>+'TB-12'!I785</f>
        <v>0</v>
      </c>
      <c r="CC159" s="217">
        <f>+'TB-12'!J785</f>
        <v>0</v>
      </c>
      <c r="CD159" s="217">
        <f>+'TB-12'!K785</f>
        <v>0</v>
      </c>
      <c r="CE159" s="217">
        <f>+'TB-12'!L785</f>
        <v>0</v>
      </c>
      <c r="CF159" s="413"/>
      <c r="CG159" s="413"/>
      <c r="CH159" s="217">
        <f>+'TB-12'!O785</f>
        <v>0</v>
      </c>
      <c r="CI159" s="217">
        <f>+'TB-12'!P785</f>
        <v>0</v>
      </c>
      <c r="CJ159" s="217">
        <f>+'TB-12'!Q785</f>
        <v>0</v>
      </c>
      <c r="CK159" s="217">
        <f>+'TB-12'!R785</f>
        <v>0</v>
      </c>
      <c r="CL159" s="217">
        <f>+'TB-12'!S785</f>
        <v>0</v>
      </c>
      <c r="CM159" s="217">
        <f>+'TB-12'!T785</f>
        <v>0</v>
      </c>
      <c r="CN159" s="219">
        <f t="shared" si="247"/>
        <v>0</v>
      </c>
      <c r="CO159" s="219">
        <f t="shared" si="247"/>
        <v>0</v>
      </c>
      <c r="CP159" s="219">
        <f>SUM(CN159:CO159)</f>
        <v>0</v>
      </c>
      <c r="CQ159" s="216" t="e">
        <f>+'TB-12'!D789</f>
        <v>#N/A</v>
      </c>
      <c r="CR159" s="217">
        <f>+'TB-12'!G789</f>
        <v>0</v>
      </c>
      <c r="CS159" s="217">
        <f>+'TB-12'!H789</f>
        <v>0</v>
      </c>
      <c r="CT159" s="413"/>
      <c r="CU159" s="413"/>
      <c r="CV159" s="217">
        <f>+'TB-12'!K789</f>
        <v>0</v>
      </c>
      <c r="CW159" s="217">
        <f>+'TB-12'!L789</f>
        <v>0</v>
      </c>
      <c r="CX159" s="217">
        <f>+'TB-12'!M789</f>
        <v>0</v>
      </c>
      <c r="CY159" s="217">
        <f>+'TB-12'!N789</f>
        <v>0</v>
      </c>
      <c r="CZ159" s="217">
        <f>+'TB-12'!O789</f>
        <v>0</v>
      </c>
      <c r="DA159" s="217">
        <f>+'TB-12'!P789</f>
        <v>0</v>
      </c>
      <c r="DB159" s="217">
        <f>+'TB-12'!Q789</f>
        <v>0</v>
      </c>
      <c r="DC159" s="217">
        <f>+'TB-12'!R789</f>
        <v>0</v>
      </c>
      <c r="DD159" s="217">
        <f>+'TB-12'!S789</f>
        <v>0</v>
      </c>
      <c r="DE159" s="217">
        <f>+'TB-12'!T789</f>
        <v>0</v>
      </c>
      <c r="DF159" s="219">
        <f t="shared" si="249"/>
        <v>0</v>
      </c>
      <c r="DG159" s="219">
        <f t="shared" si="249"/>
        <v>0</v>
      </c>
      <c r="DH159" s="219">
        <f>SUM(DF159:DG159)</f>
        <v>0</v>
      </c>
      <c r="DI159" s="216" t="e">
        <f>+'TB-12'!D790</f>
        <v>#N/A</v>
      </c>
      <c r="DJ159" s="217">
        <f>+'TB-12'!G790</f>
        <v>0</v>
      </c>
      <c r="DK159" s="217">
        <f>+'TB-12'!H790</f>
        <v>0</v>
      </c>
      <c r="DL159" s="413"/>
      <c r="DM159" s="413"/>
      <c r="DN159" s="217">
        <f>+'TB-12'!K790</f>
        <v>0</v>
      </c>
      <c r="DO159" s="217">
        <f>+'TB-12'!L790</f>
        <v>0</v>
      </c>
      <c r="DP159" s="217">
        <f>+'TB-12'!M790</f>
        <v>0</v>
      </c>
      <c r="DQ159" s="217">
        <f>+'TB-12'!N790</f>
        <v>0</v>
      </c>
      <c r="DR159" s="217">
        <f>+'TB-12'!O790</f>
        <v>0</v>
      </c>
      <c r="DS159" s="217">
        <f>+'TB-12'!P790</f>
        <v>0</v>
      </c>
      <c r="DT159" s="217">
        <f>+'TB-12'!Q790</f>
        <v>0</v>
      </c>
      <c r="DU159" s="217">
        <f>+'TB-12'!R790</f>
        <v>0</v>
      </c>
      <c r="DV159" s="217">
        <f>+'TB-12'!S790</f>
        <v>0</v>
      </c>
      <c r="DW159" s="217">
        <f>+'TB-12'!T790</f>
        <v>0</v>
      </c>
      <c r="DX159" s="219">
        <f t="shared" si="251"/>
        <v>0</v>
      </c>
      <c r="DY159" s="219">
        <f t="shared" si="251"/>
        <v>0</v>
      </c>
      <c r="DZ159" s="219">
        <f t="shared" si="235"/>
        <v>0</v>
      </c>
      <c r="EA159" s="216" t="e">
        <f>+'TB-12'!D791</f>
        <v>#N/A</v>
      </c>
      <c r="EB159" s="217">
        <f>+'TB-12'!G791</f>
        <v>0</v>
      </c>
      <c r="EC159" s="217">
        <f>+'TB-12'!H791</f>
        <v>0</v>
      </c>
      <c r="ED159" s="413"/>
      <c r="EE159" s="413"/>
      <c r="EF159" s="217">
        <f>+'TB-12'!K791</f>
        <v>0</v>
      </c>
      <c r="EG159" s="217">
        <f>+'TB-12'!L791</f>
        <v>0</v>
      </c>
      <c r="EH159" s="217">
        <f>+'TB-12'!M791</f>
        <v>0</v>
      </c>
      <c r="EI159" s="217">
        <f>+'TB-12'!N791</f>
        <v>0</v>
      </c>
      <c r="EJ159" s="217">
        <f>+'TB-12'!O791</f>
        <v>0</v>
      </c>
      <c r="EK159" s="217">
        <f>+'TB-12'!P791</f>
        <v>0</v>
      </c>
      <c r="EL159" s="217">
        <f>+'TB-12'!Q791</f>
        <v>0</v>
      </c>
      <c r="EM159" s="217">
        <f>+'TB-12'!R791</f>
        <v>0</v>
      </c>
      <c r="EN159" s="217">
        <f>+'TB-12'!S791</f>
        <v>0</v>
      </c>
      <c r="EO159" s="217">
        <f>+'TB-12'!T791</f>
        <v>0</v>
      </c>
      <c r="EP159" s="219">
        <f t="shared" si="252"/>
        <v>0</v>
      </c>
      <c r="EQ159" s="219">
        <f t="shared" si="252"/>
        <v>0</v>
      </c>
      <c r="ER159" s="219">
        <f>SUM(EP159:EQ159)</f>
        <v>0</v>
      </c>
      <c r="ES159" s="216" t="e">
        <f>+'TB-12'!D792</f>
        <v>#N/A</v>
      </c>
      <c r="ET159" s="217">
        <f>+'TB-12'!G792</f>
        <v>0</v>
      </c>
      <c r="EU159" s="217">
        <f>+'TB-12'!H792</f>
        <v>0</v>
      </c>
      <c r="EV159" s="413"/>
      <c r="EW159" s="413"/>
      <c r="EX159" s="217">
        <f>+'TB-12'!K792</f>
        <v>0</v>
      </c>
      <c r="EY159" s="217">
        <f>+'TB-12'!L792</f>
        <v>0</v>
      </c>
      <c r="EZ159" s="217">
        <f>+'TB-12'!M792</f>
        <v>0</v>
      </c>
      <c r="FA159" s="217">
        <f>+'TB-12'!N792</f>
        <v>0</v>
      </c>
      <c r="FB159" s="217">
        <f>+'TB-12'!O792</f>
        <v>0</v>
      </c>
      <c r="FC159" s="217">
        <f>+'TB-12'!P792</f>
        <v>0</v>
      </c>
      <c r="FD159" s="217">
        <f>+'TB-12'!Q792</f>
        <v>0</v>
      </c>
      <c r="FE159" s="217">
        <f>+'TB-12'!R792</f>
        <v>0</v>
      </c>
      <c r="FF159" s="217">
        <f>+'TB-12'!S792</f>
        <v>0</v>
      </c>
      <c r="FG159" s="217">
        <f>+'TB-12'!T792</f>
        <v>0</v>
      </c>
      <c r="FH159" s="219">
        <f t="shared" si="256"/>
        <v>0</v>
      </c>
      <c r="FI159" s="219">
        <f t="shared" si="256"/>
        <v>0</v>
      </c>
      <c r="FJ159" s="219">
        <f>SUM(FH159:FI159)</f>
        <v>0</v>
      </c>
      <c r="FK159" s="216" t="e">
        <f>+'TB-12'!D793</f>
        <v>#N/A</v>
      </c>
      <c r="FL159" s="217">
        <f>+'TB-12'!G793</f>
        <v>0</v>
      </c>
      <c r="FM159" s="217">
        <f>+'TB-12'!H793</f>
        <v>0</v>
      </c>
      <c r="FN159" s="413"/>
      <c r="FO159" s="413"/>
      <c r="FP159" s="217">
        <f>+'TB-12'!K793</f>
        <v>0</v>
      </c>
      <c r="FQ159" s="217">
        <f>+'TB-12'!L793</f>
        <v>0</v>
      </c>
      <c r="FR159" s="217">
        <f>+'TB-12'!M793</f>
        <v>0</v>
      </c>
      <c r="FS159" s="217">
        <f>+'TB-12'!N793</f>
        <v>0</v>
      </c>
      <c r="FT159" s="217">
        <f>+'TB-12'!O793</f>
        <v>0</v>
      </c>
      <c r="FU159" s="217">
        <f>+'TB-12'!P793</f>
        <v>0</v>
      </c>
      <c r="FV159" s="217">
        <f>+'TB-12'!Q793</f>
        <v>0</v>
      </c>
      <c r="FW159" s="217">
        <f>+'TB-12'!R793</f>
        <v>0</v>
      </c>
      <c r="FX159" s="217">
        <f>+'TB-12'!S793</f>
        <v>0</v>
      </c>
      <c r="FY159" s="217">
        <f>+'TB-12'!T793</f>
        <v>0</v>
      </c>
      <c r="FZ159" s="219">
        <f t="shared" si="258"/>
        <v>0</v>
      </c>
      <c r="GA159" s="219">
        <f t="shared" si="258"/>
        <v>0</v>
      </c>
      <c r="GB159" s="219">
        <f>SUM(FZ159:GA159)</f>
        <v>0</v>
      </c>
      <c r="GC159" s="420" t="e">
        <f>'TB-12'!D797</f>
        <v>#N/A</v>
      </c>
      <c r="GD159" s="420" t="e">
        <f>'TB-12'!F797</f>
        <v>#N/A</v>
      </c>
    </row>
    <row r="160" spans="1:186" x14ac:dyDescent="0.25">
      <c r="A160" s="227"/>
      <c r="B160" s="187">
        <f>+Menu!$D$6</f>
        <v>0</v>
      </c>
      <c r="C160" s="220" t="str">
        <f>+Menu!$B34</f>
        <v>District/ Organization Total</v>
      </c>
      <c r="D160" s="228"/>
      <c r="E160" s="222" t="e">
        <f>SUM(E135:E159)</f>
        <v>#N/A</v>
      </c>
      <c r="F160" s="222">
        <f t="shared" ref="F160:BQ160" si="260">SUM(F135:F159)</f>
        <v>0</v>
      </c>
      <c r="G160" s="222">
        <f t="shared" si="260"/>
        <v>0</v>
      </c>
      <c r="H160" s="222">
        <f t="shared" si="260"/>
        <v>0</v>
      </c>
      <c r="I160" s="222">
        <f t="shared" si="260"/>
        <v>0</v>
      </c>
      <c r="J160" s="222">
        <f t="shared" si="260"/>
        <v>0</v>
      </c>
      <c r="K160" s="222">
        <f t="shared" si="260"/>
        <v>0</v>
      </c>
      <c r="L160" s="414"/>
      <c r="M160" s="414"/>
      <c r="N160" s="222">
        <f t="shared" si="260"/>
        <v>0</v>
      </c>
      <c r="O160" s="222">
        <f t="shared" si="260"/>
        <v>0</v>
      </c>
      <c r="P160" s="222">
        <f t="shared" si="260"/>
        <v>0</v>
      </c>
      <c r="Q160" s="222">
        <f t="shared" si="260"/>
        <v>0</v>
      </c>
      <c r="R160" s="222">
        <f t="shared" si="260"/>
        <v>0</v>
      </c>
      <c r="S160" s="222">
        <f t="shared" si="260"/>
        <v>0</v>
      </c>
      <c r="T160" s="222">
        <f t="shared" si="260"/>
        <v>0</v>
      </c>
      <c r="U160" s="222">
        <f t="shared" si="260"/>
        <v>0</v>
      </c>
      <c r="V160" s="219">
        <f t="shared" si="260"/>
        <v>0</v>
      </c>
      <c r="W160" s="222" t="e">
        <f t="shared" si="260"/>
        <v>#N/A</v>
      </c>
      <c r="X160" s="222">
        <f t="shared" si="260"/>
        <v>0</v>
      </c>
      <c r="Y160" s="222">
        <f t="shared" si="260"/>
        <v>0</v>
      </c>
      <c r="Z160" s="222">
        <f t="shared" si="260"/>
        <v>0</v>
      </c>
      <c r="AA160" s="222">
        <f t="shared" si="260"/>
        <v>0</v>
      </c>
      <c r="AB160" s="222">
        <f t="shared" si="260"/>
        <v>0</v>
      </c>
      <c r="AC160" s="222">
        <f t="shared" si="260"/>
        <v>0</v>
      </c>
      <c r="AD160" s="414"/>
      <c r="AE160" s="414"/>
      <c r="AF160" s="222">
        <f t="shared" si="260"/>
        <v>0</v>
      </c>
      <c r="AG160" s="222">
        <f t="shared" si="260"/>
        <v>0</v>
      </c>
      <c r="AH160" s="222">
        <f t="shared" si="260"/>
        <v>0</v>
      </c>
      <c r="AI160" s="222">
        <f t="shared" si="260"/>
        <v>0</v>
      </c>
      <c r="AJ160" s="222">
        <f t="shared" si="260"/>
        <v>0</v>
      </c>
      <c r="AK160" s="222">
        <f t="shared" si="260"/>
        <v>0</v>
      </c>
      <c r="AL160" s="222">
        <f t="shared" si="260"/>
        <v>0</v>
      </c>
      <c r="AM160" s="222">
        <f t="shared" si="260"/>
        <v>0</v>
      </c>
      <c r="AN160" s="219">
        <f t="shared" si="260"/>
        <v>0</v>
      </c>
      <c r="AO160" s="222" t="e">
        <f t="shared" si="260"/>
        <v>#N/A</v>
      </c>
      <c r="AP160" s="222">
        <f t="shared" si="260"/>
        <v>0</v>
      </c>
      <c r="AQ160" s="222">
        <f t="shared" si="260"/>
        <v>0</v>
      </c>
      <c r="AR160" s="222">
        <f t="shared" si="260"/>
        <v>0</v>
      </c>
      <c r="AS160" s="222">
        <f t="shared" si="260"/>
        <v>0</v>
      </c>
      <c r="AT160" s="222">
        <f t="shared" si="260"/>
        <v>0</v>
      </c>
      <c r="AU160" s="222">
        <f t="shared" si="260"/>
        <v>0</v>
      </c>
      <c r="AV160" s="414"/>
      <c r="AW160" s="414"/>
      <c r="AX160" s="222">
        <f t="shared" si="260"/>
        <v>0</v>
      </c>
      <c r="AY160" s="222">
        <f t="shared" si="260"/>
        <v>0</v>
      </c>
      <c r="AZ160" s="222">
        <f t="shared" si="260"/>
        <v>0</v>
      </c>
      <c r="BA160" s="222">
        <f t="shared" si="260"/>
        <v>0</v>
      </c>
      <c r="BB160" s="222">
        <f t="shared" si="260"/>
        <v>0</v>
      </c>
      <c r="BC160" s="222">
        <f t="shared" si="260"/>
        <v>0</v>
      </c>
      <c r="BD160" s="222">
        <f t="shared" si="260"/>
        <v>0</v>
      </c>
      <c r="BE160" s="222">
        <f t="shared" si="260"/>
        <v>0</v>
      </c>
      <c r="BF160" s="219">
        <f t="shared" si="260"/>
        <v>0</v>
      </c>
      <c r="BG160" s="222" t="e">
        <f t="shared" si="260"/>
        <v>#N/A</v>
      </c>
      <c r="BH160" s="222">
        <f t="shared" si="260"/>
        <v>0</v>
      </c>
      <c r="BI160" s="222">
        <f t="shared" si="260"/>
        <v>0</v>
      </c>
      <c r="BJ160" s="222">
        <f t="shared" si="260"/>
        <v>0</v>
      </c>
      <c r="BK160" s="222">
        <f t="shared" si="260"/>
        <v>0</v>
      </c>
      <c r="BL160" s="222">
        <f t="shared" si="260"/>
        <v>0</v>
      </c>
      <c r="BM160" s="222">
        <f t="shared" si="260"/>
        <v>0</v>
      </c>
      <c r="BN160" s="414"/>
      <c r="BO160" s="414"/>
      <c r="BP160" s="222">
        <f t="shared" si="260"/>
        <v>0</v>
      </c>
      <c r="BQ160" s="222">
        <f t="shared" si="260"/>
        <v>0</v>
      </c>
      <c r="BR160" s="222">
        <f t="shared" ref="BR160:EC160" si="261">SUM(BR135:BR159)</f>
        <v>0</v>
      </c>
      <c r="BS160" s="222">
        <f t="shared" si="261"/>
        <v>0</v>
      </c>
      <c r="BT160" s="222">
        <f t="shared" si="261"/>
        <v>0</v>
      </c>
      <c r="BU160" s="222">
        <f t="shared" si="261"/>
        <v>0</v>
      </c>
      <c r="BV160" s="222">
        <f t="shared" si="261"/>
        <v>0</v>
      </c>
      <c r="BW160" s="222">
        <f t="shared" si="261"/>
        <v>0</v>
      </c>
      <c r="BX160" s="219">
        <f t="shared" si="261"/>
        <v>0</v>
      </c>
      <c r="BY160" s="222" t="e">
        <f t="shared" si="261"/>
        <v>#N/A</v>
      </c>
      <c r="BZ160" s="222">
        <f t="shared" si="261"/>
        <v>0</v>
      </c>
      <c r="CA160" s="222">
        <f t="shared" si="261"/>
        <v>0</v>
      </c>
      <c r="CB160" s="222">
        <f t="shared" si="261"/>
        <v>0</v>
      </c>
      <c r="CC160" s="222">
        <f t="shared" si="261"/>
        <v>0</v>
      </c>
      <c r="CD160" s="222">
        <f t="shared" si="261"/>
        <v>0</v>
      </c>
      <c r="CE160" s="222">
        <f t="shared" si="261"/>
        <v>0</v>
      </c>
      <c r="CF160" s="414"/>
      <c r="CG160" s="414"/>
      <c r="CH160" s="222">
        <f t="shared" si="261"/>
        <v>0</v>
      </c>
      <c r="CI160" s="222">
        <f t="shared" si="261"/>
        <v>0</v>
      </c>
      <c r="CJ160" s="222">
        <f t="shared" si="261"/>
        <v>0</v>
      </c>
      <c r="CK160" s="222">
        <f t="shared" si="261"/>
        <v>0</v>
      </c>
      <c r="CL160" s="222">
        <f t="shared" si="261"/>
        <v>0</v>
      </c>
      <c r="CM160" s="222">
        <f t="shared" si="261"/>
        <v>0</v>
      </c>
      <c r="CN160" s="222">
        <f t="shared" si="261"/>
        <v>0</v>
      </c>
      <c r="CO160" s="222">
        <f t="shared" si="261"/>
        <v>0</v>
      </c>
      <c r="CP160" s="219">
        <f t="shared" si="261"/>
        <v>0</v>
      </c>
      <c r="CQ160" s="222" t="e">
        <f t="shared" si="261"/>
        <v>#N/A</v>
      </c>
      <c r="CR160" s="222">
        <f t="shared" si="261"/>
        <v>0</v>
      </c>
      <c r="CS160" s="222">
        <f t="shared" si="261"/>
        <v>0</v>
      </c>
      <c r="CT160" s="414"/>
      <c r="CU160" s="414"/>
      <c r="CV160" s="222">
        <f t="shared" si="261"/>
        <v>0</v>
      </c>
      <c r="CW160" s="222">
        <f t="shared" si="261"/>
        <v>0</v>
      </c>
      <c r="CX160" s="222">
        <f t="shared" si="261"/>
        <v>0</v>
      </c>
      <c r="CY160" s="222">
        <f t="shared" si="261"/>
        <v>0</v>
      </c>
      <c r="CZ160" s="222">
        <f t="shared" si="261"/>
        <v>0</v>
      </c>
      <c r="DA160" s="222">
        <f t="shared" si="261"/>
        <v>0</v>
      </c>
      <c r="DB160" s="222">
        <f t="shared" si="261"/>
        <v>0</v>
      </c>
      <c r="DC160" s="222">
        <f t="shared" si="261"/>
        <v>0</v>
      </c>
      <c r="DD160" s="222">
        <f t="shared" si="261"/>
        <v>0</v>
      </c>
      <c r="DE160" s="222">
        <f t="shared" si="261"/>
        <v>0</v>
      </c>
      <c r="DF160" s="222">
        <f t="shared" si="261"/>
        <v>0</v>
      </c>
      <c r="DG160" s="222">
        <f t="shared" si="261"/>
        <v>0</v>
      </c>
      <c r="DH160" s="219">
        <f t="shared" si="261"/>
        <v>0</v>
      </c>
      <c r="DI160" s="222" t="e">
        <f t="shared" si="261"/>
        <v>#N/A</v>
      </c>
      <c r="DJ160" s="222">
        <f t="shared" si="261"/>
        <v>0</v>
      </c>
      <c r="DK160" s="222">
        <f t="shared" si="261"/>
        <v>0</v>
      </c>
      <c r="DL160" s="414"/>
      <c r="DM160" s="414"/>
      <c r="DN160" s="222">
        <f t="shared" si="261"/>
        <v>0</v>
      </c>
      <c r="DO160" s="222">
        <f t="shared" si="261"/>
        <v>0</v>
      </c>
      <c r="DP160" s="222">
        <f t="shared" si="261"/>
        <v>0</v>
      </c>
      <c r="DQ160" s="222">
        <f t="shared" si="261"/>
        <v>0</v>
      </c>
      <c r="DR160" s="222">
        <f t="shared" si="261"/>
        <v>0</v>
      </c>
      <c r="DS160" s="222">
        <f t="shared" si="261"/>
        <v>0</v>
      </c>
      <c r="DT160" s="222">
        <f t="shared" si="261"/>
        <v>0</v>
      </c>
      <c r="DU160" s="222">
        <f t="shared" si="261"/>
        <v>0</v>
      </c>
      <c r="DV160" s="222">
        <f t="shared" si="261"/>
        <v>0</v>
      </c>
      <c r="DW160" s="222">
        <f t="shared" si="261"/>
        <v>0</v>
      </c>
      <c r="DX160" s="222">
        <f t="shared" si="261"/>
        <v>0</v>
      </c>
      <c r="DY160" s="222">
        <f t="shared" si="261"/>
        <v>0</v>
      </c>
      <c r="DZ160" s="219">
        <f t="shared" si="261"/>
        <v>0</v>
      </c>
      <c r="EA160" s="222" t="e">
        <f t="shared" si="261"/>
        <v>#N/A</v>
      </c>
      <c r="EB160" s="222">
        <f t="shared" si="261"/>
        <v>0</v>
      </c>
      <c r="EC160" s="222">
        <f t="shared" si="261"/>
        <v>0</v>
      </c>
      <c r="ED160" s="414"/>
      <c r="EE160" s="414"/>
      <c r="EF160" s="222">
        <f t="shared" ref="EF160:GB160" si="262">SUM(EF135:EF159)</f>
        <v>0</v>
      </c>
      <c r="EG160" s="222">
        <f t="shared" si="262"/>
        <v>0</v>
      </c>
      <c r="EH160" s="222">
        <f t="shared" si="262"/>
        <v>0</v>
      </c>
      <c r="EI160" s="222">
        <f t="shared" si="262"/>
        <v>0</v>
      </c>
      <c r="EJ160" s="222">
        <f t="shared" si="262"/>
        <v>0</v>
      </c>
      <c r="EK160" s="222">
        <f t="shared" si="262"/>
        <v>0</v>
      </c>
      <c r="EL160" s="222">
        <f t="shared" si="262"/>
        <v>0</v>
      </c>
      <c r="EM160" s="222">
        <f t="shared" si="262"/>
        <v>0</v>
      </c>
      <c r="EN160" s="222">
        <f t="shared" si="262"/>
        <v>0</v>
      </c>
      <c r="EO160" s="222">
        <f t="shared" si="262"/>
        <v>0</v>
      </c>
      <c r="EP160" s="222">
        <f>SUM(EP135:EP159)</f>
        <v>0</v>
      </c>
      <c r="EQ160" s="222">
        <f>SUM(EQ135:EQ159)</f>
        <v>0</v>
      </c>
      <c r="ER160" s="219">
        <f>SUM(ER135:ER159)</f>
        <v>0</v>
      </c>
      <c r="ES160" s="222" t="e">
        <f t="shared" si="262"/>
        <v>#N/A</v>
      </c>
      <c r="ET160" s="222">
        <f t="shared" si="262"/>
        <v>0</v>
      </c>
      <c r="EU160" s="222">
        <f t="shared" si="262"/>
        <v>0</v>
      </c>
      <c r="EV160" s="414"/>
      <c r="EW160" s="414"/>
      <c r="EX160" s="222">
        <f t="shared" si="262"/>
        <v>0</v>
      </c>
      <c r="EY160" s="222">
        <f t="shared" si="262"/>
        <v>0</v>
      </c>
      <c r="EZ160" s="222">
        <f t="shared" si="262"/>
        <v>0</v>
      </c>
      <c r="FA160" s="222">
        <f t="shared" si="262"/>
        <v>0</v>
      </c>
      <c r="FB160" s="222">
        <f t="shared" si="262"/>
        <v>0</v>
      </c>
      <c r="FC160" s="222">
        <f t="shared" si="262"/>
        <v>0</v>
      </c>
      <c r="FD160" s="222">
        <f t="shared" si="262"/>
        <v>0</v>
      </c>
      <c r="FE160" s="222">
        <f t="shared" si="262"/>
        <v>0</v>
      </c>
      <c r="FF160" s="222">
        <f t="shared" si="262"/>
        <v>0</v>
      </c>
      <c r="FG160" s="222">
        <f t="shared" si="262"/>
        <v>0</v>
      </c>
      <c r="FH160" s="222">
        <f t="shared" si="262"/>
        <v>0</v>
      </c>
      <c r="FI160" s="222">
        <f t="shared" si="262"/>
        <v>0</v>
      </c>
      <c r="FJ160" s="219">
        <f t="shared" si="262"/>
        <v>0</v>
      </c>
      <c r="FK160" s="222" t="e">
        <f t="shared" si="262"/>
        <v>#N/A</v>
      </c>
      <c r="FL160" s="222">
        <f t="shared" si="262"/>
        <v>0</v>
      </c>
      <c r="FM160" s="222">
        <f t="shared" si="262"/>
        <v>0</v>
      </c>
      <c r="FN160" s="414"/>
      <c r="FO160" s="414"/>
      <c r="FP160" s="222">
        <f t="shared" si="262"/>
        <v>0</v>
      </c>
      <c r="FQ160" s="222">
        <f t="shared" si="262"/>
        <v>0</v>
      </c>
      <c r="FR160" s="222">
        <f t="shared" si="262"/>
        <v>0</v>
      </c>
      <c r="FS160" s="222">
        <f t="shared" si="262"/>
        <v>0</v>
      </c>
      <c r="FT160" s="222">
        <f t="shared" si="262"/>
        <v>0</v>
      </c>
      <c r="FU160" s="222">
        <f t="shared" si="262"/>
        <v>0</v>
      </c>
      <c r="FV160" s="222">
        <f t="shared" si="262"/>
        <v>0</v>
      </c>
      <c r="FW160" s="222">
        <f t="shared" si="262"/>
        <v>0</v>
      </c>
      <c r="FX160" s="222">
        <f t="shared" si="262"/>
        <v>0</v>
      </c>
      <c r="FY160" s="222">
        <f t="shared" si="262"/>
        <v>0</v>
      </c>
      <c r="FZ160" s="222">
        <f t="shared" si="262"/>
        <v>0</v>
      </c>
      <c r="GA160" s="222">
        <f t="shared" si="262"/>
        <v>0</v>
      </c>
      <c r="GB160" s="219">
        <f t="shared" si="262"/>
        <v>0</v>
      </c>
      <c r="GC160" s="351" t="e">
        <f>'Total_TB-12'!D28</f>
        <v>#N/A</v>
      </c>
      <c r="GD160" s="352" t="e">
        <f>'Total_TB-12'!F28</f>
        <v>#N/A</v>
      </c>
    </row>
    <row r="161" spans="1:185" x14ac:dyDescent="0.25">
      <c r="A161" s="188"/>
      <c r="B161" s="188"/>
      <c r="C161" s="188"/>
      <c r="D161" s="188"/>
      <c r="E161" s="188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4"/>
      <c r="BL161" s="194"/>
      <c r="BM161" s="194"/>
      <c r="BN161" s="194"/>
      <c r="BO161" s="194"/>
      <c r="BP161" s="194"/>
      <c r="BQ161" s="194"/>
      <c r="BR161" s="194"/>
      <c r="BS161" s="194"/>
      <c r="BT161" s="194"/>
      <c r="BU161" s="194"/>
      <c r="BV161" s="194"/>
      <c r="BW161" s="194"/>
      <c r="BX161" s="194"/>
      <c r="BY161" s="194"/>
      <c r="BZ161" s="194"/>
      <c r="CA161" s="194"/>
      <c r="CB161" s="194"/>
      <c r="CC161" s="194"/>
      <c r="CD161" s="194"/>
      <c r="CE161" s="194"/>
      <c r="CF161" s="194"/>
      <c r="CG161" s="194"/>
      <c r="CH161" s="194"/>
      <c r="CI161" s="194"/>
      <c r="CJ161" s="194"/>
      <c r="CK161" s="194"/>
      <c r="CL161" s="194"/>
      <c r="CM161" s="194"/>
      <c r="CN161" s="194"/>
      <c r="CO161" s="194"/>
      <c r="CP161" s="194"/>
      <c r="CQ161" s="194"/>
      <c r="CR161" s="194"/>
      <c r="CS161" s="194"/>
      <c r="CT161" s="194"/>
      <c r="CU161" s="194"/>
      <c r="CV161" s="194"/>
      <c r="CW161" s="194"/>
      <c r="CX161" s="194"/>
      <c r="CY161" s="194"/>
      <c r="CZ161" s="194"/>
      <c r="DA161" s="194"/>
      <c r="DB161" s="194"/>
      <c r="DC161" s="194"/>
      <c r="DD161" s="194"/>
      <c r="DE161" s="194"/>
      <c r="DF161" s="194"/>
      <c r="DG161" s="194"/>
      <c r="DH161" s="194"/>
      <c r="DI161" s="194"/>
      <c r="DJ161" s="194"/>
      <c r="DK161" s="194"/>
      <c r="DL161" s="194"/>
      <c r="DM161" s="194"/>
      <c r="DN161" s="194"/>
      <c r="DO161" s="194"/>
      <c r="DP161" s="194"/>
      <c r="DQ161" s="194"/>
      <c r="DR161" s="194"/>
      <c r="DS161" s="194"/>
      <c r="DT161" s="194"/>
      <c r="DU161" s="194"/>
      <c r="DV161" s="194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88"/>
    </row>
    <row r="162" spans="1:185" x14ac:dyDescent="0.25">
      <c r="A162" s="188"/>
      <c r="B162" s="188"/>
      <c r="C162" s="188"/>
      <c r="D162" s="188"/>
      <c r="E162" s="188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  <c r="BJ162" s="194"/>
      <c r="BK162" s="194"/>
      <c r="BL162" s="194"/>
      <c r="BM162" s="194"/>
      <c r="BN162" s="194"/>
      <c r="BO162" s="194"/>
      <c r="BP162" s="194"/>
      <c r="BQ162" s="194"/>
      <c r="BR162" s="194"/>
      <c r="BS162" s="194"/>
      <c r="BT162" s="194"/>
      <c r="BU162" s="194"/>
      <c r="BV162" s="194"/>
      <c r="BW162" s="194"/>
      <c r="BX162" s="194"/>
      <c r="BY162" s="194"/>
      <c r="BZ162" s="194"/>
      <c r="CA162" s="194"/>
      <c r="CB162" s="194"/>
      <c r="CC162" s="194"/>
      <c r="CD162" s="194"/>
      <c r="CE162" s="194"/>
      <c r="CF162" s="194"/>
      <c r="CG162" s="194"/>
      <c r="CH162" s="194"/>
      <c r="CI162" s="194"/>
      <c r="CJ162" s="194"/>
      <c r="CK162" s="194"/>
      <c r="CL162" s="194"/>
      <c r="CM162" s="194"/>
      <c r="CN162" s="194"/>
      <c r="CO162" s="194"/>
      <c r="CP162" s="194"/>
      <c r="CQ162" s="194"/>
      <c r="CR162" s="194"/>
      <c r="CS162" s="194"/>
      <c r="CT162" s="194"/>
      <c r="CU162" s="194"/>
      <c r="CV162" s="194"/>
      <c r="CW162" s="194"/>
      <c r="CX162" s="194"/>
      <c r="CY162" s="194"/>
      <c r="CZ162" s="194"/>
      <c r="DA162" s="194"/>
      <c r="DB162" s="194"/>
      <c r="DC162" s="194"/>
      <c r="DD162" s="194"/>
      <c r="DE162" s="194"/>
      <c r="DF162" s="194"/>
      <c r="DG162" s="194"/>
      <c r="DH162" s="194"/>
      <c r="DI162" s="194"/>
      <c r="DJ162" s="194"/>
      <c r="DK162" s="194"/>
      <c r="DL162" s="194"/>
      <c r="DM162" s="194"/>
      <c r="DN162" s="194"/>
      <c r="DO162" s="194"/>
      <c r="DP162" s="194"/>
      <c r="DQ162" s="194"/>
      <c r="DR162" s="194"/>
      <c r="DS162" s="194"/>
      <c r="DT162" s="194"/>
      <c r="DU162" s="194"/>
      <c r="DV162" s="194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88"/>
    </row>
    <row r="164" spans="1:185" hidden="1" x14ac:dyDescent="0.25">
      <c r="B164" s="144" t="s">
        <v>1254</v>
      </c>
      <c r="E164" s="144" t="str">
        <f>'CI-DS-TB'!J6</f>
        <v>3rdQ -2022</v>
      </c>
    </row>
    <row r="165" spans="1:185" hidden="1" x14ac:dyDescent="0.25"/>
    <row r="166" spans="1:185" hidden="1" x14ac:dyDescent="0.25"/>
    <row r="167" spans="1:185" ht="15.75" hidden="1" customHeight="1" x14ac:dyDescent="0.25">
      <c r="A167" s="141"/>
      <c r="B167" s="145"/>
      <c r="C167" s="145"/>
      <c r="D167" s="146"/>
      <c r="E167" s="1594" t="s">
        <v>1224</v>
      </c>
      <c r="F167" s="1587" t="s">
        <v>1225</v>
      </c>
      <c r="G167" s="1588"/>
      <c r="H167" s="1588"/>
      <c r="I167" s="1588"/>
      <c r="J167" s="1588"/>
      <c r="K167" s="1588"/>
      <c r="L167" s="1588"/>
      <c r="M167" s="1588"/>
      <c r="N167" s="1588"/>
      <c r="O167" s="1589"/>
      <c r="P167" s="1595" t="s">
        <v>1226</v>
      </c>
      <c r="Q167" s="1596"/>
      <c r="R167" s="1596"/>
      <c r="S167" s="1596"/>
      <c r="T167" s="1596"/>
      <c r="U167" s="1596"/>
      <c r="V167" s="1596"/>
      <c r="W167" s="1596"/>
      <c r="X167" s="1596"/>
      <c r="Y167" s="1597"/>
      <c r="Z167" s="1587" t="s">
        <v>1227</v>
      </c>
      <c r="AA167" s="1588"/>
      <c r="AB167" s="1588"/>
      <c r="AC167" s="1588"/>
      <c r="AD167" s="1588"/>
      <c r="AE167" s="1588"/>
      <c r="AF167" s="1588"/>
      <c r="AG167" s="1588"/>
      <c r="AH167" s="1588"/>
      <c r="AI167" s="1589"/>
      <c r="AJ167" s="1587" t="s">
        <v>1228</v>
      </c>
      <c r="AK167" s="1588"/>
      <c r="AL167" s="1588"/>
      <c r="AM167" s="1588"/>
      <c r="AN167" s="1588"/>
      <c r="AO167" s="1588"/>
      <c r="AP167" s="1588"/>
      <c r="AQ167" s="1588"/>
      <c r="AR167" s="1588"/>
      <c r="AS167" s="1589"/>
    </row>
    <row r="168" spans="1:185" ht="15.75" hidden="1" x14ac:dyDescent="0.25">
      <c r="A168" s="141"/>
      <c r="B168" s="150"/>
      <c r="C168" s="150"/>
      <c r="D168" s="1592"/>
      <c r="E168" s="1594"/>
      <c r="F168" s="1583" t="s">
        <v>1236</v>
      </c>
      <c r="G168" s="1086" t="s">
        <v>823</v>
      </c>
      <c r="H168" s="1086" t="s">
        <v>824</v>
      </c>
      <c r="I168" s="1086" t="s">
        <v>1222</v>
      </c>
      <c r="J168" s="573" t="s">
        <v>827</v>
      </c>
      <c r="K168" s="573"/>
      <c r="L168" s="575" t="s">
        <v>828</v>
      </c>
      <c r="M168" s="575"/>
      <c r="N168" s="573" t="s">
        <v>1223</v>
      </c>
      <c r="O168" s="573"/>
      <c r="P168" s="1585" t="s">
        <v>825</v>
      </c>
      <c r="Q168" s="1086" t="s">
        <v>823</v>
      </c>
      <c r="R168" s="1086" t="s">
        <v>824</v>
      </c>
      <c r="S168" s="1086" t="s">
        <v>1222</v>
      </c>
      <c r="T168" s="573" t="s">
        <v>827</v>
      </c>
      <c r="U168" s="573"/>
      <c r="V168" s="575" t="s">
        <v>828</v>
      </c>
      <c r="W168" s="575"/>
      <c r="X168" s="573" t="s">
        <v>1223</v>
      </c>
      <c r="Y168" s="573"/>
      <c r="Z168" s="1590" t="s">
        <v>825</v>
      </c>
      <c r="AA168" s="1086" t="s">
        <v>823</v>
      </c>
      <c r="AB168" s="1086" t="s">
        <v>824</v>
      </c>
      <c r="AC168" s="1086" t="s">
        <v>1222</v>
      </c>
      <c r="AD168" s="573" t="s">
        <v>827</v>
      </c>
      <c r="AE168" s="573"/>
      <c r="AF168" s="575" t="s">
        <v>828</v>
      </c>
      <c r="AG168" s="575"/>
      <c r="AH168" s="573" t="s">
        <v>1223</v>
      </c>
      <c r="AI168" s="573"/>
      <c r="AJ168" s="1590" t="s">
        <v>825</v>
      </c>
      <c r="AK168" s="1086" t="s">
        <v>823</v>
      </c>
      <c r="AL168" s="1086" t="s">
        <v>824</v>
      </c>
      <c r="AM168" s="1086" t="s">
        <v>1222</v>
      </c>
      <c r="AN168" s="573" t="s">
        <v>827</v>
      </c>
      <c r="AO168" s="573"/>
      <c r="AP168" s="575" t="s">
        <v>828</v>
      </c>
      <c r="AQ168" s="575"/>
      <c r="AR168" s="573" t="s">
        <v>1223</v>
      </c>
      <c r="AS168" s="573"/>
    </row>
    <row r="169" spans="1:185" ht="15.75" hidden="1" x14ac:dyDescent="0.25">
      <c r="A169" s="141" t="s">
        <v>926</v>
      </c>
      <c r="B169" s="150" t="s">
        <v>12</v>
      </c>
      <c r="C169" s="150" t="s">
        <v>1004</v>
      </c>
      <c r="D169" s="1593"/>
      <c r="E169" s="1594"/>
      <c r="F169" s="1584"/>
      <c r="G169" s="1086"/>
      <c r="H169" s="1086"/>
      <c r="I169" s="1086"/>
      <c r="J169" s="573" t="s">
        <v>823</v>
      </c>
      <c r="K169" s="573" t="s">
        <v>824</v>
      </c>
      <c r="L169" s="575" t="s">
        <v>823</v>
      </c>
      <c r="M169" s="575" t="s">
        <v>824</v>
      </c>
      <c r="N169" s="573" t="s">
        <v>823</v>
      </c>
      <c r="O169" s="573" t="s">
        <v>824</v>
      </c>
      <c r="P169" s="1586"/>
      <c r="Q169" s="1086"/>
      <c r="R169" s="1086"/>
      <c r="S169" s="1086"/>
      <c r="T169" s="573" t="s">
        <v>823</v>
      </c>
      <c r="U169" s="573" t="s">
        <v>824</v>
      </c>
      <c r="V169" s="575" t="s">
        <v>823</v>
      </c>
      <c r="W169" s="575" t="s">
        <v>824</v>
      </c>
      <c r="X169" s="573" t="s">
        <v>823</v>
      </c>
      <c r="Y169" s="573" t="s">
        <v>824</v>
      </c>
      <c r="Z169" s="1591"/>
      <c r="AA169" s="1086"/>
      <c r="AB169" s="1086"/>
      <c r="AC169" s="1086"/>
      <c r="AD169" s="573" t="s">
        <v>823</v>
      </c>
      <c r="AE169" s="573" t="s">
        <v>824</v>
      </c>
      <c r="AF169" s="575" t="s">
        <v>823</v>
      </c>
      <c r="AG169" s="575" t="s">
        <v>824</v>
      </c>
      <c r="AH169" s="573" t="s">
        <v>823</v>
      </c>
      <c r="AI169" s="573" t="s">
        <v>824</v>
      </c>
      <c r="AJ169" s="1591"/>
      <c r="AK169" s="1086"/>
      <c r="AL169" s="1086"/>
      <c r="AM169" s="1086"/>
      <c r="AN169" s="573" t="s">
        <v>823</v>
      </c>
      <c r="AO169" s="573" t="s">
        <v>824</v>
      </c>
      <c r="AP169" s="575" t="s">
        <v>823</v>
      </c>
      <c r="AQ169" s="575" t="s">
        <v>824</v>
      </c>
      <c r="AR169" s="573" t="s">
        <v>823</v>
      </c>
      <c r="AS169" s="573" t="s">
        <v>824</v>
      </c>
    </row>
    <row r="170" spans="1:185" hidden="1" x14ac:dyDescent="0.25">
      <c r="A170" s="597">
        <v>1</v>
      </c>
      <c r="B170" s="598">
        <f>+Menu!$D$6</f>
        <v>0</v>
      </c>
      <c r="C170" s="599" t="str">
        <f>+Menu!$B$9</f>
        <v/>
      </c>
      <c r="D170" s="168"/>
      <c r="E170" s="603">
        <f>'CI-DS-TB'!B11</f>
        <v>0</v>
      </c>
      <c r="F170" s="603">
        <f>'CI-DS-TB'!B12</f>
        <v>0</v>
      </c>
      <c r="G170" s="603">
        <f>'CI-DS-TB'!C12</f>
        <v>0</v>
      </c>
      <c r="H170" s="603">
        <f>'CI-DS-TB'!D12</f>
        <v>0</v>
      </c>
      <c r="I170" s="603">
        <f>'CI-DS-TB'!E12</f>
        <v>0</v>
      </c>
      <c r="J170" s="603">
        <f>'CI-DS-TB'!F12</f>
        <v>0</v>
      </c>
      <c r="K170" s="603">
        <f>'CI-DS-TB'!G12</f>
        <v>0</v>
      </c>
      <c r="L170" s="603">
        <f>'CI-DS-TB'!H12</f>
        <v>0</v>
      </c>
      <c r="M170" s="603">
        <f>'CI-DS-TB'!I12</f>
        <v>0</v>
      </c>
      <c r="N170" s="603">
        <f>'CI-DS-TB'!J12</f>
        <v>0</v>
      </c>
      <c r="O170" s="603">
        <f>'CI-DS-TB'!K12</f>
        <v>0</v>
      </c>
      <c r="P170" s="603">
        <f>'CI-DS-TB'!B13</f>
        <v>0</v>
      </c>
      <c r="Q170" s="603">
        <f>'CI-DS-TB'!C13</f>
        <v>0</v>
      </c>
      <c r="R170" s="603">
        <f>'CI-DS-TB'!D13</f>
        <v>0</v>
      </c>
      <c r="S170" s="603">
        <f>'CI-DS-TB'!E13</f>
        <v>0</v>
      </c>
      <c r="T170" s="603">
        <f>'CI-DS-TB'!F13</f>
        <v>0</v>
      </c>
      <c r="U170" s="603">
        <f>'CI-DS-TB'!G13</f>
        <v>0</v>
      </c>
      <c r="V170" s="603">
        <f>'CI-DS-TB'!H13</f>
        <v>0</v>
      </c>
      <c r="W170" s="603">
        <f>'CI-DS-TB'!I13</f>
        <v>0</v>
      </c>
      <c r="X170" s="603">
        <f>'CI-DS-TB'!J13</f>
        <v>0</v>
      </c>
      <c r="Y170" s="603">
        <f>'CI-DS-TB'!K13</f>
        <v>0</v>
      </c>
      <c r="Z170" s="603">
        <f>'CI-DS-TB'!B14</f>
        <v>0</v>
      </c>
      <c r="AA170" s="603">
        <f>'CI-DS-TB'!C14</f>
        <v>0</v>
      </c>
      <c r="AB170" s="603">
        <f>'CI-DS-TB'!D14</f>
        <v>0</v>
      </c>
      <c r="AC170" s="603">
        <f>'CI-DS-TB'!E14</f>
        <v>0</v>
      </c>
      <c r="AD170" s="603">
        <f>'CI-DS-TB'!F14</f>
        <v>0</v>
      </c>
      <c r="AE170" s="603">
        <f>'CI-DS-TB'!G14</f>
        <v>0</v>
      </c>
      <c r="AF170" s="603">
        <f>'CI-DS-TB'!H14</f>
        <v>0</v>
      </c>
      <c r="AG170" s="603">
        <f>'CI-DS-TB'!I14</f>
        <v>0</v>
      </c>
      <c r="AH170" s="603">
        <f>'CI-DS-TB'!J14</f>
        <v>0</v>
      </c>
      <c r="AI170" s="603">
        <f>'CI-DS-TB'!K14</f>
        <v>0</v>
      </c>
      <c r="AJ170" s="603">
        <f>'CI-DS-TB'!B15</f>
        <v>0</v>
      </c>
      <c r="AK170" s="603">
        <f>'CI-DS-TB'!C15</f>
        <v>0</v>
      </c>
      <c r="AL170" s="603">
        <f>'CI-DS-TB'!D15</f>
        <v>0</v>
      </c>
      <c r="AM170" s="603">
        <f>'CI-DS-TB'!E15</f>
        <v>0</v>
      </c>
      <c r="AN170" s="603">
        <f>'CI-DS-TB'!F15</f>
        <v>0</v>
      </c>
      <c r="AO170" s="603">
        <f>'CI-DS-TB'!G15</f>
        <v>0</v>
      </c>
      <c r="AP170" s="603">
        <f>'CI-DS-TB'!H15</f>
        <v>0</v>
      </c>
      <c r="AQ170" s="603">
        <f>'CI-DS-TB'!I15</f>
        <v>0</v>
      </c>
      <c r="AR170" s="603">
        <f>'CI-DS-TB'!J15</f>
        <v>0</v>
      </c>
      <c r="AS170" s="603">
        <f>'CI-DS-TB'!K15</f>
        <v>0</v>
      </c>
    </row>
    <row r="171" spans="1:185" hidden="1" x14ac:dyDescent="0.25">
      <c r="A171" s="597">
        <v>2</v>
      </c>
      <c r="B171" s="598">
        <f>+Menu!$D$6</f>
        <v>0</v>
      </c>
      <c r="C171" s="599" t="str">
        <f>+Menu!$B$10</f>
        <v/>
      </c>
      <c r="D171" s="168"/>
      <c r="E171" s="603">
        <f>'CI-DS-TB'!B34</f>
        <v>0</v>
      </c>
      <c r="F171" s="603">
        <f>'CI-DS-TB'!B35</f>
        <v>0</v>
      </c>
      <c r="G171" s="603">
        <f>'CI-DS-TB'!C35</f>
        <v>0</v>
      </c>
      <c r="H171" s="603">
        <f>'CI-DS-TB'!D35</f>
        <v>0</v>
      </c>
      <c r="I171" s="603">
        <f>'CI-DS-TB'!E35</f>
        <v>0</v>
      </c>
      <c r="J171" s="603">
        <f>'CI-DS-TB'!F35</f>
        <v>0</v>
      </c>
      <c r="K171" s="603">
        <f>'CI-DS-TB'!G35</f>
        <v>0</v>
      </c>
      <c r="L171" s="603">
        <f>'CI-DS-TB'!H35</f>
        <v>0</v>
      </c>
      <c r="M171" s="603">
        <f>'CI-DS-TB'!I35</f>
        <v>0</v>
      </c>
      <c r="N171" s="603">
        <f>'CI-DS-TB'!J35</f>
        <v>0</v>
      </c>
      <c r="O171" s="603">
        <f>'CI-DS-TB'!K35</f>
        <v>0</v>
      </c>
      <c r="P171" s="603">
        <f>'CI-DS-TB'!B36</f>
        <v>0</v>
      </c>
      <c r="Q171" s="603">
        <f>'CI-DS-TB'!C36</f>
        <v>0</v>
      </c>
      <c r="R171" s="603">
        <f>'CI-DS-TB'!D36</f>
        <v>0</v>
      </c>
      <c r="S171" s="603">
        <f>'CI-DS-TB'!E36</f>
        <v>0</v>
      </c>
      <c r="T171" s="603">
        <f>'CI-DS-TB'!F36</f>
        <v>0</v>
      </c>
      <c r="U171" s="603">
        <f>'CI-DS-TB'!G36</f>
        <v>0</v>
      </c>
      <c r="V171" s="603">
        <f>'CI-DS-TB'!H36</f>
        <v>0</v>
      </c>
      <c r="W171" s="603">
        <f>'CI-DS-TB'!I36</f>
        <v>0</v>
      </c>
      <c r="X171" s="603">
        <f>'CI-DS-TB'!J36</f>
        <v>0</v>
      </c>
      <c r="Y171" s="603">
        <f>'CI-DS-TB'!K36</f>
        <v>0</v>
      </c>
      <c r="Z171" s="603">
        <f>'CI-DS-TB'!B37</f>
        <v>0</v>
      </c>
      <c r="AA171" s="603">
        <f>'CI-DS-TB'!C37</f>
        <v>0</v>
      </c>
      <c r="AB171" s="603">
        <f>'CI-DS-TB'!D37</f>
        <v>0</v>
      </c>
      <c r="AC171" s="603">
        <f>'CI-DS-TB'!E37</f>
        <v>0</v>
      </c>
      <c r="AD171" s="603">
        <f>'CI-DS-TB'!F37</f>
        <v>0</v>
      </c>
      <c r="AE171" s="603">
        <f>'CI-DS-TB'!G37</f>
        <v>0</v>
      </c>
      <c r="AF171" s="603">
        <f>'CI-DS-TB'!H37</f>
        <v>0</v>
      </c>
      <c r="AG171" s="603">
        <f>'CI-DS-TB'!I37</f>
        <v>0</v>
      </c>
      <c r="AH171" s="603">
        <f>'CI-DS-TB'!J37</f>
        <v>0</v>
      </c>
      <c r="AI171" s="603">
        <f>'CI-DS-TB'!K37</f>
        <v>0</v>
      </c>
      <c r="AJ171" s="603">
        <f>'CI-DS-TB'!B38</f>
        <v>0</v>
      </c>
      <c r="AK171" s="603">
        <f>'CI-DS-TB'!C38</f>
        <v>0</v>
      </c>
      <c r="AL171" s="603">
        <f>'CI-DS-TB'!D38</f>
        <v>0</v>
      </c>
      <c r="AM171" s="603">
        <f>'CI-DS-TB'!E38</f>
        <v>0</v>
      </c>
      <c r="AN171" s="603">
        <f>'CI-DS-TB'!F38</f>
        <v>0</v>
      </c>
      <c r="AO171" s="603">
        <f>'CI-DS-TB'!G38</f>
        <v>0</v>
      </c>
      <c r="AP171" s="603">
        <f>'CI-DS-TB'!H38</f>
        <v>0</v>
      </c>
      <c r="AQ171" s="603">
        <f>'CI-DS-TB'!I38</f>
        <v>0</v>
      </c>
      <c r="AR171" s="603">
        <f>'CI-DS-TB'!J38</f>
        <v>0</v>
      </c>
      <c r="AS171" s="603">
        <f>'CI-DS-TB'!K38</f>
        <v>0</v>
      </c>
    </row>
    <row r="172" spans="1:185" hidden="1" x14ac:dyDescent="0.25">
      <c r="A172" s="597">
        <v>3</v>
      </c>
      <c r="B172" s="598">
        <f>+Menu!$D$6</f>
        <v>0</v>
      </c>
      <c r="C172" s="599" t="str">
        <f>+Menu!$B$11</f>
        <v/>
      </c>
      <c r="D172" s="168"/>
      <c r="E172" s="603">
        <f>'CI-DS-TB'!B57</f>
        <v>0</v>
      </c>
      <c r="F172" s="603">
        <f>'CI-DS-TB'!B58</f>
        <v>0</v>
      </c>
      <c r="G172" s="603">
        <f>'CI-DS-TB'!C58</f>
        <v>0</v>
      </c>
      <c r="H172" s="603">
        <f>'CI-DS-TB'!D58</f>
        <v>0</v>
      </c>
      <c r="I172" s="603">
        <f>'CI-DS-TB'!E58</f>
        <v>0</v>
      </c>
      <c r="J172" s="603">
        <f>'CI-DS-TB'!F58</f>
        <v>0</v>
      </c>
      <c r="K172" s="603">
        <f>'CI-DS-TB'!G58</f>
        <v>0</v>
      </c>
      <c r="L172" s="603">
        <f>'CI-DS-TB'!H58</f>
        <v>0</v>
      </c>
      <c r="M172" s="603">
        <f>'CI-DS-TB'!I58</f>
        <v>0</v>
      </c>
      <c r="N172" s="603">
        <f>'CI-DS-TB'!J58</f>
        <v>0</v>
      </c>
      <c r="O172" s="603">
        <f>'CI-DS-TB'!K58</f>
        <v>0</v>
      </c>
      <c r="P172" s="603">
        <f>'CI-DS-TB'!B59</f>
        <v>0</v>
      </c>
      <c r="Q172" s="603">
        <f>'CI-DS-TB'!C59</f>
        <v>0</v>
      </c>
      <c r="R172" s="603">
        <f>'CI-DS-TB'!D59</f>
        <v>0</v>
      </c>
      <c r="S172" s="603">
        <f>'CI-DS-TB'!E59</f>
        <v>0</v>
      </c>
      <c r="T172" s="603">
        <f>'CI-DS-TB'!F59</f>
        <v>0</v>
      </c>
      <c r="U172" s="603">
        <f>'CI-DS-TB'!G59</f>
        <v>0</v>
      </c>
      <c r="V172" s="603">
        <f>'CI-DS-TB'!H59</f>
        <v>0</v>
      </c>
      <c r="W172" s="603">
        <f>'CI-DS-TB'!I59</f>
        <v>0</v>
      </c>
      <c r="X172" s="603">
        <f>'CI-DS-TB'!J59</f>
        <v>0</v>
      </c>
      <c r="Y172" s="603">
        <f>'CI-DS-TB'!K59</f>
        <v>0</v>
      </c>
      <c r="Z172" s="603">
        <f>'CI-DS-TB'!B60</f>
        <v>0</v>
      </c>
      <c r="AA172" s="603">
        <f>'CI-DS-TB'!C60</f>
        <v>0</v>
      </c>
      <c r="AB172" s="603">
        <f>'CI-DS-TB'!D60</f>
        <v>0</v>
      </c>
      <c r="AC172" s="603">
        <f>'CI-DS-TB'!E60</f>
        <v>0</v>
      </c>
      <c r="AD172" s="603">
        <f>'CI-DS-TB'!F60</f>
        <v>0</v>
      </c>
      <c r="AE172" s="603">
        <f>'CI-DS-TB'!G60</f>
        <v>0</v>
      </c>
      <c r="AF172" s="603">
        <f>'CI-DS-TB'!H60</f>
        <v>0</v>
      </c>
      <c r="AG172" s="603">
        <f>'CI-DS-TB'!I60</f>
        <v>0</v>
      </c>
      <c r="AH172" s="603">
        <f>'CI-DS-TB'!J60</f>
        <v>0</v>
      </c>
      <c r="AI172" s="603">
        <f>'CI-DS-TB'!K60</f>
        <v>0</v>
      </c>
      <c r="AJ172" s="603">
        <f>'CI-DS-TB'!B61</f>
        <v>0</v>
      </c>
      <c r="AK172" s="603">
        <f>'CI-DS-TB'!C61</f>
        <v>0</v>
      </c>
      <c r="AL172" s="603">
        <f>'CI-DS-TB'!D61</f>
        <v>0</v>
      </c>
      <c r="AM172" s="603">
        <f>'CI-DS-TB'!E61</f>
        <v>0</v>
      </c>
      <c r="AN172" s="603">
        <f>'CI-DS-TB'!F61</f>
        <v>0</v>
      </c>
      <c r="AO172" s="603">
        <f>'CI-DS-TB'!G61</f>
        <v>0</v>
      </c>
      <c r="AP172" s="603">
        <f>'CI-DS-TB'!H61</f>
        <v>0</v>
      </c>
      <c r="AQ172" s="603">
        <f>'CI-DS-TB'!I61</f>
        <v>0</v>
      </c>
      <c r="AR172" s="603">
        <f>'CI-DS-TB'!J61</f>
        <v>0</v>
      </c>
      <c r="AS172" s="603">
        <f>'CI-DS-TB'!K61</f>
        <v>0</v>
      </c>
    </row>
    <row r="173" spans="1:185" hidden="1" x14ac:dyDescent="0.25">
      <c r="A173" s="597">
        <v>4</v>
      </c>
      <c r="B173" s="598">
        <f>+Menu!$D$6</f>
        <v>0</v>
      </c>
      <c r="C173" s="599" t="str">
        <f>+Menu!$B$12</f>
        <v/>
      </c>
      <c r="D173" s="168"/>
      <c r="E173" s="35">
        <f>'CI-DS-TB'!B80</f>
        <v>0</v>
      </c>
      <c r="F173" s="35">
        <f>'CI-DS-TB'!B81</f>
        <v>0</v>
      </c>
      <c r="G173" s="35">
        <f>'CI-DS-TB'!C81</f>
        <v>0</v>
      </c>
      <c r="H173" s="35">
        <f>'CI-DS-TB'!D81</f>
        <v>0</v>
      </c>
      <c r="I173" s="35">
        <f>'CI-DS-TB'!E81</f>
        <v>0</v>
      </c>
      <c r="J173" s="35">
        <f>'CI-DS-TB'!F81</f>
        <v>0</v>
      </c>
      <c r="K173" s="35">
        <f>'CI-DS-TB'!G81</f>
        <v>0</v>
      </c>
      <c r="L173" s="35">
        <f>'CI-DS-TB'!H81</f>
        <v>0</v>
      </c>
      <c r="M173" s="35">
        <f>'CI-DS-TB'!I81</f>
        <v>0</v>
      </c>
      <c r="N173" s="35">
        <f>'CI-DS-TB'!J81</f>
        <v>0</v>
      </c>
      <c r="O173" s="35">
        <f>'CI-DS-TB'!K81</f>
        <v>0</v>
      </c>
      <c r="P173" s="35">
        <f>'CI-DS-TB'!B82</f>
        <v>0</v>
      </c>
      <c r="Q173" s="35">
        <f>'CI-DS-TB'!C82</f>
        <v>0</v>
      </c>
      <c r="R173" s="35">
        <f>'CI-DS-TB'!D82</f>
        <v>0</v>
      </c>
      <c r="S173" s="35">
        <f>'CI-DS-TB'!E82</f>
        <v>0</v>
      </c>
      <c r="T173" s="35">
        <f>'CI-DS-TB'!F82</f>
        <v>0</v>
      </c>
      <c r="U173" s="35">
        <f>'CI-DS-TB'!G82</f>
        <v>0</v>
      </c>
      <c r="V173" s="35">
        <f>'CI-DS-TB'!H82</f>
        <v>0</v>
      </c>
      <c r="W173" s="35">
        <f>'CI-DS-TB'!I82</f>
        <v>0</v>
      </c>
      <c r="X173" s="35">
        <f>'CI-DS-TB'!J82</f>
        <v>0</v>
      </c>
      <c r="Y173" s="35">
        <f>'CI-DS-TB'!K82</f>
        <v>0</v>
      </c>
      <c r="Z173" s="35">
        <f>'CI-DS-TB'!B83</f>
        <v>0</v>
      </c>
      <c r="AA173" s="35">
        <f>'CI-DS-TB'!C83</f>
        <v>0</v>
      </c>
      <c r="AB173" s="35">
        <f>'CI-DS-TB'!D83</f>
        <v>0</v>
      </c>
      <c r="AC173" s="35">
        <f>'CI-DS-TB'!E83</f>
        <v>0</v>
      </c>
      <c r="AD173" s="35">
        <f>'CI-DS-TB'!F83</f>
        <v>0</v>
      </c>
      <c r="AE173" s="35">
        <f>'CI-DS-TB'!G83</f>
        <v>0</v>
      </c>
      <c r="AF173" s="35">
        <f>'CI-DS-TB'!H83</f>
        <v>0</v>
      </c>
      <c r="AG173" s="35">
        <f>'CI-DS-TB'!I83</f>
        <v>0</v>
      </c>
      <c r="AH173" s="35">
        <f>'CI-DS-TB'!J83</f>
        <v>0</v>
      </c>
      <c r="AI173" s="35">
        <f>'CI-DS-TB'!K83</f>
        <v>0</v>
      </c>
      <c r="AJ173" s="35">
        <f>'CI-DS-TB'!B84</f>
        <v>0</v>
      </c>
      <c r="AK173" s="35">
        <f>'CI-DS-TB'!C84</f>
        <v>0</v>
      </c>
      <c r="AL173" s="35">
        <f>'CI-DS-TB'!D84</f>
        <v>0</v>
      </c>
      <c r="AM173" s="35">
        <f>'CI-DS-TB'!E84</f>
        <v>0</v>
      </c>
      <c r="AN173" s="35">
        <f>'CI-DS-TB'!F84</f>
        <v>0</v>
      </c>
      <c r="AO173" s="35">
        <f>'CI-DS-TB'!G84</f>
        <v>0</v>
      </c>
      <c r="AP173" s="35">
        <f>'CI-DS-TB'!H84</f>
        <v>0</v>
      </c>
      <c r="AQ173" s="35">
        <f>'CI-DS-TB'!I84</f>
        <v>0</v>
      </c>
      <c r="AR173" s="35">
        <f>'CI-DS-TB'!J84</f>
        <v>0</v>
      </c>
      <c r="AS173" s="35">
        <f>'CI-DS-TB'!K84</f>
        <v>0</v>
      </c>
    </row>
    <row r="174" spans="1:185" hidden="1" x14ac:dyDescent="0.25">
      <c r="A174" s="597">
        <v>5</v>
      </c>
      <c r="B174" s="598">
        <f>+Menu!$D$6</f>
        <v>0</v>
      </c>
      <c r="C174" s="599" t="str">
        <f>+Menu!$B$13</f>
        <v/>
      </c>
      <c r="D174" s="168"/>
      <c r="E174" s="35">
        <f>'CI-DS-TB'!B103</f>
        <v>0</v>
      </c>
      <c r="F174" s="35">
        <f>'CI-DS-TB'!B104</f>
        <v>0</v>
      </c>
      <c r="G174" s="35">
        <f>'CI-DS-TB'!C104</f>
        <v>0</v>
      </c>
      <c r="H174" s="35">
        <f>'CI-DS-TB'!D104</f>
        <v>0</v>
      </c>
      <c r="I174" s="35">
        <f>'CI-DS-TB'!E104</f>
        <v>0</v>
      </c>
      <c r="J174" s="35">
        <f>'CI-DS-TB'!F104</f>
        <v>0</v>
      </c>
      <c r="K174" s="35">
        <f>'CI-DS-TB'!G104</f>
        <v>0</v>
      </c>
      <c r="L174" s="35">
        <f>'CI-DS-TB'!H104</f>
        <v>0</v>
      </c>
      <c r="M174" s="35">
        <f>'CI-DS-TB'!I104</f>
        <v>0</v>
      </c>
      <c r="N174" s="35">
        <f>'CI-DS-TB'!J104</f>
        <v>0</v>
      </c>
      <c r="O174" s="35">
        <f>'CI-DS-TB'!K104</f>
        <v>0</v>
      </c>
      <c r="P174" s="35">
        <f>'CI-DS-TB'!B105</f>
        <v>0</v>
      </c>
      <c r="Q174" s="35">
        <f>'CI-DS-TB'!C105</f>
        <v>0</v>
      </c>
      <c r="R174" s="35">
        <f>'CI-DS-TB'!D105</f>
        <v>0</v>
      </c>
      <c r="S174" s="35">
        <f>'CI-DS-TB'!E105</f>
        <v>0</v>
      </c>
      <c r="T174" s="35">
        <f>'CI-DS-TB'!F105</f>
        <v>0</v>
      </c>
      <c r="U174" s="35">
        <f>'CI-DS-TB'!G105</f>
        <v>0</v>
      </c>
      <c r="V174" s="35">
        <f>'CI-DS-TB'!H105</f>
        <v>0</v>
      </c>
      <c r="W174" s="35">
        <f>'CI-DS-TB'!I105</f>
        <v>0</v>
      </c>
      <c r="X174" s="35">
        <f>'CI-DS-TB'!J105</f>
        <v>0</v>
      </c>
      <c r="Y174" s="35">
        <f>'CI-DS-TB'!K105</f>
        <v>0</v>
      </c>
      <c r="Z174" s="35">
        <f>'CI-DS-TB'!B106</f>
        <v>0</v>
      </c>
      <c r="AA174" s="35">
        <f>'CI-DS-TB'!C106</f>
        <v>0</v>
      </c>
      <c r="AB174" s="35">
        <f>'CI-DS-TB'!D106</f>
        <v>0</v>
      </c>
      <c r="AC174" s="35">
        <f>'CI-DS-TB'!E106</f>
        <v>0</v>
      </c>
      <c r="AD174" s="35">
        <f>'CI-DS-TB'!F106</f>
        <v>0</v>
      </c>
      <c r="AE174" s="35">
        <f>'CI-DS-TB'!G106</f>
        <v>0</v>
      </c>
      <c r="AF174" s="35">
        <f>'CI-DS-TB'!H106</f>
        <v>0</v>
      </c>
      <c r="AG174" s="35">
        <f>'CI-DS-TB'!I106</f>
        <v>0</v>
      </c>
      <c r="AH174" s="35">
        <f>'CI-DS-TB'!J106</f>
        <v>0</v>
      </c>
      <c r="AI174" s="35">
        <f>'CI-DS-TB'!K106</f>
        <v>0</v>
      </c>
      <c r="AJ174" s="35">
        <f>'CI-DS-TB'!B107</f>
        <v>0</v>
      </c>
      <c r="AK174" s="35">
        <f>'CI-DS-TB'!C107</f>
        <v>0</v>
      </c>
      <c r="AL174" s="35">
        <f>'CI-DS-TB'!D107</f>
        <v>0</v>
      </c>
      <c r="AM174" s="35">
        <f>'CI-DS-TB'!E107</f>
        <v>0</v>
      </c>
      <c r="AN174" s="35">
        <f>'CI-DS-TB'!F107</f>
        <v>0</v>
      </c>
      <c r="AO174" s="35">
        <f>'CI-DS-TB'!G107</f>
        <v>0</v>
      </c>
      <c r="AP174" s="35">
        <f>'CI-DS-TB'!H107</f>
        <v>0</v>
      </c>
      <c r="AQ174" s="35">
        <f>'CI-DS-TB'!I107</f>
        <v>0</v>
      </c>
      <c r="AR174" s="35">
        <f>'CI-DS-TB'!J107</f>
        <v>0</v>
      </c>
      <c r="AS174" s="35">
        <f>'CI-DS-TB'!K107</f>
        <v>0</v>
      </c>
    </row>
    <row r="175" spans="1:185" hidden="1" x14ac:dyDescent="0.25">
      <c r="A175" s="597">
        <v>6</v>
      </c>
      <c r="B175" s="598">
        <f>+Menu!$D$6</f>
        <v>0</v>
      </c>
      <c r="C175" s="599" t="str">
        <f>+Menu!$B$14</f>
        <v/>
      </c>
      <c r="D175" s="168"/>
      <c r="E175" s="35">
        <f>'CI-DS-TB'!B126</f>
        <v>0</v>
      </c>
      <c r="F175" s="35">
        <f>'CI-DS-TB'!B127</f>
        <v>0</v>
      </c>
      <c r="G175" s="35">
        <f>'CI-DS-TB'!C127</f>
        <v>0</v>
      </c>
      <c r="H175" s="35">
        <f>'CI-DS-TB'!D127</f>
        <v>0</v>
      </c>
      <c r="I175" s="35">
        <f>'CI-DS-TB'!E127</f>
        <v>0</v>
      </c>
      <c r="J175" s="35">
        <f>'CI-DS-TB'!F127</f>
        <v>0</v>
      </c>
      <c r="K175" s="35">
        <f>'CI-DS-TB'!G127</f>
        <v>0</v>
      </c>
      <c r="L175" s="35">
        <f>'CI-DS-TB'!H127</f>
        <v>0</v>
      </c>
      <c r="M175" s="35">
        <f>'CI-DS-TB'!I127</f>
        <v>0</v>
      </c>
      <c r="N175" s="35">
        <f>'CI-DS-TB'!J127</f>
        <v>0</v>
      </c>
      <c r="O175" s="35">
        <f>'CI-DS-TB'!K127</f>
        <v>0</v>
      </c>
      <c r="P175" s="35">
        <f>'CI-DS-TB'!B128</f>
        <v>0</v>
      </c>
      <c r="Q175" s="35">
        <f>'CI-DS-TB'!C128</f>
        <v>0</v>
      </c>
      <c r="R175" s="35">
        <f>'CI-DS-TB'!D128</f>
        <v>0</v>
      </c>
      <c r="S175" s="35">
        <f>'CI-DS-TB'!E128</f>
        <v>0</v>
      </c>
      <c r="T175" s="35">
        <f>'CI-DS-TB'!F128</f>
        <v>0</v>
      </c>
      <c r="U175" s="35">
        <f>'CI-DS-TB'!G128</f>
        <v>0</v>
      </c>
      <c r="V175" s="35">
        <f>'CI-DS-TB'!H128</f>
        <v>0</v>
      </c>
      <c r="W175" s="35">
        <f>'CI-DS-TB'!I128</f>
        <v>0</v>
      </c>
      <c r="X175" s="35">
        <f>'CI-DS-TB'!J128</f>
        <v>0</v>
      </c>
      <c r="Y175" s="35">
        <f>'CI-DS-TB'!K128</f>
        <v>0</v>
      </c>
      <c r="Z175" s="35">
        <f>'CI-DS-TB'!B129</f>
        <v>0</v>
      </c>
      <c r="AA175" s="35">
        <f>'CI-DS-TB'!C129</f>
        <v>0</v>
      </c>
      <c r="AB175" s="35">
        <f>'CI-DS-TB'!D129</f>
        <v>0</v>
      </c>
      <c r="AC175" s="35">
        <f>'CI-DS-TB'!E129</f>
        <v>0</v>
      </c>
      <c r="AD175" s="35">
        <f>'CI-DS-TB'!F129</f>
        <v>0</v>
      </c>
      <c r="AE175" s="35">
        <f>'CI-DS-TB'!G129</f>
        <v>0</v>
      </c>
      <c r="AF175" s="35">
        <f>'CI-DS-TB'!H129</f>
        <v>0</v>
      </c>
      <c r="AG175" s="35">
        <f>'CI-DS-TB'!I129</f>
        <v>0</v>
      </c>
      <c r="AH175" s="35">
        <f>'CI-DS-TB'!J129</f>
        <v>0</v>
      </c>
      <c r="AI175" s="35">
        <f>'CI-DS-TB'!K129</f>
        <v>0</v>
      </c>
      <c r="AJ175" s="35">
        <f>'CI-DS-TB'!B130</f>
        <v>0</v>
      </c>
      <c r="AK175" s="35">
        <f>'CI-DS-TB'!C130</f>
        <v>0</v>
      </c>
      <c r="AL175" s="35">
        <f>'CI-DS-TB'!D130</f>
        <v>0</v>
      </c>
      <c r="AM175" s="35">
        <f>'CI-DS-TB'!E130</f>
        <v>0</v>
      </c>
      <c r="AN175" s="35">
        <f>'CI-DS-TB'!F130</f>
        <v>0</v>
      </c>
      <c r="AO175" s="35">
        <f>'CI-DS-TB'!G130</f>
        <v>0</v>
      </c>
      <c r="AP175" s="35">
        <f>'CI-DS-TB'!H130</f>
        <v>0</v>
      </c>
      <c r="AQ175" s="35">
        <f>'CI-DS-TB'!I130</f>
        <v>0</v>
      </c>
      <c r="AR175" s="35">
        <f>'CI-DS-TB'!J130</f>
        <v>0</v>
      </c>
      <c r="AS175" s="35">
        <f>'CI-DS-TB'!K130</f>
        <v>0</v>
      </c>
    </row>
    <row r="176" spans="1:185" hidden="1" x14ac:dyDescent="0.25">
      <c r="A176" s="597">
        <v>7</v>
      </c>
      <c r="B176" s="598">
        <f>+Menu!$D$6</f>
        <v>0</v>
      </c>
      <c r="C176" s="599" t="str">
        <f>+Menu!$B$16</f>
        <v/>
      </c>
      <c r="D176" s="168"/>
      <c r="E176" s="35">
        <f>'CI-DS-TB'!B149</f>
        <v>0</v>
      </c>
      <c r="F176" s="35">
        <f>'CI-DS-TB'!B150</f>
        <v>0</v>
      </c>
      <c r="G176" s="35">
        <f>'CI-DS-TB'!C150</f>
        <v>0</v>
      </c>
      <c r="H176" s="35">
        <f>'CI-DS-TB'!D150</f>
        <v>0</v>
      </c>
      <c r="I176" s="35">
        <f>'CI-DS-TB'!E150</f>
        <v>0</v>
      </c>
      <c r="J176" s="35">
        <f>'CI-DS-TB'!F150</f>
        <v>0</v>
      </c>
      <c r="K176" s="35">
        <f>'CI-DS-TB'!G150</f>
        <v>0</v>
      </c>
      <c r="L176" s="35">
        <f>'CI-DS-TB'!H150</f>
        <v>0</v>
      </c>
      <c r="M176" s="35">
        <f>'CI-DS-TB'!I150</f>
        <v>0</v>
      </c>
      <c r="N176" s="35">
        <f>'CI-DS-TB'!J150</f>
        <v>0</v>
      </c>
      <c r="O176" s="35">
        <f>'CI-DS-TB'!K150</f>
        <v>0</v>
      </c>
      <c r="P176" s="35">
        <f>'CI-DS-TB'!B151</f>
        <v>0</v>
      </c>
      <c r="Q176" s="35">
        <f>'CI-DS-TB'!C151</f>
        <v>0</v>
      </c>
      <c r="R176" s="35">
        <f>'CI-DS-TB'!D151</f>
        <v>0</v>
      </c>
      <c r="S176" s="35">
        <f>'CI-DS-TB'!E151</f>
        <v>0</v>
      </c>
      <c r="T176" s="35">
        <f>'CI-DS-TB'!F151</f>
        <v>0</v>
      </c>
      <c r="U176" s="35">
        <f>'CI-DS-TB'!G151</f>
        <v>0</v>
      </c>
      <c r="V176" s="35">
        <f>'CI-DS-TB'!H151</f>
        <v>0</v>
      </c>
      <c r="W176" s="35">
        <f>'CI-DS-TB'!I151</f>
        <v>0</v>
      </c>
      <c r="X176" s="35">
        <f>'CI-DS-TB'!J151</f>
        <v>0</v>
      </c>
      <c r="Y176" s="35">
        <f>'CI-DS-TB'!K151</f>
        <v>0</v>
      </c>
      <c r="Z176" s="35">
        <f>'CI-DS-TB'!B152</f>
        <v>0</v>
      </c>
      <c r="AA176" s="35">
        <f>'CI-DS-TB'!C152</f>
        <v>0</v>
      </c>
      <c r="AB176" s="35">
        <f>'CI-DS-TB'!D152</f>
        <v>0</v>
      </c>
      <c r="AC176" s="35">
        <f>'CI-DS-TB'!E152</f>
        <v>0</v>
      </c>
      <c r="AD176" s="35">
        <f>'CI-DS-TB'!F152</f>
        <v>0</v>
      </c>
      <c r="AE176" s="35">
        <f>'CI-DS-TB'!G152</f>
        <v>0</v>
      </c>
      <c r="AF176" s="35">
        <f>'CI-DS-TB'!H152</f>
        <v>0</v>
      </c>
      <c r="AG176" s="35">
        <f>'CI-DS-TB'!I152</f>
        <v>0</v>
      </c>
      <c r="AH176" s="35">
        <f>'CI-DS-TB'!J152</f>
        <v>0</v>
      </c>
      <c r="AI176" s="35">
        <f>'CI-DS-TB'!K152</f>
        <v>0</v>
      </c>
      <c r="AJ176" s="35">
        <f>'CI-DS-TB'!B153</f>
        <v>0</v>
      </c>
      <c r="AK176" s="35">
        <f>'CI-DS-TB'!C153</f>
        <v>0</v>
      </c>
      <c r="AL176" s="35">
        <f>'CI-DS-TB'!D153</f>
        <v>0</v>
      </c>
      <c r="AM176" s="35">
        <f>'CI-DS-TB'!E153</f>
        <v>0</v>
      </c>
      <c r="AN176" s="35">
        <f>'CI-DS-TB'!F153</f>
        <v>0</v>
      </c>
      <c r="AO176" s="35">
        <f>'CI-DS-TB'!G153</f>
        <v>0</v>
      </c>
      <c r="AP176" s="35">
        <f>'CI-DS-TB'!H153</f>
        <v>0</v>
      </c>
      <c r="AQ176" s="35">
        <f>'CI-DS-TB'!I153</f>
        <v>0</v>
      </c>
      <c r="AR176" s="35">
        <f>'CI-DS-TB'!J153</f>
        <v>0</v>
      </c>
      <c r="AS176" s="35">
        <f>'CI-DS-TB'!K153</f>
        <v>0</v>
      </c>
    </row>
    <row r="177" spans="1:45" hidden="1" x14ac:dyDescent="0.25">
      <c r="A177" s="597">
        <v>8</v>
      </c>
      <c r="B177" s="598">
        <f>+Menu!$D$6</f>
        <v>0</v>
      </c>
      <c r="D177" s="168"/>
      <c r="E177" s="35">
        <f>'CI-DS-TB'!B172</f>
        <v>0</v>
      </c>
      <c r="F177" s="35">
        <f>'CI-DS-TB'!B173</f>
        <v>0</v>
      </c>
      <c r="G177" s="35">
        <f>'CI-DS-TB'!C173</f>
        <v>0</v>
      </c>
      <c r="H177" s="35">
        <f>'CI-DS-TB'!D173</f>
        <v>0</v>
      </c>
      <c r="I177" s="35">
        <f>'CI-DS-TB'!E173</f>
        <v>0</v>
      </c>
      <c r="J177" s="35">
        <f>'CI-DS-TB'!F173</f>
        <v>0</v>
      </c>
      <c r="K177" s="35">
        <f>'CI-DS-TB'!G173</f>
        <v>0</v>
      </c>
      <c r="L177" s="35">
        <f>'CI-DS-TB'!H173</f>
        <v>0</v>
      </c>
      <c r="M177" s="35">
        <f>'CI-DS-TB'!I173</f>
        <v>0</v>
      </c>
      <c r="N177" s="35">
        <f>'CI-DS-TB'!J173</f>
        <v>0</v>
      </c>
      <c r="O177" s="35">
        <f>'CI-DS-TB'!K173</f>
        <v>0</v>
      </c>
      <c r="P177" s="35">
        <f>'CI-DS-TB'!B174</f>
        <v>0</v>
      </c>
      <c r="Q177" s="35">
        <f>'CI-DS-TB'!C174</f>
        <v>0</v>
      </c>
      <c r="R177" s="35">
        <f>'CI-DS-TB'!D174</f>
        <v>0</v>
      </c>
      <c r="S177" s="35">
        <f>'CI-DS-TB'!E174</f>
        <v>0</v>
      </c>
      <c r="T177" s="35">
        <f>'CI-DS-TB'!F174</f>
        <v>0</v>
      </c>
      <c r="U177" s="35">
        <f>'CI-DS-TB'!G174</f>
        <v>0</v>
      </c>
      <c r="V177" s="35">
        <f>'CI-DS-TB'!H174</f>
        <v>0</v>
      </c>
      <c r="W177" s="35">
        <f>'CI-DS-TB'!I174</f>
        <v>0</v>
      </c>
      <c r="X177" s="35">
        <f>'CI-DS-TB'!J174</f>
        <v>0</v>
      </c>
      <c r="Y177" s="35">
        <f>'CI-DS-TB'!K174</f>
        <v>0</v>
      </c>
      <c r="Z177" s="35">
        <f>'CI-DS-TB'!B175</f>
        <v>0</v>
      </c>
      <c r="AA177" s="35">
        <f>'CI-DS-TB'!C175</f>
        <v>0</v>
      </c>
      <c r="AB177" s="35">
        <f>'CI-DS-TB'!D175</f>
        <v>0</v>
      </c>
      <c r="AC177" s="35">
        <f>'CI-DS-TB'!E175</f>
        <v>0</v>
      </c>
      <c r="AD177" s="35">
        <f>'CI-DS-TB'!F175</f>
        <v>0</v>
      </c>
      <c r="AE177" s="35">
        <f>'CI-DS-TB'!G175</f>
        <v>0</v>
      </c>
      <c r="AF177" s="35">
        <f>'CI-DS-TB'!H175</f>
        <v>0</v>
      </c>
      <c r="AG177" s="35">
        <f>'CI-DS-TB'!I175</f>
        <v>0</v>
      </c>
      <c r="AH177" s="35">
        <f>'CI-DS-TB'!J175</f>
        <v>0</v>
      </c>
      <c r="AI177" s="35">
        <f>'CI-DS-TB'!K175</f>
        <v>0</v>
      </c>
      <c r="AJ177" s="35">
        <f>'CI-DS-TB'!B176</f>
        <v>0</v>
      </c>
      <c r="AK177" s="35">
        <f>'CI-DS-TB'!C176</f>
        <v>0</v>
      </c>
      <c r="AL177" s="35">
        <f>'CI-DS-TB'!D176</f>
        <v>0</v>
      </c>
      <c r="AM177" s="35">
        <f>'CI-DS-TB'!E176</f>
        <v>0</v>
      </c>
      <c r="AN177" s="35">
        <f>'CI-DS-TB'!F176</f>
        <v>0</v>
      </c>
      <c r="AO177" s="35">
        <f>'CI-DS-TB'!G176</f>
        <v>0</v>
      </c>
      <c r="AP177" s="35">
        <f>'CI-DS-TB'!H176</f>
        <v>0</v>
      </c>
      <c r="AQ177" s="35">
        <f>'CI-DS-TB'!I176</f>
        <v>0</v>
      </c>
      <c r="AR177" s="35">
        <f>'CI-DS-TB'!J176</f>
        <v>0</v>
      </c>
      <c r="AS177" s="35">
        <f>'CI-DS-TB'!K176</f>
        <v>0</v>
      </c>
    </row>
    <row r="178" spans="1:45" hidden="1" x14ac:dyDescent="0.25">
      <c r="A178" s="597">
        <v>9</v>
      </c>
      <c r="B178" s="598">
        <f>+Menu!$D$6</f>
        <v>0</v>
      </c>
      <c r="C178" s="599" t="str">
        <f>+Menu!$B$17</f>
        <v/>
      </c>
      <c r="D178" s="168"/>
      <c r="E178" s="35">
        <f>'CI-DS-TB'!B195</f>
        <v>0</v>
      </c>
      <c r="F178" s="35">
        <f>'CI-DS-TB'!B196</f>
        <v>0</v>
      </c>
      <c r="G178" s="35">
        <f>'CI-DS-TB'!C196</f>
        <v>0</v>
      </c>
      <c r="H178" s="35">
        <f>'CI-DS-TB'!D196</f>
        <v>0</v>
      </c>
      <c r="I178" s="35">
        <f>'CI-DS-TB'!E196</f>
        <v>0</v>
      </c>
      <c r="J178" s="35">
        <f>'CI-DS-TB'!F196</f>
        <v>0</v>
      </c>
      <c r="K178" s="35">
        <f>'CI-DS-TB'!G196</f>
        <v>0</v>
      </c>
      <c r="L178" s="35">
        <f>'CI-DS-TB'!H196</f>
        <v>0</v>
      </c>
      <c r="M178" s="35">
        <f>'CI-DS-TB'!I196</f>
        <v>0</v>
      </c>
      <c r="N178" s="35">
        <f>'CI-DS-TB'!J196</f>
        <v>0</v>
      </c>
      <c r="O178" s="35">
        <f>'CI-DS-TB'!K196</f>
        <v>0</v>
      </c>
      <c r="P178" s="35">
        <f>'CI-DS-TB'!B197</f>
        <v>0</v>
      </c>
      <c r="Q178" s="35">
        <f>'CI-DS-TB'!C197</f>
        <v>0</v>
      </c>
      <c r="R178" s="35">
        <f>'CI-DS-TB'!D197</f>
        <v>0</v>
      </c>
      <c r="S178" s="35">
        <f>'CI-DS-TB'!E197</f>
        <v>0</v>
      </c>
      <c r="T178" s="35">
        <f>'CI-DS-TB'!F197</f>
        <v>0</v>
      </c>
      <c r="U178" s="35">
        <f>'CI-DS-TB'!G197</f>
        <v>0</v>
      </c>
      <c r="V178" s="35">
        <f>'CI-DS-TB'!H197</f>
        <v>0</v>
      </c>
      <c r="W178" s="35">
        <f>'CI-DS-TB'!I197</f>
        <v>0</v>
      </c>
      <c r="X178" s="35">
        <f>'CI-DS-TB'!J197</f>
        <v>0</v>
      </c>
      <c r="Y178" s="35">
        <f>'CI-DS-TB'!K197</f>
        <v>0</v>
      </c>
      <c r="Z178" s="35">
        <f>'CI-DS-TB'!B198</f>
        <v>0</v>
      </c>
      <c r="AA178" s="35">
        <f>'CI-DS-TB'!C198</f>
        <v>0</v>
      </c>
      <c r="AB178" s="35">
        <f>'CI-DS-TB'!D198</f>
        <v>0</v>
      </c>
      <c r="AC178" s="35">
        <f>'CI-DS-TB'!E198</f>
        <v>0</v>
      </c>
      <c r="AD178" s="35">
        <f>'CI-DS-TB'!F198</f>
        <v>0</v>
      </c>
      <c r="AE178" s="35">
        <f>'CI-DS-TB'!G198</f>
        <v>0</v>
      </c>
      <c r="AF178" s="35">
        <f>'CI-DS-TB'!H198</f>
        <v>0</v>
      </c>
      <c r="AG178" s="35">
        <f>'CI-DS-TB'!I198</f>
        <v>0</v>
      </c>
      <c r="AH178" s="35">
        <f>'CI-DS-TB'!J198</f>
        <v>0</v>
      </c>
      <c r="AI178" s="35">
        <f>'CI-DS-TB'!K198</f>
        <v>0</v>
      </c>
      <c r="AJ178" s="35">
        <f>'CI-DS-TB'!B199</f>
        <v>0</v>
      </c>
      <c r="AK178" s="35">
        <f>'CI-DS-TB'!C199</f>
        <v>0</v>
      </c>
      <c r="AL178" s="35">
        <f>'CI-DS-TB'!D199</f>
        <v>0</v>
      </c>
      <c r="AM178" s="35">
        <f>'CI-DS-TB'!E199</f>
        <v>0</v>
      </c>
      <c r="AN178" s="35">
        <f>'CI-DS-TB'!F199</f>
        <v>0</v>
      </c>
      <c r="AO178" s="35">
        <f>'CI-DS-TB'!G199</f>
        <v>0</v>
      </c>
      <c r="AP178" s="35">
        <f>'CI-DS-TB'!H199</f>
        <v>0</v>
      </c>
      <c r="AQ178" s="35">
        <f>'CI-DS-TB'!I199</f>
        <v>0</v>
      </c>
      <c r="AR178" s="35">
        <f>'CI-DS-TB'!J199</f>
        <v>0</v>
      </c>
      <c r="AS178" s="35">
        <f>'CI-DS-TB'!K199</f>
        <v>0</v>
      </c>
    </row>
    <row r="179" spans="1:45" hidden="1" x14ac:dyDescent="0.25">
      <c r="A179" s="597">
        <v>10</v>
      </c>
      <c r="B179" s="598">
        <f>+Menu!$D$6</f>
        <v>0</v>
      </c>
      <c r="C179" s="599" t="str">
        <f>+Menu!$B$18</f>
        <v/>
      </c>
      <c r="D179" s="168"/>
      <c r="E179" s="35">
        <f>'CI-DS-TB'!B218</f>
        <v>0</v>
      </c>
      <c r="F179" s="35">
        <f>'CI-DS-TB'!B219</f>
        <v>0</v>
      </c>
      <c r="G179" s="35">
        <f>'CI-DS-TB'!C219</f>
        <v>0</v>
      </c>
      <c r="H179" s="35">
        <f>'CI-DS-TB'!D219</f>
        <v>0</v>
      </c>
      <c r="I179" s="35">
        <f>'CI-DS-TB'!E219</f>
        <v>0</v>
      </c>
      <c r="J179" s="35">
        <f>'CI-DS-TB'!F219</f>
        <v>0</v>
      </c>
      <c r="K179" s="35">
        <f>'CI-DS-TB'!G219</f>
        <v>0</v>
      </c>
      <c r="L179" s="35">
        <f>'CI-DS-TB'!H219</f>
        <v>0</v>
      </c>
      <c r="M179" s="35">
        <f>'CI-DS-TB'!I219</f>
        <v>0</v>
      </c>
      <c r="N179" s="35">
        <f>'CI-DS-TB'!J219</f>
        <v>0</v>
      </c>
      <c r="O179" s="35">
        <f>'CI-DS-TB'!K219</f>
        <v>0</v>
      </c>
      <c r="P179" s="35">
        <f>'CI-DS-TB'!B220</f>
        <v>0</v>
      </c>
      <c r="Q179" s="35">
        <f>'CI-DS-TB'!C220</f>
        <v>0</v>
      </c>
      <c r="R179" s="35">
        <f>'CI-DS-TB'!D220</f>
        <v>0</v>
      </c>
      <c r="S179" s="35">
        <f>'CI-DS-TB'!E220</f>
        <v>0</v>
      </c>
      <c r="T179" s="35">
        <f>'CI-DS-TB'!F220</f>
        <v>0</v>
      </c>
      <c r="U179" s="35">
        <f>'CI-DS-TB'!G220</f>
        <v>0</v>
      </c>
      <c r="V179" s="35">
        <f>'CI-DS-TB'!H220</f>
        <v>0</v>
      </c>
      <c r="W179" s="35">
        <f>'CI-DS-TB'!I220</f>
        <v>0</v>
      </c>
      <c r="X179" s="35">
        <f>'CI-DS-TB'!J220</f>
        <v>0</v>
      </c>
      <c r="Y179" s="35">
        <f>'CI-DS-TB'!K220</f>
        <v>0</v>
      </c>
      <c r="Z179" s="35">
        <f>'CI-DS-TB'!B221</f>
        <v>0</v>
      </c>
      <c r="AA179" s="35">
        <f>'CI-DS-TB'!C221</f>
        <v>0</v>
      </c>
      <c r="AB179" s="35">
        <f>'CI-DS-TB'!D221</f>
        <v>0</v>
      </c>
      <c r="AC179" s="35">
        <f>'CI-DS-TB'!E221</f>
        <v>0</v>
      </c>
      <c r="AD179" s="35">
        <f>'CI-DS-TB'!F221</f>
        <v>0</v>
      </c>
      <c r="AE179" s="35">
        <f>'CI-DS-TB'!G221</f>
        <v>0</v>
      </c>
      <c r="AF179" s="35">
        <f>'CI-DS-TB'!H221</f>
        <v>0</v>
      </c>
      <c r="AG179" s="35">
        <f>'CI-DS-TB'!I221</f>
        <v>0</v>
      </c>
      <c r="AH179" s="35">
        <f>'CI-DS-TB'!J221</f>
        <v>0</v>
      </c>
      <c r="AI179" s="35">
        <f>'CI-DS-TB'!K221</f>
        <v>0</v>
      </c>
      <c r="AJ179" s="35">
        <f>'CI-DS-TB'!B222</f>
        <v>0</v>
      </c>
      <c r="AK179" s="35">
        <f>'CI-DS-TB'!C222</f>
        <v>0</v>
      </c>
      <c r="AL179" s="35">
        <f>'CI-DS-TB'!D222</f>
        <v>0</v>
      </c>
      <c r="AM179" s="35">
        <f>'CI-DS-TB'!E222</f>
        <v>0</v>
      </c>
      <c r="AN179" s="35">
        <f>'CI-DS-TB'!F222</f>
        <v>0</v>
      </c>
      <c r="AO179" s="35">
        <f>'CI-DS-TB'!G222</f>
        <v>0</v>
      </c>
      <c r="AP179" s="35">
        <f>'CI-DS-TB'!H222</f>
        <v>0</v>
      </c>
      <c r="AQ179" s="35">
        <f>'CI-DS-TB'!I222</f>
        <v>0</v>
      </c>
      <c r="AR179" s="35">
        <f>'CI-DS-TB'!J222</f>
        <v>0</v>
      </c>
      <c r="AS179" s="35">
        <f>'CI-DS-TB'!K222</f>
        <v>0</v>
      </c>
    </row>
    <row r="180" spans="1:45" hidden="1" x14ac:dyDescent="0.25">
      <c r="A180" s="597">
        <v>11</v>
      </c>
      <c r="B180" s="598">
        <f>+Menu!$D$6</f>
        <v>0</v>
      </c>
      <c r="C180" s="599" t="str">
        <f>+Menu!$B$19</f>
        <v/>
      </c>
      <c r="D180" s="168"/>
      <c r="E180" s="35">
        <f>'CI-DS-TB'!B241</f>
        <v>0</v>
      </c>
      <c r="F180" s="35">
        <f>'CI-DS-TB'!B242</f>
        <v>0</v>
      </c>
      <c r="G180" s="35">
        <f>'CI-DS-TB'!C242</f>
        <v>0</v>
      </c>
      <c r="H180" s="35">
        <f>'CI-DS-TB'!D242</f>
        <v>0</v>
      </c>
      <c r="I180" s="35">
        <f>'CI-DS-TB'!E242</f>
        <v>0</v>
      </c>
      <c r="J180" s="35">
        <f>'CI-DS-TB'!F242</f>
        <v>0</v>
      </c>
      <c r="K180" s="35">
        <f>'CI-DS-TB'!G242</f>
        <v>0</v>
      </c>
      <c r="L180" s="35">
        <f>'CI-DS-TB'!H242</f>
        <v>0</v>
      </c>
      <c r="M180" s="35">
        <f>'CI-DS-TB'!I242</f>
        <v>0</v>
      </c>
      <c r="N180" s="35">
        <f>'CI-DS-TB'!J242</f>
        <v>0</v>
      </c>
      <c r="O180" s="35">
        <f>'CI-DS-TB'!K242</f>
        <v>0</v>
      </c>
      <c r="P180" s="35">
        <f>'CI-DS-TB'!B243</f>
        <v>0</v>
      </c>
      <c r="Q180" s="35">
        <f>'CI-DS-TB'!C243</f>
        <v>0</v>
      </c>
      <c r="R180" s="35">
        <f>'CI-DS-TB'!D243</f>
        <v>0</v>
      </c>
      <c r="S180" s="35">
        <f>'CI-DS-TB'!E243</f>
        <v>0</v>
      </c>
      <c r="T180" s="35">
        <f>'CI-DS-TB'!F243</f>
        <v>0</v>
      </c>
      <c r="U180" s="35">
        <f>'CI-DS-TB'!G243</f>
        <v>0</v>
      </c>
      <c r="V180" s="35">
        <f>'CI-DS-TB'!H243</f>
        <v>0</v>
      </c>
      <c r="W180" s="35">
        <f>'CI-DS-TB'!I243</f>
        <v>0</v>
      </c>
      <c r="X180" s="35">
        <f>'CI-DS-TB'!J243</f>
        <v>0</v>
      </c>
      <c r="Y180" s="35">
        <f>'CI-DS-TB'!K243</f>
        <v>0</v>
      </c>
      <c r="Z180" s="35">
        <f>'CI-DS-TB'!B244</f>
        <v>0</v>
      </c>
      <c r="AA180" s="35">
        <f>'CI-DS-TB'!C244</f>
        <v>0</v>
      </c>
      <c r="AB180" s="35">
        <f>'CI-DS-TB'!D244</f>
        <v>0</v>
      </c>
      <c r="AC180" s="35">
        <f>'CI-DS-TB'!E244</f>
        <v>0</v>
      </c>
      <c r="AD180" s="35">
        <f>'CI-DS-TB'!F244</f>
        <v>0</v>
      </c>
      <c r="AE180" s="35">
        <f>'CI-DS-TB'!G244</f>
        <v>0</v>
      </c>
      <c r="AF180" s="35">
        <f>'CI-DS-TB'!H244</f>
        <v>0</v>
      </c>
      <c r="AG180" s="35">
        <f>'CI-DS-TB'!I244</f>
        <v>0</v>
      </c>
      <c r="AH180" s="35">
        <f>'CI-DS-TB'!J244</f>
        <v>0</v>
      </c>
      <c r="AI180" s="35">
        <f>'CI-DS-TB'!K244</f>
        <v>0</v>
      </c>
      <c r="AJ180" s="35">
        <f>'CI-DS-TB'!B245</f>
        <v>0</v>
      </c>
      <c r="AK180" s="35">
        <f>'CI-DS-TB'!C245</f>
        <v>0</v>
      </c>
      <c r="AL180" s="35">
        <f>'CI-DS-TB'!D245</f>
        <v>0</v>
      </c>
      <c r="AM180" s="35">
        <f>'CI-DS-TB'!E245</f>
        <v>0</v>
      </c>
      <c r="AN180" s="35">
        <f>'CI-DS-TB'!F245</f>
        <v>0</v>
      </c>
      <c r="AO180" s="35">
        <f>'CI-DS-TB'!G245</f>
        <v>0</v>
      </c>
      <c r="AP180" s="35">
        <f>'CI-DS-TB'!H245</f>
        <v>0</v>
      </c>
      <c r="AQ180" s="35">
        <f>'CI-DS-TB'!I245</f>
        <v>0</v>
      </c>
      <c r="AR180" s="35">
        <f>'CI-DS-TB'!J245</f>
        <v>0</v>
      </c>
      <c r="AS180" s="35">
        <f>'CI-DS-TB'!K245</f>
        <v>0</v>
      </c>
    </row>
    <row r="181" spans="1:45" hidden="1" x14ac:dyDescent="0.25">
      <c r="A181" s="597">
        <v>12</v>
      </c>
      <c r="B181" s="598">
        <f>+Menu!$D$6</f>
        <v>0</v>
      </c>
      <c r="C181" s="599" t="str">
        <f>+Menu!$B$20</f>
        <v/>
      </c>
      <c r="D181" s="168"/>
      <c r="E181" s="603">
        <f>'CI-DS-TB'!B264</f>
        <v>0</v>
      </c>
      <c r="F181" s="603">
        <f>'CI-DS-TB'!B265</f>
        <v>0</v>
      </c>
      <c r="G181" s="603">
        <f>'CI-DS-TB'!C265</f>
        <v>0</v>
      </c>
      <c r="H181" s="603">
        <f>'CI-DS-TB'!D265</f>
        <v>0</v>
      </c>
      <c r="I181" s="603">
        <f>'CI-DS-TB'!E265</f>
        <v>0</v>
      </c>
      <c r="J181" s="603">
        <f>'CI-DS-TB'!F265</f>
        <v>0</v>
      </c>
      <c r="K181" s="603">
        <f>'CI-DS-TB'!G265</f>
        <v>0</v>
      </c>
      <c r="L181" s="603">
        <f>'CI-DS-TB'!H265</f>
        <v>0</v>
      </c>
      <c r="M181" s="603">
        <f>'CI-DS-TB'!I265</f>
        <v>0</v>
      </c>
      <c r="N181" s="603">
        <f>'CI-DS-TB'!J265</f>
        <v>0</v>
      </c>
      <c r="O181" s="603">
        <f>'CI-DS-TB'!K265</f>
        <v>0</v>
      </c>
      <c r="P181" s="603">
        <f>'CI-DS-TB'!B266</f>
        <v>0</v>
      </c>
      <c r="Q181" s="603">
        <f>'CI-DS-TB'!C266</f>
        <v>0</v>
      </c>
      <c r="R181" s="603">
        <f>'CI-DS-TB'!D266</f>
        <v>0</v>
      </c>
      <c r="S181" s="603">
        <f>'CI-DS-TB'!E266</f>
        <v>0</v>
      </c>
      <c r="T181" s="603">
        <f>'CI-DS-TB'!F266</f>
        <v>0</v>
      </c>
      <c r="U181" s="603">
        <f>'CI-DS-TB'!G266</f>
        <v>0</v>
      </c>
      <c r="V181" s="603">
        <f>'CI-DS-TB'!H266</f>
        <v>0</v>
      </c>
      <c r="W181" s="603">
        <f>'CI-DS-TB'!I266</f>
        <v>0</v>
      </c>
      <c r="X181" s="603">
        <f>'CI-DS-TB'!J266</f>
        <v>0</v>
      </c>
      <c r="Y181" s="603">
        <f>'CI-DS-TB'!K266</f>
        <v>0</v>
      </c>
      <c r="Z181" s="603">
        <f>'CI-DS-TB'!B267</f>
        <v>0</v>
      </c>
      <c r="AA181" s="603">
        <f>'CI-DS-TB'!C267</f>
        <v>0</v>
      </c>
      <c r="AB181" s="603">
        <f>'CI-DS-TB'!D267</f>
        <v>0</v>
      </c>
      <c r="AC181" s="603">
        <f>'CI-DS-TB'!E267</f>
        <v>0</v>
      </c>
      <c r="AD181" s="603">
        <f>'CI-DS-TB'!F267</f>
        <v>0</v>
      </c>
      <c r="AE181" s="603">
        <f>'CI-DS-TB'!G267</f>
        <v>0</v>
      </c>
      <c r="AF181" s="603">
        <f>'CI-DS-TB'!H267</f>
        <v>0</v>
      </c>
      <c r="AG181" s="603">
        <f>'CI-DS-TB'!I267</f>
        <v>0</v>
      </c>
      <c r="AH181" s="603">
        <f>'CI-DS-TB'!J267</f>
        <v>0</v>
      </c>
      <c r="AI181" s="603">
        <f>'CI-DS-TB'!K267</f>
        <v>0</v>
      </c>
      <c r="AJ181" s="603">
        <f>'CI-DS-TB'!B268</f>
        <v>0</v>
      </c>
      <c r="AK181" s="603">
        <f>'CI-DS-TB'!C268</f>
        <v>0</v>
      </c>
      <c r="AL181" s="603">
        <f>'CI-DS-TB'!D268</f>
        <v>0</v>
      </c>
      <c r="AM181" s="603">
        <f>'CI-DS-TB'!E268</f>
        <v>0</v>
      </c>
      <c r="AN181" s="603">
        <f>'CI-DS-TB'!F268</f>
        <v>0</v>
      </c>
      <c r="AO181" s="603">
        <f>'CI-DS-TB'!G268</f>
        <v>0</v>
      </c>
      <c r="AP181" s="603">
        <f>'CI-DS-TB'!H268</f>
        <v>0</v>
      </c>
      <c r="AQ181" s="603">
        <f>'CI-DS-TB'!I268</f>
        <v>0</v>
      </c>
      <c r="AR181" s="603">
        <f>'CI-DS-TB'!J268</f>
        <v>0</v>
      </c>
      <c r="AS181" s="603">
        <f>'CI-DS-TB'!K268</f>
        <v>0</v>
      </c>
    </row>
    <row r="182" spans="1:45" hidden="1" x14ac:dyDescent="0.25">
      <c r="A182" s="597">
        <v>13</v>
      </c>
      <c r="B182" s="598">
        <f>+Menu!$D$6</f>
        <v>0</v>
      </c>
      <c r="C182" s="599" t="str">
        <f>+Menu!$B$21</f>
        <v/>
      </c>
      <c r="D182" s="168"/>
      <c r="E182" s="603">
        <f>'CI-DS-TB'!B287</f>
        <v>0</v>
      </c>
      <c r="F182" s="603">
        <f>'CI-DS-TB'!B288</f>
        <v>0</v>
      </c>
      <c r="G182" s="603">
        <f>'CI-DS-TB'!C288</f>
        <v>0</v>
      </c>
      <c r="H182" s="603">
        <f>'CI-DS-TB'!D288</f>
        <v>0</v>
      </c>
      <c r="I182" s="603">
        <f>'CI-DS-TB'!E288</f>
        <v>0</v>
      </c>
      <c r="J182" s="603">
        <f>'CI-DS-TB'!F288</f>
        <v>0</v>
      </c>
      <c r="K182" s="603">
        <f>'CI-DS-TB'!G288</f>
        <v>0</v>
      </c>
      <c r="L182" s="603">
        <f>'CI-DS-TB'!H288</f>
        <v>0</v>
      </c>
      <c r="M182" s="603">
        <f>'CI-DS-TB'!I288</f>
        <v>0</v>
      </c>
      <c r="N182" s="603">
        <f>'CI-DS-TB'!J288</f>
        <v>0</v>
      </c>
      <c r="O182" s="603">
        <f>'CI-DS-TB'!K288</f>
        <v>0</v>
      </c>
      <c r="P182" s="603">
        <f>'CI-DS-TB'!B289</f>
        <v>0</v>
      </c>
      <c r="Q182" s="603">
        <f>'CI-DS-TB'!C289</f>
        <v>0</v>
      </c>
      <c r="R182" s="603">
        <f>'CI-DS-TB'!D289</f>
        <v>0</v>
      </c>
      <c r="S182" s="603">
        <f>'CI-DS-TB'!E289</f>
        <v>0</v>
      </c>
      <c r="T182" s="603">
        <f>'CI-DS-TB'!F289</f>
        <v>0</v>
      </c>
      <c r="U182" s="603">
        <f>'CI-DS-TB'!G289</f>
        <v>0</v>
      </c>
      <c r="V182" s="603">
        <f>'CI-DS-TB'!H289</f>
        <v>0</v>
      </c>
      <c r="W182" s="603">
        <f>'CI-DS-TB'!I289</f>
        <v>0</v>
      </c>
      <c r="X182" s="603">
        <f>'CI-DS-TB'!J289</f>
        <v>0</v>
      </c>
      <c r="Y182" s="603">
        <f>'CI-DS-TB'!K289</f>
        <v>0</v>
      </c>
      <c r="Z182" s="603">
        <f>'CI-DS-TB'!B290</f>
        <v>0</v>
      </c>
      <c r="AA182" s="603">
        <f>'CI-DS-TB'!C290</f>
        <v>0</v>
      </c>
      <c r="AB182" s="603">
        <f>'CI-DS-TB'!D290</f>
        <v>0</v>
      </c>
      <c r="AC182" s="603">
        <f>'CI-DS-TB'!E290</f>
        <v>0</v>
      </c>
      <c r="AD182" s="603">
        <f>'CI-DS-TB'!F290</f>
        <v>0</v>
      </c>
      <c r="AE182" s="603">
        <f>'CI-DS-TB'!G290</f>
        <v>0</v>
      </c>
      <c r="AF182" s="603">
        <f>'CI-DS-TB'!H290</f>
        <v>0</v>
      </c>
      <c r="AG182" s="603">
        <f>'CI-DS-TB'!I290</f>
        <v>0</v>
      </c>
      <c r="AH182" s="603">
        <f>'CI-DS-TB'!J290</f>
        <v>0</v>
      </c>
      <c r="AI182" s="603">
        <f>'CI-DS-TB'!K290</f>
        <v>0</v>
      </c>
      <c r="AJ182" s="603">
        <f>'CI-DS-TB'!B291</f>
        <v>0</v>
      </c>
      <c r="AK182" s="603">
        <f>'CI-DS-TB'!C291</f>
        <v>0</v>
      </c>
      <c r="AL182" s="603">
        <f>'CI-DS-TB'!D291</f>
        <v>0</v>
      </c>
      <c r="AM182" s="603">
        <f>'CI-DS-TB'!E291</f>
        <v>0</v>
      </c>
      <c r="AN182" s="603">
        <f>'CI-DS-TB'!F291</f>
        <v>0</v>
      </c>
      <c r="AO182" s="603">
        <f>'CI-DS-TB'!G291</f>
        <v>0</v>
      </c>
      <c r="AP182" s="603">
        <f>'CI-DS-TB'!H291</f>
        <v>0</v>
      </c>
      <c r="AQ182" s="603">
        <f>'CI-DS-TB'!I291</f>
        <v>0</v>
      </c>
      <c r="AR182" s="603">
        <f>'CI-DS-TB'!J291</f>
        <v>0</v>
      </c>
      <c r="AS182" s="603">
        <f>'CI-DS-TB'!K291</f>
        <v>0</v>
      </c>
    </row>
    <row r="183" spans="1:45" hidden="1" x14ac:dyDescent="0.25">
      <c r="A183" s="597">
        <v>14</v>
      </c>
      <c r="B183" s="598">
        <f>+Menu!$D$6</f>
        <v>0</v>
      </c>
      <c r="C183" s="599" t="str">
        <f>+Menu!$B$22</f>
        <v/>
      </c>
      <c r="D183" s="168"/>
      <c r="E183" s="603">
        <f>'CI-DS-TB'!B310</f>
        <v>0</v>
      </c>
      <c r="F183" s="603">
        <f>'CI-DS-TB'!B311</f>
        <v>0</v>
      </c>
      <c r="G183" s="603">
        <f>'CI-DS-TB'!C311</f>
        <v>0</v>
      </c>
      <c r="H183" s="603">
        <f>'CI-DS-TB'!D311</f>
        <v>0</v>
      </c>
      <c r="I183" s="603">
        <f>'CI-DS-TB'!E311</f>
        <v>0</v>
      </c>
      <c r="J183" s="603">
        <f>'CI-DS-TB'!F311</f>
        <v>0</v>
      </c>
      <c r="K183" s="603">
        <f>'CI-DS-TB'!G311</f>
        <v>0</v>
      </c>
      <c r="L183" s="603">
        <f>'CI-DS-TB'!H311</f>
        <v>0</v>
      </c>
      <c r="M183" s="603">
        <f>'CI-DS-TB'!I311</f>
        <v>0</v>
      </c>
      <c r="N183" s="603">
        <f>'CI-DS-TB'!J311</f>
        <v>0</v>
      </c>
      <c r="O183" s="603">
        <f>'CI-DS-TB'!K311</f>
        <v>0</v>
      </c>
      <c r="P183" s="603">
        <f>'CI-DS-TB'!B312</f>
        <v>0</v>
      </c>
      <c r="Q183" s="603">
        <f>'CI-DS-TB'!C312</f>
        <v>0</v>
      </c>
      <c r="R183" s="603">
        <f>'CI-DS-TB'!D312</f>
        <v>0</v>
      </c>
      <c r="S183" s="603">
        <f>'CI-DS-TB'!E312</f>
        <v>0</v>
      </c>
      <c r="T183" s="603">
        <f>'CI-DS-TB'!F312</f>
        <v>0</v>
      </c>
      <c r="U183" s="603">
        <f>'CI-DS-TB'!G312</f>
        <v>0</v>
      </c>
      <c r="V183" s="603">
        <f>'CI-DS-TB'!H312</f>
        <v>0</v>
      </c>
      <c r="W183" s="603">
        <f>'CI-DS-TB'!I312</f>
        <v>0</v>
      </c>
      <c r="X183" s="603">
        <f>'CI-DS-TB'!J312</f>
        <v>0</v>
      </c>
      <c r="Y183" s="603">
        <f>'CI-DS-TB'!K312</f>
        <v>0</v>
      </c>
      <c r="Z183" s="603">
        <f>'CI-DS-TB'!B313</f>
        <v>0</v>
      </c>
      <c r="AA183" s="603">
        <f>'CI-DS-TB'!C313</f>
        <v>0</v>
      </c>
      <c r="AB183" s="603">
        <f>'CI-DS-TB'!D313</f>
        <v>0</v>
      </c>
      <c r="AC183" s="603">
        <f>'CI-DS-TB'!E313</f>
        <v>0</v>
      </c>
      <c r="AD183" s="603">
        <f>'CI-DS-TB'!F313</f>
        <v>0</v>
      </c>
      <c r="AE183" s="603">
        <f>'CI-DS-TB'!G313</f>
        <v>0</v>
      </c>
      <c r="AF183" s="603">
        <f>'CI-DS-TB'!H313</f>
        <v>0</v>
      </c>
      <c r="AG183" s="603">
        <f>'CI-DS-TB'!I313</f>
        <v>0</v>
      </c>
      <c r="AH183" s="603">
        <f>'CI-DS-TB'!J313</f>
        <v>0</v>
      </c>
      <c r="AI183" s="603">
        <f>'CI-DS-TB'!K313</f>
        <v>0</v>
      </c>
      <c r="AJ183" s="603">
        <f>'CI-DS-TB'!B314</f>
        <v>0</v>
      </c>
      <c r="AK183" s="603">
        <f>'CI-DS-TB'!C314</f>
        <v>0</v>
      </c>
      <c r="AL183" s="603">
        <f>'CI-DS-TB'!D314</f>
        <v>0</v>
      </c>
      <c r="AM183" s="603">
        <f>'CI-DS-TB'!E314</f>
        <v>0</v>
      </c>
      <c r="AN183" s="603">
        <f>'CI-DS-TB'!F314</f>
        <v>0</v>
      </c>
      <c r="AO183" s="603">
        <f>'CI-DS-TB'!G314</f>
        <v>0</v>
      </c>
      <c r="AP183" s="603">
        <f>'CI-DS-TB'!H314</f>
        <v>0</v>
      </c>
      <c r="AQ183" s="603">
        <f>'CI-DS-TB'!I314</f>
        <v>0</v>
      </c>
      <c r="AR183" s="603">
        <f>'CI-DS-TB'!J314</f>
        <v>0</v>
      </c>
      <c r="AS183" s="603">
        <f>'CI-DS-TB'!K314</f>
        <v>0</v>
      </c>
    </row>
    <row r="184" spans="1:45" hidden="1" x14ac:dyDescent="0.25">
      <c r="A184" s="597">
        <v>15</v>
      </c>
      <c r="B184" s="598">
        <f>+Menu!$D$6</f>
        <v>0</v>
      </c>
      <c r="C184" s="599" t="str">
        <f>+Menu!$B$23</f>
        <v/>
      </c>
      <c r="D184" s="168"/>
      <c r="E184" s="603">
        <f>'CI-DS-TB'!B333</f>
        <v>0</v>
      </c>
      <c r="F184" s="603">
        <f>'CI-DS-TB'!B334</f>
        <v>0</v>
      </c>
      <c r="G184" s="603">
        <f>'CI-DS-TB'!C334</f>
        <v>0</v>
      </c>
      <c r="H184" s="603">
        <f>'CI-DS-TB'!D334</f>
        <v>0</v>
      </c>
      <c r="I184" s="603">
        <f>'CI-DS-TB'!E334</f>
        <v>0</v>
      </c>
      <c r="J184" s="603">
        <f>'CI-DS-TB'!F334</f>
        <v>0</v>
      </c>
      <c r="K184" s="603">
        <f>'CI-DS-TB'!G334</f>
        <v>0</v>
      </c>
      <c r="L184" s="603">
        <f>'CI-DS-TB'!H334</f>
        <v>0</v>
      </c>
      <c r="M184" s="603">
        <f>'CI-DS-TB'!I334</f>
        <v>0</v>
      </c>
      <c r="N184" s="603">
        <f>'CI-DS-TB'!J334</f>
        <v>0</v>
      </c>
      <c r="O184" s="603">
        <f>'CI-DS-TB'!K334</f>
        <v>0</v>
      </c>
      <c r="P184" s="603">
        <f>'CI-DS-TB'!B335</f>
        <v>0</v>
      </c>
      <c r="Q184" s="603">
        <f>'CI-DS-TB'!C335</f>
        <v>0</v>
      </c>
      <c r="R184" s="603">
        <f>'CI-DS-TB'!D335</f>
        <v>0</v>
      </c>
      <c r="S184" s="603">
        <f>'CI-DS-TB'!E335</f>
        <v>0</v>
      </c>
      <c r="T184" s="603">
        <f>'CI-DS-TB'!F335</f>
        <v>0</v>
      </c>
      <c r="U184" s="603">
        <f>'CI-DS-TB'!G335</f>
        <v>0</v>
      </c>
      <c r="V184" s="603">
        <f>'CI-DS-TB'!H335</f>
        <v>0</v>
      </c>
      <c r="W184" s="603">
        <f>'CI-DS-TB'!I335</f>
        <v>0</v>
      </c>
      <c r="X184" s="603">
        <f>'CI-DS-TB'!J335</f>
        <v>0</v>
      </c>
      <c r="Y184" s="603">
        <f>'CI-DS-TB'!K335</f>
        <v>0</v>
      </c>
      <c r="Z184" s="603">
        <f>'CI-DS-TB'!B336</f>
        <v>0</v>
      </c>
      <c r="AA184" s="603">
        <f>'CI-DS-TB'!C336</f>
        <v>0</v>
      </c>
      <c r="AB184" s="603">
        <f>'CI-DS-TB'!D336</f>
        <v>0</v>
      </c>
      <c r="AC184" s="603">
        <f>'CI-DS-TB'!E336</f>
        <v>0</v>
      </c>
      <c r="AD184" s="603">
        <f>'CI-DS-TB'!F336</f>
        <v>0</v>
      </c>
      <c r="AE184" s="603">
        <f>'CI-DS-TB'!G336</f>
        <v>0</v>
      </c>
      <c r="AF184" s="603">
        <f>'CI-DS-TB'!H336</f>
        <v>0</v>
      </c>
      <c r="AG184" s="603">
        <f>'CI-DS-TB'!I336</f>
        <v>0</v>
      </c>
      <c r="AH184" s="603">
        <f>'CI-DS-TB'!J336</f>
        <v>0</v>
      </c>
      <c r="AI184" s="603">
        <f>'CI-DS-TB'!K336</f>
        <v>0</v>
      </c>
      <c r="AJ184" s="603">
        <f>'CI-DS-TB'!B337</f>
        <v>0</v>
      </c>
      <c r="AK184" s="603">
        <f>'CI-DS-TB'!C337</f>
        <v>0</v>
      </c>
      <c r="AL184" s="603">
        <f>'CI-DS-TB'!D337</f>
        <v>0</v>
      </c>
      <c r="AM184" s="603">
        <f>'CI-DS-TB'!E337</f>
        <v>0</v>
      </c>
      <c r="AN184" s="603">
        <f>'CI-DS-TB'!F337</f>
        <v>0</v>
      </c>
      <c r="AO184" s="603">
        <f>'CI-DS-TB'!G337</f>
        <v>0</v>
      </c>
      <c r="AP184" s="603">
        <f>'CI-DS-TB'!H337</f>
        <v>0</v>
      </c>
      <c r="AQ184" s="603">
        <f>'CI-DS-TB'!I337</f>
        <v>0</v>
      </c>
      <c r="AR184" s="603">
        <f>'CI-DS-TB'!J337</f>
        <v>0</v>
      </c>
      <c r="AS184" s="603">
        <f>'CI-DS-TB'!K337</f>
        <v>0</v>
      </c>
    </row>
    <row r="185" spans="1:45" hidden="1" x14ac:dyDescent="0.25">
      <c r="A185" s="597">
        <v>16</v>
      </c>
      <c r="B185" s="598">
        <f>+Menu!$D$6</f>
        <v>0</v>
      </c>
      <c r="C185" s="599" t="str">
        <f>+Menu!$B$24</f>
        <v/>
      </c>
      <c r="D185" s="168"/>
      <c r="E185" s="603">
        <f>'CI-DS-TB'!B356</f>
        <v>0</v>
      </c>
      <c r="F185" s="603">
        <f>'CI-DS-TB'!B357</f>
        <v>0</v>
      </c>
      <c r="G185" s="603">
        <f>'CI-DS-TB'!C357</f>
        <v>0</v>
      </c>
      <c r="H185" s="603">
        <f>'CI-DS-TB'!D357</f>
        <v>0</v>
      </c>
      <c r="I185" s="603">
        <f>'CI-DS-TB'!E357</f>
        <v>0</v>
      </c>
      <c r="J185" s="603">
        <f>'CI-DS-TB'!F357</f>
        <v>0</v>
      </c>
      <c r="K185" s="603">
        <f>'CI-DS-TB'!G357</f>
        <v>0</v>
      </c>
      <c r="L185" s="603">
        <f>'CI-DS-TB'!H357</f>
        <v>0</v>
      </c>
      <c r="M185" s="603">
        <f>'CI-DS-TB'!I357</f>
        <v>0</v>
      </c>
      <c r="N185" s="603">
        <f>'CI-DS-TB'!J357</f>
        <v>0</v>
      </c>
      <c r="O185" s="603">
        <f>'CI-DS-TB'!K357</f>
        <v>0</v>
      </c>
      <c r="P185" s="603">
        <f>'CI-DS-TB'!B358</f>
        <v>0</v>
      </c>
      <c r="Q185" s="603">
        <f>'CI-DS-TB'!C358</f>
        <v>0</v>
      </c>
      <c r="R185" s="603">
        <f>'CI-DS-TB'!D358</f>
        <v>0</v>
      </c>
      <c r="S185" s="603">
        <f>'CI-DS-TB'!E358</f>
        <v>0</v>
      </c>
      <c r="T185" s="603">
        <f>'CI-DS-TB'!F358</f>
        <v>0</v>
      </c>
      <c r="U185" s="603">
        <f>'CI-DS-TB'!G358</f>
        <v>0</v>
      </c>
      <c r="V185" s="603">
        <f>'CI-DS-TB'!H358</f>
        <v>0</v>
      </c>
      <c r="W185" s="603">
        <f>'CI-DS-TB'!I358</f>
        <v>0</v>
      </c>
      <c r="X185" s="603">
        <f>'CI-DS-TB'!J358</f>
        <v>0</v>
      </c>
      <c r="Y185" s="603">
        <f>'CI-DS-TB'!K358</f>
        <v>0</v>
      </c>
      <c r="Z185" s="603">
        <f>'CI-DS-TB'!B359</f>
        <v>0</v>
      </c>
      <c r="AA185" s="603">
        <f>'CI-DS-TB'!C359</f>
        <v>0</v>
      </c>
      <c r="AB185" s="603">
        <f>'CI-DS-TB'!D359</f>
        <v>0</v>
      </c>
      <c r="AC185" s="603">
        <f>'CI-DS-TB'!E359</f>
        <v>0</v>
      </c>
      <c r="AD185" s="603">
        <f>'CI-DS-TB'!F359</f>
        <v>0</v>
      </c>
      <c r="AE185" s="603">
        <f>'CI-DS-TB'!G359</f>
        <v>0</v>
      </c>
      <c r="AF185" s="603">
        <f>'CI-DS-TB'!H359</f>
        <v>0</v>
      </c>
      <c r="AG185" s="603">
        <f>'CI-DS-TB'!I359</f>
        <v>0</v>
      </c>
      <c r="AH185" s="603">
        <f>'CI-DS-TB'!J359</f>
        <v>0</v>
      </c>
      <c r="AI185" s="603">
        <f>'CI-DS-TB'!K359</f>
        <v>0</v>
      </c>
      <c r="AJ185" s="603">
        <f>'CI-DS-TB'!B360</f>
        <v>0</v>
      </c>
      <c r="AK185" s="603">
        <f>'CI-DS-TB'!C360</f>
        <v>0</v>
      </c>
      <c r="AL185" s="603">
        <f>'CI-DS-TB'!D360</f>
        <v>0</v>
      </c>
      <c r="AM185" s="603">
        <f>'CI-DS-TB'!E360</f>
        <v>0</v>
      </c>
      <c r="AN185" s="603">
        <f>'CI-DS-TB'!F360</f>
        <v>0</v>
      </c>
      <c r="AO185" s="603">
        <f>'CI-DS-TB'!G360</f>
        <v>0</v>
      </c>
      <c r="AP185" s="603">
        <f>'CI-DS-TB'!H360</f>
        <v>0</v>
      </c>
      <c r="AQ185" s="603">
        <f>'CI-DS-TB'!I360</f>
        <v>0</v>
      </c>
      <c r="AR185" s="603">
        <f>'CI-DS-TB'!J360</f>
        <v>0</v>
      </c>
      <c r="AS185" s="603">
        <f>'CI-DS-TB'!K360</f>
        <v>0</v>
      </c>
    </row>
    <row r="186" spans="1:45" hidden="1" x14ac:dyDescent="0.25">
      <c r="A186" s="597">
        <v>17</v>
      </c>
      <c r="B186" s="598">
        <f>+Menu!$D$6</f>
        <v>0</v>
      </c>
      <c r="C186" s="599" t="str">
        <f>+Menu!$B$25</f>
        <v/>
      </c>
      <c r="D186" s="168"/>
      <c r="E186" s="603">
        <f>'CI-DS-TB'!B379</f>
        <v>0</v>
      </c>
      <c r="F186" s="603">
        <f>'CI-DS-TB'!B380</f>
        <v>0</v>
      </c>
      <c r="G186" s="603">
        <f>'CI-DS-TB'!C380</f>
        <v>0</v>
      </c>
      <c r="H186" s="603">
        <f>'CI-DS-TB'!D380</f>
        <v>0</v>
      </c>
      <c r="I186" s="603">
        <f>'CI-DS-TB'!E380</f>
        <v>0</v>
      </c>
      <c r="J186" s="603">
        <f>'CI-DS-TB'!F380</f>
        <v>0</v>
      </c>
      <c r="K186" s="603">
        <f>'CI-DS-TB'!G380</f>
        <v>0</v>
      </c>
      <c r="L186" s="603">
        <f>'CI-DS-TB'!H380</f>
        <v>0</v>
      </c>
      <c r="M186" s="603">
        <f>'CI-DS-TB'!I380</f>
        <v>0</v>
      </c>
      <c r="N186" s="603">
        <f>'CI-DS-TB'!J380</f>
        <v>0</v>
      </c>
      <c r="O186" s="603">
        <f>'CI-DS-TB'!K380</f>
        <v>0</v>
      </c>
      <c r="P186" s="603">
        <f>'CI-DS-TB'!B381</f>
        <v>0</v>
      </c>
      <c r="Q186" s="603">
        <f>'CI-DS-TB'!C381</f>
        <v>0</v>
      </c>
      <c r="R186" s="603">
        <f>'CI-DS-TB'!D381</f>
        <v>0</v>
      </c>
      <c r="S186" s="603">
        <f>'CI-DS-TB'!E381</f>
        <v>0</v>
      </c>
      <c r="T186" s="603">
        <f>'CI-DS-TB'!F381</f>
        <v>0</v>
      </c>
      <c r="U186" s="603">
        <f>'CI-DS-TB'!G381</f>
        <v>0</v>
      </c>
      <c r="V186" s="603">
        <f>'CI-DS-TB'!H381</f>
        <v>0</v>
      </c>
      <c r="W186" s="603">
        <f>'CI-DS-TB'!I381</f>
        <v>0</v>
      </c>
      <c r="X186" s="603">
        <f>'CI-DS-TB'!J381</f>
        <v>0</v>
      </c>
      <c r="Y186" s="603">
        <f>'CI-DS-TB'!K381</f>
        <v>0</v>
      </c>
      <c r="Z186" s="603">
        <f>'CI-DS-TB'!B382</f>
        <v>0</v>
      </c>
      <c r="AA186" s="603">
        <f>'CI-DS-TB'!C382</f>
        <v>0</v>
      </c>
      <c r="AB186" s="603">
        <f>'CI-DS-TB'!D382</f>
        <v>0</v>
      </c>
      <c r="AC186" s="603">
        <f>'CI-DS-TB'!E382</f>
        <v>0</v>
      </c>
      <c r="AD186" s="603">
        <f>'CI-DS-TB'!F382</f>
        <v>0</v>
      </c>
      <c r="AE186" s="603">
        <f>'CI-DS-TB'!G382</f>
        <v>0</v>
      </c>
      <c r="AF186" s="603">
        <f>'CI-DS-TB'!H382</f>
        <v>0</v>
      </c>
      <c r="AG186" s="603">
        <f>'CI-DS-TB'!I382</f>
        <v>0</v>
      </c>
      <c r="AH186" s="603">
        <f>'CI-DS-TB'!J382</f>
        <v>0</v>
      </c>
      <c r="AI186" s="603">
        <f>'CI-DS-TB'!K382</f>
        <v>0</v>
      </c>
      <c r="AJ186" s="603">
        <f>'CI-DS-TB'!B383</f>
        <v>0</v>
      </c>
      <c r="AK186" s="603">
        <f>'CI-DS-TB'!C383</f>
        <v>0</v>
      </c>
      <c r="AL186" s="603">
        <f>'CI-DS-TB'!D383</f>
        <v>0</v>
      </c>
      <c r="AM186" s="603">
        <f>'CI-DS-TB'!E383</f>
        <v>0</v>
      </c>
      <c r="AN186" s="603">
        <f>'CI-DS-TB'!F383</f>
        <v>0</v>
      </c>
      <c r="AO186" s="603">
        <f>'CI-DS-TB'!G383</f>
        <v>0</v>
      </c>
      <c r="AP186" s="603">
        <f>'CI-DS-TB'!H383</f>
        <v>0</v>
      </c>
      <c r="AQ186" s="603">
        <f>'CI-DS-TB'!I383</f>
        <v>0</v>
      </c>
      <c r="AR186" s="603">
        <f>'CI-DS-TB'!J383</f>
        <v>0</v>
      </c>
      <c r="AS186" s="603">
        <f>'CI-DS-TB'!K383</f>
        <v>0</v>
      </c>
    </row>
    <row r="187" spans="1:45" hidden="1" x14ac:dyDescent="0.25">
      <c r="A187" s="597">
        <v>18</v>
      </c>
      <c r="B187" s="598">
        <f>+Menu!$D$6</f>
        <v>0</v>
      </c>
      <c r="C187" s="599" t="str">
        <f>+Menu!$B$26</f>
        <v/>
      </c>
      <c r="D187" s="168"/>
      <c r="E187" s="603">
        <f>'CI-DS-TB'!B402</f>
        <v>0</v>
      </c>
      <c r="F187" s="603">
        <f>'CI-DS-TB'!B403</f>
        <v>0</v>
      </c>
      <c r="G187" s="603">
        <f>'CI-DS-TB'!C403</f>
        <v>0</v>
      </c>
      <c r="H187" s="603">
        <f>'CI-DS-TB'!D403</f>
        <v>0</v>
      </c>
      <c r="I187" s="603">
        <f>'CI-DS-TB'!E403</f>
        <v>0</v>
      </c>
      <c r="J187" s="603">
        <f>'CI-DS-TB'!F403</f>
        <v>0</v>
      </c>
      <c r="K187" s="603">
        <f>'CI-DS-TB'!G403</f>
        <v>0</v>
      </c>
      <c r="L187" s="603">
        <f>'CI-DS-TB'!H403</f>
        <v>0</v>
      </c>
      <c r="M187" s="603">
        <f>'CI-DS-TB'!I403</f>
        <v>0</v>
      </c>
      <c r="N187" s="603">
        <f>'CI-DS-TB'!J403</f>
        <v>0</v>
      </c>
      <c r="O187" s="603">
        <f>'CI-DS-TB'!K403</f>
        <v>0</v>
      </c>
      <c r="P187" s="603">
        <f>'CI-DS-TB'!B404</f>
        <v>0</v>
      </c>
      <c r="Q187" s="603">
        <f>'CI-DS-TB'!C404</f>
        <v>0</v>
      </c>
      <c r="R187" s="603">
        <f>'CI-DS-TB'!D404</f>
        <v>0</v>
      </c>
      <c r="S187" s="603">
        <f>'CI-DS-TB'!E404</f>
        <v>0</v>
      </c>
      <c r="T187" s="603">
        <f>'CI-DS-TB'!F404</f>
        <v>0</v>
      </c>
      <c r="U187" s="603">
        <f>'CI-DS-TB'!G404</f>
        <v>0</v>
      </c>
      <c r="V187" s="603">
        <f>'CI-DS-TB'!H404</f>
        <v>0</v>
      </c>
      <c r="W187" s="603">
        <f>'CI-DS-TB'!I404</f>
        <v>0</v>
      </c>
      <c r="X187" s="603">
        <f>'CI-DS-TB'!J404</f>
        <v>0</v>
      </c>
      <c r="Y187" s="603">
        <f>'CI-DS-TB'!K404</f>
        <v>0</v>
      </c>
      <c r="Z187" s="603">
        <f>'CI-DS-TB'!B405</f>
        <v>0</v>
      </c>
      <c r="AA187" s="603">
        <f>'CI-DS-TB'!C405</f>
        <v>0</v>
      </c>
      <c r="AB187" s="603">
        <f>'CI-DS-TB'!D405</f>
        <v>0</v>
      </c>
      <c r="AC187" s="603">
        <f>'CI-DS-TB'!E405</f>
        <v>0</v>
      </c>
      <c r="AD187" s="603">
        <f>'CI-DS-TB'!F405</f>
        <v>0</v>
      </c>
      <c r="AE187" s="603">
        <f>'CI-DS-TB'!G405</f>
        <v>0</v>
      </c>
      <c r="AF187" s="603">
        <f>'CI-DS-TB'!H405</f>
        <v>0</v>
      </c>
      <c r="AG187" s="603">
        <f>'CI-DS-TB'!I405</f>
        <v>0</v>
      </c>
      <c r="AH187" s="603">
        <f>'CI-DS-TB'!J405</f>
        <v>0</v>
      </c>
      <c r="AI187" s="603">
        <f>'CI-DS-TB'!K405</f>
        <v>0</v>
      </c>
      <c r="AJ187" s="603">
        <f>'CI-DS-TB'!B406</f>
        <v>0</v>
      </c>
      <c r="AK187" s="603">
        <f>'CI-DS-TB'!C406</f>
        <v>0</v>
      </c>
      <c r="AL187" s="603">
        <f>'CI-DS-TB'!D406</f>
        <v>0</v>
      </c>
      <c r="AM187" s="603">
        <f>'CI-DS-TB'!E406</f>
        <v>0</v>
      </c>
      <c r="AN187" s="603">
        <f>'CI-DS-TB'!F406</f>
        <v>0</v>
      </c>
      <c r="AO187" s="603">
        <f>'CI-DS-TB'!G406</f>
        <v>0</v>
      </c>
      <c r="AP187" s="603">
        <f>'CI-DS-TB'!H406</f>
        <v>0</v>
      </c>
      <c r="AQ187" s="603">
        <f>'CI-DS-TB'!I406</f>
        <v>0</v>
      </c>
      <c r="AR187" s="603">
        <f>'CI-DS-TB'!J406</f>
        <v>0</v>
      </c>
      <c r="AS187" s="603">
        <f>'CI-DS-TB'!K406</f>
        <v>0</v>
      </c>
    </row>
    <row r="188" spans="1:45" hidden="1" x14ac:dyDescent="0.25">
      <c r="A188" s="597">
        <v>19</v>
      </c>
      <c r="B188" s="598">
        <f>+Menu!$D$6</f>
        <v>0</v>
      </c>
      <c r="C188" s="599" t="str">
        <f>+Menu!$B$27</f>
        <v/>
      </c>
      <c r="D188" s="168"/>
      <c r="E188" s="603">
        <f>'CI-DS-TB'!B425</f>
        <v>0</v>
      </c>
      <c r="F188" s="603">
        <f>'CI-DS-TB'!B426</f>
        <v>0</v>
      </c>
      <c r="G188" s="603">
        <f>'CI-DS-TB'!C426</f>
        <v>0</v>
      </c>
      <c r="H188" s="603">
        <f>'CI-DS-TB'!D426</f>
        <v>0</v>
      </c>
      <c r="I188" s="603">
        <f>'CI-DS-TB'!E426</f>
        <v>0</v>
      </c>
      <c r="J188" s="603">
        <f>'CI-DS-TB'!F426</f>
        <v>0</v>
      </c>
      <c r="K188" s="603">
        <f>'CI-DS-TB'!G426</f>
        <v>0</v>
      </c>
      <c r="L188" s="603">
        <f>'CI-DS-TB'!H426</f>
        <v>0</v>
      </c>
      <c r="M188" s="603">
        <f>'CI-DS-TB'!I426</f>
        <v>0</v>
      </c>
      <c r="N188" s="603">
        <f>'CI-DS-TB'!J426</f>
        <v>0</v>
      </c>
      <c r="O188" s="603">
        <f>'CI-DS-TB'!K426</f>
        <v>0</v>
      </c>
      <c r="P188" s="603">
        <f>'CI-DS-TB'!B427</f>
        <v>0</v>
      </c>
      <c r="Q188" s="603">
        <f>'CI-DS-TB'!C427</f>
        <v>0</v>
      </c>
      <c r="R188" s="603">
        <f>'CI-DS-TB'!D427</f>
        <v>0</v>
      </c>
      <c r="S188" s="603">
        <f>'CI-DS-TB'!E427</f>
        <v>0</v>
      </c>
      <c r="T188" s="603">
        <f>'CI-DS-TB'!F427</f>
        <v>0</v>
      </c>
      <c r="U188" s="603">
        <f>'CI-DS-TB'!G427</f>
        <v>0</v>
      </c>
      <c r="V188" s="603">
        <f>'CI-DS-TB'!H427</f>
        <v>0</v>
      </c>
      <c r="W188" s="603">
        <f>'CI-DS-TB'!I427</f>
        <v>0</v>
      </c>
      <c r="X188" s="603">
        <f>'CI-DS-TB'!J427</f>
        <v>0</v>
      </c>
      <c r="Y188" s="603">
        <f>'CI-DS-TB'!K427</f>
        <v>0</v>
      </c>
      <c r="Z188" s="603">
        <f>'CI-DS-TB'!B428</f>
        <v>0</v>
      </c>
      <c r="AA188" s="603">
        <f>'CI-DS-TB'!C428</f>
        <v>0</v>
      </c>
      <c r="AB188" s="603">
        <f>'CI-DS-TB'!D428</f>
        <v>0</v>
      </c>
      <c r="AC188" s="603">
        <f>'CI-DS-TB'!E428</f>
        <v>0</v>
      </c>
      <c r="AD188" s="603">
        <f>'CI-DS-TB'!F428</f>
        <v>0</v>
      </c>
      <c r="AE188" s="603">
        <f>'CI-DS-TB'!G428</f>
        <v>0</v>
      </c>
      <c r="AF188" s="603">
        <f>'CI-DS-TB'!H428</f>
        <v>0</v>
      </c>
      <c r="AG188" s="603">
        <f>'CI-DS-TB'!I428</f>
        <v>0</v>
      </c>
      <c r="AH188" s="603">
        <f>'CI-DS-TB'!J428</f>
        <v>0</v>
      </c>
      <c r="AI188" s="603">
        <f>'CI-DS-TB'!K428</f>
        <v>0</v>
      </c>
      <c r="AJ188" s="603">
        <f>'CI-DS-TB'!B429</f>
        <v>0</v>
      </c>
      <c r="AK188" s="603">
        <f>'CI-DS-TB'!C429</f>
        <v>0</v>
      </c>
      <c r="AL188" s="603">
        <f>'CI-DS-TB'!D429</f>
        <v>0</v>
      </c>
      <c r="AM188" s="603">
        <f>'CI-DS-TB'!E429</f>
        <v>0</v>
      </c>
      <c r="AN188" s="603">
        <f>'CI-DS-TB'!F429</f>
        <v>0</v>
      </c>
      <c r="AO188" s="603">
        <f>'CI-DS-TB'!G429</f>
        <v>0</v>
      </c>
      <c r="AP188" s="603">
        <f>'CI-DS-TB'!H429</f>
        <v>0</v>
      </c>
      <c r="AQ188" s="603">
        <f>'CI-DS-TB'!I429</f>
        <v>0</v>
      </c>
      <c r="AR188" s="603">
        <f>'CI-DS-TB'!J429</f>
        <v>0</v>
      </c>
      <c r="AS188" s="603">
        <f>'CI-DS-TB'!K429</f>
        <v>0</v>
      </c>
    </row>
    <row r="189" spans="1:45" hidden="1" x14ac:dyDescent="0.25">
      <c r="A189" s="597">
        <v>20</v>
      </c>
      <c r="B189" s="598">
        <f>+Menu!$D$6</f>
        <v>0</v>
      </c>
      <c r="C189" s="599" t="str">
        <f>+Menu!$B$28</f>
        <v/>
      </c>
      <c r="D189" s="168"/>
      <c r="E189" s="603">
        <f>'CI-DS-TB'!B448</f>
        <v>0</v>
      </c>
      <c r="F189" s="603">
        <f>'CI-DS-TB'!B449</f>
        <v>0</v>
      </c>
      <c r="G189" s="603">
        <f>'CI-DS-TB'!C449</f>
        <v>0</v>
      </c>
      <c r="H189" s="603">
        <f>'CI-DS-TB'!D449</f>
        <v>0</v>
      </c>
      <c r="I189" s="603">
        <f>'CI-DS-TB'!E449</f>
        <v>0</v>
      </c>
      <c r="J189" s="603">
        <f>'CI-DS-TB'!F449</f>
        <v>0</v>
      </c>
      <c r="K189" s="603">
        <f>'CI-DS-TB'!G449</f>
        <v>0</v>
      </c>
      <c r="L189" s="603">
        <f>'CI-DS-TB'!H449</f>
        <v>0</v>
      </c>
      <c r="M189" s="603">
        <f>'CI-DS-TB'!I449</f>
        <v>0</v>
      </c>
      <c r="N189" s="603">
        <f>'CI-DS-TB'!J449</f>
        <v>0</v>
      </c>
      <c r="O189" s="603">
        <f>'CI-DS-TB'!K449</f>
        <v>0</v>
      </c>
      <c r="P189" s="603">
        <f>'CI-DS-TB'!B450</f>
        <v>0</v>
      </c>
      <c r="Q189" s="603">
        <f>'CI-DS-TB'!C450</f>
        <v>0</v>
      </c>
      <c r="R189" s="603">
        <f>'CI-DS-TB'!D450</f>
        <v>0</v>
      </c>
      <c r="S189" s="603">
        <f>'CI-DS-TB'!E450</f>
        <v>0</v>
      </c>
      <c r="T189" s="603">
        <f>'CI-DS-TB'!F450</f>
        <v>0</v>
      </c>
      <c r="U189" s="603">
        <f>'CI-DS-TB'!G450</f>
        <v>0</v>
      </c>
      <c r="V189" s="603">
        <f>'CI-DS-TB'!H450</f>
        <v>0</v>
      </c>
      <c r="W189" s="603">
        <f>'CI-DS-TB'!I450</f>
        <v>0</v>
      </c>
      <c r="X189" s="603">
        <f>'CI-DS-TB'!J450</f>
        <v>0</v>
      </c>
      <c r="Y189" s="603">
        <f>'CI-DS-TB'!K450</f>
        <v>0</v>
      </c>
      <c r="Z189" s="603">
        <f>'CI-DS-TB'!B451</f>
        <v>0</v>
      </c>
      <c r="AA189" s="603">
        <f>'CI-DS-TB'!C451</f>
        <v>0</v>
      </c>
      <c r="AB189" s="603">
        <f>'CI-DS-TB'!D451</f>
        <v>0</v>
      </c>
      <c r="AC189" s="603">
        <f>'CI-DS-TB'!E451</f>
        <v>0</v>
      </c>
      <c r="AD189" s="603">
        <f>'CI-DS-TB'!F451</f>
        <v>0</v>
      </c>
      <c r="AE189" s="603">
        <f>'CI-DS-TB'!G451</f>
        <v>0</v>
      </c>
      <c r="AF189" s="603">
        <f>'CI-DS-TB'!H451</f>
        <v>0</v>
      </c>
      <c r="AG189" s="603">
        <f>'CI-DS-TB'!I451</f>
        <v>0</v>
      </c>
      <c r="AH189" s="603">
        <f>'CI-DS-TB'!J451</f>
        <v>0</v>
      </c>
      <c r="AI189" s="603">
        <f>'CI-DS-TB'!K451</f>
        <v>0</v>
      </c>
      <c r="AJ189" s="603">
        <f>'CI-DS-TB'!B452</f>
        <v>0</v>
      </c>
      <c r="AK189" s="603">
        <f>'CI-DS-TB'!C452</f>
        <v>0</v>
      </c>
      <c r="AL189" s="603">
        <f>'CI-DS-TB'!D452</f>
        <v>0</v>
      </c>
      <c r="AM189" s="603">
        <f>'CI-DS-TB'!E452</f>
        <v>0</v>
      </c>
      <c r="AN189" s="603">
        <f>'CI-DS-TB'!F452</f>
        <v>0</v>
      </c>
      <c r="AO189" s="603">
        <f>'CI-DS-TB'!G452</f>
        <v>0</v>
      </c>
      <c r="AP189" s="603">
        <f>'CI-DS-TB'!H452</f>
        <v>0</v>
      </c>
      <c r="AQ189" s="603">
        <f>'CI-DS-TB'!I452</f>
        <v>0</v>
      </c>
      <c r="AR189" s="603">
        <f>'CI-DS-TB'!J452</f>
        <v>0</v>
      </c>
      <c r="AS189" s="603">
        <f>'CI-DS-TB'!K452</f>
        <v>0</v>
      </c>
    </row>
    <row r="190" spans="1:45" hidden="1" x14ac:dyDescent="0.25">
      <c r="A190" s="597">
        <v>21</v>
      </c>
      <c r="B190" s="598">
        <f>+Menu!$D$6</f>
        <v>0</v>
      </c>
      <c r="C190" s="599" t="str">
        <f>+Menu!$B$29</f>
        <v/>
      </c>
      <c r="D190" s="168"/>
      <c r="E190" s="603">
        <f>'CI-DS-TB'!B471</f>
        <v>0</v>
      </c>
      <c r="F190" s="603">
        <f>'CI-DS-TB'!B472</f>
        <v>0</v>
      </c>
      <c r="G190" s="603">
        <f>'CI-DS-TB'!C472</f>
        <v>0</v>
      </c>
      <c r="H190" s="603">
        <f>'CI-DS-TB'!D472</f>
        <v>0</v>
      </c>
      <c r="I190" s="603">
        <f>'CI-DS-TB'!E472</f>
        <v>0</v>
      </c>
      <c r="J190" s="603">
        <f>'CI-DS-TB'!F472</f>
        <v>0</v>
      </c>
      <c r="K190" s="603">
        <f>'CI-DS-TB'!G472</f>
        <v>0</v>
      </c>
      <c r="L190" s="603">
        <f>'CI-DS-TB'!H472</f>
        <v>0</v>
      </c>
      <c r="M190" s="603">
        <f>'CI-DS-TB'!I472</f>
        <v>0</v>
      </c>
      <c r="N190" s="603">
        <f>'CI-DS-TB'!J472</f>
        <v>0</v>
      </c>
      <c r="O190" s="603">
        <f>'CI-DS-TB'!K472</f>
        <v>0</v>
      </c>
      <c r="P190" s="603">
        <f>'CI-DS-TB'!B473</f>
        <v>0</v>
      </c>
      <c r="Q190" s="603">
        <f>'CI-DS-TB'!C473</f>
        <v>0</v>
      </c>
      <c r="R190" s="603">
        <f>'CI-DS-TB'!D473</f>
        <v>0</v>
      </c>
      <c r="S190" s="603">
        <f>'CI-DS-TB'!E473</f>
        <v>0</v>
      </c>
      <c r="T190" s="603">
        <f>'CI-DS-TB'!F473</f>
        <v>0</v>
      </c>
      <c r="U190" s="603">
        <f>'CI-DS-TB'!G473</f>
        <v>0</v>
      </c>
      <c r="V190" s="603">
        <f>'CI-DS-TB'!H473</f>
        <v>0</v>
      </c>
      <c r="W190" s="603">
        <f>'CI-DS-TB'!I473</f>
        <v>0</v>
      </c>
      <c r="X190" s="603">
        <f>'CI-DS-TB'!J473</f>
        <v>0</v>
      </c>
      <c r="Y190" s="603">
        <f>'CI-DS-TB'!K473</f>
        <v>0</v>
      </c>
      <c r="Z190" s="603">
        <f>'CI-DS-TB'!B474</f>
        <v>0</v>
      </c>
      <c r="AA190" s="603">
        <f>'CI-DS-TB'!C474</f>
        <v>0</v>
      </c>
      <c r="AB190" s="603">
        <f>'CI-DS-TB'!D474</f>
        <v>0</v>
      </c>
      <c r="AC190" s="603">
        <f>'CI-DS-TB'!E474</f>
        <v>0</v>
      </c>
      <c r="AD190" s="603">
        <f>'CI-DS-TB'!F474</f>
        <v>0</v>
      </c>
      <c r="AE190" s="603">
        <f>'CI-DS-TB'!G474</f>
        <v>0</v>
      </c>
      <c r="AF190" s="603">
        <f>'CI-DS-TB'!H474</f>
        <v>0</v>
      </c>
      <c r="AG190" s="603">
        <f>'CI-DS-TB'!I474</f>
        <v>0</v>
      </c>
      <c r="AH190" s="603">
        <f>'CI-DS-TB'!J474</f>
        <v>0</v>
      </c>
      <c r="AI190" s="603">
        <f>'CI-DS-TB'!K474</f>
        <v>0</v>
      </c>
      <c r="AJ190" s="603">
        <f>'CI-DS-TB'!B475</f>
        <v>0</v>
      </c>
      <c r="AK190" s="603">
        <f>'CI-DS-TB'!C475</f>
        <v>0</v>
      </c>
      <c r="AL190" s="603">
        <f>'CI-DS-TB'!D475</f>
        <v>0</v>
      </c>
      <c r="AM190" s="603">
        <f>'CI-DS-TB'!E475</f>
        <v>0</v>
      </c>
      <c r="AN190" s="603">
        <f>'CI-DS-TB'!F475</f>
        <v>0</v>
      </c>
      <c r="AO190" s="603">
        <f>'CI-DS-TB'!G475</f>
        <v>0</v>
      </c>
      <c r="AP190" s="603">
        <f>'CI-DS-TB'!H475</f>
        <v>0</v>
      </c>
      <c r="AQ190" s="603">
        <f>'CI-DS-TB'!I475</f>
        <v>0</v>
      </c>
      <c r="AR190" s="603">
        <f>'CI-DS-TB'!J475</f>
        <v>0</v>
      </c>
      <c r="AS190" s="603">
        <f>'CI-DS-TB'!K475</f>
        <v>0</v>
      </c>
    </row>
    <row r="191" spans="1:45" hidden="1" x14ac:dyDescent="0.25">
      <c r="A191" s="597">
        <v>22</v>
      </c>
      <c r="B191" s="598">
        <f>+Menu!$D$6</f>
        <v>0</v>
      </c>
      <c r="C191" s="599" t="str">
        <f>+Menu!$B$30</f>
        <v/>
      </c>
      <c r="D191" s="168"/>
      <c r="E191" s="603">
        <f>'CI-DS-TB'!B494</f>
        <v>0</v>
      </c>
      <c r="F191" s="603">
        <f>'CI-DS-TB'!B495</f>
        <v>0</v>
      </c>
      <c r="G191" s="603">
        <f>'CI-DS-TB'!C495</f>
        <v>0</v>
      </c>
      <c r="H191" s="603">
        <f>'CI-DS-TB'!D495</f>
        <v>0</v>
      </c>
      <c r="I191" s="603">
        <f>'CI-DS-TB'!E495</f>
        <v>0</v>
      </c>
      <c r="J191" s="603">
        <f>'CI-DS-TB'!F495</f>
        <v>0</v>
      </c>
      <c r="K191" s="603">
        <f>'CI-DS-TB'!G495</f>
        <v>0</v>
      </c>
      <c r="L191" s="603">
        <f>'CI-DS-TB'!H495</f>
        <v>0</v>
      </c>
      <c r="M191" s="603">
        <f>'CI-DS-TB'!I495</f>
        <v>0</v>
      </c>
      <c r="N191" s="603">
        <f>'CI-DS-TB'!J495</f>
        <v>0</v>
      </c>
      <c r="O191" s="603">
        <f>'CI-DS-TB'!K495</f>
        <v>0</v>
      </c>
      <c r="P191" s="603">
        <f>'CI-DS-TB'!B496</f>
        <v>0</v>
      </c>
      <c r="Q191" s="603">
        <f>'CI-DS-TB'!C496</f>
        <v>0</v>
      </c>
      <c r="R191" s="603">
        <f>'CI-DS-TB'!D496</f>
        <v>0</v>
      </c>
      <c r="S191" s="603">
        <f>'CI-DS-TB'!E496</f>
        <v>0</v>
      </c>
      <c r="T191" s="603">
        <f>'CI-DS-TB'!F496</f>
        <v>0</v>
      </c>
      <c r="U191" s="603">
        <f>'CI-DS-TB'!G496</f>
        <v>0</v>
      </c>
      <c r="V191" s="603">
        <f>'CI-DS-TB'!H496</f>
        <v>0</v>
      </c>
      <c r="W191" s="603">
        <f>'CI-DS-TB'!I496</f>
        <v>0</v>
      </c>
      <c r="X191" s="603">
        <f>'CI-DS-TB'!J496</f>
        <v>0</v>
      </c>
      <c r="Y191" s="603">
        <f>'CI-DS-TB'!K496</f>
        <v>0</v>
      </c>
      <c r="Z191" s="603">
        <f>'CI-DS-TB'!B497</f>
        <v>0</v>
      </c>
      <c r="AA191" s="603">
        <f>'CI-DS-TB'!C497</f>
        <v>0</v>
      </c>
      <c r="AB191" s="603">
        <f>'CI-DS-TB'!D497</f>
        <v>0</v>
      </c>
      <c r="AC191" s="603">
        <f>'CI-DS-TB'!E497</f>
        <v>0</v>
      </c>
      <c r="AD191" s="603">
        <f>'CI-DS-TB'!F497</f>
        <v>0</v>
      </c>
      <c r="AE191" s="603">
        <f>'CI-DS-TB'!G497</f>
        <v>0</v>
      </c>
      <c r="AF191" s="603">
        <f>'CI-DS-TB'!H497</f>
        <v>0</v>
      </c>
      <c r="AG191" s="603">
        <f>'CI-DS-TB'!I497</f>
        <v>0</v>
      </c>
      <c r="AH191" s="603">
        <f>'CI-DS-TB'!J497</f>
        <v>0</v>
      </c>
      <c r="AI191" s="603">
        <f>'CI-DS-TB'!K497</f>
        <v>0</v>
      </c>
      <c r="AJ191" s="603">
        <f>'CI-DS-TB'!B498</f>
        <v>0</v>
      </c>
      <c r="AK191" s="603">
        <f>'CI-DS-TB'!C498</f>
        <v>0</v>
      </c>
      <c r="AL191" s="603">
        <f>'CI-DS-TB'!D498</f>
        <v>0</v>
      </c>
      <c r="AM191" s="603">
        <f>'CI-DS-TB'!E498</f>
        <v>0</v>
      </c>
      <c r="AN191" s="603">
        <f>'CI-DS-TB'!F498</f>
        <v>0</v>
      </c>
      <c r="AO191" s="603">
        <f>'CI-DS-TB'!G498</f>
        <v>0</v>
      </c>
      <c r="AP191" s="603">
        <f>'CI-DS-TB'!H498</f>
        <v>0</v>
      </c>
      <c r="AQ191" s="603">
        <f>'CI-DS-TB'!I498</f>
        <v>0</v>
      </c>
      <c r="AR191" s="603">
        <f>'CI-DS-TB'!J498</f>
        <v>0</v>
      </c>
      <c r="AS191" s="603">
        <f>'CI-DS-TB'!K498</f>
        <v>0</v>
      </c>
    </row>
    <row r="192" spans="1:45" hidden="1" x14ac:dyDescent="0.25">
      <c r="A192" s="597">
        <v>23</v>
      </c>
      <c r="B192" s="598">
        <f>+Menu!$D$6</f>
        <v>0</v>
      </c>
      <c r="C192" s="599" t="str">
        <f>+Menu!$B$31</f>
        <v/>
      </c>
      <c r="D192" s="168"/>
      <c r="E192" s="603">
        <f>'CI-DS-TB'!B517</f>
        <v>0</v>
      </c>
      <c r="F192" s="603">
        <f>'CI-DS-TB'!B518</f>
        <v>0</v>
      </c>
      <c r="G192" s="603">
        <f>'CI-DS-TB'!C518</f>
        <v>0</v>
      </c>
      <c r="H192" s="603">
        <f>'CI-DS-TB'!D518</f>
        <v>0</v>
      </c>
      <c r="I192" s="603">
        <f>'CI-DS-TB'!E518</f>
        <v>0</v>
      </c>
      <c r="J192" s="603">
        <f>'CI-DS-TB'!F518</f>
        <v>0</v>
      </c>
      <c r="K192" s="603">
        <f>'CI-DS-TB'!G518</f>
        <v>0</v>
      </c>
      <c r="L192" s="603">
        <f>'CI-DS-TB'!H518</f>
        <v>0</v>
      </c>
      <c r="M192" s="603">
        <f>'CI-DS-TB'!I518</f>
        <v>0</v>
      </c>
      <c r="N192" s="603">
        <f>'CI-DS-TB'!J518</f>
        <v>0</v>
      </c>
      <c r="O192" s="603">
        <f>'CI-DS-TB'!K518</f>
        <v>0</v>
      </c>
      <c r="P192" s="603">
        <f>'CI-DS-TB'!B519</f>
        <v>0</v>
      </c>
      <c r="Q192" s="603">
        <f>'CI-DS-TB'!C519</f>
        <v>0</v>
      </c>
      <c r="R192" s="603">
        <f>'CI-DS-TB'!D519</f>
        <v>0</v>
      </c>
      <c r="S192" s="603">
        <f>'CI-DS-TB'!E519</f>
        <v>0</v>
      </c>
      <c r="T192" s="603">
        <f>'CI-DS-TB'!F519</f>
        <v>0</v>
      </c>
      <c r="U192" s="603">
        <f>'CI-DS-TB'!G519</f>
        <v>0</v>
      </c>
      <c r="V192" s="603">
        <f>'CI-DS-TB'!H519</f>
        <v>0</v>
      </c>
      <c r="W192" s="603">
        <f>'CI-DS-TB'!I519</f>
        <v>0</v>
      </c>
      <c r="X192" s="603">
        <f>'CI-DS-TB'!J519</f>
        <v>0</v>
      </c>
      <c r="Y192" s="603">
        <f>'CI-DS-TB'!K519</f>
        <v>0</v>
      </c>
      <c r="Z192" s="603">
        <f>'CI-DS-TB'!B520</f>
        <v>0</v>
      </c>
      <c r="AA192" s="603">
        <f>'CI-DS-TB'!C520</f>
        <v>0</v>
      </c>
      <c r="AB192" s="603">
        <f>'CI-DS-TB'!D520</f>
        <v>0</v>
      </c>
      <c r="AC192" s="603">
        <f>'CI-DS-TB'!E520</f>
        <v>0</v>
      </c>
      <c r="AD192" s="603">
        <f>'CI-DS-TB'!F520</f>
        <v>0</v>
      </c>
      <c r="AE192" s="603">
        <f>'CI-DS-TB'!G520</f>
        <v>0</v>
      </c>
      <c r="AF192" s="603">
        <f>'CI-DS-TB'!H520</f>
        <v>0</v>
      </c>
      <c r="AG192" s="603">
        <f>'CI-DS-TB'!I520</f>
        <v>0</v>
      </c>
      <c r="AH192" s="603">
        <f>'CI-DS-TB'!J520</f>
        <v>0</v>
      </c>
      <c r="AI192" s="603">
        <f>'CI-DS-TB'!K520</f>
        <v>0</v>
      </c>
      <c r="AJ192" s="603">
        <f>'CI-DS-TB'!B521</f>
        <v>0</v>
      </c>
      <c r="AK192" s="603">
        <f>'CI-DS-TB'!C521</f>
        <v>0</v>
      </c>
      <c r="AL192" s="603">
        <f>'CI-DS-TB'!D521</f>
        <v>0</v>
      </c>
      <c r="AM192" s="603">
        <f>'CI-DS-TB'!E521</f>
        <v>0</v>
      </c>
      <c r="AN192" s="603">
        <f>'CI-DS-TB'!F521</f>
        <v>0</v>
      </c>
      <c r="AO192" s="603">
        <f>'CI-DS-TB'!G521</f>
        <v>0</v>
      </c>
      <c r="AP192" s="603">
        <f>'CI-DS-TB'!H521</f>
        <v>0</v>
      </c>
      <c r="AQ192" s="603">
        <f>'CI-DS-TB'!I521</f>
        <v>0</v>
      </c>
      <c r="AR192" s="603">
        <f>'CI-DS-TB'!J521</f>
        <v>0</v>
      </c>
      <c r="AS192" s="603">
        <f>'CI-DS-TB'!K521</f>
        <v>0</v>
      </c>
    </row>
    <row r="193" spans="1:45" hidden="1" x14ac:dyDescent="0.25">
      <c r="A193" s="597">
        <v>24</v>
      </c>
      <c r="B193" s="598">
        <f>+Menu!$D$6</f>
        <v>0</v>
      </c>
      <c r="C193" s="599" t="str">
        <f>+Menu!$B$32</f>
        <v/>
      </c>
      <c r="D193" s="168"/>
      <c r="E193" s="603">
        <f>'CI-DS-TB'!B540</f>
        <v>0</v>
      </c>
      <c r="F193" s="603">
        <f>'CI-DS-TB'!B541</f>
        <v>0</v>
      </c>
      <c r="G193" s="603">
        <f>'CI-DS-TB'!C541</f>
        <v>0</v>
      </c>
      <c r="H193" s="603">
        <f>'CI-DS-TB'!D541</f>
        <v>0</v>
      </c>
      <c r="I193" s="603">
        <f>'CI-DS-TB'!E541</f>
        <v>0</v>
      </c>
      <c r="J193" s="603">
        <f>'CI-DS-TB'!F541</f>
        <v>0</v>
      </c>
      <c r="K193" s="603">
        <f>'CI-DS-TB'!G541</f>
        <v>0</v>
      </c>
      <c r="L193" s="603">
        <f>'CI-DS-TB'!H541</f>
        <v>0</v>
      </c>
      <c r="M193" s="603">
        <f>'CI-DS-TB'!I541</f>
        <v>0</v>
      </c>
      <c r="N193" s="603">
        <f>'CI-DS-TB'!J541</f>
        <v>0</v>
      </c>
      <c r="O193" s="603">
        <f>'CI-DS-TB'!K541</f>
        <v>0</v>
      </c>
      <c r="P193" s="603">
        <f>'CI-DS-TB'!B542</f>
        <v>0</v>
      </c>
      <c r="Q193" s="603">
        <f>'CI-DS-TB'!C542</f>
        <v>0</v>
      </c>
      <c r="R193" s="603">
        <f>'CI-DS-TB'!D542</f>
        <v>0</v>
      </c>
      <c r="S193" s="603">
        <f>'CI-DS-TB'!E542</f>
        <v>0</v>
      </c>
      <c r="T193" s="603">
        <f>'CI-DS-TB'!F542</f>
        <v>0</v>
      </c>
      <c r="U193" s="603">
        <f>'CI-DS-TB'!G542</f>
        <v>0</v>
      </c>
      <c r="V193" s="603">
        <f>'CI-DS-TB'!H542</f>
        <v>0</v>
      </c>
      <c r="W193" s="603">
        <f>'CI-DS-TB'!I542</f>
        <v>0</v>
      </c>
      <c r="X193" s="603">
        <f>'CI-DS-TB'!J542</f>
        <v>0</v>
      </c>
      <c r="Y193" s="603">
        <f>'CI-DS-TB'!K542</f>
        <v>0</v>
      </c>
      <c r="Z193" s="603">
        <f>'CI-DS-TB'!B543</f>
        <v>0</v>
      </c>
      <c r="AA193" s="603">
        <f>'CI-DS-TB'!C543</f>
        <v>0</v>
      </c>
      <c r="AB193" s="603">
        <f>'CI-DS-TB'!D543</f>
        <v>0</v>
      </c>
      <c r="AC193" s="603">
        <f>'CI-DS-TB'!E543</f>
        <v>0</v>
      </c>
      <c r="AD193" s="603">
        <f>'CI-DS-TB'!F543</f>
        <v>0</v>
      </c>
      <c r="AE193" s="603">
        <f>'CI-DS-TB'!G543</f>
        <v>0</v>
      </c>
      <c r="AF193" s="603">
        <f>'CI-DS-TB'!H543</f>
        <v>0</v>
      </c>
      <c r="AG193" s="603">
        <f>'CI-DS-TB'!I543</f>
        <v>0</v>
      </c>
      <c r="AH193" s="603">
        <f>'CI-DS-TB'!J543</f>
        <v>0</v>
      </c>
      <c r="AI193" s="603">
        <f>'CI-DS-TB'!K543</f>
        <v>0</v>
      </c>
      <c r="AJ193" s="603">
        <f>'CI-DS-TB'!B544</f>
        <v>0</v>
      </c>
      <c r="AK193" s="603">
        <f>'CI-DS-TB'!C544</f>
        <v>0</v>
      </c>
      <c r="AL193" s="603">
        <f>'CI-DS-TB'!D544</f>
        <v>0</v>
      </c>
      <c r="AM193" s="603">
        <f>'CI-DS-TB'!E544</f>
        <v>0</v>
      </c>
      <c r="AN193" s="603">
        <f>'CI-DS-TB'!F544</f>
        <v>0</v>
      </c>
      <c r="AO193" s="603">
        <f>'CI-DS-TB'!G544</f>
        <v>0</v>
      </c>
      <c r="AP193" s="603">
        <f>'CI-DS-TB'!H544</f>
        <v>0</v>
      </c>
      <c r="AQ193" s="603">
        <f>'CI-DS-TB'!I544</f>
        <v>0</v>
      </c>
      <c r="AR193" s="603">
        <f>'CI-DS-TB'!J544</f>
        <v>0</v>
      </c>
      <c r="AS193" s="603">
        <f>'CI-DS-TB'!K544</f>
        <v>0</v>
      </c>
    </row>
    <row r="194" spans="1:45" hidden="1" x14ac:dyDescent="0.25">
      <c r="A194" s="597">
        <v>25</v>
      </c>
      <c r="B194" s="598">
        <f>+Menu!$D$6</f>
        <v>0</v>
      </c>
      <c r="C194" s="599" t="str">
        <f>+Menu!$B$33</f>
        <v/>
      </c>
      <c r="D194" s="168"/>
      <c r="E194" s="603">
        <f>'CI-DS-TB'!B563</f>
        <v>0</v>
      </c>
      <c r="F194" s="603">
        <f>'CI-DS-TB'!B564</f>
        <v>0</v>
      </c>
      <c r="G194" s="603">
        <f>'CI-DS-TB'!C564</f>
        <v>0</v>
      </c>
      <c r="H194" s="603">
        <f>'CI-DS-TB'!D564</f>
        <v>0</v>
      </c>
      <c r="I194" s="603">
        <f>'CI-DS-TB'!E564</f>
        <v>0</v>
      </c>
      <c r="J194" s="603">
        <f>'CI-DS-TB'!F564</f>
        <v>0</v>
      </c>
      <c r="K194" s="603">
        <f>'CI-DS-TB'!G564</f>
        <v>0</v>
      </c>
      <c r="L194" s="603">
        <f>'CI-DS-TB'!H564</f>
        <v>0</v>
      </c>
      <c r="M194" s="603">
        <f>'CI-DS-TB'!I564</f>
        <v>0</v>
      </c>
      <c r="N194" s="603">
        <f>'CI-DS-TB'!J564</f>
        <v>0</v>
      </c>
      <c r="O194" s="603">
        <f>'CI-DS-TB'!K564</f>
        <v>0</v>
      </c>
      <c r="P194" s="603">
        <f>'CI-DS-TB'!B565</f>
        <v>0</v>
      </c>
      <c r="Q194" s="603">
        <f>'CI-DS-TB'!C565</f>
        <v>0</v>
      </c>
      <c r="R194" s="603">
        <f>'CI-DS-TB'!D565</f>
        <v>0</v>
      </c>
      <c r="S194" s="603">
        <f>'CI-DS-TB'!E565</f>
        <v>0</v>
      </c>
      <c r="T194" s="603">
        <f>'CI-DS-TB'!F565</f>
        <v>0</v>
      </c>
      <c r="U194" s="603">
        <f>'CI-DS-TB'!G565</f>
        <v>0</v>
      </c>
      <c r="V194" s="603">
        <f>'CI-DS-TB'!H565</f>
        <v>0</v>
      </c>
      <c r="W194" s="603">
        <f>'CI-DS-TB'!I565</f>
        <v>0</v>
      </c>
      <c r="X194" s="603">
        <f>'CI-DS-TB'!J565</f>
        <v>0</v>
      </c>
      <c r="Y194" s="603">
        <f>'CI-DS-TB'!K565</f>
        <v>0</v>
      </c>
      <c r="Z194" s="603">
        <f>'CI-DS-TB'!B566</f>
        <v>0</v>
      </c>
      <c r="AA194" s="603">
        <f>'CI-DS-TB'!C566</f>
        <v>0</v>
      </c>
      <c r="AB194" s="603">
        <f>'CI-DS-TB'!D566</f>
        <v>0</v>
      </c>
      <c r="AC194" s="603">
        <f>'CI-DS-TB'!E566</f>
        <v>0</v>
      </c>
      <c r="AD194" s="603">
        <f>'CI-DS-TB'!F566</f>
        <v>0</v>
      </c>
      <c r="AE194" s="603">
        <f>'CI-DS-TB'!G566</f>
        <v>0</v>
      </c>
      <c r="AF194" s="603">
        <f>'CI-DS-TB'!H566</f>
        <v>0</v>
      </c>
      <c r="AG194" s="603">
        <f>'CI-DS-TB'!I566</f>
        <v>0</v>
      </c>
      <c r="AH194" s="603">
        <f>'CI-DS-TB'!J566</f>
        <v>0</v>
      </c>
      <c r="AI194" s="603">
        <f>'CI-DS-TB'!K566</f>
        <v>0</v>
      </c>
      <c r="AJ194" s="603">
        <f>'CI-DS-TB'!B567</f>
        <v>0</v>
      </c>
      <c r="AK194" s="603">
        <f>'CI-DS-TB'!C567</f>
        <v>0</v>
      </c>
      <c r="AL194" s="603">
        <f>'CI-DS-TB'!D567</f>
        <v>0</v>
      </c>
      <c r="AM194" s="603">
        <f>'CI-DS-TB'!E567</f>
        <v>0</v>
      </c>
      <c r="AN194" s="603">
        <f>'CI-DS-TB'!F567</f>
        <v>0</v>
      </c>
      <c r="AO194" s="603">
        <f>'CI-DS-TB'!G567</f>
        <v>0</v>
      </c>
      <c r="AP194" s="603">
        <f>'CI-DS-TB'!H567</f>
        <v>0</v>
      </c>
      <c r="AQ194" s="603">
        <f>'CI-DS-TB'!I567</f>
        <v>0</v>
      </c>
      <c r="AR194" s="603">
        <f>'CI-DS-TB'!J567</f>
        <v>0</v>
      </c>
      <c r="AS194" s="603">
        <f>'CI-DS-TB'!K567</f>
        <v>0</v>
      </c>
    </row>
    <row r="195" spans="1:45" hidden="1" x14ac:dyDescent="0.25">
      <c r="A195" s="597"/>
      <c r="B195" s="175">
        <f>+Menu!$D$6</f>
        <v>0</v>
      </c>
      <c r="C195" s="176" t="str">
        <f>+Menu!$B$34</f>
        <v>District/ Organization Total</v>
      </c>
      <c r="D195" s="602"/>
      <c r="E195" s="603">
        <f>SUM(E170:E194)</f>
        <v>0</v>
      </c>
      <c r="F195" s="603">
        <f t="shared" ref="F195:AR195" si="263">SUM(F170:F194)</f>
        <v>0</v>
      </c>
      <c r="G195" s="603">
        <f t="shared" si="263"/>
        <v>0</v>
      </c>
      <c r="H195" s="603">
        <f t="shared" si="263"/>
        <v>0</v>
      </c>
      <c r="I195" s="603">
        <f t="shared" si="263"/>
        <v>0</v>
      </c>
      <c r="J195" s="603">
        <f t="shared" si="263"/>
        <v>0</v>
      </c>
      <c r="K195" s="603">
        <f t="shared" si="263"/>
        <v>0</v>
      </c>
      <c r="L195" s="603">
        <f t="shared" si="263"/>
        <v>0</v>
      </c>
      <c r="M195" s="603">
        <f t="shared" si="263"/>
        <v>0</v>
      </c>
      <c r="N195" s="603">
        <f t="shared" si="263"/>
        <v>0</v>
      </c>
      <c r="O195" s="603">
        <f t="shared" si="263"/>
        <v>0</v>
      </c>
      <c r="P195" s="603">
        <f t="shared" si="263"/>
        <v>0</v>
      </c>
      <c r="Q195" s="603">
        <f t="shared" si="263"/>
        <v>0</v>
      </c>
      <c r="R195" s="603">
        <f t="shared" si="263"/>
        <v>0</v>
      </c>
      <c r="S195" s="603">
        <f t="shared" si="263"/>
        <v>0</v>
      </c>
      <c r="T195" s="603">
        <f t="shared" si="263"/>
        <v>0</v>
      </c>
      <c r="U195" s="603">
        <f t="shared" si="263"/>
        <v>0</v>
      </c>
      <c r="V195" s="603">
        <f t="shared" si="263"/>
        <v>0</v>
      </c>
      <c r="W195" s="603">
        <f t="shared" si="263"/>
        <v>0</v>
      </c>
      <c r="X195" s="603">
        <f t="shared" si="263"/>
        <v>0</v>
      </c>
      <c r="Y195" s="603">
        <f t="shared" si="263"/>
        <v>0</v>
      </c>
      <c r="Z195" s="603">
        <f t="shared" si="263"/>
        <v>0</v>
      </c>
      <c r="AA195" s="603">
        <f t="shared" si="263"/>
        <v>0</v>
      </c>
      <c r="AB195" s="603">
        <f t="shared" si="263"/>
        <v>0</v>
      </c>
      <c r="AC195" s="603">
        <f t="shared" si="263"/>
        <v>0</v>
      </c>
      <c r="AD195" s="603">
        <f t="shared" si="263"/>
        <v>0</v>
      </c>
      <c r="AE195" s="603">
        <f t="shared" si="263"/>
        <v>0</v>
      </c>
      <c r="AF195" s="603">
        <f t="shared" si="263"/>
        <v>0</v>
      </c>
      <c r="AG195" s="603">
        <f t="shared" si="263"/>
        <v>0</v>
      </c>
      <c r="AH195" s="603">
        <f t="shared" si="263"/>
        <v>0</v>
      </c>
      <c r="AI195" s="603">
        <f t="shared" si="263"/>
        <v>0</v>
      </c>
      <c r="AJ195" s="603">
        <f t="shared" si="263"/>
        <v>0</v>
      </c>
      <c r="AK195" s="603">
        <f t="shared" si="263"/>
        <v>0</v>
      </c>
      <c r="AL195" s="603">
        <f t="shared" si="263"/>
        <v>0</v>
      </c>
      <c r="AM195" s="603">
        <f t="shared" si="263"/>
        <v>0</v>
      </c>
      <c r="AN195" s="603">
        <f t="shared" si="263"/>
        <v>0</v>
      </c>
      <c r="AO195" s="603">
        <f t="shared" si="263"/>
        <v>0</v>
      </c>
      <c r="AP195" s="603">
        <f t="shared" si="263"/>
        <v>0</v>
      </c>
      <c r="AQ195" s="603">
        <f t="shared" si="263"/>
        <v>0</v>
      </c>
      <c r="AR195" s="603">
        <f t="shared" si="263"/>
        <v>0</v>
      </c>
      <c r="AS195" s="603">
        <f>SUM(AS170:AS194)</f>
        <v>0</v>
      </c>
    </row>
    <row r="196" spans="1:45" hidden="1" x14ac:dyDescent="0.25"/>
    <row r="198" spans="1:45" x14ac:dyDescent="0.25">
      <c r="B198" s="144" t="s">
        <v>1263</v>
      </c>
      <c r="E198" s="144" t="str">
        <f>E164</f>
        <v>3rdQ -2022</v>
      </c>
    </row>
    <row r="200" spans="1:45" ht="15.75" customHeight="1" x14ac:dyDescent="0.25">
      <c r="E200" s="1382" t="s">
        <v>1244</v>
      </c>
      <c r="F200" s="1382"/>
      <c r="G200" s="1382"/>
      <c r="H200" s="1382" t="s">
        <v>1255</v>
      </c>
      <c r="I200" s="1382"/>
      <c r="J200" s="1382"/>
      <c r="K200" s="1382" t="s">
        <v>1246</v>
      </c>
      <c r="L200" s="1382"/>
      <c r="M200" s="1382"/>
      <c r="N200" s="1382"/>
      <c r="O200" s="1382"/>
      <c r="P200" s="1382"/>
      <c r="Q200" s="1382"/>
      <c r="R200" s="1382"/>
      <c r="S200" s="1382" t="s">
        <v>1247</v>
      </c>
      <c r="T200" s="1382"/>
      <c r="U200" s="1382"/>
      <c r="V200" s="1382"/>
      <c r="W200" s="1382"/>
      <c r="X200" s="1382"/>
      <c r="Y200" s="1382"/>
      <c r="Z200" s="1382"/>
      <c r="AA200" s="1382" t="s">
        <v>1252</v>
      </c>
      <c r="AB200" s="1382"/>
      <c r="AC200" s="1382"/>
      <c r="AD200" s="1382" t="s">
        <v>1256</v>
      </c>
      <c r="AE200" s="1382"/>
      <c r="AF200" s="1382"/>
    </row>
    <row r="201" spans="1:45" ht="15" customHeight="1" x14ac:dyDescent="0.25">
      <c r="A201" s="141"/>
      <c r="B201" s="150"/>
      <c r="C201" s="150"/>
      <c r="E201" s="1382"/>
      <c r="F201" s="1382"/>
      <c r="G201" s="1382"/>
      <c r="H201" s="1382"/>
      <c r="I201" s="1382"/>
      <c r="J201" s="1382"/>
      <c r="K201" s="1383" t="s">
        <v>1248</v>
      </c>
      <c r="L201" s="1383"/>
      <c r="M201" s="1112" t="s">
        <v>1249</v>
      </c>
      <c r="N201" s="1112"/>
      <c r="O201" s="1112" t="s">
        <v>1250</v>
      </c>
      <c r="P201" s="1112"/>
      <c r="Q201" s="1112" t="s">
        <v>1251</v>
      </c>
      <c r="R201" s="1112"/>
      <c r="S201" s="1383" t="s">
        <v>1248</v>
      </c>
      <c r="T201" s="1383"/>
      <c r="U201" s="1112" t="s">
        <v>1249</v>
      </c>
      <c r="V201" s="1112"/>
      <c r="W201" s="1112" t="s">
        <v>1250</v>
      </c>
      <c r="X201" s="1112"/>
      <c r="Y201" s="1112" t="s">
        <v>1251</v>
      </c>
      <c r="Z201" s="1112"/>
      <c r="AA201" s="1382"/>
      <c r="AB201" s="1382"/>
      <c r="AC201" s="1382"/>
      <c r="AD201" s="1382"/>
      <c r="AE201" s="1382"/>
      <c r="AF201" s="1382"/>
    </row>
    <row r="202" spans="1:45" x14ac:dyDescent="0.25">
      <c r="A202" s="141" t="s">
        <v>926</v>
      </c>
      <c r="B202" s="150" t="s">
        <v>12</v>
      </c>
      <c r="C202" s="150" t="s">
        <v>1004</v>
      </c>
      <c r="E202" s="613" t="s">
        <v>852</v>
      </c>
      <c r="F202" s="613" t="s">
        <v>853</v>
      </c>
      <c r="G202" s="613" t="s">
        <v>825</v>
      </c>
      <c r="H202" s="613" t="s">
        <v>852</v>
      </c>
      <c r="I202" s="613" t="s">
        <v>853</v>
      </c>
      <c r="J202" s="613" t="s">
        <v>825</v>
      </c>
      <c r="K202" s="613" t="s">
        <v>852</v>
      </c>
      <c r="L202" s="613" t="s">
        <v>853</v>
      </c>
      <c r="M202" s="613" t="s">
        <v>852</v>
      </c>
      <c r="N202" s="613" t="s">
        <v>853</v>
      </c>
      <c r="O202" s="613" t="s">
        <v>852</v>
      </c>
      <c r="P202" s="613" t="s">
        <v>853</v>
      </c>
      <c r="Q202" s="613" t="s">
        <v>852</v>
      </c>
      <c r="R202" s="613" t="s">
        <v>853</v>
      </c>
      <c r="S202" s="613" t="s">
        <v>852</v>
      </c>
      <c r="T202" s="613" t="s">
        <v>853</v>
      </c>
      <c r="U202" s="613" t="s">
        <v>852</v>
      </c>
      <c r="V202" s="613" t="s">
        <v>853</v>
      </c>
      <c r="W202" s="613" t="s">
        <v>852</v>
      </c>
      <c r="X202" s="613" t="s">
        <v>853</v>
      </c>
      <c r="Y202" s="613" t="s">
        <v>852</v>
      </c>
      <c r="Z202" s="613" t="s">
        <v>853</v>
      </c>
      <c r="AA202" s="613" t="s">
        <v>852</v>
      </c>
      <c r="AB202" s="613" t="s">
        <v>853</v>
      </c>
      <c r="AC202" s="613" t="s">
        <v>825</v>
      </c>
      <c r="AD202" s="613" t="s">
        <v>852</v>
      </c>
      <c r="AE202" s="613" t="s">
        <v>853</v>
      </c>
      <c r="AF202" s="613" t="s">
        <v>825</v>
      </c>
    </row>
    <row r="203" spans="1:45" x14ac:dyDescent="0.25">
      <c r="A203" s="597">
        <v>1</v>
      </c>
      <c r="B203" s="598">
        <f>+Menu!$D$6</f>
        <v>0</v>
      </c>
      <c r="C203" s="599" t="str">
        <f>+Menu!$B$9</f>
        <v/>
      </c>
      <c r="E203" s="186">
        <f>'TB-15'!A12</f>
        <v>0</v>
      </c>
      <c r="F203" s="186">
        <f>'TB-15'!C12</f>
        <v>0</v>
      </c>
      <c r="G203" s="186">
        <f>'TB-15'!E12</f>
        <v>0</v>
      </c>
      <c r="H203" s="186">
        <f>'TB-15'!G12</f>
        <v>0</v>
      </c>
      <c r="I203" s="186">
        <f>'TB-15'!I12</f>
        <v>0</v>
      </c>
      <c r="J203" s="186">
        <f>'TB-15'!K12</f>
        <v>0</v>
      </c>
      <c r="K203" s="186">
        <f>'TB-15'!A17</f>
        <v>0</v>
      </c>
      <c r="L203" s="186">
        <f>'TB-15'!C17</f>
        <v>0</v>
      </c>
      <c r="M203" s="186">
        <f>'TB-15'!E17</f>
        <v>0</v>
      </c>
      <c r="N203" s="186">
        <f>'TB-15'!G17</f>
        <v>0</v>
      </c>
      <c r="O203" s="603">
        <f>'TB-15'!I17</f>
        <v>0</v>
      </c>
      <c r="P203" s="603">
        <f>'TB-15'!K17</f>
        <v>0</v>
      </c>
      <c r="Q203" s="603">
        <f>'TB-15'!M17</f>
        <v>0</v>
      </c>
      <c r="R203" s="603">
        <f>'TB-15'!O17</f>
        <v>0</v>
      </c>
      <c r="S203" s="186">
        <f>'TB-15'!R17</f>
        <v>0</v>
      </c>
      <c r="T203" s="186">
        <f>'TB-15'!T17</f>
        <v>0</v>
      </c>
      <c r="U203" s="186">
        <f>'TB-15'!V17</f>
        <v>0</v>
      </c>
      <c r="V203" s="186">
        <f>'TB-15'!X17</f>
        <v>0</v>
      </c>
      <c r="W203" s="603">
        <f>'TB-15'!Z17</f>
        <v>0</v>
      </c>
      <c r="X203" s="603">
        <f>'TB-15'!AB17</f>
        <v>0</v>
      </c>
      <c r="Y203" s="603">
        <f>'TB-15'!AD17</f>
        <v>0</v>
      </c>
      <c r="Z203" s="603">
        <f>'TB-15'!AF17</f>
        <v>0</v>
      </c>
      <c r="AA203" s="186">
        <f>'TB-15'!A21</f>
        <v>0</v>
      </c>
      <c r="AB203" s="186">
        <f>'TB-15'!C21</f>
        <v>0</v>
      </c>
      <c r="AC203" s="186">
        <f>'TB-15'!E21</f>
        <v>0</v>
      </c>
      <c r="AD203" s="186">
        <f>'TB-15'!G21</f>
        <v>0</v>
      </c>
      <c r="AE203" s="186">
        <f>'TB-15'!I21</f>
        <v>0</v>
      </c>
      <c r="AF203" s="186">
        <f>'TB-15'!K21</f>
        <v>0</v>
      </c>
    </row>
    <row r="204" spans="1:45" x14ac:dyDescent="0.25">
      <c r="A204" s="597">
        <v>2</v>
      </c>
      <c r="B204" s="598">
        <f>+Menu!$D$6</f>
        <v>0</v>
      </c>
      <c r="C204" s="599" t="str">
        <f>+Menu!$B$10</f>
        <v/>
      </c>
      <c r="E204" s="186">
        <f>'TB-15'!A32</f>
        <v>0</v>
      </c>
      <c r="F204" s="186">
        <f>'TB-15'!C32</f>
        <v>0</v>
      </c>
      <c r="G204" s="186">
        <f>'TB-15'!E32</f>
        <v>0</v>
      </c>
      <c r="H204" s="186">
        <f>'TB-15'!G32</f>
        <v>0</v>
      </c>
      <c r="I204" s="186">
        <f>'TB-15'!I32</f>
        <v>0</v>
      </c>
      <c r="J204" s="186">
        <f>'TB-15'!K32</f>
        <v>0</v>
      </c>
      <c r="K204" s="186">
        <f>'TB-15'!A37</f>
        <v>0</v>
      </c>
      <c r="L204" s="186">
        <f>'TB-15'!C37</f>
        <v>0</v>
      </c>
      <c r="M204" s="186">
        <f>'TB-15'!E37</f>
        <v>0</v>
      </c>
      <c r="N204" s="186">
        <f>'TB-15'!G37</f>
        <v>0</v>
      </c>
      <c r="O204" s="603">
        <f>'TB-15'!I37</f>
        <v>0</v>
      </c>
      <c r="P204" s="603">
        <f>'TB-15'!K37</f>
        <v>0</v>
      </c>
      <c r="Q204" s="603">
        <f>'TB-15'!M37</f>
        <v>0</v>
      </c>
      <c r="R204" s="603">
        <f>'TB-15'!O37</f>
        <v>0</v>
      </c>
      <c r="S204" s="186">
        <f>'TB-15'!R37</f>
        <v>0</v>
      </c>
      <c r="T204" s="186">
        <f>'TB-15'!T37</f>
        <v>0</v>
      </c>
      <c r="U204" s="186">
        <f>'TB-15'!V37</f>
        <v>0</v>
      </c>
      <c r="V204" s="186">
        <f>'TB-15'!X37</f>
        <v>0</v>
      </c>
      <c r="W204" s="603">
        <f>'TB-15'!Z37</f>
        <v>0</v>
      </c>
      <c r="X204" s="603">
        <f>'TB-15'!AB37</f>
        <v>0</v>
      </c>
      <c r="Y204" s="603">
        <f>'TB-15'!AD37</f>
        <v>0</v>
      </c>
      <c r="Z204" s="603">
        <f>'TB-15'!AF37</f>
        <v>0</v>
      </c>
      <c r="AA204" s="186">
        <f>'TB-15'!A41</f>
        <v>0</v>
      </c>
      <c r="AB204" s="186">
        <f>'TB-15'!C41</f>
        <v>0</v>
      </c>
      <c r="AC204" s="186">
        <f>'TB-15'!E41</f>
        <v>0</v>
      </c>
      <c r="AD204" s="186">
        <f>'TB-15'!G41</f>
        <v>0</v>
      </c>
      <c r="AE204" s="186">
        <f>'TB-15'!I41</f>
        <v>0</v>
      </c>
      <c r="AF204" s="186">
        <f>'TB-15'!K41</f>
        <v>0</v>
      </c>
    </row>
    <row r="205" spans="1:45" x14ac:dyDescent="0.25">
      <c r="A205" s="597">
        <v>3</v>
      </c>
      <c r="B205" s="598">
        <f>+Menu!$D$6</f>
        <v>0</v>
      </c>
      <c r="C205" s="599" t="str">
        <f>+Menu!$B$11</f>
        <v/>
      </c>
      <c r="E205" s="186">
        <f>'TB-15'!A52</f>
        <v>0</v>
      </c>
      <c r="F205" s="186">
        <f>'TB-15'!C52</f>
        <v>0</v>
      </c>
      <c r="G205" s="186">
        <f>'TB-15'!E52</f>
        <v>0</v>
      </c>
      <c r="H205" s="186">
        <f>'TB-15'!G52</f>
        <v>0</v>
      </c>
      <c r="I205" s="186">
        <f>'TB-15'!I52</f>
        <v>0</v>
      </c>
      <c r="J205" s="186">
        <f>'TB-15'!K52</f>
        <v>0</v>
      </c>
      <c r="K205" s="186">
        <f>'TB-15'!A57</f>
        <v>0</v>
      </c>
      <c r="L205" s="186">
        <f>'TB-15'!C57</f>
        <v>0</v>
      </c>
      <c r="M205" s="186">
        <f>'TB-15'!E57</f>
        <v>0</v>
      </c>
      <c r="N205" s="186">
        <f>'TB-15'!G57</f>
        <v>0</v>
      </c>
      <c r="O205" s="186">
        <f>'TB-15'!I57</f>
        <v>0</v>
      </c>
      <c r="P205" s="186">
        <f>'TB-15'!K57</f>
        <v>0</v>
      </c>
      <c r="Q205" s="603">
        <f>'TB-15'!M57</f>
        <v>0</v>
      </c>
      <c r="R205" s="603">
        <f>'TB-15'!O57</f>
        <v>0</v>
      </c>
      <c r="S205" s="186">
        <f>'TB-15'!R57</f>
        <v>0</v>
      </c>
      <c r="T205" s="186">
        <f>'TB-15'!T57</f>
        <v>0</v>
      </c>
      <c r="U205" s="186">
        <f>'TB-15'!V57</f>
        <v>0</v>
      </c>
      <c r="V205" s="186">
        <f>'TB-15'!X57</f>
        <v>0</v>
      </c>
      <c r="W205" s="603">
        <f>'TB-15'!Z57</f>
        <v>0</v>
      </c>
      <c r="X205" s="603">
        <f>'TB-15'!AB57</f>
        <v>0</v>
      </c>
      <c r="Y205" s="603">
        <f>'TB-15'!AD57</f>
        <v>0</v>
      </c>
      <c r="Z205" s="603">
        <f>'TB-15'!AF57</f>
        <v>0</v>
      </c>
      <c r="AA205" s="186">
        <f>'TB-15'!A61</f>
        <v>0</v>
      </c>
      <c r="AB205" s="186">
        <f>'TB-15'!C61</f>
        <v>0</v>
      </c>
      <c r="AC205" s="186">
        <f>'TB-15'!E61</f>
        <v>0</v>
      </c>
      <c r="AD205" s="186">
        <f>'TB-15'!G61</f>
        <v>0</v>
      </c>
      <c r="AE205" s="186">
        <f>'TB-15'!I61</f>
        <v>0</v>
      </c>
      <c r="AF205" s="186">
        <f>'TB-15'!K61</f>
        <v>0</v>
      </c>
    </row>
    <row r="206" spans="1:45" x14ac:dyDescent="0.25">
      <c r="A206" s="597">
        <v>4</v>
      </c>
      <c r="B206" s="598">
        <f>+Menu!$D$6</f>
        <v>0</v>
      </c>
      <c r="C206" s="599" t="str">
        <f>+Menu!$B$12</f>
        <v/>
      </c>
      <c r="E206" s="186">
        <f>'TB-15'!A72</f>
        <v>0</v>
      </c>
      <c r="F206" s="186">
        <f>'TB-15'!C72</f>
        <v>0</v>
      </c>
      <c r="G206" s="186">
        <f>'TB-15'!E72</f>
        <v>0</v>
      </c>
      <c r="H206" s="186">
        <f>'TB-15'!G72</f>
        <v>0</v>
      </c>
      <c r="I206" s="186">
        <f>'TB-15'!I72</f>
        <v>0</v>
      </c>
      <c r="J206" s="186">
        <f>'TB-15'!K72</f>
        <v>0</v>
      </c>
      <c r="K206" s="186">
        <f>'TB-15'!A77</f>
        <v>0</v>
      </c>
      <c r="L206" s="186">
        <f>'TB-15'!C77</f>
        <v>0</v>
      </c>
      <c r="M206" s="186">
        <f>'TB-15'!E77</f>
        <v>0</v>
      </c>
      <c r="N206" s="186">
        <f>'TB-15'!G77</f>
        <v>0</v>
      </c>
      <c r="O206" s="186">
        <f>'TB-15'!I77</f>
        <v>0</v>
      </c>
      <c r="P206" s="186">
        <f>'TB-15'!K77</f>
        <v>0</v>
      </c>
      <c r="Q206" s="603">
        <f>'TB-15'!M77</f>
        <v>0</v>
      </c>
      <c r="R206" s="603">
        <f>'TB-15'!O77</f>
        <v>0</v>
      </c>
      <c r="S206" s="186">
        <f>'TB-15'!R77</f>
        <v>0</v>
      </c>
      <c r="T206" s="186">
        <f>'TB-15'!T77</f>
        <v>0</v>
      </c>
      <c r="U206" s="186">
        <f>'TB-15'!V77</f>
        <v>0</v>
      </c>
      <c r="V206" s="186">
        <f>'TB-15'!X77</f>
        <v>0</v>
      </c>
      <c r="W206" s="603">
        <f>'TB-15'!Z77</f>
        <v>0</v>
      </c>
      <c r="X206" s="603">
        <f>'TB-15'!AB77</f>
        <v>0</v>
      </c>
      <c r="Y206" s="603">
        <f>'TB-15'!AD77</f>
        <v>0</v>
      </c>
      <c r="Z206" s="603">
        <f>'TB-15'!AF77</f>
        <v>0</v>
      </c>
      <c r="AA206" s="186">
        <f>'TB-15'!A81</f>
        <v>0</v>
      </c>
      <c r="AB206" s="186">
        <f>'TB-15'!C81</f>
        <v>0</v>
      </c>
      <c r="AC206" s="186">
        <f>'TB-15'!E81</f>
        <v>0</v>
      </c>
      <c r="AD206" s="186">
        <f>'TB-15'!G81</f>
        <v>0</v>
      </c>
      <c r="AE206" s="186">
        <f>'TB-15'!I81</f>
        <v>0</v>
      </c>
      <c r="AF206" s="186">
        <f>'TB-15'!K81</f>
        <v>0</v>
      </c>
    </row>
    <row r="207" spans="1:45" x14ac:dyDescent="0.25">
      <c r="A207" s="597">
        <v>5</v>
      </c>
      <c r="B207" s="598">
        <f>+Menu!$D$6</f>
        <v>0</v>
      </c>
      <c r="C207" s="599" t="str">
        <f>+Menu!$B$13</f>
        <v/>
      </c>
      <c r="E207" s="186">
        <f>'TB-15'!A92</f>
        <v>0</v>
      </c>
      <c r="F207" s="186">
        <f>'TB-15'!C92</f>
        <v>0</v>
      </c>
      <c r="G207" s="186">
        <f>'TB-15'!E92</f>
        <v>0</v>
      </c>
      <c r="H207" s="186">
        <f>'TB-15'!G92</f>
        <v>0</v>
      </c>
      <c r="I207" s="186">
        <f>'TB-15'!I92</f>
        <v>0</v>
      </c>
      <c r="J207" s="186">
        <f>'TB-15'!K92</f>
        <v>0</v>
      </c>
      <c r="K207" s="186">
        <f>'TB-15'!A97</f>
        <v>0</v>
      </c>
      <c r="L207" s="186">
        <f>'TB-15'!C97</f>
        <v>0</v>
      </c>
      <c r="M207" s="186">
        <f>'TB-15'!E97</f>
        <v>0</v>
      </c>
      <c r="N207" s="186">
        <f>'TB-15'!G97</f>
        <v>0</v>
      </c>
      <c r="O207" s="186">
        <f>'TB-15'!I97</f>
        <v>0</v>
      </c>
      <c r="P207" s="186">
        <f>'TB-15'!K97</f>
        <v>0</v>
      </c>
      <c r="Q207" s="603">
        <f>'TB-15'!M97</f>
        <v>0</v>
      </c>
      <c r="R207" s="603">
        <f>'TB-15'!O97</f>
        <v>0</v>
      </c>
      <c r="S207" s="186">
        <f>'TB-15'!R97</f>
        <v>0</v>
      </c>
      <c r="T207" s="186">
        <f>'TB-15'!T97</f>
        <v>0</v>
      </c>
      <c r="U207" s="186">
        <f>'TB-15'!V97</f>
        <v>0</v>
      </c>
      <c r="V207" s="186">
        <f>'TB-15'!X97</f>
        <v>0</v>
      </c>
      <c r="W207" s="603">
        <f>'TB-15'!Z97</f>
        <v>0</v>
      </c>
      <c r="X207" s="603">
        <f>'TB-15'!AB97</f>
        <v>0</v>
      </c>
      <c r="Y207" s="603">
        <f>'TB-15'!AD97</f>
        <v>0</v>
      </c>
      <c r="Z207" s="603">
        <f>'TB-15'!AF97</f>
        <v>0</v>
      </c>
      <c r="AA207" s="186">
        <f>'TB-15'!A101</f>
        <v>0</v>
      </c>
      <c r="AB207" s="186">
        <f>'TB-15'!C101</f>
        <v>0</v>
      </c>
      <c r="AC207" s="186">
        <f>'TB-15'!E101</f>
        <v>0</v>
      </c>
      <c r="AD207" s="186">
        <f>'TB-15'!G101</f>
        <v>0</v>
      </c>
      <c r="AE207" s="186">
        <f>'TB-15'!I101</f>
        <v>0</v>
      </c>
      <c r="AF207" s="186">
        <f>'TB-15'!K101</f>
        <v>0</v>
      </c>
    </row>
    <row r="208" spans="1:45" x14ac:dyDescent="0.25">
      <c r="A208" s="597">
        <v>6</v>
      </c>
      <c r="B208" s="598">
        <f>+Menu!$D$6</f>
        <v>0</v>
      </c>
      <c r="C208" s="599" t="str">
        <f>+Menu!$B$14</f>
        <v/>
      </c>
      <c r="E208" s="186">
        <f>'TB-15'!A112</f>
        <v>0</v>
      </c>
      <c r="F208" s="186">
        <f>'TB-15'!C112</f>
        <v>0</v>
      </c>
      <c r="G208" s="186">
        <f>'TB-15'!E112</f>
        <v>0</v>
      </c>
      <c r="H208" s="186">
        <f>'TB-15'!G112</f>
        <v>0</v>
      </c>
      <c r="I208" s="186">
        <f>'TB-15'!I112</f>
        <v>0</v>
      </c>
      <c r="J208" s="186">
        <f>'TB-15'!K112</f>
        <v>0</v>
      </c>
      <c r="K208" s="186">
        <f>'TB-15'!A117</f>
        <v>0</v>
      </c>
      <c r="L208" s="186">
        <f>'TB-15'!C117</f>
        <v>0</v>
      </c>
      <c r="M208" s="186">
        <f>'TB-15'!E117</f>
        <v>0</v>
      </c>
      <c r="N208" s="186">
        <f>'TB-15'!G117</f>
        <v>0</v>
      </c>
      <c r="O208" s="186">
        <f>'TB-15'!I117</f>
        <v>0</v>
      </c>
      <c r="P208" s="186">
        <f>'TB-15'!K117</f>
        <v>0</v>
      </c>
      <c r="Q208" s="603">
        <f>'TB-15'!M117</f>
        <v>0</v>
      </c>
      <c r="R208" s="603">
        <f>'TB-15'!O117</f>
        <v>0</v>
      </c>
      <c r="S208" s="186">
        <f>'TB-15'!R117</f>
        <v>0</v>
      </c>
      <c r="T208" s="186">
        <f>'TB-15'!T117</f>
        <v>0</v>
      </c>
      <c r="U208" s="186">
        <f>'TB-15'!V117</f>
        <v>0</v>
      </c>
      <c r="V208" s="186">
        <f>'TB-15'!X117</f>
        <v>0</v>
      </c>
      <c r="W208" s="603">
        <f>'TB-15'!Z117</f>
        <v>0</v>
      </c>
      <c r="X208" s="603">
        <f>'TB-15'!AB117</f>
        <v>0</v>
      </c>
      <c r="Y208" s="603">
        <f>'TB-15'!AD117</f>
        <v>0</v>
      </c>
      <c r="Z208" s="603">
        <f>'TB-15'!AF117</f>
        <v>0</v>
      </c>
      <c r="AA208" s="186">
        <f>'TB-15'!A121</f>
        <v>0</v>
      </c>
      <c r="AB208" s="186">
        <f>'TB-15'!C121</f>
        <v>0</v>
      </c>
      <c r="AC208" s="186">
        <f>'TB-15'!E121</f>
        <v>0</v>
      </c>
      <c r="AD208" s="186">
        <f>'TB-15'!G121</f>
        <v>0</v>
      </c>
      <c r="AE208" s="186">
        <f>'TB-15'!I121</f>
        <v>0</v>
      </c>
      <c r="AF208" s="186">
        <f>'TB-15'!K121</f>
        <v>0</v>
      </c>
    </row>
    <row r="209" spans="1:32" x14ac:dyDescent="0.25">
      <c r="A209" s="597">
        <v>7</v>
      </c>
      <c r="B209" s="598">
        <f>+Menu!$D$6</f>
        <v>0</v>
      </c>
      <c r="C209" s="599" t="str">
        <f>+Menu!$B$15</f>
        <v/>
      </c>
      <c r="E209" s="186">
        <f>'TB-15'!A132</f>
        <v>0</v>
      </c>
      <c r="F209" s="186">
        <f>'TB-15'!C132</f>
        <v>0</v>
      </c>
      <c r="G209" s="186">
        <f>'TB-15'!E132</f>
        <v>0</v>
      </c>
      <c r="H209" s="186">
        <f>'TB-15'!G132</f>
        <v>0</v>
      </c>
      <c r="I209" s="186">
        <f>'TB-15'!I132</f>
        <v>0</v>
      </c>
      <c r="J209" s="186">
        <f>'TB-15'!K132</f>
        <v>0</v>
      </c>
      <c r="K209" s="186">
        <f>'TB-15'!A137</f>
        <v>0</v>
      </c>
      <c r="L209" s="186">
        <f>'TB-15'!C137</f>
        <v>0</v>
      </c>
      <c r="M209" s="186">
        <f>'TB-15'!E137</f>
        <v>0</v>
      </c>
      <c r="N209" s="186">
        <f>'TB-15'!G137</f>
        <v>0</v>
      </c>
      <c r="O209" s="186">
        <f>'TB-15'!I137</f>
        <v>0</v>
      </c>
      <c r="P209" s="186">
        <f>'TB-15'!K137</f>
        <v>0</v>
      </c>
      <c r="Q209" s="603">
        <f>'TB-15'!M137</f>
        <v>0</v>
      </c>
      <c r="R209" s="603">
        <f>'TB-15'!O137</f>
        <v>0</v>
      </c>
      <c r="S209" s="186">
        <f>'TB-15'!R137</f>
        <v>0</v>
      </c>
      <c r="T209" s="186">
        <f>'TB-15'!T137</f>
        <v>0</v>
      </c>
      <c r="U209" s="186">
        <f>'TB-15'!V137</f>
        <v>0</v>
      </c>
      <c r="V209" s="186">
        <f>'TB-15'!X137</f>
        <v>0</v>
      </c>
      <c r="W209" s="603">
        <f>'TB-15'!Z137</f>
        <v>0</v>
      </c>
      <c r="X209" s="603">
        <f>'TB-15'!AB137</f>
        <v>0</v>
      </c>
      <c r="Y209" s="603">
        <f>'TB-15'!AD137</f>
        <v>0</v>
      </c>
      <c r="Z209" s="603">
        <f>'TB-15'!AF137</f>
        <v>0</v>
      </c>
      <c r="AA209" s="186">
        <f>'TB-15'!A141</f>
        <v>0</v>
      </c>
      <c r="AB209" s="186">
        <f>'TB-15'!C141</f>
        <v>0</v>
      </c>
      <c r="AC209" s="186">
        <f>'TB-15'!E141</f>
        <v>0</v>
      </c>
      <c r="AD209" s="186">
        <f>'TB-15'!G141</f>
        <v>0</v>
      </c>
      <c r="AE209" s="186">
        <f>'TB-15'!I141</f>
        <v>0</v>
      </c>
      <c r="AF209" s="186">
        <f>'TB-15'!K141</f>
        <v>0</v>
      </c>
    </row>
    <row r="210" spans="1:32" x14ac:dyDescent="0.25">
      <c r="A210" s="597">
        <v>8</v>
      </c>
      <c r="B210" s="598">
        <f>+Menu!$D$6</f>
        <v>0</v>
      </c>
      <c r="C210" s="599" t="str">
        <f>+Menu!$B$16</f>
        <v/>
      </c>
      <c r="E210" s="186">
        <f>'TB-15'!A152</f>
        <v>0</v>
      </c>
      <c r="F210" s="186">
        <f>'TB-15'!C152</f>
        <v>0</v>
      </c>
      <c r="G210" s="186">
        <f>'TB-15'!E152</f>
        <v>0</v>
      </c>
      <c r="H210" s="186">
        <f>'TB-15'!G152</f>
        <v>0</v>
      </c>
      <c r="I210" s="186">
        <f>'TB-15'!I152</f>
        <v>0</v>
      </c>
      <c r="J210" s="186">
        <f>'TB-15'!K152</f>
        <v>0</v>
      </c>
      <c r="K210" s="186">
        <f>'TB-15'!A157</f>
        <v>0</v>
      </c>
      <c r="L210" s="186">
        <f>'TB-15'!C157</f>
        <v>0</v>
      </c>
      <c r="M210" s="186">
        <f>'TB-15'!E157</f>
        <v>0</v>
      </c>
      <c r="N210" s="186">
        <f>'TB-15'!G157</f>
        <v>0</v>
      </c>
      <c r="O210" s="186">
        <f>'TB-15'!I157</f>
        <v>0</v>
      </c>
      <c r="P210" s="186">
        <f>'TB-15'!K157</f>
        <v>0</v>
      </c>
      <c r="Q210" s="603">
        <f>'TB-15'!M157</f>
        <v>0</v>
      </c>
      <c r="R210" s="603">
        <f>'TB-15'!O157</f>
        <v>0</v>
      </c>
      <c r="S210" s="186">
        <f>'TB-15'!R157</f>
        <v>0</v>
      </c>
      <c r="T210" s="186">
        <f>'TB-15'!T157</f>
        <v>0</v>
      </c>
      <c r="U210" s="186">
        <f>'TB-15'!V157</f>
        <v>0</v>
      </c>
      <c r="V210" s="186">
        <f>'TB-15'!X157</f>
        <v>0</v>
      </c>
      <c r="W210" s="603">
        <f>'TB-15'!Z157</f>
        <v>0</v>
      </c>
      <c r="X210" s="603">
        <f>'TB-15'!AB157</f>
        <v>0</v>
      </c>
      <c r="Y210" s="603">
        <f>'TB-15'!AD157</f>
        <v>0</v>
      </c>
      <c r="Z210" s="603">
        <f>'TB-15'!AF157</f>
        <v>0</v>
      </c>
      <c r="AA210" s="186">
        <f>'TB-15'!A161</f>
        <v>0</v>
      </c>
      <c r="AB210" s="186">
        <f>'TB-15'!C161</f>
        <v>0</v>
      </c>
      <c r="AC210" s="186">
        <f>'TB-15'!E161</f>
        <v>0</v>
      </c>
      <c r="AD210" s="186">
        <f>'TB-15'!G161</f>
        <v>0</v>
      </c>
      <c r="AE210" s="186">
        <f>'TB-15'!I161</f>
        <v>0</v>
      </c>
      <c r="AF210" s="186">
        <f>'TB-15'!K161</f>
        <v>0</v>
      </c>
    </row>
    <row r="211" spans="1:32" x14ac:dyDescent="0.25">
      <c r="A211" s="597">
        <v>9</v>
      </c>
      <c r="B211" s="598">
        <f>+Menu!$D$6</f>
        <v>0</v>
      </c>
      <c r="C211" s="599" t="str">
        <f>+Menu!$B$17</f>
        <v/>
      </c>
      <c r="E211" s="186">
        <f>'TB-15'!A172</f>
        <v>0</v>
      </c>
      <c r="F211" s="186">
        <f>'TB-15'!C172</f>
        <v>0</v>
      </c>
      <c r="G211" s="186">
        <f>'TB-15'!E172</f>
        <v>0</v>
      </c>
      <c r="H211" s="186">
        <f>'TB-15'!G172</f>
        <v>0</v>
      </c>
      <c r="I211" s="186">
        <f>'TB-15'!I172</f>
        <v>0</v>
      </c>
      <c r="J211" s="186">
        <f>'TB-15'!K172</f>
        <v>0</v>
      </c>
      <c r="K211" s="186">
        <f>'TB-15'!A177</f>
        <v>0</v>
      </c>
      <c r="L211" s="186">
        <f>'TB-15'!C177</f>
        <v>0</v>
      </c>
      <c r="M211" s="186">
        <f>'TB-15'!E177</f>
        <v>0</v>
      </c>
      <c r="N211" s="186">
        <f>'TB-15'!G177</f>
        <v>0</v>
      </c>
      <c r="O211" s="186">
        <f>'TB-15'!I177</f>
        <v>0</v>
      </c>
      <c r="P211" s="186">
        <f>'TB-15'!K177</f>
        <v>0</v>
      </c>
      <c r="Q211" s="603">
        <f>'TB-15'!M177</f>
        <v>0</v>
      </c>
      <c r="R211" s="603">
        <f>'TB-15'!O177</f>
        <v>0</v>
      </c>
      <c r="S211" s="186">
        <f>'TB-15'!R177</f>
        <v>0</v>
      </c>
      <c r="T211" s="186">
        <f>'TB-15'!T177</f>
        <v>0</v>
      </c>
      <c r="U211" s="186">
        <f>'TB-15'!V177</f>
        <v>0</v>
      </c>
      <c r="V211" s="186">
        <f>'TB-15'!X177</f>
        <v>0</v>
      </c>
      <c r="W211" s="603">
        <f>'TB-15'!Z177</f>
        <v>0</v>
      </c>
      <c r="X211" s="603">
        <f>'TB-15'!AB177</f>
        <v>0</v>
      </c>
      <c r="Y211" s="603">
        <f>'TB-15'!AD177</f>
        <v>0</v>
      </c>
      <c r="Z211" s="603">
        <f>'TB-15'!AF177</f>
        <v>0</v>
      </c>
      <c r="AA211" s="186">
        <f>'TB-15'!A181</f>
        <v>0</v>
      </c>
      <c r="AB211" s="186">
        <f>'TB-15'!C181</f>
        <v>0</v>
      </c>
      <c r="AC211" s="186">
        <f>'TB-15'!E181</f>
        <v>0</v>
      </c>
      <c r="AD211" s="186">
        <f>'TB-15'!G181</f>
        <v>0</v>
      </c>
      <c r="AE211" s="186">
        <f>'TB-15'!I181</f>
        <v>0</v>
      </c>
      <c r="AF211" s="186">
        <f>'TB-15'!K181</f>
        <v>0</v>
      </c>
    </row>
    <row r="212" spans="1:32" x14ac:dyDescent="0.25">
      <c r="A212" s="597">
        <v>10</v>
      </c>
      <c r="B212" s="598">
        <f>+Menu!$D$6</f>
        <v>0</v>
      </c>
      <c r="C212" s="599" t="str">
        <f>+Menu!$B$18</f>
        <v/>
      </c>
      <c r="E212" s="186">
        <f>'TB-15'!A192</f>
        <v>0</v>
      </c>
      <c r="F212" s="186">
        <f>'TB-15'!C192</f>
        <v>0</v>
      </c>
      <c r="G212" s="186">
        <f>'TB-15'!E192</f>
        <v>0</v>
      </c>
      <c r="H212" s="186">
        <f>'TB-15'!G192</f>
        <v>0</v>
      </c>
      <c r="I212" s="186">
        <f>'TB-15'!I192</f>
        <v>0</v>
      </c>
      <c r="J212" s="186">
        <f>'TB-15'!K192</f>
        <v>0</v>
      </c>
      <c r="K212" s="186">
        <f>'TB-15'!A197</f>
        <v>0</v>
      </c>
      <c r="L212" s="186">
        <f>'TB-15'!C197</f>
        <v>0</v>
      </c>
      <c r="M212" s="186">
        <f>'TB-15'!E197</f>
        <v>0</v>
      </c>
      <c r="N212" s="186">
        <f>'TB-15'!G197</f>
        <v>0</v>
      </c>
      <c r="O212" s="186">
        <f>'TB-15'!I197</f>
        <v>0</v>
      </c>
      <c r="P212" s="186">
        <f>'TB-15'!K197</f>
        <v>0</v>
      </c>
      <c r="Q212" s="603">
        <f>'TB-15'!M197</f>
        <v>0</v>
      </c>
      <c r="R212" s="603">
        <f>'TB-15'!O197</f>
        <v>0</v>
      </c>
      <c r="S212" s="186">
        <f>'TB-15'!R197</f>
        <v>0</v>
      </c>
      <c r="T212" s="186">
        <f>'TB-15'!T197</f>
        <v>0</v>
      </c>
      <c r="U212" s="186">
        <f>'TB-15'!V197</f>
        <v>0</v>
      </c>
      <c r="V212" s="186">
        <f>'TB-15'!X197</f>
        <v>0</v>
      </c>
      <c r="W212" s="603">
        <f>'TB-15'!Z197</f>
        <v>0</v>
      </c>
      <c r="X212" s="603">
        <f>'TB-15'!AB197</f>
        <v>0</v>
      </c>
      <c r="Y212" s="603">
        <f>'TB-15'!AD197</f>
        <v>0</v>
      </c>
      <c r="Z212" s="603">
        <f>'TB-15'!AF197</f>
        <v>0</v>
      </c>
      <c r="AA212" s="186">
        <f>'TB-15'!A201</f>
        <v>0</v>
      </c>
      <c r="AB212" s="186">
        <f>'TB-15'!C201</f>
        <v>0</v>
      </c>
      <c r="AC212" s="186">
        <f>'TB-15'!E201</f>
        <v>0</v>
      </c>
      <c r="AD212" s="186">
        <f>'TB-15'!G201</f>
        <v>0</v>
      </c>
      <c r="AE212" s="186">
        <f>'TB-15'!I201</f>
        <v>0</v>
      </c>
      <c r="AF212" s="186">
        <f>'TB-15'!K201</f>
        <v>0</v>
      </c>
    </row>
    <row r="213" spans="1:32" x14ac:dyDescent="0.25">
      <c r="A213" s="597">
        <v>11</v>
      </c>
      <c r="B213" s="598">
        <f>+Menu!$D$6</f>
        <v>0</v>
      </c>
      <c r="C213" s="599" t="str">
        <f>+Menu!$B$19</f>
        <v/>
      </c>
      <c r="E213" s="186">
        <f>'TB-15'!A212</f>
        <v>0</v>
      </c>
      <c r="F213" s="186">
        <f>'TB-15'!C212</f>
        <v>0</v>
      </c>
      <c r="G213" s="186">
        <f>'TB-15'!E212</f>
        <v>0</v>
      </c>
      <c r="H213" s="186">
        <f>'TB-15'!G212</f>
        <v>0</v>
      </c>
      <c r="I213" s="186">
        <f>'TB-15'!I212</f>
        <v>0</v>
      </c>
      <c r="J213" s="186">
        <f>'TB-15'!K212</f>
        <v>0</v>
      </c>
      <c r="K213" s="186">
        <f>'TB-15'!A217</f>
        <v>0</v>
      </c>
      <c r="L213" s="186">
        <f>'TB-15'!C217</f>
        <v>0</v>
      </c>
      <c r="M213" s="186">
        <f>'TB-15'!E217</f>
        <v>0</v>
      </c>
      <c r="N213" s="186">
        <f>'TB-15'!G217</f>
        <v>0</v>
      </c>
      <c r="O213" s="186">
        <f>'TB-15'!I217</f>
        <v>0</v>
      </c>
      <c r="P213" s="186">
        <f>'TB-15'!K217</f>
        <v>0</v>
      </c>
      <c r="Q213" s="603">
        <f>'TB-15'!M217</f>
        <v>0</v>
      </c>
      <c r="R213" s="603">
        <f>'TB-15'!O217</f>
        <v>0</v>
      </c>
      <c r="S213" s="186">
        <f>'TB-15'!R217</f>
        <v>0</v>
      </c>
      <c r="T213" s="186">
        <f>'TB-15'!T217</f>
        <v>0</v>
      </c>
      <c r="U213" s="186">
        <f>'TB-15'!V217</f>
        <v>0</v>
      </c>
      <c r="V213" s="186">
        <f>'TB-15'!X217</f>
        <v>0</v>
      </c>
      <c r="W213" s="603">
        <f>'TB-15'!Z217</f>
        <v>0</v>
      </c>
      <c r="X213" s="603">
        <f>'TB-15'!AB217</f>
        <v>0</v>
      </c>
      <c r="Y213" s="603">
        <f>'TB-15'!AD217</f>
        <v>0</v>
      </c>
      <c r="Z213" s="603">
        <f>'TB-15'!AF217</f>
        <v>0</v>
      </c>
      <c r="AA213" s="186">
        <f>'TB-15'!A221</f>
        <v>0</v>
      </c>
      <c r="AB213" s="186">
        <f>'TB-15'!C221</f>
        <v>0</v>
      </c>
      <c r="AC213" s="186">
        <f>'TB-15'!E221</f>
        <v>0</v>
      </c>
      <c r="AD213" s="186">
        <f>'TB-15'!G221</f>
        <v>0</v>
      </c>
      <c r="AE213" s="186">
        <f>'TB-15'!I221</f>
        <v>0</v>
      </c>
      <c r="AF213" s="186">
        <f>'TB-15'!K221</f>
        <v>0</v>
      </c>
    </row>
    <row r="214" spans="1:32" x14ac:dyDescent="0.25">
      <c r="A214" s="597">
        <v>12</v>
      </c>
      <c r="B214" s="598">
        <f>+Menu!$D$6</f>
        <v>0</v>
      </c>
      <c r="C214" s="599" t="str">
        <f>+Menu!$B$20</f>
        <v/>
      </c>
      <c r="E214" s="186">
        <f>'TB-15'!A232</f>
        <v>0</v>
      </c>
      <c r="F214" s="186">
        <f>'TB-15'!C232</f>
        <v>0</v>
      </c>
      <c r="G214" s="186">
        <f>'TB-15'!E232</f>
        <v>0</v>
      </c>
      <c r="H214" s="186">
        <f>'TB-15'!G232</f>
        <v>0</v>
      </c>
      <c r="I214" s="186">
        <f>'TB-15'!I232</f>
        <v>0</v>
      </c>
      <c r="J214" s="186">
        <f>'TB-15'!K232</f>
        <v>0</v>
      </c>
      <c r="K214" s="186">
        <f>'TB-15'!A237</f>
        <v>0</v>
      </c>
      <c r="L214" s="186">
        <f>'TB-15'!C237</f>
        <v>0</v>
      </c>
      <c r="M214" s="186">
        <f>'TB-15'!E237</f>
        <v>0</v>
      </c>
      <c r="N214" s="186">
        <f>'TB-15'!G237</f>
        <v>0</v>
      </c>
      <c r="O214" s="186">
        <f>'TB-15'!I237</f>
        <v>0</v>
      </c>
      <c r="P214" s="186">
        <f>'TB-15'!K237</f>
        <v>0</v>
      </c>
      <c r="Q214" s="603">
        <f>'TB-15'!M237</f>
        <v>0</v>
      </c>
      <c r="R214" s="603">
        <f>'TB-15'!O237</f>
        <v>0</v>
      </c>
      <c r="S214" s="186">
        <f>'TB-15'!R237</f>
        <v>0</v>
      </c>
      <c r="T214" s="186">
        <f>'TB-15'!T237</f>
        <v>0</v>
      </c>
      <c r="U214" s="186">
        <f>'TB-15'!V237</f>
        <v>0</v>
      </c>
      <c r="V214" s="186">
        <f>'TB-15'!X237</f>
        <v>0</v>
      </c>
      <c r="W214" s="603">
        <f>'TB-15'!Z237</f>
        <v>0</v>
      </c>
      <c r="X214" s="603">
        <f>'TB-15'!AB237</f>
        <v>0</v>
      </c>
      <c r="Y214" s="603">
        <f>'TB-15'!AD237</f>
        <v>0</v>
      </c>
      <c r="Z214" s="603">
        <f>'TB-15'!AF237</f>
        <v>0</v>
      </c>
      <c r="AA214" s="186">
        <f>'TB-15'!A241</f>
        <v>0</v>
      </c>
      <c r="AB214" s="186">
        <f>'TB-15'!C241</f>
        <v>0</v>
      </c>
      <c r="AC214" s="186">
        <f>'TB-15'!E241</f>
        <v>0</v>
      </c>
      <c r="AD214" s="186">
        <f>'TB-15'!G241</f>
        <v>0</v>
      </c>
      <c r="AE214" s="186">
        <f>'TB-15'!I241</f>
        <v>0</v>
      </c>
      <c r="AF214" s="186">
        <f>'TB-15'!K241</f>
        <v>0</v>
      </c>
    </row>
    <row r="215" spans="1:32" x14ac:dyDescent="0.25">
      <c r="A215" s="597">
        <v>13</v>
      </c>
      <c r="B215" s="598">
        <f>+Menu!$D$6</f>
        <v>0</v>
      </c>
      <c r="C215" s="599" t="str">
        <f>+Menu!$B$21</f>
        <v/>
      </c>
      <c r="E215" s="186">
        <f>'TB-15'!A252</f>
        <v>0</v>
      </c>
      <c r="F215" s="186">
        <f>'TB-15'!C252</f>
        <v>0</v>
      </c>
      <c r="G215" s="186">
        <f>'TB-15'!E252</f>
        <v>0</v>
      </c>
      <c r="H215" s="186">
        <f>'TB-15'!G252</f>
        <v>0</v>
      </c>
      <c r="I215" s="186">
        <f>'TB-15'!I252</f>
        <v>0</v>
      </c>
      <c r="J215" s="186">
        <f>'TB-15'!K252</f>
        <v>0</v>
      </c>
      <c r="K215" s="186">
        <f>'TB-15'!A257</f>
        <v>0</v>
      </c>
      <c r="L215" s="186">
        <f>'TB-15'!C257</f>
        <v>0</v>
      </c>
      <c r="M215" s="186">
        <f>'TB-15'!E257</f>
        <v>0</v>
      </c>
      <c r="N215" s="186">
        <f>'TB-15'!G257</f>
        <v>0</v>
      </c>
      <c r="O215" s="186">
        <f>'TB-15'!I257</f>
        <v>0</v>
      </c>
      <c r="P215" s="186">
        <f>'TB-15'!K257</f>
        <v>0</v>
      </c>
      <c r="Q215" s="603">
        <f>'TB-15'!M257</f>
        <v>0</v>
      </c>
      <c r="R215" s="603">
        <f>'TB-15'!O257</f>
        <v>0</v>
      </c>
      <c r="S215" s="186">
        <f>'TB-15'!R257</f>
        <v>0</v>
      </c>
      <c r="T215" s="186">
        <f>'TB-15'!T257</f>
        <v>0</v>
      </c>
      <c r="U215" s="186">
        <f>'TB-15'!V257</f>
        <v>0</v>
      </c>
      <c r="V215" s="186">
        <f>'TB-15'!X257</f>
        <v>0</v>
      </c>
      <c r="W215" s="603">
        <f>'TB-15'!Z257</f>
        <v>0</v>
      </c>
      <c r="X215" s="603">
        <f>'TB-15'!AB257</f>
        <v>0</v>
      </c>
      <c r="Y215" s="603">
        <f>'TB-15'!AD257</f>
        <v>0</v>
      </c>
      <c r="Z215" s="603">
        <f>'TB-15'!AF257</f>
        <v>0</v>
      </c>
      <c r="AA215" s="186">
        <f>'TB-15'!A261</f>
        <v>0</v>
      </c>
      <c r="AB215" s="186">
        <f>'TB-15'!C261</f>
        <v>0</v>
      </c>
      <c r="AC215" s="186">
        <f>'TB-15'!E261</f>
        <v>0</v>
      </c>
      <c r="AD215" s="186">
        <f>'TB-15'!G261</f>
        <v>0</v>
      </c>
      <c r="AE215" s="186">
        <f>'TB-15'!I261</f>
        <v>0</v>
      </c>
      <c r="AF215" s="186">
        <f>'TB-15'!K261</f>
        <v>0</v>
      </c>
    </row>
    <row r="216" spans="1:32" x14ac:dyDescent="0.25">
      <c r="A216" s="597">
        <v>14</v>
      </c>
      <c r="B216" s="598">
        <f>+Menu!$D$6</f>
        <v>0</v>
      </c>
      <c r="C216" s="599" t="str">
        <f>+Menu!$B$22</f>
        <v/>
      </c>
      <c r="E216" s="186">
        <f>'TB-15'!A272</f>
        <v>0</v>
      </c>
      <c r="F216" s="186">
        <f>'TB-15'!C272</f>
        <v>0</v>
      </c>
      <c r="G216" s="186">
        <f>'TB-15'!E272</f>
        <v>0</v>
      </c>
      <c r="H216" s="186">
        <f>'TB-15'!G272</f>
        <v>0</v>
      </c>
      <c r="I216" s="186">
        <f>'TB-15'!I272</f>
        <v>0</v>
      </c>
      <c r="J216" s="186">
        <f>'TB-15'!K272</f>
        <v>0</v>
      </c>
      <c r="K216" s="186">
        <f>'TB-15'!A277</f>
        <v>0</v>
      </c>
      <c r="L216" s="186">
        <f>'TB-15'!C277</f>
        <v>0</v>
      </c>
      <c r="M216" s="186">
        <f>'TB-15'!E277</f>
        <v>0</v>
      </c>
      <c r="N216" s="186">
        <f>'TB-15'!G277</f>
        <v>0</v>
      </c>
      <c r="O216" s="186">
        <f>'TB-15'!I277</f>
        <v>0</v>
      </c>
      <c r="P216" s="186">
        <f>'TB-15'!K277</f>
        <v>0</v>
      </c>
      <c r="Q216" s="603">
        <f>'TB-15'!M277</f>
        <v>0</v>
      </c>
      <c r="R216" s="603">
        <f>'TB-15'!O277</f>
        <v>0</v>
      </c>
      <c r="S216" s="186">
        <f>'TB-15'!R277</f>
        <v>0</v>
      </c>
      <c r="T216" s="186">
        <f>'TB-15'!T277</f>
        <v>0</v>
      </c>
      <c r="U216" s="186">
        <f>'TB-15'!V277</f>
        <v>0</v>
      </c>
      <c r="V216" s="186">
        <f>'TB-15'!X277</f>
        <v>0</v>
      </c>
      <c r="W216" s="603">
        <f>'TB-15'!Z277</f>
        <v>0</v>
      </c>
      <c r="X216" s="603">
        <f>'TB-15'!AB277</f>
        <v>0</v>
      </c>
      <c r="Y216" s="603">
        <f>'TB-15'!AD277</f>
        <v>0</v>
      </c>
      <c r="Z216" s="603">
        <f>'TB-15'!AF277</f>
        <v>0</v>
      </c>
      <c r="AA216" s="186">
        <f>'TB-15'!A281</f>
        <v>0</v>
      </c>
      <c r="AB216" s="186">
        <f>'TB-15'!C281</f>
        <v>0</v>
      </c>
      <c r="AC216" s="186">
        <f>'TB-15'!E281</f>
        <v>0</v>
      </c>
      <c r="AD216" s="186">
        <f>'TB-15'!G281</f>
        <v>0</v>
      </c>
      <c r="AE216" s="186">
        <f>'TB-15'!I281</f>
        <v>0</v>
      </c>
      <c r="AF216" s="186">
        <f>'TB-15'!K281</f>
        <v>0</v>
      </c>
    </row>
    <row r="217" spans="1:32" x14ac:dyDescent="0.25">
      <c r="A217" s="597">
        <v>15</v>
      </c>
      <c r="B217" s="598">
        <f>+Menu!$D$6</f>
        <v>0</v>
      </c>
      <c r="C217" s="599" t="str">
        <f>+Menu!$B$23</f>
        <v/>
      </c>
      <c r="E217" s="186">
        <f>'TB-15'!A292</f>
        <v>0</v>
      </c>
      <c r="F217" s="186">
        <f>'TB-15'!C292</f>
        <v>0</v>
      </c>
      <c r="G217" s="186">
        <f>'TB-15'!E292</f>
        <v>0</v>
      </c>
      <c r="H217" s="186">
        <f>'TB-15'!G292</f>
        <v>0</v>
      </c>
      <c r="I217" s="186">
        <f>'TB-15'!I292</f>
        <v>0</v>
      </c>
      <c r="J217" s="186">
        <f>'TB-15'!K292</f>
        <v>0</v>
      </c>
      <c r="K217" s="186">
        <f>'TB-15'!A297</f>
        <v>0</v>
      </c>
      <c r="L217" s="186">
        <f>'TB-15'!C297</f>
        <v>0</v>
      </c>
      <c r="M217" s="186">
        <f>'TB-15'!E297</f>
        <v>0</v>
      </c>
      <c r="N217" s="186">
        <f>'TB-15'!G297</f>
        <v>0</v>
      </c>
      <c r="O217" s="186">
        <f>'TB-15'!I297</f>
        <v>0</v>
      </c>
      <c r="P217" s="186">
        <f>'TB-15'!K297</f>
        <v>0</v>
      </c>
      <c r="Q217" s="603">
        <f>'TB-15'!M297</f>
        <v>0</v>
      </c>
      <c r="R217" s="603">
        <f>'TB-15'!O297</f>
        <v>0</v>
      </c>
      <c r="S217" s="186">
        <f>'TB-15'!R297</f>
        <v>0</v>
      </c>
      <c r="T217" s="186">
        <f>'TB-15'!T297</f>
        <v>0</v>
      </c>
      <c r="U217" s="186">
        <f>'TB-15'!V297</f>
        <v>0</v>
      </c>
      <c r="V217" s="186">
        <f>'TB-15'!X297</f>
        <v>0</v>
      </c>
      <c r="W217" s="603">
        <f>'TB-15'!Z297</f>
        <v>0</v>
      </c>
      <c r="X217" s="603">
        <f>'TB-15'!AB297</f>
        <v>0</v>
      </c>
      <c r="Y217" s="603">
        <f>'TB-15'!AD297</f>
        <v>0</v>
      </c>
      <c r="Z217" s="603">
        <f>'TB-15'!AF297</f>
        <v>0</v>
      </c>
      <c r="AA217" s="186">
        <f>'TB-15'!A301</f>
        <v>0</v>
      </c>
      <c r="AB217" s="186">
        <f>'TB-15'!C301</f>
        <v>0</v>
      </c>
      <c r="AC217" s="186">
        <f>'TB-15'!E301</f>
        <v>0</v>
      </c>
      <c r="AD217" s="186">
        <f>'TB-15'!G301</f>
        <v>0</v>
      </c>
      <c r="AE217" s="186">
        <f>'TB-15'!I301</f>
        <v>0</v>
      </c>
      <c r="AF217" s="186">
        <f>'TB-15'!K301</f>
        <v>0</v>
      </c>
    </row>
    <row r="218" spans="1:32" x14ac:dyDescent="0.25">
      <c r="A218" s="597">
        <v>16</v>
      </c>
      <c r="B218" s="598">
        <f>+Menu!$D$6</f>
        <v>0</v>
      </c>
      <c r="C218" s="599" t="str">
        <f>+Menu!$B$24</f>
        <v/>
      </c>
      <c r="E218" s="186">
        <f>'TB-15'!A312</f>
        <v>0</v>
      </c>
      <c r="F218" s="186">
        <f>'TB-15'!C312</f>
        <v>0</v>
      </c>
      <c r="G218" s="186">
        <f>'TB-15'!E312</f>
        <v>0</v>
      </c>
      <c r="H218" s="186">
        <f>'TB-15'!G312</f>
        <v>0</v>
      </c>
      <c r="I218" s="186">
        <f>'TB-15'!I312</f>
        <v>0</v>
      </c>
      <c r="J218" s="186">
        <f>'TB-15'!K312</f>
        <v>0</v>
      </c>
      <c r="K218" s="186">
        <f>'TB-15'!A317</f>
        <v>0</v>
      </c>
      <c r="L218" s="186">
        <f>'TB-15'!C317</f>
        <v>0</v>
      </c>
      <c r="M218" s="186">
        <f>'TB-15'!E317</f>
        <v>0</v>
      </c>
      <c r="N218" s="186">
        <f>'TB-15'!G317</f>
        <v>0</v>
      </c>
      <c r="O218" s="186">
        <f>'TB-15'!I317</f>
        <v>0</v>
      </c>
      <c r="P218" s="186">
        <f>'TB-15'!K317</f>
        <v>0</v>
      </c>
      <c r="Q218" s="603">
        <f>'TB-15'!M317</f>
        <v>0</v>
      </c>
      <c r="R218" s="603">
        <f>'TB-15'!O317</f>
        <v>0</v>
      </c>
      <c r="S218" s="186">
        <f>'TB-15'!R317</f>
        <v>0</v>
      </c>
      <c r="T218" s="186">
        <f>'TB-15'!T317</f>
        <v>0</v>
      </c>
      <c r="U218" s="186">
        <f>'TB-15'!V317</f>
        <v>0</v>
      </c>
      <c r="V218" s="186">
        <f>'TB-15'!X317</f>
        <v>0</v>
      </c>
      <c r="W218" s="603">
        <f>'TB-15'!Z317</f>
        <v>0</v>
      </c>
      <c r="X218" s="603">
        <f>'TB-15'!AB317</f>
        <v>0</v>
      </c>
      <c r="Y218" s="603">
        <f>'TB-15'!AD317</f>
        <v>0</v>
      </c>
      <c r="Z218" s="603">
        <f>'TB-15'!AF317</f>
        <v>0</v>
      </c>
      <c r="AA218" s="186">
        <f>'TB-15'!A321</f>
        <v>0</v>
      </c>
      <c r="AB218" s="186">
        <f>'TB-15'!C321</f>
        <v>0</v>
      </c>
      <c r="AC218" s="186">
        <f>'TB-15'!E321</f>
        <v>0</v>
      </c>
      <c r="AD218" s="186">
        <f>'TB-15'!G321</f>
        <v>0</v>
      </c>
      <c r="AE218" s="186">
        <f>'TB-15'!I321</f>
        <v>0</v>
      </c>
      <c r="AF218" s="186">
        <f>'TB-15'!K321</f>
        <v>0</v>
      </c>
    </row>
    <row r="219" spans="1:32" x14ac:dyDescent="0.25">
      <c r="A219" s="597">
        <v>17</v>
      </c>
      <c r="B219" s="598">
        <f>+Menu!$D$6</f>
        <v>0</v>
      </c>
      <c r="C219" s="599" t="str">
        <f>+Menu!$B$25</f>
        <v/>
      </c>
      <c r="E219" s="186">
        <f>'TB-15'!A332</f>
        <v>0</v>
      </c>
      <c r="F219" s="186">
        <f>'TB-15'!C332</f>
        <v>0</v>
      </c>
      <c r="G219" s="186">
        <f>'TB-15'!E332</f>
        <v>0</v>
      </c>
      <c r="H219" s="186">
        <f>'TB-15'!G332</f>
        <v>0</v>
      </c>
      <c r="I219" s="186">
        <f>'TB-15'!I332</f>
        <v>0</v>
      </c>
      <c r="J219" s="186">
        <f>'TB-15'!K332</f>
        <v>0</v>
      </c>
      <c r="K219" s="186">
        <f>'TB-15'!A337</f>
        <v>0</v>
      </c>
      <c r="L219" s="186">
        <f>'TB-15'!C337</f>
        <v>0</v>
      </c>
      <c r="M219" s="186">
        <f>'TB-15'!E337</f>
        <v>0</v>
      </c>
      <c r="N219" s="186">
        <f>'TB-15'!G337</f>
        <v>0</v>
      </c>
      <c r="O219" s="186">
        <f>'TB-15'!I337</f>
        <v>0</v>
      </c>
      <c r="P219" s="186">
        <f>'TB-15'!K337</f>
        <v>0</v>
      </c>
      <c r="Q219" s="603">
        <f>'TB-15'!M337</f>
        <v>0</v>
      </c>
      <c r="R219" s="603">
        <f>'TB-15'!O337</f>
        <v>0</v>
      </c>
      <c r="S219" s="186">
        <f>'TB-15'!R337</f>
        <v>0</v>
      </c>
      <c r="T219" s="186">
        <f>'TB-15'!T337</f>
        <v>0</v>
      </c>
      <c r="U219" s="186">
        <f>'TB-15'!V337</f>
        <v>0</v>
      </c>
      <c r="V219" s="186">
        <f>'TB-15'!X337</f>
        <v>0</v>
      </c>
      <c r="W219" s="603">
        <f>'TB-15'!Z337</f>
        <v>0</v>
      </c>
      <c r="X219" s="603">
        <f>'TB-15'!AB337</f>
        <v>0</v>
      </c>
      <c r="Y219" s="603">
        <f>'TB-15'!AD337</f>
        <v>0</v>
      </c>
      <c r="Z219" s="603">
        <f>'TB-15'!AF337</f>
        <v>0</v>
      </c>
      <c r="AA219" s="186">
        <f>'TB-15'!A341</f>
        <v>0</v>
      </c>
      <c r="AB219" s="186">
        <f>'TB-15'!C341</f>
        <v>0</v>
      </c>
      <c r="AC219" s="186">
        <f>'TB-15'!E341</f>
        <v>0</v>
      </c>
      <c r="AD219" s="186">
        <f>'TB-15'!G341</f>
        <v>0</v>
      </c>
      <c r="AE219" s="186">
        <f>'TB-15'!I341</f>
        <v>0</v>
      </c>
      <c r="AF219" s="186">
        <f>'TB-15'!K341</f>
        <v>0</v>
      </c>
    </row>
    <row r="220" spans="1:32" x14ac:dyDescent="0.25">
      <c r="A220" s="597">
        <v>18</v>
      </c>
      <c r="B220" s="598">
        <f>+Menu!$D$6</f>
        <v>0</v>
      </c>
      <c r="C220" s="599" t="str">
        <f>+Menu!$B$26</f>
        <v/>
      </c>
      <c r="E220" s="186">
        <f>'TB-15'!A352</f>
        <v>0</v>
      </c>
      <c r="F220" s="186">
        <f>'TB-15'!C352</f>
        <v>0</v>
      </c>
      <c r="G220" s="186">
        <f>'TB-15'!E352</f>
        <v>0</v>
      </c>
      <c r="H220" s="186">
        <f>'TB-15'!G352</f>
        <v>0</v>
      </c>
      <c r="I220" s="186">
        <f>'TB-15'!I352</f>
        <v>0</v>
      </c>
      <c r="J220" s="186">
        <f>'TB-15'!K352</f>
        <v>0</v>
      </c>
      <c r="K220" s="186">
        <f>'TB-15'!A357</f>
        <v>0</v>
      </c>
      <c r="L220" s="186">
        <f>'TB-15'!C357</f>
        <v>0</v>
      </c>
      <c r="M220" s="186">
        <f>'TB-15'!E357</f>
        <v>0</v>
      </c>
      <c r="N220" s="186">
        <f>'TB-15'!G357</f>
        <v>0</v>
      </c>
      <c r="O220" s="186">
        <f>'TB-15'!I357</f>
        <v>0</v>
      </c>
      <c r="P220" s="186">
        <f>'TB-15'!K357</f>
        <v>0</v>
      </c>
      <c r="Q220" s="603">
        <f>'TB-15'!M357</f>
        <v>0</v>
      </c>
      <c r="R220" s="603">
        <f>'TB-15'!O357</f>
        <v>0</v>
      </c>
      <c r="S220" s="186">
        <f>'TB-15'!R357</f>
        <v>0</v>
      </c>
      <c r="T220" s="186">
        <f>'TB-15'!T357</f>
        <v>0</v>
      </c>
      <c r="U220" s="186">
        <f>'TB-15'!V357</f>
        <v>0</v>
      </c>
      <c r="V220" s="186">
        <f>'TB-15'!X357</f>
        <v>0</v>
      </c>
      <c r="W220" s="603">
        <f>'TB-15'!Z357</f>
        <v>0</v>
      </c>
      <c r="X220" s="603">
        <f>'TB-15'!AB357</f>
        <v>0</v>
      </c>
      <c r="Y220" s="603">
        <f>'TB-15'!AD357</f>
        <v>0</v>
      </c>
      <c r="Z220" s="603">
        <f>'TB-15'!AF357</f>
        <v>0</v>
      </c>
      <c r="AA220" s="186">
        <f>'TB-15'!A361</f>
        <v>0</v>
      </c>
      <c r="AB220" s="186">
        <f>'TB-15'!C361</f>
        <v>0</v>
      </c>
      <c r="AC220" s="186">
        <f>'TB-15'!E361</f>
        <v>0</v>
      </c>
      <c r="AD220" s="186">
        <f>'TB-15'!G361</f>
        <v>0</v>
      </c>
      <c r="AE220" s="186">
        <f>'TB-15'!I361</f>
        <v>0</v>
      </c>
      <c r="AF220" s="186">
        <f>'TB-15'!K361</f>
        <v>0</v>
      </c>
    </row>
    <row r="221" spans="1:32" x14ac:dyDescent="0.25">
      <c r="A221" s="597">
        <v>19</v>
      </c>
      <c r="B221" s="598">
        <f>+Menu!$D$6</f>
        <v>0</v>
      </c>
      <c r="C221" s="599" t="str">
        <f>+Menu!$B$27</f>
        <v/>
      </c>
      <c r="E221" s="186">
        <f>'TB-15'!A372</f>
        <v>0</v>
      </c>
      <c r="F221" s="186">
        <f>'TB-15'!C372</f>
        <v>0</v>
      </c>
      <c r="G221" s="186">
        <f>'TB-15'!E372</f>
        <v>0</v>
      </c>
      <c r="H221" s="186">
        <f>'TB-15'!G372</f>
        <v>0</v>
      </c>
      <c r="I221" s="186">
        <f>'TB-15'!I372</f>
        <v>0</v>
      </c>
      <c r="J221" s="186">
        <f>'TB-15'!K372</f>
        <v>0</v>
      </c>
      <c r="K221" s="186">
        <f>'TB-15'!A377</f>
        <v>0</v>
      </c>
      <c r="L221" s="186">
        <f>'TB-15'!C377</f>
        <v>0</v>
      </c>
      <c r="M221" s="186">
        <f>'TB-15'!E377</f>
        <v>0</v>
      </c>
      <c r="N221" s="186">
        <f>'TB-15'!G377</f>
        <v>0</v>
      </c>
      <c r="O221" s="186">
        <f>'TB-15'!I377</f>
        <v>0</v>
      </c>
      <c r="P221" s="186">
        <f>'TB-15'!K377</f>
        <v>0</v>
      </c>
      <c r="Q221" s="603">
        <f>'TB-15'!M377</f>
        <v>0</v>
      </c>
      <c r="R221" s="603">
        <f>'TB-15'!O377</f>
        <v>0</v>
      </c>
      <c r="S221" s="186">
        <f>'TB-15'!R377</f>
        <v>0</v>
      </c>
      <c r="T221" s="186">
        <f>'TB-15'!T377</f>
        <v>0</v>
      </c>
      <c r="U221" s="186">
        <f>'TB-15'!V377</f>
        <v>0</v>
      </c>
      <c r="V221" s="186">
        <f>'TB-15'!X377</f>
        <v>0</v>
      </c>
      <c r="W221" s="603">
        <f>'TB-15'!Z377</f>
        <v>0</v>
      </c>
      <c r="X221" s="603">
        <f>'TB-15'!AB377</f>
        <v>0</v>
      </c>
      <c r="Y221" s="603">
        <f>'TB-15'!AD377</f>
        <v>0</v>
      </c>
      <c r="Z221" s="603">
        <f>'TB-15'!AF377</f>
        <v>0</v>
      </c>
      <c r="AA221" s="186">
        <f>'TB-15'!A381</f>
        <v>0</v>
      </c>
      <c r="AB221" s="186">
        <f>'TB-15'!C381</f>
        <v>0</v>
      </c>
      <c r="AC221" s="186">
        <f>'TB-15'!E381</f>
        <v>0</v>
      </c>
      <c r="AD221" s="186">
        <f>'TB-15'!G381</f>
        <v>0</v>
      </c>
      <c r="AE221" s="186">
        <f>'TB-15'!I381</f>
        <v>0</v>
      </c>
      <c r="AF221" s="186">
        <f>'TB-15'!K381</f>
        <v>0</v>
      </c>
    </row>
    <row r="222" spans="1:32" x14ac:dyDescent="0.25">
      <c r="A222" s="597">
        <v>20</v>
      </c>
      <c r="B222" s="598">
        <f>+Menu!$D$6</f>
        <v>0</v>
      </c>
      <c r="C222" s="599" t="str">
        <f>+Menu!$B$28</f>
        <v/>
      </c>
      <c r="E222" s="186">
        <f>'TB-15'!A392</f>
        <v>0</v>
      </c>
      <c r="F222" s="186">
        <f>'TB-15'!C392</f>
        <v>0</v>
      </c>
      <c r="G222" s="186">
        <f>'TB-15'!E392</f>
        <v>0</v>
      </c>
      <c r="H222" s="186">
        <f>'TB-15'!G392</f>
        <v>0</v>
      </c>
      <c r="I222" s="186">
        <f>'TB-15'!I392</f>
        <v>0</v>
      </c>
      <c r="J222" s="186">
        <f>'TB-15'!K392</f>
        <v>0</v>
      </c>
      <c r="K222" s="186">
        <f>'TB-15'!A397</f>
        <v>0</v>
      </c>
      <c r="L222" s="186">
        <f>'TB-15'!C397</f>
        <v>0</v>
      </c>
      <c r="M222" s="186">
        <f>'TB-15'!E397</f>
        <v>0</v>
      </c>
      <c r="N222" s="186">
        <f>'TB-15'!G397</f>
        <v>0</v>
      </c>
      <c r="O222" s="186">
        <f>'TB-15'!I397</f>
        <v>0</v>
      </c>
      <c r="P222" s="186">
        <f>'TB-15'!K397</f>
        <v>0</v>
      </c>
      <c r="Q222" s="603">
        <f>'TB-15'!M397</f>
        <v>0</v>
      </c>
      <c r="R222" s="603">
        <f>'TB-15'!O397</f>
        <v>0</v>
      </c>
      <c r="S222" s="186">
        <f>'TB-15'!R397</f>
        <v>0</v>
      </c>
      <c r="T222" s="186">
        <f>'TB-15'!T397</f>
        <v>0</v>
      </c>
      <c r="U222" s="186">
        <f>'TB-15'!V397</f>
        <v>0</v>
      </c>
      <c r="V222" s="186">
        <f>'TB-15'!X397</f>
        <v>0</v>
      </c>
      <c r="W222" s="603">
        <f>'TB-15'!Z397</f>
        <v>0</v>
      </c>
      <c r="X222" s="603">
        <f>'TB-15'!AB397</f>
        <v>0</v>
      </c>
      <c r="Y222" s="603">
        <f>'TB-15'!AD397</f>
        <v>0</v>
      </c>
      <c r="Z222" s="603">
        <f>'TB-15'!AF397</f>
        <v>0</v>
      </c>
      <c r="AA222" s="186">
        <f>'TB-15'!A401</f>
        <v>0</v>
      </c>
      <c r="AB222" s="186">
        <f>'TB-15'!C401</f>
        <v>0</v>
      </c>
      <c r="AC222" s="186">
        <f>'TB-15'!E401</f>
        <v>0</v>
      </c>
      <c r="AD222" s="186">
        <f>'TB-15'!G401</f>
        <v>0</v>
      </c>
      <c r="AE222" s="186">
        <f>'TB-15'!I401</f>
        <v>0</v>
      </c>
      <c r="AF222" s="186">
        <f>'TB-15'!K401</f>
        <v>0</v>
      </c>
    </row>
    <row r="223" spans="1:32" x14ac:dyDescent="0.25">
      <c r="A223" s="597">
        <v>21</v>
      </c>
      <c r="B223" s="598">
        <f>+Menu!$D$6</f>
        <v>0</v>
      </c>
      <c r="C223" s="599" t="str">
        <f>+Menu!$B$29</f>
        <v/>
      </c>
      <c r="E223" s="186">
        <f>'TB-15'!A412</f>
        <v>0</v>
      </c>
      <c r="F223" s="186">
        <f>'TB-15'!C412</f>
        <v>0</v>
      </c>
      <c r="G223" s="186">
        <f>'TB-15'!E412</f>
        <v>0</v>
      </c>
      <c r="H223" s="186">
        <f>'TB-15'!G412</f>
        <v>0</v>
      </c>
      <c r="I223" s="186">
        <f>'TB-15'!I412</f>
        <v>0</v>
      </c>
      <c r="J223" s="186">
        <f>'TB-15'!K412</f>
        <v>0</v>
      </c>
      <c r="K223" s="186">
        <f>'TB-15'!A417</f>
        <v>0</v>
      </c>
      <c r="L223" s="186">
        <f>'TB-15'!C417</f>
        <v>0</v>
      </c>
      <c r="M223" s="186">
        <f>'TB-15'!E417</f>
        <v>0</v>
      </c>
      <c r="N223" s="186">
        <f>'TB-15'!G417</f>
        <v>0</v>
      </c>
      <c r="O223" s="186">
        <f>'TB-15'!I417</f>
        <v>0</v>
      </c>
      <c r="P223" s="186">
        <f>'TB-15'!K417</f>
        <v>0</v>
      </c>
      <c r="Q223" s="603">
        <f>'TB-15'!M417</f>
        <v>0</v>
      </c>
      <c r="R223" s="603">
        <f>'TB-15'!O417</f>
        <v>0</v>
      </c>
      <c r="S223" s="186">
        <f>'TB-15'!R417</f>
        <v>0</v>
      </c>
      <c r="T223" s="186">
        <f>'TB-15'!T417</f>
        <v>0</v>
      </c>
      <c r="U223" s="186">
        <f>'TB-15'!V417</f>
        <v>0</v>
      </c>
      <c r="V223" s="186">
        <f>'TB-15'!X417</f>
        <v>0</v>
      </c>
      <c r="W223" s="603">
        <f>'TB-15'!Z417</f>
        <v>0</v>
      </c>
      <c r="X223" s="603">
        <f>'TB-15'!AB417</f>
        <v>0</v>
      </c>
      <c r="Y223" s="603">
        <f>'TB-15'!AD417</f>
        <v>0</v>
      </c>
      <c r="Z223" s="603">
        <f>'TB-15'!AF417</f>
        <v>0</v>
      </c>
      <c r="AA223" s="186">
        <f>'TB-15'!A421</f>
        <v>0</v>
      </c>
      <c r="AB223" s="186">
        <f>'TB-15'!C421</f>
        <v>0</v>
      </c>
      <c r="AC223" s="186">
        <f>'TB-15'!E421</f>
        <v>0</v>
      </c>
      <c r="AD223" s="186">
        <f>'TB-15'!G421</f>
        <v>0</v>
      </c>
      <c r="AE223" s="186">
        <f>'TB-15'!I421</f>
        <v>0</v>
      </c>
      <c r="AF223" s="186">
        <f>'TB-15'!K421</f>
        <v>0</v>
      </c>
    </row>
    <row r="224" spans="1:32" x14ac:dyDescent="0.25">
      <c r="A224" s="597">
        <v>22</v>
      </c>
      <c r="B224" s="598">
        <f>+Menu!$D$6</f>
        <v>0</v>
      </c>
      <c r="C224" s="599" t="str">
        <f>+Menu!$B$30</f>
        <v/>
      </c>
      <c r="E224" s="186">
        <f>'TB-15'!A432</f>
        <v>0</v>
      </c>
      <c r="F224" s="186">
        <f>'TB-15'!C432</f>
        <v>0</v>
      </c>
      <c r="G224" s="186">
        <f>'TB-15'!E432</f>
        <v>0</v>
      </c>
      <c r="H224" s="186">
        <f>'TB-15'!G432</f>
        <v>0</v>
      </c>
      <c r="I224" s="186">
        <f>'TB-15'!I432</f>
        <v>0</v>
      </c>
      <c r="J224" s="186">
        <f>'TB-15'!K432</f>
        <v>0</v>
      </c>
      <c r="K224" s="186">
        <f>'TB-15'!A437</f>
        <v>0</v>
      </c>
      <c r="L224" s="186">
        <f>'TB-15'!C437</f>
        <v>0</v>
      </c>
      <c r="M224" s="186">
        <f>'TB-15'!E437</f>
        <v>0</v>
      </c>
      <c r="N224" s="186">
        <f>'TB-15'!G437</f>
        <v>0</v>
      </c>
      <c r="O224" s="186">
        <f>'TB-15'!I437</f>
        <v>0</v>
      </c>
      <c r="P224" s="186">
        <f>'TB-15'!K437</f>
        <v>0</v>
      </c>
      <c r="Q224" s="603">
        <f>'TB-15'!M437</f>
        <v>0</v>
      </c>
      <c r="R224" s="603">
        <f>'TB-15'!O437</f>
        <v>0</v>
      </c>
      <c r="S224" s="186">
        <f>'TB-15'!R437</f>
        <v>0</v>
      </c>
      <c r="T224" s="186">
        <f>'TB-15'!T437</f>
        <v>0</v>
      </c>
      <c r="U224" s="186">
        <f>'TB-15'!V437</f>
        <v>0</v>
      </c>
      <c r="V224" s="186">
        <f>'TB-15'!X437</f>
        <v>0</v>
      </c>
      <c r="W224" s="603">
        <f>'TB-15'!Z437</f>
        <v>0</v>
      </c>
      <c r="X224" s="603">
        <f>'TB-15'!AB437</f>
        <v>0</v>
      </c>
      <c r="Y224" s="603">
        <f>'TB-15'!AD437</f>
        <v>0</v>
      </c>
      <c r="Z224" s="603">
        <f>'TB-15'!AF437</f>
        <v>0</v>
      </c>
      <c r="AA224" s="186">
        <f>'TB-15'!A441</f>
        <v>0</v>
      </c>
      <c r="AB224" s="186">
        <f>'TB-15'!C441</f>
        <v>0</v>
      </c>
      <c r="AC224" s="186">
        <f>'TB-15'!E441</f>
        <v>0</v>
      </c>
      <c r="AD224" s="186">
        <f>'TB-15'!G441</f>
        <v>0</v>
      </c>
      <c r="AE224" s="186">
        <f>'TB-15'!I441</f>
        <v>0</v>
      </c>
      <c r="AF224" s="186">
        <f>'TB-15'!K441</f>
        <v>0</v>
      </c>
    </row>
    <row r="225" spans="1:32" x14ac:dyDescent="0.25">
      <c r="A225" s="597">
        <v>23</v>
      </c>
      <c r="B225" s="598">
        <f>+Menu!$D$6</f>
        <v>0</v>
      </c>
      <c r="C225" s="599" t="str">
        <f>+Menu!$B$31</f>
        <v/>
      </c>
      <c r="E225" s="186">
        <f>'TB-15'!A452</f>
        <v>0</v>
      </c>
      <c r="F225" s="186">
        <f>'TB-15'!C452</f>
        <v>0</v>
      </c>
      <c r="G225" s="186">
        <f>'TB-15'!E452</f>
        <v>0</v>
      </c>
      <c r="H225" s="186">
        <f>'TB-15'!G452</f>
        <v>0</v>
      </c>
      <c r="I225" s="186">
        <f>'TB-15'!I452</f>
        <v>0</v>
      </c>
      <c r="J225" s="186">
        <f>'TB-15'!K452</f>
        <v>0</v>
      </c>
      <c r="K225" s="186">
        <f>'TB-15'!A457</f>
        <v>0</v>
      </c>
      <c r="L225" s="186">
        <f>'TB-15'!C457</f>
        <v>0</v>
      </c>
      <c r="M225" s="186">
        <f>'TB-15'!E457</f>
        <v>0</v>
      </c>
      <c r="N225" s="186">
        <f>'TB-15'!G457</f>
        <v>0</v>
      </c>
      <c r="O225" s="186">
        <f>'TB-15'!I457</f>
        <v>0</v>
      </c>
      <c r="P225" s="186">
        <f>'TB-15'!K457</f>
        <v>0</v>
      </c>
      <c r="Q225" s="603">
        <f>'TB-15'!M457</f>
        <v>0</v>
      </c>
      <c r="R225" s="603">
        <f>'TB-15'!O457</f>
        <v>0</v>
      </c>
      <c r="S225" s="186">
        <f>'TB-15'!R457</f>
        <v>0</v>
      </c>
      <c r="T225" s="186">
        <f>'TB-15'!T457</f>
        <v>0</v>
      </c>
      <c r="U225" s="186">
        <f>'TB-15'!V457</f>
        <v>0</v>
      </c>
      <c r="V225" s="186">
        <f>'TB-15'!X457</f>
        <v>0</v>
      </c>
      <c r="W225" s="603">
        <f>'TB-15'!Z457</f>
        <v>0</v>
      </c>
      <c r="X225" s="603">
        <f>'TB-15'!AB457</f>
        <v>0</v>
      </c>
      <c r="Y225" s="603">
        <f>'TB-15'!AD457</f>
        <v>0</v>
      </c>
      <c r="Z225" s="603">
        <f>'TB-15'!AF457</f>
        <v>0</v>
      </c>
      <c r="AA225" s="186">
        <f>'TB-15'!A461</f>
        <v>0</v>
      </c>
      <c r="AB225" s="186">
        <f>'TB-15'!C461</f>
        <v>0</v>
      </c>
      <c r="AC225" s="186">
        <f>'TB-15'!E461</f>
        <v>0</v>
      </c>
      <c r="AD225" s="186">
        <f>'TB-15'!G461</f>
        <v>0</v>
      </c>
      <c r="AE225" s="186">
        <f>'TB-15'!I461</f>
        <v>0</v>
      </c>
      <c r="AF225" s="186">
        <f>'TB-15'!K461</f>
        <v>0</v>
      </c>
    </row>
    <row r="226" spans="1:32" x14ac:dyDescent="0.25">
      <c r="A226" s="597">
        <v>24</v>
      </c>
      <c r="B226" s="598">
        <f>+Menu!$D$6</f>
        <v>0</v>
      </c>
      <c r="C226" s="599" t="str">
        <f>+Menu!$B$32</f>
        <v/>
      </c>
      <c r="E226" s="186">
        <f>'TB-15'!A472</f>
        <v>0</v>
      </c>
      <c r="F226" s="186">
        <f>'TB-15'!C472</f>
        <v>0</v>
      </c>
      <c r="G226" s="186">
        <f>'TB-15'!E472</f>
        <v>0</v>
      </c>
      <c r="H226" s="186">
        <f>'TB-15'!G472</f>
        <v>0</v>
      </c>
      <c r="I226" s="186">
        <f>'TB-15'!I472</f>
        <v>0</v>
      </c>
      <c r="J226" s="186">
        <f>'TB-15'!K472</f>
        <v>0</v>
      </c>
      <c r="K226" s="186">
        <f>'TB-15'!A477</f>
        <v>0</v>
      </c>
      <c r="L226" s="186">
        <f>'TB-15'!C477</f>
        <v>0</v>
      </c>
      <c r="M226" s="186">
        <f>'TB-15'!E477</f>
        <v>0</v>
      </c>
      <c r="N226" s="186">
        <f>'TB-15'!G477</f>
        <v>0</v>
      </c>
      <c r="O226" s="186">
        <f>'TB-15'!I477</f>
        <v>0</v>
      </c>
      <c r="P226" s="186">
        <f>'TB-15'!K477</f>
        <v>0</v>
      </c>
      <c r="Q226" s="603">
        <f>'TB-15'!M477</f>
        <v>0</v>
      </c>
      <c r="R226" s="603">
        <f>'TB-15'!O477</f>
        <v>0</v>
      </c>
      <c r="S226" s="186">
        <f>'TB-15'!R477</f>
        <v>0</v>
      </c>
      <c r="T226" s="186">
        <f>'TB-15'!T477</f>
        <v>0</v>
      </c>
      <c r="U226" s="186">
        <f>'TB-15'!V477</f>
        <v>0</v>
      </c>
      <c r="V226" s="186">
        <f>'TB-15'!X477</f>
        <v>0</v>
      </c>
      <c r="W226" s="603">
        <f>'TB-15'!Z477</f>
        <v>0</v>
      </c>
      <c r="X226" s="603">
        <f>'TB-15'!AB477</f>
        <v>0</v>
      </c>
      <c r="Y226" s="603">
        <f>'TB-15'!AD477</f>
        <v>0</v>
      </c>
      <c r="Z226" s="603">
        <f>'TB-15'!AF477</f>
        <v>0</v>
      </c>
      <c r="AA226" s="186">
        <f>'TB-15'!A481</f>
        <v>0</v>
      </c>
      <c r="AB226" s="186">
        <f>'TB-15'!C481</f>
        <v>0</v>
      </c>
      <c r="AC226" s="186">
        <f>'TB-15'!E481</f>
        <v>0</v>
      </c>
      <c r="AD226" s="186">
        <f>'TB-15'!G481</f>
        <v>0</v>
      </c>
      <c r="AE226" s="186">
        <f>'TB-15'!I481</f>
        <v>0</v>
      </c>
      <c r="AF226" s="186">
        <f>'TB-15'!K481</f>
        <v>0</v>
      </c>
    </row>
    <row r="227" spans="1:32" x14ac:dyDescent="0.25">
      <c r="A227" s="597">
        <v>25</v>
      </c>
      <c r="B227" s="598">
        <f>+Menu!$D$6</f>
        <v>0</v>
      </c>
      <c r="C227" s="599" t="str">
        <f>+Menu!$B$33</f>
        <v/>
      </c>
      <c r="E227" s="186">
        <f>'TB-15'!A492</f>
        <v>0</v>
      </c>
      <c r="F227" s="186">
        <f>'TB-15'!C492</f>
        <v>0</v>
      </c>
      <c r="G227" s="186">
        <f>'TB-15'!E492</f>
        <v>0</v>
      </c>
      <c r="H227" s="186">
        <f>'TB-15'!G492</f>
        <v>0</v>
      </c>
      <c r="I227" s="186">
        <f>'TB-15'!I492</f>
        <v>0</v>
      </c>
      <c r="J227" s="186">
        <f>'TB-15'!K492</f>
        <v>0</v>
      </c>
      <c r="K227" s="186">
        <f>'TB-15'!A497</f>
        <v>0</v>
      </c>
      <c r="L227" s="186">
        <f>'TB-15'!C497</f>
        <v>0</v>
      </c>
      <c r="M227" s="186">
        <f>'TB-15'!E497</f>
        <v>0</v>
      </c>
      <c r="N227" s="186">
        <f>'TB-15'!G497</f>
        <v>0</v>
      </c>
      <c r="O227" s="186">
        <f>'TB-15'!I497</f>
        <v>0</v>
      </c>
      <c r="P227" s="186">
        <f>'TB-15'!K497</f>
        <v>0</v>
      </c>
      <c r="Q227" s="603">
        <f>'TB-15'!M497</f>
        <v>0</v>
      </c>
      <c r="R227" s="603">
        <f>'TB-15'!O497</f>
        <v>0</v>
      </c>
      <c r="S227" s="186">
        <f>'TB-15'!R497</f>
        <v>0</v>
      </c>
      <c r="T227" s="186">
        <f>'TB-15'!T497</f>
        <v>0</v>
      </c>
      <c r="U227" s="186">
        <f>'TB-15'!V497</f>
        <v>0</v>
      </c>
      <c r="V227" s="186">
        <f>'TB-15'!X497</f>
        <v>0</v>
      </c>
      <c r="W227" s="603">
        <f>'TB-15'!Z497</f>
        <v>0</v>
      </c>
      <c r="X227" s="603">
        <f>'TB-15'!AB497</f>
        <v>0</v>
      </c>
      <c r="Y227" s="603">
        <f>'TB-15'!AD497</f>
        <v>0</v>
      </c>
      <c r="Z227" s="603">
        <f>'TB-15'!AF497</f>
        <v>0</v>
      </c>
      <c r="AA227" s="186">
        <f>'TB-15'!A501</f>
        <v>0</v>
      </c>
      <c r="AB227" s="186">
        <f>'TB-15'!C501</f>
        <v>0</v>
      </c>
      <c r="AC227" s="186">
        <f>'TB-15'!E501</f>
        <v>0</v>
      </c>
      <c r="AD227" s="186">
        <f>'TB-15'!G501</f>
        <v>0</v>
      </c>
      <c r="AE227" s="186">
        <f>'TB-15'!I501</f>
        <v>0</v>
      </c>
      <c r="AF227" s="186">
        <f>'TB-15'!K501</f>
        <v>0</v>
      </c>
    </row>
    <row r="228" spans="1:32" x14ac:dyDescent="0.25">
      <c r="A228" s="597"/>
      <c r="B228" s="175">
        <f>+Menu!$D$6</f>
        <v>0</v>
      </c>
      <c r="C228" s="176" t="str">
        <f>+Menu!$B$34</f>
        <v>District/ Organization Total</v>
      </c>
      <c r="E228" s="186">
        <f>SUM(E203:E227)</f>
        <v>0</v>
      </c>
      <c r="F228" s="186">
        <f t="shared" ref="F228:AF228" si="264">SUM(F203:F227)</f>
        <v>0</v>
      </c>
      <c r="G228" s="186">
        <f t="shared" si="264"/>
        <v>0</v>
      </c>
      <c r="H228" s="186">
        <f t="shared" si="264"/>
        <v>0</v>
      </c>
      <c r="I228" s="186">
        <f t="shared" si="264"/>
        <v>0</v>
      </c>
      <c r="J228" s="186">
        <f t="shared" si="264"/>
        <v>0</v>
      </c>
      <c r="K228" s="186">
        <f t="shared" si="264"/>
        <v>0</v>
      </c>
      <c r="L228" s="186">
        <f t="shared" si="264"/>
        <v>0</v>
      </c>
      <c r="M228" s="186">
        <f t="shared" si="264"/>
        <v>0</v>
      </c>
      <c r="N228" s="186">
        <f t="shared" si="264"/>
        <v>0</v>
      </c>
      <c r="O228" s="186">
        <f t="shared" si="264"/>
        <v>0</v>
      </c>
      <c r="P228" s="186">
        <f t="shared" si="264"/>
        <v>0</v>
      </c>
      <c r="Q228" s="186">
        <f t="shared" si="264"/>
        <v>0</v>
      </c>
      <c r="R228" s="186">
        <f t="shared" si="264"/>
        <v>0</v>
      </c>
      <c r="S228" s="186">
        <f t="shared" si="264"/>
        <v>0</v>
      </c>
      <c r="T228" s="186">
        <f t="shared" si="264"/>
        <v>0</v>
      </c>
      <c r="U228" s="186">
        <f t="shared" si="264"/>
        <v>0</v>
      </c>
      <c r="V228" s="186">
        <f t="shared" si="264"/>
        <v>0</v>
      </c>
      <c r="W228" s="186">
        <f t="shared" si="264"/>
        <v>0</v>
      </c>
      <c r="X228" s="186">
        <f t="shared" si="264"/>
        <v>0</v>
      </c>
      <c r="Y228" s="186">
        <f t="shared" si="264"/>
        <v>0</v>
      </c>
      <c r="Z228" s="186">
        <f t="shared" si="264"/>
        <v>0</v>
      </c>
      <c r="AA228" s="186">
        <f t="shared" si="264"/>
        <v>0</v>
      </c>
      <c r="AB228" s="186">
        <f t="shared" si="264"/>
        <v>0</v>
      </c>
      <c r="AC228" s="186">
        <f t="shared" si="264"/>
        <v>0</v>
      </c>
      <c r="AD228" s="186">
        <f t="shared" si="264"/>
        <v>0</v>
      </c>
      <c r="AE228" s="186">
        <f t="shared" si="264"/>
        <v>0</v>
      </c>
      <c r="AF228" s="186">
        <f t="shared" si="264"/>
        <v>0</v>
      </c>
    </row>
  </sheetData>
  <sheetProtection password="AD3F" sheet="1"/>
  <customSheetViews>
    <customSheetView guid="{F6944D1D-EB59-4805-AF21-A03688D1882C}" scale="80" topLeftCell="GQ65">
      <selection activeCell="HP69" sqref="HP69:HQ69"/>
      <pageMargins left="0.7" right="0.7" top="0.75" bottom="0.75" header="0.3" footer="0.3"/>
      <pageSetup paperSize="9" orientation="portrait" verticalDpi="0" r:id="rId1"/>
    </customSheetView>
    <customSheetView guid="{0CC9586D-DEC8-48D3-AD62-EDB82E4D3123}">
      <selection activeCell="E4" sqref="E4:G4"/>
      <pageMargins left="0.7" right="0.7" top="0.75" bottom="0.75" header="0.3" footer="0.3"/>
      <pageSetup paperSize="9" orientation="portrait" verticalDpi="0" r:id="rId2"/>
    </customSheetView>
  </customSheetViews>
  <mergeCells count="596">
    <mergeCell ref="FF98:GK98"/>
    <mergeCell ref="AL168:AL169"/>
    <mergeCell ref="AM168:AM169"/>
    <mergeCell ref="GX100:GY100"/>
    <mergeCell ref="GZ100:HA100"/>
    <mergeCell ref="R168:R169"/>
    <mergeCell ref="EE100:EG100"/>
    <mergeCell ref="GA100:GC100"/>
    <mergeCell ref="FQ100:FR100"/>
    <mergeCell ref="DN100:DP100"/>
    <mergeCell ref="F167:O167"/>
    <mergeCell ref="P167:Y167"/>
    <mergeCell ref="G168:G169"/>
    <mergeCell ref="HF34:HH35"/>
    <mergeCell ref="HI34:HK35"/>
    <mergeCell ref="HL34:HL36"/>
    <mergeCell ref="GW34:GY35"/>
    <mergeCell ref="GZ34:HB35"/>
    <mergeCell ref="HC34:HE35"/>
    <mergeCell ref="EK100:EL100"/>
    <mergeCell ref="D168:D169"/>
    <mergeCell ref="S168:S169"/>
    <mergeCell ref="AA168:AA169"/>
    <mergeCell ref="AB168:AB169"/>
    <mergeCell ref="AC168:AC169"/>
    <mergeCell ref="AK168:AK169"/>
    <mergeCell ref="Z168:Z169"/>
    <mergeCell ref="E167:E169"/>
    <mergeCell ref="H168:H169"/>
    <mergeCell ref="I168:I169"/>
    <mergeCell ref="DQ100:DS100"/>
    <mergeCell ref="DT100:DV100"/>
    <mergeCell ref="DW100:DY100"/>
    <mergeCell ref="DZ99:DZ101"/>
    <mergeCell ref="EA99:ED99"/>
    <mergeCell ref="GE100:GF100"/>
    <mergeCell ref="FO100:FP100"/>
    <mergeCell ref="FY100:FZ100"/>
    <mergeCell ref="EU100:EW100"/>
    <mergeCell ref="EX99:EX101"/>
    <mergeCell ref="GG100:GH100"/>
    <mergeCell ref="GE99:GH99"/>
    <mergeCell ref="GI100:GK100"/>
    <mergeCell ref="F168:F169"/>
    <mergeCell ref="P168:P169"/>
    <mergeCell ref="Q168:Q169"/>
    <mergeCell ref="Z167:AI167"/>
    <mergeCell ref="AJ168:AJ169"/>
    <mergeCell ref="AJ167:AS167"/>
    <mergeCell ref="CX100:CZ100"/>
    <mergeCell ref="DZ98:FE98"/>
    <mergeCell ref="FC100:FE100"/>
    <mergeCell ref="EA100:EB100"/>
    <mergeCell ref="EC100:ED100"/>
    <mergeCell ref="EQ100:ER100"/>
    <mergeCell ref="ES100:ET100"/>
    <mergeCell ref="EH99:EH101"/>
    <mergeCell ref="EI99:EL99"/>
    <mergeCell ref="EQ99:ET99"/>
    <mergeCell ref="EI100:EJ100"/>
    <mergeCell ref="HB98:HB101"/>
    <mergeCell ref="GN100:GO100"/>
    <mergeCell ref="GP100:GQ100"/>
    <mergeCell ref="GR100:GS100"/>
    <mergeCell ref="GT100:GU100"/>
    <mergeCell ref="GV100:GW100"/>
    <mergeCell ref="GT98:GW99"/>
    <mergeCell ref="GL98:GQ99"/>
    <mergeCell ref="GR98:GS99"/>
    <mergeCell ref="GX98:HA99"/>
    <mergeCell ref="DA100:DA101"/>
    <mergeCell ref="DB100:DD100"/>
    <mergeCell ref="DE100:DG100"/>
    <mergeCell ref="DH100:DJ100"/>
    <mergeCell ref="DK100:DM100"/>
    <mergeCell ref="CF100:CH100"/>
    <mergeCell ref="CI100:CK100"/>
    <mergeCell ref="CL100:CN100"/>
    <mergeCell ref="CO100:CQ100"/>
    <mergeCell ref="CR100:CT100"/>
    <mergeCell ref="CU100:CW100"/>
    <mergeCell ref="BP100:BR100"/>
    <mergeCell ref="BS100:BU100"/>
    <mergeCell ref="BV100:BX100"/>
    <mergeCell ref="BY100:CA100"/>
    <mergeCell ref="CB100:CB101"/>
    <mergeCell ref="CC100:CE100"/>
    <mergeCell ref="AZ100:BB100"/>
    <mergeCell ref="BC100:BC101"/>
    <mergeCell ref="BD100:BF100"/>
    <mergeCell ref="BG100:BI100"/>
    <mergeCell ref="BJ100:BL100"/>
    <mergeCell ref="BM100:BO100"/>
    <mergeCell ref="AH100:AJ100"/>
    <mergeCell ref="AK100:AM100"/>
    <mergeCell ref="AN100:AP100"/>
    <mergeCell ref="AQ100:AS100"/>
    <mergeCell ref="AT100:AV100"/>
    <mergeCell ref="AW100:AY100"/>
    <mergeCell ref="IO68:IQ68"/>
    <mergeCell ref="IR68:IT68"/>
    <mergeCell ref="AD98:BB98"/>
    <mergeCell ref="BC98:CA98"/>
    <mergeCell ref="CB98:CZ98"/>
    <mergeCell ref="DA98:DY98"/>
    <mergeCell ref="HW68:HY68"/>
    <mergeCell ref="HZ68:IB68"/>
    <mergeCell ref="IC68:IE68"/>
    <mergeCell ref="IF68:IH68"/>
    <mergeCell ref="II68:IK68"/>
    <mergeCell ref="IL68:IN68"/>
    <mergeCell ref="HG68:HI68"/>
    <mergeCell ref="HJ68:HL68"/>
    <mergeCell ref="HM68:HO68"/>
    <mergeCell ref="HP68:HR68"/>
    <mergeCell ref="HS68:HU68"/>
    <mergeCell ref="HV68:HV69"/>
    <mergeCell ref="GW66:HU66"/>
    <mergeCell ref="HV66:IT66"/>
    <mergeCell ref="FX68:FX69"/>
    <mergeCell ref="FY68:GA68"/>
    <mergeCell ref="GB68:GD68"/>
    <mergeCell ref="GE68:GG68"/>
    <mergeCell ref="GH68:GJ68"/>
    <mergeCell ref="GK68:GM68"/>
    <mergeCell ref="GN68:GP68"/>
    <mergeCell ref="GQ68:GS68"/>
    <mergeCell ref="HM34:HM36"/>
    <mergeCell ref="FR133:FS133"/>
    <mergeCell ref="FT133:FU133"/>
    <mergeCell ref="FV133:FW133"/>
    <mergeCell ref="FX133:FY133"/>
    <mergeCell ref="FZ133:GB133"/>
    <mergeCell ref="FK132:GB132"/>
    <mergeCell ref="FL68:FN68"/>
    <mergeCell ref="FO68:FQ68"/>
    <mergeCell ref="GL100:GM100"/>
    <mergeCell ref="FL133:FM133"/>
    <mergeCell ref="FN133:FO133"/>
    <mergeCell ref="FP133:FQ133"/>
    <mergeCell ref="FR68:FT68"/>
    <mergeCell ref="FU68:FW68"/>
    <mergeCell ref="GQ35:GR35"/>
    <mergeCell ref="GO35:GP35"/>
    <mergeCell ref="EY66:FW66"/>
    <mergeCell ref="FX66:GV66"/>
    <mergeCell ref="GT68:GV68"/>
    <mergeCell ref="EZ133:FA133"/>
    <mergeCell ref="FB133:FC133"/>
    <mergeCell ref="FD133:FE133"/>
    <mergeCell ref="FF133:FG133"/>
    <mergeCell ref="FH133:FJ133"/>
    <mergeCell ref="FK133:FK134"/>
    <mergeCell ref="EN133:EO133"/>
    <mergeCell ref="EP133:ER133"/>
    <mergeCell ref="ES133:ES134"/>
    <mergeCell ref="ET133:EU133"/>
    <mergeCell ref="EV133:EW133"/>
    <mergeCell ref="EX133:EY133"/>
    <mergeCell ref="EB133:EC133"/>
    <mergeCell ref="ED133:EE133"/>
    <mergeCell ref="EF133:EG133"/>
    <mergeCell ref="EH133:EI133"/>
    <mergeCell ref="EJ133:EK133"/>
    <mergeCell ref="EL133:EM133"/>
    <mergeCell ref="DP133:DQ133"/>
    <mergeCell ref="DR133:DS133"/>
    <mergeCell ref="DT133:DU133"/>
    <mergeCell ref="DV133:DW133"/>
    <mergeCell ref="DX133:DZ133"/>
    <mergeCell ref="EA133:EA134"/>
    <mergeCell ref="DD133:DE133"/>
    <mergeCell ref="DF133:DH133"/>
    <mergeCell ref="DI133:DI134"/>
    <mergeCell ref="DJ133:DK133"/>
    <mergeCell ref="DL133:DM133"/>
    <mergeCell ref="DN133:DO133"/>
    <mergeCell ref="CR133:CS133"/>
    <mergeCell ref="CT133:CU133"/>
    <mergeCell ref="CV133:CW133"/>
    <mergeCell ref="CX133:CY133"/>
    <mergeCell ref="CZ133:DA133"/>
    <mergeCell ref="DB133:DC133"/>
    <mergeCell ref="CF133:CG133"/>
    <mergeCell ref="CH133:CI133"/>
    <mergeCell ref="CJ133:CK133"/>
    <mergeCell ref="CL133:CM133"/>
    <mergeCell ref="CN133:CP133"/>
    <mergeCell ref="CQ133:CQ134"/>
    <mergeCell ref="BT133:BU133"/>
    <mergeCell ref="BV133:BX133"/>
    <mergeCell ref="BY133:BY134"/>
    <mergeCell ref="BZ133:CA133"/>
    <mergeCell ref="CB133:CC133"/>
    <mergeCell ref="CD133:CE133"/>
    <mergeCell ref="BH133:BI133"/>
    <mergeCell ref="BJ133:BK133"/>
    <mergeCell ref="BL133:BM133"/>
    <mergeCell ref="BN133:BO133"/>
    <mergeCell ref="BP133:BQ133"/>
    <mergeCell ref="BR133:BS133"/>
    <mergeCell ref="AV133:AW133"/>
    <mergeCell ref="AX133:AY133"/>
    <mergeCell ref="AZ133:BA133"/>
    <mergeCell ref="BB133:BC133"/>
    <mergeCell ref="BD133:BF133"/>
    <mergeCell ref="BG133:BG134"/>
    <mergeCell ref="AJ133:AK133"/>
    <mergeCell ref="AL133:AN133"/>
    <mergeCell ref="AO133:AO134"/>
    <mergeCell ref="AP133:AQ133"/>
    <mergeCell ref="AR133:AS133"/>
    <mergeCell ref="AT133:AU133"/>
    <mergeCell ref="E133:E134"/>
    <mergeCell ref="F133:G133"/>
    <mergeCell ref="H133:I133"/>
    <mergeCell ref="J133:K133"/>
    <mergeCell ref="L133:M133"/>
    <mergeCell ref="N133:O133"/>
    <mergeCell ref="T133:V133"/>
    <mergeCell ref="BG132:BX132"/>
    <mergeCell ref="BY132:CP132"/>
    <mergeCell ref="CQ132:DH132"/>
    <mergeCell ref="X133:Y133"/>
    <mergeCell ref="Z133:AA133"/>
    <mergeCell ref="AB133:AC133"/>
    <mergeCell ref="AD133:AE133"/>
    <mergeCell ref="AF133:AG133"/>
    <mergeCell ref="AH133:AI133"/>
    <mergeCell ref="DI132:DZ132"/>
    <mergeCell ref="EA132:ER132"/>
    <mergeCell ref="ES132:FJ132"/>
    <mergeCell ref="D132:D134"/>
    <mergeCell ref="E132:V132"/>
    <mergeCell ref="W132:AN132"/>
    <mergeCell ref="AO132:BF132"/>
    <mergeCell ref="W133:W134"/>
    <mergeCell ref="P133:Q133"/>
    <mergeCell ref="R133:S133"/>
    <mergeCell ref="EE130:EF130"/>
    <mergeCell ref="E100:E101"/>
    <mergeCell ref="F100:H100"/>
    <mergeCell ref="I100:K100"/>
    <mergeCell ref="L100:N100"/>
    <mergeCell ref="O100:Q100"/>
    <mergeCell ref="R100:T100"/>
    <mergeCell ref="U100:W100"/>
    <mergeCell ref="X100:Z100"/>
    <mergeCell ref="AA100:AC100"/>
    <mergeCell ref="FF68:FH68"/>
    <mergeCell ref="FI68:FK68"/>
    <mergeCell ref="DZ68:DZ69"/>
    <mergeCell ref="EA68:EC68"/>
    <mergeCell ref="ED68:EF68"/>
    <mergeCell ref="EG68:EI68"/>
    <mergeCell ref="EP68:ER68"/>
    <mergeCell ref="FC68:FE68"/>
    <mergeCell ref="EJ68:EL68"/>
    <mergeCell ref="EM68:EO68"/>
    <mergeCell ref="DK68:DM68"/>
    <mergeCell ref="E98:AC98"/>
    <mergeCell ref="DB68:DD68"/>
    <mergeCell ref="DT68:DV68"/>
    <mergeCell ref="BY68:CA68"/>
    <mergeCell ref="CB68:CB69"/>
    <mergeCell ref="CC68:CE68"/>
    <mergeCell ref="CF68:CH68"/>
    <mergeCell ref="CI68:CK68"/>
    <mergeCell ref="DQ68:DS68"/>
    <mergeCell ref="DN68:DP68"/>
    <mergeCell ref="DW68:DY68"/>
    <mergeCell ref="CL68:CN68"/>
    <mergeCell ref="CO68:CQ68"/>
    <mergeCell ref="CR68:CT68"/>
    <mergeCell ref="CU68:CW68"/>
    <mergeCell ref="CX68:CZ68"/>
    <mergeCell ref="DA68:DA69"/>
    <mergeCell ref="DE68:DG68"/>
    <mergeCell ref="DH68:DJ68"/>
    <mergeCell ref="BD68:BF68"/>
    <mergeCell ref="BJ68:BL68"/>
    <mergeCell ref="BM68:BO68"/>
    <mergeCell ref="BP68:BR68"/>
    <mergeCell ref="BS68:BU68"/>
    <mergeCell ref="BV68:BX68"/>
    <mergeCell ref="BG68:BI68"/>
    <mergeCell ref="BC66:CA66"/>
    <mergeCell ref="CB66:CZ66"/>
    <mergeCell ref="DA66:DY66"/>
    <mergeCell ref="DZ66:EX66"/>
    <mergeCell ref="E68:E69"/>
    <mergeCell ref="F68:H68"/>
    <mergeCell ref="I68:K68"/>
    <mergeCell ref="L68:N68"/>
    <mergeCell ref="O68:Q68"/>
    <mergeCell ref="R68:T68"/>
    <mergeCell ref="EI35:EJ35"/>
    <mergeCell ref="EK35:EL35"/>
    <mergeCell ref="EM35:EN35"/>
    <mergeCell ref="GC35:GD35"/>
    <mergeCell ref="GG35:GH35"/>
    <mergeCell ref="FW35:FX35"/>
    <mergeCell ref="FY35:FZ35"/>
    <mergeCell ref="GA35:GB35"/>
    <mergeCell ref="EQ35:ER35"/>
    <mergeCell ref="FR35:FT35"/>
    <mergeCell ref="DQ35:DR35"/>
    <mergeCell ref="EO35:EP35"/>
    <mergeCell ref="DS35:DT35"/>
    <mergeCell ref="DU35:DV35"/>
    <mergeCell ref="DW35:DX35"/>
    <mergeCell ref="DY35:DZ35"/>
    <mergeCell ref="EA35:EB35"/>
    <mergeCell ref="EC35:ED35"/>
    <mergeCell ref="EE35:EF35"/>
    <mergeCell ref="EG35:EH35"/>
    <mergeCell ref="DE35:DF35"/>
    <mergeCell ref="DG35:DH35"/>
    <mergeCell ref="DI35:DJ35"/>
    <mergeCell ref="DK35:DL35"/>
    <mergeCell ref="DM35:DN35"/>
    <mergeCell ref="DO35:DP35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A35:BB35"/>
    <mergeCell ref="BC35:BD35"/>
    <mergeCell ref="BE35:BF35"/>
    <mergeCell ref="BG35:BH35"/>
    <mergeCell ref="DI34:DZ34"/>
    <mergeCell ref="AC35:AD35"/>
    <mergeCell ref="AE35:AF35"/>
    <mergeCell ref="AG35:AH35"/>
    <mergeCell ref="AI35:AJ35"/>
    <mergeCell ref="AK35:AL35"/>
    <mergeCell ref="AM35:AN35"/>
    <mergeCell ref="AO35:AP35"/>
    <mergeCell ref="AQ35:AR35"/>
    <mergeCell ref="AS35:AT35"/>
    <mergeCell ref="EA34:ER34"/>
    <mergeCell ref="FU34:FX34"/>
    <mergeCell ref="FY34:GB34"/>
    <mergeCell ref="GC34:GJ34"/>
    <mergeCell ref="GK34:GR34"/>
    <mergeCell ref="E34:V34"/>
    <mergeCell ref="W34:AN34"/>
    <mergeCell ref="AO34:BF34"/>
    <mergeCell ref="BG34:BX34"/>
    <mergeCell ref="BY34:CP34"/>
    <mergeCell ref="CQ34:DH34"/>
    <mergeCell ref="HV4:HW4"/>
    <mergeCell ref="HX4:HY4"/>
    <mergeCell ref="HZ4:IA4"/>
    <mergeCell ref="IB4:IC4"/>
    <mergeCell ref="ID4:IE4"/>
    <mergeCell ref="GX4:GY4"/>
    <mergeCell ref="GZ4:HA4"/>
    <mergeCell ref="HB4:HC4"/>
    <mergeCell ref="HD4:HE4"/>
    <mergeCell ref="IF4:IG4"/>
    <mergeCell ref="HJ4:HK4"/>
    <mergeCell ref="HL4:HM4"/>
    <mergeCell ref="HN4:HO4"/>
    <mergeCell ref="HP4:HQ4"/>
    <mergeCell ref="HR4:HS4"/>
    <mergeCell ref="HT4:HU4"/>
    <mergeCell ref="GJ4:GK4"/>
    <mergeCell ref="HF4:HG4"/>
    <mergeCell ref="HH4:HI4"/>
    <mergeCell ref="GL4:GM4"/>
    <mergeCell ref="GN4:GO4"/>
    <mergeCell ref="GP4:GQ4"/>
    <mergeCell ref="GR4:GS4"/>
    <mergeCell ref="GT4:GU4"/>
    <mergeCell ref="GV4:GW4"/>
    <mergeCell ref="FX4:FY4"/>
    <mergeCell ref="FZ4:GA4"/>
    <mergeCell ref="GB4:GC4"/>
    <mergeCell ref="GD4:GE4"/>
    <mergeCell ref="GF4:GG4"/>
    <mergeCell ref="GH4:GI4"/>
    <mergeCell ref="FL4:FM4"/>
    <mergeCell ref="FN4:FO4"/>
    <mergeCell ref="FP4:FQ4"/>
    <mergeCell ref="FR4:FS4"/>
    <mergeCell ref="FT4:FU4"/>
    <mergeCell ref="FV4:FW4"/>
    <mergeCell ref="EZ4:FA4"/>
    <mergeCell ref="FB4:FC4"/>
    <mergeCell ref="FD4:FE4"/>
    <mergeCell ref="FF4:FG4"/>
    <mergeCell ref="FH4:FI4"/>
    <mergeCell ref="FJ4:FK4"/>
    <mergeCell ref="EN4:EO4"/>
    <mergeCell ref="EP4:EQ4"/>
    <mergeCell ref="ER4:ES4"/>
    <mergeCell ref="ET4:EU4"/>
    <mergeCell ref="EV4:EW4"/>
    <mergeCell ref="EX4:EY4"/>
    <mergeCell ref="EB4:EC4"/>
    <mergeCell ref="ED4:EE4"/>
    <mergeCell ref="EF4:EG4"/>
    <mergeCell ref="EH4:EI4"/>
    <mergeCell ref="EJ4:EK4"/>
    <mergeCell ref="EL4:EM4"/>
    <mergeCell ref="DP4:DQ4"/>
    <mergeCell ref="DR4:DS4"/>
    <mergeCell ref="DT4:DU4"/>
    <mergeCell ref="DV4:DW4"/>
    <mergeCell ref="DX4:DY4"/>
    <mergeCell ref="DZ4:EA4"/>
    <mergeCell ref="DD4:DE4"/>
    <mergeCell ref="DF4:DG4"/>
    <mergeCell ref="DH4:DI4"/>
    <mergeCell ref="DJ4:DK4"/>
    <mergeCell ref="DL4:DM4"/>
    <mergeCell ref="DN4:DO4"/>
    <mergeCell ref="CR4:CS4"/>
    <mergeCell ref="CT4:CU4"/>
    <mergeCell ref="CV4:CW4"/>
    <mergeCell ref="CX4:CY4"/>
    <mergeCell ref="CZ4:DA4"/>
    <mergeCell ref="DB4:DC4"/>
    <mergeCell ref="CF4:CG4"/>
    <mergeCell ref="CH4:CI4"/>
    <mergeCell ref="CJ4:CK4"/>
    <mergeCell ref="CL4:CM4"/>
    <mergeCell ref="CN4:CO4"/>
    <mergeCell ref="CP4:CQ4"/>
    <mergeCell ref="BP4:BQ4"/>
    <mergeCell ref="AR4:AT4"/>
    <mergeCell ref="AU4:AW4"/>
    <mergeCell ref="BD4:BF4"/>
    <mergeCell ref="Z4:AB4"/>
    <mergeCell ref="CD4:CE4"/>
    <mergeCell ref="W4:Y4"/>
    <mergeCell ref="BG4:BI4"/>
    <mergeCell ref="BJ4:BK4"/>
    <mergeCell ref="BL4:BM4"/>
    <mergeCell ref="AO4:AQ4"/>
    <mergeCell ref="BN4:BO4"/>
    <mergeCell ref="FN3:GE3"/>
    <mergeCell ref="BR4:BS4"/>
    <mergeCell ref="BT4:BU4"/>
    <mergeCell ref="GF3:GW3"/>
    <mergeCell ref="GX3:HO3"/>
    <mergeCell ref="HP3:IG3"/>
    <mergeCell ref="BV4:BW4"/>
    <mergeCell ref="BX4:BY4"/>
    <mergeCell ref="BZ4:CA4"/>
    <mergeCell ref="CB4:CC4"/>
    <mergeCell ref="BJ3:CA3"/>
    <mergeCell ref="CB3:CS3"/>
    <mergeCell ref="CT3:DK3"/>
    <mergeCell ref="DL3:EC3"/>
    <mergeCell ref="ED3:EU3"/>
    <mergeCell ref="EV3:FM3"/>
    <mergeCell ref="E4:G4"/>
    <mergeCell ref="H4:J4"/>
    <mergeCell ref="K4:M4"/>
    <mergeCell ref="N4:P4"/>
    <mergeCell ref="F99:K99"/>
    <mergeCell ref="GD132:GD134"/>
    <mergeCell ref="GC132:GC134"/>
    <mergeCell ref="EM100:EO100"/>
    <mergeCell ref="EP99:EP101"/>
    <mergeCell ref="T4:V4"/>
    <mergeCell ref="AU35:AV35"/>
    <mergeCell ref="D98:D101"/>
    <mergeCell ref="U35:V35"/>
    <mergeCell ref="W35:X35"/>
    <mergeCell ref="Y35:Z35"/>
    <mergeCell ref="AA35:AB35"/>
    <mergeCell ref="AQ68:AS68"/>
    <mergeCell ref="AT68:AV68"/>
    <mergeCell ref="AD100:AD101"/>
    <mergeCell ref="AE100:AG100"/>
    <mergeCell ref="AN68:AP68"/>
    <mergeCell ref="AH68:AJ68"/>
    <mergeCell ref="EA67:EF67"/>
    <mergeCell ref="AE67:AJ67"/>
    <mergeCell ref="BD67:BI67"/>
    <mergeCell ref="CC67:CH67"/>
    <mergeCell ref="DB67:DG67"/>
    <mergeCell ref="AW68:AY68"/>
    <mergeCell ref="AZ68:BB68"/>
    <mergeCell ref="BC68:BC69"/>
    <mergeCell ref="E35:F35"/>
    <mergeCell ref="G35:H35"/>
    <mergeCell ref="I35:J35"/>
    <mergeCell ref="K35:L35"/>
    <mergeCell ref="E66:AC66"/>
    <mergeCell ref="AD66:BB66"/>
    <mergeCell ref="M35:N35"/>
    <mergeCell ref="O35:P35"/>
    <mergeCell ref="Q35:R35"/>
    <mergeCell ref="S35:T35"/>
    <mergeCell ref="D4:D5"/>
    <mergeCell ref="D35:D36"/>
    <mergeCell ref="D66:D69"/>
    <mergeCell ref="AX4:AZ4"/>
    <mergeCell ref="BA4:BC4"/>
    <mergeCell ref="AC4:AE4"/>
    <mergeCell ref="AF4:AH4"/>
    <mergeCell ref="AI4:AK4"/>
    <mergeCell ref="AL4:AN4"/>
    <mergeCell ref="Q4:S4"/>
    <mergeCell ref="CC99:CH99"/>
    <mergeCell ref="DB99:DG99"/>
    <mergeCell ref="F67:K67"/>
    <mergeCell ref="U68:W68"/>
    <mergeCell ref="X68:Z68"/>
    <mergeCell ref="AA68:AC68"/>
    <mergeCell ref="AD68:AD69"/>
    <mergeCell ref="AE68:AG68"/>
    <mergeCell ref="AE99:AJ99"/>
    <mergeCell ref="AK68:AM68"/>
    <mergeCell ref="GX67:HC67"/>
    <mergeCell ref="HW67:IB67"/>
    <mergeCell ref="ES68:EU68"/>
    <mergeCell ref="EV68:EX68"/>
    <mergeCell ref="GW68:GW69"/>
    <mergeCell ref="GX68:GZ68"/>
    <mergeCell ref="EY68:EY69"/>
    <mergeCell ref="EZ68:FB68"/>
    <mergeCell ref="HA68:HC68"/>
    <mergeCell ref="HD68:HF68"/>
    <mergeCell ref="EY99:FB99"/>
    <mergeCell ref="EY100:EZ100"/>
    <mergeCell ref="FA100:FB100"/>
    <mergeCell ref="FG99:FJ99"/>
    <mergeCell ref="FG100:FH100"/>
    <mergeCell ref="FI100:FJ100"/>
    <mergeCell ref="GM35:GN35"/>
    <mergeCell ref="GD99:GD101"/>
    <mergeCell ref="EZ67:FE67"/>
    <mergeCell ref="FY67:GD67"/>
    <mergeCell ref="FU35:FV35"/>
    <mergeCell ref="ES35:FE35"/>
    <mergeCell ref="FF99:FF101"/>
    <mergeCell ref="FN99:FN101"/>
    <mergeCell ref="FV99:FV101"/>
    <mergeCell ref="FW99:FZ99"/>
    <mergeCell ref="GE35:GF35"/>
    <mergeCell ref="FS100:FU100"/>
    <mergeCell ref="FW100:FX100"/>
    <mergeCell ref="FO99:FR99"/>
    <mergeCell ref="GS34:GV34"/>
    <mergeCell ref="GS35:GT35"/>
    <mergeCell ref="GU35:GV35"/>
    <mergeCell ref="GI35:GJ35"/>
    <mergeCell ref="GK35:GL35"/>
    <mergeCell ref="FL34:FT34"/>
    <mergeCell ref="K201:L201"/>
    <mergeCell ref="M201:N201"/>
    <mergeCell ref="O201:P201"/>
    <mergeCell ref="Q201:R201"/>
    <mergeCell ref="FF35:FH35"/>
    <mergeCell ref="FI35:FK35"/>
    <mergeCell ref="W201:X201"/>
    <mergeCell ref="Y201:Z201"/>
    <mergeCell ref="FK100:FM100"/>
    <mergeCell ref="BD99:BI99"/>
    <mergeCell ref="FL35:FN35"/>
    <mergeCell ref="FO35:FQ35"/>
    <mergeCell ref="AA200:AC201"/>
    <mergeCell ref="AD200:AF201"/>
    <mergeCell ref="E200:G201"/>
    <mergeCell ref="H200:J201"/>
    <mergeCell ref="K200:R200"/>
    <mergeCell ref="S200:Z200"/>
    <mergeCell ref="S201:T201"/>
    <mergeCell ref="U201:V201"/>
  </mergeCells>
  <conditionalFormatting sqref="BZ6">
    <cfRule type="cellIs" dxfId="102" priority="289" stopIfTrue="1" operator="notEqual">
      <formula>$E6</formula>
    </cfRule>
  </conditionalFormatting>
  <conditionalFormatting sqref="BZ7:BZ31">
    <cfRule type="cellIs" dxfId="101" priority="288" stopIfTrue="1" operator="notEqual">
      <formula>$E7</formula>
    </cfRule>
  </conditionalFormatting>
  <conditionalFormatting sqref="CA6">
    <cfRule type="cellIs" dxfId="100" priority="287" stopIfTrue="1" operator="notEqual">
      <formula>$F6</formula>
    </cfRule>
  </conditionalFormatting>
  <conditionalFormatting sqref="CA7:CA31">
    <cfRule type="cellIs" dxfId="99" priority="286" stopIfTrue="1" operator="notEqual">
      <formula>$F7</formula>
    </cfRule>
  </conditionalFormatting>
  <conditionalFormatting sqref="CR6">
    <cfRule type="cellIs" dxfId="98" priority="285" stopIfTrue="1" operator="notEqual">
      <formula>$H6</formula>
    </cfRule>
  </conditionalFormatting>
  <conditionalFormatting sqref="CR7:CR31">
    <cfRule type="cellIs" dxfId="97" priority="284" stopIfTrue="1" operator="notEqual">
      <formula>$H7</formula>
    </cfRule>
  </conditionalFormatting>
  <conditionalFormatting sqref="CS6">
    <cfRule type="cellIs" dxfId="96" priority="283" stopIfTrue="1" operator="notEqual">
      <formula>$I6</formula>
    </cfRule>
  </conditionalFormatting>
  <conditionalFormatting sqref="CS7:CS31">
    <cfRule type="cellIs" dxfId="95" priority="282" stopIfTrue="1" operator="notEqual">
      <formula>$I7</formula>
    </cfRule>
  </conditionalFormatting>
  <conditionalFormatting sqref="DJ6">
    <cfRule type="cellIs" dxfId="94" priority="281" stopIfTrue="1" operator="notEqual">
      <formula>$K6</formula>
    </cfRule>
  </conditionalFormatting>
  <conditionalFormatting sqref="DJ7:DJ31">
    <cfRule type="cellIs" dxfId="93" priority="280" stopIfTrue="1" operator="notEqual">
      <formula>$K7</formula>
    </cfRule>
  </conditionalFormatting>
  <conditionalFormatting sqref="DK6">
    <cfRule type="cellIs" dxfId="92" priority="279" stopIfTrue="1" operator="notEqual">
      <formula>$L6</formula>
    </cfRule>
  </conditionalFormatting>
  <conditionalFormatting sqref="DK7:DK31">
    <cfRule type="cellIs" dxfId="91" priority="278" stopIfTrue="1" operator="notEqual">
      <formula>$L7</formula>
    </cfRule>
  </conditionalFormatting>
  <conditionalFormatting sqref="EB6">
    <cfRule type="cellIs" dxfId="90" priority="277" stopIfTrue="1" operator="notEqual">
      <formula>$N6</formula>
    </cfRule>
  </conditionalFormatting>
  <conditionalFormatting sqref="EB7:EB31">
    <cfRule type="cellIs" dxfId="89" priority="276" stopIfTrue="1" operator="notEqual">
      <formula>$N7</formula>
    </cfRule>
  </conditionalFormatting>
  <conditionalFormatting sqref="EC6">
    <cfRule type="cellIs" dxfId="88" priority="275" stopIfTrue="1" operator="notEqual">
      <formula>$O6</formula>
    </cfRule>
  </conditionalFormatting>
  <conditionalFormatting sqref="EC7:EC31">
    <cfRule type="cellIs" dxfId="87" priority="274" stopIfTrue="1" operator="notEqual">
      <formula>$O7</formula>
    </cfRule>
  </conditionalFormatting>
  <conditionalFormatting sqref="ET6">
    <cfRule type="cellIs" dxfId="86" priority="273" stopIfTrue="1" operator="notEqual">
      <formula>$Q6</formula>
    </cfRule>
  </conditionalFormatting>
  <conditionalFormatting sqref="ET7:ET31">
    <cfRule type="cellIs" dxfId="85" priority="272" stopIfTrue="1" operator="notEqual">
      <formula>$Q7</formula>
    </cfRule>
  </conditionalFormatting>
  <conditionalFormatting sqref="EU6">
    <cfRule type="cellIs" dxfId="84" priority="271" stopIfTrue="1" operator="notEqual">
      <formula>$R6</formula>
    </cfRule>
  </conditionalFormatting>
  <conditionalFormatting sqref="EU7:EU31">
    <cfRule type="cellIs" dxfId="83" priority="270" stopIfTrue="1" operator="notEqual">
      <formula>$R7</formula>
    </cfRule>
  </conditionalFormatting>
  <conditionalFormatting sqref="FL6">
    <cfRule type="cellIs" dxfId="82" priority="269" stopIfTrue="1" operator="notEqual">
      <formula>$T6</formula>
    </cfRule>
  </conditionalFormatting>
  <conditionalFormatting sqref="FL7:FL31">
    <cfRule type="cellIs" dxfId="81" priority="268" stopIfTrue="1" operator="notEqual">
      <formula>$T7</formula>
    </cfRule>
  </conditionalFormatting>
  <conditionalFormatting sqref="FM6">
    <cfRule type="cellIs" dxfId="80" priority="267" stopIfTrue="1" operator="notEqual">
      <formula>$U6</formula>
    </cfRule>
  </conditionalFormatting>
  <conditionalFormatting sqref="FM7:FM31">
    <cfRule type="cellIs" dxfId="79" priority="266" stopIfTrue="1" operator="notEqual">
      <formula>$U7</formula>
    </cfRule>
  </conditionalFormatting>
  <conditionalFormatting sqref="GD6">
    <cfRule type="cellIs" dxfId="78" priority="265" stopIfTrue="1" operator="notEqual">
      <formula>$W6</formula>
    </cfRule>
  </conditionalFormatting>
  <conditionalFormatting sqref="GD7:GD31">
    <cfRule type="cellIs" dxfId="77" priority="264" stopIfTrue="1" operator="notEqual">
      <formula>$W7</formula>
    </cfRule>
  </conditionalFormatting>
  <conditionalFormatting sqref="GE6">
    <cfRule type="cellIs" dxfId="76" priority="263" stopIfTrue="1" operator="notEqual">
      <formula>$X6</formula>
    </cfRule>
  </conditionalFormatting>
  <conditionalFormatting sqref="GE7:GE31">
    <cfRule type="cellIs" dxfId="75" priority="262" stopIfTrue="1" operator="notEqual">
      <formula>$X7</formula>
    </cfRule>
  </conditionalFormatting>
  <conditionalFormatting sqref="GV6">
    <cfRule type="cellIs" dxfId="74" priority="261" stopIfTrue="1" operator="notEqual">
      <formula>$Z6</formula>
    </cfRule>
  </conditionalFormatting>
  <conditionalFormatting sqref="GV7:GV31">
    <cfRule type="cellIs" dxfId="73" priority="260" stopIfTrue="1" operator="notEqual">
      <formula>$Z7</formula>
    </cfRule>
  </conditionalFormatting>
  <conditionalFormatting sqref="GW6">
    <cfRule type="cellIs" dxfId="72" priority="259" stopIfTrue="1" operator="notEqual">
      <formula>$AA6</formula>
    </cfRule>
  </conditionalFormatting>
  <conditionalFormatting sqref="GW7:GW31">
    <cfRule type="cellIs" dxfId="71" priority="258" stopIfTrue="1" operator="notEqual">
      <formula>$AA7</formula>
    </cfRule>
  </conditionalFormatting>
  <conditionalFormatting sqref="HN6">
    <cfRule type="cellIs" dxfId="70" priority="257" stopIfTrue="1" operator="notEqual">
      <formula>$AC6</formula>
    </cfRule>
  </conditionalFormatting>
  <conditionalFormatting sqref="HN7:HN31">
    <cfRule type="cellIs" dxfId="69" priority="256" stopIfTrue="1" operator="notEqual">
      <formula>$AC7</formula>
    </cfRule>
  </conditionalFormatting>
  <conditionalFormatting sqref="HO6">
    <cfRule type="cellIs" dxfId="68" priority="255" stopIfTrue="1" operator="notEqual">
      <formula>$AD6</formula>
    </cfRule>
  </conditionalFormatting>
  <conditionalFormatting sqref="HO7:HO31">
    <cfRule type="cellIs" dxfId="67" priority="254" stopIfTrue="1" operator="notEqual">
      <formula>$AD7</formula>
    </cfRule>
  </conditionalFormatting>
  <conditionalFormatting sqref="IF6">
    <cfRule type="cellIs" dxfId="66" priority="253" stopIfTrue="1" operator="notEqual">
      <formula>$AF6</formula>
    </cfRule>
  </conditionalFormatting>
  <conditionalFormatting sqref="IF7:IF31">
    <cfRule type="cellIs" dxfId="65" priority="252" stopIfTrue="1" operator="notEqual">
      <formula>$AF7</formula>
    </cfRule>
  </conditionalFormatting>
  <conditionalFormatting sqref="IG6">
    <cfRule type="cellIs" dxfId="64" priority="251" stopIfTrue="1" operator="notEqual">
      <formula>$AG6</formula>
    </cfRule>
  </conditionalFormatting>
  <conditionalFormatting sqref="IG7:IG31">
    <cfRule type="cellIs" dxfId="63" priority="250" stopIfTrue="1" operator="notEqual">
      <formula>$AG7</formula>
    </cfRule>
  </conditionalFormatting>
  <conditionalFormatting sqref="U37">
    <cfRule type="cellIs" dxfId="62" priority="249" stopIfTrue="1" operator="notEqual">
      <formula>$AI6</formula>
    </cfRule>
  </conditionalFormatting>
  <conditionalFormatting sqref="U38:U62">
    <cfRule type="cellIs" dxfId="61" priority="248" stopIfTrue="1" operator="notEqual">
      <formula>$AI7</formula>
    </cfRule>
  </conditionalFormatting>
  <conditionalFormatting sqref="V37">
    <cfRule type="cellIs" dxfId="60" priority="247" stopIfTrue="1" operator="notEqual">
      <formula>$AJ6</formula>
    </cfRule>
  </conditionalFormatting>
  <conditionalFormatting sqref="V38:V62">
    <cfRule type="cellIs" dxfId="59" priority="246" stopIfTrue="1" operator="notEqual">
      <formula>$AJ7</formula>
    </cfRule>
  </conditionalFormatting>
  <conditionalFormatting sqref="AM37">
    <cfRule type="cellIs" dxfId="58" priority="245" stopIfTrue="1" operator="notEqual">
      <formula>$AL6</formula>
    </cfRule>
  </conditionalFormatting>
  <conditionalFormatting sqref="AM38:AM62">
    <cfRule type="cellIs" dxfId="57" priority="244" stopIfTrue="1" operator="notEqual">
      <formula>$AL7</formula>
    </cfRule>
  </conditionalFormatting>
  <conditionalFormatting sqref="AN37">
    <cfRule type="cellIs" dxfId="56" priority="243" stopIfTrue="1" operator="notEqual">
      <formula>$AM6</formula>
    </cfRule>
  </conditionalFormatting>
  <conditionalFormatting sqref="AN38:AN62">
    <cfRule type="cellIs" dxfId="55" priority="242" stopIfTrue="1" operator="notEqual">
      <formula>$AM7</formula>
    </cfRule>
  </conditionalFormatting>
  <conditionalFormatting sqref="BE37">
    <cfRule type="cellIs" dxfId="54" priority="241" stopIfTrue="1" operator="notEqual">
      <formula>$AO6</formula>
    </cfRule>
  </conditionalFormatting>
  <conditionalFormatting sqref="BE38:BE62">
    <cfRule type="cellIs" dxfId="53" priority="240" stopIfTrue="1" operator="notEqual">
      <formula>$AO7</formula>
    </cfRule>
  </conditionalFormatting>
  <conditionalFormatting sqref="BF37">
    <cfRule type="cellIs" dxfId="52" priority="239" stopIfTrue="1" operator="notEqual">
      <formula>$AP6</formula>
    </cfRule>
  </conditionalFormatting>
  <conditionalFormatting sqref="BF38:BF62">
    <cfRule type="cellIs" dxfId="51" priority="238" stopIfTrue="1" operator="notEqual">
      <formula>$AP7</formula>
    </cfRule>
  </conditionalFormatting>
  <conditionalFormatting sqref="BW37">
    <cfRule type="cellIs" dxfId="50" priority="237" stopIfTrue="1" operator="notEqual">
      <formula>$AR6</formula>
    </cfRule>
  </conditionalFormatting>
  <conditionalFormatting sqref="BW38:BW62">
    <cfRule type="cellIs" dxfId="49" priority="236" stopIfTrue="1" operator="notEqual">
      <formula>$AR7</formula>
    </cfRule>
  </conditionalFormatting>
  <conditionalFormatting sqref="BX37">
    <cfRule type="cellIs" dxfId="48" priority="235" stopIfTrue="1" operator="notEqual">
      <formula>$AS6</formula>
    </cfRule>
  </conditionalFormatting>
  <conditionalFormatting sqref="BX38:BX62">
    <cfRule type="cellIs" dxfId="47" priority="234" stopIfTrue="1" operator="notEqual">
      <formula>$AS7</formula>
    </cfRule>
  </conditionalFormatting>
  <conditionalFormatting sqref="CO37">
    <cfRule type="cellIs" dxfId="46" priority="233" stopIfTrue="1" operator="notEqual">
      <formula>$AU6</formula>
    </cfRule>
  </conditionalFormatting>
  <conditionalFormatting sqref="CO38:CO62">
    <cfRule type="cellIs" dxfId="45" priority="232" stopIfTrue="1" operator="notEqual">
      <formula>$AU7</formula>
    </cfRule>
  </conditionalFormatting>
  <conditionalFormatting sqref="CP37">
    <cfRule type="cellIs" dxfId="44" priority="231" stopIfTrue="1" operator="notEqual">
      <formula>$AV6</formula>
    </cfRule>
  </conditionalFormatting>
  <conditionalFormatting sqref="CP38:CP62">
    <cfRule type="cellIs" dxfId="43" priority="230" stopIfTrue="1" operator="notEqual">
      <formula>$AV7</formula>
    </cfRule>
  </conditionalFormatting>
  <conditionalFormatting sqref="DG37">
    <cfRule type="cellIs" dxfId="42" priority="229" stopIfTrue="1" operator="notEqual">
      <formula>$AX6</formula>
    </cfRule>
  </conditionalFormatting>
  <conditionalFormatting sqref="DG38:DG62">
    <cfRule type="cellIs" dxfId="41" priority="228" stopIfTrue="1" operator="notEqual">
      <formula>$AX7</formula>
    </cfRule>
  </conditionalFormatting>
  <conditionalFormatting sqref="DH37">
    <cfRule type="cellIs" dxfId="40" priority="227" stopIfTrue="1" operator="notEqual">
      <formula>$AY6</formula>
    </cfRule>
  </conditionalFormatting>
  <conditionalFormatting sqref="DH38:DH62">
    <cfRule type="cellIs" dxfId="39" priority="226" stopIfTrue="1" operator="notEqual">
      <formula>$AY7</formula>
    </cfRule>
  </conditionalFormatting>
  <conditionalFormatting sqref="DY37">
    <cfRule type="cellIs" dxfId="38" priority="225" stopIfTrue="1" operator="notEqual">
      <formula>$BA6</formula>
    </cfRule>
  </conditionalFormatting>
  <conditionalFormatting sqref="DY38:DY62">
    <cfRule type="cellIs" dxfId="37" priority="224" stopIfTrue="1" operator="notEqual">
      <formula>$BA7</formula>
    </cfRule>
  </conditionalFormatting>
  <conditionalFormatting sqref="DZ37">
    <cfRule type="cellIs" dxfId="36" priority="223" stopIfTrue="1" operator="notEqual">
      <formula>$BB6</formula>
    </cfRule>
  </conditionalFormatting>
  <conditionalFormatting sqref="DZ38:DZ62">
    <cfRule type="cellIs" dxfId="35" priority="222" stopIfTrue="1" operator="notEqual">
      <formula>$BB7</formula>
    </cfRule>
  </conditionalFormatting>
  <conditionalFormatting sqref="EQ37">
    <cfRule type="cellIs" dxfId="34" priority="221" stopIfTrue="1" operator="notEqual">
      <formula>$BD6</formula>
    </cfRule>
  </conditionalFormatting>
  <conditionalFormatting sqref="EQ38:EQ62">
    <cfRule type="cellIs" dxfId="33" priority="220" stopIfTrue="1" operator="notEqual">
      <formula>$BD7</formula>
    </cfRule>
  </conditionalFormatting>
  <conditionalFormatting sqref="ER37">
    <cfRule type="cellIs" dxfId="32" priority="219" stopIfTrue="1" operator="notEqual">
      <formula>$BE6</formula>
    </cfRule>
  </conditionalFormatting>
  <conditionalFormatting sqref="ER38:ER62">
    <cfRule type="cellIs" dxfId="31" priority="218" stopIfTrue="1" operator="notEqual">
      <formula>$BE7</formula>
    </cfRule>
  </conditionalFormatting>
  <conditionalFormatting sqref="FE37:FE61 FR62:FT62">
    <cfRule type="cellIs" dxfId="30" priority="217" stopIfTrue="1" operator="notEqual">
      <formula>$BI6</formula>
    </cfRule>
  </conditionalFormatting>
  <conditionalFormatting sqref="FE62">
    <cfRule type="cellIs" dxfId="29" priority="216" stopIfTrue="1" operator="notEqual">
      <formula>$BI31</formula>
    </cfRule>
  </conditionalFormatting>
  <conditionalFormatting sqref="AC95">
    <cfRule type="cellIs" dxfId="28" priority="214" stopIfTrue="1" operator="notEqual">
      <formula>$E95</formula>
    </cfRule>
  </conditionalFormatting>
  <conditionalFormatting sqref="BB95">
    <cfRule type="cellIs" dxfId="27" priority="212" stopIfTrue="1" operator="notEqual">
      <formula>$AD95</formula>
    </cfRule>
  </conditionalFormatting>
  <conditionalFormatting sqref="CA95">
    <cfRule type="cellIs" dxfId="26" priority="210" stopIfTrue="1" operator="notEqual">
      <formula>$BC95</formula>
    </cfRule>
  </conditionalFormatting>
  <conditionalFormatting sqref="CZ95">
    <cfRule type="cellIs" dxfId="25" priority="204" stopIfTrue="1" operator="notEqual">
      <formula>$CB95</formula>
    </cfRule>
  </conditionalFormatting>
  <conditionalFormatting sqref="DY95">
    <cfRule type="cellIs" dxfId="24" priority="202" stopIfTrue="1" operator="notEqual">
      <formula>$DA95</formula>
    </cfRule>
  </conditionalFormatting>
  <conditionalFormatting sqref="EX95">
    <cfRule type="cellIs" dxfId="23" priority="200" stopIfTrue="1" operator="notEqual">
      <formula>$DZ95</formula>
    </cfRule>
  </conditionalFormatting>
  <conditionalFormatting sqref="FW95">
    <cfRule type="cellIs" dxfId="22" priority="198" stopIfTrue="1" operator="notEqual">
      <formula>$EY95</formula>
    </cfRule>
  </conditionalFormatting>
  <conditionalFormatting sqref="V135">
    <cfRule type="cellIs" dxfId="21" priority="185" stopIfTrue="1" operator="notEqual">
      <formula>$E135</formula>
    </cfRule>
  </conditionalFormatting>
  <conditionalFormatting sqref="V136:V160">
    <cfRule type="cellIs" dxfId="20" priority="184" stopIfTrue="1" operator="notEqual">
      <formula>$E136</formula>
    </cfRule>
  </conditionalFormatting>
  <conditionalFormatting sqref="AN135">
    <cfRule type="cellIs" dxfId="19" priority="183" stopIfTrue="1" operator="notEqual">
      <formula>$W135</formula>
    </cfRule>
  </conditionalFormatting>
  <conditionalFormatting sqref="AN136:AN160">
    <cfRule type="cellIs" dxfId="18" priority="182" stopIfTrue="1" operator="notEqual">
      <formula>$W136</formula>
    </cfRule>
  </conditionalFormatting>
  <conditionalFormatting sqref="BF135">
    <cfRule type="cellIs" dxfId="17" priority="181" stopIfTrue="1" operator="notEqual">
      <formula>$AO135</formula>
    </cfRule>
  </conditionalFormatting>
  <conditionalFormatting sqref="BF136:BF160">
    <cfRule type="cellIs" dxfId="16" priority="180" stopIfTrue="1" operator="notEqual">
      <formula>$AO136</formula>
    </cfRule>
  </conditionalFormatting>
  <conditionalFormatting sqref="BX135">
    <cfRule type="cellIs" dxfId="15" priority="179" stopIfTrue="1" operator="notEqual">
      <formula>$BG135</formula>
    </cfRule>
  </conditionalFormatting>
  <conditionalFormatting sqref="BX136:BX160">
    <cfRule type="cellIs" dxfId="14" priority="178" stopIfTrue="1" operator="notEqual">
      <formula>$BG136</formula>
    </cfRule>
  </conditionalFormatting>
  <conditionalFormatting sqref="CP135">
    <cfRule type="cellIs" dxfId="13" priority="177" stopIfTrue="1" operator="notEqual">
      <formula>$BY135</formula>
    </cfRule>
  </conditionalFormatting>
  <conditionalFormatting sqref="CP136:CP160">
    <cfRule type="cellIs" dxfId="12" priority="176" stopIfTrue="1" operator="notEqual">
      <formula>$BY136</formula>
    </cfRule>
  </conditionalFormatting>
  <conditionalFormatting sqref="DH135">
    <cfRule type="cellIs" dxfId="11" priority="175" stopIfTrue="1" operator="notEqual">
      <formula>$CQ135</formula>
    </cfRule>
  </conditionalFormatting>
  <conditionalFormatting sqref="DH136:DH160">
    <cfRule type="cellIs" dxfId="10" priority="174" stopIfTrue="1" operator="notEqual">
      <formula>$CQ136</formula>
    </cfRule>
  </conditionalFormatting>
  <conditionalFormatting sqref="DZ135">
    <cfRule type="cellIs" dxfId="9" priority="173" stopIfTrue="1" operator="notEqual">
      <formula>$DI135</formula>
    </cfRule>
  </conditionalFormatting>
  <conditionalFormatting sqref="DZ136:DZ160">
    <cfRule type="cellIs" dxfId="8" priority="172" stopIfTrue="1" operator="notEqual">
      <formula>$DI136</formula>
    </cfRule>
  </conditionalFormatting>
  <conditionalFormatting sqref="ER135">
    <cfRule type="cellIs" dxfId="7" priority="171" stopIfTrue="1" operator="notEqual">
      <formula>$EA135</formula>
    </cfRule>
  </conditionalFormatting>
  <conditionalFormatting sqref="ER136:ER160">
    <cfRule type="cellIs" dxfId="6" priority="170" stopIfTrue="1" operator="notEqual">
      <formula>$EA136</formula>
    </cfRule>
  </conditionalFormatting>
  <conditionalFormatting sqref="FJ135">
    <cfRule type="cellIs" dxfId="5" priority="169" stopIfTrue="1" operator="notEqual">
      <formula>$ES135</formula>
    </cfRule>
  </conditionalFormatting>
  <conditionalFormatting sqref="FJ136:FJ160">
    <cfRule type="cellIs" dxfId="4" priority="168" stopIfTrue="1" operator="notEqual">
      <formula>$ES136</formula>
    </cfRule>
  </conditionalFormatting>
  <conditionalFormatting sqref="GB135">
    <cfRule type="cellIs" dxfId="3" priority="167" stopIfTrue="1" operator="notEqual">
      <formula>$FK135</formula>
    </cfRule>
  </conditionalFormatting>
  <conditionalFormatting sqref="GB136:GB160">
    <cfRule type="cellIs" dxfId="2" priority="166" stopIfTrue="1" operator="notEqual">
      <formula>$FK136</formula>
    </cfRule>
  </conditionalFormatting>
  <conditionalFormatting sqref="HU70:HU94 IT70:IT95">
    <cfRule type="cellIs" dxfId="1" priority="165" stopIfTrue="1" operator="notEqual">
      <formula>HV70</formula>
    </cfRule>
  </conditionalFormatting>
  <conditionalFormatting sqref="BB102:BB126 CA102:CA126 CZ102:CZ126 DY102:DY126">
    <cfRule type="cellIs" dxfId="0" priority="153" stopIfTrue="1" operator="notEqual">
      <formula>AD102</formula>
    </cfRule>
  </conditionalFormatting>
  <pageMargins left="0.7" right="0.7" top="0.75" bottom="0.75" header="0.3" footer="0.3"/>
  <pageSetup paperSize="9" orientation="portrait" verticalDpi="30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N1701"/>
  <sheetViews>
    <sheetView view="pageBreakPreview" zoomScale="90" zoomScaleNormal="100" zoomScaleSheetLayoutView="90" workbookViewId="0">
      <selection activeCell="Z14" sqref="Z14:AA15"/>
    </sheetView>
  </sheetViews>
  <sheetFormatPr defaultRowHeight="15" x14ac:dyDescent="0.25"/>
  <cols>
    <col min="1" max="1" width="6.42578125" style="40" customWidth="1"/>
    <col min="2" max="3" width="3.85546875" style="39" customWidth="1"/>
    <col min="4" max="7" width="4" style="39" customWidth="1"/>
    <col min="8" max="8" width="4.140625" style="39" customWidth="1"/>
    <col min="9" max="9" width="3.85546875" style="39" customWidth="1"/>
    <col min="10" max="13" width="4" style="39" customWidth="1"/>
    <col min="14" max="15" width="3.85546875" style="39" customWidth="1"/>
    <col min="16" max="19" width="4" style="39" customWidth="1"/>
    <col min="20" max="21" width="3.85546875" style="39" customWidth="1"/>
    <col min="22" max="25" width="4" style="39" customWidth="1"/>
    <col min="26" max="27" width="3.85546875" style="39" customWidth="1"/>
    <col min="28" max="31" width="4" style="39" customWidth="1"/>
    <col min="32" max="33" width="3.85546875" style="39" customWidth="1"/>
    <col min="34" max="39" width="4" style="39" customWidth="1"/>
    <col min="40" max="40" width="6.140625" style="39" customWidth="1"/>
    <col min="41" max="16384" width="9.140625" style="39"/>
  </cols>
  <sheetData>
    <row r="1" spans="1:40" ht="18.75" customHeight="1" thickBot="1" x14ac:dyDescent="0.3">
      <c r="A1" s="36" t="s">
        <v>785</v>
      </c>
    </row>
    <row r="2" spans="1:40" ht="16.5" customHeight="1" thickBot="1" x14ac:dyDescent="0.3">
      <c r="A2" s="36"/>
      <c r="B2" s="37" t="s">
        <v>786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750" t="s">
        <v>787</v>
      </c>
      <c r="AM2" s="750"/>
      <c r="AN2" s="38"/>
    </row>
    <row r="3" spans="1:40" ht="12.75" customHeight="1" x14ac:dyDescent="0.25">
      <c r="B3" s="818" t="s">
        <v>788</v>
      </c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</row>
    <row r="4" spans="1:40" ht="15.75" customHeight="1" thickBot="1" x14ac:dyDescent="0.3">
      <c r="B4" s="819" t="s">
        <v>789</v>
      </c>
      <c r="C4" s="819"/>
      <c r="D4" s="819"/>
      <c r="E4" s="819"/>
      <c r="F4" s="819"/>
      <c r="G4" s="819"/>
      <c r="H4" s="819"/>
      <c r="I4" s="819"/>
      <c r="J4" s="819"/>
      <c r="K4" s="819"/>
      <c r="L4" s="819"/>
      <c r="M4" s="819"/>
      <c r="N4" s="819"/>
      <c r="O4" s="819"/>
      <c r="P4" s="819"/>
      <c r="Q4" s="820"/>
      <c r="R4" s="820"/>
      <c r="S4" s="820"/>
      <c r="T4" s="820"/>
      <c r="U4" s="820"/>
      <c r="V4" s="820"/>
      <c r="W4" s="820"/>
      <c r="X4" s="820"/>
      <c r="Y4" s="820"/>
      <c r="Z4" s="820"/>
      <c r="AA4" s="820"/>
      <c r="AB4" s="820"/>
      <c r="AC4" s="820"/>
      <c r="AD4" s="820"/>
      <c r="AE4" s="820"/>
      <c r="AF4" s="820"/>
      <c r="AG4" s="820"/>
      <c r="AH4" s="820"/>
      <c r="AI4" s="820"/>
      <c r="AJ4" s="820"/>
      <c r="AK4" s="820"/>
      <c r="AL4" s="820"/>
      <c r="AM4" s="820"/>
      <c r="AN4" s="820"/>
    </row>
    <row r="5" spans="1:40" ht="15.75" thickBot="1" x14ac:dyDescent="0.3">
      <c r="A5" s="41"/>
      <c r="B5" s="821" t="s">
        <v>790</v>
      </c>
      <c r="C5" s="822"/>
      <c r="D5" s="822"/>
      <c r="E5" s="822"/>
      <c r="F5" s="823">
        <f>+Menu!D6</f>
        <v>0</v>
      </c>
      <c r="G5" s="823"/>
      <c r="H5" s="823"/>
      <c r="I5" s="823"/>
      <c r="J5" s="823"/>
      <c r="K5" s="823"/>
      <c r="L5" s="823"/>
      <c r="M5" s="823"/>
      <c r="N5" s="823"/>
      <c r="O5" s="823"/>
      <c r="P5" s="824"/>
      <c r="Q5" s="825" t="s">
        <v>791</v>
      </c>
      <c r="R5" s="826"/>
      <c r="S5" s="826"/>
      <c r="T5" s="826"/>
      <c r="U5" s="826"/>
      <c r="V5" s="826"/>
      <c r="W5" s="826"/>
      <c r="X5" s="826"/>
      <c r="Y5" s="826"/>
      <c r="Z5" s="826"/>
      <c r="AA5" s="826"/>
      <c r="AB5" s="827" t="s">
        <v>792</v>
      </c>
      <c r="AC5" s="827"/>
      <c r="AD5" s="827"/>
      <c r="AE5" s="827"/>
      <c r="AF5" s="827"/>
      <c r="AG5" s="827"/>
      <c r="AH5" s="827"/>
      <c r="AI5" s="807" t="str">
        <f>IF(Menu!E9="","",Menu!E9)</f>
        <v/>
      </c>
      <c r="AJ5" s="807"/>
      <c r="AK5" s="807"/>
      <c r="AL5" s="807"/>
      <c r="AM5" s="807"/>
      <c r="AN5" s="808"/>
    </row>
    <row r="6" spans="1:40" ht="15.75" thickBot="1" x14ac:dyDescent="0.3">
      <c r="A6" s="41"/>
      <c r="B6" s="792" t="s">
        <v>793</v>
      </c>
      <c r="C6" s="793"/>
      <c r="D6" s="793"/>
      <c r="E6" s="793"/>
      <c r="F6" s="793"/>
      <c r="G6" s="793"/>
      <c r="H6" s="793"/>
      <c r="I6" s="809" t="str">
        <f>+Menu!B9</f>
        <v/>
      </c>
      <c r="J6" s="809"/>
      <c r="K6" s="809"/>
      <c r="L6" s="809"/>
      <c r="M6" s="809"/>
      <c r="N6" s="809"/>
      <c r="O6" s="809"/>
      <c r="P6" s="810"/>
      <c r="Q6" s="811" t="str">
        <f>+Menu!D3</f>
        <v>3rd</v>
      </c>
      <c r="R6" s="812"/>
      <c r="S6" s="813" t="s">
        <v>794</v>
      </c>
      <c r="T6" s="813"/>
      <c r="U6" s="813"/>
      <c r="V6" s="814">
        <f>+Menu!D4</f>
        <v>2022</v>
      </c>
      <c r="W6" s="815"/>
      <c r="X6" s="816"/>
      <c r="Y6" s="813" t="s">
        <v>6</v>
      </c>
      <c r="Z6" s="813"/>
      <c r="AA6" s="813"/>
      <c r="AB6" s="817" t="s">
        <v>973</v>
      </c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</row>
    <row r="7" spans="1:40" ht="16.5" x14ac:dyDescent="0.25">
      <c r="A7" s="41"/>
      <c r="B7" s="792" t="s">
        <v>795</v>
      </c>
      <c r="C7" s="793"/>
      <c r="D7" s="793"/>
      <c r="E7" s="793"/>
      <c r="F7" s="793"/>
      <c r="G7" s="793"/>
      <c r="H7" s="793"/>
      <c r="I7" s="793"/>
      <c r="J7" s="793"/>
      <c r="K7" s="793"/>
      <c r="L7" s="793"/>
      <c r="M7" s="793"/>
      <c r="N7" s="794"/>
      <c r="O7" s="794"/>
      <c r="P7" s="795"/>
      <c r="Q7" s="796" t="s">
        <v>796</v>
      </c>
      <c r="R7" s="797"/>
      <c r="S7" s="797"/>
      <c r="T7" s="797"/>
      <c r="U7" s="797"/>
      <c r="V7" s="798" t="str">
        <f>IF(Menu!C9="","",Menu!C9)</f>
        <v/>
      </c>
      <c r="W7" s="798"/>
      <c r="X7" s="798"/>
      <c r="Y7" s="798"/>
      <c r="Z7" s="798"/>
      <c r="AA7" s="798"/>
      <c r="AB7" s="799">
        <f>+Menu!F9</f>
        <v>0</v>
      </c>
      <c r="AC7" s="799"/>
      <c r="AD7" s="799"/>
      <c r="AE7" s="799"/>
      <c r="AF7" s="799"/>
      <c r="AG7" s="799"/>
      <c r="AH7" s="799"/>
      <c r="AI7" s="799"/>
      <c r="AJ7" s="799"/>
      <c r="AK7" s="799"/>
      <c r="AL7" s="799"/>
      <c r="AM7" s="799"/>
      <c r="AN7" s="799"/>
    </row>
    <row r="8" spans="1:40" ht="16.5" x14ac:dyDescent="0.25">
      <c r="A8" s="41"/>
      <c r="B8" s="800">
        <f>+Menu!D9</f>
        <v>0</v>
      </c>
      <c r="C8" s="801"/>
      <c r="D8" s="801"/>
      <c r="E8" s="801"/>
      <c r="F8" s="801"/>
      <c r="G8" s="801"/>
      <c r="H8" s="801"/>
      <c r="I8" s="801"/>
      <c r="J8" s="801"/>
      <c r="K8" s="801"/>
      <c r="L8" s="801"/>
      <c r="M8" s="801"/>
      <c r="N8" s="801"/>
      <c r="O8" s="801"/>
      <c r="P8" s="802"/>
      <c r="Q8" s="803" t="s">
        <v>968</v>
      </c>
      <c r="R8" s="804"/>
      <c r="S8" s="804"/>
      <c r="T8" s="804"/>
      <c r="U8" s="804"/>
      <c r="V8" s="805" t="str">
        <f>IF(SUM(B17:E17)=0,"",SUM(B17:E17))</f>
        <v/>
      </c>
      <c r="W8" s="805"/>
      <c r="X8" s="805"/>
      <c r="Y8" s="805"/>
      <c r="Z8" s="805"/>
      <c r="AA8" s="806"/>
      <c r="AB8" s="799">
        <f>+Menu!G9</f>
        <v>0</v>
      </c>
      <c r="AC8" s="799"/>
      <c r="AD8" s="799"/>
      <c r="AE8" s="799"/>
      <c r="AF8" s="799"/>
      <c r="AG8" s="799"/>
      <c r="AH8" s="799"/>
      <c r="AI8" s="799"/>
      <c r="AJ8" s="799"/>
      <c r="AK8" s="799"/>
      <c r="AL8" s="799"/>
      <c r="AM8" s="799"/>
      <c r="AN8" s="799"/>
    </row>
    <row r="9" spans="1:40" ht="17.25" thickBot="1" x14ac:dyDescent="0.3">
      <c r="A9" s="41"/>
      <c r="B9" s="770"/>
      <c r="C9" s="771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2"/>
      <c r="Q9" s="773" t="s">
        <v>797</v>
      </c>
      <c r="R9" s="774"/>
      <c r="S9" s="774"/>
      <c r="T9" s="774"/>
      <c r="U9" s="774"/>
      <c r="V9" s="775" t="str">
        <f>IF(V8="","",(V8/V7*100000*4))</f>
        <v/>
      </c>
      <c r="W9" s="775"/>
      <c r="X9" s="775"/>
      <c r="Y9" s="775"/>
      <c r="Z9" s="775"/>
      <c r="AA9" s="776"/>
      <c r="AB9" s="779"/>
      <c r="AC9" s="780"/>
      <c r="AD9" s="780"/>
      <c r="AE9" s="780"/>
      <c r="AF9" s="780"/>
      <c r="AG9" s="780"/>
      <c r="AH9" s="780"/>
      <c r="AI9" s="780"/>
      <c r="AJ9" s="780"/>
      <c r="AK9" s="780"/>
      <c r="AL9" s="780"/>
      <c r="AM9" s="780"/>
      <c r="AN9" s="781"/>
    </row>
    <row r="10" spans="1:40" ht="7.5" customHeight="1" x14ac:dyDescent="0.25">
      <c r="B10" s="42"/>
      <c r="C10" s="42"/>
      <c r="D10" s="42"/>
      <c r="E10" s="42"/>
      <c r="F10" s="42"/>
      <c r="G10" s="42"/>
      <c r="H10" s="42"/>
      <c r="I10" s="42"/>
    </row>
    <row r="11" spans="1:40" ht="15.75" thickBot="1" x14ac:dyDescent="0.3">
      <c r="B11" s="43" t="s">
        <v>967</v>
      </c>
    </row>
    <row r="12" spans="1:40" ht="12.75" customHeight="1" thickBot="1" x14ac:dyDescent="0.3">
      <c r="B12" s="782" t="s">
        <v>798</v>
      </c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3"/>
      <c r="N12" s="783"/>
      <c r="O12" s="783"/>
      <c r="P12" s="783"/>
      <c r="Q12" s="783"/>
      <c r="R12" s="783"/>
      <c r="S12" s="783"/>
      <c r="T12" s="783"/>
      <c r="U12" s="783"/>
      <c r="V12" s="783"/>
      <c r="W12" s="783"/>
      <c r="X12" s="783"/>
      <c r="Y12" s="783"/>
      <c r="Z12" s="784" t="s">
        <v>799</v>
      </c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5" t="s">
        <v>800</v>
      </c>
      <c r="AM12" s="785"/>
      <c r="AN12" s="786"/>
    </row>
    <row r="13" spans="1:40" ht="12" customHeight="1" thickBot="1" x14ac:dyDescent="0.3">
      <c r="B13" s="789" t="s">
        <v>801</v>
      </c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1" t="s">
        <v>802</v>
      </c>
      <c r="O13" s="791"/>
      <c r="P13" s="791"/>
      <c r="Q13" s="791"/>
      <c r="R13" s="791"/>
      <c r="S13" s="791"/>
      <c r="T13" s="791"/>
      <c r="U13" s="791"/>
      <c r="V13" s="791"/>
      <c r="W13" s="791"/>
      <c r="X13" s="791"/>
      <c r="Y13" s="791"/>
      <c r="Z13" s="791" t="s">
        <v>803</v>
      </c>
      <c r="AA13" s="791"/>
      <c r="AB13" s="791"/>
      <c r="AC13" s="791"/>
      <c r="AD13" s="791"/>
      <c r="AE13" s="791"/>
      <c r="AF13" s="791"/>
      <c r="AG13" s="791"/>
      <c r="AH13" s="791"/>
      <c r="AI13" s="791"/>
      <c r="AJ13" s="791"/>
      <c r="AK13" s="791"/>
      <c r="AL13" s="787"/>
      <c r="AM13" s="787"/>
      <c r="AN13" s="788"/>
    </row>
    <row r="14" spans="1:40" ht="12" customHeight="1" thickBot="1" x14ac:dyDescent="0.3">
      <c r="B14" s="777" t="s">
        <v>804</v>
      </c>
      <c r="C14" s="778"/>
      <c r="D14" s="761" t="s">
        <v>805</v>
      </c>
      <c r="E14" s="761"/>
      <c r="F14" s="762" t="s">
        <v>806</v>
      </c>
      <c r="G14" s="762"/>
      <c r="H14" s="762"/>
      <c r="I14" s="762"/>
      <c r="J14" s="762"/>
      <c r="K14" s="762"/>
      <c r="L14" s="762"/>
      <c r="M14" s="762"/>
      <c r="N14" s="761" t="s">
        <v>807</v>
      </c>
      <c r="O14" s="761"/>
      <c r="P14" s="761" t="s">
        <v>808</v>
      </c>
      <c r="Q14" s="761"/>
      <c r="R14" s="762" t="s">
        <v>806</v>
      </c>
      <c r="S14" s="762"/>
      <c r="T14" s="762"/>
      <c r="U14" s="762"/>
      <c r="V14" s="762"/>
      <c r="W14" s="762"/>
      <c r="X14" s="762"/>
      <c r="Y14" s="762"/>
      <c r="Z14" s="761" t="s">
        <v>809</v>
      </c>
      <c r="AA14" s="761"/>
      <c r="AB14" s="761" t="s">
        <v>810</v>
      </c>
      <c r="AC14" s="761"/>
      <c r="AD14" s="762" t="s">
        <v>806</v>
      </c>
      <c r="AE14" s="762"/>
      <c r="AF14" s="762"/>
      <c r="AG14" s="762"/>
      <c r="AH14" s="762"/>
      <c r="AI14" s="762"/>
      <c r="AJ14" s="762"/>
      <c r="AK14" s="762"/>
      <c r="AL14" s="787"/>
      <c r="AM14" s="787"/>
      <c r="AN14" s="788"/>
    </row>
    <row r="15" spans="1:40" ht="51.75" customHeight="1" x14ac:dyDescent="0.25">
      <c r="B15" s="777"/>
      <c r="C15" s="778"/>
      <c r="D15" s="761"/>
      <c r="E15" s="761"/>
      <c r="F15" s="761" t="s">
        <v>811</v>
      </c>
      <c r="G15" s="761"/>
      <c r="H15" s="761" t="s">
        <v>812</v>
      </c>
      <c r="I15" s="761"/>
      <c r="J15" s="761" t="s">
        <v>813</v>
      </c>
      <c r="K15" s="761"/>
      <c r="L15" s="763" t="s">
        <v>814</v>
      </c>
      <c r="M15" s="763"/>
      <c r="N15" s="761"/>
      <c r="O15" s="761"/>
      <c r="P15" s="761"/>
      <c r="Q15" s="761"/>
      <c r="R15" s="761" t="s">
        <v>815</v>
      </c>
      <c r="S15" s="761"/>
      <c r="T15" s="761" t="s">
        <v>816</v>
      </c>
      <c r="U15" s="761"/>
      <c r="V15" s="761" t="s">
        <v>817</v>
      </c>
      <c r="W15" s="761"/>
      <c r="X15" s="763" t="s">
        <v>818</v>
      </c>
      <c r="Y15" s="763"/>
      <c r="Z15" s="761"/>
      <c r="AA15" s="761"/>
      <c r="AB15" s="761"/>
      <c r="AC15" s="761"/>
      <c r="AD15" s="761" t="s">
        <v>819</v>
      </c>
      <c r="AE15" s="761"/>
      <c r="AF15" s="761" t="s">
        <v>820</v>
      </c>
      <c r="AG15" s="761"/>
      <c r="AH15" s="761" t="s">
        <v>821</v>
      </c>
      <c r="AI15" s="761"/>
      <c r="AJ15" s="763" t="s">
        <v>822</v>
      </c>
      <c r="AK15" s="763"/>
      <c r="AL15" s="787"/>
      <c r="AM15" s="787"/>
      <c r="AN15" s="788"/>
    </row>
    <row r="16" spans="1:40" x14ac:dyDescent="0.25">
      <c r="B16" s="294" t="s">
        <v>823</v>
      </c>
      <c r="C16" s="44" t="s">
        <v>824</v>
      </c>
      <c r="D16" s="44" t="s">
        <v>823</v>
      </c>
      <c r="E16" s="44" t="s">
        <v>824</v>
      </c>
      <c r="F16" s="44" t="s">
        <v>823</v>
      </c>
      <c r="G16" s="44" t="s">
        <v>824</v>
      </c>
      <c r="H16" s="44" t="s">
        <v>823</v>
      </c>
      <c r="I16" s="44" t="s">
        <v>824</v>
      </c>
      <c r="J16" s="44" t="s">
        <v>823</v>
      </c>
      <c r="K16" s="44" t="s">
        <v>824</v>
      </c>
      <c r="L16" s="44" t="s">
        <v>823</v>
      </c>
      <c r="M16" s="44" t="s">
        <v>824</v>
      </c>
      <c r="N16" s="44" t="s">
        <v>823</v>
      </c>
      <c r="O16" s="44" t="s">
        <v>824</v>
      </c>
      <c r="P16" s="44" t="s">
        <v>823</v>
      </c>
      <c r="Q16" s="44" t="s">
        <v>824</v>
      </c>
      <c r="R16" s="44" t="s">
        <v>823</v>
      </c>
      <c r="S16" s="44" t="s">
        <v>824</v>
      </c>
      <c r="T16" s="44" t="s">
        <v>823</v>
      </c>
      <c r="U16" s="44" t="s">
        <v>824</v>
      </c>
      <c r="V16" s="44" t="s">
        <v>823</v>
      </c>
      <c r="W16" s="44" t="s">
        <v>824</v>
      </c>
      <c r="X16" s="44" t="s">
        <v>823</v>
      </c>
      <c r="Y16" s="44" t="s">
        <v>824</v>
      </c>
      <c r="Z16" s="44" t="s">
        <v>823</v>
      </c>
      <c r="AA16" s="44" t="s">
        <v>824</v>
      </c>
      <c r="AB16" s="44" t="s">
        <v>823</v>
      </c>
      <c r="AC16" s="44" t="s">
        <v>824</v>
      </c>
      <c r="AD16" s="44" t="s">
        <v>823</v>
      </c>
      <c r="AE16" s="44" t="s">
        <v>824</v>
      </c>
      <c r="AF16" s="44" t="s">
        <v>823</v>
      </c>
      <c r="AG16" s="44" t="s">
        <v>824</v>
      </c>
      <c r="AH16" s="44" t="s">
        <v>823</v>
      </c>
      <c r="AI16" s="44" t="s">
        <v>824</v>
      </c>
      <c r="AJ16" s="44" t="s">
        <v>823</v>
      </c>
      <c r="AK16" s="44" t="s">
        <v>824</v>
      </c>
      <c r="AL16" s="44" t="s">
        <v>823</v>
      </c>
      <c r="AM16" s="44" t="s">
        <v>824</v>
      </c>
      <c r="AN16" s="295" t="s">
        <v>825</v>
      </c>
    </row>
    <row r="17" spans="2:40" ht="21" customHeight="1" x14ac:dyDescent="0.25">
      <c r="B17" s="296"/>
      <c r="C17" s="45"/>
      <c r="D17" s="46"/>
      <c r="E17" s="45"/>
      <c r="F17" s="46"/>
      <c r="G17" s="45"/>
      <c r="H17" s="46"/>
      <c r="I17" s="45"/>
      <c r="J17" s="46"/>
      <c r="K17" s="45"/>
      <c r="L17" s="46"/>
      <c r="M17" s="45"/>
      <c r="N17" s="46"/>
      <c r="O17" s="45"/>
      <c r="P17" s="46"/>
      <c r="Q17" s="45"/>
      <c r="R17" s="46"/>
      <c r="S17" s="45"/>
      <c r="T17" s="46"/>
      <c r="U17" s="45"/>
      <c r="V17" s="46"/>
      <c r="W17" s="45"/>
      <c r="X17" s="46"/>
      <c r="Y17" s="45"/>
      <c r="Z17" s="46"/>
      <c r="AA17" s="45"/>
      <c r="AB17" s="46"/>
      <c r="AC17" s="45"/>
      <c r="AD17" s="46"/>
      <c r="AE17" s="45"/>
      <c r="AF17" s="46"/>
      <c r="AG17" s="45"/>
      <c r="AH17" s="46"/>
      <c r="AI17" s="45"/>
      <c r="AJ17" s="46"/>
      <c r="AK17" s="45"/>
      <c r="AL17" s="47">
        <f>+B17+D17+F17+H17+J17+L17+N17+P17+R17+T17+V17+X17+Z17+AB17+AD17+AF17+AH17+AJ17</f>
        <v>0</v>
      </c>
      <c r="AM17" s="48">
        <f>+C17+E17+G17+I17+K17+M17+O17+Q17+S17+U17+W17+Y17+AA17+AC17+AE17+AG17+AI17+AK17</f>
        <v>0</v>
      </c>
      <c r="AN17" s="297">
        <f>+AM17+AL17</f>
        <v>0</v>
      </c>
    </row>
    <row r="18" spans="2:40" ht="15.75" customHeight="1" x14ac:dyDescent="0.25">
      <c r="B18" s="764" t="s">
        <v>826</v>
      </c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765"/>
      <c r="O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6"/>
    </row>
    <row r="19" spans="2:40" ht="12.75" customHeight="1" x14ac:dyDescent="0.25">
      <c r="B19" s="767" t="s">
        <v>827</v>
      </c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O19" s="768"/>
      <c r="P19" s="768"/>
      <c r="Q19" s="768"/>
      <c r="R19" s="768"/>
      <c r="S19" s="768"/>
      <c r="T19" s="768"/>
      <c r="U19" s="768"/>
      <c r="V19" s="768"/>
      <c r="W19" s="768"/>
      <c r="X19" s="768"/>
      <c r="Y19" s="768"/>
      <c r="Z19" s="768"/>
      <c r="AA19" s="768"/>
      <c r="AB19" s="768"/>
      <c r="AC19" s="768"/>
      <c r="AD19" s="768"/>
      <c r="AE19" s="768"/>
      <c r="AF19" s="768"/>
      <c r="AG19" s="768"/>
      <c r="AH19" s="768"/>
      <c r="AI19" s="768"/>
      <c r="AJ19" s="768"/>
      <c r="AK19" s="768"/>
      <c r="AL19" s="768"/>
      <c r="AM19" s="768"/>
      <c r="AN19" s="769"/>
    </row>
    <row r="20" spans="2:40" ht="21" customHeight="1" x14ac:dyDescent="0.25">
      <c r="B20" s="296"/>
      <c r="C20" s="45"/>
      <c r="D20" s="46"/>
      <c r="E20" s="45"/>
      <c r="F20" s="46"/>
      <c r="G20" s="45"/>
      <c r="H20" s="46"/>
      <c r="I20" s="45"/>
      <c r="J20" s="46"/>
      <c r="K20" s="45"/>
      <c r="L20" s="46"/>
      <c r="M20" s="45"/>
      <c r="N20" s="46"/>
      <c r="O20" s="45"/>
      <c r="P20" s="46"/>
      <c r="Q20" s="45"/>
      <c r="R20" s="46"/>
      <c r="S20" s="45"/>
      <c r="T20" s="46"/>
      <c r="U20" s="45"/>
      <c r="V20" s="46"/>
      <c r="W20" s="45"/>
      <c r="X20" s="46"/>
      <c r="Y20" s="45"/>
      <c r="Z20" s="46"/>
      <c r="AA20" s="45"/>
      <c r="AB20" s="46"/>
      <c r="AC20" s="45"/>
      <c r="AD20" s="46"/>
      <c r="AE20" s="45"/>
      <c r="AF20" s="46"/>
      <c r="AG20" s="45"/>
      <c r="AH20" s="46"/>
      <c r="AI20" s="45"/>
      <c r="AJ20" s="46"/>
      <c r="AK20" s="45"/>
      <c r="AL20" s="47">
        <f>+B20+D20+F20+H20+J20+L20+N20+P20+R20+T20+V20+X20+Z20+AB20+AD20+AF20+AH20+AJ20</f>
        <v>0</v>
      </c>
      <c r="AM20" s="48">
        <f>+C20+E20+G20+I20+K20+M20+O20+Q20+S20+U20+W20+Y20+AA20+AC20+AE20+AG20+AI20+AK20</f>
        <v>0</v>
      </c>
      <c r="AN20" s="297">
        <f>+AM20+AL20</f>
        <v>0</v>
      </c>
    </row>
    <row r="21" spans="2:40" ht="15" customHeight="1" x14ac:dyDescent="0.25">
      <c r="B21" s="758" t="s">
        <v>828</v>
      </c>
      <c r="C21" s="759"/>
      <c r="D21" s="759"/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60"/>
    </row>
    <row r="22" spans="2:40" ht="21" customHeight="1" x14ac:dyDescent="0.25">
      <c r="B22" s="296"/>
      <c r="C22" s="45"/>
      <c r="D22" s="46"/>
      <c r="E22" s="45"/>
      <c r="F22" s="46"/>
      <c r="G22" s="45"/>
      <c r="H22" s="46"/>
      <c r="I22" s="45"/>
      <c r="J22" s="46"/>
      <c r="K22" s="45"/>
      <c r="L22" s="46"/>
      <c r="M22" s="45"/>
      <c r="N22" s="46"/>
      <c r="O22" s="45"/>
      <c r="P22" s="46"/>
      <c r="Q22" s="45"/>
      <c r="R22" s="46"/>
      <c r="S22" s="45"/>
      <c r="T22" s="46"/>
      <c r="U22" s="45"/>
      <c r="V22" s="46"/>
      <c r="W22" s="45"/>
      <c r="X22" s="46"/>
      <c r="Y22" s="45"/>
      <c r="Z22" s="46"/>
      <c r="AA22" s="45"/>
      <c r="AB22" s="46"/>
      <c r="AC22" s="45"/>
      <c r="AD22" s="46"/>
      <c r="AE22" s="45"/>
      <c r="AF22" s="46"/>
      <c r="AG22" s="45"/>
      <c r="AH22" s="46"/>
      <c r="AI22" s="45"/>
      <c r="AJ22" s="46"/>
      <c r="AK22" s="45"/>
      <c r="AL22" s="47">
        <f>+B22+D22+F22+H22+J22+L22+N22+P22+R22+T22+V22+X22+Z22+AB22+AD22+AF22+AH22+AJ22</f>
        <v>0</v>
      </c>
      <c r="AM22" s="48">
        <f>+C22+E22+G22+I22+K22+M22+O22+Q22+S22+U22+W22+Y22+AA22+AC22+AE22+AG22+AI22+AK22</f>
        <v>0</v>
      </c>
      <c r="AN22" s="297">
        <f>+AM22+AL22</f>
        <v>0</v>
      </c>
    </row>
    <row r="23" spans="2:40" ht="14.25" customHeight="1" x14ac:dyDescent="0.25">
      <c r="B23" s="751" t="s">
        <v>829</v>
      </c>
      <c r="C23" s="752"/>
      <c r="D23" s="752"/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3"/>
    </row>
    <row r="24" spans="2:40" ht="21" customHeight="1" x14ac:dyDescent="0.25">
      <c r="B24" s="296"/>
      <c r="C24" s="45"/>
      <c r="D24" s="46"/>
      <c r="E24" s="45"/>
      <c r="F24" s="46"/>
      <c r="G24" s="45"/>
      <c r="H24" s="46"/>
      <c r="I24" s="45"/>
      <c r="J24" s="46"/>
      <c r="K24" s="45"/>
      <c r="L24" s="46"/>
      <c r="M24" s="45"/>
      <c r="N24" s="46"/>
      <c r="O24" s="45"/>
      <c r="P24" s="46"/>
      <c r="Q24" s="45"/>
      <c r="R24" s="46"/>
      <c r="S24" s="45"/>
      <c r="T24" s="46"/>
      <c r="U24" s="45"/>
      <c r="V24" s="46"/>
      <c r="W24" s="45"/>
      <c r="X24" s="46"/>
      <c r="Y24" s="45"/>
      <c r="Z24" s="46"/>
      <c r="AA24" s="45"/>
      <c r="AB24" s="46"/>
      <c r="AC24" s="45"/>
      <c r="AD24" s="46"/>
      <c r="AE24" s="45"/>
      <c r="AF24" s="46"/>
      <c r="AG24" s="45"/>
      <c r="AH24" s="46"/>
      <c r="AI24" s="45"/>
      <c r="AJ24" s="46"/>
      <c r="AK24" s="45"/>
      <c r="AL24" s="47">
        <f>+B24+D24+F24+H24+J24+L24+N24+P24+R24+T24+V24+X24+Z24+AB24+AD24+AF24+AH24+AJ24</f>
        <v>0</v>
      </c>
      <c r="AM24" s="48">
        <f>+C24+E24+G24+I24+K24+M24+O24+Q24+S24+U24+W24+Y24+AA24+AC24+AE24+AG24+AI24+AK24</f>
        <v>0</v>
      </c>
      <c r="AN24" s="297">
        <f>+AM24+AL24</f>
        <v>0</v>
      </c>
    </row>
    <row r="25" spans="2:40" ht="15" customHeight="1" x14ac:dyDescent="0.25">
      <c r="B25" s="751" t="s">
        <v>830</v>
      </c>
      <c r="C25" s="752"/>
      <c r="D25" s="752"/>
      <c r="E25" s="752"/>
      <c r="F25" s="752"/>
      <c r="G25" s="752"/>
      <c r="H25" s="752"/>
      <c r="I25" s="752"/>
      <c r="J25" s="752"/>
      <c r="K25" s="752"/>
      <c r="L25" s="752"/>
      <c r="M25" s="752"/>
      <c r="N25" s="752"/>
      <c r="O25" s="752"/>
      <c r="P25" s="752"/>
      <c r="Q25" s="752"/>
      <c r="R25" s="752"/>
      <c r="S25" s="752"/>
      <c r="T25" s="752"/>
      <c r="U25" s="752"/>
      <c r="V25" s="752"/>
      <c r="W25" s="752"/>
      <c r="X25" s="752"/>
      <c r="Y25" s="752"/>
      <c r="Z25" s="752"/>
      <c r="AA25" s="752"/>
      <c r="AB25" s="752"/>
      <c r="AC25" s="752"/>
      <c r="AD25" s="752"/>
      <c r="AE25" s="752"/>
      <c r="AF25" s="752"/>
      <c r="AG25" s="752"/>
      <c r="AH25" s="752"/>
      <c r="AI25" s="752"/>
      <c r="AJ25" s="752"/>
      <c r="AK25" s="752"/>
      <c r="AL25" s="752"/>
      <c r="AM25" s="752"/>
      <c r="AN25" s="753"/>
    </row>
    <row r="26" spans="2:40" ht="21" customHeight="1" x14ac:dyDescent="0.25">
      <c r="B26" s="296"/>
      <c r="C26" s="45"/>
      <c r="D26" s="46"/>
      <c r="E26" s="45"/>
      <c r="F26" s="46"/>
      <c r="G26" s="45"/>
      <c r="H26" s="46"/>
      <c r="I26" s="45"/>
      <c r="J26" s="46"/>
      <c r="K26" s="45"/>
      <c r="L26" s="46"/>
      <c r="M26" s="45"/>
      <c r="N26" s="46"/>
      <c r="O26" s="45"/>
      <c r="P26" s="46"/>
      <c r="Q26" s="45"/>
      <c r="R26" s="46"/>
      <c r="S26" s="45"/>
      <c r="T26" s="46"/>
      <c r="U26" s="45"/>
      <c r="V26" s="46"/>
      <c r="W26" s="45"/>
      <c r="X26" s="46"/>
      <c r="Y26" s="45"/>
      <c r="Z26" s="46"/>
      <c r="AA26" s="45"/>
      <c r="AB26" s="46"/>
      <c r="AC26" s="45"/>
      <c r="AD26" s="46"/>
      <c r="AE26" s="45"/>
      <c r="AF26" s="46"/>
      <c r="AG26" s="45"/>
      <c r="AH26" s="46"/>
      <c r="AI26" s="45"/>
      <c r="AJ26" s="46"/>
      <c r="AK26" s="45"/>
      <c r="AL26" s="47">
        <f>+B26+D26+F26+H26+J26+L26+N26+P26+R26+T26+V26+X26+Z26+AB26+AD26+AF26+AH26+AJ26</f>
        <v>0</v>
      </c>
      <c r="AM26" s="48">
        <f>+C26+E26+G26+I26+K26+M26+O26+Q26+S26+U26+W26+Y26+AA26+AC26+AE26+AG26+AI26+AK26</f>
        <v>0</v>
      </c>
      <c r="AN26" s="297">
        <f>+AM26+AL26</f>
        <v>0</v>
      </c>
    </row>
    <row r="27" spans="2:40" ht="15" customHeight="1" x14ac:dyDescent="0.25">
      <c r="B27" s="751" t="s">
        <v>831</v>
      </c>
      <c r="C27" s="752"/>
      <c r="D27" s="752"/>
      <c r="E27" s="752"/>
      <c r="F27" s="752"/>
      <c r="G27" s="752"/>
      <c r="H27" s="752"/>
      <c r="I27" s="752"/>
      <c r="J27" s="752"/>
      <c r="K27" s="752"/>
      <c r="L27" s="752"/>
      <c r="M27" s="752"/>
      <c r="N27" s="752"/>
      <c r="O27" s="752"/>
      <c r="P27" s="752"/>
      <c r="Q27" s="752"/>
      <c r="R27" s="752"/>
      <c r="S27" s="752"/>
      <c r="T27" s="752"/>
      <c r="U27" s="752"/>
      <c r="V27" s="752"/>
      <c r="W27" s="752"/>
      <c r="X27" s="752"/>
      <c r="Y27" s="752"/>
      <c r="Z27" s="752"/>
      <c r="AA27" s="752"/>
      <c r="AB27" s="752"/>
      <c r="AC27" s="752"/>
      <c r="AD27" s="752"/>
      <c r="AE27" s="752"/>
      <c r="AF27" s="752"/>
      <c r="AG27" s="752"/>
      <c r="AH27" s="752"/>
      <c r="AI27" s="752"/>
      <c r="AJ27" s="752"/>
      <c r="AK27" s="752"/>
      <c r="AL27" s="752"/>
      <c r="AM27" s="752"/>
      <c r="AN27" s="753"/>
    </row>
    <row r="28" spans="2:40" ht="21" customHeight="1" x14ac:dyDescent="0.25">
      <c r="B28" s="296"/>
      <c r="C28" s="45"/>
      <c r="D28" s="46"/>
      <c r="E28" s="45"/>
      <c r="F28" s="46"/>
      <c r="G28" s="45"/>
      <c r="H28" s="46"/>
      <c r="I28" s="45"/>
      <c r="J28" s="46"/>
      <c r="K28" s="45"/>
      <c r="L28" s="46"/>
      <c r="M28" s="45"/>
      <c r="N28" s="46"/>
      <c r="O28" s="45"/>
      <c r="P28" s="46"/>
      <c r="Q28" s="45"/>
      <c r="R28" s="46"/>
      <c r="S28" s="45"/>
      <c r="T28" s="46"/>
      <c r="U28" s="45"/>
      <c r="V28" s="46"/>
      <c r="W28" s="45"/>
      <c r="X28" s="46"/>
      <c r="Y28" s="45"/>
      <c r="Z28" s="46"/>
      <c r="AA28" s="45"/>
      <c r="AB28" s="46"/>
      <c r="AC28" s="45"/>
      <c r="AD28" s="46"/>
      <c r="AE28" s="45"/>
      <c r="AF28" s="46"/>
      <c r="AG28" s="45"/>
      <c r="AH28" s="46"/>
      <c r="AI28" s="45"/>
      <c r="AJ28" s="46"/>
      <c r="AK28" s="45"/>
      <c r="AL28" s="47">
        <f>+B28+D28+F28+H28+J28+L28+N28+P28+R28+T28+V28+X28+Z28+AB28+AD28+AF28+AH28+AJ28</f>
        <v>0</v>
      </c>
      <c r="AM28" s="48">
        <f>+C28+E28+G28+I28+K28+M28+O28+Q28+S28+U28+W28+Y28+AA28+AC28+AE28+AG28+AI28+AK28</f>
        <v>0</v>
      </c>
      <c r="AN28" s="297">
        <f>+AM28+AL28</f>
        <v>0</v>
      </c>
    </row>
    <row r="29" spans="2:40" ht="15" customHeight="1" x14ac:dyDescent="0.25">
      <c r="B29" s="751" t="s">
        <v>832</v>
      </c>
      <c r="C29" s="752"/>
      <c r="D29" s="752"/>
      <c r="E29" s="752"/>
      <c r="F29" s="752"/>
      <c r="G29" s="752"/>
      <c r="H29" s="752"/>
      <c r="I29" s="752"/>
      <c r="J29" s="752"/>
      <c r="K29" s="752"/>
      <c r="L29" s="752"/>
      <c r="M29" s="752"/>
      <c r="N29" s="752"/>
      <c r="O29" s="752"/>
      <c r="P29" s="752"/>
      <c r="Q29" s="752"/>
      <c r="R29" s="752"/>
      <c r="S29" s="752"/>
      <c r="T29" s="752"/>
      <c r="U29" s="752"/>
      <c r="V29" s="752"/>
      <c r="W29" s="752"/>
      <c r="X29" s="752"/>
      <c r="Y29" s="752"/>
      <c r="Z29" s="752"/>
      <c r="AA29" s="752"/>
      <c r="AB29" s="752"/>
      <c r="AC29" s="752"/>
      <c r="AD29" s="752"/>
      <c r="AE29" s="752"/>
      <c r="AF29" s="752"/>
      <c r="AG29" s="752"/>
      <c r="AH29" s="752"/>
      <c r="AI29" s="752"/>
      <c r="AJ29" s="752"/>
      <c r="AK29" s="752"/>
      <c r="AL29" s="752"/>
      <c r="AM29" s="752"/>
      <c r="AN29" s="753"/>
    </row>
    <row r="30" spans="2:40" ht="21" customHeight="1" x14ac:dyDescent="0.25">
      <c r="B30" s="296"/>
      <c r="C30" s="45"/>
      <c r="D30" s="46"/>
      <c r="E30" s="45"/>
      <c r="F30" s="46"/>
      <c r="G30" s="45"/>
      <c r="H30" s="46"/>
      <c r="I30" s="45"/>
      <c r="J30" s="46"/>
      <c r="K30" s="45"/>
      <c r="L30" s="46"/>
      <c r="M30" s="45"/>
      <c r="N30" s="46"/>
      <c r="O30" s="45"/>
      <c r="P30" s="46"/>
      <c r="Q30" s="45"/>
      <c r="R30" s="46"/>
      <c r="S30" s="45"/>
      <c r="T30" s="46"/>
      <c r="U30" s="45"/>
      <c r="V30" s="46"/>
      <c r="W30" s="45"/>
      <c r="X30" s="46"/>
      <c r="Y30" s="45"/>
      <c r="Z30" s="46"/>
      <c r="AA30" s="45"/>
      <c r="AB30" s="46"/>
      <c r="AC30" s="45"/>
      <c r="AD30" s="46"/>
      <c r="AE30" s="45"/>
      <c r="AF30" s="46"/>
      <c r="AG30" s="45"/>
      <c r="AH30" s="46"/>
      <c r="AI30" s="45"/>
      <c r="AJ30" s="46"/>
      <c r="AK30" s="45"/>
      <c r="AL30" s="47">
        <f>+B30+D30+F30+H30+J30+L30+N30+P30+R30+T30+V30+X30+Z30+AB30+AD30+AF30+AH30+AJ30</f>
        <v>0</v>
      </c>
      <c r="AM30" s="48">
        <f>+C30+E30+G30+I30+K30+M30+O30+Q30+S30+U30+W30+Y30+AA30+AC30+AE30+AG30+AI30+AK30</f>
        <v>0</v>
      </c>
      <c r="AN30" s="297">
        <f>+AM30+AL30</f>
        <v>0</v>
      </c>
    </row>
    <row r="31" spans="2:40" ht="15" customHeight="1" x14ac:dyDescent="0.25">
      <c r="B31" s="751" t="s">
        <v>833</v>
      </c>
      <c r="C31" s="752"/>
      <c r="D31" s="752"/>
      <c r="E31" s="752"/>
      <c r="F31" s="752"/>
      <c r="G31" s="752"/>
      <c r="H31" s="752"/>
      <c r="I31" s="752"/>
      <c r="J31" s="752"/>
      <c r="K31" s="752"/>
      <c r="L31" s="752"/>
      <c r="M31" s="752"/>
      <c r="N31" s="752"/>
      <c r="O31" s="752"/>
      <c r="P31" s="752"/>
      <c r="Q31" s="752"/>
      <c r="R31" s="752"/>
      <c r="S31" s="752"/>
      <c r="T31" s="752"/>
      <c r="U31" s="752"/>
      <c r="V31" s="752"/>
      <c r="W31" s="752"/>
      <c r="X31" s="752"/>
      <c r="Y31" s="752"/>
      <c r="Z31" s="752"/>
      <c r="AA31" s="752"/>
      <c r="AB31" s="752"/>
      <c r="AC31" s="752"/>
      <c r="AD31" s="752"/>
      <c r="AE31" s="752"/>
      <c r="AF31" s="752"/>
      <c r="AG31" s="752"/>
      <c r="AH31" s="752"/>
      <c r="AI31" s="752"/>
      <c r="AJ31" s="752"/>
      <c r="AK31" s="752"/>
      <c r="AL31" s="752"/>
      <c r="AM31" s="752"/>
      <c r="AN31" s="753"/>
    </row>
    <row r="32" spans="2:40" ht="21" customHeight="1" x14ac:dyDescent="0.25">
      <c r="B32" s="296"/>
      <c r="C32" s="45"/>
      <c r="D32" s="46"/>
      <c r="E32" s="45"/>
      <c r="F32" s="46"/>
      <c r="G32" s="45"/>
      <c r="H32" s="46"/>
      <c r="I32" s="45"/>
      <c r="J32" s="46"/>
      <c r="K32" s="45"/>
      <c r="L32" s="46"/>
      <c r="M32" s="45"/>
      <c r="N32" s="46"/>
      <c r="O32" s="45"/>
      <c r="P32" s="46"/>
      <c r="Q32" s="45"/>
      <c r="R32" s="46"/>
      <c r="S32" s="45"/>
      <c r="T32" s="46"/>
      <c r="U32" s="45"/>
      <c r="V32" s="46"/>
      <c r="W32" s="45"/>
      <c r="X32" s="46"/>
      <c r="Y32" s="45"/>
      <c r="Z32" s="46"/>
      <c r="AA32" s="45"/>
      <c r="AB32" s="46"/>
      <c r="AC32" s="45"/>
      <c r="AD32" s="46"/>
      <c r="AE32" s="45"/>
      <c r="AF32" s="46"/>
      <c r="AG32" s="45"/>
      <c r="AH32" s="46"/>
      <c r="AI32" s="45"/>
      <c r="AJ32" s="46"/>
      <c r="AK32" s="45"/>
      <c r="AL32" s="47">
        <f>+B32+D32+F32+H32+J32+L32+N32+P32+R32+T32+V32+X32+Z32+AB32+AD32+AF32+AH32+AJ32</f>
        <v>0</v>
      </c>
      <c r="AM32" s="48">
        <f>+C32+E32+G32+I32+K32+M32+O32+Q32+S32+U32+W32+Y32+AA32+AC32+AE32+AG32+AI32+AK32</f>
        <v>0</v>
      </c>
      <c r="AN32" s="297">
        <f>+AM32+AL32</f>
        <v>0</v>
      </c>
    </row>
    <row r="33" spans="1:40" ht="15" customHeight="1" x14ac:dyDescent="0.25">
      <c r="B33" s="751" t="s">
        <v>834</v>
      </c>
      <c r="C33" s="752"/>
      <c r="D33" s="752"/>
      <c r="E33" s="752"/>
      <c r="F33" s="752"/>
      <c r="G33" s="752"/>
      <c r="H33" s="752"/>
      <c r="I33" s="752"/>
      <c r="J33" s="752"/>
      <c r="K33" s="752"/>
      <c r="L33" s="752"/>
      <c r="M33" s="752"/>
      <c r="N33" s="752"/>
      <c r="O33" s="752"/>
      <c r="P33" s="752"/>
      <c r="Q33" s="752"/>
      <c r="R33" s="752"/>
      <c r="S33" s="752"/>
      <c r="T33" s="752"/>
      <c r="U33" s="752"/>
      <c r="V33" s="752"/>
      <c r="W33" s="752"/>
      <c r="X33" s="752"/>
      <c r="Y33" s="752"/>
      <c r="Z33" s="752"/>
      <c r="AA33" s="752"/>
      <c r="AB33" s="752"/>
      <c r="AC33" s="752"/>
      <c r="AD33" s="752"/>
      <c r="AE33" s="752"/>
      <c r="AF33" s="752"/>
      <c r="AG33" s="752"/>
      <c r="AH33" s="752"/>
      <c r="AI33" s="752"/>
      <c r="AJ33" s="752"/>
      <c r="AK33" s="752"/>
      <c r="AL33" s="752"/>
      <c r="AM33" s="752"/>
      <c r="AN33" s="753"/>
    </row>
    <row r="34" spans="1:40" ht="21" customHeight="1" x14ac:dyDescent="0.25">
      <c r="B34" s="296"/>
      <c r="C34" s="45"/>
      <c r="D34" s="46"/>
      <c r="E34" s="45"/>
      <c r="F34" s="46"/>
      <c r="G34" s="45"/>
      <c r="H34" s="46"/>
      <c r="I34" s="45"/>
      <c r="J34" s="46"/>
      <c r="K34" s="45"/>
      <c r="L34" s="46"/>
      <c r="M34" s="45"/>
      <c r="N34" s="46"/>
      <c r="O34" s="45"/>
      <c r="P34" s="46"/>
      <c r="Q34" s="45"/>
      <c r="R34" s="46"/>
      <c r="S34" s="45"/>
      <c r="T34" s="46"/>
      <c r="U34" s="45"/>
      <c r="V34" s="46"/>
      <c r="W34" s="45"/>
      <c r="X34" s="46"/>
      <c r="Y34" s="45"/>
      <c r="Z34" s="46"/>
      <c r="AA34" s="45"/>
      <c r="AB34" s="46"/>
      <c r="AC34" s="45"/>
      <c r="AD34" s="46"/>
      <c r="AE34" s="45"/>
      <c r="AF34" s="46"/>
      <c r="AG34" s="45"/>
      <c r="AH34" s="46"/>
      <c r="AI34" s="45"/>
      <c r="AJ34" s="46"/>
      <c r="AK34" s="45"/>
      <c r="AL34" s="47">
        <f>+B34+D34+F34+H34+J34+L34+N34+P34+R34+T34+V34+X34+Z34+AB34+AD34+AF34+AH34+AJ34</f>
        <v>0</v>
      </c>
      <c r="AM34" s="48">
        <f>+C34+E34+G34+I34+K34+M34+O34+Q34+S34+U34+W34+Y34+AA34+AC34+AE34+AG34+AI34+AK34</f>
        <v>0</v>
      </c>
      <c r="AN34" s="297">
        <f>+AM34+AL34</f>
        <v>0</v>
      </c>
    </row>
    <row r="35" spans="1:40" ht="16.5" customHeight="1" x14ac:dyDescent="0.3">
      <c r="B35" s="754" t="s">
        <v>825</v>
      </c>
      <c r="C35" s="755"/>
      <c r="D35" s="755"/>
      <c r="E35" s="755"/>
      <c r="F35" s="755"/>
      <c r="G35" s="755"/>
      <c r="H35" s="755"/>
      <c r="I35" s="755"/>
      <c r="J35" s="755"/>
      <c r="K35" s="755"/>
      <c r="L35" s="755"/>
      <c r="M35" s="755"/>
      <c r="N35" s="755"/>
      <c r="O35" s="755"/>
      <c r="P35" s="755"/>
      <c r="Q35" s="755"/>
      <c r="R35" s="755"/>
      <c r="S35" s="755"/>
      <c r="T35" s="755"/>
      <c r="U35" s="755"/>
      <c r="V35" s="755"/>
      <c r="W35" s="755"/>
      <c r="X35" s="755"/>
      <c r="Y35" s="755"/>
      <c r="Z35" s="755"/>
      <c r="AA35" s="755"/>
      <c r="AB35" s="755"/>
      <c r="AC35" s="755"/>
      <c r="AD35" s="755"/>
      <c r="AE35" s="755"/>
      <c r="AF35" s="755"/>
      <c r="AG35" s="755"/>
      <c r="AH35" s="755"/>
      <c r="AI35" s="755"/>
      <c r="AJ35" s="755"/>
      <c r="AK35" s="755"/>
      <c r="AL35" s="755"/>
      <c r="AM35" s="755"/>
      <c r="AN35" s="756"/>
    </row>
    <row r="36" spans="1:40" ht="21" customHeight="1" thickBot="1" x14ac:dyDescent="0.3">
      <c r="B36" s="298">
        <f>+B34+B32+B30+B28+B26+B24+B22+B20</f>
        <v>0</v>
      </c>
      <c r="C36" s="301">
        <f>+C34+C32+C30+C28+C26+C24+C22+C20</f>
        <v>0</v>
      </c>
      <c r="D36" s="299">
        <f>+D34+D32+D30+D28+D26+D24+D22+D20</f>
        <v>0</v>
      </c>
      <c r="E36" s="301">
        <f>+E34+E32+E30+E28+E26+E24+E22+E20</f>
        <v>0</v>
      </c>
      <c r="F36" s="299">
        <f t="shared" ref="F36:AK36" si="0">+F34+F32+F30+F28+F26+F24+F22+F20</f>
        <v>0</v>
      </c>
      <c r="G36" s="301">
        <f t="shared" si="0"/>
        <v>0</v>
      </c>
      <c r="H36" s="299">
        <f t="shared" si="0"/>
        <v>0</v>
      </c>
      <c r="I36" s="301">
        <f t="shared" si="0"/>
        <v>0</v>
      </c>
      <c r="J36" s="299">
        <f t="shared" si="0"/>
        <v>0</v>
      </c>
      <c r="K36" s="301">
        <f t="shared" si="0"/>
        <v>0</v>
      </c>
      <c r="L36" s="299">
        <f t="shared" si="0"/>
        <v>0</v>
      </c>
      <c r="M36" s="301">
        <f>+M34+M32+M30+M28+M26+M24+M22+M20</f>
        <v>0</v>
      </c>
      <c r="N36" s="299">
        <f t="shared" si="0"/>
        <v>0</v>
      </c>
      <c r="O36" s="301">
        <f>+O34+O32+O30+O28+O26+O24+O22+O20</f>
        <v>0</v>
      </c>
      <c r="P36" s="299">
        <f t="shared" si="0"/>
        <v>0</v>
      </c>
      <c r="Q36" s="301">
        <f t="shared" si="0"/>
        <v>0</v>
      </c>
      <c r="R36" s="299">
        <f t="shared" si="0"/>
        <v>0</v>
      </c>
      <c r="S36" s="301">
        <f>+S34+S32+S30+S28+S26+S24+S22+S20</f>
        <v>0</v>
      </c>
      <c r="T36" s="299">
        <f t="shared" si="0"/>
        <v>0</v>
      </c>
      <c r="U36" s="301">
        <f>+U34+U32+U30+U28+U26+U24+U22+U20</f>
        <v>0</v>
      </c>
      <c r="V36" s="299">
        <f t="shared" si="0"/>
        <v>0</v>
      </c>
      <c r="W36" s="301">
        <f>+W34+W32+W30+W28+W26+W24+W22+W20</f>
        <v>0</v>
      </c>
      <c r="X36" s="299">
        <f t="shared" si="0"/>
        <v>0</v>
      </c>
      <c r="Y36" s="301">
        <f>+Y34+Y32+Y30+Y28+Y26+Y24+Y22+Y20</f>
        <v>0</v>
      </c>
      <c r="Z36" s="299">
        <f t="shared" si="0"/>
        <v>0</v>
      </c>
      <c r="AA36" s="301">
        <f>+AA34+AA32+AA30+AA28+AA26+AA24+AA22+AA20</f>
        <v>0</v>
      </c>
      <c r="AB36" s="299">
        <f t="shared" si="0"/>
        <v>0</v>
      </c>
      <c r="AC36" s="301">
        <f>+AC34+AC32+AC30+AC28+AC26+AC24+AC22+AC20</f>
        <v>0</v>
      </c>
      <c r="AD36" s="299">
        <f t="shared" si="0"/>
        <v>0</v>
      </c>
      <c r="AE36" s="301">
        <f>+AE34+AE32+AE30+AE28+AE26+AE24+AE22+AE20</f>
        <v>0</v>
      </c>
      <c r="AF36" s="299">
        <f>+AF34+AF32+AF30+AF28+AF26+AF24+AF22+AF20</f>
        <v>0</v>
      </c>
      <c r="AG36" s="301">
        <f>+AG34+AG32+AG30+AG28+AG26+AG24+AG22+AG20</f>
        <v>0</v>
      </c>
      <c r="AH36" s="299">
        <f t="shared" si="0"/>
        <v>0</v>
      </c>
      <c r="AI36" s="301">
        <f t="shared" si="0"/>
        <v>0</v>
      </c>
      <c r="AJ36" s="299">
        <f t="shared" si="0"/>
        <v>0</v>
      </c>
      <c r="AK36" s="301">
        <f t="shared" si="0"/>
        <v>0</v>
      </c>
      <c r="AL36" s="299">
        <f>+B36+D36+F36+H36+J36+L36+N36+P36+R36+T36+V36+X36+Z36+AB36+AD36+AF36+AH36+AJ36</f>
        <v>0</v>
      </c>
      <c r="AM36" s="301">
        <f>+C36+E36+G36+I36+K36+M36+O36+Q36+S36+U36+W36+Y36+AA36+AC36+AE36+AG36+AI36+AK36</f>
        <v>0</v>
      </c>
      <c r="AN36" s="300">
        <f>+AM36+AL36</f>
        <v>0</v>
      </c>
    </row>
    <row r="37" spans="1:40" ht="11.25" customHeight="1" x14ac:dyDescent="0.25">
      <c r="B37" s="757"/>
      <c r="C37" s="757"/>
      <c r="D37" s="757"/>
      <c r="E37" s="757"/>
      <c r="F37" s="757"/>
      <c r="G37" s="757"/>
      <c r="H37" s="757"/>
      <c r="I37" s="757"/>
      <c r="J37" s="757"/>
      <c r="K37" s="757"/>
      <c r="L37" s="757"/>
      <c r="M37" s="757"/>
      <c r="N37" s="757"/>
      <c r="O37" s="757"/>
      <c r="P37" s="757"/>
      <c r="Q37" s="757"/>
      <c r="R37" s="757"/>
      <c r="S37" s="757"/>
      <c r="T37" s="757"/>
      <c r="U37" s="757"/>
      <c r="V37" s="757"/>
      <c r="W37" s="757"/>
      <c r="X37" s="757"/>
      <c r="Y37" s="757"/>
      <c r="Z37" s="757"/>
      <c r="AA37" s="757"/>
      <c r="AB37" s="757"/>
      <c r="AC37" s="757"/>
      <c r="AD37" s="757"/>
      <c r="AE37" s="757"/>
      <c r="AF37" s="757"/>
      <c r="AG37" s="757"/>
      <c r="AH37" s="757"/>
      <c r="AI37" s="757"/>
      <c r="AJ37" s="757"/>
      <c r="AK37" s="757"/>
      <c r="AL37" s="757"/>
      <c r="AM37" s="757"/>
      <c r="AN37" s="757"/>
    </row>
    <row r="38" spans="1:40" x14ac:dyDescent="0.25"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50" t="s">
        <v>835</v>
      </c>
      <c r="U38" s="49"/>
      <c r="W38" s="49"/>
      <c r="X38" s="749"/>
      <c r="Y38" s="749"/>
      <c r="Z38" s="749"/>
      <c r="AA38" s="749"/>
      <c r="AB38" s="749"/>
      <c r="AC38" s="749"/>
      <c r="AD38" s="749"/>
      <c r="AE38" s="749"/>
      <c r="AF38" s="749"/>
      <c r="AG38" s="749"/>
      <c r="AH38" s="749"/>
      <c r="AI38" s="749"/>
      <c r="AJ38" s="749"/>
      <c r="AK38" s="749"/>
      <c r="AL38" s="749"/>
      <c r="AM38" s="51"/>
      <c r="AN38" s="49"/>
    </row>
    <row r="39" spans="1:40" ht="6" customHeight="1" thickBot="1" x14ac:dyDescent="0.3">
      <c r="A39" s="52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2"/>
      <c r="U39" s="261"/>
      <c r="V39" s="241"/>
      <c r="W39" s="261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3"/>
      <c r="AN39" s="261"/>
    </row>
    <row r="40" spans="1:40" ht="15.75" thickBot="1" x14ac:dyDescent="0.3">
      <c r="A40" s="52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5" t="s">
        <v>836</v>
      </c>
      <c r="W40" s="261"/>
      <c r="X40" s="828">
        <f>+F5</f>
        <v>0</v>
      </c>
      <c r="Y40" s="828"/>
      <c r="Z40" s="828"/>
      <c r="AA40" s="828"/>
      <c r="AB40" s="828"/>
      <c r="AC40" s="828"/>
      <c r="AD40" s="828"/>
      <c r="AE40" s="828"/>
      <c r="AF40" s="828"/>
      <c r="AG40" s="828"/>
      <c r="AH40" s="828"/>
      <c r="AI40" s="828"/>
      <c r="AJ40" s="828"/>
      <c r="AK40" s="261"/>
      <c r="AL40" s="829" t="s">
        <v>787</v>
      </c>
      <c r="AM40" s="829"/>
      <c r="AN40" s="261"/>
    </row>
    <row r="41" spans="1:40" ht="15.75" customHeight="1" x14ac:dyDescent="0.25">
      <c r="B41" s="266" t="s">
        <v>1128</v>
      </c>
      <c r="C41" s="267"/>
      <c r="D41" s="267"/>
      <c r="E41" s="267"/>
      <c r="F41" s="267"/>
      <c r="G41" s="268"/>
      <c r="H41" s="268"/>
      <c r="I41" s="268"/>
      <c r="J41" s="268"/>
      <c r="K41" s="268"/>
      <c r="L41" s="268"/>
      <c r="M41" s="268"/>
      <c r="N41" s="268"/>
      <c r="O41" s="241"/>
      <c r="P41" s="241"/>
      <c r="Q41" s="241"/>
      <c r="R41" s="241"/>
      <c r="S41" s="241"/>
      <c r="T41" s="241"/>
      <c r="U41" s="241"/>
      <c r="V41" s="265" t="s">
        <v>837</v>
      </c>
      <c r="W41" s="241"/>
      <c r="X41" s="241"/>
      <c r="Y41" s="241"/>
      <c r="Z41" s="241"/>
      <c r="AA41" s="241"/>
      <c r="AB41" s="828" t="str">
        <f>+I6</f>
        <v/>
      </c>
      <c r="AC41" s="828"/>
      <c r="AD41" s="828"/>
      <c r="AE41" s="828"/>
      <c r="AF41" s="828"/>
      <c r="AG41" s="828"/>
      <c r="AH41" s="828"/>
      <c r="AI41" s="828"/>
      <c r="AJ41" s="828"/>
      <c r="AK41" s="241"/>
      <c r="AL41" s="241"/>
      <c r="AM41" s="241"/>
      <c r="AN41" s="241"/>
    </row>
    <row r="42" spans="1:40" ht="3.75" customHeight="1" thickBot="1" x14ac:dyDescent="0.3">
      <c r="B42" s="246"/>
      <c r="C42" s="246"/>
      <c r="D42" s="246"/>
      <c r="E42" s="246"/>
      <c r="F42" s="246"/>
      <c r="G42" s="246"/>
      <c r="H42" s="246"/>
      <c r="I42" s="269"/>
      <c r="J42" s="269"/>
      <c r="K42" s="246"/>
      <c r="L42" s="246"/>
      <c r="M42" s="268"/>
      <c r="N42" s="268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</row>
    <row r="43" spans="1:40" ht="35.25" customHeight="1" x14ac:dyDescent="0.25">
      <c r="B43" s="682" t="s">
        <v>838</v>
      </c>
      <c r="C43" s="666"/>
      <c r="D43" s="666"/>
      <c r="E43" s="666" t="s">
        <v>839</v>
      </c>
      <c r="F43" s="666"/>
      <c r="G43" s="666"/>
      <c r="H43" s="666" t="s">
        <v>840</v>
      </c>
      <c r="I43" s="666"/>
      <c r="J43" s="666"/>
      <c r="K43" s="666" t="s">
        <v>841</v>
      </c>
      <c r="L43" s="666"/>
      <c r="M43" s="666"/>
      <c r="N43" s="666" t="s">
        <v>842</v>
      </c>
      <c r="O43" s="666"/>
      <c r="P43" s="666"/>
      <c r="Q43" s="666" t="s">
        <v>843</v>
      </c>
      <c r="R43" s="666"/>
      <c r="S43" s="666"/>
      <c r="T43" s="666" t="s">
        <v>844</v>
      </c>
      <c r="U43" s="666"/>
      <c r="V43" s="666"/>
      <c r="W43" s="666" t="s">
        <v>845</v>
      </c>
      <c r="X43" s="666"/>
      <c r="Y43" s="666"/>
      <c r="Z43" s="666" t="s">
        <v>846</v>
      </c>
      <c r="AA43" s="666"/>
      <c r="AB43" s="666"/>
      <c r="AC43" s="666" t="s">
        <v>847</v>
      </c>
      <c r="AD43" s="666"/>
      <c r="AE43" s="666"/>
      <c r="AF43" s="746" t="s">
        <v>1117</v>
      </c>
      <c r="AG43" s="746"/>
      <c r="AH43" s="746"/>
      <c r="AI43" s="666" t="s">
        <v>848</v>
      </c>
      <c r="AJ43" s="666"/>
      <c r="AK43" s="666"/>
      <c r="AL43" s="660" t="s">
        <v>825</v>
      </c>
      <c r="AM43" s="660"/>
      <c r="AN43" s="661"/>
    </row>
    <row r="44" spans="1:40" ht="21" customHeight="1" thickBot="1" x14ac:dyDescent="0.3">
      <c r="B44" s="747"/>
      <c r="C44" s="743"/>
      <c r="D44" s="743"/>
      <c r="E44" s="743"/>
      <c r="F44" s="743"/>
      <c r="G44" s="743"/>
      <c r="H44" s="743"/>
      <c r="I44" s="743"/>
      <c r="J44" s="743"/>
      <c r="K44" s="743"/>
      <c r="L44" s="743"/>
      <c r="M44" s="743"/>
      <c r="N44" s="743"/>
      <c r="O44" s="743"/>
      <c r="P44" s="743"/>
      <c r="Q44" s="743"/>
      <c r="R44" s="743"/>
      <c r="S44" s="743"/>
      <c r="T44" s="743"/>
      <c r="U44" s="743"/>
      <c r="V44" s="743"/>
      <c r="W44" s="743"/>
      <c r="X44" s="743"/>
      <c r="Y44" s="743"/>
      <c r="Z44" s="743"/>
      <c r="AA44" s="743"/>
      <c r="AB44" s="743"/>
      <c r="AC44" s="743"/>
      <c r="AD44" s="743"/>
      <c r="AE44" s="743"/>
      <c r="AF44" s="743"/>
      <c r="AG44" s="743"/>
      <c r="AH44" s="743"/>
      <c r="AI44" s="743"/>
      <c r="AJ44" s="743"/>
      <c r="AK44" s="743"/>
      <c r="AL44" s="662">
        <f>SUM(B44:AK44)</f>
        <v>0</v>
      </c>
      <c r="AM44" s="662"/>
      <c r="AN44" s="663"/>
    </row>
    <row r="45" spans="1:40" ht="12" customHeight="1" x14ac:dyDescent="0.25">
      <c r="B45" s="270" t="s">
        <v>849</v>
      </c>
      <c r="C45" s="271"/>
      <c r="D45" s="272"/>
      <c r="E45" s="272"/>
      <c r="F45" s="246"/>
      <c r="G45" s="246"/>
      <c r="H45" s="246"/>
      <c r="I45" s="269"/>
      <c r="J45" s="269"/>
      <c r="K45" s="246"/>
      <c r="L45" s="246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</row>
    <row r="46" spans="1:40" ht="12.75" customHeight="1" x14ac:dyDescent="0.25">
      <c r="B46" s="273"/>
      <c r="C46" s="273"/>
      <c r="D46" s="273"/>
      <c r="E46" s="273"/>
      <c r="F46" s="273"/>
      <c r="G46" s="273"/>
      <c r="H46" s="273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</row>
    <row r="47" spans="1:40" ht="16.5" thickBot="1" x14ac:dyDescent="0.3">
      <c r="B47" s="274" t="s">
        <v>1118</v>
      </c>
      <c r="C47" s="274"/>
      <c r="D47" s="274"/>
      <c r="E47" s="274"/>
      <c r="F47" s="274"/>
      <c r="G47" s="275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553" t="s">
        <v>1119</v>
      </c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</row>
    <row r="48" spans="1:40" ht="34.5" customHeight="1" x14ac:dyDescent="0.25">
      <c r="B48" s="736" t="s">
        <v>850</v>
      </c>
      <c r="C48" s="736"/>
      <c r="D48" s="736"/>
      <c r="E48" s="736"/>
      <c r="F48" s="736"/>
      <c r="G48" s="736"/>
      <c r="H48" s="736"/>
      <c r="I48" s="736"/>
      <c r="J48" s="736"/>
      <c r="K48" s="744" t="s">
        <v>851</v>
      </c>
      <c r="L48" s="744"/>
      <c r="M48" s="744"/>
      <c r="N48" s="744"/>
      <c r="O48" s="744"/>
      <c r="P48" s="744"/>
      <c r="Q48" s="744"/>
      <c r="R48" s="744"/>
      <c r="S48" s="744"/>
      <c r="T48" s="241"/>
      <c r="U48" s="241"/>
      <c r="V48" s="241"/>
      <c r="W48" s="241"/>
      <c r="X48" s="664" t="s">
        <v>1120</v>
      </c>
      <c r="Y48" s="665"/>
      <c r="Z48" s="665"/>
      <c r="AA48" s="665"/>
      <c r="AB48" s="665"/>
      <c r="AC48" s="665"/>
      <c r="AD48" s="666" t="s">
        <v>1127</v>
      </c>
      <c r="AE48" s="666"/>
      <c r="AF48" s="666"/>
      <c r="AG48" s="666"/>
      <c r="AH48" s="666"/>
      <c r="AI48" s="667"/>
      <c r="AJ48" s="241"/>
      <c r="AK48" s="241"/>
      <c r="AL48" s="241"/>
      <c r="AM48" s="241"/>
      <c r="AN48" s="241"/>
    </row>
    <row r="49" spans="2:40" ht="18" customHeight="1" x14ac:dyDescent="0.25">
      <c r="B49" s="727" t="s">
        <v>852</v>
      </c>
      <c r="C49" s="727"/>
      <c r="D49" s="727"/>
      <c r="E49" s="728" t="s">
        <v>853</v>
      </c>
      <c r="F49" s="728"/>
      <c r="G49" s="728"/>
      <c r="H49" s="729" t="s">
        <v>825</v>
      </c>
      <c r="I49" s="729"/>
      <c r="J49" s="729"/>
      <c r="K49" s="728" t="s">
        <v>852</v>
      </c>
      <c r="L49" s="728"/>
      <c r="M49" s="728"/>
      <c r="N49" s="728" t="s">
        <v>853</v>
      </c>
      <c r="O49" s="728"/>
      <c r="P49" s="728"/>
      <c r="Q49" s="730" t="s">
        <v>825</v>
      </c>
      <c r="R49" s="730"/>
      <c r="S49" s="730"/>
      <c r="T49" s="241"/>
      <c r="U49" s="241"/>
      <c r="V49" s="241"/>
      <c r="W49" s="241"/>
      <c r="X49" s="668" t="s">
        <v>852</v>
      </c>
      <c r="Y49" s="669"/>
      <c r="Z49" s="670" t="s">
        <v>853</v>
      </c>
      <c r="AA49" s="669"/>
      <c r="AB49" s="671" t="s">
        <v>825</v>
      </c>
      <c r="AC49" s="672"/>
      <c r="AD49" s="670" t="s">
        <v>852</v>
      </c>
      <c r="AE49" s="669"/>
      <c r="AF49" s="670" t="s">
        <v>853</v>
      </c>
      <c r="AG49" s="669"/>
      <c r="AH49" s="671" t="s">
        <v>825</v>
      </c>
      <c r="AI49" s="673"/>
      <c r="AJ49" s="241"/>
      <c r="AK49" s="241"/>
      <c r="AL49" s="241"/>
      <c r="AM49" s="241"/>
      <c r="AN49" s="241"/>
    </row>
    <row r="50" spans="2:40" ht="21" customHeight="1" thickBot="1" x14ac:dyDescent="0.3">
      <c r="B50" s="718"/>
      <c r="C50" s="718"/>
      <c r="D50" s="718"/>
      <c r="E50" s="719"/>
      <c r="F50" s="719"/>
      <c r="G50" s="719"/>
      <c r="H50" s="720">
        <f>+E50+B50</f>
        <v>0</v>
      </c>
      <c r="I50" s="720"/>
      <c r="J50" s="720"/>
      <c r="K50" s="719"/>
      <c r="L50" s="719"/>
      <c r="M50" s="719"/>
      <c r="N50" s="719"/>
      <c r="O50" s="719"/>
      <c r="P50" s="719"/>
      <c r="Q50" s="731">
        <f>+N50+K50</f>
        <v>0</v>
      </c>
      <c r="R50" s="731"/>
      <c r="S50" s="731"/>
      <c r="T50" s="241"/>
      <c r="U50" s="241"/>
      <c r="V50" s="241"/>
      <c r="W50" s="241"/>
      <c r="X50" s="674"/>
      <c r="Y50" s="675"/>
      <c r="Z50" s="676"/>
      <c r="AA50" s="675"/>
      <c r="AB50" s="677">
        <f>+Z50+X50</f>
        <v>0</v>
      </c>
      <c r="AC50" s="678"/>
      <c r="AD50" s="676"/>
      <c r="AE50" s="675"/>
      <c r="AF50" s="676"/>
      <c r="AG50" s="675"/>
      <c r="AH50" s="677">
        <f>+AF50+AD50</f>
        <v>0</v>
      </c>
      <c r="AI50" s="695"/>
      <c r="AJ50" s="241"/>
      <c r="AK50" s="241"/>
      <c r="AL50" s="241"/>
      <c r="AM50" s="241"/>
      <c r="AN50" s="241"/>
    </row>
    <row r="51" spans="2:40" ht="16.5" thickBot="1" x14ac:dyDescent="0.3">
      <c r="B51" s="274" t="s">
        <v>1121</v>
      </c>
      <c r="C51" s="274"/>
      <c r="D51" s="274"/>
      <c r="E51" s="274"/>
      <c r="F51" s="274"/>
      <c r="G51" s="275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696" t="s">
        <v>1122</v>
      </c>
      <c r="Y51" s="697"/>
      <c r="Z51" s="697"/>
      <c r="AA51" s="697"/>
      <c r="AB51" s="697"/>
      <c r="AC51" s="697"/>
      <c r="AD51" s="697"/>
      <c r="AE51" s="697"/>
      <c r="AF51" s="697"/>
      <c r="AG51" s="697"/>
      <c r="AH51" s="697"/>
      <c r="AI51" s="697"/>
      <c r="AJ51" s="697"/>
      <c r="AK51" s="698"/>
      <c r="AL51" s="241"/>
      <c r="AM51" s="241"/>
      <c r="AN51" s="241"/>
    </row>
    <row r="52" spans="2:40" ht="34.5" customHeight="1" x14ac:dyDescent="0.25">
      <c r="B52" s="738" t="s">
        <v>854</v>
      </c>
      <c r="C52" s="738"/>
      <c r="D52" s="738"/>
      <c r="E52" s="738"/>
      <c r="F52" s="738"/>
      <c r="G52" s="738"/>
      <c r="H52" s="738"/>
      <c r="I52" s="738"/>
      <c r="J52" s="738"/>
      <c r="K52" s="739" t="s">
        <v>970</v>
      </c>
      <c r="L52" s="739"/>
      <c r="M52" s="739"/>
      <c r="N52" s="739"/>
      <c r="O52" s="739"/>
      <c r="P52" s="739"/>
      <c r="Q52" s="739"/>
      <c r="R52" s="739"/>
      <c r="S52" s="739"/>
      <c r="T52" s="241"/>
      <c r="U52" s="241"/>
      <c r="V52" s="241"/>
      <c r="W52" s="241"/>
      <c r="X52" s="699" t="s">
        <v>1123</v>
      </c>
      <c r="Y52" s="700"/>
      <c r="Z52" s="700"/>
      <c r="AA52" s="700"/>
      <c r="AB52" s="701" t="s">
        <v>1124</v>
      </c>
      <c r="AC52" s="701"/>
      <c r="AD52" s="701"/>
      <c r="AE52" s="701"/>
      <c r="AF52" s="701" t="s">
        <v>825</v>
      </c>
      <c r="AG52" s="701"/>
      <c r="AH52" s="701"/>
      <c r="AI52" s="701"/>
      <c r="AJ52" s="701"/>
      <c r="AK52" s="706"/>
      <c r="AL52" s="241"/>
      <c r="AM52" s="241"/>
      <c r="AN52" s="241"/>
    </row>
    <row r="53" spans="2:40" ht="18" customHeight="1" x14ac:dyDescent="0.25">
      <c r="B53" s="727" t="s">
        <v>852</v>
      </c>
      <c r="C53" s="727"/>
      <c r="D53" s="727"/>
      <c r="E53" s="728" t="s">
        <v>853</v>
      </c>
      <c r="F53" s="728"/>
      <c r="G53" s="728"/>
      <c r="H53" s="729" t="s">
        <v>825</v>
      </c>
      <c r="I53" s="729"/>
      <c r="J53" s="729"/>
      <c r="K53" s="728" t="s">
        <v>852</v>
      </c>
      <c r="L53" s="728"/>
      <c r="M53" s="728"/>
      <c r="N53" s="728" t="s">
        <v>853</v>
      </c>
      <c r="O53" s="728"/>
      <c r="P53" s="728"/>
      <c r="Q53" s="730" t="s">
        <v>825</v>
      </c>
      <c r="R53" s="730"/>
      <c r="S53" s="730"/>
      <c r="T53" s="241"/>
      <c r="U53" s="241"/>
      <c r="V53" s="241"/>
      <c r="W53" s="241"/>
      <c r="X53" s="683" t="s">
        <v>852</v>
      </c>
      <c r="Y53" s="679"/>
      <c r="Z53" s="679" t="s">
        <v>853</v>
      </c>
      <c r="AA53" s="679"/>
      <c r="AB53" s="679" t="s">
        <v>852</v>
      </c>
      <c r="AC53" s="679"/>
      <c r="AD53" s="679" t="s">
        <v>853</v>
      </c>
      <c r="AE53" s="679"/>
      <c r="AF53" s="679" t="s">
        <v>852</v>
      </c>
      <c r="AG53" s="679"/>
      <c r="AH53" s="679" t="s">
        <v>853</v>
      </c>
      <c r="AI53" s="679"/>
      <c r="AJ53" s="715" t="s">
        <v>825</v>
      </c>
      <c r="AK53" s="745"/>
      <c r="AL53" s="241"/>
      <c r="AM53" s="241"/>
      <c r="AN53" s="241"/>
    </row>
    <row r="54" spans="2:40" ht="21" customHeight="1" thickBot="1" x14ac:dyDescent="0.3">
      <c r="B54" s="718"/>
      <c r="C54" s="718"/>
      <c r="D54" s="718"/>
      <c r="E54" s="719"/>
      <c r="F54" s="719"/>
      <c r="G54" s="719"/>
      <c r="H54" s="720">
        <f>+E54+B54</f>
        <v>0</v>
      </c>
      <c r="I54" s="720"/>
      <c r="J54" s="720"/>
      <c r="K54" s="719"/>
      <c r="L54" s="719"/>
      <c r="M54" s="719"/>
      <c r="N54" s="719"/>
      <c r="O54" s="719"/>
      <c r="P54" s="719"/>
      <c r="Q54" s="731">
        <f>+N54+K54</f>
        <v>0</v>
      </c>
      <c r="R54" s="731"/>
      <c r="S54" s="731"/>
      <c r="T54" s="241"/>
      <c r="U54" s="241"/>
      <c r="V54" s="241"/>
      <c r="W54" s="241"/>
      <c r="X54" s="702"/>
      <c r="Y54" s="692"/>
      <c r="Z54" s="692"/>
      <c r="AA54" s="692"/>
      <c r="AB54" s="692"/>
      <c r="AC54" s="692"/>
      <c r="AD54" s="692"/>
      <c r="AE54" s="692"/>
      <c r="AF54" s="680">
        <f>+AB54+X54</f>
        <v>0</v>
      </c>
      <c r="AG54" s="680"/>
      <c r="AH54" s="680">
        <f>+AD54+Z54</f>
        <v>0</v>
      </c>
      <c r="AI54" s="680"/>
      <c r="AJ54" s="680">
        <f>+AH54+AF54</f>
        <v>0</v>
      </c>
      <c r="AK54" s="681"/>
      <c r="AL54" s="241"/>
      <c r="AM54" s="241"/>
      <c r="AN54" s="241"/>
    </row>
    <row r="55" spans="2:40" ht="16.5" thickBot="1" x14ac:dyDescent="0.3">
      <c r="B55" s="276" t="s">
        <v>1125</v>
      </c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553" t="s">
        <v>1258</v>
      </c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</row>
    <row r="56" spans="2:40" ht="16.5" customHeight="1" thickBot="1" x14ac:dyDescent="0.3">
      <c r="B56" s="274" t="s">
        <v>969</v>
      </c>
      <c r="C56" s="274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835" t="s">
        <v>1259</v>
      </c>
      <c r="X56" s="836"/>
      <c r="Y56" s="836"/>
      <c r="Z56" s="836"/>
      <c r="AA56" s="836"/>
      <c r="AB56" s="836"/>
      <c r="AC56" s="851" t="s">
        <v>1257</v>
      </c>
      <c r="AD56" s="851"/>
      <c r="AE56" s="851"/>
      <c r="AF56" s="851"/>
      <c r="AG56" s="851"/>
      <c r="AH56" s="851"/>
      <c r="AI56" s="845" t="s">
        <v>1260</v>
      </c>
      <c r="AJ56" s="846"/>
      <c r="AK56" s="846"/>
      <c r="AL56" s="846"/>
      <c r="AM56" s="846"/>
      <c r="AN56" s="847"/>
    </row>
    <row r="57" spans="2:40" ht="16.5" customHeight="1" thickBot="1" x14ac:dyDescent="0.3">
      <c r="B57" s="732" t="s">
        <v>971</v>
      </c>
      <c r="C57" s="733"/>
      <c r="D57" s="733"/>
      <c r="E57" s="733"/>
      <c r="F57" s="733"/>
      <c r="G57" s="733"/>
      <c r="H57" s="733"/>
      <c r="I57" s="734"/>
      <c r="J57" s="686" t="s">
        <v>855</v>
      </c>
      <c r="K57" s="686"/>
      <c r="L57" s="686"/>
      <c r="M57" s="686"/>
      <c r="N57" s="686"/>
      <c r="O57" s="686"/>
      <c r="P57" s="686" t="s">
        <v>856</v>
      </c>
      <c r="Q57" s="686"/>
      <c r="R57" s="686"/>
      <c r="S57" s="686"/>
      <c r="T57" s="686"/>
      <c r="U57" s="688"/>
      <c r="V57" s="241"/>
      <c r="W57" s="837"/>
      <c r="X57" s="838"/>
      <c r="Y57" s="838"/>
      <c r="Z57" s="838"/>
      <c r="AA57" s="838"/>
      <c r="AB57" s="838"/>
      <c r="AC57" s="852"/>
      <c r="AD57" s="852"/>
      <c r="AE57" s="852"/>
      <c r="AF57" s="852"/>
      <c r="AG57" s="852"/>
      <c r="AH57" s="852"/>
      <c r="AI57" s="848"/>
      <c r="AJ57" s="849"/>
      <c r="AK57" s="849"/>
      <c r="AL57" s="849"/>
      <c r="AM57" s="849"/>
      <c r="AN57" s="850"/>
    </row>
    <row r="58" spans="2:40" ht="16.5" customHeight="1" thickBot="1" x14ac:dyDescent="0.3">
      <c r="B58" s="735"/>
      <c r="C58" s="736"/>
      <c r="D58" s="736"/>
      <c r="E58" s="736"/>
      <c r="F58" s="736"/>
      <c r="G58" s="736"/>
      <c r="H58" s="736"/>
      <c r="I58" s="737"/>
      <c r="J58" s="687"/>
      <c r="K58" s="687"/>
      <c r="L58" s="687"/>
      <c r="M58" s="687"/>
      <c r="N58" s="687"/>
      <c r="O58" s="687"/>
      <c r="P58" s="687"/>
      <c r="Q58" s="687"/>
      <c r="R58" s="687"/>
      <c r="S58" s="687"/>
      <c r="T58" s="687"/>
      <c r="U58" s="689"/>
      <c r="V58" s="241"/>
      <c r="W58" s="853" t="s">
        <v>852</v>
      </c>
      <c r="X58" s="841"/>
      <c r="Y58" s="841" t="s">
        <v>853</v>
      </c>
      <c r="Z58" s="841"/>
      <c r="AA58" s="842" t="s">
        <v>825</v>
      </c>
      <c r="AB58" s="842"/>
      <c r="AC58" s="841" t="s">
        <v>852</v>
      </c>
      <c r="AD58" s="841"/>
      <c r="AE58" s="841" t="s">
        <v>853</v>
      </c>
      <c r="AF58" s="841"/>
      <c r="AG58" s="842" t="s">
        <v>825</v>
      </c>
      <c r="AH58" s="842"/>
      <c r="AI58" s="841" t="s">
        <v>852</v>
      </c>
      <c r="AJ58" s="841"/>
      <c r="AK58" s="841" t="s">
        <v>853</v>
      </c>
      <c r="AL58" s="841"/>
      <c r="AM58" s="842" t="s">
        <v>825</v>
      </c>
      <c r="AN58" s="843"/>
    </row>
    <row r="59" spans="2:40" ht="21" customHeight="1" thickBot="1" x14ac:dyDescent="0.3">
      <c r="B59" s="735"/>
      <c r="C59" s="736"/>
      <c r="D59" s="736"/>
      <c r="E59" s="736"/>
      <c r="F59" s="736"/>
      <c r="G59" s="736"/>
      <c r="H59" s="736"/>
      <c r="I59" s="737"/>
      <c r="J59" s="679" t="s">
        <v>852</v>
      </c>
      <c r="K59" s="679"/>
      <c r="L59" s="679" t="s">
        <v>853</v>
      </c>
      <c r="M59" s="679"/>
      <c r="N59" s="715" t="s">
        <v>825</v>
      </c>
      <c r="O59" s="715"/>
      <c r="P59" s="679" t="s">
        <v>852</v>
      </c>
      <c r="Q59" s="679"/>
      <c r="R59" s="679" t="s">
        <v>853</v>
      </c>
      <c r="S59" s="679"/>
      <c r="T59" s="716" t="s">
        <v>825</v>
      </c>
      <c r="U59" s="717"/>
      <c r="V59" s="241"/>
      <c r="W59" s="844"/>
      <c r="X59" s="831"/>
      <c r="Y59" s="831"/>
      <c r="Z59" s="831"/>
      <c r="AA59" s="830">
        <f>W59+Y59</f>
        <v>0</v>
      </c>
      <c r="AB59" s="830"/>
      <c r="AC59" s="831"/>
      <c r="AD59" s="831"/>
      <c r="AE59" s="831"/>
      <c r="AF59" s="831"/>
      <c r="AG59" s="830">
        <f>AC59+AE59</f>
        <v>0</v>
      </c>
      <c r="AH59" s="830"/>
      <c r="AI59" s="831"/>
      <c r="AJ59" s="831"/>
      <c r="AK59" s="831"/>
      <c r="AL59" s="832"/>
      <c r="AM59" s="833">
        <f>AI59+AK59</f>
        <v>0</v>
      </c>
      <c r="AN59" s="834"/>
    </row>
    <row r="60" spans="2:40" ht="32.25" customHeight="1" x14ac:dyDescent="0.25">
      <c r="B60" s="713" t="s">
        <v>857</v>
      </c>
      <c r="C60" s="714"/>
      <c r="D60" s="714"/>
      <c r="E60" s="714"/>
      <c r="F60" s="714"/>
      <c r="G60" s="714"/>
      <c r="H60" s="714"/>
      <c r="I60" s="714"/>
      <c r="J60" s="707"/>
      <c r="K60" s="708"/>
      <c r="L60" s="707"/>
      <c r="M60" s="708"/>
      <c r="N60" s="709">
        <f>+L60+J60</f>
        <v>0</v>
      </c>
      <c r="O60" s="710"/>
      <c r="P60" s="707"/>
      <c r="Q60" s="708"/>
      <c r="R60" s="707"/>
      <c r="S60" s="708"/>
      <c r="T60" s="693">
        <f>+R60+P60</f>
        <v>0</v>
      </c>
      <c r="U60" s="694"/>
      <c r="V60" s="241"/>
      <c r="W60" s="241"/>
      <c r="X60" s="835" t="s">
        <v>1264</v>
      </c>
      <c r="Y60" s="836"/>
      <c r="Z60" s="836"/>
      <c r="AA60" s="836"/>
      <c r="AB60" s="836"/>
      <c r="AC60" s="836"/>
      <c r="AD60" s="836"/>
      <c r="AE60" s="836" t="s">
        <v>1265</v>
      </c>
      <c r="AF60" s="836"/>
      <c r="AG60" s="836"/>
      <c r="AH60" s="836"/>
      <c r="AI60" s="836"/>
      <c r="AJ60" s="836"/>
      <c r="AK60" s="839"/>
      <c r="AL60" s="241"/>
      <c r="AM60" s="241"/>
      <c r="AN60" s="241"/>
    </row>
    <row r="61" spans="2:40" ht="31.5" customHeight="1" x14ac:dyDescent="0.25">
      <c r="B61" s="711" t="s">
        <v>858</v>
      </c>
      <c r="C61" s="712"/>
      <c r="D61" s="712"/>
      <c r="E61" s="712"/>
      <c r="F61" s="712"/>
      <c r="G61" s="712"/>
      <c r="H61" s="712"/>
      <c r="I61" s="712"/>
      <c r="J61" s="703"/>
      <c r="K61" s="704"/>
      <c r="L61" s="703"/>
      <c r="M61" s="704"/>
      <c r="N61" s="693">
        <f>+L61+J61</f>
        <v>0</v>
      </c>
      <c r="O61" s="705"/>
      <c r="P61" s="707"/>
      <c r="Q61" s="708"/>
      <c r="R61" s="707"/>
      <c r="S61" s="708"/>
      <c r="T61" s="693">
        <f>+R61+P61</f>
        <v>0</v>
      </c>
      <c r="U61" s="694"/>
      <c r="V61" s="241"/>
      <c r="W61" s="241"/>
      <c r="X61" s="837"/>
      <c r="Y61" s="838"/>
      <c r="Z61" s="838"/>
      <c r="AA61" s="838"/>
      <c r="AB61" s="838"/>
      <c r="AC61" s="838"/>
      <c r="AD61" s="838"/>
      <c r="AE61" s="838"/>
      <c r="AF61" s="838"/>
      <c r="AG61" s="838"/>
      <c r="AH61" s="838"/>
      <c r="AI61" s="838"/>
      <c r="AJ61" s="838"/>
      <c r="AK61" s="840"/>
      <c r="AL61" s="241"/>
      <c r="AM61" s="241"/>
      <c r="AN61" s="241"/>
    </row>
    <row r="62" spans="2:40" ht="31.5" customHeight="1" x14ac:dyDescent="0.25">
      <c r="B62" s="721" t="s">
        <v>859</v>
      </c>
      <c r="C62" s="722"/>
      <c r="D62" s="722"/>
      <c r="E62" s="722"/>
      <c r="F62" s="722"/>
      <c r="G62" s="722"/>
      <c r="H62" s="722"/>
      <c r="I62" s="722"/>
      <c r="J62" s="703"/>
      <c r="K62" s="704"/>
      <c r="L62" s="703"/>
      <c r="M62" s="704"/>
      <c r="N62" s="693">
        <f>+L62+J62</f>
        <v>0</v>
      </c>
      <c r="O62" s="705"/>
      <c r="P62" s="707"/>
      <c r="Q62" s="708"/>
      <c r="R62" s="707"/>
      <c r="S62" s="708"/>
      <c r="T62" s="693">
        <f>+R62+P62</f>
        <v>0</v>
      </c>
      <c r="U62" s="694"/>
      <c r="V62" s="241"/>
      <c r="W62" s="241"/>
      <c r="X62" s="853" t="s">
        <v>852</v>
      </c>
      <c r="Y62" s="841"/>
      <c r="Z62" s="841" t="s">
        <v>853</v>
      </c>
      <c r="AA62" s="841"/>
      <c r="AB62" s="842" t="s">
        <v>825</v>
      </c>
      <c r="AC62" s="842"/>
      <c r="AD62" s="842"/>
      <c r="AE62" s="841" t="s">
        <v>852</v>
      </c>
      <c r="AF62" s="841"/>
      <c r="AG62" s="841" t="s">
        <v>853</v>
      </c>
      <c r="AH62" s="841"/>
      <c r="AI62" s="842" t="s">
        <v>825</v>
      </c>
      <c r="AJ62" s="842"/>
      <c r="AK62" s="843"/>
      <c r="AL62" s="241"/>
      <c r="AM62" s="241"/>
      <c r="AN62" s="241"/>
    </row>
    <row r="63" spans="2:40" ht="26.25" customHeight="1" thickBot="1" x14ac:dyDescent="0.3">
      <c r="B63" s="690" t="s">
        <v>860</v>
      </c>
      <c r="C63" s="691"/>
      <c r="D63" s="691"/>
      <c r="E63" s="691"/>
      <c r="F63" s="691"/>
      <c r="G63" s="691"/>
      <c r="H63" s="691"/>
      <c r="I63" s="691"/>
      <c r="J63" s="723"/>
      <c r="K63" s="724"/>
      <c r="L63" s="723"/>
      <c r="M63" s="724"/>
      <c r="N63" s="725">
        <f>+L63+J63</f>
        <v>0</v>
      </c>
      <c r="O63" s="726"/>
      <c r="P63" s="707"/>
      <c r="Q63" s="708"/>
      <c r="R63" s="707"/>
      <c r="S63" s="708"/>
      <c r="T63" s="693">
        <f>+R63+P63</f>
        <v>0</v>
      </c>
      <c r="U63" s="694"/>
      <c r="V63" s="241"/>
      <c r="W63" s="241"/>
      <c r="X63" s="844"/>
      <c r="Y63" s="832"/>
      <c r="Z63" s="832"/>
      <c r="AA63" s="832"/>
      <c r="AB63" s="833">
        <f>X63+Z63</f>
        <v>0</v>
      </c>
      <c r="AC63" s="833"/>
      <c r="AD63" s="833"/>
      <c r="AE63" s="832"/>
      <c r="AF63" s="832"/>
      <c r="AG63" s="832"/>
      <c r="AH63" s="832"/>
      <c r="AI63" s="833">
        <f>AE63+AG63</f>
        <v>0</v>
      </c>
      <c r="AJ63" s="833"/>
      <c r="AK63" s="834"/>
      <c r="AL63" s="241"/>
      <c r="AM63" s="241"/>
      <c r="AN63" s="241"/>
    </row>
    <row r="64" spans="2:40" ht="16.5" thickBot="1" x14ac:dyDescent="0.3">
      <c r="B64" s="269"/>
      <c r="C64" s="246"/>
      <c r="D64" s="246"/>
      <c r="E64" s="246"/>
      <c r="F64" s="246"/>
      <c r="G64" s="246"/>
      <c r="H64" s="246"/>
      <c r="I64" s="277"/>
      <c r="J64" s="277"/>
      <c r="K64" s="277"/>
      <c r="L64" s="277"/>
      <c r="M64" s="246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614"/>
      <c r="Y64" s="614"/>
      <c r="Z64" s="614"/>
      <c r="AA64" s="614"/>
      <c r="AB64" s="614"/>
      <c r="AC64" s="614"/>
      <c r="AD64" s="614"/>
      <c r="AE64" s="614"/>
      <c r="AF64" s="614"/>
      <c r="AG64" s="614"/>
      <c r="AH64" s="614"/>
      <c r="AI64" s="614"/>
      <c r="AJ64" s="614"/>
      <c r="AK64" s="614"/>
      <c r="AL64" s="241"/>
      <c r="AM64" s="241"/>
      <c r="AN64" s="241"/>
    </row>
    <row r="65" spans="1:40" ht="33.75" customHeight="1" x14ac:dyDescent="0.3">
      <c r="B65" s="682" t="s">
        <v>972</v>
      </c>
      <c r="C65" s="666"/>
      <c r="D65" s="666"/>
      <c r="E65" s="666"/>
      <c r="F65" s="666"/>
      <c r="G65" s="666"/>
      <c r="H65" s="666"/>
      <c r="I65" s="666"/>
      <c r="J65" s="740" t="s">
        <v>861</v>
      </c>
      <c r="K65" s="740"/>
      <c r="L65" s="740"/>
      <c r="M65" s="740"/>
      <c r="N65" s="740"/>
      <c r="O65" s="740"/>
      <c r="P65" s="741" t="s">
        <v>862</v>
      </c>
      <c r="Q65" s="741"/>
      <c r="R65" s="741"/>
      <c r="S65" s="741"/>
      <c r="T65" s="741"/>
      <c r="U65" s="742"/>
      <c r="V65" s="241"/>
      <c r="W65" s="241"/>
      <c r="X65" s="243" t="s">
        <v>835</v>
      </c>
      <c r="Y65" s="614"/>
      <c r="Z65" s="614"/>
      <c r="AA65" s="614"/>
      <c r="AB65" s="614"/>
      <c r="AC65" s="614"/>
      <c r="AD65" s="614"/>
      <c r="AE65" s="614"/>
      <c r="AF65" s="614"/>
      <c r="AG65" s="614"/>
      <c r="AH65" s="614"/>
      <c r="AI65" s="614"/>
      <c r="AJ65" s="614"/>
      <c r="AK65" s="614"/>
      <c r="AL65" s="241"/>
      <c r="AM65" s="241"/>
      <c r="AN65" s="241"/>
    </row>
    <row r="66" spans="1:40" ht="21" customHeight="1" x14ac:dyDescent="0.25">
      <c r="B66" s="683"/>
      <c r="C66" s="679"/>
      <c r="D66" s="679"/>
      <c r="E66" s="679"/>
      <c r="F66" s="679"/>
      <c r="G66" s="679"/>
      <c r="H66" s="679"/>
      <c r="I66" s="679"/>
      <c r="J66" s="679" t="s">
        <v>852</v>
      </c>
      <c r="K66" s="679"/>
      <c r="L66" s="679" t="s">
        <v>853</v>
      </c>
      <c r="M66" s="679"/>
      <c r="N66" s="715" t="s">
        <v>825</v>
      </c>
      <c r="O66" s="715"/>
      <c r="P66" s="679" t="s">
        <v>852</v>
      </c>
      <c r="Q66" s="679"/>
      <c r="R66" s="679" t="s">
        <v>853</v>
      </c>
      <c r="S66" s="679"/>
      <c r="T66" s="715" t="s">
        <v>825</v>
      </c>
      <c r="U66" s="745"/>
      <c r="V66" s="241"/>
      <c r="W66" s="241"/>
      <c r="X66" s="854"/>
      <c r="Y66" s="854"/>
      <c r="Z66" s="854"/>
      <c r="AA66" s="854"/>
      <c r="AB66" s="854"/>
      <c r="AC66" s="854"/>
      <c r="AD66" s="854"/>
      <c r="AE66" s="854"/>
      <c r="AF66" s="854"/>
      <c r="AG66" s="854"/>
      <c r="AH66" s="854"/>
      <c r="AI66" s="854"/>
      <c r="AJ66" s="854"/>
      <c r="AK66" s="854"/>
      <c r="AL66" s="241"/>
      <c r="AM66" s="241"/>
      <c r="AN66" s="241"/>
    </row>
    <row r="67" spans="1:40" ht="21" customHeight="1" thickBot="1" x14ac:dyDescent="0.3">
      <c r="B67" s="684"/>
      <c r="C67" s="685"/>
      <c r="D67" s="685"/>
      <c r="E67" s="685"/>
      <c r="F67" s="685"/>
      <c r="G67" s="685"/>
      <c r="H67" s="685"/>
      <c r="I67" s="685"/>
      <c r="J67" s="743"/>
      <c r="K67" s="743"/>
      <c r="L67" s="743"/>
      <c r="M67" s="743"/>
      <c r="N67" s="662">
        <f>+L67+J67</f>
        <v>0</v>
      </c>
      <c r="O67" s="662"/>
      <c r="P67" s="743"/>
      <c r="Q67" s="743"/>
      <c r="R67" s="743"/>
      <c r="S67" s="743"/>
      <c r="T67" s="662">
        <f>+R67+P67</f>
        <v>0</v>
      </c>
      <c r="U67" s="663"/>
      <c r="V67" s="241"/>
      <c r="W67" s="241"/>
      <c r="X67" s="854"/>
      <c r="Y67" s="854"/>
      <c r="Z67" s="854"/>
      <c r="AA67" s="854"/>
      <c r="AB67" s="854"/>
      <c r="AC67" s="854"/>
      <c r="AD67" s="854"/>
      <c r="AE67" s="854"/>
      <c r="AF67" s="854"/>
      <c r="AG67" s="854"/>
      <c r="AH67" s="854"/>
      <c r="AI67" s="854"/>
      <c r="AJ67" s="854"/>
      <c r="AK67" s="854"/>
      <c r="AL67" s="241"/>
      <c r="AM67" s="241"/>
      <c r="AN67" s="241"/>
    </row>
    <row r="68" spans="1:40" ht="15" customHeight="1" x14ac:dyDescent="0.25">
      <c r="B68" s="278" t="s">
        <v>1126</v>
      </c>
      <c r="C68" s="271"/>
      <c r="D68" s="279"/>
      <c r="E68" s="271"/>
      <c r="F68" s="271"/>
      <c r="G68" s="271"/>
      <c r="H68" s="271"/>
      <c r="I68" s="271"/>
      <c r="J68" s="271"/>
      <c r="K68" s="271"/>
      <c r="L68" s="271"/>
      <c r="M68" s="27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</row>
    <row r="69" spans="1:40" ht="15" customHeight="1" thickBot="1" x14ac:dyDescent="0.3">
      <c r="B69" s="280" t="s">
        <v>863</v>
      </c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46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</row>
    <row r="70" spans="1:40" ht="16.5" customHeight="1" thickBot="1" x14ac:dyDescent="0.3">
      <c r="A70" s="36"/>
      <c r="B70" s="37" t="s">
        <v>786</v>
      </c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750" t="s">
        <v>787</v>
      </c>
      <c r="AM70" s="750"/>
      <c r="AN70" s="38"/>
    </row>
    <row r="71" spans="1:40" ht="12.75" customHeight="1" x14ac:dyDescent="0.25">
      <c r="B71" s="818" t="s">
        <v>788</v>
      </c>
      <c r="C71" s="818"/>
      <c r="D71" s="818"/>
      <c r="E71" s="818"/>
      <c r="F71" s="818"/>
      <c r="G71" s="818"/>
      <c r="H71" s="818"/>
      <c r="I71" s="818"/>
      <c r="J71" s="818"/>
      <c r="K71" s="818"/>
      <c r="L71" s="818"/>
      <c r="M71" s="818"/>
      <c r="N71" s="818"/>
      <c r="O71" s="818"/>
      <c r="P71" s="818"/>
      <c r="Q71" s="818"/>
      <c r="R71" s="818"/>
      <c r="S71" s="818"/>
      <c r="T71" s="818"/>
      <c r="U71" s="818"/>
      <c r="V71" s="818"/>
      <c r="W71" s="818"/>
      <c r="X71" s="818"/>
      <c r="Y71" s="818"/>
      <c r="Z71" s="818"/>
      <c r="AA71" s="818"/>
      <c r="AB71" s="818"/>
      <c r="AC71" s="818"/>
      <c r="AD71" s="818"/>
      <c r="AE71" s="818"/>
      <c r="AF71" s="818"/>
      <c r="AG71" s="818"/>
      <c r="AH71" s="818"/>
      <c r="AI71" s="818"/>
      <c r="AJ71" s="818"/>
      <c r="AK71" s="818"/>
      <c r="AL71" s="818"/>
      <c r="AM71" s="818"/>
      <c r="AN71" s="818"/>
    </row>
    <row r="72" spans="1:40" ht="15.75" customHeight="1" thickBot="1" x14ac:dyDescent="0.3">
      <c r="B72" s="819" t="s">
        <v>789</v>
      </c>
      <c r="C72" s="819"/>
      <c r="D72" s="819"/>
      <c r="E72" s="819"/>
      <c r="F72" s="819"/>
      <c r="G72" s="819"/>
      <c r="H72" s="819"/>
      <c r="I72" s="819"/>
      <c r="J72" s="819"/>
      <c r="K72" s="819"/>
      <c r="L72" s="819"/>
      <c r="M72" s="819"/>
      <c r="N72" s="819"/>
      <c r="O72" s="819"/>
      <c r="P72" s="819"/>
      <c r="Q72" s="820"/>
      <c r="R72" s="820"/>
      <c r="S72" s="820"/>
      <c r="T72" s="820"/>
      <c r="U72" s="820"/>
      <c r="V72" s="820"/>
      <c r="W72" s="820"/>
      <c r="X72" s="820"/>
      <c r="Y72" s="820"/>
      <c r="Z72" s="820"/>
      <c r="AA72" s="820"/>
      <c r="AB72" s="820"/>
      <c r="AC72" s="820"/>
      <c r="AD72" s="820"/>
      <c r="AE72" s="820"/>
      <c r="AF72" s="820"/>
      <c r="AG72" s="820"/>
      <c r="AH72" s="820"/>
      <c r="AI72" s="820"/>
      <c r="AJ72" s="820"/>
      <c r="AK72" s="820"/>
      <c r="AL72" s="820"/>
      <c r="AM72" s="820"/>
      <c r="AN72" s="820"/>
    </row>
    <row r="73" spans="1:40" ht="15.75" thickBot="1" x14ac:dyDescent="0.3">
      <c r="A73" s="41"/>
      <c r="B73" s="821" t="s">
        <v>790</v>
      </c>
      <c r="C73" s="822"/>
      <c r="D73" s="822"/>
      <c r="E73" s="822"/>
      <c r="F73" s="823">
        <f>+F5</f>
        <v>0</v>
      </c>
      <c r="G73" s="823"/>
      <c r="H73" s="823"/>
      <c r="I73" s="823"/>
      <c r="J73" s="823"/>
      <c r="K73" s="823"/>
      <c r="L73" s="823"/>
      <c r="M73" s="823"/>
      <c r="N73" s="823"/>
      <c r="O73" s="823"/>
      <c r="P73" s="824"/>
      <c r="Q73" s="825" t="s">
        <v>791</v>
      </c>
      <c r="R73" s="826"/>
      <c r="S73" s="826"/>
      <c r="T73" s="826"/>
      <c r="U73" s="826"/>
      <c r="V73" s="826"/>
      <c r="W73" s="826"/>
      <c r="X73" s="826"/>
      <c r="Y73" s="826"/>
      <c r="Z73" s="826"/>
      <c r="AA73" s="826"/>
      <c r="AB73" s="827" t="s">
        <v>792</v>
      </c>
      <c r="AC73" s="827"/>
      <c r="AD73" s="827"/>
      <c r="AE73" s="827"/>
      <c r="AF73" s="827"/>
      <c r="AG73" s="827"/>
      <c r="AH73" s="827"/>
      <c r="AI73" s="807" t="str">
        <f>IF(Menu!E10="","",Menu!E10)</f>
        <v/>
      </c>
      <c r="AJ73" s="807"/>
      <c r="AK73" s="807"/>
      <c r="AL73" s="807"/>
      <c r="AM73" s="807"/>
      <c r="AN73" s="808"/>
    </row>
    <row r="74" spans="1:40" ht="15.75" thickBot="1" x14ac:dyDescent="0.3">
      <c r="A74" s="41"/>
      <c r="B74" s="792" t="s">
        <v>793</v>
      </c>
      <c r="C74" s="793"/>
      <c r="D74" s="793"/>
      <c r="E74" s="793"/>
      <c r="F74" s="793"/>
      <c r="G74" s="793"/>
      <c r="H74" s="793"/>
      <c r="I74" s="809" t="str">
        <f>+Menu!B10</f>
        <v/>
      </c>
      <c r="J74" s="809"/>
      <c r="K74" s="809"/>
      <c r="L74" s="809"/>
      <c r="M74" s="809"/>
      <c r="N74" s="809"/>
      <c r="O74" s="809"/>
      <c r="P74" s="810"/>
      <c r="Q74" s="811" t="str">
        <f>+Q6</f>
        <v>3rd</v>
      </c>
      <c r="R74" s="812"/>
      <c r="S74" s="813" t="s">
        <v>794</v>
      </c>
      <c r="T74" s="813"/>
      <c r="U74" s="813"/>
      <c r="V74" s="814">
        <f>+V6</f>
        <v>2022</v>
      </c>
      <c r="W74" s="815"/>
      <c r="X74" s="816"/>
      <c r="Y74" s="813" t="s">
        <v>6</v>
      </c>
      <c r="Z74" s="813"/>
      <c r="AA74" s="813"/>
      <c r="AB74" s="817" t="s">
        <v>973</v>
      </c>
      <c r="AC74" s="817"/>
      <c r="AD74" s="817"/>
      <c r="AE74" s="817"/>
      <c r="AF74" s="817"/>
      <c r="AG74" s="817"/>
      <c r="AH74" s="817"/>
      <c r="AI74" s="817"/>
      <c r="AJ74" s="817"/>
      <c r="AK74" s="817"/>
      <c r="AL74" s="817"/>
      <c r="AM74" s="817"/>
      <c r="AN74" s="817"/>
    </row>
    <row r="75" spans="1:40" ht="16.5" x14ac:dyDescent="0.25">
      <c r="A75" s="41"/>
      <c r="B75" s="792" t="s">
        <v>795</v>
      </c>
      <c r="C75" s="793"/>
      <c r="D75" s="793"/>
      <c r="E75" s="793"/>
      <c r="F75" s="793"/>
      <c r="G75" s="793"/>
      <c r="H75" s="793"/>
      <c r="I75" s="793"/>
      <c r="J75" s="793"/>
      <c r="K75" s="793"/>
      <c r="L75" s="793"/>
      <c r="M75" s="793"/>
      <c r="N75" s="794"/>
      <c r="O75" s="794"/>
      <c r="P75" s="795"/>
      <c r="Q75" s="796" t="s">
        <v>796</v>
      </c>
      <c r="R75" s="797"/>
      <c r="S75" s="797"/>
      <c r="T75" s="797"/>
      <c r="U75" s="797"/>
      <c r="V75" s="798" t="str">
        <f>IF(Menu!C10="","",Menu!C10)</f>
        <v/>
      </c>
      <c r="W75" s="798"/>
      <c r="X75" s="798"/>
      <c r="Y75" s="798"/>
      <c r="Z75" s="798"/>
      <c r="AA75" s="798"/>
      <c r="AB75" s="799">
        <f>+Menu!F10</f>
        <v>0</v>
      </c>
      <c r="AC75" s="799"/>
      <c r="AD75" s="799"/>
      <c r="AE75" s="799"/>
      <c r="AF75" s="799"/>
      <c r="AG75" s="799"/>
      <c r="AH75" s="799"/>
      <c r="AI75" s="799"/>
      <c r="AJ75" s="799"/>
      <c r="AK75" s="799"/>
      <c r="AL75" s="799"/>
      <c r="AM75" s="799"/>
      <c r="AN75" s="799"/>
    </row>
    <row r="76" spans="1:40" ht="16.5" x14ac:dyDescent="0.25">
      <c r="A76" s="41"/>
      <c r="B76" s="800">
        <f>+Menu!D10</f>
        <v>0</v>
      </c>
      <c r="C76" s="801"/>
      <c r="D76" s="801"/>
      <c r="E76" s="801"/>
      <c r="F76" s="801"/>
      <c r="G76" s="801"/>
      <c r="H76" s="801"/>
      <c r="I76" s="801"/>
      <c r="J76" s="801"/>
      <c r="K76" s="801"/>
      <c r="L76" s="801"/>
      <c r="M76" s="801"/>
      <c r="N76" s="801"/>
      <c r="O76" s="801"/>
      <c r="P76" s="802"/>
      <c r="Q76" s="803" t="s">
        <v>968</v>
      </c>
      <c r="R76" s="804"/>
      <c r="S76" s="804"/>
      <c r="T76" s="804"/>
      <c r="U76" s="804"/>
      <c r="V76" s="805" t="str">
        <f>IF(SUM(B85:E85)=0,"",SUM(B85:E85))</f>
        <v/>
      </c>
      <c r="W76" s="805"/>
      <c r="X76" s="805"/>
      <c r="Y76" s="805"/>
      <c r="Z76" s="805"/>
      <c r="AA76" s="806"/>
      <c r="AB76" s="799">
        <f>+Menu!G10</f>
        <v>0</v>
      </c>
      <c r="AC76" s="799"/>
      <c r="AD76" s="799"/>
      <c r="AE76" s="799"/>
      <c r="AF76" s="799"/>
      <c r="AG76" s="799"/>
      <c r="AH76" s="799"/>
      <c r="AI76" s="799"/>
      <c r="AJ76" s="799"/>
      <c r="AK76" s="799"/>
      <c r="AL76" s="799"/>
      <c r="AM76" s="799"/>
      <c r="AN76" s="799"/>
    </row>
    <row r="77" spans="1:40" ht="17.25" thickBot="1" x14ac:dyDescent="0.3">
      <c r="A77" s="41"/>
      <c r="B77" s="770"/>
      <c r="C77" s="771"/>
      <c r="D77" s="771"/>
      <c r="E77" s="771"/>
      <c r="F77" s="771"/>
      <c r="G77" s="771"/>
      <c r="H77" s="771"/>
      <c r="I77" s="771"/>
      <c r="J77" s="771"/>
      <c r="K77" s="771"/>
      <c r="L77" s="771"/>
      <c r="M77" s="771"/>
      <c r="N77" s="771"/>
      <c r="O77" s="771"/>
      <c r="P77" s="772"/>
      <c r="Q77" s="773" t="s">
        <v>797</v>
      </c>
      <c r="R77" s="774"/>
      <c r="S77" s="774"/>
      <c r="T77" s="774"/>
      <c r="U77" s="774"/>
      <c r="V77" s="775" t="str">
        <f>IF(V76="","",(V76/V75*100000*4))</f>
        <v/>
      </c>
      <c r="W77" s="775"/>
      <c r="X77" s="775"/>
      <c r="Y77" s="775"/>
      <c r="Z77" s="775"/>
      <c r="AA77" s="776"/>
      <c r="AB77" s="779"/>
      <c r="AC77" s="780"/>
      <c r="AD77" s="780"/>
      <c r="AE77" s="780"/>
      <c r="AF77" s="780"/>
      <c r="AG77" s="780"/>
      <c r="AH77" s="780"/>
      <c r="AI77" s="780"/>
      <c r="AJ77" s="780"/>
      <c r="AK77" s="780"/>
      <c r="AL77" s="780"/>
      <c r="AM77" s="780"/>
      <c r="AN77" s="781"/>
    </row>
    <row r="78" spans="1:40" ht="7.5" customHeight="1" x14ac:dyDescent="0.25">
      <c r="B78" s="42"/>
      <c r="C78" s="42"/>
      <c r="D78" s="42"/>
      <c r="E78" s="42"/>
      <c r="F78" s="42"/>
      <c r="G78" s="42"/>
      <c r="H78" s="42"/>
      <c r="I78" s="42"/>
    </row>
    <row r="79" spans="1:40" ht="15.75" thickBot="1" x14ac:dyDescent="0.3">
      <c r="B79" s="43" t="s">
        <v>967</v>
      </c>
    </row>
    <row r="80" spans="1:40" ht="12.75" customHeight="1" thickBot="1" x14ac:dyDescent="0.3">
      <c r="B80" s="782" t="s">
        <v>798</v>
      </c>
      <c r="C80" s="783"/>
      <c r="D80" s="783"/>
      <c r="E80" s="783"/>
      <c r="F80" s="783"/>
      <c r="G80" s="783"/>
      <c r="H80" s="783"/>
      <c r="I80" s="783"/>
      <c r="J80" s="783"/>
      <c r="K80" s="783"/>
      <c r="L80" s="783"/>
      <c r="M80" s="783"/>
      <c r="N80" s="783"/>
      <c r="O80" s="783"/>
      <c r="P80" s="783"/>
      <c r="Q80" s="783"/>
      <c r="R80" s="783"/>
      <c r="S80" s="783"/>
      <c r="T80" s="783"/>
      <c r="U80" s="783"/>
      <c r="V80" s="783"/>
      <c r="W80" s="783"/>
      <c r="X80" s="783"/>
      <c r="Y80" s="783"/>
      <c r="Z80" s="784" t="s">
        <v>799</v>
      </c>
      <c r="AA80" s="784"/>
      <c r="AB80" s="784"/>
      <c r="AC80" s="784"/>
      <c r="AD80" s="784"/>
      <c r="AE80" s="784"/>
      <c r="AF80" s="784"/>
      <c r="AG80" s="784"/>
      <c r="AH80" s="784"/>
      <c r="AI80" s="784"/>
      <c r="AJ80" s="784"/>
      <c r="AK80" s="784"/>
      <c r="AL80" s="785" t="s">
        <v>800</v>
      </c>
      <c r="AM80" s="785"/>
      <c r="AN80" s="786"/>
    </row>
    <row r="81" spans="2:40" ht="12" customHeight="1" thickBot="1" x14ac:dyDescent="0.3">
      <c r="B81" s="789" t="s">
        <v>801</v>
      </c>
      <c r="C81" s="790"/>
      <c r="D81" s="790"/>
      <c r="E81" s="790"/>
      <c r="F81" s="790"/>
      <c r="G81" s="790"/>
      <c r="H81" s="790"/>
      <c r="I81" s="790"/>
      <c r="J81" s="790"/>
      <c r="K81" s="790"/>
      <c r="L81" s="790"/>
      <c r="M81" s="790"/>
      <c r="N81" s="791" t="s">
        <v>802</v>
      </c>
      <c r="O81" s="791"/>
      <c r="P81" s="791"/>
      <c r="Q81" s="791"/>
      <c r="R81" s="791"/>
      <c r="S81" s="791"/>
      <c r="T81" s="791"/>
      <c r="U81" s="791"/>
      <c r="V81" s="791"/>
      <c r="W81" s="791"/>
      <c r="X81" s="791"/>
      <c r="Y81" s="791"/>
      <c r="Z81" s="791" t="s">
        <v>803</v>
      </c>
      <c r="AA81" s="791"/>
      <c r="AB81" s="791"/>
      <c r="AC81" s="791"/>
      <c r="AD81" s="791"/>
      <c r="AE81" s="791"/>
      <c r="AF81" s="791"/>
      <c r="AG81" s="791"/>
      <c r="AH81" s="791"/>
      <c r="AI81" s="791"/>
      <c r="AJ81" s="791"/>
      <c r="AK81" s="791"/>
      <c r="AL81" s="787"/>
      <c r="AM81" s="787"/>
      <c r="AN81" s="788"/>
    </row>
    <row r="82" spans="2:40" ht="12" customHeight="1" thickBot="1" x14ac:dyDescent="0.3">
      <c r="B82" s="777" t="s">
        <v>804</v>
      </c>
      <c r="C82" s="778"/>
      <c r="D82" s="761" t="s">
        <v>805</v>
      </c>
      <c r="E82" s="761"/>
      <c r="F82" s="762" t="s">
        <v>806</v>
      </c>
      <c r="G82" s="762"/>
      <c r="H82" s="762"/>
      <c r="I82" s="762"/>
      <c r="J82" s="762"/>
      <c r="K82" s="762"/>
      <c r="L82" s="762"/>
      <c r="M82" s="762"/>
      <c r="N82" s="761" t="s">
        <v>807</v>
      </c>
      <c r="O82" s="761"/>
      <c r="P82" s="761" t="s">
        <v>808</v>
      </c>
      <c r="Q82" s="761"/>
      <c r="R82" s="762" t="s">
        <v>806</v>
      </c>
      <c r="S82" s="762"/>
      <c r="T82" s="762"/>
      <c r="U82" s="762"/>
      <c r="V82" s="762"/>
      <c r="W82" s="762"/>
      <c r="X82" s="762"/>
      <c r="Y82" s="762"/>
      <c r="Z82" s="761" t="s">
        <v>809</v>
      </c>
      <c r="AA82" s="761"/>
      <c r="AB82" s="761" t="s">
        <v>810</v>
      </c>
      <c r="AC82" s="761"/>
      <c r="AD82" s="762" t="s">
        <v>806</v>
      </c>
      <c r="AE82" s="762"/>
      <c r="AF82" s="762"/>
      <c r="AG82" s="762"/>
      <c r="AH82" s="762"/>
      <c r="AI82" s="762"/>
      <c r="AJ82" s="762"/>
      <c r="AK82" s="762"/>
      <c r="AL82" s="787"/>
      <c r="AM82" s="787"/>
      <c r="AN82" s="788"/>
    </row>
    <row r="83" spans="2:40" ht="51.75" customHeight="1" x14ac:dyDescent="0.25">
      <c r="B83" s="777"/>
      <c r="C83" s="778"/>
      <c r="D83" s="761"/>
      <c r="E83" s="761"/>
      <c r="F83" s="761" t="s">
        <v>811</v>
      </c>
      <c r="G83" s="761"/>
      <c r="H83" s="761" t="s">
        <v>812</v>
      </c>
      <c r="I83" s="761"/>
      <c r="J83" s="761" t="s">
        <v>813</v>
      </c>
      <c r="K83" s="761"/>
      <c r="L83" s="763" t="s">
        <v>814</v>
      </c>
      <c r="M83" s="763"/>
      <c r="N83" s="761"/>
      <c r="O83" s="761"/>
      <c r="P83" s="761"/>
      <c r="Q83" s="761"/>
      <c r="R83" s="761" t="s">
        <v>815</v>
      </c>
      <c r="S83" s="761"/>
      <c r="T83" s="761" t="s">
        <v>816</v>
      </c>
      <c r="U83" s="761"/>
      <c r="V83" s="761" t="s">
        <v>817</v>
      </c>
      <c r="W83" s="761"/>
      <c r="X83" s="763" t="s">
        <v>818</v>
      </c>
      <c r="Y83" s="763"/>
      <c r="Z83" s="761"/>
      <c r="AA83" s="761"/>
      <c r="AB83" s="761"/>
      <c r="AC83" s="761"/>
      <c r="AD83" s="761" t="s">
        <v>819</v>
      </c>
      <c r="AE83" s="761"/>
      <c r="AF83" s="761" t="s">
        <v>820</v>
      </c>
      <c r="AG83" s="761"/>
      <c r="AH83" s="761" t="s">
        <v>821</v>
      </c>
      <c r="AI83" s="761"/>
      <c r="AJ83" s="763" t="s">
        <v>822</v>
      </c>
      <c r="AK83" s="763"/>
      <c r="AL83" s="787"/>
      <c r="AM83" s="787"/>
      <c r="AN83" s="788"/>
    </row>
    <row r="84" spans="2:40" x14ac:dyDescent="0.25">
      <c r="B84" s="294" t="s">
        <v>823</v>
      </c>
      <c r="C84" s="44" t="s">
        <v>824</v>
      </c>
      <c r="D84" s="44" t="s">
        <v>823</v>
      </c>
      <c r="E84" s="44" t="s">
        <v>824</v>
      </c>
      <c r="F84" s="44" t="s">
        <v>823</v>
      </c>
      <c r="G84" s="44" t="s">
        <v>824</v>
      </c>
      <c r="H84" s="44" t="s">
        <v>823</v>
      </c>
      <c r="I84" s="44" t="s">
        <v>824</v>
      </c>
      <c r="J84" s="44" t="s">
        <v>823</v>
      </c>
      <c r="K84" s="44" t="s">
        <v>824</v>
      </c>
      <c r="L84" s="44" t="s">
        <v>823</v>
      </c>
      <c r="M84" s="44" t="s">
        <v>824</v>
      </c>
      <c r="N84" s="44" t="s">
        <v>823</v>
      </c>
      <c r="O84" s="44" t="s">
        <v>824</v>
      </c>
      <c r="P84" s="44" t="s">
        <v>823</v>
      </c>
      <c r="Q84" s="44" t="s">
        <v>824</v>
      </c>
      <c r="R84" s="44" t="s">
        <v>823</v>
      </c>
      <c r="S84" s="44" t="s">
        <v>824</v>
      </c>
      <c r="T84" s="44" t="s">
        <v>823</v>
      </c>
      <c r="U84" s="44" t="s">
        <v>824</v>
      </c>
      <c r="V84" s="44" t="s">
        <v>823</v>
      </c>
      <c r="W84" s="44" t="s">
        <v>824</v>
      </c>
      <c r="X84" s="44" t="s">
        <v>823</v>
      </c>
      <c r="Y84" s="44" t="s">
        <v>824</v>
      </c>
      <c r="Z84" s="44" t="s">
        <v>823</v>
      </c>
      <c r="AA84" s="44" t="s">
        <v>824</v>
      </c>
      <c r="AB84" s="44" t="s">
        <v>823</v>
      </c>
      <c r="AC84" s="44" t="s">
        <v>824</v>
      </c>
      <c r="AD84" s="44" t="s">
        <v>823</v>
      </c>
      <c r="AE84" s="44" t="s">
        <v>824</v>
      </c>
      <c r="AF84" s="44" t="s">
        <v>823</v>
      </c>
      <c r="AG84" s="44" t="s">
        <v>824</v>
      </c>
      <c r="AH84" s="44" t="s">
        <v>823</v>
      </c>
      <c r="AI84" s="44" t="s">
        <v>824</v>
      </c>
      <c r="AJ84" s="44" t="s">
        <v>823</v>
      </c>
      <c r="AK84" s="44" t="s">
        <v>824</v>
      </c>
      <c r="AL84" s="44" t="s">
        <v>823</v>
      </c>
      <c r="AM84" s="44" t="s">
        <v>824</v>
      </c>
      <c r="AN84" s="295" t="s">
        <v>825</v>
      </c>
    </row>
    <row r="85" spans="2:40" ht="21" customHeight="1" x14ac:dyDescent="0.25">
      <c r="B85" s="296"/>
      <c r="C85" s="45"/>
      <c r="D85" s="46"/>
      <c r="E85" s="45"/>
      <c r="F85" s="46"/>
      <c r="G85" s="45"/>
      <c r="H85" s="46"/>
      <c r="I85" s="45"/>
      <c r="J85" s="46"/>
      <c r="K85" s="45"/>
      <c r="L85" s="46"/>
      <c r="M85" s="45"/>
      <c r="N85" s="46"/>
      <c r="O85" s="45"/>
      <c r="P85" s="46"/>
      <c r="Q85" s="45"/>
      <c r="R85" s="46"/>
      <c r="S85" s="45"/>
      <c r="T85" s="46"/>
      <c r="U85" s="45"/>
      <c r="V85" s="46"/>
      <c r="W85" s="45"/>
      <c r="X85" s="46"/>
      <c r="Y85" s="45"/>
      <c r="Z85" s="46"/>
      <c r="AA85" s="45"/>
      <c r="AB85" s="46"/>
      <c r="AC85" s="45"/>
      <c r="AD85" s="46"/>
      <c r="AE85" s="45"/>
      <c r="AF85" s="46"/>
      <c r="AG85" s="45"/>
      <c r="AH85" s="46"/>
      <c r="AI85" s="45"/>
      <c r="AJ85" s="46"/>
      <c r="AK85" s="45"/>
      <c r="AL85" s="47">
        <f>+B85+D85+F85+H85+J85+L85+N85+P85+R85+T85+V85+X85+Z85+AB85+AD85+AF85+AH85+AJ85</f>
        <v>0</v>
      </c>
      <c r="AM85" s="48">
        <f>+C85+E85+G85+I85+K85+M85+O85+Q85+S85+U85+W85+Y85+AA85+AC85+AE85+AG85+AI85+AK85</f>
        <v>0</v>
      </c>
      <c r="AN85" s="297">
        <f>+AM85+AL85</f>
        <v>0</v>
      </c>
    </row>
    <row r="86" spans="2:40" ht="15.75" customHeight="1" x14ac:dyDescent="0.25">
      <c r="B86" s="764" t="s">
        <v>826</v>
      </c>
      <c r="C86" s="765"/>
      <c r="D86" s="765"/>
      <c r="E86" s="765"/>
      <c r="F86" s="765"/>
      <c r="G86" s="765"/>
      <c r="H86" s="765"/>
      <c r="I86" s="765"/>
      <c r="J86" s="765"/>
      <c r="K86" s="765"/>
      <c r="L86" s="765"/>
      <c r="M86" s="765"/>
      <c r="N86" s="765"/>
      <c r="O86" s="765"/>
      <c r="P86" s="765"/>
      <c r="Q86" s="765"/>
      <c r="R86" s="765"/>
      <c r="S86" s="765"/>
      <c r="T86" s="765"/>
      <c r="U86" s="765"/>
      <c r="V86" s="765"/>
      <c r="W86" s="765"/>
      <c r="X86" s="765"/>
      <c r="Y86" s="765"/>
      <c r="Z86" s="765"/>
      <c r="AA86" s="765"/>
      <c r="AB86" s="765"/>
      <c r="AC86" s="765"/>
      <c r="AD86" s="765"/>
      <c r="AE86" s="765"/>
      <c r="AF86" s="765"/>
      <c r="AG86" s="765"/>
      <c r="AH86" s="765"/>
      <c r="AI86" s="765"/>
      <c r="AJ86" s="765"/>
      <c r="AK86" s="765"/>
      <c r="AL86" s="765"/>
      <c r="AM86" s="765"/>
      <c r="AN86" s="766"/>
    </row>
    <row r="87" spans="2:40" ht="12.75" customHeight="1" x14ac:dyDescent="0.25">
      <c r="B87" s="767" t="s">
        <v>827</v>
      </c>
      <c r="C87" s="768"/>
      <c r="D87" s="768"/>
      <c r="E87" s="768"/>
      <c r="F87" s="768"/>
      <c r="G87" s="768"/>
      <c r="H87" s="768"/>
      <c r="I87" s="768"/>
      <c r="J87" s="768"/>
      <c r="K87" s="768"/>
      <c r="L87" s="768"/>
      <c r="M87" s="768"/>
      <c r="N87" s="768"/>
      <c r="O87" s="768"/>
      <c r="P87" s="768"/>
      <c r="Q87" s="768"/>
      <c r="R87" s="768"/>
      <c r="S87" s="768"/>
      <c r="T87" s="768"/>
      <c r="U87" s="768"/>
      <c r="V87" s="768"/>
      <c r="W87" s="768"/>
      <c r="X87" s="768"/>
      <c r="Y87" s="768"/>
      <c r="Z87" s="768"/>
      <c r="AA87" s="768"/>
      <c r="AB87" s="768"/>
      <c r="AC87" s="768"/>
      <c r="AD87" s="768"/>
      <c r="AE87" s="768"/>
      <c r="AF87" s="768"/>
      <c r="AG87" s="768"/>
      <c r="AH87" s="768"/>
      <c r="AI87" s="768"/>
      <c r="AJ87" s="768"/>
      <c r="AK87" s="768"/>
      <c r="AL87" s="768"/>
      <c r="AM87" s="768"/>
      <c r="AN87" s="769"/>
    </row>
    <row r="88" spans="2:40" ht="21" customHeight="1" x14ac:dyDescent="0.25">
      <c r="B88" s="296"/>
      <c r="C88" s="45"/>
      <c r="D88" s="46"/>
      <c r="E88" s="45"/>
      <c r="F88" s="46"/>
      <c r="G88" s="45"/>
      <c r="H88" s="46"/>
      <c r="I88" s="45"/>
      <c r="J88" s="46"/>
      <c r="K88" s="45"/>
      <c r="L88" s="46"/>
      <c r="M88" s="45"/>
      <c r="N88" s="46"/>
      <c r="O88" s="45"/>
      <c r="P88" s="46"/>
      <c r="Q88" s="45"/>
      <c r="R88" s="46"/>
      <c r="S88" s="45"/>
      <c r="T88" s="46"/>
      <c r="U88" s="45"/>
      <c r="V88" s="46"/>
      <c r="W88" s="45"/>
      <c r="X88" s="46"/>
      <c r="Y88" s="45"/>
      <c r="Z88" s="46"/>
      <c r="AA88" s="45"/>
      <c r="AB88" s="46"/>
      <c r="AC88" s="45"/>
      <c r="AD88" s="46"/>
      <c r="AE88" s="45"/>
      <c r="AF88" s="46"/>
      <c r="AG88" s="45"/>
      <c r="AH88" s="46"/>
      <c r="AI88" s="45"/>
      <c r="AJ88" s="46"/>
      <c r="AK88" s="45"/>
      <c r="AL88" s="47">
        <f>+B88+D88+F88+H88+J88+L88+N88+P88+R88+T88+V88+X88+Z88+AB88+AD88+AF88+AH88+AJ88</f>
        <v>0</v>
      </c>
      <c r="AM88" s="48">
        <f>+C88+E88+G88+I88+K88+M88+O88+Q88+S88+U88+W88+Y88+AA88+AC88+AE88+AG88+AI88+AK88</f>
        <v>0</v>
      </c>
      <c r="AN88" s="297">
        <f>+AM88+AL88</f>
        <v>0</v>
      </c>
    </row>
    <row r="89" spans="2:40" ht="15" customHeight="1" x14ac:dyDescent="0.25">
      <c r="B89" s="758" t="s">
        <v>828</v>
      </c>
      <c r="C89" s="759"/>
      <c r="D89" s="759"/>
      <c r="E89" s="759"/>
      <c r="F89" s="759"/>
      <c r="G89" s="759"/>
      <c r="H89" s="759"/>
      <c r="I89" s="759"/>
      <c r="J89" s="759"/>
      <c r="K89" s="759"/>
      <c r="L89" s="759"/>
      <c r="M89" s="759"/>
      <c r="N89" s="759"/>
      <c r="O89" s="759"/>
      <c r="P89" s="759"/>
      <c r="Q89" s="759"/>
      <c r="R89" s="759"/>
      <c r="S89" s="759"/>
      <c r="T89" s="759"/>
      <c r="U89" s="759"/>
      <c r="V89" s="759"/>
      <c r="W89" s="759"/>
      <c r="X89" s="759"/>
      <c r="Y89" s="759"/>
      <c r="Z89" s="759"/>
      <c r="AA89" s="759"/>
      <c r="AB89" s="759"/>
      <c r="AC89" s="759"/>
      <c r="AD89" s="759"/>
      <c r="AE89" s="759"/>
      <c r="AF89" s="759"/>
      <c r="AG89" s="759"/>
      <c r="AH89" s="759"/>
      <c r="AI89" s="759"/>
      <c r="AJ89" s="759"/>
      <c r="AK89" s="759"/>
      <c r="AL89" s="759"/>
      <c r="AM89" s="759"/>
      <c r="AN89" s="760"/>
    </row>
    <row r="90" spans="2:40" ht="21" customHeight="1" x14ac:dyDescent="0.25">
      <c r="B90" s="296"/>
      <c r="C90" s="45"/>
      <c r="D90" s="46"/>
      <c r="E90" s="45"/>
      <c r="F90" s="46"/>
      <c r="G90" s="45"/>
      <c r="H90" s="46"/>
      <c r="I90" s="45"/>
      <c r="J90" s="46"/>
      <c r="K90" s="45"/>
      <c r="L90" s="46"/>
      <c r="M90" s="45"/>
      <c r="N90" s="46"/>
      <c r="O90" s="45"/>
      <c r="P90" s="46"/>
      <c r="Q90" s="45"/>
      <c r="R90" s="46"/>
      <c r="S90" s="45"/>
      <c r="T90" s="46"/>
      <c r="U90" s="45"/>
      <c r="V90" s="46"/>
      <c r="W90" s="45"/>
      <c r="X90" s="46"/>
      <c r="Y90" s="45"/>
      <c r="Z90" s="46"/>
      <c r="AA90" s="45"/>
      <c r="AB90" s="46"/>
      <c r="AC90" s="45"/>
      <c r="AD90" s="46"/>
      <c r="AE90" s="45"/>
      <c r="AF90" s="46"/>
      <c r="AG90" s="45"/>
      <c r="AH90" s="46"/>
      <c r="AI90" s="45"/>
      <c r="AJ90" s="46"/>
      <c r="AK90" s="45"/>
      <c r="AL90" s="47">
        <f>+B90+D90+F90+H90+J90+L90+N90+P90+R90+T90+V90+X90+Z90+AB90+AD90+AF90+AH90+AJ90</f>
        <v>0</v>
      </c>
      <c r="AM90" s="48">
        <f>+C90+E90+G90+I90+K90+M90+O90+Q90+S90+U90+W90+Y90+AA90+AC90+AE90+AG90+AI90+AK90</f>
        <v>0</v>
      </c>
      <c r="AN90" s="297">
        <f>+AM90+AL90</f>
        <v>0</v>
      </c>
    </row>
    <row r="91" spans="2:40" ht="14.25" customHeight="1" x14ac:dyDescent="0.25">
      <c r="B91" s="751" t="s">
        <v>829</v>
      </c>
      <c r="C91" s="752"/>
      <c r="D91" s="752"/>
      <c r="E91" s="752"/>
      <c r="F91" s="752"/>
      <c r="G91" s="752"/>
      <c r="H91" s="752"/>
      <c r="I91" s="752"/>
      <c r="J91" s="752"/>
      <c r="K91" s="752"/>
      <c r="L91" s="752"/>
      <c r="M91" s="752"/>
      <c r="N91" s="752"/>
      <c r="O91" s="752"/>
      <c r="P91" s="752"/>
      <c r="Q91" s="752"/>
      <c r="R91" s="752"/>
      <c r="S91" s="752"/>
      <c r="T91" s="752"/>
      <c r="U91" s="752"/>
      <c r="V91" s="752"/>
      <c r="W91" s="752"/>
      <c r="X91" s="752"/>
      <c r="Y91" s="752"/>
      <c r="Z91" s="752"/>
      <c r="AA91" s="752"/>
      <c r="AB91" s="752"/>
      <c r="AC91" s="752"/>
      <c r="AD91" s="752"/>
      <c r="AE91" s="752"/>
      <c r="AF91" s="752"/>
      <c r="AG91" s="752"/>
      <c r="AH91" s="752"/>
      <c r="AI91" s="752"/>
      <c r="AJ91" s="752"/>
      <c r="AK91" s="752"/>
      <c r="AL91" s="752"/>
      <c r="AM91" s="752"/>
      <c r="AN91" s="753"/>
    </row>
    <row r="92" spans="2:40" ht="21" customHeight="1" x14ac:dyDescent="0.25">
      <c r="B92" s="296"/>
      <c r="C92" s="45"/>
      <c r="D92" s="46"/>
      <c r="E92" s="45"/>
      <c r="F92" s="46"/>
      <c r="G92" s="45"/>
      <c r="H92" s="46"/>
      <c r="I92" s="45"/>
      <c r="J92" s="46"/>
      <c r="K92" s="45"/>
      <c r="L92" s="46"/>
      <c r="M92" s="45"/>
      <c r="N92" s="46"/>
      <c r="O92" s="45"/>
      <c r="P92" s="46"/>
      <c r="Q92" s="45"/>
      <c r="R92" s="46"/>
      <c r="S92" s="45"/>
      <c r="T92" s="46"/>
      <c r="U92" s="45"/>
      <c r="V92" s="46"/>
      <c r="W92" s="45"/>
      <c r="X92" s="46"/>
      <c r="Y92" s="45"/>
      <c r="Z92" s="46"/>
      <c r="AA92" s="45"/>
      <c r="AB92" s="46"/>
      <c r="AC92" s="45"/>
      <c r="AD92" s="46"/>
      <c r="AE92" s="45"/>
      <c r="AF92" s="46"/>
      <c r="AG92" s="45"/>
      <c r="AH92" s="46"/>
      <c r="AI92" s="45"/>
      <c r="AJ92" s="46"/>
      <c r="AK92" s="45"/>
      <c r="AL92" s="47">
        <f>+B92+D92+F92+H92+J92+L92+N92+P92+R92+T92+V92+X92+Z92+AB92+AD92+AF92+AH92+AJ92</f>
        <v>0</v>
      </c>
      <c r="AM92" s="48">
        <f>+C92+E92+G92+I92+K92+M92+O92+Q92+S92+U92+W92+Y92+AA92+AC92+AE92+AG92+AI92+AK92</f>
        <v>0</v>
      </c>
      <c r="AN92" s="297">
        <f>+AM92+AL92</f>
        <v>0</v>
      </c>
    </row>
    <row r="93" spans="2:40" ht="15" customHeight="1" x14ac:dyDescent="0.25">
      <c r="B93" s="751" t="s">
        <v>830</v>
      </c>
      <c r="C93" s="752"/>
      <c r="D93" s="752"/>
      <c r="E93" s="752"/>
      <c r="F93" s="752"/>
      <c r="G93" s="752"/>
      <c r="H93" s="752"/>
      <c r="I93" s="752"/>
      <c r="J93" s="752"/>
      <c r="K93" s="752"/>
      <c r="L93" s="752"/>
      <c r="M93" s="752"/>
      <c r="N93" s="752"/>
      <c r="O93" s="752"/>
      <c r="P93" s="752"/>
      <c r="Q93" s="752"/>
      <c r="R93" s="752"/>
      <c r="S93" s="752"/>
      <c r="T93" s="752"/>
      <c r="U93" s="752"/>
      <c r="V93" s="752"/>
      <c r="W93" s="752"/>
      <c r="X93" s="752"/>
      <c r="Y93" s="752"/>
      <c r="Z93" s="752"/>
      <c r="AA93" s="752"/>
      <c r="AB93" s="752"/>
      <c r="AC93" s="752"/>
      <c r="AD93" s="752"/>
      <c r="AE93" s="752"/>
      <c r="AF93" s="752"/>
      <c r="AG93" s="752"/>
      <c r="AH93" s="752"/>
      <c r="AI93" s="752"/>
      <c r="AJ93" s="752"/>
      <c r="AK93" s="752"/>
      <c r="AL93" s="752"/>
      <c r="AM93" s="752"/>
      <c r="AN93" s="753"/>
    </row>
    <row r="94" spans="2:40" ht="21" customHeight="1" x14ac:dyDescent="0.25">
      <c r="B94" s="296"/>
      <c r="C94" s="45"/>
      <c r="D94" s="46"/>
      <c r="E94" s="45"/>
      <c r="F94" s="46"/>
      <c r="G94" s="45"/>
      <c r="H94" s="46"/>
      <c r="I94" s="45"/>
      <c r="J94" s="46"/>
      <c r="K94" s="45"/>
      <c r="L94" s="46"/>
      <c r="M94" s="45"/>
      <c r="N94" s="46"/>
      <c r="O94" s="45"/>
      <c r="P94" s="46"/>
      <c r="Q94" s="45"/>
      <c r="R94" s="46"/>
      <c r="S94" s="45"/>
      <c r="T94" s="46"/>
      <c r="U94" s="45"/>
      <c r="V94" s="46"/>
      <c r="W94" s="45"/>
      <c r="X94" s="46"/>
      <c r="Y94" s="45"/>
      <c r="Z94" s="46"/>
      <c r="AA94" s="45"/>
      <c r="AB94" s="46"/>
      <c r="AC94" s="45"/>
      <c r="AD94" s="46"/>
      <c r="AE94" s="45"/>
      <c r="AF94" s="46"/>
      <c r="AG94" s="45"/>
      <c r="AH94" s="46"/>
      <c r="AI94" s="45"/>
      <c r="AJ94" s="46"/>
      <c r="AK94" s="45"/>
      <c r="AL94" s="47">
        <f>+B94+D94+F94+H94+J94+L94+N94+P94+R94+T94+V94+X94+Z94+AB94+AD94+AF94+AH94+AJ94</f>
        <v>0</v>
      </c>
      <c r="AM94" s="48">
        <f>+C94+E94+G94+I94+K94+M94+O94+Q94+S94+U94+W94+Y94+AA94+AC94+AE94+AG94+AI94+AK94</f>
        <v>0</v>
      </c>
      <c r="AN94" s="297">
        <f>+AM94+AL94</f>
        <v>0</v>
      </c>
    </row>
    <row r="95" spans="2:40" ht="15" customHeight="1" x14ac:dyDescent="0.25">
      <c r="B95" s="751" t="s">
        <v>831</v>
      </c>
      <c r="C95" s="752"/>
      <c r="D95" s="752"/>
      <c r="E95" s="752"/>
      <c r="F95" s="752"/>
      <c r="G95" s="752"/>
      <c r="H95" s="752"/>
      <c r="I95" s="752"/>
      <c r="J95" s="752"/>
      <c r="K95" s="752"/>
      <c r="L95" s="752"/>
      <c r="M95" s="752"/>
      <c r="N95" s="752"/>
      <c r="O95" s="752"/>
      <c r="P95" s="752"/>
      <c r="Q95" s="752"/>
      <c r="R95" s="752"/>
      <c r="S95" s="752"/>
      <c r="T95" s="752"/>
      <c r="U95" s="752"/>
      <c r="V95" s="752"/>
      <c r="W95" s="752"/>
      <c r="X95" s="752"/>
      <c r="Y95" s="752"/>
      <c r="Z95" s="752"/>
      <c r="AA95" s="752"/>
      <c r="AB95" s="752"/>
      <c r="AC95" s="752"/>
      <c r="AD95" s="752"/>
      <c r="AE95" s="752"/>
      <c r="AF95" s="752"/>
      <c r="AG95" s="752"/>
      <c r="AH95" s="752"/>
      <c r="AI95" s="752"/>
      <c r="AJ95" s="752"/>
      <c r="AK95" s="752"/>
      <c r="AL95" s="752"/>
      <c r="AM95" s="752"/>
      <c r="AN95" s="753"/>
    </row>
    <row r="96" spans="2:40" ht="21" customHeight="1" x14ac:dyDescent="0.25">
      <c r="B96" s="296"/>
      <c r="C96" s="45"/>
      <c r="D96" s="46"/>
      <c r="E96" s="45"/>
      <c r="F96" s="46"/>
      <c r="G96" s="45"/>
      <c r="H96" s="46"/>
      <c r="I96" s="45"/>
      <c r="J96" s="46"/>
      <c r="K96" s="45"/>
      <c r="L96" s="46"/>
      <c r="M96" s="45"/>
      <c r="N96" s="46"/>
      <c r="O96" s="45"/>
      <c r="P96" s="46"/>
      <c r="Q96" s="45"/>
      <c r="R96" s="46"/>
      <c r="S96" s="45"/>
      <c r="T96" s="46"/>
      <c r="U96" s="45"/>
      <c r="V96" s="46"/>
      <c r="W96" s="45"/>
      <c r="X96" s="46"/>
      <c r="Y96" s="45"/>
      <c r="Z96" s="46"/>
      <c r="AA96" s="45"/>
      <c r="AB96" s="46"/>
      <c r="AC96" s="45"/>
      <c r="AD96" s="46"/>
      <c r="AE96" s="45"/>
      <c r="AF96" s="46"/>
      <c r="AG96" s="45"/>
      <c r="AH96" s="46"/>
      <c r="AI96" s="45"/>
      <c r="AJ96" s="46"/>
      <c r="AK96" s="45"/>
      <c r="AL96" s="47">
        <f>+B96+D96+F96+H96+J96+L96+N96+P96+R96+T96+V96+X96+Z96+AB96+AD96+AF96+AH96+AJ96</f>
        <v>0</v>
      </c>
      <c r="AM96" s="48">
        <f>+C96+E96+G96+I96+K96+M96+O96+Q96+S96+U96+W96+Y96+AA96+AC96+AE96+AG96+AI96+AK96</f>
        <v>0</v>
      </c>
      <c r="AN96" s="297">
        <f>+AM96+AL96</f>
        <v>0</v>
      </c>
    </row>
    <row r="97" spans="1:40" ht="15" customHeight="1" x14ac:dyDescent="0.25">
      <c r="B97" s="751" t="s">
        <v>832</v>
      </c>
      <c r="C97" s="752"/>
      <c r="D97" s="752"/>
      <c r="E97" s="752"/>
      <c r="F97" s="752"/>
      <c r="G97" s="752"/>
      <c r="H97" s="752"/>
      <c r="I97" s="752"/>
      <c r="J97" s="752"/>
      <c r="K97" s="752"/>
      <c r="L97" s="752"/>
      <c r="M97" s="752"/>
      <c r="N97" s="752"/>
      <c r="O97" s="752"/>
      <c r="P97" s="752"/>
      <c r="Q97" s="752"/>
      <c r="R97" s="752"/>
      <c r="S97" s="752"/>
      <c r="T97" s="752"/>
      <c r="U97" s="752"/>
      <c r="V97" s="752"/>
      <c r="W97" s="752"/>
      <c r="X97" s="752"/>
      <c r="Y97" s="752"/>
      <c r="Z97" s="752"/>
      <c r="AA97" s="752"/>
      <c r="AB97" s="752"/>
      <c r="AC97" s="752"/>
      <c r="AD97" s="752"/>
      <c r="AE97" s="752"/>
      <c r="AF97" s="752"/>
      <c r="AG97" s="752"/>
      <c r="AH97" s="752"/>
      <c r="AI97" s="752"/>
      <c r="AJ97" s="752"/>
      <c r="AK97" s="752"/>
      <c r="AL97" s="752"/>
      <c r="AM97" s="752"/>
      <c r="AN97" s="753"/>
    </row>
    <row r="98" spans="1:40" ht="21" customHeight="1" x14ac:dyDescent="0.25">
      <c r="B98" s="296"/>
      <c r="C98" s="45"/>
      <c r="D98" s="46"/>
      <c r="E98" s="45"/>
      <c r="F98" s="46"/>
      <c r="G98" s="45"/>
      <c r="H98" s="46"/>
      <c r="I98" s="45"/>
      <c r="J98" s="46"/>
      <c r="K98" s="45"/>
      <c r="L98" s="46"/>
      <c r="M98" s="45"/>
      <c r="N98" s="46"/>
      <c r="O98" s="45"/>
      <c r="P98" s="46"/>
      <c r="Q98" s="45"/>
      <c r="R98" s="46"/>
      <c r="S98" s="45"/>
      <c r="T98" s="46"/>
      <c r="U98" s="45"/>
      <c r="V98" s="46"/>
      <c r="W98" s="45"/>
      <c r="X98" s="46"/>
      <c r="Y98" s="45"/>
      <c r="Z98" s="46"/>
      <c r="AA98" s="45"/>
      <c r="AB98" s="46"/>
      <c r="AC98" s="45"/>
      <c r="AD98" s="46"/>
      <c r="AE98" s="45"/>
      <c r="AF98" s="46"/>
      <c r="AG98" s="45"/>
      <c r="AH98" s="46"/>
      <c r="AI98" s="45"/>
      <c r="AJ98" s="46"/>
      <c r="AK98" s="45"/>
      <c r="AL98" s="47">
        <f>+B98+D98+F98+H98+J98+L98+N98+P98+R98+T98+V98+X98+Z98+AB98+AD98+AF98+AH98+AJ98</f>
        <v>0</v>
      </c>
      <c r="AM98" s="48">
        <f>+C98+E98+G98+I98+K98+M98+O98+Q98+S98+U98+W98+Y98+AA98+AC98+AE98+AG98+AI98+AK98</f>
        <v>0</v>
      </c>
      <c r="AN98" s="297">
        <f>+AM98+AL98</f>
        <v>0</v>
      </c>
    </row>
    <row r="99" spans="1:40" ht="15" customHeight="1" x14ac:dyDescent="0.25">
      <c r="B99" s="751" t="s">
        <v>833</v>
      </c>
      <c r="C99" s="752"/>
      <c r="D99" s="752"/>
      <c r="E99" s="752"/>
      <c r="F99" s="752"/>
      <c r="G99" s="752"/>
      <c r="H99" s="752"/>
      <c r="I99" s="752"/>
      <c r="J99" s="752"/>
      <c r="K99" s="752"/>
      <c r="L99" s="752"/>
      <c r="M99" s="752"/>
      <c r="N99" s="752"/>
      <c r="O99" s="752"/>
      <c r="P99" s="752"/>
      <c r="Q99" s="752"/>
      <c r="R99" s="752"/>
      <c r="S99" s="752"/>
      <c r="T99" s="752"/>
      <c r="U99" s="752"/>
      <c r="V99" s="752"/>
      <c r="W99" s="752"/>
      <c r="X99" s="752"/>
      <c r="Y99" s="752"/>
      <c r="Z99" s="752"/>
      <c r="AA99" s="752"/>
      <c r="AB99" s="752"/>
      <c r="AC99" s="752"/>
      <c r="AD99" s="752"/>
      <c r="AE99" s="752"/>
      <c r="AF99" s="752"/>
      <c r="AG99" s="752"/>
      <c r="AH99" s="752"/>
      <c r="AI99" s="752"/>
      <c r="AJ99" s="752"/>
      <c r="AK99" s="752"/>
      <c r="AL99" s="752"/>
      <c r="AM99" s="752"/>
      <c r="AN99" s="753"/>
    </row>
    <row r="100" spans="1:40" ht="21" customHeight="1" x14ac:dyDescent="0.25">
      <c r="B100" s="296"/>
      <c r="C100" s="45"/>
      <c r="D100" s="46"/>
      <c r="E100" s="45"/>
      <c r="F100" s="46"/>
      <c r="G100" s="45"/>
      <c r="H100" s="46"/>
      <c r="I100" s="45"/>
      <c r="J100" s="46"/>
      <c r="K100" s="45"/>
      <c r="L100" s="46"/>
      <c r="M100" s="45"/>
      <c r="N100" s="46"/>
      <c r="O100" s="45"/>
      <c r="P100" s="46"/>
      <c r="Q100" s="45"/>
      <c r="R100" s="46"/>
      <c r="S100" s="45"/>
      <c r="T100" s="46"/>
      <c r="U100" s="45"/>
      <c r="V100" s="46"/>
      <c r="W100" s="45"/>
      <c r="X100" s="46"/>
      <c r="Y100" s="45"/>
      <c r="Z100" s="46"/>
      <c r="AA100" s="45"/>
      <c r="AB100" s="46"/>
      <c r="AC100" s="45"/>
      <c r="AD100" s="46"/>
      <c r="AE100" s="45"/>
      <c r="AF100" s="46"/>
      <c r="AG100" s="45"/>
      <c r="AH100" s="46"/>
      <c r="AI100" s="45"/>
      <c r="AJ100" s="46"/>
      <c r="AK100" s="45"/>
      <c r="AL100" s="47">
        <f>+B100+D100+F100+H100+J100+L100+N100+P100+R100+T100+V100+X100+Z100+AB100+AD100+AF100+AH100+AJ100</f>
        <v>0</v>
      </c>
      <c r="AM100" s="48">
        <f>+C100+E100+G100+I100+K100+M100+O100+Q100+S100+U100+W100+Y100+AA100+AC100+AE100+AG100+AI100+AK100</f>
        <v>0</v>
      </c>
      <c r="AN100" s="297">
        <f>+AM100+AL100</f>
        <v>0</v>
      </c>
    </row>
    <row r="101" spans="1:40" ht="15" customHeight="1" x14ac:dyDescent="0.25">
      <c r="B101" s="751" t="s">
        <v>834</v>
      </c>
      <c r="C101" s="752"/>
      <c r="D101" s="752"/>
      <c r="E101" s="752"/>
      <c r="F101" s="752"/>
      <c r="G101" s="752"/>
      <c r="H101" s="752"/>
      <c r="I101" s="752"/>
      <c r="J101" s="752"/>
      <c r="K101" s="752"/>
      <c r="L101" s="752"/>
      <c r="M101" s="752"/>
      <c r="N101" s="752"/>
      <c r="O101" s="752"/>
      <c r="P101" s="752"/>
      <c r="Q101" s="752"/>
      <c r="R101" s="752"/>
      <c r="S101" s="752"/>
      <c r="T101" s="752"/>
      <c r="U101" s="752"/>
      <c r="V101" s="752"/>
      <c r="W101" s="752"/>
      <c r="X101" s="752"/>
      <c r="Y101" s="752"/>
      <c r="Z101" s="752"/>
      <c r="AA101" s="752"/>
      <c r="AB101" s="752"/>
      <c r="AC101" s="752"/>
      <c r="AD101" s="752"/>
      <c r="AE101" s="752"/>
      <c r="AF101" s="752"/>
      <c r="AG101" s="752"/>
      <c r="AH101" s="752"/>
      <c r="AI101" s="752"/>
      <c r="AJ101" s="752"/>
      <c r="AK101" s="752"/>
      <c r="AL101" s="752"/>
      <c r="AM101" s="752"/>
      <c r="AN101" s="753"/>
    </row>
    <row r="102" spans="1:40" ht="21" customHeight="1" x14ac:dyDescent="0.25">
      <c r="B102" s="296"/>
      <c r="C102" s="45"/>
      <c r="D102" s="46"/>
      <c r="E102" s="45"/>
      <c r="F102" s="46"/>
      <c r="G102" s="45"/>
      <c r="H102" s="46"/>
      <c r="I102" s="45"/>
      <c r="J102" s="46"/>
      <c r="K102" s="45"/>
      <c r="L102" s="46"/>
      <c r="M102" s="45"/>
      <c r="N102" s="46"/>
      <c r="O102" s="45"/>
      <c r="P102" s="46"/>
      <c r="Q102" s="45"/>
      <c r="R102" s="46"/>
      <c r="S102" s="45"/>
      <c r="T102" s="46"/>
      <c r="U102" s="45"/>
      <c r="V102" s="46"/>
      <c r="W102" s="45"/>
      <c r="X102" s="46"/>
      <c r="Y102" s="45"/>
      <c r="Z102" s="46"/>
      <c r="AA102" s="45"/>
      <c r="AB102" s="46"/>
      <c r="AC102" s="45"/>
      <c r="AD102" s="46"/>
      <c r="AE102" s="45"/>
      <c r="AF102" s="46"/>
      <c r="AG102" s="45"/>
      <c r="AH102" s="46"/>
      <c r="AI102" s="45"/>
      <c r="AJ102" s="46"/>
      <c r="AK102" s="45"/>
      <c r="AL102" s="47">
        <f>+B102+D102+F102+H102+J102+L102+N102+P102+R102+T102+V102+X102+Z102+AB102+AD102+AF102+AH102+AJ102</f>
        <v>0</v>
      </c>
      <c r="AM102" s="48">
        <f>+C102+E102+G102+I102+K102+M102+O102+Q102+S102+U102+W102+Y102+AA102+AC102+AE102+AG102+AI102+AK102</f>
        <v>0</v>
      </c>
      <c r="AN102" s="297">
        <f>+AM102+AL102</f>
        <v>0</v>
      </c>
    </row>
    <row r="103" spans="1:40" ht="16.5" customHeight="1" x14ac:dyDescent="0.3">
      <c r="B103" s="754" t="s">
        <v>825</v>
      </c>
      <c r="C103" s="755"/>
      <c r="D103" s="755"/>
      <c r="E103" s="755"/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55"/>
      <c r="Q103" s="755"/>
      <c r="R103" s="755"/>
      <c r="S103" s="755"/>
      <c r="T103" s="755"/>
      <c r="U103" s="755"/>
      <c r="V103" s="755"/>
      <c r="W103" s="755"/>
      <c r="X103" s="755"/>
      <c r="Y103" s="755"/>
      <c r="Z103" s="755"/>
      <c r="AA103" s="755"/>
      <c r="AB103" s="755"/>
      <c r="AC103" s="755"/>
      <c r="AD103" s="755"/>
      <c r="AE103" s="755"/>
      <c r="AF103" s="755"/>
      <c r="AG103" s="755"/>
      <c r="AH103" s="755"/>
      <c r="AI103" s="755"/>
      <c r="AJ103" s="755"/>
      <c r="AK103" s="755"/>
      <c r="AL103" s="755"/>
      <c r="AM103" s="755"/>
      <c r="AN103" s="756"/>
    </row>
    <row r="104" spans="1:40" ht="21" customHeight="1" thickBot="1" x14ac:dyDescent="0.3">
      <c r="B104" s="298">
        <f>+B102+B100+B98+B96+B94+B92+B90+B88</f>
        <v>0</v>
      </c>
      <c r="C104" s="301">
        <f>+C102+C100+C98+C96+C94+C92+C90+C88</f>
        <v>0</v>
      </c>
      <c r="D104" s="299">
        <f>+D102+D100+D98+D96+D94+D92+D90+D88</f>
        <v>0</v>
      </c>
      <c r="E104" s="301">
        <f>+E102+E100+E98+E96+E94+E92+E90+E88</f>
        <v>0</v>
      </c>
      <c r="F104" s="299">
        <f t="shared" ref="F104:AK104" si="1">+F102+F100+F98+F96+F94+F92+F90+F88</f>
        <v>0</v>
      </c>
      <c r="G104" s="301">
        <f t="shared" si="1"/>
        <v>0</v>
      </c>
      <c r="H104" s="299">
        <f t="shared" si="1"/>
        <v>0</v>
      </c>
      <c r="I104" s="301">
        <f t="shared" si="1"/>
        <v>0</v>
      </c>
      <c r="J104" s="299">
        <f t="shared" si="1"/>
        <v>0</v>
      </c>
      <c r="K104" s="301">
        <f t="shared" si="1"/>
        <v>0</v>
      </c>
      <c r="L104" s="299">
        <f t="shared" si="1"/>
        <v>0</v>
      </c>
      <c r="M104" s="301">
        <f t="shared" si="1"/>
        <v>0</v>
      </c>
      <c r="N104" s="299">
        <f t="shared" si="1"/>
        <v>0</v>
      </c>
      <c r="O104" s="301">
        <f t="shared" si="1"/>
        <v>0</v>
      </c>
      <c r="P104" s="299">
        <f t="shared" si="1"/>
        <v>0</v>
      </c>
      <c r="Q104" s="301">
        <f t="shared" si="1"/>
        <v>0</v>
      </c>
      <c r="R104" s="299">
        <f t="shared" si="1"/>
        <v>0</v>
      </c>
      <c r="S104" s="301">
        <f t="shared" si="1"/>
        <v>0</v>
      </c>
      <c r="T104" s="299">
        <f t="shared" si="1"/>
        <v>0</v>
      </c>
      <c r="U104" s="301">
        <f t="shared" si="1"/>
        <v>0</v>
      </c>
      <c r="V104" s="299">
        <f t="shared" si="1"/>
        <v>0</v>
      </c>
      <c r="W104" s="301">
        <f t="shared" si="1"/>
        <v>0</v>
      </c>
      <c r="X104" s="299">
        <f t="shared" si="1"/>
        <v>0</v>
      </c>
      <c r="Y104" s="301">
        <f t="shared" si="1"/>
        <v>0</v>
      </c>
      <c r="Z104" s="299">
        <f t="shared" si="1"/>
        <v>0</v>
      </c>
      <c r="AA104" s="301">
        <f t="shared" si="1"/>
        <v>0</v>
      </c>
      <c r="AB104" s="299">
        <f t="shared" si="1"/>
        <v>0</v>
      </c>
      <c r="AC104" s="301">
        <f t="shared" si="1"/>
        <v>0</v>
      </c>
      <c r="AD104" s="299">
        <f t="shared" si="1"/>
        <v>0</v>
      </c>
      <c r="AE104" s="301">
        <f t="shared" si="1"/>
        <v>0</v>
      </c>
      <c r="AF104" s="299">
        <f t="shared" si="1"/>
        <v>0</v>
      </c>
      <c r="AG104" s="301">
        <f t="shared" si="1"/>
        <v>0</v>
      </c>
      <c r="AH104" s="299">
        <f t="shared" si="1"/>
        <v>0</v>
      </c>
      <c r="AI104" s="301">
        <f t="shared" si="1"/>
        <v>0</v>
      </c>
      <c r="AJ104" s="299">
        <f t="shared" si="1"/>
        <v>0</v>
      </c>
      <c r="AK104" s="301">
        <f t="shared" si="1"/>
        <v>0</v>
      </c>
      <c r="AL104" s="299">
        <f>+B104+D104+F104+H104+J104+L104+N104+P104+R104+T104+V104+X104+Z104+AB104+AD104+AF104+AH104+AJ104</f>
        <v>0</v>
      </c>
      <c r="AM104" s="301">
        <f>+C104+E104+G104+I104+K104+M104+O104+Q104+S104+U104+W104+Y104+AA104+AC104+AE104+AG104+AI104+AK104</f>
        <v>0</v>
      </c>
      <c r="AN104" s="300">
        <f>+AM104+AL104</f>
        <v>0</v>
      </c>
    </row>
    <row r="105" spans="1:40" ht="11.25" customHeight="1" x14ac:dyDescent="0.25">
      <c r="B105" s="757"/>
      <c r="C105" s="757"/>
      <c r="D105" s="757"/>
      <c r="E105" s="757"/>
      <c r="F105" s="757"/>
      <c r="G105" s="757"/>
      <c r="H105" s="757"/>
      <c r="I105" s="757"/>
      <c r="J105" s="757"/>
      <c r="K105" s="757"/>
      <c r="L105" s="757"/>
      <c r="M105" s="757"/>
      <c r="N105" s="757"/>
      <c r="O105" s="757"/>
      <c r="P105" s="757"/>
      <c r="Q105" s="757"/>
      <c r="R105" s="757"/>
      <c r="S105" s="757"/>
      <c r="T105" s="757"/>
      <c r="U105" s="757"/>
      <c r="V105" s="757"/>
      <c r="W105" s="757"/>
      <c r="X105" s="757"/>
      <c r="Y105" s="757"/>
      <c r="Z105" s="757"/>
      <c r="AA105" s="757"/>
      <c r="AB105" s="757"/>
      <c r="AC105" s="757"/>
      <c r="AD105" s="757"/>
      <c r="AE105" s="757"/>
      <c r="AF105" s="757"/>
      <c r="AG105" s="757"/>
      <c r="AH105" s="757"/>
      <c r="AI105" s="757"/>
      <c r="AJ105" s="757"/>
      <c r="AK105" s="757"/>
      <c r="AL105" s="757"/>
      <c r="AM105" s="757"/>
      <c r="AN105" s="757"/>
    </row>
    <row r="106" spans="1:40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50" t="s">
        <v>835</v>
      </c>
      <c r="U106" s="49"/>
      <c r="W106" s="49"/>
      <c r="X106" s="749"/>
      <c r="Y106" s="749"/>
      <c r="Z106" s="749"/>
      <c r="AA106" s="749"/>
      <c r="AB106" s="749"/>
      <c r="AC106" s="749"/>
      <c r="AD106" s="749"/>
      <c r="AE106" s="749"/>
      <c r="AF106" s="749"/>
      <c r="AG106" s="749"/>
      <c r="AH106" s="749"/>
      <c r="AI106" s="749"/>
      <c r="AJ106" s="749"/>
      <c r="AK106" s="749"/>
      <c r="AL106" s="749"/>
      <c r="AM106" s="51"/>
      <c r="AN106" s="49"/>
    </row>
    <row r="107" spans="1:40" ht="6" customHeight="1" thickBot="1" x14ac:dyDescent="0.3">
      <c r="A107" s="52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50"/>
      <c r="U107" s="49"/>
      <c r="W107" s="49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1"/>
      <c r="AN107" s="49"/>
    </row>
    <row r="108" spans="1:40" ht="15.75" thickBot="1" x14ac:dyDescent="0.3">
      <c r="A108" s="52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54" t="s">
        <v>836</v>
      </c>
      <c r="W108" s="49"/>
      <c r="X108" s="748">
        <f>+F73</f>
        <v>0</v>
      </c>
      <c r="Y108" s="748"/>
      <c r="Z108" s="748"/>
      <c r="AA108" s="748"/>
      <c r="AB108" s="748"/>
      <c r="AC108" s="748"/>
      <c r="AD108" s="748"/>
      <c r="AE108" s="748"/>
      <c r="AF108" s="748"/>
      <c r="AG108" s="748"/>
      <c r="AH108" s="748"/>
      <c r="AI108" s="748"/>
      <c r="AJ108" s="748"/>
      <c r="AK108" s="49"/>
      <c r="AL108" s="750" t="s">
        <v>787</v>
      </c>
      <c r="AM108" s="750"/>
      <c r="AN108" s="49"/>
    </row>
    <row r="109" spans="1:40" ht="15.75" customHeight="1" x14ac:dyDescent="0.25">
      <c r="B109" s="55" t="s">
        <v>1128</v>
      </c>
      <c r="C109" s="56"/>
      <c r="D109" s="56"/>
      <c r="E109" s="56"/>
      <c r="F109" s="56"/>
      <c r="G109" s="57"/>
      <c r="H109" s="57"/>
      <c r="I109" s="57"/>
      <c r="J109" s="57"/>
      <c r="K109" s="57"/>
      <c r="L109" s="57"/>
      <c r="M109" s="57"/>
      <c r="N109" s="57"/>
      <c r="V109" s="54" t="s">
        <v>837</v>
      </c>
      <c r="AB109" s="748" t="str">
        <f>+I74</f>
        <v/>
      </c>
      <c r="AC109" s="748"/>
      <c r="AD109" s="748"/>
      <c r="AE109" s="748"/>
      <c r="AF109" s="748"/>
      <c r="AG109" s="748"/>
      <c r="AH109" s="748"/>
      <c r="AI109" s="748"/>
      <c r="AJ109" s="748"/>
    </row>
    <row r="110" spans="1:40" ht="3.75" customHeight="1" thickBot="1" x14ac:dyDescent="0.3">
      <c r="B110" s="42"/>
      <c r="C110" s="42"/>
      <c r="D110" s="42"/>
      <c r="E110" s="42"/>
      <c r="F110" s="42"/>
      <c r="G110" s="42"/>
      <c r="H110" s="42"/>
      <c r="I110" s="58"/>
      <c r="J110" s="58"/>
      <c r="K110" s="42"/>
      <c r="L110" s="42"/>
      <c r="M110" s="57"/>
      <c r="N110" s="57"/>
    </row>
    <row r="111" spans="1:40" ht="35.25" customHeight="1" x14ac:dyDescent="0.25">
      <c r="B111" s="682" t="s">
        <v>838</v>
      </c>
      <c r="C111" s="666"/>
      <c r="D111" s="666"/>
      <c r="E111" s="666" t="s">
        <v>839</v>
      </c>
      <c r="F111" s="666"/>
      <c r="G111" s="666"/>
      <c r="H111" s="666" t="s">
        <v>840</v>
      </c>
      <c r="I111" s="666"/>
      <c r="J111" s="666"/>
      <c r="K111" s="666" t="s">
        <v>841</v>
      </c>
      <c r="L111" s="666"/>
      <c r="M111" s="666"/>
      <c r="N111" s="666" t="s">
        <v>842</v>
      </c>
      <c r="O111" s="666"/>
      <c r="P111" s="666"/>
      <c r="Q111" s="666" t="s">
        <v>843</v>
      </c>
      <c r="R111" s="666"/>
      <c r="S111" s="666"/>
      <c r="T111" s="666" t="s">
        <v>844</v>
      </c>
      <c r="U111" s="666"/>
      <c r="V111" s="666"/>
      <c r="W111" s="666" t="s">
        <v>845</v>
      </c>
      <c r="X111" s="666"/>
      <c r="Y111" s="666"/>
      <c r="Z111" s="666" t="s">
        <v>846</v>
      </c>
      <c r="AA111" s="666"/>
      <c r="AB111" s="666"/>
      <c r="AC111" s="666" t="s">
        <v>847</v>
      </c>
      <c r="AD111" s="666"/>
      <c r="AE111" s="666"/>
      <c r="AF111" s="746" t="s">
        <v>1117</v>
      </c>
      <c r="AG111" s="746"/>
      <c r="AH111" s="746"/>
      <c r="AI111" s="666" t="s">
        <v>848</v>
      </c>
      <c r="AJ111" s="666"/>
      <c r="AK111" s="666"/>
      <c r="AL111" s="660" t="s">
        <v>825</v>
      </c>
      <c r="AM111" s="660"/>
      <c r="AN111" s="661"/>
    </row>
    <row r="112" spans="1:40" ht="21" customHeight="1" thickBot="1" x14ac:dyDescent="0.3">
      <c r="B112" s="747"/>
      <c r="C112" s="743"/>
      <c r="D112" s="743"/>
      <c r="E112" s="743"/>
      <c r="F112" s="743"/>
      <c r="G112" s="743"/>
      <c r="H112" s="743"/>
      <c r="I112" s="743"/>
      <c r="J112" s="743"/>
      <c r="K112" s="743"/>
      <c r="L112" s="743"/>
      <c r="M112" s="743"/>
      <c r="N112" s="743"/>
      <c r="O112" s="743"/>
      <c r="P112" s="743"/>
      <c r="Q112" s="743"/>
      <c r="R112" s="743"/>
      <c r="S112" s="743"/>
      <c r="T112" s="743"/>
      <c r="U112" s="743"/>
      <c r="V112" s="743"/>
      <c r="W112" s="743"/>
      <c r="X112" s="743"/>
      <c r="Y112" s="743"/>
      <c r="Z112" s="743"/>
      <c r="AA112" s="743"/>
      <c r="AB112" s="743"/>
      <c r="AC112" s="743"/>
      <c r="AD112" s="743"/>
      <c r="AE112" s="743"/>
      <c r="AF112" s="743"/>
      <c r="AG112" s="743"/>
      <c r="AH112" s="743"/>
      <c r="AI112" s="743"/>
      <c r="AJ112" s="743"/>
      <c r="AK112" s="743"/>
      <c r="AL112" s="662">
        <f>SUM(B112:AK112)</f>
        <v>0</v>
      </c>
      <c r="AM112" s="662"/>
      <c r="AN112" s="663"/>
    </row>
    <row r="113" spans="2:40" ht="12" customHeight="1" x14ac:dyDescent="0.25">
      <c r="B113" s="270" t="s">
        <v>849</v>
      </c>
      <c r="C113" s="271"/>
      <c r="D113" s="272"/>
      <c r="E113" s="272"/>
      <c r="F113" s="246"/>
      <c r="G113" s="246"/>
      <c r="H113" s="246"/>
      <c r="I113" s="269"/>
      <c r="J113" s="269"/>
      <c r="K113" s="246"/>
      <c r="L113" s="246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</row>
    <row r="114" spans="2:40" ht="12.75" customHeight="1" x14ac:dyDescent="0.25">
      <c r="B114" s="273"/>
      <c r="C114" s="273"/>
      <c r="D114" s="273"/>
      <c r="E114" s="273"/>
      <c r="F114" s="273"/>
      <c r="G114" s="273"/>
      <c r="H114" s="273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</row>
    <row r="115" spans="2:40" ht="16.5" thickBot="1" x14ac:dyDescent="0.3">
      <c r="B115" s="274" t="s">
        <v>1118</v>
      </c>
      <c r="C115" s="274"/>
      <c r="D115" s="274"/>
      <c r="E115" s="274"/>
      <c r="F115" s="274"/>
      <c r="G115" s="275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553" t="s">
        <v>1119</v>
      </c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</row>
    <row r="116" spans="2:40" ht="34.5" customHeight="1" x14ac:dyDescent="0.25">
      <c r="B116" s="736" t="s">
        <v>850</v>
      </c>
      <c r="C116" s="736"/>
      <c r="D116" s="736"/>
      <c r="E116" s="736"/>
      <c r="F116" s="736"/>
      <c r="G116" s="736"/>
      <c r="H116" s="736"/>
      <c r="I116" s="736"/>
      <c r="J116" s="736"/>
      <c r="K116" s="744" t="s">
        <v>851</v>
      </c>
      <c r="L116" s="744"/>
      <c r="M116" s="744"/>
      <c r="N116" s="744"/>
      <c r="O116" s="744"/>
      <c r="P116" s="744"/>
      <c r="Q116" s="744"/>
      <c r="R116" s="744"/>
      <c r="S116" s="744"/>
      <c r="T116" s="241"/>
      <c r="U116" s="241"/>
      <c r="V116" s="241"/>
      <c r="W116" s="241"/>
      <c r="X116" s="664" t="s">
        <v>1120</v>
      </c>
      <c r="Y116" s="665"/>
      <c r="Z116" s="665"/>
      <c r="AA116" s="665"/>
      <c r="AB116" s="665"/>
      <c r="AC116" s="665"/>
      <c r="AD116" s="666" t="s">
        <v>1127</v>
      </c>
      <c r="AE116" s="666"/>
      <c r="AF116" s="666"/>
      <c r="AG116" s="666"/>
      <c r="AH116" s="666"/>
      <c r="AI116" s="667"/>
      <c r="AJ116" s="241"/>
      <c r="AK116" s="241"/>
      <c r="AL116" s="241"/>
      <c r="AM116" s="241"/>
      <c r="AN116" s="241"/>
    </row>
    <row r="117" spans="2:40" ht="18" customHeight="1" x14ac:dyDescent="0.25">
      <c r="B117" s="727" t="s">
        <v>852</v>
      </c>
      <c r="C117" s="727"/>
      <c r="D117" s="727"/>
      <c r="E117" s="728" t="s">
        <v>853</v>
      </c>
      <c r="F117" s="728"/>
      <c r="G117" s="728"/>
      <c r="H117" s="729" t="s">
        <v>825</v>
      </c>
      <c r="I117" s="729"/>
      <c r="J117" s="729"/>
      <c r="K117" s="728" t="s">
        <v>852</v>
      </c>
      <c r="L117" s="728"/>
      <c r="M117" s="728"/>
      <c r="N117" s="728" t="s">
        <v>853</v>
      </c>
      <c r="O117" s="728"/>
      <c r="P117" s="728"/>
      <c r="Q117" s="730" t="s">
        <v>825</v>
      </c>
      <c r="R117" s="730"/>
      <c r="S117" s="730"/>
      <c r="T117" s="241"/>
      <c r="U117" s="241"/>
      <c r="V117" s="241"/>
      <c r="W117" s="241"/>
      <c r="X117" s="668" t="s">
        <v>852</v>
      </c>
      <c r="Y117" s="669"/>
      <c r="Z117" s="670" t="s">
        <v>853</v>
      </c>
      <c r="AA117" s="669"/>
      <c r="AB117" s="671" t="s">
        <v>825</v>
      </c>
      <c r="AC117" s="672"/>
      <c r="AD117" s="670" t="s">
        <v>852</v>
      </c>
      <c r="AE117" s="669"/>
      <c r="AF117" s="670" t="s">
        <v>853</v>
      </c>
      <c r="AG117" s="669"/>
      <c r="AH117" s="671" t="s">
        <v>825</v>
      </c>
      <c r="AI117" s="673"/>
      <c r="AJ117" s="241"/>
      <c r="AK117" s="241"/>
      <c r="AL117" s="241"/>
      <c r="AM117" s="241"/>
      <c r="AN117" s="241"/>
    </row>
    <row r="118" spans="2:40" ht="21" customHeight="1" thickBot="1" x14ac:dyDescent="0.3">
      <c r="B118" s="718"/>
      <c r="C118" s="718"/>
      <c r="D118" s="718"/>
      <c r="E118" s="719"/>
      <c r="F118" s="719"/>
      <c r="G118" s="719"/>
      <c r="H118" s="720">
        <f>+E118+B118</f>
        <v>0</v>
      </c>
      <c r="I118" s="720"/>
      <c r="J118" s="720"/>
      <c r="K118" s="719"/>
      <c r="L118" s="719"/>
      <c r="M118" s="719"/>
      <c r="N118" s="719"/>
      <c r="O118" s="719"/>
      <c r="P118" s="719"/>
      <c r="Q118" s="731">
        <f>+N118+K118</f>
        <v>0</v>
      </c>
      <c r="R118" s="731"/>
      <c r="S118" s="731"/>
      <c r="T118" s="241"/>
      <c r="U118" s="241"/>
      <c r="V118" s="241"/>
      <c r="W118" s="241"/>
      <c r="X118" s="674"/>
      <c r="Y118" s="675"/>
      <c r="Z118" s="676"/>
      <c r="AA118" s="675"/>
      <c r="AB118" s="677">
        <f>+Z118+X118</f>
        <v>0</v>
      </c>
      <c r="AC118" s="678"/>
      <c r="AD118" s="676"/>
      <c r="AE118" s="675"/>
      <c r="AF118" s="676"/>
      <c r="AG118" s="675"/>
      <c r="AH118" s="677">
        <f>+AF118+AD118</f>
        <v>0</v>
      </c>
      <c r="AI118" s="695"/>
      <c r="AJ118" s="241"/>
      <c r="AK118" s="241"/>
      <c r="AL118" s="241"/>
      <c r="AM118" s="241"/>
      <c r="AN118" s="241"/>
    </row>
    <row r="119" spans="2:40" ht="16.5" thickBot="1" x14ac:dyDescent="0.3">
      <c r="B119" s="274" t="s">
        <v>1121</v>
      </c>
      <c r="C119" s="274"/>
      <c r="D119" s="274"/>
      <c r="E119" s="274"/>
      <c r="F119" s="274"/>
      <c r="G119" s="275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696" t="s">
        <v>1122</v>
      </c>
      <c r="Y119" s="697"/>
      <c r="Z119" s="697"/>
      <c r="AA119" s="697"/>
      <c r="AB119" s="697"/>
      <c r="AC119" s="697"/>
      <c r="AD119" s="697"/>
      <c r="AE119" s="697"/>
      <c r="AF119" s="697"/>
      <c r="AG119" s="697"/>
      <c r="AH119" s="697"/>
      <c r="AI119" s="697"/>
      <c r="AJ119" s="697"/>
      <c r="AK119" s="698"/>
      <c r="AL119" s="241"/>
      <c r="AM119" s="241"/>
      <c r="AN119" s="241"/>
    </row>
    <row r="120" spans="2:40" ht="34.5" customHeight="1" x14ac:dyDescent="0.25">
      <c r="B120" s="738" t="s">
        <v>854</v>
      </c>
      <c r="C120" s="738"/>
      <c r="D120" s="738"/>
      <c r="E120" s="738"/>
      <c r="F120" s="738"/>
      <c r="G120" s="738"/>
      <c r="H120" s="738"/>
      <c r="I120" s="738"/>
      <c r="J120" s="738"/>
      <c r="K120" s="739" t="s">
        <v>970</v>
      </c>
      <c r="L120" s="739"/>
      <c r="M120" s="739"/>
      <c r="N120" s="739"/>
      <c r="O120" s="739"/>
      <c r="P120" s="739"/>
      <c r="Q120" s="739"/>
      <c r="R120" s="739"/>
      <c r="S120" s="739"/>
      <c r="T120" s="241"/>
      <c r="U120" s="241"/>
      <c r="V120" s="241"/>
      <c r="W120" s="241"/>
      <c r="X120" s="699" t="s">
        <v>1123</v>
      </c>
      <c r="Y120" s="700"/>
      <c r="Z120" s="700"/>
      <c r="AA120" s="700"/>
      <c r="AB120" s="701" t="s">
        <v>1124</v>
      </c>
      <c r="AC120" s="701"/>
      <c r="AD120" s="701"/>
      <c r="AE120" s="701"/>
      <c r="AF120" s="701" t="s">
        <v>825</v>
      </c>
      <c r="AG120" s="701"/>
      <c r="AH120" s="701"/>
      <c r="AI120" s="701"/>
      <c r="AJ120" s="701"/>
      <c r="AK120" s="706"/>
      <c r="AL120" s="241"/>
      <c r="AM120" s="241"/>
      <c r="AN120" s="241"/>
    </row>
    <row r="121" spans="2:40" ht="18" customHeight="1" x14ac:dyDescent="0.25">
      <c r="B121" s="727" t="s">
        <v>852</v>
      </c>
      <c r="C121" s="727"/>
      <c r="D121" s="727"/>
      <c r="E121" s="728" t="s">
        <v>853</v>
      </c>
      <c r="F121" s="728"/>
      <c r="G121" s="728"/>
      <c r="H121" s="729" t="s">
        <v>825</v>
      </c>
      <c r="I121" s="729"/>
      <c r="J121" s="729"/>
      <c r="K121" s="728" t="s">
        <v>852</v>
      </c>
      <c r="L121" s="728"/>
      <c r="M121" s="728"/>
      <c r="N121" s="728" t="s">
        <v>853</v>
      </c>
      <c r="O121" s="728"/>
      <c r="P121" s="728"/>
      <c r="Q121" s="730" t="s">
        <v>825</v>
      </c>
      <c r="R121" s="730"/>
      <c r="S121" s="730"/>
      <c r="T121" s="241"/>
      <c r="U121" s="241"/>
      <c r="V121" s="241"/>
      <c r="W121" s="241"/>
      <c r="X121" s="683" t="s">
        <v>852</v>
      </c>
      <c r="Y121" s="679"/>
      <c r="Z121" s="679" t="s">
        <v>853</v>
      </c>
      <c r="AA121" s="679"/>
      <c r="AB121" s="679" t="s">
        <v>852</v>
      </c>
      <c r="AC121" s="679"/>
      <c r="AD121" s="679" t="s">
        <v>853</v>
      </c>
      <c r="AE121" s="679"/>
      <c r="AF121" s="679" t="s">
        <v>852</v>
      </c>
      <c r="AG121" s="679"/>
      <c r="AH121" s="679" t="s">
        <v>853</v>
      </c>
      <c r="AI121" s="679"/>
      <c r="AJ121" s="715" t="s">
        <v>825</v>
      </c>
      <c r="AK121" s="745"/>
      <c r="AL121" s="241"/>
      <c r="AM121" s="241"/>
      <c r="AN121" s="241"/>
    </row>
    <row r="122" spans="2:40" ht="21" customHeight="1" thickBot="1" x14ac:dyDescent="0.3">
      <c r="B122" s="718"/>
      <c r="C122" s="718"/>
      <c r="D122" s="718"/>
      <c r="E122" s="719"/>
      <c r="F122" s="719"/>
      <c r="G122" s="719"/>
      <c r="H122" s="720">
        <f>+E122+B122</f>
        <v>0</v>
      </c>
      <c r="I122" s="720"/>
      <c r="J122" s="720"/>
      <c r="K122" s="719"/>
      <c r="L122" s="719"/>
      <c r="M122" s="719"/>
      <c r="N122" s="719"/>
      <c r="O122" s="719"/>
      <c r="P122" s="719"/>
      <c r="Q122" s="731">
        <f>+N122+K122</f>
        <v>0</v>
      </c>
      <c r="R122" s="731"/>
      <c r="S122" s="731"/>
      <c r="T122" s="241"/>
      <c r="U122" s="241"/>
      <c r="V122" s="241"/>
      <c r="W122" s="241"/>
      <c r="X122" s="702"/>
      <c r="Y122" s="692"/>
      <c r="Z122" s="692"/>
      <c r="AA122" s="692"/>
      <c r="AB122" s="692"/>
      <c r="AC122" s="692"/>
      <c r="AD122" s="692"/>
      <c r="AE122" s="692"/>
      <c r="AF122" s="680">
        <f>+AB122+X122</f>
        <v>0</v>
      </c>
      <c r="AG122" s="680"/>
      <c r="AH122" s="680">
        <f>+AD122+Z122</f>
        <v>0</v>
      </c>
      <c r="AI122" s="680"/>
      <c r="AJ122" s="680">
        <f>+AH122+AF122</f>
        <v>0</v>
      </c>
      <c r="AK122" s="681"/>
      <c r="AL122" s="241"/>
      <c r="AM122" s="241"/>
      <c r="AN122" s="241"/>
    </row>
    <row r="123" spans="2:40" ht="16.5" thickBot="1" x14ac:dyDescent="0.3">
      <c r="B123" s="276" t="s">
        <v>1125</v>
      </c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553" t="s">
        <v>1258</v>
      </c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</row>
    <row r="124" spans="2:40" ht="16.5" customHeight="1" thickBot="1" x14ac:dyDescent="0.3">
      <c r="B124" s="274" t="s">
        <v>969</v>
      </c>
      <c r="C124" s="274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835" t="s">
        <v>1259</v>
      </c>
      <c r="X124" s="836"/>
      <c r="Y124" s="836"/>
      <c r="Z124" s="836"/>
      <c r="AA124" s="836"/>
      <c r="AB124" s="836"/>
      <c r="AC124" s="851" t="s">
        <v>1257</v>
      </c>
      <c r="AD124" s="851"/>
      <c r="AE124" s="851"/>
      <c r="AF124" s="851"/>
      <c r="AG124" s="851"/>
      <c r="AH124" s="851"/>
      <c r="AI124" s="845" t="s">
        <v>1260</v>
      </c>
      <c r="AJ124" s="846"/>
      <c r="AK124" s="846"/>
      <c r="AL124" s="846"/>
      <c r="AM124" s="846"/>
      <c r="AN124" s="847"/>
    </row>
    <row r="125" spans="2:40" ht="16.5" customHeight="1" thickBot="1" x14ac:dyDescent="0.3">
      <c r="B125" s="732" t="s">
        <v>971</v>
      </c>
      <c r="C125" s="733"/>
      <c r="D125" s="733"/>
      <c r="E125" s="733"/>
      <c r="F125" s="733"/>
      <c r="G125" s="733"/>
      <c r="H125" s="733"/>
      <c r="I125" s="734"/>
      <c r="J125" s="686" t="s">
        <v>855</v>
      </c>
      <c r="K125" s="686"/>
      <c r="L125" s="686"/>
      <c r="M125" s="686"/>
      <c r="N125" s="686"/>
      <c r="O125" s="686"/>
      <c r="P125" s="686" t="s">
        <v>856</v>
      </c>
      <c r="Q125" s="686"/>
      <c r="R125" s="686"/>
      <c r="S125" s="686"/>
      <c r="T125" s="686"/>
      <c r="U125" s="688"/>
      <c r="V125" s="241"/>
      <c r="W125" s="837"/>
      <c r="X125" s="838"/>
      <c r="Y125" s="838"/>
      <c r="Z125" s="838"/>
      <c r="AA125" s="838"/>
      <c r="AB125" s="838"/>
      <c r="AC125" s="852"/>
      <c r="AD125" s="852"/>
      <c r="AE125" s="852"/>
      <c r="AF125" s="852"/>
      <c r="AG125" s="852"/>
      <c r="AH125" s="852"/>
      <c r="AI125" s="848"/>
      <c r="AJ125" s="849"/>
      <c r="AK125" s="849"/>
      <c r="AL125" s="849"/>
      <c r="AM125" s="849"/>
      <c r="AN125" s="850"/>
    </row>
    <row r="126" spans="2:40" ht="16.5" customHeight="1" thickBot="1" x14ac:dyDescent="0.3">
      <c r="B126" s="735"/>
      <c r="C126" s="736"/>
      <c r="D126" s="736"/>
      <c r="E126" s="736"/>
      <c r="F126" s="736"/>
      <c r="G126" s="736"/>
      <c r="H126" s="736"/>
      <c r="I126" s="737"/>
      <c r="J126" s="687"/>
      <c r="K126" s="687"/>
      <c r="L126" s="687"/>
      <c r="M126" s="687"/>
      <c r="N126" s="687"/>
      <c r="O126" s="687"/>
      <c r="P126" s="687"/>
      <c r="Q126" s="687"/>
      <c r="R126" s="687"/>
      <c r="S126" s="687"/>
      <c r="T126" s="687"/>
      <c r="U126" s="689"/>
      <c r="V126" s="241"/>
      <c r="W126" s="853" t="s">
        <v>852</v>
      </c>
      <c r="X126" s="841"/>
      <c r="Y126" s="841" t="s">
        <v>853</v>
      </c>
      <c r="Z126" s="841"/>
      <c r="AA126" s="842" t="s">
        <v>825</v>
      </c>
      <c r="AB126" s="842"/>
      <c r="AC126" s="841" t="s">
        <v>852</v>
      </c>
      <c r="AD126" s="841"/>
      <c r="AE126" s="841" t="s">
        <v>853</v>
      </c>
      <c r="AF126" s="841"/>
      <c r="AG126" s="842" t="s">
        <v>825</v>
      </c>
      <c r="AH126" s="842"/>
      <c r="AI126" s="841" t="s">
        <v>852</v>
      </c>
      <c r="AJ126" s="841"/>
      <c r="AK126" s="841" t="s">
        <v>853</v>
      </c>
      <c r="AL126" s="841"/>
      <c r="AM126" s="842" t="s">
        <v>825</v>
      </c>
      <c r="AN126" s="843"/>
    </row>
    <row r="127" spans="2:40" ht="21" customHeight="1" thickBot="1" x14ac:dyDescent="0.3">
      <c r="B127" s="735"/>
      <c r="C127" s="736"/>
      <c r="D127" s="736"/>
      <c r="E127" s="736"/>
      <c r="F127" s="736"/>
      <c r="G127" s="736"/>
      <c r="H127" s="736"/>
      <c r="I127" s="737"/>
      <c r="J127" s="679" t="s">
        <v>852</v>
      </c>
      <c r="K127" s="679"/>
      <c r="L127" s="679" t="s">
        <v>853</v>
      </c>
      <c r="M127" s="679"/>
      <c r="N127" s="715" t="s">
        <v>825</v>
      </c>
      <c r="O127" s="715"/>
      <c r="P127" s="679" t="s">
        <v>852</v>
      </c>
      <c r="Q127" s="679"/>
      <c r="R127" s="679" t="s">
        <v>853</v>
      </c>
      <c r="S127" s="679"/>
      <c r="T127" s="716" t="s">
        <v>825</v>
      </c>
      <c r="U127" s="717"/>
      <c r="V127" s="241"/>
      <c r="W127" s="844"/>
      <c r="X127" s="831"/>
      <c r="Y127" s="831"/>
      <c r="Z127" s="831"/>
      <c r="AA127" s="830">
        <f>W127+Y127</f>
        <v>0</v>
      </c>
      <c r="AB127" s="830"/>
      <c r="AC127" s="831"/>
      <c r="AD127" s="831"/>
      <c r="AE127" s="831"/>
      <c r="AF127" s="831"/>
      <c r="AG127" s="830">
        <f>AC127+AE127</f>
        <v>0</v>
      </c>
      <c r="AH127" s="830"/>
      <c r="AI127" s="831"/>
      <c r="AJ127" s="831"/>
      <c r="AK127" s="831"/>
      <c r="AL127" s="832"/>
      <c r="AM127" s="833">
        <f>AI127+AK127</f>
        <v>0</v>
      </c>
      <c r="AN127" s="834"/>
    </row>
    <row r="128" spans="2:40" ht="32.25" customHeight="1" x14ac:dyDescent="0.25">
      <c r="B128" s="713" t="s">
        <v>857</v>
      </c>
      <c r="C128" s="714"/>
      <c r="D128" s="714"/>
      <c r="E128" s="714"/>
      <c r="F128" s="714"/>
      <c r="G128" s="714"/>
      <c r="H128" s="714"/>
      <c r="I128" s="714"/>
      <c r="J128" s="707"/>
      <c r="K128" s="708"/>
      <c r="L128" s="707"/>
      <c r="M128" s="708"/>
      <c r="N128" s="709">
        <f>+L128+J128</f>
        <v>0</v>
      </c>
      <c r="O128" s="710"/>
      <c r="P128" s="707"/>
      <c r="Q128" s="708"/>
      <c r="R128" s="707"/>
      <c r="S128" s="708"/>
      <c r="T128" s="693">
        <f>+R128+P128</f>
        <v>0</v>
      </c>
      <c r="U128" s="694"/>
      <c r="V128" s="241"/>
      <c r="W128" s="241"/>
      <c r="X128" s="835" t="s">
        <v>1264</v>
      </c>
      <c r="Y128" s="836"/>
      <c r="Z128" s="836"/>
      <c r="AA128" s="836"/>
      <c r="AB128" s="836"/>
      <c r="AC128" s="836"/>
      <c r="AD128" s="836"/>
      <c r="AE128" s="836" t="s">
        <v>1265</v>
      </c>
      <c r="AF128" s="836"/>
      <c r="AG128" s="836"/>
      <c r="AH128" s="836"/>
      <c r="AI128" s="836"/>
      <c r="AJ128" s="836"/>
      <c r="AK128" s="839"/>
      <c r="AL128" s="241"/>
      <c r="AM128" s="241"/>
      <c r="AN128" s="241"/>
    </row>
    <row r="129" spans="1:40" ht="31.5" customHeight="1" x14ac:dyDescent="0.25">
      <c r="B129" s="711" t="s">
        <v>858</v>
      </c>
      <c r="C129" s="712"/>
      <c r="D129" s="712"/>
      <c r="E129" s="712"/>
      <c r="F129" s="712"/>
      <c r="G129" s="712"/>
      <c r="H129" s="712"/>
      <c r="I129" s="712"/>
      <c r="J129" s="703"/>
      <c r="K129" s="704"/>
      <c r="L129" s="703"/>
      <c r="M129" s="704"/>
      <c r="N129" s="693">
        <f>+L129+J129</f>
        <v>0</v>
      </c>
      <c r="O129" s="705"/>
      <c r="P129" s="707"/>
      <c r="Q129" s="708"/>
      <c r="R129" s="707"/>
      <c r="S129" s="708"/>
      <c r="T129" s="693">
        <f>+R129+P129</f>
        <v>0</v>
      </c>
      <c r="U129" s="694"/>
      <c r="V129" s="241"/>
      <c r="W129" s="241"/>
      <c r="X129" s="837"/>
      <c r="Y129" s="838"/>
      <c r="Z129" s="838"/>
      <c r="AA129" s="838"/>
      <c r="AB129" s="838"/>
      <c r="AC129" s="838"/>
      <c r="AD129" s="838"/>
      <c r="AE129" s="838"/>
      <c r="AF129" s="838"/>
      <c r="AG129" s="838"/>
      <c r="AH129" s="838"/>
      <c r="AI129" s="838"/>
      <c r="AJ129" s="838"/>
      <c r="AK129" s="840"/>
      <c r="AL129" s="241"/>
      <c r="AM129" s="241"/>
      <c r="AN129" s="241"/>
    </row>
    <row r="130" spans="1:40" ht="31.5" customHeight="1" x14ac:dyDescent="0.25">
      <c r="B130" s="721" t="s">
        <v>859</v>
      </c>
      <c r="C130" s="722"/>
      <c r="D130" s="722"/>
      <c r="E130" s="722"/>
      <c r="F130" s="722"/>
      <c r="G130" s="722"/>
      <c r="H130" s="722"/>
      <c r="I130" s="722"/>
      <c r="J130" s="703"/>
      <c r="K130" s="704"/>
      <c r="L130" s="703"/>
      <c r="M130" s="704"/>
      <c r="N130" s="693">
        <f>+L130+J130</f>
        <v>0</v>
      </c>
      <c r="O130" s="705"/>
      <c r="P130" s="707"/>
      <c r="Q130" s="708"/>
      <c r="R130" s="707"/>
      <c r="S130" s="708"/>
      <c r="T130" s="693">
        <f>+R130+P130</f>
        <v>0</v>
      </c>
      <c r="U130" s="694"/>
      <c r="V130" s="241"/>
      <c r="W130" s="241"/>
      <c r="X130" s="853" t="s">
        <v>852</v>
      </c>
      <c r="Y130" s="841"/>
      <c r="Z130" s="841" t="s">
        <v>853</v>
      </c>
      <c r="AA130" s="841"/>
      <c r="AB130" s="842" t="s">
        <v>825</v>
      </c>
      <c r="AC130" s="842"/>
      <c r="AD130" s="842"/>
      <c r="AE130" s="841" t="s">
        <v>852</v>
      </c>
      <c r="AF130" s="841"/>
      <c r="AG130" s="841" t="s">
        <v>853</v>
      </c>
      <c r="AH130" s="841"/>
      <c r="AI130" s="842" t="s">
        <v>825</v>
      </c>
      <c r="AJ130" s="842"/>
      <c r="AK130" s="843"/>
      <c r="AL130" s="241"/>
      <c r="AM130" s="241"/>
      <c r="AN130" s="241"/>
    </row>
    <row r="131" spans="1:40" ht="26.25" customHeight="1" thickBot="1" x14ac:dyDescent="0.3">
      <c r="B131" s="690" t="s">
        <v>860</v>
      </c>
      <c r="C131" s="691"/>
      <c r="D131" s="691"/>
      <c r="E131" s="691"/>
      <c r="F131" s="691"/>
      <c r="G131" s="691"/>
      <c r="H131" s="691"/>
      <c r="I131" s="691"/>
      <c r="J131" s="723"/>
      <c r="K131" s="724"/>
      <c r="L131" s="723"/>
      <c r="M131" s="724"/>
      <c r="N131" s="725">
        <f>+L131+J131</f>
        <v>0</v>
      </c>
      <c r="O131" s="726"/>
      <c r="P131" s="707"/>
      <c r="Q131" s="708"/>
      <c r="R131" s="707"/>
      <c r="S131" s="708"/>
      <c r="T131" s="693">
        <f>+R131+P131</f>
        <v>0</v>
      </c>
      <c r="U131" s="694"/>
      <c r="V131" s="241"/>
      <c r="W131" s="241"/>
      <c r="X131" s="844"/>
      <c r="Y131" s="832"/>
      <c r="Z131" s="832"/>
      <c r="AA131" s="832"/>
      <c r="AB131" s="833">
        <f>X131+Z131</f>
        <v>0</v>
      </c>
      <c r="AC131" s="833"/>
      <c r="AD131" s="833"/>
      <c r="AE131" s="832"/>
      <c r="AF131" s="832"/>
      <c r="AG131" s="832"/>
      <c r="AH131" s="832"/>
      <c r="AI131" s="833">
        <f>AE131+AG131</f>
        <v>0</v>
      </c>
      <c r="AJ131" s="833"/>
      <c r="AK131" s="834"/>
      <c r="AL131" s="241"/>
      <c r="AM131" s="241"/>
      <c r="AN131" s="241"/>
    </row>
    <row r="132" spans="1:40" ht="16.5" thickBot="1" x14ac:dyDescent="0.3">
      <c r="B132" s="269"/>
      <c r="C132" s="246"/>
      <c r="D132" s="246"/>
      <c r="E132" s="246"/>
      <c r="F132" s="246"/>
      <c r="G132" s="246"/>
      <c r="H132" s="246"/>
      <c r="I132" s="277"/>
      <c r="J132" s="277"/>
      <c r="K132" s="277"/>
      <c r="L132" s="277"/>
      <c r="M132" s="246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614"/>
      <c r="Y132" s="614"/>
      <c r="Z132" s="614"/>
      <c r="AA132" s="614"/>
      <c r="AB132" s="614"/>
      <c r="AC132" s="614"/>
      <c r="AD132" s="614"/>
      <c r="AE132" s="614"/>
      <c r="AF132" s="614"/>
      <c r="AG132" s="614"/>
      <c r="AH132" s="614"/>
      <c r="AI132" s="614"/>
      <c r="AJ132" s="614"/>
      <c r="AK132" s="614"/>
      <c r="AL132" s="241"/>
      <c r="AM132" s="241"/>
      <c r="AN132" s="241"/>
    </row>
    <row r="133" spans="1:40" ht="33.75" customHeight="1" x14ac:dyDescent="0.3">
      <c r="B133" s="682" t="s">
        <v>972</v>
      </c>
      <c r="C133" s="666"/>
      <c r="D133" s="666"/>
      <c r="E133" s="666"/>
      <c r="F133" s="666"/>
      <c r="G133" s="666"/>
      <c r="H133" s="666"/>
      <c r="I133" s="666"/>
      <c r="J133" s="740" t="s">
        <v>861</v>
      </c>
      <c r="K133" s="740"/>
      <c r="L133" s="740"/>
      <c r="M133" s="740"/>
      <c r="N133" s="740"/>
      <c r="O133" s="740"/>
      <c r="P133" s="741" t="s">
        <v>862</v>
      </c>
      <c r="Q133" s="741"/>
      <c r="R133" s="741"/>
      <c r="S133" s="741"/>
      <c r="T133" s="741"/>
      <c r="U133" s="742"/>
      <c r="V133" s="241"/>
      <c r="W133" s="241"/>
      <c r="X133" s="243" t="s">
        <v>835</v>
      </c>
      <c r="Y133" s="614"/>
      <c r="Z133" s="614"/>
      <c r="AA133" s="614"/>
      <c r="AB133" s="614"/>
      <c r="AC133" s="614"/>
      <c r="AD133" s="614"/>
      <c r="AE133" s="614"/>
      <c r="AF133" s="614"/>
      <c r="AG133" s="614"/>
      <c r="AH133" s="614"/>
      <c r="AI133" s="614"/>
      <c r="AJ133" s="614"/>
      <c r="AK133" s="614"/>
      <c r="AL133" s="241"/>
      <c r="AM133" s="241"/>
      <c r="AN133" s="241"/>
    </row>
    <row r="134" spans="1:40" ht="21" customHeight="1" x14ac:dyDescent="0.25">
      <c r="B134" s="683"/>
      <c r="C134" s="679"/>
      <c r="D134" s="679"/>
      <c r="E134" s="679"/>
      <c r="F134" s="679"/>
      <c r="G134" s="679"/>
      <c r="H134" s="679"/>
      <c r="I134" s="679"/>
      <c r="J134" s="679" t="s">
        <v>852</v>
      </c>
      <c r="K134" s="679"/>
      <c r="L134" s="679" t="s">
        <v>853</v>
      </c>
      <c r="M134" s="679"/>
      <c r="N134" s="715" t="s">
        <v>825</v>
      </c>
      <c r="O134" s="715"/>
      <c r="P134" s="679" t="s">
        <v>852</v>
      </c>
      <c r="Q134" s="679"/>
      <c r="R134" s="679" t="s">
        <v>853</v>
      </c>
      <c r="S134" s="679"/>
      <c r="T134" s="715" t="s">
        <v>825</v>
      </c>
      <c r="U134" s="745"/>
      <c r="V134" s="241"/>
      <c r="W134" s="241"/>
      <c r="X134" s="854"/>
      <c r="Y134" s="854"/>
      <c r="Z134" s="854"/>
      <c r="AA134" s="854"/>
      <c r="AB134" s="854"/>
      <c r="AC134" s="854"/>
      <c r="AD134" s="854"/>
      <c r="AE134" s="854"/>
      <c r="AF134" s="854"/>
      <c r="AG134" s="854"/>
      <c r="AH134" s="854"/>
      <c r="AI134" s="854"/>
      <c r="AJ134" s="854"/>
      <c r="AK134" s="854"/>
      <c r="AL134" s="241"/>
      <c r="AM134" s="241"/>
      <c r="AN134" s="241"/>
    </row>
    <row r="135" spans="1:40" ht="21" customHeight="1" thickBot="1" x14ac:dyDescent="0.3">
      <c r="B135" s="684"/>
      <c r="C135" s="685"/>
      <c r="D135" s="685"/>
      <c r="E135" s="685"/>
      <c r="F135" s="685"/>
      <c r="G135" s="685"/>
      <c r="H135" s="685"/>
      <c r="I135" s="685"/>
      <c r="J135" s="743"/>
      <c r="K135" s="743"/>
      <c r="L135" s="743"/>
      <c r="M135" s="743"/>
      <c r="N135" s="662">
        <f>+L135+J135</f>
        <v>0</v>
      </c>
      <c r="O135" s="662"/>
      <c r="P135" s="743"/>
      <c r="Q135" s="743"/>
      <c r="R135" s="743"/>
      <c r="S135" s="743"/>
      <c r="T135" s="662">
        <f>+R135+P135</f>
        <v>0</v>
      </c>
      <c r="U135" s="663"/>
      <c r="V135" s="241"/>
      <c r="W135" s="241"/>
      <c r="X135" s="854"/>
      <c r="Y135" s="854"/>
      <c r="Z135" s="854"/>
      <c r="AA135" s="854"/>
      <c r="AB135" s="854"/>
      <c r="AC135" s="854"/>
      <c r="AD135" s="854"/>
      <c r="AE135" s="854"/>
      <c r="AF135" s="854"/>
      <c r="AG135" s="854"/>
      <c r="AH135" s="854"/>
      <c r="AI135" s="854"/>
      <c r="AJ135" s="854"/>
      <c r="AK135" s="854"/>
      <c r="AL135" s="241"/>
      <c r="AM135" s="241"/>
      <c r="AN135" s="241"/>
    </row>
    <row r="136" spans="1:40" ht="15" customHeight="1" x14ac:dyDescent="0.25">
      <c r="B136" s="278" t="s">
        <v>1126</v>
      </c>
      <c r="C136" s="271"/>
      <c r="D136" s="279"/>
      <c r="E136" s="271"/>
      <c r="F136" s="271"/>
      <c r="G136" s="271"/>
      <c r="H136" s="271"/>
      <c r="I136" s="271"/>
      <c r="J136" s="271"/>
      <c r="K136" s="271"/>
      <c r="L136" s="271"/>
      <c r="M136" s="27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</row>
    <row r="137" spans="1:40" ht="15" customHeight="1" thickBot="1" x14ac:dyDescent="0.3">
      <c r="B137" s="280" t="s">
        <v>863</v>
      </c>
      <c r="C137" s="272"/>
      <c r="D137" s="272"/>
      <c r="E137" s="272"/>
      <c r="F137" s="272"/>
      <c r="G137" s="272"/>
      <c r="H137" s="272"/>
      <c r="I137" s="272"/>
      <c r="J137" s="272"/>
      <c r="K137" s="272"/>
      <c r="L137" s="272"/>
      <c r="M137" s="246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</row>
    <row r="138" spans="1:40" ht="16.5" customHeight="1" thickBot="1" x14ac:dyDescent="0.3">
      <c r="A138" s="36"/>
      <c r="B138" s="37" t="s">
        <v>786</v>
      </c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750" t="s">
        <v>787</v>
      </c>
      <c r="AM138" s="750"/>
      <c r="AN138" s="38"/>
    </row>
    <row r="139" spans="1:40" ht="12.75" customHeight="1" x14ac:dyDescent="0.25">
      <c r="B139" s="818" t="s">
        <v>788</v>
      </c>
      <c r="C139" s="818"/>
      <c r="D139" s="818"/>
      <c r="E139" s="818"/>
      <c r="F139" s="818"/>
      <c r="G139" s="818"/>
      <c r="H139" s="818"/>
      <c r="I139" s="818"/>
      <c r="J139" s="818"/>
      <c r="K139" s="818"/>
      <c r="L139" s="818"/>
      <c r="M139" s="818"/>
      <c r="N139" s="818"/>
      <c r="O139" s="818"/>
      <c r="P139" s="818"/>
      <c r="Q139" s="818"/>
      <c r="R139" s="818"/>
      <c r="S139" s="818"/>
      <c r="T139" s="818"/>
      <c r="U139" s="818"/>
      <c r="V139" s="818"/>
      <c r="W139" s="818"/>
      <c r="X139" s="818"/>
      <c r="Y139" s="818"/>
      <c r="Z139" s="818"/>
      <c r="AA139" s="818"/>
      <c r="AB139" s="818"/>
      <c r="AC139" s="818"/>
      <c r="AD139" s="818"/>
      <c r="AE139" s="818"/>
      <c r="AF139" s="818"/>
      <c r="AG139" s="818"/>
      <c r="AH139" s="818"/>
      <c r="AI139" s="818"/>
      <c r="AJ139" s="818"/>
      <c r="AK139" s="818"/>
      <c r="AL139" s="818"/>
      <c r="AM139" s="818"/>
      <c r="AN139" s="818"/>
    </row>
    <row r="140" spans="1:40" ht="15.75" customHeight="1" thickBot="1" x14ac:dyDescent="0.3">
      <c r="B140" s="819" t="s">
        <v>789</v>
      </c>
      <c r="C140" s="819"/>
      <c r="D140" s="819"/>
      <c r="E140" s="819"/>
      <c r="F140" s="819"/>
      <c r="G140" s="819"/>
      <c r="H140" s="819"/>
      <c r="I140" s="819"/>
      <c r="J140" s="819"/>
      <c r="K140" s="819"/>
      <c r="L140" s="819"/>
      <c r="M140" s="819"/>
      <c r="N140" s="819"/>
      <c r="O140" s="819"/>
      <c r="P140" s="819"/>
      <c r="Q140" s="820"/>
      <c r="R140" s="820"/>
      <c r="S140" s="820"/>
      <c r="T140" s="820"/>
      <c r="U140" s="820"/>
      <c r="V140" s="820"/>
      <c r="W140" s="820"/>
      <c r="X140" s="820"/>
      <c r="Y140" s="820"/>
      <c r="Z140" s="820"/>
      <c r="AA140" s="820"/>
      <c r="AB140" s="820"/>
      <c r="AC140" s="820"/>
      <c r="AD140" s="820"/>
      <c r="AE140" s="820"/>
      <c r="AF140" s="820"/>
      <c r="AG140" s="820"/>
      <c r="AH140" s="820"/>
      <c r="AI140" s="820"/>
      <c r="AJ140" s="820"/>
      <c r="AK140" s="820"/>
      <c r="AL140" s="820"/>
      <c r="AM140" s="820"/>
      <c r="AN140" s="820"/>
    </row>
    <row r="141" spans="1:40" ht="15.75" thickBot="1" x14ac:dyDescent="0.3">
      <c r="A141" s="41"/>
      <c r="B141" s="821" t="s">
        <v>790</v>
      </c>
      <c r="C141" s="822"/>
      <c r="D141" s="822"/>
      <c r="E141" s="822"/>
      <c r="F141" s="823">
        <f>+Menu!D6</f>
        <v>0</v>
      </c>
      <c r="G141" s="823"/>
      <c r="H141" s="823"/>
      <c r="I141" s="823"/>
      <c r="J141" s="823"/>
      <c r="K141" s="823"/>
      <c r="L141" s="823"/>
      <c r="M141" s="823"/>
      <c r="N141" s="823"/>
      <c r="O141" s="823"/>
      <c r="P141" s="824"/>
      <c r="Q141" s="825" t="s">
        <v>791</v>
      </c>
      <c r="R141" s="826"/>
      <c r="S141" s="826"/>
      <c r="T141" s="826"/>
      <c r="U141" s="826"/>
      <c r="V141" s="826"/>
      <c r="W141" s="826"/>
      <c r="X141" s="826"/>
      <c r="Y141" s="826"/>
      <c r="Z141" s="826"/>
      <c r="AA141" s="826"/>
      <c r="AB141" s="827" t="s">
        <v>792</v>
      </c>
      <c r="AC141" s="827"/>
      <c r="AD141" s="827"/>
      <c r="AE141" s="827"/>
      <c r="AF141" s="827"/>
      <c r="AG141" s="827"/>
      <c r="AH141" s="827"/>
      <c r="AI141" s="807" t="str">
        <f>IF(Menu!E11="","",Menu!E11)</f>
        <v/>
      </c>
      <c r="AJ141" s="807"/>
      <c r="AK141" s="807"/>
      <c r="AL141" s="807"/>
      <c r="AM141" s="807"/>
      <c r="AN141" s="808"/>
    </row>
    <row r="142" spans="1:40" ht="15.75" thickBot="1" x14ac:dyDescent="0.3">
      <c r="A142" s="41"/>
      <c r="B142" s="792" t="s">
        <v>793</v>
      </c>
      <c r="C142" s="793"/>
      <c r="D142" s="793"/>
      <c r="E142" s="793"/>
      <c r="F142" s="793"/>
      <c r="G142" s="793"/>
      <c r="H142" s="793"/>
      <c r="I142" s="809" t="str">
        <f>+Menu!B11</f>
        <v/>
      </c>
      <c r="J142" s="809"/>
      <c r="K142" s="809"/>
      <c r="L142" s="809"/>
      <c r="M142" s="809"/>
      <c r="N142" s="809"/>
      <c r="O142" s="809"/>
      <c r="P142" s="810"/>
      <c r="Q142" s="811" t="str">
        <f>+Q6</f>
        <v>3rd</v>
      </c>
      <c r="R142" s="812"/>
      <c r="S142" s="813" t="s">
        <v>794</v>
      </c>
      <c r="T142" s="813"/>
      <c r="U142" s="813"/>
      <c r="V142" s="814">
        <f>+V6</f>
        <v>2022</v>
      </c>
      <c r="W142" s="815"/>
      <c r="X142" s="816"/>
      <c r="Y142" s="813" t="s">
        <v>6</v>
      </c>
      <c r="Z142" s="813"/>
      <c r="AA142" s="813"/>
      <c r="AB142" s="817" t="s">
        <v>973</v>
      </c>
      <c r="AC142" s="817"/>
      <c r="AD142" s="817"/>
      <c r="AE142" s="817"/>
      <c r="AF142" s="817"/>
      <c r="AG142" s="817"/>
      <c r="AH142" s="817"/>
      <c r="AI142" s="817"/>
      <c r="AJ142" s="817"/>
      <c r="AK142" s="817"/>
      <c r="AL142" s="817"/>
      <c r="AM142" s="817"/>
      <c r="AN142" s="817"/>
    </row>
    <row r="143" spans="1:40" ht="16.5" x14ac:dyDescent="0.25">
      <c r="A143" s="41"/>
      <c r="B143" s="792" t="s">
        <v>795</v>
      </c>
      <c r="C143" s="793"/>
      <c r="D143" s="793"/>
      <c r="E143" s="793"/>
      <c r="F143" s="793"/>
      <c r="G143" s="793"/>
      <c r="H143" s="793"/>
      <c r="I143" s="793"/>
      <c r="J143" s="793"/>
      <c r="K143" s="793"/>
      <c r="L143" s="793"/>
      <c r="M143" s="793"/>
      <c r="N143" s="794"/>
      <c r="O143" s="794"/>
      <c r="P143" s="795"/>
      <c r="Q143" s="796" t="s">
        <v>796</v>
      </c>
      <c r="R143" s="797"/>
      <c r="S143" s="797"/>
      <c r="T143" s="797"/>
      <c r="U143" s="797"/>
      <c r="V143" s="798" t="str">
        <f>IF(Menu!C11="","",Menu!C11)</f>
        <v/>
      </c>
      <c r="W143" s="798"/>
      <c r="X143" s="798"/>
      <c r="Y143" s="798"/>
      <c r="Z143" s="798"/>
      <c r="AA143" s="798"/>
      <c r="AB143" s="799">
        <f>+Menu!F11</f>
        <v>0</v>
      </c>
      <c r="AC143" s="799"/>
      <c r="AD143" s="799"/>
      <c r="AE143" s="799"/>
      <c r="AF143" s="799"/>
      <c r="AG143" s="799"/>
      <c r="AH143" s="799"/>
      <c r="AI143" s="799"/>
      <c r="AJ143" s="799"/>
      <c r="AK143" s="799"/>
      <c r="AL143" s="799"/>
      <c r="AM143" s="799"/>
      <c r="AN143" s="799"/>
    </row>
    <row r="144" spans="1:40" ht="16.5" x14ac:dyDescent="0.25">
      <c r="A144" s="41"/>
      <c r="B144" s="800">
        <f>+Menu!D11</f>
        <v>0</v>
      </c>
      <c r="C144" s="801"/>
      <c r="D144" s="801"/>
      <c r="E144" s="801"/>
      <c r="F144" s="801"/>
      <c r="G144" s="801"/>
      <c r="H144" s="801"/>
      <c r="I144" s="801"/>
      <c r="J144" s="801"/>
      <c r="K144" s="801"/>
      <c r="L144" s="801"/>
      <c r="M144" s="801"/>
      <c r="N144" s="801"/>
      <c r="O144" s="801"/>
      <c r="P144" s="802"/>
      <c r="Q144" s="803" t="s">
        <v>968</v>
      </c>
      <c r="R144" s="804"/>
      <c r="S144" s="804"/>
      <c r="T144" s="804"/>
      <c r="U144" s="804"/>
      <c r="V144" s="805" t="str">
        <f>IF(SUM(B153:E153)=0,"",SUM(B153:E153))</f>
        <v/>
      </c>
      <c r="W144" s="805"/>
      <c r="X144" s="805"/>
      <c r="Y144" s="805"/>
      <c r="Z144" s="805"/>
      <c r="AA144" s="806"/>
      <c r="AB144" s="799">
        <f>+Menu!G11</f>
        <v>0</v>
      </c>
      <c r="AC144" s="799"/>
      <c r="AD144" s="799"/>
      <c r="AE144" s="799"/>
      <c r="AF144" s="799"/>
      <c r="AG144" s="799"/>
      <c r="AH144" s="799"/>
      <c r="AI144" s="799"/>
      <c r="AJ144" s="799"/>
      <c r="AK144" s="799"/>
      <c r="AL144" s="799"/>
      <c r="AM144" s="799"/>
      <c r="AN144" s="799"/>
    </row>
    <row r="145" spans="1:40" ht="17.25" thickBot="1" x14ac:dyDescent="0.3">
      <c r="A145" s="41"/>
      <c r="B145" s="770"/>
      <c r="C145" s="771"/>
      <c r="D145" s="771"/>
      <c r="E145" s="771"/>
      <c r="F145" s="771"/>
      <c r="G145" s="771"/>
      <c r="H145" s="771"/>
      <c r="I145" s="771"/>
      <c r="J145" s="771"/>
      <c r="K145" s="771"/>
      <c r="L145" s="771"/>
      <c r="M145" s="771"/>
      <c r="N145" s="771"/>
      <c r="O145" s="771"/>
      <c r="P145" s="772"/>
      <c r="Q145" s="773" t="s">
        <v>797</v>
      </c>
      <c r="R145" s="774"/>
      <c r="S145" s="774"/>
      <c r="T145" s="774"/>
      <c r="U145" s="774"/>
      <c r="V145" s="775" t="str">
        <f>IF(V144="","",(V144/V143*100000*4))</f>
        <v/>
      </c>
      <c r="W145" s="775"/>
      <c r="X145" s="775"/>
      <c r="Y145" s="775"/>
      <c r="Z145" s="775"/>
      <c r="AA145" s="776"/>
      <c r="AB145" s="779"/>
      <c r="AC145" s="780"/>
      <c r="AD145" s="780"/>
      <c r="AE145" s="780"/>
      <c r="AF145" s="780"/>
      <c r="AG145" s="780"/>
      <c r="AH145" s="780"/>
      <c r="AI145" s="780"/>
      <c r="AJ145" s="780"/>
      <c r="AK145" s="780"/>
      <c r="AL145" s="780"/>
      <c r="AM145" s="780"/>
      <c r="AN145" s="781"/>
    </row>
    <row r="146" spans="1:40" ht="7.5" customHeight="1" x14ac:dyDescent="0.25">
      <c r="B146" s="42"/>
      <c r="C146" s="42"/>
      <c r="D146" s="42"/>
      <c r="E146" s="42"/>
      <c r="F146" s="42"/>
      <c r="G146" s="42"/>
      <c r="H146" s="42"/>
      <c r="I146" s="42"/>
    </row>
    <row r="147" spans="1:40" ht="15.75" thickBot="1" x14ac:dyDescent="0.3">
      <c r="B147" s="43" t="s">
        <v>967</v>
      </c>
    </row>
    <row r="148" spans="1:40" ht="12.75" customHeight="1" thickBot="1" x14ac:dyDescent="0.3">
      <c r="B148" s="782" t="s">
        <v>798</v>
      </c>
      <c r="C148" s="783"/>
      <c r="D148" s="783"/>
      <c r="E148" s="783"/>
      <c r="F148" s="783"/>
      <c r="G148" s="783"/>
      <c r="H148" s="783"/>
      <c r="I148" s="783"/>
      <c r="J148" s="783"/>
      <c r="K148" s="783"/>
      <c r="L148" s="783"/>
      <c r="M148" s="783"/>
      <c r="N148" s="783"/>
      <c r="O148" s="783"/>
      <c r="P148" s="783"/>
      <c r="Q148" s="783"/>
      <c r="R148" s="783"/>
      <c r="S148" s="783"/>
      <c r="T148" s="783"/>
      <c r="U148" s="783"/>
      <c r="V148" s="783"/>
      <c r="W148" s="783"/>
      <c r="X148" s="783"/>
      <c r="Y148" s="783"/>
      <c r="Z148" s="784" t="s">
        <v>799</v>
      </c>
      <c r="AA148" s="784"/>
      <c r="AB148" s="784"/>
      <c r="AC148" s="784"/>
      <c r="AD148" s="784"/>
      <c r="AE148" s="784"/>
      <c r="AF148" s="784"/>
      <c r="AG148" s="784"/>
      <c r="AH148" s="784"/>
      <c r="AI148" s="784"/>
      <c r="AJ148" s="784"/>
      <c r="AK148" s="784"/>
      <c r="AL148" s="785" t="s">
        <v>800</v>
      </c>
      <c r="AM148" s="785"/>
      <c r="AN148" s="786"/>
    </row>
    <row r="149" spans="1:40" ht="12" customHeight="1" thickBot="1" x14ac:dyDescent="0.3">
      <c r="B149" s="789" t="s">
        <v>801</v>
      </c>
      <c r="C149" s="790"/>
      <c r="D149" s="790"/>
      <c r="E149" s="790"/>
      <c r="F149" s="790"/>
      <c r="G149" s="790"/>
      <c r="H149" s="790"/>
      <c r="I149" s="790"/>
      <c r="J149" s="790"/>
      <c r="K149" s="790"/>
      <c r="L149" s="790"/>
      <c r="M149" s="790"/>
      <c r="N149" s="791" t="s">
        <v>802</v>
      </c>
      <c r="O149" s="791"/>
      <c r="P149" s="791"/>
      <c r="Q149" s="791"/>
      <c r="R149" s="791"/>
      <c r="S149" s="791"/>
      <c r="T149" s="791"/>
      <c r="U149" s="791"/>
      <c r="V149" s="791"/>
      <c r="W149" s="791"/>
      <c r="X149" s="791"/>
      <c r="Y149" s="791"/>
      <c r="Z149" s="791" t="s">
        <v>803</v>
      </c>
      <c r="AA149" s="791"/>
      <c r="AB149" s="791"/>
      <c r="AC149" s="791"/>
      <c r="AD149" s="791"/>
      <c r="AE149" s="791"/>
      <c r="AF149" s="791"/>
      <c r="AG149" s="791"/>
      <c r="AH149" s="791"/>
      <c r="AI149" s="791"/>
      <c r="AJ149" s="791"/>
      <c r="AK149" s="791"/>
      <c r="AL149" s="787"/>
      <c r="AM149" s="787"/>
      <c r="AN149" s="788"/>
    </row>
    <row r="150" spans="1:40" ht="12" customHeight="1" thickBot="1" x14ac:dyDescent="0.3">
      <c r="B150" s="777" t="s">
        <v>804</v>
      </c>
      <c r="C150" s="778"/>
      <c r="D150" s="761" t="s">
        <v>805</v>
      </c>
      <c r="E150" s="761"/>
      <c r="F150" s="762" t="s">
        <v>806</v>
      </c>
      <c r="G150" s="762"/>
      <c r="H150" s="762"/>
      <c r="I150" s="762"/>
      <c r="J150" s="762"/>
      <c r="K150" s="762"/>
      <c r="L150" s="762"/>
      <c r="M150" s="762"/>
      <c r="N150" s="761" t="s">
        <v>807</v>
      </c>
      <c r="O150" s="761"/>
      <c r="P150" s="761" t="s">
        <v>808</v>
      </c>
      <c r="Q150" s="761"/>
      <c r="R150" s="762" t="s">
        <v>806</v>
      </c>
      <c r="S150" s="762"/>
      <c r="T150" s="762"/>
      <c r="U150" s="762"/>
      <c r="V150" s="762"/>
      <c r="W150" s="762"/>
      <c r="X150" s="762"/>
      <c r="Y150" s="762"/>
      <c r="Z150" s="761" t="s">
        <v>809</v>
      </c>
      <c r="AA150" s="761"/>
      <c r="AB150" s="761" t="s">
        <v>810</v>
      </c>
      <c r="AC150" s="761"/>
      <c r="AD150" s="762" t="s">
        <v>806</v>
      </c>
      <c r="AE150" s="762"/>
      <c r="AF150" s="762"/>
      <c r="AG150" s="762"/>
      <c r="AH150" s="762"/>
      <c r="AI150" s="762"/>
      <c r="AJ150" s="762"/>
      <c r="AK150" s="762"/>
      <c r="AL150" s="787"/>
      <c r="AM150" s="787"/>
      <c r="AN150" s="788"/>
    </row>
    <row r="151" spans="1:40" ht="51.75" customHeight="1" x14ac:dyDescent="0.25">
      <c r="B151" s="777"/>
      <c r="C151" s="778"/>
      <c r="D151" s="761"/>
      <c r="E151" s="761"/>
      <c r="F151" s="761" t="s">
        <v>811</v>
      </c>
      <c r="G151" s="761"/>
      <c r="H151" s="761" t="s">
        <v>812</v>
      </c>
      <c r="I151" s="761"/>
      <c r="J151" s="761" t="s">
        <v>813</v>
      </c>
      <c r="K151" s="761"/>
      <c r="L151" s="763" t="s">
        <v>814</v>
      </c>
      <c r="M151" s="763"/>
      <c r="N151" s="761"/>
      <c r="O151" s="761"/>
      <c r="P151" s="761"/>
      <c r="Q151" s="761"/>
      <c r="R151" s="761" t="s">
        <v>815</v>
      </c>
      <c r="S151" s="761"/>
      <c r="T151" s="761" t="s">
        <v>816</v>
      </c>
      <c r="U151" s="761"/>
      <c r="V151" s="761" t="s">
        <v>817</v>
      </c>
      <c r="W151" s="761"/>
      <c r="X151" s="763" t="s">
        <v>818</v>
      </c>
      <c r="Y151" s="763"/>
      <c r="Z151" s="761"/>
      <c r="AA151" s="761"/>
      <c r="AB151" s="761"/>
      <c r="AC151" s="761"/>
      <c r="AD151" s="761" t="s">
        <v>819</v>
      </c>
      <c r="AE151" s="761"/>
      <c r="AF151" s="761" t="s">
        <v>820</v>
      </c>
      <c r="AG151" s="761"/>
      <c r="AH151" s="761" t="s">
        <v>821</v>
      </c>
      <c r="AI151" s="761"/>
      <c r="AJ151" s="763" t="s">
        <v>822</v>
      </c>
      <c r="AK151" s="763"/>
      <c r="AL151" s="787"/>
      <c r="AM151" s="787"/>
      <c r="AN151" s="788"/>
    </row>
    <row r="152" spans="1:40" x14ac:dyDescent="0.25">
      <c r="B152" s="294" t="s">
        <v>823</v>
      </c>
      <c r="C152" s="44" t="s">
        <v>824</v>
      </c>
      <c r="D152" s="44" t="s">
        <v>823</v>
      </c>
      <c r="E152" s="44" t="s">
        <v>824</v>
      </c>
      <c r="F152" s="44" t="s">
        <v>823</v>
      </c>
      <c r="G152" s="44" t="s">
        <v>824</v>
      </c>
      <c r="H152" s="44" t="s">
        <v>823</v>
      </c>
      <c r="I152" s="44" t="s">
        <v>824</v>
      </c>
      <c r="J152" s="44" t="s">
        <v>823</v>
      </c>
      <c r="K152" s="44" t="s">
        <v>824</v>
      </c>
      <c r="L152" s="44" t="s">
        <v>823</v>
      </c>
      <c r="M152" s="44" t="s">
        <v>824</v>
      </c>
      <c r="N152" s="44" t="s">
        <v>823</v>
      </c>
      <c r="O152" s="44" t="s">
        <v>824</v>
      </c>
      <c r="P152" s="44" t="s">
        <v>823</v>
      </c>
      <c r="Q152" s="44" t="s">
        <v>824</v>
      </c>
      <c r="R152" s="44" t="s">
        <v>823</v>
      </c>
      <c r="S152" s="44" t="s">
        <v>824</v>
      </c>
      <c r="T152" s="44" t="s">
        <v>823</v>
      </c>
      <c r="U152" s="44" t="s">
        <v>824</v>
      </c>
      <c r="V152" s="44" t="s">
        <v>823</v>
      </c>
      <c r="W152" s="44" t="s">
        <v>824</v>
      </c>
      <c r="X152" s="44" t="s">
        <v>823</v>
      </c>
      <c r="Y152" s="44" t="s">
        <v>824</v>
      </c>
      <c r="Z152" s="44" t="s">
        <v>823</v>
      </c>
      <c r="AA152" s="44" t="s">
        <v>824</v>
      </c>
      <c r="AB152" s="44" t="s">
        <v>823</v>
      </c>
      <c r="AC152" s="44" t="s">
        <v>824</v>
      </c>
      <c r="AD152" s="44" t="s">
        <v>823</v>
      </c>
      <c r="AE152" s="44" t="s">
        <v>824</v>
      </c>
      <c r="AF152" s="44" t="s">
        <v>823</v>
      </c>
      <c r="AG152" s="44" t="s">
        <v>824</v>
      </c>
      <c r="AH152" s="44" t="s">
        <v>823</v>
      </c>
      <c r="AI152" s="44" t="s">
        <v>824</v>
      </c>
      <c r="AJ152" s="44" t="s">
        <v>823</v>
      </c>
      <c r="AK152" s="44" t="s">
        <v>824</v>
      </c>
      <c r="AL152" s="44" t="s">
        <v>823</v>
      </c>
      <c r="AM152" s="44" t="s">
        <v>824</v>
      </c>
      <c r="AN152" s="295" t="s">
        <v>825</v>
      </c>
    </row>
    <row r="153" spans="1:40" ht="21" customHeight="1" x14ac:dyDescent="0.25">
      <c r="B153" s="296"/>
      <c r="C153" s="45"/>
      <c r="D153" s="46"/>
      <c r="E153" s="45"/>
      <c r="F153" s="46"/>
      <c r="G153" s="45"/>
      <c r="H153" s="46"/>
      <c r="I153" s="45"/>
      <c r="J153" s="46"/>
      <c r="K153" s="45"/>
      <c r="L153" s="46"/>
      <c r="M153" s="45"/>
      <c r="N153" s="46"/>
      <c r="O153" s="45"/>
      <c r="P153" s="46"/>
      <c r="Q153" s="45"/>
      <c r="R153" s="46"/>
      <c r="S153" s="45"/>
      <c r="T153" s="46"/>
      <c r="U153" s="45"/>
      <c r="V153" s="46"/>
      <c r="W153" s="45"/>
      <c r="X153" s="46"/>
      <c r="Y153" s="45"/>
      <c r="Z153" s="46"/>
      <c r="AA153" s="45"/>
      <c r="AB153" s="46"/>
      <c r="AC153" s="45"/>
      <c r="AD153" s="46"/>
      <c r="AE153" s="45"/>
      <c r="AF153" s="46"/>
      <c r="AG153" s="45"/>
      <c r="AH153" s="46"/>
      <c r="AI153" s="45"/>
      <c r="AJ153" s="46"/>
      <c r="AK153" s="45"/>
      <c r="AL153" s="47">
        <f>+B153+D153+F153+H153+J153+L153+N153+P153+R153+T153+V153+X153+Z153+AB153+AD153+AF153+AH153+AJ153</f>
        <v>0</v>
      </c>
      <c r="AM153" s="48">
        <f>+C153+E153+G153+I153+K153+M153+O153+Q153+S153+U153+W153+Y153+AA153+AC153+AE153+AG153+AI153+AK153</f>
        <v>0</v>
      </c>
      <c r="AN153" s="297">
        <f>+AM153+AL153</f>
        <v>0</v>
      </c>
    </row>
    <row r="154" spans="1:40" ht="15.75" customHeight="1" x14ac:dyDescent="0.25">
      <c r="B154" s="764" t="s">
        <v>826</v>
      </c>
      <c r="C154" s="765"/>
      <c r="D154" s="765"/>
      <c r="E154" s="765"/>
      <c r="F154" s="765"/>
      <c r="G154" s="765"/>
      <c r="H154" s="765"/>
      <c r="I154" s="765"/>
      <c r="J154" s="765"/>
      <c r="K154" s="765"/>
      <c r="L154" s="765"/>
      <c r="M154" s="765"/>
      <c r="N154" s="765"/>
      <c r="O154" s="765"/>
      <c r="P154" s="765"/>
      <c r="Q154" s="765"/>
      <c r="R154" s="765"/>
      <c r="S154" s="765"/>
      <c r="T154" s="765"/>
      <c r="U154" s="765"/>
      <c r="V154" s="765"/>
      <c r="W154" s="765"/>
      <c r="X154" s="765"/>
      <c r="Y154" s="765"/>
      <c r="Z154" s="765"/>
      <c r="AA154" s="765"/>
      <c r="AB154" s="765"/>
      <c r="AC154" s="765"/>
      <c r="AD154" s="765"/>
      <c r="AE154" s="765"/>
      <c r="AF154" s="765"/>
      <c r="AG154" s="765"/>
      <c r="AH154" s="765"/>
      <c r="AI154" s="765"/>
      <c r="AJ154" s="765"/>
      <c r="AK154" s="765"/>
      <c r="AL154" s="765"/>
      <c r="AM154" s="765"/>
      <c r="AN154" s="766"/>
    </row>
    <row r="155" spans="1:40" ht="12.75" customHeight="1" x14ac:dyDescent="0.25">
      <c r="B155" s="767" t="s">
        <v>827</v>
      </c>
      <c r="C155" s="768"/>
      <c r="D155" s="768"/>
      <c r="E155" s="768"/>
      <c r="F155" s="768"/>
      <c r="G155" s="768"/>
      <c r="H155" s="768"/>
      <c r="I155" s="768"/>
      <c r="J155" s="768"/>
      <c r="K155" s="768"/>
      <c r="L155" s="768"/>
      <c r="M155" s="768"/>
      <c r="N155" s="768"/>
      <c r="O155" s="768"/>
      <c r="P155" s="768"/>
      <c r="Q155" s="768"/>
      <c r="R155" s="768"/>
      <c r="S155" s="768"/>
      <c r="T155" s="768"/>
      <c r="U155" s="768"/>
      <c r="V155" s="768"/>
      <c r="W155" s="768"/>
      <c r="X155" s="768"/>
      <c r="Y155" s="768"/>
      <c r="Z155" s="768"/>
      <c r="AA155" s="768"/>
      <c r="AB155" s="768"/>
      <c r="AC155" s="768"/>
      <c r="AD155" s="768"/>
      <c r="AE155" s="768"/>
      <c r="AF155" s="768"/>
      <c r="AG155" s="768"/>
      <c r="AH155" s="768"/>
      <c r="AI155" s="768"/>
      <c r="AJ155" s="768"/>
      <c r="AK155" s="768"/>
      <c r="AL155" s="768"/>
      <c r="AM155" s="768"/>
      <c r="AN155" s="769"/>
    </row>
    <row r="156" spans="1:40" ht="21" customHeight="1" x14ac:dyDescent="0.25">
      <c r="B156" s="296"/>
      <c r="C156" s="45"/>
      <c r="D156" s="46"/>
      <c r="E156" s="45"/>
      <c r="F156" s="46"/>
      <c r="G156" s="45"/>
      <c r="H156" s="46"/>
      <c r="I156" s="45"/>
      <c r="J156" s="46"/>
      <c r="K156" s="45"/>
      <c r="L156" s="46"/>
      <c r="M156" s="45"/>
      <c r="N156" s="46"/>
      <c r="O156" s="45"/>
      <c r="P156" s="46"/>
      <c r="Q156" s="45"/>
      <c r="R156" s="46"/>
      <c r="S156" s="45"/>
      <c r="T156" s="46"/>
      <c r="U156" s="45"/>
      <c r="V156" s="46"/>
      <c r="W156" s="45"/>
      <c r="X156" s="46"/>
      <c r="Y156" s="45"/>
      <c r="Z156" s="46"/>
      <c r="AA156" s="45"/>
      <c r="AB156" s="46"/>
      <c r="AC156" s="45"/>
      <c r="AD156" s="46"/>
      <c r="AE156" s="45"/>
      <c r="AF156" s="46"/>
      <c r="AG156" s="45"/>
      <c r="AH156" s="46"/>
      <c r="AI156" s="45"/>
      <c r="AJ156" s="46"/>
      <c r="AK156" s="45"/>
      <c r="AL156" s="47">
        <f>+B156+D156+F156+H156+J156+L156+N156+P156+R156+T156+V156+X156+Z156+AB156+AD156+AF156+AH156+AJ156</f>
        <v>0</v>
      </c>
      <c r="AM156" s="48">
        <f>+C156+E156+G156+I156+K156+M156+O156+Q156+S156+U156+W156+Y156+AA156+AC156+AE156+AG156+AI156+AK156</f>
        <v>0</v>
      </c>
      <c r="AN156" s="297">
        <f>+AM156+AL156</f>
        <v>0</v>
      </c>
    </row>
    <row r="157" spans="1:40" ht="15" customHeight="1" x14ac:dyDescent="0.25">
      <c r="B157" s="758" t="s">
        <v>828</v>
      </c>
      <c r="C157" s="759"/>
      <c r="D157" s="759"/>
      <c r="E157" s="759"/>
      <c r="F157" s="759"/>
      <c r="G157" s="759"/>
      <c r="H157" s="759"/>
      <c r="I157" s="759"/>
      <c r="J157" s="759"/>
      <c r="K157" s="759"/>
      <c r="L157" s="759"/>
      <c r="M157" s="759"/>
      <c r="N157" s="759"/>
      <c r="O157" s="759"/>
      <c r="P157" s="759"/>
      <c r="Q157" s="759"/>
      <c r="R157" s="759"/>
      <c r="S157" s="759"/>
      <c r="T157" s="759"/>
      <c r="U157" s="759"/>
      <c r="V157" s="759"/>
      <c r="W157" s="759"/>
      <c r="X157" s="759"/>
      <c r="Y157" s="759"/>
      <c r="Z157" s="759"/>
      <c r="AA157" s="759"/>
      <c r="AB157" s="759"/>
      <c r="AC157" s="759"/>
      <c r="AD157" s="759"/>
      <c r="AE157" s="759"/>
      <c r="AF157" s="759"/>
      <c r="AG157" s="759"/>
      <c r="AH157" s="759"/>
      <c r="AI157" s="759"/>
      <c r="AJ157" s="759"/>
      <c r="AK157" s="759"/>
      <c r="AL157" s="759"/>
      <c r="AM157" s="759"/>
      <c r="AN157" s="760"/>
    </row>
    <row r="158" spans="1:40" ht="21" customHeight="1" x14ac:dyDescent="0.25">
      <c r="B158" s="296"/>
      <c r="C158" s="45"/>
      <c r="D158" s="46"/>
      <c r="E158" s="45"/>
      <c r="F158" s="46"/>
      <c r="G158" s="45"/>
      <c r="H158" s="46"/>
      <c r="I158" s="45"/>
      <c r="J158" s="46"/>
      <c r="K158" s="45"/>
      <c r="L158" s="46"/>
      <c r="M158" s="45"/>
      <c r="N158" s="46"/>
      <c r="O158" s="45"/>
      <c r="P158" s="46"/>
      <c r="Q158" s="45"/>
      <c r="R158" s="46"/>
      <c r="S158" s="45"/>
      <c r="T158" s="46"/>
      <c r="U158" s="45"/>
      <c r="V158" s="46"/>
      <c r="W158" s="45"/>
      <c r="X158" s="46"/>
      <c r="Y158" s="45"/>
      <c r="Z158" s="46"/>
      <c r="AA158" s="45"/>
      <c r="AB158" s="46"/>
      <c r="AC158" s="45"/>
      <c r="AD158" s="46"/>
      <c r="AE158" s="45"/>
      <c r="AF158" s="46"/>
      <c r="AG158" s="45"/>
      <c r="AH158" s="46"/>
      <c r="AI158" s="45"/>
      <c r="AJ158" s="46"/>
      <c r="AK158" s="45"/>
      <c r="AL158" s="47">
        <f>+B158+D158+F158+H158+J158+L158+N158+P158+R158+T158+V158+X158+Z158+AB158+AD158+AF158+AH158+AJ158</f>
        <v>0</v>
      </c>
      <c r="AM158" s="48">
        <f>+C158+E158+G158+I158+K158+M158+O158+Q158+S158+U158+W158+Y158+AA158+AC158+AE158+AG158+AI158+AK158</f>
        <v>0</v>
      </c>
      <c r="AN158" s="297">
        <f>+AM158+AL158</f>
        <v>0</v>
      </c>
    </row>
    <row r="159" spans="1:40" ht="14.25" customHeight="1" x14ac:dyDescent="0.25">
      <c r="B159" s="751" t="s">
        <v>829</v>
      </c>
      <c r="C159" s="752"/>
      <c r="D159" s="752"/>
      <c r="E159" s="752"/>
      <c r="F159" s="752"/>
      <c r="G159" s="752"/>
      <c r="H159" s="752"/>
      <c r="I159" s="752"/>
      <c r="J159" s="752"/>
      <c r="K159" s="752"/>
      <c r="L159" s="752"/>
      <c r="M159" s="752"/>
      <c r="N159" s="752"/>
      <c r="O159" s="752"/>
      <c r="P159" s="752"/>
      <c r="Q159" s="752"/>
      <c r="R159" s="752"/>
      <c r="S159" s="752"/>
      <c r="T159" s="752"/>
      <c r="U159" s="752"/>
      <c r="V159" s="752"/>
      <c r="W159" s="752"/>
      <c r="X159" s="752"/>
      <c r="Y159" s="752"/>
      <c r="Z159" s="752"/>
      <c r="AA159" s="752"/>
      <c r="AB159" s="752"/>
      <c r="AC159" s="752"/>
      <c r="AD159" s="752"/>
      <c r="AE159" s="752"/>
      <c r="AF159" s="752"/>
      <c r="AG159" s="752"/>
      <c r="AH159" s="752"/>
      <c r="AI159" s="752"/>
      <c r="AJ159" s="752"/>
      <c r="AK159" s="752"/>
      <c r="AL159" s="752"/>
      <c r="AM159" s="752"/>
      <c r="AN159" s="753"/>
    </row>
    <row r="160" spans="1:40" ht="21" customHeight="1" x14ac:dyDescent="0.25">
      <c r="B160" s="296"/>
      <c r="C160" s="45"/>
      <c r="D160" s="46"/>
      <c r="E160" s="45"/>
      <c r="F160" s="46"/>
      <c r="G160" s="45"/>
      <c r="H160" s="46"/>
      <c r="I160" s="45"/>
      <c r="J160" s="46"/>
      <c r="K160" s="45"/>
      <c r="L160" s="46"/>
      <c r="M160" s="45"/>
      <c r="N160" s="46"/>
      <c r="O160" s="45"/>
      <c r="P160" s="46"/>
      <c r="Q160" s="45"/>
      <c r="R160" s="46"/>
      <c r="S160" s="45"/>
      <c r="T160" s="46"/>
      <c r="U160" s="45"/>
      <c r="V160" s="46"/>
      <c r="W160" s="45"/>
      <c r="X160" s="46"/>
      <c r="Y160" s="45"/>
      <c r="Z160" s="46"/>
      <c r="AA160" s="45"/>
      <c r="AB160" s="46"/>
      <c r="AC160" s="45"/>
      <c r="AD160" s="46"/>
      <c r="AE160" s="45"/>
      <c r="AF160" s="46"/>
      <c r="AG160" s="45"/>
      <c r="AH160" s="46"/>
      <c r="AI160" s="45"/>
      <c r="AJ160" s="46"/>
      <c r="AK160" s="45"/>
      <c r="AL160" s="47">
        <f>+B160+D160+F160+H160+J160+L160+N160+P160+R160+T160+V160+X160+Z160+AB160+AD160+AF160+AH160+AJ160</f>
        <v>0</v>
      </c>
      <c r="AM160" s="48">
        <f>+C160+E160+G160+I160+K160+M160+O160+Q160+S160+U160+W160+Y160+AA160+AC160+AE160+AG160+AI160+AK160</f>
        <v>0</v>
      </c>
      <c r="AN160" s="297">
        <f>+AM160+AL160</f>
        <v>0</v>
      </c>
    </row>
    <row r="161" spans="1:40" ht="15" customHeight="1" x14ac:dyDescent="0.25">
      <c r="B161" s="751" t="s">
        <v>830</v>
      </c>
      <c r="C161" s="752"/>
      <c r="D161" s="752"/>
      <c r="E161" s="752"/>
      <c r="F161" s="752"/>
      <c r="G161" s="752"/>
      <c r="H161" s="752"/>
      <c r="I161" s="752"/>
      <c r="J161" s="752"/>
      <c r="K161" s="752"/>
      <c r="L161" s="752"/>
      <c r="M161" s="752"/>
      <c r="N161" s="752"/>
      <c r="O161" s="752"/>
      <c r="P161" s="752"/>
      <c r="Q161" s="752"/>
      <c r="R161" s="752"/>
      <c r="S161" s="752"/>
      <c r="T161" s="752"/>
      <c r="U161" s="752"/>
      <c r="V161" s="752"/>
      <c r="W161" s="752"/>
      <c r="X161" s="752"/>
      <c r="Y161" s="752"/>
      <c r="Z161" s="752"/>
      <c r="AA161" s="752"/>
      <c r="AB161" s="752"/>
      <c r="AC161" s="752"/>
      <c r="AD161" s="752"/>
      <c r="AE161" s="752"/>
      <c r="AF161" s="752"/>
      <c r="AG161" s="752"/>
      <c r="AH161" s="752"/>
      <c r="AI161" s="752"/>
      <c r="AJ161" s="752"/>
      <c r="AK161" s="752"/>
      <c r="AL161" s="752"/>
      <c r="AM161" s="752"/>
      <c r="AN161" s="753"/>
    </row>
    <row r="162" spans="1:40" ht="21" customHeight="1" x14ac:dyDescent="0.25">
      <c r="B162" s="296"/>
      <c r="C162" s="45"/>
      <c r="D162" s="46"/>
      <c r="E162" s="45"/>
      <c r="F162" s="46"/>
      <c r="G162" s="45"/>
      <c r="H162" s="46"/>
      <c r="I162" s="45"/>
      <c r="J162" s="46"/>
      <c r="K162" s="45"/>
      <c r="L162" s="46"/>
      <c r="M162" s="45"/>
      <c r="N162" s="46"/>
      <c r="O162" s="45"/>
      <c r="P162" s="46"/>
      <c r="Q162" s="45"/>
      <c r="R162" s="46"/>
      <c r="S162" s="45"/>
      <c r="T162" s="46"/>
      <c r="U162" s="45"/>
      <c r="V162" s="46"/>
      <c r="W162" s="45"/>
      <c r="X162" s="46"/>
      <c r="Y162" s="45"/>
      <c r="Z162" s="46"/>
      <c r="AA162" s="45"/>
      <c r="AB162" s="46"/>
      <c r="AC162" s="45"/>
      <c r="AD162" s="46"/>
      <c r="AE162" s="45"/>
      <c r="AF162" s="46"/>
      <c r="AG162" s="45"/>
      <c r="AH162" s="46"/>
      <c r="AI162" s="45"/>
      <c r="AJ162" s="46"/>
      <c r="AK162" s="45"/>
      <c r="AL162" s="47">
        <f>+B162+D162+F162+H162+J162+L162+N162+P162+R162+T162+V162+X162+Z162+AB162+AD162+AF162+AH162+AJ162</f>
        <v>0</v>
      </c>
      <c r="AM162" s="48">
        <f>+C162+E162+G162+I162+K162+M162+O162+Q162+S162+U162+W162+Y162+AA162+AC162+AE162+AG162+AI162+AK162</f>
        <v>0</v>
      </c>
      <c r="AN162" s="297">
        <f>+AM162+AL162</f>
        <v>0</v>
      </c>
    </row>
    <row r="163" spans="1:40" ht="15" customHeight="1" x14ac:dyDescent="0.25">
      <c r="B163" s="751" t="s">
        <v>831</v>
      </c>
      <c r="C163" s="752"/>
      <c r="D163" s="752"/>
      <c r="E163" s="752"/>
      <c r="F163" s="752"/>
      <c r="G163" s="752"/>
      <c r="H163" s="752"/>
      <c r="I163" s="752"/>
      <c r="J163" s="752"/>
      <c r="K163" s="752"/>
      <c r="L163" s="752"/>
      <c r="M163" s="752"/>
      <c r="N163" s="752"/>
      <c r="O163" s="752"/>
      <c r="P163" s="752"/>
      <c r="Q163" s="752"/>
      <c r="R163" s="752"/>
      <c r="S163" s="752"/>
      <c r="T163" s="752"/>
      <c r="U163" s="752"/>
      <c r="V163" s="752"/>
      <c r="W163" s="752"/>
      <c r="X163" s="752"/>
      <c r="Y163" s="752"/>
      <c r="Z163" s="752"/>
      <c r="AA163" s="752"/>
      <c r="AB163" s="752"/>
      <c r="AC163" s="752"/>
      <c r="AD163" s="752"/>
      <c r="AE163" s="752"/>
      <c r="AF163" s="752"/>
      <c r="AG163" s="752"/>
      <c r="AH163" s="752"/>
      <c r="AI163" s="752"/>
      <c r="AJ163" s="752"/>
      <c r="AK163" s="752"/>
      <c r="AL163" s="752"/>
      <c r="AM163" s="752"/>
      <c r="AN163" s="753"/>
    </row>
    <row r="164" spans="1:40" ht="21" customHeight="1" x14ac:dyDescent="0.25">
      <c r="B164" s="296"/>
      <c r="C164" s="45"/>
      <c r="D164" s="46"/>
      <c r="E164" s="45"/>
      <c r="F164" s="46"/>
      <c r="G164" s="45"/>
      <c r="H164" s="46"/>
      <c r="I164" s="45"/>
      <c r="J164" s="46"/>
      <c r="K164" s="45"/>
      <c r="L164" s="46"/>
      <c r="M164" s="45"/>
      <c r="N164" s="46"/>
      <c r="O164" s="45"/>
      <c r="P164" s="46"/>
      <c r="Q164" s="45"/>
      <c r="R164" s="46"/>
      <c r="S164" s="45"/>
      <c r="T164" s="46"/>
      <c r="U164" s="45"/>
      <c r="V164" s="46"/>
      <c r="W164" s="45"/>
      <c r="X164" s="46"/>
      <c r="Y164" s="45"/>
      <c r="Z164" s="46"/>
      <c r="AA164" s="45"/>
      <c r="AB164" s="46"/>
      <c r="AC164" s="45"/>
      <c r="AD164" s="46"/>
      <c r="AE164" s="45"/>
      <c r="AF164" s="46"/>
      <c r="AG164" s="45"/>
      <c r="AH164" s="46"/>
      <c r="AI164" s="45"/>
      <c r="AJ164" s="46"/>
      <c r="AK164" s="45"/>
      <c r="AL164" s="47">
        <f>+B164+D164+F164+H164+J164+L164+N164+P164+R164+T164+V164+X164+Z164+AB164+AD164+AF164+AH164+AJ164</f>
        <v>0</v>
      </c>
      <c r="AM164" s="48">
        <f>+C164+E164+G164+I164+K164+M164+O164+Q164+S164+U164+W164+Y164+AA164+AC164+AE164+AG164+AI164+AK164</f>
        <v>0</v>
      </c>
      <c r="AN164" s="297">
        <f>+AM164+AL164</f>
        <v>0</v>
      </c>
    </row>
    <row r="165" spans="1:40" ht="15" customHeight="1" x14ac:dyDescent="0.25">
      <c r="B165" s="751" t="s">
        <v>832</v>
      </c>
      <c r="C165" s="752"/>
      <c r="D165" s="752"/>
      <c r="E165" s="752"/>
      <c r="F165" s="752"/>
      <c r="G165" s="752"/>
      <c r="H165" s="752"/>
      <c r="I165" s="752"/>
      <c r="J165" s="752"/>
      <c r="K165" s="752"/>
      <c r="L165" s="752"/>
      <c r="M165" s="752"/>
      <c r="N165" s="752"/>
      <c r="O165" s="752"/>
      <c r="P165" s="752"/>
      <c r="Q165" s="752"/>
      <c r="R165" s="752"/>
      <c r="S165" s="752"/>
      <c r="T165" s="752"/>
      <c r="U165" s="752"/>
      <c r="V165" s="752"/>
      <c r="W165" s="752"/>
      <c r="X165" s="752"/>
      <c r="Y165" s="752"/>
      <c r="Z165" s="752"/>
      <c r="AA165" s="752"/>
      <c r="AB165" s="752"/>
      <c r="AC165" s="752"/>
      <c r="AD165" s="752"/>
      <c r="AE165" s="752"/>
      <c r="AF165" s="752"/>
      <c r="AG165" s="752"/>
      <c r="AH165" s="752"/>
      <c r="AI165" s="752"/>
      <c r="AJ165" s="752"/>
      <c r="AK165" s="752"/>
      <c r="AL165" s="752"/>
      <c r="AM165" s="752"/>
      <c r="AN165" s="753"/>
    </row>
    <row r="166" spans="1:40" ht="21" customHeight="1" x14ac:dyDescent="0.25">
      <c r="B166" s="296"/>
      <c r="C166" s="45"/>
      <c r="D166" s="46"/>
      <c r="E166" s="45"/>
      <c r="F166" s="46"/>
      <c r="G166" s="45"/>
      <c r="H166" s="46"/>
      <c r="I166" s="45"/>
      <c r="J166" s="46"/>
      <c r="K166" s="45"/>
      <c r="L166" s="46"/>
      <c r="M166" s="45"/>
      <c r="N166" s="46"/>
      <c r="O166" s="45"/>
      <c r="P166" s="46"/>
      <c r="Q166" s="45"/>
      <c r="R166" s="46"/>
      <c r="S166" s="45"/>
      <c r="T166" s="46"/>
      <c r="U166" s="45"/>
      <c r="V166" s="46"/>
      <c r="W166" s="45"/>
      <c r="X166" s="46"/>
      <c r="Y166" s="45"/>
      <c r="Z166" s="46"/>
      <c r="AA166" s="45"/>
      <c r="AB166" s="46"/>
      <c r="AC166" s="45"/>
      <c r="AD166" s="46"/>
      <c r="AE166" s="45"/>
      <c r="AF166" s="46"/>
      <c r="AG166" s="45"/>
      <c r="AH166" s="46"/>
      <c r="AI166" s="45"/>
      <c r="AJ166" s="46"/>
      <c r="AK166" s="45"/>
      <c r="AL166" s="47">
        <f>+B166+D166+F166+H166+J166+L166+N166+P166+R166+T166+V166+X166+Z166+AB166+AD166+AF166+AH166+AJ166</f>
        <v>0</v>
      </c>
      <c r="AM166" s="48">
        <f>+C166+E166+G166+I166+K166+M166+O166+Q166+S166+U166+W166+Y166+AA166+AC166+AE166+AG166+AI166+AK166</f>
        <v>0</v>
      </c>
      <c r="AN166" s="297">
        <f>+AM166+AL166</f>
        <v>0</v>
      </c>
    </row>
    <row r="167" spans="1:40" ht="15" customHeight="1" x14ac:dyDescent="0.25">
      <c r="B167" s="751" t="s">
        <v>833</v>
      </c>
      <c r="C167" s="752"/>
      <c r="D167" s="752"/>
      <c r="E167" s="752"/>
      <c r="F167" s="752"/>
      <c r="G167" s="752"/>
      <c r="H167" s="752"/>
      <c r="I167" s="752"/>
      <c r="J167" s="752"/>
      <c r="K167" s="752"/>
      <c r="L167" s="752"/>
      <c r="M167" s="752"/>
      <c r="N167" s="752"/>
      <c r="O167" s="752"/>
      <c r="P167" s="752"/>
      <c r="Q167" s="752"/>
      <c r="R167" s="752"/>
      <c r="S167" s="752"/>
      <c r="T167" s="752"/>
      <c r="U167" s="752"/>
      <c r="V167" s="752"/>
      <c r="W167" s="752"/>
      <c r="X167" s="752"/>
      <c r="Y167" s="752"/>
      <c r="Z167" s="752"/>
      <c r="AA167" s="752"/>
      <c r="AB167" s="752"/>
      <c r="AC167" s="752"/>
      <c r="AD167" s="752"/>
      <c r="AE167" s="752"/>
      <c r="AF167" s="752"/>
      <c r="AG167" s="752"/>
      <c r="AH167" s="752"/>
      <c r="AI167" s="752"/>
      <c r="AJ167" s="752"/>
      <c r="AK167" s="752"/>
      <c r="AL167" s="752"/>
      <c r="AM167" s="752"/>
      <c r="AN167" s="753"/>
    </row>
    <row r="168" spans="1:40" ht="21" customHeight="1" x14ac:dyDescent="0.25">
      <c r="B168" s="296"/>
      <c r="C168" s="45"/>
      <c r="D168" s="46"/>
      <c r="E168" s="45"/>
      <c r="F168" s="46"/>
      <c r="G168" s="45"/>
      <c r="H168" s="46"/>
      <c r="I168" s="45"/>
      <c r="J168" s="46"/>
      <c r="K168" s="45"/>
      <c r="L168" s="46"/>
      <c r="M168" s="45"/>
      <c r="N168" s="46"/>
      <c r="O168" s="45"/>
      <c r="P168" s="46"/>
      <c r="Q168" s="45"/>
      <c r="R168" s="46"/>
      <c r="S168" s="45"/>
      <c r="T168" s="46"/>
      <c r="U168" s="45"/>
      <c r="V168" s="46"/>
      <c r="W168" s="45"/>
      <c r="X168" s="46"/>
      <c r="Y168" s="45"/>
      <c r="Z168" s="46"/>
      <c r="AA168" s="45"/>
      <c r="AB168" s="46"/>
      <c r="AC168" s="45"/>
      <c r="AD168" s="46"/>
      <c r="AE168" s="45"/>
      <c r="AF168" s="46"/>
      <c r="AG168" s="45"/>
      <c r="AH168" s="46"/>
      <c r="AI168" s="45"/>
      <c r="AJ168" s="46"/>
      <c r="AK168" s="45"/>
      <c r="AL168" s="47">
        <f>+B168+D168+F168+H168+J168+L168+N168+P168+R168+T168+V168+X168+Z168+AB168+AD168+AF168+AH168+AJ168</f>
        <v>0</v>
      </c>
      <c r="AM168" s="48">
        <f>+C168+E168+G168+I168+K168+M168+O168+Q168+S168+U168+W168+Y168+AA168+AC168+AE168+AG168+AI168+AK168</f>
        <v>0</v>
      </c>
      <c r="AN168" s="297">
        <f>+AM168+AL168</f>
        <v>0</v>
      </c>
    </row>
    <row r="169" spans="1:40" ht="15" customHeight="1" x14ac:dyDescent="0.25">
      <c r="B169" s="751" t="s">
        <v>834</v>
      </c>
      <c r="C169" s="752"/>
      <c r="D169" s="752"/>
      <c r="E169" s="752"/>
      <c r="F169" s="752"/>
      <c r="G169" s="752"/>
      <c r="H169" s="752"/>
      <c r="I169" s="752"/>
      <c r="J169" s="752"/>
      <c r="K169" s="752"/>
      <c r="L169" s="752"/>
      <c r="M169" s="752"/>
      <c r="N169" s="752"/>
      <c r="O169" s="752"/>
      <c r="P169" s="752"/>
      <c r="Q169" s="752"/>
      <c r="R169" s="752"/>
      <c r="S169" s="752"/>
      <c r="T169" s="752"/>
      <c r="U169" s="752"/>
      <c r="V169" s="752"/>
      <c r="W169" s="752"/>
      <c r="X169" s="752"/>
      <c r="Y169" s="752"/>
      <c r="Z169" s="752"/>
      <c r="AA169" s="752"/>
      <c r="AB169" s="752"/>
      <c r="AC169" s="752"/>
      <c r="AD169" s="752"/>
      <c r="AE169" s="752"/>
      <c r="AF169" s="752"/>
      <c r="AG169" s="752"/>
      <c r="AH169" s="752"/>
      <c r="AI169" s="752"/>
      <c r="AJ169" s="752"/>
      <c r="AK169" s="752"/>
      <c r="AL169" s="752"/>
      <c r="AM169" s="752"/>
      <c r="AN169" s="753"/>
    </row>
    <row r="170" spans="1:40" ht="21" customHeight="1" x14ac:dyDescent="0.25">
      <c r="B170" s="296"/>
      <c r="C170" s="45"/>
      <c r="D170" s="46"/>
      <c r="E170" s="45"/>
      <c r="F170" s="46"/>
      <c r="G170" s="45"/>
      <c r="H170" s="46"/>
      <c r="I170" s="45"/>
      <c r="J170" s="46"/>
      <c r="K170" s="45"/>
      <c r="L170" s="46"/>
      <c r="M170" s="45"/>
      <c r="N170" s="46"/>
      <c r="O170" s="45"/>
      <c r="P170" s="46"/>
      <c r="Q170" s="45"/>
      <c r="R170" s="46"/>
      <c r="S170" s="45"/>
      <c r="T170" s="46"/>
      <c r="U170" s="45"/>
      <c r="V170" s="46"/>
      <c r="W170" s="45"/>
      <c r="X170" s="46"/>
      <c r="Y170" s="45"/>
      <c r="Z170" s="46"/>
      <c r="AA170" s="45"/>
      <c r="AB170" s="46"/>
      <c r="AC170" s="45"/>
      <c r="AD170" s="46"/>
      <c r="AE170" s="45"/>
      <c r="AF170" s="46"/>
      <c r="AG170" s="45"/>
      <c r="AH170" s="46"/>
      <c r="AI170" s="45"/>
      <c r="AJ170" s="46"/>
      <c r="AK170" s="45"/>
      <c r="AL170" s="47">
        <f>+B170+D170+F170+H170+J170+L170+N170+P170+R170+T170+V170+X170+Z170+AB170+AD170+AF170+AH170+AJ170</f>
        <v>0</v>
      </c>
      <c r="AM170" s="48">
        <f>+C170+E170+G170+I170+K170+M170+O170+Q170+S170+U170+W170+Y170+AA170+AC170+AE170+AG170+AI170+AK170</f>
        <v>0</v>
      </c>
      <c r="AN170" s="297">
        <f>+AM170+AL170</f>
        <v>0</v>
      </c>
    </row>
    <row r="171" spans="1:40" ht="16.5" customHeight="1" x14ac:dyDescent="0.3">
      <c r="B171" s="754" t="s">
        <v>825</v>
      </c>
      <c r="C171" s="755"/>
      <c r="D171" s="755"/>
      <c r="E171" s="755"/>
      <c r="F171" s="755"/>
      <c r="G171" s="755"/>
      <c r="H171" s="755"/>
      <c r="I171" s="755"/>
      <c r="J171" s="755"/>
      <c r="K171" s="755"/>
      <c r="L171" s="755"/>
      <c r="M171" s="755"/>
      <c r="N171" s="755"/>
      <c r="O171" s="755"/>
      <c r="P171" s="755"/>
      <c r="Q171" s="755"/>
      <c r="R171" s="755"/>
      <c r="S171" s="755"/>
      <c r="T171" s="755"/>
      <c r="U171" s="755"/>
      <c r="V171" s="755"/>
      <c r="W171" s="755"/>
      <c r="X171" s="755"/>
      <c r="Y171" s="755"/>
      <c r="Z171" s="755"/>
      <c r="AA171" s="755"/>
      <c r="AB171" s="755"/>
      <c r="AC171" s="755"/>
      <c r="AD171" s="755"/>
      <c r="AE171" s="755"/>
      <c r="AF171" s="755"/>
      <c r="AG171" s="755"/>
      <c r="AH171" s="755"/>
      <c r="AI171" s="755"/>
      <c r="AJ171" s="755"/>
      <c r="AK171" s="755"/>
      <c r="AL171" s="755"/>
      <c r="AM171" s="755"/>
      <c r="AN171" s="756"/>
    </row>
    <row r="172" spans="1:40" ht="21" customHeight="1" thickBot="1" x14ac:dyDescent="0.3">
      <c r="B172" s="298">
        <f>+B170+B168+B166+B164+B162+B160+B158+B156</f>
        <v>0</v>
      </c>
      <c r="C172" s="302">
        <f>+C170+C168+C166+C164+C162+C160+C158+C156</f>
        <v>0</v>
      </c>
      <c r="D172" s="299">
        <f>+D170+D168+D166+D164+D162+D160+D158+D156</f>
        <v>0</v>
      </c>
      <c r="E172" s="302">
        <f>+E170+E168+E166+E164+E162+E160+E158+E156</f>
        <v>0</v>
      </c>
      <c r="F172" s="299">
        <f t="shared" ref="F172:AK172" si="2">+F170+F168+F166+F164+F162+F160+F158+F156</f>
        <v>0</v>
      </c>
      <c r="G172" s="302">
        <f t="shared" si="2"/>
        <v>0</v>
      </c>
      <c r="H172" s="299">
        <f t="shared" si="2"/>
        <v>0</v>
      </c>
      <c r="I172" s="302">
        <f t="shared" si="2"/>
        <v>0</v>
      </c>
      <c r="J172" s="299">
        <f t="shared" si="2"/>
        <v>0</v>
      </c>
      <c r="K172" s="302">
        <f t="shared" si="2"/>
        <v>0</v>
      </c>
      <c r="L172" s="299">
        <f t="shared" si="2"/>
        <v>0</v>
      </c>
      <c r="M172" s="302">
        <f t="shared" si="2"/>
        <v>0</v>
      </c>
      <c r="N172" s="299">
        <f t="shared" si="2"/>
        <v>0</v>
      </c>
      <c r="O172" s="302">
        <f t="shared" si="2"/>
        <v>0</v>
      </c>
      <c r="P172" s="299">
        <f t="shared" si="2"/>
        <v>0</v>
      </c>
      <c r="Q172" s="302">
        <f t="shared" si="2"/>
        <v>0</v>
      </c>
      <c r="R172" s="299">
        <f t="shared" si="2"/>
        <v>0</v>
      </c>
      <c r="S172" s="302">
        <f t="shared" si="2"/>
        <v>0</v>
      </c>
      <c r="T172" s="299">
        <f t="shared" si="2"/>
        <v>0</v>
      </c>
      <c r="U172" s="302">
        <f t="shared" si="2"/>
        <v>0</v>
      </c>
      <c r="V172" s="299">
        <f t="shared" si="2"/>
        <v>0</v>
      </c>
      <c r="W172" s="302">
        <f t="shared" si="2"/>
        <v>0</v>
      </c>
      <c r="X172" s="299">
        <f t="shared" si="2"/>
        <v>0</v>
      </c>
      <c r="Y172" s="302">
        <f t="shared" si="2"/>
        <v>0</v>
      </c>
      <c r="Z172" s="299">
        <f t="shared" si="2"/>
        <v>0</v>
      </c>
      <c r="AA172" s="302">
        <f t="shared" si="2"/>
        <v>0</v>
      </c>
      <c r="AB172" s="299">
        <f t="shared" si="2"/>
        <v>0</v>
      </c>
      <c r="AC172" s="302">
        <f t="shared" si="2"/>
        <v>0</v>
      </c>
      <c r="AD172" s="299">
        <f t="shared" si="2"/>
        <v>0</v>
      </c>
      <c r="AE172" s="302">
        <f t="shared" si="2"/>
        <v>0</v>
      </c>
      <c r="AF172" s="299">
        <f t="shared" si="2"/>
        <v>0</v>
      </c>
      <c r="AG172" s="302">
        <f t="shared" si="2"/>
        <v>0</v>
      </c>
      <c r="AH172" s="299">
        <f t="shared" si="2"/>
        <v>0</v>
      </c>
      <c r="AI172" s="302">
        <f t="shared" si="2"/>
        <v>0</v>
      </c>
      <c r="AJ172" s="299">
        <f t="shared" si="2"/>
        <v>0</v>
      </c>
      <c r="AK172" s="302">
        <f t="shared" si="2"/>
        <v>0</v>
      </c>
      <c r="AL172" s="299">
        <f>+B172+D172+F172+H172+J172+L172+N172+P172+R172+T172+V172+X172+Z172+AB172+AD172+AF172+AH172+AJ172</f>
        <v>0</v>
      </c>
      <c r="AM172" s="302">
        <f>+C172+E172+G172+I172+K172+M172+O172+Q172+S172+U172+W172+Y172+AA172+AC172+AE172+AG172+AI172+AK172</f>
        <v>0</v>
      </c>
      <c r="AN172" s="300">
        <f>+AM172+AL172</f>
        <v>0</v>
      </c>
    </row>
    <row r="173" spans="1:40" ht="11.25" customHeight="1" x14ac:dyDescent="0.25">
      <c r="B173" s="757"/>
      <c r="C173" s="757"/>
      <c r="D173" s="757"/>
      <c r="E173" s="757"/>
      <c r="F173" s="757"/>
      <c r="G173" s="757"/>
      <c r="H173" s="757"/>
      <c r="I173" s="757"/>
      <c r="J173" s="757"/>
      <c r="K173" s="757"/>
      <c r="L173" s="757"/>
      <c r="M173" s="757"/>
      <c r="N173" s="757"/>
      <c r="O173" s="757"/>
      <c r="P173" s="757"/>
      <c r="Q173" s="757"/>
      <c r="R173" s="757"/>
      <c r="S173" s="757"/>
      <c r="T173" s="757"/>
      <c r="U173" s="757"/>
      <c r="V173" s="757"/>
      <c r="W173" s="757"/>
      <c r="X173" s="757"/>
      <c r="Y173" s="757"/>
      <c r="Z173" s="757"/>
      <c r="AA173" s="757"/>
      <c r="AB173" s="757"/>
      <c r="AC173" s="757"/>
      <c r="AD173" s="757"/>
      <c r="AE173" s="757"/>
      <c r="AF173" s="757"/>
      <c r="AG173" s="757"/>
      <c r="AH173" s="757"/>
      <c r="AI173" s="757"/>
      <c r="AJ173" s="757"/>
      <c r="AK173" s="757"/>
      <c r="AL173" s="757"/>
      <c r="AM173" s="757"/>
      <c r="AN173" s="757"/>
    </row>
    <row r="174" spans="1:40" x14ac:dyDescent="0.25"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50" t="s">
        <v>835</v>
      </c>
      <c r="U174" s="49"/>
      <c r="W174" s="49"/>
      <c r="X174" s="749"/>
      <c r="Y174" s="749"/>
      <c r="Z174" s="749"/>
      <c r="AA174" s="749"/>
      <c r="AB174" s="749"/>
      <c r="AC174" s="749"/>
      <c r="AD174" s="749"/>
      <c r="AE174" s="749"/>
      <c r="AF174" s="749"/>
      <c r="AG174" s="749"/>
      <c r="AH174" s="749"/>
      <c r="AI174" s="749"/>
      <c r="AJ174" s="749"/>
      <c r="AK174" s="749"/>
      <c r="AL174" s="749"/>
      <c r="AM174" s="51"/>
      <c r="AN174" s="49"/>
    </row>
    <row r="175" spans="1:40" ht="6" customHeight="1" thickBot="1" x14ac:dyDescent="0.3">
      <c r="A175" s="52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50"/>
      <c r="U175" s="49"/>
      <c r="W175" s="49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1"/>
      <c r="AN175" s="49"/>
    </row>
    <row r="176" spans="1:40" ht="15.75" thickBot="1" x14ac:dyDescent="0.3">
      <c r="A176" s="52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54" t="s">
        <v>836</v>
      </c>
      <c r="W176" s="49"/>
      <c r="X176" s="748">
        <f>+F141</f>
        <v>0</v>
      </c>
      <c r="Y176" s="748"/>
      <c r="Z176" s="748"/>
      <c r="AA176" s="748"/>
      <c r="AB176" s="748"/>
      <c r="AC176" s="748"/>
      <c r="AD176" s="748"/>
      <c r="AE176" s="748"/>
      <c r="AF176" s="748"/>
      <c r="AG176" s="748"/>
      <c r="AH176" s="748"/>
      <c r="AI176" s="748"/>
      <c r="AJ176" s="748"/>
      <c r="AK176" s="49"/>
      <c r="AL176" s="750" t="s">
        <v>787</v>
      </c>
      <c r="AM176" s="750"/>
      <c r="AN176" s="49"/>
    </row>
    <row r="177" spans="2:40" ht="15.75" customHeight="1" x14ac:dyDescent="0.25">
      <c r="B177" s="55" t="s">
        <v>1128</v>
      </c>
      <c r="C177" s="56"/>
      <c r="D177" s="56"/>
      <c r="E177" s="56"/>
      <c r="F177" s="56"/>
      <c r="G177" s="57"/>
      <c r="H177" s="57"/>
      <c r="I177" s="57"/>
      <c r="J177" s="57"/>
      <c r="K177" s="57"/>
      <c r="L177" s="57"/>
      <c r="M177" s="57"/>
      <c r="N177" s="57"/>
      <c r="V177" s="54" t="s">
        <v>837</v>
      </c>
      <c r="AB177" s="748" t="str">
        <f>+I142</f>
        <v/>
      </c>
      <c r="AC177" s="748"/>
      <c r="AD177" s="748"/>
      <c r="AE177" s="748"/>
      <c r="AF177" s="748"/>
      <c r="AG177" s="748"/>
      <c r="AH177" s="748"/>
      <c r="AI177" s="748"/>
      <c r="AJ177" s="748"/>
    </row>
    <row r="178" spans="2:40" ht="3.75" customHeight="1" thickBot="1" x14ac:dyDescent="0.3">
      <c r="B178" s="42"/>
      <c r="C178" s="42"/>
      <c r="D178" s="42"/>
      <c r="E178" s="42"/>
      <c r="F178" s="42"/>
      <c r="G178" s="42"/>
      <c r="H178" s="42"/>
      <c r="I178" s="58"/>
      <c r="J178" s="58"/>
      <c r="K178" s="42"/>
      <c r="L178" s="42"/>
      <c r="M178" s="57"/>
      <c r="N178" s="57"/>
    </row>
    <row r="179" spans="2:40" ht="35.25" customHeight="1" x14ac:dyDescent="0.25">
      <c r="B179" s="682" t="s">
        <v>838</v>
      </c>
      <c r="C179" s="666"/>
      <c r="D179" s="666"/>
      <c r="E179" s="666" t="s">
        <v>839</v>
      </c>
      <c r="F179" s="666"/>
      <c r="G179" s="666"/>
      <c r="H179" s="666" t="s">
        <v>840</v>
      </c>
      <c r="I179" s="666"/>
      <c r="J179" s="666"/>
      <c r="K179" s="666" t="s">
        <v>841</v>
      </c>
      <c r="L179" s="666"/>
      <c r="M179" s="666"/>
      <c r="N179" s="666" t="s">
        <v>842</v>
      </c>
      <c r="O179" s="666"/>
      <c r="P179" s="666"/>
      <c r="Q179" s="666" t="s">
        <v>843</v>
      </c>
      <c r="R179" s="666"/>
      <c r="S179" s="666"/>
      <c r="T179" s="666" t="s">
        <v>844</v>
      </c>
      <c r="U179" s="666"/>
      <c r="V179" s="666"/>
      <c r="W179" s="666" t="s">
        <v>845</v>
      </c>
      <c r="X179" s="666"/>
      <c r="Y179" s="666"/>
      <c r="Z179" s="666" t="s">
        <v>846</v>
      </c>
      <c r="AA179" s="666"/>
      <c r="AB179" s="666"/>
      <c r="AC179" s="666" t="s">
        <v>847</v>
      </c>
      <c r="AD179" s="666"/>
      <c r="AE179" s="666"/>
      <c r="AF179" s="746" t="s">
        <v>1117</v>
      </c>
      <c r="AG179" s="746"/>
      <c r="AH179" s="746"/>
      <c r="AI179" s="666" t="s">
        <v>848</v>
      </c>
      <c r="AJ179" s="666"/>
      <c r="AK179" s="666"/>
      <c r="AL179" s="660" t="s">
        <v>825</v>
      </c>
      <c r="AM179" s="660"/>
      <c r="AN179" s="661"/>
    </row>
    <row r="180" spans="2:40" ht="21" customHeight="1" thickBot="1" x14ac:dyDescent="0.3">
      <c r="B180" s="747"/>
      <c r="C180" s="743"/>
      <c r="D180" s="743"/>
      <c r="E180" s="743"/>
      <c r="F180" s="743"/>
      <c r="G180" s="743"/>
      <c r="H180" s="743"/>
      <c r="I180" s="743"/>
      <c r="J180" s="743"/>
      <c r="K180" s="743"/>
      <c r="L180" s="743"/>
      <c r="M180" s="743"/>
      <c r="N180" s="743"/>
      <c r="O180" s="743"/>
      <c r="P180" s="743"/>
      <c r="Q180" s="743"/>
      <c r="R180" s="743"/>
      <c r="S180" s="743"/>
      <c r="T180" s="743"/>
      <c r="U180" s="743"/>
      <c r="V180" s="743"/>
      <c r="W180" s="743"/>
      <c r="X180" s="743"/>
      <c r="Y180" s="743"/>
      <c r="Z180" s="743"/>
      <c r="AA180" s="743"/>
      <c r="AB180" s="743"/>
      <c r="AC180" s="743"/>
      <c r="AD180" s="743"/>
      <c r="AE180" s="743"/>
      <c r="AF180" s="743"/>
      <c r="AG180" s="743"/>
      <c r="AH180" s="743"/>
      <c r="AI180" s="743"/>
      <c r="AJ180" s="743"/>
      <c r="AK180" s="743"/>
      <c r="AL180" s="662">
        <f>SUM(B180:AK180)</f>
        <v>0</v>
      </c>
      <c r="AM180" s="662"/>
      <c r="AN180" s="663"/>
    </row>
    <row r="181" spans="2:40" ht="12" customHeight="1" x14ac:dyDescent="0.25">
      <c r="B181" s="270" t="s">
        <v>849</v>
      </c>
      <c r="C181" s="271"/>
      <c r="D181" s="272"/>
      <c r="E181" s="272"/>
      <c r="F181" s="246"/>
      <c r="G181" s="246"/>
      <c r="H181" s="246"/>
      <c r="I181" s="269"/>
      <c r="J181" s="269"/>
      <c r="K181" s="246"/>
      <c r="L181" s="246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</row>
    <row r="182" spans="2:40" ht="12.75" customHeight="1" x14ac:dyDescent="0.25">
      <c r="B182" s="273"/>
      <c r="C182" s="273"/>
      <c r="D182" s="273"/>
      <c r="E182" s="273"/>
      <c r="F182" s="273"/>
      <c r="G182" s="273"/>
      <c r="H182" s="273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</row>
    <row r="183" spans="2:40" ht="16.5" thickBot="1" x14ac:dyDescent="0.3">
      <c r="B183" s="274" t="s">
        <v>1118</v>
      </c>
      <c r="C183" s="274"/>
      <c r="D183" s="274"/>
      <c r="E183" s="274"/>
      <c r="F183" s="274"/>
      <c r="G183" s="275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553" t="s">
        <v>1119</v>
      </c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</row>
    <row r="184" spans="2:40" ht="34.5" customHeight="1" x14ac:dyDescent="0.25">
      <c r="B184" s="736" t="s">
        <v>850</v>
      </c>
      <c r="C184" s="736"/>
      <c r="D184" s="736"/>
      <c r="E184" s="736"/>
      <c r="F184" s="736"/>
      <c r="G184" s="736"/>
      <c r="H184" s="736"/>
      <c r="I184" s="736"/>
      <c r="J184" s="736"/>
      <c r="K184" s="744" t="s">
        <v>851</v>
      </c>
      <c r="L184" s="744"/>
      <c r="M184" s="744"/>
      <c r="N184" s="744"/>
      <c r="O184" s="744"/>
      <c r="P184" s="744"/>
      <c r="Q184" s="744"/>
      <c r="R184" s="744"/>
      <c r="S184" s="744"/>
      <c r="T184" s="241"/>
      <c r="U184" s="241"/>
      <c r="V184" s="241"/>
      <c r="W184" s="241"/>
      <c r="X184" s="664" t="s">
        <v>1120</v>
      </c>
      <c r="Y184" s="665"/>
      <c r="Z184" s="665"/>
      <c r="AA184" s="665"/>
      <c r="AB184" s="665"/>
      <c r="AC184" s="665"/>
      <c r="AD184" s="666" t="s">
        <v>1127</v>
      </c>
      <c r="AE184" s="666"/>
      <c r="AF184" s="666"/>
      <c r="AG184" s="666"/>
      <c r="AH184" s="666"/>
      <c r="AI184" s="667"/>
      <c r="AJ184" s="241"/>
      <c r="AK184" s="241"/>
      <c r="AL184" s="241"/>
      <c r="AM184" s="241"/>
      <c r="AN184" s="241"/>
    </row>
    <row r="185" spans="2:40" ht="18" customHeight="1" x14ac:dyDescent="0.25">
      <c r="B185" s="727" t="s">
        <v>852</v>
      </c>
      <c r="C185" s="727"/>
      <c r="D185" s="727"/>
      <c r="E185" s="728" t="s">
        <v>853</v>
      </c>
      <c r="F185" s="728"/>
      <c r="G185" s="728"/>
      <c r="H185" s="729" t="s">
        <v>825</v>
      </c>
      <c r="I185" s="729"/>
      <c r="J185" s="729"/>
      <c r="K185" s="728" t="s">
        <v>852</v>
      </c>
      <c r="L185" s="728"/>
      <c r="M185" s="728"/>
      <c r="N185" s="728" t="s">
        <v>853</v>
      </c>
      <c r="O185" s="728"/>
      <c r="P185" s="728"/>
      <c r="Q185" s="730" t="s">
        <v>825</v>
      </c>
      <c r="R185" s="730"/>
      <c r="S185" s="730"/>
      <c r="T185" s="241"/>
      <c r="U185" s="241"/>
      <c r="V185" s="241"/>
      <c r="W185" s="241"/>
      <c r="X185" s="668" t="s">
        <v>852</v>
      </c>
      <c r="Y185" s="669"/>
      <c r="Z185" s="670" t="s">
        <v>853</v>
      </c>
      <c r="AA185" s="669"/>
      <c r="AB185" s="671" t="s">
        <v>825</v>
      </c>
      <c r="AC185" s="672"/>
      <c r="AD185" s="670" t="s">
        <v>852</v>
      </c>
      <c r="AE185" s="669"/>
      <c r="AF185" s="670" t="s">
        <v>853</v>
      </c>
      <c r="AG185" s="669"/>
      <c r="AH185" s="671" t="s">
        <v>825</v>
      </c>
      <c r="AI185" s="673"/>
      <c r="AJ185" s="241"/>
      <c r="AK185" s="241"/>
      <c r="AL185" s="241"/>
      <c r="AM185" s="241"/>
      <c r="AN185" s="241"/>
    </row>
    <row r="186" spans="2:40" ht="21" customHeight="1" thickBot="1" x14ac:dyDescent="0.3">
      <c r="B186" s="718"/>
      <c r="C186" s="718"/>
      <c r="D186" s="718"/>
      <c r="E186" s="719"/>
      <c r="F186" s="719"/>
      <c r="G186" s="719"/>
      <c r="H186" s="720">
        <f>+E186+B186</f>
        <v>0</v>
      </c>
      <c r="I186" s="720"/>
      <c r="J186" s="720"/>
      <c r="K186" s="719"/>
      <c r="L186" s="719"/>
      <c r="M186" s="719"/>
      <c r="N186" s="719"/>
      <c r="O186" s="719"/>
      <c r="P186" s="719"/>
      <c r="Q186" s="731">
        <f>+N186+K186</f>
        <v>0</v>
      </c>
      <c r="R186" s="731"/>
      <c r="S186" s="731"/>
      <c r="T186" s="241"/>
      <c r="U186" s="241"/>
      <c r="V186" s="241"/>
      <c r="W186" s="241"/>
      <c r="X186" s="674"/>
      <c r="Y186" s="675"/>
      <c r="Z186" s="676"/>
      <c r="AA186" s="675"/>
      <c r="AB186" s="677">
        <f>+Z186+X186</f>
        <v>0</v>
      </c>
      <c r="AC186" s="678"/>
      <c r="AD186" s="676"/>
      <c r="AE186" s="675"/>
      <c r="AF186" s="676"/>
      <c r="AG186" s="675"/>
      <c r="AH186" s="677">
        <f>+AF186+AD186</f>
        <v>0</v>
      </c>
      <c r="AI186" s="695"/>
      <c r="AJ186" s="241"/>
      <c r="AK186" s="241"/>
      <c r="AL186" s="241"/>
      <c r="AM186" s="241"/>
      <c r="AN186" s="241"/>
    </row>
    <row r="187" spans="2:40" ht="16.5" thickBot="1" x14ac:dyDescent="0.3">
      <c r="B187" s="274" t="s">
        <v>1121</v>
      </c>
      <c r="C187" s="274"/>
      <c r="D187" s="274"/>
      <c r="E187" s="274"/>
      <c r="F187" s="274"/>
      <c r="G187" s="275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696" t="s">
        <v>1122</v>
      </c>
      <c r="Y187" s="697"/>
      <c r="Z187" s="697"/>
      <c r="AA187" s="697"/>
      <c r="AB187" s="697"/>
      <c r="AC187" s="697"/>
      <c r="AD187" s="697"/>
      <c r="AE187" s="697"/>
      <c r="AF187" s="697"/>
      <c r="AG187" s="697"/>
      <c r="AH187" s="697"/>
      <c r="AI187" s="697"/>
      <c r="AJ187" s="697"/>
      <c r="AK187" s="698"/>
      <c r="AL187" s="241"/>
      <c r="AM187" s="241"/>
      <c r="AN187" s="241"/>
    </row>
    <row r="188" spans="2:40" ht="34.5" customHeight="1" x14ac:dyDescent="0.25">
      <c r="B188" s="738" t="s">
        <v>854</v>
      </c>
      <c r="C188" s="738"/>
      <c r="D188" s="738"/>
      <c r="E188" s="738"/>
      <c r="F188" s="738"/>
      <c r="G188" s="738"/>
      <c r="H188" s="738"/>
      <c r="I188" s="738"/>
      <c r="J188" s="738"/>
      <c r="K188" s="739" t="s">
        <v>970</v>
      </c>
      <c r="L188" s="739"/>
      <c r="M188" s="739"/>
      <c r="N188" s="739"/>
      <c r="O188" s="739"/>
      <c r="P188" s="739"/>
      <c r="Q188" s="739"/>
      <c r="R188" s="739"/>
      <c r="S188" s="739"/>
      <c r="T188" s="241"/>
      <c r="U188" s="241"/>
      <c r="V188" s="241"/>
      <c r="W188" s="241"/>
      <c r="X188" s="699" t="s">
        <v>1123</v>
      </c>
      <c r="Y188" s="700"/>
      <c r="Z188" s="700"/>
      <c r="AA188" s="700"/>
      <c r="AB188" s="701" t="s">
        <v>1124</v>
      </c>
      <c r="AC188" s="701"/>
      <c r="AD188" s="701"/>
      <c r="AE188" s="701"/>
      <c r="AF188" s="701" t="s">
        <v>825</v>
      </c>
      <c r="AG188" s="701"/>
      <c r="AH188" s="701"/>
      <c r="AI188" s="701"/>
      <c r="AJ188" s="701"/>
      <c r="AK188" s="706"/>
      <c r="AL188" s="241"/>
      <c r="AM188" s="241"/>
      <c r="AN188" s="241"/>
    </row>
    <row r="189" spans="2:40" ht="18" customHeight="1" x14ac:dyDescent="0.25">
      <c r="B189" s="727" t="s">
        <v>852</v>
      </c>
      <c r="C189" s="727"/>
      <c r="D189" s="727"/>
      <c r="E189" s="728" t="s">
        <v>853</v>
      </c>
      <c r="F189" s="728"/>
      <c r="G189" s="728"/>
      <c r="H189" s="729" t="s">
        <v>825</v>
      </c>
      <c r="I189" s="729"/>
      <c r="J189" s="729"/>
      <c r="K189" s="728" t="s">
        <v>852</v>
      </c>
      <c r="L189" s="728"/>
      <c r="M189" s="728"/>
      <c r="N189" s="728" t="s">
        <v>853</v>
      </c>
      <c r="O189" s="728"/>
      <c r="P189" s="728"/>
      <c r="Q189" s="730" t="s">
        <v>825</v>
      </c>
      <c r="R189" s="730"/>
      <c r="S189" s="730"/>
      <c r="T189" s="241"/>
      <c r="U189" s="241"/>
      <c r="V189" s="241"/>
      <c r="W189" s="241"/>
      <c r="X189" s="683" t="s">
        <v>852</v>
      </c>
      <c r="Y189" s="679"/>
      <c r="Z189" s="679" t="s">
        <v>853</v>
      </c>
      <c r="AA189" s="679"/>
      <c r="AB189" s="679" t="s">
        <v>852</v>
      </c>
      <c r="AC189" s="679"/>
      <c r="AD189" s="679" t="s">
        <v>853</v>
      </c>
      <c r="AE189" s="679"/>
      <c r="AF189" s="679" t="s">
        <v>852</v>
      </c>
      <c r="AG189" s="679"/>
      <c r="AH189" s="679" t="s">
        <v>853</v>
      </c>
      <c r="AI189" s="679"/>
      <c r="AJ189" s="715" t="s">
        <v>825</v>
      </c>
      <c r="AK189" s="745"/>
      <c r="AL189" s="241"/>
      <c r="AM189" s="241"/>
      <c r="AN189" s="241"/>
    </row>
    <row r="190" spans="2:40" ht="21" customHeight="1" thickBot="1" x14ac:dyDescent="0.3">
      <c r="B190" s="718"/>
      <c r="C190" s="718"/>
      <c r="D190" s="718"/>
      <c r="E190" s="719"/>
      <c r="F190" s="719"/>
      <c r="G190" s="719"/>
      <c r="H190" s="720">
        <f>+E190+B190</f>
        <v>0</v>
      </c>
      <c r="I190" s="720"/>
      <c r="J190" s="720"/>
      <c r="K190" s="719"/>
      <c r="L190" s="719"/>
      <c r="M190" s="719"/>
      <c r="N190" s="719"/>
      <c r="O190" s="719"/>
      <c r="P190" s="719"/>
      <c r="Q190" s="731">
        <f>+N190+K190</f>
        <v>0</v>
      </c>
      <c r="R190" s="731"/>
      <c r="S190" s="731"/>
      <c r="T190" s="241"/>
      <c r="U190" s="241"/>
      <c r="V190" s="241"/>
      <c r="W190" s="241"/>
      <c r="X190" s="702"/>
      <c r="Y190" s="692"/>
      <c r="Z190" s="692"/>
      <c r="AA190" s="692"/>
      <c r="AB190" s="692"/>
      <c r="AC190" s="692"/>
      <c r="AD190" s="692"/>
      <c r="AE190" s="692"/>
      <c r="AF190" s="680">
        <f>+AB190+X190</f>
        <v>0</v>
      </c>
      <c r="AG190" s="680"/>
      <c r="AH190" s="680">
        <f>+AD190+Z190</f>
        <v>0</v>
      </c>
      <c r="AI190" s="680"/>
      <c r="AJ190" s="680">
        <f>+AH190+AF190</f>
        <v>0</v>
      </c>
      <c r="AK190" s="681"/>
      <c r="AL190" s="241"/>
      <c r="AM190" s="241"/>
      <c r="AN190" s="241"/>
    </row>
    <row r="191" spans="2:40" ht="16.5" thickBot="1" x14ac:dyDescent="0.3">
      <c r="B191" s="276" t="s">
        <v>1125</v>
      </c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553" t="s">
        <v>1258</v>
      </c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</row>
    <row r="192" spans="2:40" ht="16.5" customHeight="1" thickBot="1" x14ac:dyDescent="0.3">
      <c r="B192" s="274" t="s">
        <v>969</v>
      </c>
      <c r="C192" s="274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835" t="s">
        <v>1259</v>
      </c>
      <c r="X192" s="836"/>
      <c r="Y192" s="836"/>
      <c r="Z192" s="836"/>
      <c r="AA192" s="836"/>
      <c r="AB192" s="836"/>
      <c r="AC192" s="851" t="s">
        <v>1257</v>
      </c>
      <c r="AD192" s="851"/>
      <c r="AE192" s="851"/>
      <c r="AF192" s="851"/>
      <c r="AG192" s="851"/>
      <c r="AH192" s="851"/>
      <c r="AI192" s="845" t="s">
        <v>1260</v>
      </c>
      <c r="AJ192" s="846"/>
      <c r="AK192" s="846"/>
      <c r="AL192" s="846"/>
      <c r="AM192" s="846"/>
      <c r="AN192" s="847"/>
    </row>
    <row r="193" spans="1:40" ht="16.5" customHeight="1" thickBot="1" x14ac:dyDescent="0.3">
      <c r="B193" s="732" t="s">
        <v>971</v>
      </c>
      <c r="C193" s="733"/>
      <c r="D193" s="733"/>
      <c r="E193" s="733"/>
      <c r="F193" s="733"/>
      <c r="G193" s="733"/>
      <c r="H193" s="733"/>
      <c r="I193" s="734"/>
      <c r="J193" s="686" t="s">
        <v>855</v>
      </c>
      <c r="K193" s="686"/>
      <c r="L193" s="686"/>
      <c r="M193" s="686"/>
      <c r="N193" s="686"/>
      <c r="O193" s="686"/>
      <c r="P193" s="686" t="s">
        <v>856</v>
      </c>
      <c r="Q193" s="686"/>
      <c r="R193" s="686"/>
      <c r="S193" s="686"/>
      <c r="T193" s="686"/>
      <c r="U193" s="688"/>
      <c r="V193" s="241"/>
      <c r="W193" s="837"/>
      <c r="X193" s="838"/>
      <c r="Y193" s="838"/>
      <c r="Z193" s="838"/>
      <c r="AA193" s="838"/>
      <c r="AB193" s="838"/>
      <c r="AC193" s="852"/>
      <c r="AD193" s="852"/>
      <c r="AE193" s="852"/>
      <c r="AF193" s="852"/>
      <c r="AG193" s="852"/>
      <c r="AH193" s="852"/>
      <c r="AI193" s="848"/>
      <c r="AJ193" s="849"/>
      <c r="AK193" s="849"/>
      <c r="AL193" s="849"/>
      <c r="AM193" s="849"/>
      <c r="AN193" s="850"/>
    </row>
    <row r="194" spans="1:40" ht="16.5" customHeight="1" thickBot="1" x14ac:dyDescent="0.3">
      <c r="B194" s="735"/>
      <c r="C194" s="736"/>
      <c r="D194" s="736"/>
      <c r="E194" s="736"/>
      <c r="F194" s="736"/>
      <c r="G194" s="736"/>
      <c r="H194" s="736"/>
      <c r="I194" s="737"/>
      <c r="J194" s="687"/>
      <c r="K194" s="687"/>
      <c r="L194" s="687"/>
      <c r="M194" s="687"/>
      <c r="N194" s="687"/>
      <c r="O194" s="687"/>
      <c r="P194" s="687"/>
      <c r="Q194" s="687"/>
      <c r="R194" s="687"/>
      <c r="S194" s="687"/>
      <c r="T194" s="687"/>
      <c r="U194" s="689"/>
      <c r="V194" s="241"/>
      <c r="W194" s="853" t="s">
        <v>852</v>
      </c>
      <c r="X194" s="841"/>
      <c r="Y194" s="841" t="s">
        <v>853</v>
      </c>
      <c r="Z194" s="841"/>
      <c r="AA194" s="842" t="s">
        <v>825</v>
      </c>
      <c r="AB194" s="842"/>
      <c r="AC194" s="841" t="s">
        <v>852</v>
      </c>
      <c r="AD194" s="841"/>
      <c r="AE194" s="841" t="s">
        <v>853</v>
      </c>
      <c r="AF194" s="841"/>
      <c r="AG194" s="842" t="s">
        <v>825</v>
      </c>
      <c r="AH194" s="842"/>
      <c r="AI194" s="841" t="s">
        <v>852</v>
      </c>
      <c r="AJ194" s="841"/>
      <c r="AK194" s="841" t="s">
        <v>853</v>
      </c>
      <c r="AL194" s="841"/>
      <c r="AM194" s="842" t="s">
        <v>825</v>
      </c>
      <c r="AN194" s="843"/>
    </row>
    <row r="195" spans="1:40" ht="21" customHeight="1" thickBot="1" x14ac:dyDescent="0.3">
      <c r="B195" s="735"/>
      <c r="C195" s="736"/>
      <c r="D195" s="736"/>
      <c r="E195" s="736"/>
      <c r="F195" s="736"/>
      <c r="G195" s="736"/>
      <c r="H195" s="736"/>
      <c r="I195" s="737"/>
      <c r="J195" s="679" t="s">
        <v>852</v>
      </c>
      <c r="K195" s="679"/>
      <c r="L195" s="679" t="s">
        <v>853</v>
      </c>
      <c r="M195" s="679"/>
      <c r="N195" s="715" t="s">
        <v>825</v>
      </c>
      <c r="O195" s="715"/>
      <c r="P195" s="679" t="s">
        <v>852</v>
      </c>
      <c r="Q195" s="679"/>
      <c r="R195" s="679" t="s">
        <v>853</v>
      </c>
      <c r="S195" s="679"/>
      <c r="T195" s="716" t="s">
        <v>825</v>
      </c>
      <c r="U195" s="717"/>
      <c r="V195" s="241"/>
      <c r="W195" s="844"/>
      <c r="X195" s="831"/>
      <c r="Y195" s="831"/>
      <c r="Z195" s="831"/>
      <c r="AA195" s="830">
        <f>W195+Y195</f>
        <v>0</v>
      </c>
      <c r="AB195" s="830"/>
      <c r="AC195" s="831"/>
      <c r="AD195" s="831"/>
      <c r="AE195" s="831"/>
      <c r="AF195" s="831"/>
      <c r="AG195" s="830">
        <f>AC195+AE195</f>
        <v>0</v>
      </c>
      <c r="AH195" s="830"/>
      <c r="AI195" s="831"/>
      <c r="AJ195" s="831"/>
      <c r="AK195" s="831"/>
      <c r="AL195" s="832"/>
      <c r="AM195" s="833">
        <f>AI195+AK195</f>
        <v>0</v>
      </c>
      <c r="AN195" s="834"/>
    </row>
    <row r="196" spans="1:40" ht="32.25" customHeight="1" x14ac:dyDescent="0.25">
      <c r="B196" s="713" t="s">
        <v>857</v>
      </c>
      <c r="C196" s="714"/>
      <c r="D196" s="714"/>
      <c r="E196" s="714"/>
      <c r="F196" s="714"/>
      <c r="G196" s="714"/>
      <c r="H196" s="714"/>
      <c r="I196" s="714"/>
      <c r="J196" s="707"/>
      <c r="K196" s="708"/>
      <c r="L196" s="707"/>
      <c r="M196" s="708"/>
      <c r="N196" s="709">
        <f>+L196+J196</f>
        <v>0</v>
      </c>
      <c r="O196" s="710"/>
      <c r="P196" s="707"/>
      <c r="Q196" s="708"/>
      <c r="R196" s="707"/>
      <c r="S196" s="708"/>
      <c r="T196" s="693">
        <f>+R196+P196</f>
        <v>0</v>
      </c>
      <c r="U196" s="694"/>
      <c r="V196" s="241"/>
      <c r="W196" s="241"/>
      <c r="X196" s="835" t="s">
        <v>1264</v>
      </c>
      <c r="Y196" s="836"/>
      <c r="Z196" s="836"/>
      <c r="AA196" s="836"/>
      <c r="AB196" s="836"/>
      <c r="AC196" s="836"/>
      <c r="AD196" s="836"/>
      <c r="AE196" s="836" t="s">
        <v>1265</v>
      </c>
      <c r="AF196" s="836"/>
      <c r="AG196" s="836"/>
      <c r="AH196" s="836"/>
      <c r="AI196" s="836"/>
      <c r="AJ196" s="836"/>
      <c r="AK196" s="839"/>
      <c r="AL196" s="241"/>
      <c r="AM196" s="241"/>
      <c r="AN196" s="241"/>
    </row>
    <row r="197" spans="1:40" ht="31.5" customHeight="1" x14ac:dyDescent="0.25">
      <c r="B197" s="711" t="s">
        <v>858</v>
      </c>
      <c r="C197" s="712"/>
      <c r="D197" s="712"/>
      <c r="E197" s="712"/>
      <c r="F197" s="712"/>
      <c r="G197" s="712"/>
      <c r="H197" s="712"/>
      <c r="I197" s="712"/>
      <c r="J197" s="703"/>
      <c r="K197" s="704"/>
      <c r="L197" s="703"/>
      <c r="M197" s="704"/>
      <c r="N197" s="693">
        <f>+L197+J197</f>
        <v>0</v>
      </c>
      <c r="O197" s="705"/>
      <c r="P197" s="707"/>
      <c r="Q197" s="708"/>
      <c r="R197" s="707"/>
      <c r="S197" s="708"/>
      <c r="T197" s="693">
        <f>+R197+P197</f>
        <v>0</v>
      </c>
      <c r="U197" s="694"/>
      <c r="V197" s="241"/>
      <c r="W197" s="241"/>
      <c r="X197" s="837"/>
      <c r="Y197" s="838"/>
      <c r="Z197" s="838"/>
      <c r="AA197" s="838"/>
      <c r="AB197" s="838"/>
      <c r="AC197" s="838"/>
      <c r="AD197" s="838"/>
      <c r="AE197" s="838"/>
      <c r="AF197" s="838"/>
      <c r="AG197" s="838"/>
      <c r="AH197" s="838"/>
      <c r="AI197" s="838"/>
      <c r="AJ197" s="838"/>
      <c r="AK197" s="840"/>
      <c r="AL197" s="241"/>
      <c r="AM197" s="241"/>
      <c r="AN197" s="241"/>
    </row>
    <row r="198" spans="1:40" ht="31.5" customHeight="1" x14ac:dyDescent="0.25">
      <c r="B198" s="721" t="s">
        <v>859</v>
      </c>
      <c r="C198" s="722"/>
      <c r="D198" s="722"/>
      <c r="E198" s="722"/>
      <c r="F198" s="722"/>
      <c r="G198" s="722"/>
      <c r="H198" s="722"/>
      <c r="I198" s="722"/>
      <c r="J198" s="703"/>
      <c r="K198" s="704"/>
      <c r="L198" s="703"/>
      <c r="M198" s="704"/>
      <c r="N198" s="693">
        <f>+L198+J198</f>
        <v>0</v>
      </c>
      <c r="O198" s="705"/>
      <c r="P198" s="707"/>
      <c r="Q198" s="708"/>
      <c r="R198" s="707"/>
      <c r="S198" s="708"/>
      <c r="T198" s="693">
        <f>+R198+P198</f>
        <v>0</v>
      </c>
      <c r="U198" s="694"/>
      <c r="V198" s="241"/>
      <c r="W198" s="241"/>
      <c r="X198" s="853" t="s">
        <v>852</v>
      </c>
      <c r="Y198" s="841"/>
      <c r="Z198" s="841" t="s">
        <v>853</v>
      </c>
      <c r="AA198" s="841"/>
      <c r="AB198" s="842" t="s">
        <v>825</v>
      </c>
      <c r="AC198" s="842"/>
      <c r="AD198" s="842"/>
      <c r="AE198" s="841" t="s">
        <v>852</v>
      </c>
      <c r="AF198" s="841"/>
      <c r="AG198" s="841" t="s">
        <v>853</v>
      </c>
      <c r="AH198" s="841"/>
      <c r="AI198" s="842" t="s">
        <v>825</v>
      </c>
      <c r="AJ198" s="842"/>
      <c r="AK198" s="843"/>
      <c r="AL198" s="241"/>
      <c r="AM198" s="241"/>
      <c r="AN198" s="241"/>
    </row>
    <row r="199" spans="1:40" ht="26.25" customHeight="1" thickBot="1" x14ac:dyDescent="0.3">
      <c r="B199" s="690" t="s">
        <v>860</v>
      </c>
      <c r="C199" s="691"/>
      <c r="D199" s="691"/>
      <c r="E199" s="691"/>
      <c r="F199" s="691"/>
      <c r="G199" s="691"/>
      <c r="H199" s="691"/>
      <c r="I199" s="691"/>
      <c r="J199" s="723"/>
      <c r="K199" s="724"/>
      <c r="L199" s="723"/>
      <c r="M199" s="724"/>
      <c r="N199" s="725">
        <f>+L199+J199</f>
        <v>0</v>
      </c>
      <c r="O199" s="726"/>
      <c r="P199" s="707"/>
      <c r="Q199" s="708"/>
      <c r="R199" s="707"/>
      <c r="S199" s="708"/>
      <c r="T199" s="693">
        <f>+R199+P199</f>
        <v>0</v>
      </c>
      <c r="U199" s="694"/>
      <c r="V199" s="241"/>
      <c r="W199" s="241"/>
      <c r="X199" s="844"/>
      <c r="Y199" s="832"/>
      <c r="Z199" s="832"/>
      <c r="AA199" s="832"/>
      <c r="AB199" s="833">
        <f>X199+Z199</f>
        <v>0</v>
      </c>
      <c r="AC199" s="833"/>
      <c r="AD199" s="833"/>
      <c r="AE199" s="832"/>
      <c r="AF199" s="832"/>
      <c r="AG199" s="832"/>
      <c r="AH199" s="832"/>
      <c r="AI199" s="833">
        <f>AE199+AG199</f>
        <v>0</v>
      </c>
      <c r="AJ199" s="833"/>
      <c r="AK199" s="834"/>
      <c r="AL199" s="241"/>
      <c r="AM199" s="241"/>
      <c r="AN199" s="241"/>
    </row>
    <row r="200" spans="1:40" ht="16.5" thickBot="1" x14ac:dyDescent="0.3">
      <c r="B200" s="269"/>
      <c r="C200" s="246"/>
      <c r="D200" s="246"/>
      <c r="E200" s="246"/>
      <c r="F200" s="246"/>
      <c r="G200" s="246"/>
      <c r="H200" s="246"/>
      <c r="I200" s="277"/>
      <c r="J200" s="277"/>
      <c r="K200" s="277"/>
      <c r="L200" s="277"/>
      <c r="M200" s="246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614"/>
      <c r="Y200" s="614"/>
      <c r="Z200" s="614"/>
      <c r="AA200" s="614"/>
      <c r="AB200" s="614"/>
      <c r="AC200" s="614"/>
      <c r="AD200" s="614"/>
      <c r="AE200" s="614"/>
      <c r="AF200" s="614"/>
      <c r="AG200" s="614"/>
      <c r="AH200" s="614"/>
      <c r="AI200" s="614"/>
      <c r="AJ200" s="614"/>
      <c r="AK200" s="614"/>
      <c r="AL200" s="241"/>
      <c r="AM200" s="241"/>
      <c r="AN200" s="241"/>
    </row>
    <row r="201" spans="1:40" ht="33.75" customHeight="1" x14ac:dyDescent="0.3">
      <c r="B201" s="682" t="s">
        <v>972</v>
      </c>
      <c r="C201" s="666"/>
      <c r="D201" s="666"/>
      <c r="E201" s="666"/>
      <c r="F201" s="666"/>
      <c r="G201" s="666"/>
      <c r="H201" s="666"/>
      <c r="I201" s="666"/>
      <c r="J201" s="740" t="s">
        <v>861</v>
      </c>
      <c r="K201" s="740"/>
      <c r="L201" s="740"/>
      <c r="M201" s="740"/>
      <c r="N201" s="740"/>
      <c r="O201" s="740"/>
      <c r="P201" s="741" t="s">
        <v>862</v>
      </c>
      <c r="Q201" s="741"/>
      <c r="R201" s="741"/>
      <c r="S201" s="741"/>
      <c r="T201" s="741"/>
      <c r="U201" s="742"/>
      <c r="V201" s="241"/>
      <c r="W201" s="241"/>
      <c r="X201" s="243" t="s">
        <v>835</v>
      </c>
      <c r="Y201" s="614"/>
      <c r="Z201" s="614"/>
      <c r="AA201" s="614"/>
      <c r="AB201" s="614"/>
      <c r="AC201" s="614"/>
      <c r="AD201" s="614"/>
      <c r="AE201" s="614"/>
      <c r="AF201" s="614"/>
      <c r="AG201" s="614"/>
      <c r="AH201" s="614"/>
      <c r="AI201" s="614"/>
      <c r="AJ201" s="614"/>
      <c r="AK201" s="614"/>
      <c r="AL201" s="241"/>
      <c r="AM201" s="241"/>
      <c r="AN201" s="241"/>
    </row>
    <row r="202" spans="1:40" ht="21" customHeight="1" x14ac:dyDescent="0.25">
      <c r="B202" s="683"/>
      <c r="C202" s="679"/>
      <c r="D202" s="679"/>
      <c r="E202" s="679"/>
      <c r="F202" s="679"/>
      <c r="G202" s="679"/>
      <c r="H202" s="679"/>
      <c r="I202" s="679"/>
      <c r="J202" s="679" t="s">
        <v>852</v>
      </c>
      <c r="K202" s="679"/>
      <c r="L202" s="679" t="s">
        <v>853</v>
      </c>
      <c r="M202" s="679"/>
      <c r="N202" s="715" t="s">
        <v>825</v>
      </c>
      <c r="O202" s="715"/>
      <c r="P202" s="679" t="s">
        <v>852</v>
      </c>
      <c r="Q202" s="679"/>
      <c r="R202" s="679" t="s">
        <v>853</v>
      </c>
      <c r="S202" s="679"/>
      <c r="T202" s="715" t="s">
        <v>825</v>
      </c>
      <c r="U202" s="745"/>
      <c r="V202" s="241"/>
      <c r="W202" s="241"/>
      <c r="X202" s="854"/>
      <c r="Y202" s="854"/>
      <c r="Z202" s="854"/>
      <c r="AA202" s="854"/>
      <c r="AB202" s="854"/>
      <c r="AC202" s="854"/>
      <c r="AD202" s="854"/>
      <c r="AE202" s="854"/>
      <c r="AF202" s="854"/>
      <c r="AG202" s="854"/>
      <c r="AH202" s="854"/>
      <c r="AI202" s="854"/>
      <c r="AJ202" s="854"/>
      <c r="AK202" s="854"/>
      <c r="AL202" s="241"/>
      <c r="AM202" s="241"/>
      <c r="AN202" s="241"/>
    </row>
    <row r="203" spans="1:40" ht="21" customHeight="1" thickBot="1" x14ac:dyDescent="0.3">
      <c r="B203" s="684"/>
      <c r="C203" s="685"/>
      <c r="D203" s="685"/>
      <c r="E203" s="685"/>
      <c r="F203" s="685"/>
      <c r="G203" s="685"/>
      <c r="H203" s="685"/>
      <c r="I203" s="685"/>
      <c r="J203" s="743"/>
      <c r="K203" s="743"/>
      <c r="L203" s="743"/>
      <c r="M203" s="743"/>
      <c r="N203" s="662">
        <f>+L203+J203</f>
        <v>0</v>
      </c>
      <c r="O203" s="662"/>
      <c r="P203" s="743"/>
      <c r="Q203" s="743"/>
      <c r="R203" s="743"/>
      <c r="S203" s="743"/>
      <c r="T203" s="662">
        <f>+R203+P203</f>
        <v>0</v>
      </c>
      <c r="U203" s="663"/>
      <c r="V203" s="241"/>
      <c r="W203" s="241"/>
      <c r="X203" s="854"/>
      <c r="Y203" s="854"/>
      <c r="Z203" s="854"/>
      <c r="AA203" s="854"/>
      <c r="AB203" s="854"/>
      <c r="AC203" s="854"/>
      <c r="AD203" s="854"/>
      <c r="AE203" s="854"/>
      <c r="AF203" s="854"/>
      <c r="AG203" s="854"/>
      <c r="AH203" s="854"/>
      <c r="AI203" s="854"/>
      <c r="AJ203" s="854"/>
      <c r="AK203" s="854"/>
      <c r="AL203" s="241"/>
      <c r="AM203" s="241"/>
      <c r="AN203" s="241"/>
    </row>
    <row r="204" spans="1:40" ht="15" customHeight="1" x14ac:dyDescent="0.25">
      <c r="B204" s="278" t="s">
        <v>1126</v>
      </c>
      <c r="C204" s="271"/>
      <c r="D204" s="279"/>
      <c r="E204" s="271"/>
      <c r="F204" s="271"/>
      <c r="G204" s="271"/>
      <c r="H204" s="271"/>
      <c r="I204" s="271"/>
      <c r="J204" s="271"/>
      <c r="K204" s="271"/>
      <c r="L204" s="271"/>
      <c r="M204" s="27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</row>
    <row r="205" spans="1:40" ht="15" customHeight="1" thickBot="1" x14ac:dyDescent="0.3">
      <c r="B205" s="280" t="s">
        <v>863</v>
      </c>
      <c r="C205" s="272"/>
      <c r="D205" s="272"/>
      <c r="E205" s="272"/>
      <c r="F205" s="272"/>
      <c r="G205" s="272"/>
      <c r="H205" s="272"/>
      <c r="I205" s="272"/>
      <c r="J205" s="272"/>
      <c r="K205" s="272"/>
      <c r="L205" s="272"/>
      <c r="M205" s="246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</row>
    <row r="206" spans="1:40" ht="16.5" customHeight="1" thickBot="1" x14ac:dyDescent="0.3">
      <c r="A206" s="36"/>
      <c r="B206" s="37" t="s">
        <v>786</v>
      </c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750" t="s">
        <v>787</v>
      </c>
      <c r="AM206" s="750"/>
      <c r="AN206" s="38"/>
    </row>
    <row r="207" spans="1:40" ht="12.75" customHeight="1" x14ac:dyDescent="0.25">
      <c r="B207" s="818" t="s">
        <v>788</v>
      </c>
      <c r="C207" s="818"/>
      <c r="D207" s="818"/>
      <c r="E207" s="818"/>
      <c r="F207" s="818"/>
      <c r="G207" s="818"/>
      <c r="H207" s="818"/>
      <c r="I207" s="818"/>
      <c r="J207" s="818"/>
      <c r="K207" s="818"/>
      <c r="L207" s="818"/>
      <c r="M207" s="818"/>
      <c r="N207" s="818"/>
      <c r="O207" s="818"/>
      <c r="P207" s="818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  <c r="AA207" s="818"/>
      <c r="AB207" s="818"/>
      <c r="AC207" s="818"/>
      <c r="AD207" s="818"/>
      <c r="AE207" s="818"/>
      <c r="AF207" s="818"/>
      <c r="AG207" s="818"/>
      <c r="AH207" s="818"/>
      <c r="AI207" s="818"/>
      <c r="AJ207" s="818"/>
      <c r="AK207" s="818"/>
      <c r="AL207" s="818"/>
      <c r="AM207" s="818"/>
      <c r="AN207" s="818"/>
    </row>
    <row r="208" spans="1:40" ht="15.75" customHeight="1" thickBot="1" x14ac:dyDescent="0.3">
      <c r="B208" s="819" t="s">
        <v>789</v>
      </c>
      <c r="C208" s="819"/>
      <c r="D208" s="819"/>
      <c r="E208" s="819"/>
      <c r="F208" s="819"/>
      <c r="G208" s="819"/>
      <c r="H208" s="819"/>
      <c r="I208" s="819"/>
      <c r="J208" s="819"/>
      <c r="K208" s="819"/>
      <c r="L208" s="819"/>
      <c r="M208" s="819"/>
      <c r="N208" s="819"/>
      <c r="O208" s="819"/>
      <c r="P208" s="819"/>
      <c r="Q208" s="820"/>
      <c r="R208" s="820"/>
      <c r="S208" s="820"/>
      <c r="T208" s="820"/>
      <c r="U208" s="820"/>
      <c r="V208" s="820"/>
      <c r="W208" s="820"/>
      <c r="X208" s="820"/>
      <c r="Y208" s="820"/>
      <c r="Z208" s="820"/>
      <c r="AA208" s="820"/>
      <c r="AB208" s="820"/>
      <c r="AC208" s="820"/>
      <c r="AD208" s="820"/>
      <c r="AE208" s="820"/>
      <c r="AF208" s="820"/>
      <c r="AG208" s="820"/>
      <c r="AH208" s="820"/>
      <c r="AI208" s="820"/>
      <c r="AJ208" s="820"/>
      <c r="AK208" s="820"/>
      <c r="AL208" s="820"/>
      <c r="AM208" s="820"/>
      <c r="AN208" s="820"/>
    </row>
    <row r="209" spans="1:40" ht="15.75" thickBot="1" x14ac:dyDescent="0.3">
      <c r="A209" s="41"/>
      <c r="B209" s="821" t="s">
        <v>790</v>
      </c>
      <c r="C209" s="822"/>
      <c r="D209" s="822"/>
      <c r="E209" s="822"/>
      <c r="F209" s="823">
        <f>+Menu!D6</f>
        <v>0</v>
      </c>
      <c r="G209" s="823"/>
      <c r="H209" s="823"/>
      <c r="I209" s="823"/>
      <c r="J209" s="823"/>
      <c r="K209" s="823"/>
      <c r="L209" s="823"/>
      <c r="M209" s="823"/>
      <c r="N209" s="823"/>
      <c r="O209" s="823"/>
      <c r="P209" s="824"/>
      <c r="Q209" s="825" t="s">
        <v>791</v>
      </c>
      <c r="R209" s="826"/>
      <c r="S209" s="826"/>
      <c r="T209" s="826"/>
      <c r="U209" s="826"/>
      <c r="V209" s="826"/>
      <c r="W209" s="826"/>
      <c r="X209" s="826"/>
      <c r="Y209" s="826"/>
      <c r="Z209" s="826"/>
      <c r="AA209" s="826"/>
      <c r="AB209" s="827" t="s">
        <v>792</v>
      </c>
      <c r="AC209" s="827"/>
      <c r="AD209" s="827"/>
      <c r="AE209" s="827"/>
      <c r="AF209" s="827"/>
      <c r="AG209" s="827"/>
      <c r="AH209" s="827"/>
      <c r="AI209" s="807" t="str">
        <f>IF(Menu!E12="","",Menu!E12)</f>
        <v/>
      </c>
      <c r="AJ209" s="807"/>
      <c r="AK209" s="807"/>
      <c r="AL209" s="807"/>
      <c r="AM209" s="807"/>
      <c r="AN209" s="808"/>
    </row>
    <row r="210" spans="1:40" ht="15.75" thickBot="1" x14ac:dyDescent="0.3">
      <c r="A210" s="41"/>
      <c r="B210" s="792" t="s">
        <v>793</v>
      </c>
      <c r="C210" s="793"/>
      <c r="D210" s="793"/>
      <c r="E210" s="793"/>
      <c r="F210" s="793"/>
      <c r="G210" s="793"/>
      <c r="H210" s="793"/>
      <c r="I210" s="809" t="str">
        <f>+Menu!B12</f>
        <v/>
      </c>
      <c r="J210" s="809"/>
      <c r="K210" s="809"/>
      <c r="L210" s="809"/>
      <c r="M210" s="809"/>
      <c r="N210" s="809"/>
      <c r="O210" s="809"/>
      <c r="P210" s="810"/>
      <c r="Q210" s="811" t="str">
        <f>+Q6</f>
        <v>3rd</v>
      </c>
      <c r="R210" s="812"/>
      <c r="S210" s="813" t="s">
        <v>794</v>
      </c>
      <c r="T210" s="813"/>
      <c r="U210" s="813"/>
      <c r="V210" s="814">
        <f>+V6</f>
        <v>2022</v>
      </c>
      <c r="W210" s="815"/>
      <c r="X210" s="816"/>
      <c r="Y210" s="813" t="s">
        <v>6</v>
      </c>
      <c r="Z210" s="813"/>
      <c r="AA210" s="813"/>
      <c r="AB210" s="817" t="s">
        <v>973</v>
      </c>
      <c r="AC210" s="817"/>
      <c r="AD210" s="817"/>
      <c r="AE210" s="817"/>
      <c r="AF210" s="817"/>
      <c r="AG210" s="817"/>
      <c r="AH210" s="817"/>
      <c r="AI210" s="817"/>
      <c r="AJ210" s="817"/>
      <c r="AK210" s="817"/>
      <c r="AL210" s="817"/>
      <c r="AM210" s="817"/>
      <c r="AN210" s="817"/>
    </row>
    <row r="211" spans="1:40" ht="16.5" x14ac:dyDescent="0.25">
      <c r="A211" s="41"/>
      <c r="B211" s="792" t="s">
        <v>795</v>
      </c>
      <c r="C211" s="793"/>
      <c r="D211" s="793"/>
      <c r="E211" s="793"/>
      <c r="F211" s="793"/>
      <c r="G211" s="793"/>
      <c r="H211" s="793"/>
      <c r="I211" s="793"/>
      <c r="J211" s="793"/>
      <c r="K211" s="793"/>
      <c r="L211" s="793"/>
      <c r="M211" s="793"/>
      <c r="N211" s="794"/>
      <c r="O211" s="794"/>
      <c r="P211" s="795"/>
      <c r="Q211" s="796" t="s">
        <v>796</v>
      </c>
      <c r="R211" s="797"/>
      <c r="S211" s="797"/>
      <c r="T211" s="797"/>
      <c r="U211" s="797"/>
      <c r="V211" s="798" t="str">
        <f>IF(Menu!C12="","",Menu!C12)</f>
        <v/>
      </c>
      <c r="W211" s="798"/>
      <c r="X211" s="798"/>
      <c r="Y211" s="798"/>
      <c r="Z211" s="798"/>
      <c r="AA211" s="798"/>
      <c r="AB211" s="799">
        <f>+Menu!F12</f>
        <v>0</v>
      </c>
      <c r="AC211" s="799"/>
      <c r="AD211" s="799"/>
      <c r="AE211" s="799"/>
      <c r="AF211" s="799"/>
      <c r="AG211" s="799"/>
      <c r="AH211" s="799"/>
      <c r="AI211" s="799"/>
      <c r="AJ211" s="799"/>
      <c r="AK211" s="799"/>
      <c r="AL211" s="799"/>
      <c r="AM211" s="799"/>
      <c r="AN211" s="799"/>
    </row>
    <row r="212" spans="1:40" ht="16.5" x14ac:dyDescent="0.25">
      <c r="A212" s="41"/>
      <c r="B212" s="800">
        <f>+Menu!D12</f>
        <v>0</v>
      </c>
      <c r="C212" s="801"/>
      <c r="D212" s="801"/>
      <c r="E212" s="801"/>
      <c r="F212" s="801"/>
      <c r="G212" s="801"/>
      <c r="H212" s="801"/>
      <c r="I212" s="801"/>
      <c r="J212" s="801"/>
      <c r="K212" s="801"/>
      <c r="L212" s="801"/>
      <c r="M212" s="801"/>
      <c r="N212" s="801"/>
      <c r="O212" s="801"/>
      <c r="P212" s="802"/>
      <c r="Q212" s="803" t="s">
        <v>968</v>
      </c>
      <c r="R212" s="804"/>
      <c r="S212" s="804"/>
      <c r="T212" s="804"/>
      <c r="U212" s="804"/>
      <c r="V212" s="805" t="str">
        <f>IF(SUM(B221:E221)=0,"",SUM(B221:E221))</f>
        <v/>
      </c>
      <c r="W212" s="805"/>
      <c r="X212" s="805"/>
      <c r="Y212" s="805"/>
      <c r="Z212" s="805"/>
      <c r="AA212" s="806"/>
      <c r="AB212" s="799">
        <f>+Menu!G12</f>
        <v>0</v>
      </c>
      <c r="AC212" s="799"/>
      <c r="AD212" s="799"/>
      <c r="AE212" s="799"/>
      <c r="AF212" s="799"/>
      <c r="AG212" s="799"/>
      <c r="AH212" s="799"/>
      <c r="AI212" s="799"/>
      <c r="AJ212" s="799"/>
      <c r="AK212" s="799"/>
      <c r="AL212" s="799"/>
      <c r="AM212" s="799"/>
      <c r="AN212" s="799"/>
    </row>
    <row r="213" spans="1:40" ht="17.25" thickBot="1" x14ac:dyDescent="0.3">
      <c r="A213" s="41"/>
      <c r="B213" s="770"/>
      <c r="C213" s="771"/>
      <c r="D213" s="771"/>
      <c r="E213" s="771"/>
      <c r="F213" s="771"/>
      <c r="G213" s="771"/>
      <c r="H213" s="771"/>
      <c r="I213" s="771"/>
      <c r="J213" s="771"/>
      <c r="K213" s="771"/>
      <c r="L213" s="771"/>
      <c r="M213" s="771"/>
      <c r="N213" s="771"/>
      <c r="O213" s="771"/>
      <c r="P213" s="772"/>
      <c r="Q213" s="773" t="s">
        <v>797</v>
      </c>
      <c r="R213" s="774"/>
      <c r="S213" s="774"/>
      <c r="T213" s="774"/>
      <c r="U213" s="774"/>
      <c r="V213" s="775" t="str">
        <f>IF(V212="","",(V212/V211*100000*4))</f>
        <v/>
      </c>
      <c r="W213" s="775"/>
      <c r="X213" s="775"/>
      <c r="Y213" s="775"/>
      <c r="Z213" s="775"/>
      <c r="AA213" s="776"/>
      <c r="AB213" s="779"/>
      <c r="AC213" s="780"/>
      <c r="AD213" s="780"/>
      <c r="AE213" s="780"/>
      <c r="AF213" s="780"/>
      <c r="AG213" s="780"/>
      <c r="AH213" s="780"/>
      <c r="AI213" s="780"/>
      <c r="AJ213" s="780"/>
      <c r="AK213" s="780"/>
      <c r="AL213" s="780"/>
      <c r="AM213" s="780"/>
      <c r="AN213" s="781"/>
    </row>
    <row r="214" spans="1:40" ht="7.5" customHeight="1" x14ac:dyDescent="0.25">
      <c r="B214" s="42"/>
      <c r="C214" s="42"/>
      <c r="D214" s="42"/>
      <c r="E214" s="42"/>
      <c r="F214" s="42"/>
      <c r="G214" s="42"/>
      <c r="H214" s="42"/>
      <c r="I214" s="42"/>
    </row>
    <row r="215" spans="1:40" ht="15.75" thickBot="1" x14ac:dyDescent="0.3">
      <c r="B215" s="43" t="s">
        <v>967</v>
      </c>
    </row>
    <row r="216" spans="1:40" ht="12.75" customHeight="1" thickBot="1" x14ac:dyDescent="0.3">
      <c r="B216" s="782" t="s">
        <v>798</v>
      </c>
      <c r="C216" s="783"/>
      <c r="D216" s="783"/>
      <c r="E216" s="783"/>
      <c r="F216" s="783"/>
      <c r="G216" s="783"/>
      <c r="H216" s="783"/>
      <c r="I216" s="783"/>
      <c r="J216" s="783"/>
      <c r="K216" s="783"/>
      <c r="L216" s="783"/>
      <c r="M216" s="783"/>
      <c r="N216" s="783"/>
      <c r="O216" s="783"/>
      <c r="P216" s="783"/>
      <c r="Q216" s="783"/>
      <c r="R216" s="783"/>
      <c r="S216" s="783"/>
      <c r="T216" s="783"/>
      <c r="U216" s="783"/>
      <c r="V216" s="783"/>
      <c r="W216" s="783"/>
      <c r="X216" s="783"/>
      <c r="Y216" s="783"/>
      <c r="Z216" s="784" t="s">
        <v>799</v>
      </c>
      <c r="AA216" s="784"/>
      <c r="AB216" s="784"/>
      <c r="AC216" s="784"/>
      <c r="AD216" s="784"/>
      <c r="AE216" s="784"/>
      <c r="AF216" s="784"/>
      <c r="AG216" s="784"/>
      <c r="AH216" s="784"/>
      <c r="AI216" s="784"/>
      <c r="AJ216" s="784"/>
      <c r="AK216" s="784"/>
      <c r="AL216" s="785" t="s">
        <v>800</v>
      </c>
      <c r="AM216" s="785"/>
      <c r="AN216" s="786"/>
    </row>
    <row r="217" spans="1:40" ht="12" customHeight="1" thickBot="1" x14ac:dyDescent="0.3">
      <c r="B217" s="789" t="s">
        <v>801</v>
      </c>
      <c r="C217" s="790"/>
      <c r="D217" s="790"/>
      <c r="E217" s="790"/>
      <c r="F217" s="790"/>
      <c r="G217" s="790"/>
      <c r="H217" s="790"/>
      <c r="I217" s="790"/>
      <c r="J217" s="790"/>
      <c r="K217" s="790"/>
      <c r="L217" s="790"/>
      <c r="M217" s="790"/>
      <c r="N217" s="791" t="s">
        <v>802</v>
      </c>
      <c r="O217" s="791"/>
      <c r="P217" s="791"/>
      <c r="Q217" s="791"/>
      <c r="R217" s="791"/>
      <c r="S217" s="791"/>
      <c r="T217" s="791"/>
      <c r="U217" s="791"/>
      <c r="V217" s="791"/>
      <c r="W217" s="791"/>
      <c r="X217" s="791"/>
      <c r="Y217" s="791"/>
      <c r="Z217" s="791" t="s">
        <v>803</v>
      </c>
      <c r="AA217" s="791"/>
      <c r="AB217" s="791"/>
      <c r="AC217" s="791"/>
      <c r="AD217" s="791"/>
      <c r="AE217" s="791"/>
      <c r="AF217" s="791"/>
      <c r="AG217" s="791"/>
      <c r="AH217" s="791"/>
      <c r="AI217" s="791"/>
      <c r="AJ217" s="791"/>
      <c r="AK217" s="791"/>
      <c r="AL217" s="787"/>
      <c r="AM217" s="787"/>
      <c r="AN217" s="788"/>
    </row>
    <row r="218" spans="1:40" ht="12" customHeight="1" thickBot="1" x14ac:dyDescent="0.3">
      <c r="B218" s="777" t="s">
        <v>804</v>
      </c>
      <c r="C218" s="778"/>
      <c r="D218" s="761" t="s">
        <v>805</v>
      </c>
      <c r="E218" s="761"/>
      <c r="F218" s="762" t="s">
        <v>806</v>
      </c>
      <c r="G218" s="762"/>
      <c r="H218" s="762"/>
      <c r="I218" s="762"/>
      <c r="J218" s="762"/>
      <c r="K218" s="762"/>
      <c r="L218" s="762"/>
      <c r="M218" s="762"/>
      <c r="N218" s="761" t="s">
        <v>807</v>
      </c>
      <c r="O218" s="761"/>
      <c r="P218" s="761" t="s">
        <v>808</v>
      </c>
      <c r="Q218" s="761"/>
      <c r="R218" s="762" t="s">
        <v>806</v>
      </c>
      <c r="S218" s="762"/>
      <c r="T218" s="762"/>
      <c r="U218" s="762"/>
      <c r="V218" s="762"/>
      <c r="W218" s="762"/>
      <c r="X218" s="762"/>
      <c r="Y218" s="762"/>
      <c r="Z218" s="761" t="s">
        <v>809</v>
      </c>
      <c r="AA218" s="761"/>
      <c r="AB218" s="761" t="s">
        <v>810</v>
      </c>
      <c r="AC218" s="761"/>
      <c r="AD218" s="762" t="s">
        <v>806</v>
      </c>
      <c r="AE218" s="762"/>
      <c r="AF218" s="762"/>
      <c r="AG218" s="762"/>
      <c r="AH218" s="762"/>
      <c r="AI218" s="762"/>
      <c r="AJ218" s="762"/>
      <c r="AK218" s="762"/>
      <c r="AL218" s="787"/>
      <c r="AM218" s="787"/>
      <c r="AN218" s="788"/>
    </row>
    <row r="219" spans="1:40" ht="51.75" customHeight="1" x14ac:dyDescent="0.25">
      <c r="B219" s="777"/>
      <c r="C219" s="778"/>
      <c r="D219" s="761"/>
      <c r="E219" s="761"/>
      <c r="F219" s="761" t="s">
        <v>811</v>
      </c>
      <c r="G219" s="761"/>
      <c r="H219" s="761" t="s">
        <v>812</v>
      </c>
      <c r="I219" s="761"/>
      <c r="J219" s="761" t="s">
        <v>813</v>
      </c>
      <c r="K219" s="761"/>
      <c r="L219" s="763" t="s">
        <v>814</v>
      </c>
      <c r="M219" s="763"/>
      <c r="N219" s="761"/>
      <c r="O219" s="761"/>
      <c r="P219" s="761"/>
      <c r="Q219" s="761"/>
      <c r="R219" s="761" t="s">
        <v>815</v>
      </c>
      <c r="S219" s="761"/>
      <c r="T219" s="761" t="s">
        <v>816</v>
      </c>
      <c r="U219" s="761"/>
      <c r="V219" s="761" t="s">
        <v>817</v>
      </c>
      <c r="W219" s="761"/>
      <c r="X219" s="763" t="s">
        <v>818</v>
      </c>
      <c r="Y219" s="763"/>
      <c r="Z219" s="761"/>
      <c r="AA219" s="761"/>
      <c r="AB219" s="761"/>
      <c r="AC219" s="761"/>
      <c r="AD219" s="761" t="s">
        <v>819</v>
      </c>
      <c r="AE219" s="761"/>
      <c r="AF219" s="761" t="s">
        <v>820</v>
      </c>
      <c r="AG219" s="761"/>
      <c r="AH219" s="761" t="s">
        <v>821</v>
      </c>
      <c r="AI219" s="761"/>
      <c r="AJ219" s="763" t="s">
        <v>822</v>
      </c>
      <c r="AK219" s="763"/>
      <c r="AL219" s="787"/>
      <c r="AM219" s="787"/>
      <c r="AN219" s="788"/>
    </row>
    <row r="220" spans="1:40" x14ac:dyDescent="0.25">
      <c r="B220" s="294" t="s">
        <v>823</v>
      </c>
      <c r="C220" s="44" t="s">
        <v>824</v>
      </c>
      <c r="D220" s="44" t="s">
        <v>823</v>
      </c>
      <c r="E220" s="44" t="s">
        <v>824</v>
      </c>
      <c r="F220" s="44" t="s">
        <v>823</v>
      </c>
      <c r="G220" s="44" t="s">
        <v>824</v>
      </c>
      <c r="H220" s="44" t="s">
        <v>823</v>
      </c>
      <c r="I220" s="44" t="s">
        <v>824</v>
      </c>
      <c r="J220" s="44" t="s">
        <v>823</v>
      </c>
      <c r="K220" s="44" t="s">
        <v>824</v>
      </c>
      <c r="L220" s="44" t="s">
        <v>823</v>
      </c>
      <c r="M220" s="44" t="s">
        <v>824</v>
      </c>
      <c r="N220" s="44" t="s">
        <v>823</v>
      </c>
      <c r="O220" s="44" t="s">
        <v>824</v>
      </c>
      <c r="P220" s="44" t="s">
        <v>823</v>
      </c>
      <c r="Q220" s="44" t="s">
        <v>824</v>
      </c>
      <c r="R220" s="44" t="s">
        <v>823</v>
      </c>
      <c r="S220" s="44" t="s">
        <v>824</v>
      </c>
      <c r="T220" s="44" t="s">
        <v>823</v>
      </c>
      <c r="U220" s="44" t="s">
        <v>824</v>
      </c>
      <c r="V220" s="44" t="s">
        <v>823</v>
      </c>
      <c r="W220" s="44" t="s">
        <v>824</v>
      </c>
      <c r="X220" s="44" t="s">
        <v>823</v>
      </c>
      <c r="Y220" s="44" t="s">
        <v>824</v>
      </c>
      <c r="Z220" s="44" t="s">
        <v>823</v>
      </c>
      <c r="AA220" s="44" t="s">
        <v>824</v>
      </c>
      <c r="AB220" s="44" t="s">
        <v>823</v>
      </c>
      <c r="AC220" s="44" t="s">
        <v>824</v>
      </c>
      <c r="AD220" s="44" t="s">
        <v>823</v>
      </c>
      <c r="AE220" s="44" t="s">
        <v>824</v>
      </c>
      <c r="AF220" s="44" t="s">
        <v>823</v>
      </c>
      <c r="AG220" s="44" t="s">
        <v>824</v>
      </c>
      <c r="AH220" s="44" t="s">
        <v>823</v>
      </c>
      <c r="AI220" s="44" t="s">
        <v>824</v>
      </c>
      <c r="AJ220" s="44" t="s">
        <v>823</v>
      </c>
      <c r="AK220" s="44" t="s">
        <v>824</v>
      </c>
      <c r="AL220" s="44" t="s">
        <v>823</v>
      </c>
      <c r="AM220" s="44" t="s">
        <v>824</v>
      </c>
      <c r="AN220" s="295" t="s">
        <v>825</v>
      </c>
    </row>
    <row r="221" spans="1:40" ht="21" customHeight="1" x14ac:dyDescent="0.25">
      <c r="B221" s="296"/>
      <c r="C221" s="45"/>
      <c r="D221" s="46"/>
      <c r="E221" s="45"/>
      <c r="F221" s="46"/>
      <c r="G221" s="45"/>
      <c r="H221" s="46"/>
      <c r="I221" s="45"/>
      <c r="J221" s="46"/>
      <c r="K221" s="45"/>
      <c r="L221" s="46"/>
      <c r="M221" s="45"/>
      <c r="N221" s="46"/>
      <c r="O221" s="45"/>
      <c r="P221" s="46"/>
      <c r="Q221" s="45"/>
      <c r="R221" s="46"/>
      <c r="S221" s="45"/>
      <c r="T221" s="46"/>
      <c r="U221" s="45"/>
      <c r="V221" s="46"/>
      <c r="W221" s="45"/>
      <c r="X221" s="46"/>
      <c r="Y221" s="45"/>
      <c r="Z221" s="46"/>
      <c r="AA221" s="45"/>
      <c r="AB221" s="46"/>
      <c r="AC221" s="45"/>
      <c r="AD221" s="46"/>
      <c r="AE221" s="45"/>
      <c r="AF221" s="46"/>
      <c r="AG221" s="45"/>
      <c r="AH221" s="46"/>
      <c r="AI221" s="45"/>
      <c r="AJ221" s="46"/>
      <c r="AK221" s="45"/>
      <c r="AL221" s="47">
        <f>+B221+D221+F221+H221+J221+L221+N221+P221+R221+T221+V221+X221+Z221+AB221+AD221+AF221+AH221+AJ221</f>
        <v>0</v>
      </c>
      <c r="AM221" s="48">
        <f>+C221+E221+G221+I221+K221+M221+O221+Q221+S221+U221+W221+Y221+AA221+AC221+AE221+AG221+AI221+AK221</f>
        <v>0</v>
      </c>
      <c r="AN221" s="297">
        <f>+AM221+AL221</f>
        <v>0</v>
      </c>
    </row>
    <row r="222" spans="1:40" ht="15.75" customHeight="1" x14ac:dyDescent="0.25">
      <c r="B222" s="764" t="s">
        <v>826</v>
      </c>
      <c r="C222" s="765"/>
      <c r="D222" s="765"/>
      <c r="E222" s="765"/>
      <c r="F222" s="765"/>
      <c r="G222" s="765"/>
      <c r="H222" s="765"/>
      <c r="I222" s="765"/>
      <c r="J222" s="765"/>
      <c r="K222" s="765"/>
      <c r="L222" s="765"/>
      <c r="M222" s="765"/>
      <c r="N222" s="765"/>
      <c r="O222" s="765"/>
      <c r="P222" s="765"/>
      <c r="Q222" s="765"/>
      <c r="R222" s="765"/>
      <c r="S222" s="765"/>
      <c r="T222" s="765"/>
      <c r="U222" s="765"/>
      <c r="V222" s="765"/>
      <c r="W222" s="765"/>
      <c r="X222" s="765"/>
      <c r="Y222" s="765"/>
      <c r="Z222" s="765"/>
      <c r="AA222" s="765"/>
      <c r="AB222" s="765"/>
      <c r="AC222" s="765"/>
      <c r="AD222" s="765"/>
      <c r="AE222" s="765"/>
      <c r="AF222" s="765"/>
      <c r="AG222" s="765"/>
      <c r="AH222" s="765"/>
      <c r="AI222" s="765"/>
      <c r="AJ222" s="765"/>
      <c r="AK222" s="765"/>
      <c r="AL222" s="765"/>
      <c r="AM222" s="765"/>
      <c r="AN222" s="766"/>
    </row>
    <row r="223" spans="1:40" ht="12.75" customHeight="1" x14ac:dyDescent="0.25">
      <c r="B223" s="767" t="s">
        <v>827</v>
      </c>
      <c r="C223" s="768"/>
      <c r="D223" s="768"/>
      <c r="E223" s="768"/>
      <c r="F223" s="768"/>
      <c r="G223" s="768"/>
      <c r="H223" s="768"/>
      <c r="I223" s="768"/>
      <c r="J223" s="768"/>
      <c r="K223" s="768"/>
      <c r="L223" s="768"/>
      <c r="M223" s="768"/>
      <c r="N223" s="768"/>
      <c r="O223" s="768"/>
      <c r="P223" s="768"/>
      <c r="Q223" s="768"/>
      <c r="R223" s="768"/>
      <c r="S223" s="768"/>
      <c r="T223" s="768"/>
      <c r="U223" s="768"/>
      <c r="V223" s="768"/>
      <c r="W223" s="768"/>
      <c r="X223" s="768"/>
      <c r="Y223" s="768"/>
      <c r="Z223" s="768"/>
      <c r="AA223" s="768"/>
      <c r="AB223" s="768"/>
      <c r="AC223" s="768"/>
      <c r="AD223" s="768"/>
      <c r="AE223" s="768"/>
      <c r="AF223" s="768"/>
      <c r="AG223" s="768"/>
      <c r="AH223" s="768"/>
      <c r="AI223" s="768"/>
      <c r="AJ223" s="768"/>
      <c r="AK223" s="768"/>
      <c r="AL223" s="768"/>
      <c r="AM223" s="768"/>
      <c r="AN223" s="769"/>
    </row>
    <row r="224" spans="1:40" ht="21" customHeight="1" x14ac:dyDescent="0.25">
      <c r="B224" s="296"/>
      <c r="C224" s="45"/>
      <c r="D224" s="46"/>
      <c r="E224" s="45"/>
      <c r="F224" s="46"/>
      <c r="G224" s="45"/>
      <c r="H224" s="46"/>
      <c r="I224" s="45"/>
      <c r="J224" s="46"/>
      <c r="K224" s="45"/>
      <c r="L224" s="46"/>
      <c r="M224" s="45"/>
      <c r="N224" s="46"/>
      <c r="O224" s="45"/>
      <c r="P224" s="46"/>
      <c r="Q224" s="45"/>
      <c r="R224" s="46"/>
      <c r="S224" s="45"/>
      <c r="T224" s="46"/>
      <c r="U224" s="45"/>
      <c r="V224" s="46"/>
      <c r="W224" s="45"/>
      <c r="X224" s="46"/>
      <c r="Y224" s="45"/>
      <c r="Z224" s="46"/>
      <c r="AA224" s="45"/>
      <c r="AB224" s="46"/>
      <c r="AC224" s="45"/>
      <c r="AD224" s="46"/>
      <c r="AE224" s="45"/>
      <c r="AF224" s="46"/>
      <c r="AG224" s="45"/>
      <c r="AH224" s="46"/>
      <c r="AI224" s="45"/>
      <c r="AJ224" s="46"/>
      <c r="AK224" s="45"/>
      <c r="AL224" s="47">
        <f>+B224+D224+F224+H224+J224+L224+N224+P224+R224+T224+V224+X224+Z224+AB224+AD224+AF224+AH224+AJ224</f>
        <v>0</v>
      </c>
      <c r="AM224" s="48">
        <f>+C224+E224+G224+I224+K224+M224+O224+Q224+S224+U224+W224+Y224+AA224+AC224+AE224+AG224+AI224+AK224</f>
        <v>0</v>
      </c>
      <c r="AN224" s="297">
        <f>+AM224+AL224</f>
        <v>0</v>
      </c>
    </row>
    <row r="225" spans="2:40" ht="15" customHeight="1" x14ac:dyDescent="0.25">
      <c r="B225" s="758" t="s">
        <v>828</v>
      </c>
      <c r="C225" s="759"/>
      <c r="D225" s="759"/>
      <c r="E225" s="759"/>
      <c r="F225" s="759"/>
      <c r="G225" s="759"/>
      <c r="H225" s="759"/>
      <c r="I225" s="759"/>
      <c r="J225" s="759"/>
      <c r="K225" s="759"/>
      <c r="L225" s="759"/>
      <c r="M225" s="759"/>
      <c r="N225" s="759"/>
      <c r="O225" s="759"/>
      <c r="P225" s="759"/>
      <c r="Q225" s="759"/>
      <c r="R225" s="759"/>
      <c r="S225" s="759"/>
      <c r="T225" s="759"/>
      <c r="U225" s="759"/>
      <c r="V225" s="759"/>
      <c r="W225" s="759"/>
      <c r="X225" s="759"/>
      <c r="Y225" s="759"/>
      <c r="Z225" s="759"/>
      <c r="AA225" s="759"/>
      <c r="AB225" s="759"/>
      <c r="AC225" s="759"/>
      <c r="AD225" s="759"/>
      <c r="AE225" s="759"/>
      <c r="AF225" s="759"/>
      <c r="AG225" s="759"/>
      <c r="AH225" s="759"/>
      <c r="AI225" s="759"/>
      <c r="AJ225" s="759"/>
      <c r="AK225" s="759"/>
      <c r="AL225" s="759"/>
      <c r="AM225" s="759"/>
      <c r="AN225" s="760"/>
    </row>
    <row r="226" spans="2:40" ht="21" customHeight="1" x14ac:dyDescent="0.25">
      <c r="B226" s="296"/>
      <c r="C226" s="45"/>
      <c r="D226" s="46"/>
      <c r="E226" s="45"/>
      <c r="F226" s="46"/>
      <c r="G226" s="45"/>
      <c r="H226" s="46"/>
      <c r="I226" s="45"/>
      <c r="J226" s="46"/>
      <c r="K226" s="45"/>
      <c r="L226" s="46"/>
      <c r="M226" s="45"/>
      <c r="N226" s="46"/>
      <c r="O226" s="45"/>
      <c r="P226" s="46"/>
      <c r="Q226" s="45"/>
      <c r="R226" s="46"/>
      <c r="S226" s="45"/>
      <c r="T226" s="46"/>
      <c r="U226" s="45"/>
      <c r="V226" s="46"/>
      <c r="W226" s="45"/>
      <c r="X226" s="46"/>
      <c r="Y226" s="45"/>
      <c r="Z226" s="46"/>
      <c r="AA226" s="45"/>
      <c r="AB226" s="46"/>
      <c r="AC226" s="45"/>
      <c r="AD226" s="46"/>
      <c r="AE226" s="45"/>
      <c r="AF226" s="46"/>
      <c r="AG226" s="45"/>
      <c r="AH226" s="46"/>
      <c r="AI226" s="45"/>
      <c r="AJ226" s="46"/>
      <c r="AK226" s="45"/>
      <c r="AL226" s="47">
        <f>+B226+D226+F226+H226+J226+L226+N226+P226+R226+T226+V226+X226+Z226+AB226+AD226+AF226+AH226+AJ226</f>
        <v>0</v>
      </c>
      <c r="AM226" s="48">
        <f>+C226+E226+G226+I226+K226+M226+O226+Q226+S226+U226+W226+Y226+AA226+AC226+AE226+AG226+AI226+AK226</f>
        <v>0</v>
      </c>
      <c r="AN226" s="297">
        <f>+AM226+AL226</f>
        <v>0</v>
      </c>
    </row>
    <row r="227" spans="2:40" ht="14.25" customHeight="1" x14ac:dyDescent="0.25">
      <c r="B227" s="751" t="s">
        <v>829</v>
      </c>
      <c r="C227" s="752"/>
      <c r="D227" s="752"/>
      <c r="E227" s="752"/>
      <c r="F227" s="752"/>
      <c r="G227" s="752"/>
      <c r="H227" s="752"/>
      <c r="I227" s="752"/>
      <c r="J227" s="752"/>
      <c r="K227" s="752"/>
      <c r="L227" s="752"/>
      <c r="M227" s="752"/>
      <c r="N227" s="752"/>
      <c r="O227" s="752"/>
      <c r="P227" s="752"/>
      <c r="Q227" s="752"/>
      <c r="R227" s="752"/>
      <c r="S227" s="752"/>
      <c r="T227" s="752"/>
      <c r="U227" s="752"/>
      <c r="V227" s="752"/>
      <c r="W227" s="752"/>
      <c r="X227" s="752"/>
      <c r="Y227" s="752"/>
      <c r="Z227" s="752"/>
      <c r="AA227" s="752"/>
      <c r="AB227" s="752"/>
      <c r="AC227" s="752"/>
      <c r="AD227" s="752"/>
      <c r="AE227" s="752"/>
      <c r="AF227" s="752"/>
      <c r="AG227" s="752"/>
      <c r="AH227" s="752"/>
      <c r="AI227" s="752"/>
      <c r="AJ227" s="752"/>
      <c r="AK227" s="752"/>
      <c r="AL227" s="752"/>
      <c r="AM227" s="752"/>
      <c r="AN227" s="753"/>
    </row>
    <row r="228" spans="2:40" ht="21" customHeight="1" x14ac:dyDescent="0.25">
      <c r="B228" s="296"/>
      <c r="C228" s="45"/>
      <c r="D228" s="46"/>
      <c r="E228" s="45"/>
      <c r="F228" s="46"/>
      <c r="G228" s="45"/>
      <c r="H228" s="46"/>
      <c r="I228" s="45"/>
      <c r="J228" s="46"/>
      <c r="K228" s="45"/>
      <c r="L228" s="46"/>
      <c r="M228" s="45"/>
      <c r="N228" s="46"/>
      <c r="O228" s="45"/>
      <c r="P228" s="46"/>
      <c r="Q228" s="45"/>
      <c r="R228" s="46"/>
      <c r="S228" s="45"/>
      <c r="T228" s="46"/>
      <c r="U228" s="45"/>
      <c r="V228" s="46"/>
      <c r="W228" s="45"/>
      <c r="X228" s="46"/>
      <c r="Y228" s="45"/>
      <c r="Z228" s="46"/>
      <c r="AA228" s="45"/>
      <c r="AB228" s="46"/>
      <c r="AC228" s="45"/>
      <c r="AD228" s="46"/>
      <c r="AE228" s="45"/>
      <c r="AF228" s="46"/>
      <c r="AG228" s="45"/>
      <c r="AH228" s="46"/>
      <c r="AI228" s="45"/>
      <c r="AJ228" s="46"/>
      <c r="AK228" s="45"/>
      <c r="AL228" s="47">
        <f>+B228+D228+F228+H228+J228+L228+N228+P228+R228+T228+V228+X228+Z228+AB228+AD228+AF228+AH228+AJ228</f>
        <v>0</v>
      </c>
      <c r="AM228" s="48">
        <f>+C228+E228+G228+I228+K228+M228+O228+Q228+S228+U228+W228+Y228+AA228+AC228+AE228+AG228+AI228+AK228</f>
        <v>0</v>
      </c>
      <c r="AN228" s="297">
        <f>+AM228+AL228</f>
        <v>0</v>
      </c>
    </row>
    <row r="229" spans="2:40" ht="15" customHeight="1" x14ac:dyDescent="0.25">
      <c r="B229" s="751" t="s">
        <v>830</v>
      </c>
      <c r="C229" s="752"/>
      <c r="D229" s="752"/>
      <c r="E229" s="752"/>
      <c r="F229" s="752"/>
      <c r="G229" s="752"/>
      <c r="H229" s="752"/>
      <c r="I229" s="752"/>
      <c r="J229" s="752"/>
      <c r="K229" s="752"/>
      <c r="L229" s="752"/>
      <c r="M229" s="752"/>
      <c r="N229" s="752"/>
      <c r="O229" s="752"/>
      <c r="P229" s="752"/>
      <c r="Q229" s="752"/>
      <c r="R229" s="752"/>
      <c r="S229" s="752"/>
      <c r="T229" s="752"/>
      <c r="U229" s="752"/>
      <c r="V229" s="752"/>
      <c r="W229" s="752"/>
      <c r="X229" s="752"/>
      <c r="Y229" s="752"/>
      <c r="Z229" s="752"/>
      <c r="AA229" s="752"/>
      <c r="AB229" s="752"/>
      <c r="AC229" s="752"/>
      <c r="AD229" s="752"/>
      <c r="AE229" s="752"/>
      <c r="AF229" s="752"/>
      <c r="AG229" s="752"/>
      <c r="AH229" s="752"/>
      <c r="AI229" s="752"/>
      <c r="AJ229" s="752"/>
      <c r="AK229" s="752"/>
      <c r="AL229" s="752"/>
      <c r="AM229" s="752"/>
      <c r="AN229" s="753"/>
    </row>
    <row r="230" spans="2:40" ht="21" customHeight="1" x14ac:dyDescent="0.25">
      <c r="B230" s="296"/>
      <c r="C230" s="45"/>
      <c r="D230" s="46"/>
      <c r="E230" s="45"/>
      <c r="F230" s="46"/>
      <c r="G230" s="45"/>
      <c r="H230" s="46"/>
      <c r="I230" s="45"/>
      <c r="J230" s="46"/>
      <c r="K230" s="45"/>
      <c r="L230" s="46"/>
      <c r="M230" s="45"/>
      <c r="N230" s="46"/>
      <c r="O230" s="45"/>
      <c r="P230" s="46"/>
      <c r="Q230" s="45"/>
      <c r="R230" s="46"/>
      <c r="S230" s="45"/>
      <c r="T230" s="46"/>
      <c r="U230" s="45"/>
      <c r="V230" s="46"/>
      <c r="W230" s="45"/>
      <c r="X230" s="46"/>
      <c r="Y230" s="45"/>
      <c r="Z230" s="46"/>
      <c r="AA230" s="45"/>
      <c r="AB230" s="46"/>
      <c r="AC230" s="45"/>
      <c r="AD230" s="46"/>
      <c r="AE230" s="45"/>
      <c r="AF230" s="46"/>
      <c r="AG230" s="45"/>
      <c r="AH230" s="46"/>
      <c r="AI230" s="45"/>
      <c r="AJ230" s="46"/>
      <c r="AK230" s="45"/>
      <c r="AL230" s="47">
        <f>+B230+D230+F230+H230+J230+L230+N230+P230+R230+T230+V230+X230+Z230+AB230+AD230+AF230+AH230+AJ230</f>
        <v>0</v>
      </c>
      <c r="AM230" s="48">
        <f>+C230+E230+G230+I230+K230+M230+O230+Q230+S230+U230+W230+Y230+AA230+AC230+AE230+AG230+AI230+AK230</f>
        <v>0</v>
      </c>
      <c r="AN230" s="297">
        <f>+AM230+AL230</f>
        <v>0</v>
      </c>
    </row>
    <row r="231" spans="2:40" ht="15" customHeight="1" x14ac:dyDescent="0.25">
      <c r="B231" s="751" t="s">
        <v>831</v>
      </c>
      <c r="C231" s="752"/>
      <c r="D231" s="752"/>
      <c r="E231" s="752"/>
      <c r="F231" s="752"/>
      <c r="G231" s="752"/>
      <c r="H231" s="752"/>
      <c r="I231" s="752"/>
      <c r="J231" s="752"/>
      <c r="K231" s="752"/>
      <c r="L231" s="752"/>
      <c r="M231" s="752"/>
      <c r="N231" s="752"/>
      <c r="O231" s="752"/>
      <c r="P231" s="752"/>
      <c r="Q231" s="752"/>
      <c r="R231" s="752"/>
      <c r="S231" s="752"/>
      <c r="T231" s="752"/>
      <c r="U231" s="752"/>
      <c r="V231" s="752"/>
      <c r="W231" s="752"/>
      <c r="X231" s="752"/>
      <c r="Y231" s="752"/>
      <c r="Z231" s="752"/>
      <c r="AA231" s="752"/>
      <c r="AB231" s="752"/>
      <c r="AC231" s="752"/>
      <c r="AD231" s="752"/>
      <c r="AE231" s="752"/>
      <c r="AF231" s="752"/>
      <c r="AG231" s="752"/>
      <c r="AH231" s="752"/>
      <c r="AI231" s="752"/>
      <c r="AJ231" s="752"/>
      <c r="AK231" s="752"/>
      <c r="AL231" s="752"/>
      <c r="AM231" s="752"/>
      <c r="AN231" s="753"/>
    </row>
    <row r="232" spans="2:40" ht="21" customHeight="1" x14ac:dyDescent="0.25">
      <c r="B232" s="296"/>
      <c r="C232" s="45"/>
      <c r="D232" s="46"/>
      <c r="E232" s="45"/>
      <c r="F232" s="46"/>
      <c r="G232" s="45"/>
      <c r="H232" s="46"/>
      <c r="I232" s="45"/>
      <c r="J232" s="46"/>
      <c r="K232" s="45"/>
      <c r="L232" s="46"/>
      <c r="M232" s="45"/>
      <c r="N232" s="46"/>
      <c r="O232" s="45"/>
      <c r="P232" s="46"/>
      <c r="Q232" s="45"/>
      <c r="R232" s="46"/>
      <c r="S232" s="45"/>
      <c r="T232" s="46"/>
      <c r="U232" s="45"/>
      <c r="V232" s="46"/>
      <c r="W232" s="45"/>
      <c r="X232" s="46"/>
      <c r="Y232" s="45"/>
      <c r="Z232" s="46"/>
      <c r="AA232" s="45"/>
      <c r="AB232" s="46"/>
      <c r="AC232" s="45"/>
      <c r="AD232" s="46"/>
      <c r="AE232" s="45"/>
      <c r="AF232" s="46"/>
      <c r="AG232" s="45"/>
      <c r="AH232" s="46"/>
      <c r="AI232" s="45"/>
      <c r="AJ232" s="46"/>
      <c r="AK232" s="45"/>
      <c r="AL232" s="47">
        <f>+B232+D232+F232+H232+J232+L232+N232+P232+R232+T232+V232+X232+Z232+AB232+AD232+AF232+AH232+AJ232</f>
        <v>0</v>
      </c>
      <c r="AM232" s="48">
        <f>+C232+E232+G232+I232+K232+M232+O232+Q232+S232+U232+W232+Y232+AA232+AC232+AE232+AG232+AI232+AK232</f>
        <v>0</v>
      </c>
      <c r="AN232" s="297">
        <f>+AM232+AL232</f>
        <v>0</v>
      </c>
    </row>
    <row r="233" spans="2:40" ht="15" customHeight="1" x14ac:dyDescent="0.25">
      <c r="B233" s="751" t="s">
        <v>832</v>
      </c>
      <c r="C233" s="752"/>
      <c r="D233" s="752"/>
      <c r="E233" s="752"/>
      <c r="F233" s="752"/>
      <c r="G233" s="752"/>
      <c r="H233" s="752"/>
      <c r="I233" s="752"/>
      <c r="J233" s="752"/>
      <c r="K233" s="752"/>
      <c r="L233" s="752"/>
      <c r="M233" s="752"/>
      <c r="N233" s="752"/>
      <c r="O233" s="752"/>
      <c r="P233" s="752"/>
      <c r="Q233" s="752"/>
      <c r="R233" s="752"/>
      <c r="S233" s="752"/>
      <c r="T233" s="752"/>
      <c r="U233" s="752"/>
      <c r="V233" s="752"/>
      <c r="W233" s="752"/>
      <c r="X233" s="752"/>
      <c r="Y233" s="752"/>
      <c r="Z233" s="752"/>
      <c r="AA233" s="752"/>
      <c r="AB233" s="752"/>
      <c r="AC233" s="752"/>
      <c r="AD233" s="752"/>
      <c r="AE233" s="752"/>
      <c r="AF233" s="752"/>
      <c r="AG233" s="752"/>
      <c r="AH233" s="752"/>
      <c r="AI233" s="752"/>
      <c r="AJ233" s="752"/>
      <c r="AK233" s="752"/>
      <c r="AL233" s="752"/>
      <c r="AM233" s="752"/>
      <c r="AN233" s="753"/>
    </row>
    <row r="234" spans="2:40" ht="21" customHeight="1" x14ac:dyDescent="0.25">
      <c r="B234" s="296"/>
      <c r="C234" s="45"/>
      <c r="D234" s="46"/>
      <c r="E234" s="45"/>
      <c r="F234" s="46"/>
      <c r="G234" s="45"/>
      <c r="H234" s="46"/>
      <c r="I234" s="45"/>
      <c r="J234" s="46"/>
      <c r="K234" s="45"/>
      <c r="L234" s="46"/>
      <c r="M234" s="45"/>
      <c r="N234" s="46"/>
      <c r="O234" s="45"/>
      <c r="P234" s="46"/>
      <c r="Q234" s="45"/>
      <c r="R234" s="46"/>
      <c r="S234" s="45"/>
      <c r="T234" s="46"/>
      <c r="U234" s="45"/>
      <c r="V234" s="46"/>
      <c r="W234" s="45"/>
      <c r="X234" s="46"/>
      <c r="Y234" s="45"/>
      <c r="Z234" s="46"/>
      <c r="AA234" s="45"/>
      <c r="AB234" s="46"/>
      <c r="AC234" s="45"/>
      <c r="AD234" s="46"/>
      <c r="AE234" s="45"/>
      <c r="AF234" s="46"/>
      <c r="AG234" s="45"/>
      <c r="AH234" s="46"/>
      <c r="AI234" s="45"/>
      <c r="AJ234" s="46"/>
      <c r="AK234" s="45"/>
      <c r="AL234" s="47">
        <f>+B234+D234+F234+H234+J234+L234+N234+P234+R234+T234+V234+X234+Z234+AB234+AD234+AF234+AH234+AJ234</f>
        <v>0</v>
      </c>
      <c r="AM234" s="48">
        <f>+C234+E234+G234+I234+K234+M234+O234+Q234+S234+U234+W234+Y234+AA234+AC234+AE234+AG234+AI234+AK234</f>
        <v>0</v>
      </c>
      <c r="AN234" s="297">
        <f>+AM234+AL234</f>
        <v>0</v>
      </c>
    </row>
    <row r="235" spans="2:40" ht="15" customHeight="1" x14ac:dyDescent="0.25">
      <c r="B235" s="751" t="s">
        <v>833</v>
      </c>
      <c r="C235" s="752"/>
      <c r="D235" s="752"/>
      <c r="E235" s="752"/>
      <c r="F235" s="752"/>
      <c r="G235" s="752"/>
      <c r="H235" s="752"/>
      <c r="I235" s="752"/>
      <c r="J235" s="752"/>
      <c r="K235" s="752"/>
      <c r="L235" s="752"/>
      <c r="M235" s="752"/>
      <c r="N235" s="752"/>
      <c r="O235" s="752"/>
      <c r="P235" s="752"/>
      <c r="Q235" s="752"/>
      <c r="R235" s="752"/>
      <c r="S235" s="752"/>
      <c r="T235" s="752"/>
      <c r="U235" s="752"/>
      <c r="V235" s="752"/>
      <c r="W235" s="752"/>
      <c r="X235" s="752"/>
      <c r="Y235" s="752"/>
      <c r="Z235" s="752"/>
      <c r="AA235" s="752"/>
      <c r="AB235" s="752"/>
      <c r="AC235" s="752"/>
      <c r="AD235" s="752"/>
      <c r="AE235" s="752"/>
      <c r="AF235" s="752"/>
      <c r="AG235" s="752"/>
      <c r="AH235" s="752"/>
      <c r="AI235" s="752"/>
      <c r="AJ235" s="752"/>
      <c r="AK235" s="752"/>
      <c r="AL235" s="752"/>
      <c r="AM235" s="752"/>
      <c r="AN235" s="753"/>
    </row>
    <row r="236" spans="2:40" ht="21" customHeight="1" x14ac:dyDescent="0.25">
      <c r="B236" s="296"/>
      <c r="C236" s="45"/>
      <c r="D236" s="46"/>
      <c r="E236" s="45"/>
      <c r="F236" s="46"/>
      <c r="G236" s="45"/>
      <c r="H236" s="46"/>
      <c r="I236" s="45"/>
      <c r="J236" s="46"/>
      <c r="K236" s="45"/>
      <c r="L236" s="46"/>
      <c r="M236" s="45"/>
      <c r="N236" s="46"/>
      <c r="O236" s="45"/>
      <c r="P236" s="46"/>
      <c r="Q236" s="45"/>
      <c r="R236" s="46"/>
      <c r="S236" s="45"/>
      <c r="T236" s="46"/>
      <c r="U236" s="45"/>
      <c r="V236" s="46"/>
      <c r="W236" s="45"/>
      <c r="X236" s="46"/>
      <c r="Y236" s="45"/>
      <c r="Z236" s="46"/>
      <c r="AA236" s="45"/>
      <c r="AB236" s="46"/>
      <c r="AC236" s="45"/>
      <c r="AD236" s="46"/>
      <c r="AE236" s="45"/>
      <c r="AF236" s="46"/>
      <c r="AG236" s="45"/>
      <c r="AH236" s="46"/>
      <c r="AI236" s="45"/>
      <c r="AJ236" s="46"/>
      <c r="AK236" s="45"/>
      <c r="AL236" s="47">
        <f>+B236+D236+F236+H236+J236+L236+N236+P236+R236+T236+V236+X236+Z236+AB236+AD236+AF236+AH236+AJ236</f>
        <v>0</v>
      </c>
      <c r="AM236" s="48">
        <f>+C236+E236+G236+I236+K236+M236+O236+Q236+S236+U236+W236+Y236+AA236+AC236+AE236+AG236+AI236+AK236</f>
        <v>0</v>
      </c>
      <c r="AN236" s="297">
        <f>+AM236+AL236</f>
        <v>0</v>
      </c>
    </row>
    <row r="237" spans="2:40" ht="15" customHeight="1" x14ac:dyDescent="0.25">
      <c r="B237" s="751" t="s">
        <v>834</v>
      </c>
      <c r="C237" s="752"/>
      <c r="D237" s="752"/>
      <c r="E237" s="752"/>
      <c r="F237" s="752"/>
      <c r="G237" s="752"/>
      <c r="H237" s="752"/>
      <c r="I237" s="752"/>
      <c r="J237" s="752"/>
      <c r="K237" s="752"/>
      <c r="L237" s="752"/>
      <c r="M237" s="752"/>
      <c r="N237" s="752"/>
      <c r="O237" s="752"/>
      <c r="P237" s="752"/>
      <c r="Q237" s="752"/>
      <c r="R237" s="752"/>
      <c r="S237" s="752"/>
      <c r="T237" s="752"/>
      <c r="U237" s="752"/>
      <c r="V237" s="752"/>
      <c r="W237" s="752"/>
      <c r="X237" s="752"/>
      <c r="Y237" s="752"/>
      <c r="Z237" s="752"/>
      <c r="AA237" s="752"/>
      <c r="AB237" s="752"/>
      <c r="AC237" s="752"/>
      <c r="AD237" s="752"/>
      <c r="AE237" s="752"/>
      <c r="AF237" s="752"/>
      <c r="AG237" s="752"/>
      <c r="AH237" s="752"/>
      <c r="AI237" s="752"/>
      <c r="AJ237" s="752"/>
      <c r="AK237" s="752"/>
      <c r="AL237" s="752"/>
      <c r="AM237" s="752"/>
      <c r="AN237" s="753"/>
    </row>
    <row r="238" spans="2:40" ht="21" customHeight="1" x14ac:dyDescent="0.25">
      <c r="B238" s="296"/>
      <c r="C238" s="45"/>
      <c r="D238" s="46"/>
      <c r="E238" s="45"/>
      <c r="F238" s="46"/>
      <c r="G238" s="45"/>
      <c r="H238" s="46"/>
      <c r="I238" s="45"/>
      <c r="J238" s="46"/>
      <c r="K238" s="45"/>
      <c r="L238" s="46"/>
      <c r="M238" s="45"/>
      <c r="N238" s="46"/>
      <c r="O238" s="45"/>
      <c r="P238" s="46"/>
      <c r="Q238" s="45"/>
      <c r="R238" s="46"/>
      <c r="S238" s="45"/>
      <c r="T238" s="46"/>
      <c r="U238" s="45"/>
      <c r="V238" s="46"/>
      <c r="W238" s="45"/>
      <c r="X238" s="46"/>
      <c r="Y238" s="45"/>
      <c r="Z238" s="46"/>
      <c r="AA238" s="45"/>
      <c r="AB238" s="46"/>
      <c r="AC238" s="45"/>
      <c r="AD238" s="46"/>
      <c r="AE238" s="45"/>
      <c r="AF238" s="46"/>
      <c r="AG238" s="45"/>
      <c r="AH238" s="46"/>
      <c r="AI238" s="45"/>
      <c r="AJ238" s="46"/>
      <c r="AK238" s="45"/>
      <c r="AL238" s="47">
        <f>+B238+D238+F238+H238+J238+L238+N238+P238+R238+T238+V238+X238+Z238+AB238+AD238+AF238+AH238+AJ238</f>
        <v>0</v>
      </c>
      <c r="AM238" s="48">
        <f>+C238+E238+G238+I238+K238+M238+O238+Q238+S238+U238+W238+Y238+AA238+AC238+AE238+AG238+AI238+AK238</f>
        <v>0</v>
      </c>
      <c r="AN238" s="297">
        <f>+AM238+AL238</f>
        <v>0</v>
      </c>
    </row>
    <row r="239" spans="2:40" ht="16.5" customHeight="1" x14ac:dyDescent="0.3">
      <c r="B239" s="754" t="s">
        <v>825</v>
      </c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  <c r="AB239" s="755"/>
      <c r="AC239" s="755"/>
      <c r="AD239" s="755"/>
      <c r="AE239" s="755"/>
      <c r="AF239" s="755"/>
      <c r="AG239" s="755"/>
      <c r="AH239" s="755"/>
      <c r="AI239" s="755"/>
      <c r="AJ239" s="755"/>
      <c r="AK239" s="755"/>
      <c r="AL239" s="755"/>
      <c r="AM239" s="755"/>
      <c r="AN239" s="756"/>
    </row>
    <row r="240" spans="2:40" ht="21" customHeight="1" thickBot="1" x14ac:dyDescent="0.3">
      <c r="B240" s="298">
        <f>+B238+B236+B234+B232+B230+B228+B226+B224</f>
        <v>0</v>
      </c>
      <c r="C240" s="302">
        <f>+C238+C236+C234+C232+C230+C228+C226+C224</f>
        <v>0</v>
      </c>
      <c r="D240" s="299">
        <f>+D238+D236+D234+D232+D230+D228+D226+D224</f>
        <v>0</v>
      </c>
      <c r="E240" s="302">
        <f>+E238+E236+E234+E232+E230+E228+E226+E224</f>
        <v>0</v>
      </c>
      <c r="F240" s="299">
        <f t="shared" ref="F240:AK240" si="3">+F238+F236+F234+F232+F230+F228+F226+F224</f>
        <v>0</v>
      </c>
      <c r="G240" s="302">
        <f t="shared" si="3"/>
        <v>0</v>
      </c>
      <c r="H240" s="299">
        <f t="shared" si="3"/>
        <v>0</v>
      </c>
      <c r="I240" s="302">
        <f t="shared" si="3"/>
        <v>0</v>
      </c>
      <c r="J240" s="299">
        <f t="shared" si="3"/>
        <v>0</v>
      </c>
      <c r="K240" s="302">
        <f t="shared" si="3"/>
        <v>0</v>
      </c>
      <c r="L240" s="299">
        <f t="shared" si="3"/>
        <v>0</v>
      </c>
      <c r="M240" s="302">
        <f t="shared" si="3"/>
        <v>0</v>
      </c>
      <c r="N240" s="299">
        <f t="shared" si="3"/>
        <v>0</v>
      </c>
      <c r="O240" s="302">
        <f t="shared" si="3"/>
        <v>0</v>
      </c>
      <c r="P240" s="299">
        <f t="shared" si="3"/>
        <v>0</v>
      </c>
      <c r="Q240" s="302">
        <f t="shared" si="3"/>
        <v>0</v>
      </c>
      <c r="R240" s="299">
        <f t="shared" si="3"/>
        <v>0</v>
      </c>
      <c r="S240" s="302">
        <f t="shared" si="3"/>
        <v>0</v>
      </c>
      <c r="T240" s="299">
        <f t="shared" si="3"/>
        <v>0</v>
      </c>
      <c r="U240" s="302">
        <f t="shared" si="3"/>
        <v>0</v>
      </c>
      <c r="V240" s="299">
        <f t="shared" si="3"/>
        <v>0</v>
      </c>
      <c r="W240" s="302">
        <f t="shared" si="3"/>
        <v>0</v>
      </c>
      <c r="X240" s="299">
        <f t="shared" si="3"/>
        <v>0</v>
      </c>
      <c r="Y240" s="302">
        <f t="shared" si="3"/>
        <v>0</v>
      </c>
      <c r="Z240" s="299">
        <f t="shared" si="3"/>
        <v>0</v>
      </c>
      <c r="AA240" s="302">
        <f t="shared" si="3"/>
        <v>0</v>
      </c>
      <c r="AB240" s="299">
        <f t="shared" si="3"/>
        <v>0</v>
      </c>
      <c r="AC240" s="302">
        <f t="shared" si="3"/>
        <v>0</v>
      </c>
      <c r="AD240" s="299">
        <f t="shared" si="3"/>
        <v>0</v>
      </c>
      <c r="AE240" s="302">
        <f t="shared" si="3"/>
        <v>0</v>
      </c>
      <c r="AF240" s="299">
        <f t="shared" si="3"/>
        <v>0</v>
      </c>
      <c r="AG240" s="302">
        <f t="shared" si="3"/>
        <v>0</v>
      </c>
      <c r="AH240" s="299">
        <f t="shared" si="3"/>
        <v>0</v>
      </c>
      <c r="AI240" s="302">
        <f t="shared" si="3"/>
        <v>0</v>
      </c>
      <c r="AJ240" s="299">
        <f t="shared" si="3"/>
        <v>0</v>
      </c>
      <c r="AK240" s="302">
        <f t="shared" si="3"/>
        <v>0</v>
      </c>
      <c r="AL240" s="299">
        <f>+B240+D240+F240+H240+J240+L240+N240+P240+R240+T240+V240+X240+Z240+AB240+AD240+AF240+AH240+AJ240</f>
        <v>0</v>
      </c>
      <c r="AM240" s="302">
        <f>+C240+E240+G240+I240+K240+M240+O240+Q240+S240+U240+W240+Y240+AA240+AC240+AE240+AG240+AI240+AK240</f>
        <v>0</v>
      </c>
      <c r="AN240" s="300">
        <f>+AM240+AL240</f>
        <v>0</v>
      </c>
    </row>
    <row r="241" spans="1:40" ht="11.25" customHeight="1" x14ac:dyDescent="0.25">
      <c r="B241" s="757"/>
      <c r="C241" s="757"/>
      <c r="D241" s="757"/>
      <c r="E241" s="757"/>
      <c r="F241" s="757"/>
      <c r="G241" s="757"/>
      <c r="H241" s="757"/>
      <c r="I241" s="757"/>
      <c r="J241" s="757"/>
      <c r="K241" s="757"/>
      <c r="L241" s="757"/>
      <c r="M241" s="757"/>
      <c r="N241" s="757"/>
      <c r="O241" s="757"/>
      <c r="P241" s="757"/>
      <c r="Q241" s="757"/>
      <c r="R241" s="757"/>
      <c r="S241" s="757"/>
      <c r="T241" s="757"/>
      <c r="U241" s="757"/>
      <c r="V241" s="757"/>
      <c r="W241" s="757"/>
      <c r="X241" s="757"/>
      <c r="Y241" s="757"/>
      <c r="Z241" s="757"/>
      <c r="AA241" s="757"/>
      <c r="AB241" s="757"/>
      <c r="AC241" s="757"/>
      <c r="AD241" s="757"/>
      <c r="AE241" s="757"/>
      <c r="AF241" s="757"/>
      <c r="AG241" s="757"/>
      <c r="AH241" s="757"/>
      <c r="AI241" s="757"/>
      <c r="AJ241" s="757"/>
      <c r="AK241" s="757"/>
      <c r="AL241" s="757"/>
      <c r="AM241" s="757"/>
      <c r="AN241" s="757"/>
    </row>
    <row r="242" spans="1:40" x14ac:dyDescent="0.25"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50" t="s">
        <v>835</v>
      </c>
      <c r="U242" s="49"/>
      <c r="W242" s="49"/>
      <c r="X242" s="749"/>
      <c r="Y242" s="749"/>
      <c r="Z242" s="749"/>
      <c r="AA242" s="749"/>
      <c r="AB242" s="749"/>
      <c r="AC242" s="749"/>
      <c r="AD242" s="749"/>
      <c r="AE242" s="749"/>
      <c r="AF242" s="749"/>
      <c r="AG242" s="749"/>
      <c r="AH242" s="749"/>
      <c r="AI242" s="749"/>
      <c r="AJ242" s="749"/>
      <c r="AK242" s="749"/>
      <c r="AL242" s="749"/>
      <c r="AM242" s="51"/>
      <c r="AN242" s="49"/>
    </row>
    <row r="243" spans="1:40" ht="6" customHeight="1" thickBot="1" x14ac:dyDescent="0.3">
      <c r="A243" s="52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50"/>
      <c r="U243" s="49"/>
      <c r="W243" s="49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1"/>
      <c r="AN243" s="49"/>
    </row>
    <row r="244" spans="1:40" ht="15.75" thickBot="1" x14ac:dyDescent="0.3">
      <c r="A244" s="52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54" t="s">
        <v>836</v>
      </c>
      <c r="W244" s="49"/>
      <c r="X244" s="748">
        <f>+F209</f>
        <v>0</v>
      </c>
      <c r="Y244" s="748"/>
      <c r="Z244" s="748"/>
      <c r="AA244" s="748"/>
      <c r="AB244" s="748"/>
      <c r="AC244" s="748"/>
      <c r="AD244" s="748"/>
      <c r="AE244" s="748"/>
      <c r="AF244" s="748"/>
      <c r="AG244" s="748"/>
      <c r="AH244" s="748"/>
      <c r="AI244" s="748"/>
      <c r="AJ244" s="748"/>
      <c r="AK244" s="49"/>
      <c r="AL244" s="750" t="s">
        <v>787</v>
      </c>
      <c r="AM244" s="750"/>
      <c r="AN244" s="49"/>
    </row>
    <row r="245" spans="1:40" ht="15.75" customHeight="1" x14ac:dyDescent="0.25">
      <c r="B245" s="55" t="s">
        <v>1128</v>
      </c>
      <c r="C245" s="56"/>
      <c r="D245" s="56"/>
      <c r="E245" s="56"/>
      <c r="F245" s="56"/>
      <c r="G245" s="57"/>
      <c r="H245" s="57"/>
      <c r="I245" s="57"/>
      <c r="J245" s="57"/>
      <c r="K245" s="57"/>
      <c r="L245" s="57"/>
      <c r="M245" s="57"/>
      <c r="N245" s="57"/>
      <c r="V245" s="54" t="s">
        <v>837</v>
      </c>
      <c r="AB245" s="748" t="str">
        <f>+I210</f>
        <v/>
      </c>
      <c r="AC245" s="748"/>
      <c r="AD245" s="748"/>
      <c r="AE245" s="748"/>
      <c r="AF245" s="748"/>
      <c r="AG245" s="748"/>
      <c r="AH245" s="748"/>
      <c r="AI245" s="748"/>
      <c r="AJ245" s="748"/>
    </row>
    <row r="246" spans="1:40" ht="3.75" customHeight="1" thickBot="1" x14ac:dyDescent="0.3">
      <c r="B246" s="42"/>
      <c r="C246" s="42"/>
      <c r="D246" s="42"/>
      <c r="E246" s="42"/>
      <c r="F246" s="42"/>
      <c r="G246" s="42"/>
      <c r="H246" s="42"/>
      <c r="I246" s="58"/>
      <c r="J246" s="58"/>
      <c r="K246" s="42"/>
      <c r="L246" s="42"/>
      <c r="M246" s="57"/>
      <c r="N246" s="57"/>
    </row>
    <row r="247" spans="1:40" ht="35.25" customHeight="1" x14ac:dyDescent="0.25">
      <c r="B247" s="682" t="s">
        <v>838</v>
      </c>
      <c r="C247" s="666"/>
      <c r="D247" s="666"/>
      <c r="E247" s="666" t="s">
        <v>839</v>
      </c>
      <c r="F247" s="666"/>
      <c r="G247" s="666"/>
      <c r="H247" s="666" t="s">
        <v>840</v>
      </c>
      <c r="I247" s="666"/>
      <c r="J247" s="666"/>
      <c r="K247" s="666" t="s">
        <v>841</v>
      </c>
      <c r="L247" s="666"/>
      <c r="M247" s="666"/>
      <c r="N247" s="666" t="s">
        <v>842</v>
      </c>
      <c r="O247" s="666"/>
      <c r="P247" s="666"/>
      <c r="Q247" s="666" t="s">
        <v>843</v>
      </c>
      <c r="R247" s="666"/>
      <c r="S247" s="666"/>
      <c r="T247" s="666" t="s">
        <v>844</v>
      </c>
      <c r="U247" s="666"/>
      <c r="V247" s="666"/>
      <c r="W247" s="666" t="s">
        <v>845</v>
      </c>
      <c r="X247" s="666"/>
      <c r="Y247" s="666"/>
      <c r="Z247" s="666" t="s">
        <v>846</v>
      </c>
      <c r="AA247" s="666"/>
      <c r="AB247" s="666"/>
      <c r="AC247" s="666" t="s">
        <v>847</v>
      </c>
      <c r="AD247" s="666"/>
      <c r="AE247" s="666"/>
      <c r="AF247" s="746" t="s">
        <v>1117</v>
      </c>
      <c r="AG247" s="746"/>
      <c r="AH247" s="746"/>
      <c r="AI247" s="666" t="s">
        <v>848</v>
      </c>
      <c r="AJ247" s="666"/>
      <c r="AK247" s="666"/>
      <c r="AL247" s="660" t="s">
        <v>825</v>
      </c>
      <c r="AM247" s="660"/>
      <c r="AN247" s="661"/>
    </row>
    <row r="248" spans="1:40" ht="21" customHeight="1" thickBot="1" x14ac:dyDescent="0.3">
      <c r="B248" s="747"/>
      <c r="C248" s="743"/>
      <c r="D248" s="743"/>
      <c r="E248" s="743"/>
      <c r="F248" s="743"/>
      <c r="G248" s="743"/>
      <c r="H248" s="743"/>
      <c r="I248" s="743"/>
      <c r="J248" s="743"/>
      <c r="K248" s="743"/>
      <c r="L248" s="743"/>
      <c r="M248" s="743"/>
      <c r="N248" s="743"/>
      <c r="O248" s="743"/>
      <c r="P248" s="743"/>
      <c r="Q248" s="743"/>
      <c r="R248" s="743"/>
      <c r="S248" s="743"/>
      <c r="T248" s="743"/>
      <c r="U248" s="743"/>
      <c r="V248" s="743"/>
      <c r="W248" s="743"/>
      <c r="X248" s="743"/>
      <c r="Y248" s="743"/>
      <c r="Z248" s="743"/>
      <c r="AA248" s="743"/>
      <c r="AB248" s="743"/>
      <c r="AC248" s="743"/>
      <c r="AD248" s="743"/>
      <c r="AE248" s="743"/>
      <c r="AF248" s="743"/>
      <c r="AG248" s="743"/>
      <c r="AH248" s="743"/>
      <c r="AI248" s="743"/>
      <c r="AJ248" s="743"/>
      <c r="AK248" s="743"/>
      <c r="AL248" s="662">
        <f>SUM(B248:AK248)</f>
        <v>0</v>
      </c>
      <c r="AM248" s="662"/>
      <c r="AN248" s="663"/>
    </row>
    <row r="249" spans="1:40" ht="12" customHeight="1" x14ac:dyDescent="0.25">
      <c r="B249" s="270" t="s">
        <v>849</v>
      </c>
      <c r="C249" s="271"/>
      <c r="D249" s="272"/>
      <c r="E249" s="272"/>
      <c r="F249" s="246"/>
      <c r="G249" s="246"/>
      <c r="H249" s="246"/>
      <c r="I249" s="269"/>
      <c r="J249" s="269"/>
      <c r="K249" s="246"/>
      <c r="L249" s="246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</row>
    <row r="250" spans="1:40" ht="12.75" customHeight="1" x14ac:dyDescent="0.25">
      <c r="B250" s="273"/>
      <c r="C250" s="273"/>
      <c r="D250" s="273"/>
      <c r="E250" s="273"/>
      <c r="F250" s="273"/>
      <c r="G250" s="273"/>
      <c r="H250" s="273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  <c r="AA250" s="241"/>
      <c r="AB250" s="241"/>
      <c r="AC250" s="241"/>
      <c r="AD250" s="241"/>
      <c r="AE250" s="241"/>
      <c r="AF250" s="241"/>
      <c r="AG250" s="241"/>
      <c r="AH250" s="241"/>
      <c r="AI250" s="241"/>
      <c r="AJ250" s="241"/>
      <c r="AK250" s="241"/>
      <c r="AL250" s="241"/>
      <c r="AM250" s="241"/>
      <c r="AN250" s="241"/>
    </row>
    <row r="251" spans="1:40" ht="16.5" thickBot="1" x14ac:dyDescent="0.3">
      <c r="B251" s="274" t="s">
        <v>1118</v>
      </c>
      <c r="C251" s="274"/>
      <c r="D251" s="274"/>
      <c r="E251" s="274"/>
      <c r="F251" s="274"/>
      <c r="G251" s="275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553" t="s">
        <v>1119</v>
      </c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</row>
    <row r="252" spans="1:40" ht="34.5" customHeight="1" x14ac:dyDescent="0.25">
      <c r="B252" s="736" t="s">
        <v>850</v>
      </c>
      <c r="C252" s="736"/>
      <c r="D252" s="736"/>
      <c r="E252" s="736"/>
      <c r="F252" s="736"/>
      <c r="G252" s="736"/>
      <c r="H252" s="736"/>
      <c r="I252" s="736"/>
      <c r="J252" s="736"/>
      <c r="K252" s="744" t="s">
        <v>851</v>
      </c>
      <c r="L252" s="744"/>
      <c r="M252" s="744"/>
      <c r="N252" s="744"/>
      <c r="O252" s="744"/>
      <c r="P252" s="744"/>
      <c r="Q252" s="744"/>
      <c r="R252" s="744"/>
      <c r="S252" s="744"/>
      <c r="T252" s="241"/>
      <c r="U252" s="241"/>
      <c r="V252" s="241"/>
      <c r="W252" s="241"/>
      <c r="X252" s="664" t="s">
        <v>1120</v>
      </c>
      <c r="Y252" s="665"/>
      <c r="Z252" s="665"/>
      <c r="AA252" s="665"/>
      <c r="AB252" s="665"/>
      <c r="AC252" s="665"/>
      <c r="AD252" s="666" t="s">
        <v>1127</v>
      </c>
      <c r="AE252" s="666"/>
      <c r="AF252" s="666"/>
      <c r="AG252" s="666"/>
      <c r="AH252" s="666"/>
      <c r="AI252" s="667"/>
      <c r="AJ252" s="241"/>
      <c r="AK252" s="241"/>
      <c r="AL252" s="241"/>
      <c r="AM252" s="241"/>
      <c r="AN252" s="241"/>
    </row>
    <row r="253" spans="1:40" ht="18" customHeight="1" x14ac:dyDescent="0.25">
      <c r="B253" s="727" t="s">
        <v>852</v>
      </c>
      <c r="C253" s="727"/>
      <c r="D253" s="727"/>
      <c r="E253" s="728" t="s">
        <v>853</v>
      </c>
      <c r="F253" s="728"/>
      <c r="G253" s="728"/>
      <c r="H253" s="729" t="s">
        <v>825</v>
      </c>
      <c r="I253" s="729"/>
      <c r="J253" s="729"/>
      <c r="K253" s="728" t="s">
        <v>852</v>
      </c>
      <c r="L253" s="728"/>
      <c r="M253" s="728"/>
      <c r="N253" s="728" t="s">
        <v>853</v>
      </c>
      <c r="O253" s="728"/>
      <c r="P253" s="728"/>
      <c r="Q253" s="730" t="s">
        <v>825</v>
      </c>
      <c r="R253" s="730"/>
      <c r="S253" s="730"/>
      <c r="T253" s="241"/>
      <c r="U253" s="241"/>
      <c r="V253" s="241"/>
      <c r="W253" s="241"/>
      <c r="X253" s="668" t="s">
        <v>852</v>
      </c>
      <c r="Y253" s="669"/>
      <c r="Z253" s="670" t="s">
        <v>853</v>
      </c>
      <c r="AA253" s="669"/>
      <c r="AB253" s="671" t="s">
        <v>825</v>
      </c>
      <c r="AC253" s="672"/>
      <c r="AD253" s="670" t="s">
        <v>852</v>
      </c>
      <c r="AE253" s="669"/>
      <c r="AF253" s="670" t="s">
        <v>853</v>
      </c>
      <c r="AG253" s="669"/>
      <c r="AH253" s="671" t="s">
        <v>825</v>
      </c>
      <c r="AI253" s="673"/>
      <c r="AJ253" s="241"/>
      <c r="AK253" s="241"/>
      <c r="AL253" s="241"/>
      <c r="AM253" s="241"/>
      <c r="AN253" s="241"/>
    </row>
    <row r="254" spans="1:40" ht="21" customHeight="1" thickBot="1" x14ac:dyDescent="0.3">
      <c r="B254" s="718"/>
      <c r="C254" s="718"/>
      <c r="D254" s="718"/>
      <c r="E254" s="719"/>
      <c r="F254" s="719"/>
      <c r="G254" s="719"/>
      <c r="H254" s="720">
        <f>+E254+B254</f>
        <v>0</v>
      </c>
      <c r="I254" s="720"/>
      <c r="J254" s="720"/>
      <c r="K254" s="719"/>
      <c r="L254" s="719"/>
      <c r="M254" s="719"/>
      <c r="N254" s="719"/>
      <c r="O254" s="719"/>
      <c r="P254" s="719"/>
      <c r="Q254" s="731">
        <f>+N254+K254</f>
        <v>0</v>
      </c>
      <c r="R254" s="731"/>
      <c r="S254" s="731"/>
      <c r="T254" s="241"/>
      <c r="U254" s="241"/>
      <c r="V254" s="241"/>
      <c r="W254" s="241"/>
      <c r="X254" s="674"/>
      <c r="Y254" s="675"/>
      <c r="Z254" s="676"/>
      <c r="AA254" s="675"/>
      <c r="AB254" s="677">
        <f>+Z254+X254</f>
        <v>0</v>
      </c>
      <c r="AC254" s="678"/>
      <c r="AD254" s="676"/>
      <c r="AE254" s="675"/>
      <c r="AF254" s="676"/>
      <c r="AG254" s="675"/>
      <c r="AH254" s="677">
        <f>+AF254+AD254</f>
        <v>0</v>
      </c>
      <c r="AI254" s="695"/>
      <c r="AJ254" s="241"/>
      <c r="AK254" s="241"/>
      <c r="AL254" s="241"/>
      <c r="AM254" s="241"/>
      <c r="AN254" s="241"/>
    </row>
    <row r="255" spans="1:40" ht="16.5" thickBot="1" x14ac:dyDescent="0.3">
      <c r="B255" s="274" t="s">
        <v>1121</v>
      </c>
      <c r="C255" s="274"/>
      <c r="D255" s="274"/>
      <c r="E255" s="274"/>
      <c r="F255" s="274"/>
      <c r="G255" s="275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696" t="s">
        <v>1122</v>
      </c>
      <c r="Y255" s="697"/>
      <c r="Z255" s="697"/>
      <c r="AA255" s="697"/>
      <c r="AB255" s="697"/>
      <c r="AC255" s="697"/>
      <c r="AD255" s="697"/>
      <c r="AE255" s="697"/>
      <c r="AF255" s="697"/>
      <c r="AG255" s="697"/>
      <c r="AH255" s="697"/>
      <c r="AI255" s="697"/>
      <c r="AJ255" s="697"/>
      <c r="AK255" s="698"/>
      <c r="AL255" s="241"/>
      <c r="AM255" s="241"/>
      <c r="AN255" s="241"/>
    </row>
    <row r="256" spans="1:40" ht="34.5" customHeight="1" x14ac:dyDescent="0.25">
      <c r="B256" s="738" t="s">
        <v>854</v>
      </c>
      <c r="C256" s="738"/>
      <c r="D256" s="738"/>
      <c r="E256" s="738"/>
      <c r="F256" s="738"/>
      <c r="G256" s="738"/>
      <c r="H256" s="738"/>
      <c r="I256" s="738"/>
      <c r="J256" s="738"/>
      <c r="K256" s="739" t="s">
        <v>970</v>
      </c>
      <c r="L256" s="739"/>
      <c r="M256" s="739"/>
      <c r="N256" s="739"/>
      <c r="O256" s="739"/>
      <c r="P256" s="739"/>
      <c r="Q256" s="739"/>
      <c r="R256" s="739"/>
      <c r="S256" s="739"/>
      <c r="T256" s="241"/>
      <c r="U256" s="241"/>
      <c r="V256" s="241"/>
      <c r="W256" s="241"/>
      <c r="X256" s="699" t="s">
        <v>1123</v>
      </c>
      <c r="Y256" s="700"/>
      <c r="Z256" s="700"/>
      <c r="AA256" s="700"/>
      <c r="AB256" s="701" t="s">
        <v>1124</v>
      </c>
      <c r="AC256" s="701"/>
      <c r="AD256" s="701"/>
      <c r="AE256" s="701"/>
      <c r="AF256" s="701" t="s">
        <v>825</v>
      </c>
      <c r="AG256" s="701"/>
      <c r="AH256" s="701"/>
      <c r="AI256" s="701"/>
      <c r="AJ256" s="701"/>
      <c r="AK256" s="706"/>
      <c r="AL256" s="241"/>
      <c r="AM256" s="241"/>
      <c r="AN256" s="241"/>
    </row>
    <row r="257" spans="2:40" ht="18" customHeight="1" x14ac:dyDescent="0.25">
      <c r="B257" s="727" t="s">
        <v>852</v>
      </c>
      <c r="C257" s="727"/>
      <c r="D257" s="727"/>
      <c r="E257" s="728" t="s">
        <v>853</v>
      </c>
      <c r="F257" s="728"/>
      <c r="G257" s="728"/>
      <c r="H257" s="729" t="s">
        <v>825</v>
      </c>
      <c r="I257" s="729"/>
      <c r="J257" s="729"/>
      <c r="K257" s="728" t="s">
        <v>852</v>
      </c>
      <c r="L257" s="728"/>
      <c r="M257" s="728"/>
      <c r="N257" s="728" t="s">
        <v>853</v>
      </c>
      <c r="O257" s="728"/>
      <c r="P257" s="728"/>
      <c r="Q257" s="730" t="s">
        <v>825</v>
      </c>
      <c r="R257" s="730"/>
      <c r="S257" s="730"/>
      <c r="T257" s="241"/>
      <c r="U257" s="241"/>
      <c r="V257" s="241"/>
      <c r="W257" s="241"/>
      <c r="X257" s="683" t="s">
        <v>852</v>
      </c>
      <c r="Y257" s="679"/>
      <c r="Z257" s="679" t="s">
        <v>853</v>
      </c>
      <c r="AA257" s="679"/>
      <c r="AB257" s="679" t="s">
        <v>852</v>
      </c>
      <c r="AC257" s="679"/>
      <c r="AD257" s="679" t="s">
        <v>853</v>
      </c>
      <c r="AE257" s="679"/>
      <c r="AF257" s="679" t="s">
        <v>852</v>
      </c>
      <c r="AG257" s="679"/>
      <c r="AH257" s="679" t="s">
        <v>853</v>
      </c>
      <c r="AI257" s="679"/>
      <c r="AJ257" s="715" t="s">
        <v>825</v>
      </c>
      <c r="AK257" s="745"/>
      <c r="AL257" s="241"/>
      <c r="AM257" s="241"/>
      <c r="AN257" s="241"/>
    </row>
    <row r="258" spans="2:40" ht="21" customHeight="1" thickBot="1" x14ac:dyDescent="0.3">
      <c r="B258" s="718"/>
      <c r="C258" s="718"/>
      <c r="D258" s="718"/>
      <c r="E258" s="719"/>
      <c r="F258" s="719"/>
      <c r="G258" s="719"/>
      <c r="H258" s="720">
        <f>+E258+B258</f>
        <v>0</v>
      </c>
      <c r="I258" s="720"/>
      <c r="J258" s="720"/>
      <c r="K258" s="719"/>
      <c r="L258" s="719"/>
      <c r="M258" s="719"/>
      <c r="N258" s="719"/>
      <c r="O258" s="719"/>
      <c r="P258" s="719"/>
      <c r="Q258" s="731">
        <f>+N258+K258</f>
        <v>0</v>
      </c>
      <c r="R258" s="731"/>
      <c r="S258" s="731"/>
      <c r="T258" s="241"/>
      <c r="U258" s="241"/>
      <c r="V258" s="241"/>
      <c r="W258" s="241"/>
      <c r="X258" s="702"/>
      <c r="Y258" s="692"/>
      <c r="Z258" s="692"/>
      <c r="AA258" s="692"/>
      <c r="AB258" s="692"/>
      <c r="AC258" s="692"/>
      <c r="AD258" s="692"/>
      <c r="AE258" s="692"/>
      <c r="AF258" s="680">
        <f>+AB258+X258</f>
        <v>0</v>
      </c>
      <c r="AG258" s="680"/>
      <c r="AH258" s="680">
        <f>+AD258+Z258</f>
        <v>0</v>
      </c>
      <c r="AI258" s="680"/>
      <c r="AJ258" s="680">
        <f>+AH258+AF258</f>
        <v>0</v>
      </c>
      <c r="AK258" s="681"/>
      <c r="AL258" s="241"/>
      <c r="AM258" s="241"/>
      <c r="AN258" s="241"/>
    </row>
    <row r="259" spans="2:40" ht="16.5" thickBot="1" x14ac:dyDescent="0.3">
      <c r="B259" s="276" t="s">
        <v>1125</v>
      </c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553" t="s">
        <v>1258</v>
      </c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</row>
    <row r="260" spans="2:40" ht="16.5" customHeight="1" thickBot="1" x14ac:dyDescent="0.3">
      <c r="B260" s="274" t="s">
        <v>969</v>
      </c>
      <c r="C260" s="274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835" t="s">
        <v>1259</v>
      </c>
      <c r="X260" s="836"/>
      <c r="Y260" s="836"/>
      <c r="Z260" s="836"/>
      <c r="AA260" s="836"/>
      <c r="AB260" s="836"/>
      <c r="AC260" s="851" t="s">
        <v>1257</v>
      </c>
      <c r="AD260" s="851"/>
      <c r="AE260" s="851"/>
      <c r="AF260" s="851"/>
      <c r="AG260" s="851"/>
      <c r="AH260" s="851"/>
      <c r="AI260" s="845" t="s">
        <v>1260</v>
      </c>
      <c r="AJ260" s="846"/>
      <c r="AK260" s="846"/>
      <c r="AL260" s="846"/>
      <c r="AM260" s="846"/>
      <c r="AN260" s="847"/>
    </row>
    <row r="261" spans="2:40" ht="16.5" customHeight="1" thickBot="1" x14ac:dyDescent="0.3">
      <c r="B261" s="732" t="s">
        <v>971</v>
      </c>
      <c r="C261" s="733"/>
      <c r="D261" s="733"/>
      <c r="E261" s="733"/>
      <c r="F261" s="733"/>
      <c r="G261" s="733"/>
      <c r="H261" s="733"/>
      <c r="I261" s="734"/>
      <c r="J261" s="686" t="s">
        <v>855</v>
      </c>
      <c r="K261" s="686"/>
      <c r="L261" s="686"/>
      <c r="M261" s="686"/>
      <c r="N261" s="686"/>
      <c r="O261" s="686"/>
      <c r="P261" s="686" t="s">
        <v>856</v>
      </c>
      <c r="Q261" s="686"/>
      <c r="R261" s="686"/>
      <c r="S261" s="686"/>
      <c r="T261" s="686"/>
      <c r="U261" s="688"/>
      <c r="V261" s="241"/>
      <c r="W261" s="837"/>
      <c r="X261" s="838"/>
      <c r="Y261" s="838"/>
      <c r="Z261" s="838"/>
      <c r="AA261" s="838"/>
      <c r="AB261" s="838"/>
      <c r="AC261" s="852"/>
      <c r="AD261" s="852"/>
      <c r="AE261" s="852"/>
      <c r="AF261" s="852"/>
      <c r="AG261" s="852"/>
      <c r="AH261" s="852"/>
      <c r="AI261" s="848"/>
      <c r="AJ261" s="849"/>
      <c r="AK261" s="849"/>
      <c r="AL261" s="849"/>
      <c r="AM261" s="849"/>
      <c r="AN261" s="850"/>
    </row>
    <row r="262" spans="2:40" ht="16.5" customHeight="1" thickBot="1" x14ac:dyDescent="0.3">
      <c r="B262" s="735"/>
      <c r="C262" s="736"/>
      <c r="D262" s="736"/>
      <c r="E262" s="736"/>
      <c r="F262" s="736"/>
      <c r="G262" s="736"/>
      <c r="H262" s="736"/>
      <c r="I262" s="737"/>
      <c r="J262" s="687"/>
      <c r="K262" s="687"/>
      <c r="L262" s="687"/>
      <c r="M262" s="687"/>
      <c r="N262" s="687"/>
      <c r="O262" s="687"/>
      <c r="P262" s="687"/>
      <c r="Q262" s="687"/>
      <c r="R262" s="687"/>
      <c r="S262" s="687"/>
      <c r="T262" s="687"/>
      <c r="U262" s="689"/>
      <c r="V262" s="241"/>
      <c r="W262" s="853" t="s">
        <v>852</v>
      </c>
      <c r="X262" s="841"/>
      <c r="Y262" s="841" t="s">
        <v>853</v>
      </c>
      <c r="Z262" s="841"/>
      <c r="AA262" s="842" t="s">
        <v>825</v>
      </c>
      <c r="AB262" s="842"/>
      <c r="AC262" s="841" t="s">
        <v>852</v>
      </c>
      <c r="AD262" s="841"/>
      <c r="AE262" s="841" t="s">
        <v>853</v>
      </c>
      <c r="AF262" s="841"/>
      <c r="AG262" s="842" t="s">
        <v>825</v>
      </c>
      <c r="AH262" s="842"/>
      <c r="AI262" s="841" t="s">
        <v>852</v>
      </c>
      <c r="AJ262" s="841"/>
      <c r="AK262" s="841" t="s">
        <v>853</v>
      </c>
      <c r="AL262" s="841"/>
      <c r="AM262" s="842" t="s">
        <v>825</v>
      </c>
      <c r="AN262" s="843"/>
    </row>
    <row r="263" spans="2:40" ht="21" customHeight="1" thickBot="1" x14ac:dyDescent="0.3">
      <c r="B263" s="735"/>
      <c r="C263" s="736"/>
      <c r="D263" s="736"/>
      <c r="E263" s="736"/>
      <c r="F263" s="736"/>
      <c r="G263" s="736"/>
      <c r="H263" s="736"/>
      <c r="I263" s="737"/>
      <c r="J263" s="679" t="s">
        <v>852</v>
      </c>
      <c r="K263" s="679"/>
      <c r="L263" s="679" t="s">
        <v>853</v>
      </c>
      <c r="M263" s="679"/>
      <c r="N263" s="715" t="s">
        <v>825</v>
      </c>
      <c r="O263" s="715"/>
      <c r="P263" s="679" t="s">
        <v>852</v>
      </c>
      <c r="Q263" s="679"/>
      <c r="R263" s="679" t="s">
        <v>853</v>
      </c>
      <c r="S263" s="679"/>
      <c r="T263" s="716" t="s">
        <v>825</v>
      </c>
      <c r="U263" s="717"/>
      <c r="V263" s="241"/>
      <c r="W263" s="844"/>
      <c r="X263" s="831"/>
      <c r="Y263" s="831"/>
      <c r="Z263" s="831"/>
      <c r="AA263" s="830">
        <f>W263+Y263</f>
        <v>0</v>
      </c>
      <c r="AB263" s="830"/>
      <c r="AC263" s="831"/>
      <c r="AD263" s="831"/>
      <c r="AE263" s="831"/>
      <c r="AF263" s="831"/>
      <c r="AG263" s="830">
        <f>AC263+AE263</f>
        <v>0</v>
      </c>
      <c r="AH263" s="830"/>
      <c r="AI263" s="831"/>
      <c r="AJ263" s="831"/>
      <c r="AK263" s="831"/>
      <c r="AL263" s="832"/>
      <c r="AM263" s="833">
        <f>AI263+AK263</f>
        <v>0</v>
      </c>
      <c r="AN263" s="834"/>
    </row>
    <row r="264" spans="2:40" ht="32.25" customHeight="1" x14ac:dyDescent="0.25">
      <c r="B264" s="713" t="s">
        <v>857</v>
      </c>
      <c r="C264" s="714"/>
      <c r="D264" s="714"/>
      <c r="E264" s="714"/>
      <c r="F264" s="714"/>
      <c r="G264" s="714"/>
      <c r="H264" s="714"/>
      <c r="I264" s="714"/>
      <c r="J264" s="707"/>
      <c r="K264" s="708"/>
      <c r="L264" s="707"/>
      <c r="M264" s="708"/>
      <c r="N264" s="709">
        <f>+L264+J264</f>
        <v>0</v>
      </c>
      <c r="O264" s="710"/>
      <c r="P264" s="707"/>
      <c r="Q264" s="708"/>
      <c r="R264" s="707"/>
      <c r="S264" s="708"/>
      <c r="T264" s="693">
        <f>+R264+P264</f>
        <v>0</v>
      </c>
      <c r="U264" s="694"/>
      <c r="V264" s="241"/>
      <c r="W264" s="241"/>
      <c r="X264" s="835" t="s">
        <v>1264</v>
      </c>
      <c r="Y264" s="836"/>
      <c r="Z264" s="836"/>
      <c r="AA264" s="836"/>
      <c r="AB264" s="836"/>
      <c r="AC264" s="836"/>
      <c r="AD264" s="836"/>
      <c r="AE264" s="836" t="s">
        <v>1265</v>
      </c>
      <c r="AF264" s="836"/>
      <c r="AG264" s="836"/>
      <c r="AH264" s="836"/>
      <c r="AI264" s="836"/>
      <c r="AJ264" s="836"/>
      <c r="AK264" s="839"/>
      <c r="AL264" s="241"/>
      <c r="AM264" s="241"/>
      <c r="AN264" s="241"/>
    </row>
    <row r="265" spans="2:40" ht="31.5" customHeight="1" x14ac:dyDescent="0.25">
      <c r="B265" s="711" t="s">
        <v>858</v>
      </c>
      <c r="C265" s="712"/>
      <c r="D265" s="712"/>
      <c r="E265" s="712"/>
      <c r="F265" s="712"/>
      <c r="G265" s="712"/>
      <c r="H265" s="712"/>
      <c r="I265" s="712"/>
      <c r="J265" s="703"/>
      <c r="K265" s="704"/>
      <c r="L265" s="703"/>
      <c r="M265" s="704"/>
      <c r="N265" s="693">
        <f>+L265+J265</f>
        <v>0</v>
      </c>
      <c r="O265" s="705"/>
      <c r="P265" s="707"/>
      <c r="Q265" s="708"/>
      <c r="R265" s="707"/>
      <c r="S265" s="708"/>
      <c r="T265" s="693">
        <f>+R265+P265</f>
        <v>0</v>
      </c>
      <c r="U265" s="694"/>
      <c r="V265" s="241"/>
      <c r="W265" s="241"/>
      <c r="X265" s="837"/>
      <c r="Y265" s="838"/>
      <c r="Z265" s="838"/>
      <c r="AA265" s="838"/>
      <c r="AB265" s="838"/>
      <c r="AC265" s="838"/>
      <c r="AD265" s="838"/>
      <c r="AE265" s="838"/>
      <c r="AF265" s="838"/>
      <c r="AG265" s="838"/>
      <c r="AH265" s="838"/>
      <c r="AI265" s="838"/>
      <c r="AJ265" s="838"/>
      <c r="AK265" s="840"/>
      <c r="AL265" s="241"/>
      <c r="AM265" s="241"/>
      <c r="AN265" s="241"/>
    </row>
    <row r="266" spans="2:40" ht="31.5" customHeight="1" x14ac:dyDescent="0.25">
      <c r="B266" s="721" t="s">
        <v>859</v>
      </c>
      <c r="C266" s="722"/>
      <c r="D266" s="722"/>
      <c r="E266" s="722"/>
      <c r="F266" s="722"/>
      <c r="G266" s="722"/>
      <c r="H266" s="722"/>
      <c r="I266" s="722"/>
      <c r="J266" s="703"/>
      <c r="K266" s="704"/>
      <c r="L266" s="703"/>
      <c r="M266" s="704"/>
      <c r="N266" s="693">
        <f>+L266+J266</f>
        <v>0</v>
      </c>
      <c r="O266" s="705"/>
      <c r="P266" s="707"/>
      <c r="Q266" s="708"/>
      <c r="R266" s="707"/>
      <c r="S266" s="708"/>
      <c r="T266" s="693">
        <f>+R266+P266</f>
        <v>0</v>
      </c>
      <c r="U266" s="694"/>
      <c r="V266" s="241"/>
      <c r="W266" s="241"/>
      <c r="X266" s="853" t="s">
        <v>852</v>
      </c>
      <c r="Y266" s="841"/>
      <c r="Z266" s="841" t="s">
        <v>853</v>
      </c>
      <c r="AA266" s="841"/>
      <c r="AB266" s="842" t="s">
        <v>825</v>
      </c>
      <c r="AC266" s="842"/>
      <c r="AD266" s="842"/>
      <c r="AE266" s="841" t="s">
        <v>852</v>
      </c>
      <c r="AF266" s="841"/>
      <c r="AG266" s="841" t="s">
        <v>853</v>
      </c>
      <c r="AH266" s="841"/>
      <c r="AI266" s="842" t="s">
        <v>825</v>
      </c>
      <c r="AJ266" s="842"/>
      <c r="AK266" s="843"/>
      <c r="AL266" s="241"/>
      <c r="AM266" s="241"/>
      <c r="AN266" s="241"/>
    </row>
    <row r="267" spans="2:40" ht="26.25" customHeight="1" thickBot="1" x14ac:dyDescent="0.3">
      <c r="B267" s="690" t="s">
        <v>860</v>
      </c>
      <c r="C267" s="691"/>
      <c r="D267" s="691"/>
      <c r="E267" s="691"/>
      <c r="F267" s="691"/>
      <c r="G267" s="691"/>
      <c r="H267" s="691"/>
      <c r="I267" s="691"/>
      <c r="J267" s="723"/>
      <c r="K267" s="724"/>
      <c r="L267" s="723"/>
      <c r="M267" s="724"/>
      <c r="N267" s="725">
        <f>+L267+J267</f>
        <v>0</v>
      </c>
      <c r="O267" s="726"/>
      <c r="P267" s="707"/>
      <c r="Q267" s="708"/>
      <c r="R267" s="707"/>
      <c r="S267" s="708"/>
      <c r="T267" s="693">
        <f>+R267+P267</f>
        <v>0</v>
      </c>
      <c r="U267" s="694"/>
      <c r="V267" s="241"/>
      <c r="W267" s="241"/>
      <c r="X267" s="844"/>
      <c r="Y267" s="832"/>
      <c r="Z267" s="832"/>
      <c r="AA267" s="832"/>
      <c r="AB267" s="833">
        <f>X267+Z267</f>
        <v>0</v>
      </c>
      <c r="AC267" s="833"/>
      <c r="AD267" s="833"/>
      <c r="AE267" s="832"/>
      <c r="AF267" s="832"/>
      <c r="AG267" s="832"/>
      <c r="AH267" s="832"/>
      <c r="AI267" s="833">
        <f>AE267+AG267</f>
        <v>0</v>
      </c>
      <c r="AJ267" s="833"/>
      <c r="AK267" s="834"/>
      <c r="AL267" s="241"/>
      <c r="AM267" s="241"/>
      <c r="AN267" s="241"/>
    </row>
    <row r="268" spans="2:40" ht="16.5" thickBot="1" x14ac:dyDescent="0.3">
      <c r="B268" s="269"/>
      <c r="C268" s="246"/>
      <c r="D268" s="246"/>
      <c r="E268" s="246"/>
      <c r="F268" s="246"/>
      <c r="G268" s="246"/>
      <c r="H268" s="246"/>
      <c r="I268" s="277"/>
      <c r="J268" s="277"/>
      <c r="K268" s="277"/>
      <c r="L268" s="277"/>
      <c r="M268" s="246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614"/>
      <c r="Y268" s="614"/>
      <c r="Z268" s="614"/>
      <c r="AA268" s="614"/>
      <c r="AB268" s="614"/>
      <c r="AC268" s="614"/>
      <c r="AD268" s="614"/>
      <c r="AE268" s="614"/>
      <c r="AF268" s="614"/>
      <c r="AG268" s="614"/>
      <c r="AH268" s="614"/>
      <c r="AI268" s="614"/>
      <c r="AJ268" s="614"/>
      <c r="AK268" s="614"/>
      <c r="AL268" s="241"/>
      <c r="AM268" s="241"/>
      <c r="AN268" s="241"/>
    </row>
    <row r="269" spans="2:40" ht="33.75" customHeight="1" x14ac:dyDescent="0.3">
      <c r="B269" s="682" t="s">
        <v>972</v>
      </c>
      <c r="C269" s="666"/>
      <c r="D269" s="666"/>
      <c r="E269" s="666"/>
      <c r="F269" s="666"/>
      <c r="G269" s="666"/>
      <c r="H269" s="666"/>
      <c r="I269" s="666"/>
      <c r="J269" s="740" t="s">
        <v>861</v>
      </c>
      <c r="K269" s="740"/>
      <c r="L269" s="740"/>
      <c r="M269" s="740"/>
      <c r="N269" s="740"/>
      <c r="O269" s="740"/>
      <c r="P269" s="741" t="s">
        <v>862</v>
      </c>
      <c r="Q269" s="741"/>
      <c r="R269" s="741"/>
      <c r="S269" s="741"/>
      <c r="T269" s="741"/>
      <c r="U269" s="742"/>
      <c r="V269" s="241"/>
      <c r="W269" s="241"/>
      <c r="X269" s="243" t="s">
        <v>835</v>
      </c>
      <c r="Y269" s="614"/>
      <c r="Z269" s="614"/>
      <c r="AA269" s="614"/>
      <c r="AB269" s="614"/>
      <c r="AC269" s="614"/>
      <c r="AD269" s="614"/>
      <c r="AE269" s="614"/>
      <c r="AF269" s="614"/>
      <c r="AG269" s="614"/>
      <c r="AH269" s="614"/>
      <c r="AI269" s="614"/>
      <c r="AJ269" s="614"/>
      <c r="AK269" s="614"/>
      <c r="AL269" s="241"/>
      <c r="AM269" s="241"/>
      <c r="AN269" s="241"/>
    </row>
    <row r="270" spans="2:40" ht="21" customHeight="1" x14ac:dyDescent="0.25">
      <c r="B270" s="683"/>
      <c r="C270" s="679"/>
      <c r="D270" s="679"/>
      <c r="E270" s="679"/>
      <c r="F270" s="679"/>
      <c r="G270" s="679"/>
      <c r="H270" s="679"/>
      <c r="I270" s="679"/>
      <c r="J270" s="679" t="s">
        <v>852</v>
      </c>
      <c r="K270" s="679"/>
      <c r="L270" s="679" t="s">
        <v>853</v>
      </c>
      <c r="M270" s="679"/>
      <c r="N270" s="715" t="s">
        <v>825</v>
      </c>
      <c r="O270" s="715"/>
      <c r="P270" s="679" t="s">
        <v>852</v>
      </c>
      <c r="Q270" s="679"/>
      <c r="R270" s="679" t="s">
        <v>853</v>
      </c>
      <c r="S270" s="679"/>
      <c r="T270" s="715" t="s">
        <v>825</v>
      </c>
      <c r="U270" s="745"/>
      <c r="V270" s="241"/>
      <c r="W270" s="241"/>
      <c r="X270" s="854"/>
      <c r="Y270" s="854"/>
      <c r="Z270" s="854"/>
      <c r="AA270" s="854"/>
      <c r="AB270" s="854"/>
      <c r="AC270" s="854"/>
      <c r="AD270" s="854"/>
      <c r="AE270" s="854"/>
      <c r="AF270" s="854"/>
      <c r="AG270" s="854"/>
      <c r="AH270" s="854"/>
      <c r="AI270" s="854"/>
      <c r="AJ270" s="854"/>
      <c r="AK270" s="854"/>
      <c r="AL270" s="241"/>
      <c r="AM270" s="241"/>
      <c r="AN270" s="241"/>
    </row>
    <row r="271" spans="2:40" ht="21" customHeight="1" thickBot="1" x14ac:dyDescent="0.3">
      <c r="B271" s="684"/>
      <c r="C271" s="685"/>
      <c r="D271" s="685"/>
      <c r="E271" s="685"/>
      <c r="F271" s="685"/>
      <c r="G271" s="685"/>
      <c r="H271" s="685"/>
      <c r="I271" s="685"/>
      <c r="J271" s="743"/>
      <c r="K271" s="743"/>
      <c r="L271" s="743"/>
      <c r="M271" s="743"/>
      <c r="N271" s="662">
        <f>+L271+J271</f>
        <v>0</v>
      </c>
      <c r="O271" s="662"/>
      <c r="P271" s="743"/>
      <c r="Q271" s="743"/>
      <c r="R271" s="743"/>
      <c r="S271" s="743"/>
      <c r="T271" s="662">
        <f>+R271+P271</f>
        <v>0</v>
      </c>
      <c r="U271" s="663"/>
      <c r="V271" s="241"/>
      <c r="W271" s="241"/>
      <c r="X271" s="854"/>
      <c r="Y271" s="854"/>
      <c r="Z271" s="854"/>
      <c r="AA271" s="854"/>
      <c r="AB271" s="854"/>
      <c r="AC271" s="854"/>
      <c r="AD271" s="854"/>
      <c r="AE271" s="854"/>
      <c r="AF271" s="854"/>
      <c r="AG271" s="854"/>
      <c r="AH271" s="854"/>
      <c r="AI271" s="854"/>
      <c r="AJ271" s="854"/>
      <c r="AK271" s="854"/>
      <c r="AL271" s="241"/>
      <c r="AM271" s="241"/>
      <c r="AN271" s="241"/>
    </row>
    <row r="272" spans="2:40" ht="15" customHeight="1" x14ac:dyDescent="0.25">
      <c r="B272" s="278" t="s">
        <v>1126</v>
      </c>
      <c r="C272" s="271"/>
      <c r="D272" s="279"/>
      <c r="E272" s="271"/>
      <c r="F272" s="271"/>
      <c r="G272" s="271"/>
      <c r="H272" s="271"/>
      <c r="I272" s="271"/>
      <c r="J272" s="271"/>
      <c r="K272" s="271"/>
      <c r="L272" s="271"/>
      <c r="M272" s="27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  <c r="AJ272" s="241"/>
      <c r="AK272" s="241"/>
      <c r="AL272" s="241"/>
      <c r="AM272" s="241"/>
      <c r="AN272" s="241"/>
    </row>
    <row r="273" spans="1:40" ht="15" customHeight="1" thickBot="1" x14ac:dyDescent="0.3">
      <c r="B273" s="280" t="s">
        <v>863</v>
      </c>
      <c r="C273" s="272"/>
      <c r="D273" s="272"/>
      <c r="E273" s="272"/>
      <c r="F273" s="272"/>
      <c r="G273" s="272"/>
      <c r="H273" s="272"/>
      <c r="I273" s="272"/>
      <c r="J273" s="272"/>
      <c r="K273" s="272"/>
      <c r="L273" s="272"/>
      <c r="M273" s="246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  <c r="AA273" s="241"/>
      <c r="AB273" s="241"/>
      <c r="AC273" s="241"/>
      <c r="AD273" s="241"/>
      <c r="AE273" s="241"/>
      <c r="AF273" s="241"/>
      <c r="AG273" s="241"/>
      <c r="AH273" s="241"/>
      <c r="AI273" s="241"/>
      <c r="AJ273" s="241"/>
      <c r="AK273" s="241"/>
      <c r="AL273" s="241"/>
      <c r="AM273" s="241"/>
      <c r="AN273" s="241"/>
    </row>
    <row r="274" spans="1:40" ht="16.5" customHeight="1" thickBot="1" x14ac:dyDescent="0.3">
      <c r="A274" s="36"/>
      <c r="B274" s="37" t="s">
        <v>786</v>
      </c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750" t="s">
        <v>787</v>
      </c>
      <c r="AM274" s="750"/>
      <c r="AN274" s="38"/>
    </row>
    <row r="275" spans="1:40" ht="12.75" customHeight="1" x14ac:dyDescent="0.25">
      <c r="B275" s="818" t="s">
        <v>788</v>
      </c>
      <c r="C275" s="818"/>
      <c r="D275" s="818"/>
      <c r="E275" s="818"/>
      <c r="F275" s="818"/>
      <c r="G275" s="818"/>
      <c r="H275" s="818"/>
      <c r="I275" s="818"/>
      <c r="J275" s="818"/>
      <c r="K275" s="818"/>
      <c r="L275" s="818"/>
      <c r="M275" s="818"/>
      <c r="N275" s="818"/>
      <c r="O275" s="818"/>
      <c r="P275" s="818"/>
      <c r="Q275" s="818"/>
      <c r="R275" s="818"/>
      <c r="S275" s="818"/>
      <c r="T275" s="818"/>
      <c r="U275" s="818"/>
      <c r="V275" s="818"/>
      <c r="W275" s="818"/>
      <c r="X275" s="818"/>
      <c r="Y275" s="818"/>
      <c r="Z275" s="818"/>
      <c r="AA275" s="818"/>
      <c r="AB275" s="818"/>
      <c r="AC275" s="818"/>
      <c r="AD275" s="818"/>
      <c r="AE275" s="818"/>
      <c r="AF275" s="818"/>
      <c r="AG275" s="818"/>
      <c r="AH275" s="818"/>
      <c r="AI275" s="818"/>
      <c r="AJ275" s="818"/>
      <c r="AK275" s="818"/>
      <c r="AL275" s="818"/>
      <c r="AM275" s="818"/>
      <c r="AN275" s="818"/>
    </row>
    <row r="276" spans="1:40" ht="15.75" customHeight="1" thickBot="1" x14ac:dyDescent="0.3">
      <c r="B276" s="819" t="s">
        <v>789</v>
      </c>
      <c r="C276" s="819"/>
      <c r="D276" s="819"/>
      <c r="E276" s="819"/>
      <c r="F276" s="819"/>
      <c r="G276" s="819"/>
      <c r="H276" s="819"/>
      <c r="I276" s="819"/>
      <c r="J276" s="819"/>
      <c r="K276" s="819"/>
      <c r="L276" s="819"/>
      <c r="M276" s="819"/>
      <c r="N276" s="819"/>
      <c r="O276" s="819"/>
      <c r="P276" s="819"/>
      <c r="Q276" s="820"/>
      <c r="R276" s="820"/>
      <c r="S276" s="820"/>
      <c r="T276" s="820"/>
      <c r="U276" s="820"/>
      <c r="V276" s="820"/>
      <c r="W276" s="820"/>
      <c r="X276" s="820"/>
      <c r="Y276" s="820"/>
      <c r="Z276" s="820"/>
      <c r="AA276" s="820"/>
      <c r="AB276" s="820"/>
      <c r="AC276" s="820"/>
      <c r="AD276" s="820"/>
      <c r="AE276" s="820"/>
      <c r="AF276" s="820"/>
      <c r="AG276" s="820"/>
      <c r="AH276" s="820"/>
      <c r="AI276" s="820"/>
      <c r="AJ276" s="820"/>
      <c r="AK276" s="820"/>
      <c r="AL276" s="820"/>
      <c r="AM276" s="820"/>
      <c r="AN276" s="820"/>
    </row>
    <row r="277" spans="1:40" ht="15.75" thickBot="1" x14ac:dyDescent="0.3">
      <c r="A277" s="41"/>
      <c r="B277" s="821" t="s">
        <v>790</v>
      </c>
      <c r="C277" s="822"/>
      <c r="D277" s="822"/>
      <c r="E277" s="822"/>
      <c r="F277" s="823">
        <f>+Menu!D6</f>
        <v>0</v>
      </c>
      <c r="G277" s="823"/>
      <c r="H277" s="823"/>
      <c r="I277" s="823"/>
      <c r="J277" s="823"/>
      <c r="K277" s="823"/>
      <c r="L277" s="823"/>
      <c r="M277" s="823"/>
      <c r="N277" s="823"/>
      <c r="O277" s="823"/>
      <c r="P277" s="824"/>
      <c r="Q277" s="825" t="s">
        <v>791</v>
      </c>
      <c r="R277" s="826"/>
      <c r="S277" s="826"/>
      <c r="T277" s="826"/>
      <c r="U277" s="826"/>
      <c r="V277" s="826"/>
      <c r="W277" s="826"/>
      <c r="X277" s="826"/>
      <c r="Y277" s="826"/>
      <c r="Z277" s="826"/>
      <c r="AA277" s="826"/>
      <c r="AB277" s="827" t="s">
        <v>792</v>
      </c>
      <c r="AC277" s="827"/>
      <c r="AD277" s="827"/>
      <c r="AE277" s="827"/>
      <c r="AF277" s="827"/>
      <c r="AG277" s="827"/>
      <c r="AH277" s="827"/>
      <c r="AI277" s="807" t="str">
        <f>IF(Menu!E13="","",Menu!E13)</f>
        <v/>
      </c>
      <c r="AJ277" s="807"/>
      <c r="AK277" s="807"/>
      <c r="AL277" s="807"/>
      <c r="AM277" s="807"/>
      <c r="AN277" s="808"/>
    </row>
    <row r="278" spans="1:40" ht="15.75" thickBot="1" x14ac:dyDescent="0.3">
      <c r="A278" s="41"/>
      <c r="B278" s="792" t="s">
        <v>793</v>
      </c>
      <c r="C278" s="793"/>
      <c r="D278" s="793"/>
      <c r="E278" s="793"/>
      <c r="F278" s="793"/>
      <c r="G278" s="793"/>
      <c r="H278" s="793"/>
      <c r="I278" s="809" t="str">
        <f>+Menu!B13</f>
        <v/>
      </c>
      <c r="J278" s="809"/>
      <c r="K278" s="809"/>
      <c r="L278" s="809"/>
      <c r="M278" s="809"/>
      <c r="N278" s="809"/>
      <c r="O278" s="809"/>
      <c r="P278" s="810"/>
      <c r="Q278" s="811" t="str">
        <f>+Q6</f>
        <v>3rd</v>
      </c>
      <c r="R278" s="812"/>
      <c r="S278" s="813" t="s">
        <v>794</v>
      </c>
      <c r="T278" s="813"/>
      <c r="U278" s="813"/>
      <c r="V278" s="814">
        <f>+V6</f>
        <v>2022</v>
      </c>
      <c r="W278" s="815"/>
      <c r="X278" s="816"/>
      <c r="Y278" s="813" t="s">
        <v>6</v>
      </c>
      <c r="Z278" s="813"/>
      <c r="AA278" s="813"/>
      <c r="AB278" s="817" t="s">
        <v>973</v>
      </c>
      <c r="AC278" s="817"/>
      <c r="AD278" s="817"/>
      <c r="AE278" s="817"/>
      <c r="AF278" s="817"/>
      <c r="AG278" s="817"/>
      <c r="AH278" s="817"/>
      <c r="AI278" s="817"/>
      <c r="AJ278" s="817"/>
      <c r="AK278" s="817"/>
      <c r="AL278" s="817"/>
      <c r="AM278" s="817"/>
      <c r="AN278" s="817"/>
    </row>
    <row r="279" spans="1:40" ht="16.5" x14ac:dyDescent="0.25">
      <c r="A279" s="41"/>
      <c r="B279" s="792" t="s">
        <v>795</v>
      </c>
      <c r="C279" s="793"/>
      <c r="D279" s="793"/>
      <c r="E279" s="793"/>
      <c r="F279" s="793"/>
      <c r="G279" s="793"/>
      <c r="H279" s="793"/>
      <c r="I279" s="793"/>
      <c r="J279" s="793"/>
      <c r="K279" s="793"/>
      <c r="L279" s="793"/>
      <c r="M279" s="793"/>
      <c r="N279" s="794"/>
      <c r="O279" s="794"/>
      <c r="P279" s="795"/>
      <c r="Q279" s="796" t="s">
        <v>796</v>
      </c>
      <c r="R279" s="797"/>
      <c r="S279" s="797"/>
      <c r="T279" s="797"/>
      <c r="U279" s="797"/>
      <c r="V279" s="798" t="str">
        <f>IF(Menu!C13="","",Menu!C13)</f>
        <v/>
      </c>
      <c r="W279" s="798"/>
      <c r="X279" s="798"/>
      <c r="Y279" s="798"/>
      <c r="Z279" s="798"/>
      <c r="AA279" s="798"/>
      <c r="AB279" s="799">
        <f>+Menu!F13</f>
        <v>0</v>
      </c>
      <c r="AC279" s="799"/>
      <c r="AD279" s="799"/>
      <c r="AE279" s="799"/>
      <c r="AF279" s="799"/>
      <c r="AG279" s="799"/>
      <c r="AH279" s="799"/>
      <c r="AI279" s="799"/>
      <c r="AJ279" s="799"/>
      <c r="AK279" s="799"/>
      <c r="AL279" s="799"/>
      <c r="AM279" s="799"/>
      <c r="AN279" s="799"/>
    </row>
    <row r="280" spans="1:40" ht="16.5" x14ac:dyDescent="0.25">
      <c r="A280" s="41"/>
      <c r="B280" s="800">
        <f>+Menu!D13</f>
        <v>0</v>
      </c>
      <c r="C280" s="801"/>
      <c r="D280" s="801"/>
      <c r="E280" s="801"/>
      <c r="F280" s="801"/>
      <c r="G280" s="801"/>
      <c r="H280" s="801"/>
      <c r="I280" s="801"/>
      <c r="J280" s="801"/>
      <c r="K280" s="801"/>
      <c r="L280" s="801"/>
      <c r="M280" s="801"/>
      <c r="N280" s="801"/>
      <c r="O280" s="801"/>
      <c r="P280" s="802"/>
      <c r="Q280" s="803" t="s">
        <v>968</v>
      </c>
      <c r="R280" s="804"/>
      <c r="S280" s="804"/>
      <c r="T280" s="804"/>
      <c r="U280" s="804"/>
      <c r="V280" s="805" t="str">
        <f>IF(SUM(B289:E289)=0,"",SUM(B289:E289))</f>
        <v/>
      </c>
      <c r="W280" s="805"/>
      <c r="X280" s="805"/>
      <c r="Y280" s="805"/>
      <c r="Z280" s="805"/>
      <c r="AA280" s="806"/>
      <c r="AB280" s="799">
        <f>+Menu!G13</f>
        <v>0</v>
      </c>
      <c r="AC280" s="799"/>
      <c r="AD280" s="799"/>
      <c r="AE280" s="799"/>
      <c r="AF280" s="799"/>
      <c r="AG280" s="799"/>
      <c r="AH280" s="799"/>
      <c r="AI280" s="799"/>
      <c r="AJ280" s="799"/>
      <c r="AK280" s="799"/>
      <c r="AL280" s="799"/>
      <c r="AM280" s="799"/>
      <c r="AN280" s="799"/>
    </row>
    <row r="281" spans="1:40" ht="17.25" thickBot="1" x14ac:dyDescent="0.3">
      <c r="A281" s="41"/>
      <c r="B281" s="770"/>
      <c r="C281" s="771"/>
      <c r="D281" s="771"/>
      <c r="E281" s="771"/>
      <c r="F281" s="771"/>
      <c r="G281" s="771"/>
      <c r="H281" s="771"/>
      <c r="I281" s="771"/>
      <c r="J281" s="771"/>
      <c r="K281" s="771"/>
      <c r="L281" s="771"/>
      <c r="M281" s="771"/>
      <c r="N281" s="771"/>
      <c r="O281" s="771"/>
      <c r="P281" s="772"/>
      <c r="Q281" s="773" t="s">
        <v>797</v>
      </c>
      <c r="R281" s="774"/>
      <c r="S281" s="774"/>
      <c r="T281" s="774"/>
      <c r="U281" s="774"/>
      <c r="V281" s="775" t="str">
        <f>IF(V280="","",(V280/V279*100000*4))</f>
        <v/>
      </c>
      <c r="W281" s="775"/>
      <c r="X281" s="775"/>
      <c r="Y281" s="775"/>
      <c r="Z281" s="775"/>
      <c r="AA281" s="776"/>
      <c r="AB281" s="779"/>
      <c r="AC281" s="780"/>
      <c r="AD281" s="780"/>
      <c r="AE281" s="780"/>
      <c r="AF281" s="780"/>
      <c r="AG281" s="780"/>
      <c r="AH281" s="780"/>
      <c r="AI281" s="780"/>
      <c r="AJ281" s="780"/>
      <c r="AK281" s="780"/>
      <c r="AL281" s="780"/>
      <c r="AM281" s="780"/>
      <c r="AN281" s="781"/>
    </row>
    <row r="282" spans="1:40" ht="7.5" customHeight="1" x14ac:dyDescent="0.25">
      <c r="B282" s="42"/>
      <c r="C282" s="42"/>
      <c r="D282" s="42"/>
      <c r="E282" s="42"/>
      <c r="F282" s="42"/>
      <c r="G282" s="42"/>
      <c r="H282" s="42"/>
      <c r="I282" s="42"/>
    </row>
    <row r="283" spans="1:40" ht="15.75" thickBot="1" x14ac:dyDescent="0.3">
      <c r="B283" s="43" t="s">
        <v>967</v>
      </c>
    </row>
    <row r="284" spans="1:40" ht="12.75" customHeight="1" thickBot="1" x14ac:dyDescent="0.3">
      <c r="B284" s="782" t="s">
        <v>798</v>
      </c>
      <c r="C284" s="783"/>
      <c r="D284" s="783"/>
      <c r="E284" s="783"/>
      <c r="F284" s="783"/>
      <c r="G284" s="783"/>
      <c r="H284" s="783"/>
      <c r="I284" s="783"/>
      <c r="J284" s="783"/>
      <c r="K284" s="783"/>
      <c r="L284" s="783"/>
      <c r="M284" s="783"/>
      <c r="N284" s="783"/>
      <c r="O284" s="783"/>
      <c r="P284" s="783"/>
      <c r="Q284" s="783"/>
      <c r="R284" s="783"/>
      <c r="S284" s="783"/>
      <c r="T284" s="783"/>
      <c r="U284" s="783"/>
      <c r="V284" s="783"/>
      <c r="W284" s="783"/>
      <c r="X284" s="783"/>
      <c r="Y284" s="783"/>
      <c r="Z284" s="784" t="s">
        <v>799</v>
      </c>
      <c r="AA284" s="784"/>
      <c r="AB284" s="784"/>
      <c r="AC284" s="784"/>
      <c r="AD284" s="784"/>
      <c r="AE284" s="784"/>
      <c r="AF284" s="784"/>
      <c r="AG284" s="784"/>
      <c r="AH284" s="784"/>
      <c r="AI284" s="784"/>
      <c r="AJ284" s="784"/>
      <c r="AK284" s="784"/>
      <c r="AL284" s="785" t="s">
        <v>800</v>
      </c>
      <c r="AM284" s="785"/>
      <c r="AN284" s="786"/>
    </row>
    <row r="285" spans="1:40" ht="12" customHeight="1" thickBot="1" x14ac:dyDescent="0.3">
      <c r="B285" s="789" t="s">
        <v>801</v>
      </c>
      <c r="C285" s="790"/>
      <c r="D285" s="790"/>
      <c r="E285" s="790"/>
      <c r="F285" s="790"/>
      <c r="G285" s="790"/>
      <c r="H285" s="790"/>
      <c r="I285" s="790"/>
      <c r="J285" s="790"/>
      <c r="K285" s="790"/>
      <c r="L285" s="790"/>
      <c r="M285" s="790"/>
      <c r="N285" s="791" t="s">
        <v>802</v>
      </c>
      <c r="O285" s="791"/>
      <c r="P285" s="791"/>
      <c r="Q285" s="791"/>
      <c r="R285" s="791"/>
      <c r="S285" s="791"/>
      <c r="T285" s="791"/>
      <c r="U285" s="791"/>
      <c r="V285" s="791"/>
      <c r="W285" s="791"/>
      <c r="X285" s="791"/>
      <c r="Y285" s="791"/>
      <c r="Z285" s="791" t="s">
        <v>803</v>
      </c>
      <c r="AA285" s="791"/>
      <c r="AB285" s="791"/>
      <c r="AC285" s="791"/>
      <c r="AD285" s="791"/>
      <c r="AE285" s="791"/>
      <c r="AF285" s="791"/>
      <c r="AG285" s="791"/>
      <c r="AH285" s="791"/>
      <c r="AI285" s="791"/>
      <c r="AJ285" s="791"/>
      <c r="AK285" s="791"/>
      <c r="AL285" s="787"/>
      <c r="AM285" s="787"/>
      <c r="AN285" s="788"/>
    </row>
    <row r="286" spans="1:40" ht="12" customHeight="1" thickBot="1" x14ac:dyDescent="0.3">
      <c r="B286" s="777" t="s">
        <v>804</v>
      </c>
      <c r="C286" s="778"/>
      <c r="D286" s="761" t="s">
        <v>805</v>
      </c>
      <c r="E286" s="761"/>
      <c r="F286" s="762" t="s">
        <v>806</v>
      </c>
      <c r="G286" s="762"/>
      <c r="H286" s="762"/>
      <c r="I286" s="762"/>
      <c r="J286" s="762"/>
      <c r="K286" s="762"/>
      <c r="L286" s="762"/>
      <c r="M286" s="762"/>
      <c r="N286" s="761" t="s">
        <v>807</v>
      </c>
      <c r="O286" s="761"/>
      <c r="P286" s="761" t="s">
        <v>808</v>
      </c>
      <c r="Q286" s="761"/>
      <c r="R286" s="762" t="s">
        <v>806</v>
      </c>
      <c r="S286" s="762"/>
      <c r="T286" s="762"/>
      <c r="U286" s="762"/>
      <c r="V286" s="762"/>
      <c r="W286" s="762"/>
      <c r="X286" s="762"/>
      <c r="Y286" s="762"/>
      <c r="Z286" s="761" t="s">
        <v>809</v>
      </c>
      <c r="AA286" s="761"/>
      <c r="AB286" s="761" t="s">
        <v>810</v>
      </c>
      <c r="AC286" s="761"/>
      <c r="AD286" s="762" t="s">
        <v>806</v>
      </c>
      <c r="AE286" s="762"/>
      <c r="AF286" s="762"/>
      <c r="AG286" s="762"/>
      <c r="AH286" s="762"/>
      <c r="AI286" s="762"/>
      <c r="AJ286" s="762"/>
      <c r="AK286" s="762"/>
      <c r="AL286" s="787"/>
      <c r="AM286" s="787"/>
      <c r="AN286" s="788"/>
    </row>
    <row r="287" spans="1:40" ht="51.75" customHeight="1" x14ac:dyDescent="0.25">
      <c r="B287" s="777"/>
      <c r="C287" s="778"/>
      <c r="D287" s="761"/>
      <c r="E287" s="761"/>
      <c r="F287" s="761" t="s">
        <v>811</v>
      </c>
      <c r="G287" s="761"/>
      <c r="H287" s="761" t="s">
        <v>812</v>
      </c>
      <c r="I287" s="761"/>
      <c r="J287" s="761" t="s">
        <v>813</v>
      </c>
      <c r="K287" s="761"/>
      <c r="L287" s="763" t="s">
        <v>814</v>
      </c>
      <c r="M287" s="763"/>
      <c r="N287" s="761"/>
      <c r="O287" s="761"/>
      <c r="P287" s="761"/>
      <c r="Q287" s="761"/>
      <c r="R287" s="761" t="s">
        <v>815</v>
      </c>
      <c r="S287" s="761"/>
      <c r="T287" s="761" t="s">
        <v>816</v>
      </c>
      <c r="U287" s="761"/>
      <c r="V287" s="761" t="s">
        <v>817</v>
      </c>
      <c r="W287" s="761"/>
      <c r="X287" s="763" t="s">
        <v>818</v>
      </c>
      <c r="Y287" s="763"/>
      <c r="Z287" s="761"/>
      <c r="AA287" s="761"/>
      <c r="AB287" s="761"/>
      <c r="AC287" s="761"/>
      <c r="AD287" s="761" t="s">
        <v>819</v>
      </c>
      <c r="AE287" s="761"/>
      <c r="AF287" s="761" t="s">
        <v>820</v>
      </c>
      <c r="AG287" s="761"/>
      <c r="AH287" s="761" t="s">
        <v>821</v>
      </c>
      <c r="AI287" s="761"/>
      <c r="AJ287" s="763" t="s">
        <v>822</v>
      </c>
      <c r="AK287" s="763"/>
      <c r="AL287" s="787"/>
      <c r="AM287" s="787"/>
      <c r="AN287" s="788"/>
    </row>
    <row r="288" spans="1:40" x14ac:dyDescent="0.25">
      <c r="B288" s="294" t="s">
        <v>823</v>
      </c>
      <c r="C288" s="44" t="s">
        <v>824</v>
      </c>
      <c r="D288" s="44" t="s">
        <v>823</v>
      </c>
      <c r="E288" s="44" t="s">
        <v>824</v>
      </c>
      <c r="F288" s="44" t="s">
        <v>823</v>
      </c>
      <c r="G288" s="44" t="s">
        <v>824</v>
      </c>
      <c r="H288" s="44" t="s">
        <v>823</v>
      </c>
      <c r="I288" s="44" t="s">
        <v>824</v>
      </c>
      <c r="J288" s="44" t="s">
        <v>823</v>
      </c>
      <c r="K288" s="44" t="s">
        <v>824</v>
      </c>
      <c r="L288" s="44" t="s">
        <v>823</v>
      </c>
      <c r="M288" s="44" t="s">
        <v>824</v>
      </c>
      <c r="N288" s="44" t="s">
        <v>823</v>
      </c>
      <c r="O288" s="44" t="s">
        <v>824</v>
      </c>
      <c r="P288" s="44" t="s">
        <v>823</v>
      </c>
      <c r="Q288" s="44" t="s">
        <v>824</v>
      </c>
      <c r="R288" s="44" t="s">
        <v>823</v>
      </c>
      <c r="S288" s="44" t="s">
        <v>824</v>
      </c>
      <c r="T288" s="44" t="s">
        <v>823</v>
      </c>
      <c r="U288" s="44" t="s">
        <v>824</v>
      </c>
      <c r="V288" s="44" t="s">
        <v>823</v>
      </c>
      <c r="W288" s="44" t="s">
        <v>824</v>
      </c>
      <c r="X288" s="44" t="s">
        <v>823</v>
      </c>
      <c r="Y288" s="44" t="s">
        <v>824</v>
      </c>
      <c r="Z288" s="44" t="s">
        <v>823</v>
      </c>
      <c r="AA288" s="44" t="s">
        <v>824</v>
      </c>
      <c r="AB288" s="44" t="s">
        <v>823</v>
      </c>
      <c r="AC288" s="44" t="s">
        <v>824</v>
      </c>
      <c r="AD288" s="44" t="s">
        <v>823</v>
      </c>
      <c r="AE288" s="44" t="s">
        <v>824</v>
      </c>
      <c r="AF288" s="44" t="s">
        <v>823</v>
      </c>
      <c r="AG288" s="44" t="s">
        <v>824</v>
      </c>
      <c r="AH288" s="44" t="s">
        <v>823</v>
      </c>
      <c r="AI288" s="44" t="s">
        <v>824</v>
      </c>
      <c r="AJ288" s="44" t="s">
        <v>823</v>
      </c>
      <c r="AK288" s="44" t="s">
        <v>824</v>
      </c>
      <c r="AL288" s="44" t="s">
        <v>823</v>
      </c>
      <c r="AM288" s="44" t="s">
        <v>824</v>
      </c>
      <c r="AN288" s="295" t="s">
        <v>825</v>
      </c>
    </row>
    <row r="289" spans="2:40" ht="21" customHeight="1" x14ac:dyDescent="0.25">
      <c r="B289" s="296"/>
      <c r="C289" s="45"/>
      <c r="D289" s="46"/>
      <c r="E289" s="45"/>
      <c r="F289" s="46"/>
      <c r="G289" s="45"/>
      <c r="H289" s="46"/>
      <c r="I289" s="45"/>
      <c r="J289" s="46"/>
      <c r="K289" s="45"/>
      <c r="L289" s="46"/>
      <c r="M289" s="45"/>
      <c r="N289" s="46"/>
      <c r="O289" s="45"/>
      <c r="P289" s="46"/>
      <c r="Q289" s="45"/>
      <c r="R289" s="46"/>
      <c r="S289" s="45"/>
      <c r="T289" s="46"/>
      <c r="U289" s="45"/>
      <c r="V289" s="46"/>
      <c r="W289" s="45"/>
      <c r="X289" s="46"/>
      <c r="Y289" s="45"/>
      <c r="Z289" s="46"/>
      <c r="AA289" s="45"/>
      <c r="AB289" s="46"/>
      <c r="AC289" s="45"/>
      <c r="AD289" s="46"/>
      <c r="AE289" s="45"/>
      <c r="AF289" s="46"/>
      <c r="AG289" s="45"/>
      <c r="AH289" s="46"/>
      <c r="AI289" s="45"/>
      <c r="AJ289" s="46"/>
      <c r="AK289" s="45"/>
      <c r="AL289" s="47">
        <f>+B289+D289+F289+H289+J289+L289+N289+P289+R289+T289+V289+X289+Z289+AB289+AD289+AF289+AH289+AJ289</f>
        <v>0</v>
      </c>
      <c r="AM289" s="48">
        <f>+C289+E289+G289+I289+K289+M289+O289+Q289+S289+U289+W289+Y289+AA289+AC289+AE289+AG289+AI289+AK289</f>
        <v>0</v>
      </c>
      <c r="AN289" s="297">
        <f>+AM289+AL289</f>
        <v>0</v>
      </c>
    </row>
    <row r="290" spans="2:40" ht="15.75" customHeight="1" x14ac:dyDescent="0.25">
      <c r="B290" s="764" t="s">
        <v>826</v>
      </c>
      <c r="C290" s="765"/>
      <c r="D290" s="765"/>
      <c r="E290" s="765"/>
      <c r="F290" s="765"/>
      <c r="G290" s="765"/>
      <c r="H290" s="765"/>
      <c r="I290" s="765"/>
      <c r="J290" s="765"/>
      <c r="K290" s="765"/>
      <c r="L290" s="765"/>
      <c r="M290" s="765"/>
      <c r="N290" s="765"/>
      <c r="O290" s="765"/>
      <c r="P290" s="765"/>
      <c r="Q290" s="765"/>
      <c r="R290" s="765"/>
      <c r="S290" s="765"/>
      <c r="T290" s="765"/>
      <c r="U290" s="765"/>
      <c r="V290" s="765"/>
      <c r="W290" s="765"/>
      <c r="X290" s="765"/>
      <c r="Y290" s="765"/>
      <c r="Z290" s="765"/>
      <c r="AA290" s="765"/>
      <c r="AB290" s="765"/>
      <c r="AC290" s="765"/>
      <c r="AD290" s="765"/>
      <c r="AE290" s="765"/>
      <c r="AF290" s="765"/>
      <c r="AG290" s="765"/>
      <c r="AH290" s="765"/>
      <c r="AI290" s="765"/>
      <c r="AJ290" s="765"/>
      <c r="AK290" s="765"/>
      <c r="AL290" s="765"/>
      <c r="AM290" s="765"/>
      <c r="AN290" s="766"/>
    </row>
    <row r="291" spans="2:40" ht="12.75" customHeight="1" x14ac:dyDescent="0.25">
      <c r="B291" s="767" t="s">
        <v>827</v>
      </c>
      <c r="C291" s="768"/>
      <c r="D291" s="768"/>
      <c r="E291" s="768"/>
      <c r="F291" s="768"/>
      <c r="G291" s="768"/>
      <c r="H291" s="768"/>
      <c r="I291" s="768"/>
      <c r="J291" s="768"/>
      <c r="K291" s="768"/>
      <c r="L291" s="768"/>
      <c r="M291" s="768"/>
      <c r="N291" s="768"/>
      <c r="O291" s="768"/>
      <c r="P291" s="768"/>
      <c r="Q291" s="768"/>
      <c r="R291" s="768"/>
      <c r="S291" s="768"/>
      <c r="T291" s="768"/>
      <c r="U291" s="768"/>
      <c r="V291" s="768"/>
      <c r="W291" s="768"/>
      <c r="X291" s="768"/>
      <c r="Y291" s="768"/>
      <c r="Z291" s="768"/>
      <c r="AA291" s="768"/>
      <c r="AB291" s="768"/>
      <c r="AC291" s="768"/>
      <c r="AD291" s="768"/>
      <c r="AE291" s="768"/>
      <c r="AF291" s="768"/>
      <c r="AG291" s="768"/>
      <c r="AH291" s="768"/>
      <c r="AI291" s="768"/>
      <c r="AJ291" s="768"/>
      <c r="AK291" s="768"/>
      <c r="AL291" s="768"/>
      <c r="AM291" s="768"/>
      <c r="AN291" s="769"/>
    </row>
    <row r="292" spans="2:40" ht="21" customHeight="1" x14ac:dyDescent="0.25">
      <c r="B292" s="296"/>
      <c r="C292" s="45"/>
      <c r="D292" s="46"/>
      <c r="E292" s="45"/>
      <c r="F292" s="46"/>
      <c r="G292" s="45"/>
      <c r="H292" s="46"/>
      <c r="I292" s="45"/>
      <c r="J292" s="46"/>
      <c r="K292" s="45"/>
      <c r="L292" s="46"/>
      <c r="M292" s="45"/>
      <c r="N292" s="46"/>
      <c r="O292" s="45"/>
      <c r="P292" s="46"/>
      <c r="Q292" s="45"/>
      <c r="R292" s="46"/>
      <c r="S292" s="45"/>
      <c r="T292" s="46"/>
      <c r="U292" s="45"/>
      <c r="V292" s="46"/>
      <c r="W292" s="45"/>
      <c r="X292" s="46"/>
      <c r="Y292" s="45"/>
      <c r="Z292" s="46"/>
      <c r="AA292" s="45"/>
      <c r="AB292" s="46"/>
      <c r="AC292" s="45"/>
      <c r="AD292" s="46"/>
      <c r="AE292" s="45"/>
      <c r="AF292" s="46"/>
      <c r="AG292" s="45"/>
      <c r="AH292" s="46"/>
      <c r="AI292" s="45"/>
      <c r="AJ292" s="46"/>
      <c r="AK292" s="45"/>
      <c r="AL292" s="47">
        <f>+B292+D292+F292+H292+J292+L292+N292+P292+R292+T292+V292+X292+Z292+AB292+AD292+AF292+AH292+AJ292</f>
        <v>0</v>
      </c>
      <c r="AM292" s="48">
        <f>+C292+E292+G292+I292+K292+M292+O292+Q292+S292+U292+W292+Y292+AA292+AC292+AE292+AG292+AI292+AK292</f>
        <v>0</v>
      </c>
      <c r="AN292" s="297">
        <f>+AM292+AL292</f>
        <v>0</v>
      </c>
    </row>
    <row r="293" spans="2:40" ht="15" customHeight="1" x14ac:dyDescent="0.25">
      <c r="B293" s="758" t="s">
        <v>828</v>
      </c>
      <c r="C293" s="759"/>
      <c r="D293" s="759"/>
      <c r="E293" s="759"/>
      <c r="F293" s="759"/>
      <c r="G293" s="759"/>
      <c r="H293" s="759"/>
      <c r="I293" s="759"/>
      <c r="J293" s="759"/>
      <c r="K293" s="759"/>
      <c r="L293" s="759"/>
      <c r="M293" s="759"/>
      <c r="N293" s="759"/>
      <c r="O293" s="759"/>
      <c r="P293" s="759"/>
      <c r="Q293" s="759"/>
      <c r="R293" s="759"/>
      <c r="S293" s="759"/>
      <c r="T293" s="759"/>
      <c r="U293" s="759"/>
      <c r="V293" s="759"/>
      <c r="W293" s="759"/>
      <c r="X293" s="759"/>
      <c r="Y293" s="759"/>
      <c r="Z293" s="759"/>
      <c r="AA293" s="759"/>
      <c r="AB293" s="759"/>
      <c r="AC293" s="759"/>
      <c r="AD293" s="759"/>
      <c r="AE293" s="759"/>
      <c r="AF293" s="759"/>
      <c r="AG293" s="759"/>
      <c r="AH293" s="759"/>
      <c r="AI293" s="759"/>
      <c r="AJ293" s="759"/>
      <c r="AK293" s="759"/>
      <c r="AL293" s="759"/>
      <c r="AM293" s="759"/>
      <c r="AN293" s="760"/>
    </row>
    <row r="294" spans="2:40" ht="21" customHeight="1" x14ac:dyDescent="0.25">
      <c r="B294" s="296"/>
      <c r="C294" s="45"/>
      <c r="D294" s="46"/>
      <c r="E294" s="45"/>
      <c r="F294" s="46"/>
      <c r="G294" s="45"/>
      <c r="H294" s="46"/>
      <c r="I294" s="45"/>
      <c r="J294" s="46"/>
      <c r="K294" s="45"/>
      <c r="L294" s="46"/>
      <c r="M294" s="45"/>
      <c r="N294" s="46"/>
      <c r="O294" s="45"/>
      <c r="P294" s="46"/>
      <c r="Q294" s="45"/>
      <c r="R294" s="46"/>
      <c r="S294" s="45"/>
      <c r="T294" s="46"/>
      <c r="U294" s="45"/>
      <c r="V294" s="46"/>
      <c r="W294" s="45"/>
      <c r="X294" s="46"/>
      <c r="Y294" s="45"/>
      <c r="Z294" s="46"/>
      <c r="AA294" s="45"/>
      <c r="AB294" s="46"/>
      <c r="AC294" s="45"/>
      <c r="AD294" s="46"/>
      <c r="AE294" s="45"/>
      <c r="AF294" s="46"/>
      <c r="AG294" s="45"/>
      <c r="AH294" s="46"/>
      <c r="AI294" s="45"/>
      <c r="AJ294" s="46"/>
      <c r="AK294" s="45"/>
      <c r="AL294" s="47">
        <f>+B294+D294+F294+H294+J294+L294+N294+P294+R294+T294+V294+X294+Z294+AB294+AD294+AF294+AH294+AJ294</f>
        <v>0</v>
      </c>
      <c r="AM294" s="48">
        <f>+C294+E294+G294+I294+K294+M294+O294+Q294+S294+U294+W294+Y294+AA294+AC294+AE294+AG294+AI294+AK294</f>
        <v>0</v>
      </c>
      <c r="AN294" s="297">
        <f>+AM294+AL294</f>
        <v>0</v>
      </c>
    </row>
    <row r="295" spans="2:40" ht="14.25" customHeight="1" x14ac:dyDescent="0.25">
      <c r="B295" s="751" t="s">
        <v>829</v>
      </c>
      <c r="C295" s="752"/>
      <c r="D295" s="752"/>
      <c r="E295" s="752"/>
      <c r="F295" s="752"/>
      <c r="G295" s="752"/>
      <c r="H295" s="752"/>
      <c r="I295" s="752"/>
      <c r="J295" s="752"/>
      <c r="K295" s="752"/>
      <c r="L295" s="752"/>
      <c r="M295" s="752"/>
      <c r="N295" s="752"/>
      <c r="O295" s="752"/>
      <c r="P295" s="752"/>
      <c r="Q295" s="752"/>
      <c r="R295" s="752"/>
      <c r="S295" s="752"/>
      <c r="T295" s="752"/>
      <c r="U295" s="752"/>
      <c r="V295" s="752"/>
      <c r="W295" s="752"/>
      <c r="X295" s="752"/>
      <c r="Y295" s="752"/>
      <c r="Z295" s="752"/>
      <c r="AA295" s="752"/>
      <c r="AB295" s="752"/>
      <c r="AC295" s="752"/>
      <c r="AD295" s="752"/>
      <c r="AE295" s="752"/>
      <c r="AF295" s="752"/>
      <c r="AG295" s="752"/>
      <c r="AH295" s="752"/>
      <c r="AI295" s="752"/>
      <c r="AJ295" s="752"/>
      <c r="AK295" s="752"/>
      <c r="AL295" s="752"/>
      <c r="AM295" s="752"/>
      <c r="AN295" s="753"/>
    </row>
    <row r="296" spans="2:40" ht="21" customHeight="1" x14ac:dyDescent="0.25">
      <c r="B296" s="296"/>
      <c r="C296" s="45"/>
      <c r="D296" s="46"/>
      <c r="E296" s="45"/>
      <c r="F296" s="46"/>
      <c r="G296" s="45"/>
      <c r="H296" s="46"/>
      <c r="I296" s="45"/>
      <c r="J296" s="46"/>
      <c r="K296" s="45"/>
      <c r="L296" s="46"/>
      <c r="M296" s="45"/>
      <c r="N296" s="46"/>
      <c r="O296" s="45"/>
      <c r="P296" s="46"/>
      <c r="Q296" s="45"/>
      <c r="R296" s="46"/>
      <c r="S296" s="45"/>
      <c r="T296" s="46"/>
      <c r="U296" s="45"/>
      <c r="V296" s="46"/>
      <c r="W296" s="45"/>
      <c r="X296" s="46"/>
      <c r="Y296" s="45"/>
      <c r="Z296" s="46"/>
      <c r="AA296" s="45"/>
      <c r="AB296" s="46"/>
      <c r="AC296" s="45"/>
      <c r="AD296" s="46"/>
      <c r="AE296" s="45"/>
      <c r="AF296" s="46"/>
      <c r="AG296" s="45"/>
      <c r="AH296" s="46"/>
      <c r="AI296" s="45"/>
      <c r="AJ296" s="46"/>
      <c r="AK296" s="45"/>
      <c r="AL296" s="47">
        <f>+B296+D296+F296+H296+J296+L296+N296+P296+R296+T296+V296+X296+Z296+AB296+AD296+AF296+AH296+AJ296</f>
        <v>0</v>
      </c>
      <c r="AM296" s="48">
        <f>+C296+E296+G296+I296+K296+M296+O296+Q296+S296+U296+W296+Y296+AA296+AC296+AE296+AG296+AI296+AK296</f>
        <v>0</v>
      </c>
      <c r="AN296" s="297">
        <f>+AM296+AL296</f>
        <v>0</v>
      </c>
    </row>
    <row r="297" spans="2:40" ht="15" customHeight="1" x14ac:dyDescent="0.25">
      <c r="B297" s="751" t="s">
        <v>830</v>
      </c>
      <c r="C297" s="752"/>
      <c r="D297" s="752"/>
      <c r="E297" s="752"/>
      <c r="F297" s="752"/>
      <c r="G297" s="752"/>
      <c r="H297" s="752"/>
      <c r="I297" s="752"/>
      <c r="J297" s="752"/>
      <c r="K297" s="752"/>
      <c r="L297" s="752"/>
      <c r="M297" s="752"/>
      <c r="N297" s="752"/>
      <c r="O297" s="752"/>
      <c r="P297" s="752"/>
      <c r="Q297" s="752"/>
      <c r="R297" s="752"/>
      <c r="S297" s="752"/>
      <c r="T297" s="752"/>
      <c r="U297" s="752"/>
      <c r="V297" s="752"/>
      <c r="W297" s="752"/>
      <c r="X297" s="752"/>
      <c r="Y297" s="752"/>
      <c r="Z297" s="752"/>
      <c r="AA297" s="752"/>
      <c r="AB297" s="752"/>
      <c r="AC297" s="752"/>
      <c r="AD297" s="752"/>
      <c r="AE297" s="752"/>
      <c r="AF297" s="752"/>
      <c r="AG297" s="752"/>
      <c r="AH297" s="752"/>
      <c r="AI297" s="752"/>
      <c r="AJ297" s="752"/>
      <c r="AK297" s="752"/>
      <c r="AL297" s="752"/>
      <c r="AM297" s="752"/>
      <c r="AN297" s="753"/>
    </row>
    <row r="298" spans="2:40" ht="21" customHeight="1" x14ac:dyDescent="0.25">
      <c r="B298" s="296"/>
      <c r="C298" s="45"/>
      <c r="D298" s="46"/>
      <c r="E298" s="45"/>
      <c r="F298" s="46"/>
      <c r="G298" s="45"/>
      <c r="H298" s="46"/>
      <c r="I298" s="45"/>
      <c r="J298" s="46"/>
      <c r="K298" s="45"/>
      <c r="L298" s="46"/>
      <c r="M298" s="45"/>
      <c r="N298" s="46"/>
      <c r="O298" s="45"/>
      <c r="P298" s="46"/>
      <c r="Q298" s="45"/>
      <c r="R298" s="46"/>
      <c r="S298" s="45"/>
      <c r="T298" s="46"/>
      <c r="U298" s="45"/>
      <c r="V298" s="46"/>
      <c r="W298" s="45"/>
      <c r="X298" s="46"/>
      <c r="Y298" s="45"/>
      <c r="Z298" s="46"/>
      <c r="AA298" s="45"/>
      <c r="AB298" s="46"/>
      <c r="AC298" s="45"/>
      <c r="AD298" s="46"/>
      <c r="AE298" s="45"/>
      <c r="AF298" s="46"/>
      <c r="AG298" s="45"/>
      <c r="AH298" s="46"/>
      <c r="AI298" s="45"/>
      <c r="AJ298" s="46"/>
      <c r="AK298" s="45"/>
      <c r="AL298" s="47">
        <f>+B298+D298+F298+H298+J298+L298+N298+P298+R298+T298+V298+X298+Z298+AB298+AD298+AF298+AH298+AJ298</f>
        <v>0</v>
      </c>
      <c r="AM298" s="48">
        <f>+C298+E298+G298+I298+K298+M298+O298+Q298+S298+U298+W298+Y298+AA298+AC298+AE298+AG298+AI298+AK298</f>
        <v>0</v>
      </c>
      <c r="AN298" s="297">
        <f>+AM298+AL298</f>
        <v>0</v>
      </c>
    </row>
    <row r="299" spans="2:40" ht="15" customHeight="1" x14ac:dyDescent="0.25">
      <c r="B299" s="751" t="s">
        <v>831</v>
      </c>
      <c r="C299" s="752"/>
      <c r="D299" s="752"/>
      <c r="E299" s="752"/>
      <c r="F299" s="752"/>
      <c r="G299" s="752"/>
      <c r="H299" s="752"/>
      <c r="I299" s="752"/>
      <c r="J299" s="752"/>
      <c r="K299" s="752"/>
      <c r="L299" s="752"/>
      <c r="M299" s="752"/>
      <c r="N299" s="752"/>
      <c r="O299" s="752"/>
      <c r="P299" s="752"/>
      <c r="Q299" s="752"/>
      <c r="R299" s="752"/>
      <c r="S299" s="752"/>
      <c r="T299" s="752"/>
      <c r="U299" s="752"/>
      <c r="V299" s="752"/>
      <c r="W299" s="752"/>
      <c r="X299" s="752"/>
      <c r="Y299" s="752"/>
      <c r="Z299" s="752"/>
      <c r="AA299" s="752"/>
      <c r="AB299" s="752"/>
      <c r="AC299" s="752"/>
      <c r="AD299" s="752"/>
      <c r="AE299" s="752"/>
      <c r="AF299" s="752"/>
      <c r="AG299" s="752"/>
      <c r="AH299" s="752"/>
      <c r="AI299" s="752"/>
      <c r="AJ299" s="752"/>
      <c r="AK299" s="752"/>
      <c r="AL299" s="752"/>
      <c r="AM299" s="752"/>
      <c r="AN299" s="753"/>
    </row>
    <row r="300" spans="2:40" ht="21" customHeight="1" x14ac:dyDescent="0.25">
      <c r="B300" s="296"/>
      <c r="C300" s="45"/>
      <c r="D300" s="46"/>
      <c r="E300" s="45"/>
      <c r="F300" s="46"/>
      <c r="G300" s="45"/>
      <c r="H300" s="46"/>
      <c r="I300" s="45"/>
      <c r="J300" s="46"/>
      <c r="K300" s="45"/>
      <c r="L300" s="46"/>
      <c r="M300" s="45"/>
      <c r="N300" s="46"/>
      <c r="O300" s="45"/>
      <c r="P300" s="46"/>
      <c r="Q300" s="45"/>
      <c r="R300" s="46"/>
      <c r="S300" s="45"/>
      <c r="T300" s="46"/>
      <c r="U300" s="45"/>
      <c r="V300" s="46"/>
      <c r="W300" s="45"/>
      <c r="X300" s="46"/>
      <c r="Y300" s="45"/>
      <c r="Z300" s="46"/>
      <c r="AA300" s="45"/>
      <c r="AB300" s="46"/>
      <c r="AC300" s="45"/>
      <c r="AD300" s="46"/>
      <c r="AE300" s="45"/>
      <c r="AF300" s="46"/>
      <c r="AG300" s="45"/>
      <c r="AH300" s="46"/>
      <c r="AI300" s="45"/>
      <c r="AJ300" s="46"/>
      <c r="AK300" s="45"/>
      <c r="AL300" s="47">
        <f>+B300+D300+F300+H300+J300+L300+N300+P300+R300+T300+V300+X300+Z300+AB300+AD300+AF300+AH300+AJ300</f>
        <v>0</v>
      </c>
      <c r="AM300" s="48">
        <f>+C300+E300+G300+I300+K300+M300+O300+Q300+S300+U300+W300+Y300+AA300+AC300+AE300+AG300+AI300+AK300</f>
        <v>0</v>
      </c>
      <c r="AN300" s="297">
        <f>+AM300+AL300</f>
        <v>0</v>
      </c>
    </row>
    <row r="301" spans="2:40" ht="15" customHeight="1" x14ac:dyDescent="0.25">
      <c r="B301" s="751" t="s">
        <v>832</v>
      </c>
      <c r="C301" s="752"/>
      <c r="D301" s="752"/>
      <c r="E301" s="752"/>
      <c r="F301" s="752"/>
      <c r="G301" s="752"/>
      <c r="H301" s="752"/>
      <c r="I301" s="752"/>
      <c r="J301" s="752"/>
      <c r="K301" s="752"/>
      <c r="L301" s="752"/>
      <c r="M301" s="752"/>
      <c r="N301" s="752"/>
      <c r="O301" s="752"/>
      <c r="P301" s="752"/>
      <c r="Q301" s="752"/>
      <c r="R301" s="752"/>
      <c r="S301" s="752"/>
      <c r="T301" s="752"/>
      <c r="U301" s="752"/>
      <c r="V301" s="752"/>
      <c r="W301" s="752"/>
      <c r="X301" s="752"/>
      <c r="Y301" s="752"/>
      <c r="Z301" s="752"/>
      <c r="AA301" s="752"/>
      <c r="AB301" s="752"/>
      <c r="AC301" s="752"/>
      <c r="AD301" s="752"/>
      <c r="AE301" s="752"/>
      <c r="AF301" s="752"/>
      <c r="AG301" s="752"/>
      <c r="AH301" s="752"/>
      <c r="AI301" s="752"/>
      <c r="AJ301" s="752"/>
      <c r="AK301" s="752"/>
      <c r="AL301" s="752"/>
      <c r="AM301" s="752"/>
      <c r="AN301" s="753"/>
    </row>
    <row r="302" spans="2:40" ht="21" customHeight="1" x14ac:dyDescent="0.25">
      <c r="B302" s="296"/>
      <c r="C302" s="45"/>
      <c r="D302" s="46"/>
      <c r="E302" s="45"/>
      <c r="F302" s="46"/>
      <c r="G302" s="45"/>
      <c r="H302" s="46"/>
      <c r="I302" s="45"/>
      <c r="J302" s="46"/>
      <c r="K302" s="45"/>
      <c r="L302" s="46"/>
      <c r="M302" s="45"/>
      <c r="N302" s="46"/>
      <c r="O302" s="45"/>
      <c r="P302" s="46"/>
      <c r="Q302" s="45"/>
      <c r="R302" s="46"/>
      <c r="S302" s="45"/>
      <c r="T302" s="46"/>
      <c r="U302" s="45"/>
      <c r="V302" s="46"/>
      <c r="W302" s="45"/>
      <c r="X302" s="46"/>
      <c r="Y302" s="45"/>
      <c r="Z302" s="46"/>
      <c r="AA302" s="45"/>
      <c r="AB302" s="46"/>
      <c r="AC302" s="45"/>
      <c r="AD302" s="46"/>
      <c r="AE302" s="45"/>
      <c r="AF302" s="46"/>
      <c r="AG302" s="45"/>
      <c r="AH302" s="46"/>
      <c r="AI302" s="45"/>
      <c r="AJ302" s="46"/>
      <c r="AK302" s="45"/>
      <c r="AL302" s="47">
        <f>+B302+D302+F302+H302+J302+L302+N302+P302+R302+T302+V302+X302+Z302+AB302+AD302+AF302+AH302+AJ302</f>
        <v>0</v>
      </c>
      <c r="AM302" s="48">
        <f>+C302+E302+G302+I302+K302+M302+O302+Q302+S302+U302+W302+Y302+AA302+AC302+AE302+AG302+AI302+AK302</f>
        <v>0</v>
      </c>
      <c r="AN302" s="297">
        <f>+AM302+AL302</f>
        <v>0</v>
      </c>
    </row>
    <row r="303" spans="2:40" ht="15" customHeight="1" x14ac:dyDescent="0.25">
      <c r="B303" s="751" t="s">
        <v>833</v>
      </c>
      <c r="C303" s="752"/>
      <c r="D303" s="752"/>
      <c r="E303" s="752"/>
      <c r="F303" s="752"/>
      <c r="G303" s="752"/>
      <c r="H303" s="752"/>
      <c r="I303" s="752"/>
      <c r="J303" s="752"/>
      <c r="K303" s="752"/>
      <c r="L303" s="752"/>
      <c r="M303" s="752"/>
      <c r="N303" s="752"/>
      <c r="O303" s="752"/>
      <c r="P303" s="752"/>
      <c r="Q303" s="752"/>
      <c r="R303" s="752"/>
      <c r="S303" s="752"/>
      <c r="T303" s="752"/>
      <c r="U303" s="752"/>
      <c r="V303" s="752"/>
      <c r="W303" s="752"/>
      <c r="X303" s="752"/>
      <c r="Y303" s="752"/>
      <c r="Z303" s="752"/>
      <c r="AA303" s="752"/>
      <c r="AB303" s="752"/>
      <c r="AC303" s="752"/>
      <c r="AD303" s="752"/>
      <c r="AE303" s="752"/>
      <c r="AF303" s="752"/>
      <c r="AG303" s="752"/>
      <c r="AH303" s="752"/>
      <c r="AI303" s="752"/>
      <c r="AJ303" s="752"/>
      <c r="AK303" s="752"/>
      <c r="AL303" s="752"/>
      <c r="AM303" s="752"/>
      <c r="AN303" s="753"/>
    </row>
    <row r="304" spans="2:40" ht="21" customHeight="1" x14ac:dyDescent="0.25">
      <c r="B304" s="296"/>
      <c r="C304" s="45"/>
      <c r="D304" s="46"/>
      <c r="E304" s="45"/>
      <c r="F304" s="46"/>
      <c r="G304" s="45"/>
      <c r="H304" s="46"/>
      <c r="I304" s="45"/>
      <c r="J304" s="46"/>
      <c r="K304" s="45"/>
      <c r="L304" s="46"/>
      <c r="M304" s="45"/>
      <c r="N304" s="46"/>
      <c r="O304" s="45"/>
      <c r="P304" s="46"/>
      <c r="Q304" s="45"/>
      <c r="R304" s="46"/>
      <c r="S304" s="45"/>
      <c r="T304" s="46"/>
      <c r="U304" s="45"/>
      <c r="V304" s="46"/>
      <c r="W304" s="45"/>
      <c r="X304" s="46"/>
      <c r="Y304" s="45"/>
      <c r="Z304" s="46"/>
      <c r="AA304" s="45"/>
      <c r="AB304" s="46"/>
      <c r="AC304" s="45"/>
      <c r="AD304" s="46"/>
      <c r="AE304" s="45"/>
      <c r="AF304" s="46"/>
      <c r="AG304" s="45"/>
      <c r="AH304" s="46"/>
      <c r="AI304" s="45"/>
      <c r="AJ304" s="46"/>
      <c r="AK304" s="45"/>
      <c r="AL304" s="47">
        <f>+B304+D304+F304+H304+J304+L304+N304+P304+R304+T304+V304+X304+Z304+AB304+AD304+AF304+AH304+AJ304</f>
        <v>0</v>
      </c>
      <c r="AM304" s="48">
        <f>+C304+E304+G304+I304+K304+M304+O304+Q304+S304+U304+W304+Y304+AA304+AC304+AE304+AG304+AI304+AK304</f>
        <v>0</v>
      </c>
      <c r="AN304" s="297">
        <f>+AM304+AL304</f>
        <v>0</v>
      </c>
    </row>
    <row r="305" spans="1:40" ht="15" customHeight="1" x14ac:dyDescent="0.25">
      <c r="B305" s="751" t="s">
        <v>834</v>
      </c>
      <c r="C305" s="752"/>
      <c r="D305" s="752"/>
      <c r="E305" s="752"/>
      <c r="F305" s="752"/>
      <c r="G305" s="752"/>
      <c r="H305" s="752"/>
      <c r="I305" s="752"/>
      <c r="J305" s="752"/>
      <c r="K305" s="752"/>
      <c r="L305" s="752"/>
      <c r="M305" s="752"/>
      <c r="N305" s="752"/>
      <c r="O305" s="752"/>
      <c r="P305" s="752"/>
      <c r="Q305" s="752"/>
      <c r="R305" s="752"/>
      <c r="S305" s="752"/>
      <c r="T305" s="752"/>
      <c r="U305" s="752"/>
      <c r="V305" s="752"/>
      <c r="W305" s="752"/>
      <c r="X305" s="752"/>
      <c r="Y305" s="752"/>
      <c r="Z305" s="752"/>
      <c r="AA305" s="752"/>
      <c r="AB305" s="752"/>
      <c r="AC305" s="752"/>
      <c r="AD305" s="752"/>
      <c r="AE305" s="752"/>
      <c r="AF305" s="752"/>
      <c r="AG305" s="752"/>
      <c r="AH305" s="752"/>
      <c r="AI305" s="752"/>
      <c r="AJ305" s="752"/>
      <c r="AK305" s="752"/>
      <c r="AL305" s="752"/>
      <c r="AM305" s="752"/>
      <c r="AN305" s="753"/>
    </row>
    <row r="306" spans="1:40" ht="21" customHeight="1" x14ac:dyDescent="0.25">
      <c r="B306" s="296"/>
      <c r="C306" s="45"/>
      <c r="D306" s="46"/>
      <c r="E306" s="45"/>
      <c r="F306" s="46"/>
      <c r="G306" s="45"/>
      <c r="H306" s="46"/>
      <c r="I306" s="45"/>
      <c r="J306" s="46"/>
      <c r="K306" s="45"/>
      <c r="L306" s="46"/>
      <c r="M306" s="45"/>
      <c r="N306" s="46"/>
      <c r="O306" s="45"/>
      <c r="P306" s="46"/>
      <c r="Q306" s="45"/>
      <c r="R306" s="46"/>
      <c r="S306" s="45"/>
      <c r="T306" s="46"/>
      <c r="U306" s="45"/>
      <c r="V306" s="46"/>
      <c r="W306" s="45"/>
      <c r="X306" s="46"/>
      <c r="Y306" s="45"/>
      <c r="Z306" s="46"/>
      <c r="AA306" s="45"/>
      <c r="AB306" s="46"/>
      <c r="AC306" s="45"/>
      <c r="AD306" s="46"/>
      <c r="AE306" s="45"/>
      <c r="AF306" s="46"/>
      <c r="AG306" s="45"/>
      <c r="AH306" s="46"/>
      <c r="AI306" s="45"/>
      <c r="AJ306" s="46"/>
      <c r="AK306" s="45"/>
      <c r="AL306" s="47">
        <f>+B306+D306+F306+H306+J306+L306+N306+P306+R306+T306+V306+X306+Z306+AB306+AD306+AF306+AH306+AJ306</f>
        <v>0</v>
      </c>
      <c r="AM306" s="48">
        <f>+C306+E306+G306+I306+K306+M306+O306+Q306+S306+U306+W306+Y306+AA306+AC306+AE306+AG306+AI306+AK306</f>
        <v>0</v>
      </c>
      <c r="AN306" s="297">
        <f>+AM306+AL306</f>
        <v>0</v>
      </c>
    </row>
    <row r="307" spans="1:40" ht="16.5" customHeight="1" x14ac:dyDescent="0.3">
      <c r="B307" s="754" t="s">
        <v>825</v>
      </c>
      <c r="C307" s="755"/>
      <c r="D307" s="755"/>
      <c r="E307" s="755"/>
      <c r="F307" s="755"/>
      <c r="G307" s="755"/>
      <c r="H307" s="755"/>
      <c r="I307" s="755"/>
      <c r="J307" s="755"/>
      <c r="K307" s="755"/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  <c r="AB307" s="755"/>
      <c r="AC307" s="755"/>
      <c r="AD307" s="755"/>
      <c r="AE307" s="755"/>
      <c r="AF307" s="755"/>
      <c r="AG307" s="755"/>
      <c r="AH307" s="755"/>
      <c r="AI307" s="755"/>
      <c r="AJ307" s="755"/>
      <c r="AK307" s="755"/>
      <c r="AL307" s="755"/>
      <c r="AM307" s="755"/>
      <c r="AN307" s="756"/>
    </row>
    <row r="308" spans="1:40" ht="21" customHeight="1" thickBot="1" x14ac:dyDescent="0.3">
      <c r="B308" s="298">
        <f>+B306+B304+B302+B300+B298+B296+B294+B292</f>
        <v>0</v>
      </c>
      <c r="C308" s="302">
        <f>+C306+C304+C302+C300+C298+C296+C294+C292</f>
        <v>0</v>
      </c>
      <c r="D308" s="299">
        <f>+D306+D304+D302+D300+D298+D296+D294+D292</f>
        <v>0</v>
      </c>
      <c r="E308" s="302">
        <f>+E306+E304+E302+E300+E298+E296+E294+E292</f>
        <v>0</v>
      </c>
      <c r="F308" s="299">
        <f t="shared" ref="F308:AK308" si="4">+F306+F304+F302+F300+F298+F296+F294+F292</f>
        <v>0</v>
      </c>
      <c r="G308" s="302">
        <f t="shared" si="4"/>
        <v>0</v>
      </c>
      <c r="H308" s="299">
        <f t="shared" si="4"/>
        <v>0</v>
      </c>
      <c r="I308" s="302">
        <f t="shared" si="4"/>
        <v>0</v>
      </c>
      <c r="J308" s="299">
        <f t="shared" si="4"/>
        <v>0</v>
      </c>
      <c r="K308" s="302">
        <f t="shared" si="4"/>
        <v>0</v>
      </c>
      <c r="L308" s="299">
        <f t="shared" si="4"/>
        <v>0</v>
      </c>
      <c r="M308" s="302">
        <f t="shared" si="4"/>
        <v>0</v>
      </c>
      <c r="N308" s="299">
        <f t="shared" si="4"/>
        <v>0</v>
      </c>
      <c r="O308" s="302">
        <f t="shared" si="4"/>
        <v>0</v>
      </c>
      <c r="P308" s="299">
        <f t="shared" si="4"/>
        <v>0</v>
      </c>
      <c r="Q308" s="302">
        <f t="shared" si="4"/>
        <v>0</v>
      </c>
      <c r="R308" s="299">
        <f t="shared" si="4"/>
        <v>0</v>
      </c>
      <c r="S308" s="302">
        <f t="shared" si="4"/>
        <v>0</v>
      </c>
      <c r="T308" s="299">
        <f t="shared" si="4"/>
        <v>0</v>
      </c>
      <c r="U308" s="302">
        <f t="shared" si="4"/>
        <v>0</v>
      </c>
      <c r="V308" s="299">
        <f t="shared" si="4"/>
        <v>0</v>
      </c>
      <c r="W308" s="302">
        <f t="shared" si="4"/>
        <v>0</v>
      </c>
      <c r="X308" s="299">
        <f t="shared" si="4"/>
        <v>0</v>
      </c>
      <c r="Y308" s="302">
        <f t="shared" si="4"/>
        <v>0</v>
      </c>
      <c r="Z308" s="299">
        <f t="shared" si="4"/>
        <v>0</v>
      </c>
      <c r="AA308" s="302">
        <f t="shared" si="4"/>
        <v>0</v>
      </c>
      <c r="AB308" s="299">
        <f t="shared" si="4"/>
        <v>0</v>
      </c>
      <c r="AC308" s="302">
        <f t="shared" si="4"/>
        <v>0</v>
      </c>
      <c r="AD308" s="299">
        <f t="shared" si="4"/>
        <v>0</v>
      </c>
      <c r="AE308" s="302">
        <f t="shared" si="4"/>
        <v>0</v>
      </c>
      <c r="AF308" s="299">
        <f t="shared" si="4"/>
        <v>0</v>
      </c>
      <c r="AG308" s="302">
        <f t="shared" si="4"/>
        <v>0</v>
      </c>
      <c r="AH308" s="299">
        <f t="shared" si="4"/>
        <v>0</v>
      </c>
      <c r="AI308" s="302">
        <f t="shared" si="4"/>
        <v>0</v>
      </c>
      <c r="AJ308" s="299">
        <f t="shared" si="4"/>
        <v>0</v>
      </c>
      <c r="AK308" s="302">
        <f t="shared" si="4"/>
        <v>0</v>
      </c>
      <c r="AL308" s="299">
        <f>+B308+D308+F308+H308+J308+L308+N308+P308+R308+T308+V308+X308+Z308+AB308+AD308+AF308+AH308+AJ308</f>
        <v>0</v>
      </c>
      <c r="AM308" s="302">
        <f>+C308+E308+G308+I308+K308+M308+O308+Q308+S308+U308+W308+Y308+AA308+AC308+AE308+AG308+AI308+AK308</f>
        <v>0</v>
      </c>
      <c r="AN308" s="300">
        <f>+AM308+AL308</f>
        <v>0</v>
      </c>
    </row>
    <row r="309" spans="1:40" ht="11.25" customHeight="1" x14ac:dyDescent="0.25">
      <c r="B309" s="757"/>
      <c r="C309" s="757"/>
      <c r="D309" s="757"/>
      <c r="E309" s="757"/>
      <c r="F309" s="757"/>
      <c r="G309" s="757"/>
      <c r="H309" s="757"/>
      <c r="I309" s="757"/>
      <c r="J309" s="757"/>
      <c r="K309" s="757"/>
      <c r="L309" s="757"/>
      <c r="M309" s="757"/>
      <c r="N309" s="757"/>
      <c r="O309" s="757"/>
      <c r="P309" s="757"/>
      <c r="Q309" s="757"/>
      <c r="R309" s="757"/>
      <c r="S309" s="757"/>
      <c r="T309" s="757"/>
      <c r="U309" s="757"/>
      <c r="V309" s="757"/>
      <c r="W309" s="757"/>
      <c r="X309" s="757"/>
      <c r="Y309" s="757"/>
      <c r="Z309" s="757"/>
      <c r="AA309" s="757"/>
      <c r="AB309" s="757"/>
      <c r="AC309" s="757"/>
      <c r="AD309" s="757"/>
      <c r="AE309" s="757"/>
      <c r="AF309" s="757"/>
      <c r="AG309" s="757"/>
      <c r="AH309" s="757"/>
      <c r="AI309" s="757"/>
      <c r="AJ309" s="757"/>
      <c r="AK309" s="757"/>
      <c r="AL309" s="757"/>
      <c r="AM309" s="757"/>
      <c r="AN309" s="757"/>
    </row>
    <row r="310" spans="1:40" x14ac:dyDescent="0.25"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50" t="s">
        <v>835</v>
      </c>
      <c r="U310" s="49"/>
      <c r="W310" s="49"/>
      <c r="X310" s="749"/>
      <c r="Y310" s="749"/>
      <c r="Z310" s="749"/>
      <c r="AA310" s="749"/>
      <c r="AB310" s="749"/>
      <c r="AC310" s="749"/>
      <c r="AD310" s="749"/>
      <c r="AE310" s="749"/>
      <c r="AF310" s="749"/>
      <c r="AG310" s="749"/>
      <c r="AH310" s="749"/>
      <c r="AI310" s="749"/>
      <c r="AJ310" s="749"/>
      <c r="AK310" s="749"/>
      <c r="AL310" s="749"/>
      <c r="AM310" s="51"/>
      <c r="AN310" s="49"/>
    </row>
    <row r="311" spans="1:40" ht="6" customHeight="1" thickBot="1" x14ac:dyDescent="0.3">
      <c r="A311" s="52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50"/>
      <c r="U311" s="49"/>
      <c r="W311" s="49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1"/>
      <c r="AN311" s="49"/>
    </row>
    <row r="312" spans="1:40" ht="15.75" thickBot="1" x14ac:dyDescent="0.3">
      <c r="A312" s="52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54" t="s">
        <v>836</v>
      </c>
      <c r="W312" s="49"/>
      <c r="X312" s="748">
        <f>+F277</f>
        <v>0</v>
      </c>
      <c r="Y312" s="748"/>
      <c r="Z312" s="748"/>
      <c r="AA312" s="748"/>
      <c r="AB312" s="748"/>
      <c r="AC312" s="748"/>
      <c r="AD312" s="748"/>
      <c r="AE312" s="748"/>
      <c r="AF312" s="748"/>
      <c r="AG312" s="748"/>
      <c r="AH312" s="748"/>
      <c r="AI312" s="748"/>
      <c r="AJ312" s="748"/>
      <c r="AK312" s="49"/>
      <c r="AL312" s="750" t="s">
        <v>787</v>
      </c>
      <c r="AM312" s="750"/>
      <c r="AN312" s="49"/>
    </row>
    <row r="313" spans="1:40" ht="15.75" customHeight="1" x14ac:dyDescent="0.25">
      <c r="B313" s="55" t="s">
        <v>1128</v>
      </c>
      <c r="C313" s="56"/>
      <c r="D313" s="56"/>
      <c r="E313" s="56"/>
      <c r="F313" s="56"/>
      <c r="G313" s="57"/>
      <c r="H313" s="57"/>
      <c r="I313" s="57"/>
      <c r="J313" s="57"/>
      <c r="K313" s="57"/>
      <c r="L313" s="57"/>
      <c r="M313" s="57"/>
      <c r="N313" s="57"/>
      <c r="V313" s="54" t="s">
        <v>837</v>
      </c>
      <c r="AB313" s="748" t="str">
        <f>+I278</f>
        <v/>
      </c>
      <c r="AC313" s="748"/>
      <c r="AD313" s="748"/>
      <c r="AE313" s="748"/>
      <c r="AF313" s="748"/>
      <c r="AG313" s="748"/>
      <c r="AH313" s="748"/>
      <c r="AI313" s="748"/>
      <c r="AJ313" s="748"/>
    </row>
    <row r="314" spans="1:40" ht="3.75" customHeight="1" thickBot="1" x14ac:dyDescent="0.3">
      <c r="B314" s="42"/>
      <c r="C314" s="42"/>
      <c r="D314" s="42"/>
      <c r="E314" s="42"/>
      <c r="F314" s="42"/>
      <c r="G314" s="42"/>
      <c r="H314" s="42"/>
      <c r="I314" s="58"/>
      <c r="J314" s="58"/>
      <c r="K314" s="42"/>
      <c r="L314" s="42"/>
      <c r="M314" s="57"/>
      <c r="N314" s="57"/>
    </row>
    <row r="315" spans="1:40" ht="35.25" customHeight="1" x14ac:dyDescent="0.25">
      <c r="B315" s="682" t="s">
        <v>838</v>
      </c>
      <c r="C315" s="666"/>
      <c r="D315" s="666"/>
      <c r="E315" s="666" t="s">
        <v>839</v>
      </c>
      <c r="F315" s="666"/>
      <c r="G315" s="666"/>
      <c r="H315" s="666" t="s">
        <v>840</v>
      </c>
      <c r="I315" s="666"/>
      <c r="J315" s="666"/>
      <c r="K315" s="666" t="s">
        <v>841</v>
      </c>
      <c r="L315" s="666"/>
      <c r="M315" s="666"/>
      <c r="N315" s="666" t="s">
        <v>842</v>
      </c>
      <c r="O315" s="666"/>
      <c r="P315" s="666"/>
      <c r="Q315" s="666" t="s">
        <v>843</v>
      </c>
      <c r="R315" s="666"/>
      <c r="S315" s="666"/>
      <c r="T315" s="666" t="s">
        <v>844</v>
      </c>
      <c r="U315" s="666"/>
      <c r="V315" s="666"/>
      <c r="W315" s="666" t="s">
        <v>845</v>
      </c>
      <c r="X315" s="666"/>
      <c r="Y315" s="666"/>
      <c r="Z315" s="666" t="s">
        <v>846</v>
      </c>
      <c r="AA315" s="666"/>
      <c r="AB315" s="666"/>
      <c r="AC315" s="666" t="s">
        <v>847</v>
      </c>
      <c r="AD315" s="666"/>
      <c r="AE315" s="666"/>
      <c r="AF315" s="746" t="s">
        <v>1117</v>
      </c>
      <c r="AG315" s="746"/>
      <c r="AH315" s="746"/>
      <c r="AI315" s="666" t="s">
        <v>848</v>
      </c>
      <c r="AJ315" s="666"/>
      <c r="AK315" s="666"/>
      <c r="AL315" s="660" t="s">
        <v>825</v>
      </c>
      <c r="AM315" s="660"/>
      <c r="AN315" s="661"/>
    </row>
    <row r="316" spans="1:40" ht="21" customHeight="1" thickBot="1" x14ac:dyDescent="0.3">
      <c r="B316" s="747"/>
      <c r="C316" s="743"/>
      <c r="D316" s="743"/>
      <c r="E316" s="743"/>
      <c r="F316" s="743"/>
      <c r="G316" s="743"/>
      <c r="H316" s="743"/>
      <c r="I316" s="743"/>
      <c r="J316" s="743"/>
      <c r="K316" s="743"/>
      <c r="L316" s="743"/>
      <c r="M316" s="743"/>
      <c r="N316" s="743"/>
      <c r="O316" s="743"/>
      <c r="P316" s="743"/>
      <c r="Q316" s="743"/>
      <c r="R316" s="743"/>
      <c r="S316" s="743"/>
      <c r="T316" s="743"/>
      <c r="U316" s="743"/>
      <c r="V316" s="743"/>
      <c r="W316" s="743"/>
      <c r="X316" s="743"/>
      <c r="Y316" s="743"/>
      <c r="Z316" s="743"/>
      <c r="AA316" s="743"/>
      <c r="AB316" s="743"/>
      <c r="AC316" s="743"/>
      <c r="AD316" s="743"/>
      <c r="AE316" s="743"/>
      <c r="AF316" s="743"/>
      <c r="AG316" s="743"/>
      <c r="AH316" s="743"/>
      <c r="AI316" s="743"/>
      <c r="AJ316" s="743"/>
      <c r="AK316" s="743"/>
      <c r="AL316" s="662">
        <f>SUM(B316:AK316)</f>
        <v>0</v>
      </c>
      <c r="AM316" s="662"/>
      <c r="AN316" s="663"/>
    </row>
    <row r="317" spans="1:40" ht="12" customHeight="1" x14ac:dyDescent="0.25">
      <c r="B317" s="270" t="s">
        <v>849</v>
      </c>
      <c r="C317" s="271"/>
      <c r="D317" s="272"/>
      <c r="E317" s="272"/>
      <c r="F317" s="246"/>
      <c r="G317" s="246"/>
      <c r="H317" s="246"/>
      <c r="I317" s="269"/>
      <c r="J317" s="269"/>
      <c r="K317" s="246"/>
      <c r="L317" s="246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  <c r="AJ317" s="241"/>
      <c r="AK317" s="241"/>
      <c r="AL317" s="241"/>
      <c r="AM317" s="241"/>
      <c r="AN317" s="241"/>
    </row>
    <row r="318" spans="1:40" ht="12.75" customHeight="1" x14ac:dyDescent="0.25">
      <c r="B318" s="273"/>
      <c r="C318" s="273"/>
      <c r="D318" s="273"/>
      <c r="E318" s="273"/>
      <c r="F318" s="273"/>
      <c r="G318" s="273"/>
      <c r="H318" s="273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  <c r="AJ318" s="241"/>
      <c r="AK318" s="241"/>
      <c r="AL318" s="241"/>
      <c r="AM318" s="241"/>
      <c r="AN318" s="241"/>
    </row>
    <row r="319" spans="1:40" ht="16.5" thickBot="1" x14ac:dyDescent="0.3">
      <c r="B319" s="274" t="s">
        <v>1118</v>
      </c>
      <c r="C319" s="274"/>
      <c r="D319" s="274"/>
      <c r="E319" s="274"/>
      <c r="F319" s="274"/>
      <c r="G319" s="275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553" t="s">
        <v>1119</v>
      </c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</row>
    <row r="320" spans="1:40" ht="34.5" customHeight="1" x14ac:dyDescent="0.25">
      <c r="B320" s="736" t="s">
        <v>850</v>
      </c>
      <c r="C320" s="736"/>
      <c r="D320" s="736"/>
      <c r="E320" s="736"/>
      <c r="F320" s="736"/>
      <c r="G320" s="736"/>
      <c r="H320" s="736"/>
      <c r="I320" s="736"/>
      <c r="J320" s="736"/>
      <c r="K320" s="744" t="s">
        <v>851</v>
      </c>
      <c r="L320" s="744"/>
      <c r="M320" s="744"/>
      <c r="N320" s="744"/>
      <c r="O320" s="744"/>
      <c r="P320" s="744"/>
      <c r="Q320" s="744"/>
      <c r="R320" s="744"/>
      <c r="S320" s="744"/>
      <c r="T320" s="241"/>
      <c r="U320" s="241"/>
      <c r="V320" s="241"/>
      <c r="W320" s="241"/>
      <c r="X320" s="664" t="s">
        <v>1120</v>
      </c>
      <c r="Y320" s="665"/>
      <c r="Z320" s="665"/>
      <c r="AA320" s="665"/>
      <c r="AB320" s="665"/>
      <c r="AC320" s="665"/>
      <c r="AD320" s="666" t="s">
        <v>1127</v>
      </c>
      <c r="AE320" s="666"/>
      <c r="AF320" s="666"/>
      <c r="AG320" s="666"/>
      <c r="AH320" s="666"/>
      <c r="AI320" s="667"/>
      <c r="AJ320" s="241"/>
      <c r="AK320" s="241"/>
      <c r="AL320" s="241"/>
      <c r="AM320" s="241"/>
      <c r="AN320" s="241"/>
    </row>
    <row r="321" spans="2:40" ht="18" customHeight="1" x14ac:dyDescent="0.25">
      <c r="B321" s="727" t="s">
        <v>852</v>
      </c>
      <c r="C321" s="727"/>
      <c r="D321" s="727"/>
      <c r="E321" s="728" t="s">
        <v>853</v>
      </c>
      <c r="F321" s="728"/>
      <c r="G321" s="728"/>
      <c r="H321" s="729" t="s">
        <v>825</v>
      </c>
      <c r="I321" s="729"/>
      <c r="J321" s="729"/>
      <c r="K321" s="728" t="s">
        <v>852</v>
      </c>
      <c r="L321" s="728"/>
      <c r="M321" s="728"/>
      <c r="N321" s="728" t="s">
        <v>853</v>
      </c>
      <c r="O321" s="728"/>
      <c r="P321" s="728"/>
      <c r="Q321" s="730" t="s">
        <v>825</v>
      </c>
      <c r="R321" s="730"/>
      <c r="S321" s="730"/>
      <c r="T321" s="241"/>
      <c r="U321" s="241"/>
      <c r="V321" s="241"/>
      <c r="W321" s="241"/>
      <c r="X321" s="668" t="s">
        <v>852</v>
      </c>
      <c r="Y321" s="669"/>
      <c r="Z321" s="670" t="s">
        <v>853</v>
      </c>
      <c r="AA321" s="669"/>
      <c r="AB321" s="671" t="s">
        <v>825</v>
      </c>
      <c r="AC321" s="672"/>
      <c r="AD321" s="670" t="s">
        <v>852</v>
      </c>
      <c r="AE321" s="669"/>
      <c r="AF321" s="670" t="s">
        <v>853</v>
      </c>
      <c r="AG321" s="669"/>
      <c r="AH321" s="671" t="s">
        <v>825</v>
      </c>
      <c r="AI321" s="673"/>
      <c r="AJ321" s="241"/>
      <c r="AK321" s="241"/>
      <c r="AL321" s="241"/>
      <c r="AM321" s="241"/>
      <c r="AN321" s="241"/>
    </row>
    <row r="322" spans="2:40" ht="21" customHeight="1" thickBot="1" x14ac:dyDescent="0.3">
      <c r="B322" s="718"/>
      <c r="C322" s="718"/>
      <c r="D322" s="718"/>
      <c r="E322" s="719"/>
      <c r="F322" s="719"/>
      <c r="G322" s="719"/>
      <c r="H322" s="720">
        <f>+E322+B322</f>
        <v>0</v>
      </c>
      <c r="I322" s="720"/>
      <c r="J322" s="720"/>
      <c r="K322" s="719"/>
      <c r="L322" s="719"/>
      <c r="M322" s="719"/>
      <c r="N322" s="719"/>
      <c r="O322" s="719"/>
      <c r="P322" s="719"/>
      <c r="Q322" s="731">
        <f>+N322+K322</f>
        <v>0</v>
      </c>
      <c r="R322" s="731"/>
      <c r="S322" s="731"/>
      <c r="T322" s="241"/>
      <c r="U322" s="241"/>
      <c r="V322" s="241"/>
      <c r="W322" s="241"/>
      <c r="X322" s="674"/>
      <c r="Y322" s="675"/>
      <c r="Z322" s="676"/>
      <c r="AA322" s="675"/>
      <c r="AB322" s="677">
        <f>+Z322+X322</f>
        <v>0</v>
      </c>
      <c r="AC322" s="678"/>
      <c r="AD322" s="676"/>
      <c r="AE322" s="675"/>
      <c r="AF322" s="676"/>
      <c r="AG322" s="675"/>
      <c r="AH322" s="677">
        <f>+AF322+AD322</f>
        <v>0</v>
      </c>
      <c r="AI322" s="695"/>
      <c r="AJ322" s="241"/>
      <c r="AK322" s="241"/>
      <c r="AL322" s="241"/>
      <c r="AM322" s="241"/>
      <c r="AN322" s="241"/>
    </row>
    <row r="323" spans="2:40" ht="16.5" thickBot="1" x14ac:dyDescent="0.3">
      <c r="B323" s="274" t="s">
        <v>1121</v>
      </c>
      <c r="C323" s="274"/>
      <c r="D323" s="274"/>
      <c r="E323" s="274"/>
      <c r="F323" s="274"/>
      <c r="G323" s="275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696" t="s">
        <v>1122</v>
      </c>
      <c r="Y323" s="697"/>
      <c r="Z323" s="697"/>
      <c r="AA323" s="697"/>
      <c r="AB323" s="697"/>
      <c r="AC323" s="697"/>
      <c r="AD323" s="697"/>
      <c r="AE323" s="697"/>
      <c r="AF323" s="697"/>
      <c r="AG323" s="697"/>
      <c r="AH323" s="697"/>
      <c r="AI323" s="697"/>
      <c r="AJ323" s="697"/>
      <c r="AK323" s="698"/>
      <c r="AL323" s="241"/>
      <c r="AM323" s="241"/>
      <c r="AN323" s="241"/>
    </row>
    <row r="324" spans="2:40" ht="34.5" customHeight="1" x14ac:dyDescent="0.25">
      <c r="B324" s="738" t="s">
        <v>854</v>
      </c>
      <c r="C324" s="738"/>
      <c r="D324" s="738"/>
      <c r="E324" s="738"/>
      <c r="F324" s="738"/>
      <c r="G324" s="738"/>
      <c r="H324" s="738"/>
      <c r="I324" s="738"/>
      <c r="J324" s="738"/>
      <c r="K324" s="739" t="s">
        <v>970</v>
      </c>
      <c r="L324" s="739"/>
      <c r="M324" s="739"/>
      <c r="N324" s="739"/>
      <c r="O324" s="739"/>
      <c r="P324" s="739"/>
      <c r="Q324" s="739"/>
      <c r="R324" s="739"/>
      <c r="S324" s="739"/>
      <c r="T324" s="241"/>
      <c r="U324" s="241"/>
      <c r="V324" s="241"/>
      <c r="W324" s="241"/>
      <c r="X324" s="699" t="s">
        <v>1123</v>
      </c>
      <c r="Y324" s="700"/>
      <c r="Z324" s="700"/>
      <c r="AA324" s="700"/>
      <c r="AB324" s="701" t="s">
        <v>1124</v>
      </c>
      <c r="AC324" s="701"/>
      <c r="AD324" s="701"/>
      <c r="AE324" s="701"/>
      <c r="AF324" s="701" t="s">
        <v>825</v>
      </c>
      <c r="AG324" s="701"/>
      <c r="AH324" s="701"/>
      <c r="AI324" s="701"/>
      <c r="AJ324" s="701"/>
      <c r="AK324" s="706"/>
      <c r="AL324" s="241"/>
      <c r="AM324" s="241"/>
      <c r="AN324" s="241"/>
    </row>
    <row r="325" spans="2:40" ht="18" customHeight="1" x14ac:dyDescent="0.25">
      <c r="B325" s="727" t="s">
        <v>852</v>
      </c>
      <c r="C325" s="727"/>
      <c r="D325" s="727"/>
      <c r="E325" s="728" t="s">
        <v>853</v>
      </c>
      <c r="F325" s="728"/>
      <c r="G325" s="728"/>
      <c r="H325" s="729" t="s">
        <v>825</v>
      </c>
      <c r="I325" s="729"/>
      <c r="J325" s="729"/>
      <c r="K325" s="728" t="s">
        <v>852</v>
      </c>
      <c r="L325" s="728"/>
      <c r="M325" s="728"/>
      <c r="N325" s="728" t="s">
        <v>853</v>
      </c>
      <c r="O325" s="728"/>
      <c r="P325" s="728"/>
      <c r="Q325" s="730" t="s">
        <v>825</v>
      </c>
      <c r="R325" s="730"/>
      <c r="S325" s="730"/>
      <c r="T325" s="241"/>
      <c r="U325" s="241"/>
      <c r="V325" s="241"/>
      <c r="W325" s="241"/>
      <c r="X325" s="683" t="s">
        <v>852</v>
      </c>
      <c r="Y325" s="679"/>
      <c r="Z325" s="679" t="s">
        <v>853</v>
      </c>
      <c r="AA325" s="679"/>
      <c r="AB325" s="679" t="s">
        <v>852</v>
      </c>
      <c r="AC325" s="679"/>
      <c r="AD325" s="679" t="s">
        <v>853</v>
      </c>
      <c r="AE325" s="679"/>
      <c r="AF325" s="679" t="s">
        <v>852</v>
      </c>
      <c r="AG325" s="679"/>
      <c r="AH325" s="679" t="s">
        <v>853</v>
      </c>
      <c r="AI325" s="679"/>
      <c r="AJ325" s="715" t="s">
        <v>825</v>
      </c>
      <c r="AK325" s="745"/>
      <c r="AL325" s="241"/>
      <c r="AM325" s="241"/>
      <c r="AN325" s="241"/>
    </row>
    <row r="326" spans="2:40" ht="21" customHeight="1" thickBot="1" x14ac:dyDescent="0.3">
      <c r="B326" s="718"/>
      <c r="C326" s="718"/>
      <c r="D326" s="718"/>
      <c r="E326" s="719"/>
      <c r="F326" s="719"/>
      <c r="G326" s="719"/>
      <c r="H326" s="720">
        <f>+E326+B326</f>
        <v>0</v>
      </c>
      <c r="I326" s="720"/>
      <c r="J326" s="720"/>
      <c r="K326" s="719"/>
      <c r="L326" s="719"/>
      <c r="M326" s="719"/>
      <c r="N326" s="719"/>
      <c r="O326" s="719"/>
      <c r="P326" s="719"/>
      <c r="Q326" s="731">
        <f>+N326+K326</f>
        <v>0</v>
      </c>
      <c r="R326" s="731"/>
      <c r="S326" s="731"/>
      <c r="T326" s="241"/>
      <c r="U326" s="241"/>
      <c r="V326" s="241"/>
      <c r="W326" s="241"/>
      <c r="X326" s="702"/>
      <c r="Y326" s="692"/>
      <c r="Z326" s="692"/>
      <c r="AA326" s="692"/>
      <c r="AB326" s="692"/>
      <c r="AC326" s="692"/>
      <c r="AD326" s="692"/>
      <c r="AE326" s="692"/>
      <c r="AF326" s="680">
        <f>+AB326+X326</f>
        <v>0</v>
      </c>
      <c r="AG326" s="680"/>
      <c r="AH326" s="680">
        <f>+AD326+Z326</f>
        <v>0</v>
      </c>
      <c r="AI326" s="680"/>
      <c r="AJ326" s="680">
        <f>+AH326+AF326</f>
        <v>0</v>
      </c>
      <c r="AK326" s="681"/>
      <c r="AL326" s="241"/>
      <c r="AM326" s="241"/>
      <c r="AN326" s="241"/>
    </row>
    <row r="327" spans="2:40" ht="16.5" thickBot="1" x14ac:dyDescent="0.3">
      <c r="B327" s="276" t="s">
        <v>1125</v>
      </c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553" t="s">
        <v>1258</v>
      </c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  <c r="AJ327" s="241"/>
      <c r="AK327" s="241"/>
      <c r="AL327" s="241"/>
      <c r="AM327" s="241"/>
      <c r="AN327" s="241"/>
    </row>
    <row r="328" spans="2:40" ht="16.5" customHeight="1" thickBot="1" x14ac:dyDescent="0.3">
      <c r="B328" s="274" t="s">
        <v>969</v>
      </c>
      <c r="C328" s="274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835" t="s">
        <v>1259</v>
      </c>
      <c r="X328" s="836"/>
      <c r="Y328" s="836"/>
      <c r="Z328" s="836"/>
      <c r="AA328" s="836"/>
      <c r="AB328" s="836"/>
      <c r="AC328" s="851" t="s">
        <v>1257</v>
      </c>
      <c r="AD328" s="851"/>
      <c r="AE328" s="851"/>
      <c r="AF328" s="851"/>
      <c r="AG328" s="851"/>
      <c r="AH328" s="851"/>
      <c r="AI328" s="845" t="s">
        <v>1260</v>
      </c>
      <c r="AJ328" s="846"/>
      <c r="AK328" s="846"/>
      <c r="AL328" s="846"/>
      <c r="AM328" s="846"/>
      <c r="AN328" s="847"/>
    </row>
    <row r="329" spans="2:40" ht="16.5" customHeight="1" thickBot="1" x14ac:dyDescent="0.3">
      <c r="B329" s="732" t="s">
        <v>971</v>
      </c>
      <c r="C329" s="733"/>
      <c r="D329" s="733"/>
      <c r="E329" s="733"/>
      <c r="F329" s="733"/>
      <c r="G329" s="733"/>
      <c r="H329" s="733"/>
      <c r="I329" s="734"/>
      <c r="J329" s="686" t="s">
        <v>855</v>
      </c>
      <c r="K329" s="686"/>
      <c r="L329" s="686"/>
      <c r="M329" s="686"/>
      <c r="N329" s="686"/>
      <c r="O329" s="686"/>
      <c r="P329" s="686" t="s">
        <v>856</v>
      </c>
      <c r="Q329" s="686"/>
      <c r="R329" s="686"/>
      <c r="S329" s="686"/>
      <c r="T329" s="686"/>
      <c r="U329" s="688"/>
      <c r="V329" s="241"/>
      <c r="W329" s="837"/>
      <c r="X329" s="838"/>
      <c r="Y329" s="838"/>
      <c r="Z329" s="838"/>
      <c r="AA329" s="838"/>
      <c r="AB329" s="838"/>
      <c r="AC329" s="852"/>
      <c r="AD329" s="852"/>
      <c r="AE329" s="852"/>
      <c r="AF329" s="852"/>
      <c r="AG329" s="852"/>
      <c r="AH329" s="852"/>
      <c r="AI329" s="848"/>
      <c r="AJ329" s="849"/>
      <c r="AK329" s="849"/>
      <c r="AL329" s="849"/>
      <c r="AM329" s="849"/>
      <c r="AN329" s="850"/>
    </row>
    <row r="330" spans="2:40" ht="16.5" customHeight="1" thickBot="1" x14ac:dyDescent="0.3">
      <c r="B330" s="735"/>
      <c r="C330" s="736"/>
      <c r="D330" s="736"/>
      <c r="E330" s="736"/>
      <c r="F330" s="736"/>
      <c r="G330" s="736"/>
      <c r="H330" s="736"/>
      <c r="I330" s="737"/>
      <c r="J330" s="687"/>
      <c r="K330" s="687"/>
      <c r="L330" s="687"/>
      <c r="M330" s="687"/>
      <c r="N330" s="687"/>
      <c r="O330" s="687"/>
      <c r="P330" s="687"/>
      <c r="Q330" s="687"/>
      <c r="R330" s="687"/>
      <c r="S330" s="687"/>
      <c r="T330" s="687"/>
      <c r="U330" s="689"/>
      <c r="V330" s="241"/>
      <c r="W330" s="853" t="s">
        <v>852</v>
      </c>
      <c r="X330" s="841"/>
      <c r="Y330" s="841" t="s">
        <v>853</v>
      </c>
      <c r="Z330" s="841"/>
      <c r="AA330" s="842" t="s">
        <v>825</v>
      </c>
      <c r="AB330" s="842"/>
      <c r="AC330" s="841" t="s">
        <v>852</v>
      </c>
      <c r="AD330" s="841"/>
      <c r="AE330" s="841" t="s">
        <v>853</v>
      </c>
      <c r="AF330" s="841"/>
      <c r="AG330" s="842" t="s">
        <v>825</v>
      </c>
      <c r="AH330" s="842"/>
      <c r="AI330" s="841" t="s">
        <v>852</v>
      </c>
      <c r="AJ330" s="841"/>
      <c r="AK330" s="841" t="s">
        <v>853</v>
      </c>
      <c r="AL330" s="841"/>
      <c r="AM330" s="842" t="s">
        <v>825</v>
      </c>
      <c r="AN330" s="843"/>
    </row>
    <row r="331" spans="2:40" ht="21" customHeight="1" thickBot="1" x14ac:dyDescent="0.3">
      <c r="B331" s="735"/>
      <c r="C331" s="736"/>
      <c r="D331" s="736"/>
      <c r="E331" s="736"/>
      <c r="F331" s="736"/>
      <c r="G331" s="736"/>
      <c r="H331" s="736"/>
      <c r="I331" s="737"/>
      <c r="J331" s="679" t="s">
        <v>852</v>
      </c>
      <c r="K331" s="679"/>
      <c r="L331" s="679" t="s">
        <v>853</v>
      </c>
      <c r="M331" s="679"/>
      <c r="N331" s="715" t="s">
        <v>825</v>
      </c>
      <c r="O331" s="715"/>
      <c r="P331" s="679" t="s">
        <v>852</v>
      </c>
      <c r="Q331" s="679"/>
      <c r="R331" s="679" t="s">
        <v>853</v>
      </c>
      <c r="S331" s="679"/>
      <c r="T331" s="716" t="s">
        <v>825</v>
      </c>
      <c r="U331" s="717"/>
      <c r="V331" s="241"/>
      <c r="W331" s="844"/>
      <c r="X331" s="831"/>
      <c r="Y331" s="831"/>
      <c r="Z331" s="831"/>
      <c r="AA331" s="830">
        <f>W331+Y331</f>
        <v>0</v>
      </c>
      <c r="AB331" s="830"/>
      <c r="AC331" s="831"/>
      <c r="AD331" s="831"/>
      <c r="AE331" s="831"/>
      <c r="AF331" s="831"/>
      <c r="AG331" s="830">
        <f>AC331+AE331</f>
        <v>0</v>
      </c>
      <c r="AH331" s="830"/>
      <c r="AI331" s="831"/>
      <c r="AJ331" s="831"/>
      <c r="AK331" s="831"/>
      <c r="AL331" s="832"/>
      <c r="AM331" s="833">
        <f>AI331+AK331</f>
        <v>0</v>
      </c>
      <c r="AN331" s="834"/>
    </row>
    <row r="332" spans="2:40" ht="32.25" customHeight="1" x14ac:dyDescent="0.25">
      <c r="B332" s="713" t="s">
        <v>857</v>
      </c>
      <c r="C332" s="714"/>
      <c r="D332" s="714"/>
      <c r="E332" s="714"/>
      <c r="F332" s="714"/>
      <c r="G332" s="714"/>
      <c r="H332" s="714"/>
      <c r="I332" s="714"/>
      <c r="J332" s="707"/>
      <c r="K332" s="708"/>
      <c r="L332" s="707"/>
      <c r="M332" s="708"/>
      <c r="N332" s="709">
        <f>+L332+J332</f>
        <v>0</v>
      </c>
      <c r="O332" s="710"/>
      <c r="P332" s="707"/>
      <c r="Q332" s="708"/>
      <c r="R332" s="707"/>
      <c r="S332" s="708"/>
      <c r="T332" s="693">
        <f>+R332+P332</f>
        <v>0</v>
      </c>
      <c r="U332" s="694"/>
      <c r="V332" s="241"/>
      <c r="W332" s="241"/>
      <c r="X332" s="835" t="s">
        <v>1264</v>
      </c>
      <c r="Y332" s="836"/>
      <c r="Z332" s="836"/>
      <c r="AA332" s="836"/>
      <c r="AB332" s="836"/>
      <c r="AC332" s="836"/>
      <c r="AD332" s="836"/>
      <c r="AE332" s="836" t="s">
        <v>1265</v>
      </c>
      <c r="AF332" s="836"/>
      <c r="AG332" s="836"/>
      <c r="AH332" s="836"/>
      <c r="AI332" s="836"/>
      <c r="AJ332" s="836"/>
      <c r="AK332" s="839"/>
      <c r="AL332" s="241"/>
      <c r="AM332" s="241"/>
      <c r="AN332" s="241"/>
    </row>
    <row r="333" spans="2:40" ht="31.5" customHeight="1" x14ac:dyDescent="0.25">
      <c r="B333" s="711" t="s">
        <v>858</v>
      </c>
      <c r="C333" s="712"/>
      <c r="D333" s="712"/>
      <c r="E333" s="712"/>
      <c r="F333" s="712"/>
      <c r="G333" s="712"/>
      <c r="H333" s="712"/>
      <c r="I333" s="712"/>
      <c r="J333" s="703"/>
      <c r="K333" s="704"/>
      <c r="L333" s="703"/>
      <c r="M333" s="704"/>
      <c r="N333" s="693">
        <f>+L333+J333</f>
        <v>0</v>
      </c>
      <c r="O333" s="705"/>
      <c r="P333" s="707"/>
      <c r="Q333" s="708"/>
      <c r="R333" s="707"/>
      <c r="S333" s="708"/>
      <c r="T333" s="693">
        <f>+R333+P333</f>
        <v>0</v>
      </c>
      <c r="U333" s="694"/>
      <c r="V333" s="241"/>
      <c r="W333" s="241"/>
      <c r="X333" s="837"/>
      <c r="Y333" s="838"/>
      <c r="Z333" s="838"/>
      <c r="AA333" s="838"/>
      <c r="AB333" s="838"/>
      <c r="AC333" s="838"/>
      <c r="AD333" s="838"/>
      <c r="AE333" s="838"/>
      <c r="AF333" s="838"/>
      <c r="AG333" s="838"/>
      <c r="AH333" s="838"/>
      <c r="AI333" s="838"/>
      <c r="AJ333" s="838"/>
      <c r="AK333" s="840"/>
      <c r="AL333" s="241"/>
      <c r="AM333" s="241"/>
      <c r="AN333" s="241"/>
    </row>
    <row r="334" spans="2:40" ht="31.5" customHeight="1" x14ac:dyDescent="0.25">
      <c r="B334" s="721" t="s">
        <v>859</v>
      </c>
      <c r="C334" s="722"/>
      <c r="D334" s="722"/>
      <c r="E334" s="722"/>
      <c r="F334" s="722"/>
      <c r="G334" s="722"/>
      <c r="H334" s="722"/>
      <c r="I334" s="722"/>
      <c r="J334" s="703"/>
      <c r="K334" s="704"/>
      <c r="L334" s="703"/>
      <c r="M334" s="704"/>
      <c r="N334" s="693">
        <f>+L334+J334</f>
        <v>0</v>
      </c>
      <c r="O334" s="705"/>
      <c r="P334" s="707"/>
      <c r="Q334" s="708"/>
      <c r="R334" s="707"/>
      <c r="S334" s="708"/>
      <c r="T334" s="693">
        <f>+R334+P334</f>
        <v>0</v>
      </c>
      <c r="U334" s="694"/>
      <c r="V334" s="241"/>
      <c r="W334" s="241"/>
      <c r="X334" s="853" t="s">
        <v>852</v>
      </c>
      <c r="Y334" s="841"/>
      <c r="Z334" s="841" t="s">
        <v>853</v>
      </c>
      <c r="AA334" s="841"/>
      <c r="AB334" s="842" t="s">
        <v>825</v>
      </c>
      <c r="AC334" s="842"/>
      <c r="AD334" s="842"/>
      <c r="AE334" s="841" t="s">
        <v>852</v>
      </c>
      <c r="AF334" s="841"/>
      <c r="AG334" s="841" t="s">
        <v>853</v>
      </c>
      <c r="AH334" s="841"/>
      <c r="AI334" s="842" t="s">
        <v>825</v>
      </c>
      <c r="AJ334" s="842"/>
      <c r="AK334" s="843"/>
      <c r="AL334" s="241"/>
      <c r="AM334" s="241"/>
      <c r="AN334" s="241"/>
    </row>
    <row r="335" spans="2:40" ht="26.25" customHeight="1" thickBot="1" x14ac:dyDescent="0.3">
      <c r="B335" s="690" t="s">
        <v>860</v>
      </c>
      <c r="C335" s="691"/>
      <c r="D335" s="691"/>
      <c r="E335" s="691"/>
      <c r="F335" s="691"/>
      <c r="G335" s="691"/>
      <c r="H335" s="691"/>
      <c r="I335" s="691"/>
      <c r="J335" s="723"/>
      <c r="K335" s="724"/>
      <c r="L335" s="723"/>
      <c r="M335" s="724"/>
      <c r="N335" s="725">
        <f>+L335+J335</f>
        <v>0</v>
      </c>
      <c r="O335" s="726"/>
      <c r="P335" s="707"/>
      <c r="Q335" s="708"/>
      <c r="R335" s="707"/>
      <c r="S335" s="708"/>
      <c r="T335" s="693">
        <f>+R335+P335</f>
        <v>0</v>
      </c>
      <c r="U335" s="694"/>
      <c r="V335" s="241"/>
      <c r="W335" s="241"/>
      <c r="X335" s="844"/>
      <c r="Y335" s="832"/>
      <c r="Z335" s="832"/>
      <c r="AA335" s="832"/>
      <c r="AB335" s="833">
        <f>X335+Z335</f>
        <v>0</v>
      </c>
      <c r="AC335" s="833"/>
      <c r="AD335" s="833"/>
      <c r="AE335" s="832"/>
      <c r="AF335" s="832"/>
      <c r="AG335" s="832"/>
      <c r="AH335" s="832"/>
      <c r="AI335" s="833">
        <f>AE335+AG335</f>
        <v>0</v>
      </c>
      <c r="AJ335" s="833"/>
      <c r="AK335" s="834"/>
      <c r="AL335" s="241"/>
      <c r="AM335" s="241"/>
      <c r="AN335" s="241"/>
    </row>
    <row r="336" spans="2:40" ht="16.5" thickBot="1" x14ac:dyDescent="0.3">
      <c r="B336" s="269"/>
      <c r="C336" s="246"/>
      <c r="D336" s="246"/>
      <c r="E336" s="246"/>
      <c r="F336" s="246"/>
      <c r="G336" s="246"/>
      <c r="H336" s="246"/>
      <c r="I336" s="277"/>
      <c r="J336" s="277"/>
      <c r="K336" s="277"/>
      <c r="L336" s="277"/>
      <c r="M336" s="246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614"/>
      <c r="Y336" s="614"/>
      <c r="Z336" s="614"/>
      <c r="AA336" s="614"/>
      <c r="AB336" s="614"/>
      <c r="AC336" s="614"/>
      <c r="AD336" s="614"/>
      <c r="AE336" s="614"/>
      <c r="AF336" s="614"/>
      <c r="AG336" s="614"/>
      <c r="AH336" s="614"/>
      <c r="AI336" s="614"/>
      <c r="AJ336" s="614"/>
      <c r="AK336" s="614"/>
      <c r="AL336" s="241"/>
      <c r="AM336" s="241"/>
      <c r="AN336" s="241"/>
    </row>
    <row r="337" spans="1:40" ht="33.75" customHeight="1" x14ac:dyDescent="0.3">
      <c r="B337" s="682" t="s">
        <v>972</v>
      </c>
      <c r="C337" s="666"/>
      <c r="D337" s="666"/>
      <c r="E337" s="666"/>
      <c r="F337" s="666"/>
      <c r="G337" s="666"/>
      <c r="H337" s="666"/>
      <c r="I337" s="666"/>
      <c r="J337" s="740" t="s">
        <v>861</v>
      </c>
      <c r="K337" s="740"/>
      <c r="L337" s="740"/>
      <c r="M337" s="740"/>
      <c r="N337" s="740"/>
      <c r="O337" s="740"/>
      <c r="P337" s="741" t="s">
        <v>862</v>
      </c>
      <c r="Q337" s="741"/>
      <c r="R337" s="741"/>
      <c r="S337" s="741"/>
      <c r="T337" s="741"/>
      <c r="U337" s="742"/>
      <c r="V337" s="241"/>
      <c r="W337" s="241"/>
      <c r="X337" s="243" t="s">
        <v>835</v>
      </c>
      <c r="Y337" s="614"/>
      <c r="Z337" s="614"/>
      <c r="AA337" s="614"/>
      <c r="AB337" s="614"/>
      <c r="AC337" s="614"/>
      <c r="AD337" s="614"/>
      <c r="AE337" s="614"/>
      <c r="AF337" s="614"/>
      <c r="AG337" s="614"/>
      <c r="AH337" s="614"/>
      <c r="AI337" s="614"/>
      <c r="AJ337" s="614"/>
      <c r="AK337" s="614"/>
      <c r="AL337" s="241"/>
      <c r="AM337" s="241"/>
      <c r="AN337" s="241"/>
    </row>
    <row r="338" spans="1:40" ht="21" customHeight="1" x14ac:dyDescent="0.25">
      <c r="B338" s="683"/>
      <c r="C338" s="679"/>
      <c r="D338" s="679"/>
      <c r="E338" s="679"/>
      <c r="F338" s="679"/>
      <c r="G338" s="679"/>
      <c r="H338" s="679"/>
      <c r="I338" s="679"/>
      <c r="J338" s="679" t="s">
        <v>852</v>
      </c>
      <c r="K338" s="679"/>
      <c r="L338" s="679" t="s">
        <v>853</v>
      </c>
      <c r="M338" s="679"/>
      <c r="N338" s="715" t="s">
        <v>825</v>
      </c>
      <c r="O338" s="715"/>
      <c r="P338" s="679" t="s">
        <v>852</v>
      </c>
      <c r="Q338" s="679"/>
      <c r="R338" s="679" t="s">
        <v>853</v>
      </c>
      <c r="S338" s="679"/>
      <c r="T338" s="715" t="s">
        <v>825</v>
      </c>
      <c r="U338" s="745"/>
      <c r="V338" s="241"/>
      <c r="W338" s="241"/>
      <c r="X338" s="854"/>
      <c r="Y338" s="854"/>
      <c r="Z338" s="854"/>
      <c r="AA338" s="854"/>
      <c r="AB338" s="854"/>
      <c r="AC338" s="854"/>
      <c r="AD338" s="854"/>
      <c r="AE338" s="854"/>
      <c r="AF338" s="854"/>
      <c r="AG338" s="854"/>
      <c r="AH338" s="854"/>
      <c r="AI338" s="854"/>
      <c r="AJ338" s="854"/>
      <c r="AK338" s="854"/>
      <c r="AL338" s="241"/>
      <c r="AM338" s="241"/>
      <c r="AN338" s="241"/>
    </row>
    <row r="339" spans="1:40" ht="21" customHeight="1" thickBot="1" x14ac:dyDescent="0.3">
      <c r="B339" s="684"/>
      <c r="C339" s="685"/>
      <c r="D339" s="685"/>
      <c r="E339" s="685"/>
      <c r="F339" s="685"/>
      <c r="G339" s="685"/>
      <c r="H339" s="685"/>
      <c r="I339" s="685"/>
      <c r="J339" s="743"/>
      <c r="K339" s="743"/>
      <c r="L339" s="743"/>
      <c r="M339" s="743"/>
      <c r="N339" s="662">
        <f>+L339+J339</f>
        <v>0</v>
      </c>
      <c r="O339" s="662"/>
      <c r="P339" s="743"/>
      <c r="Q339" s="743"/>
      <c r="R339" s="743"/>
      <c r="S339" s="743"/>
      <c r="T339" s="662">
        <f>+R339+P339</f>
        <v>0</v>
      </c>
      <c r="U339" s="663"/>
      <c r="V339" s="241"/>
      <c r="W339" s="241"/>
      <c r="X339" s="854"/>
      <c r="Y339" s="854"/>
      <c r="Z339" s="854"/>
      <c r="AA339" s="854"/>
      <c r="AB339" s="854"/>
      <c r="AC339" s="854"/>
      <c r="AD339" s="854"/>
      <c r="AE339" s="854"/>
      <c r="AF339" s="854"/>
      <c r="AG339" s="854"/>
      <c r="AH339" s="854"/>
      <c r="AI339" s="854"/>
      <c r="AJ339" s="854"/>
      <c r="AK339" s="854"/>
      <c r="AL339" s="241"/>
      <c r="AM339" s="241"/>
      <c r="AN339" s="241"/>
    </row>
    <row r="340" spans="1:40" ht="15" customHeight="1" x14ac:dyDescent="0.25">
      <c r="B340" s="278" t="s">
        <v>1126</v>
      </c>
      <c r="C340" s="271"/>
      <c r="D340" s="279"/>
      <c r="E340" s="271"/>
      <c r="F340" s="271"/>
      <c r="G340" s="271"/>
      <c r="H340" s="271"/>
      <c r="I340" s="271"/>
      <c r="J340" s="271"/>
      <c r="K340" s="271"/>
      <c r="L340" s="271"/>
      <c r="M340" s="27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  <c r="AA340" s="241"/>
      <c r="AB340" s="241"/>
      <c r="AC340" s="241"/>
      <c r="AD340" s="241"/>
      <c r="AE340" s="241"/>
      <c r="AF340" s="241"/>
      <c r="AG340" s="241"/>
      <c r="AH340" s="241"/>
      <c r="AI340" s="241"/>
      <c r="AJ340" s="241"/>
      <c r="AK340" s="241"/>
      <c r="AL340" s="241"/>
      <c r="AM340" s="241"/>
      <c r="AN340" s="241"/>
    </row>
    <row r="341" spans="1:40" ht="15" customHeight="1" thickBot="1" x14ac:dyDescent="0.3">
      <c r="B341" s="280" t="s">
        <v>863</v>
      </c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46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  <c r="AA341" s="241"/>
      <c r="AB341" s="241"/>
      <c r="AC341" s="241"/>
      <c r="AD341" s="241"/>
      <c r="AE341" s="241"/>
      <c r="AF341" s="241"/>
      <c r="AG341" s="241"/>
      <c r="AH341" s="241"/>
      <c r="AI341" s="241"/>
      <c r="AJ341" s="241"/>
      <c r="AK341" s="241"/>
      <c r="AL341" s="241"/>
      <c r="AM341" s="241"/>
      <c r="AN341" s="241"/>
    </row>
    <row r="342" spans="1:40" ht="16.5" customHeight="1" thickBot="1" x14ac:dyDescent="0.3">
      <c r="A342" s="36"/>
      <c r="B342" s="37" t="s">
        <v>786</v>
      </c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750" t="s">
        <v>787</v>
      </c>
      <c r="AM342" s="750"/>
      <c r="AN342" s="38"/>
    </row>
    <row r="343" spans="1:40" ht="12.75" customHeight="1" x14ac:dyDescent="0.25">
      <c r="B343" s="818" t="s">
        <v>788</v>
      </c>
      <c r="C343" s="818"/>
      <c r="D343" s="818"/>
      <c r="E343" s="818"/>
      <c r="F343" s="818"/>
      <c r="G343" s="818"/>
      <c r="H343" s="818"/>
      <c r="I343" s="818"/>
      <c r="J343" s="818"/>
      <c r="K343" s="818"/>
      <c r="L343" s="818"/>
      <c r="M343" s="818"/>
      <c r="N343" s="818"/>
      <c r="O343" s="818"/>
      <c r="P343" s="818"/>
      <c r="Q343" s="818"/>
      <c r="R343" s="818"/>
      <c r="S343" s="818"/>
      <c r="T343" s="818"/>
      <c r="U343" s="818"/>
      <c r="V343" s="818"/>
      <c r="W343" s="818"/>
      <c r="X343" s="818"/>
      <c r="Y343" s="818"/>
      <c r="Z343" s="818"/>
      <c r="AA343" s="818"/>
      <c r="AB343" s="818"/>
      <c r="AC343" s="818"/>
      <c r="AD343" s="818"/>
      <c r="AE343" s="818"/>
      <c r="AF343" s="818"/>
      <c r="AG343" s="818"/>
      <c r="AH343" s="818"/>
      <c r="AI343" s="818"/>
      <c r="AJ343" s="818"/>
      <c r="AK343" s="818"/>
      <c r="AL343" s="818"/>
      <c r="AM343" s="818"/>
      <c r="AN343" s="818"/>
    </row>
    <row r="344" spans="1:40" ht="15.75" customHeight="1" thickBot="1" x14ac:dyDescent="0.3">
      <c r="B344" s="819" t="s">
        <v>789</v>
      </c>
      <c r="C344" s="819"/>
      <c r="D344" s="819"/>
      <c r="E344" s="819"/>
      <c r="F344" s="819"/>
      <c r="G344" s="819"/>
      <c r="H344" s="819"/>
      <c r="I344" s="819"/>
      <c r="J344" s="819"/>
      <c r="K344" s="819"/>
      <c r="L344" s="819"/>
      <c r="M344" s="819"/>
      <c r="N344" s="819"/>
      <c r="O344" s="819"/>
      <c r="P344" s="819"/>
      <c r="Q344" s="820"/>
      <c r="R344" s="820"/>
      <c r="S344" s="820"/>
      <c r="T344" s="820"/>
      <c r="U344" s="820"/>
      <c r="V344" s="820"/>
      <c r="W344" s="820"/>
      <c r="X344" s="820"/>
      <c r="Y344" s="820"/>
      <c r="Z344" s="820"/>
      <c r="AA344" s="820"/>
      <c r="AB344" s="820"/>
      <c r="AC344" s="820"/>
      <c r="AD344" s="820"/>
      <c r="AE344" s="820"/>
      <c r="AF344" s="820"/>
      <c r="AG344" s="820"/>
      <c r="AH344" s="820"/>
      <c r="AI344" s="820"/>
      <c r="AJ344" s="820"/>
      <c r="AK344" s="820"/>
      <c r="AL344" s="820"/>
      <c r="AM344" s="820"/>
      <c r="AN344" s="820"/>
    </row>
    <row r="345" spans="1:40" ht="15.75" thickBot="1" x14ac:dyDescent="0.3">
      <c r="A345" s="41"/>
      <c r="B345" s="821" t="s">
        <v>790</v>
      </c>
      <c r="C345" s="822"/>
      <c r="D345" s="822"/>
      <c r="E345" s="822"/>
      <c r="F345" s="823">
        <f>+Menu!D6</f>
        <v>0</v>
      </c>
      <c r="G345" s="823"/>
      <c r="H345" s="823"/>
      <c r="I345" s="823"/>
      <c r="J345" s="823"/>
      <c r="K345" s="823"/>
      <c r="L345" s="823"/>
      <c r="M345" s="823"/>
      <c r="N345" s="823"/>
      <c r="O345" s="823"/>
      <c r="P345" s="824"/>
      <c r="Q345" s="825" t="s">
        <v>791</v>
      </c>
      <c r="R345" s="826"/>
      <c r="S345" s="826"/>
      <c r="T345" s="826"/>
      <c r="U345" s="826"/>
      <c r="V345" s="826"/>
      <c r="W345" s="826"/>
      <c r="X345" s="826"/>
      <c r="Y345" s="826"/>
      <c r="Z345" s="826"/>
      <c r="AA345" s="826"/>
      <c r="AB345" s="827" t="s">
        <v>792</v>
      </c>
      <c r="AC345" s="827"/>
      <c r="AD345" s="827"/>
      <c r="AE345" s="827"/>
      <c r="AF345" s="827"/>
      <c r="AG345" s="827"/>
      <c r="AH345" s="827"/>
      <c r="AI345" s="807" t="str">
        <f>IF(Menu!E14="","",Menu!E14)</f>
        <v/>
      </c>
      <c r="AJ345" s="807"/>
      <c r="AK345" s="807"/>
      <c r="AL345" s="807"/>
      <c r="AM345" s="807"/>
      <c r="AN345" s="808"/>
    </row>
    <row r="346" spans="1:40" ht="15.75" thickBot="1" x14ac:dyDescent="0.3">
      <c r="A346" s="41"/>
      <c r="B346" s="792" t="s">
        <v>793</v>
      </c>
      <c r="C346" s="793"/>
      <c r="D346" s="793"/>
      <c r="E346" s="793"/>
      <c r="F346" s="793"/>
      <c r="G346" s="793"/>
      <c r="H346" s="793"/>
      <c r="I346" s="809" t="str">
        <f>+Menu!B14</f>
        <v/>
      </c>
      <c r="J346" s="809"/>
      <c r="K346" s="809"/>
      <c r="L346" s="809"/>
      <c r="M346" s="809"/>
      <c r="N346" s="809"/>
      <c r="O346" s="809"/>
      <c r="P346" s="810"/>
      <c r="Q346" s="811" t="str">
        <f>+Q6</f>
        <v>3rd</v>
      </c>
      <c r="R346" s="812"/>
      <c r="S346" s="813" t="s">
        <v>794</v>
      </c>
      <c r="T346" s="813"/>
      <c r="U346" s="813"/>
      <c r="V346" s="814">
        <f>+V6</f>
        <v>2022</v>
      </c>
      <c r="W346" s="815"/>
      <c r="X346" s="816"/>
      <c r="Y346" s="813" t="s">
        <v>6</v>
      </c>
      <c r="Z346" s="813"/>
      <c r="AA346" s="813"/>
      <c r="AB346" s="817" t="s">
        <v>973</v>
      </c>
      <c r="AC346" s="817"/>
      <c r="AD346" s="817"/>
      <c r="AE346" s="817"/>
      <c r="AF346" s="817"/>
      <c r="AG346" s="817"/>
      <c r="AH346" s="817"/>
      <c r="AI346" s="817"/>
      <c r="AJ346" s="817"/>
      <c r="AK346" s="817"/>
      <c r="AL346" s="817"/>
      <c r="AM346" s="817"/>
      <c r="AN346" s="817"/>
    </row>
    <row r="347" spans="1:40" ht="16.5" x14ac:dyDescent="0.25">
      <c r="A347" s="41"/>
      <c r="B347" s="792" t="s">
        <v>795</v>
      </c>
      <c r="C347" s="793"/>
      <c r="D347" s="793"/>
      <c r="E347" s="793"/>
      <c r="F347" s="793"/>
      <c r="G347" s="793"/>
      <c r="H347" s="793"/>
      <c r="I347" s="793"/>
      <c r="J347" s="793"/>
      <c r="K347" s="793"/>
      <c r="L347" s="793"/>
      <c r="M347" s="793"/>
      <c r="N347" s="794"/>
      <c r="O347" s="794"/>
      <c r="P347" s="795"/>
      <c r="Q347" s="796" t="s">
        <v>796</v>
      </c>
      <c r="R347" s="797"/>
      <c r="S347" s="797"/>
      <c r="T347" s="797"/>
      <c r="U347" s="797"/>
      <c r="V347" s="798" t="str">
        <f>IF(Menu!C14="","",Menu!C14)</f>
        <v/>
      </c>
      <c r="W347" s="798"/>
      <c r="X347" s="798"/>
      <c r="Y347" s="798"/>
      <c r="Z347" s="798"/>
      <c r="AA347" s="798"/>
      <c r="AB347" s="799">
        <f>+Menu!F14</f>
        <v>0</v>
      </c>
      <c r="AC347" s="799"/>
      <c r="AD347" s="799"/>
      <c r="AE347" s="799"/>
      <c r="AF347" s="799"/>
      <c r="AG347" s="799"/>
      <c r="AH347" s="799"/>
      <c r="AI347" s="799"/>
      <c r="AJ347" s="799"/>
      <c r="AK347" s="799"/>
      <c r="AL347" s="799"/>
      <c r="AM347" s="799"/>
      <c r="AN347" s="799"/>
    </row>
    <row r="348" spans="1:40" ht="16.5" x14ac:dyDescent="0.25">
      <c r="A348" s="41"/>
      <c r="B348" s="800">
        <f>+Menu!D14</f>
        <v>0</v>
      </c>
      <c r="C348" s="801"/>
      <c r="D348" s="801"/>
      <c r="E348" s="801"/>
      <c r="F348" s="801"/>
      <c r="G348" s="801"/>
      <c r="H348" s="801"/>
      <c r="I348" s="801"/>
      <c r="J348" s="801"/>
      <c r="K348" s="801"/>
      <c r="L348" s="801"/>
      <c r="M348" s="801"/>
      <c r="N348" s="801"/>
      <c r="O348" s="801"/>
      <c r="P348" s="802"/>
      <c r="Q348" s="803" t="s">
        <v>968</v>
      </c>
      <c r="R348" s="804"/>
      <c r="S348" s="804"/>
      <c r="T348" s="804"/>
      <c r="U348" s="804"/>
      <c r="V348" s="805" t="str">
        <f>IF(SUM(B357:E357)=0,"",SUM(B357:E357))</f>
        <v/>
      </c>
      <c r="W348" s="805"/>
      <c r="X348" s="805"/>
      <c r="Y348" s="805"/>
      <c r="Z348" s="805"/>
      <c r="AA348" s="806"/>
      <c r="AB348" s="799">
        <f>+Menu!G14</f>
        <v>0</v>
      </c>
      <c r="AC348" s="799"/>
      <c r="AD348" s="799"/>
      <c r="AE348" s="799"/>
      <c r="AF348" s="799"/>
      <c r="AG348" s="799"/>
      <c r="AH348" s="799"/>
      <c r="AI348" s="799"/>
      <c r="AJ348" s="799"/>
      <c r="AK348" s="799"/>
      <c r="AL348" s="799"/>
      <c r="AM348" s="799"/>
      <c r="AN348" s="799"/>
    </row>
    <row r="349" spans="1:40" ht="17.25" thickBot="1" x14ac:dyDescent="0.3">
      <c r="A349" s="41"/>
      <c r="B349" s="770"/>
      <c r="C349" s="771"/>
      <c r="D349" s="771"/>
      <c r="E349" s="771"/>
      <c r="F349" s="771"/>
      <c r="G349" s="771"/>
      <c r="H349" s="771"/>
      <c r="I349" s="771"/>
      <c r="J349" s="771"/>
      <c r="K349" s="771"/>
      <c r="L349" s="771"/>
      <c r="M349" s="771"/>
      <c r="N349" s="771"/>
      <c r="O349" s="771"/>
      <c r="P349" s="772"/>
      <c r="Q349" s="773" t="s">
        <v>797</v>
      </c>
      <c r="R349" s="774"/>
      <c r="S349" s="774"/>
      <c r="T349" s="774"/>
      <c r="U349" s="774"/>
      <c r="V349" s="775" t="str">
        <f>IF(V348="","",(V348/V347*100000*4))</f>
        <v/>
      </c>
      <c r="W349" s="775"/>
      <c r="X349" s="775"/>
      <c r="Y349" s="775"/>
      <c r="Z349" s="775"/>
      <c r="AA349" s="776"/>
      <c r="AB349" s="779"/>
      <c r="AC349" s="780"/>
      <c r="AD349" s="780"/>
      <c r="AE349" s="780"/>
      <c r="AF349" s="780"/>
      <c r="AG349" s="780"/>
      <c r="AH349" s="780"/>
      <c r="AI349" s="780"/>
      <c r="AJ349" s="780"/>
      <c r="AK349" s="780"/>
      <c r="AL349" s="780"/>
      <c r="AM349" s="780"/>
      <c r="AN349" s="781"/>
    </row>
    <row r="350" spans="1:40" ht="7.5" customHeight="1" x14ac:dyDescent="0.25">
      <c r="B350" s="42"/>
      <c r="C350" s="42"/>
      <c r="D350" s="42"/>
      <c r="E350" s="42"/>
      <c r="F350" s="42"/>
      <c r="G350" s="42"/>
      <c r="H350" s="42"/>
      <c r="I350" s="42"/>
    </row>
    <row r="351" spans="1:40" ht="15.75" thickBot="1" x14ac:dyDescent="0.3">
      <c r="B351" s="43" t="s">
        <v>967</v>
      </c>
    </row>
    <row r="352" spans="1:40" ht="12.75" customHeight="1" thickBot="1" x14ac:dyDescent="0.3">
      <c r="B352" s="782" t="s">
        <v>798</v>
      </c>
      <c r="C352" s="783"/>
      <c r="D352" s="783"/>
      <c r="E352" s="783"/>
      <c r="F352" s="783"/>
      <c r="G352" s="783"/>
      <c r="H352" s="783"/>
      <c r="I352" s="783"/>
      <c r="J352" s="783"/>
      <c r="K352" s="783"/>
      <c r="L352" s="783"/>
      <c r="M352" s="783"/>
      <c r="N352" s="783"/>
      <c r="O352" s="783"/>
      <c r="P352" s="783"/>
      <c r="Q352" s="783"/>
      <c r="R352" s="783"/>
      <c r="S352" s="783"/>
      <c r="T352" s="783"/>
      <c r="U352" s="783"/>
      <c r="V352" s="783"/>
      <c r="W352" s="783"/>
      <c r="X352" s="783"/>
      <c r="Y352" s="783"/>
      <c r="Z352" s="784" t="s">
        <v>799</v>
      </c>
      <c r="AA352" s="784"/>
      <c r="AB352" s="784"/>
      <c r="AC352" s="784"/>
      <c r="AD352" s="784"/>
      <c r="AE352" s="784"/>
      <c r="AF352" s="784"/>
      <c r="AG352" s="784"/>
      <c r="AH352" s="784"/>
      <c r="AI352" s="784"/>
      <c r="AJ352" s="784"/>
      <c r="AK352" s="784"/>
      <c r="AL352" s="785" t="s">
        <v>800</v>
      </c>
      <c r="AM352" s="785"/>
      <c r="AN352" s="786"/>
    </row>
    <row r="353" spans="2:40" ht="12" customHeight="1" thickBot="1" x14ac:dyDescent="0.3">
      <c r="B353" s="789" t="s">
        <v>801</v>
      </c>
      <c r="C353" s="790"/>
      <c r="D353" s="790"/>
      <c r="E353" s="790"/>
      <c r="F353" s="790"/>
      <c r="G353" s="790"/>
      <c r="H353" s="790"/>
      <c r="I353" s="790"/>
      <c r="J353" s="790"/>
      <c r="K353" s="790"/>
      <c r="L353" s="790"/>
      <c r="M353" s="790"/>
      <c r="N353" s="791" t="s">
        <v>802</v>
      </c>
      <c r="O353" s="791"/>
      <c r="P353" s="791"/>
      <c r="Q353" s="791"/>
      <c r="R353" s="791"/>
      <c r="S353" s="791"/>
      <c r="T353" s="791"/>
      <c r="U353" s="791"/>
      <c r="V353" s="791"/>
      <c r="W353" s="791"/>
      <c r="X353" s="791"/>
      <c r="Y353" s="791"/>
      <c r="Z353" s="791" t="s">
        <v>803</v>
      </c>
      <c r="AA353" s="791"/>
      <c r="AB353" s="791"/>
      <c r="AC353" s="791"/>
      <c r="AD353" s="791"/>
      <c r="AE353" s="791"/>
      <c r="AF353" s="791"/>
      <c r="AG353" s="791"/>
      <c r="AH353" s="791"/>
      <c r="AI353" s="791"/>
      <c r="AJ353" s="791"/>
      <c r="AK353" s="791"/>
      <c r="AL353" s="787"/>
      <c r="AM353" s="787"/>
      <c r="AN353" s="788"/>
    </row>
    <row r="354" spans="2:40" ht="12" customHeight="1" thickBot="1" x14ac:dyDescent="0.3">
      <c r="B354" s="777" t="s">
        <v>804</v>
      </c>
      <c r="C354" s="778"/>
      <c r="D354" s="761" t="s">
        <v>805</v>
      </c>
      <c r="E354" s="761"/>
      <c r="F354" s="762" t="s">
        <v>806</v>
      </c>
      <c r="G354" s="762"/>
      <c r="H354" s="762"/>
      <c r="I354" s="762"/>
      <c r="J354" s="762"/>
      <c r="K354" s="762"/>
      <c r="L354" s="762"/>
      <c r="M354" s="762"/>
      <c r="N354" s="761" t="s">
        <v>807</v>
      </c>
      <c r="O354" s="761"/>
      <c r="P354" s="761" t="s">
        <v>808</v>
      </c>
      <c r="Q354" s="761"/>
      <c r="R354" s="762" t="s">
        <v>806</v>
      </c>
      <c r="S354" s="762"/>
      <c r="T354" s="762"/>
      <c r="U354" s="762"/>
      <c r="V354" s="762"/>
      <c r="W354" s="762"/>
      <c r="X354" s="762"/>
      <c r="Y354" s="762"/>
      <c r="Z354" s="761" t="s">
        <v>809</v>
      </c>
      <c r="AA354" s="761"/>
      <c r="AB354" s="761" t="s">
        <v>810</v>
      </c>
      <c r="AC354" s="761"/>
      <c r="AD354" s="762" t="s">
        <v>806</v>
      </c>
      <c r="AE354" s="762"/>
      <c r="AF354" s="762"/>
      <c r="AG354" s="762"/>
      <c r="AH354" s="762"/>
      <c r="AI354" s="762"/>
      <c r="AJ354" s="762"/>
      <c r="AK354" s="762"/>
      <c r="AL354" s="787"/>
      <c r="AM354" s="787"/>
      <c r="AN354" s="788"/>
    </row>
    <row r="355" spans="2:40" ht="51.75" customHeight="1" x14ac:dyDescent="0.25">
      <c r="B355" s="777"/>
      <c r="C355" s="778"/>
      <c r="D355" s="761"/>
      <c r="E355" s="761"/>
      <c r="F355" s="761" t="s">
        <v>811</v>
      </c>
      <c r="G355" s="761"/>
      <c r="H355" s="761" t="s">
        <v>812</v>
      </c>
      <c r="I355" s="761"/>
      <c r="J355" s="761" t="s">
        <v>813</v>
      </c>
      <c r="K355" s="761"/>
      <c r="L355" s="763" t="s">
        <v>814</v>
      </c>
      <c r="M355" s="763"/>
      <c r="N355" s="761"/>
      <c r="O355" s="761"/>
      <c r="P355" s="761"/>
      <c r="Q355" s="761"/>
      <c r="R355" s="761" t="s">
        <v>815</v>
      </c>
      <c r="S355" s="761"/>
      <c r="T355" s="761" t="s">
        <v>816</v>
      </c>
      <c r="U355" s="761"/>
      <c r="V355" s="761" t="s">
        <v>817</v>
      </c>
      <c r="W355" s="761"/>
      <c r="X355" s="763" t="s">
        <v>818</v>
      </c>
      <c r="Y355" s="763"/>
      <c r="Z355" s="761"/>
      <c r="AA355" s="761"/>
      <c r="AB355" s="761"/>
      <c r="AC355" s="761"/>
      <c r="AD355" s="761" t="s">
        <v>819</v>
      </c>
      <c r="AE355" s="761"/>
      <c r="AF355" s="761" t="s">
        <v>820</v>
      </c>
      <c r="AG355" s="761"/>
      <c r="AH355" s="761" t="s">
        <v>821</v>
      </c>
      <c r="AI355" s="761"/>
      <c r="AJ355" s="763" t="s">
        <v>822</v>
      </c>
      <c r="AK355" s="763"/>
      <c r="AL355" s="787"/>
      <c r="AM355" s="787"/>
      <c r="AN355" s="788"/>
    </row>
    <row r="356" spans="2:40" x14ac:dyDescent="0.25">
      <c r="B356" s="294" t="s">
        <v>823</v>
      </c>
      <c r="C356" s="44" t="s">
        <v>824</v>
      </c>
      <c r="D356" s="44" t="s">
        <v>823</v>
      </c>
      <c r="E356" s="44" t="s">
        <v>824</v>
      </c>
      <c r="F356" s="44" t="s">
        <v>823</v>
      </c>
      <c r="G356" s="44" t="s">
        <v>824</v>
      </c>
      <c r="H356" s="44" t="s">
        <v>823</v>
      </c>
      <c r="I356" s="44" t="s">
        <v>824</v>
      </c>
      <c r="J356" s="44" t="s">
        <v>823</v>
      </c>
      <c r="K356" s="44" t="s">
        <v>824</v>
      </c>
      <c r="L356" s="44" t="s">
        <v>823</v>
      </c>
      <c r="M356" s="44" t="s">
        <v>824</v>
      </c>
      <c r="N356" s="44" t="s">
        <v>823</v>
      </c>
      <c r="O356" s="44" t="s">
        <v>824</v>
      </c>
      <c r="P356" s="44" t="s">
        <v>823</v>
      </c>
      <c r="Q356" s="44" t="s">
        <v>824</v>
      </c>
      <c r="R356" s="44" t="s">
        <v>823</v>
      </c>
      <c r="S356" s="44" t="s">
        <v>824</v>
      </c>
      <c r="T356" s="44" t="s">
        <v>823</v>
      </c>
      <c r="U356" s="44" t="s">
        <v>824</v>
      </c>
      <c r="V356" s="44" t="s">
        <v>823</v>
      </c>
      <c r="W356" s="44" t="s">
        <v>824</v>
      </c>
      <c r="X356" s="44" t="s">
        <v>823</v>
      </c>
      <c r="Y356" s="44" t="s">
        <v>824</v>
      </c>
      <c r="Z356" s="44" t="s">
        <v>823</v>
      </c>
      <c r="AA356" s="44" t="s">
        <v>824</v>
      </c>
      <c r="AB356" s="44" t="s">
        <v>823</v>
      </c>
      <c r="AC356" s="44" t="s">
        <v>824</v>
      </c>
      <c r="AD356" s="44" t="s">
        <v>823</v>
      </c>
      <c r="AE356" s="44" t="s">
        <v>824</v>
      </c>
      <c r="AF356" s="44" t="s">
        <v>823</v>
      </c>
      <c r="AG356" s="44" t="s">
        <v>824</v>
      </c>
      <c r="AH356" s="44" t="s">
        <v>823</v>
      </c>
      <c r="AI356" s="44" t="s">
        <v>824</v>
      </c>
      <c r="AJ356" s="44" t="s">
        <v>823</v>
      </c>
      <c r="AK356" s="44" t="s">
        <v>824</v>
      </c>
      <c r="AL356" s="44" t="s">
        <v>823</v>
      </c>
      <c r="AM356" s="44" t="s">
        <v>824</v>
      </c>
      <c r="AN356" s="295" t="s">
        <v>825</v>
      </c>
    </row>
    <row r="357" spans="2:40" ht="21" customHeight="1" x14ac:dyDescent="0.25">
      <c r="B357" s="296"/>
      <c r="C357" s="45"/>
      <c r="D357" s="46"/>
      <c r="E357" s="45"/>
      <c r="F357" s="46"/>
      <c r="G357" s="45"/>
      <c r="H357" s="46"/>
      <c r="I357" s="45"/>
      <c r="J357" s="46"/>
      <c r="K357" s="45"/>
      <c r="L357" s="46"/>
      <c r="M357" s="45"/>
      <c r="N357" s="46"/>
      <c r="O357" s="45"/>
      <c r="P357" s="46"/>
      <c r="Q357" s="45"/>
      <c r="R357" s="46"/>
      <c r="S357" s="45"/>
      <c r="T357" s="46"/>
      <c r="U357" s="45"/>
      <c r="V357" s="46"/>
      <c r="W357" s="45"/>
      <c r="X357" s="46"/>
      <c r="Y357" s="45"/>
      <c r="Z357" s="46"/>
      <c r="AA357" s="45"/>
      <c r="AB357" s="46"/>
      <c r="AC357" s="45"/>
      <c r="AD357" s="46"/>
      <c r="AE357" s="45"/>
      <c r="AF357" s="46"/>
      <c r="AG357" s="45"/>
      <c r="AH357" s="46"/>
      <c r="AI357" s="45"/>
      <c r="AJ357" s="46"/>
      <c r="AK357" s="45"/>
      <c r="AL357" s="47">
        <f>+B357+D357+F357+H357+J357+L357+N357+P357+R357+T357+V357+X357+Z357+AB357+AD357+AF357+AH357+AJ357</f>
        <v>0</v>
      </c>
      <c r="AM357" s="48">
        <f>+C357+E357+G357+I357+K357+M357+O357+Q357+S357+U357+W357+Y357+AA357+AC357+AE357+AG357+AI357+AK357</f>
        <v>0</v>
      </c>
      <c r="AN357" s="297">
        <f>+AM357+AL357</f>
        <v>0</v>
      </c>
    </row>
    <row r="358" spans="2:40" ht="15.75" customHeight="1" x14ac:dyDescent="0.25">
      <c r="B358" s="764" t="s">
        <v>826</v>
      </c>
      <c r="C358" s="765"/>
      <c r="D358" s="765"/>
      <c r="E358" s="765"/>
      <c r="F358" s="765"/>
      <c r="G358" s="765"/>
      <c r="H358" s="765"/>
      <c r="I358" s="765"/>
      <c r="J358" s="765"/>
      <c r="K358" s="765"/>
      <c r="L358" s="765"/>
      <c r="M358" s="765"/>
      <c r="N358" s="765"/>
      <c r="O358" s="765"/>
      <c r="P358" s="765"/>
      <c r="Q358" s="765"/>
      <c r="R358" s="765"/>
      <c r="S358" s="765"/>
      <c r="T358" s="765"/>
      <c r="U358" s="765"/>
      <c r="V358" s="765"/>
      <c r="W358" s="765"/>
      <c r="X358" s="765"/>
      <c r="Y358" s="765"/>
      <c r="Z358" s="765"/>
      <c r="AA358" s="765"/>
      <c r="AB358" s="765"/>
      <c r="AC358" s="765"/>
      <c r="AD358" s="765"/>
      <c r="AE358" s="765"/>
      <c r="AF358" s="765"/>
      <c r="AG358" s="765"/>
      <c r="AH358" s="765"/>
      <c r="AI358" s="765"/>
      <c r="AJ358" s="765"/>
      <c r="AK358" s="765"/>
      <c r="AL358" s="765"/>
      <c r="AM358" s="765"/>
      <c r="AN358" s="766"/>
    </row>
    <row r="359" spans="2:40" ht="12.75" customHeight="1" x14ac:dyDescent="0.25">
      <c r="B359" s="767" t="s">
        <v>827</v>
      </c>
      <c r="C359" s="768"/>
      <c r="D359" s="768"/>
      <c r="E359" s="768"/>
      <c r="F359" s="768"/>
      <c r="G359" s="768"/>
      <c r="H359" s="768"/>
      <c r="I359" s="768"/>
      <c r="J359" s="768"/>
      <c r="K359" s="768"/>
      <c r="L359" s="768"/>
      <c r="M359" s="768"/>
      <c r="N359" s="768"/>
      <c r="O359" s="768"/>
      <c r="P359" s="768"/>
      <c r="Q359" s="768"/>
      <c r="R359" s="768"/>
      <c r="S359" s="768"/>
      <c r="T359" s="768"/>
      <c r="U359" s="768"/>
      <c r="V359" s="768"/>
      <c r="W359" s="768"/>
      <c r="X359" s="768"/>
      <c r="Y359" s="768"/>
      <c r="Z359" s="768"/>
      <c r="AA359" s="768"/>
      <c r="AB359" s="768"/>
      <c r="AC359" s="768"/>
      <c r="AD359" s="768"/>
      <c r="AE359" s="768"/>
      <c r="AF359" s="768"/>
      <c r="AG359" s="768"/>
      <c r="AH359" s="768"/>
      <c r="AI359" s="768"/>
      <c r="AJ359" s="768"/>
      <c r="AK359" s="768"/>
      <c r="AL359" s="768"/>
      <c r="AM359" s="768"/>
      <c r="AN359" s="769"/>
    </row>
    <row r="360" spans="2:40" ht="21" customHeight="1" x14ac:dyDescent="0.25">
      <c r="B360" s="296"/>
      <c r="C360" s="45"/>
      <c r="D360" s="46"/>
      <c r="E360" s="45"/>
      <c r="F360" s="46"/>
      <c r="G360" s="45"/>
      <c r="H360" s="46"/>
      <c r="I360" s="45"/>
      <c r="J360" s="46"/>
      <c r="K360" s="45"/>
      <c r="L360" s="46"/>
      <c r="M360" s="45"/>
      <c r="N360" s="46"/>
      <c r="O360" s="45"/>
      <c r="P360" s="46"/>
      <c r="Q360" s="45"/>
      <c r="R360" s="46"/>
      <c r="S360" s="45"/>
      <c r="T360" s="46"/>
      <c r="U360" s="45"/>
      <c r="V360" s="46"/>
      <c r="W360" s="45"/>
      <c r="X360" s="46"/>
      <c r="Y360" s="45"/>
      <c r="Z360" s="46"/>
      <c r="AA360" s="45"/>
      <c r="AB360" s="46"/>
      <c r="AC360" s="45"/>
      <c r="AD360" s="46"/>
      <c r="AE360" s="45"/>
      <c r="AF360" s="46"/>
      <c r="AG360" s="45"/>
      <c r="AH360" s="46"/>
      <c r="AI360" s="45"/>
      <c r="AJ360" s="46"/>
      <c r="AK360" s="45"/>
      <c r="AL360" s="47">
        <f>+B360+D360+F360+H360+J360+L360+N360+P360+R360+T360+V360+X360+Z360+AB360+AD360+AF360+AH360+AJ360</f>
        <v>0</v>
      </c>
      <c r="AM360" s="48">
        <f>+C360+E360+G360+I360+K360+M360+O360+Q360+S360+U360+W360+Y360+AA360+AC360+AE360+AG360+AI360+AK360</f>
        <v>0</v>
      </c>
      <c r="AN360" s="297">
        <f>+AM360+AL360</f>
        <v>0</v>
      </c>
    </row>
    <row r="361" spans="2:40" ht="15" customHeight="1" x14ac:dyDescent="0.25">
      <c r="B361" s="758" t="s">
        <v>828</v>
      </c>
      <c r="C361" s="759"/>
      <c r="D361" s="759"/>
      <c r="E361" s="759"/>
      <c r="F361" s="759"/>
      <c r="G361" s="759"/>
      <c r="H361" s="759"/>
      <c r="I361" s="759"/>
      <c r="J361" s="759"/>
      <c r="K361" s="759"/>
      <c r="L361" s="759"/>
      <c r="M361" s="759"/>
      <c r="N361" s="759"/>
      <c r="O361" s="759"/>
      <c r="P361" s="759"/>
      <c r="Q361" s="759"/>
      <c r="R361" s="759"/>
      <c r="S361" s="759"/>
      <c r="T361" s="759"/>
      <c r="U361" s="759"/>
      <c r="V361" s="759"/>
      <c r="W361" s="759"/>
      <c r="X361" s="759"/>
      <c r="Y361" s="759"/>
      <c r="Z361" s="759"/>
      <c r="AA361" s="759"/>
      <c r="AB361" s="759"/>
      <c r="AC361" s="759"/>
      <c r="AD361" s="759"/>
      <c r="AE361" s="759"/>
      <c r="AF361" s="759"/>
      <c r="AG361" s="759"/>
      <c r="AH361" s="759"/>
      <c r="AI361" s="759"/>
      <c r="AJ361" s="759"/>
      <c r="AK361" s="759"/>
      <c r="AL361" s="759"/>
      <c r="AM361" s="759"/>
      <c r="AN361" s="760"/>
    </row>
    <row r="362" spans="2:40" ht="21" customHeight="1" x14ac:dyDescent="0.25">
      <c r="B362" s="296"/>
      <c r="C362" s="45"/>
      <c r="D362" s="46"/>
      <c r="E362" s="45"/>
      <c r="F362" s="46"/>
      <c r="G362" s="45"/>
      <c r="H362" s="46"/>
      <c r="I362" s="45"/>
      <c r="J362" s="46"/>
      <c r="K362" s="45"/>
      <c r="L362" s="46"/>
      <c r="M362" s="45"/>
      <c r="N362" s="46"/>
      <c r="O362" s="45"/>
      <c r="P362" s="46"/>
      <c r="Q362" s="45"/>
      <c r="R362" s="46"/>
      <c r="S362" s="45"/>
      <c r="T362" s="46"/>
      <c r="U362" s="45"/>
      <c r="V362" s="46"/>
      <c r="W362" s="45"/>
      <c r="X362" s="46"/>
      <c r="Y362" s="45"/>
      <c r="Z362" s="46"/>
      <c r="AA362" s="45"/>
      <c r="AB362" s="46"/>
      <c r="AC362" s="45"/>
      <c r="AD362" s="46"/>
      <c r="AE362" s="45"/>
      <c r="AF362" s="46"/>
      <c r="AG362" s="45"/>
      <c r="AH362" s="46"/>
      <c r="AI362" s="45"/>
      <c r="AJ362" s="46"/>
      <c r="AK362" s="45"/>
      <c r="AL362" s="47">
        <f>+B362+D362+F362+H362+J362+L362+N362+P362+R362+T362+V362+X362+Z362+AB362+AD362+AF362+AH362+AJ362</f>
        <v>0</v>
      </c>
      <c r="AM362" s="48">
        <f>+C362+E362+G362+I362+K362+M362+O362+Q362+S362+U362+W362+Y362+AA362+AC362+AE362+AG362+AI362+AK362</f>
        <v>0</v>
      </c>
      <c r="AN362" s="297">
        <f>+AM362+AL362</f>
        <v>0</v>
      </c>
    </row>
    <row r="363" spans="2:40" ht="14.25" customHeight="1" x14ac:dyDescent="0.25">
      <c r="B363" s="751" t="s">
        <v>829</v>
      </c>
      <c r="C363" s="752"/>
      <c r="D363" s="752"/>
      <c r="E363" s="752"/>
      <c r="F363" s="752"/>
      <c r="G363" s="752"/>
      <c r="H363" s="752"/>
      <c r="I363" s="752"/>
      <c r="J363" s="752"/>
      <c r="K363" s="752"/>
      <c r="L363" s="752"/>
      <c r="M363" s="752"/>
      <c r="N363" s="752"/>
      <c r="O363" s="752"/>
      <c r="P363" s="752"/>
      <c r="Q363" s="752"/>
      <c r="R363" s="752"/>
      <c r="S363" s="752"/>
      <c r="T363" s="752"/>
      <c r="U363" s="752"/>
      <c r="V363" s="752"/>
      <c r="W363" s="752"/>
      <c r="X363" s="752"/>
      <c r="Y363" s="752"/>
      <c r="Z363" s="752"/>
      <c r="AA363" s="752"/>
      <c r="AB363" s="752"/>
      <c r="AC363" s="752"/>
      <c r="AD363" s="752"/>
      <c r="AE363" s="752"/>
      <c r="AF363" s="752"/>
      <c r="AG363" s="752"/>
      <c r="AH363" s="752"/>
      <c r="AI363" s="752"/>
      <c r="AJ363" s="752"/>
      <c r="AK363" s="752"/>
      <c r="AL363" s="752"/>
      <c r="AM363" s="752"/>
      <c r="AN363" s="753"/>
    </row>
    <row r="364" spans="2:40" ht="21" customHeight="1" x14ac:dyDescent="0.25">
      <c r="B364" s="296"/>
      <c r="C364" s="45"/>
      <c r="D364" s="46"/>
      <c r="E364" s="45"/>
      <c r="F364" s="46"/>
      <c r="G364" s="45"/>
      <c r="H364" s="46"/>
      <c r="I364" s="45"/>
      <c r="J364" s="46"/>
      <c r="K364" s="45"/>
      <c r="L364" s="46"/>
      <c r="M364" s="45"/>
      <c r="N364" s="46"/>
      <c r="O364" s="45"/>
      <c r="P364" s="46"/>
      <c r="Q364" s="45"/>
      <c r="R364" s="46"/>
      <c r="S364" s="45"/>
      <c r="T364" s="46"/>
      <c r="U364" s="45"/>
      <c r="V364" s="46"/>
      <c r="W364" s="45"/>
      <c r="X364" s="46"/>
      <c r="Y364" s="45"/>
      <c r="Z364" s="46"/>
      <c r="AA364" s="45"/>
      <c r="AB364" s="46"/>
      <c r="AC364" s="45"/>
      <c r="AD364" s="46"/>
      <c r="AE364" s="45"/>
      <c r="AF364" s="46"/>
      <c r="AG364" s="45"/>
      <c r="AH364" s="46"/>
      <c r="AI364" s="45"/>
      <c r="AJ364" s="46"/>
      <c r="AK364" s="45"/>
      <c r="AL364" s="47">
        <f>+B364+D364+F364+H364+J364+L364+N364+P364+R364+T364+V364+X364+Z364+AB364+AD364+AF364+AH364+AJ364</f>
        <v>0</v>
      </c>
      <c r="AM364" s="48">
        <f>+C364+E364+G364+I364+K364+M364+O364+Q364+S364+U364+W364+Y364+AA364+AC364+AE364+AG364+AI364+AK364</f>
        <v>0</v>
      </c>
      <c r="AN364" s="297">
        <f>+AM364+AL364</f>
        <v>0</v>
      </c>
    </row>
    <row r="365" spans="2:40" ht="15" customHeight="1" x14ac:dyDescent="0.25">
      <c r="B365" s="751" t="s">
        <v>830</v>
      </c>
      <c r="C365" s="752"/>
      <c r="D365" s="752"/>
      <c r="E365" s="752"/>
      <c r="F365" s="752"/>
      <c r="G365" s="752"/>
      <c r="H365" s="752"/>
      <c r="I365" s="752"/>
      <c r="J365" s="752"/>
      <c r="K365" s="752"/>
      <c r="L365" s="752"/>
      <c r="M365" s="752"/>
      <c r="N365" s="752"/>
      <c r="O365" s="752"/>
      <c r="P365" s="752"/>
      <c r="Q365" s="752"/>
      <c r="R365" s="752"/>
      <c r="S365" s="752"/>
      <c r="T365" s="752"/>
      <c r="U365" s="752"/>
      <c r="V365" s="752"/>
      <c r="W365" s="752"/>
      <c r="X365" s="752"/>
      <c r="Y365" s="752"/>
      <c r="Z365" s="752"/>
      <c r="AA365" s="752"/>
      <c r="AB365" s="752"/>
      <c r="AC365" s="752"/>
      <c r="AD365" s="752"/>
      <c r="AE365" s="752"/>
      <c r="AF365" s="752"/>
      <c r="AG365" s="752"/>
      <c r="AH365" s="752"/>
      <c r="AI365" s="752"/>
      <c r="AJ365" s="752"/>
      <c r="AK365" s="752"/>
      <c r="AL365" s="752"/>
      <c r="AM365" s="752"/>
      <c r="AN365" s="753"/>
    </row>
    <row r="366" spans="2:40" ht="21" customHeight="1" x14ac:dyDescent="0.25">
      <c r="B366" s="296"/>
      <c r="C366" s="45"/>
      <c r="D366" s="46"/>
      <c r="E366" s="45"/>
      <c r="F366" s="46"/>
      <c r="G366" s="45"/>
      <c r="H366" s="46"/>
      <c r="I366" s="45"/>
      <c r="J366" s="46"/>
      <c r="K366" s="45"/>
      <c r="L366" s="46"/>
      <c r="M366" s="45"/>
      <c r="N366" s="46"/>
      <c r="O366" s="45"/>
      <c r="P366" s="46"/>
      <c r="Q366" s="45"/>
      <c r="R366" s="46"/>
      <c r="S366" s="45"/>
      <c r="T366" s="46"/>
      <c r="U366" s="45"/>
      <c r="V366" s="46"/>
      <c r="W366" s="45"/>
      <c r="X366" s="46"/>
      <c r="Y366" s="45"/>
      <c r="Z366" s="46"/>
      <c r="AA366" s="45"/>
      <c r="AB366" s="46"/>
      <c r="AC366" s="45"/>
      <c r="AD366" s="46"/>
      <c r="AE366" s="45"/>
      <c r="AF366" s="46"/>
      <c r="AG366" s="45"/>
      <c r="AH366" s="46"/>
      <c r="AI366" s="45"/>
      <c r="AJ366" s="46"/>
      <c r="AK366" s="45"/>
      <c r="AL366" s="47">
        <f>+B366+D366+F366+H366+J366+L366+N366+P366+R366+T366+V366+X366+Z366+AB366+AD366+AF366+AH366+AJ366</f>
        <v>0</v>
      </c>
      <c r="AM366" s="48">
        <f>+C366+E366+G366+I366+K366+M366+O366+Q366+S366+U366+W366+Y366+AA366+AC366+AE366+AG366+AI366+AK366</f>
        <v>0</v>
      </c>
      <c r="AN366" s="297">
        <f>+AM366+AL366</f>
        <v>0</v>
      </c>
    </row>
    <row r="367" spans="2:40" ht="15" customHeight="1" x14ac:dyDescent="0.25">
      <c r="B367" s="751" t="s">
        <v>831</v>
      </c>
      <c r="C367" s="752"/>
      <c r="D367" s="752"/>
      <c r="E367" s="752"/>
      <c r="F367" s="752"/>
      <c r="G367" s="752"/>
      <c r="H367" s="752"/>
      <c r="I367" s="752"/>
      <c r="J367" s="752"/>
      <c r="K367" s="752"/>
      <c r="L367" s="752"/>
      <c r="M367" s="752"/>
      <c r="N367" s="752"/>
      <c r="O367" s="752"/>
      <c r="P367" s="752"/>
      <c r="Q367" s="752"/>
      <c r="R367" s="752"/>
      <c r="S367" s="752"/>
      <c r="T367" s="752"/>
      <c r="U367" s="752"/>
      <c r="V367" s="752"/>
      <c r="W367" s="752"/>
      <c r="X367" s="752"/>
      <c r="Y367" s="752"/>
      <c r="Z367" s="752"/>
      <c r="AA367" s="752"/>
      <c r="AB367" s="752"/>
      <c r="AC367" s="752"/>
      <c r="AD367" s="752"/>
      <c r="AE367" s="752"/>
      <c r="AF367" s="752"/>
      <c r="AG367" s="752"/>
      <c r="AH367" s="752"/>
      <c r="AI367" s="752"/>
      <c r="AJ367" s="752"/>
      <c r="AK367" s="752"/>
      <c r="AL367" s="752"/>
      <c r="AM367" s="752"/>
      <c r="AN367" s="753"/>
    </row>
    <row r="368" spans="2:40" ht="21" customHeight="1" x14ac:dyDescent="0.25">
      <c r="B368" s="296"/>
      <c r="C368" s="45"/>
      <c r="D368" s="46"/>
      <c r="E368" s="45"/>
      <c r="F368" s="46"/>
      <c r="G368" s="45"/>
      <c r="H368" s="46"/>
      <c r="I368" s="45"/>
      <c r="J368" s="46"/>
      <c r="K368" s="45"/>
      <c r="L368" s="46"/>
      <c r="M368" s="45"/>
      <c r="N368" s="46"/>
      <c r="O368" s="45"/>
      <c r="P368" s="46"/>
      <c r="Q368" s="45"/>
      <c r="R368" s="46"/>
      <c r="S368" s="45"/>
      <c r="T368" s="46"/>
      <c r="U368" s="45"/>
      <c r="V368" s="46"/>
      <c r="W368" s="45"/>
      <c r="X368" s="46"/>
      <c r="Y368" s="45"/>
      <c r="Z368" s="46"/>
      <c r="AA368" s="45"/>
      <c r="AB368" s="46"/>
      <c r="AC368" s="45"/>
      <c r="AD368" s="46"/>
      <c r="AE368" s="45"/>
      <c r="AF368" s="46"/>
      <c r="AG368" s="45"/>
      <c r="AH368" s="46"/>
      <c r="AI368" s="45"/>
      <c r="AJ368" s="46"/>
      <c r="AK368" s="45"/>
      <c r="AL368" s="47">
        <f>+B368+D368+F368+H368+J368+L368+N368+P368+R368+T368+V368+X368+Z368+AB368+AD368+AF368+AH368+AJ368</f>
        <v>0</v>
      </c>
      <c r="AM368" s="48">
        <f>+C368+E368+G368+I368+K368+M368+O368+Q368+S368+U368+W368+Y368+AA368+AC368+AE368+AG368+AI368+AK368</f>
        <v>0</v>
      </c>
      <c r="AN368" s="297">
        <f>+AM368+AL368</f>
        <v>0</v>
      </c>
    </row>
    <row r="369" spans="1:40" ht="15" customHeight="1" x14ac:dyDescent="0.25">
      <c r="B369" s="751" t="s">
        <v>832</v>
      </c>
      <c r="C369" s="752"/>
      <c r="D369" s="752"/>
      <c r="E369" s="752"/>
      <c r="F369" s="752"/>
      <c r="G369" s="752"/>
      <c r="H369" s="752"/>
      <c r="I369" s="752"/>
      <c r="J369" s="752"/>
      <c r="K369" s="752"/>
      <c r="L369" s="752"/>
      <c r="M369" s="752"/>
      <c r="N369" s="752"/>
      <c r="O369" s="752"/>
      <c r="P369" s="752"/>
      <c r="Q369" s="752"/>
      <c r="R369" s="752"/>
      <c r="S369" s="752"/>
      <c r="T369" s="752"/>
      <c r="U369" s="752"/>
      <c r="V369" s="752"/>
      <c r="W369" s="752"/>
      <c r="X369" s="752"/>
      <c r="Y369" s="752"/>
      <c r="Z369" s="752"/>
      <c r="AA369" s="752"/>
      <c r="AB369" s="752"/>
      <c r="AC369" s="752"/>
      <c r="AD369" s="752"/>
      <c r="AE369" s="752"/>
      <c r="AF369" s="752"/>
      <c r="AG369" s="752"/>
      <c r="AH369" s="752"/>
      <c r="AI369" s="752"/>
      <c r="AJ369" s="752"/>
      <c r="AK369" s="752"/>
      <c r="AL369" s="752"/>
      <c r="AM369" s="752"/>
      <c r="AN369" s="753"/>
    </row>
    <row r="370" spans="1:40" ht="21" customHeight="1" x14ac:dyDescent="0.25">
      <c r="B370" s="296"/>
      <c r="C370" s="45"/>
      <c r="D370" s="46"/>
      <c r="E370" s="45"/>
      <c r="F370" s="46"/>
      <c r="G370" s="45"/>
      <c r="H370" s="46"/>
      <c r="I370" s="45"/>
      <c r="J370" s="46"/>
      <c r="K370" s="45"/>
      <c r="L370" s="46"/>
      <c r="M370" s="45"/>
      <c r="N370" s="46"/>
      <c r="O370" s="45"/>
      <c r="P370" s="46"/>
      <c r="Q370" s="45"/>
      <c r="R370" s="46"/>
      <c r="S370" s="45"/>
      <c r="T370" s="46"/>
      <c r="U370" s="45"/>
      <c r="V370" s="46"/>
      <c r="W370" s="45"/>
      <c r="X370" s="46"/>
      <c r="Y370" s="45"/>
      <c r="Z370" s="46"/>
      <c r="AA370" s="45"/>
      <c r="AB370" s="46"/>
      <c r="AC370" s="45"/>
      <c r="AD370" s="46"/>
      <c r="AE370" s="45"/>
      <c r="AF370" s="46"/>
      <c r="AG370" s="45"/>
      <c r="AH370" s="46"/>
      <c r="AI370" s="45"/>
      <c r="AJ370" s="46"/>
      <c r="AK370" s="45"/>
      <c r="AL370" s="47">
        <f>+B370+D370+F370+H370+J370+L370+N370+P370+R370+T370+V370+X370+Z370+AB370+AD370+AF370+AH370+AJ370</f>
        <v>0</v>
      </c>
      <c r="AM370" s="48">
        <f>+C370+E370+G370+I370+K370+M370+O370+Q370+S370+U370+W370+Y370+AA370+AC370+AE370+AG370+AI370+AK370</f>
        <v>0</v>
      </c>
      <c r="AN370" s="297">
        <f>+AM370+AL370</f>
        <v>0</v>
      </c>
    </row>
    <row r="371" spans="1:40" ht="15" customHeight="1" x14ac:dyDescent="0.25">
      <c r="B371" s="751" t="s">
        <v>833</v>
      </c>
      <c r="C371" s="752"/>
      <c r="D371" s="752"/>
      <c r="E371" s="752"/>
      <c r="F371" s="752"/>
      <c r="G371" s="752"/>
      <c r="H371" s="752"/>
      <c r="I371" s="752"/>
      <c r="J371" s="752"/>
      <c r="K371" s="752"/>
      <c r="L371" s="752"/>
      <c r="M371" s="752"/>
      <c r="N371" s="752"/>
      <c r="O371" s="752"/>
      <c r="P371" s="752"/>
      <c r="Q371" s="752"/>
      <c r="R371" s="752"/>
      <c r="S371" s="752"/>
      <c r="T371" s="752"/>
      <c r="U371" s="752"/>
      <c r="V371" s="752"/>
      <c r="W371" s="752"/>
      <c r="X371" s="752"/>
      <c r="Y371" s="752"/>
      <c r="Z371" s="752"/>
      <c r="AA371" s="752"/>
      <c r="AB371" s="752"/>
      <c r="AC371" s="752"/>
      <c r="AD371" s="752"/>
      <c r="AE371" s="752"/>
      <c r="AF371" s="752"/>
      <c r="AG371" s="752"/>
      <c r="AH371" s="752"/>
      <c r="AI371" s="752"/>
      <c r="AJ371" s="752"/>
      <c r="AK371" s="752"/>
      <c r="AL371" s="752"/>
      <c r="AM371" s="752"/>
      <c r="AN371" s="753"/>
    </row>
    <row r="372" spans="1:40" ht="21" customHeight="1" x14ac:dyDescent="0.25">
      <c r="B372" s="296"/>
      <c r="C372" s="45"/>
      <c r="D372" s="46"/>
      <c r="E372" s="45"/>
      <c r="F372" s="46"/>
      <c r="G372" s="45"/>
      <c r="H372" s="46"/>
      <c r="I372" s="45"/>
      <c r="J372" s="46"/>
      <c r="K372" s="45"/>
      <c r="L372" s="46"/>
      <c r="M372" s="45"/>
      <c r="N372" s="46"/>
      <c r="O372" s="45"/>
      <c r="P372" s="46"/>
      <c r="Q372" s="45"/>
      <c r="R372" s="46"/>
      <c r="S372" s="45"/>
      <c r="T372" s="46"/>
      <c r="U372" s="45"/>
      <c r="V372" s="46"/>
      <c r="W372" s="45"/>
      <c r="X372" s="46"/>
      <c r="Y372" s="45"/>
      <c r="Z372" s="46"/>
      <c r="AA372" s="45"/>
      <c r="AB372" s="46"/>
      <c r="AC372" s="45"/>
      <c r="AD372" s="46"/>
      <c r="AE372" s="45"/>
      <c r="AF372" s="46"/>
      <c r="AG372" s="45"/>
      <c r="AH372" s="46"/>
      <c r="AI372" s="45"/>
      <c r="AJ372" s="46"/>
      <c r="AK372" s="45"/>
      <c r="AL372" s="47">
        <f>+B372+D372+F372+H372+J372+L372+N372+P372+R372+T372+V372+X372+Z372+AB372+AD372+AF372+AH372+AJ372</f>
        <v>0</v>
      </c>
      <c r="AM372" s="48">
        <f>+C372+E372+G372+I372+K372+M372+O372+Q372+S372+U372+W372+Y372+AA372+AC372+AE372+AG372+AI372+AK372</f>
        <v>0</v>
      </c>
      <c r="AN372" s="297">
        <f>+AM372+AL372</f>
        <v>0</v>
      </c>
    </row>
    <row r="373" spans="1:40" ht="15" customHeight="1" x14ac:dyDescent="0.25">
      <c r="B373" s="751" t="s">
        <v>834</v>
      </c>
      <c r="C373" s="752"/>
      <c r="D373" s="752"/>
      <c r="E373" s="752"/>
      <c r="F373" s="752"/>
      <c r="G373" s="752"/>
      <c r="H373" s="752"/>
      <c r="I373" s="752"/>
      <c r="J373" s="752"/>
      <c r="K373" s="752"/>
      <c r="L373" s="752"/>
      <c r="M373" s="752"/>
      <c r="N373" s="752"/>
      <c r="O373" s="752"/>
      <c r="P373" s="752"/>
      <c r="Q373" s="752"/>
      <c r="R373" s="752"/>
      <c r="S373" s="752"/>
      <c r="T373" s="752"/>
      <c r="U373" s="752"/>
      <c r="V373" s="752"/>
      <c r="W373" s="752"/>
      <c r="X373" s="752"/>
      <c r="Y373" s="752"/>
      <c r="Z373" s="752"/>
      <c r="AA373" s="752"/>
      <c r="AB373" s="752"/>
      <c r="AC373" s="752"/>
      <c r="AD373" s="752"/>
      <c r="AE373" s="752"/>
      <c r="AF373" s="752"/>
      <c r="AG373" s="752"/>
      <c r="AH373" s="752"/>
      <c r="AI373" s="752"/>
      <c r="AJ373" s="752"/>
      <c r="AK373" s="752"/>
      <c r="AL373" s="752"/>
      <c r="AM373" s="752"/>
      <c r="AN373" s="753"/>
    </row>
    <row r="374" spans="1:40" ht="21" customHeight="1" x14ac:dyDescent="0.25">
      <c r="B374" s="296"/>
      <c r="C374" s="45"/>
      <c r="D374" s="46"/>
      <c r="E374" s="45"/>
      <c r="F374" s="46"/>
      <c r="G374" s="45"/>
      <c r="H374" s="46"/>
      <c r="I374" s="45"/>
      <c r="J374" s="46"/>
      <c r="K374" s="45"/>
      <c r="L374" s="46"/>
      <c r="M374" s="45"/>
      <c r="N374" s="46"/>
      <c r="O374" s="45"/>
      <c r="P374" s="46"/>
      <c r="Q374" s="45"/>
      <c r="R374" s="46"/>
      <c r="S374" s="45"/>
      <c r="T374" s="46"/>
      <c r="U374" s="45"/>
      <c r="V374" s="46"/>
      <c r="W374" s="45"/>
      <c r="X374" s="46"/>
      <c r="Y374" s="45"/>
      <c r="Z374" s="46"/>
      <c r="AA374" s="45"/>
      <c r="AB374" s="46"/>
      <c r="AC374" s="45"/>
      <c r="AD374" s="46"/>
      <c r="AE374" s="45"/>
      <c r="AF374" s="46"/>
      <c r="AG374" s="45"/>
      <c r="AH374" s="46"/>
      <c r="AI374" s="45"/>
      <c r="AJ374" s="46"/>
      <c r="AK374" s="45"/>
      <c r="AL374" s="47">
        <f>+B374+D374+F374+H374+J374+L374+N374+P374+R374+T374+V374+X374+Z374+AB374+AD374+AF374+AH374+AJ374</f>
        <v>0</v>
      </c>
      <c r="AM374" s="48">
        <f>+C374+E374+G374+I374+K374+M374+O374+Q374+S374+U374+W374+Y374+AA374+AC374+AE374+AG374+AI374+AK374</f>
        <v>0</v>
      </c>
      <c r="AN374" s="297">
        <f>+AM374+AL374</f>
        <v>0</v>
      </c>
    </row>
    <row r="375" spans="1:40" ht="16.5" customHeight="1" x14ac:dyDescent="0.3">
      <c r="B375" s="754" t="s">
        <v>825</v>
      </c>
      <c r="C375" s="755"/>
      <c r="D375" s="755"/>
      <c r="E375" s="755"/>
      <c r="F375" s="755"/>
      <c r="G375" s="755"/>
      <c r="H375" s="755"/>
      <c r="I375" s="755"/>
      <c r="J375" s="755"/>
      <c r="K375" s="755"/>
      <c r="L375" s="755"/>
      <c r="M375" s="755"/>
      <c r="N375" s="755"/>
      <c r="O375" s="755"/>
      <c r="P375" s="755"/>
      <c r="Q375" s="755"/>
      <c r="R375" s="755"/>
      <c r="S375" s="755"/>
      <c r="T375" s="755"/>
      <c r="U375" s="755"/>
      <c r="V375" s="755"/>
      <c r="W375" s="755"/>
      <c r="X375" s="755"/>
      <c r="Y375" s="755"/>
      <c r="Z375" s="755"/>
      <c r="AA375" s="755"/>
      <c r="AB375" s="755"/>
      <c r="AC375" s="755"/>
      <c r="AD375" s="755"/>
      <c r="AE375" s="755"/>
      <c r="AF375" s="755"/>
      <c r="AG375" s="755"/>
      <c r="AH375" s="755"/>
      <c r="AI375" s="755"/>
      <c r="AJ375" s="755"/>
      <c r="AK375" s="755"/>
      <c r="AL375" s="755"/>
      <c r="AM375" s="755"/>
      <c r="AN375" s="756"/>
    </row>
    <row r="376" spans="1:40" ht="21" customHeight="1" thickBot="1" x14ac:dyDescent="0.3">
      <c r="B376" s="298">
        <f>+B374+B372+B370+B368+B366+B364+B362+B360</f>
        <v>0</v>
      </c>
      <c r="C376" s="302">
        <f>+C374+C372+C370+C368+C366+C364+C362+C360</f>
        <v>0</v>
      </c>
      <c r="D376" s="299">
        <f>+D374+D372+D370+D368+D366+D364+D362+D360</f>
        <v>0</v>
      </c>
      <c r="E376" s="302">
        <f>+E374+E372+E370+E368+E366+E364+E362+E360</f>
        <v>0</v>
      </c>
      <c r="F376" s="299">
        <f t="shared" ref="F376:AK376" si="5">+F374+F372+F370+F368+F366+F364+F362+F360</f>
        <v>0</v>
      </c>
      <c r="G376" s="302">
        <f t="shared" si="5"/>
        <v>0</v>
      </c>
      <c r="H376" s="299">
        <f t="shared" si="5"/>
        <v>0</v>
      </c>
      <c r="I376" s="302">
        <f t="shared" si="5"/>
        <v>0</v>
      </c>
      <c r="J376" s="299">
        <f t="shared" si="5"/>
        <v>0</v>
      </c>
      <c r="K376" s="302">
        <f t="shared" si="5"/>
        <v>0</v>
      </c>
      <c r="L376" s="299">
        <f t="shared" si="5"/>
        <v>0</v>
      </c>
      <c r="M376" s="302">
        <f t="shared" si="5"/>
        <v>0</v>
      </c>
      <c r="N376" s="299">
        <f t="shared" si="5"/>
        <v>0</v>
      </c>
      <c r="O376" s="302">
        <f t="shared" si="5"/>
        <v>0</v>
      </c>
      <c r="P376" s="299">
        <f t="shared" si="5"/>
        <v>0</v>
      </c>
      <c r="Q376" s="302">
        <f t="shared" si="5"/>
        <v>0</v>
      </c>
      <c r="R376" s="299">
        <f t="shared" si="5"/>
        <v>0</v>
      </c>
      <c r="S376" s="302">
        <f t="shared" si="5"/>
        <v>0</v>
      </c>
      <c r="T376" s="299">
        <f t="shared" si="5"/>
        <v>0</v>
      </c>
      <c r="U376" s="302">
        <f t="shared" si="5"/>
        <v>0</v>
      </c>
      <c r="V376" s="299">
        <f t="shared" si="5"/>
        <v>0</v>
      </c>
      <c r="W376" s="302">
        <f t="shared" si="5"/>
        <v>0</v>
      </c>
      <c r="X376" s="299">
        <f t="shared" si="5"/>
        <v>0</v>
      </c>
      <c r="Y376" s="302">
        <f t="shared" si="5"/>
        <v>0</v>
      </c>
      <c r="Z376" s="299">
        <f t="shared" si="5"/>
        <v>0</v>
      </c>
      <c r="AA376" s="302">
        <f t="shared" si="5"/>
        <v>0</v>
      </c>
      <c r="AB376" s="299">
        <f t="shared" si="5"/>
        <v>0</v>
      </c>
      <c r="AC376" s="302">
        <f t="shared" si="5"/>
        <v>0</v>
      </c>
      <c r="AD376" s="299">
        <f t="shared" si="5"/>
        <v>0</v>
      </c>
      <c r="AE376" s="302">
        <f t="shared" si="5"/>
        <v>0</v>
      </c>
      <c r="AF376" s="299">
        <f t="shared" si="5"/>
        <v>0</v>
      </c>
      <c r="AG376" s="302">
        <f t="shared" si="5"/>
        <v>0</v>
      </c>
      <c r="AH376" s="299">
        <f t="shared" si="5"/>
        <v>0</v>
      </c>
      <c r="AI376" s="302">
        <f t="shared" si="5"/>
        <v>0</v>
      </c>
      <c r="AJ376" s="299">
        <f t="shared" si="5"/>
        <v>0</v>
      </c>
      <c r="AK376" s="302">
        <f t="shared" si="5"/>
        <v>0</v>
      </c>
      <c r="AL376" s="299">
        <f>+B376+D376+F376+H376+J376+L376+N376+P376+R376+T376+V376+X376+Z376+AB376+AD376+AF376+AH376+AJ376</f>
        <v>0</v>
      </c>
      <c r="AM376" s="302">
        <f>+C376+E376+G376+I376+K376+M376+O376+Q376+S376+U376+W376+Y376+AA376+AC376+AE376+AG376+AI376+AK376</f>
        <v>0</v>
      </c>
      <c r="AN376" s="300">
        <f>+AM376+AL376</f>
        <v>0</v>
      </c>
    </row>
    <row r="377" spans="1:40" ht="11.25" customHeight="1" x14ac:dyDescent="0.25">
      <c r="B377" s="757"/>
      <c r="C377" s="757"/>
      <c r="D377" s="757"/>
      <c r="E377" s="757"/>
      <c r="F377" s="757"/>
      <c r="G377" s="757"/>
      <c r="H377" s="757"/>
      <c r="I377" s="757"/>
      <c r="J377" s="757"/>
      <c r="K377" s="757"/>
      <c r="L377" s="757"/>
      <c r="M377" s="757"/>
      <c r="N377" s="757"/>
      <c r="O377" s="757"/>
      <c r="P377" s="757"/>
      <c r="Q377" s="757"/>
      <c r="R377" s="757"/>
      <c r="S377" s="757"/>
      <c r="T377" s="757"/>
      <c r="U377" s="757"/>
      <c r="V377" s="757"/>
      <c r="W377" s="757"/>
      <c r="X377" s="757"/>
      <c r="Y377" s="757"/>
      <c r="Z377" s="757"/>
      <c r="AA377" s="757"/>
      <c r="AB377" s="757"/>
      <c r="AC377" s="757"/>
      <c r="AD377" s="757"/>
      <c r="AE377" s="757"/>
      <c r="AF377" s="757"/>
      <c r="AG377" s="757"/>
      <c r="AH377" s="757"/>
      <c r="AI377" s="757"/>
      <c r="AJ377" s="757"/>
      <c r="AK377" s="757"/>
      <c r="AL377" s="757"/>
      <c r="AM377" s="757"/>
      <c r="AN377" s="757"/>
    </row>
    <row r="378" spans="1:40" x14ac:dyDescent="0.25"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50" t="s">
        <v>835</v>
      </c>
      <c r="U378" s="49"/>
      <c r="W378" s="49"/>
      <c r="X378" s="749"/>
      <c r="Y378" s="749"/>
      <c r="Z378" s="749"/>
      <c r="AA378" s="749"/>
      <c r="AB378" s="749"/>
      <c r="AC378" s="749"/>
      <c r="AD378" s="749"/>
      <c r="AE378" s="749"/>
      <c r="AF378" s="749"/>
      <c r="AG378" s="749"/>
      <c r="AH378" s="749"/>
      <c r="AI378" s="749"/>
      <c r="AJ378" s="749"/>
      <c r="AK378" s="749"/>
      <c r="AL378" s="749"/>
      <c r="AM378" s="51"/>
      <c r="AN378" s="49"/>
    </row>
    <row r="379" spans="1:40" ht="6" customHeight="1" thickBot="1" x14ac:dyDescent="0.3">
      <c r="A379" s="52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50"/>
      <c r="U379" s="49"/>
      <c r="W379" s="49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1"/>
      <c r="AN379" s="49"/>
    </row>
    <row r="380" spans="1:40" ht="15.75" thickBot="1" x14ac:dyDescent="0.3">
      <c r="A380" s="52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54" t="s">
        <v>836</v>
      </c>
      <c r="W380" s="49"/>
      <c r="X380" s="748">
        <f>+F345</f>
        <v>0</v>
      </c>
      <c r="Y380" s="748"/>
      <c r="Z380" s="748"/>
      <c r="AA380" s="748"/>
      <c r="AB380" s="748"/>
      <c r="AC380" s="748"/>
      <c r="AD380" s="748"/>
      <c r="AE380" s="748"/>
      <c r="AF380" s="748"/>
      <c r="AG380" s="748"/>
      <c r="AH380" s="748"/>
      <c r="AI380" s="748"/>
      <c r="AJ380" s="748"/>
      <c r="AK380" s="49"/>
      <c r="AL380" s="750" t="s">
        <v>787</v>
      </c>
      <c r="AM380" s="750"/>
      <c r="AN380" s="49"/>
    </row>
    <row r="381" spans="1:40" ht="15.75" customHeight="1" x14ac:dyDescent="0.25">
      <c r="B381" s="55" t="s">
        <v>1128</v>
      </c>
      <c r="C381" s="56"/>
      <c r="D381" s="56"/>
      <c r="E381" s="56"/>
      <c r="F381" s="56"/>
      <c r="G381" s="57"/>
      <c r="H381" s="57"/>
      <c r="I381" s="57"/>
      <c r="J381" s="57"/>
      <c r="K381" s="57"/>
      <c r="L381" s="57"/>
      <c r="M381" s="57"/>
      <c r="N381" s="57"/>
      <c r="V381" s="54" t="s">
        <v>837</v>
      </c>
      <c r="AB381" s="748" t="str">
        <f>+I346</f>
        <v/>
      </c>
      <c r="AC381" s="748"/>
      <c r="AD381" s="748"/>
      <c r="AE381" s="748"/>
      <c r="AF381" s="748"/>
      <c r="AG381" s="748"/>
      <c r="AH381" s="748"/>
      <c r="AI381" s="748"/>
      <c r="AJ381" s="748"/>
    </row>
    <row r="382" spans="1:40" ht="3.75" customHeight="1" thickBot="1" x14ac:dyDescent="0.3">
      <c r="B382" s="42"/>
      <c r="C382" s="42"/>
      <c r="D382" s="42"/>
      <c r="E382" s="42"/>
      <c r="F382" s="42"/>
      <c r="G382" s="42"/>
      <c r="H382" s="42"/>
      <c r="I382" s="58"/>
      <c r="J382" s="58"/>
      <c r="K382" s="42"/>
      <c r="L382" s="42"/>
      <c r="M382" s="57"/>
      <c r="N382" s="57"/>
    </row>
    <row r="383" spans="1:40" ht="35.25" customHeight="1" x14ac:dyDescent="0.25">
      <c r="B383" s="682" t="s">
        <v>838</v>
      </c>
      <c r="C383" s="666"/>
      <c r="D383" s="666"/>
      <c r="E383" s="666" t="s">
        <v>839</v>
      </c>
      <c r="F383" s="666"/>
      <c r="G383" s="666"/>
      <c r="H383" s="666" t="s">
        <v>840</v>
      </c>
      <c r="I383" s="666"/>
      <c r="J383" s="666"/>
      <c r="K383" s="666" t="s">
        <v>841</v>
      </c>
      <c r="L383" s="666"/>
      <c r="M383" s="666"/>
      <c r="N383" s="666" t="s">
        <v>842</v>
      </c>
      <c r="O383" s="666"/>
      <c r="P383" s="666"/>
      <c r="Q383" s="666" t="s">
        <v>843</v>
      </c>
      <c r="R383" s="666"/>
      <c r="S383" s="666"/>
      <c r="T383" s="666" t="s">
        <v>844</v>
      </c>
      <c r="U383" s="666"/>
      <c r="V383" s="666"/>
      <c r="W383" s="666" t="s">
        <v>845</v>
      </c>
      <c r="X383" s="666"/>
      <c r="Y383" s="666"/>
      <c r="Z383" s="666" t="s">
        <v>846</v>
      </c>
      <c r="AA383" s="666"/>
      <c r="AB383" s="666"/>
      <c r="AC383" s="666" t="s">
        <v>847</v>
      </c>
      <c r="AD383" s="666"/>
      <c r="AE383" s="666"/>
      <c r="AF383" s="746" t="s">
        <v>1117</v>
      </c>
      <c r="AG383" s="746"/>
      <c r="AH383" s="746"/>
      <c r="AI383" s="666" t="s">
        <v>848</v>
      </c>
      <c r="AJ383" s="666"/>
      <c r="AK383" s="666"/>
      <c r="AL383" s="660" t="s">
        <v>825</v>
      </c>
      <c r="AM383" s="660"/>
      <c r="AN383" s="661"/>
    </row>
    <row r="384" spans="1:40" ht="21" customHeight="1" thickBot="1" x14ac:dyDescent="0.3">
      <c r="B384" s="747"/>
      <c r="C384" s="743"/>
      <c r="D384" s="743"/>
      <c r="E384" s="743"/>
      <c r="F384" s="743"/>
      <c r="G384" s="743"/>
      <c r="H384" s="743"/>
      <c r="I384" s="743"/>
      <c r="J384" s="743"/>
      <c r="K384" s="743"/>
      <c r="L384" s="743"/>
      <c r="M384" s="743"/>
      <c r="N384" s="743"/>
      <c r="O384" s="743"/>
      <c r="P384" s="743"/>
      <c r="Q384" s="743"/>
      <c r="R384" s="743"/>
      <c r="S384" s="743"/>
      <c r="T384" s="743"/>
      <c r="U384" s="743"/>
      <c r="V384" s="743"/>
      <c r="W384" s="743"/>
      <c r="X384" s="743"/>
      <c r="Y384" s="743"/>
      <c r="Z384" s="743"/>
      <c r="AA384" s="743"/>
      <c r="AB384" s="743"/>
      <c r="AC384" s="743"/>
      <c r="AD384" s="743"/>
      <c r="AE384" s="743"/>
      <c r="AF384" s="743"/>
      <c r="AG384" s="743"/>
      <c r="AH384" s="743"/>
      <c r="AI384" s="743"/>
      <c r="AJ384" s="743"/>
      <c r="AK384" s="743"/>
      <c r="AL384" s="662">
        <f>SUM(B384:AK384)</f>
        <v>0</v>
      </c>
      <c r="AM384" s="662"/>
      <c r="AN384" s="663"/>
    </row>
    <row r="385" spans="2:40" ht="12" customHeight="1" x14ac:dyDescent="0.25">
      <c r="B385" s="270" t="s">
        <v>849</v>
      </c>
      <c r="C385" s="271"/>
      <c r="D385" s="272"/>
      <c r="E385" s="272"/>
      <c r="F385" s="246"/>
      <c r="G385" s="246"/>
      <c r="H385" s="246"/>
      <c r="I385" s="269"/>
      <c r="J385" s="269"/>
      <c r="K385" s="246"/>
      <c r="L385" s="246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</row>
    <row r="386" spans="2:40" ht="12.75" customHeight="1" x14ac:dyDescent="0.25">
      <c r="B386" s="273"/>
      <c r="C386" s="273"/>
      <c r="D386" s="273"/>
      <c r="E386" s="273"/>
      <c r="F386" s="273"/>
      <c r="G386" s="273"/>
      <c r="H386" s="273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</row>
    <row r="387" spans="2:40" ht="16.5" thickBot="1" x14ac:dyDescent="0.3">
      <c r="B387" s="274" t="s">
        <v>1118</v>
      </c>
      <c r="C387" s="274"/>
      <c r="D387" s="274"/>
      <c r="E387" s="274"/>
      <c r="F387" s="274"/>
      <c r="G387" s="275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553" t="s">
        <v>1119</v>
      </c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</row>
    <row r="388" spans="2:40" ht="34.5" customHeight="1" x14ac:dyDescent="0.25">
      <c r="B388" s="736" t="s">
        <v>850</v>
      </c>
      <c r="C388" s="736"/>
      <c r="D388" s="736"/>
      <c r="E388" s="736"/>
      <c r="F388" s="736"/>
      <c r="G388" s="736"/>
      <c r="H388" s="736"/>
      <c r="I388" s="736"/>
      <c r="J388" s="736"/>
      <c r="K388" s="744" t="s">
        <v>851</v>
      </c>
      <c r="L388" s="744"/>
      <c r="M388" s="744"/>
      <c r="N388" s="744"/>
      <c r="O388" s="744"/>
      <c r="P388" s="744"/>
      <c r="Q388" s="744"/>
      <c r="R388" s="744"/>
      <c r="S388" s="744"/>
      <c r="T388" s="241"/>
      <c r="U388" s="241"/>
      <c r="V388" s="241"/>
      <c r="W388" s="241"/>
      <c r="X388" s="664" t="s">
        <v>1120</v>
      </c>
      <c r="Y388" s="665"/>
      <c r="Z388" s="665"/>
      <c r="AA388" s="665"/>
      <c r="AB388" s="665"/>
      <c r="AC388" s="665"/>
      <c r="AD388" s="666" t="s">
        <v>1127</v>
      </c>
      <c r="AE388" s="666"/>
      <c r="AF388" s="666"/>
      <c r="AG388" s="666"/>
      <c r="AH388" s="666"/>
      <c r="AI388" s="667"/>
      <c r="AJ388" s="241"/>
      <c r="AK388" s="241"/>
      <c r="AL388" s="241"/>
      <c r="AM388" s="241"/>
      <c r="AN388" s="241"/>
    </row>
    <row r="389" spans="2:40" ht="18" customHeight="1" x14ac:dyDescent="0.25">
      <c r="B389" s="727" t="s">
        <v>852</v>
      </c>
      <c r="C389" s="727"/>
      <c r="D389" s="727"/>
      <c r="E389" s="728" t="s">
        <v>853</v>
      </c>
      <c r="F389" s="728"/>
      <c r="G389" s="728"/>
      <c r="H389" s="729" t="s">
        <v>825</v>
      </c>
      <c r="I389" s="729"/>
      <c r="J389" s="729"/>
      <c r="K389" s="728" t="s">
        <v>852</v>
      </c>
      <c r="L389" s="728"/>
      <c r="M389" s="728"/>
      <c r="N389" s="728" t="s">
        <v>853</v>
      </c>
      <c r="O389" s="728"/>
      <c r="P389" s="728"/>
      <c r="Q389" s="730" t="s">
        <v>825</v>
      </c>
      <c r="R389" s="730"/>
      <c r="S389" s="730"/>
      <c r="T389" s="241"/>
      <c r="U389" s="241"/>
      <c r="V389" s="241"/>
      <c r="W389" s="241"/>
      <c r="X389" s="668" t="s">
        <v>852</v>
      </c>
      <c r="Y389" s="669"/>
      <c r="Z389" s="670" t="s">
        <v>853</v>
      </c>
      <c r="AA389" s="669"/>
      <c r="AB389" s="671" t="s">
        <v>825</v>
      </c>
      <c r="AC389" s="672"/>
      <c r="AD389" s="670" t="s">
        <v>852</v>
      </c>
      <c r="AE389" s="669"/>
      <c r="AF389" s="670" t="s">
        <v>853</v>
      </c>
      <c r="AG389" s="669"/>
      <c r="AH389" s="671" t="s">
        <v>825</v>
      </c>
      <c r="AI389" s="673"/>
      <c r="AJ389" s="241"/>
      <c r="AK389" s="241"/>
      <c r="AL389" s="241"/>
      <c r="AM389" s="241"/>
      <c r="AN389" s="241"/>
    </row>
    <row r="390" spans="2:40" ht="21" customHeight="1" thickBot="1" x14ac:dyDescent="0.3">
      <c r="B390" s="718"/>
      <c r="C390" s="718"/>
      <c r="D390" s="718"/>
      <c r="E390" s="719"/>
      <c r="F390" s="719"/>
      <c r="G390" s="719"/>
      <c r="H390" s="720">
        <f>+E390+B390</f>
        <v>0</v>
      </c>
      <c r="I390" s="720"/>
      <c r="J390" s="720"/>
      <c r="K390" s="719"/>
      <c r="L390" s="719"/>
      <c r="M390" s="719"/>
      <c r="N390" s="719"/>
      <c r="O390" s="719"/>
      <c r="P390" s="719"/>
      <c r="Q390" s="731">
        <f>+N390+K390</f>
        <v>0</v>
      </c>
      <c r="R390" s="731"/>
      <c r="S390" s="731"/>
      <c r="T390" s="241"/>
      <c r="U390" s="241"/>
      <c r="V390" s="241"/>
      <c r="W390" s="241"/>
      <c r="X390" s="674"/>
      <c r="Y390" s="675"/>
      <c r="Z390" s="676"/>
      <c r="AA390" s="675"/>
      <c r="AB390" s="677">
        <f>+Z390+X390</f>
        <v>0</v>
      </c>
      <c r="AC390" s="678"/>
      <c r="AD390" s="676"/>
      <c r="AE390" s="675"/>
      <c r="AF390" s="676"/>
      <c r="AG390" s="675"/>
      <c r="AH390" s="677">
        <f>+AF390+AD390</f>
        <v>0</v>
      </c>
      <c r="AI390" s="695"/>
      <c r="AJ390" s="241"/>
      <c r="AK390" s="241"/>
      <c r="AL390" s="241"/>
      <c r="AM390" s="241"/>
      <c r="AN390" s="241"/>
    </row>
    <row r="391" spans="2:40" ht="16.5" thickBot="1" x14ac:dyDescent="0.3">
      <c r="B391" s="274" t="s">
        <v>1121</v>
      </c>
      <c r="C391" s="274"/>
      <c r="D391" s="274"/>
      <c r="E391" s="274"/>
      <c r="F391" s="274"/>
      <c r="G391" s="275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696" t="s">
        <v>1122</v>
      </c>
      <c r="Y391" s="697"/>
      <c r="Z391" s="697"/>
      <c r="AA391" s="697"/>
      <c r="AB391" s="697"/>
      <c r="AC391" s="697"/>
      <c r="AD391" s="697"/>
      <c r="AE391" s="697"/>
      <c r="AF391" s="697"/>
      <c r="AG391" s="697"/>
      <c r="AH391" s="697"/>
      <c r="AI391" s="697"/>
      <c r="AJ391" s="697"/>
      <c r="AK391" s="698"/>
      <c r="AL391" s="241"/>
      <c r="AM391" s="241"/>
      <c r="AN391" s="241"/>
    </row>
    <row r="392" spans="2:40" ht="34.5" customHeight="1" x14ac:dyDescent="0.25">
      <c r="B392" s="738" t="s">
        <v>854</v>
      </c>
      <c r="C392" s="738"/>
      <c r="D392" s="738"/>
      <c r="E392" s="738"/>
      <c r="F392" s="738"/>
      <c r="G392" s="738"/>
      <c r="H392" s="738"/>
      <c r="I392" s="738"/>
      <c r="J392" s="738"/>
      <c r="K392" s="739" t="s">
        <v>970</v>
      </c>
      <c r="L392" s="739"/>
      <c r="M392" s="739"/>
      <c r="N392" s="739"/>
      <c r="O392" s="739"/>
      <c r="P392" s="739"/>
      <c r="Q392" s="739"/>
      <c r="R392" s="739"/>
      <c r="S392" s="739"/>
      <c r="T392" s="241"/>
      <c r="U392" s="241"/>
      <c r="V392" s="241"/>
      <c r="W392" s="241"/>
      <c r="X392" s="699" t="s">
        <v>1123</v>
      </c>
      <c r="Y392" s="700"/>
      <c r="Z392" s="700"/>
      <c r="AA392" s="700"/>
      <c r="AB392" s="701" t="s">
        <v>1124</v>
      </c>
      <c r="AC392" s="701"/>
      <c r="AD392" s="701"/>
      <c r="AE392" s="701"/>
      <c r="AF392" s="701" t="s">
        <v>825</v>
      </c>
      <c r="AG392" s="701"/>
      <c r="AH392" s="701"/>
      <c r="AI392" s="701"/>
      <c r="AJ392" s="701"/>
      <c r="AK392" s="706"/>
      <c r="AL392" s="241"/>
      <c r="AM392" s="241"/>
      <c r="AN392" s="241"/>
    </row>
    <row r="393" spans="2:40" ht="18" customHeight="1" x14ac:dyDescent="0.25">
      <c r="B393" s="727" t="s">
        <v>852</v>
      </c>
      <c r="C393" s="727"/>
      <c r="D393" s="727"/>
      <c r="E393" s="728" t="s">
        <v>853</v>
      </c>
      <c r="F393" s="728"/>
      <c r="G393" s="728"/>
      <c r="H393" s="729" t="s">
        <v>825</v>
      </c>
      <c r="I393" s="729"/>
      <c r="J393" s="729"/>
      <c r="K393" s="728" t="s">
        <v>852</v>
      </c>
      <c r="L393" s="728"/>
      <c r="M393" s="728"/>
      <c r="N393" s="728" t="s">
        <v>853</v>
      </c>
      <c r="O393" s="728"/>
      <c r="P393" s="728"/>
      <c r="Q393" s="730" t="s">
        <v>825</v>
      </c>
      <c r="R393" s="730"/>
      <c r="S393" s="730"/>
      <c r="T393" s="241"/>
      <c r="U393" s="241"/>
      <c r="V393" s="241"/>
      <c r="W393" s="241"/>
      <c r="X393" s="683" t="s">
        <v>852</v>
      </c>
      <c r="Y393" s="679"/>
      <c r="Z393" s="679" t="s">
        <v>853</v>
      </c>
      <c r="AA393" s="679"/>
      <c r="AB393" s="679" t="s">
        <v>852</v>
      </c>
      <c r="AC393" s="679"/>
      <c r="AD393" s="679" t="s">
        <v>853</v>
      </c>
      <c r="AE393" s="679"/>
      <c r="AF393" s="679" t="s">
        <v>852</v>
      </c>
      <c r="AG393" s="679"/>
      <c r="AH393" s="679" t="s">
        <v>853</v>
      </c>
      <c r="AI393" s="679"/>
      <c r="AJ393" s="715" t="s">
        <v>825</v>
      </c>
      <c r="AK393" s="745"/>
      <c r="AL393" s="241"/>
      <c r="AM393" s="241"/>
      <c r="AN393" s="241"/>
    </row>
    <row r="394" spans="2:40" ht="21" customHeight="1" thickBot="1" x14ac:dyDescent="0.3">
      <c r="B394" s="718"/>
      <c r="C394" s="718"/>
      <c r="D394" s="718"/>
      <c r="E394" s="719"/>
      <c r="F394" s="719"/>
      <c r="G394" s="719"/>
      <c r="H394" s="720">
        <f>+E394+B394</f>
        <v>0</v>
      </c>
      <c r="I394" s="720"/>
      <c r="J394" s="720"/>
      <c r="K394" s="719"/>
      <c r="L394" s="719"/>
      <c r="M394" s="719"/>
      <c r="N394" s="719"/>
      <c r="O394" s="719"/>
      <c r="P394" s="719"/>
      <c r="Q394" s="731">
        <f>+N394+K394</f>
        <v>0</v>
      </c>
      <c r="R394" s="731"/>
      <c r="S394" s="731"/>
      <c r="T394" s="241"/>
      <c r="U394" s="241"/>
      <c r="V394" s="241"/>
      <c r="W394" s="241"/>
      <c r="X394" s="702"/>
      <c r="Y394" s="692"/>
      <c r="Z394" s="692"/>
      <c r="AA394" s="692"/>
      <c r="AB394" s="692"/>
      <c r="AC394" s="692"/>
      <c r="AD394" s="692"/>
      <c r="AE394" s="692"/>
      <c r="AF394" s="680">
        <f>+AB394+X394</f>
        <v>0</v>
      </c>
      <c r="AG394" s="680"/>
      <c r="AH394" s="680">
        <f>+AD394+Z394</f>
        <v>0</v>
      </c>
      <c r="AI394" s="680"/>
      <c r="AJ394" s="680">
        <f>+AH394+AF394</f>
        <v>0</v>
      </c>
      <c r="AK394" s="681"/>
      <c r="AL394" s="241"/>
      <c r="AM394" s="241"/>
      <c r="AN394" s="241"/>
    </row>
    <row r="395" spans="2:40" ht="16.5" thickBot="1" x14ac:dyDescent="0.3">
      <c r="B395" s="276" t="s">
        <v>1125</v>
      </c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553" t="s">
        <v>1258</v>
      </c>
      <c r="Y395" s="241"/>
      <c r="Z395" s="241"/>
      <c r="AA395" s="241"/>
      <c r="AB395" s="241"/>
      <c r="AC395" s="241"/>
      <c r="AD395" s="241"/>
      <c r="AE395" s="241"/>
      <c r="AF395" s="241"/>
      <c r="AG395" s="241"/>
      <c r="AH395" s="241"/>
      <c r="AI395" s="241"/>
      <c r="AJ395" s="241"/>
      <c r="AK395" s="241"/>
      <c r="AL395" s="241"/>
      <c r="AM395" s="241"/>
      <c r="AN395" s="241"/>
    </row>
    <row r="396" spans="2:40" ht="16.5" customHeight="1" thickBot="1" x14ac:dyDescent="0.3">
      <c r="B396" s="274" t="s">
        <v>969</v>
      </c>
      <c r="C396" s="274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835" t="s">
        <v>1259</v>
      </c>
      <c r="X396" s="836"/>
      <c r="Y396" s="836"/>
      <c r="Z396" s="836"/>
      <c r="AA396" s="836"/>
      <c r="AB396" s="836"/>
      <c r="AC396" s="851" t="s">
        <v>1257</v>
      </c>
      <c r="AD396" s="851"/>
      <c r="AE396" s="851"/>
      <c r="AF396" s="851"/>
      <c r="AG396" s="851"/>
      <c r="AH396" s="851"/>
      <c r="AI396" s="845" t="s">
        <v>1260</v>
      </c>
      <c r="AJ396" s="846"/>
      <c r="AK396" s="846"/>
      <c r="AL396" s="846"/>
      <c r="AM396" s="846"/>
      <c r="AN396" s="847"/>
    </row>
    <row r="397" spans="2:40" ht="16.5" customHeight="1" thickBot="1" x14ac:dyDescent="0.3">
      <c r="B397" s="732" t="s">
        <v>971</v>
      </c>
      <c r="C397" s="733"/>
      <c r="D397" s="733"/>
      <c r="E397" s="733"/>
      <c r="F397" s="733"/>
      <c r="G397" s="733"/>
      <c r="H397" s="733"/>
      <c r="I397" s="734"/>
      <c r="J397" s="686" t="s">
        <v>855</v>
      </c>
      <c r="K397" s="686"/>
      <c r="L397" s="686"/>
      <c r="M397" s="686"/>
      <c r="N397" s="686"/>
      <c r="O397" s="686"/>
      <c r="P397" s="686" t="s">
        <v>856</v>
      </c>
      <c r="Q397" s="686"/>
      <c r="R397" s="686"/>
      <c r="S397" s="686"/>
      <c r="T397" s="686"/>
      <c r="U397" s="688"/>
      <c r="V397" s="241"/>
      <c r="W397" s="837"/>
      <c r="X397" s="838"/>
      <c r="Y397" s="838"/>
      <c r="Z397" s="838"/>
      <c r="AA397" s="838"/>
      <c r="AB397" s="838"/>
      <c r="AC397" s="852"/>
      <c r="AD397" s="852"/>
      <c r="AE397" s="852"/>
      <c r="AF397" s="852"/>
      <c r="AG397" s="852"/>
      <c r="AH397" s="852"/>
      <c r="AI397" s="848"/>
      <c r="AJ397" s="849"/>
      <c r="AK397" s="849"/>
      <c r="AL397" s="849"/>
      <c r="AM397" s="849"/>
      <c r="AN397" s="850"/>
    </row>
    <row r="398" spans="2:40" ht="16.5" customHeight="1" thickBot="1" x14ac:dyDescent="0.3">
      <c r="B398" s="735"/>
      <c r="C398" s="736"/>
      <c r="D398" s="736"/>
      <c r="E398" s="736"/>
      <c r="F398" s="736"/>
      <c r="G398" s="736"/>
      <c r="H398" s="736"/>
      <c r="I398" s="737"/>
      <c r="J398" s="687"/>
      <c r="K398" s="687"/>
      <c r="L398" s="687"/>
      <c r="M398" s="687"/>
      <c r="N398" s="687"/>
      <c r="O398" s="687"/>
      <c r="P398" s="687"/>
      <c r="Q398" s="687"/>
      <c r="R398" s="687"/>
      <c r="S398" s="687"/>
      <c r="T398" s="687"/>
      <c r="U398" s="689"/>
      <c r="V398" s="241"/>
      <c r="W398" s="853" t="s">
        <v>852</v>
      </c>
      <c r="X398" s="841"/>
      <c r="Y398" s="841" t="s">
        <v>853</v>
      </c>
      <c r="Z398" s="841"/>
      <c r="AA398" s="842" t="s">
        <v>825</v>
      </c>
      <c r="AB398" s="842"/>
      <c r="AC398" s="841" t="s">
        <v>852</v>
      </c>
      <c r="AD398" s="841"/>
      <c r="AE398" s="841" t="s">
        <v>853</v>
      </c>
      <c r="AF398" s="841"/>
      <c r="AG398" s="842" t="s">
        <v>825</v>
      </c>
      <c r="AH398" s="842"/>
      <c r="AI398" s="841" t="s">
        <v>852</v>
      </c>
      <c r="AJ398" s="841"/>
      <c r="AK398" s="841" t="s">
        <v>853</v>
      </c>
      <c r="AL398" s="841"/>
      <c r="AM398" s="842" t="s">
        <v>825</v>
      </c>
      <c r="AN398" s="843"/>
    </row>
    <row r="399" spans="2:40" ht="21" customHeight="1" thickBot="1" x14ac:dyDescent="0.3">
      <c r="B399" s="735"/>
      <c r="C399" s="736"/>
      <c r="D399" s="736"/>
      <c r="E399" s="736"/>
      <c r="F399" s="736"/>
      <c r="G399" s="736"/>
      <c r="H399" s="736"/>
      <c r="I399" s="737"/>
      <c r="J399" s="679" t="s">
        <v>852</v>
      </c>
      <c r="K399" s="679"/>
      <c r="L399" s="679" t="s">
        <v>853</v>
      </c>
      <c r="M399" s="679"/>
      <c r="N399" s="715" t="s">
        <v>825</v>
      </c>
      <c r="O399" s="715"/>
      <c r="P399" s="679" t="s">
        <v>852</v>
      </c>
      <c r="Q399" s="679"/>
      <c r="R399" s="679" t="s">
        <v>853</v>
      </c>
      <c r="S399" s="679"/>
      <c r="T399" s="716" t="s">
        <v>825</v>
      </c>
      <c r="U399" s="717"/>
      <c r="V399" s="241"/>
      <c r="W399" s="844"/>
      <c r="X399" s="831"/>
      <c r="Y399" s="831"/>
      <c r="Z399" s="831"/>
      <c r="AA399" s="830">
        <f>W399+Y399</f>
        <v>0</v>
      </c>
      <c r="AB399" s="830"/>
      <c r="AC399" s="831"/>
      <c r="AD399" s="831"/>
      <c r="AE399" s="831"/>
      <c r="AF399" s="831"/>
      <c r="AG399" s="830">
        <f>AC399+AE399</f>
        <v>0</v>
      </c>
      <c r="AH399" s="830"/>
      <c r="AI399" s="831"/>
      <c r="AJ399" s="831"/>
      <c r="AK399" s="831"/>
      <c r="AL399" s="832"/>
      <c r="AM399" s="833">
        <f>AI399+AK399</f>
        <v>0</v>
      </c>
      <c r="AN399" s="834"/>
    </row>
    <row r="400" spans="2:40" ht="32.25" customHeight="1" x14ac:dyDescent="0.25">
      <c r="B400" s="713" t="s">
        <v>857</v>
      </c>
      <c r="C400" s="714"/>
      <c r="D400" s="714"/>
      <c r="E400" s="714"/>
      <c r="F400" s="714"/>
      <c r="G400" s="714"/>
      <c r="H400" s="714"/>
      <c r="I400" s="714"/>
      <c r="J400" s="707"/>
      <c r="K400" s="708"/>
      <c r="L400" s="707"/>
      <c r="M400" s="708"/>
      <c r="N400" s="709">
        <f>+L400+J400</f>
        <v>0</v>
      </c>
      <c r="O400" s="710"/>
      <c r="P400" s="707"/>
      <c r="Q400" s="708"/>
      <c r="R400" s="707"/>
      <c r="S400" s="708"/>
      <c r="T400" s="693">
        <f>+R400+P400</f>
        <v>0</v>
      </c>
      <c r="U400" s="694"/>
      <c r="V400" s="241"/>
      <c r="W400" s="241"/>
      <c r="X400" s="835" t="s">
        <v>1264</v>
      </c>
      <c r="Y400" s="836"/>
      <c r="Z400" s="836"/>
      <c r="AA400" s="836"/>
      <c r="AB400" s="836"/>
      <c r="AC400" s="836"/>
      <c r="AD400" s="836"/>
      <c r="AE400" s="836" t="s">
        <v>1265</v>
      </c>
      <c r="AF400" s="836"/>
      <c r="AG400" s="836"/>
      <c r="AH400" s="836"/>
      <c r="AI400" s="836"/>
      <c r="AJ400" s="836"/>
      <c r="AK400" s="839"/>
      <c r="AL400" s="241"/>
      <c r="AM400" s="241"/>
      <c r="AN400" s="241"/>
    </row>
    <row r="401" spans="1:40" ht="31.5" customHeight="1" x14ac:dyDescent="0.25">
      <c r="B401" s="711" t="s">
        <v>858</v>
      </c>
      <c r="C401" s="712"/>
      <c r="D401" s="712"/>
      <c r="E401" s="712"/>
      <c r="F401" s="712"/>
      <c r="G401" s="712"/>
      <c r="H401" s="712"/>
      <c r="I401" s="712"/>
      <c r="J401" s="703"/>
      <c r="K401" s="704"/>
      <c r="L401" s="703"/>
      <c r="M401" s="704"/>
      <c r="N401" s="693">
        <f>+L401+J401</f>
        <v>0</v>
      </c>
      <c r="O401" s="705"/>
      <c r="P401" s="707"/>
      <c r="Q401" s="708"/>
      <c r="R401" s="707"/>
      <c r="S401" s="708"/>
      <c r="T401" s="693">
        <f>+R401+P401</f>
        <v>0</v>
      </c>
      <c r="U401" s="694"/>
      <c r="V401" s="241"/>
      <c r="W401" s="241"/>
      <c r="X401" s="837"/>
      <c r="Y401" s="838"/>
      <c r="Z401" s="838"/>
      <c r="AA401" s="838"/>
      <c r="AB401" s="838"/>
      <c r="AC401" s="838"/>
      <c r="AD401" s="838"/>
      <c r="AE401" s="838"/>
      <c r="AF401" s="838"/>
      <c r="AG401" s="838"/>
      <c r="AH401" s="838"/>
      <c r="AI401" s="838"/>
      <c r="AJ401" s="838"/>
      <c r="AK401" s="840"/>
      <c r="AL401" s="241"/>
      <c r="AM401" s="241"/>
      <c r="AN401" s="241"/>
    </row>
    <row r="402" spans="1:40" ht="31.5" customHeight="1" x14ac:dyDescent="0.25">
      <c r="B402" s="721" t="s">
        <v>859</v>
      </c>
      <c r="C402" s="722"/>
      <c r="D402" s="722"/>
      <c r="E402" s="722"/>
      <c r="F402" s="722"/>
      <c r="G402" s="722"/>
      <c r="H402" s="722"/>
      <c r="I402" s="722"/>
      <c r="J402" s="703"/>
      <c r="K402" s="704"/>
      <c r="L402" s="703"/>
      <c r="M402" s="704"/>
      <c r="N402" s="693">
        <f>+L402+J402</f>
        <v>0</v>
      </c>
      <c r="O402" s="705"/>
      <c r="P402" s="707"/>
      <c r="Q402" s="708"/>
      <c r="R402" s="707"/>
      <c r="S402" s="708"/>
      <c r="T402" s="693">
        <f>+R402+P402</f>
        <v>0</v>
      </c>
      <c r="U402" s="694"/>
      <c r="V402" s="241"/>
      <c r="W402" s="241"/>
      <c r="X402" s="853" t="s">
        <v>852</v>
      </c>
      <c r="Y402" s="841"/>
      <c r="Z402" s="841" t="s">
        <v>853</v>
      </c>
      <c r="AA402" s="841"/>
      <c r="AB402" s="842" t="s">
        <v>825</v>
      </c>
      <c r="AC402" s="842"/>
      <c r="AD402" s="842"/>
      <c r="AE402" s="841" t="s">
        <v>852</v>
      </c>
      <c r="AF402" s="841"/>
      <c r="AG402" s="841" t="s">
        <v>853</v>
      </c>
      <c r="AH402" s="841"/>
      <c r="AI402" s="842" t="s">
        <v>825</v>
      </c>
      <c r="AJ402" s="842"/>
      <c r="AK402" s="843"/>
      <c r="AL402" s="241"/>
      <c r="AM402" s="241"/>
      <c r="AN402" s="241"/>
    </row>
    <row r="403" spans="1:40" ht="26.25" customHeight="1" thickBot="1" x14ac:dyDescent="0.3">
      <c r="B403" s="690" t="s">
        <v>860</v>
      </c>
      <c r="C403" s="691"/>
      <c r="D403" s="691"/>
      <c r="E403" s="691"/>
      <c r="F403" s="691"/>
      <c r="G403" s="691"/>
      <c r="H403" s="691"/>
      <c r="I403" s="691"/>
      <c r="J403" s="723"/>
      <c r="K403" s="724"/>
      <c r="L403" s="723"/>
      <c r="M403" s="724"/>
      <c r="N403" s="725">
        <f>+L403+J403</f>
        <v>0</v>
      </c>
      <c r="O403" s="726"/>
      <c r="P403" s="707"/>
      <c r="Q403" s="708"/>
      <c r="R403" s="707"/>
      <c r="S403" s="708"/>
      <c r="T403" s="693">
        <f>+R403+P403</f>
        <v>0</v>
      </c>
      <c r="U403" s="694"/>
      <c r="V403" s="241"/>
      <c r="W403" s="241"/>
      <c r="X403" s="844"/>
      <c r="Y403" s="832"/>
      <c r="Z403" s="832"/>
      <c r="AA403" s="832"/>
      <c r="AB403" s="833">
        <f>X403+Z403</f>
        <v>0</v>
      </c>
      <c r="AC403" s="833"/>
      <c r="AD403" s="833"/>
      <c r="AE403" s="832"/>
      <c r="AF403" s="832"/>
      <c r="AG403" s="832"/>
      <c r="AH403" s="832"/>
      <c r="AI403" s="833">
        <f>AE403+AG403</f>
        <v>0</v>
      </c>
      <c r="AJ403" s="833"/>
      <c r="AK403" s="834"/>
      <c r="AL403" s="241"/>
      <c r="AM403" s="241"/>
      <c r="AN403" s="241"/>
    </row>
    <row r="404" spans="1:40" ht="16.5" thickBot="1" x14ac:dyDescent="0.3">
      <c r="B404" s="269"/>
      <c r="C404" s="246"/>
      <c r="D404" s="246"/>
      <c r="E404" s="246"/>
      <c r="F404" s="246"/>
      <c r="G404" s="246"/>
      <c r="H404" s="246"/>
      <c r="I404" s="277"/>
      <c r="J404" s="277"/>
      <c r="K404" s="277"/>
      <c r="L404" s="277"/>
      <c r="M404" s="246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614"/>
      <c r="Y404" s="614"/>
      <c r="Z404" s="614"/>
      <c r="AA404" s="614"/>
      <c r="AB404" s="614"/>
      <c r="AC404" s="614"/>
      <c r="AD404" s="614"/>
      <c r="AE404" s="614"/>
      <c r="AF404" s="614"/>
      <c r="AG404" s="614"/>
      <c r="AH404" s="614"/>
      <c r="AI404" s="614"/>
      <c r="AJ404" s="614"/>
      <c r="AK404" s="614"/>
      <c r="AL404" s="241"/>
      <c r="AM404" s="241"/>
      <c r="AN404" s="241"/>
    </row>
    <row r="405" spans="1:40" ht="33.75" customHeight="1" x14ac:dyDescent="0.3">
      <c r="B405" s="682" t="s">
        <v>972</v>
      </c>
      <c r="C405" s="666"/>
      <c r="D405" s="666"/>
      <c r="E405" s="666"/>
      <c r="F405" s="666"/>
      <c r="G405" s="666"/>
      <c r="H405" s="666"/>
      <c r="I405" s="666"/>
      <c r="J405" s="740" t="s">
        <v>861</v>
      </c>
      <c r="K405" s="740"/>
      <c r="L405" s="740"/>
      <c r="M405" s="740"/>
      <c r="N405" s="740"/>
      <c r="O405" s="740"/>
      <c r="P405" s="741" t="s">
        <v>862</v>
      </c>
      <c r="Q405" s="741"/>
      <c r="R405" s="741"/>
      <c r="S405" s="741"/>
      <c r="T405" s="741"/>
      <c r="U405" s="742"/>
      <c r="V405" s="241"/>
      <c r="W405" s="241"/>
      <c r="X405" s="243" t="s">
        <v>835</v>
      </c>
      <c r="Y405" s="614"/>
      <c r="Z405" s="614"/>
      <c r="AA405" s="614"/>
      <c r="AB405" s="614"/>
      <c r="AC405" s="614"/>
      <c r="AD405" s="614"/>
      <c r="AE405" s="614"/>
      <c r="AF405" s="614"/>
      <c r="AG405" s="614"/>
      <c r="AH405" s="614"/>
      <c r="AI405" s="614"/>
      <c r="AJ405" s="614"/>
      <c r="AK405" s="614"/>
      <c r="AL405" s="241"/>
      <c r="AM405" s="241"/>
      <c r="AN405" s="241"/>
    </row>
    <row r="406" spans="1:40" ht="21" customHeight="1" x14ac:dyDescent="0.25">
      <c r="B406" s="683"/>
      <c r="C406" s="679"/>
      <c r="D406" s="679"/>
      <c r="E406" s="679"/>
      <c r="F406" s="679"/>
      <c r="G406" s="679"/>
      <c r="H406" s="679"/>
      <c r="I406" s="679"/>
      <c r="J406" s="679" t="s">
        <v>852</v>
      </c>
      <c r="K406" s="679"/>
      <c r="L406" s="679" t="s">
        <v>853</v>
      </c>
      <c r="M406" s="679"/>
      <c r="N406" s="715" t="s">
        <v>825</v>
      </c>
      <c r="O406" s="715"/>
      <c r="P406" s="679" t="s">
        <v>852</v>
      </c>
      <c r="Q406" s="679"/>
      <c r="R406" s="679" t="s">
        <v>853</v>
      </c>
      <c r="S406" s="679"/>
      <c r="T406" s="715" t="s">
        <v>825</v>
      </c>
      <c r="U406" s="745"/>
      <c r="V406" s="241"/>
      <c r="W406" s="241"/>
      <c r="X406" s="854"/>
      <c r="Y406" s="854"/>
      <c r="Z406" s="854"/>
      <c r="AA406" s="854"/>
      <c r="AB406" s="854"/>
      <c r="AC406" s="854"/>
      <c r="AD406" s="854"/>
      <c r="AE406" s="854"/>
      <c r="AF406" s="854"/>
      <c r="AG406" s="854"/>
      <c r="AH406" s="854"/>
      <c r="AI406" s="854"/>
      <c r="AJ406" s="854"/>
      <c r="AK406" s="854"/>
      <c r="AL406" s="241"/>
      <c r="AM406" s="241"/>
      <c r="AN406" s="241"/>
    </row>
    <row r="407" spans="1:40" ht="21" customHeight="1" thickBot="1" x14ac:dyDescent="0.3">
      <c r="B407" s="684"/>
      <c r="C407" s="685"/>
      <c r="D407" s="685"/>
      <c r="E407" s="685"/>
      <c r="F407" s="685"/>
      <c r="G407" s="685"/>
      <c r="H407" s="685"/>
      <c r="I407" s="685"/>
      <c r="J407" s="743"/>
      <c r="K407" s="743"/>
      <c r="L407" s="743"/>
      <c r="M407" s="743"/>
      <c r="N407" s="662">
        <f>+L407+J407</f>
        <v>0</v>
      </c>
      <c r="O407" s="662"/>
      <c r="P407" s="743"/>
      <c r="Q407" s="743"/>
      <c r="R407" s="743"/>
      <c r="S407" s="743"/>
      <c r="T407" s="662">
        <f>+R407+P407</f>
        <v>0</v>
      </c>
      <c r="U407" s="663"/>
      <c r="V407" s="241"/>
      <c r="W407" s="241"/>
      <c r="X407" s="854"/>
      <c r="Y407" s="854"/>
      <c r="Z407" s="854"/>
      <c r="AA407" s="854"/>
      <c r="AB407" s="854"/>
      <c r="AC407" s="854"/>
      <c r="AD407" s="854"/>
      <c r="AE407" s="854"/>
      <c r="AF407" s="854"/>
      <c r="AG407" s="854"/>
      <c r="AH407" s="854"/>
      <c r="AI407" s="854"/>
      <c r="AJ407" s="854"/>
      <c r="AK407" s="854"/>
      <c r="AL407" s="241"/>
      <c r="AM407" s="241"/>
      <c r="AN407" s="241"/>
    </row>
    <row r="408" spans="1:40" ht="15" customHeight="1" x14ac:dyDescent="0.25">
      <c r="B408" s="278" t="s">
        <v>1126</v>
      </c>
      <c r="C408" s="271"/>
      <c r="D408" s="279"/>
      <c r="E408" s="271"/>
      <c r="F408" s="271"/>
      <c r="G408" s="271"/>
      <c r="H408" s="271"/>
      <c r="I408" s="271"/>
      <c r="J408" s="271"/>
      <c r="K408" s="271"/>
      <c r="L408" s="271"/>
      <c r="M408" s="27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  <c r="AA408" s="241"/>
      <c r="AB408" s="241"/>
      <c r="AC408" s="241"/>
      <c r="AD408" s="241"/>
      <c r="AE408" s="241"/>
      <c r="AF408" s="241"/>
      <c r="AG408" s="241"/>
      <c r="AH408" s="241"/>
      <c r="AI408" s="241"/>
      <c r="AJ408" s="241"/>
      <c r="AK408" s="241"/>
      <c r="AL408" s="241"/>
      <c r="AM408" s="241"/>
      <c r="AN408" s="241"/>
    </row>
    <row r="409" spans="1:40" ht="15" customHeight="1" thickBot="1" x14ac:dyDescent="0.3">
      <c r="B409" s="280" t="s">
        <v>863</v>
      </c>
      <c r="C409" s="272"/>
      <c r="D409" s="272"/>
      <c r="E409" s="272"/>
      <c r="F409" s="272"/>
      <c r="G409" s="272"/>
      <c r="H409" s="272"/>
      <c r="I409" s="272"/>
      <c r="J409" s="272"/>
      <c r="K409" s="272"/>
      <c r="L409" s="272"/>
      <c r="M409" s="246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  <c r="AA409" s="241"/>
      <c r="AB409" s="241"/>
      <c r="AC409" s="241"/>
      <c r="AD409" s="241"/>
      <c r="AE409" s="241"/>
      <c r="AF409" s="241"/>
      <c r="AG409" s="241"/>
      <c r="AH409" s="241"/>
      <c r="AI409" s="241"/>
      <c r="AJ409" s="241"/>
      <c r="AK409" s="241"/>
      <c r="AL409" s="241"/>
      <c r="AM409" s="241"/>
      <c r="AN409" s="241"/>
    </row>
    <row r="410" spans="1:40" ht="16.5" customHeight="1" thickBot="1" x14ac:dyDescent="0.3">
      <c r="A410" s="36"/>
      <c r="B410" s="37" t="s">
        <v>786</v>
      </c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750" t="s">
        <v>787</v>
      </c>
      <c r="AM410" s="750"/>
      <c r="AN410" s="38"/>
    </row>
    <row r="411" spans="1:40" ht="12.75" customHeight="1" x14ac:dyDescent="0.25">
      <c r="B411" s="818" t="s">
        <v>788</v>
      </c>
      <c r="C411" s="818"/>
      <c r="D411" s="818"/>
      <c r="E411" s="818"/>
      <c r="F411" s="818"/>
      <c r="G411" s="818"/>
      <c r="H411" s="818"/>
      <c r="I411" s="818"/>
      <c r="J411" s="818"/>
      <c r="K411" s="818"/>
      <c r="L411" s="818"/>
      <c r="M411" s="818"/>
      <c r="N411" s="818"/>
      <c r="O411" s="818"/>
      <c r="P411" s="818"/>
      <c r="Q411" s="818"/>
      <c r="R411" s="818"/>
      <c r="S411" s="818"/>
      <c r="T411" s="818"/>
      <c r="U411" s="818"/>
      <c r="V411" s="818"/>
      <c r="W411" s="818"/>
      <c r="X411" s="818"/>
      <c r="Y411" s="818"/>
      <c r="Z411" s="818"/>
      <c r="AA411" s="818"/>
      <c r="AB411" s="818"/>
      <c r="AC411" s="818"/>
      <c r="AD411" s="818"/>
      <c r="AE411" s="818"/>
      <c r="AF411" s="818"/>
      <c r="AG411" s="818"/>
      <c r="AH411" s="818"/>
      <c r="AI411" s="818"/>
      <c r="AJ411" s="818"/>
      <c r="AK411" s="818"/>
      <c r="AL411" s="818"/>
      <c r="AM411" s="818"/>
      <c r="AN411" s="818"/>
    </row>
    <row r="412" spans="1:40" ht="15.75" customHeight="1" thickBot="1" x14ac:dyDescent="0.3">
      <c r="B412" s="819" t="s">
        <v>789</v>
      </c>
      <c r="C412" s="819"/>
      <c r="D412" s="819"/>
      <c r="E412" s="819"/>
      <c r="F412" s="819"/>
      <c r="G412" s="819"/>
      <c r="H412" s="819"/>
      <c r="I412" s="819"/>
      <c r="J412" s="819"/>
      <c r="K412" s="819"/>
      <c r="L412" s="819"/>
      <c r="M412" s="819"/>
      <c r="N412" s="819"/>
      <c r="O412" s="819"/>
      <c r="P412" s="819"/>
      <c r="Q412" s="820"/>
      <c r="R412" s="820"/>
      <c r="S412" s="820"/>
      <c r="T412" s="820"/>
      <c r="U412" s="820"/>
      <c r="V412" s="820"/>
      <c r="W412" s="820"/>
      <c r="X412" s="820"/>
      <c r="Y412" s="820"/>
      <c r="Z412" s="820"/>
      <c r="AA412" s="820"/>
      <c r="AB412" s="820"/>
      <c r="AC412" s="820"/>
      <c r="AD412" s="820"/>
      <c r="AE412" s="820"/>
      <c r="AF412" s="820"/>
      <c r="AG412" s="820"/>
      <c r="AH412" s="820"/>
      <c r="AI412" s="820"/>
      <c r="AJ412" s="820"/>
      <c r="AK412" s="820"/>
      <c r="AL412" s="820"/>
      <c r="AM412" s="820"/>
      <c r="AN412" s="820"/>
    </row>
    <row r="413" spans="1:40" ht="15.75" thickBot="1" x14ac:dyDescent="0.3">
      <c r="A413" s="41"/>
      <c r="B413" s="821" t="s">
        <v>790</v>
      </c>
      <c r="C413" s="822"/>
      <c r="D413" s="822"/>
      <c r="E413" s="822"/>
      <c r="F413" s="823">
        <f>+Menu!D6</f>
        <v>0</v>
      </c>
      <c r="G413" s="823"/>
      <c r="H413" s="823"/>
      <c r="I413" s="823"/>
      <c r="J413" s="823"/>
      <c r="K413" s="823"/>
      <c r="L413" s="823"/>
      <c r="M413" s="823"/>
      <c r="N413" s="823"/>
      <c r="O413" s="823"/>
      <c r="P413" s="824"/>
      <c r="Q413" s="825" t="s">
        <v>791</v>
      </c>
      <c r="R413" s="826"/>
      <c r="S413" s="826"/>
      <c r="T413" s="826"/>
      <c r="U413" s="826"/>
      <c r="V413" s="826"/>
      <c r="W413" s="826"/>
      <c r="X413" s="826"/>
      <c r="Y413" s="826"/>
      <c r="Z413" s="826"/>
      <c r="AA413" s="826"/>
      <c r="AB413" s="827" t="s">
        <v>792</v>
      </c>
      <c r="AC413" s="827"/>
      <c r="AD413" s="827"/>
      <c r="AE413" s="827"/>
      <c r="AF413" s="827"/>
      <c r="AG413" s="827"/>
      <c r="AH413" s="827"/>
      <c r="AI413" s="807" t="str">
        <f>IF(Menu!E15="","",Menu!E15)</f>
        <v/>
      </c>
      <c r="AJ413" s="807"/>
      <c r="AK413" s="807"/>
      <c r="AL413" s="807"/>
      <c r="AM413" s="807"/>
      <c r="AN413" s="808"/>
    </row>
    <row r="414" spans="1:40" ht="15.75" thickBot="1" x14ac:dyDescent="0.3">
      <c r="A414" s="41"/>
      <c r="B414" s="792" t="s">
        <v>793</v>
      </c>
      <c r="C414" s="793"/>
      <c r="D414" s="793"/>
      <c r="E414" s="793"/>
      <c r="F414" s="793"/>
      <c r="G414" s="793"/>
      <c r="H414" s="793"/>
      <c r="I414" s="809" t="str">
        <f>+Menu!B15</f>
        <v/>
      </c>
      <c r="J414" s="809"/>
      <c r="K414" s="809"/>
      <c r="L414" s="809"/>
      <c r="M414" s="809"/>
      <c r="N414" s="809"/>
      <c r="O414" s="809"/>
      <c r="P414" s="810"/>
      <c r="Q414" s="811" t="str">
        <f>+Q6</f>
        <v>3rd</v>
      </c>
      <c r="R414" s="812"/>
      <c r="S414" s="813" t="s">
        <v>794</v>
      </c>
      <c r="T414" s="813"/>
      <c r="U414" s="813"/>
      <c r="V414" s="814">
        <f>+V6</f>
        <v>2022</v>
      </c>
      <c r="W414" s="815"/>
      <c r="X414" s="816"/>
      <c r="Y414" s="813" t="s">
        <v>6</v>
      </c>
      <c r="Z414" s="813"/>
      <c r="AA414" s="813"/>
      <c r="AB414" s="817" t="s">
        <v>973</v>
      </c>
      <c r="AC414" s="817"/>
      <c r="AD414" s="817"/>
      <c r="AE414" s="817"/>
      <c r="AF414" s="817"/>
      <c r="AG414" s="817"/>
      <c r="AH414" s="817"/>
      <c r="AI414" s="817"/>
      <c r="AJ414" s="817"/>
      <c r="AK414" s="817"/>
      <c r="AL414" s="817"/>
      <c r="AM414" s="817"/>
      <c r="AN414" s="817"/>
    </row>
    <row r="415" spans="1:40" ht="16.5" x14ac:dyDescent="0.25">
      <c r="A415" s="41"/>
      <c r="B415" s="792" t="s">
        <v>795</v>
      </c>
      <c r="C415" s="793"/>
      <c r="D415" s="793"/>
      <c r="E415" s="793"/>
      <c r="F415" s="793"/>
      <c r="G415" s="793"/>
      <c r="H415" s="793"/>
      <c r="I415" s="793"/>
      <c r="J415" s="793"/>
      <c r="K415" s="793"/>
      <c r="L415" s="793"/>
      <c r="M415" s="793"/>
      <c r="N415" s="794"/>
      <c r="O415" s="794"/>
      <c r="P415" s="795"/>
      <c r="Q415" s="796" t="s">
        <v>796</v>
      </c>
      <c r="R415" s="797"/>
      <c r="S415" s="797"/>
      <c r="T415" s="797"/>
      <c r="U415" s="797"/>
      <c r="V415" s="798" t="str">
        <f>IF(Menu!C15="","",Menu!C15)</f>
        <v/>
      </c>
      <c r="W415" s="798"/>
      <c r="X415" s="798"/>
      <c r="Y415" s="798"/>
      <c r="Z415" s="798"/>
      <c r="AA415" s="798"/>
      <c r="AB415" s="799">
        <f>+Menu!F15</f>
        <v>0</v>
      </c>
      <c r="AC415" s="799"/>
      <c r="AD415" s="799"/>
      <c r="AE415" s="799"/>
      <c r="AF415" s="799"/>
      <c r="AG415" s="799"/>
      <c r="AH415" s="799"/>
      <c r="AI415" s="799"/>
      <c r="AJ415" s="799"/>
      <c r="AK415" s="799"/>
      <c r="AL415" s="799"/>
      <c r="AM415" s="799"/>
      <c r="AN415" s="799"/>
    </row>
    <row r="416" spans="1:40" ht="16.5" x14ac:dyDescent="0.25">
      <c r="A416" s="41"/>
      <c r="B416" s="800">
        <f>+Menu!D15</f>
        <v>0</v>
      </c>
      <c r="C416" s="801"/>
      <c r="D416" s="801"/>
      <c r="E416" s="801"/>
      <c r="F416" s="801"/>
      <c r="G416" s="801"/>
      <c r="H416" s="801"/>
      <c r="I416" s="801"/>
      <c r="J416" s="801"/>
      <c r="K416" s="801"/>
      <c r="L416" s="801"/>
      <c r="M416" s="801"/>
      <c r="N416" s="801"/>
      <c r="O416" s="801"/>
      <c r="P416" s="802"/>
      <c r="Q416" s="803" t="s">
        <v>968</v>
      </c>
      <c r="R416" s="804"/>
      <c r="S416" s="804"/>
      <c r="T416" s="804"/>
      <c r="U416" s="804"/>
      <c r="V416" s="805" t="str">
        <f>IF(SUM(B425:E425)=0,"",SUM(B425:E425))</f>
        <v/>
      </c>
      <c r="W416" s="805"/>
      <c r="X416" s="805"/>
      <c r="Y416" s="805"/>
      <c r="Z416" s="805"/>
      <c r="AA416" s="806"/>
      <c r="AB416" s="799">
        <f>+Menu!G15</f>
        <v>0</v>
      </c>
      <c r="AC416" s="799"/>
      <c r="AD416" s="799"/>
      <c r="AE416" s="799"/>
      <c r="AF416" s="799"/>
      <c r="AG416" s="799"/>
      <c r="AH416" s="799"/>
      <c r="AI416" s="799"/>
      <c r="AJ416" s="799"/>
      <c r="AK416" s="799"/>
      <c r="AL416" s="799"/>
      <c r="AM416" s="799"/>
      <c r="AN416" s="799"/>
    </row>
    <row r="417" spans="1:40" ht="17.25" thickBot="1" x14ac:dyDescent="0.3">
      <c r="A417" s="41"/>
      <c r="B417" s="770"/>
      <c r="C417" s="771"/>
      <c r="D417" s="771"/>
      <c r="E417" s="771"/>
      <c r="F417" s="771"/>
      <c r="G417" s="771"/>
      <c r="H417" s="771"/>
      <c r="I417" s="771"/>
      <c r="J417" s="771"/>
      <c r="K417" s="771"/>
      <c r="L417" s="771"/>
      <c r="M417" s="771"/>
      <c r="N417" s="771"/>
      <c r="O417" s="771"/>
      <c r="P417" s="772"/>
      <c r="Q417" s="773" t="s">
        <v>797</v>
      </c>
      <c r="R417" s="774"/>
      <c r="S417" s="774"/>
      <c r="T417" s="774"/>
      <c r="U417" s="774"/>
      <c r="V417" s="775" t="str">
        <f>IF(V416="","",(V416/V415*100000*4))</f>
        <v/>
      </c>
      <c r="W417" s="775"/>
      <c r="X417" s="775"/>
      <c r="Y417" s="775"/>
      <c r="Z417" s="775"/>
      <c r="AA417" s="776"/>
      <c r="AB417" s="779"/>
      <c r="AC417" s="780"/>
      <c r="AD417" s="780"/>
      <c r="AE417" s="780"/>
      <c r="AF417" s="780"/>
      <c r="AG417" s="780"/>
      <c r="AH417" s="780"/>
      <c r="AI417" s="780"/>
      <c r="AJ417" s="780"/>
      <c r="AK417" s="780"/>
      <c r="AL417" s="780"/>
      <c r="AM417" s="780"/>
      <c r="AN417" s="781"/>
    </row>
    <row r="418" spans="1:40" ht="7.5" customHeight="1" x14ac:dyDescent="0.25">
      <c r="B418" s="42"/>
      <c r="C418" s="42"/>
      <c r="D418" s="42"/>
      <c r="E418" s="42"/>
      <c r="F418" s="42"/>
      <c r="G418" s="42"/>
      <c r="H418" s="42"/>
      <c r="I418" s="42"/>
    </row>
    <row r="419" spans="1:40" ht="15.75" thickBot="1" x14ac:dyDescent="0.3">
      <c r="B419" s="43" t="s">
        <v>967</v>
      </c>
    </row>
    <row r="420" spans="1:40" ht="12.75" customHeight="1" thickBot="1" x14ac:dyDescent="0.3">
      <c r="B420" s="782" t="s">
        <v>798</v>
      </c>
      <c r="C420" s="783"/>
      <c r="D420" s="783"/>
      <c r="E420" s="783"/>
      <c r="F420" s="783"/>
      <c r="G420" s="783"/>
      <c r="H420" s="783"/>
      <c r="I420" s="783"/>
      <c r="J420" s="783"/>
      <c r="K420" s="783"/>
      <c r="L420" s="783"/>
      <c r="M420" s="783"/>
      <c r="N420" s="783"/>
      <c r="O420" s="783"/>
      <c r="P420" s="783"/>
      <c r="Q420" s="783"/>
      <c r="R420" s="783"/>
      <c r="S420" s="783"/>
      <c r="T420" s="783"/>
      <c r="U420" s="783"/>
      <c r="V420" s="783"/>
      <c r="W420" s="783"/>
      <c r="X420" s="783"/>
      <c r="Y420" s="783"/>
      <c r="Z420" s="784" t="s">
        <v>799</v>
      </c>
      <c r="AA420" s="784"/>
      <c r="AB420" s="784"/>
      <c r="AC420" s="784"/>
      <c r="AD420" s="784"/>
      <c r="AE420" s="784"/>
      <c r="AF420" s="784"/>
      <c r="AG420" s="784"/>
      <c r="AH420" s="784"/>
      <c r="AI420" s="784"/>
      <c r="AJ420" s="784"/>
      <c r="AK420" s="784"/>
      <c r="AL420" s="785" t="s">
        <v>800</v>
      </c>
      <c r="AM420" s="785"/>
      <c r="AN420" s="786"/>
    </row>
    <row r="421" spans="1:40" ht="12" customHeight="1" thickBot="1" x14ac:dyDescent="0.3">
      <c r="B421" s="789" t="s">
        <v>801</v>
      </c>
      <c r="C421" s="790"/>
      <c r="D421" s="790"/>
      <c r="E421" s="790"/>
      <c r="F421" s="790"/>
      <c r="G421" s="790"/>
      <c r="H421" s="790"/>
      <c r="I421" s="790"/>
      <c r="J421" s="790"/>
      <c r="K421" s="790"/>
      <c r="L421" s="790"/>
      <c r="M421" s="790"/>
      <c r="N421" s="791" t="s">
        <v>802</v>
      </c>
      <c r="O421" s="791"/>
      <c r="P421" s="791"/>
      <c r="Q421" s="791"/>
      <c r="R421" s="791"/>
      <c r="S421" s="791"/>
      <c r="T421" s="791"/>
      <c r="U421" s="791"/>
      <c r="V421" s="791"/>
      <c r="W421" s="791"/>
      <c r="X421" s="791"/>
      <c r="Y421" s="791"/>
      <c r="Z421" s="791" t="s">
        <v>803</v>
      </c>
      <c r="AA421" s="791"/>
      <c r="AB421" s="791"/>
      <c r="AC421" s="791"/>
      <c r="AD421" s="791"/>
      <c r="AE421" s="791"/>
      <c r="AF421" s="791"/>
      <c r="AG421" s="791"/>
      <c r="AH421" s="791"/>
      <c r="AI421" s="791"/>
      <c r="AJ421" s="791"/>
      <c r="AK421" s="791"/>
      <c r="AL421" s="787"/>
      <c r="AM421" s="787"/>
      <c r="AN421" s="788"/>
    </row>
    <row r="422" spans="1:40" ht="12" customHeight="1" thickBot="1" x14ac:dyDescent="0.3">
      <c r="B422" s="777" t="s">
        <v>804</v>
      </c>
      <c r="C422" s="778"/>
      <c r="D422" s="761" t="s">
        <v>805</v>
      </c>
      <c r="E422" s="761"/>
      <c r="F422" s="762" t="s">
        <v>806</v>
      </c>
      <c r="G422" s="762"/>
      <c r="H422" s="762"/>
      <c r="I422" s="762"/>
      <c r="J422" s="762"/>
      <c r="K422" s="762"/>
      <c r="L422" s="762"/>
      <c r="M422" s="762"/>
      <c r="N422" s="761" t="s">
        <v>807</v>
      </c>
      <c r="O422" s="761"/>
      <c r="P422" s="761" t="s">
        <v>808</v>
      </c>
      <c r="Q422" s="761"/>
      <c r="R422" s="762" t="s">
        <v>806</v>
      </c>
      <c r="S422" s="762"/>
      <c r="T422" s="762"/>
      <c r="U422" s="762"/>
      <c r="V422" s="762"/>
      <c r="W422" s="762"/>
      <c r="X422" s="762"/>
      <c r="Y422" s="762"/>
      <c r="Z422" s="761" t="s">
        <v>809</v>
      </c>
      <c r="AA422" s="761"/>
      <c r="AB422" s="761" t="s">
        <v>810</v>
      </c>
      <c r="AC422" s="761"/>
      <c r="AD422" s="762" t="s">
        <v>806</v>
      </c>
      <c r="AE422" s="762"/>
      <c r="AF422" s="762"/>
      <c r="AG422" s="762"/>
      <c r="AH422" s="762"/>
      <c r="AI422" s="762"/>
      <c r="AJ422" s="762"/>
      <c r="AK422" s="762"/>
      <c r="AL422" s="787"/>
      <c r="AM422" s="787"/>
      <c r="AN422" s="788"/>
    </row>
    <row r="423" spans="1:40" ht="51.75" customHeight="1" x14ac:dyDescent="0.25">
      <c r="B423" s="777"/>
      <c r="C423" s="778"/>
      <c r="D423" s="761"/>
      <c r="E423" s="761"/>
      <c r="F423" s="761" t="s">
        <v>811</v>
      </c>
      <c r="G423" s="761"/>
      <c r="H423" s="761" t="s">
        <v>812</v>
      </c>
      <c r="I423" s="761"/>
      <c r="J423" s="761" t="s">
        <v>813</v>
      </c>
      <c r="K423" s="761"/>
      <c r="L423" s="763" t="s">
        <v>814</v>
      </c>
      <c r="M423" s="763"/>
      <c r="N423" s="761"/>
      <c r="O423" s="761"/>
      <c r="P423" s="761"/>
      <c r="Q423" s="761"/>
      <c r="R423" s="761" t="s">
        <v>815</v>
      </c>
      <c r="S423" s="761"/>
      <c r="T423" s="761" t="s">
        <v>816</v>
      </c>
      <c r="U423" s="761"/>
      <c r="V423" s="761" t="s">
        <v>817</v>
      </c>
      <c r="W423" s="761"/>
      <c r="X423" s="763" t="s">
        <v>818</v>
      </c>
      <c r="Y423" s="763"/>
      <c r="Z423" s="761"/>
      <c r="AA423" s="761"/>
      <c r="AB423" s="761"/>
      <c r="AC423" s="761"/>
      <c r="AD423" s="761" t="s">
        <v>819</v>
      </c>
      <c r="AE423" s="761"/>
      <c r="AF423" s="761" t="s">
        <v>820</v>
      </c>
      <c r="AG423" s="761"/>
      <c r="AH423" s="761" t="s">
        <v>821</v>
      </c>
      <c r="AI423" s="761"/>
      <c r="AJ423" s="763" t="s">
        <v>822</v>
      </c>
      <c r="AK423" s="763"/>
      <c r="AL423" s="787"/>
      <c r="AM423" s="787"/>
      <c r="AN423" s="788"/>
    </row>
    <row r="424" spans="1:40" x14ac:dyDescent="0.25">
      <c r="B424" s="294" t="s">
        <v>823</v>
      </c>
      <c r="C424" s="44" t="s">
        <v>824</v>
      </c>
      <c r="D424" s="44" t="s">
        <v>823</v>
      </c>
      <c r="E424" s="44" t="s">
        <v>824</v>
      </c>
      <c r="F424" s="44" t="s">
        <v>823</v>
      </c>
      <c r="G424" s="44" t="s">
        <v>824</v>
      </c>
      <c r="H424" s="44" t="s">
        <v>823</v>
      </c>
      <c r="I424" s="44" t="s">
        <v>824</v>
      </c>
      <c r="J424" s="44" t="s">
        <v>823</v>
      </c>
      <c r="K424" s="44" t="s">
        <v>824</v>
      </c>
      <c r="L424" s="44" t="s">
        <v>823</v>
      </c>
      <c r="M424" s="44" t="s">
        <v>824</v>
      </c>
      <c r="N424" s="44" t="s">
        <v>823</v>
      </c>
      <c r="O424" s="44" t="s">
        <v>824</v>
      </c>
      <c r="P424" s="44" t="s">
        <v>823</v>
      </c>
      <c r="Q424" s="44" t="s">
        <v>824</v>
      </c>
      <c r="R424" s="44" t="s">
        <v>823</v>
      </c>
      <c r="S424" s="44" t="s">
        <v>824</v>
      </c>
      <c r="T424" s="44" t="s">
        <v>823</v>
      </c>
      <c r="U424" s="44" t="s">
        <v>824</v>
      </c>
      <c r="V424" s="44" t="s">
        <v>823</v>
      </c>
      <c r="W424" s="44" t="s">
        <v>824</v>
      </c>
      <c r="X424" s="44" t="s">
        <v>823</v>
      </c>
      <c r="Y424" s="44" t="s">
        <v>824</v>
      </c>
      <c r="Z424" s="44" t="s">
        <v>823</v>
      </c>
      <c r="AA424" s="44" t="s">
        <v>824</v>
      </c>
      <c r="AB424" s="44" t="s">
        <v>823</v>
      </c>
      <c r="AC424" s="44" t="s">
        <v>824</v>
      </c>
      <c r="AD424" s="44" t="s">
        <v>823</v>
      </c>
      <c r="AE424" s="44" t="s">
        <v>824</v>
      </c>
      <c r="AF424" s="44" t="s">
        <v>823</v>
      </c>
      <c r="AG424" s="44" t="s">
        <v>824</v>
      </c>
      <c r="AH424" s="44" t="s">
        <v>823</v>
      </c>
      <c r="AI424" s="44" t="s">
        <v>824</v>
      </c>
      <c r="AJ424" s="44" t="s">
        <v>823</v>
      </c>
      <c r="AK424" s="44" t="s">
        <v>824</v>
      </c>
      <c r="AL424" s="44" t="s">
        <v>823</v>
      </c>
      <c r="AM424" s="44" t="s">
        <v>824</v>
      </c>
      <c r="AN424" s="295" t="s">
        <v>825</v>
      </c>
    </row>
    <row r="425" spans="1:40" ht="21" customHeight="1" x14ac:dyDescent="0.25">
      <c r="B425" s="296"/>
      <c r="C425" s="45"/>
      <c r="D425" s="46"/>
      <c r="E425" s="45"/>
      <c r="F425" s="46"/>
      <c r="G425" s="45"/>
      <c r="H425" s="46"/>
      <c r="I425" s="45"/>
      <c r="J425" s="46"/>
      <c r="K425" s="45"/>
      <c r="L425" s="46"/>
      <c r="M425" s="45"/>
      <c r="N425" s="46"/>
      <c r="O425" s="45"/>
      <c r="P425" s="46"/>
      <c r="Q425" s="45"/>
      <c r="R425" s="46"/>
      <c r="S425" s="45"/>
      <c r="T425" s="46"/>
      <c r="U425" s="45"/>
      <c r="V425" s="46"/>
      <c r="W425" s="45"/>
      <c r="X425" s="46"/>
      <c r="Y425" s="45"/>
      <c r="Z425" s="46"/>
      <c r="AA425" s="45"/>
      <c r="AB425" s="46"/>
      <c r="AC425" s="45"/>
      <c r="AD425" s="46"/>
      <c r="AE425" s="45"/>
      <c r="AF425" s="46"/>
      <c r="AG425" s="45"/>
      <c r="AH425" s="46"/>
      <c r="AI425" s="45"/>
      <c r="AJ425" s="46"/>
      <c r="AK425" s="45"/>
      <c r="AL425" s="47">
        <f>+B425+D425+F425+H425+J425+L425+N425+P425+R425+T425+V425+X425+Z425+AB425+AD425+AF425+AH425+AJ425</f>
        <v>0</v>
      </c>
      <c r="AM425" s="48">
        <f>+C425+E425+G425+I425+K425+M425+O425+Q425+S425+U425+W425+Y425+AA425+AC425+AE425+AG425+AI425+AK425</f>
        <v>0</v>
      </c>
      <c r="AN425" s="297">
        <f>+AM425+AL425</f>
        <v>0</v>
      </c>
    </row>
    <row r="426" spans="1:40" ht="15.75" customHeight="1" x14ac:dyDescent="0.25">
      <c r="B426" s="764" t="s">
        <v>826</v>
      </c>
      <c r="C426" s="765"/>
      <c r="D426" s="765"/>
      <c r="E426" s="765"/>
      <c r="F426" s="765"/>
      <c r="G426" s="765"/>
      <c r="H426" s="765"/>
      <c r="I426" s="765"/>
      <c r="J426" s="765"/>
      <c r="K426" s="765"/>
      <c r="L426" s="765"/>
      <c r="M426" s="765"/>
      <c r="N426" s="765"/>
      <c r="O426" s="765"/>
      <c r="P426" s="765"/>
      <c r="Q426" s="765"/>
      <c r="R426" s="765"/>
      <c r="S426" s="765"/>
      <c r="T426" s="765"/>
      <c r="U426" s="765"/>
      <c r="V426" s="765"/>
      <c r="W426" s="765"/>
      <c r="X426" s="765"/>
      <c r="Y426" s="765"/>
      <c r="Z426" s="765"/>
      <c r="AA426" s="765"/>
      <c r="AB426" s="765"/>
      <c r="AC426" s="765"/>
      <c r="AD426" s="765"/>
      <c r="AE426" s="765"/>
      <c r="AF426" s="765"/>
      <c r="AG426" s="765"/>
      <c r="AH426" s="765"/>
      <c r="AI426" s="765"/>
      <c r="AJ426" s="765"/>
      <c r="AK426" s="765"/>
      <c r="AL426" s="765"/>
      <c r="AM426" s="765"/>
      <c r="AN426" s="766"/>
    </row>
    <row r="427" spans="1:40" ht="12.75" customHeight="1" x14ac:dyDescent="0.25">
      <c r="B427" s="767" t="s">
        <v>827</v>
      </c>
      <c r="C427" s="768"/>
      <c r="D427" s="768"/>
      <c r="E427" s="768"/>
      <c r="F427" s="768"/>
      <c r="G427" s="768"/>
      <c r="H427" s="768"/>
      <c r="I427" s="768"/>
      <c r="J427" s="768"/>
      <c r="K427" s="768"/>
      <c r="L427" s="768"/>
      <c r="M427" s="768"/>
      <c r="N427" s="768"/>
      <c r="O427" s="768"/>
      <c r="P427" s="768"/>
      <c r="Q427" s="768"/>
      <c r="R427" s="768"/>
      <c r="S427" s="768"/>
      <c r="T427" s="768"/>
      <c r="U427" s="768"/>
      <c r="V427" s="768"/>
      <c r="W427" s="768"/>
      <c r="X427" s="768"/>
      <c r="Y427" s="768"/>
      <c r="Z427" s="768"/>
      <c r="AA427" s="768"/>
      <c r="AB427" s="768"/>
      <c r="AC427" s="768"/>
      <c r="AD427" s="768"/>
      <c r="AE427" s="768"/>
      <c r="AF427" s="768"/>
      <c r="AG427" s="768"/>
      <c r="AH427" s="768"/>
      <c r="AI427" s="768"/>
      <c r="AJ427" s="768"/>
      <c r="AK427" s="768"/>
      <c r="AL427" s="768"/>
      <c r="AM427" s="768"/>
      <c r="AN427" s="769"/>
    </row>
    <row r="428" spans="1:40" ht="21" customHeight="1" x14ac:dyDescent="0.25">
      <c r="B428" s="296"/>
      <c r="C428" s="45"/>
      <c r="D428" s="46"/>
      <c r="E428" s="45"/>
      <c r="F428" s="46"/>
      <c r="G428" s="45"/>
      <c r="H428" s="46"/>
      <c r="I428" s="45"/>
      <c r="J428" s="46"/>
      <c r="K428" s="45"/>
      <c r="L428" s="46"/>
      <c r="M428" s="45"/>
      <c r="N428" s="46"/>
      <c r="O428" s="45"/>
      <c r="P428" s="46"/>
      <c r="Q428" s="45"/>
      <c r="R428" s="46"/>
      <c r="S428" s="45"/>
      <c r="T428" s="46"/>
      <c r="U428" s="45"/>
      <c r="V428" s="46"/>
      <c r="W428" s="45"/>
      <c r="X428" s="46"/>
      <c r="Y428" s="45"/>
      <c r="Z428" s="46"/>
      <c r="AA428" s="45"/>
      <c r="AB428" s="46"/>
      <c r="AC428" s="45"/>
      <c r="AD428" s="46"/>
      <c r="AE428" s="45"/>
      <c r="AF428" s="46"/>
      <c r="AG428" s="45"/>
      <c r="AH428" s="46"/>
      <c r="AI428" s="45"/>
      <c r="AJ428" s="46"/>
      <c r="AK428" s="45"/>
      <c r="AL428" s="47">
        <f>+B428+D428+F428+H428+J428+L428+N428+P428+R428+T428+V428+X428+Z428+AB428+AD428+AF428+AH428+AJ428</f>
        <v>0</v>
      </c>
      <c r="AM428" s="48">
        <f>+C428+E428+G428+I428+K428+M428+O428+Q428+S428+U428+W428+Y428+AA428+AC428+AE428+AG428+AI428+AK428</f>
        <v>0</v>
      </c>
      <c r="AN428" s="297">
        <f>+AM428+AL428</f>
        <v>0</v>
      </c>
    </row>
    <row r="429" spans="1:40" ht="15" customHeight="1" x14ac:dyDescent="0.25">
      <c r="B429" s="758" t="s">
        <v>828</v>
      </c>
      <c r="C429" s="759"/>
      <c r="D429" s="759"/>
      <c r="E429" s="759"/>
      <c r="F429" s="759"/>
      <c r="G429" s="759"/>
      <c r="H429" s="759"/>
      <c r="I429" s="759"/>
      <c r="J429" s="759"/>
      <c r="K429" s="759"/>
      <c r="L429" s="759"/>
      <c r="M429" s="759"/>
      <c r="N429" s="759"/>
      <c r="O429" s="759"/>
      <c r="P429" s="759"/>
      <c r="Q429" s="759"/>
      <c r="R429" s="759"/>
      <c r="S429" s="759"/>
      <c r="T429" s="759"/>
      <c r="U429" s="759"/>
      <c r="V429" s="759"/>
      <c r="W429" s="759"/>
      <c r="X429" s="759"/>
      <c r="Y429" s="759"/>
      <c r="Z429" s="759"/>
      <c r="AA429" s="759"/>
      <c r="AB429" s="759"/>
      <c r="AC429" s="759"/>
      <c r="AD429" s="759"/>
      <c r="AE429" s="759"/>
      <c r="AF429" s="759"/>
      <c r="AG429" s="759"/>
      <c r="AH429" s="759"/>
      <c r="AI429" s="759"/>
      <c r="AJ429" s="759"/>
      <c r="AK429" s="759"/>
      <c r="AL429" s="759"/>
      <c r="AM429" s="759"/>
      <c r="AN429" s="760"/>
    </row>
    <row r="430" spans="1:40" ht="21" customHeight="1" x14ac:dyDescent="0.25">
      <c r="B430" s="296"/>
      <c r="C430" s="45"/>
      <c r="D430" s="46"/>
      <c r="E430" s="45"/>
      <c r="F430" s="46"/>
      <c r="G430" s="45"/>
      <c r="H430" s="46"/>
      <c r="I430" s="45"/>
      <c r="J430" s="46"/>
      <c r="K430" s="45"/>
      <c r="L430" s="46"/>
      <c r="M430" s="45"/>
      <c r="N430" s="46"/>
      <c r="O430" s="45"/>
      <c r="P430" s="46"/>
      <c r="Q430" s="45"/>
      <c r="R430" s="46"/>
      <c r="S430" s="45"/>
      <c r="T430" s="46"/>
      <c r="U430" s="45"/>
      <c r="V430" s="46"/>
      <c r="W430" s="45"/>
      <c r="X430" s="46"/>
      <c r="Y430" s="45"/>
      <c r="Z430" s="46"/>
      <c r="AA430" s="45"/>
      <c r="AB430" s="46"/>
      <c r="AC430" s="45"/>
      <c r="AD430" s="46"/>
      <c r="AE430" s="45"/>
      <c r="AF430" s="46"/>
      <c r="AG430" s="45"/>
      <c r="AH430" s="46"/>
      <c r="AI430" s="45"/>
      <c r="AJ430" s="46"/>
      <c r="AK430" s="45"/>
      <c r="AL430" s="47">
        <f>+B430+D430+F430+H430+J430+L430+N430+P430+R430+T430+V430+X430+Z430+AB430+AD430+AF430+AH430+AJ430</f>
        <v>0</v>
      </c>
      <c r="AM430" s="48">
        <f>+C430+E430+G430+I430+K430+M430+O430+Q430+S430+U430+W430+Y430+AA430+AC430+AE430+AG430+AI430+AK430</f>
        <v>0</v>
      </c>
      <c r="AN430" s="297">
        <f>+AM430+AL430</f>
        <v>0</v>
      </c>
    </row>
    <row r="431" spans="1:40" ht="14.25" customHeight="1" x14ac:dyDescent="0.25">
      <c r="B431" s="751" t="s">
        <v>829</v>
      </c>
      <c r="C431" s="752"/>
      <c r="D431" s="752"/>
      <c r="E431" s="752"/>
      <c r="F431" s="752"/>
      <c r="G431" s="752"/>
      <c r="H431" s="752"/>
      <c r="I431" s="752"/>
      <c r="J431" s="752"/>
      <c r="K431" s="752"/>
      <c r="L431" s="752"/>
      <c r="M431" s="752"/>
      <c r="N431" s="752"/>
      <c r="O431" s="752"/>
      <c r="P431" s="752"/>
      <c r="Q431" s="752"/>
      <c r="R431" s="752"/>
      <c r="S431" s="752"/>
      <c r="T431" s="752"/>
      <c r="U431" s="752"/>
      <c r="V431" s="752"/>
      <c r="W431" s="752"/>
      <c r="X431" s="752"/>
      <c r="Y431" s="752"/>
      <c r="Z431" s="752"/>
      <c r="AA431" s="752"/>
      <c r="AB431" s="752"/>
      <c r="AC431" s="752"/>
      <c r="AD431" s="752"/>
      <c r="AE431" s="752"/>
      <c r="AF431" s="752"/>
      <c r="AG431" s="752"/>
      <c r="AH431" s="752"/>
      <c r="AI431" s="752"/>
      <c r="AJ431" s="752"/>
      <c r="AK431" s="752"/>
      <c r="AL431" s="752"/>
      <c r="AM431" s="752"/>
      <c r="AN431" s="753"/>
    </row>
    <row r="432" spans="1:40" ht="21" customHeight="1" x14ac:dyDescent="0.25">
      <c r="B432" s="296"/>
      <c r="C432" s="45"/>
      <c r="D432" s="46"/>
      <c r="E432" s="45"/>
      <c r="F432" s="46"/>
      <c r="G432" s="45"/>
      <c r="H432" s="46"/>
      <c r="I432" s="45"/>
      <c r="J432" s="46"/>
      <c r="K432" s="45"/>
      <c r="L432" s="46"/>
      <c r="M432" s="45"/>
      <c r="N432" s="46"/>
      <c r="O432" s="45"/>
      <c r="P432" s="46"/>
      <c r="Q432" s="45"/>
      <c r="R432" s="46"/>
      <c r="S432" s="45"/>
      <c r="T432" s="46"/>
      <c r="U432" s="45"/>
      <c r="V432" s="46"/>
      <c r="W432" s="45"/>
      <c r="X432" s="46"/>
      <c r="Y432" s="45"/>
      <c r="Z432" s="46"/>
      <c r="AA432" s="45"/>
      <c r="AB432" s="46"/>
      <c r="AC432" s="45"/>
      <c r="AD432" s="46"/>
      <c r="AE432" s="45"/>
      <c r="AF432" s="46"/>
      <c r="AG432" s="45"/>
      <c r="AH432" s="46"/>
      <c r="AI432" s="45"/>
      <c r="AJ432" s="46"/>
      <c r="AK432" s="45"/>
      <c r="AL432" s="47">
        <f>+B432+D432+F432+H432+J432+L432+N432+P432+R432+T432+V432+X432+Z432+AB432+AD432+AF432+AH432+AJ432</f>
        <v>0</v>
      </c>
      <c r="AM432" s="48">
        <f>+C432+E432+G432+I432+K432+M432+O432+Q432+S432+U432+W432+Y432+AA432+AC432+AE432+AG432+AI432+AK432</f>
        <v>0</v>
      </c>
      <c r="AN432" s="297">
        <f>+AM432+AL432</f>
        <v>0</v>
      </c>
    </row>
    <row r="433" spans="1:40" ht="15" customHeight="1" x14ac:dyDescent="0.25">
      <c r="B433" s="751" t="s">
        <v>830</v>
      </c>
      <c r="C433" s="752"/>
      <c r="D433" s="752"/>
      <c r="E433" s="752"/>
      <c r="F433" s="752"/>
      <c r="G433" s="752"/>
      <c r="H433" s="752"/>
      <c r="I433" s="752"/>
      <c r="J433" s="752"/>
      <c r="K433" s="752"/>
      <c r="L433" s="752"/>
      <c r="M433" s="752"/>
      <c r="N433" s="752"/>
      <c r="O433" s="752"/>
      <c r="P433" s="752"/>
      <c r="Q433" s="752"/>
      <c r="R433" s="752"/>
      <c r="S433" s="752"/>
      <c r="T433" s="752"/>
      <c r="U433" s="752"/>
      <c r="V433" s="752"/>
      <c r="W433" s="752"/>
      <c r="X433" s="752"/>
      <c r="Y433" s="752"/>
      <c r="Z433" s="752"/>
      <c r="AA433" s="752"/>
      <c r="AB433" s="752"/>
      <c r="AC433" s="752"/>
      <c r="AD433" s="752"/>
      <c r="AE433" s="752"/>
      <c r="AF433" s="752"/>
      <c r="AG433" s="752"/>
      <c r="AH433" s="752"/>
      <c r="AI433" s="752"/>
      <c r="AJ433" s="752"/>
      <c r="AK433" s="752"/>
      <c r="AL433" s="752"/>
      <c r="AM433" s="752"/>
      <c r="AN433" s="753"/>
    </row>
    <row r="434" spans="1:40" ht="21" customHeight="1" x14ac:dyDescent="0.25">
      <c r="B434" s="296"/>
      <c r="C434" s="45"/>
      <c r="D434" s="46"/>
      <c r="E434" s="45"/>
      <c r="F434" s="46"/>
      <c r="G434" s="45"/>
      <c r="H434" s="46"/>
      <c r="I434" s="45"/>
      <c r="J434" s="46"/>
      <c r="K434" s="45"/>
      <c r="L434" s="46"/>
      <c r="M434" s="45"/>
      <c r="N434" s="46"/>
      <c r="O434" s="45"/>
      <c r="P434" s="46"/>
      <c r="Q434" s="45"/>
      <c r="R434" s="46"/>
      <c r="S434" s="45"/>
      <c r="T434" s="46"/>
      <c r="U434" s="45"/>
      <c r="V434" s="46"/>
      <c r="W434" s="45"/>
      <c r="X434" s="46"/>
      <c r="Y434" s="45"/>
      <c r="Z434" s="46"/>
      <c r="AA434" s="45"/>
      <c r="AB434" s="46"/>
      <c r="AC434" s="45"/>
      <c r="AD434" s="46"/>
      <c r="AE434" s="45"/>
      <c r="AF434" s="46"/>
      <c r="AG434" s="45"/>
      <c r="AH434" s="46"/>
      <c r="AI434" s="45"/>
      <c r="AJ434" s="46"/>
      <c r="AK434" s="45"/>
      <c r="AL434" s="47">
        <f>+B434+D434+F434+H434+J434+L434+N434+P434+R434+T434+V434+X434+Z434+AB434+AD434+AF434+AH434+AJ434</f>
        <v>0</v>
      </c>
      <c r="AM434" s="48">
        <f>+C434+E434+G434+I434+K434+M434+O434+Q434+S434+U434+W434+Y434+AA434+AC434+AE434+AG434+AI434+AK434</f>
        <v>0</v>
      </c>
      <c r="AN434" s="297">
        <f>+AM434+AL434</f>
        <v>0</v>
      </c>
    </row>
    <row r="435" spans="1:40" ht="15" customHeight="1" x14ac:dyDescent="0.25">
      <c r="B435" s="751" t="s">
        <v>831</v>
      </c>
      <c r="C435" s="752"/>
      <c r="D435" s="752"/>
      <c r="E435" s="752"/>
      <c r="F435" s="752"/>
      <c r="G435" s="752"/>
      <c r="H435" s="752"/>
      <c r="I435" s="752"/>
      <c r="J435" s="752"/>
      <c r="K435" s="752"/>
      <c r="L435" s="752"/>
      <c r="M435" s="752"/>
      <c r="N435" s="752"/>
      <c r="O435" s="752"/>
      <c r="P435" s="752"/>
      <c r="Q435" s="752"/>
      <c r="R435" s="752"/>
      <c r="S435" s="752"/>
      <c r="T435" s="752"/>
      <c r="U435" s="752"/>
      <c r="V435" s="752"/>
      <c r="W435" s="752"/>
      <c r="X435" s="752"/>
      <c r="Y435" s="752"/>
      <c r="Z435" s="752"/>
      <c r="AA435" s="752"/>
      <c r="AB435" s="752"/>
      <c r="AC435" s="752"/>
      <c r="AD435" s="752"/>
      <c r="AE435" s="752"/>
      <c r="AF435" s="752"/>
      <c r="AG435" s="752"/>
      <c r="AH435" s="752"/>
      <c r="AI435" s="752"/>
      <c r="AJ435" s="752"/>
      <c r="AK435" s="752"/>
      <c r="AL435" s="752"/>
      <c r="AM435" s="752"/>
      <c r="AN435" s="753"/>
    </row>
    <row r="436" spans="1:40" ht="21" customHeight="1" x14ac:dyDescent="0.25">
      <c r="B436" s="296"/>
      <c r="C436" s="45"/>
      <c r="D436" s="46"/>
      <c r="E436" s="45"/>
      <c r="F436" s="46"/>
      <c r="G436" s="45"/>
      <c r="H436" s="46"/>
      <c r="I436" s="45"/>
      <c r="J436" s="46"/>
      <c r="K436" s="45"/>
      <c r="L436" s="46"/>
      <c r="M436" s="45"/>
      <c r="N436" s="46"/>
      <c r="O436" s="45"/>
      <c r="P436" s="46"/>
      <c r="Q436" s="45"/>
      <c r="R436" s="46"/>
      <c r="S436" s="45"/>
      <c r="T436" s="46"/>
      <c r="U436" s="45"/>
      <c r="V436" s="46"/>
      <c r="W436" s="45"/>
      <c r="X436" s="46"/>
      <c r="Y436" s="45"/>
      <c r="Z436" s="46"/>
      <c r="AA436" s="45"/>
      <c r="AB436" s="46"/>
      <c r="AC436" s="45"/>
      <c r="AD436" s="46"/>
      <c r="AE436" s="45"/>
      <c r="AF436" s="46"/>
      <c r="AG436" s="45"/>
      <c r="AH436" s="46"/>
      <c r="AI436" s="45"/>
      <c r="AJ436" s="46"/>
      <c r="AK436" s="45"/>
      <c r="AL436" s="47">
        <f>+B436+D436+F436+H436+J436+L436+N436+P436+R436+T436+V436+X436+Z436+AB436+AD436+AF436+AH436+AJ436</f>
        <v>0</v>
      </c>
      <c r="AM436" s="48">
        <f>+C436+E436+G436+I436+K436+M436+O436+Q436+S436+U436+W436+Y436+AA436+AC436+AE436+AG436+AI436+AK436</f>
        <v>0</v>
      </c>
      <c r="AN436" s="297">
        <f>+AM436+AL436</f>
        <v>0</v>
      </c>
    </row>
    <row r="437" spans="1:40" ht="15" customHeight="1" x14ac:dyDescent="0.25">
      <c r="B437" s="751" t="s">
        <v>832</v>
      </c>
      <c r="C437" s="752"/>
      <c r="D437" s="752"/>
      <c r="E437" s="752"/>
      <c r="F437" s="752"/>
      <c r="G437" s="752"/>
      <c r="H437" s="752"/>
      <c r="I437" s="752"/>
      <c r="J437" s="752"/>
      <c r="K437" s="752"/>
      <c r="L437" s="752"/>
      <c r="M437" s="752"/>
      <c r="N437" s="752"/>
      <c r="O437" s="752"/>
      <c r="P437" s="752"/>
      <c r="Q437" s="752"/>
      <c r="R437" s="752"/>
      <c r="S437" s="752"/>
      <c r="T437" s="752"/>
      <c r="U437" s="752"/>
      <c r="V437" s="752"/>
      <c r="W437" s="752"/>
      <c r="X437" s="752"/>
      <c r="Y437" s="752"/>
      <c r="Z437" s="752"/>
      <c r="AA437" s="752"/>
      <c r="AB437" s="752"/>
      <c r="AC437" s="752"/>
      <c r="AD437" s="752"/>
      <c r="AE437" s="752"/>
      <c r="AF437" s="752"/>
      <c r="AG437" s="752"/>
      <c r="AH437" s="752"/>
      <c r="AI437" s="752"/>
      <c r="AJ437" s="752"/>
      <c r="AK437" s="752"/>
      <c r="AL437" s="752"/>
      <c r="AM437" s="752"/>
      <c r="AN437" s="753"/>
    </row>
    <row r="438" spans="1:40" ht="21" customHeight="1" x14ac:dyDescent="0.25">
      <c r="B438" s="296"/>
      <c r="C438" s="45"/>
      <c r="D438" s="46"/>
      <c r="E438" s="45"/>
      <c r="F438" s="46"/>
      <c r="G438" s="45"/>
      <c r="H438" s="46"/>
      <c r="I438" s="45"/>
      <c r="J438" s="46"/>
      <c r="K438" s="45"/>
      <c r="L438" s="46"/>
      <c r="M438" s="45"/>
      <c r="N438" s="46"/>
      <c r="O438" s="45"/>
      <c r="P438" s="46"/>
      <c r="Q438" s="45"/>
      <c r="R438" s="46"/>
      <c r="S438" s="45"/>
      <c r="T438" s="46"/>
      <c r="U438" s="45"/>
      <c r="V438" s="46"/>
      <c r="W438" s="45"/>
      <c r="X438" s="46"/>
      <c r="Y438" s="45"/>
      <c r="Z438" s="46"/>
      <c r="AA438" s="45"/>
      <c r="AB438" s="46"/>
      <c r="AC438" s="45"/>
      <c r="AD438" s="46"/>
      <c r="AE438" s="45"/>
      <c r="AF438" s="46"/>
      <c r="AG438" s="45"/>
      <c r="AH438" s="46"/>
      <c r="AI438" s="45"/>
      <c r="AJ438" s="46"/>
      <c r="AK438" s="45"/>
      <c r="AL438" s="47">
        <f>+B438+D438+F438+H438+J438+L438+N438+P438+R438+T438+V438+X438+Z438+AB438+AD438+AF438+AH438+AJ438</f>
        <v>0</v>
      </c>
      <c r="AM438" s="48">
        <f>+C438+E438+G438+I438+K438+M438+O438+Q438+S438+U438+W438+Y438+AA438+AC438+AE438+AG438+AI438+AK438</f>
        <v>0</v>
      </c>
      <c r="AN438" s="297">
        <f>+AM438+AL438</f>
        <v>0</v>
      </c>
    </row>
    <row r="439" spans="1:40" ht="15" customHeight="1" x14ac:dyDescent="0.25">
      <c r="B439" s="751" t="s">
        <v>833</v>
      </c>
      <c r="C439" s="752"/>
      <c r="D439" s="752"/>
      <c r="E439" s="752"/>
      <c r="F439" s="752"/>
      <c r="G439" s="752"/>
      <c r="H439" s="752"/>
      <c r="I439" s="752"/>
      <c r="J439" s="752"/>
      <c r="K439" s="752"/>
      <c r="L439" s="752"/>
      <c r="M439" s="752"/>
      <c r="N439" s="752"/>
      <c r="O439" s="752"/>
      <c r="P439" s="752"/>
      <c r="Q439" s="752"/>
      <c r="R439" s="752"/>
      <c r="S439" s="752"/>
      <c r="T439" s="752"/>
      <c r="U439" s="752"/>
      <c r="V439" s="752"/>
      <c r="W439" s="752"/>
      <c r="X439" s="752"/>
      <c r="Y439" s="752"/>
      <c r="Z439" s="752"/>
      <c r="AA439" s="752"/>
      <c r="AB439" s="752"/>
      <c r="AC439" s="752"/>
      <c r="AD439" s="752"/>
      <c r="AE439" s="752"/>
      <c r="AF439" s="752"/>
      <c r="AG439" s="752"/>
      <c r="AH439" s="752"/>
      <c r="AI439" s="752"/>
      <c r="AJ439" s="752"/>
      <c r="AK439" s="752"/>
      <c r="AL439" s="752"/>
      <c r="AM439" s="752"/>
      <c r="AN439" s="753"/>
    </row>
    <row r="440" spans="1:40" ht="21" customHeight="1" x14ac:dyDescent="0.25">
      <c r="B440" s="296"/>
      <c r="C440" s="45"/>
      <c r="D440" s="46"/>
      <c r="E440" s="45"/>
      <c r="F440" s="46"/>
      <c r="G440" s="45"/>
      <c r="H440" s="46"/>
      <c r="I440" s="45"/>
      <c r="J440" s="46"/>
      <c r="K440" s="45"/>
      <c r="L440" s="46"/>
      <c r="M440" s="45"/>
      <c r="N440" s="46"/>
      <c r="O440" s="45"/>
      <c r="P440" s="46"/>
      <c r="Q440" s="45"/>
      <c r="R440" s="46"/>
      <c r="S440" s="45"/>
      <c r="T440" s="46"/>
      <c r="U440" s="45"/>
      <c r="V440" s="46"/>
      <c r="W440" s="45"/>
      <c r="X440" s="46"/>
      <c r="Y440" s="45"/>
      <c r="Z440" s="46"/>
      <c r="AA440" s="45"/>
      <c r="AB440" s="46"/>
      <c r="AC440" s="45"/>
      <c r="AD440" s="46"/>
      <c r="AE440" s="45"/>
      <c r="AF440" s="46"/>
      <c r="AG440" s="45"/>
      <c r="AH440" s="46"/>
      <c r="AI440" s="45"/>
      <c r="AJ440" s="46"/>
      <c r="AK440" s="45"/>
      <c r="AL440" s="47">
        <f>+B440+D440+F440+H440+J440+L440+N440+P440+R440+T440+V440+X440+Z440+AB440+AD440+AF440+AH440+AJ440</f>
        <v>0</v>
      </c>
      <c r="AM440" s="48">
        <f>+C440+E440+G440+I440+K440+M440+O440+Q440+S440+U440+W440+Y440+AA440+AC440+AE440+AG440+AI440+AK440</f>
        <v>0</v>
      </c>
      <c r="AN440" s="297">
        <f>+AM440+AL440</f>
        <v>0</v>
      </c>
    </row>
    <row r="441" spans="1:40" ht="15" customHeight="1" x14ac:dyDescent="0.25">
      <c r="B441" s="751" t="s">
        <v>834</v>
      </c>
      <c r="C441" s="752"/>
      <c r="D441" s="752"/>
      <c r="E441" s="752"/>
      <c r="F441" s="752"/>
      <c r="G441" s="752"/>
      <c r="H441" s="752"/>
      <c r="I441" s="752"/>
      <c r="J441" s="752"/>
      <c r="K441" s="752"/>
      <c r="L441" s="752"/>
      <c r="M441" s="752"/>
      <c r="N441" s="752"/>
      <c r="O441" s="752"/>
      <c r="P441" s="752"/>
      <c r="Q441" s="752"/>
      <c r="R441" s="752"/>
      <c r="S441" s="752"/>
      <c r="T441" s="752"/>
      <c r="U441" s="752"/>
      <c r="V441" s="752"/>
      <c r="W441" s="752"/>
      <c r="X441" s="752"/>
      <c r="Y441" s="752"/>
      <c r="Z441" s="752"/>
      <c r="AA441" s="752"/>
      <c r="AB441" s="752"/>
      <c r="AC441" s="752"/>
      <c r="AD441" s="752"/>
      <c r="AE441" s="752"/>
      <c r="AF441" s="752"/>
      <c r="AG441" s="752"/>
      <c r="AH441" s="752"/>
      <c r="AI441" s="752"/>
      <c r="AJ441" s="752"/>
      <c r="AK441" s="752"/>
      <c r="AL441" s="752"/>
      <c r="AM441" s="752"/>
      <c r="AN441" s="753"/>
    </row>
    <row r="442" spans="1:40" ht="21" customHeight="1" x14ac:dyDescent="0.25">
      <c r="B442" s="296"/>
      <c r="C442" s="45"/>
      <c r="D442" s="46"/>
      <c r="E442" s="45"/>
      <c r="F442" s="46"/>
      <c r="G442" s="45"/>
      <c r="H442" s="46"/>
      <c r="I442" s="45"/>
      <c r="J442" s="46"/>
      <c r="K442" s="45"/>
      <c r="L442" s="46"/>
      <c r="M442" s="45"/>
      <c r="N442" s="46"/>
      <c r="O442" s="45"/>
      <c r="P442" s="46"/>
      <c r="Q442" s="45"/>
      <c r="R442" s="46"/>
      <c r="S442" s="45"/>
      <c r="T442" s="46"/>
      <c r="U442" s="45"/>
      <c r="V442" s="46"/>
      <c r="W442" s="45"/>
      <c r="X442" s="46"/>
      <c r="Y442" s="45"/>
      <c r="Z442" s="46"/>
      <c r="AA442" s="45"/>
      <c r="AB442" s="46"/>
      <c r="AC442" s="45"/>
      <c r="AD442" s="46"/>
      <c r="AE442" s="45"/>
      <c r="AF442" s="46"/>
      <c r="AG442" s="45"/>
      <c r="AH442" s="46"/>
      <c r="AI442" s="45"/>
      <c r="AJ442" s="46"/>
      <c r="AK442" s="45"/>
      <c r="AL442" s="47">
        <f>+B442+D442+F442+H442+J442+L442+N442+P442+R442+T442+V442+X442+Z442+AB442+AD442+AF442+AH442+AJ442</f>
        <v>0</v>
      </c>
      <c r="AM442" s="48">
        <f>+C442+E442+G442+I442+K442+M442+O442+Q442+S442+U442+W442+Y442+AA442+AC442+AE442+AG442+AI442+AK442</f>
        <v>0</v>
      </c>
      <c r="AN442" s="297">
        <f>+AM442+AL442</f>
        <v>0</v>
      </c>
    </row>
    <row r="443" spans="1:40" ht="16.5" customHeight="1" x14ac:dyDescent="0.3">
      <c r="B443" s="754" t="s">
        <v>825</v>
      </c>
      <c r="C443" s="755"/>
      <c r="D443" s="755"/>
      <c r="E443" s="755"/>
      <c r="F443" s="755"/>
      <c r="G443" s="755"/>
      <c r="H443" s="755"/>
      <c r="I443" s="755"/>
      <c r="J443" s="755"/>
      <c r="K443" s="755"/>
      <c r="L443" s="755"/>
      <c r="M443" s="755"/>
      <c r="N443" s="755"/>
      <c r="O443" s="755"/>
      <c r="P443" s="755"/>
      <c r="Q443" s="755"/>
      <c r="R443" s="755"/>
      <c r="S443" s="755"/>
      <c r="T443" s="755"/>
      <c r="U443" s="755"/>
      <c r="V443" s="755"/>
      <c r="W443" s="755"/>
      <c r="X443" s="755"/>
      <c r="Y443" s="755"/>
      <c r="Z443" s="755"/>
      <c r="AA443" s="755"/>
      <c r="AB443" s="755"/>
      <c r="AC443" s="755"/>
      <c r="AD443" s="755"/>
      <c r="AE443" s="755"/>
      <c r="AF443" s="755"/>
      <c r="AG443" s="755"/>
      <c r="AH443" s="755"/>
      <c r="AI443" s="755"/>
      <c r="AJ443" s="755"/>
      <c r="AK443" s="755"/>
      <c r="AL443" s="755"/>
      <c r="AM443" s="755"/>
      <c r="AN443" s="756"/>
    </row>
    <row r="444" spans="1:40" ht="21" customHeight="1" thickBot="1" x14ac:dyDescent="0.3">
      <c r="B444" s="298">
        <f>+B442+B440+B438+B436+B434+B432+B430+B428</f>
        <v>0</v>
      </c>
      <c r="C444" s="302">
        <f>+C442+C440+C438+C436+C434+C432+C430+C428</f>
        <v>0</v>
      </c>
      <c r="D444" s="299">
        <f>+D442+D440+D438+D436+D434+D432+D430+D428</f>
        <v>0</v>
      </c>
      <c r="E444" s="302">
        <f>+E442+E440+E438+E436+E434+E432+E430+E428</f>
        <v>0</v>
      </c>
      <c r="F444" s="299">
        <f t="shared" ref="F444:AK444" si="6">+F442+F440+F438+F436+F434+F432+F430+F428</f>
        <v>0</v>
      </c>
      <c r="G444" s="302">
        <f t="shared" si="6"/>
        <v>0</v>
      </c>
      <c r="H444" s="299">
        <f t="shared" si="6"/>
        <v>0</v>
      </c>
      <c r="I444" s="302">
        <f t="shared" si="6"/>
        <v>0</v>
      </c>
      <c r="J444" s="299">
        <f t="shared" si="6"/>
        <v>0</v>
      </c>
      <c r="K444" s="302">
        <f t="shared" si="6"/>
        <v>0</v>
      </c>
      <c r="L444" s="299">
        <f t="shared" si="6"/>
        <v>0</v>
      </c>
      <c r="M444" s="302">
        <f t="shared" si="6"/>
        <v>0</v>
      </c>
      <c r="N444" s="299">
        <f t="shared" si="6"/>
        <v>0</v>
      </c>
      <c r="O444" s="302">
        <f t="shared" si="6"/>
        <v>0</v>
      </c>
      <c r="P444" s="299">
        <f t="shared" si="6"/>
        <v>0</v>
      </c>
      <c r="Q444" s="302">
        <f t="shared" si="6"/>
        <v>0</v>
      </c>
      <c r="R444" s="299">
        <f t="shared" si="6"/>
        <v>0</v>
      </c>
      <c r="S444" s="302">
        <f t="shared" si="6"/>
        <v>0</v>
      </c>
      <c r="T444" s="299">
        <f t="shared" si="6"/>
        <v>0</v>
      </c>
      <c r="U444" s="302">
        <f t="shared" si="6"/>
        <v>0</v>
      </c>
      <c r="V444" s="299">
        <f t="shared" si="6"/>
        <v>0</v>
      </c>
      <c r="W444" s="302">
        <f t="shared" si="6"/>
        <v>0</v>
      </c>
      <c r="X444" s="299">
        <f t="shared" si="6"/>
        <v>0</v>
      </c>
      <c r="Y444" s="302">
        <f t="shared" si="6"/>
        <v>0</v>
      </c>
      <c r="Z444" s="299">
        <f t="shared" si="6"/>
        <v>0</v>
      </c>
      <c r="AA444" s="302">
        <f t="shared" si="6"/>
        <v>0</v>
      </c>
      <c r="AB444" s="299">
        <f t="shared" si="6"/>
        <v>0</v>
      </c>
      <c r="AC444" s="302">
        <f t="shared" si="6"/>
        <v>0</v>
      </c>
      <c r="AD444" s="299">
        <f t="shared" si="6"/>
        <v>0</v>
      </c>
      <c r="AE444" s="302">
        <f t="shared" si="6"/>
        <v>0</v>
      </c>
      <c r="AF444" s="299">
        <f t="shared" si="6"/>
        <v>0</v>
      </c>
      <c r="AG444" s="302">
        <f t="shared" si="6"/>
        <v>0</v>
      </c>
      <c r="AH444" s="299">
        <f t="shared" si="6"/>
        <v>0</v>
      </c>
      <c r="AI444" s="302">
        <f t="shared" si="6"/>
        <v>0</v>
      </c>
      <c r="AJ444" s="299">
        <f t="shared" si="6"/>
        <v>0</v>
      </c>
      <c r="AK444" s="302">
        <f t="shared" si="6"/>
        <v>0</v>
      </c>
      <c r="AL444" s="299">
        <f>+B444+D444+F444+H444+J444+L444+N444+P444+R444+T444+V444+X444+Z444+AB444+AD444+AF444+AH444+AJ444</f>
        <v>0</v>
      </c>
      <c r="AM444" s="302">
        <f>+C444+E444+G444+I444+K444+M444+O444+Q444+S444+U444+W444+Y444+AA444+AC444+AE444+AG444+AI444+AK444</f>
        <v>0</v>
      </c>
      <c r="AN444" s="300">
        <f>+AM444+AL444</f>
        <v>0</v>
      </c>
    </row>
    <row r="445" spans="1:40" ht="11.25" customHeight="1" x14ac:dyDescent="0.25">
      <c r="B445" s="757"/>
      <c r="C445" s="757"/>
      <c r="D445" s="757"/>
      <c r="E445" s="757"/>
      <c r="F445" s="757"/>
      <c r="G445" s="757"/>
      <c r="H445" s="757"/>
      <c r="I445" s="757"/>
      <c r="J445" s="757"/>
      <c r="K445" s="757"/>
      <c r="L445" s="757"/>
      <c r="M445" s="757"/>
      <c r="N445" s="757"/>
      <c r="O445" s="757"/>
      <c r="P445" s="757"/>
      <c r="Q445" s="757"/>
      <c r="R445" s="757"/>
      <c r="S445" s="757"/>
      <c r="T445" s="757"/>
      <c r="U445" s="757"/>
      <c r="V445" s="757"/>
      <c r="W445" s="757"/>
      <c r="X445" s="757"/>
      <c r="Y445" s="757"/>
      <c r="Z445" s="757"/>
      <c r="AA445" s="757"/>
      <c r="AB445" s="757"/>
      <c r="AC445" s="757"/>
      <c r="AD445" s="757"/>
      <c r="AE445" s="757"/>
      <c r="AF445" s="757"/>
      <c r="AG445" s="757"/>
      <c r="AH445" s="757"/>
      <c r="AI445" s="757"/>
      <c r="AJ445" s="757"/>
      <c r="AK445" s="757"/>
      <c r="AL445" s="757"/>
      <c r="AM445" s="757"/>
      <c r="AN445" s="757"/>
    </row>
    <row r="446" spans="1:40" x14ac:dyDescent="0.25"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50" t="s">
        <v>835</v>
      </c>
      <c r="U446" s="49"/>
      <c r="W446" s="49"/>
      <c r="X446" s="749"/>
      <c r="Y446" s="749"/>
      <c r="Z446" s="749"/>
      <c r="AA446" s="749"/>
      <c r="AB446" s="749"/>
      <c r="AC446" s="749"/>
      <c r="AD446" s="749"/>
      <c r="AE446" s="749"/>
      <c r="AF446" s="749"/>
      <c r="AG446" s="749"/>
      <c r="AH446" s="749"/>
      <c r="AI446" s="749"/>
      <c r="AJ446" s="749"/>
      <c r="AK446" s="749"/>
      <c r="AL446" s="749"/>
      <c r="AM446" s="51"/>
      <c r="AN446" s="49"/>
    </row>
    <row r="447" spans="1:40" ht="6" customHeight="1" thickBot="1" x14ac:dyDescent="0.3">
      <c r="A447" s="52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50"/>
      <c r="U447" s="49"/>
      <c r="W447" s="49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1"/>
      <c r="AN447" s="49"/>
    </row>
    <row r="448" spans="1:40" ht="15.75" thickBot="1" x14ac:dyDescent="0.3">
      <c r="A448" s="52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54" t="s">
        <v>836</v>
      </c>
      <c r="W448" s="49"/>
      <c r="X448" s="748">
        <f>+F413</f>
        <v>0</v>
      </c>
      <c r="Y448" s="748"/>
      <c r="Z448" s="748"/>
      <c r="AA448" s="748"/>
      <c r="AB448" s="748"/>
      <c r="AC448" s="748"/>
      <c r="AD448" s="748"/>
      <c r="AE448" s="748"/>
      <c r="AF448" s="748"/>
      <c r="AG448" s="748"/>
      <c r="AH448" s="748"/>
      <c r="AI448" s="748"/>
      <c r="AJ448" s="748"/>
      <c r="AK448" s="49"/>
      <c r="AL448" s="750" t="s">
        <v>787</v>
      </c>
      <c r="AM448" s="750"/>
      <c r="AN448" s="49"/>
    </row>
    <row r="449" spans="2:40" ht="15.75" customHeight="1" x14ac:dyDescent="0.25">
      <c r="B449" s="55" t="s">
        <v>1128</v>
      </c>
      <c r="C449" s="56"/>
      <c r="D449" s="56"/>
      <c r="E449" s="56"/>
      <c r="F449" s="56"/>
      <c r="G449" s="57"/>
      <c r="H449" s="57"/>
      <c r="I449" s="57"/>
      <c r="J449" s="57"/>
      <c r="K449" s="57"/>
      <c r="L449" s="57"/>
      <c r="M449" s="57"/>
      <c r="N449" s="57"/>
      <c r="V449" s="54" t="s">
        <v>837</v>
      </c>
      <c r="AB449" s="748" t="str">
        <f>+I414</f>
        <v/>
      </c>
      <c r="AC449" s="748"/>
      <c r="AD449" s="748"/>
      <c r="AE449" s="748"/>
      <c r="AF449" s="748"/>
      <c r="AG449" s="748"/>
      <c r="AH449" s="748"/>
      <c r="AI449" s="748"/>
      <c r="AJ449" s="748"/>
    </row>
    <row r="450" spans="2:40" ht="3.75" customHeight="1" thickBot="1" x14ac:dyDescent="0.3">
      <c r="B450" s="42"/>
      <c r="C450" s="42"/>
      <c r="D450" s="42"/>
      <c r="E450" s="42"/>
      <c r="F450" s="42"/>
      <c r="G450" s="42"/>
      <c r="H450" s="42"/>
      <c r="I450" s="58"/>
      <c r="J450" s="58"/>
      <c r="K450" s="42"/>
      <c r="L450" s="42"/>
      <c r="M450" s="57"/>
      <c r="N450" s="57"/>
    </row>
    <row r="451" spans="2:40" ht="35.25" customHeight="1" x14ac:dyDescent="0.25">
      <c r="B451" s="682" t="s">
        <v>838</v>
      </c>
      <c r="C451" s="666"/>
      <c r="D451" s="666"/>
      <c r="E451" s="666" t="s">
        <v>839</v>
      </c>
      <c r="F451" s="666"/>
      <c r="G451" s="666"/>
      <c r="H451" s="666" t="s">
        <v>840</v>
      </c>
      <c r="I451" s="666"/>
      <c r="J451" s="666"/>
      <c r="K451" s="666" t="s">
        <v>841</v>
      </c>
      <c r="L451" s="666"/>
      <c r="M451" s="666"/>
      <c r="N451" s="666" t="s">
        <v>842</v>
      </c>
      <c r="O451" s="666"/>
      <c r="P451" s="666"/>
      <c r="Q451" s="666" t="s">
        <v>843</v>
      </c>
      <c r="R451" s="666"/>
      <c r="S451" s="666"/>
      <c r="T451" s="666" t="s">
        <v>844</v>
      </c>
      <c r="U451" s="666"/>
      <c r="V451" s="666"/>
      <c r="W451" s="666" t="s">
        <v>845</v>
      </c>
      <c r="X451" s="666"/>
      <c r="Y451" s="666"/>
      <c r="Z451" s="666" t="s">
        <v>846</v>
      </c>
      <c r="AA451" s="666"/>
      <c r="AB451" s="666"/>
      <c r="AC451" s="666" t="s">
        <v>847</v>
      </c>
      <c r="AD451" s="666"/>
      <c r="AE451" s="666"/>
      <c r="AF451" s="746" t="s">
        <v>1117</v>
      </c>
      <c r="AG451" s="746"/>
      <c r="AH451" s="746"/>
      <c r="AI451" s="666" t="s">
        <v>848</v>
      </c>
      <c r="AJ451" s="666"/>
      <c r="AK451" s="666"/>
      <c r="AL451" s="660" t="s">
        <v>825</v>
      </c>
      <c r="AM451" s="660"/>
      <c r="AN451" s="661"/>
    </row>
    <row r="452" spans="2:40" ht="21" customHeight="1" thickBot="1" x14ac:dyDescent="0.3">
      <c r="B452" s="747"/>
      <c r="C452" s="743"/>
      <c r="D452" s="743"/>
      <c r="E452" s="743"/>
      <c r="F452" s="743"/>
      <c r="G452" s="743"/>
      <c r="H452" s="743"/>
      <c r="I452" s="743"/>
      <c r="J452" s="743"/>
      <c r="K452" s="743"/>
      <c r="L452" s="743"/>
      <c r="M452" s="743"/>
      <c r="N452" s="743"/>
      <c r="O452" s="743"/>
      <c r="P452" s="743"/>
      <c r="Q452" s="743"/>
      <c r="R452" s="743"/>
      <c r="S452" s="743"/>
      <c r="T452" s="743"/>
      <c r="U452" s="743"/>
      <c r="V452" s="743"/>
      <c r="W452" s="743"/>
      <c r="X452" s="743"/>
      <c r="Y452" s="743"/>
      <c r="Z452" s="743"/>
      <c r="AA452" s="743"/>
      <c r="AB452" s="743"/>
      <c r="AC452" s="743"/>
      <c r="AD452" s="743"/>
      <c r="AE452" s="743"/>
      <c r="AF452" s="743"/>
      <c r="AG452" s="743"/>
      <c r="AH452" s="743"/>
      <c r="AI452" s="743"/>
      <c r="AJ452" s="743"/>
      <c r="AK452" s="743"/>
      <c r="AL452" s="662">
        <f>SUM(B452:AK452)</f>
        <v>0</v>
      </c>
      <c r="AM452" s="662"/>
      <c r="AN452" s="663"/>
    </row>
    <row r="453" spans="2:40" ht="12" customHeight="1" x14ac:dyDescent="0.25">
      <c r="B453" s="270" t="s">
        <v>849</v>
      </c>
      <c r="C453" s="271"/>
      <c r="D453" s="272"/>
      <c r="E453" s="272"/>
      <c r="F453" s="246"/>
      <c r="G453" s="246"/>
      <c r="H453" s="246"/>
      <c r="I453" s="269"/>
      <c r="J453" s="269"/>
      <c r="K453" s="246"/>
      <c r="L453" s="246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  <c r="AA453" s="241"/>
      <c r="AB453" s="241"/>
      <c r="AC453" s="241"/>
      <c r="AD453" s="241"/>
      <c r="AE453" s="241"/>
      <c r="AF453" s="241"/>
      <c r="AG453" s="241"/>
      <c r="AH453" s="241"/>
      <c r="AI453" s="241"/>
      <c r="AJ453" s="241"/>
      <c r="AK453" s="241"/>
      <c r="AL453" s="241"/>
      <c r="AM453" s="241"/>
      <c r="AN453" s="241"/>
    </row>
    <row r="454" spans="2:40" ht="12.75" customHeight="1" x14ac:dyDescent="0.25">
      <c r="B454" s="273"/>
      <c r="C454" s="273"/>
      <c r="D454" s="273"/>
      <c r="E454" s="273"/>
      <c r="F454" s="273"/>
      <c r="G454" s="273"/>
      <c r="H454" s="273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</row>
    <row r="455" spans="2:40" ht="16.5" thickBot="1" x14ac:dyDescent="0.3">
      <c r="B455" s="274" t="s">
        <v>1118</v>
      </c>
      <c r="C455" s="274"/>
      <c r="D455" s="274"/>
      <c r="E455" s="274"/>
      <c r="F455" s="274"/>
      <c r="G455" s="275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553" t="s">
        <v>1119</v>
      </c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</row>
    <row r="456" spans="2:40" ht="34.5" customHeight="1" x14ac:dyDescent="0.25">
      <c r="B456" s="736" t="s">
        <v>850</v>
      </c>
      <c r="C456" s="736"/>
      <c r="D456" s="736"/>
      <c r="E456" s="736"/>
      <c r="F456" s="736"/>
      <c r="G456" s="736"/>
      <c r="H456" s="736"/>
      <c r="I456" s="736"/>
      <c r="J456" s="736"/>
      <c r="K456" s="744" t="s">
        <v>851</v>
      </c>
      <c r="L456" s="744"/>
      <c r="M456" s="744"/>
      <c r="N456" s="744"/>
      <c r="O456" s="744"/>
      <c r="P456" s="744"/>
      <c r="Q456" s="744"/>
      <c r="R456" s="744"/>
      <c r="S456" s="744"/>
      <c r="T456" s="241"/>
      <c r="U456" s="241"/>
      <c r="V456" s="241"/>
      <c r="W456" s="241"/>
      <c r="X456" s="664" t="s">
        <v>1120</v>
      </c>
      <c r="Y456" s="665"/>
      <c r="Z456" s="665"/>
      <c r="AA456" s="665"/>
      <c r="AB456" s="665"/>
      <c r="AC456" s="665"/>
      <c r="AD456" s="666" t="s">
        <v>1127</v>
      </c>
      <c r="AE456" s="666"/>
      <c r="AF456" s="666"/>
      <c r="AG456" s="666"/>
      <c r="AH456" s="666"/>
      <c r="AI456" s="667"/>
      <c r="AJ456" s="241"/>
      <c r="AK456" s="241"/>
      <c r="AL456" s="241"/>
      <c r="AM456" s="241"/>
      <c r="AN456" s="241"/>
    </row>
    <row r="457" spans="2:40" ht="18" customHeight="1" x14ac:dyDescent="0.25">
      <c r="B457" s="727" t="s">
        <v>852</v>
      </c>
      <c r="C457" s="727"/>
      <c r="D457" s="727"/>
      <c r="E457" s="728" t="s">
        <v>853</v>
      </c>
      <c r="F457" s="728"/>
      <c r="G457" s="728"/>
      <c r="H457" s="729" t="s">
        <v>825</v>
      </c>
      <c r="I457" s="729"/>
      <c r="J457" s="729"/>
      <c r="K457" s="728" t="s">
        <v>852</v>
      </c>
      <c r="L457" s="728"/>
      <c r="M457" s="728"/>
      <c r="N457" s="728" t="s">
        <v>853</v>
      </c>
      <c r="O457" s="728"/>
      <c r="P457" s="728"/>
      <c r="Q457" s="730" t="s">
        <v>825</v>
      </c>
      <c r="R457" s="730"/>
      <c r="S457" s="730"/>
      <c r="T457" s="241"/>
      <c r="U457" s="241"/>
      <c r="V457" s="241"/>
      <c r="W457" s="241"/>
      <c r="X457" s="668" t="s">
        <v>852</v>
      </c>
      <c r="Y457" s="669"/>
      <c r="Z457" s="670" t="s">
        <v>853</v>
      </c>
      <c r="AA457" s="669"/>
      <c r="AB457" s="671" t="s">
        <v>825</v>
      </c>
      <c r="AC457" s="672"/>
      <c r="AD457" s="670" t="s">
        <v>852</v>
      </c>
      <c r="AE457" s="669"/>
      <c r="AF457" s="670" t="s">
        <v>853</v>
      </c>
      <c r="AG457" s="669"/>
      <c r="AH457" s="671" t="s">
        <v>825</v>
      </c>
      <c r="AI457" s="673"/>
      <c r="AJ457" s="241"/>
      <c r="AK457" s="241"/>
      <c r="AL457" s="241"/>
      <c r="AM457" s="241"/>
      <c r="AN457" s="241"/>
    </row>
    <row r="458" spans="2:40" ht="21" customHeight="1" thickBot="1" x14ac:dyDescent="0.3">
      <c r="B458" s="718"/>
      <c r="C458" s="718"/>
      <c r="D458" s="718"/>
      <c r="E458" s="719"/>
      <c r="F458" s="719"/>
      <c r="G458" s="719"/>
      <c r="H458" s="720">
        <f>+E458+B458</f>
        <v>0</v>
      </c>
      <c r="I458" s="720"/>
      <c r="J458" s="720"/>
      <c r="K458" s="719"/>
      <c r="L458" s="719"/>
      <c r="M458" s="719"/>
      <c r="N458" s="719"/>
      <c r="O458" s="719"/>
      <c r="P458" s="719"/>
      <c r="Q458" s="731">
        <f>+N458+K458</f>
        <v>0</v>
      </c>
      <c r="R458" s="731"/>
      <c r="S458" s="731"/>
      <c r="T458" s="241"/>
      <c r="U458" s="241"/>
      <c r="V458" s="241"/>
      <c r="W458" s="241"/>
      <c r="X458" s="674"/>
      <c r="Y458" s="675"/>
      <c r="Z458" s="676"/>
      <c r="AA458" s="675"/>
      <c r="AB458" s="677">
        <f>+Z458+X458</f>
        <v>0</v>
      </c>
      <c r="AC458" s="678"/>
      <c r="AD458" s="676"/>
      <c r="AE458" s="675"/>
      <c r="AF458" s="676"/>
      <c r="AG458" s="675"/>
      <c r="AH458" s="677">
        <f>+AF458+AD458</f>
        <v>0</v>
      </c>
      <c r="AI458" s="695"/>
      <c r="AJ458" s="241"/>
      <c r="AK458" s="241"/>
      <c r="AL458" s="241"/>
      <c r="AM458" s="241"/>
      <c r="AN458" s="241"/>
    </row>
    <row r="459" spans="2:40" ht="16.5" thickBot="1" x14ac:dyDescent="0.3">
      <c r="B459" s="274" t="s">
        <v>1121</v>
      </c>
      <c r="C459" s="274"/>
      <c r="D459" s="274"/>
      <c r="E459" s="274"/>
      <c r="F459" s="274"/>
      <c r="G459" s="275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696" t="s">
        <v>1122</v>
      </c>
      <c r="Y459" s="697"/>
      <c r="Z459" s="697"/>
      <c r="AA459" s="697"/>
      <c r="AB459" s="697"/>
      <c r="AC459" s="697"/>
      <c r="AD459" s="697"/>
      <c r="AE459" s="697"/>
      <c r="AF459" s="697"/>
      <c r="AG459" s="697"/>
      <c r="AH459" s="697"/>
      <c r="AI459" s="697"/>
      <c r="AJ459" s="697"/>
      <c r="AK459" s="698"/>
      <c r="AL459" s="241"/>
      <c r="AM459" s="241"/>
      <c r="AN459" s="241"/>
    </row>
    <row r="460" spans="2:40" ht="34.5" customHeight="1" x14ac:dyDescent="0.25">
      <c r="B460" s="738" t="s">
        <v>854</v>
      </c>
      <c r="C460" s="738"/>
      <c r="D460" s="738"/>
      <c r="E460" s="738"/>
      <c r="F460" s="738"/>
      <c r="G460" s="738"/>
      <c r="H460" s="738"/>
      <c r="I460" s="738"/>
      <c r="J460" s="738"/>
      <c r="K460" s="739" t="s">
        <v>970</v>
      </c>
      <c r="L460" s="739"/>
      <c r="M460" s="739"/>
      <c r="N460" s="739"/>
      <c r="O460" s="739"/>
      <c r="P460" s="739"/>
      <c r="Q460" s="739"/>
      <c r="R460" s="739"/>
      <c r="S460" s="739"/>
      <c r="T460" s="241"/>
      <c r="U460" s="241"/>
      <c r="V460" s="241"/>
      <c r="W460" s="241"/>
      <c r="X460" s="699" t="s">
        <v>1123</v>
      </c>
      <c r="Y460" s="700"/>
      <c r="Z460" s="700"/>
      <c r="AA460" s="700"/>
      <c r="AB460" s="701" t="s">
        <v>1124</v>
      </c>
      <c r="AC460" s="701"/>
      <c r="AD460" s="701"/>
      <c r="AE460" s="701"/>
      <c r="AF460" s="701" t="s">
        <v>825</v>
      </c>
      <c r="AG460" s="701"/>
      <c r="AH460" s="701"/>
      <c r="AI460" s="701"/>
      <c r="AJ460" s="701"/>
      <c r="AK460" s="706"/>
      <c r="AL460" s="241"/>
      <c r="AM460" s="241"/>
      <c r="AN460" s="241"/>
    </row>
    <row r="461" spans="2:40" ht="18" customHeight="1" x14ac:dyDescent="0.25">
      <c r="B461" s="727" t="s">
        <v>852</v>
      </c>
      <c r="C461" s="727"/>
      <c r="D461" s="727"/>
      <c r="E461" s="728" t="s">
        <v>853</v>
      </c>
      <c r="F461" s="728"/>
      <c r="G461" s="728"/>
      <c r="H461" s="729" t="s">
        <v>825</v>
      </c>
      <c r="I461" s="729"/>
      <c r="J461" s="729"/>
      <c r="K461" s="728" t="s">
        <v>852</v>
      </c>
      <c r="L461" s="728"/>
      <c r="M461" s="728"/>
      <c r="N461" s="728" t="s">
        <v>853</v>
      </c>
      <c r="O461" s="728"/>
      <c r="P461" s="728"/>
      <c r="Q461" s="730" t="s">
        <v>825</v>
      </c>
      <c r="R461" s="730"/>
      <c r="S461" s="730"/>
      <c r="T461" s="241"/>
      <c r="U461" s="241"/>
      <c r="V461" s="241"/>
      <c r="W461" s="241"/>
      <c r="X461" s="683" t="s">
        <v>852</v>
      </c>
      <c r="Y461" s="679"/>
      <c r="Z461" s="679" t="s">
        <v>853</v>
      </c>
      <c r="AA461" s="679"/>
      <c r="AB461" s="679" t="s">
        <v>852</v>
      </c>
      <c r="AC461" s="679"/>
      <c r="AD461" s="679" t="s">
        <v>853</v>
      </c>
      <c r="AE461" s="679"/>
      <c r="AF461" s="679" t="s">
        <v>852</v>
      </c>
      <c r="AG461" s="679"/>
      <c r="AH461" s="679" t="s">
        <v>853</v>
      </c>
      <c r="AI461" s="679"/>
      <c r="AJ461" s="715" t="s">
        <v>825</v>
      </c>
      <c r="AK461" s="745"/>
      <c r="AL461" s="241"/>
      <c r="AM461" s="241"/>
      <c r="AN461" s="241"/>
    </row>
    <row r="462" spans="2:40" ht="21" customHeight="1" thickBot="1" x14ac:dyDescent="0.3">
      <c r="B462" s="718"/>
      <c r="C462" s="718"/>
      <c r="D462" s="718"/>
      <c r="E462" s="719"/>
      <c r="F462" s="719"/>
      <c r="G462" s="719"/>
      <c r="H462" s="720">
        <f>+E462+B462</f>
        <v>0</v>
      </c>
      <c r="I462" s="720"/>
      <c r="J462" s="720"/>
      <c r="K462" s="719"/>
      <c r="L462" s="719"/>
      <c r="M462" s="719"/>
      <c r="N462" s="719"/>
      <c r="O462" s="719"/>
      <c r="P462" s="719"/>
      <c r="Q462" s="731">
        <f>+N462+K462</f>
        <v>0</v>
      </c>
      <c r="R462" s="731"/>
      <c r="S462" s="731"/>
      <c r="T462" s="241"/>
      <c r="U462" s="241"/>
      <c r="V462" s="241"/>
      <c r="W462" s="241"/>
      <c r="X462" s="702"/>
      <c r="Y462" s="692"/>
      <c r="Z462" s="692"/>
      <c r="AA462" s="692"/>
      <c r="AB462" s="692"/>
      <c r="AC462" s="692"/>
      <c r="AD462" s="692"/>
      <c r="AE462" s="692"/>
      <c r="AF462" s="680">
        <f>+AB462+X462</f>
        <v>0</v>
      </c>
      <c r="AG462" s="680"/>
      <c r="AH462" s="680">
        <f>+AD462+Z462</f>
        <v>0</v>
      </c>
      <c r="AI462" s="680"/>
      <c r="AJ462" s="680">
        <f>+AH462+AF462</f>
        <v>0</v>
      </c>
      <c r="AK462" s="681"/>
      <c r="AL462" s="241"/>
      <c r="AM462" s="241"/>
      <c r="AN462" s="241"/>
    </row>
    <row r="463" spans="2:40" ht="16.5" thickBot="1" x14ac:dyDescent="0.3">
      <c r="B463" s="276" t="s">
        <v>1125</v>
      </c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553" t="s">
        <v>1258</v>
      </c>
      <c r="Y463" s="241"/>
      <c r="Z463" s="241"/>
      <c r="AA463" s="241"/>
      <c r="AB463" s="241"/>
      <c r="AC463" s="241"/>
      <c r="AD463" s="241"/>
      <c r="AE463" s="241"/>
      <c r="AF463" s="241"/>
      <c r="AG463" s="241"/>
      <c r="AH463" s="241"/>
      <c r="AI463" s="241"/>
      <c r="AJ463" s="241"/>
      <c r="AK463" s="241"/>
      <c r="AL463" s="241"/>
      <c r="AM463" s="241"/>
      <c r="AN463" s="241"/>
    </row>
    <row r="464" spans="2:40" ht="16.5" customHeight="1" thickBot="1" x14ac:dyDescent="0.3">
      <c r="B464" s="274" t="s">
        <v>969</v>
      </c>
      <c r="C464" s="274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835" t="s">
        <v>1259</v>
      </c>
      <c r="X464" s="836"/>
      <c r="Y464" s="836"/>
      <c r="Z464" s="836"/>
      <c r="AA464" s="836"/>
      <c r="AB464" s="836"/>
      <c r="AC464" s="851" t="s">
        <v>1257</v>
      </c>
      <c r="AD464" s="851"/>
      <c r="AE464" s="851"/>
      <c r="AF464" s="851"/>
      <c r="AG464" s="851"/>
      <c r="AH464" s="851"/>
      <c r="AI464" s="845" t="s">
        <v>1260</v>
      </c>
      <c r="AJ464" s="846"/>
      <c r="AK464" s="846"/>
      <c r="AL464" s="846"/>
      <c r="AM464" s="846"/>
      <c r="AN464" s="847"/>
    </row>
    <row r="465" spans="1:40" ht="16.5" customHeight="1" thickBot="1" x14ac:dyDescent="0.3">
      <c r="B465" s="732" t="s">
        <v>971</v>
      </c>
      <c r="C465" s="733"/>
      <c r="D465" s="733"/>
      <c r="E465" s="733"/>
      <c r="F465" s="733"/>
      <c r="G465" s="733"/>
      <c r="H465" s="733"/>
      <c r="I465" s="734"/>
      <c r="J465" s="686" t="s">
        <v>855</v>
      </c>
      <c r="K465" s="686"/>
      <c r="L465" s="686"/>
      <c r="M465" s="686"/>
      <c r="N465" s="686"/>
      <c r="O465" s="686"/>
      <c r="P465" s="686" t="s">
        <v>856</v>
      </c>
      <c r="Q465" s="686"/>
      <c r="R465" s="686"/>
      <c r="S465" s="686"/>
      <c r="T465" s="686"/>
      <c r="U465" s="688"/>
      <c r="V465" s="241"/>
      <c r="W465" s="837"/>
      <c r="X465" s="838"/>
      <c r="Y465" s="838"/>
      <c r="Z465" s="838"/>
      <c r="AA465" s="838"/>
      <c r="AB465" s="838"/>
      <c r="AC465" s="852"/>
      <c r="AD465" s="852"/>
      <c r="AE465" s="852"/>
      <c r="AF465" s="852"/>
      <c r="AG465" s="852"/>
      <c r="AH465" s="852"/>
      <c r="AI465" s="848"/>
      <c r="AJ465" s="849"/>
      <c r="AK465" s="849"/>
      <c r="AL465" s="849"/>
      <c r="AM465" s="849"/>
      <c r="AN465" s="850"/>
    </row>
    <row r="466" spans="1:40" ht="16.5" customHeight="1" thickBot="1" x14ac:dyDescent="0.3">
      <c r="B466" s="735"/>
      <c r="C466" s="736"/>
      <c r="D466" s="736"/>
      <c r="E466" s="736"/>
      <c r="F466" s="736"/>
      <c r="G466" s="736"/>
      <c r="H466" s="736"/>
      <c r="I466" s="737"/>
      <c r="J466" s="687"/>
      <c r="K466" s="687"/>
      <c r="L466" s="687"/>
      <c r="M466" s="687"/>
      <c r="N466" s="687"/>
      <c r="O466" s="687"/>
      <c r="P466" s="687"/>
      <c r="Q466" s="687"/>
      <c r="R466" s="687"/>
      <c r="S466" s="687"/>
      <c r="T466" s="687"/>
      <c r="U466" s="689"/>
      <c r="V466" s="241"/>
      <c r="W466" s="853" t="s">
        <v>852</v>
      </c>
      <c r="X466" s="841"/>
      <c r="Y466" s="841" t="s">
        <v>853</v>
      </c>
      <c r="Z466" s="841"/>
      <c r="AA466" s="842" t="s">
        <v>825</v>
      </c>
      <c r="AB466" s="842"/>
      <c r="AC466" s="841" t="s">
        <v>852</v>
      </c>
      <c r="AD466" s="841"/>
      <c r="AE466" s="841" t="s">
        <v>853</v>
      </c>
      <c r="AF466" s="841"/>
      <c r="AG466" s="842" t="s">
        <v>825</v>
      </c>
      <c r="AH466" s="842"/>
      <c r="AI466" s="841" t="s">
        <v>852</v>
      </c>
      <c r="AJ466" s="841"/>
      <c r="AK466" s="841" t="s">
        <v>853</v>
      </c>
      <c r="AL466" s="841"/>
      <c r="AM466" s="842" t="s">
        <v>825</v>
      </c>
      <c r="AN466" s="843"/>
    </row>
    <row r="467" spans="1:40" ht="21" customHeight="1" thickBot="1" x14ac:dyDescent="0.3">
      <c r="B467" s="735"/>
      <c r="C467" s="736"/>
      <c r="D467" s="736"/>
      <c r="E467" s="736"/>
      <c r="F467" s="736"/>
      <c r="G467" s="736"/>
      <c r="H467" s="736"/>
      <c r="I467" s="737"/>
      <c r="J467" s="679" t="s">
        <v>852</v>
      </c>
      <c r="K467" s="679"/>
      <c r="L467" s="679" t="s">
        <v>853</v>
      </c>
      <c r="M467" s="679"/>
      <c r="N467" s="715" t="s">
        <v>825</v>
      </c>
      <c r="O467" s="715"/>
      <c r="P467" s="679" t="s">
        <v>852</v>
      </c>
      <c r="Q467" s="679"/>
      <c r="R467" s="679" t="s">
        <v>853</v>
      </c>
      <c r="S467" s="679"/>
      <c r="T467" s="716" t="s">
        <v>825</v>
      </c>
      <c r="U467" s="717"/>
      <c r="V467" s="241"/>
      <c r="W467" s="844"/>
      <c r="X467" s="831"/>
      <c r="Y467" s="831"/>
      <c r="Z467" s="831"/>
      <c r="AA467" s="830">
        <f>W467+Y467</f>
        <v>0</v>
      </c>
      <c r="AB467" s="830"/>
      <c r="AC467" s="831"/>
      <c r="AD467" s="831"/>
      <c r="AE467" s="831"/>
      <c r="AF467" s="831"/>
      <c r="AG467" s="830">
        <f>AC467+AE467</f>
        <v>0</v>
      </c>
      <c r="AH467" s="830"/>
      <c r="AI467" s="831"/>
      <c r="AJ467" s="831"/>
      <c r="AK467" s="831"/>
      <c r="AL467" s="832"/>
      <c r="AM467" s="833">
        <f>AI467+AK467</f>
        <v>0</v>
      </c>
      <c r="AN467" s="834"/>
    </row>
    <row r="468" spans="1:40" ht="32.25" customHeight="1" x14ac:dyDescent="0.25">
      <c r="B468" s="713" t="s">
        <v>857</v>
      </c>
      <c r="C468" s="714"/>
      <c r="D468" s="714"/>
      <c r="E468" s="714"/>
      <c r="F468" s="714"/>
      <c r="G468" s="714"/>
      <c r="H468" s="714"/>
      <c r="I468" s="714"/>
      <c r="J468" s="707"/>
      <c r="K468" s="708"/>
      <c r="L468" s="707"/>
      <c r="M468" s="708"/>
      <c r="N468" s="709">
        <f>+L468+J468</f>
        <v>0</v>
      </c>
      <c r="O468" s="710"/>
      <c r="P468" s="707"/>
      <c r="Q468" s="708"/>
      <c r="R468" s="707"/>
      <c r="S468" s="708"/>
      <c r="T468" s="693">
        <f>+R468+P468</f>
        <v>0</v>
      </c>
      <c r="U468" s="694"/>
      <c r="V468" s="241"/>
      <c r="W468" s="241"/>
      <c r="X468" s="835" t="s">
        <v>1264</v>
      </c>
      <c r="Y468" s="836"/>
      <c r="Z468" s="836"/>
      <c r="AA468" s="836"/>
      <c r="AB468" s="836"/>
      <c r="AC468" s="836"/>
      <c r="AD468" s="836"/>
      <c r="AE468" s="836" t="s">
        <v>1265</v>
      </c>
      <c r="AF468" s="836"/>
      <c r="AG468" s="836"/>
      <c r="AH468" s="836"/>
      <c r="AI468" s="836"/>
      <c r="AJ468" s="836"/>
      <c r="AK468" s="839"/>
      <c r="AL468" s="241"/>
      <c r="AM468" s="241"/>
      <c r="AN468" s="241"/>
    </row>
    <row r="469" spans="1:40" ht="31.5" customHeight="1" x14ac:dyDescent="0.25">
      <c r="B469" s="711" t="s">
        <v>858</v>
      </c>
      <c r="C469" s="712"/>
      <c r="D469" s="712"/>
      <c r="E469" s="712"/>
      <c r="F469" s="712"/>
      <c r="G469" s="712"/>
      <c r="H469" s="712"/>
      <c r="I469" s="712"/>
      <c r="J469" s="703"/>
      <c r="K469" s="704"/>
      <c r="L469" s="703"/>
      <c r="M469" s="704"/>
      <c r="N469" s="693">
        <f>+L469+J469</f>
        <v>0</v>
      </c>
      <c r="O469" s="705"/>
      <c r="P469" s="707"/>
      <c r="Q469" s="708"/>
      <c r="R469" s="707"/>
      <c r="S469" s="708"/>
      <c r="T469" s="693">
        <f>+R469+P469</f>
        <v>0</v>
      </c>
      <c r="U469" s="694"/>
      <c r="V469" s="241"/>
      <c r="W469" s="241"/>
      <c r="X469" s="837"/>
      <c r="Y469" s="838"/>
      <c r="Z469" s="838"/>
      <c r="AA469" s="838"/>
      <c r="AB469" s="838"/>
      <c r="AC469" s="838"/>
      <c r="AD469" s="838"/>
      <c r="AE469" s="838"/>
      <c r="AF469" s="838"/>
      <c r="AG469" s="838"/>
      <c r="AH469" s="838"/>
      <c r="AI469" s="838"/>
      <c r="AJ469" s="838"/>
      <c r="AK469" s="840"/>
      <c r="AL469" s="241"/>
      <c r="AM469" s="241"/>
      <c r="AN469" s="241"/>
    </row>
    <row r="470" spans="1:40" ht="31.5" customHeight="1" x14ac:dyDescent="0.25">
      <c r="B470" s="721" t="s">
        <v>859</v>
      </c>
      <c r="C470" s="722"/>
      <c r="D470" s="722"/>
      <c r="E470" s="722"/>
      <c r="F470" s="722"/>
      <c r="G470" s="722"/>
      <c r="H470" s="722"/>
      <c r="I470" s="722"/>
      <c r="J470" s="703"/>
      <c r="K470" s="704"/>
      <c r="L470" s="703"/>
      <c r="M470" s="704"/>
      <c r="N470" s="693">
        <f>+L470+J470</f>
        <v>0</v>
      </c>
      <c r="O470" s="705"/>
      <c r="P470" s="707"/>
      <c r="Q470" s="708"/>
      <c r="R470" s="707"/>
      <c r="S470" s="708"/>
      <c r="T470" s="693">
        <f>+R470+P470</f>
        <v>0</v>
      </c>
      <c r="U470" s="694"/>
      <c r="V470" s="241"/>
      <c r="W470" s="241"/>
      <c r="X470" s="853" t="s">
        <v>852</v>
      </c>
      <c r="Y470" s="841"/>
      <c r="Z470" s="841" t="s">
        <v>853</v>
      </c>
      <c r="AA470" s="841"/>
      <c r="AB470" s="842" t="s">
        <v>825</v>
      </c>
      <c r="AC470" s="842"/>
      <c r="AD470" s="842"/>
      <c r="AE470" s="841" t="s">
        <v>852</v>
      </c>
      <c r="AF470" s="841"/>
      <c r="AG470" s="841" t="s">
        <v>853</v>
      </c>
      <c r="AH470" s="841"/>
      <c r="AI470" s="842" t="s">
        <v>825</v>
      </c>
      <c r="AJ470" s="842"/>
      <c r="AK470" s="843"/>
      <c r="AL470" s="241"/>
      <c r="AM470" s="241"/>
      <c r="AN470" s="241"/>
    </row>
    <row r="471" spans="1:40" ht="26.25" customHeight="1" thickBot="1" x14ac:dyDescent="0.3">
      <c r="B471" s="690" t="s">
        <v>860</v>
      </c>
      <c r="C471" s="691"/>
      <c r="D471" s="691"/>
      <c r="E471" s="691"/>
      <c r="F471" s="691"/>
      <c r="G471" s="691"/>
      <c r="H471" s="691"/>
      <c r="I471" s="691"/>
      <c r="J471" s="723"/>
      <c r="K471" s="724"/>
      <c r="L471" s="723"/>
      <c r="M471" s="724"/>
      <c r="N471" s="725">
        <f>+L471+J471</f>
        <v>0</v>
      </c>
      <c r="O471" s="726"/>
      <c r="P471" s="707"/>
      <c r="Q471" s="708"/>
      <c r="R471" s="707"/>
      <c r="S471" s="708"/>
      <c r="T471" s="693">
        <f>+R471+P471</f>
        <v>0</v>
      </c>
      <c r="U471" s="694"/>
      <c r="V471" s="241"/>
      <c r="W471" s="241"/>
      <c r="X471" s="844"/>
      <c r="Y471" s="832"/>
      <c r="Z471" s="832"/>
      <c r="AA471" s="832"/>
      <c r="AB471" s="833">
        <f>X471+Z471</f>
        <v>0</v>
      </c>
      <c r="AC471" s="833"/>
      <c r="AD471" s="833"/>
      <c r="AE471" s="832"/>
      <c r="AF471" s="832"/>
      <c r="AG471" s="832"/>
      <c r="AH471" s="832"/>
      <c r="AI471" s="833">
        <f>AE471+AG471</f>
        <v>0</v>
      </c>
      <c r="AJ471" s="833"/>
      <c r="AK471" s="834"/>
      <c r="AL471" s="241"/>
      <c r="AM471" s="241"/>
      <c r="AN471" s="241"/>
    </row>
    <row r="472" spans="1:40" ht="16.5" thickBot="1" x14ac:dyDescent="0.3">
      <c r="B472" s="269"/>
      <c r="C472" s="246"/>
      <c r="D472" s="246"/>
      <c r="E472" s="246"/>
      <c r="F472" s="246"/>
      <c r="G472" s="246"/>
      <c r="H472" s="246"/>
      <c r="I472" s="277"/>
      <c r="J472" s="277"/>
      <c r="K472" s="277"/>
      <c r="L472" s="277"/>
      <c r="M472" s="246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614"/>
      <c r="Y472" s="614"/>
      <c r="Z472" s="614"/>
      <c r="AA472" s="614"/>
      <c r="AB472" s="614"/>
      <c r="AC472" s="614"/>
      <c r="AD472" s="614"/>
      <c r="AE472" s="614"/>
      <c r="AF472" s="614"/>
      <c r="AG472" s="614"/>
      <c r="AH472" s="614"/>
      <c r="AI472" s="614"/>
      <c r="AJ472" s="614"/>
      <c r="AK472" s="614"/>
      <c r="AL472" s="241"/>
      <c r="AM472" s="241"/>
      <c r="AN472" s="241"/>
    </row>
    <row r="473" spans="1:40" ht="33.75" customHeight="1" x14ac:dyDescent="0.3">
      <c r="B473" s="682" t="s">
        <v>972</v>
      </c>
      <c r="C473" s="666"/>
      <c r="D473" s="666"/>
      <c r="E473" s="666"/>
      <c r="F473" s="666"/>
      <c r="G473" s="666"/>
      <c r="H473" s="666"/>
      <c r="I473" s="666"/>
      <c r="J473" s="740" t="s">
        <v>861</v>
      </c>
      <c r="K473" s="740"/>
      <c r="L473" s="740"/>
      <c r="M473" s="740"/>
      <c r="N473" s="740"/>
      <c r="O473" s="740"/>
      <c r="P473" s="741" t="s">
        <v>862</v>
      </c>
      <c r="Q473" s="741"/>
      <c r="R473" s="741"/>
      <c r="S473" s="741"/>
      <c r="T473" s="741"/>
      <c r="U473" s="742"/>
      <c r="V473" s="241"/>
      <c r="W473" s="241"/>
      <c r="X473" s="243" t="s">
        <v>835</v>
      </c>
      <c r="Y473" s="614"/>
      <c r="Z473" s="614"/>
      <c r="AA473" s="614"/>
      <c r="AB473" s="614"/>
      <c r="AC473" s="614"/>
      <c r="AD473" s="614"/>
      <c r="AE473" s="614"/>
      <c r="AF473" s="614"/>
      <c r="AG473" s="614"/>
      <c r="AH473" s="614"/>
      <c r="AI473" s="614"/>
      <c r="AJ473" s="614"/>
      <c r="AK473" s="614"/>
      <c r="AL473" s="241"/>
      <c r="AM473" s="241"/>
      <c r="AN473" s="241"/>
    </row>
    <row r="474" spans="1:40" ht="21" customHeight="1" x14ac:dyDescent="0.25">
      <c r="B474" s="683"/>
      <c r="C474" s="679"/>
      <c r="D474" s="679"/>
      <c r="E474" s="679"/>
      <c r="F474" s="679"/>
      <c r="G474" s="679"/>
      <c r="H474" s="679"/>
      <c r="I474" s="679"/>
      <c r="J474" s="679" t="s">
        <v>852</v>
      </c>
      <c r="K474" s="679"/>
      <c r="L474" s="679" t="s">
        <v>853</v>
      </c>
      <c r="M474" s="679"/>
      <c r="N474" s="715" t="s">
        <v>825</v>
      </c>
      <c r="O474" s="715"/>
      <c r="P474" s="679" t="s">
        <v>852</v>
      </c>
      <c r="Q474" s="679"/>
      <c r="R474" s="679" t="s">
        <v>853</v>
      </c>
      <c r="S474" s="679"/>
      <c r="T474" s="715" t="s">
        <v>825</v>
      </c>
      <c r="U474" s="745"/>
      <c r="V474" s="241"/>
      <c r="W474" s="241"/>
      <c r="X474" s="854"/>
      <c r="Y474" s="854"/>
      <c r="Z474" s="854"/>
      <c r="AA474" s="854"/>
      <c r="AB474" s="854"/>
      <c r="AC474" s="854"/>
      <c r="AD474" s="854"/>
      <c r="AE474" s="854"/>
      <c r="AF474" s="854"/>
      <c r="AG474" s="854"/>
      <c r="AH474" s="854"/>
      <c r="AI474" s="854"/>
      <c r="AJ474" s="854"/>
      <c r="AK474" s="854"/>
      <c r="AL474" s="241"/>
      <c r="AM474" s="241"/>
      <c r="AN474" s="241"/>
    </row>
    <row r="475" spans="1:40" ht="21" customHeight="1" thickBot="1" x14ac:dyDescent="0.3">
      <c r="B475" s="684"/>
      <c r="C475" s="685"/>
      <c r="D475" s="685"/>
      <c r="E475" s="685"/>
      <c r="F475" s="685"/>
      <c r="G475" s="685"/>
      <c r="H475" s="685"/>
      <c r="I475" s="685"/>
      <c r="J475" s="743"/>
      <c r="K475" s="743"/>
      <c r="L475" s="743"/>
      <c r="M475" s="743"/>
      <c r="N475" s="662">
        <f>+L475+J475</f>
        <v>0</v>
      </c>
      <c r="O475" s="662"/>
      <c r="P475" s="743"/>
      <c r="Q475" s="743"/>
      <c r="R475" s="743"/>
      <c r="S475" s="743"/>
      <c r="T475" s="662">
        <f>+R475+P475</f>
        <v>0</v>
      </c>
      <c r="U475" s="663"/>
      <c r="V475" s="241"/>
      <c r="W475" s="241"/>
      <c r="X475" s="854"/>
      <c r="Y475" s="854"/>
      <c r="Z475" s="854"/>
      <c r="AA475" s="854"/>
      <c r="AB475" s="854"/>
      <c r="AC475" s="854"/>
      <c r="AD475" s="854"/>
      <c r="AE475" s="854"/>
      <c r="AF475" s="854"/>
      <c r="AG475" s="854"/>
      <c r="AH475" s="854"/>
      <c r="AI475" s="854"/>
      <c r="AJ475" s="854"/>
      <c r="AK475" s="854"/>
      <c r="AL475" s="241"/>
      <c r="AM475" s="241"/>
      <c r="AN475" s="241"/>
    </row>
    <row r="476" spans="1:40" ht="15" customHeight="1" x14ac:dyDescent="0.25">
      <c r="B476" s="278" t="s">
        <v>1126</v>
      </c>
      <c r="C476" s="271"/>
      <c r="D476" s="279"/>
      <c r="E476" s="271"/>
      <c r="F476" s="271"/>
      <c r="G476" s="271"/>
      <c r="H476" s="271"/>
      <c r="I476" s="271"/>
      <c r="J476" s="271"/>
      <c r="K476" s="271"/>
      <c r="L476" s="271"/>
      <c r="M476" s="27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  <c r="AA476" s="241"/>
      <c r="AB476" s="241"/>
      <c r="AC476" s="241"/>
      <c r="AD476" s="241"/>
      <c r="AE476" s="241"/>
      <c r="AF476" s="241"/>
      <c r="AG476" s="241"/>
      <c r="AH476" s="241"/>
      <c r="AI476" s="241"/>
      <c r="AJ476" s="241"/>
      <c r="AK476" s="241"/>
      <c r="AL476" s="241"/>
      <c r="AM476" s="241"/>
      <c r="AN476" s="241"/>
    </row>
    <row r="477" spans="1:40" ht="15" customHeight="1" thickBot="1" x14ac:dyDescent="0.3">
      <c r="B477" s="280" t="s">
        <v>863</v>
      </c>
      <c r="C477" s="272"/>
      <c r="D477" s="272"/>
      <c r="E477" s="272"/>
      <c r="F477" s="272"/>
      <c r="G477" s="272"/>
      <c r="H477" s="272"/>
      <c r="I477" s="272"/>
      <c r="J477" s="272"/>
      <c r="K477" s="272"/>
      <c r="L477" s="272"/>
      <c r="M477" s="246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  <c r="AA477" s="241"/>
      <c r="AB477" s="241"/>
      <c r="AC477" s="241"/>
      <c r="AD477" s="241"/>
      <c r="AE477" s="241"/>
      <c r="AF477" s="241"/>
      <c r="AG477" s="241"/>
      <c r="AH477" s="241"/>
      <c r="AI477" s="241"/>
      <c r="AJ477" s="241"/>
      <c r="AK477" s="241"/>
      <c r="AL477" s="241"/>
      <c r="AM477" s="241"/>
      <c r="AN477" s="241"/>
    </row>
    <row r="478" spans="1:40" ht="16.5" customHeight="1" thickBot="1" x14ac:dyDescent="0.3">
      <c r="A478" s="36"/>
      <c r="B478" s="37" t="s">
        <v>786</v>
      </c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750" t="s">
        <v>787</v>
      </c>
      <c r="AM478" s="750"/>
      <c r="AN478" s="38"/>
    </row>
    <row r="479" spans="1:40" ht="12.75" customHeight="1" x14ac:dyDescent="0.25">
      <c r="B479" s="818" t="s">
        <v>788</v>
      </c>
      <c r="C479" s="818"/>
      <c r="D479" s="818"/>
      <c r="E479" s="818"/>
      <c r="F479" s="818"/>
      <c r="G479" s="818"/>
      <c r="H479" s="818"/>
      <c r="I479" s="818"/>
      <c r="J479" s="818"/>
      <c r="K479" s="818"/>
      <c r="L479" s="818"/>
      <c r="M479" s="818"/>
      <c r="N479" s="818"/>
      <c r="O479" s="818"/>
      <c r="P479" s="818"/>
      <c r="Q479" s="818"/>
      <c r="R479" s="818"/>
      <c r="S479" s="818"/>
      <c r="T479" s="818"/>
      <c r="U479" s="818"/>
      <c r="V479" s="818"/>
      <c r="W479" s="818"/>
      <c r="X479" s="818"/>
      <c r="Y479" s="818"/>
      <c r="Z479" s="818"/>
      <c r="AA479" s="818"/>
      <c r="AB479" s="818"/>
      <c r="AC479" s="818"/>
      <c r="AD479" s="818"/>
      <c r="AE479" s="818"/>
      <c r="AF479" s="818"/>
      <c r="AG479" s="818"/>
      <c r="AH479" s="818"/>
      <c r="AI479" s="818"/>
      <c r="AJ479" s="818"/>
      <c r="AK479" s="818"/>
      <c r="AL479" s="818"/>
      <c r="AM479" s="818"/>
      <c r="AN479" s="818"/>
    </row>
    <row r="480" spans="1:40" ht="15.75" customHeight="1" thickBot="1" x14ac:dyDescent="0.3">
      <c r="B480" s="819" t="s">
        <v>789</v>
      </c>
      <c r="C480" s="819"/>
      <c r="D480" s="819"/>
      <c r="E480" s="819"/>
      <c r="F480" s="819"/>
      <c r="G480" s="819"/>
      <c r="H480" s="819"/>
      <c r="I480" s="819"/>
      <c r="J480" s="819"/>
      <c r="K480" s="819"/>
      <c r="L480" s="819"/>
      <c r="M480" s="819"/>
      <c r="N480" s="819"/>
      <c r="O480" s="819"/>
      <c r="P480" s="819"/>
      <c r="Q480" s="820"/>
      <c r="R480" s="820"/>
      <c r="S480" s="820"/>
      <c r="T480" s="820"/>
      <c r="U480" s="820"/>
      <c r="V480" s="820"/>
      <c r="W480" s="820"/>
      <c r="X480" s="820"/>
      <c r="Y480" s="820"/>
      <c r="Z480" s="820"/>
      <c r="AA480" s="820"/>
      <c r="AB480" s="820"/>
      <c r="AC480" s="820"/>
      <c r="AD480" s="820"/>
      <c r="AE480" s="820"/>
      <c r="AF480" s="820"/>
      <c r="AG480" s="820"/>
      <c r="AH480" s="820"/>
      <c r="AI480" s="820"/>
      <c r="AJ480" s="820"/>
      <c r="AK480" s="820"/>
      <c r="AL480" s="820"/>
      <c r="AM480" s="820"/>
      <c r="AN480" s="820"/>
    </row>
    <row r="481" spans="1:40" ht="15.75" thickBot="1" x14ac:dyDescent="0.3">
      <c r="A481" s="41"/>
      <c r="B481" s="821" t="s">
        <v>790</v>
      </c>
      <c r="C481" s="822"/>
      <c r="D481" s="822"/>
      <c r="E481" s="822"/>
      <c r="F481" s="823">
        <f>+Menu!D6</f>
        <v>0</v>
      </c>
      <c r="G481" s="823"/>
      <c r="H481" s="823"/>
      <c r="I481" s="823"/>
      <c r="J481" s="823"/>
      <c r="K481" s="823"/>
      <c r="L481" s="823"/>
      <c r="M481" s="823"/>
      <c r="N481" s="823"/>
      <c r="O481" s="823"/>
      <c r="P481" s="824"/>
      <c r="Q481" s="825" t="s">
        <v>791</v>
      </c>
      <c r="R481" s="826"/>
      <c r="S481" s="826"/>
      <c r="T481" s="826"/>
      <c r="U481" s="826"/>
      <c r="V481" s="826"/>
      <c r="W481" s="826"/>
      <c r="X481" s="826"/>
      <c r="Y481" s="826"/>
      <c r="Z481" s="826"/>
      <c r="AA481" s="826"/>
      <c r="AB481" s="827" t="s">
        <v>792</v>
      </c>
      <c r="AC481" s="827"/>
      <c r="AD481" s="827"/>
      <c r="AE481" s="827"/>
      <c r="AF481" s="827"/>
      <c r="AG481" s="827"/>
      <c r="AH481" s="827"/>
      <c r="AI481" s="807" t="str">
        <f>IF(Menu!E16="","",Menu!E16)</f>
        <v/>
      </c>
      <c r="AJ481" s="807"/>
      <c r="AK481" s="807"/>
      <c r="AL481" s="807"/>
      <c r="AM481" s="807"/>
      <c r="AN481" s="808"/>
    </row>
    <row r="482" spans="1:40" ht="15.75" thickBot="1" x14ac:dyDescent="0.3">
      <c r="A482" s="41"/>
      <c r="B482" s="792" t="s">
        <v>793</v>
      </c>
      <c r="C482" s="793"/>
      <c r="D482" s="793"/>
      <c r="E482" s="793"/>
      <c r="F482" s="793"/>
      <c r="G482" s="793"/>
      <c r="H482" s="793"/>
      <c r="I482" s="809" t="str">
        <f>+Menu!B16</f>
        <v/>
      </c>
      <c r="J482" s="809"/>
      <c r="K482" s="809"/>
      <c r="L482" s="809"/>
      <c r="M482" s="809"/>
      <c r="N482" s="809"/>
      <c r="O482" s="809"/>
      <c r="P482" s="810"/>
      <c r="Q482" s="811" t="str">
        <f>+Q6</f>
        <v>3rd</v>
      </c>
      <c r="R482" s="812"/>
      <c r="S482" s="813" t="s">
        <v>794</v>
      </c>
      <c r="T482" s="813"/>
      <c r="U482" s="813"/>
      <c r="V482" s="814">
        <f>+V6</f>
        <v>2022</v>
      </c>
      <c r="W482" s="815"/>
      <c r="X482" s="816"/>
      <c r="Y482" s="813" t="s">
        <v>6</v>
      </c>
      <c r="Z482" s="813"/>
      <c r="AA482" s="813"/>
      <c r="AB482" s="817" t="s">
        <v>973</v>
      </c>
      <c r="AC482" s="817"/>
      <c r="AD482" s="817"/>
      <c r="AE482" s="817"/>
      <c r="AF482" s="817"/>
      <c r="AG482" s="817"/>
      <c r="AH482" s="817"/>
      <c r="AI482" s="817"/>
      <c r="AJ482" s="817"/>
      <c r="AK482" s="817"/>
      <c r="AL482" s="817"/>
      <c r="AM482" s="817"/>
      <c r="AN482" s="817"/>
    </row>
    <row r="483" spans="1:40" ht="16.5" x14ac:dyDescent="0.25">
      <c r="A483" s="41"/>
      <c r="B483" s="792" t="s">
        <v>795</v>
      </c>
      <c r="C483" s="793"/>
      <c r="D483" s="793"/>
      <c r="E483" s="793"/>
      <c r="F483" s="793"/>
      <c r="G483" s="793"/>
      <c r="H483" s="793"/>
      <c r="I483" s="793"/>
      <c r="J483" s="793"/>
      <c r="K483" s="793"/>
      <c r="L483" s="793"/>
      <c r="M483" s="793"/>
      <c r="N483" s="794"/>
      <c r="O483" s="794"/>
      <c r="P483" s="795"/>
      <c r="Q483" s="796" t="s">
        <v>796</v>
      </c>
      <c r="R483" s="797"/>
      <c r="S483" s="797"/>
      <c r="T483" s="797"/>
      <c r="U483" s="797"/>
      <c r="V483" s="798" t="str">
        <f>IF(Menu!C16="","",Menu!C16)</f>
        <v/>
      </c>
      <c r="W483" s="798"/>
      <c r="X483" s="798"/>
      <c r="Y483" s="798"/>
      <c r="Z483" s="798"/>
      <c r="AA483" s="798"/>
      <c r="AB483" s="799">
        <f>+Menu!F16</f>
        <v>0</v>
      </c>
      <c r="AC483" s="799"/>
      <c r="AD483" s="799"/>
      <c r="AE483" s="799"/>
      <c r="AF483" s="799"/>
      <c r="AG483" s="799"/>
      <c r="AH483" s="799"/>
      <c r="AI483" s="799"/>
      <c r="AJ483" s="799"/>
      <c r="AK483" s="799"/>
      <c r="AL483" s="799"/>
      <c r="AM483" s="799"/>
      <c r="AN483" s="799"/>
    </row>
    <row r="484" spans="1:40" ht="16.5" x14ac:dyDescent="0.25">
      <c r="A484" s="41"/>
      <c r="B484" s="800">
        <f>+Menu!D16</f>
        <v>0</v>
      </c>
      <c r="C484" s="801"/>
      <c r="D484" s="801"/>
      <c r="E484" s="801"/>
      <c r="F484" s="801"/>
      <c r="G484" s="801"/>
      <c r="H484" s="801"/>
      <c r="I484" s="801"/>
      <c r="J484" s="801"/>
      <c r="K484" s="801"/>
      <c r="L484" s="801"/>
      <c r="M484" s="801"/>
      <c r="N484" s="801"/>
      <c r="O484" s="801"/>
      <c r="P484" s="802"/>
      <c r="Q484" s="803" t="s">
        <v>968</v>
      </c>
      <c r="R484" s="804"/>
      <c r="S484" s="804"/>
      <c r="T484" s="804"/>
      <c r="U484" s="804"/>
      <c r="V484" s="805" t="str">
        <f>IF(SUM(B493:E493)=0,"",SUM(B493:E493))</f>
        <v/>
      </c>
      <c r="W484" s="805"/>
      <c r="X484" s="805"/>
      <c r="Y484" s="805"/>
      <c r="Z484" s="805"/>
      <c r="AA484" s="806"/>
      <c r="AB484" s="799">
        <f>+Menu!G16</f>
        <v>0</v>
      </c>
      <c r="AC484" s="799"/>
      <c r="AD484" s="799"/>
      <c r="AE484" s="799"/>
      <c r="AF484" s="799"/>
      <c r="AG484" s="799"/>
      <c r="AH484" s="799"/>
      <c r="AI484" s="799"/>
      <c r="AJ484" s="799"/>
      <c r="AK484" s="799"/>
      <c r="AL484" s="799"/>
      <c r="AM484" s="799"/>
      <c r="AN484" s="799"/>
    </row>
    <row r="485" spans="1:40" ht="17.25" thickBot="1" x14ac:dyDescent="0.3">
      <c r="A485" s="41"/>
      <c r="B485" s="770"/>
      <c r="C485" s="771"/>
      <c r="D485" s="771"/>
      <c r="E485" s="771"/>
      <c r="F485" s="771"/>
      <c r="G485" s="771"/>
      <c r="H485" s="771"/>
      <c r="I485" s="771"/>
      <c r="J485" s="771"/>
      <c r="K485" s="771"/>
      <c r="L485" s="771"/>
      <c r="M485" s="771"/>
      <c r="N485" s="771"/>
      <c r="O485" s="771"/>
      <c r="P485" s="772"/>
      <c r="Q485" s="773" t="s">
        <v>797</v>
      </c>
      <c r="R485" s="774"/>
      <c r="S485" s="774"/>
      <c r="T485" s="774"/>
      <c r="U485" s="774"/>
      <c r="V485" s="775" t="str">
        <f>IF(V484="","",(V484/V483*100000*4))</f>
        <v/>
      </c>
      <c r="W485" s="775"/>
      <c r="X485" s="775"/>
      <c r="Y485" s="775"/>
      <c r="Z485" s="775"/>
      <c r="AA485" s="776"/>
      <c r="AB485" s="779"/>
      <c r="AC485" s="780"/>
      <c r="AD485" s="780"/>
      <c r="AE485" s="780"/>
      <c r="AF485" s="780"/>
      <c r="AG485" s="780"/>
      <c r="AH485" s="780"/>
      <c r="AI485" s="780"/>
      <c r="AJ485" s="780"/>
      <c r="AK485" s="780"/>
      <c r="AL485" s="780"/>
      <c r="AM485" s="780"/>
      <c r="AN485" s="781"/>
    </row>
    <row r="486" spans="1:40" ht="7.5" customHeight="1" x14ac:dyDescent="0.25">
      <c r="B486" s="42"/>
      <c r="C486" s="42"/>
      <c r="D486" s="42"/>
      <c r="E486" s="42"/>
      <c r="F486" s="42"/>
      <c r="G486" s="42"/>
      <c r="H486" s="42"/>
      <c r="I486" s="42"/>
    </row>
    <row r="487" spans="1:40" ht="15.75" thickBot="1" x14ac:dyDescent="0.3">
      <c r="B487" s="43" t="s">
        <v>967</v>
      </c>
    </row>
    <row r="488" spans="1:40" ht="12.75" customHeight="1" thickBot="1" x14ac:dyDescent="0.3">
      <c r="B488" s="782" t="s">
        <v>798</v>
      </c>
      <c r="C488" s="783"/>
      <c r="D488" s="783"/>
      <c r="E488" s="783"/>
      <c r="F488" s="783"/>
      <c r="G488" s="783"/>
      <c r="H488" s="783"/>
      <c r="I488" s="783"/>
      <c r="J488" s="783"/>
      <c r="K488" s="783"/>
      <c r="L488" s="783"/>
      <c r="M488" s="783"/>
      <c r="N488" s="783"/>
      <c r="O488" s="783"/>
      <c r="P488" s="783"/>
      <c r="Q488" s="783"/>
      <c r="R488" s="783"/>
      <c r="S488" s="783"/>
      <c r="T488" s="783"/>
      <c r="U488" s="783"/>
      <c r="V488" s="783"/>
      <c r="W488" s="783"/>
      <c r="X488" s="783"/>
      <c r="Y488" s="783"/>
      <c r="Z488" s="784" t="s">
        <v>799</v>
      </c>
      <c r="AA488" s="784"/>
      <c r="AB488" s="784"/>
      <c r="AC488" s="784"/>
      <c r="AD488" s="784"/>
      <c r="AE488" s="784"/>
      <c r="AF488" s="784"/>
      <c r="AG488" s="784"/>
      <c r="AH488" s="784"/>
      <c r="AI488" s="784"/>
      <c r="AJ488" s="784"/>
      <c r="AK488" s="784"/>
      <c r="AL488" s="785" t="s">
        <v>800</v>
      </c>
      <c r="AM488" s="785"/>
      <c r="AN488" s="786"/>
    </row>
    <row r="489" spans="1:40" ht="12" customHeight="1" thickBot="1" x14ac:dyDescent="0.3">
      <c r="B489" s="789" t="s">
        <v>801</v>
      </c>
      <c r="C489" s="790"/>
      <c r="D489" s="790"/>
      <c r="E489" s="790"/>
      <c r="F489" s="790"/>
      <c r="G489" s="790"/>
      <c r="H489" s="790"/>
      <c r="I489" s="790"/>
      <c r="J489" s="790"/>
      <c r="K489" s="790"/>
      <c r="L489" s="790"/>
      <c r="M489" s="790"/>
      <c r="N489" s="791" t="s">
        <v>802</v>
      </c>
      <c r="O489" s="791"/>
      <c r="P489" s="791"/>
      <c r="Q489" s="791"/>
      <c r="R489" s="791"/>
      <c r="S489" s="791"/>
      <c r="T489" s="791"/>
      <c r="U489" s="791"/>
      <c r="V489" s="791"/>
      <c r="W489" s="791"/>
      <c r="X489" s="791"/>
      <c r="Y489" s="791"/>
      <c r="Z489" s="791" t="s">
        <v>803</v>
      </c>
      <c r="AA489" s="791"/>
      <c r="AB489" s="791"/>
      <c r="AC489" s="791"/>
      <c r="AD489" s="791"/>
      <c r="AE489" s="791"/>
      <c r="AF489" s="791"/>
      <c r="AG489" s="791"/>
      <c r="AH489" s="791"/>
      <c r="AI489" s="791"/>
      <c r="AJ489" s="791"/>
      <c r="AK489" s="791"/>
      <c r="AL489" s="787"/>
      <c r="AM489" s="787"/>
      <c r="AN489" s="788"/>
    </row>
    <row r="490" spans="1:40" ht="12" customHeight="1" thickBot="1" x14ac:dyDescent="0.3">
      <c r="B490" s="777" t="s">
        <v>804</v>
      </c>
      <c r="C490" s="778"/>
      <c r="D490" s="761" t="s">
        <v>805</v>
      </c>
      <c r="E490" s="761"/>
      <c r="F490" s="762" t="s">
        <v>806</v>
      </c>
      <c r="G490" s="762"/>
      <c r="H490" s="762"/>
      <c r="I490" s="762"/>
      <c r="J490" s="762"/>
      <c r="K490" s="762"/>
      <c r="L490" s="762"/>
      <c r="M490" s="762"/>
      <c r="N490" s="761" t="s">
        <v>807</v>
      </c>
      <c r="O490" s="761"/>
      <c r="P490" s="761" t="s">
        <v>808</v>
      </c>
      <c r="Q490" s="761"/>
      <c r="R490" s="762" t="s">
        <v>806</v>
      </c>
      <c r="S490" s="762"/>
      <c r="T490" s="762"/>
      <c r="U490" s="762"/>
      <c r="V490" s="762"/>
      <c r="W490" s="762"/>
      <c r="X490" s="762"/>
      <c r="Y490" s="762"/>
      <c r="Z490" s="761" t="s">
        <v>809</v>
      </c>
      <c r="AA490" s="761"/>
      <c r="AB490" s="761" t="s">
        <v>810</v>
      </c>
      <c r="AC490" s="761"/>
      <c r="AD490" s="762" t="s">
        <v>806</v>
      </c>
      <c r="AE490" s="762"/>
      <c r="AF490" s="762"/>
      <c r="AG490" s="762"/>
      <c r="AH490" s="762"/>
      <c r="AI490" s="762"/>
      <c r="AJ490" s="762"/>
      <c r="AK490" s="762"/>
      <c r="AL490" s="787"/>
      <c r="AM490" s="787"/>
      <c r="AN490" s="788"/>
    </row>
    <row r="491" spans="1:40" ht="51.75" customHeight="1" x14ac:dyDescent="0.25">
      <c r="B491" s="777"/>
      <c r="C491" s="778"/>
      <c r="D491" s="761"/>
      <c r="E491" s="761"/>
      <c r="F491" s="761" t="s">
        <v>811</v>
      </c>
      <c r="G491" s="761"/>
      <c r="H491" s="761" t="s">
        <v>812</v>
      </c>
      <c r="I491" s="761"/>
      <c r="J491" s="761" t="s">
        <v>813</v>
      </c>
      <c r="K491" s="761"/>
      <c r="L491" s="763" t="s">
        <v>814</v>
      </c>
      <c r="M491" s="763"/>
      <c r="N491" s="761"/>
      <c r="O491" s="761"/>
      <c r="P491" s="761"/>
      <c r="Q491" s="761"/>
      <c r="R491" s="761" t="s">
        <v>815</v>
      </c>
      <c r="S491" s="761"/>
      <c r="T491" s="761" t="s">
        <v>816</v>
      </c>
      <c r="U491" s="761"/>
      <c r="V491" s="761" t="s">
        <v>817</v>
      </c>
      <c r="W491" s="761"/>
      <c r="X491" s="763" t="s">
        <v>818</v>
      </c>
      <c r="Y491" s="763"/>
      <c r="Z491" s="761"/>
      <c r="AA491" s="761"/>
      <c r="AB491" s="761"/>
      <c r="AC491" s="761"/>
      <c r="AD491" s="761" t="s">
        <v>819</v>
      </c>
      <c r="AE491" s="761"/>
      <c r="AF491" s="761" t="s">
        <v>820</v>
      </c>
      <c r="AG491" s="761"/>
      <c r="AH491" s="761" t="s">
        <v>821</v>
      </c>
      <c r="AI491" s="761"/>
      <c r="AJ491" s="763" t="s">
        <v>822</v>
      </c>
      <c r="AK491" s="763"/>
      <c r="AL491" s="787"/>
      <c r="AM491" s="787"/>
      <c r="AN491" s="788"/>
    </row>
    <row r="492" spans="1:40" x14ac:dyDescent="0.25">
      <c r="B492" s="294" t="s">
        <v>823</v>
      </c>
      <c r="C492" s="44" t="s">
        <v>824</v>
      </c>
      <c r="D492" s="44" t="s">
        <v>823</v>
      </c>
      <c r="E492" s="44" t="s">
        <v>824</v>
      </c>
      <c r="F492" s="44" t="s">
        <v>823</v>
      </c>
      <c r="G492" s="44" t="s">
        <v>824</v>
      </c>
      <c r="H492" s="44" t="s">
        <v>823</v>
      </c>
      <c r="I492" s="44" t="s">
        <v>824</v>
      </c>
      <c r="J492" s="44" t="s">
        <v>823</v>
      </c>
      <c r="K492" s="44" t="s">
        <v>824</v>
      </c>
      <c r="L492" s="44" t="s">
        <v>823</v>
      </c>
      <c r="M492" s="44" t="s">
        <v>824</v>
      </c>
      <c r="N492" s="44" t="s">
        <v>823</v>
      </c>
      <c r="O492" s="44" t="s">
        <v>824</v>
      </c>
      <c r="P492" s="44" t="s">
        <v>823</v>
      </c>
      <c r="Q492" s="44" t="s">
        <v>824</v>
      </c>
      <c r="R492" s="44" t="s">
        <v>823</v>
      </c>
      <c r="S492" s="44" t="s">
        <v>824</v>
      </c>
      <c r="T492" s="44" t="s">
        <v>823</v>
      </c>
      <c r="U492" s="44" t="s">
        <v>824</v>
      </c>
      <c r="V492" s="44" t="s">
        <v>823</v>
      </c>
      <c r="W492" s="44" t="s">
        <v>824</v>
      </c>
      <c r="X492" s="44" t="s">
        <v>823</v>
      </c>
      <c r="Y492" s="44" t="s">
        <v>824</v>
      </c>
      <c r="Z492" s="44" t="s">
        <v>823</v>
      </c>
      <c r="AA492" s="44" t="s">
        <v>824</v>
      </c>
      <c r="AB492" s="44" t="s">
        <v>823</v>
      </c>
      <c r="AC492" s="44" t="s">
        <v>824</v>
      </c>
      <c r="AD492" s="44" t="s">
        <v>823</v>
      </c>
      <c r="AE492" s="44" t="s">
        <v>824</v>
      </c>
      <c r="AF492" s="44" t="s">
        <v>823</v>
      </c>
      <c r="AG492" s="44" t="s">
        <v>824</v>
      </c>
      <c r="AH492" s="44" t="s">
        <v>823</v>
      </c>
      <c r="AI492" s="44" t="s">
        <v>824</v>
      </c>
      <c r="AJ492" s="44" t="s">
        <v>823</v>
      </c>
      <c r="AK492" s="44" t="s">
        <v>824</v>
      </c>
      <c r="AL492" s="44" t="s">
        <v>823</v>
      </c>
      <c r="AM492" s="44" t="s">
        <v>824</v>
      </c>
      <c r="AN492" s="295" t="s">
        <v>825</v>
      </c>
    </row>
    <row r="493" spans="1:40" ht="21" customHeight="1" x14ac:dyDescent="0.25">
      <c r="B493" s="296"/>
      <c r="C493" s="45"/>
      <c r="D493" s="46"/>
      <c r="E493" s="45"/>
      <c r="F493" s="46"/>
      <c r="G493" s="45"/>
      <c r="H493" s="46"/>
      <c r="I493" s="45"/>
      <c r="J493" s="46"/>
      <c r="K493" s="45"/>
      <c r="L493" s="46"/>
      <c r="M493" s="45"/>
      <c r="N493" s="46"/>
      <c r="O493" s="45"/>
      <c r="P493" s="46"/>
      <c r="Q493" s="45"/>
      <c r="R493" s="46"/>
      <c r="S493" s="45"/>
      <c r="T493" s="46"/>
      <c r="U493" s="45"/>
      <c r="V493" s="46"/>
      <c r="W493" s="45"/>
      <c r="X493" s="46"/>
      <c r="Y493" s="45"/>
      <c r="Z493" s="46"/>
      <c r="AA493" s="45"/>
      <c r="AB493" s="46"/>
      <c r="AC493" s="45"/>
      <c r="AD493" s="46"/>
      <c r="AE493" s="45"/>
      <c r="AF493" s="46"/>
      <c r="AG493" s="45"/>
      <c r="AH493" s="46"/>
      <c r="AI493" s="45"/>
      <c r="AJ493" s="46"/>
      <c r="AK493" s="45"/>
      <c r="AL493" s="47">
        <f>+B493+D493+F493+H493+J493+L493+N493+P493+R493+T493+V493+X493+Z493+AB493+AD493+AF493+AH493+AJ493</f>
        <v>0</v>
      </c>
      <c r="AM493" s="48">
        <f>+C493+E493+G493+I493+K493+M493+O493+Q493+S493+U493+W493+Y493+AA493+AC493+AE493+AG493+AI493+AK493</f>
        <v>0</v>
      </c>
      <c r="AN493" s="297">
        <f>+AM493+AL493</f>
        <v>0</v>
      </c>
    </row>
    <row r="494" spans="1:40" ht="15.75" customHeight="1" x14ac:dyDescent="0.25">
      <c r="B494" s="764" t="s">
        <v>826</v>
      </c>
      <c r="C494" s="765"/>
      <c r="D494" s="765"/>
      <c r="E494" s="765"/>
      <c r="F494" s="765"/>
      <c r="G494" s="765"/>
      <c r="H494" s="765"/>
      <c r="I494" s="765"/>
      <c r="J494" s="765"/>
      <c r="K494" s="765"/>
      <c r="L494" s="765"/>
      <c r="M494" s="765"/>
      <c r="N494" s="765"/>
      <c r="O494" s="765"/>
      <c r="P494" s="765"/>
      <c r="Q494" s="765"/>
      <c r="R494" s="765"/>
      <c r="S494" s="765"/>
      <c r="T494" s="765"/>
      <c r="U494" s="765"/>
      <c r="V494" s="765"/>
      <c r="W494" s="765"/>
      <c r="X494" s="765"/>
      <c r="Y494" s="765"/>
      <c r="Z494" s="765"/>
      <c r="AA494" s="765"/>
      <c r="AB494" s="765"/>
      <c r="AC494" s="765"/>
      <c r="AD494" s="765"/>
      <c r="AE494" s="765"/>
      <c r="AF494" s="765"/>
      <c r="AG494" s="765"/>
      <c r="AH494" s="765"/>
      <c r="AI494" s="765"/>
      <c r="AJ494" s="765"/>
      <c r="AK494" s="765"/>
      <c r="AL494" s="765"/>
      <c r="AM494" s="765"/>
      <c r="AN494" s="766"/>
    </row>
    <row r="495" spans="1:40" ht="12.75" customHeight="1" x14ac:dyDescent="0.25">
      <c r="B495" s="767" t="s">
        <v>827</v>
      </c>
      <c r="C495" s="768"/>
      <c r="D495" s="768"/>
      <c r="E495" s="768"/>
      <c r="F495" s="768"/>
      <c r="G495" s="768"/>
      <c r="H495" s="768"/>
      <c r="I495" s="768"/>
      <c r="J495" s="768"/>
      <c r="K495" s="768"/>
      <c r="L495" s="768"/>
      <c r="M495" s="768"/>
      <c r="N495" s="768"/>
      <c r="O495" s="768"/>
      <c r="P495" s="768"/>
      <c r="Q495" s="768"/>
      <c r="R495" s="768"/>
      <c r="S495" s="768"/>
      <c r="T495" s="768"/>
      <c r="U495" s="768"/>
      <c r="V495" s="768"/>
      <c r="W495" s="768"/>
      <c r="X495" s="768"/>
      <c r="Y495" s="768"/>
      <c r="Z495" s="768"/>
      <c r="AA495" s="768"/>
      <c r="AB495" s="768"/>
      <c r="AC495" s="768"/>
      <c r="AD495" s="768"/>
      <c r="AE495" s="768"/>
      <c r="AF495" s="768"/>
      <c r="AG495" s="768"/>
      <c r="AH495" s="768"/>
      <c r="AI495" s="768"/>
      <c r="AJ495" s="768"/>
      <c r="AK495" s="768"/>
      <c r="AL495" s="768"/>
      <c r="AM495" s="768"/>
      <c r="AN495" s="769"/>
    </row>
    <row r="496" spans="1:40" ht="21" customHeight="1" x14ac:dyDescent="0.25">
      <c r="B496" s="296"/>
      <c r="C496" s="45"/>
      <c r="D496" s="46"/>
      <c r="E496" s="45"/>
      <c r="F496" s="46"/>
      <c r="G496" s="45"/>
      <c r="H496" s="46"/>
      <c r="I496" s="45"/>
      <c r="J496" s="46"/>
      <c r="K496" s="45"/>
      <c r="L496" s="46"/>
      <c r="M496" s="45"/>
      <c r="N496" s="46"/>
      <c r="O496" s="45"/>
      <c r="P496" s="46"/>
      <c r="Q496" s="45"/>
      <c r="R496" s="46"/>
      <c r="S496" s="45"/>
      <c r="T496" s="46"/>
      <c r="U496" s="45"/>
      <c r="V496" s="46"/>
      <c r="W496" s="45"/>
      <c r="X496" s="46"/>
      <c r="Y496" s="45"/>
      <c r="Z496" s="46"/>
      <c r="AA496" s="45"/>
      <c r="AB496" s="46"/>
      <c r="AC496" s="45"/>
      <c r="AD496" s="46"/>
      <c r="AE496" s="45"/>
      <c r="AF496" s="46"/>
      <c r="AG496" s="45"/>
      <c r="AH496" s="46"/>
      <c r="AI496" s="45"/>
      <c r="AJ496" s="46"/>
      <c r="AK496" s="45"/>
      <c r="AL496" s="47">
        <f>+B496+D496+F496+H496+J496+L496+N496+P496+R496+T496+V496+X496+Z496+AB496+AD496+AF496+AH496+AJ496</f>
        <v>0</v>
      </c>
      <c r="AM496" s="48">
        <f>+C496+E496+G496+I496+K496+M496+O496+Q496+S496+U496+W496+Y496+AA496+AC496+AE496+AG496+AI496+AK496</f>
        <v>0</v>
      </c>
      <c r="AN496" s="297">
        <f>+AM496+AL496</f>
        <v>0</v>
      </c>
    </row>
    <row r="497" spans="2:40" ht="15" customHeight="1" x14ac:dyDescent="0.25">
      <c r="B497" s="758" t="s">
        <v>828</v>
      </c>
      <c r="C497" s="759"/>
      <c r="D497" s="759"/>
      <c r="E497" s="759"/>
      <c r="F497" s="759"/>
      <c r="G497" s="759"/>
      <c r="H497" s="759"/>
      <c r="I497" s="759"/>
      <c r="J497" s="759"/>
      <c r="K497" s="759"/>
      <c r="L497" s="759"/>
      <c r="M497" s="759"/>
      <c r="N497" s="759"/>
      <c r="O497" s="759"/>
      <c r="P497" s="759"/>
      <c r="Q497" s="759"/>
      <c r="R497" s="759"/>
      <c r="S497" s="759"/>
      <c r="T497" s="759"/>
      <c r="U497" s="759"/>
      <c r="V497" s="759"/>
      <c r="W497" s="759"/>
      <c r="X497" s="759"/>
      <c r="Y497" s="759"/>
      <c r="Z497" s="759"/>
      <c r="AA497" s="759"/>
      <c r="AB497" s="759"/>
      <c r="AC497" s="759"/>
      <c r="AD497" s="759"/>
      <c r="AE497" s="759"/>
      <c r="AF497" s="759"/>
      <c r="AG497" s="759"/>
      <c r="AH497" s="759"/>
      <c r="AI497" s="759"/>
      <c r="AJ497" s="759"/>
      <c r="AK497" s="759"/>
      <c r="AL497" s="759"/>
      <c r="AM497" s="759"/>
      <c r="AN497" s="760"/>
    </row>
    <row r="498" spans="2:40" ht="21" customHeight="1" x14ac:dyDescent="0.25">
      <c r="B498" s="296"/>
      <c r="C498" s="45"/>
      <c r="D498" s="46"/>
      <c r="E498" s="45"/>
      <c r="F498" s="46"/>
      <c r="G498" s="45"/>
      <c r="H498" s="46"/>
      <c r="I498" s="45"/>
      <c r="J498" s="46"/>
      <c r="K498" s="45"/>
      <c r="L498" s="46"/>
      <c r="M498" s="45"/>
      <c r="N498" s="46"/>
      <c r="O498" s="45"/>
      <c r="P498" s="46"/>
      <c r="Q498" s="45"/>
      <c r="R498" s="46"/>
      <c r="S498" s="45"/>
      <c r="T498" s="46"/>
      <c r="U498" s="45"/>
      <c r="V498" s="46"/>
      <c r="W498" s="45"/>
      <c r="X498" s="46"/>
      <c r="Y498" s="45"/>
      <c r="Z498" s="46"/>
      <c r="AA498" s="45"/>
      <c r="AB498" s="46"/>
      <c r="AC498" s="45"/>
      <c r="AD498" s="46"/>
      <c r="AE498" s="45"/>
      <c r="AF498" s="46"/>
      <c r="AG498" s="45"/>
      <c r="AH498" s="46"/>
      <c r="AI498" s="45"/>
      <c r="AJ498" s="46"/>
      <c r="AK498" s="45"/>
      <c r="AL498" s="47">
        <f>+B498+D498+F498+H498+J498+L498+N498+P498+R498+T498+V498+X498+Z498+AB498+AD498+AF498+AH498+AJ498</f>
        <v>0</v>
      </c>
      <c r="AM498" s="48">
        <f>+C498+E498+G498+I498+K498+M498+O498+Q498+S498+U498+W498+Y498+AA498+AC498+AE498+AG498+AI498+AK498</f>
        <v>0</v>
      </c>
      <c r="AN498" s="297">
        <f>+AM498+AL498</f>
        <v>0</v>
      </c>
    </row>
    <row r="499" spans="2:40" ht="14.25" customHeight="1" x14ac:dyDescent="0.25">
      <c r="B499" s="751" t="s">
        <v>829</v>
      </c>
      <c r="C499" s="752"/>
      <c r="D499" s="752"/>
      <c r="E499" s="752"/>
      <c r="F499" s="752"/>
      <c r="G499" s="752"/>
      <c r="H499" s="752"/>
      <c r="I499" s="752"/>
      <c r="J499" s="752"/>
      <c r="K499" s="752"/>
      <c r="L499" s="752"/>
      <c r="M499" s="752"/>
      <c r="N499" s="752"/>
      <c r="O499" s="752"/>
      <c r="P499" s="752"/>
      <c r="Q499" s="752"/>
      <c r="R499" s="752"/>
      <c r="S499" s="752"/>
      <c r="T499" s="752"/>
      <c r="U499" s="752"/>
      <c r="V499" s="752"/>
      <c r="W499" s="752"/>
      <c r="X499" s="752"/>
      <c r="Y499" s="752"/>
      <c r="Z499" s="752"/>
      <c r="AA499" s="752"/>
      <c r="AB499" s="752"/>
      <c r="AC499" s="752"/>
      <c r="AD499" s="752"/>
      <c r="AE499" s="752"/>
      <c r="AF499" s="752"/>
      <c r="AG499" s="752"/>
      <c r="AH499" s="752"/>
      <c r="AI499" s="752"/>
      <c r="AJ499" s="752"/>
      <c r="AK499" s="752"/>
      <c r="AL499" s="752"/>
      <c r="AM499" s="752"/>
      <c r="AN499" s="753"/>
    </row>
    <row r="500" spans="2:40" ht="21" customHeight="1" x14ac:dyDescent="0.25">
      <c r="B500" s="296"/>
      <c r="C500" s="45"/>
      <c r="D500" s="46"/>
      <c r="E500" s="45"/>
      <c r="F500" s="46"/>
      <c r="G500" s="45"/>
      <c r="H500" s="46"/>
      <c r="I500" s="45"/>
      <c r="J500" s="46"/>
      <c r="K500" s="45"/>
      <c r="L500" s="46"/>
      <c r="M500" s="45"/>
      <c r="N500" s="46"/>
      <c r="O500" s="45"/>
      <c r="P500" s="46"/>
      <c r="Q500" s="45"/>
      <c r="R500" s="46"/>
      <c r="S500" s="45"/>
      <c r="T500" s="46"/>
      <c r="U500" s="45"/>
      <c r="V500" s="46"/>
      <c r="W500" s="45"/>
      <c r="X500" s="46"/>
      <c r="Y500" s="45"/>
      <c r="Z500" s="46"/>
      <c r="AA500" s="45"/>
      <c r="AB500" s="46"/>
      <c r="AC500" s="45"/>
      <c r="AD500" s="46"/>
      <c r="AE500" s="45"/>
      <c r="AF500" s="46"/>
      <c r="AG500" s="45"/>
      <c r="AH500" s="46"/>
      <c r="AI500" s="45"/>
      <c r="AJ500" s="46"/>
      <c r="AK500" s="45"/>
      <c r="AL500" s="47">
        <f>+B500+D500+F500+H500+J500+L500+N500+P500+R500+T500+V500+X500+Z500+AB500+AD500+AF500+AH500+AJ500</f>
        <v>0</v>
      </c>
      <c r="AM500" s="48">
        <f>+C500+E500+G500+I500+K500+M500+O500+Q500+S500+U500+W500+Y500+AA500+AC500+AE500+AG500+AI500+AK500</f>
        <v>0</v>
      </c>
      <c r="AN500" s="297">
        <f>+AM500+AL500</f>
        <v>0</v>
      </c>
    </row>
    <row r="501" spans="2:40" ht="15" customHeight="1" x14ac:dyDescent="0.25">
      <c r="B501" s="751" t="s">
        <v>830</v>
      </c>
      <c r="C501" s="752"/>
      <c r="D501" s="752"/>
      <c r="E501" s="752"/>
      <c r="F501" s="752"/>
      <c r="G501" s="752"/>
      <c r="H501" s="752"/>
      <c r="I501" s="752"/>
      <c r="J501" s="752"/>
      <c r="K501" s="752"/>
      <c r="L501" s="752"/>
      <c r="M501" s="752"/>
      <c r="N501" s="752"/>
      <c r="O501" s="752"/>
      <c r="P501" s="752"/>
      <c r="Q501" s="752"/>
      <c r="R501" s="752"/>
      <c r="S501" s="752"/>
      <c r="T501" s="752"/>
      <c r="U501" s="752"/>
      <c r="V501" s="752"/>
      <c r="W501" s="752"/>
      <c r="X501" s="752"/>
      <c r="Y501" s="752"/>
      <c r="Z501" s="752"/>
      <c r="AA501" s="752"/>
      <c r="AB501" s="752"/>
      <c r="AC501" s="752"/>
      <c r="AD501" s="752"/>
      <c r="AE501" s="752"/>
      <c r="AF501" s="752"/>
      <c r="AG501" s="752"/>
      <c r="AH501" s="752"/>
      <c r="AI501" s="752"/>
      <c r="AJ501" s="752"/>
      <c r="AK501" s="752"/>
      <c r="AL501" s="752"/>
      <c r="AM501" s="752"/>
      <c r="AN501" s="753"/>
    </row>
    <row r="502" spans="2:40" ht="21" customHeight="1" x14ac:dyDescent="0.25">
      <c r="B502" s="296"/>
      <c r="C502" s="45"/>
      <c r="D502" s="46"/>
      <c r="E502" s="45"/>
      <c r="F502" s="46"/>
      <c r="G502" s="45"/>
      <c r="H502" s="46"/>
      <c r="I502" s="45"/>
      <c r="J502" s="46"/>
      <c r="K502" s="45"/>
      <c r="L502" s="46"/>
      <c r="M502" s="45"/>
      <c r="N502" s="46"/>
      <c r="O502" s="45"/>
      <c r="P502" s="46"/>
      <c r="Q502" s="45"/>
      <c r="R502" s="46"/>
      <c r="S502" s="45"/>
      <c r="T502" s="46"/>
      <c r="U502" s="45"/>
      <c r="V502" s="46"/>
      <c r="W502" s="45"/>
      <c r="X502" s="46"/>
      <c r="Y502" s="45"/>
      <c r="Z502" s="46"/>
      <c r="AA502" s="45"/>
      <c r="AB502" s="46"/>
      <c r="AC502" s="45"/>
      <c r="AD502" s="46"/>
      <c r="AE502" s="45"/>
      <c r="AF502" s="46"/>
      <c r="AG502" s="45"/>
      <c r="AH502" s="46"/>
      <c r="AI502" s="45"/>
      <c r="AJ502" s="46"/>
      <c r="AK502" s="45"/>
      <c r="AL502" s="47">
        <f>+B502+D502+F502+H502+J502+L502+N502+P502+R502+T502+V502+X502+Z502+AB502+AD502+AF502+AH502+AJ502</f>
        <v>0</v>
      </c>
      <c r="AM502" s="48">
        <f>+C502+E502+G502+I502+K502+M502+O502+Q502+S502+U502+W502+Y502+AA502+AC502+AE502+AG502+AI502+AK502</f>
        <v>0</v>
      </c>
      <c r="AN502" s="297">
        <f>+AM502+AL502</f>
        <v>0</v>
      </c>
    </row>
    <row r="503" spans="2:40" ht="15" customHeight="1" x14ac:dyDescent="0.25">
      <c r="B503" s="751" t="s">
        <v>831</v>
      </c>
      <c r="C503" s="752"/>
      <c r="D503" s="752"/>
      <c r="E503" s="752"/>
      <c r="F503" s="752"/>
      <c r="G503" s="752"/>
      <c r="H503" s="752"/>
      <c r="I503" s="752"/>
      <c r="J503" s="752"/>
      <c r="K503" s="752"/>
      <c r="L503" s="752"/>
      <c r="M503" s="752"/>
      <c r="N503" s="752"/>
      <c r="O503" s="752"/>
      <c r="P503" s="752"/>
      <c r="Q503" s="752"/>
      <c r="R503" s="752"/>
      <c r="S503" s="752"/>
      <c r="T503" s="752"/>
      <c r="U503" s="752"/>
      <c r="V503" s="752"/>
      <c r="W503" s="752"/>
      <c r="X503" s="752"/>
      <c r="Y503" s="752"/>
      <c r="Z503" s="752"/>
      <c r="AA503" s="752"/>
      <c r="AB503" s="752"/>
      <c r="AC503" s="752"/>
      <c r="AD503" s="752"/>
      <c r="AE503" s="752"/>
      <c r="AF503" s="752"/>
      <c r="AG503" s="752"/>
      <c r="AH503" s="752"/>
      <c r="AI503" s="752"/>
      <c r="AJ503" s="752"/>
      <c r="AK503" s="752"/>
      <c r="AL503" s="752"/>
      <c r="AM503" s="752"/>
      <c r="AN503" s="753"/>
    </row>
    <row r="504" spans="2:40" ht="21" customHeight="1" x14ac:dyDescent="0.25">
      <c r="B504" s="296"/>
      <c r="C504" s="45"/>
      <c r="D504" s="46"/>
      <c r="E504" s="45"/>
      <c r="F504" s="46"/>
      <c r="G504" s="45"/>
      <c r="H504" s="46"/>
      <c r="I504" s="45"/>
      <c r="J504" s="46"/>
      <c r="K504" s="45"/>
      <c r="L504" s="46"/>
      <c r="M504" s="45"/>
      <c r="N504" s="46"/>
      <c r="O504" s="45"/>
      <c r="P504" s="46"/>
      <c r="Q504" s="45"/>
      <c r="R504" s="46"/>
      <c r="S504" s="45"/>
      <c r="T504" s="46"/>
      <c r="U504" s="45"/>
      <c r="V504" s="46"/>
      <c r="W504" s="45"/>
      <c r="X504" s="46"/>
      <c r="Y504" s="45"/>
      <c r="Z504" s="46"/>
      <c r="AA504" s="45"/>
      <c r="AB504" s="46"/>
      <c r="AC504" s="45"/>
      <c r="AD504" s="46"/>
      <c r="AE504" s="45"/>
      <c r="AF504" s="46"/>
      <c r="AG504" s="45"/>
      <c r="AH504" s="46"/>
      <c r="AI504" s="45"/>
      <c r="AJ504" s="46"/>
      <c r="AK504" s="45"/>
      <c r="AL504" s="47">
        <f>+B504+D504+F504+H504+J504+L504+N504+P504+R504+T504+V504+X504+Z504+AB504+AD504+AF504+AH504+AJ504</f>
        <v>0</v>
      </c>
      <c r="AM504" s="48">
        <f>+C504+E504+G504+I504+K504+M504+O504+Q504+S504+U504+W504+Y504+AA504+AC504+AE504+AG504+AI504+AK504</f>
        <v>0</v>
      </c>
      <c r="AN504" s="297">
        <f>+AM504+AL504</f>
        <v>0</v>
      </c>
    </row>
    <row r="505" spans="2:40" ht="15" customHeight="1" x14ac:dyDescent="0.25">
      <c r="B505" s="751" t="s">
        <v>832</v>
      </c>
      <c r="C505" s="752"/>
      <c r="D505" s="752"/>
      <c r="E505" s="752"/>
      <c r="F505" s="752"/>
      <c r="G505" s="752"/>
      <c r="H505" s="752"/>
      <c r="I505" s="752"/>
      <c r="J505" s="752"/>
      <c r="K505" s="752"/>
      <c r="L505" s="752"/>
      <c r="M505" s="752"/>
      <c r="N505" s="752"/>
      <c r="O505" s="752"/>
      <c r="P505" s="752"/>
      <c r="Q505" s="752"/>
      <c r="R505" s="752"/>
      <c r="S505" s="752"/>
      <c r="T505" s="752"/>
      <c r="U505" s="752"/>
      <c r="V505" s="752"/>
      <c r="W505" s="752"/>
      <c r="X505" s="752"/>
      <c r="Y505" s="752"/>
      <c r="Z505" s="752"/>
      <c r="AA505" s="752"/>
      <c r="AB505" s="752"/>
      <c r="AC505" s="752"/>
      <c r="AD505" s="752"/>
      <c r="AE505" s="752"/>
      <c r="AF505" s="752"/>
      <c r="AG505" s="752"/>
      <c r="AH505" s="752"/>
      <c r="AI505" s="752"/>
      <c r="AJ505" s="752"/>
      <c r="AK505" s="752"/>
      <c r="AL505" s="752"/>
      <c r="AM505" s="752"/>
      <c r="AN505" s="753"/>
    </row>
    <row r="506" spans="2:40" ht="21" customHeight="1" x14ac:dyDescent="0.25">
      <c r="B506" s="296"/>
      <c r="C506" s="45"/>
      <c r="D506" s="46"/>
      <c r="E506" s="45"/>
      <c r="F506" s="46"/>
      <c r="G506" s="45"/>
      <c r="H506" s="46"/>
      <c r="I506" s="45"/>
      <c r="J506" s="46"/>
      <c r="K506" s="45"/>
      <c r="L506" s="46"/>
      <c r="M506" s="45"/>
      <c r="N506" s="46"/>
      <c r="O506" s="45"/>
      <c r="P506" s="46"/>
      <c r="Q506" s="45"/>
      <c r="R506" s="46"/>
      <c r="S506" s="45"/>
      <c r="T506" s="46"/>
      <c r="U506" s="45"/>
      <c r="V506" s="46"/>
      <c r="W506" s="45"/>
      <c r="X506" s="46"/>
      <c r="Y506" s="45"/>
      <c r="Z506" s="46"/>
      <c r="AA506" s="45"/>
      <c r="AB506" s="46"/>
      <c r="AC506" s="45"/>
      <c r="AD506" s="46"/>
      <c r="AE506" s="45"/>
      <c r="AF506" s="46"/>
      <c r="AG506" s="45"/>
      <c r="AH506" s="46"/>
      <c r="AI506" s="45"/>
      <c r="AJ506" s="46"/>
      <c r="AK506" s="45"/>
      <c r="AL506" s="47">
        <f>+B506+D506+F506+H506+J506+L506+N506+P506+R506+T506+V506+X506+Z506+AB506+AD506+AF506+AH506+AJ506</f>
        <v>0</v>
      </c>
      <c r="AM506" s="48">
        <f>+C506+E506+G506+I506+K506+M506+O506+Q506+S506+U506+W506+Y506+AA506+AC506+AE506+AG506+AI506+AK506</f>
        <v>0</v>
      </c>
      <c r="AN506" s="297">
        <f>+AM506+AL506</f>
        <v>0</v>
      </c>
    </row>
    <row r="507" spans="2:40" ht="15" customHeight="1" x14ac:dyDescent="0.25">
      <c r="B507" s="751" t="s">
        <v>833</v>
      </c>
      <c r="C507" s="752"/>
      <c r="D507" s="752"/>
      <c r="E507" s="752"/>
      <c r="F507" s="752"/>
      <c r="G507" s="752"/>
      <c r="H507" s="752"/>
      <c r="I507" s="752"/>
      <c r="J507" s="752"/>
      <c r="K507" s="752"/>
      <c r="L507" s="752"/>
      <c r="M507" s="752"/>
      <c r="N507" s="752"/>
      <c r="O507" s="752"/>
      <c r="P507" s="752"/>
      <c r="Q507" s="752"/>
      <c r="R507" s="752"/>
      <c r="S507" s="752"/>
      <c r="T507" s="752"/>
      <c r="U507" s="752"/>
      <c r="V507" s="752"/>
      <c r="W507" s="752"/>
      <c r="X507" s="752"/>
      <c r="Y507" s="752"/>
      <c r="Z507" s="752"/>
      <c r="AA507" s="752"/>
      <c r="AB507" s="752"/>
      <c r="AC507" s="752"/>
      <c r="AD507" s="752"/>
      <c r="AE507" s="752"/>
      <c r="AF507" s="752"/>
      <c r="AG507" s="752"/>
      <c r="AH507" s="752"/>
      <c r="AI507" s="752"/>
      <c r="AJ507" s="752"/>
      <c r="AK507" s="752"/>
      <c r="AL507" s="752"/>
      <c r="AM507" s="752"/>
      <c r="AN507" s="753"/>
    </row>
    <row r="508" spans="2:40" ht="21" customHeight="1" x14ac:dyDescent="0.25">
      <c r="B508" s="296"/>
      <c r="C508" s="45"/>
      <c r="D508" s="46"/>
      <c r="E508" s="45"/>
      <c r="F508" s="46"/>
      <c r="G508" s="45"/>
      <c r="H508" s="46"/>
      <c r="I508" s="45"/>
      <c r="J508" s="46"/>
      <c r="K508" s="45"/>
      <c r="L508" s="46"/>
      <c r="M508" s="45"/>
      <c r="N508" s="46"/>
      <c r="O508" s="45"/>
      <c r="P508" s="46"/>
      <c r="Q508" s="45"/>
      <c r="R508" s="46"/>
      <c r="S508" s="45"/>
      <c r="T508" s="46"/>
      <c r="U508" s="45"/>
      <c r="V508" s="46"/>
      <c r="W508" s="45"/>
      <c r="X508" s="46"/>
      <c r="Y508" s="45"/>
      <c r="Z508" s="46"/>
      <c r="AA508" s="45"/>
      <c r="AB508" s="46"/>
      <c r="AC508" s="45"/>
      <c r="AD508" s="46"/>
      <c r="AE508" s="45"/>
      <c r="AF508" s="46"/>
      <c r="AG508" s="45"/>
      <c r="AH508" s="46"/>
      <c r="AI508" s="45"/>
      <c r="AJ508" s="46"/>
      <c r="AK508" s="45"/>
      <c r="AL508" s="47">
        <f>+B508+D508+F508+H508+J508+L508+N508+P508+R508+T508+V508+X508+Z508+AB508+AD508+AF508+AH508+AJ508</f>
        <v>0</v>
      </c>
      <c r="AM508" s="48">
        <f>+C508+E508+G508+I508+K508+M508+O508+Q508+S508+U508+W508+Y508+AA508+AC508+AE508+AG508+AI508+AK508</f>
        <v>0</v>
      </c>
      <c r="AN508" s="297">
        <f>+AM508+AL508</f>
        <v>0</v>
      </c>
    </row>
    <row r="509" spans="2:40" ht="15" customHeight="1" x14ac:dyDescent="0.25">
      <c r="B509" s="751" t="s">
        <v>834</v>
      </c>
      <c r="C509" s="752"/>
      <c r="D509" s="752"/>
      <c r="E509" s="752"/>
      <c r="F509" s="752"/>
      <c r="G509" s="752"/>
      <c r="H509" s="752"/>
      <c r="I509" s="752"/>
      <c r="J509" s="752"/>
      <c r="K509" s="752"/>
      <c r="L509" s="752"/>
      <c r="M509" s="752"/>
      <c r="N509" s="752"/>
      <c r="O509" s="752"/>
      <c r="P509" s="752"/>
      <c r="Q509" s="752"/>
      <c r="R509" s="752"/>
      <c r="S509" s="752"/>
      <c r="T509" s="752"/>
      <c r="U509" s="752"/>
      <c r="V509" s="752"/>
      <c r="W509" s="752"/>
      <c r="X509" s="752"/>
      <c r="Y509" s="752"/>
      <c r="Z509" s="752"/>
      <c r="AA509" s="752"/>
      <c r="AB509" s="752"/>
      <c r="AC509" s="752"/>
      <c r="AD509" s="752"/>
      <c r="AE509" s="752"/>
      <c r="AF509" s="752"/>
      <c r="AG509" s="752"/>
      <c r="AH509" s="752"/>
      <c r="AI509" s="752"/>
      <c r="AJ509" s="752"/>
      <c r="AK509" s="752"/>
      <c r="AL509" s="752"/>
      <c r="AM509" s="752"/>
      <c r="AN509" s="753"/>
    </row>
    <row r="510" spans="2:40" ht="21" customHeight="1" x14ac:dyDescent="0.25">
      <c r="B510" s="296"/>
      <c r="C510" s="45"/>
      <c r="D510" s="46"/>
      <c r="E510" s="45"/>
      <c r="F510" s="46"/>
      <c r="G510" s="45"/>
      <c r="H510" s="46"/>
      <c r="I510" s="45"/>
      <c r="J510" s="46"/>
      <c r="K510" s="45"/>
      <c r="L510" s="46"/>
      <c r="M510" s="45"/>
      <c r="N510" s="46"/>
      <c r="O510" s="45"/>
      <c r="P510" s="46"/>
      <c r="Q510" s="45"/>
      <c r="R510" s="46"/>
      <c r="S510" s="45"/>
      <c r="T510" s="46"/>
      <c r="U510" s="45"/>
      <c r="V510" s="46"/>
      <c r="W510" s="45"/>
      <c r="X510" s="46"/>
      <c r="Y510" s="45"/>
      <c r="Z510" s="46"/>
      <c r="AA510" s="45"/>
      <c r="AB510" s="46"/>
      <c r="AC510" s="45"/>
      <c r="AD510" s="46"/>
      <c r="AE510" s="45"/>
      <c r="AF510" s="46"/>
      <c r="AG510" s="45"/>
      <c r="AH510" s="46"/>
      <c r="AI510" s="45"/>
      <c r="AJ510" s="46"/>
      <c r="AK510" s="45"/>
      <c r="AL510" s="47">
        <f>+B510+D510+F510+H510+J510+L510+N510+P510+R510+T510+V510+X510+Z510+AB510+AD510+AF510+AH510+AJ510</f>
        <v>0</v>
      </c>
      <c r="AM510" s="48">
        <f>+C510+E510+G510+I510+K510+M510+O510+Q510+S510+U510+W510+Y510+AA510+AC510+AE510+AG510+AI510+AK510</f>
        <v>0</v>
      </c>
      <c r="AN510" s="297">
        <f>+AM510+AL510</f>
        <v>0</v>
      </c>
    </row>
    <row r="511" spans="2:40" ht="16.5" customHeight="1" x14ac:dyDescent="0.3">
      <c r="B511" s="754" t="s">
        <v>825</v>
      </c>
      <c r="C511" s="755"/>
      <c r="D511" s="755"/>
      <c r="E511" s="755"/>
      <c r="F511" s="755"/>
      <c r="G511" s="755"/>
      <c r="H511" s="755"/>
      <c r="I511" s="755"/>
      <c r="J511" s="755"/>
      <c r="K511" s="755"/>
      <c r="L511" s="755"/>
      <c r="M511" s="755"/>
      <c r="N511" s="755"/>
      <c r="O511" s="755"/>
      <c r="P511" s="755"/>
      <c r="Q511" s="755"/>
      <c r="R511" s="755"/>
      <c r="S511" s="755"/>
      <c r="T511" s="755"/>
      <c r="U511" s="755"/>
      <c r="V511" s="755"/>
      <c r="W511" s="755"/>
      <c r="X511" s="755"/>
      <c r="Y511" s="755"/>
      <c r="Z511" s="755"/>
      <c r="AA511" s="755"/>
      <c r="AB511" s="755"/>
      <c r="AC511" s="755"/>
      <c r="AD511" s="755"/>
      <c r="AE511" s="755"/>
      <c r="AF511" s="755"/>
      <c r="AG511" s="755"/>
      <c r="AH511" s="755"/>
      <c r="AI511" s="755"/>
      <c r="AJ511" s="755"/>
      <c r="AK511" s="755"/>
      <c r="AL511" s="755"/>
      <c r="AM511" s="755"/>
      <c r="AN511" s="756"/>
    </row>
    <row r="512" spans="2:40" ht="21" customHeight="1" thickBot="1" x14ac:dyDescent="0.3">
      <c r="B512" s="298">
        <f>+B510+B508+B506+B504+B502+B500+B498+B496</f>
        <v>0</v>
      </c>
      <c r="C512" s="302">
        <f>+C510+C508+C506+C504+C502+C500+C498+C496</f>
        <v>0</v>
      </c>
      <c r="D512" s="299">
        <f>+D510+D508+D506+D504+D502+D500+D498+D496</f>
        <v>0</v>
      </c>
      <c r="E512" s="302">
        <f>+E510+E508+E506+E504+E502+E500+E498+E496</f>
        <v>0</v>
      </c>
      <c r="F512" s="299">
        <f t="shared" ref="F512:AK512" si="7">+F510+F508+F506+F504+F502+F500+F498+F496</f>
        <v>0</v>
      </c>
      <c r="G512" s="302">
        <f t="shared" si="7"/>
        <v>0</v>
      </c>
      <c r="H512" s="299">
        <f t="shared" si="7"/>
        <v>0</v>
      </c>
      <c r="I512" s="302">
        <f t="shared" si="7"/>
        <v>0</v>
      </c>
      <c r="J512" s="299">
        <f t="shared" si="7"/>
        <v>0</v>
      </c>
      <c r="K512" s="302">
        <f t="shared" si="7"/>
        <v>0</v>
      </c>
      <c r="L512" s="299">
        <f t="shared" si="7"/>
        <v>0</v>
      </c>
      <c r="M512" s="302">
        <f t="shared" si="7"/>
        <v>0</v>
      </c>
      <c r="N512" s="299">
        <f t="shared" si="7"/>
        <v>0</v>
      </c>
      <c r="O512" s="302">
        <f t="shared" si="7"/>
        <v>0</v>
      </c>
      <c r="P512" s="299">
        <f t="shared" si="7"/>
        <v>0</v>
      </c>
      <c r="Q512" s="302">
        <f t="shared" si="7"/>
        <v>0</v>
      </c>
      <c r="R512" s="299">
        <f t="shared" si="7"/>
        <v>0</v>
      </c>
      <c r="S512" s="302">
        <f t="shared" si="7"/>
        <v>0</v>
      </c>
      <c r="T512" s="299">
        <f t="shared" si="7"/>
        <v>0</v>
      </c>
      <c r="U512" s="302">
        <f t="shared" si="7"/>
        <v>0</v>
      </c>
      <c r="V512" s="299">
        <f t="shared" si="7"/>
        <v>0</v>
      </c>
      <c r="W512" s="302">
        <f t="shared" si="7"/>
        <v>0</v>
      </c>
      <c r="X512" s="299">
        <f t="shared" si="7"/>
        <v>0</v>
      </c>
      <c r="Y512" s="302">
        <f t="shared" si="7"/>
        <v>0</v>
      </c>
      <c r="Z512" s="299">
        <f t="shared" si="7"/>
        <v>0</v>
      </c>
      <c r="AA512" s="302">
        <f t="shared" si="7"/>
        <v>0</v>
      </c>
      <c r="AB512" s="299">
        <f t="shared" si="7"/>
        <v>0</v>
      </c>
      <c r="AC512" s="302">
        <f t="shared" si="7"/>
        <v>0</v>
      </c>
      <c r="AD512" s="299">
        <f t="shared" si="7"/>
        <v>0</v>
      </c>
      <c r="AE512" s="302">
        <f t="shared" si="7"/>
        <v>0</v>
      </c>
      <c r="AF512" s="299">
        <f t="shared" si="7"/>
        <v>0</v>
      </c>
      <c r="AG512" s="302">
        <f t="shared" si="7"/>
        <v>0</v>
      </c>
      <c r="AH512" s="299">
        <f t="shared" si="7"/>
        <v>0</v>
      </c>
      <c r="AI512" s="302">
        <f t="shared" si="7"/>
        <v>0</v>
      </c>
      <c r="AJ512" s="299">
        <f t="shared" si="7"/>
        <v>0</v>
      </c>
      <c r="AK512" s="302">
        <f t="shared" si="7"/>
        <v>0</v>
      </c>
      <c r="AL512" s="299">
        <f>+B512+D512+F512+H512+J512+L512+N512+P512+R512+T512+V512+X512+Z512+AB512+AD512+AF512+AH512+AJ512</f>
        <v>0</v>
      </c>
      <c r="AM512" s="302">
        <f>+C512+E512+G512+I512+K512+M512+O512+Q512+S512+U512+W512+Y512+AA512+AC512+AE512+AG512+AI512+AK512</f>
        <v>0</v>
      </c>
      <c r="AN512" s="300">
        <f>+AM512+AL512</f>
        <v>0</v>
      </c>
    </row>
    <row r="513" spans="1:40" ht="11.25" customHeight="1" x14ac:dyDescent="0.25">
      <c r="B513" s="757"/>
      <c r="C513" s="757"/>
      <c r="D513" s="757"/>
      <c r="E513" s="757"/>
      <c r="F513" s="757"/>
      <c r="G513" s="757"/>
      <c r="H513" s="757"/>
      <c r="I513" s="757"/>
      <c r="J513" s="757"/>
      <c r="K513" s="757"/>
      <c r="L513" s="757"/>
      <c r="M513" s="757"/>
      <c r="N513" s="757"/>
      <c r="O513" s="757"/>
      <c r="P513" s="757"/>
      <c r="Q513" s="757"/>
      <c r="R513" s="757"/>
      <c r="S513" s="757"/>
      <c r="T513" s="757"/>
      <c r="U513" s="757"/>
      <c r="V513" s="757"/>
      <c r="W513" s="757"/>
      <c r="X513" s="757"/>
      <c r="Y513" s="757"/>
      <c r="Z513" s="757"/>
      <c r="AA513" s="757"/>
      <c r="AB513" s="757"/>
      <c r="AC513" s="757"/>
      <c r="AD513" s="757"/>
      <c r="AE513" s="757"/>
      <c r="AF513" s="757"/>
      <c r="AG513" s="757"/>
      <c r="AH513" s="757"/>
      <c r="AI513" s="757"/>
      <c r="AJ513" s="757"/>
      <c r="AK513" s="757"/>
      <c r="AL513" s="757"/>
      <c r="AM513" s="757"/>
      <c r="AN513" s="757"/>
    </row>
    <row r="514" spans="1:40" x14ac:dyDescent="0.25"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50" t="s">
        <v>835</v>
      </c>
      <c r="U514" s="49"/>
      <c r="W514" s="49"/>
      <c r="X514" s="749"/>
      <c r="Y514" s="749"/>
      <c r="Z514" s="749"/>
      <c r="AA514" s="749"/>
      <c r="AB514" s="749"/>
      <c r="AC514" s="749"/>
      <c r="AD514" s="749"/>
      <c r="AE514" s="749"/>
      <c r="AF514" s="749"/>
      <c r="AG514" s="749"/>
      <c r="AH514" s="749"/>
      <c r="AI514" s="749"/>
      <c r="AJ514" s="749"/>
      <c r="AK514" s="749"/>
      <c r="AL514" s="749"/>
      <c r="AM514" s="51"/>
      <c r="AN514" s="49"/>
    </row>
    <row r="515" spans="1:40" ht="6" customHeight="1" thickBot="1" x14ac:dyDescent="0.3">
      <c r="A515" s="52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50"/>
      <c r="U515" s="49"/>
      <c r="W515" s="49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1"/>
      <c r="AN515" s="49"/>
    </row>
    <row r="516" spans="1:40" ht="15.75" thickBot="1" x14ac:dyDescent="0.3">
      <c r="A516" s="52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54" t="s">
        <v>836</v>
      </c>
      <c r="W516" s="49"/>
      <c r="X516" s="748">
        <f>+F481</f>
        <v>0</v>
      </c>
      <c r="Y516" s="748"/>
      <c r="Z516" s="748"/>
      <c r="AA516" s="748"/>
      <c r="AB516" s="748"/>
      <c r="AC516" s="748"/>
      <c r="AD516" s="748"/>
      <c r="AE516" s="748"/>
      <c r="AF516" s="748"/>
      <c r="AG516" s="748"/>
      <c r="AH516" s="748"/>
      <c r="AI516" s="748"/>
      <c r="AJ516" s="748"/>
      <c r="AK516" s="49"/>
      <c r="AL516" s="750" t="s">
        <v>787</v>
      </c>
      <c r="AM516" s="750"/>
      <c r="AN516" s="49"/>
    </row>
    <row r="517" spans="1:40" ht="15.75" customHeight="1" x14ac:dyDescent="0.25">
      <c r="B517" s="55" t="s">
        <v>1128</v>
      </c>
      <c r="C517" s="56"/>
      <c r="D517" s="56"/>
      <c r="E517" s="56"/>
      <c r="F517" s="56"/>
      <c r="G517" s="57"/>
      <c r="H517" s="57"/>
      <c r="I517" s="57"/>
      <c r="J517" s="57"/>
      <c r="K517" s="57"/>
      <c r="L517" s="57"/>
      <c r="M517" s="57"/>
      <c r="N517" s="57"/>
      <c r="V517" s="54" t="s">
        <v>837</v>
      </c>
      <c r="AB517" s="748" t="str">
        <f>+I482</f>
        <v/>
      </c>
      <c r="AC517" s="748"/>
      <c r="AD517" s="748"/>
      <c r="AE517" s="748"/>
      <c r="AF517" s="748"/>
      <c r="AG517" s="748"/>
      <c r="AH517" s="748"/>
      <c r="AI517" s="748"/>
      <c r="AJ517" s="748"/>
    </row>
    <row r="518" spans="1:40" ht="3.75" customHeight="1" thickBot="1" x14ac:dyDescent="0.3">
      <c r="B518" s="42"/>
      <c r="C518" s="42"/>
      <c r="D518" s="42"/>
      <c r="E518" s="42"/>
      <c r="F518" s="42"/>
      <c r="G518" s="42"/>
      <c r="H518" s="42"/>
      <c r="I518" s="58"/>
      <c r="J518" s="58"/>
      <c r="K518" s="42"/>
      <c r="L518" s="42"/>
      <c r="M518" s="57"/>
      <c r="N518" s="57"/>
    </row>
    <row r="519" spans="1:40" ht="35.25" customHeight="1" x14ac:dyDescent="0.25">
      <c r="B519" s="682" t="s">
        <v>838</v>
      </c>
      <c r="C519" s="666"/>
      <c r="D519" s="666"/>
      <c r="E519" s="666" t="s">
        <v>839</v>
      </c>
      <c r="F519" s="666"/>
      <c r="G519" s="666"/>
      <c r="H519" s="666" t="s">
        <v>840</v>
      </c>
      <c r="I519" s="666"/>
      <c r="J519" s="666"/>
      <c r="K519" s="666" t="s">
        <v>841</v>
      </c>
      <c r="L519" s="666"/>
      <c r="M519" s="666"/>
      <c r="N519" s="666" t="s">
        <v>842</v>
      </c>
      <c r="O519" s="666"/>
      <c r="P519" s="666"/>
      <c r="Q519" s="666" t="s">
        <v>843</v>
      </c>
      <c r="R519" s="666"/>
      <c r="S519" s="666"/>
      <c r="T519" s="666" t="s">
        <v>844</v>
      </c>
      <c r="U519" s="666"/>
      <c r="V519" s="666"/>
      <c r="W519" s="666" t="s">
        <v>845</v>
      </c>
      <c r="X519" s="666"/>
      <c r="Y519" s="666"/>
      <c r="Z519" s="666" t="s">
        <v>846</v>
      </c>
      <c r="AA519" s="666"/>
      <c r="AB519" s="666"/>
      <c r="AC519" s="666" t="s">
        <v>847</v>
      </c>
      <c r="AD519" s="666"/>
      <c r="AE519" s="666"/>
      <c r="AF519" s="746" t="s">
        <v>1117</v>
      </c>
      <c r="AG519" s="746"/>
      <c r="AH519" s="746"/>
      <c r="AI519" s="666" t="s">
        <v>848</v>
      </c>
      <c r="AJ519" s="666"/>
      <c r="AK519" s="666"/>
      <c r="AL519" s="660" t="s">
        <v>825</v>
      </c>
      <c r="AM519" s="660"/>
      <c r="AN519" s="661"/>
    </row>
    <row r="520" spans="1:40" ht="21" customHeight="1" thickBot="1" x14ac:dyDescent="0.3">
      <c r="B520" s="747"/>
      <c r="C520" s="743"/>
      <c r="D520" s="743"/>
      <c r="E520" s="743"/>
      <c r="F520" s="743"/>
      <c r="G520" s="743"/>
      <c r="H520" s="743"/>
      <c r="I520" s="743"/>
      <c r="J520" s="743"/>
      <c r="K520" s="743"/>
      <c r="L520" s="743"/>
      <c r="M520" s="743"/>
      <c r="N520" s="743"/>
      <c r="O520" s="743"/>
      <c r="P520" s="743"/>
      <c r="Q520" s="743"/>
      <c r="R520" s="743"/>
      <c r="S520" s="743"/>
      <c r="T520" s="743"/>
      <c r="U520" s="743"/>
      <c r="V520" s="743"/>
      <c r="W520" s="743"/>
      <c r="X520" s="743"/>
      <c r="Y520" s="743"/>
      <c r="Z520" s="743"/>
      <c r="AA520" s="743"/>
      <c r="AB520" s="743"/>
      <c r="AC520" s="743"/>
      <c r="AD520" s="743"/>
      <c r="AE520" s="743"/>
      <c r="AF520" s="743"/>
      <c r="AG520" s="743"/>
      <c r="AH520" s="743"/>
      <c r="AI520" s="743"/>
      <c r="AJ520" s="743"/>
      <c r="AK520" s="743"/>
      <c r="AL520" s="662">
        <f>SUM(B520:AK520)</f>
        <v>0</v>
      </c>
      <c r="AM520" s="662"/>
      <c r="AN520" s="663"/>
    </row>
    <row r="521" spans="1:40" ht="12" customHeight="1" x14ac:dyDescent="0.25">
      <c r="B521" s="270" t="s">
        <v>849</v>
      </c>
      <c r="C521" s="271"/>
      <c r="D521" s="272"/>
      <c r="E521" s="272"/>
      <c r="F521" s="246"/>
      <c r="G521" s="246"/>
      <c r="H521" s="246"/>
      <c r="I521" s="269"/>
      <c r="J521" s="269"/>
      <c r="K521" s="246"/>
      <c r="L521" s="246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</row>
    <row r="522" spans="1:40" ht="12.75" customHeight="1" x14ac:dyDescent="0.25">
      <c r="B522" s="273"/>
      <c r="C522" s="273"/>
      <c r="D522" s="273"/>
      <c r="E522" s="273"/>
      <c r="F522" s="273"/>
      <c r="G522" s="273"/>
      <c r="H522" s="273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</row>
    <row r="523" spans="1:40" ht="16.5" thickBot="1" x14ac:dyDescent="0.3">
      <c r="B523" s="274" t="s">
        <v>1118</v>
      </c>
      <c r="C523" s="274"/>
      <c r="D523" s="274"/>
      <c r="E523" s="274"/>
      <c r="F523" s="274"/>
      <c r="G523" s="275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553" t="s">
        <v>1119</v>
      </c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</row>
    <row r="524" spans="1:40" ht="34.5" customHeight="1" x14ac:dyDescent="0.25">
      <c r="B524" s="736" t="s">
        <v>850</v>
      </c>
      <c r="C524" s="736"/>
      <c r="D524" s="736"/>
      <c r="E524" s="736"/>
      <c r="F524" s="736"/>
      <c r="G524" s="736"/>
      <c r="H524" s="736"/>
      <c r="I524" s="736"/>
      <c r="J524" s="736"/>
      <c r="K524" s="744" t="s">
        <v>851</v>
      </c>
      <c r="L524" s="744"/>
      <c r="M524" s="744"/>
      <c r="N524" s="744"/>
      <c r="O524" s="744"/>
      <c r="P524" s="744"/>
      <c r="Q524" s="744"/>
      <c r="R524" s="744"/>
      <c r="S524" s="744"/>
      <c r="T524" s="241"/>
      <c r="U524" s="241"/>
      <c r="V524" s="241"/>
      <c r="W524" s="241"/>
      <c r="X524" s="664" t="s">
        <v>1120</v>
      </c>
      <c r="Y524" s="665"/>
      <c r="Z524" s="665"/>
      <c r="AA524" s="665"/>
      <c r="AB524" s="665"/>
      <c r="AC524" s="665"/>
      <c r="AD524" s="666" t="s">
        <v>1127</v>
      </c>
      <c r="AE524" s="666"/>
      <c r="AF524" s="666"/>
      <c r="AG524" s="666"/>
      <c r="AH524" s="666"/>
      <c r="AI524" s="667"/>
      <c r="AJ524" s="241"/>
      <c r="AK524" s="241"/>
      <c r="AL524" s="241"/>
      <c r="AM524" s="241"/>
      <c r="AN524" s="241"/>
    </row>
    <row r="525" spans="1:40" ht="18" customHeight="1" x14ac:dyDescent="0.25">
      <c r="B525" s="727" t="s">
        <v>852</v>
      </c>
      <c r="C525" s="727"/>
      <c r="D525" s="727"/>
      <c r="E525" s="728" t="s">
        <v>853</v>
      </c>
      <c r="F525" s="728"/>
      <c r="G525" s="728"/>
      <c r="H525" s="729" t="s">
        <v>825</v>
      </c>
      <c r="I525" s="729"/>
      <c r="J525" s="729"/>
      <c r="K525" s="728" t="s">
        <v>852</v>
      </c>
      <c r="L525" s="728"/>
      <c r="M525" s="728"/>
      <c r="N525" s="728" t="s">
        <v>853</v>
      </c>
      <c r="O525" s="728"/>
      <c r="P525" s="728"/>
      <c r="Q525" s="730" t="s">
        <v>825</v>
      </c>
      <c r="R525" s="730"/>
      <c r="S525" s="730"/>
      <c r="T525" s="241"/>
      <c r="U525" s="241"/>
      <c r="V525" s="241"/>
      <c r="W525" s="241"/>
      <c r="X525" s="668" t="s">
        <v>852</v>
      </c>
      <c r="Y525" s="669"/>
      <c r="Z525" s="670" t="s">
        <v>853</v>
      </c>
      <c r="AA525" s="669"/>
      <c r="AB525" s="671" t="s">
        <v>825</v>
      </c>
      <c r="AC525" s="672"/>
      <c r="AD525" s="670" t="s">
        <v>852</v>
      </c>
      <c r="AE525" s="669"/>
      <c r="AF525" s="670" t="s">
        <v>853</v>
      </c>
      <c r="AG525" s="669"/>
      <c r="AH525" s="671" t="s">
        <v>825</v>
      </c>
      <c r="AI525" s="673"/>
      <c r="AJ525" s="241"/>
      <c r="AK525" s="241"/>
      <c r="AL525" s="241"/>
      <c r="AM525" s="241"/>
      <c r="AN525" s="241"/>
    </row>
    <row r="526" spans="1:40" ht="21" customHeight="1" thickBot="1" x14ac:dyDescent="0.3">
      <c r="B526" s="718"/>
      <c r="C526" s="718"/>
      <c r="D526" s="718"/>
      <c r="E526" s="719"/>
      <c r="F526" s="719"/>
      <c r="G526" s="719"/>
      <c r="H526" s="720">
        <f>+E526+B526</f>
        <v>0</v>
      </c>
      <c r="I526" s="720"/>
      <c r="J526" s="720"/>
      <c r="K526" s="719"/>
      <c r="L526" s="719"/>
      <c r="M526" s="719"/>
      <c r="N526" s="719"/>
      <c r="O526" s="719"/>
      <c r="P526" s="719"/>
      <c r="Q526" s="731">
        <f>+N526+K526</f>
        <v>0</v>
      </c>
      <c r="R526" s="731"/>
      <c r="S526" s="731"/>
      <c r="T526" s="241"/>
      <c r="U526" s="241"/>
      <c r="V526" s="241"/>
      <c r="W526" s="241"/>
      <c r="X526" s="674"/>
      <c r="Y526" s="675"/>
      <c r="Z526" s="676"/>
      <c r="AA526" s="675"/>
      <c r="AB526" s="677">
        <f>+Z526+X526</f>
        <v>0</v>
      </c>
      <c r="AC526" s="678"/>
      <c r="AD526" s="676"/>
      <c r="AE526" s="675"/>
      <c r="AF526" s="676"/>
      <c r="AG526" s="675"/>
      <c r="AH526" s="677">
        <f>+AF526+AD526</f>
        <v>0</v>
      </c>
      <c r="AI526" s="695"/>
      <c r="AJ526" s="241"/>
      <c r="AK526" s="241"/>
      <c r="AL526" s="241"/>
      <c r="AM526" s="241"/>
      <c r="AN526" s="241"/>
    </row>
    <row r="527" spans="1:40" ht="16.5" thickBot="1" x14ac:dyDescent="0.3">
      <c r="B527" s="274" t="s">
        <v>1121</v>
      </c>
      <c r="C527" s="274"/>
      <c r="D527" s="274"/>
      <c r="E527" s="274"/>
      <c r="F527" s="274"/>
      <c r="G527" s="275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696" t="s">
        <v>1122</v>
      </c>
      <c r="Y527" s="697"/>
      <c r="Z527" s="697"/>
      <c r="AA527" s="697"/>
      <c r="AB527" s="697"/>
      <c r="AC527" s="697"/>
      <c r="AD527" s="697"/>
      <c r="AE527" s="697"/>
      <c r="AF527" s="697"/>
      <c r="AG527" s="697"/>
      <c r="AH527" s="697"/>
      <c r="AI527" s="697"/>
      <c r="AJ527" s="697"/>
      <c r="AK527" s="698"/>
      <c r="AL527" s="241"/>
      <c r="AM527" s="241"/>
      <c r="AN527" s="241"/>
    </row>
    <row r="528" spans="1:40" ht="34.5" customHeight="1" x14ac:dyDescent="0.25">
      <c r="B528" s="738" t="s">
        <v>854</v>
      </c>
      <c r="C528" s="738"/>
      <c r="D528" s="738"/>
      <c r="E528" s="738"/>
      <c r="F528" s="738"/>
      <c r="G528" s="738"/>
      <c r="H528" s="738"/>
      <c r="I528" s="738"/>
      <c r="J528" s="738"/>
      <c r="K528" s="739" t="s">
        <v>970</v>
      </c>
      <c r="L528" s="739"/>
      <c r="M528" s="739"/>
      <c r="N528" s="739"/>
      <c r="O528" s="739"/>
      <c r="P528" s="739"/>
      <c r="Q528" s="739"/>
      <c r="R528" s="739"/>
      <c r="S528" s="739"/>
      <c r="T528" s="241"/>
      <c r="U528" s="241"/>
      <c r="V528" s="241"/>
      <c r="W528" s="241"/>
      <c r="X528" s="699" t="s">
        <v>1123</v>
      </c>
      <c r="Y528" s="700"/>
      <c r="Z528" s="700"/>
      <c r="AA528" s="700"/>
      <c r="AB528" s="701" t="s">
        <v>1124</v>
      </c>
      <c r="AC528" s="701"/>
      <c r="AD528" s="701"/>
      <c r="AE528" s="701"/>
      <c r="AF528" s="701" t="s">
        <v>825</v>
      </c>
      <c r="AG528" s="701"/>
      <c r="AH528" s="701"/>
      <c r="AI528" s="701"/>
      <c r="AJ528" s="701"/>
      <c r="AK528" s="706"/>
      <c r="AL528" s="241"/>
      <c r="AM528" s="241"/>
      <c r="AN528" s="241"/>
    </row>
    <row r="529" spans="2:40" ht="18" customHeight="1" x14ac:dyDescent="0.25">
      <c r="B529" s="727" t="s">
        <v>852</v>
      </c>
      <c r="C529" s="727"/>
      <c r="D529" s="727"/>
      <c r="E529" s="728" t="s">
        <v>853</v>
      </c>
      <c r="F529" s="728"/>
      <c r="G529" s="728"/>
      <c r="H529" s="729" t="s">
        <v>825</v>
      </c>
      <c r="I529" s="729"/>
      <c r="J529" s="729"/>
      <c r="K529" s="728" t="s">
        <v>852</v>
      </c>
      <c r="L529" s="728"/>
      <c r="M529" s="728"/>
      <c r="N529" s="728" t="s">
        <v>853</v>
      </c>
      <c r="O529" s="728"/>
      <c r="P529" s="728"/>
      <c r="Q529" s="730" t="s">
        <v>825</v>
      </c>
      <c r="R529" s="730"/>
      <c r="S529" s="730"/>
      <c r="T529" s="241"/>
      <c r="U529" s="241"/>
      <c r="V529" s="241"/>
      <c r="W529" s="241"/>
      <c r="X529" s="683" t="s">
        <v>852</v>
      </c>
      <c r="Y529" s="679"/>
      <c r="Z529" s="679" t="s">
        <v>853</v>
      </c>
      <c r="AA529" s="679"/>
      <c r="AB529" s="679" t="s">
        <v>852</v>
      </c>
      <c r="AC529" s="679"/>
      <c r="AD529" s="679" t="s">
        <v>853</v>
      </c>
      <c r="AE529" s="679"/>
      <c r="AF529" s="679" t="s">
        <v>852</v>
      </c>
      <c r="AG529" s="679"/>
      <c r="AH529" s="679" t="s">
        <v>853</v>
      </c>
      <c r="AI529" s="679"/>
      <c r="AJ529" s="715" t="s">
        <v>825</v>
      </c>
      <c r="AK529" s="745"/>
      <c r="AL529" s="241"/>
      <c r="AM529" s="241"/>
      <c r="AN529" s="241"/>
    </row>
    <row r="530" spans="2:40" ht="21" customHeight="1" thickBot="1" x14ac:dyDescent="0.3">
      <c r="B530" s="718"/>
      <c r="C530" s="718"/>
      <c r="D530" s="718"/>
      <c r="E530" s="719"/>
      <c r="F530" s="719"/>
      <c r="G530" s="719"/>
      <c r="H530" s="720">
        <f>+E530+B530</f>
        <v>0</v>
      </c>
      <c r="I530" s="720"/>
      <c r="J530" s="720"/>
      <c r="K530" s="719"/>
      <c r="L530" s="719"/>
      <c r="M530" s="719"/>
      <c r="N530" s="719"/>
      <c r="O530" s="719"/>
      <c r="P530" s="719"/>
      <c r="Q530" s="731">
        <f>+N530+K530</f>
        <v>0</v>
      </c>
      <c r="R530" s="731"/>
      <c r="S530" s="731"/>
      <c r="T530" s="241"/>
      <c r="U530" s="241"/>
      <c r="V530" s="241"/>
      <c r="W530" s="241"/>
      <c r="X530" s="702"/>
      <c r="Y530" s="692"/>
      <c r="Z530" s="692"/>
      <c r="AA530" s="692"/>
      <c r="AB530" s="692"/>
      <c r="AC530" s="692"/>
      <c r="AD530" s="692"/>
      <c r="AE530" s="692"/>
      <c r="AF530" s="680">
        <f>+AB530+X530</f>
        <v>0</v>
      </c>
      <c r="AG530" s="680"/>
      <c r="AH530" s="680">
        <f>+AD530+Z530</f>
        <v>0</v>
      </c>
      <c r="AI530" s="680"/>
      <c r="AJ530" s="680">
        <f>+AH530+AF530</f>
        <v>0</v>
      </c>
      <c r="AK530" s="681"/>
      <c r="AL530" s="241"/>
      <c r="AM530" s="241"/>
      <c r="AN530" s="241"/>
    </row>
    <row r="531" spans="2:40" ht="16.5" thickBot="1" x14ac:dyDescent="0.3">
      <c r="B531" s="276" t="s">
        <v>1125</v>
      </c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553" t="s">
        <v>1258</v>
      </c>
      <c r="Y531" s="241"/>
      <c r="Z531" s="241"/>
      <c r="AA531" s="241"/>
      <c r="AB531" s="241"/>
      <c r="AC531" s="241"/>
      <c r="AD531" s="241"/>
      <c r="AE531" s="241"/>
      <c r="AF531" s="241"/>
      <c r="AG531" s="241"/>
      <c r="AH531" s="241"/>
      <c r="AI531" s="241"/>
      <c r="AJ531" s="241"/>
      <c r="AK531" s="241"/>
      <c r="AL531" s="241"/>
      <c r="AM531" s="241"/>
      <c r="AN531" s="241"/>
    </row>
    <row r="532" spans="2:40" ht="16.5" customHeight="1" thickBot="1" x14ac:dyDescent="0.3">
      <c r="B532" s="274" t="s">
        <v>969</v>
      </c>
      <c r="C532" s="274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835" t="s">
        <v>1259</v>
      </c>
      <c r="X532" s="836"/>
      <c r="Y532" s="836"/>
      <c r="Z532" s="836"/>
      <c r="AA532" s="836"/>
      <c r="AB532" s="836"/>
      <c r="AC532" s="851" t="s">
        <v>1257</v>
      </c>
      <c r="AD532" s="851"/>
      <c r="AE532" s="851"/>
      <c r="AF532" s="851"/>
      <c r="AG532" s="851"/>
      <c r="AH532" s="851"/>
      <c r="AI532" s="845" t="s">
        <v>1260</v>
      </c>
      <c r="AJ532" s="846"/>
      <c r="AK532" s="846"/>
      <c r="AL532" s="846"/>
      <c r="AM532" s="846"/>
      <c r="AN532" s="847"/>
    </row>
    <row r="533" spans="2:40" ht="16.5" customHeight="1" thickBot="1" x14ac:dyDescent="0.3">
      <c r="B533" s="732" t="s">
        <v>971</v>
      </c>
      <c r="C533" s="733"/>
      <c r="D533" s="733"/>
      <c r="E533" s="733"/>
      <c r="F533" s="733"/>
      <c r="G533" s="733"/>
      <c r="H533" s="733"/>
      <c r="I533" s="734"/>
      <c r="J533" s="686" t="s">
        <v>855</v>
      </c>
      <c r="K533" s="686"/>
      <c r="L533" s="686"/>
      <c r="M533" s="686"/>
      <c r="N533" s="686"/>
      <c r="O533" s="686"/>
      <c r="P533" s="686" t="s">
        <v>856</v>
      </c>
      <c r="Q533" s="686"/>
      <c r="R533" s="686"/>
      <c r="S533" s="686"/>
      <c r="T533" s="686"/>
      <c r="U533" s="688"/>
      <c r="V533" s="241"/>
      <c r="W533" s="837"/>
      <c r="X533" s="838"/>
      <c r="Y533" s="838"/>
      <c r="Z533" s="838"/>
      <c r="AA533" s="838"/>
      <c r="AB533" s="838"/>
      <c r="AC533" s="852"/>
      <c r="AD533" s="852"/>
      <c r="AE533" s="852"/>
      <c r="AF533" s="852"/>
      <c r="AG533" s="852"/>
      <c r="AH533" s="852"/>
      <c r="AI533" s="848"/>
      <c r="AJ533" s="849"/>
      <c r="AK533" s="849"/>
      <c r="AL533" s="849"/>
      <c r="AM533" s="849"/>
      <c r="AN533" s="850"/>
    </row>
    <row r="534" spans="2:40" ht="16.5" customHeight="1" thickBot="1" x14ac:dyDescent="0.3">
      <c r="B534" s="735"/>
      <c r="C534" s="736"/>
      <c r="D534" s="736"/>
      <c r="E534" s="736"/>
      <c r="F534" s="736"/>
      <c r="G534" s="736"/>
      <c r="H534" s="736"/>
      <c r="I534" s="737"/>
      <c r="J534" s="687"/>
      <c r="K534" s="687"/>
      <c r="L534" s="687"/>
      <c r="M534" s="687"/>
      <c r="N534" s="687"/>
      <c r="O534" s="687"/>
      <c r="P534" s="687"/>
      <c r="Q534" s="687"/>
      <c r="R534" s="687"/>
      <c r="S534" s="687"/>
      <c r="T534" s="687"/>
      <c r="U534" s="689"/>
      <c r="V534" s="241"/>
      <c r="W534" s="853" t="s">
        <v>852</v>
      </c>
      <c r="X534" s="841"/>
      <c r="Y534" s="841" t="s">
        <v>853</v>
      </c>
      <c r="Z534" s="841"/>
      <c r="AA534" s="842" t="s">
        <v>825</v>
      </c>
      <c r="AB534" s="842"/>
      <c r="AC534" s="841" t="s">
        <v>852</v>
      </c>
      <c r="AD534" s="841"/>
      <c r="AE534" s="841" t="s">
        <v>853</v>
      </c>
      <c r="AF534" s="841"/>
      <c r="AG534" s="842" t="s">
        <v>825</v>
      </c>
      <c r="AH534" s="842"/>
      <c r="AI534" s="841" t="s">
        <v>852</v>
      </c>
      <c r="AJ534" s="841"/>
      <c r="AK534" s="841" t="s">
        <v>853</v>
      </c>
      <c r="AL534" s="841"/>
      <c r="AM534" s="842" t="s">
        <v>825</v>
      </c>
      <c r="AN534" s="843"/>
    </row>
    <row r="535" spans="2:40" ht="21" customHeight="1" thickBot="1" x14ac:dyDescent="0.3">
      <c r="B535" s="735"/>
      <c r="C535" s="736"/>
      <c r="D535" s="736"/>
      <c r="E535" s="736"/>
      <c r="F535" s="736"/>
      <c r="G535" s="736"/>
      <c r="H535" s="736"/>
      <c r="I535" s="737"/>
      <c r="J535" s="679" t="s">
        <v>852</v>
      </c>
      <c r="K535" s="679"/>
      <c r="L535" s="679" t="s">
        <v>853</v>
      </c>
      <c r="M535" s="679"/>
      <c r="N535" s="715" t="s">
        <v>825</v>
      </c>
      <c r="O535" s="715"/>
      <c r="P535" s="679" t="s">
        <v>852</v>
      </c>
      <c r="Q535" s="679"/>
      <c r="R535" s="679" t="s">
        <v>853</v>
      </c>
      <c r="S535" s="679"/>
      <c r="T535" s="716" t="s">
        <v>825</v>
      </c>
      <c r="U535" s="717"/>
      <c r="V535" s="241"/>
      <c r="W535" s="844"/>
      <c r="X535" s="831"/>
      <c r="Y535" s="831"/>
      <c r="Z535" s="831"/>
      <c r="AA535" s="830">
        <f>W535+Y535</f>
        <v>0</v>
      </c>
      <c r="AB535" s="830"/>
      <c r="AC535" s="831"/>
      <c r="AD535" s="831"/>
      <c r="AE535" s="831"/>
      <c r="AF535" s="831"/>
      <c r="AG535" s="830">
        <f>AC535+AE535</f>
        <v>0</v>
      </c>
      <c r="AH535" s="830"/>
      <c r="AI535" s="831"/>
      <c r="AJ535" s="831"/>
      <c r="AK535" s="831"/>
      <c r="AL535" s="832"/>
      <c r="AM535" s="833">
        <f>AI535+AK535</f>
        <v>0</v>
      </c>
      <c r="AN535" s="834"/>
    </row>
    <row r="536" spans="2:40" ht="32.25" customHeight="1" x14ac:dyDescent="0.25">
      <c r="B536" s="713" t="s">
        <v>857</v>
      </c>
      <c r="C536" s="714"/>
      <c r="D536" s="714"/>
      <c r="E536" s="714"/>
      <c r="F536" s="714"/>
      <c r="G536" s="714"/>
      <c r="H536" s="714"/>
      <c r="I536" s="714"/>
      <c r="J536" s="707"/>
      <c r="K536" s="708"/>
      <c r="L536" s="707"/>
      <c r="M536" s="708"/>
      <c r="N536" s="709">
        <f>+L536+J536</f>
        <v>0</v>
      </c>
      <c r="O536" s="710"/>
      <c r="P536" s="707"/>
      <c r="Q536" s="708"/>
      <c r="R536" s="707"/>
      <c r="S536" s="708"/>
      <c r="T536" s="693">
        <f>+R536+P536</f>
        <v>0</v>
      </c>
      <c r="U536" s="694"/>
      <c r="V536" s="241"/>
      <c r="W536" s="241"/>
      <c r="X536" s="835" t="s">
        <v>1264</v>
      </c>
      <c r="Y536" s="836"/>
      <c r="Z536" s="836"/>
      <c r="AA536" s="836"/>
      <c r="AB536" s="836"/>
      <c r="AC536" s="836"/>
      <c r="AD536" s="836"/>
      <c r="AE536" s="836" t="s">
        <v>1265</v>
      </c>
      <c r="AF536" s="836"/>
      <c r="AG536" s="836"/>
      <c r="AH536" s="836"/>
      <c r="AI536" s="836"/>
      <c r="AJ536" s="836"/>
      <c r="AK536" s="839"/>
      <c r="AL536" s="241"/>
      <c r="AM536" s="241"/>
      <c r="AN536" s="241"/>
    </row>
    <row r="537" spans="2:40" ht="31.5" customHeight="1" x14ac:dyDescent="0.25">
      <c r="B537" s="711" t="s">
        <v>858</v>
      </c>
      <c r="C537" s="712"/>
      <c r="D537" s="712"/>
      <c r="E537" s="712"/>
      <c r="F537" s="712"/>
      <c r="G537" s="712"/>
      <c r="H537" s="712"/>
      <c r="I537" s="712"/>
      <c r="J537" s="703"/>
      <c r="K537" s="704"/>
      <c r="L537" s="703"/>
      <c r="M537" s="704"/>
      <c r="N537" s="693">
        <f>+L537+J537</f>
        <v>0</v>
      </c>
      <c r="O537" s="705"/>
      <c r="P537" s="707"/>
      <c r="Q537" s="708"/>
      <c r="R537" s="707"/>
      <c r="S537" s="708"/>
      <c r="T537" s="693">
        <f>+R537+P537</f>
        <v>0</v>
      </c>
      <c r="U537" s="694"/>
      <c r="V537" s="241"/>
      <c r="W537" s="241"/>
      <c r="X537" s="837"/>
      <c r="Y537" s="838"/>
      <c r="Z537" s="838"/>
      <c r="AA537" s="838"/>
      <c r="AB537" s="838"/>
      <c r="AC537" s="838"/>
      <c r="AD537" s="838"/>
      <c r="AE537" s="838"/>
      <c r="AF537" s="838"/>
      <c r="AG537" s="838"/>
      <c r="AH537" s="838"/>
      <c r="AI537" s="838"/>
      <c r="AJ537" s="838"/>
      <c r="AK537" s="840"/>
      <c r="AL537" s="241"/>
      <c r="AM537" s="241"/>
      <c r="AN537" s="241"/>
    </row>
    <row r="538" spans="2:40" ht="31.5" customHeight="1" x14ac:dyDescent="0.25">
      <c r="B538" s="721" t="s">
        <v>859</v>
      </c>
      <c r="C538" s="722"/>
      <c r="D538" s="722"/>
      <c r="E538" s="722"/>
      <c r="F538" s="722"/>
      <c r="G538" s="722"/>
      <c r="H538" s="722"/>
      <c r="I538" s="722"/>
      <c r="J538" s="703"/>
      <c r="K538" s="704"/>
      <c r="L538" s="703"/>
      <c r="M538" s="704"/>
      <c r="N538" s="693">
        <f>+L538+J538</f>
        <v>0</v>
      </c>
      <c r="O538" s="705"/>
      <c r="P538" s="707"/>
      <c r="Q538" s="708"/>
      <c r="R538" s="707"/>
      <c r="S538" s="708"/>
      <c r="T538" s="693">
        <f>+R538+P538</f>
        <v>0</v>
      </c>
      <c r="U538" s="694"/>
      <c r="V538" s="241"/>
      <c r="W538" s="241"/>
      <c r="X538" s="853" t="s">
        <v>852</v>
      </c>
      <c r="Y538" s="841"/>
      <c r="Z538" s="841" t="s">
        <v>853</v>
      </c>
      <c r="AA538" s="841"/>
      <c r="AB538" s="842" t="s">
        <v>825</v>
      </c>
      <c r="AC538" s="842"/>
      <c r="AD538" s="842"/>
      <c r="AE538" s="841" t="s">
        <v>852</v>
      </c>
      <c r="AF538" s="841"/>
      <c r="AG538" s="841" t="s">
        <v>853</v>
      </c>
      <c r="AH538" s="841"/>
      <c r="AI538" s="842" t="s">
        <v>825</v>
      </c>
      <c r="AJ538" s="842"/>
      <c r="AK538" s="843"/>
      <c r="AL538" s="241"/>
      <c r="AM538" s="241"/>
      <c r="AN538" s="241"/>
    </row>
    <row r="539" spans="2:40" ht="26.25" customHeight="1" thickBot="1" x14ac:dyDescent="0.3">
      <c r="B539" s="690" t="s">
        <v>860</v>
      </c>
      <c r="C539" s="691"/>
      <c r="D539" s="691"/>
      <c r="E539" s="691"/>
      <c r="F539" s="691"/>
      <c r="G539" s="691"/>
      <c r="H539" s="691"/>
      <c r="I539" s="691"/>
      <c r="J539" s="723"/>
      <c r="K539" s="724"/>
      <c r="L539" s="723"/>
      <c r="M539" s="724"/>
      <c r="N539" s="725">
        <f>+L539+J539</f>
        <v>0</v>
      </c>
      <c r="O539" s="726"/>
      <c r="P539" s="707"/>
      <c r="Q539" s="708"/>
      <c r="R539" s="707"/>
      <c r="S539" s="708"/>
      <c r="T539" s="693">
        <f>+R539+P539</f>
        <v>0</v>
      </c>
      <c r="U539" s="694"/>
      <c r="V539" s="241"/>
      <c r="W539" s="241"/>
      <c r="X539" s="844"/>
      <c r="Y539" s="832"/>
      <c r="Z539" s="832"/>
      <c r="AA539" s="832"/>
      <c r="AB539" s="833">
        <f>X539+Z539</f>
        <v>0</v>
      </c>
      <c r="AC539" s="833"/>
      <c r="AD539" s="833"/>
      <c r="AE539" s="832"/>
      <c r="AF539" s="832"/>
      <c r="AG539" s="832"/>
      <c r="AH539" s="832"/>
      <c r="AI539" s="833">
        <f>AE539+AG539</f>
        <v>0</v>
      </c>
      <c r="AJ539" s="833"/>
      <c r="AK539" s="834"/>
      <c r="AL539" s="241"/>
      <c r="AM539" s="241"/>
      <c r="AN539" s="241"/>
    </row>
    <row r="540" spans="2:40" ht="16.5" thickBot="1" x14ac:dyDescent="0.3">
      <c r="B540" s="269"/>
      <c r="C540" s="246"/>
      <c r="D540" s="246"/>
      <c r="E540" s="246"/>
      <c r="F540" s="246"/>
      <c r="G540" s="246"/>
      <c r="H540" s="246"/>
      <c r="I540" s="277"/>
      <c r="J540" s="277"/>
      <c r="K540" s="277"/>
      <c r="L540" s="277"/>
      <c r="M540" s="246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614"/>
      <c r="Y540" s="614"/>
      <c r="Z540" s="614"/>
      <c r="AA540" s="614"/>
      <c r="AB540" s="614"/>
      <c r="AC540" s="614"/>
      <c r="AD540" s="614"/>
      <c r="AE540" s="614"/>
      <c r="AF540" s="614"/>
      <c r="AG540" s="614"/>
      <c r="AH540" s="614"/>
      <c r="AI540" s="614"/>
      <c r="AJ540" s="614"/>
      <c r="AK540" s="614"/>
      <c r="AL540" s="241"/>
      <c r="AM540" s="241"/>
      <c r="AN540" s="241"/>
    </row>
    <row r="541" spans="2:40" ht="33.75" customHeight="1" x14ac:dyDescent="0.3">
      <c r="B541" s="682" t="s">
        <v>972</v>
      </c>
      <c r="C541" s="666"/>
      <c r="D541" s="666"/>
      <c r="E541" s="666"/>
      <c r="F541" s="666"/>
      <c r="G541" s="666"/>
      <c r="H541" s="666"/>
      <c r="I541" s="666"/>
      <c r="J541" s="740" t="s">
        <v>861</v>
      </c>
      <c r="K541" s="740"/>
      <c r="L541" s="740"/>
      <c r="M541" s="740"/>
      <c r="N541" s="740"/>
      <c r="O541" s="740"/>
      <c r="P541" s="741" t="s">
        <v>862</v>
      </c>
      <c r="Q541" s="741"/>
      <c r="R541" s="741"/>
      <c r="S541" s="741"/>
      <c r="T541" s="741"/>
      <c r="U541" s="742"/>
      <c r="V541" s="241"/>
      <c r="W541" s="241"/>
      <c r="X541" s="243" t="s">
        <v>835</v>
      </c>
      <c r="Y541" s="614"/>
      <c r="Z541" s="614"/>
      <c r="AA541" s="614"/>
      <c r="AB541" s="614"/>
      <c r="AC541" s="614"/>
      <c r="AD541" s="614"/>
      <c r="AE541" s="614"/>
      <c r="AF541" s="614"/>
      <c r="AG541" s="614"/>
      <c r="AH541" s="614"/>
      <c r="AI541" s="614"/>
      <c r="AJ541" s="614"/>
      <c r="AK541" s="614"/>
      <c r="AL541" s="241"/>
      <c r="AM541" s="241"/>
      <c r="AN541" s="241"/>
    </row>
    <row r="542" spans="2:40" ht="21" customHeight="1" x14ac:dyDescent="0.25">
      <c r="B542" s="683"/>
      <c r="C542" s="679"/>
      <c r="D542" s="679"/>
      <c r="E542" s="679"/>
      <c r="F542" s="679"/>
      <c r="G542" s="679"/>
      <c r="H542" s="679"/>
      <c r="I542" s="679"/>
      <c r="J542" s="679" t="s">
        <v>852</v>
      </c>
      <c r="K542" s="679"/>
      <c r="L542" s="679" t="s">
        <v>853</v>
      </c>
      <c r="M542" s="679"/>
      <c r="N542" s="715" t="s">
        <v>825</v>
      </c>
      <c r="O542" s="715"/>
      <c r="P542" s="679" t="s">
        <v>852</v>
      </c>
      <c r="Q542" s="679"/>
      <c r="R542" s="679" t="s">
        <v>853</v>
      </c>
      <c r="S542" s="679"/>
      <c r="T542" s="715" t="s">
        <v>825</v>
      </c>
      <c r="U542" s="745"/>
      <c r="V542" s="241"/>
      <c r="W542" s="241"/>
      <c r="X542" s="854"/>
      <c r="Y542" s="854"/>
      <c r="Z542" s="854"/>
      <c r="AA542" s="854"/>
      <c r="AB542" s="854"/>
      <c r="AC542" s="854"/>
      <c r="AD542" s="854"/>
      <c r="AE542" s="854"/>
      <c r="AF542" s="854"/>
      <c r="AG542" s="854"/>
      <c r="AH542" s="854"/>
      <c r="AI542" s="854"/>
      <c r="AJ542" s="854"/>
      <c r="AK542" s="854"/>
      <c r="AL542" s="241"/>
      <c r="AM542" s="241"/>
      <c r="AN542" s="241"/>
    </row>
    <row r="543" spans="2:40" ht="21" customHeight="1" thickBot="1" x14ac:dyDescent="0.3">
      <c r="B543" s="684"/>
      <c r="C543" s="685"/>
      <c r="D543" s="685"/>
      <c r="E543" s="685"/>
      <c r="F543" s="685"/>
      <c r="G543" s="685"/>
      <c r="H543" s="685"/>
      <c r="I543" s="685"/>
      <c r="J543" s="743"/>
      <c r="K543" s="743"/>
      <c r="L543" s="743"/>
      <c r="M543" s="743"/>
      <c r="N543" s="662">
        <f>+L543+J543</f>
        <v>0</v>
      </c>
      <c r="O543" s="662"/>
      <c r="P543" s="743"/>
      <c r="Q543" s="743"/>
      <c r="R543" s="743"/>
      <c r="S543" s="743"/>
      <c r="T543" s="662">
        <f>+R543+P543</f>
        <v>0</v>
      </c>
      <c r="U543" s="663"/>
      <c r="V543" s="241"/>
      <c r="W543" s="241"/>
      <c r="X543" s="854"/>
      <c r="Y543" s="854"/>
      <c r="Z543" s="854"/>
      <c r="AA543" s="854"/>
      <c r="AB543" s="854"/>
      <c r="AC543" s="854"/>
      <c r="AD543" s="854"/>
      <c r="AE543" s="854"/>
      <c r="AF543" s="854"/>
      <c r="AG543" s="854"/>
      <c r="AH543" s="854"/>
      <c r="AI543" s="854"/>
      <c r="AJ543" s="854"/>
      <c r="AK543" s="854"/>
      <c r="AL543" s="241"/>
      <c r="AM543" s="241"/>
      <c r="AN543" s="241"/>
    </row>
    <row r="544" spans="2:40" ht="15" customHeight="1" x14ac:dyDescent="0.25">
      <c r="B544" s="278" t="s">
        <v>1126</v>
      </c>
      <c r="C544" s="271"/>
      <c r="D544" s="279"/>
      <c r="E544" s="271"/>
      <c r="F544" s="271"/>
      <c r="G544" s="271"/>
      <c r="H544" s="271"/>
      <c r="I544" s="271"/>
      <c r="J544" s="271"/>
      <c r="K544" s="271"/>
      <c r="L544" s="271"/>
      <c r="M544" s="27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  <c r="AA544" s="241"/>
      <c r="AB544" s="241"/>
      <c r="AC544" s="241"/>
      <c r="AD544" s="241"/>
      <c r="AE544" s="241"/>
      <c r="AF544" s="241"/>
      <c r="AG544" s="241"/>
      <c r="AH544" s="241"/>
      <c r="AI544" s="241"/>
      <c r="AJ544" s="241"/>
      <c r="AK544" s="241"/>
      <c r="AL544" s="241"/>
      <c r="AM544" s="241"/>
      <c r="AN544" s="241"/>
    </row>
    <row r="545" spans="1:40" ht="15" customHeight="1" thickBot="1" x14ac:dyDescent="0.3">
      <c r="B545" s="280" t="s">
        <v>863</v>
      </c>
      <c r="C545" s="272"/>
      <c r="D545" s="272"/>
      <c r="E545" s="272"/>
      <c r="F545" s="272"/>
      <c r="G545" s="272"/>
      <c r="H545" s="272"/>
      <c r="I545" s="272"/>
      <c r="J545" s="272"/>
      <c r="K545" s="272"/>
      <c r="L545" s="272"/>
      <c r="M545" s="246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  <c r="AA545" s="241"/>
      <c r="AB545" s="241"/>
      <c r="AC545" s="241"/>
      <c r="AD545" s="241"/>
      <c r="AE545" s="241"/>
      <c r="AF545" s="241"/>
      <c r="AG545" s="241"/>
      <c r="AH545" s="241"/>
      <c r="AI545" s="241"/>
      <c r="AJ545" s="241"/>
      <c r="AK545" s="241"/>
      <c r="AL545" s="241"/>
      <c r="AM545" s="241"/>
      <c r="AN545" s="241"/>
    </row>
    <row r="546" spans="1:40" ht="16.5" customHeight="1" thickBot="1" x14ac:dyDescent="0.3">
      <c r="A546" s="36"/>
      <c r="B546" s="37" t="s">
        <v>786</v>
      </c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750" t="s">
        <v>787</v>
      </c>
      <c r="AM546" s="750"/>
      <c r="AN546" s="38"/>
    </row>
    <row r="547" spans="1:40" ht="12.75" customHeight="1" x14ac:dyDescent="0.25">
      <c r="B547" s="818" t="s">
        <v>788</v>
      </c>
      <c r="C547" s="818"/>
      <c r="D547" s="818"/>
      <c r="E547" s="818"/>
      <c r="F547" s="818"/>
      <c r="G547" s="818"/>
      <c r="H547" s="818"/>
      <c r="I547" s="818"/>
      <c r="J547" s="818"/>
      <c r="K547" s="818"/>
      <c r="L547" s="818"/>
      <c r="M547" s="818"/>
      <c r="N547" s="818"/>
      <c r="O547" s="818"/>
      <c r="P547" s="818"/>
      <c r="Q547" s="818"/>
      <c r="R547" s="818"/>
      <c r="S547" s="818"/>
      <c r="T547" s="818"/>
      <c r="U547" s="818"/>
      <c r="V547" s="818"/>
      <c r="W547" s="818"/>
      <c r="X547" s="818"/>
      <c r="Y547" s="818"/>
      <c r="Z547" s="818"/>
      <c r="AA547" s="818"/>
      <c r="AB547" s="818"/>
      <c r="AC547" s="818"/>
      <c r="AD547" s="818"/>
      <c r="AE547" s="818"/>
      <c r="AF547" s="818"/>
      <c r="AG547" s="818"/>
      <c r="AH547" s="818"/>
      <c r="AI547" s="818"/>
      <c r="AJ547" s="818"/>
      <c r="AK547" s="818"/>
      <c r="AL547" s="818"/>
      <c r="AM547" s="818"/>
      <c r="AN547" s="818"/>
    </row>
    <row r="548" spans="1:40" ht="15.75" customHeight="1" thickBot="1" x14ac:dyDescent="0.3">
      <c r="B548" s="819" t="s">
        <v>789</v>
      </c>
      <c r="C548" s="819"/>
      <c r="D548" s="819"/>
      <c r="E548" s="819"/>
      <c r="F548" s="819"/>
      <c r="G548" s="819"/>
      <c r="H548" s="819"/>
      <c r="I548" s="819"/>
      <c r="J548" s="819"/>
      <c r="K548" s="819"/>
      <c r="L548" s="819"/>
      <c r="M548" s="819"/>
      <c r="N548" s="819"/>
      <c r="O548" s="819"/>
      <c r="P548" s="819"/>
      <c r="Q548" s="820"/>
      <c r="R548" s="820"/>
      <c r="S548" s="820"/>
      <c r="T548" s="820"/>
      <c r="U548" s="820"/>
      <c r="V548" s="820"/>
      <c r="W548" s="820"/>
      <c r="X548" s="820"/>
      <c r="Y548" s="820"/>
      <c r="Z548" s="820"/>
      <c r="AA548" s="820"/>
      <c r="AB548" s="820"/>
      <c r="AC548" s="820"/>
      <c r="AD548" s="820"/>
      <c r="AE548" s="820"/>
      <c r="AF548" s="820"/>
      <c r="AG548" s="820"/>
      <c r="AH548" s="820"/>
      <c r="AI548" s="820"/>
      <c r="AJ548" s="820"/>
      <c r="AK548" s="820"/>
      <c r="AL548" s="820"/>
      <c r="AM548" s="820"/>
      <c r="AN548" s="820"/>
    </row>
    <row r="549" spans="1:40" ht="15.75" thickBot="1" x14ac:dyDescent="0.3">
      <c r="A549" s="41"/>
      <c r="B549" s="821" t="s">
        <v>790</v>
      </c>
      <c r="C549" s="822"/>
      <c r="D549" s="822"/>
      <c r="E549" s="822"/>
      <c r="F549" s="823">
        <f>+Menu!D6</f>
        <v>0</v>
      </c>
      <c r="G549" s="823"/>
      <c r="H549" s="823"/>
      <c r="I549" s="823"/>
      <c r="J549" s="823"/>
      <c r="K549" s="823"/>
      <c r="L549" s="823"/>
      <c r="M549" s="823"/>
      <c r="N549" s="823"/>
      <c r="O549" s="823"/>
      <c r="P549" s="824"/>
      <c r="Q549" s="825" t="s">
        <v>791</v>
      </c>
      <c r="R549" s="826"/>
      <c r="S549" s="826"/>
      <c r="T549" s="826"/>
      <c r="U549" s="826"/>
      <c r="V549" s="826"/>
      <c r="W549" s="826"/>
      <c r="X549" s="826"/>
      <c r="Y549" s="826"/>
      <c r="Z549" s="826"/>
      <c r="AA549" s="826"/>
      <c r="AB549" s="827" t="s">
        <v>792</v>
      </c>
      <c r="AC549" s="827"/>
      <c r="AD549" s="827"/>
      <c r="AE549" s="827"/>
      <c r="AF549" s="827"/>
      <c r="AG549" s="827"/>
      <c r="AH549" s="827"/>
      <c r="AI549" s="807" t="str">
        <f>IF(Menu!E17="","",Menu!E17)</f>
        <v/>
      </c>
      <c r="AJ549" s="807"/>
      <c r="AK549" s="807"/>
      <c r="AL549" s="807"/>
      <c r="AM549" s="807"/>
      <c r="AN549" s="808"/>
    </row>
    <row r="550" spans="1:40" ht="15.75" thickBot="1" x14ac:dyDescent="0.3">
      <c r="A550" s="41"/>
      <c r="B550" s="792" t="s">
        <v>793</v>
      </c>
      <c r="C550" s="793"/>
      <c r="D550" s="793"/>
      <c r="E550" s="793"/>
      <c r="F550" s="793"/>
      <c r="G550" s="793"/>
      <c r="H550" s="793"/>
      <c r="I550" s="809" t="str">
        <f>+Menu!B17</f>
        <v/>
      </c>
      <c r="J550" s="809"/>
      <c r="K550" s="809"/>
      <c r="L550" s="809"/>
      <c r="M550" s="809"/>
      <c r="N550" s="809"/>
      <c r="O550" s="809"/>
      <c r="P550" s="810"/>
      <c r="Q550" s="811" t="str">
        <f>+Q6</f>
        <v>3rd</v>
      </c>
      <c r="R550" s="812"/>
      <c r="S550" s="813" t="s">
        <v>794</v>
      </c>
      <c r="T550" s="813"/>
      <c r="U550" s="813"/>
      <c r="V550" s="814">
        <f>+V6</f>
        <v>2022</v>
      </c>
      <c r="W550" s="815"/>
      <c r="X550" s="816"/>
      <c r="Y550" s="813" t="s">
        <v>6</v>
      </c>
      <c r="Z550" s="813"/>
      <c r="AA550" s="813"/>
      <c r="AB550" s="817" t="s">
        <v>973</v>
      </c>
      <c r="AC550" s="817"/>
      <c r="AD550" s="817"/>
      <c r="AE550" s="817"/>
      <c r="AF550" s="817"/>
      <c r="AG550" s="817"/>
      <c r="AH550" s="817"/>
      <c r="AI550" s="817"/>
      <c r="AJ550" s="817"/>
      <c r="AK550" s="817"/>
      <c r="AL550" s="817"/>
      <c r="AM550" s="817"/>
      <c r="AN550" s="817"/>
    </row>
    <row r="551" spans="1:40" ht="16.5" x14ac:dyDescent="0.25">
      <c r="A551" s="41"/>
      <c r="B551" s="792" t="s">
        <v>795</v>
      </c>
      <c r="C551" s="793"/>
      <c r="D551" s="793"/>
      <c r="E551" s="793"/>
      <c r="F551" s="793"/>
      <c r="G551" s="793"/>
      <c r="H551" s="793"/>
      <c r="I551" s="793"/>
      <c r="J551" s="793"/>
      <c r="K551" s="793"/>
      <c r="L551" s="793"/>
      <c r="M551" s="793"/>
      <c r="N551" s="794"/>
      <c r="O551" s="794"/>
      <c r="P551" s="795"/>
      <c r="Q551" s="796" t="s">
        <v>796</v>
      </c>
      <c r="R551" s="797"/>
      <c r="S551" s="797"/>
      <c r="T551" s="797"/>
      <c r="U551" s="797"/>
      <c r="V551" s="798" t="str">
        <f>IF(Menu!C17="","",Menu!C17)</f>
        <v/>
      </c>
      <c r="W551" s="798"/>
      <c r="X551" s="798"/>
      <c r="Y551" s="798"/>
      <c r="Z551" s="798"/>
      <c r="AA551" s="798"/>
      <c r="AB551" s="799">
        <f>+Menu!F17</f>
        <v>0</v>
      </c>
      <c r="AC551" s="799"/>
      <c r="AD551" s="799"/>
      <c r="AE551" s="799"/>
      <c r="AF551" s="799"/>
      <c r="AG551" s="799"/>
      <c r="AH551" s="799"/>
      <c r="AI551" s="799"/>
      <c r="AJ551" s="799"/>
      <c r="AK551" s="799"/>
      <c r="AL551" s="799"/>
      <c r="AM551" s="799"/>
      <c r="AN551" s="799"/>
    </row>
    <row r="552" spans="1:40" ht="16.5" x14ac:dyDescent="0.25">
      <c r="A552" s="41"/>
      <c r="B552" s="800">
        <f>+Menu!D17</f>
        <v>0</v>
      </c>
      <c r="C552" s="801"/>
      <c r="D552" s="801"/>
      <c r="E552" s="801"/>
      <c r="F552" s="801"/>
      <c r="G552" s="801"/>
      <c r="H552" s="801"/>
      <c r="I552" s="801"/>
      <c r="J552" s="801"/>
      <c r="K552" s="801"/>
      <c r="L552" s="801"/>
      <c r="M552" s="801"/>
      <c r="N552" s="801"/>
      <c r="O552" s="801"/>
      <c r="P552" s="802"/>
      <c r="Q552" s="803" t="s">
        <v>968</v>
      </c>
      <c r="R552" s="804"/>
      <c r="S552" s="804"/>
      <c r="T552" s="804"/>
      <c r="U552" s="804"/>
      <c r="V552" s="805" t="str">
        <f>IF(SUM(B561:E561)=0,"",SUM(B561:E561))</f>
        <v/>
      </c>
      <c r="W552" s="805"/>
      <c r="X552" s="805"/>
      <c r="Y552" s="805"/>
      <c r="Z552" s="805"/>
      <c r="AA552" s="806"/>
      <c r="AB552" s="799">
        <f>+Menu!G17</f>
        <v>0</v>
      </c>
      <c r="AC552" s="799"/>
      <c r="AD552" s="799"/>
      <c r="AE552" s="799"/>
      <c r="AF552" s="799"/>
      <c r="AG552" s="799"/>
      <c r="AH552" s="799"/>
      <c r="AI552" s="799"/>
      <c r="AJ552" s="799"/>
      <c r="AK552" s="799"/>
      <c r="AL552" s="799"/>
      <c r="AM552" s="799"/>
      <c r="AN552" s="799"/>
    </row>
    <row r="553" spans="1:40" ht="17.25" thickBot="1" x14ac:dyDescent="0.3">
      <c r="A553" s="41"/>
      <c r="B553" s="770"/>
      <c r="C553" s="771"/>
      <c r="D553" s="771"/>
      <c r="E553" s="771"/>
      <c r="F553" s="771"/>
      <c r="G553" s="771"/>
      <c r="H553" s="771"/>
      <c r="I553" s="771"/>
      <c r="J553" s="771"/>
      <c r="K553" s="771"/>
      <c r="L553" s="771"/>
      <c r="M553" s="771"/>
      <c r="N553" s="771"/>
      <c r="O553" s="771"/>
      <c r="P553" s="772"/>
      <c r="Q553" s="773" t="s">
        <v>797</v>
      </c>
      <c r="R553" s="774"/>
      <c r="S553" s="774"/>
      <c r="T553" s="774"/>
      <c r="U553" s="774"/>
      <c r="V553" s="775" t="str">
        <f>IF(V552="","",(V552/V551*100000*4))</f>
        <v/>
      </c>
      <c r="W553" s="775"/>
      <c r="X553" s="775"/>
      <c r="Y553" s="775"/>
      <c r="Z553" s="775"/>
      <c r="AA553" s="776"/>
      <c r="AB553" s="779"/>
      <c r="AC553" s="780"/>
      <c r="AD553" s="780"/>
      <c r="AE553" s="780"/>
      <c r="AF553" s="780"/>
      <c r="AG553" s="780"/>
      <c r="AH553" s="780"/>
      <c r="AI553" s="780"/>
      <c r="AJ553" s="780"/>
      <c r="AK553" s="780"/>
      <c r="AL553" s="780"/>
      <c r="AM553" s="780"/>
      <c r="AN553" s="781"/>
    </row>
    <row r="554" spans="1:40" ht="7.5" customHeight="1" x14ac:dyDescent="0.25">
      <c r="B554" s="42"/>
      <c r="C554" s="42"/>
      <c r="D554" s="42"/>
      <c r="E554" s="42"/>
      <c r="F554" s="42"/>
      <c r="G554" s="42"/>
      <c r="H554" s="42"/>
      <c r="I554" s="42"/>
    </row>
    <row r="555" spans="1:40" ht="15.75" thickBot="1" x14ac:dyDescent="0.3">
      <c r="B555" s="43" t="s">
        <v>967</v>
      </c>
    </row>
    <row r="556" spans="1:40" ht="12.75" customHeight="1" thickBot="1" x14ac:dyDescent="0.3">
      <c r="B556" s="782" t="s">
        <v>798</v>
      </c>
      <c r="C556" s="783"/>
      <c r="D556" s="783"/>
      <c r="E556" s="783"/>
      <c r="F556" s="783"/>
      <c r="G556" s="783"/>
      <c r="H556" s="783"/>
      <c r="I556" s="783"/>
      <c r="J556" s="783"/>
      <c r="K556" s="783"/>
      <c r="L556" s="783"/>
      <c r="M556" s="783"/>
      <c r="N556" s="783"/>
      <c r="O556" s="783"/>
      <c r="P556" s="783"/>
      <c r="Q556" s="783"/>
      <c r="R556" s="783"/>
      <c r="S556" s="783"/>
      <c r="T556" s="783"/>
      <c r="U556" s="783"/>
      <c r="V556" s="783"/>
      <c r="W556" s="783"/>
      <c r="X556" s="783"/>
      <c r="Y556" s="783"/>
      <c r="Z556" s="784" t="s">
        <v>799</v>
      </c>
      <c r="AA556" s="784"/>
      <c r="AB556" s="784"/>
      <c r="AC556" s="784"/>
      <c r="AD556" s="784"/>
      <c r="AE556" s="784"/>
      <c r="AF556" s="784"/>
      <c r="AG556" s="784"/>
      <c r="AH556" s="784"/>
      <c r="AI556" s="784"/>
      <c r="AJ556" s="784"/>
      <c r="AK556" s="784"/>
      <c r="AL556" s="785" t="s">
        <v>800</v>
      </c>
      <c r="AM556" s="785"/>
      <c r="AN556" s="786"/>
    </row>
    <row r="557" spans="1:40" ht="12" customHeight="1" thickBot="1" x14ac:dyDescent="0.3">
      <c r="B557" s="789" t="s">
        <v>801</v>
      </c>
      <c r="C557" s="790"/>
      <c r="D557" s="790"/>
      <c r="E557" s="790"/>
      <c r="F557" s="790"/>
      <c r="G557" s="790"/>
      <c r="H557" s="790"/>
      <c r="I557" s="790"/>
      <c r="J557" s="790"/>
      <c r="K557" s="790"/>
      <c r="L557" s="790"/>
      <c r="M557" s="790"/>
      <c r="N557" s="791" t="s">
        <v>802</v>
      </c>
      <c r="O557" s="791"/>
      <c r="P557" s="791"/>
      <c r="Q557" s="791"/>
      <c r="R557" s="791"/>
      <c r="S557" s="791"/>
      <c r="T557" s="791"/>
      <c r="U557" s="791"/>
      <c r="V557" s="791"/>
      <c r="W557" s="791"/>
      <c r="X557" s="791"/>
      <c r="Y557" s="791"/>
      <c r="Z557" s="791" t="s">
        <v>803</v>
      </c>
      <c r="AA557" s="791"/>
      <c r="AB557" s="791"/>
      <c r="AC557" s="791"/>
      <c r="AD557" s="791"/>
      <c r="AE557" s="791"/>
      <c r="AF557" s="791"/>
      <c r="AG557" s="791"/>
      <c r="AH557" s="791"/>
      <c r="AI557" s="791"/>
      <c r="AJ557" s="791"/>
      <c r="AK557" s="791"/>
      <c r="AL557" s="787"/>
      <c r="AM557" s="787"/>
      <c r="AN557" s="788"/>
    </row>
    <row r="558" spans="1:40" ht="12" customHeight="1" thickBot="1" x14ac:dyDescent="0.3">
      <c r="B558" s="777" t="s">
        <v>804</v>
      </c>
      <c r="C558" s="778"/>
      <c r="D558" s="761" t="s">
        <v>805</v>
      </c>
      <c r="E558" s="761"/>
      <c r="F558" s="762" t="s">
        <v>806</v>
      </c>
      <c r="G558" s="762"/>
      <c r="H558" s="762"/>
      <c r="I558" s="762"/>
      <c r="J558" s="762"/>
      <c r="K558" s="762"/>
      <c r="L558" s="762"/>
      <c r="M558" s="762"/>
      <c r="N558" s="761" t="s">
        <v>807</v>
      </c>
      <c r="O558" s="761"/>
      <c r="P558" s="761" t="s">
        <v>808</v>
      </c>
      <c r="Q558" s="761"/>
      <c r="R558" s="762" t="s">
        <v>806</v>
      </c>
      <c r="S558" s="762"/>
      <c r="T558" s="762"/>
      <c r="U558" s="762"/>
      <c r="V558" s="762"/>
      <c r="W558" s="762"/>
      <c r="X558" s="762"/>
      <c r="Y558" s="762"/>
      <c r="Z558" s="761" t="s">
        <v>809</v>
      </c>
      <c r="AA558" s="761"/>
      <c r="AB558" s="761" t="s">
        <v>810</v>
      </c>
      <c r="AC558" s="761"/>
      <c r="AD558" s="762" t="s">
        <v>806</v>
      </c>
      <c r="AE558" s="762"/>
      <c r="AF558" s="762"/>
      <c r="AG558" s="762"/>
      <c r="AH558" s="762"/>
      <c r="AI558" s="762"/>
      <c r="AJ558" s="762"/>
      <c r="AK558" s="762"/>
      <c r="AL558" s="787"/>
      <c r="AM558" s="787"/>
      <c r="AN558" s="788"/>
    </row>
    <row r="559" spans="1:40" ht="51.75" customHeight="1" x14ac:dyDescent="0.25">
      <c r="B559" s="777"/>
      <c r="C559" s="778"/>
      <c r="D559" s="761"/>
      <c r="E559" s="761"/>
      <c r="F559" s="761" t="s">
        <v>811</v>
      </c>
      <c r="G559" s="761"/>
      <c r="H559" s="761" t="s">
        <v>812</v>
      </c>
      <c r="I559" s="761"/>
      <c r="J559" s="761" t="s">
        <v>813</v>
      </c>
      <c r="K559" s="761"/>
      <c r="L559" s="763" t="s">
        <v>814</v>
      </c>
      <c r="M559" s="763"/>
      <c r="N559" s="761"/>
      <c r="O559" s="761"/>
      <c r="P559" s="761"/>
      <c r="Q559" s="761"/>
      <c r="R559" s="761" t="s">
        <v>815</v>
      </c>
      <c r="S559" s="761"/>
      <c r="T559" s="761" t="s">
        <v>816</v>
      </c>
      <c r="U559" s="761"/>
      <c r="V559" s="761" t="s">
        <v>817</v>
      </c>
      <c r="W559" s="761"/>
      <c r="X559" s="763" t="s">
        <v>818</v>
      </c>
      <c r="Y559" s="763"/>
      <c r="Z559" s="761"/>
      <c r="AA559" s="761"/>
      <c r="AB559" s="761"/>
      <c r="AC559" s="761"/>
      <c r="AD559" s="761" t="s">
        <v>819</v>
      </c>
      <c r="AE559" s="761"/>
      <c r="AF559" s="761" t="s">
        <v>820</v>
      </c>
      <c r="AG559" s="761"/>
      <c r="AH559" s="761" t="s">
        <v>821</v>
      </c>
      <c r="AI559" s="761"/>
      <c r="AJ559" s="763" t="s">
        <v>822</v>
      </c>
      <c r="AK559" s="763"/>
      <c r="AL559" s="787"/>
      <c r="AM559" s="787"/>
      <c r="AN559" s="788"/>
    </row>
    <row r="560" spans="1:40" x14ac:dyDescent="0.25">
      <c r="B560" s="294" t="s">
        <v>823</v>
      </c>
      <c r="C560" s="44" t="s">
        <v>824</v>
      </c>
      <c r="D560" s="44" t="s">
        <v>823</v>
      </c>
      <c r="E560" s="44" t="s">
        <v>824</v>
      </c>
      <c r="F560" s="44" t="s">
        <v>823</v>
      </c>
      <c r="G560" s="44" t="s">
        <v>824</v>
      </c>
      <c r="H560" s="44" t="s">
        <v>823</v>
      </c>
      <c r="I560" s="44" t="s">
        <v>824</v>
      </c>
      <c r="J560" s="44" t="s">
        <v>823</v>
      </c>
      <c r="K560" s="44" t="s">
        <v>824</v>
      </c>
      <c r="L560" s="44" t="s">
        <v>823</v>
      </c>
      <c r="M560" s="44" t="s">
        <v>824</v>
      </c>
      <c r="N560" s="44" t="s">
        <v>823</v>
      </c>
      <c r="O560" s="44" t="s">
        <v>824</v>
      </c>
      <c r="P560" s="44" t="s">
        <v>823</v>
      </c>
      <c r="Q560" s="44" t="s">
        <v>824</v>
      </c>
      <c r="R560" s="44" t="s">
        <v>823</v>
      </c>
      <c r="S560" s="44" t="s">
        <v>824</v>
      </c>
      <c r="T560" s="44" t="s">
        <v>823</v>
      </c>
      <c r="U560" s="44" t="s">
        <v>824</v>
      </c>
      <c r="V560" s="44" t="s">
        <v>823</v>
      </c>
      <c r="W560" s="44" t="s">
        <v>824</v>
      </c>
      <c r="X560" s="44" t="s">
        <v>823</v>
      </c>
      <c r="Y560" s="44" t="s">
        <v>824</v>
      </c>
      <c r="Z560" s="44" t="s">
        <v>823</v>
      </c>
      <c r="AA560" s="44" t="s">
        <v>824</v>
      </c>
      <c r="AB560" s="44" t="s">
        <v>823</v>
      </c>
      <c r="AC560" s="44" t="s">
        <v>824</v>
      </c>
      <c r="AD560" s="44" t="s">
        <v>823</v>
      </c>
      <c r="AE560" s="44" t="s">
        <v>824</v>
      </c>
      <c r="AF560" s="44" t="s">
        <v>823</v>
      </c>
      <c r="AG560" s="44" t="s">
        <v>824</v>
      </c>
      <c r="AH560" s="44" t="s">
        <v>823</v>
      </c>
      <c r="AI560" s="44" t="s">
        <v>824</v>
      </c>
      <c r="AJ560" s="44" t="s">
        <v>823</v>
      </c>
      <c r="AK560" s="44" t="s">
        <v>824</v>
      </c>
      <c r="AL560" s="44" t="s">
        <v>823</v>
      </c>
      <c r="AM560" s="44" t="s">
        <v>824</v>
      </c>
      <c r="AN560" s="295" t="s">
        <v>825</v>
      </c>
    </row>
    <row r="561" spans="2:40" ht="21" customHeight="1" x14ac:dyDescent="0.25">
      <c r="B561" s="296"/>
      <c r="C561" s="45"/>
      <c r="D561" s="46"/>
      <c r="E561" s="45"/>
      <c r="F561" s="46"/>
      <c r="G561" s="45"/>
      <c r="H561" s="46"/>
      <c r="I561" s="45"/>
      <c r="J561" s="46"/>
      <c r="K561" s="45"/>
      <c r="L561" s="46"/>
      <c r="M561" s="45"/>
      <c r="N561" s="46"/>
      <c r="O561" s="45"/>
      <c r="P561" s="46"/>
      <c r="Q561" s="45"/>
      <c r="R561" s="46"/>
      <c r="S561" s="45"/>
      <c r="T561" s="46"/>
      <c r="U561" s="45"/>
      <c r="V561" s="46"/>
      <c r="W561" s="45"/>
      <c r="X561" s="46"/>
      <c r="Y561" s="45"/>
      <c r="Z561" s="46"/>
      <c r="AA561" s="45"/>
      <c r="AB561" s="46"/>
      <c r="AC561" s="45"/>
      <c r="AD561" s="46"/>
      <c r="AE561" s="45"/>
      <c r="AF561" s="46"/>
      <c r="AG561" s="45"/>
      <c r="AH561" s="46"/>
      <c r="AI561" s="45"/>
      <c r="AJ561" s="46"/>
      <c r="AK561" s="45"/>
      <c r="AL561" s="47">
        <f>+B561+D561+F561+H561+J561+L561+N561+P561+R561+T561+V561+X561+Z561+AB561+AD561+AF561+AH561+AJ561</f>
        <v>0</v>
      </c>
      <c r="AM561" s="48">
        <f>+C561+E561+G561+I561+K561+M561+O561+Q561+S561+U561+W561+Y561+AA561+AC561+AE561+AG561+AI561+AK561</f>
        <v>0</v>
      </c>
      <c r="AN561" s="297">
        <f>+AM561+AL561</f>
        <v>0</v>
      </c>
    </row>
    <row r="562" spans="2:40" ht="15.75" customHeight="1" x14ac:dyDescent="0.25">
      <c r="B562" s="764" t="s">
        <v>826</v>
      </c>
      <c r="C562" s="765"/>
      <c r="D562" s="765"/>
      <c r="E562" s="765"/>
      <c r="F562" s="765"/>
      <c r="G562" s="765"/>
      <c r="H562" s="765"/>
      <c r="I562" s="765"/>
      <c r="J562" s="765"/>
      <c r="K562" s="765"/>
      <c r="L562" s="765"/>
      <c r="M562" s="765"/>
      <c r="N562" s="765"/>
      <c r="O562" s="765"/>
      <c r="P562" s="765"/>
      <c r="Q562" s="765"/>
      <c r="R562" s="765"/>
      <c r="S562" s="765"/>
      <c r="T562" s="765"/>
      <c r="U562" s="765"/>
      <c r="V562" s="765"/>
      <c r="W562" s="765"/>
      <c r="X562" s="765"/>
      <c r="Y562" s="765"/>
      <c r="Z562" s="765"/>
      <c r="AA562" s="765"/>
      <c r="AB562" s="765"/>
      <c r="AC562" s="765"/>
      <c r="AD562" s="765"/>
      <c r="AE562" s="765"/>
      <c r="AF562" s="765"/>
      <c r="AG562" s="765"/>
      <c r="AH562" s="765"/>
      <c r="AI562" s="765"/>
      <c r="AJ562" s="765"/>
      <c r="AK562" s="765"/>
      <c r="AL562" s="765"/>
      <c r="AM562" s="765"/>
      <c r="AN562" s="766"/>
    </row>
    <row r="563" spans="2:40" ht="12.75" customHeight="1" x14ac:dyDescent="0.25">
      <c r="B563" s="767" t="s">
        <v>827</v>
      </c>
      <c r="C563" s="768"/>
      <c r="D563" s="768"/>
      <c r="E563" s="768"/>
      <c r="F563" s="768"/>
      <c r="G563" s="768"/>
      <c r="H563" s="768"/>
      <c r="I563" s="768"/>
      <c r="J563" s="768"/>
      <c r="K563" s="768"/>
      <c r="L563" s="768"/>
      <c r="M563" s="768"/>
      <c r="N563" s="768"/>
      <c r="O563" s="768"/>
      <c r="P563" s="768"/>
      <c r="Q563" s="768"/>
      <c r="R563" s="768"/>
      <c r="S563" s="768"/>
      <c r="T563" s="768"/>
      <c r="U563" s="768"/>
      <c r="V563" s="768"/>
      <c r="W563" s="768"/>
      <c r="X563" s="768"/>
      <c r="Y563" s="768"/>
      <c r="Z563" s="768"/>
      <c r="AA563" s="768"/>
      <c r="AB563" s="768"/>
      <c r="AC563" s="768"/>
      <c r="AD563" s="768"/>
      <c r="AE563" s="768"/>
      <c r="AF563" s="768"/>
      <c r="AG563" s="768"/>
      <c r="AH563" s="768"/>
      <c r="AI563" s="768"/>
      <c r="AJ563" s="768"/>
      <c r="AK563" s="768"/>
      <c r="AL563" s="768"/>
      <c r="AM563" s="768"/>
      <c r="AN563" s="769"/>
    </row>
    <row r="564" spans="2:40" ht="21" customHeight="1" x14ac:dyDescent="0.25">
      <c r="B564" s="296"/>
      <c r="C564" s="45"/>
      <c r="D564" s="46"/>
      <c r="E564" s="45"/>
      <c r="F564" s="46"/>
      <c r="G564" s="45"/>
      <c r="H564" s="46"/>
      <c r="I564" s="45"/>
      <c r="J564" s="46"/>
      <c r="K564" s="45"/>
      <c r="L564" s="46"/>
      <c r="M564" s="45"/>
      <c r="N564" s="46"/>
      <c r="O564" s="45"/>
      <c r="P564" s="46"/>
      <c r="Q564" s="45"/>
      <c r="R564" s="46"/>
      <c r="S564" s="45"/>
      <c r="T564" s="46"/>
      <c r="U564" s="45"/>
      <c r="V564" s="46"/>
      <c r="W564" s="45"/>
      <c r="X564" s="46"/>
      <c r="Y564" s="45"/>
      <c r="Z564" s="46"/>
      <c r="AA564" s="45"/>
      <c r="AB564" s="46"/>
      <c r="AC564" s="45"/>
      <c r="AD564" s="46"/>
      <c r="AE564" s="45"/>
      <c r="AF564" s="46"/>
      <c r="AG564" s="45"/>
      <c r="AH564" s="46"/>
      <c r="AI564" s="45"/>
      <c r="AJ564" s="46"/>
      <c r="AK564" s="45"/>
      <c r="AL564" s="47">
        <f>+B564+D564+F564+H564+J564+L564+N564+P564+R564+T564+V564+X564+Z564+AB564+AD564+AF564+AH564+AJ564</f>
        <v>0</v>
      </c>
      <c r="AM564" s="48">
        <f>+C564+E564+G564+I564+K564+M564+O564+Q564+S564+U564+W564+Y564+AA564+AC564+AE564+AG564+AI564+AK564</f>
        <v>0</v>
      </c>
      <c r="AN564" s="297">
        <f>+AM564+AL564</f>
        <v>0</v>
      </c>
    </row>
    <row r="565" spans="2:40" ht="15" customHeight="1" x14ac:dyDescent="0.25">
      <c r="B565" s="758" t="s">
        <v>828</v>
      </c>
      <c r="C565" s="759"/>
      <c r="D565" s="759"/>
      <c r="E565" s="759"/>
      <c r="F565" s="759"/>
      <c r="G565" s="759"/>
      <c r="H565" s="759"/>
      <c r="I565" s="759"/>
      <c r="J565" s="759"/>
      <c r="K565" s="759"/>
      <c r="L565" s="759"/>
      <c r="M565" s="759"/>
      <c r="N565" s="759"/>
      <c r="O565" s="759"/>
      <c r="P565" s="759"/>
      <c r="Q565" s="759"/>
      <c r="R565" s="759"/>
      <c r="S565" s="759"/>
      <c r="T565" s="759"/>
      <c r="U565" s="759"/>
      <c r="V565" s="759"/>
      <c r="W565" s="759"/>
      <c r="X565" s="759"/>
      <c r="Y565" s="759"/>
      <c r="Z565" s="759"/>
      <c r="AA565" s="759"/>
      <c r="AB565" s="759"/>
      <c r="AC565" s="759"/>
      <c r="AD565" s="759"/>
      <c r="AE565" s="759"/>
      <c r="AF565" s="759"/>
      <c r="AG565" s="759"/>
      <c r="AH565" s="759"/>
      <c r="AI565" s="759"/>
      <c r="AJ565" s="759"/>
      <c r="AK565" s="759"/>
      <c r="AL565" s="759"/>
      <c r="AM565" s="759"/>
      <c r="AN565" s="760"/>
    </row>
    <row r="566" spans="2:40" ht="21" customHeight="1" x14ac:dyDescent="0.25">
      <c r="B566" s="296"/>
      <c r="C566" s="45"/>
      <c r="D566" s="46"/>
      <c r="E566" s="45"/>
      <c r="F566" s="46"/>
      <c r="G566" s="45"/>
      <c r="H566" s="46"/>
      <c r="I566" s="45"/>
      <c r="J566" s="46"/>
      <c r="K566" s="45"/>
      <c r="L566" s="46"/>
      <c r="M566" s="45"/>
      <c r="N566" s="46"/>
      <c r="O566" s="45"/>
      <c r="P566" s="46"/>
      <c r="Q566" s="45"/>
      <c r="R566" s="46"/>
      <c r="S566" s="45"/>
      <c r="T566" s="46"/>
      <c r="U566" s="45"/>
      <c r="V566" s="46"/>
      <c r="W566" s="45"/>
      <c r="X566" s="46"/>
      <c r="Y566" s="45"/>
      <c r="Z566" s="46"/>
      <c r="AA566" s="45"/>
      <c r="AB566" s="46"/>
      <c r="AC566" s="45"/>
      <c r="AD566" s="46"/>
      <c r="AE566" s="45"/>
      <c r="AF566" s="46"/>
      <c r="AG566" s="45"/>
      <c r="AH566" s="46"/>
      <c r="AI566" s="45"/>
      <c r="AJ566" s="46"/>
      <c r="AK566" s="45"/>
      <c r="AL566" s="47">
        <f>+B566+D566+F566+H566+J566+L566+N566+P566+R566+T566+V566+X566+Z566+AB566+AD566+AF566+AH566+AJ566</f>
        <v>0</v>
      </c>
      <c r="AM566" s="48">
        <f>+C566+E566+G566+I566+K566+M566+O566+Q566+S566+U566+W566+Y566+AA566+AC566+AE566+AG566+AI566+AK566</f>
        <v>0</v>
      </c>
      <c r="AN566" s="297">
        <f>+AM566+AL566</f>
        <v>0</v>
      </c>
    </row>
    <row r="567" spans="2:40" ht="14.25" customHeight="1" x14ac:dyDescent="0.25">
      <c r="B567" s="751" t="s">
        <v>829</v>
      </c>
      <c r="C567" s="752"/>
      <c r="D567" s="752"/>
      <c r="E567" s="752"/>
      <c r="F567" s="752"/>
      <c r="G567" s="752"/>
      <c r="H567" s="752"/>
      <c r="I567" s="752"/>
      <c r="J567" s="752"/>
      <c r="K567" s="752"/>
      <c r="L567" s="752"/>
      <c r="M567" s="752"/>
      <c r="N567" s="752"/>
      <c r="O567" s="752"/>
      <c r="P567" s="752"/>
      <c r="Q567" s="752"/>
      <c r="R567" s="752"/>
      <c r="S567" s="752"/>
      <c r="T567" s="752"/>
      <c r="U567" s="752"/>
      <c r="V567" s="752"/>
      <c r="W567" s="752"/>
      <c r="X567" s="752"/>
      <c r="Y567" s="752"/>
      <c r="Z567" s="752"/>
      <c r="AA567" s="752"/>
      <c r="AB567" s="752"/>
      <c r="AC567" s="752"/>
      <c r="AD567" s="752"/>
      <c r="AE567" s="752"/>
      <c r="AF567" s="752"/>
      <c r="AG567" s="752"/>
      <c r="AH567" s="752"/>
      <c r="AI567" s="752"/>
      <c r="AJ567" s="752"/>
      <c r="AK567" s="752"/>
      <c r="AL567" s="752"/>
      <c r="AM567" s="752"/>
      <c r="AN567" s="753"/>
    </row>
    <row r="568" spans="2:40" ht="21" customHeight="1" x14ac:dyDescent="0.25">
      <c r="B568" s="296"/>
      <c r="C568" s="45"/>
      <c r="D568" s="46"/>
      <c r="E568" s="45"/>
      <c r="F568" s="46"/>
      <c r="G568" s="45"/>
      <c r="H568" s="46"/>
      <c r="I568" s="45"/>
      <c r="J568" s="46"/>
      <c r="K568" s="45"/>
      <c r="L568" s="46"/>
      <c r="M568" s="45"/>
      <c r="N568" s="46"/>
      <c r="O568" s="45"/>
      <c r="P568" s="46"/>
      <c r="Q568" s="45"/>
      <c r="R568" s="46"/>
      <c r="S568" s="45"/>
      <c r="T568" s="46"/>
      <c r="U568" s="45"/>
      <c r="V568" s="46"/>
      <c r="W568" s="45"/>
      <c r="X568" s="46"/>
      <c r="Y568" s="45"/>
      <c r="Z568" s="46"/>
      <c r="AA568" s="45"/>
      <c r="AB568" s="46"/>
      <c r="AC568" s="45"/>
      <c r="AD568" s="46"/>
      <c r="AE568" s="45"/>
      <c r="AF568" s="46"/>
      <c r="AG568" s="45"/>
      <c r="AH568" s="46"/>
      <c r="AI568" s="45"/>
      <c r="AJ568" s="46"/>
      <c r="AK568" s="45"/>
      <c r="AL568" s="47">
        <f>+B568+D568+F568+H568+J568+L568+N568+P568+R568+T568+V568+X568+Z568+AB568+AD568+AF568+AH568+AJ568</f>
        <v>0</v>
      </c>
      <c r="AM568" s="48">
        <f>+C568+E568+G568+I568+K568+M568+O568+Q568+S568+U568+W568+Y568+AA568+AC568+AE568+AG568+AI568+AK568</f>
        <v>0</v>
      </c>
      <c r="AN568" s="297">
        <f>+AM568+AL568</f>
        <v>0</v>
      </c>
    </row>
    <row r="569" spans="2:40" ht="15" customHeight="1" x14ac:dyDescent="0.25">
      <c r="B569" s="751" t="s">
        <v>830</v>
      </c>
      <c r="C569" s="752"/>
      <c r="D569" s="752"/>
      <c r="E569" s="752"/>
      <c r="F569" s="752"/>
      <c r="G569" s="752"/>
      <c r="H569" s="752"/>
      <c r="I569" s="752"/>
      <c r="J569" s="752"/>
      <c r="K569" s="752"/>
      <c r="L569" s="752"/>
      <c r="M569" s="752"/>
      <c r="N569" s="752"/>
      <c r="O569" s="752"/>
      <c r="P569" s="752"/>
      <c r="Q569" s="752"/>
      <c r="R569" s="752"/>
      <c r="S569" s="752"/>
      <c r="T569" s="752"/>
      <c r="U569" s="752"/>
      <c r="V569" s="752"/>
      <c r="W569" s="752"/>
      <c r="X569" s="752"/>
      <c r="Y569" s="752"/>
      <c r="Z569" s="752"/>
      <c r="AA569" s="752"/>
      <c r="AB569" s="752"/>
      <c r="AC569" s="752"/>
      <c r="AD569" s="752"/>
      <c r="AE569" s="752"/>
      <c r="AF569" s="752"/>
      <c r="AG569" s="752"/>
      <c r="AH569" s="752"/>
      <c r="AI569" s="752"/>
      <c r="AJ569" s="752"/>
      <c r="AK569" s="752"/>
      <c r="AL569" s="752"/>
      <c r="AM569" s="752"/>
      <c r="AN569" s="753"/>
    </row>
    <row r="570" spans="2:40" ht="21" customHeight="1" x14ac:dyDescent="0.25">
      <c r="B570" s="296"/>
      <c r="C570" s="45"/>
      <c r="D570" s="46"/>
      <c r="E570" s="45"/>
      <c r="F570" s="46"/>
      <c r="G570" s="45"/>
      <c r="H570" s="46"/>
      <c r="I570" s="45"/>
      <c r="J570" s="46"/>
      <c r="K570" s="45"/>
      <c r="L570" s="46"/>
      <c r="M570" s="45"/>
      <c r="N570" s="46"/>
      <c r="O570" s="45"/>
      <c r="P570" s="46"/>
      <c r="Q570" s="45"/>
      <c r="R570" s="46"/>
      <c r="S570" s="45"/>
      <c r="T570" s="46"/>
      <c r="U570" s="45"/>
      <c r="V570" s="46"/>
      <c r="W570" s="45"/>
      <c r="X570" s="46"/>
      <c r="Y570" s="45"/>
      <c r="Z570" s="46"/>
      <c r="AA570" s="45"/>
      <c r="AB570" s="46"/>
      <c r="AC570" s="45"/>
      <c r="AD570" s="46"/>
      <c r="AE570" s="45"/>
      <c r="AF570" s="46"/>
      <c r="AG570" s="45"/>
      <c r="AH570" s="46"/>
      <c r="AI570" s="45"/>
      <c r="AJ570" s="46"/>
      <c r="AK570" s="45"/>
      <c r="AL570" s="47">
        <f>+B570+D570+F570+H570+J570+L570+N570+P570+R570+T570+V570+X570+Z570+AB570+AD570+AF570+AH570+AJ570</f>
        <v>0</v>
      </c>
      <c r="AM570" s="48">
        <f>+C570+E570+G570+I570+K570+M570+O570+Q570+S570+U570+W570+Y570+AA570+AC570+AE570+AG570+AI570+AK570</f>
        <v>0</v>
      </c>
      <c r="AN570" s="297">
        <f>+AM570+AL570</f>
        <v>0</v>
      </c>
    </row>
    <row r="571" spans="2:40" ht="15" customHeight="1" x14ac:dyDescent="0.25">
      <c r="B571" s="751" t="s">
        <v>831</v>
      </c>
      <c r="C571" s="752"/>
      <c r="D571" s="752"/>
      <c r="E571" s="752"/>
      <c r="F571" s="752"/>
      <c r="G571" s="752"/>
      <c r="H571" s="752"/>
      <c r="I571" s="752"/>
      <c r="J571" s="752"/>
      <c r="K571" s="752"/>
      <c r="L571" s="752"/>
      <c r="M571" s="752"/>
      <c r="N571" s="752"/>
      <c r="O571" s="752"/>
      <c r="P571" s="752"/>
      <c r="Q571" s="752"/>
      <c r="R571" s="752"/>
      <c r="S571" s="752"/>
      <c r="T571" s="752"/>
      <c r="U571" s="752"/>
      <c r="V571" s="752"/>
      <c r="W571" s="752"/>
      <c r="X571" s="752"/>
      <c r="Y571" s="752"/>
      <c r="Z571" s="752"/>
      <c r="AA571" s="752"/>
      <c r="AB571" s="752"/>
      <c r="AC571" s="752"/>
      <c r="AD571" s="752"/>
      <c r="AE571" s="752"/>
      <c r="AF571" s="752"/>
      <c r="AG571" s="752"/>
      <c r="AH571" s="752"/>
      <c r="AI571" s="752"/>
      <c r="AJ571" s="752"/>
      <c r="AK571" s="752"/>
      <c r="AL571" s="752"/>
      <c r="AM571" s="752"/>
      <c r="AN571" s="753"/>
    </row>
    <row r="572" spans="2:40" ht="21" customHeight="1" x14ac:dyDescent="0.25">
      <c r="B572" s="296"/>
      <c r="C572" s="45"/>
      <c r="D572" s="46"/>
      <c r="E572" s="45"/>
      <c r="F572" s="46"/>
      <c r="G572" s="45"/>
      <c r="H572" s="46"/>
      <c r="I572" s="45"/>
      <c r="J572" s="46"/>
      <c r="K572" s="45"/>
      <c r="L572" s="46"/>
      <c r="M572" s="45"/>
      <c r="N572" s="46"/>
      <c r="O572" s="45"/>
      <c r="P572" s="46"/>
      <c r="Q572" s="45"/>
      <c r="R572" s="46"/>
      <c r="S572" s="45"/>
      <c r="T572" s="46"/>
      <c r="U572" s="45"/>
      <c r="V572" s="46"/>
      <c r="W572" s="45"/>
      <c r="X572" s="46"/>
      <c r="Y572" s="45"/>
      <c r="Z572" s="46"/>
      <c r="AA572" s="45"/>
      <c r="AB572" s="46"/>
      <c r="AC572" s="45"/>
      <c r="AD572" s="46"/>
      <c r="AE572" s="45"/>
      <c r="AF572" s="46"/>
      <c r="AG572" s="45"/>
      <c r="AH572" s="46"/>
      <c r="AI572" s="45"/>
      <c r="AJ572" s="46"/>
      <c r="AK572" s="45"/>
      <c r="AL572" s="47">
        <f>+B572+D572+F572+H572+J572+L572+N572+P572+R572+T572+V572+X572+Z572+AB572+AD572+AF572+AH572+AJ572</f>
        <v>0</v>
      </c>
      <c r="AM572" s="48">
        <f>+C572+E572+G572+I572+K572+M572+O572+Q572+S572+U572+W572+Y572+AA572+AC572+AE572+AG572+AI572+AK572</f>
        <v>0</v>
      </c>
      <c r="AN572" s="297">
        <f>+AM572+AL572</f>
        <v>0</v>
      </c>
    </row>
    <row r="573" spans="2:40" ht="15" customHeight="1" x14ac:dyDescent="0.25">
      <c r="B573" s="751" t="s">
        <v>832</v>
      </c>
      <c r="C573" s="752"/>
      <c r="D573" s="752"/>
      <c r="E573" s="752"/>
      <c r="F573" s="752"/>
      <c r="G573" s="752"/>
      <c r="H573" s="752"/>
      <c r="I573" s="752"/>
      <c r="J573" s="752"/>
      <c r="K573" s="752"/>
      <c r="L573" s="752"/>
      <c r="M573" s="752"/>
      <c r="N573" s="752"/>
      <c r="O573" s="752"/>
      <c r="P573" s="752"/>
      <c r="Q573" s="752"/>
      <c r="R573" s="752"/>
      <c r="S573" s="752"/>
      <c r="T573" s="752"/>
      <c r="U573" s="752"/>
      <c r="V573" s="752"/>
      <c r="W573" s="752"/>
      <c r="X573" s="752"/>
      <c r="Y573" s="752"/>
      <c r="Z573" s="752"/>
      <c r="AA573" s="752"/>
      <c r="AB573" s="752"/>
      <c r="AC573" s="752"/>
      <c r="AD573" s="752"/>
      <c r="AE573" s="752"/>
      <c r="AF573" s="752"/>
      <c r="AG573" s="752"/>
      <c r="AH573" s="752"/>
      <c r="AI573" s="752"/>
      <c r="AJ573" s="752"/>
      <c r="AK573" s="752"/>
      <c r="AL573" s="752"/>
      <c r="AM573" s="752"/>
      <c r="AN573" s="753"/>
    </row>
    <row r="574" spans="2:40" ht="21" customHeight="1" x14ac:dyDescent="0.25">
      <c r="B574" s="296"/>
      <c r="C574" s="45"/>
      <c r="D574" s="46"/>
      <c r="E574" s="45"/>
      <c r="F574" s="46"/>
      <c r="G574" s="45"/>
      <c r="H574" s="46"/>
      <c r="I574" s="45"/>
      <c r="J574" s="46"/>
      <c r="K574" s="45"/>
      <c r="L574" s="46"/>
      <c r="M574" s="45"/>
      <c r="N574" s="46"/>
      <c r="O574" s="45"/>
      <c r="P574" s="46"/>
      <c r="Q574" s="45"/>
      <c r="R574" s="46"/>
      <c r="S574" s="45"/>
      <c r="T574" s="46"/>
      <c r="U574" s="45"/>
      <c r="V574" s="46"/>
      <c r="W574" s="45"/>
      <c r="X574" s="46"/>
      <c r="Y574" s="45"/>
      <c r="Z574" s="46"/>
      <c r="AA574" s="45"/>
      <c r="AB574" s="46"/>
      <c r="AC574" s="45"/>
      <c r="AD574" s="46"/>
      <c r="AE574" s="45"/>
      <c r="AF574" s="46"/>
      <c r="AG574" s="45"/>
      <c r="AH574" s="46"/>
      <c r="AI574" s="45"/>
      <c r="AJ574" s="46"/>
      <c r="AK574" s="45"/>
      <c r="AL574" s="47">
        <f>+B574+D574+F574+H574+J574+L574+N574+P574+R574+T574+V574+X574+Z574+AB574+AD574+AF574+AH574+AJ574</f>
        <v>0</v>
      </c>
      <c r="AM574" s="48">
        <f>+C574+E574+G574+I574+K574+M574+O574+Q574+S574+U574+W574+Y574+AA574+AC574+AE574+AG574+AI574+AK574</f>
        <v>0</v>
      </c>
      <c r="AN574" s="297">
        <f>+AM574+AL574</f>
        <v>0</v>
      </c>
    </row>
    <row r="575" spans="2:40" ht="15" customHeight="1" x14ac:dyDescent="0.25">
      <c r="B575" s="751" t="s">
        <v>833</v>
      </c>
      <c r="C575" s="752"/>
      <c r="D575" s="752"/>
      <c r="E575" s="752"/>
      <c r="F575" s="752"/>
      <c r="G575" s="752"/>
      <c r="H575" s="752"/>
      <c r="I575" s="752"/>
      <c r="J575" s="752"/>
      <c r="K575" s="752"/>
      <c r="L575" s="752"/>
      <c r="M575" s="752"/>
      <c r="N575" s="752"/>
      <c r="O575" s="752"/>
      <c r="P575" s="752"/>
      <c r="Q575" s="752"/>
      <c r="R575" s="752"/>
      <c r="S575" s="752"/>
      <c r="T575" s="752"/>
      <c r="U575" s="752"/>
      <c r="V575" s="752"/>
      <c r="W575" s="752"/>
      <c r="X575" s="752"/>
      <c r="Y575" s="752"/>
      <c r="Z575" s="752"/>
      <c r="AA575" s="752"/>
      <c r="AB575" s="752"/>
      <c r="AC575" s="752"/>
      <c r="AD575" s="752"/>
      <c r="AE575" s="752"/>
      <c r="AF575" s="752"/>
      <c r="AG575" s="752"/>
      <c r="AH575" s="752"/>
      <c r="AI575" s="752"/>
      <c r="AJ575" s="752"/>
      <c r="AK575" s="752"/>
      <c r="AL575" s="752"/>
      <c r="AM575" s="752"/>
      <c r="AN575" s="753"/>
    </row>
    <row r="576" spans="2:40" ht="21" customHeight="1" x14ac:dyDescent="0.25">
      <c r="B576" s="296"/>
      <c r="C576" s="45"/>
      <c r="D576" s="46"/>
      <c r="E576" s="45"/>
      <c r="F576" s="46"/>
      <c r="G576" s="45"/>
      <c r="H576" s="46"/>
      <c r="I576" s="45"/>
      <c r="J576" s="46"/>
      <c r="K576" s="45"/>
      <c r="L576" s="46"/>
      <c r="M576" s="45"/>
      <c r="N576" s="46"/>
      <c r="O576" s="45"/>
      <c r="P576" s="46"/>
      <c r="Q576" s="45"/>
      <c r="R576" s="46"/>
      <c r="S576" s="45"/>
      <c r="T576" s="46"/>
      <c r="U576" s="45"/>
      <c r="V576" s="46"/>
      <c r="W576" s="45"/>
      <c r="X576" s="46"/>
      <c r="Y576" s="45"/>
      <c r="Z576" s="46"/>
      <c r="AA576" s="45"/>
      <c r="AB576" s="46"/>
      <c r="AC576" s="45"/>
      <c r="AD576" s="46"/>
      <c r="AE576" s="45"/>
      <c r="AF576" s="46"/>
      <c r="AG576" s="45"/>
      <c r="AH576" s="46"/>
      <c r="AI576" s="45"/>
      <c r="AJ576" s="46"/>
      <c r="AK576" s="45"/>
      <c r="AL576" s="47">
        <f>+B576+D576+F576+H576+J576+L576+N576+P576+R576+T576+V576+X576+Z576+AB576+AD576+AF576+AH576+AJ576</f>
        <v>0</v>
      </c>
      <c r="AM576" s="48">
        <f>+C576+E576+G576+I576+K576+M576+O576+Q576+S576+U576+W576+Y576+AA576+AC576+AE576+AG576+AI576+AK576</f>
        <v>0</v>
      </c>
      <c r="AN576" s="297">
        <f>+AM576+AL576</f>
        <v>0</v>
      </c>
    </row>
    <row r="577" spans="1:40" ht="15" customHeight="1" x14ac:dyDescent="0.25">
      <c r="B577" s="751" t="s">
        <v>834</v>
      </c>
      <c r="C577" s="752"/>
      <c r="D577" s="752"/>
      <c r="E577" s="752"/>
      <c r="F577" s="752"/>
      <c r="G577" s="752"/>
      <c r="H577" s="752"/>
      <c r="I577" s="752"/>
      <c r="J577" s="752"/>
      <c r="K577" s="752"/>
      <c r="L577" s="752"/>
      <c r="M577" s="752"/>
      <c r="N577" s="752"/>
      <c r="O577" s="752"/>
      <c r="P577" s="752"/>
      <c r="Q577" s="752"/>
      <c r="R577" s="752"/>
      <c r="S577" s="752"/>
      <c r="T577" s="752"/>
      <c r="U577" s="752"/>
      <c r="V577" s="752"/>
      <c r="W577" s="752"/>
      <c r="X577" s="752"/>
      <c r="Y577" s="752"/>
      <c r="Z577" s="752"/>
      <c r="AA577" s="752"/>
      <c r="AB577" s="752"/>
      <c r="AC577" s="752"/>
      <c r="AD577" s="752"/>
      <c r="AE577" s="752"/>
      <c r="AF577" s="752"/>
      <c r="AG577" s="752"/>
      <c r="AH577" s="752"/>
      <c r="AI577" s="752"/>
      <c r="AJ577" s="752"/>
      <c r="AK577" s="752"/>
      <c r="AL577" s="752"/>
      <c r="AM577" s="752"/>
      <c r="AN577" s="753"/>
    </row>
    <row r="578" spans="1:40" ht="21" customHeight="1" x14ac:dyDescent="0.25">
      <c r="B578" s="296"/>
      <c r="C578" s="45"/>
      <c r="D578" s="46"/>
      <c r="E578" s="45"/>
      <c r="F578" s="46"/>
      <c r="G578" s="45"/>
      <c r="H578" s="46"/>
      <c r="I578" s="45"/>
      <c r="J578" s="46"/>
      <c r="K578" s="45"/>
      <c r="L578" s="46"/>
      <c r="M578" s="45"/>
      <c r="N578" s="46"/>
      <c r="O578" s="45"/>
      <c r="P578" s="46"/>
      <c r="Q578" s="45"/>
      <c r="R578" s="46"/>
      <c r="S578" s="45"/>
      <c r="T578" s="46"/>
      <c r="U578" s="45"/>
      <c r="V578" s="46"/>
      <c r="W578" s="45"/>
      <c r="X578" s="46"/>
      <c r="Y578" s="45"/>
      <c r="Z578" s="46"/>
      <c r="AA578" s="45"/>
      <c r="AB578" s="46"/>
      <c r="AC578" s="45"/>
      <c r="AD578" s="46"/>
      <c r="AE578" s="45"/>
      <c r="AF578" s="46"/>
      <c r="AG578" s="45"/>
      <c r="AH578" s="46"/>
      <c r="AI578" s="45"/>
      <c r="AJ578" s="46"/>
      <c r="AK578" s="45"/>
      <c r="AL578" s="47">
        <f>+B578+D578+F578+H578+J578+L578+N578+P578+R578+T578+V578+X578+Z578+AB578+AD578+AF578+AH578+AJ578</f>
        <v>0</v>
      </c>
      <c r="AM578" s="48">
        <f>+C578+E578+G578+I578+K578+M578+O578+Q578+S578+U578+W578+Y578+AA578+AC578+AE578+AG578+AI578+AK578</f>
        <v>0</v>
      </c>
      <c r="AN578" s="297">
        <f>+AM578+AL578</f>
        <v>0</v>
      </c>
    </row>
    <row r="579" spans="1:40" ht="16.5" customHeight="1" x14ac:dyDescent="0.3">
      <c r="B579" s="754" t="s">
        <v>825</v>
      </c>
      <c r="C579" s="755"/>
      <c r="D579" s="755"/>
      <c r="E579" s="755"/>
      <c r="F579" s="755"/>
      <c r="G579" s="755"/>
      <c r="H579" s="755"/>
      <c r="I579" s="755"/>
      <c r="J579" s="755"/>
      <c r="K579" s="755"/>
      <c r="L579" s="755"/>
      <c r="M579" s="755"/>
      <c r="N579" s="755"/>
      <c r="O579" s="755"/>
      <c r="P579" s="755"/>
      <c r="Q579" s="755"/>
      <c r="R579" s="755"/>
      <c r="S579" s="755"/>
      <c r="T579" s="755"/>
      <c r="U579" s="755"/>
      <c r="V579" s="755"/>
      <c r="W579" s="755"/>
      <c r="X579" s="755"/>
      <c r="Y579" s="755"/>
      <c r="Z579" s="755"/>
      <c r="AA579" s="755"/>
      <c r="AB579" s="755"/>
      <c r="AC579" s="755"/>
      <c r="AD579" s="755"/>
      <c r="AE579" s="755"/>
      <c r="AF579" s="755"/>
      <c r="AG579" s="755"/>
      <c r="AH579" s="755"/>
      <c r="AI579" s="755"/>
      <c r="AJ579" s="755"/>
      <c r="AK579" s="755"/>
      <c r="AL579" s="755"/>
      <c r="AM579" s="755"/>
      <c r="AN579" s="756"/>
    </row>
    <row r="580" spans="1:40" ht="21" customHeight="1" thickBot="1" x14ac:dyDescent="0.3">
      <c r="B580" s="298">
        <f>+B578+B576+B574+B572+B570+B568+B566+B564</f>
        <v>0</v>
      </c>
      <c r="C580" s="302">
        <f>+C578+C576+C574+C572+C570+C568+C566+C564</f>
        <v>0</v>
      </c>
      <c r="D580" s="299">
        <f>+D578+D576+D574+D572+D570+D568+D566+D564</f>
        <v>0</v>
      </c>
      <c r="E580" s="302">
        <f>+E578+E576+E574+E572+E570+E568+E566+E564</f>
        <v>0</v>
      </c>
      <c r="F580" s="299">
        <f t="shared" ref="F580:AK580" si="8">+F578+F576+F574+F572+F570+F568+F566+F564</f>
        <v>0</v>
      </c>
      <c r="G580" s="302">
        <f t="shared" si="8"/>
        <v>0</v>
      </c>
      <c r="H580" s="299">
        <f t="shared" si="8"/>
        <v>0</v>
      </c>
      <c r="I580" s="302">
        <f t="shared" si="8"/>
        <v>0</v>
      </c>
      <c r="J580" s="299">
        <f t="shared" si="8"/>
        <v>0</v>
      </c>
      <c r="K580" s="302">
        <f t="shared" si="8"/>
        <v>0</v>
      </c>
      <c r="L580" s="299">
        <f t="shared" si="8"/>
        <v>0</v>
      </c>
      <c r="M580" s="302">
        <f t="shared" si="8"/>
        <v>0</v>
      </c>
      <c r="N580" s="299">
        <f t="shared" si="8"/>
        <v>0</v>
      </c>
      <c r="O580" s="302">
        <f t="shared" si="8"/>
        <v>0</v>
      </c>
      <c r="P580" s="299">
        <f t="shared" si="8"/>
        <v>0</v>
      </c>
      <c r="Q580" s="302">
        <f t="shared" si="8"/>
        <v>0</v>
      </c>
      <c r="R580" s="299">
        <f t="shared" si="8"/>
        <v>0</v>
      </c>
      <c r="S580" s="302">
        <f t="shared" si="8"/>
        <v>0</v>
      </c>
      <c r="T580" s="299">
        <f t="shared" si="8"/>
        <v>0</v>
      </c>
      <c r="U580" s="302">
        <f t="shared" si="8"/>
        <v>0</v>
      </c>
      <c r="V580" s="299">
        <f t="shared" si="8"/>
        <v>0</v>
      </c>
      <c r="W580" s="302">
        <f t="shared" si="8"/>
        <v>0</v>
      </c>
      <c r="X580" s="299">
        <f t="shared" si="8"/>
        <v>0</v>
      </c>
      <c r="Y580" s="302">
        <f t="shared" si="8"/>
        <v>0</v>
      </c>
      <c r="Z580" s="299">
        <f t="shared" si="8"/>
        <v>0</v>
      </c>
      <c r="AA580" s="302">
        <f t="shared" si="8"/>
        <v>0</v>
      </c>
      <c r="AB580" s="299">
        <f t="shared" si="8"/>
        <v>0</v>
      </c>
      <c r="AC580" s="302">
        <f t="shared" si="8"/>
        <v>0</v>
      </c>
      <c r="AD580" s="299">
        <f t="shared" si="8"/>
        <v>0</v>
      </c>
      <c r="AE580" s="302">
        <f t="shared" si="8"/>
        <v>0</v>
      </c>
      <c r="AF580" s="299">
        <f t="shared" si="8"/>
        <v>0</v>
      </c>
      <c r="AG580" s="302">
        <f t="shared" si="8"/>
        <v>0</v>
      </c>
      <c r="AH580" s="299">
        <f t="shared" si="8"/>
        <v>0</v>
      </c>
      <c r="AI580" s="302">
        <f t="shared" si="8"/>
        <v>0</v>
      </c>
      <c r="AJ580" s="299">
        <f t="shared" si="8"/>
        <v>0</v>
      </c>
      <c r="AK580" s="302">
        <f t="shared" si="8"/>
        <v>0</v>
      </c>
      <c r="AL580" s="299">
        <f>+B580+D580+F580+H580+J580+L580+N580+P580+R580+T580+V580+X580+Z580+AB580+AD580+AF580+AH580+AJ580</f>
        <v>0</v>
      </c>
      <c r="AM580" s="302">
        <f>+C580+E580+G580+I580+K580+M580+O580+Q580+S580+U580+W580+Y580+AA580+AC580+AE580+AG580+AI580+AK580</f>
        <v>0</v>
      </c>
      <c r="AN580" s="300">
        <f>+AM580+AL580</f>
        <v>0</v>
      </c>
    </row>
    <row r="581" spans="1:40" ht="11.25" customHeight="1" x14ac:dyDescent="0.25">
      <c r="B581" s="757"/>
      <c r="C581" s="757"/>
      <c r="D581" s="757"/>
      <c r="E581" s="757"/>
      <c r="F581" s="757"/>
      <c r="G581" s="757"/>
      <c r="H581" s="757"/>
      <c r="I581" s="757"/>
      <c r="J581" s="757"/>
      <c r="K581" s="757"/>
      <c r="L581" s="757"/>
      <c r="M581" s="757"/>
      <c r="N581" s="757"/>
      <c r="O581" s="757"/>
      <c r="P581" s="757"/>
      <c r="Q581" s="757"/>
      <c r="R581" s="757"/>
      <c r="S581" s="757"/>
      <c r="T581" s="757"/>
      <c r="U581" s="757"/>
      <c r="V581" s="757"/>
      <c r="W581" s="757"/>
      <c r="X581" s="757"/>
      <c r="Y581" s="757"/>
      <c r="Z581" s="757"/>
      <c r="AA581" s="757"/>
      <c r="AB581" s="757"/>
      <c r="AC581" s="757"/>
      <c r="AD581" s="757"/>
      <c r="AE581" s="757"/>
      <c r="AF581" s="757"/>
      <c r="AG581" s="757"/>
      <c r="AH581" s="757"/>
      <c r="AI581" s="757"/>
      <c r="AJ581" s="757"/>
      <c r="AK581" s="757"/>
      <c r="AL581" s="757"/>
      <c r="AM581" s="757"/>
      <c r="AN581" s="757"/>
    </row>
    <row r="582" spans="1:40" x14ac:dyDescent="0.25"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50" t="s">
        <v>835</v>
      </c>
      <c r="U582" s="49"/>
      <c r="W582" s="49"/>
      <c r="X582" s="749"/>
      <c r="Y582" s="749"/>
      <c r="Z582" s="749"/>
      <c r="AA582" s="749"/>
      <c r="AB582" s="749"/>
      <c r="AC582" s="749"/>
      <c r="AD582" s="749"/>
      <c r="AE582" s="749"/>
      <c r="AF582" s="749"/>
      <c r="AG582" s="749"/>
      <c r="AH582" s="749"/>
      <c r="AI582" s="749"/>
      <c r="AJ582" s="749"/>
      <c r="AK582" s="749"/>
      <c r="AL582" s="749"/>
      <c r="AM582" s="51"/>
      <c r="AN582" s="49"/>
    </row>
    <row r="583" spans="1:40" ht="6" customHeight="1" thickBot="1" x14ac:dyDescent="0.3">
      <c r="A583" s="52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50"/>
      <c r="U583" s="49"/>
      <c r="W583" s="49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1"/>
      <c r="AN583" s="49"/>
    </row>
    <row r="584" spans="1:40" ht="15.75" thickBot="1" x14ac:dyDescent="0.3">
      <c r="A584" s="52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54" t="s">
        <v>836</v>
      </c>
      <c r="W584" s="49"/>
      <c r="X584" s="748">
        <f>+F549</f>
        <v>0</v>
      </c>
      <c r="Y584" s="748"/>
      <c r="Z584" s="748"/>
      <c r="AA584" s="748"/>
      <c r="AB584" s="748"/>
      <c r="AC584" s="748"/>
      <c r="AD584" s="748"/>
      <c r="AE584" s="748"/>
      <c r="AF584" s="748"/>
      <c r="AG584" s="748"/>
      <c r="AH584" s="748"/>
      <c r="AI584" s="748"/>
      <c r="AJ584" s="748"/>
      <c r="AK584" s="49"/>
      <c r="AL584" s="750" t="s">
        <v>787</v>
      </c>
      <c r="AM584" s="750"/>
      <c r="AN584" s="49"/>
    </row>
    <row r="585" spans="1:40" ht="15.75" customHeight="1" x14ac:dyDescent="0.25">
      <c r="B585" s="55" t="s">
        <v>1128</v>
      </c>
      <c r="C585" s="56"/>
      <c r="D585" s="56"/>
      <c r="E585" s="56"/>
      <c r="F585" s="56"/>
      <c r="G585" s="57"/>
      <c r="H585" s="57"/>
      <c r="I585" s="57"/>
      <c r="J585" s="57"/>
      <c r="K585" s="57"/>
      <c r="L585" s="57"/>
      <c r="M585" s="57"/>
      <c r="N585" s="57"/>
      <c r="V585" s="54" t="s">
        <v>837</v>
      </c>
      <c r="AB585" s="748" t="str">
        <f>+I550</f>
        <v/>
      </c>
      <c r="AC585" s="748"/>
      <c r="AD585" s="748"/>
      <c r="AE585" s="748"/>
      <c r="AF585" s="748"/>
      <c r="AG585" s="748"/>
      <c r="AH585" s="748"/>
      <c r="AI585" s="748"/>
      <c r="AJ585" s="748"/>
    </row>
    <row r="586" spans="1:40" ht="3.75" customHeight="1" thickBot="1" x14ac:dyDescent="0.3">
      <c r="B586" s="42"/>
      <c r="C586" s="42"/>
      <c r="D586" s="42"/>
      <c r="E586" s="42"/>
      <c r="F586" s="42"/>
      <c r="G586" s="42"/>
      <c r="H586" s="42"/>
      <c r="I586" s="58"/>
      <c r="J586" s="58"/>
      <c r="K586" s="42"/>
      <c r="L586" s="42"/>
      <c r="M586" s="57"/>
      <c r="N586" s="57"/>
    </row>
    <row r="587" spans="1:40" ht="35.25" customHeight="1" x14ac:dyDescent="0.25">
      <c r="B587" s="682" t="s">
        <v>838</v>
      </c>
      <c r="C587" s="666"/>
      <c r="D587" s="666"/>
      <c r="E587" s="666" t="s">
        <v>839</v>
      </c>
      <c r="F587" s="666"/>
      <c r="G587" s="666"/>
      <c r="H587" s="666" t="s">
        <v>840</v>
      </c>
      <c r="I587" s="666"/>
      <c r="J587" s="666"/>
      <c r="K587" s="666" t="s">
        <v>841</v>
      </c>
      <c r="L587" s="666"/>
      <c r="M587" s="666"/>
      <c r="N587" s="666" t="s">
        <v>842</v>
      </c>
      <c r="O587" s="666"/>
      <c r="P587" s="666"/>
      <c r="Q587" s="666" t="s">
        <v>843</v>
      </c>
      <c r="R587" s="666"/>
      <c r="S587" s="666"/>
      <c r="T587" s="666" t="s">
        <v>844</v>
      </c>
      <c r="U587" s="666"/>
      <c r="V587" s="666"/>
      <c r="W587" s="666" t="s">
        <v>845</v>
      </c>
      <c r="X587" s="666"/>
      <c r="Y587" s="666"/>
      <c r="Z587" s="666" t="s">
        <v>846</v>
      </c>
      <c r="AA587" s="666"/>
      <c r="AB587" s="666"/>
      <c r="AC587" s="666" t="s">
        <v>847</v>
      </c>
      <c r="AD587" s="666"/>
      <c r="AE587" s="666"/>
      <c r="AF587" s="746" t="s">
        <v>1117</v>
      </c>
      <c r="AG587" s="746"/>
      <c r="AH587" s="746"/>
      <c r="AI587" s="666" t="s">
        <v>848</v>
      </c>
      <c r="AJ587" s="666"/>
      <c r="AK587" s="666"/>
      <c r="AL587" s="660" t="s">
        <v>825</v>
      </c>
      <c r="AM587" s="660"/>
      <c r="AN587" s="661"/>
    </row>
    <row r="588" spans="1:40" ht="21" customHeight="1" thickBot="1" x14ac:dyDescent="0.3">
      <c r="B588" s="747"/>
      <c r="C588" s="743"/>
      <c r="D588" s="743"/>
      <c r="E588" s="743"/>
      <c r="F588" s="743"/>
      <c r="G588" s="743"/>
      <c r="H588" s="743"/>
      <c r="I588" s="743"/>
      <c r="J588" s="743"/>
      <c r="K588" s="743"/>
      <c r="L588" s="743"/>
      <c r="M588" s="743"/>
      <c r="N588" s="743"/>
      <c r="O588" s="743"/>
      <c r="P588" s="743"/>
      <c r="Q588" s="743"/>
      <c r="R588" s="743"/>
      <c r="S588" s="743"/>
      <c r="T588" s="743"/>
      <c r="U588" s="743"/>
      <c r="V588" s="743"/>
      <c r="W588" s="743"/>
      <c r="X588" s="743"/>
      <c r="Y588" s="743"/>
      <c r="Z588" s="743"/>
      <c r="AA588" s="743"/>
      <c r="AB588" s="743"/>
      <c r="AC588" s="743"/>
      <c r="AD588" s="743"/>
      <c r="AE588" s="743"/>
      <c r="AF588" s="743"/>
      <c r="AG588" s="743"/>
      <c r="AH588" s="743"/>
      <c r="AI588" s="743"/>
      <c r="AJ588" s="743"/>
      <c r="AK588" s="743"/>
      <c r="AL588" s="662">
        <f>SUM(B588:AK588)</f>
        <v>0</v>
      </c>
      <c r="AM588" s="662"/>
      <c r="AN588" s="663"/>
    </row>
    <row r="589" spans="1:40" ht="12" customHeight="1" x14ac:dyDescent="0.25">
      <c r="B589" s="270" t="s">
        <v>849</v>
      </c>
      <c r="C589" s="271"/>
      <c r="D589" s="272"/>
      <c r="E589" s="272"/>
      <c r="F589" s="246"/>
      <c r="G589" s="246"/>
      <c r="H589" s="246"/>
      <c r="I589" s="269"/>
      <c r="J589" s="269"/>
      <c r="K589" s="246"/>
      <c r="L589" s="246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  <c r="AA589" s="241"/>
      <c r="AB589" s="241"/>
      <c r="AC589" s="241"/>
      <c r="AD589" s="241"/>
      <c r="AE589" s="241"/>
      <c r="AF589" s="241"/>
      <c r="AG589" s="241"/>
      <c r="AH589" s="241"/>
      <c r="AI589" s="241"/>
      <c r="AJ589" s="241"/>
      <c r="AK589" s="241"/>
      <c r="AL589" s="241"/>
      <c r="AM589" s="241"/>
      <c r="AN589" s="241"/>
    </row>
    <row r="590" spans="1:40" ht="12.75" customHeight="1" x14ac:dyDescent="0.25">
      <c r="B590" s="273"/>
      <c r="C590" s="273"/>
      <c r="D590" s="273"/>
      <c r="E590" s="273"/>
      <c r="F590" s="273"/>
      <c r="G590" s="273"/>
      <c r="H590" s="273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  <c r="AA590" s="241"/>
      <c r="AB590" s="241"/>
      <c r="AC590" s="241"/>
      <c r="AD590" s="241"/>
      <c r="AE590" s="241"/>
      <c r="AF590" s="241"/>
      <c r="AG590" s="241"/>
      <c r="AH590" s="241"/>
      <c r="AI590" s="241"/>
      <c r="AJ590" s="241"/>
      <c r="AK590" s="241"/>
      <c r="AL590" s="241"/>
      <c r="AM590" s="241"/>
      <c r="AN590" s="241"/>
    </row>
    <row r="591" spans="1:40" ht="16.5" thickBot="1" x14ac:dyDescent="0.3">
      <c r="B591" s="274" t="s">
        <v>1118</v>
      </c>
      <c r="C591" s="274"/>
      <c r="D591" s="274"/>
      <c r="E591" s="274"/>
      <c r="F591" s="274"/>
      <c r="G591" s="275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553" t="s">
        <v>1119</v>
      </c>
      <c r="Y591" s="241"/>
      <c r="Z591" s="241"/>
      <c r="AA591" s="241"/>
      <c r="AB591" s="241"/>
      <c r="AC591" s="241"/>
      <c r="AD591" s="241"/>
      <c r="AE591" s="241"/>
      <c r="AF591" s="241"/>
      <c r="AG591" s="241"/>
      <c r="AH591" s="241"/>
      <c r="AI591" s="241"/>
      <c r="AJ591" s="241"/>
      <c r="AK591" s="241"/>
      <c r="AL591" s="241"/>
      <c r="AM591" s="241"/>
      <c r="AN591" s="241"/>
    </row>
    <row r="592" spans="1:40" ht="34.5" customHeight="1" x14ac:dyDescent="0.25">
      <c r="B592" s="736" t="s">
        <v>850</v>
      </c>
      <c r="C592" s="736"/>
      <c r="D592" s="736"/>
      <c r="E592" s="736"/>
      <c r="F592" s="736"/>
      <c r="G592" s="736"/>
      <c r="H592" s="736"/>
      <c r="I592" s="736"/>
      <c r="J592" s="736"/>
      <c r="K592" s="744" t="s">
        <v>851</v>
      </c>
      <c r="L592" s="744"/>
      <c r="M592" s="744"/>
      <c r="N592" s="744"/>
      <c r="O592" s="744"/>
      <c r="P592" s="744"/>
      <c r="Q592" s="744"/>
      <c r="R592" s="744"/>
      <c r="S592" s="744"/>
      <c r="T592" s="241"/>
      <c r="U592" s="241"/>
      <c r="V592" s="241"/>
      <c r="W592" s="241"/>
      <c r="X592" s="664" t="s">
        <v>1120</v>
      </c>
      <c r="Y592" s="665"/>
      <c r="Z592" s="665"/>
      <c r="AA592" s="665"/>
      <c r="AB592" s="665"/>
      <c r="AC592" s="665"/>
      <c r="AD592" s="666" t="s">
        <v>1127</v>
      </c>
      <c r="AE592" s="666"/>
      <c r="AF592" s="666"/>
      <c r="AG592" s="666"/>
      <c r="AH592" s="666"/>
      <c r="AI592" s="667"/>
      <c r="AJ592" s="241"/>
      <c r="AK592" s="241"/>
      <c r="AL592" s="241"/>
      <c r="AM592" s="241"/>
      <c r="AN592" s="241"/>
    </row>
    <row r="593" spans="2:40" ht="18" customHeight="1" x14ac:dyDescent="0.25">
      <c r="B593" s="727" t="s">
        <v>852</v>
      </c>
      <c r="C593" s="727"/>
      <c r="D593" s="727"/>
      <c r="E593" s="728" t="s">
        <v>853</v>
      </c>
      <c r="F593" s="728"/>
      <c r="G593" s="728"/>
      <c r="H593" s="729" t="s">
        <v>825</v>
      </c>
      <c r="I593" s="729"/>
      <c r="J593" s="729"/>
      <c r="K593" s="728" t="s">
        <v>852</v>
      </c>
      <c r="L593" s="728"/>
      <c r="M593" s="728"/>
      <c r="N593" s="728" t="s">
        <v>853</v>
      </c>
      <c r="O593" s="728"/>
      <c r="P593" s="728"/>
      <c r="Q593" s="730" t="s">
        <v>825</v>
      </c>
      <c r="R593" s="730"/>
      <c r="S593" s="730"/>
      <c r="T593" s="241"/>
      <c r="U593" s="241"/>
      <c r="V593" s="241"/>
      <c r="W593" s="241"/>
      <c r="X593" s="668" t="s">
        <v>852</v>
      </c>
      <c r="Y593" s="669"/>
      <c r="Z593" s="670" t="s">
        <v>853</v>
      </c>
      <c r="AA593" s="669"/>
      <c r="AB593" s="671" t="s">
        <v>825</v>
      </c>
      <c r="AC593" s="672"/>
      <c r="AD593" s="670" t="s">
        <v>852</v>
      </c>
      <c r="AE593" s="669"/>
      <c r="AF593" s="670" t="s">
        <v>853</v>
      </c>
      <c r="AG593" s="669"/>
      <c r="AH593" s="671" t="s">
        <v>825</v>
      </c>
      <c r="AI593" s="673"/>
      <c r="AJ593" s="241"/>
      <c r="AK593" s="241"/>
      <c r="AL593" s="241"/>
      <c r="AM593" s="241"/>
      <c r="AN593" s="241"/>
    </row>
    <row r="594" spans="2:40" ht="21" customHeight="1" thickBot="1" x14ac:dyDescent="0.3">
      <c r="B594" s="718"/>
      <c r="C594" s="718"/>
      <c r="D594" s="718"/>
      <c r="E594" s="719"/>
      <c r="F594" s="719"/>
      <c r="G594" s="719"/>
      <c r="H594" s="720">
        <f>+E594+B594</f>
        <v>0</v>
      </c>
      <c r="I594" s="720"/>
      <c r="J594" s="720"/>
      <c r="K594" s="719"/>
      <c r="L594" s="719"/>
      <c r="M594" s="719"/>
      <c r="N594" s="719"/>
      <c r="O594" s="719"/>
      <c r="P594" s="719"/>
      <c r="Q594" s="731">
        <f>+N594+K594</f>
        <v>0</v>
      </c>
      <c r="R594" s="731"/>
      <c r="S594" s="731"/>
      <c r="T594" s="241"/>
      <c r="U594" s="241"/>
      <c r="V594" s="241"/>
      <c r="W594" s="241"/>
      <c r="X594" s="674"/>
      <c r="Y594" s="675"/>
      <c r="Z594" s="676"/>
      <c r="AA594" s="675"/>
      <c r="AB594" s="677">
        <f>+Z594+X594</f>
        <v>0</v>
      </c>
      <c r="AC594" s="678"/>
      <c r="AD594" s="676"/>
      <c r="AE594" s="675"/>
      <c r="AF594" s="676"/>
      <c r="AG594" s="675"/>
      <c r="AH594" s="677">
        <f>+AF594+AD594</f>
        <v>0</v>
      </c>
      <c r="AI594" s="695"/>
      <c r="AJ594" s="241"/>
      <c r="AK594" s="241"/>
      <c r="AL594" s="241"/>
      <c r="AM594" s="241"/>
      <c r="AN594" s="241"/>
    </row>
    <row r="595" spans="2:40" ht="16.5" thickBot="1" x14ac:dyDescent="0.3">
      <c r="B595" s="274" t="s">
        <v>1121</v>
      </c>
      <c r="C595" s="274"/>
      <c r="D595" s="274"/>
      <c r="E595" s="274"/>
      <c r="F595" s="274"/>
      <c r="G595" s="275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696" t="s">
        <v>1122</v>
      </c>
      <c r="Y595" s="697"/>
      <c r="Z595" s="697"/>
      <c r="AA595" s="697"/>
      <c r="AB595" s="697"/>
      <c r="AC595" s="697"/>
      <c r="AD595" s="697"/>
      <c r="AE595" s="697"/>
      <c r="AF595" s="697"/>
      <c r="AG595" s="697"/>
      <c r="AH595" s="697"/>
      <c r="AI595" s="697"/>
      <c r="AJ595" s="697"/>
      <c r="AK595" s="698"/>
      <c r="AL595" s="241"/>
      <c r="AM595" s="241"/>
      <c r="AN595" s="241"/>
    </row>
    <row r="596" spans="2:40" ht="34.5" customHeight="1" x14ac:dyDescent="0.25">
      <c r="B596" s="738" t="s">
        <v>854</v>
      </c>
      <c r="C596" s="738"/>
      <c r="D596" s="738"/>
      <c r="E596" s="738"/>
      <c r="F596" s="738"/>
      <c r="G596" s="738"/>
      <c r="H596" s="738"/>
      <c r="I596" s="738"/>
      <c r="J596" s="738"/>
      <c r="K596" s="739" t="s">
        <v>970</v>
      </c>
      <c r="L596" s="739"/>
      <c r="M596" s="739"/>
      <c r="N596" s="739"/>
      <c r="O596" s="739"/>
      <c r="P596" s="739"/>
      <c r="Q596" s="739"/>
      <c r="R596" s="739"/>
      <c r="S596" s="739"/>
      <c r="T596" s="241"/>
      <c r="U596" s="241"/>
      <c r="V596" s="241"/>
      <c r="W596" s="241"/>
      <c r="X596" s="699" t="s">
        <v>1123</v>
      </c>
      <c r="Y596" s="700"/>
      <c r="Z596" s="700"/>
      <c r="AA596" s="700"/>
      <c r="AB596" s="701" t="s">
        <v>1124</v>
      </c>
      <c r="AC596" s="701"/>
      <c r="AD596" s="701"/>
      <c r="AE596" s="701"/>
      <c r="AF596" s="701" t="s">
        <v>825</v>
      </c>
      <c r="AG596" s="701"/>
      <c r="AH596" s="701"/>
      <c r="AI596" s="701"/>
      <c r="AJ596" s="701"/>
      <c r="AK596" s="706"/>
      <c r="AL596" s="241"/>
      <c r="AM596" s="241"/>
      <c r="AN596" s="241"/>
    </row>
    <row r="597" spans="2:40" ht="18" customHeight="1" x14ac:dyDescent="0.25">
      <c r="B597" s="727" t="s">
        <v>852</v>
      </c>
      <c r="C597" s="727"/>
      <c r="D597" s="727"/>
      <c r="E597" s="728" t="s">
        <v>853</v>
      </c>
      <c r="F597" s="728"/>
      <c r="G597" s="728"/>
      <c r="H597" s="729" t="s">
        <v>825</v>
      </c>
      <c r="I597" s="729"/>
      <c r="J597" s="729"/>
      <c r="K597" s="728" t="s">
        <v>852</v>
      </c>
      <c r="L597" s="728"/>
      <c r="M597" s="728"/>
      <c r="N597" s="728" t="s">
        <v>853</v>
      </c>
      <c r="O597" s="728"/>
      <c r="P597" s="728"/>
      <c r="Q597" s="730" t="s">
        <v>825</v>
      </c>
      <c r="R597" s="730"/>
      <c r="S597" s="730"/>
      <c r="T597" s="241"/>
      <c r="U597" s="241"/>
      <c r="V597" s="241"/>
      <c r="W597" s="241"/>
      <c r="X597" s="683" t="s">
        <v>852</v>
      </c>
      <c r="Y597" s="679"/>
      <c r="Z597" s="679" t="s">
        <v>853</v>
      </c>
      <c r="AA597" s="679"/>
      <c r="AB597" s="679" t="s">
        <v>852</v>
      </c>
      <c r="AC597" s="679"/>
      <c r="AD597" s="679" t="s">
        <v>853</v>
      </c>
      <c r="AE597" s="679"/>
      <c r="AF597" s="679" t="s">
        <v>852</v>
      </c>
      <c r="AG597" s="679"/>
      <c r="AH597" s="679" t="s">
        <v>853</v>
      </c>
      <c r="AI597" s="679"/>
      <c r="AJ597" s="715" t="s">
        <v>825</v>
      </c>
      <c r="AK597" s="745"/>
      <c r="AL597" s="241"/>
      <c r="AM597" s="241"/>
      <c r="AN597" s="241"/>
    </row>
    <row r="598" spans="2:40" ht="21" customHeight="1" thickBot="1" x14ac:dyDescent="0.3">
      <c r="B598" s="718"/>
      <c r="C598" s="718"/>
      <c r="D598" s="718"/>
      <c r="E598" s="719"/>
      <c r="F598" s="719"/>
      <c r="G598" s="719"/>
      <c r="H598" s="720">
        <f>+E598+B598</f>
        <v>0</v>
      </c>
      <c r="I598" s="720"/>
      <c r="J598" s="720"/>
      <c r="K598" s="719"/>
      <c r="L598" s="719"/>
      <c r="M598" s="719"/>
      <c r="N598" s="719"/>
      <c r="O598" s="719"/>
      <c r="P598" s="719"/>
      <c r="Q598" s="731">
        <f>+N598+K598</f>
        <v>0</v>
      </c>
      <c r="R598" s="731"/>
      <c r="S598" s="731"/>
      <c r="T598" s="241"/>
      <c r="U598" s="241"/>
      <c r="V598" s="241"/>
      <c r="W598" s="241"/>
      <c r="X598" s="702"/>
      <c r="Y598" s="692"/>
      <c r="Z598" s="692"/>
      <c r="AA598" s="692"/>
      <c r="AB598" s="692"/>
      <c r="AC598" s="692"/>
      <c r="AD598" s="692"/>
      <c r="AE598" s="692"/>
      <c r="AF598" s="680">
        <f>+AB598+X598</f>
        <v>0</v>
      </c>
      <c r="AG598" s="680"/>
      <c r="AH598" s="680">
        <f>+AD598+Z598</f>
        <v>0</v>
      </c>
      <c r="AI598" s="680"/>
      <c r="AJ598" s="680">
        <f>+AH598+AF598</f>
        <v>0</v>
      </c>
      <c r="AK598" s="681"/>
      <c r="AL598" s="241"/>
      <c r="AM598" s="241"/>
      <c r="AN598" s="241"/>
    </row>
    <row r="599" spans="2:40" ht="16.5" thickBot="1" x14ac:dyDescent="0.3">
      <c r="B599" s="276" t="s">
        <v>1125</v>
      </c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553" t="s">
        <v>1258</v>
      </c>
      <c r="Y599" s="241"/>
      <c r="Z599" s="241"/>
      <c r="AA599" s="241"/>
      <c r="AB599" s="241"/>
      <c r="AC599" s="241"/>
      <c r="AD599" s="241"/>
      <c r="AE599" s="241"/>
      <c r="AF599" s="241"/>
      <c r="AG599" s="241"/>
      <c r="AH599" s="241"/>
      <c r="AI599" s="241"/>
      <c r="AJ599" s="241"/>
      <c r="AK599" s="241"/>
      <c r="AL599" s="241"/>
      <c r="AM599" s="241"/>
      <c r="AN599" s="241"/>
    </row>
    <row r="600" spans="2:40" ht="16.5" customHeight="1" thickBot="1" x14ac:dyDescent="0.3">
      <c r="B600" s="274" t="s">
        <v>969</v>
      </c>
      <c r="C600" s="274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835" t="s">
        <v>1259</v>
      </c>
      <c r="X600" s="836"/>
      <c r="Y600" s="836"/>
      <c r="Z600" s="836"/>
      <c r="AA600" s="836"/>
      <c r="AB600" s="836"/>
      <c r="AC600" s="851" t="s">
        <v>1257</v>
      </c>
      <c r="AD600" s="851"/>
      <c r="AE600" s="851"/>
      <c r="AF600" s="851"/>
      <c r="AG600" s="851"/>
      <c r="AH600" s="851"/>
      <c r="AI600" s="845" t="s">
        <v>1260</v>
      </c>
      <c r="AJ600" s="846"/>
      <c r="AK600" s="846"/>
      <c r="AL600" s="846"/>
      <c r="AM600" s="846"/>
      <c r="AN600" s="847"/>
    </row>
    <row r="601" spans="2:40" ht="16.5" customHeight="1" thickBot="1" x14ac:dyDescent="0.3">
      <c r="B601" s="732" t="s">
        <v>971</v>
      </c>
      <c r="C601" s="733"/>
      <c r="D601" s="733"/>
      <c r="E601" s="733"/>
      <c r="F601" s="733"/>
      <c r="G601" s="733"/>
      <c r="H601" s="733"/>
      <c r="I601" s="734"/>
      <c r="J601" s="686" t="s">
        <v>855</v>
      </c>
      <c r="K601" s="686"/>
      <c r="L601" s="686"/>
      <c r="M601" s="686"/>
      <c r="N601" s="686"/>
      <c r="O601" s="686"/>
      <c r="P601" s="686" t="s">
        <v>856</v>
      </c>
      <c r="Q601" s="686"/>
      <c r="R601" s="686"/>
      <c r="S601" s="686"/>
      <c r="T601" s="686"/>
      <c r="U601" s="688"/>
      <c r="V601" s="241"/>
      <c r="W601" s="837"/>
      <c r="X601" s="838"/>
      <c r="Y601" s="838"/>
      <c r="Z601" s="838"/>
      <c r="AA601" s="838"/>
      <c r="AB601" s="838"/>
      <c r="AC601" s="852"/>
      <c r="AD601" s="852"/>
      <c r="AE601" s="852"/>
      <c r="AF601" s="852"/>
      <c r="AG601" s="852"/>
      <c r="AH601" s="852"/>
      <c r="AI601" s="848"/>
      <c r="AJ601" s="849"/>
      <c r="AK601" s="849"/>
      <c r="AL601" s="849"/>
      <c r="AM601" s="849"/>
      <c r="AN601" s="850"/>
    </row>
    <row r="602" spans="2:40" ht="16.5" customHeight="1" thickBot="1" x14ac:dyDescent="0.3">
      <c r="B602" s="735"/>
      <c r="C602" s="736"/>
      <c r="D602" s="736"/>
      <c r="E602" s="736"/>
      <c r="F602" s="736"/>
      <c r="G602" s="736"/>
      <c r="H602" s="736"/>
      <c r="I602" s="737"/>
      <c r="J602" s="687"/>
      <c r="K602" s="687"/>
      <c r="L602" s="687"/>
      <c r="M602" s="687"/>
      <c r="N602" s="687"/>
      <c r="O602" s="687"/>
      <c r="P602" s="687"/>
      <c r="Q602" s="687"/>
      <c r="R602" s="687"/>
      <c r="S602" s="687"/>
      <c r="T602" s="687"/>
      <c r="U602" s="689"/>
      <c r="V602" s="241"/>
      <c r="W602" s="853" t="s">
        <v>852</v>
      </c>
      <c r="X602" s="841"/>
      <c r="Y602" s="841" t="s">
        <v>853</v>
      </c>
      <c r="Z602" s="841"/>
      <c r="AA602" s="842" t="s">
        <v>825</v>
      </c>
      <c r="AB602" s="842"/>
      <c r="AC602" s="841" t="s">
        <v>852</v>
      </c>
      <c r="AD602" s="841"/>
      <c r="AE602" s="841" t="s">
        <v>853</v>
      </c>
      <c r="AF602" s="841"/>
      <c r="AG602" s="842" t="s">
        <v>825</v>
      </c>
      <c r="AH602" s="842"/>
      <c r="AI602" s="841" t="s">
        <v>852</v>
      </c>
      <c r="AJ602" s="841"/>
      <c r="AK602" s="841" t="s">
        <v>853</v>
      </c>
      <c r="AL602" s="841"/>
      <c r="AM602" s="842" t="s">
        <v>825</v>
      </c>
      <c r="AN602" s="843"/>
    </row>
    <row r="603" spans="2:40" ht="21" customHeight="1" thickBot="1" x14ac:dyDescent="0.3">
      <c r="B603" s="735"/>
      <c r="C603" s="736"/>
      <c r="D603" s="736"/>
      <c r="E603" s="736"/>
      <c r="F603" s="736"/>
      <c r="G603" s="736"/>
      <c r="H603" s="736"/>
      <c r="I603" s="737"/>
      <c r="J603" s="679" t="s">
        <v>852</v>
      </c>
      <c r="K603" s="679"/>
      <c r="L603" s="679" t="s">
        <v>853</v>
      </c>
      <c r="M603" s="679"/>
      <c r="N603" s="715" t="s">
        <v>825</v>
      </c>
      <c r="O603" s="715"/>
      <c r="P603" s="679" t="s">
        <v>852</v>
      </c>
      <c r="Q603" s="679"/>
      <c r="R603" s="679" t="s">
        <v>853</v>
      </c>
      <c r="S603" s="679"/>
      <c r="T603" s="716" t="s">
        <v>825</v>
      </c>
      <c r="U603" s="717"/>
      <c r="V603" s="241"/>
      <c r="W603" s="844"/>
      <c r="X603" s="831"/>
      <c r="Y603" s="831"/>
      <c r="Z603" s="831"/>
      <c r="AA603" s="830">
        <f>W603+Y603</f>
        <v>0</v>
      </c>
      <c r="AB603" s="830"/>
      <c r="AC603" s="831"/>
      <c r="AD603" s="831"/>
      <c r="AE603" s="831"/>
      <c r="AF603" s="831"/>
      <c r="AG603" s="830">
        <f>AC603+AE603</f>
        <v>0</v>
      </c>
      <c r="AH603" s="830"/>
      <c r="AI603" s="831"/>
      <c r="AJ603" s="831"/>
      <c r="AK603" s="831"/>
      <c r="AL603" s="832"/>
      <c r="AM603" s="833">
        <f>AI603+AK603</f>
        <v>0</v>
      </c>
      <c r="AN603" s="834"/>
    </row>
    <row r="604" spans="2:40" ht="32.25" customHeight="1" x14ac:dyDescent="0.25">
      <c r="B604" s="713" t="s">
        <v>857</v>
      </c>
      <c r="C604" s="714"/>
      <c r="D604" s="714"/>
      <c r="E604" s="714"/>
      <c r="F604" s="714"/>
      <c r="G604" s="714"/>
      <c r="H604" s="714"/>
      <c r="I604" s="714"/>
      <c r="J604" s="707"/>
      <c r="K604" s="708"/>
      <c r="L604" s="707"/>
      <c r="M604" s="708"/>
      <c r="N604" s="709">
        <f>+L604+J604</f>
        <v>0</v>
      </c>
      <c r="O604" s="710"/>
      <c r="P604" s="707"/>
      <c r="Q604" s="708"/>
      <c r="R604" s="707"/>
      <c r="S604" s="708"/>
      <c r="T604" s="693">
        <f>+R604+P604</f>
        <v>0</v>
      </c>
      <c r="U604" s="694"/>
      <c r="V604" s="241"/>
      <c r="W604" s="241"/>
      <c r="X604" s="835" t="s">
        <v>1264</v>
      </c>
      <c r="Y604" s="836"/>
      <c r="Z604" s="836"/>
      <c r="AA604" s="836"/>
      <c r="AB604" s="836"/>
      <c r="AC604" s="836"/>
      <c r="AD604" s="836"/>
      <c r="AE604" s="836" t="s">
        <v>1265</v>
      </c>
      <c r="AF604" s="836"/>
      <c r="AG604" s="836"/>
      <c r="AH604" s="836"/>
      <c r="AI604" s="836"/>
      <c r="AJ604" s="836"/>
      <c r="AK604" s="839"/>
      <c r="AL604" s="241"/>
      <c r="AM604" s="241"/>
      <c r="AN604" s="241"/>
    </row>
    <row r="605" spans="2:40" ht="31.5" customHeight="1" x14ac:dyDescent="0.25">
      <c r="B605" s="711" t="s">
        <v>858</v>
      </c>
      <c r="C605" s="712"/>
      <c r="D605" s="712"/>
      <c r="E605" s="712"/>
      <c r="F605" s="712"/>
      <c r="G605" s="712"/>
      <c r="H605" s="712"/>
      <c r="I605" s="712"/>
      <c r="J605" s="703"/>
      <c r="K605" s="704"/>
      <c r="L605" s="703"/>
      <c r="M605" s="704"/>
      <c r="N605" s="693">
        <f>+L605+J605</f>
        <v>0</v>
      </c>
      <c r="O605" s="705"/>
      <c r="P605" s="707"/>
      <c r="Q605" s="708"/>
      <c r="R605" s="707"/>
      <c r="S605" s="708"/>
      <c r="T605" s="693">
        <f>+R605+P605</f>
        <v>0</v>
      </c>
      <c r="U605" s="694"/>
      <c r="V605" s="241"/>
      <c r="W605" s="241"/>
      <c r="X605" s="837"/>
      <c r="Y605" s="838"/>
      <c r="Z605" s="838"/>
      <c r="AA605" s="838"/>
      <c r="AB605" s="838"/>
      <c r="AC605" s="838"/>
      <c r="AD605" s="838"/>
      <c r="AE605" s="838"/>
      <c r="AF605" s="838"/>
      <c r="AG605" s="838"/>
      <c r="AH605" s="838"/>
      <c r="AI605" s="838"/>
      <c r="AJ605" s="838"/>
      <c r="AK605" s="840"/>
      <c r="AL605" s="241"/>
      <c r="AM605" s="241"/>
      <c r="AN605" s="241"/>
    </row>
    <row r="606" spans="2:40" ht="31.5" customHeight="1" x14ac:dyDescent="0.25">
      <c r="B606" s="721" t="s">
        <v>859</v>
      </c>
      <c r="C606" s="722"/>
      <c r="D606" s="722"/>
      <c r="E606" s="722"/>
      <c r="F606" s="722"/>
      <c r="G606" s="722"/>
      <c r="H606" s="722"/>
      <c r="I606" s="722"/>
      <c r="J606" s="703"/>
      <c r="K606" s="704"/>
      <c r="L606" s="703"/>
      <c r="M606" s="704"/>
      <c r="N606" s="693">
        <f>+L606+J606</f>
        <v>0</v>
      </c>
      <c r="O606" s="705"/>
      <c r="P606" s="707"/>
      <c r="Q606" s="708"/>
      <c r="R606" s="707"/>
      <c r="S606" s="708"/>
      <c r="T606" s="693">
        <f>+R606+P606</f>
        <v>0</v>
      </c>
      <c r="U606" s="694"/>
      <c r="V606" s="241"/>
      <c r="W606" s="241"/>
      <c r="X606" s="853" t="s">
        <v>852</v>
      </c>
      <c r="Y606" s="841"/>
      <c r="Z606" s="841" t="s">
        <v>853</v>
      </c>
      <c r="AA606" s="841"/>
      <c r="AB606" s="842" t="s">
        <v>825</v>
      </c>
      <c r="AC606" s="842"/>
      <c r="AD606" s="842"/>
      <c r="AE606" s="841" t="s">
        <v>852</v>
      </c>
      <c r="AF606" s="841"/>
      <c r="AG606" s="841" t="s">
        <v>853</v>
      </c>
      <c r="AH606" s="841"/>
      <c r="AI606" s="842" t="s">
        <v>825</v>
      </c>
      <c r="AJ606" s="842"/>
      <c r="AK606" s="843"/>
      <c r="AL606" s="241"/>
      <c r="AM606" s="241"/>
      <c r="AN606" s="241"/>
    </row>
    <row r="607" spans="2:40" ht="26.25" customHeight="1" thickBot="1" x14ac:dyDescent="0.3">
      <c r="B607" s="690" t="s">
        <v>860</v>
      </c>
      <c r="C607" s="691"/>
      <c r="D607" s="691"/>
      <c r="E607" s="691"/>
      <c r="F607" s="691"/>
      <c r="G607" s="691"/>
      <c r="H607" s="691"/>
      <c r="I607" s="691"/>
      <c r="J607" s="723"/>
      <c r="K607" s="724"/>
      <c r="L607" s="723"/>
      <c r="M607" s="724"/>
      <c r="N607" s="725">
        <f>+L607+J607</f>
        <v>0</v>
      </c>
      <c r="O607" s="726"/>
      <c r="P607" s="707"/>
      <c r="Q607" s="708"/>
      <c r="R607" s="707"/>
      <c r="S607" s="708"/>
      <c r="T607" s="693">
        <f>+R607+P607</f>
        <v>0</v>
      </c>
      <c r="U607" s="694"/>
      <c r="V607" s="241"/>
      <c r="W607" s="241"/>
      <c r="X607" s="844"/>
      <c r="Y607" s="832"/>
      <c r="Z607" s="832"/>
      <c r="AA607" s="832"/>
      <c r="AB607" s="833">
        <f>X607+Z607</f>
        <v>0</v>
      </c>
      <c r="AC607" s="833"/>
      <c r="AD607" s="833"/>
      <c r="AE607" s="832"/>
      <c r="AF607" s="832"/>
      <c r="AG607" s="832"/>
      <c r="AH607" s="832"/>
      <c r="AI607" s="833">
        <f>AE607+AG607</f>
        <v>0</v>
      </c>
      <c r="AJ607" s="833"/>
      <c r="AK607" s="834"/>
      <c r="AL607" s="241"/>
      <c r="AM607" s="241"/>
      <c r="AN607" s="241"/>
    </row>
    <row r="608" spans="2:40" ht="16.5" thickBot="1" x14ac:dyDescent="0.3">
      <c r="B608" s="269"/>
      <c r="C608" s="246"/>
      <c r="D608" s="246"/>
      <c r="E608" s="246"/>
      <c r="F608" s="246"/>
      <c r="G608" s="246"/>
      <c r="H608" s="246"/>
      <c r="I608" s="277"/>
      <c r="J608" s="277"/>
      <c r="K608" s="277"/>
      <c r="L608" s="277"/>
      <c r="M608" s="246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614"/>
      <c r="Y608" s="614"/>
      <c r="Z608" s="614"/>
      <c r="AA608" s="614"/>
      <c r="AB608" s="614"/>
      <c r="AC608" s="614"/>
      <c r="AD608" s="614"/>
      <c r="AE608" s="614"/>
      <c r="AF608" s="614"/>
      <c r="AG608" s="614"/>
      <c r="AH608" s="614"/>
      <c r="AI608" s="614"/>
      <c r="AJ608" s="614"/>
      <c r="AK608" s="614"/>
      <c r="AL608" s="241"/>
      <c r="AM608" s="241"/>
      <c r="AN608" s="241"/>
    </row>
    <row r="609" spans="1:40" ht="33.75" customHeight="1" x14ac:dyDescent="0.3">
      <c r="B609" s="682" t="s">
        <v>972</v>
      </c>
      <c r="C609" s="666"/>
      <c r="D609" s="666"/>
      <c r="E609" s="666"/>
      <c r="F609" s="666"/>
      <c r="G609" s="666"/>
      <c r="H609" s="666"/>
      <c r="I609" s="666"/>
      <c r="J609" s="740" t="s">
        <v>861</v>
      </c>
      <c r="K609" s="740"/>
      <c r="L609" s="740"/>
      <c r="M609" s="740"/>
      <c r="N609" s="740"/>
      <c r="O609" s="740"/>
      <c r="P609" s="741" t="s">
        <v>862</v>
      </c>
      <c r="Q609" s="741"/>
      <c r="R609" s="741"/>
      <c r="S609" s="741"/>
      <c r="T609" s="741"/>
      <c r="U609" s="742"/>
      <c r="V609" s="241"/>
      <c r="W609" s="241"/>
      <c r="X609" s="243" t="s">
        <v>835</v>
      </c>
      <c r="Y609" s="614"/>
      <c r="Z609" s="614"/>
      <c r="AA609" s="614"/>
      <c r="AB609" s="614"/>
      <c r="AC609" s="614"/>
      <c r="AD609" s="614"/>
      <c r="AE609" s="614"/>
      <c r="AF609" s="614"/>
      <c r="AG609" s="614"/>
      <c r="AH609" s="614"/>
      <c r="AI609" s="614"/>
      <c r="AJ609" s="614"/>
      <c r="AK609" s="614"/>
      <c r="AL609" s="241"/>
      <c r="AM609" s="241"/>
      <c r="AN609" s="241"/>
    </row>
    <row r="610" spans="1:40" ht="21" customHeight="1" x14ac:dyDescent="0.25">
      <c r="B610" s="683"/>
      <c r="C610" s="679"/>
      <c r="D610" s="679"/>
      <c r="E610" s="679"/>
      <c r="F610" s="679"/>
      <c r="G610" s="679"/>
      <c r="H610" s="679"/>
      <c r="I610" s="679"/>
      <c r="J610" s="679" t="s">
        <v>852</v>
      </c>
      <c r="K610" s="679"/>
      <c r="L610" s="679" t="s">
        <v>853</v>
      </c>
      <c r="M610" s="679"/>
      <c r="N610" s="715" t="s">
        <v>825</v>
      </c>
      <c r="O610" s="715"/>
      <c r="P610" s="679" t="s">
        <v>852</v>
      </c>
      <c r="Q610" s="679"/>
      <c r="R610" s="679" t="s">
        <v>853</v>
      </c>
      <c r="S610" s="679"/>
      <c r="T610" s="715" t="s">
        <v>825</v>
      </c>
      <c r="U610" s="745"/>
      <c r="V610" s="241"/>
      <c r="W610" s="241"/>
      <c r="X610" s="854"/>
      <c r="Y610" s="854"/>
      <c r="Z610" s="854"/>
      <c r="AA610" s="854"/>
      <c r="AB610" s="854"/>
      <c r="AC610" s="854"/>
      <c r="AD610" s="854"/>
      <c r="AE610" s="854"/>
      <c r="AF610" s="854"/>
      <c r="AG610" s="854"/>
      <c r="AH610" s="854"/>
      <c r="AI610" s="854"/>
      <c r="AJ610" s="854"/>
      <c r="AK610" s="854"/>
      <c r="AL610" s="241"/>
      <c r="AM610" s="241"/>
      <c r="AN610" s="241"/>
    </row>
    <row r="611" spans="1:40" ht="21" customHeight="1" thickBot="1" x14ac:dyDescent="0.3">
      <c r="B611" s="684"/>
      <c r="C611" s="685"/>
      <c r="D611" s="685"/>
      <c r="E611" s="685"/>
      <c r="F611" s="685"/>
      <c r="G611" s="685"/>
      <c r="H611" s="685"/>
      <c r="I611" s="685"/>
      <c r="J611" s="743"/>
      <c r="K611" s="743"/>
      <c r="L611" s="743"/>
      <c r="M611" s="743"/>
      <c r="N611" s="662">
        <f>+L611+J611</f>
        <v>0</v>
      </c>
      <c r="O611" s="662"/>
      <c r="P611" s="743"/>
      <c r="Q611" s="743"/>
      <c r="R611" s="743"/>
      <c r="S611" s="743"/>
      <c r="T611" s="662">
        <f>+R611+P611</f>
        <v>0</v>
      </c>
      <c r="U611" s="663"/>
      <c r="V611" s="241"/>
      <c r="W611" s="241"/>
      <c r="X611" s="854"/>
      <c r="Y611" s="854"/>
      <c r="Z611" s="854"/>
      <c r="AA611" s="854"/>
      <c r="AB611" s="854"/>
      <c r="AC611" s="854"/>
      <c r="AD611" s="854"/>
      <c r="AE611" s="854"/>
      <c r="AF611" s="854"/>
      <c r="AG611" s="854"/>
      <c r="AH611" s="854"/>
      <c r="AI611" s="854"/>
      <c r="AJ611" s="854"/>
      <c r="AK611" s="854"/>
      <c r="AL611" s="241"/>
      <c r="AM611" s="241"/>
      <c r="AN611" s="241"/>
    </row>
    <row r="612" spans="1:40" ht="15" customHeight="1" x14ac:dyDescent="0.25">
      <c r="B612" s="278" t="s">
        <v>1126</v>
      </c>
      <c r="C612" s="271"/>
      <c r="D612" s="279"/>
      <c r="E612" s="271"/>
      <c r="F612" s="271"/>
      <c r="G612" s="271"/>
      <c r="H612" s="271"/>
      <c r="I612" s="271"/>
      <c r="J612" s="271"/>
      <c r="K612" s="271"/>
      <c r="L612" s="271"/>
      <c r="M612" s="27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  <c r="AA612" s="241"/>
      <c r="AB612" s="241"/>
      <c r="AC612" s="241"/>
      <c r="AD612" s="241"/>
      <c r="AE612" s="241"/>
      <c r="AF612" s="241"/>
      <c r="AG612" s="241"/>
      <c r="AH612" s="241"/>
      <c r="AI612" s="241"/>
      <c r="AJ612" s="241"/>
      <c r="AK612" s="241"/>
      <c r="AL612" s="241"/>
      <c r="AM612" s="241"/>
      <c r="AN612" s="241"/>
    </row>
    <row r="613" spans="1:40" ht="15" customHeight="1" thickBot="1" x14ac:dyDescent="0.3">
      <c r="B613" s="280" t="s">
        <v>863</v>
      </c>
      <c r="C613" s="272"/>
      <c r="D613" s="272"/>
      <c r="E613" s="272"/>
      <c r="F613" s="272"/>
      <c r="G613" s="272"/>
      <c r="H613" s="272"/>
      <c r="I613" s="272"/>
      <c r="J613" s="272"/>
      <c r="K613" s="272"/>
      <c r="L613" s="272"/>
      <c r="M613" s="246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  <c r="AA613" s="241"/>
      <c r="AB613" s="241"/>
      <c r="AC613" s="241"/>
      <c r="AD613" s="241"/>
      <c r="AE613" s="241"/>
      <c r="AF613" s="241"/>
      <c r="AG613" s="241"/>
      <c r="AH613" s="241"/>
      <c r="AI613" s="241"/>
      <c r="AJ613" s="241"/>
      <c r="AK613" s="241"/>
      <c r="AL613" s="241"/>
      <c r="AM613" s="241"/>
      <c r="AN613" s="241"/>
    </row>
    <row r="614" spans="1:40" ht="16.5" customHeight="1" thickBot="1" x14ac:dyDescent="0.3">
      <c r="A614" s="36"/>
      <c r="B614" s="37" t="s">
        <v>786</v>
      </c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750" t="s">
        <v>787</v>
      </c>
      <c r="AM614" s="750"/>
      <c r="AN614" s="38"/>
    </row>
    <row r="615" spans="1:40" ht="12.75" customHeight="1" x14ac:dyDescent="0.25">
      <c r="B615" s="818" t="s">
        <v>788</v>
      </c>
      <c r="C615" s="818"/>
      <c r="D615" s="818"/>
      <c r="E615" s="818"/>
      <c r="F615" s="818"/>
      <c r="G615" s="818"/>
      <c r="H615" s="818"/>
      <c r="I615" s="818"/>
      <c r="J615" s="818"/>
      <c r="K615" s="818"/>
      <c r="L615" s="818"/>
      <c r="M615" s="818"/>
      <c r="N615" s="818"/>
      <c r="O615" s="818"/>
      <c r="P615" s="818"/>
      <c r="Q615" s="818"/>
      <c r="R615" s="818"/>
      <c r="S615" s="818"/>
      <c r="T615" s="818"/>
      <c r="U615" s="818"/>
      <c r="V615" s="818"/>
      <c r="W615" s="818"/>
      <c r="X615" s="818"/>
      <c r="Y615" s="818"/>
      <c r="Z615" s="818"/>
      <c r="AA615" s="818"/>
      <c r="AB615" s="818"/>
      <c r="AC615" s="818"/>
      <c r="AD615" s="818"/>
      <c r="AE615" s="818"/>
      <c r="AF615" s="818"/>
      <c r="AG615" s="818"/>
      <c r="AH615" s="818"/>
      <c r="AI615" s="818"/>
      <c r="AJ615" s="818"/>
      <c r="AK615" s="818"/>
      <c r="AL615" s="818"/>
      <c r="AM615" s="818"/>
      <c r="AN615" s="818"/>
    </row>
    <row r="616" spans="1:40" ht="15.75" customHeight="1" thickBot="1" x14ac:dyDescent="0.3">
      <c r="B616" s="819" t="s">
        <v>789</v>
      </c>
      <c r="C616" s="819"/>
      <c r="D616" s="819"/>
      <c r="E616" s="819"/>
      <c r="F616" s="819"/>
      <c r="G616" s="819"/>
      <c r="H616" s="819"/>
      <c r="I616" s="819"/>
      <c r="J616" s="819"/>
      <c r="K616" s="819"/>
      <c r="L616" s="819"/>
      <c r="M616" s="819"/>
      <c r="N616" s="819"/>
      <c r="O616" s="819"/>
      <c r="P616" s="819"/>
      <c r="Q616" s="820"/>
      <c r="R616" s="820"/>
      <c r="S616" s="820"/>
      <c r="T616" s="820"/>
      <c r="U616" s="820"/>
      <c r="V616" s="820"/>
      <c r="W616" s="820"/>
      <c r="X616" s="820"/>
      <c r="Y616" s="820"/>
      <c r="Z616" s="820"/>
      <c r="AA616" s="820"/>
      <c r="AB616" s="820"/>
      <c r="AC616" s="820"/>
      <c r="AD616" s="820"/>
      <c r="AE616" s="820"/>
      <c r="AF616" s="820"/>
      <c r="AG616" s="820"/>
      <c r="AH616" s="820"/>
      <c r="AI616" s="820"/>
      <c r="AJ616" s="820"/>
      <c r="AK616" s="820"/>
      <c r="AL616" s="820"/>
      <c r="AM616" s="820"/>
      <c r="AN616" s="820"/>
    </row>
    <row r="617" spans="1:40" ht="15.75" thickBot="1" x14ac:dyDescent="0.3">
      <c r="A617" s="41"/>
      <c r="B617" s="821" t="s">
        <v>790</v>
      </c>
      <c r="C617" s="822"/>
      <c r="D617" s="822"/>
      <c r="E617" s="822"/>
      <c r="F617" s="823">
        <f>+Menu!D6</f>
        <v>0</v>
      </c>
      <c r="G617" s="823"/>
      <c r="H617" s="823"/>
      <c r="I617" s="823"/>
      <c r="J617" s="823"/>
      <c r="K617" s="823"/>
      <c r="L617" s="823"/>
      <c r="M617" s="823"/>
      <c r="N617" s="823"/>
      <c r="O617" s="823"/>
      <c r="P617" s="824"/>
      <c r="Q617" s="825" t="s">
        <v>791</v>
      </c>
      <c r="R617" s="826"/>
      <c r="S617" s="826"/>
      <c r="T617" s="826"/>
      <c r="U617" s="826"/>
      <c r="V617" s="826"/>
      <c r="W617" s="826"/>
      <c r="X617" s="826"/>
      <c r="Y617" s="826"/>
      <c r="Z617" s="826"/>
      <c r="AA617" s="826"/>
      <c r="AB617" s="827" t="s">
        <v>792</v>
      </c>
      <c r="AC617" s="827"/>
      <c r="AD617" s="827"/>
      <c r="AE617" s="827"/>
      <c r="AF617" s="827"/>
      <c r="AG617" s="827"/>
      <c r="AH617" s="827"/>
      <c r="AI617" s="807" t="str">
        <f>IF(Menu!E18="","",Menu!E18)</f>
        <v/>
      </c>
      <c r="AJ617" s="807"/>
      <c r="AK617" s="807"/>
      <c r="AL617" s="807"/>
      <c r="AM617" s="807"/>
      <c r="AN617" s="808"/>
    </row>
    <row r="618" spans="1:40" ht="15.75" thickBot="1" x14ac:dyDescent="0.3">
      <c r="A618" s="41"/>
      <c r="B618" s="792" t="s">
        <v>793</v>
      </c>
      <c r="C618" s="793"/>
      <c r="D618" s="793"/>
      <c r="E618" s="793"/>
      <c r="F618" s="793"/>
      <c r="G618" s="793"/>
      <c r="H618" s="793"/>
      <c r="I618" s="809" t="str">
        <f>+Menu!B18</f>
        <v/>
      </c>
      <c r="J618" s="809"/>
      <c r="K618" s="809"/>
      <c r="L618" s="809"/>
      <c r="M618" s="809"/>
      <c r="N618" s="809"/>
      <c r="O618" s="809"/>
      <c r="P618" s="810"/>
      <c r="Q618" s="811" t="str">
        <f>+Q6</f>
        <v>3rd</v>
      </c>
      <c r="R618" s="812"/>
      <c r="S618" s="813" t="s">
        <v>794</v>
      </c>
      <c r="T618" s="813"/>
      <c r="U618" s="813"/>
      <c r="V618" s="814">
        <f>+V6</f>
        <v>2022</v>
      </c>
      <c r="W618" s="815"/>
      <c r="X618" s="816"/>
      <c r="Y618" s="813" t="s">
        <v>6</v>
      </c>
      <c r="Z618" s="813"/>
      <c r="AA618" s="813"/>
      <c r="AB618" s="817" t="s">
        <v>973</v>
      </c>
      <c r="AC618" s="817"/>
      <c r="AD618" s="817"/>
      <c r="AE618" s="817"/>
      <c r="AF618" s="817"/>
      <c r="AG618" s="817"/>
      <c r="AH618" s="817"/>
      <c r="AI618" s="817"/>
      <c r="AJ618" s="817"/>
      <c r="AK618" s="817"/>
      <c r="AL618" s="817"/>
      <c r="AM618" s="817"/>
      <c r="AN618" s="817"/>
    </row>
    <row r="619" spans="1:40" ht="16.5" x14ac:dyDescent="0.25">
      <c r="A619" s="41"/>
      <c r="B619" s="792" t="s">
        <v>795</v>
      </c>
      <c r="C619" s="793"/>
      <c r="D619" s="793"/>
      <c r="E619" s="793"/>
      <c r="F619" s="793"/>
      <c r="G619" s="793"/>
      <c r="H619" s="793"/>
      <c r="I619" s="793"/>
      <c r="J619" s="793"/>
      <c r="K619" s="793"/>
      <c r="L619" s="793"/>
      <c r="M619" s="793"/>
      <c r="N619" s="794"/>
      <c r="O619" s="794"/>
      <c r="P619" s="795"/>
      <c r="Q619" s="796" t="s">
        <v>796</v>
      </c>
      <c r="R619" s="797"/>
      <c r="S619" s="797"/>
      <c r="T619" s="797"/>
      <c r="U619" s="797"/>
      <c r="V619" s="798" t="str">
        <f>IF(Menu!C18="","",Menu!C18)</f>
        <v/>
      </c>
      <c r="W619" s="798"/>
      <c r="X619" s="798"/>
      <c r="Y619" s="798"/>
      <c r="Z619" s="798"/>
      <c r="AA619" s="798"/>
      <c r="AB619" s="799">
        <f>+Menu!F18</f>
        <v>0</v>
      </c>
      <c r="AC619" s="799"/>
      <c r="AD619" s="799"/>
      <c r="AE619" s="799"/>
      <c r="AF619" s="799"/>
      <c r="AG619" s="799"/>
      <c r="AH619" s="799"/>
      <c r="AI619" s="799"/>
      <c r="AJ619" s="799"/>
      <c r="AK619" s="799"/>
      <c r="AL619" s="799"/>
      <c r="AM619" s="799"/>
      <c r="AN619" s="799"/>
    </row>
    <row r="620" spans="1:40" ht="16.5" x14ac:dyDescent="0.25">
      <c r="A620" s="41"/>
      <c r="B620" s="800">
        <f>+Menu!D18</f>
        <v>0</v>
      </c>
      <c r="C620" s="801"/>
      <c r="D620" s="801"/>
      <c r="E620" s="801"/>
      <c r="F620" s="801"/>
      <c r="G620" s="801"/>
      <c r="H620" s="801"/>
      <c r="I620" s="801"/>
      <c r="J620" s="801"/>
      <c r="K620" s="801"/>
      <c r="L620" s="801"/>
      <c r="M620" s="801"/>
      <c r="N620" s="801"/>
      <c r="O620" s="801"/>
      <c r="P620" s="802"/>
      <c r="Q620" s="803" t="s">
        <v>968</v>
      </c>
      <c r="R620" s="804"/>
      <c r="S620" s="804"/>
      <c r="T620" s="804"/>
      <c r="U620" s="804"/>
      <c r="V620" s="805" t="str">
        <f>IF(SUM(B629:E629)=0,"",SUM(B629:E629))</f>
        <v/>
      </c>
      <c r="W620" s="805"/>
      <c r="X620" s="805"/>
      <c r="Y620" s="805"/>
      <c r="Z620" s="805"/>
      <c r="AA620" s="806"/>
      <c r="AB620" s="799">
        <f>+Menu!G18</f>
        <v>0</v>
      </c>
      <c r="AC620" s="799"/>
      <c r="AD620" s="799"/>
      <c r="AE620" s="799"/>
      <c r="AF620" s="799"/>
      <c r="AG620" s="799"/>
      <c r="AH620" s="799"/>
      <c r="AI620" s="799"/>
      <c r="AJ620" s="799"/>
      <c r="AK620" s="799"/>
      <c r="AL620" s="799"/>
      <c r="AM620" s="799"/>
      <c r="AN620" s="799"/>
    </row>
    <row r="621" spans="1:40" ht="17.25" thickBot="1" x14ac:dyDescent="0.3">
      <c r="A621" s="41"/>
      <c r="B621" s="770"/>
      <c r="C621" s="771"/>
      <c r="D621" s="771"/>
      <c r="E621" s="771"/>
      <c r="F621" s="771"/>
      <c r="G621" s="771"/>
      <c r="H621" s="771"/>
      <c r="I621" s="771"/>
      <c r="J621" s="771"/>
      <c r="K621" s="771"/>
      <c r="L621" s="771"/>
      <c r="M621" s="771"/>
      <c r="N621" s="771"/>
      <c r="O621" s="771"/>
      <c r="P621" s="772"/>
      <c r="Q621" s="773" t="s">
        <v>797</v>
      </c>
      <c r="R621" s="774"/>
      <c r="S621" s="774"/>
      <c r="T621" s="774"/>
      <c r="U621" s="774"/>
      <c r="V621" s="775" t="str">
        <f>IF(V620="","",(V620/V619*100000*4))</f>
        <v/>
      </c>
      <c r="W621" s="775"/>
      <c r="X621" s="775"/>
      <c r="Y621" s="775"/>
      <c r="Z621" s="775"/>
      <c r="AA621" s="776"/>
      <c r="AB621" s="779"/>
      <c r="AC621" s="780"/>
      <c r="AD621" s="780"/>
      <c r="AE621" s="780"/>
      <c r="AF621" s="780"/>
      <c r="AG621" s="780"/>
      <c r="AH621" s="780"/>
      <c r="AI621" s="780"/>
      <c r="AJ621" s="780"/>
      <c r="AK621" s="780"/>
      <c r="AL621" s="780"/>
      <c r="AM621" s="780"/>
      <c r="AN621" s="781"/>
    </row>
    <row r="622" spans="1:40" ht="7.5" customHeight="1" x14ac:dyDescent="0.25">
      <c r="B622" s="42"/>
      <c r="C622" s="42"/>
      <c r="D622" s="42"/>
      <c r="E622" s="42"/>
      <c r="F622" s="42"/>
      <c r="G622" s="42"/>
      <c r="H622" s="42"/>
      <c r="I622" s="42"/>
    </row>
    <row r="623" spans="1:40" ht="15.75" thickBot="1" x14ac:dyDescent="0.3">
      <c r="B623" s="43" t="s">
        <v>967</v>
      </c>
    </row>
    <row r="624" spans="1:40" ht="12.75" customHeight="1" thickBot="1" x14ac:dyDescent="0.3">
      <c r="B624" s="782" t="s">
        <v>798</v>
      </c>
      <c r="C624" s="783"/>
      <c r="D624" s="783"/>
      <c r="E624" s="783"/>
      <c r="F624" s="783"/>
      <c r="G624" s="783"/>
      <c r="H624" s="783"/>
      <c r="I624" s="783"/>
      <c r="J624" s="783"/>
      <c r="K624" s="783"/>
      <c r="L624" s="783"/>
      <c r="M624" s="783"/>
      <c r="N624" s="783"/>
      <c r="O624" s="783"/>
      <c r="P624" s="783"/>
      <c r="Q624" s="783"/>
      <c r="R624" s="783"/>
      <c r="S624" s="783"/>
      <c r="T624" s="783"/>
      <c r="U624" s="783"/>
      <c r="V624" s="783"/>
      <c r="W624" s="783"/>
      <c r="X624" s="783"/>
      <c r="Y624" s="783"/>
      <c r="Z624" s="784" t="s">
        <v>799</v>
      </c>
      <c r="AA624" s="784"/>
      <c r="AB624" s="784"/>
      <c r="AC624" s="784"/>
      <c r="AD624" s="784"/>
      <c r="AE624" s="784"/>
      <c r="AF624" s="784"/>
      <c r="AG624" s="784"/>
      <c r="AH624" s="784"/>
      <c r="AI624" s="784"/>
      <c r="AJ624" s="784"/>
      <c r="AK624" s="784"/>
      <c r="AL624" s="785" t="s">
        <v>800</v>
      </c>
      <c r="AM624" s="785"/>
      <c r="AN624" s="786"/>
    </row>
    <row r="625" spans="2:40" ht="12" customHeight="1" thickBot="1" x14ac:dyDescent="0.3">
      <c r="B625" s="789" t="s">
        <v>801</v>
      </c>
      <c r="C625" s="790"/>
      <c r="D625" s="790"/>
      <c r="E625" s="790"/>
      <c r="F625" s="790"/>
      <c r="G625" s="790"/>
      <c r="H625" s="790"/>
      <c r="I625" s="790"/>
      <c r="J625" s="790"/>
      <c r="K625" s="790"/>
      <c r="L625" s="790"/>
      <c r="M625" s="790"/>
      <c r="N625" s="791" t="s">
        <v>802</v>
      </c>
      <c r="O625" s="791"/>
      <c r="P625" s="791"/>
      <c r="Q625" s="791"/>
      <c r="R625" s="791"/>
      <c r="S625" s="791"/>
      <c r="T625" s="791"/>
      <c r="U625" s="791"/>
      <c r="V625" s="791"/>
      <c r="W625" s="791"/>
      <c r="X625" s="791"/>
      <c r="Y625" s="791"/>
      <c r="Z625" s="791" t="s">
        <v>803</v>
      </c>
      <c r="AA625" s="791"/>
      <c r="AB625" s="791"/>
      <c r="AC625" s="791"/>
      <c r="AD625" s="791"/>
      <c r="AE625" s="791"/>
      <c r="AF625" s="791"/>
      <c r="AG625" s="791"/>
      <c r="AH625" s="791"/>
      <c r="AI625" s="791"/>
      <c r="AJ625" s="791"/>
      <c r="AK625" s="791"/>
      <c r="AL625" s="787"/>
      <c r="AM625" s="787"/>
      <c r="AN625" s="788"/>
    </row>
    <row r="626" spans="2:40" ht="12" customHeight="1" thickBot="1" x14ac:dyDescent="0.3">
      <c r="B626" s="777" t="s">
        <v>804</v>
      </c>
      <c r="C626" s="778"/>
      <c r="D626" s="761" t="s">
        <v>805</v>
      </c>
      <c r="E626" s="761"/>
      <c r="F626" s="762" t="s">
        <v>806</v>
      </c>
      <c r="G626" s="762"/>
      <c r="H626" s="762"/>
      <c r="I626" s="762"/>
      <c r="J626" s="762"/>
      <c r="K626" s="762"/>
      <c r="L626" s="762"/>
      <c r="M626" s="762"/>
      <c r="N626" s="761" t="s">
        <v>807</v>
      </c>
      <c r="O626" s="761"/>
      <c r="P626" s="761" t="s">
        <v>808</v>
      </c>
      <c r="Q626" s="761"/>
      <c r="R626" s="762" t="s">
        <v>806</v>
      </c>
      <c r="S626" s="762"/>
      <c r="T626" s="762"/>
      <c r="U626" s="762"/>
      <c r="V626" s="762"/>
      <c r="W626" s="762"/>
      <c r="X626" s="762"/>
      <c r="Y626" s="762"/>
      <c r="Z626" s="761" t="s">
        <v>809</v>
      </c>
      <c r="AA626" s="761"/>
      <c r="AB626" s="761" t="s">
        <v>810</v>
      </c>
      <c r="AC626" s="761"/>
      <c r="AD626" s="762" t="s">
        <v>806</v>
      </c>
      <c r="AE626" s="762"/>
      <c r="AF626" s="762"/>
      <c r="AG626" s="762"/>
      <c r="AH626" s="762"/>
      <c r="AI626" s="762"/>
      <c r="AJ626" s="762"/>
      <c r="AK626" s="762"/>
      <c r="AL626" s="787"/>
      <c r="AM626" s="787"/>
      <c r="AN626" s="788"/>
    </row>
    <row r="627" spans="2:40" ht="51.75" customHeight="1" x14ac:dyDescent="0.25">
      <c r="B627" s="777"/>
      <c r="C627" s="778"/>
      <c r="D627" s="761"/>
      <c r="E627" s="761"/>
      <c r="F627" s="761" t="s">
        <v>811</v>
      </c>
      <c r="G627" s="761"/>
      <c r="H627" s="761" t="s">
        <v>812</v>
      </c>
      <c r="I627" s="761"/>
      <c r="J627" s="761" t="s">
        <v>813</v>
      </c>
      <c r="K627" s="761"/>
      <c r="L627" s="763" t="s">
        <v>814</v>
      </c>
      <c r="M627" s="763"/>
      <c r="N627" s="761"/>
      <c r="O627" s="761"/>
      <c r="P627" s="761"/>
      <c r="Q627" s="761"/>
      <c r="R627" s="761" t="s">
        <v>815</v>
      </c>
      <c r="S627" s="761"/>
      <c r="T627" s="761" t="s">
        <v>816</v>
      </c>
      <c r="U627" s="761"/>
      <c r="V627" s="761" t="s">
        <v>817</v>
      </c>
      <c r="W627" s="761"/>
      <c r="X627" s="763" t="s">
        <v>818</v>
      </c>
      <c r="Y627" s="763"/>
      <c r="Z627" s="761"/>
      <c r="AA627" s="761"/>
      <c r="AB627" s="761"/>
      <c r="AC627" s="761"/>
      <c r="AD627" s="761" t="s">
        <v>819</v>
      </c>
      <c r="AE627" s="761"/>
      <c r="AF627" s="761" t="s">
        <v>820</v>
      </c>
      <c r="AG627" s="761"/>
      <c r="AH627" s="761" t="s">
        <v>821</v>
      </c>
      <c r="AI627" s="761"/>
      <c r="AJ627" s="763" t="s">
        <v>822</v>
      </c>
      <c r="AK627" s="763"/>
      <c r="AL627" s="787"/>
      <c r="AM627" s="787"/>
      <c r="AN627" s="788"/>
    </row>
    <row r="628" spans="2:40" x14ac:dyDescent="0.25">
      <c r="B628" s="294" t="s">
        <v>823</v>
      </c>
      <c r="C628" s="44" t="s">
        <v>824</v>
      </c>
      <c r="D628" s="44" t="s">
        <v>823</v>
      </c>
      <c r="E628" s="44" t="s">
        <v>824</v>
      </c>
      <c r="F628" s="44" t="s">
        <v>823</v>
      </c>
      <c r="G628" s="44" t="s">
        <v>824</v>
      </c>
      <c r="H628" s="44" t="s">
        <v>823</v>
      </c>
      <c r="I628" s="44" t="s">
        <v>824</v>
      </c>
      <c r="J628" s="44" t="s">
        <v>823</v>
      </c>
      <c r="K628" s="44" t="s">
        <v>824</v>
      </c>
      <c r="L628" s="44" t="s">
        <v>823</v>
      </c>
      <c r="M628" s="44" t="s">
        <v>824</v>
      </c>
      <c r="N628" s="44" t="s">
        <v>823</v>
      </c>
      <c r="O628" s="44" t="s">
        <v>824</v>
      </c>
      <c r="P628" s="44" t="s">
        <v>823</v>
      </c>
      <c r="Q628" s="44" t="s">
        <v>824</v>
      </c>
      <c r="R628" s="44" t="s">
        <v>823</v>
      </c>
      <c r="S628" s="44" t="s">
        <v>824</v>
      </c>
      <c r="T628" s="44" t="s">
        <v>823</v>
      </c>
      <c r="U628" s="44" t="s">
        <v>824</v>
      </c>
      <c r="V628" s="44" t="s">
        <v>823</v>
      </c>
      <c r="W628" s="44" t="s">
        <v>824</v>
      </c>
      <c r="X628" s="44" t="s">
        <v>823</v>
      </c>
      <c r="Y628" s="44" t="s">
        <v>824</v>
      </c>
      <c r="Z628" s="44" t="s">
        <v>823</v>
      </c>
      <c r="AA628" s="44" t="s">
        <v>824</v>
      </c>
      <c r="AB628" s="44" t="s">
        <v>823</v>
      </c>
      <c r="AC628" s="44" t="s">
        <v>824</v>
      </c>
      <c r="AD628" s="44" t="s">
        <v>823</v>
      </c>
      <c r="AE628" s="44" t="s">
        <v>824</v>
      </c>
      <c r="AF628" s="44" t="s">
        <v>823</v>
      </c>
      <c r="AG628" s="44" t="s">
        <v>824</v>
      </c>
      <c r="AH628" s="44" t="s">
        <v>823</v>
      </c>
      <c r="AI628" s="44" t="s">
        <v>824</v>
      </c>
      <c r="AJ628" s="44" t="s">
        <v>823</v>
      </c>
      <c r="AK628" s="44" t="s">
        <v>824</v>
      </c>
      <c r="AL628" s="44" t="s">
        <v>823</v>
      </c>
      <c r="AM628" s="44" t="s">
        <v>824</v>
      </c>
      <c r="AN628" s="295" t="s">
        <v>825</v>
      </c>
    </row>
    <row r="629" spans="2:40" ht="21" customHeight="1" x14ac:dyDescent="0.25">
      <c r="B629" s="296"/>
      <c r="C629" s="45"/>
      <c r="D629" s="46"/>
      <c r="E629" s="45"/>
      <c r="F629" s="46"/>
      <c r="G629" s="45"/>
      <c r="H629" s="46"/>
      <c r="I629" s="45"/>
      <c r="J629" s="46"/>
      <c r="K629" s="45"/>
      <c r="L629" s="46"/>
      <c r="M629" s="45"/>
      <c r="N629" s="46"/>
      <c r="O629" s="45"/>
      <c r="P629" s="46"/>
      <c r="Q629" s="45"/>
      <c r="R629" s="46"/>
      <c r="S629" s="45"/>
      <c r="T629" s="46"/>
      <c r="U629" s="45"/>
      <c r="V629" s="46"/>
      <c r="W629" s="45"/>
      <c r="X629" s="46"/>
      <c r="Y629" s="45"/>
      <c r="Z629" s="46"/>
      <c r="AA629" s="45"/>
      <c r="AB629" s="46"/>
      <c r="AC629" s="45"/>
      <c r="AD629" s="46"/>
      <c r="AE629" s="45"/>
      <c r="AF629" s="46"/>
      <c r="AG629" s="45"/>
      <c r="AH629" s="46"/>
      <c r="AI629" s="45"/>
      <c r="AJ629" s="46"/>
      <c r="AK629" s="45"/>
      <c r="AL629" s="47">
        <f>+B629+D629+F629+H629+J629+L629+N629+P629+R629+T629+V629+X629+Z629+AB629+AD629+AF629+AH629+AJ629</f>
        <v>0</v>
      </c>
      <c r="AM629" s="48">
        <f>+C629+E629+G629+I629+K629+M629+O629+Q629+S629+U629+W629+Y629+AA629+AC629+AE629+AG629+AI629+AK629</f>
        <v>0</v>
      </c>
      <c r="AN629" s="297">
        <f>+AM629+AL629</f>
        <v>0</v>
      </c>
    </row>
    <row r="630" spans="2:40" ht="15.75" customHeight="1" x14ac:dyDescent="0.25">
      <c r="B630" s="764" t="s">
        <v>826</v>
      </c>
      <c r="C630" s="765"/>
      <c r="D630" s="765"/>
      <c r="E630" s="765"/>
      <c r="F630" s="765"/>
      <c r="G630" s="765"/>
      <c r="H630" s="765"/>
      <c r="I630" s="765"/>
      <c r="J630" s="765"/>
      <c r="K630" s="765"/>
      <c r="L630" s="765"/>
      <c r="M630" s="765"/>
      <c r="N630" s="765"/>
      <c r="O630" s="765"/>
      <c r="P630" s="765"/>
      <c r="Q630" s="765"/>
      <c r="R630" s="765"/>
      <c r="S630" s="765"/>
      <c r="T630" s="765"/>
      <c r="U630" s="765"/>
      <c r="V630" s="765"/>
      <c r="W630" s="765"/>
      <c r="X630" s="765"/>
      <c r="Y630" s="765"/>
      <c r="Z630" s="765"/>
      <c r="AA630" s="765"/>
      <c r="AB630" s="765"/>
      <c r="AC630" s="765"/>
      <c r="AD630" s="765"/>
      <c r="AE630" s="765"/>
      <c r="AF630" s="765"/>
      <c r="AG630" s="765"/>
      <c r="AH630" s="765"/>
      <c r="AI630" s="765"/>
      <c r="AJ630" s="765"/>
      <c r="AK630" s="765"/>
      <c r="AL630" s="765"/>
      <c r="AM630" s="765"/>
      <c r="AN630" s="766"/>
    </row>
    <row r="631" spans="2:40" ht="12.75" customHeight="1" x14ac:dyDescent="0.25">
      <c r="B631" s="767" t="s">
        <v>827</v>
      </c>
      <c r="C631" s="768"/>
      <c r="D631" s="768"/>
      <c r="E631" s="768"/>
      <c r="F631" s="768"/>
      <c r="G631" s="768"/>
      <c r="H631" s="768"/>
      <c r="I631" s="768"/>
      <c r="J631" s="768"/>
      <c r="K631" s="768"/>
      <c r="L631" s="768"/>
      <c r="M631" s="768"/>
      <c r="N631" s="768"/>
      <c r="O631" s="768"/>
      <c r="P631" s="768"/>
      <c r="Q631" s="768"/>
      <c r="R631" s="768"/>
      <c r="S631" s="768"/>
      <c r="T631" s="768"/>
      <c r="U631" s="768"/>
      <c r="V631" s="768"/>
      <c r="W631" s="768"/>
      <c r="X631" s="768"/>
      <c r="Y631" s="768"/>
      <c r="Z631" s="768"/>
      <c r="AA631" s="768"/>
      <c r="AB631" s="768"/>
      <c r="AC631" s="768"/>
      <c r="AD631" s="768"/>
      <c r="AE631" s="768"/>
      <c r="AF631" s="768"/>
      <c r="AG631" s="768"/>
      <c r="AH631" s="768"/>
      <c r="AI631" s="768"/>
      <c r="AJ631" s="768"/>
      <c r="AK631" s="768"/>
      <c r="AL631" s="768"/>
      <c r="AM631" s="768"/>
      <c r="AN631" s="769"/>
    </row>
    <row r="632" spans="2:40" ht="21" customHeight="1" x14ac:dyDescent="0.25">
      <c r="B632" s="296"/>
      <c r="C632" s="45"/>
      <c r="D632" s="46"/>
      <c r="E632" s="45"/>
      <c r="F632" s="46"/>
      <c r="G632" s="45"/>
      <c r="H632" s="46"/>
      <c r="I632" s="45"/>
      <c r="J632" s="46"/>
      <c r="K632" s="45"/>
      <c r="L632" s="46"/>
      <c r="M632" s="45"/>
      <c r="N632" s="46"/>
      <c r="O632" s="45"/>
      <c r="P632" s="46"/>
      <c r="Q632" s="45"/>
      <c r="R632" s="46"/>
      <c r="S632" s="45"/>
      <c r="T632" s="46"/>
      <c r="U632" s="45"/>
      <c r="V632" s="46"/>
      <c r="W632" s="45"/>
      <c r="X632" s="46"/>
      <c r="Y632" s="45"/>
      <c r="Z632" s="46"/>
      <c r="AA632" s="45"/>
      <c r="AB632" s="46"/>
      <c r="AC632" s="45"/>
      <c r="AD632" s="46"/>
      <c r="AE632" s="45"/>
      <c r="AF632" s="46"/>
      <c r="AG632" s="45"/>
      <c r="AH632" s="46"/>
      <c r="AI632" s="45"/>
      <c r="AJ632" s="46"/>
      <c r="AK632" s="45"/>
      <c r="AL632" s="47">
        <f>+B632+D632+F632+H632+J632+L632+N632+P632+R632+T632+V632+X632+Z632+AB632+AD632+AF632+AH632+AJ632</f>
        <v>0</v>
      </c>
      <c r="AM632" s="48">
        <f>+C632+E632+G632+I632+K632+M632+O632+Q632+S632+U632+W632+Y632+AA632+AC632+AE632+AG632+AI632+AK632</f>
        <v>0</v>
      </c>
      <c r="AN632" s="297">
        <f>+AM632+AL632</f>
        <v>0</v>
      </c>
    </row>
    <row r="633" spans="2:40" ht="15" customHeight="1" x14ac:dyDescent="0.25">
      <c r="B633" s="758" t="s">
        <v>828</v>
      </c>
      <c r="C633" s="759"/>
      <c r="D633" s="759"/>
      <c r="E633" s="759"/>
      <c r="F633" s="759"/>
      <c r="G633" s="759"/>
      <c r="H633" s="759"/>
      <c r="I633" s="759"/>
      <c r="J633" s="759"/>
      <c r="K633" s="759"/>
      <c r="L633" s="759"/>
      <c r="M633" s="759"/>
      <c r="N633" s="759"/>
      <c r="O633" s="759"/>
      <c r="P633" s="759"/>
      <c r="Q633" s="759"/>
      <c r="R633" s="759"/>
      <c r="S633" s="759"/>
      <c r="T633" s="759"/>
      <c r="U633" s="759"/>
      <c r="V633" s="759"/>
      <c r="W633" s="759"/>
      <c r="X633" s="759"/>
      <c r="Y633" s="759"/>
      <c r="Z633" s="759"/>
      <c r="AA633" s="759"/>
      <c r="AB633" s="759"/>
      <c r="AC633" s="759"/>
      <c r="AD633" s="759"/>
      <c r="AE633" s="759"/>
      <c r="AF633" s="759"/>
      <c r="AG633" s="759"/>
      <c r="AH633" s="759"/>
      <c r="AI633" s="759"/>
      <c r="AJ633" s="759"/>
      <c r="AK633" s="759"/>
      <c r="AL633" s="759"/>
      <c r="AM633" s="759"/>
      <c r="AN633" s="760"/>
    </row>
    <row r="634" spans="2:40" ht="21" customHeight="1" x14ac:dyDescent="0.25">
      <c r="B634" s="296"/>
      <c r="C634" s="45"/>
      <c r="D634" s="46"/>
      <c r="E634" s="45"/>
      <c r="F634" s="46"/>
      <c r="G634" s="45"/>
      <c r="H634" s="46"/>
      <c r="I634" s="45"/>
      <c r="J634" s="46"/>
      <c r="K634" s="45"/>
      <c r="L634" s="46"/>
      <c r="M634" s="45"/>
      <c r="N634" s="46"/>
      <c r="O634" s="45"/>
      <c r="P634" s="46"/>
      <c r="Q634" s="45"/>
      <c r="R634" s="46"/>
      <c r="S634" s="45"/>
      <c r="T634" s="46"/>
      <c r="U634" s="45"/>
      <c r="V634" s="46"/>
      <c r="W634" s="45"/>
      <c r="X634" s="46"/>
      <c r="Y634" s="45"/>
      <c r="Z634" s="46"/>
      <c r="AA634" s="45"/>
      <c r="AB634" s="46"/>
      <c r="AC634" s="45"/>
      <c r="AD634" s="46"/>
      <c r="AE634" s="45"/>
      <c r="AF634" s="46"/>
      <c r="AG634" s="45"/>
      <c r="AH634" s="46"/>
      <c r="AI634" s="45"/>
      <c r="AJ634" s="46"/>
      <c r="AK634" s="45"/>
      <c r="AL634" s="47">
        <f>+B634+D634+F634+H634+J634+L634+N634+P634+R634+T634+V634+X634+Z634+AB634+AD634+AF634+AH634+AJ634</f>
        <v>0</v>
      </c>
      <c r="AM634" s="48">
        <f>+C634+E634+G634+I634+K634+M634+O634+Q634+S634+U634+W634+Y634+AA634+AC634+AE634+AG634+AI634+AK634</f>
        <v>0</v>
      </c>
      <c r="AN634" s="297">
        <f>+AM634+AL634</f>
        <v>0</v>
      </c>
    </row>
    <row r="635" spans="2:40" ht="14.25" customHeight="1" x14ac:dyDescent="0.25">
      <c r="B635" s="751" t="s">
        <v>829</v>
      </c>
      <c r="C635" s="752"/>
      <c r="D635" s="752"/>
      <c r="E635" s="752"/>
      <c r="F635" s="752"/>
      <c r="G635" s="752"/>
      <c r="H635" s="752"/>
      <c r="I635" s="752"/>
      <c r="J635" s="752"/>
      <c r="K635" s="752"/>
      <c r="L635" s="752"/>
      <c r="M635" s="752"/>
      <c r="N635" s="752"/>
      <c r="O635" s="752"/>
      <c r="P635" s="752"/>
      <c r="Q635" s="752"/>
      <c r="R635" s="752"/>
      <c r="S635" s="752"/>
      <c r="T635" s="752"/>
      <c r="U635" s="752"/>
      <c r="V635" s="752"/>
      <c r="W635" s="752"/>
      <c r="X635" s="752"/>
      <c r="Y635" s="752"/>
      <c r="Z635" s="752"/>
      <c r="AA635" s="752"/>
      <c r="AB635" s="752"/>
      <c r="AC635" s="752"/>
      <c r="AD635" s="752"/>
      <c r="AE635" s="752"/>
      <c r="AF635" s="752"/>
      <c r="AG635" s="752"/>
      <c r="AH635" s="752"/>
      <c r="AI635" s="752"/>
      <c r="AJ635" s="752"/>
      <c r="AK635" s="752"/>
      <c r="AL635" s="752"/>
      <c r="AM635" s="752"/>
      <c r="AN635" s="753"/>
    </row>
    <row r="636" spans="2:40" ht="21" customHeight="1" x14ac:dyDescent="0.25">
      <c r="B636" s="296"/>
      <c r="C636" s="45"/>
      <c r="D636" s="46"/>
      <c r="E636" s="45"/>
      <c r="F636" s="46"/>
      <c r="G636" s="45"/>
      <c r="H636" s="46"/>
      <c r="I636" s="45"/>
      <c r="J636" s="46"/>
      <c r="K636" s="45"/>
      <c r="L636" s="46"/>
      <c r="M636" s="45"/>
      <c r="N636" s="46"/>
      <c r="O636" s="45"/>
      <c r="P636" s="46"/>
      <c r="Q636" s="45"/>
      <c r="R636" s="46"/>
      <c r="S636" s="45"/>
      <c r="T636" s="46"/>
      <c r="U636" s="45"/>
      <c r="V636" s="46"/>
      <c r="W636" s="45"/>
      <c r="X636" s="46"/>
      <c r="Y636" s="45"/>
      <c r="Z636" s="46"/>
      <c r="AA636" s="45"/>
      <c r="AB636" s="46"/>
      <c r="AC636" s="45"/>
      <c r="AD636" s="46"/>
      <c r="AE636" s="45"/>
      <c r="AF636" s="46"/>
      <c r="AG636" s="45"/>
      <c r="AH636" s="46"/>
      <c r="AI636" s="45"/>
      <c r="AJ636" s="46"/>
      <c r="AK636" s="45"/>
      <c r="AL636" s="47">
        <f>+B636+D636+F636+H636+J636+L636+N636+P636+R636+T636+V636+X636+Z636+AB636+AD636+AF636+AH636+AJ636</f>
        <v>0</v>
      </c>
      <c r="AM636" s="48">
        <f>+C636+E636+G636+I636+K636+M636+O636+Q636+S636+U636+W636+Y636+AA636+AC636+AE636+AG636+AI636+AK636</f>
        <v>0</v>
      </c>
      <c r="AN636" s="297">
        <f>+AM636+AL636</f>
        <v>0</v>
      </c>
    </row>
    <row r="637" spans="2:40" ht="15" customHeight="1" x14ac:dyDescent="0.25">
      <c r="B637" s="751" t="s">
        <v>830</v>
      </c>
      <c r="C637" s="752"/>
      <c r="D637" s="752"/>
      <c r="E637" s="752"/>
      <c r="F637" s="752"/>
      <c r="G637" s="752"/>
      <c r="H637" s="752"/>
      <c r="I637" s="752"/>
      <c r="J637" s="752"/>
      <c r="K637" s="752"/>
      <c r="L637" s="752"/>
      <c r="M637" s="752"/>
      <c r="N637" s="752"/>
      <c r="O637" s="752"/>
      <c r="P637" s="752"/>
      <c r="Q637" s="752"/>
      <c r="R637" s="752"/>
      <c r="S637" s="752"/>
      <c r="T637" s="752"/>
      <c r="U637" s="752"/>
      <c r="V637" s="752"/>
      <c r="W637" s="752"/>
      <c r="X637" s="752"/>
      <c r="Y637" s="752"/>
      <c r="Z637" s="752"/>
      <c r="AA637" s="752"/>
      <c r="AB637" s="752"/>
      <c r="AC637" s="752"/>
      <c r="AD637" s="752"/>
      <c r="AE637" s="752"/>
      <c r="AF637" s="752"/>
      <c r="AG637" s="752"/>
      <c r="AH637" s="752"/>
      <c r="AI637" s="752"/>
      <c r="AJ637" s="752"/>
      <c r="AK637" s="752"/>
      <c r="AL637" s="752"/>
      <c r="AM637" s="752"/>
      <c r="AN637" s="753"/>
    </row>
    <row r="638" spans="2:40" ht="21" customHeight="1" x14ac:dyDescent="0.25">
      <c r="B638" s="296"/>
      <c r="C638" s="45"/>
      <c r="D638" s="46"/>
      <c r="E638" s="45"/>
      <c r="F638" s="46"/>
      <c r="G638" s="45"/>
      <c r="H638" s="46"/>
      <c r="I638" s="45"/>
      <c r="J638" s="46"/>
      <c r="K638" s="45"/>
      <c r="L638" s="46"/>
      <c r="M638" s="45"/>
      <c r="N638" s="46"/>
      <c r="O638" s="45"/>
      <c r="P638" s="46"/>
      <c r="Q638" s="45"/>
      <c r="R638" s="46"/>
      <c r="S638" s="45"/>
      <c r="T638" s="46"/>
      <c r="U638" s="45"/>
      <c r="V638" s="46"/>
      <c r="W638" s="45"/>
      <c r="X638" s="46"/>
      <c r="Y638" s="45"/>
      <c r="Z638" s="46"/>
      <c r="AA638" s="45"/>
      <c r="AB638" s="46"/>
      <c r="AC638" s="45"/>
      <c r="AD638" s="46"/>
      <c r="AE638" s="45"/>
      <c r="AF638" s="46"/>
      <c r="AG638" s="45"/>
      <c r="AH638" s="46"/>
      <c r="AI638" s="45"/>
      <c r="AJ638" s="46"/>
      <c r="AK638" s="45"/>
      <c r="AL638" s="47">
        <f>+B638+D638+F638+H638+J638+L638+N638+P638+R638+T638+V638+X638+Z638+AB638+AD638+AF638+AH638+AJ638</f>
        <v>0</v>
      </c>
      <c r="AM638" s="48">
        <f>+C638+E638+G638+I638+K638+M638+O638+Q638+S638+U638+W638+Y638+AA638+AC638+AE638+AG638+AI638+AK638</f>
        <v>0</v>
      </c>
      <c r="AN638" s="297">
        <f>+AM638+AL638</f>
        <v>0</v>
      </c>
    </row>
    <row r="639" spans="2:40" ht="15" customHeight="1" x14ac:dyDescent="0.25">
      <c r="B639" s="751" t="s">
        <v>831</v>
      </c>
      <c r="C639" s="752"/>
      <c r="D639" s="752"/>
      <c r="E639" s="752"/>
      <c r="F639" s="752"/>
      <c r="G639" s="752"/>
      <c r="H639" s="752"/>
      <c r="I639" s="752"/>
      <c r="J639" s="752"/>
      <c r="K639" s="752"/>
      <c r="L639" s="752"/>
      <c r="M639" s="752"/>
      <c r="N639" s="752"/>
      <c r="O639" s="752"/>
      <c r="P639" s="752"/>
      <c r="Q639" s="752"/>
      <c r="R639" s="752"/>
      <c r="S639" s="752"/>
      <c r="T639" s="752"/>
      <c r="U639" s="752"/>
      <c r="V639" s="752"/>
      <c r="W639" s="752"/>
      <c r="X639" s="752"/>
      <c r="Y639" s="752"/>
      <c r="Z639" s="752"/>
      <c r="AA639" s="752"/>
      <c r="AB639" s="752"/>
      <c r="AC639" s="752"/>
      <c r="AD639" s="752"/>
      <c r="AE639" s="752"/>
      <c r="AF639" s="752"/>
      <c r="AG639" s="752"/>
      <c r="AH639" s="752"/>
      <c r="AI639" s="752"/>
      <c r="AJ639" s="752"/>
      <c r="AK639" s="752"/>
      <c r="AL639" s="752"/>
      <c r="AM639" s="752"/>
      <c r="AN639" s="753"/>
    </row>
    <row r="640" spans="2:40" ht="21" customHeight="1" x14ac:dyDescent="0.25">
      <c r="B640" s="296"/>
      <c r="C640" s="45"/>
      <c r="D640" s="46"/>
      <c r="E640" s="45"/>
      <c r="F640" s="46"/>
      <c r="G640" s="45"/>
      <c r="H640" s="46"/>
      <c r="I640" s="45"/>
      <c r="J640" s="46"/>
      <c r="K640" s="45"/>
      <c r="L640" s="46"/>
      <c r="M640" s="45"/>
      <c r="N640" s="46"/>
      <c r="O640" s="45"/>
      <c r="P640" s="46"/>
      <c r="Q640" s="45"/>
      <c r="R640" s="46"/>
      <c r="S640" s="45"/>
      <c r="T640" s="46"/>
      <c r="U640" s="45"/>
      <c r="V640" s="46"/>
      <c r="W640" s="45"/>
      <c r="X640" s="46"/>
      <c r="Y640" s="45"/>
      <c r="Z640" s="46"/>
      <c r="AA640" s="45"/>
      <c r="AB640" s="46"/>
      <c r="AC640" s="45"/>
      <c r="AD640" s="46"/>
      <c r="AE640" s="45"/>
      <c r="AF640" s="46"/>
      <c r="AG640" s="45"/>
      <c r="AH640" s="46"/>
      <c r="AI640" s="45"/>
      <c r="AJ640" s="46"/>
      <c r="AK640" s="45"/>
      <c r="AL640" s="47">
        <f>+B640+D640+F640+H640+J640+L640+N640+P640+R640+T640+V640+X640+Z640+AB640+AD640+AF640+AH640+AJ640</f>
        <v>0</v>
      </c>
      <c r="AM640" s="48">
        <f>+C640+E640+G640+I640+K640+M640+O640+Q640+S640+U640+W640+Y640+AA640+AC640+AE640+AG640+AI640+AK640</f>
        <v>0</v>
      </c>
      <c r="AN640" s="297">
        <f>+AM640+AL640</f>
        <v>0</v>
      </c>
    </row>
    <row r="641" spans="1:40" ht="15" customHeight="1" x14ac:dyDescent="0.25">
      <c r="B641" s="751" t="s">
        <v>832</v>
      </c>
      <c r="C641" s="752"/>
      <c r="D641" s="752"/>
      <c r="E641" s="752"/>
      <c r="F641" s="752"/>
      <c r="G641" s="752"/>
      <c r="H641" s="752"/>
      <c r="I641" s="752"/>
      <c r="J641" s="752"/>
      <c r="K641" s="752"/>
      <c r="L641" s="752"/>
      <c r="M641" s="752"/>
      <c r="N641" s="752"/>
      <c r="O641" s="752"/>
      <c r="P641" s="752"/>
      <c r="Q641" s="752"/>
      <c r="R641" s="752"/>
      <c r="S641" s="752"/>
      <c r="T641" s="752"/>
      <c r="U641" s="752"/>
      <c r="V641" s="752"/>
      <c r="W641" s="752"/>
      <c r="X641" s="752"/>
      <c r="Y641" s="752"/>
      <c r="Z641" s="752"/>
      <c r="AA641" s="752"/>
      <c r="AB641" s="752"/>
      <c r="AC641" s="752"/>
      <c r="AD641" s="752"/>
      <c r="AE641" s="752"/>
      <c r="AF641" s="752"/>
      <c r="AG641" s="752"/>
      <c r="AH641" s="752"/>
      <c r="AI641" s="752"/>
      <c r="AJ641" s="752"/>
      <c r="AK641" s="752"/>
      <c r="AL641" s="752"/>
      <c r="AM641" s="752"/>
      <c r="AN641" s="753"/>
    </row>
    <row r="642" spans="1:40" ht="21" customHeight="1" x14ac:dyDescent="0.25">
      <c r="B642" s="296"/>
      <c r="C642" s="45"/>
      <c r="D642" s="46"/>
      <c r="E642" s="45"/>
      <c r="F642" s="46"/>
      <c r="G642" s="45"/>
      <c r="H642" s="46"/>
      <c r="I642" s="45"/>
      <c r="J642" s="46"/>
      <c r="K642" s="45"/>
      <c r="L642" s="46"/>
      <c r="M642" s="45"/>
      <c r="N642" s="46"/>
      <c r="O642" s="45"/>
      <c r="P642" s="46"/>
      <c r="Q642" s="45"/>
      <c r="R642" s="46"/>
      <c r="S642" s="45"/>
      <c r="T642" s="46"/>
      <c r="U642" s="45"/>
      <c r="V642" s="46"/>
      <c r="W642" s="45"/>
      <c r="X642" s="46"/>
      <c r="Y642" s="45"/>
      <c r="Z642" s="46"/>
      <c r="AA642" s="45"/>
      <c r="AB642" s="46"/>
      <c r="AC642" s="45"/>
      <c r="AD642" s="46"/>
      <c r="AE642" s="45"/>
      <c r="AF642" s="46"/>
      <c r="AG642" s="45"/>
      <c r="AH642" s="46"/>
      <c r="AI642" s="45"/>
      <c r="AJ642" s="46"/>
      <c r="AK642" s="45"/>
      <c r="AL642" s="47">
        <f>+B642+D642+F642+H642+J642+L642+N642+P642+R642+T642+V642+X642+Z642+AB642+AD642+AF642+AH642+AJ642</f>
        <v>0</v>
      </c>
      <c r="AM642" s="48">
        <f>+C642+E642+G642+I642+K642+M642+O642+Q642+S642+U642+W642+Y642+AA642+AC642+AE642+AG642+AI642+AK642</f>
        <v>0</v>
      </c>
      <c r="AN642" s="297">
        <f>+AM642+AL642</f>
        <v>0</v>
      </c>
    </row>
    <row r="643" spans="1:40" ht="15" customHeight="1" x14ac:dyDescent="0.25">
      <c r="B643" s="751" t="s">
        <v>833</v>
      </c>
      <c r="C643" s="752"/>
      <c r="D643" s="752"/>
      <c r="E643" s="752"/>
      <c r="F643" s="752"/>
      <c r="G643" s="752"/>
      <c r="H643" s="752"/>
      <c r="I643" s="752"/>
      <c r="J643" s="752"/>
      <c r="K643" s="752"/>
      <c r="L643" s="752"/>
      <c r="M643" s="752"/>
      <c r="N643" s="752"/>
      <c r="O643" s="752"/>
      <c r="P643" s="752"/>
      <c r="Q643" s="752"/>
      <c r="R643" s="752"/>
      <c r="S643" s="752"/>
      <c r="T643" s="752"/>
      <c r="U643" s="752"/>
      <c r="V643" s="752"/>
      <c r="W643" s="752"/>
      <c r="X643" s="752"/>
      <c r="Y643" s="752"/>
      <c r="Z643" s="752"/>
      <c r="AA643" s="752"/>
      <c r="AB643" s="752"/>
      <c r="AC643" s="752"/>
      <c r="AD643" s="752"/>
      <c r="AE643" s="752"/>
      <c r="AF643" s="752"/>
      <c r="AG643" s="752"/>
      <c r="AH643" s="752"/>
      <c r="AI643" s="752"/>
      <c r="AJ643" s="752"/>
      <c r="AK643" s="752"/>
      <c r="AL643" s="752"/>
      <c r="AM643" s="752"/>
      <c r="AN643" s="753"/>
    </row>
    <row r="644" spans="1:40" ht="21" customHeight="1" x14ac:dyDescent="0.25">
      <c r="B644" s="296"/>
      <c r="C644" s="45"/>
      <c r="D644" s="46"/>
      <c r="E644" s="45"/>
      <c r="F644" s="46"/>
      <c r="G644" s="45"/>
      <c r="H644" s="46"/>
      <c r="I644" s="45"/>
      <c r="J644" s="46"/>
      <c r="K644" s="45"/>
      <c r="L644" s="46"/>
      <c r="M644" s="45"/>
      <c r="N644" s="46"/>
      <c r="O644" s="45"/>
      <c r="P644" s="46"/>
      <c r="Q644" s="45"/>
      <c r="R644" s="46"/>
      <c r="S644" s="45"/>
      <c r="T644" s="46"/>
      <c r="U644" s="45"/>
      <c r="V644" s="46"/>
      <c r="W644" s="45"/>
      <c r="X644" s="46"/>
      <c r="Y644" s="45"/>
      <c r="Z644" s="46"/>
      <c r="AA644" s="45"/>
      <c r="AB644" s="46"/>
      <c r="AC644" s="45"/>
      <c r="AD644" s="46"/>
      <c r="AE644" s="45"/>
      <c r="AF644" s="46"/>
      <c r="AG644" s="45"/>
      <c r="AH644" s="46"/>
      <c r="AI644" s="45"/>
      <c r="AJ644" s="46"/>
      <c r="AK644" s="45"/>
      <c r="AL644" s="47">
        <f>+B644+D644+F644+H644+J644+L644+N644+P644+R644+T644+V644+X644+Z644+AB644+AD644+AF644+AH644+AJ644</f>
        <v>0</v>
      </c>
      <c r="AM644" s="48">
        <f>+C644+E644+G644+I644+K644+M644+O644+Q644+S644+U644+W644+Y644+AA644+AC644+AE644+AG644+AI644+AK644</f>
        <v>0</v>
      </c>
      <c r="AN644" s="297">
        <f>+AM644+AL644</f>
        <v>0</v>
      </c>
    </row>
    <row r="645" spans="1:40" ht="15" customHeight="1" x14ac:dyDescent="0.25">
      <c r="B645" s="751" t="s">
        <v>834</v>
      </c>
      <c r="C645" s="752"/>
      <c r="D645" s="752"/>
      <c r="E645" s="752"/>
      <c r="F645" s="752"/>
      <c r="G645" s="752"/>
      <c r="H645" s="752"/>
      <c r="I645" s="752"/>
      <c r="J645" s="752"/>
      <c r="K645" s="752"/>
      <c r="L645" s="752"/>
      <c r="M645" s="752"/>
      <c r="N645" s="752"/>
      <c r="O645" s="752"/>
      <c r="P645" s="752"/>
      <c r="Q645" s="752"/>
      <c r="R645" s="752"/>
      <c r="S645" s="752"/>
      <c r="T645" s="752"/>
      <c r="U645" s="752"/>
      <c r="V645" s="752"/>
      <c r="W645" s="752"/>
      <c r="X645" s="752"/>
      <c r="Y645" s="752"/>
      <c r="Z645" s="752"/>
      <c r="AA645" s="752"/>
      <c r="AB645" s="752"/>
      <c r="AC645" s="752"/>
      <c r="AD645" s="752"/>
      <c r="AE645" s="752"/>
      <c r="AF645" s="752"/>
      <c r="AG645" s="752"/>
      <c r="AH645" s="752"/>
      <c r="AI645" s="752"/>
      <c r="AJ645" s="752"/>
      <c r="AK645" s="752"/>
      <c r="AL645" s="752"/>
      <c r="AM645" s="752"/>
      <c r="AN645" s="753"/>
    </row>
    <row r="646" spans="1:40" ht="21" customHeight="1" x14ac:dyDescent="0.25">
      <c r="B646" s="296"/>
      <c r="C646" s="45"/>
      <c r="D646" s="46"/>
      <c r="E646" s="45"/>
      <c r="F646" s="46"/>
      <c r="G646" s="45"/>
      <c r="H646" s="46"/>
      <c r="I646" s="45"/>
      <c r="J646" s="46"/>
      <c r="K646" s="45"/>
      <c r="L646" s="46"/>
      <c r="M646" s="45"/>
      <c r="N646" s="46"/>
      <c r="O646" s="45"/>
      <c r="P646" s="46"/>
      <c r="Q646" s="45"/>
      <c r="R646" s="46"/>
      <c r="S646" s="45"/>
      <c r="T646" s="46"/>
      <c r="U646" s="45"/>
      <c r="V646" s="46"/>
      <c r="W646" s="45"/>
      <c r="X646" s="46"/>
      <c r="Y646" s="45"/>
      <c r="Z646" s="46"/>
      <c r="AA646" s="45"/>
      <c r="AB646" s="46"/>
      <c r="AC646" s="45"/>
      <c r="AD646" s="46"/>
      <c r="AE646" s="45"/>
      <c r="AF646" s="46"/>
      <c r="AG646" s="45"/>
      <c r="AH646" s="46"/>
      <c r="AI646" s="45"/>
      <c r="AJ646" s="46"/>
      <c r="AK646" s="45"/>
      <c r="AL646" s="47">
        <f>+B646+D646+F646+H646+J646+L646+N646+P646+R646+T646+V646+X646+Z646+AB646+AD646+AF646+AH646+AJ646</f>
        <v>0</v>
      </c>
      <c r="AM646" s="48">
        <f>+C646+E646+G646+I646+K646+M646+O646+Q646+S646+U646+W646+Y646+AA646+AC646+AE646+AG646+AI646+AK646</f>
        <v>0</v>
      </c>
      <c r="AN646" s="297">
        <f>+AM646+AL646</f>
        <v>0</v>
      </c>
    </row>
    <row r="647" spans="1:40" ht="16.5" customHeight="1" x14ac:dyDescent="0.3">
      <c r="B647" s="754" t="s">
        <v>825</v>
      </c>
      <c r="C647" s="755"/>
      <c r="D647" s="755"/>
      <c r="E647" s="755"/>
      <c r="F647" s="755"/>
      <c r="G647" s="755"/>
      <c r="H647" s="755"/>
      <c r="I647" s="755"/>
      <c r="J647" s="755"/>
      <c r="K647" s="755"/>
      <c r="L647" s="755"/>
      <c r="M647" s="755"/>
      <c r="N647" s="755"/>
      <c r="O647" s="755"/>
      <c r="P647" s="755"/>
      <c r="Q647" s="755"/>
      <c r="R647" s="755"/>
      <c r="S647" s="755"/>
      <c r="T647" s="755"/>
      <c r="U647" s="755"/>
      <c r="V647" s="755"/>
      <c r="W647" s="755"/>
      <c r="X647" s="755"/>
      <c r="Y647" s="755"/>
      <c r="Z647" s="755"/>
      <c r="AA647" s="755"/>
      <c r="AB647" s="755"/>
      <c r="AC647" s="755"/>
      <c r="AD647" s="755"/>
      <c r="AE647" s="755"/>
      <c r="AF647" s="755"/>
      <c r="AG647" s="755"/>
      <c r="AH647" s="755"/>
      <c r="AI647" s="755"/>
      <c r="AJ647" s="755"/>
      <c r="AK647" s="755"/>
      <c r="AL647" s="755"/>
      <c r="AM647" s="755"/>
      <c r="AN647" s="756"/>
    </row>
    <row r="648" spans="1:40" ht="21" customHeight="1" thickBot="1" x14ac:dyDescent="0.3">
      <c r="B648" s="298">
        <f>+B646+B644+B642+B640+B638+B636+B634+B632</f>
        <v>0</v>
      </c>
      <c r="C648" s="302">
        <f>+C646+C644+C642+C640+C638+C636+C634+C632</f>
        <v>0</v>
      </c>
      <c r="D648" s="299">
        <f>+D646+D644+D642+D640+D638+D636+D634+D632</f>
        <v>0</v>
      </c>
      <c r="E648" s="302">
        <f>+E646+E644+E642+E640+E638+E636+E634+E632</f>
        <v>0</v>
      </c>
      <c r="F648" s="299">
        <f t="shared" ref="F648:AK648" si="9">+F646+F644+F642+F640+F638+F636+F634+F632</f>
        <v>0</v>
      </c>
      <c r="G648" s="302">
        <f t="shared" si="9"/>
        <v>0</v>
      </c>
      <c r="H648" s="299">
        <f t="shared" si="9"/>
        <v>0</v>
      </c>
      <c r="I648" s="302">
        <f t="shared" si="9"/>
        <v>0</v>
      </c>
      <c r="J648" s="299">
        <f t="shared" si="9"/>
        <v>0</v>
      </c>
      <c r="K648" s="302">
        <f t="shared" si="9"/>
        <v>0</v>
      </c>
      <c r="L648" s="299">
        <f t="shared" si="9"/>
        <v>0</v>
      </c>
      <c r="M648" s="302">
        <f t="shared" si="9"/>
        <v>0</v>
      </c>
      <c r="N648" s="299">
        <f t="shared" si="9"/>
        <v>0</v>
      </c>
      <c r="O648" s="302">
        <f t="shared" si="9"/>
        <v>0</v>
      </c>
      <c r="P648" s="299">
        <f t="shared" si="9"/>
        <v>0</v>
      </c>
      <c r="Q648" s="302">
        <f t="shared" si="9"/>
        <v>0</v>
      </c>
      <c r="R648" s="299">
        <f t="shared" si="9"/>
        <v>0</v>
      </c>
      <c r="S648" s="302">
        <f t="shared" si="9"/>
        <v>0</v>
      </c>
      <c r="T648" s="299">
        <f t="shared" si="9"/>
        <v>0</v>
      </c>
      <c r="U648" s="302">
        <f t="shared" si="9"/>
        <v>0</v>
      </c>
      <c r="V648" s="299">
        <f t="shared" si="9"/>
        <v>0</v>
      </c>
      <c r="W648" s="302">
        <f t="shared" si="9"/>
        <v>0</v>
      </c>
      <c r="X648" s="299">
        <f t="shared" si="9"/>
        <v>0</v>
      </c>
      <c r="Y648" s="302">
        <f t="shared" si="9"/>
        <v>0</v>
      </c>
      <c r="Z648" s="299">
        <f t="shared" si="9"/>
        <v>0</v>
      </c>
      <c r="AA648" s="302">
        <f t="shared" si="9"/>
        <v>0</v>
      </c>
      <c r="AB648" s="299">
        <f t="shared" si="9"/>
        <v>0</v>
      </c>
      <c r="AC648" s="302">
        <f t="shared" si="9"/>
        <v>0</v>
      </c>
      <c r="AD648" s="299">
        <f t="shared" si="9"/>
        <v>0</v>
      </c>
      <c r="AE648" s="302">
        <f t="shared" si="9"/>
        <v>0</v>
      </c>
      <c r="AF648" s="299">
        <f t="shared" si="9"/>
        <v>0</v>
      </c>
      <c r="AG648" s="302">
        <f t="shared" si="9"/>
        <v>0</v>
      </c>
      <c r="AH648" s="299">
        <f t="shared" si="9"/>
        <v>0</v>
      </c>
      <c r="AI648" s="302">
        <f t="shared" si="9"/>
        <v>0</v>
      </c>
      <c r="AJ648" s="299">
        <f t="shared" si="9"/>
        <v>0</v>
      </c>
      <c r="AK648" s="302">
        <f t="shared" si="9"/>
        <v>0</v>
      </c>
      <c r="AL648" s="299">
        <f>+B648+D648+F648+H648+J648+L648+N648+P648+R648+T648+V648+X648+Z648+AB648+AD648+AF648+AH648+AJ648</f>
        <v>0</v>
      </c>
      <c r="AM648" s="302">
        <f>+C648+E648+G648+I648+K648+M648+O648+Q648+S648+U648+W648+Y648+AA648+AC648+AE648+AG648+AI648+AK648</f>
        <v>0</v>
      </c>
      <c r="AN648" s="300">
        <f>+AM648+AL648</f>
        <v>0</v>
      </c>
    </row>
    <row r="649" spans="1:40" ht="11.25" customHeight="1" x14ac:dyDescent="0.25">
      <c r="B649" s="757"/>
      <c r="C649" s="757"/>
      <c r="D649" s="757"/>
      <c r="E649" s="757"/>
      <c r="F649" s="757"/>
      <c r="G649" s="757"/>
      <c r="H649" s="757"/>
      <c r="I649" s="757"/>
      <c r="J649" s="757"/>
      <c r="K649" s="757"/>
      <c r="L649" s="757"/>
      <c r="M649" s="757"/>
      <c r="N649" s="757"/>
      <c r="O649" s="757"/>
      <c r="P649" s="757"/>
      <c r="Q649" s="757"/>
      <c r="R649" s="757"/>
      <c r="S649" s="757"/>
      <c r="T649" s="757"/>
      <c r="U649" s="757"/>
      <c r="V649" s="757"/>
      <c r="W649" s="757"/>
      <c r="X649" s="757"/>
      <c r="Y649" s="757"/>
      <c r="Z649" s="757"/>
      <c r="AA649" s="757"/>
      <c r="AB649" s="757"/>
      <c r="AC649" s="757"/>
      <c r="AD649" s="757"/>
      <c r="AE649" s="757"/>
      <c r="AF649" s="757"/>
      <c r="AG649" s="757"/>
      <c r="AH649" s="757"/>
      <c r="AI649" s="757"/>
      <c r="AJ649" s="757"/>
      <c r="AK649" s="757"/>
      <c r="AL649" s="757"/>
      <c r="AM649" s="757"/>
      <c r="AN649" s="757"/>
    </row>
    <row r="650" spans="1:40" x14ac:dyDescent="0.25"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50" t="s">
        <v>835</v>
      </c>
      <c r="U650" s="49"/>
      <c r="W650" s="49"/>
      <c r="X650" s="749"/>
      <c r="Y650" s="749"/>
      <c r="Z650" s="749"/>
      <c r="AA650" s="749"/>
      <c r="AB650" s="749"/>
      <c r="AC650" s="749"/>
      <c r="AD650" s="749"/>
      <c r="AE650" s="749"/>
      <c r="AF650" s="749"/>
      <c r="AG650" s="749"/>
      <c r="AH650" s="749"/>
      <c r="AI650" s="749"/>
      <c r="AJ650" s="749"/>
      <c r="AK650" s="749"/>
      <c r="AL650" s="749"/>
      <c r="AM650" s="51"/>
      <c r="AN650" s="49"/>
    </row>
    <row r="651" spans="1:40" ht="6" customHeight="1" thickBot="1" x14ac:dyDescent="0.3">
      <c r="A651" s="52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50"/>
      <c r="U651" s="49"/>
      <c r="W651" s="49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1"/>
      <c r="AN651" s="49"/>
    </row>
    <row r="652" spans="1:40" ht="15.75" thickBot="1" x14ac:dyDescent="0.3">
      <c r="A652" s="52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54" t="s">
        <v>836</v>
      </c>
      <c r="W652" s="49"/>
      <c r="X652" s="748">
        <f>+F617</f>
        <v>0</v>
      </c>
      <c r="Y652" s="748"/>
      <c r="Z652" s="748"/>
      <c r="AA652" s="748"/>
      <c r="AB652" s="748"/>
      <c r="AC652" s="748"/>
      <c r="AD652" s="748"/>
      <c r="AE652" s="748"/>
      <c r="AF652" s="748"/>
      <c r="AG652" s="748"/>
      <c r="AH652" s="748"/>
      <c r="AI652" s="748"/>
      <c r="AJ652" s="748"/>
      <c r="AK652" s="49"/>
      <c r="AL652" s="750" t="s">
        <v>787</v>
      </c>
      <c r="AM652" s="750"/>
      <c r="AN652" s="49"/>
    </row>
    <row r="653" spans="1:40" ht="15.75" customHeight="1" x14ac:dyDescent="0.25">
      <c r="B653" s="55" t="s">
        <v>1128</v>
      </c>
      <c r="C653" s="56"/>
      <c r="D653" s="56"/>
      <c r="E653" s="56"/>
      <c r="F653" s="56"/>
      <c r="G653" s="57"/>
      <c r="H653" s="57"/>
      <c r="I653" s="57"/>
      <c r="J653" s="57"/>
      <c r="K653" s="57"/>
      <c r="L653" s="57"/>
      <c r="M653" s="57"/>
      <c r="N653" s="57"/>
      <c r="V653" s="54" t="s">
        <v>837</v>
      </c>
      <c r="AB653" s="748" t="str">
        <f>+I618</f>
        <v/>
      </c>
      <c r="AC653" s="748"/>
      <c r="AD653" s="748"/>
      <c r="AE653" s="748"/>
      <c r="AF653" s="748"/>
      <c r="AG653" s="748"/>
      <c r="AH653" s="748"/>
      <c r="AI653" s="748"/>
      <c r="AJ653" s="748"/>
    </row>
    <row r="654" spans="1:40" ht="3.75" customHeight="1" thickBot="1" x14ac:dyDescent="0.3">
      <c r="B654" s="42"/>
      <c r="C654" s="42"/>
      <c r="D654" s="42"/>
      <c r="E654" s="42"/>
      <c r="F654" s="42"/>
      <c r="G654" s="42"/>
      <c r="H654" s="42"/>
      <c r="I654" s="58"/>
      <c r="J654" s="58"/>
      <c r="K654" s="42"/>
      <c r="L654" s="42"/>
      <c r="M654" s="57"/>
      <c r="N654" s="57"/>
    </row>
    <row r="655" spans="1:40" ht="35.25" customHeight="1" x14ac:dyDescent="0.25">
      <c r="B655" s="682" t="s">
        <v>838</v>
      </c>
      <c r="C655" s="666"/>
      <c r="D655" s="666"/>
      <c r="E655" s="666" t="s">
        <v>839</v>
      </c>
      <c r="F655" s="666"/>
      <c r="G655" s="666"/>
      <c r="H655" s="666" t="s">
        <v>840</v>
      </c>
      <c r="I655" s="666"/>
      <c r="J655" s="666"/>
      <c r="K655" s="666" t="s">
        <v>841</v>
      </c>
      <c r="L655" s="666"/>
      <c r="M655" s="666"/>
      <c r="N655" s="666" t="s">
        <v>842</v>
      </c>
      <c r="O655" s="666"/>
      <c r="P655" s="666"/>
      <c r="Q655" s="666" t="s">
        <v>843</v>
      </c>
      <c r="R655" s="666"/>
      <c r="S655" s="666"/>
      <c r="T655" s="666" t="s">
        <v>844</v>
      </c>
      <c r="U655" s="666"/>
      <c r="V655" s="666"/>
      <c r="W655" s="666" t="s">
        <v>845</v>
      </c>
      <c r="X655" s="666"/>
      <c r="Y655" s="666"/>
      <c r="Z655" s="666" t="s">
        <v>846</v>
      </c>
      <c r="AA655" s="666"/>
      <c r="AB655" s="666"/>
      <c r="AC655" s="666" t="s">
        <v>847</v>
      </c>
      <c r="AD655" s="666"/>
      <c r="AE655" s="666"/>
      <c r="AF655" s="746" t="s">
        <v>1117</v>
      </c>
      <c r="AG655" s="746"/>
      <c r="AH655" s="746"/>
      <c r="AI655" s="666" t="s">
        <v>848</v>
      </c>
      <c r="AJ655" s="666"/>
      <c r="AK655" s="666"/>
      <c r="AL655" s="660" t="s">
        <v>825</v>
      </c>
      <c r="AM655" s="660"/>
      <c r="AN655" s="661"/>
    </row>
    <row r="656" spans="1:40" ht="21" customHeight="1" thickBot="1" x14ac:dyDescent="0.3">
      <c r="B656" s="747"/>
      <c r="C656" s="743"/>
      <c r="D656" s="743"/>
      <c r="E656" s="743"/>
      <c r="F656" s="743"/>
      <c r="G656" s="743"/>
      <c r="H656" s="743"/>
      <c r="I656" s="743"/>
      <c r="J656" s="743"/>
      <c r="K656" s="743"/>
      <c r="L656" s="743"/>
      <c r="M656" s="743"/>
      <c r="N656" s="743"/>
      <c r="O656" s="743"/>
      <c r="P656" s="743"/>
      <c r="Q656" s="743"/>
      <c r="R656" s="743"/>
      <c r="S656" s="743"/>
      <c r="T656" s="743"/>
      <c r="U656" s="743"/>
      <c r="V656" s="743"/>
      <c r="W656" s="743"/>
      <c r="X656" s="743"/>
      <c r="Y656" s="743"/>
      <c r="Z656" s="743"/>
      <c r="AA656" s="743"/>
      <c r="AB656" s="743"/>
      <c r="AC656" s="743"/>
      <c r="AD656" s="743"/>
      <c r="AE656" s="743"/>
      <c r="AF656" s="743"/>
      <c r="AG656" s="743"/>
      <c r="AH656" s="743"/>
      <c r="AI656" s="743"/>
      <c r="AJ656" s="743"/>
      <c r="AK656" s="743"/>
      <c r="AL656" s="662">
        <f>SUM(B656:AK656)</f>
        <v>0</v>
      </c>
      <c r="AM656" s="662"/>
      <c r="AN656" s="663"/>
    </row>
    <row r="657" spans="2:40" ht="12" customHeight="1" x14ac:dyDescent="0.25">
      <c r="B657" s="270" t="s">
        <v>849</v>
      </c>
      <c r="C657" s="271"/>
      <c r="D657" s="272"/>
      <c r="E657" s="272"/>
      <c r="F657" s="246"/>
      <c r="G657" s="246"/>
      <c r="H657" s="246"/>
      <c r="I657" s="269"/>
      <c r="J657" s="269"/>
      <c r="K657" s="246"/>
      <c r="L657" s="246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  <c r="AA657" s="241"/>
      <c r="AB657" s="241"/>
      <c r="AC657" s="241"/>
      <c r="AD657" s="241"/>
      <c r="AE657" s="241"/>
      <c r="AF657" s="241"/>
      <c r="AG657" s="241"/>
      <c r="AH657" s="241"/>
      <c r="AI657" s="241"/>
      <c r="AJ657" s="241"/>
      <c r="AK657" s="241"/>
      <c r="AL657" s="241"/>
      <c r="AM657" s="241"/>
      <c r="AN657" s="241"/>
    </row>
    <row r="658" spans="2:40" ht="12.75" customHeight="1" x14ac:dyDescent="0.25">
      <c r="B658" s="273"/>
      <c r="C658" s="273"/>
      <c r="D658" s="273"/>
      <c r="E658" s="273"/>
      <c r="F658" s="273"/>
      <c r="G658" s="273"/>
      <c r="H658" s="273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  <c r="AA658" s="241"/>
      <c r="AB658" s="241"/>
      <c r="AC658" s="241"/>
      <c r="AD658" s="241"/>
      <c r="AE658" s="241"/>
      <c r="AF658" s="241"/>
      <c r="AG658" s="241"/>
      <c r="AH658" s="241"/>
      <c r="AI658" s="241"/>
      <c r="AJ658" s="241"/>
      <c r="AK658" s="241"/>
      <c r="AL658" s="241"/>
      <c r="AM658" s="241"/>
      <c r="AN658" s="241"/>
    </row>
    <row r="659" spans="2:40" ht="16.5" thickBot="1" x14ac:dyDescent="0.3">
      <c r="B659" s="274" t="s">
        <v>1118</v>
      </c>
      <c r="C659" s="274"/>
      <c r="D659" s="274"/>
      <c r="E659" s="274"/>
      <c r="F659" s="274"/>
      <c r="G659" s="275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553" t="s">
        <v>1119</v>
      </c>
      <c r="Y659" s="241"/>
      <c r="Z659" s="241"/>
      <c r="AA659" s="241"/>
      <c r="AB659" s="241"/>
      <c r="AC659" s="241"/>
      <c r="AD659" s="241"/>
      <c r="AE659" s="241"/>
      <c r="AF659" s="241"/>
      <c r="AG659" s="241"/>
      <c r="AH659" s="241"/>
      <c r="AI659" s="241"/>
      <c r="AJ659" s="241"/>
      <c r="AK659" s="241"/>
      <c r="AL659" s="241"/>
      <c r="AM659" s="241"/>
      <c r="AN659" s="241"/>
    </row>
    <row r="660" spans="2:40" ht="34.5" customHeight="1" x14ac:dyDescent="0.25">
      <c r="B660" s="736" t="s">
        <v>850</v>
      </c>
      <c r="C660" s="736"/>
      <c r="D660" s="736"/>
      <c r="E660" s="736"/>
      <c r="F660" s="736"/>
      <c r="G660" s="736"/>
      <c r="H660" s="736"/>
      <c r="I660" s="736"/>
      <c r="J660" s="736"/>
      <c r="K660" s="744" t="s">
        <v>851</v>
      </c>
      <c r="L660" s="744"/>
      <c r="M660" s="744"/>
      <c r="N660" s="744"/>
      <c r="O660" s="744"/>
      <c r="P660" s="744"/>
      <c r="Q660" s="744"/>
      <c r="R660" s="744"/>
      <c r="S660" s="744"/>
      <c r="T660" s="241"/>
      <c r="U660" s="241"/>
      <c r="V660" s="241"/>
      <c r="W660" s="241"/>
      <c r="X660" s="664" t="s">
        <v>1120</v>
      </c>
      <c r="Y660" s="665"/>
      <c r="Z660" s="665"/>
      <c r="AA660" s="665"/>
      <c r="AB660" s="665"/>
      <c r="AC660" s="665"/>
      <c r="AD660" s="666" t="s">
        <v>1127</v>
      </c>
      <c r="AE660" s="666"/>
      <c r="AF660" s="666"/>
      <c r="AG660" s="666"/>
      <c r="AH660" s="666"/>
      <c r="AI660" s="667"/>
      <c r="AJ660" s="241"/>
      <c r="AK660" s="241"/>
      <c r="AL660" s="241"/>
      <c r="AM660" s="241"/>
      <c r="AN660" s="241"/>
    </row>
    <row r="661" spans="2:40" ht="18" customHeight="1" x14ac:dyDescent="0.25">
      <c r="B661" s="727" t="s">
        <v>852</v>
      </c>
      <c r="C661" s="727"/>
      <c r="D661" s="727"/>
      <c r="E661" s="728" t="s">
        <v>853</v>
      </c>
      <c r="F661" s="728"/>
      <c r="G661" s="728"/>
      <c r="H661" s="729" t="s">
        <v>825</v>
      </c>
      <c r="I661" s="729"/>
      <c r="J661" s="729"/>
      <c r="K661" s="728" t="s">
        <v>852</v>
      </c>
      <c r="L661" s="728"/>
      <c r="M661" s="728"/>
      <c r="N661" s="728" t="s">
        <v>853</v>
      </c>
      <c r="O661" s="728"/>
      <c r="P661" s="728"/>
      <c r="Q661" s="730" t="s">
        <v>825</v>
      </c>
      <c r="R661" s="730"/>
      <c r="S661" s="730"/>
      <c r="T661" s="241"/>
      <c r="U661" s="241"/>
      <c r="V661" s="241"/>
      <c r="W661" s="241"/>
      <c r="X661" s="668" t="s">
        <v>852</v>
      </c>
      <c r="Y661" s="669"/>
      <c r="Z661" s="670" t="s">
        <v>853</v>
      </c>
      <c r="AA661" s="669"/>
      <c r="AB661" s="671" t="s">
        <v>825</v>
      </c>
      <c r="AC661" s="672"/>
      <c r="AD661" s="670" t="s">
        <v>852</v>
      </c>
      <c r="AE661" s="669"/>
      <c r="AF661" s="670" t="s">
        <v>853</v>
      </c>
      <c r="AG661" s="669"/>
      <c r="AH661" s="671" t="s">
        <v>825</v>
      </c>
      <c r="AI661" s="673"/>
      <c r="AJ661" s="241"/>
      <c r="AK661" s="241"/>
      <c r="AL661" s="241"/>
      <c r="AM661" s="241"/>
      <c r="AN661" s="241"/>
    </row>
    <row r="662" spans="2:40" ht="21" customHeight="1" thickBot="1" x14ac:dyDescent="0.3">
      <c r="B662" s="718"/>
      <c r="C662" s="718"/>
      <c r="D662" s="718"/>
      <c r="E662" s="719"/>
      <c r="F662" s="719"/>
      <c r="G662" s="719"/>
      <c r="H662" s="720">
        <f>+E662+B662</f>
        <v>0</v>
      </c>
      <c r="I662" s="720"/>
      <c r="J662" s="720"/>
      <c r="K662" s="719"/>
      <c r="L662" s="719"/>
      <c r="M662" s="719"/>
      <c r="N662" s="719"/>
      <c r="O662" s="719"/>
      <c r="P662" s="719"/>
      <c r="Q662" s="731">
        <f>+N662+K662</f>
        <v>0</v>
      </c>
      <c r="R662" s="731"/>
      <c r="S662" s="731"/>
      <c r="T662" s="241"/>
      <c r="U662" s="241"/>
      <c r="V662" s="241"/>
      <c r="W662" s="241"/>
      <c r="X662" s="674"/>
      <c r="Y662" s="675"/>
      <c r="Z662" s="676"/>
      <c r="AA662" s="675"/>
      <c r="AB662" s="677">
        <f>+Z662+X662</f>
        <v>0</v>
      </c>
      <c r="AC662" s="678"/>
      <c r="AD662" s="676"/>
      <c r="AE662" s="675"/>
      <c r="AF662" s="676"/>
      <c r="AG662" s="675"/>
      <c r="AH662" s="677">
        <f>+AF662+AD662</f>
        <v>0</v>
      </c>
      <c r="AI662" s="695"/>
      <c r="AJ662" s="241"/>
      <c r="AK662" s="241"/>
      <c r="AL662" s="241"/>
      <c r="AM662" s="241"/>
      <c r="AN662" s="241"/>
    </row>
    <row r="663" spans="2:40" ht="16.5" thickBot="1" x14ac:dyDescent="0.3">
      <c r="B663" s="274" t="s">
        <v>1121</v>
      </c>
      <c r="C663" s="274"/>
      <c r="D663" s="274"/>
      <c r="E663" s="274"/>
      <c r="F663" s="274"/>
      <c r="G663" s="275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696" t="s">
        <v>1122</v>
      </c>
      <c r="Y663" s="697"/>
      <c r="Z663" s="697"/>
      <c r="AA663" s="697"/>
      <c r="AB663" s="697"/>
      <c r="AC663" s="697"/>
      <c r="AD663" s="697"/>
      <c r="AE663" s="697"/>
      <c r="AF663" s="697"/>
      <c r="AG663" s="697"/>
      <c r="AH663" s="697"/>
      <c r="AI663" s="697"/>
      <c r="AJ663" s="697"/>
      <c r="AK663" s="698"/>
      <c r="AL663" s="241"/>
      <c r="AM663" s="241"/>
      <c r="AN663" s="241"/>
    </row>
    <row r="664" spans="2:40" ht="34.5" customHeight="1" x14ac:dyDescent="0.25">
      <c r="B664" s="738" t="s">
        <v>854</v>
      </c>
      <c r="C664" s="738"/>
      <c r="D664" s="738"/>
      <c r="E664" s="738"/>
      <c r="F664" s="738"/>
      <c r="G664" s="738"/>
      <c r="H664" s="738"/>
      <c r="I664" s="738"/>
      <c r="J664" s="738"/>
      <c r="K664" s="739" t="s">
        <v>970</v>
      </c>
      <c r="L664" s="739"/>
      <c r="M664" s="739"/>
      <c r="N664" s="739"/>
      <c r="O664" s="739"/>
      <c r="P664" s="739"/>
      <c r="Q664" s="739"/>
      <c r="R664" s="739"/>
      <c r="S664" s="739"/>
      <c r="T664" s="241"/>
      <c r="U664" s="241"/>
      <c r="V664" s="241"/>
      <c r="W664" s="241"/>
      <c r="X664" s="699" t="s">
        <v>1123</v>
      </c>
      <c r="Y664" s="700"/>
      <c r="Z664" s="700"/>
      <c r="AA664" s="700"/>
      <c r="AB664" s="701" t="s">
        <v>1124</v>
      </c>
      <c r="AC664" s="701"/>
      <c r="AD664" s="701"/>
      <c r="AE664" s="701"/>
      <c r="AF664" s="701" t="s">
        <v>825</v>
      </c>
      <c r="AG664" s="701"/>
      <c r="AH664" s="701"/>
      <c r="AI664" s="701"/>
      <c r="AJ664" s="701"/>
      <c r="AK664" s="706"/>
      <c r="AL664" s="241"/>
      <c r="AM664" s="241"/>
      <c r="AN664" s="241"/>
    </row>
    <row r="665" spans="2:40" ht="18" customHeight="1" x14ac:dyDescent="0.25">
      <c r="B665" s="727" t="s">
        <v>852</v>
      </c>
      <c r="C665" s="727"/>
      <c r="D665" s="727"/>
      <c r="E665" s="728" t="s">
        <v>853</v>
      </c>
      <c r="F665" s="728"/>
      <c r="G665" s="728"/>
      <c r="H665" s="729" t="s">
        <v>825</v>
      </c>
      <c r="I665" s="729"/>
      <c r="J665" s="729"/>
      <c r="K665" s="728" t="s">
        <v>852</v>
      </c>
      <c r="L665" s="728"/>
      <c r="M665" s="728"/>
      <c r="N665" s="728" t="s">
        <v>853</v>
      </c>
      <c r="O665" s="728"/>
      <c r="P665" s="728"/>
      <c r="Q665" s="730" t="s">
        <v>825</v>
      </c>
      <c r="R665" s="730"/>
      <c r="S665" s="730"/>
      <c r="T665" s="241"/>
      <c r="U665" s="241"/>
      <c r="V665" s="241"/>
      <c r="W665" s="241"/>
      <c r="X665" s="683" t="s">
        <v>852</v>
      </c>
      <c r="Y665" s="679"/>
      <c r="Z665" s="679" t="s">
        <v>853</v>
      </c>
      <c r="AA665" s="679"/>
      <c r="AB665" s="679" t="s">
        <v>852</v>
      </c>
      <c r="AC665" s="679"/>
      <c r="AD665" s="679" t="s">
        <v>853</v>
      </c>
      <c r="AE665" s="679"/>
      <c r="AF665" s="679" t="s">
        <v>852</v>
      </c>
      <c r="AG665" s="679"/>
      <c r="AH665" s="679" t="s">
        <v>853</v>
      </c>
      <c r="AI665" s="679"/>
      <c r="AJ665" s="715" t="s">
        <v>825</v>
      </c>
      <c r="AK665" s="745"/>
      <c r="AL665" s="241"/>
      <c r="AM665" s="241"/>
      <c r="AN665" s="241"/>
    </row>
    <row r="666" spans="2:40" ht="21" customHeight="1" thickBot="1" x14ac:dyDescent="0.3">
      <c r="B666" s="718"/>
      <c r="C666" s="718"/>
      <c r="D666" s="718"/>
      <c r="E666" s="719"/>
      <c r="F666" s="719"/>
      <c r="G666" s="719"/>
      <c r="H666" s="720">
        <f>+E666+B666</f>
        <v>0</v>
      </c>
      <c r="I666" s="720"/>
      <c r="J666" s="720"/>
      <c r="K666" s="719"/>
      <c r="L666" s="719"/>
      <c r="M666" s="719"/>
      <c r="N666" s="719"/>
      <c r="O666" s="719"/>
      <c r="P666" s="719"/>
      <c r="Q666" s="731">
        <f>+N666+K666</f>
        <v>0</v>
      </c>
      <c r="R666" s="731"/>
      <c r="S666" s="731"/>
      <c r="T666" s="241"/>
      <c r="U666" s="241"/>
      <c r="V666" s="241"/>
      <c r="W666" s="241"/>
      <c r="X666" s="702"/>
      <c r="Y666" s="692"/>
      <c r="Z666" s="692"/>
      <c r="AA666" s="692"/>
      <c r="AB666" s="692"/>
      <c r="AC666" s="692"/>
      <c r="AD666" s="692"/>
      <c r="AE666" s="692"/>
      <c r="AF666" s="680">
        <f>+AB666+X666</f>
        <v>0</v>
      </c>
      <c r="AG666" s="680"/>
      <c r="AH666" s="680">
        <f>+AD666+Z666</f>
        <v>0</v>
      </c>
      <c r="AI666" s="680"/>
      <c r="AJ666" s="680">
        <f>+AH666+AF666</f>
        <v>0</v>
      </c>
      <c r="AK666" s="681"/>
      <c r="AL666" s="241"/>
      <c r="AM666" s="241"/>
      <c r="AN666" s="241"/>
    </row>
    <row r="667" spans="2:40" ht="16.5" thickBot="1" x14ac:dyDescent="0.3">
      <c r="B667" s="276" t="s">
        <v>1125</v>
      </c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553" t="s">
        <v>1258</v>
      </c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</row>
    <row r="668" spans="2:40" ht="16.5" customHeight="1" thickBot="1" x14ac:dyDescent="0.3">
      <c r="B668" s="274" t="s">
        <v>969</v>
      </c>
      <c r="C668" s="274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835" t="s">
        <v>1259</v>
      </c>
      <c r="X668" s="836"/>
      <c r="Y668" s="836"/>
      <c r="Z668" s="836"/>
      <c r="AA668" s="836"/>
      <c r="AB668" s="836"/>
      <c r="AC668" s="851" t="s">
        <v>1257</v>
      </c>
      <c r="AD668" s="851"/>
      <c r="AE668" s="851"/>
      <c r="AF668" s="851"/>
      <c r="AG668" s="851"/>
      <c r="AH668" s="851"/>
      <c r="AI668" s="845" t="s">
        <v>1260</v>
      </c>
      <c r="AJ668" s="846"/>
      <c r="AK668" s="846"/>
      <c r="AL668" s="846"/>
      <c r="AM668" s="846"/>
      <c r="AN668" s="847"/>
    </row>
    <row r="669" spans="2:40" ht="16.5" customHeight="1" thickBot="1" x14ac:dyDescent="0.3">
      <c r="B669" s="732" t="s">
        <v>971</v>
      </c>
      <c r="C669" s="733"/>
      <c r="D669" s="733"/>
      <c r="E669" s="733"/>
      <c r="F669" s="733"/>
      <c r="G669" s="733"/>
      <c r="H669" s="733"/>
      <c r="I669" s="734"/>
      <c r="J669" s="686" t="s">
        <v>855</v>
      </c>
      <c r="K669" s="686"/>
      <c r="L669" s="686"/>
      <c r="M669" s="686"/>
      <c r="N669" s="686"/>
      <c r="O669" s="686"/>
      <c r="P669" s="686" t="s">
        <v>856</v>
      </c>
      <c r="Q669" s="686"/>
      <c r="R669" s="686"/>
      <c r="S669" s="686"/>
      <c r="T669" s="686"/>
      <c r="U669" s="688"/>
      <c r="V669" s="241"/>
      <c r="W669" s="837"/>
      <c r="X669" s="838"/>
      <c r="Y669" s="838"/>
      <c r="Z669" s="838"/>
      <c r="AA669" s="838"/>
      <c r="AB669" s="838"/>
      <c r="AC669" s="852"/>
      <c r="AD669" s="852"/>
      <c r="AE669" s="852"/>
      <c r="AF669" s="852"/>
      <c r="AG669" s="852"/>
      <c r="AH669" s="852"/>
      <c r="AI669" s="848"/>
      <c r="AJ669" s="849"/>
      <c r="AK669" s="849"/>
      <c r="AL669" s="849"/>
      <c r="AM669" s="849"/>
      <c r="AN669" s="850"/>
    </row>
    <row r="670" spans="2:40" ht="16.5" customHeight="1" thickBot="1" x14ac:dyDescent="0.3">
      <c r="B670" s="735"/>
      <c r="C670" s="736"/>
      <c r="D670" s="736"/>
      <c r="E670" s="736"/>
      <c r="F670" s="736"/>
      <c r="G670" s="736"/>
      <c r="H670" s="736"/>
      <c r="I670" s="737"/>
      <c r="J670" s="687"/>
      <c r="K670" s="687"/>
      <c r="L670" s="687"/>
      <c r="M670" s="687"/>
      <c r="N670" s="687"/>
      <c r="O670" s="687"/>
      <c r="P670" s="687"/>
      <c r="Q670" s="687"/>
      <c r="R670" s="687"/>
      <c r="S670" s="687"/>
      <c r="T670" s="687"/>
      <c r="U670" s="689"/>
      <c r="V670" s="241"/>
      <c r="W670" s="853" t="s">
        <v>852</v>
      </c>
      <c r="X670" s="841"/>
      <c r="Y670" s="841" t="s">
        <v>853</v>
      </c>
      <c r="Z670" s="841"/>
      <c r="AA670" s="842" t="s">
        <v>825</v>
      </c>
      <c r="AB670" s="842"/>
      <c r="AC670" s="841" t="s">
        <v>852</v>
      </c>
      <c r="AD670" s="841"/>
      <c r="AE670" s="841" t="s">
        <v>853</v>
      </c>
      <c r="AF670" s="841"/>
      <c r="AG670" s="842" t="s">
        <v>825</v>
      </c>
      <c r="AH670" s="842"/>
      <c r="AI670" s="841" t="s">
        <v>852</v>
      </c>
      <c r="AJ670" s="841"/>
      <c r="AK670" s="841" t="s">
        <v>853</v>
      </c>
      <c r="AL670" s="841"/>
      <c r="AM670" s="842" t="s">
        <v>825</v>
      </c>
      <c r="AN670" s="843"/>
    </row>
    <row r="671" spans="2:40" ht="21" customHeight="1" thickBot="1" x14ac:dyDescent="0.3">
      <c r="B671" s="735"/>
      <c r="C671" s="736"/>
      <c r="D671" s="736"/>
      <c r="E671" s="736"/>
      <c r="F671" s="736"/>
      <c r="G671" s="736"/>
      <c r="H671" s="736"/>
      <c r="I671" s="737"/>
      <c r="J671" s="679" t="s">
        <v>852</v>
      </c>
      <c r="K671" s="679"/>
      <c r="L671" s="679" t="s">
        <v>853</v>
      </c>
      <c r="M671" s="679"/>
      <c r="N671" s="715" t="s">
        <v>825</v>
      </c>
      <c r="O671" s="715"/>
      <c r="P671" s="679" t="s">
        <v>852</v>
      </c>
      <c r="Q671" s="679"/>
      <c r="R671" s="679" t="s">
        <v>853</v>
      </c>
      <c r="S671" s="679"/>
      <c r="T671" s="716" t="s">
        <v>825</v>
      </c>
      <c r="U671" s="717"/>
      <c r="V671" s="241"/>
      <c r="W671" s="844"/>
      <c r="X671" s="831"/>
      <c r="Y671" s="831"/>
      <c r="Z671" s="831"/>
      <c r="AA671" s="830">
        <f>W671+Y671</f>
        <v>0</v>
      </c>
      <c r="AB671" s="830"/>
      <c r="AC671" s="831"/>
      <c r="AD671" s="831"/>
      <c r="AE671" s="831"/>
      <c r="AF671" s="831"/>
      <c r="AG671" s="830">
        <f>AC671+AE671</f>
        <v>0</v>
      </c>
      <c r="AH671" s="830"/>
      <c r="AI671" s="831"/>
      <c r="AJ671" s="831"/>
      <c r="AK671" s="831"/>
      <c r="AL671" s="832"/>
      <c r="AM671" s="833">
        <f>AI671+AK671</f>
        <v>0</v>
      </c>
      <c r="AN671" s="834"/>
    </row>
    <row r="672" spans="2:40" ht="32.25" customHeight="1" x14ac:dyDescent="0.25">
      <c r="B672" s="713" t="s">
        <v>857</v>
      </c>
      <c r="C672" s="714"/>
      <c r="D672" s="714"/>
      <c r="E672" s="714"/>
      <c r="F672" s="714"/>
      <c r="G672" s="714"/>
      <c r="H672" s="714"/>
      <c r="I672" s="714"/>
      <c r="J672" s="707"/>
      <c r="K672" s="708"/>
      <c r="L672" s="707"/>
      <c r="M672" s="708"/>
      <c r="N672" s="709">
        <f>+L672+J672</f>
        <v>0</v>
      </c>
      <c r="O672" s="710"/>
      <c r="P672" s="707"/>
      <c r="Q672" s="708"/>
      <c r="R672" s="707"/>
      <c r="S672" s="708"/>
      <c r="T672" s="693">
        <f>+R672+P672</f>
        <v>0</v>
      </c>
      <c r="U672" s="694"/>
      <c r="V672" s="241"/>
      <c r="W672" s="241"/>
      <c r="X672" s="835" t="s">
        <v>1264</v>
      </c>
      <c r="Y672" s="836"/>
      <c r="Z672" s="836"/>
      <c r="AA672" s="836"/>
      <c r="AB672" s="836"/>
      <c r="AC672" s="836"/>
      <c r="AD672" s="836"/>
      <c r="AE672" s="836" t="s">
        <v>1265</v>
      </c>
      <c r="AF672" s="836"/>
      <c r="AG672" s="836"/>
      <c r="AH672" s="836"/>
      <c r="AI672" s="836"/>
      <c r="AJ672" s="836"/>
      <c r="AK672" s="839"/>
      <c r="AL672" s="241"/>
      <c r="AM672" s="241"/>
      <c r="AN672" s="241"/>
    </row>
    <row r="673" spans="1:40" ht="31.5" customHeight="1" x14ac:dyDescent="0.25">
      <c r="B673" s="711" t="s">
        <v>858</v>
      </c>
      <c r="C673" s="712"/>
      <c r="D673" s="712"/>
      <c r="E673" s="712"/>
      <c r="F673" s="712"/>
      <c r="G673" s="712"/>
      <c r="H673" s="712"/>
      <c r="I673" s="712"/>
      <c r="J673" s="703"/>
      <c r="K673" s="704"/>
      <c r="L673" s="703"/>
      <c r="M673" s="704"/>
      <c r="N673" s="693">
        <f>+L673+J673</f>
        <v>0</v>
      </c>
      <c r="O673" s="705"/>
      <c r="P673" s="707"/>
      <c r="Q673" s="708"/>
      <c r="R673" s="707"/>
      <c r="S673" s="708"/>
      <c r="T673" s="693">
        <f>+R673+P673</f>
        <v>0</v>
      </c>
      <c r="U673" s="694"/>
      <c r="V673" s="241"/>
      <c r="W673" s="241"/>
      <c r="X673" s="837"/>
      <c r="Y673" s="838"/>
      <c r="Z673" s="838"/>
      <c r="AA673" s="838"/>
      <c r="AB673" s="838"/>
      <c r="AC673" s="838"/>
      <c r="AD673" s="838"/>
      <c r="AE673" s="838"/>
      <c r="AF673" s="838"/>
      <c r="AG673" s="838"/>
      <c r="AH673" s="838"/>
      <c r="AI673" s="838"/>
      <c r="AJ673" s="838"/>
      <c r="AK673" s="840"/>
      <c r="AL673" s="241"/>
      <c r="AM673" s="241"/>
      <c r="AN673" s="241"/>
    </row>
    <row r="674" spans="1:40" ht="31.5" customHeight="1" x14ac:dyDescent="0.25">
      <c r="B674" s="721" t="s">
        <v>859</v>
      </c>
      <c r="C674" s="722"/>
      <c r="D674" s="722"/>
      <c r="E674" s="722"/>
      <c r="F674" s="722"/>
      <c r="G674" s="722"/>
      <c r="H674" s="722"/>
      <c r="I674" s="722"/>
      <c r="J674" s="703"/>
      <c r="K674" s="704"/>
      <c r="L674" s="703"/>
      <c r="M674" s="704"/>
      <c r="N674" s="693">
        <f>+L674+J674</f>
        <v>0</v>
      </c>
      <c r="O674" s="705"/>
      <c r="P674" s="707"/>
      <c r="Q674" s="708"/>
      <c r="R674" s="707"/>
      <c r="S674" s="708"/>
      <c r="T674" s="693">
        <f>+R674+P674</f>
        <v>0</v>
      </c>
      <c r="U674" s="694"/>
      <c r="V674" s="241"/>
      <c r="W674" s="241"/>
      <c r="X674" s="853" t="s">
        <v>852</v>
      </c>
      <c r="Y674" s="841"/>
      <c r="Z674" s="841" t="s">
        <v>853</v>
      </c>
      <c r="AA674" s="841"/>
      <c r="AB674" s="842" t="s">
        <v>825</v>
      </c>
      <c r="AC674" s="842"/>
      <c r="AD674" s="842"/>
      <c r="AE674" s="841" t="s">
        <v>852</v>
      </c>
      <c r="AF674" s="841"/>
      <c r="AG674" s="841" t="s">
        <v>853</v>
      </c>
      <c r="AH674" s="841"/>
      <c r="AI674" s="842" t="s">
        <v>825</v>
      </c>
      <c r="AJ674" s="842"/>
      <c r="AK674" s="843"/>
      <c r="AL674" s="241"/>
      <c r="AM674" s="241"/>
      <c r="AN674" s="241"/>
    </row>
    <row r="675" spans="1:40" ht="26.25" customHeight="1" thickBot="1" x14ac:dyDescent="0.3">
      <c r="B675" s="690" t="s">
        <v>860</v>
      </c>
      <c r="C675" s="691"/>
      <c r="D675" s="691"/>
      <c r="E675" s="691"/>
      <c r="F675" s="691"/>
      <c r="G675" s="691"/>
      <c r="H675" s="691"/>
      <c r="I675" s="691"/>
      <c r="J675" s="723"/>
      <c r="K675" s="724"/>
      <c r="L675" s="723"/>
      <c r="M675" s="724"/>
      <c r="N675" s="725">
        <f>+L675+J675</f>
        <v>0</v>
      </c>
      <c r="O675" s="726"/>
      <c r="P675" s="707"/>
      <c r="Q675" s="708"/>
      <c r="R675" s="707"/>
      <c r="S675" s="708"/>
      <c r="T675" s="693">
        <f>+R675+P675</f>
        <v>0</v>
      </c>
      <c r="U675" s="694"/>
      <c r="V675" s="241"/>
      <c r="W675" s="241"/>
      <c r="X675" s="844"/>
      <c r="Y675" s="832"/>
      <c r="Z675" s="832"/>
      <c r="AA675" s="832"/>
      <c r="AB675" s="833">
        <f>X675+Z675</f>
        <v>0</v>
      </c>
      <c r="AC675" s="833"/>
      <c r="AD675" s="833"/>
      <c r="AE675" s="832"/>
      <c r="AF675" s="832"/>
      <c r="AG675" s="832"/>
      <c r="AH675" s="832"/>
      <c r="AI675" s="833">
        <f>AE675+AG675</f>
        <v>0</v>
      </c>
      <c r="AJ675" s="833"/>
      <c r="AK675" s="834"/>
      <c r="AL675" s="241"/>
      <c r="AM675" s="241"/>
      <c r="AN675" s="241"/>
    </row>
    <row r="676" spans="1:40" ht="16.5" thickBot="1" x14ac:dyDescent="0.3">
      <c r="B676" s="269"/>
      <c r="C676" s="246"/>
      <c r="D676" s="246"/>
      <c r="E676" s="246"/>
      <c r="F676" s="246"/>
      <c r="G676" s="246"/>
      <c r="H676" s="246"/>
      <c r="I676" s="277"/>
      <c r="J676" s="277"/>
      <c r="K676" s="277"/>
      <c r="L676" s="277"/>
      <c r="M676" s="246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614"/>
      <c r="Y676" s="614"/>
      <c r="Z676" s="614"/>
      <c r="AA676" s="614"/>
      <c r="AB676" s="614"/>
      <c r="AC676" s="614"/>
      <c r="AD676" s="614"/>
      <c r="AE676" s="614"/>
      <c r="AF676" s="614"/>
      <c r="AG676" s="614"/>
      <c r="AH676" s="614"/>
      <c r="AI676" s="614"/>
      <c r="AJ676" s="614"/>
      <c r="AK676" s="614"/>
      <c r="AL676" s="241"/>
      <c r="AM676" s="241"/>
      <c r="AN676" s="241"/>
    </row>
    <row r="677" spans="1:40" ht="33.75" customHeight="1" x14ac:dyDescent="0.3">
      <c r="B677" s="682" t="s">
        <v>972</v>
      </c>
      <c r="C677" s="666"/>
      <c r="D677" s="666"/>
      <c r="E677" s="666"/>
      <c r="F677" s="666"/>
      <c r="G677" s="666"/>
      <c r="H677" s="666"/>
      <c r="I677" s="666"/>
      <c r="J677" s="740" t="s">
        <v>861</v>
      </c>
      <c r="K677" s="740"/>
      <c r="L677" s="740"/>
      <c r="M677" s="740"/>
      <c r="N677" s="740"/>
      <c r="O677" s="740"/>
      <c r="P677" s="741" t="s">
        <v>862</v>
      </c>
      <c r="Q677" s="741"/>
      <c r="R677" s="741"/>
      <c r="S677" s="741"/>
      <c r="T677" s="741"/>
      <c r="U677" s="742"/>
      <c r="V677" s="241"/>
      <c r="W677" s="241"/>
      <c r="X677" s="243" t="s">
        <v>835</v>
      </c>
      <c r="Y677" s="614"/>
      <c r="Z677" s="614"/>
      <c r="AA677" s="614"/>
      <c r="AB677" s="614"/>
      <c r="AC677" s="614"/>
      <c r="AD677" s="614"/>
      <c r="AE677" s="614"/>
      <c r="AF677" s="614"/>
      <c r="AG677" s="614"/>
      <c r="AH677" s="614"/>
      <c r="AI677" s="614"/>
      <c r="AJ677" s="614"/>
      <c r="AK677" s="614"/>
      <c r="AL677" s="241"/>
      <c r="AM677" s="241"/>
      <c r="AN677" s="241"/>
    </row>
    <row r="678" spans="1:40" ht="21" customHeight="1" x14ac:dyDescent="0.25">
      <c r="B678" s="683"/>
      <c r="C678" s="679"/>
      <c r="D678" s="679"/>
      <c r="E678" s="679"/>
      <c r="F678" s="679"/>
      <c r="G678" s="679"/>
      <c r="H678" s="679"/>
      <c r="I678" s="679"/>
      <c r="J678" s="679" t="s">
        <v>852</v>
      </c>
      <c r="K678" s="679"/>
      <c r="L678" s="679" t="s">
        <v>853</v>
      </c>
      <c r="M678" s="679"/>
      <c r="N678" s="715" t="s">
        <v>825</v>
      </c>
      <c r="O678" s="715"/>
      <c r="P678" s="679" t="s">
        <v>852</v>
      </c>
      <c r="Q678" s="679"/>
      <c r="R678" s="679" t="s">
        <v>853</v>
      </c>
      <c r="S678" s="679"/>
      <c r="T678" s="715" t="s">
        <v>825</v>
      </c>
      <c r="U678" s="745"/>
      <c r="V678" s="241"/>
      <c r="W678" s="241"/>
      <c r="X678" s="854"/>
      <c r="Y678" s="854"/>
      <c r="Z678" s="854"/>
      <c r="AA678" s="854"/>
      <c r="AB678" s="854"/>
      <c r="AC678" s="854"/>
      <c r="AD678" s="854"/>
      <c r="AE678" s="854"/>
      <c r="AF678" s="854"/>
      <c r="AG678" s="854"/>
      <c r="AH678" s="854"/>
      <c r="AI678" s="854"/>
      <c r="AJ678" s="854"/>
      <c r="AK678" s="854"/>
      <c r="AL678" s="241"/>
      <c r="AM678" s="241"/>
      <c r="AN678" s="241"/>
    </row>
    <row r="679" spans="1:40" ht="21" customHeight="1" thickBot="1" x14ac:dyDescent="0.3">
      <c r="B679" s="684"/>
      <c r="C679" s="685"/>
      <c r="D679" s="685"/>
      <c r="E679" s="685"/>
      <c r="F679" s="685"/>
      <c r="G679" s="685"/>
      <c r="H679" s="685"/>
      <c r="I679" s="685"/>
      <c r="J679" s="743"/>
      <c r="K679" s="743"/>
      <c r="L679" s="743"/>
      <c r="M679" s="743"/>
      <c r="N679" s="662">
        <f>+L679+J679</f>
        <v>0</v>
      </c>
      <c r="O679" s="662"/>
      <c r="P679" s="743"/>
      <c r="Q679" s="743"/>
      <c r="R679" s="743"/>
      <c r="S679" s="743"/>
      <c r="T679" s="662">
        <f>+R679+P679</f>
        <v>0</v>
      </c>
      <c r="U679" s="663"/>
      <c r="V679" s="241"/>
      <c r="W679" s="241"/>
      <c r="X679" s="854"/>
      <c r="Y679" s="854"/>
      <c r="Z679" s="854"/>
      <c r="AA679" s="854"/>
      <c r="AB679" s="854"/>
      <c r="AC679" s="854"/>
      <c r="AD679" s="854"/>
      <c r="AE679" s="854"/>
      <c r="AF679" s="854"/>
      <c r="AG679" s="854"/>
      <c r="AH679" s="854"/>
      <c r="AI679" s="854"/>
      <c r="AJ679" s="854"/>
      <c r="AK679" s="854"/>
      <c r="AL679" s="241"/>
      <c r="AM679" s="241"/>
      <c r="AN679" s="241"/>
    </row>
    <row r="680" spans="1:40" ht="15" customHeight="1" x14ac:dyDescent="0.25">
      <c r="B680" s="278" t="s">
        <v>1126</v>
      </c>
      <c r="C680" s="271"/>
      <c r="D680" s="279"/>
      <c r="E680" s="271"/>
      <c r="F680" s="271"/>
      <c r="G680" s="271"/>
      <c r="H680" s="271"/>
      <c r="I680" s="271"/>
      <c r="J680" s="271"/>
      <c r="K680" s="271"/>
      <c r="L680" s="271"/>
      <c r="M680" s="27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  <c r="AA680" s="241"/>
      <c r="AB680" s="241"/>
      <c r="AC680" s="241"/>
      <c r="AD680" s="241"/>
      <c r="AE680" s="241"/>
      <c r="AF680" s="241"/>
      <c r="AG680" s="241"/>
      <c r="AH680" s="241"/>
      <c r="AI680" s="241"/>
      <c r="AJ680" s="241"/>
      <c r="AK680" s="241"/>
      <c r="AL680" s="241"/>
      <c r="AM680" s="241"/>
      <c r="AN680" s="241"/>
    </row>
    <row r="681" spans="1:40" ht="15" customHeight="1" thickBot="1" x14ac:dyDescent="0.3">
      <c r="B681" s="280" t="s">
        <v>863</v>
      </c>
      <c r="C681" s="272"/>
      <c r="D681" s="272"/>
      <c r="E681" s="272"/>
      <c r="F681" s="272"/>
      <c r="G681" s="272"/>
      <c r="H681" s="272"/>
      <c r="I681" s="272"/>
      <c r="J681" s="272"/>
      <c r="K681" s="272"/>
      <c r="L681" s="272"/>
      <c r="M681" s="246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  <c r="AA681" s="241"/>
      <c r="AB681" s="241"/>
      <c r="AC681" s="241"/>
      <c r="AD681" s="241"/>
      <c r="AE681" s="241"/>
      <c r="AF681" s="241"/>
      <c r="AG681" s="241"/>
      <c r="AH681" s="241"/>
      <c r="AI681" s="241"/>
      <c r="AJ681" s="241"/>
      <c r="AK681" s="241"/>
      <c r="AL681" s="241"/>
      <c r="AM681" s="241"/>
      <c r="AN681" s="241"/>
    </row>
    <row r="682" spans="1:40" ht="16.5" customHeight="1" thickBot="1" x14ac:dyDescent="0.3">
      <c r="A682" s="36"/>
      <c r="B682" s="37" t="s">
        <v>786</v>
      </c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750" t="s">
        <v>787</v>
      </c>
      <c r="AM682" s="750"/>
      <c r="AN682" s="38"/>
    </row>
    <row r="683" spans="1:40" ht="12.75" customHeight="1" x14ac:dyDescent="0.25">
      <c r="B683" s="818" t="s">
        <v>788</v>
      </c>
      <c r="C683" s="818"/>
      <c r="D683" s="818"/>
      <c r="E683" s="818"/>
      <c r="F683" s="818"/>
      <c r="G683" s="818"/>
      <c r="H683" s="818"/>
      <c r="I683" s="818"/>
      <c r="J683" s="818"/>
      <c r="K683" s="818"/>
      <c r="L683" s="818"/>
      <c r="M683" s="818"/>
      <c r="N683" s="818"/>
      <c r="O683" s="818"/>
      <c r="P683" s="818"/>
      <c r="Q683" s="818"/>
      <c r="R683" s="818"/>
      <c r="S683" s="818"/>
      <c r="T683" s="818"/>
      <c r="U683" s="818"/>
      <c r="V683" s="818"/>
      <c r="W683" s="818"/>
      <c r="X683" s="818"/>
      <c r="Y683" s="818"/>
      <c r="Z683" s="818"/>
      <c r="AA683" s="818"/>
      <c r="AB683" s="818"/>
      <c r="AC683" s="818"/>
      <c r="AD683" s="818"/>
      <c r="AE683" s="818"/>
      <c r="AF683" s="818"/>
      <c r="AG683" s="818"/>
      <c r="AH683" s="818"/>
      <c r="AI683" s="818"/>
      <c r="AJ683" s="818"/>
      <c r="AK683" s="818"/>
      <c r="AL683" s="818"/>
      <c r="AM683" s="818"/>
      <c r="AN683" s="818"/>
    </row>
    <row r="684" spans="1:40" ht="15.75" customHeight="1" thickBot="1" x14ac:dyDescent="0.3">
      <c r="B684" s="819" t="s">
        <v>789</v>
      </c>
      <c r="C684" s="819"/>
      <c r="D684" s="819"/>
      <c r="E684" s="819"/>
      <c r="F684" s="819"/>
      <c r="G684" s="819"/>
      <c r="H684" s="819"/>
      <c r="I684" s="819"/>
      <c r="J684" s="819"/>
      <c r="K684" s="819"/>
      <c r="L684" s="819"/>
      <c r="M684" s="819"/>
      <c r="N684" s="819"/>
      <c r="O684" s="819"/>
      <c r="P684" s="819"/>
      <c r="Q684" s="820"/>
      <c r="R684" s="820"/>
      <c r="S684" s="820"/>
      <c r="T684" s="820"/>
      <c r="U684" s="820"/>
      <c r="V684" s="820"/>
      <c r="W684" s="820"/>
      <c r="X684" s="820"/>
      <c r="Y684" s="820"/>
      <c r="Z684" s="820"/>
      <c r="AA684" s="820"/>
      <c r="AB684" s="820"/>
      <c r="AC684" s="820"/>
      <c r="AD684" s="820"/>
      <c r="AE684" s="820"/>
      <c r="AF684" s="820"/>
      <c r="AG684" s="820"/>
      <c r="AH684" s="820"/>
      <c r="AI684" s="820"/>
      <c r="AJ684" s="820"/>
      <c r="AK684" s="820"/>
      <c r="AL684" s="820"/>
      <c r="AM684" s="820"/>
      <c r="AN684" s="820"/>
    </row>
    <row r="685" spans="1:40" ht="15.75" thickBot="1" x14ac:dyDescent="0.3">
      <c r="A685" s="41"/>
      <c r="B685" s="821" t="s">
        <v>790</v>
      </c>
      <c r="C685" s="822"/>
      <c r="D685" s="822"/>
      <c r="E685" s="822"/>
      <c r="F685" s="823">
        <f>+Menu!D6</f>
        <v>0</v>
      </c>
      <c r="G685" s="823"/>
      <c r="H685" s="823"/>
      <c r="I685" s="823"/>
      <c r="J685" s="823"/>
      <c r="K685" s="823"/>
      <c r="L685" s="823"/>
      <c r="M685" s="823"/>
      <c r="N685" s="823"/>
      <c r="O685" s="823"/>
      <c r="P685" s="824"/>
      <c r="Q685" s="825" t="s">
        <v>791</v>
      </c>
      <c r="R685" s="826"/>
      <c r="S685" s="826"/>
      <c r="T685" s="826"/>
      <c r="U685" s="826"/>
      <c r="V685" s="826"/>
      <c r="W685" s="826"/>
      <c r="X685" s="826"/>
      <c r="Y685" s="826"/>
      <c r="Z685" s="826"/>
      <c r="AA685" s="826"/>
      <c r="AB685" s="827" t="s">
        <v>792</v>
      </c>
      <c r="AC685" s="827"/>
      <c r="AD685" s="827"/>
      <c r="AE685" s="827"/>
      <c r="AF685" s="827"/>
      <c r="AG685" s="827"/>
      <c r="AH685" s="827"/>
      <c r="AI685" s="807" t="str">
        <f>IF(Menu!E19="","",Menu!E19)</f>
        <v/>
      </c>
      <c r="AJ685" s="807"/>
      <c r="AK685" s="807"/>
      <c r="AL685" s="807"/>
      <c r="AM685" s="807"/>
      <c r="AN685" s="808"/>
    </row>
    <row r="686" spans="1:40" ht="15.75" thickBot="1" x14ac:dyDescent="0.3">
      <c r="A686" s="41"/>
      <c r="B686" s="792" t="s">
        <v>793</v>
      </c>
      <c r="C686" s="793"/>
      <c r="D686" s="793"/>
      <c r="E686" s="793"/>
      <c r="F686" s="793"/>
      <c r="G686" s="793"/>
      <c r="H686" s="793"/>
      <c r="I686" s="809" t="str">
        <f>+Menu!B19</f>
        <v/>
      </c>
      <c r="J686" s="809"/>
      <c r="K686" s="809"/>
      <c r="L686" s="809"/>
      <c r="M686" s="809"/>
      <c r="N686" s="809"/>
      <c r="O686" s="809"/>
      <c r="P686" s="810"/>
      <c r="Q686" s="811" t="str">
        <f>+Q6</f>
        <v>3rd</v>
      </c>
      <c r="R686" s="812"/>
      <c r="S686" s="813" t="s">
        <v>794</v>
      </c>
      <c r="T686" s="813"/>
      <c r="U686" s="813"/>
      <c r="V686" s="814">
        <f>V6</f>
        <v>2022</v>
      </c>
      <c r="W686" s="815"/>
      <c r="X686" s="816"/>
      <c r="Y686" s="813" t="s">
        <v>6</v>
      </c>
      <c r="Z686" s="813"/>
      <c r="AA686" s="813"/>
      <c r="AB686" s="817" t="s">
        <v>973</v>
      </c>
      <c r="AC686" s="817"/>
      <c r="AD686" s="817"/>
      <c r="AE686" s="817"/>
      <c r="AF686" s="817"/>
      <c r="AG686" s="817"/>
      <c r="AH686" s="817"/>
      <c r="AI686" s="817"/>
      <c r="AJ686" s="817"/>
      <c r="AK686" s="817"/>
      <c r="AL686" s="817"/>
      <c r="AM686" s="817"/>
      <c r="AN686" s="817"/>
    </row>
    <row r="687" spans="1:40" ht="16.5" x14ac:dyDescent="0.25">
      <c r="A687" s="41"/>
      <c r="B687" s="792" t="s">
        <v>795</v>
      </c>
      <c r="C687" s="793"/>
      <c r="D687" s="793"/>
      <c r="E687" s="793"/>
      <c r="F687" s="793"/>
      <c r="G687" s="793"/>
      <c r="H687" s="793"/>
      <c r="I687" s="793"/>
      <c r="J687" s="793"/>
      <c r="K687" s="793"/>
      <c r="L687" s="793"/>
      <c r="M687" s="793"/>
      <c r="N687" s="794"/>
      <c r="O687" s="794"/>
      <c r="P687" s="795"/>
      <c r="Q687" s="796" t="s">
        <v>796</v>
      </c>
      <c r="R687" s="797"/>
      <c r="S687" s="797"/>
      <c r="T687" s="797"/>
      <c r="U687" s="797"/>
      <c r="V687" s="798" t="str">
        <f>IF(Menu!C19="","",Menu!C19)</f>
        <v/>
      </c>
      <c r="W687" s="798"/>
      <c r="X687" s="798"/>
      <c r="Y687" s="798"/>
      <c r="Z687" s="798"/>
      <c r="AA687" s="798"/>
      <c r="AB687" s="799">
        <f>+Menu!F19</f>
        <v>0</v>
      </c>
      <c r="AC687" s="799"/>
      <c r="AD687" s="799"/>
      <c r="AE687" s="799"/>
      <c r="AF687" s="799"/>
      <c r="AG687" s="799"/>
      <c r="AH687" s="799"/>
      <c r="AI687" s="799"/>
      <c r="AJ687" s="799"/>
      <c r="AK687" s="799"/>
      <c r="AL687" s="799"/>
      <c r="AM687" s="799"/>
      <c r="AN687" s="799"/>
    </row>
    <row r="688" spans="1:40" ht="16.5" x14ac:dyDescent="0.25">
      <c r="A688" s="41"/>
      <c r="B688" s="800">
        <f>+Menu!D19</f>
        <v>0</v>
      </c>
      <c r="C688" s="801"/>
      <c r="D688" s="801"/>
      <c r="E688" s="801"/>
      <c r="F688" s="801"/>
      <c r="G688" s="801"/>
      <c r="H688" s="801"/>
      <c r="I688" s="801"/>
      <c r="J688" s="801"/>
      <c r="K688" s="801"/>
      <c r="L688" s="801"/>
      <c r="M688" s="801"/>
      <c r="N688" s="801"/>
      <c r="O688" s="801"/>
      <c r="P688" s="802"/>
      <c r="Q688" s="803" t="s">
        <v>968</v>
      </c>
      <c r="R688" s="804"/>
      <c r="S688" s="804"/>
      <c r="T688" s="804"/>
      <c r="U688" s="804"/>
      <c r="V688" s="805" t="str">
        <f>IF(SUM(B697:E697)=0,"",SUM(B697:E697))</f>
        <v/>
      </c>
      <c r="W688" s="805"/>
      <c r="X688" s="805"/>
      <c r="Y688" s="805"/>
      <c r="Z688" s="805"/>
      <c r="AA688" s="806"/>
      <c r="AB688" s="799">
        <f>+Menu!G19</f>
        <v>0</v>
      </c>
      <c r="AC688" s="799"/>
      <c r="AD688" s="799"/>
      <c r="AE688" s="799"/>
      <c r="AF688" s="799"/>
      <c r="AG688" s="799"/>
      <c r="AH688" s="799"/>
      <c r="AI688" s="799"/>
      <c r="AJ688" s="799"/>
      <c r="AK688" s="799"/>
      <c r="AL688" s="799"/>
      <c r="AM688" s="799"/>
      <c r="AN688" s="799"/>
    </row>
    <row r="689" spans="1:40" ht="17.25" thickBot="1" x14ac:dyDescent="0.3">
      <c r="A689" s="41"/>
      <c r="B689" s="770"/>
      <c r="C689" s="771"/>
      <c r="D689" s="771"/>
      <c r="E689" s="771"/>
      <c r="F689" s="771"/>
      <c r="G689" s="771"/>
      <c r="H689" s="771"/>
      <c r="I689" s="771"/>
      <c r="J689" s="771"/>
      <c r="K689" s="771"/>
      <c r="L689" s="771"/>
      <c r="M689" s="771"/>
      <c r="N689" s="771"/>
      <c r="O689" s="771"/>
      <c r="P689" s="772"/>
      <c r="Q689" s="773" t="s">
        <v>797</v>
      </c>
      <c r="R689" s="774"/>
      <c r="S689" s="774"/>
      <c r="T689" s="774"/>
      <c r="U689" s="774"/>
      <c r="V689" s="775" t="str">
        <f>IF(V688="","",(V688/V687*100000*4))</f>
        <v/>
      </c>
      <c r="W689" s="775"/>
      <c r="X689" s="775"/>
      <c r="Y689" s="775"/>
      <c r="Z689" s="775"/>
      <c r="AA689" s="776"/>
      <c r="AB689" s="779"/>
      <c r="AC689" s="780"/>
      <c r="AD689" s="780"/>
      <c r="AE689" s="780"/>
      <c r="AF689" s="780"/>
      <c r="AG689" s="780"/>
      <c r="AH689" s="780"/>
      <c r="AI689" s="780"/>
      <c r="AJ689" s="780"/>
      <c r="AK689" s="780"/>
      <c r="AL689" s="780"/>
      <c r="AM689" s="780"/>
      <c r="AN689" s="781"/>
    </row>
    <row r="690" spans="1:40" ht="7.5" customHeight="1" x14ac:dyDescent="0.25">
      <c r="B690" s="42"/>
      <c r="C690" s="42"/>
      <c r="D690" s="42"/>
      <c r="E690" s="42"/>
      <c r="F690" s="42"/>
      <c r="G690" s="42"/>
      <c r="H690" s="42"/>
      <c r="I690" s="42"/>
    </row>
    <row r="691" spans="1:40" ht="15.75" thickBot="1" x14ac:dyDescent="0.3">
      <c r="B691" s="43" t="s">
        <v>967</v>
      </c>
    </row>
    <row r="692" spans="1:40" ht="12.75" customHeight="1" thickBot="1" x14ac:dyDescent="0.3">
      <c r="B692" s="782" t="s">
        <v>798</v>
      </c>
      <c r="C692" s="783"/>
      <c r="D692" s="783"/>
      <c r="E692" s="783"/>
      <c r="F692" s="783"/>
      <c r="G692" s="783"/>
      <c r="H692" s="783"/>
      <c r="I692" s="783"/>
      <c r="J692" s="783"/>
      <c r="K692" s="783"/>
      <c r="L692" s="783"/>
      <c r="M692" s="783"/>
      <c r="N692" s="783"/>
      <c r="O692" s="783"/>
      <c r="P692" s="783"/>
      <c r="Q692" s="783"/>
      <c r="R692" s="783"/>
      <c r="S692" s="783"/>
      <c r="T692" s="783"/>
      <c r="U692" s="783"/>
      <c r="V692" s="783"/>
      <c r="W692" s="783"/>
      <c r="X692" s="783"/>
      <c r="Y692" s="783"/>
      <c r="Z692" s="784" t="s">
        <v>799</v>
      </c>
      <c r="AA692" s="784"/>
      <c r="AB692" s="784"/>
      <c r="AC692" s="784"/>
      <c r="AD692" s="784"/>
      <c r="AE692" s="784"/>
      <c r="AF692" s="784"/>
      <c r="AG692" s="784"/>
      <c r="AH692" s="784"/>
      <c r="AI692" s="784"/>
      <c r="AJ692" s="784"/>
      <c r="AK692" s="784"/>
      <c r="AL692" s="785" t="s">
        <v>800</v>
      </c>
      <c r="AM692" s="785"/>
      <c r="AN692" s="786"/>
    </row>
    <row r="693" spans="1:40" ht="12" customHeight="1" thickBot="1" x14ac:dyDescent="0.3">
      <c r="B693" s="789" t="s">
        <v>801</v>
      </c>
      <c r="C693" s="790"/>
      <c r="D693" s="790"/>
      <c r="E693" s="790"/>
      <c r="F693" s="790"/>
      <c r="G693" s="790"/>
      <c r="H693" s="790"/>
      <c r="I693" s="790"/>
      <c r="J693" s="790"/>
      <c r="K693" s="790"/>
      <c r="L693" s="790"/>
      <c r="M693" s="790"/>
      <c r="N693" s="791" t="s">
        <v>802</v>
      </c>
      <c r="O693" s="791"/>
      <c r="P693" s="791"/>
      <c r="Q693" s="791"/>
      <c r="R693" s="791"/>
      <c r="S693" s="791"/>
      <c r="T693" s="791"/>
      <c r="U693" s="791"/>
      <c r="V693" s="791"/>
      <c r="W693" s="791"/>
      <c r="X693" s="791"/>
      <c r="Y693" s="791"/>
      <c r="Z693" s="791" t="s">
        <v>803</v>
      </c>
      <c r="AA693" s="791"/>
      <c r="AB693" s="791"/>
      <c r="AC693" s="791"/>
      <c r="AD693" s="791"/>
      <c r="AE693" s="791"/>
      <c r="AF693" s="791"/>
      <c r="AG693" s="791"/>
      <c r="AH693" s="791"/>
      <c r="AI693" s="791"/>
      <c r="AJ693" s="791"/>
      <c r="AK693" s="791"/>
      <c r="AL693" s="787"/>
      <c r="AM693" s="787"/>
      <c r="AN693" s="788"/>
    </row>
    <row r="694" spans="1:40" ht="12" customHeight="1" thickBot="1" x14ac:dyDescent="0.3">
      <c r="B694" s="777" t="s">
        <v>804</v>
      </c>
      <c r="C694" s="778"/>
      <c r="D694" s="761" t="s">
        <v>805</v>
      </c>
      <c r="E694" s="761"/>
      <c r="F694" s="762" t="s">
        <v>806</v>
      </c>
      <c r="G694" s="762"/>
      <c r="H694" s="762"/>
      <c r="I694" s="762"/>
      <c r="J694" s="762"/>
      <c r="K694" s="762"/>
      <c r="L694" s="762"/>
      <c r="M694" s="762"/>
      <c r="N694" s="761" t="s">
        <v>807</v>
      </c>
      <c r="O694" s="761"/>
      <c r="P694" s="761" t="s">
        <v>808</v>
      </c>
      <c r="Q694" s="761"/>
      <c r="R694" s="762" t="s">
        <v>806</v>
      </c>
      <c r="S694" s="762"/>
      <c r="T694" s="762"/>
      <c r="U694" s="762"/>
      <c r="V694" s="762"/>
      <c r="W694" s="762"/>
      <c r="X694" s="762"/>
      <c r="Y694" s="762"/>
      <c r="Z694" s="761" t="s">
        <v>809</v>
      </c>
      <c r="AA694" s="761"/>
      <c r="AB694" s="761" t="s">
        <v>810</v>
      </c>
      <c r="AC694" s="761"/>
      <c r="AD694" s="762" t="s">
        <v>806</v>
      </c>
      <c r="AE694" s="762"/>
      <c r="AF694" s="762"/>
      <c r="AG694" s="762"/>
      <c r="AH694" s="762"/>
      <c r="AI694" s="762"/>
      <c r="AJ694" s="762"/>
      <c r="AK694" s="762"/>
      <c r="AL694" s="787"/>
      <c r="AM694" s="787"/>
      <c r="AN694" s="788"/>
    </row>
    <row r="695" spans="1:40" ht="51.75" customHeight="1" x14ac:dyDescent="0.25">
      <c r="B695" s="777"/>
      <c r="C695" s="778"/>
      <c r="D695" s="761"/>
      <c r="E695" s="761"/>
      <c r="F695" s="761" t="s">
        <v>811</v>
      </c>
      <c r="G695" s="761"/>
      <c r="H695" s="761" t="s">
        <v>812</v>
      </c>
      <c r="I695" s="761"/>
      <c r="J695" s="761" t="s">
        <v>813</v>
      </c>
      <c r="K695" s="761"/>
      <c r="L695" s="763" t="s">
        <v>814</v>
      </c>
      <c r="M695" s="763"/>
      <c r="N695" s="761"/>
      <c r="O695" s="761"/>
      <c r="P695" s="761"/>
      <c r="Q695" s="761"/>
      <c r="R695" s="761" t="s">
        <v>815</v>
      </c>
      <c r="S695" s="761"/>
      <c r="T695" s="761" t="s">
        <v>816</v>
      </c>
      <c r="U695" s="761"/>
      <c r="V695" s="761" t="s">
        <v>817</v>
      </c>
      <c r="W695" s="761"/>
      <c r="X695" s="763" t="s">
        <v>818</v>
      </c>
      <c r="Y695" s="763"/>
      <c r="Z695" s="761"/>
      <c r="AA695" s="761"/>
      <c r="AB695" s="761"/>
      <c r="AC695" s="761"/>
      <c r="AD695" s="761" t="s">
        <v>819</v>
      </c>
      <c r="AE695" s="761"/>
      <c r="AF695" s="761" t="s">
        <v>820</v>
      </c>
      <c r="AG695" s="761"/>
      <c r="AH695" s="761" t="s">
        <v>821</v>
      </c>
      <c r="AI695" s="761"/>
      <c r="AJ695" s="763" t="s">
        <v>822</v>
      </c>
      <c r="AK695" s="763"/>
      <c r="AL695" s="787"/>
      <c r="AM695" s="787"/>
      <c r="AN695" s="788"/>
    </row>
    <row r="696" spans="1:40" x14ac:dyDescent="0.25">
      <c r="B696" s="294" t="s">
        <v>823</v>
      </c>
      <c r="C696" s="44" t="s">
        <v>824</v>
      </c>
      <c r="D696" s="44" t="s">
        <v>823</v>
      </c>
      <c r="E696" s="44" t="s">
        <v>824</v>
      </c>
      <c r="F696" s="44" t="s">
        <v>823</v>
      </c>
      <c r="G696" s="44" t="s">
        <v>824</v>
      </c>
      <c r="H696" s="44" t="s">
        <v>823</v>
      </c>
      <c r="I696" s="44" t="s">
        <v>824</v>
      </c>
      <c r="J696" s="44" t="s">
        <v>823</v>
      </c>
      <c r="K696" s="44" t="s">
        <v>824</v>
      </c>
      <c r="L696" s="44" t="s">
        <v>823</v>
      </c>
      <c r="M696" s="44" t="s">
        <v>824</v>
      </c>
      <c r="N696" s="44" t="s">
        <v>823</v>
      </c>
      <c r="O696" s="44" t="s">
        <v>824</v>
      </c>
      <c r="P696" s="44" t="s">
        <v>823</v>
      </c>
      <c r="Q696" s="44" t="s">
        <v>824</v>
      </c>
      <c r="R696" s="44" t="s">
        <v>823</v>
      </c>
      <c r="S696" s="44" t="s">
        <v>824</v>
      </c>
      <c r="T696" s="44" t="s">
        <v>823</v>
      </c>
      <c r="U696" s="44" t="s">
        <v>824</v>
      </c>
      <c r="V696" s="44" t="s">
        <v>823</v>
      </c>
      <c r="W696" s="44" t="s">
        <v>824</v>
      </c>
      <c r="X696" s="44" t="s">
        <v>823</v>
      </c>
      <c r="Y696" s="44" t="s">
        <v>824</v>
      </c>
      <c r="Z696" s="44" t="s">
        <v>823</v>
      </c>
      <c r="AA696" s="44" t="s">
        <v>824</v>
      </c>
      <c r="AB696" s="44" t="s">
        <v>823</v>
      </c>
      <c r="AC696" s="44" t="s">
        <v>824</v>
      </c>
      <c r="AD696" s="44" t="s">
        <v>823</v>
      </c>
      <c r="AE696" s="44" t="s">
        <v>824</v>
      </c>
      <c r="AF696" s="44" t="s">
        <v>823</v>
      </c>
      <c r="AG696" s="44" t="s">
        <v>824</v>
      </c>
      <c r="AH696" s="44" t="s">
        <v>823</v>
      </c>
      <c r="AI696" s="44" t="s">
        <v>824</v>
      </c>
      <c r="AJ696" s="44" t="s">
        <v>823</v>
      </c>
      <c r="AK696" s="44" t="s">
        <v>824</v>
      </c>
      <c r="AL696" s="44" t="s">
        <v>823</v>
      </c>
      <c r="AM696" s="44" t="s">
        <v>824</v>
      </c>
      <c r="AN696" s="295" t="s">
        <v>825</v>
      </c>
    </row>
    <row r="697" spans="1:40" ht="21" customHeight="1" x14ac:dyDescent="0.25">
      <c r="B697" s="296"/>
      <c r="C697" s="45"/>
      <c r="D697" s="46"/>
      <c r="E697" s="45"/>
      <c r="F697" s="46"/>
      <c r="G697" s="45"/>
      <c r="H697" s="46"/>
      <c r="I697" s="45"/>
      <c r="J697" s="46"/>
      <c r="K697" s="45"/>
      <c r="L697" s="46"/>
      <c r="M697" s="45"/>
      <c r="N697" s="46"/>
      <c r="O697" s="45"/>
      <c r="P697" s="46"/>
      <c r="Q697" s="45"/>
      <c r="R697" s="46"/>
      <c r="S697" s="45"/>
      <c r="T697" s="46"/>
      <c r="U697" s="45"/>
      <c r="V697" s="46"/>
      <c r="W697" s="45"/>
      <c r="X697" s="46"/>
      <c r="Y697" s="45"/>
      <c r="Z697" s="46"/>
      <c r="AA697" s="45"/>
      <c r="AB697" s="46"/>
      <c r="AC697" s="45"/>
      <c r="AD697" s="46"/>
      <c r="AE697" s="45"/>
      <c r="AF697" s="46"/>
      <c r="AG697" s="45"/>
      <c r="AH697" s="46"/>
      <c r="AI697" s="45"/>
      <c r="AJ697" s="46"/>
      <c r="AK697" s="45"/>
      <c r="AL697" s="47">
        <f>+B697+D697+F697+H697+J697+L697+N697+P697+R697+T697+V697+X697+Z697+AB697+AD697+AF697+AH697+AJ697</f>
        <v>0</v>
      </c>
      <c r="AM697" s="48">
        <f>+C697+E697+G697+I697+K697+M697+O697+Q697+S697+U697+W697+Y697+AA697+AC697+AE697+AG697+AI697+AK697</f>
        <v>0</v>
      </c>
      <c r="AN697" s="297">
        <f>+AM697+AL697</f>
        <v>0</v>
      </c>
    </row>
    <row r="698" spans="1:40" ht="15.75" customHeight="1" x14ac:dyDescent="0.25">
      <c r="B698" s="764" t="s">
        <v>826</v>
      </c>
      <c r="C698" s="765"/>
      <c r="D698" s="765"/>
      <c r="E698" s="765"/>
      <c r="F698" s="765"/>
      <c r="G698" s="765"/>
      <c r="H698" s="765"/>
      <c r="I698" s="765"/>
      <c r="J698" s="765"/>
      <c r="K698" s="765"/>
      <c r="L698" s="765"/>
      <c r="M698" s="765"/>
      <c r="N698" s="765"/>
      <c r="O698" s="765"/>
      <c r="P698" s="765"/>
      <c r="Q698" s="765"/>
      <c r="R698" s="765"/>
      <c r="S698" s="765"/>
      <c r="T698" s="765"/>
      <c r="U698" s="765"/>
      <c r="V698" s="765"/>
      <c r="W698" s="765"/>
      <c r="X698" s="765"/>
      <c r="Y698" s="765"/>
      <c r="Z698" s="765"/>
      <c r="AA698" s="765"/>
      <c r="AB698" s="765"/>
      <c r="AC698" s="765"/>
      <c r="AD698" s="765"/>
      <c r="AE698" s="765"/>
      <c r="AF698" s="765"/>
      <c r="AG698" s="765"/>
      <c r="AH698" s="765"/>
      <c r="AI698" s="765"/>
      <c r="AJ698" s="765"/>
      <c r="AK698" s="765"/>
      <c r="AL698" s="765"/>
      <c r="AM698" s="765"/>
      <c r="AN698" s="766"/>
    </row>
    <row r="699" spans="1:40" ht="12.75" customHeight="1" x14ac:dyDescent="0.25">
      <c r="B699" s="767" t="s">
        <v>827</v>
      </c>
      <c r="C699" s="768"/>
      <c r="D699" s="768"/>
      <c r="E699" s="768"/>
      <c r="F699" s="768"/>
      <c r="G699" s="768"/>
      <c r="H699" s="768"/>
      <c r="I699" s="768"/>
      <c r="J699" s="768"/>
      <c r="K699" s="768"/>
      <c r="L699" s="768"/>
      <c r="M699" s="768"/>
      <c r="N699" s="768"/>
      <c r="O699" s="768"/>
      <c r="P699" s="768"/>
      <c r="Q699" s="768"/>
      <c r="R699" s="768"/>
      <c r="S699" s="768"/>
      <c r="T699" s="768"/>
      <c r="U699" s="768"/>
      <c r="V699" s="768"/>
      <c r="W699" s="768"/>
      <c r="X699" s="768"/>
      <c r="Y699" s="768"/>
      <c r="Z699" s="768"/>
      <c r="AA699" s="768"/>
      <c r="AB699" s="768"/>
      <c r="AC699" s="768"/>
      <c r="AD699" s="768"/>
      <c r="AE699" s="768"/>
      <c r="AF699" s="768"/>
      <c r="AG699" s="768"/>
      <c r="AH699" s="768"/>
      <c r="AI699" s="768"/>
      <c r="AJ699" s="768"/>
      <c r="AK699" s="768"/>
      <c r="AL699" s="768"/>
      <c r="AM699" s="768"/>
      <c r="AN699" s="769"/>
    </row>
    <row r="700" spans="1:40" ht="21" customHeight="1" x14ac:dyDescent="0.25">
      <c r="B700" s="296"/>
      <c r="C700" s="45"/>
      <c r="D700" s="46"/>
      <c r="E700" s="45"/>
      <c r="F700" s="46"/>
      <c r="G700" s="45"/>
      <c r="H700" s="46"/>
      <c r="I700" s="45"/>
      <c r="J700" s="46"/>
      <c r="K700" s="45"/>
      <c r="L700" s="46"/>
      <c r="M700" s="45"/>
      <c r="N700" s="46"/>
      <c r="O700" s="45"/>
      <c r="P700" s="46"/>
      <c r="Q700" s="45"/>
      <c r="R700" s="46"/>
      <c r="S700" s="45"/>
      <c r="T700" s="46"/>
      <c r="U700" s="45"/>
      <c r="V700" s="46"/>
      <c r="W700" s="45"/>
      <c r="X700" s="46"/>
      <c r="Y700" s="45"/>
      <c r="Z700" s="46"/>
      <c r="AA700" s="45"/>
      <c r="AB700" s="46"/>
      <c r="AC700" s="45"/>
      <c r="AD700" s="46"/>
      <c r="AE700" s="45"/>
      <c r="AF700" s="46"/>
      <c r="AG700" s="45"/>
      <c r="AH700" s="46"/>
      <c r="AI700" s="45"/>
      <c r="AJ700" s="46"/>
      <c r="AK700" s="45"/>
      <c r="AL700" s="47">
        <f>+B700+D700+F700+H700+J700+L700+N700+P700+R700+T700+V700+X700+Z700+AB700+AD700+AF700+AH700+AJ700</f>
        <v>0</v>
      </c>
      <c r="AM700" s="48">
        <f>+C700+E700+G700+I700+K700+M700+O700+Q700+S700+U700+W700+Y700+AA700+AC700+AE700+AG700+AI700+AK700</f>
        <v>0</v>
      </c>
      <c r="AN700" s="297">
        <f>+AM700+AL700</f>
        <v>0</v>
      </c>
    </row>
    <row r="701" spans="1:40" ht="15" customHeight="1" x14ac:dyDescent="0.25">
      <c r="B701" s="758" t="s">
        <v>828</v>
      </c>
      <c r="C701" s="759"/>
      <c r="D701" s="759"/>
      <c r="E701" s="759"/>
      <c r="F701" s="759"/>
      <c r="G701" s="759"/>
      <c r="H701" s="759"/>
      <c r="I701" s="759"/>
      <c r="J701" s="759"/>
      <c r="K701" s="759"/>
      <c r="L701" s="759"/>
      <c r="M701" s="759"/>
      <c r="N701" s="759"/>
      <c r="O701" s="759"/>
      <c r="P701" s="759"/>
      <c r="Q701" s="759"/>
      <c r="R701" s="759"/>
      <c r="S701" s="759"/>
      <c r="T701" s="759"/>
      <c r="U701" s="759"/>
      <c r="V701" s="759"/>
      <c r="W701" s="759"/>
      <c r="X701" s="759"/>
      <c r="Y701" s="759"/>
      <c r="Z701" s="759"/>
      <c r="AA701" s="759"/>
      <c r="AB701" s="759"/>
      <c r="AC701" s="759"/>
      <c r="AD701" s="759"/>
      <c r="AE701" s="759"/>
      <c r="AF701" s="759"/>
      <c r="AG701" s="759"/>
      <c r="AH701" s="759"/>
      <c r="AI701" s="759"/>
      <c r="AJ701" s="759"/>
      <c r="AK701" s="759"/>
      <c r="AL701" s="759"/>
      <c r="AM701" s="759"/>
      <c r="AN701" s="760"/>
    </row>
    <row r="702" spans="1:40" ht="21" customHeight="1" x14ac:dyDescent="0.25">
      <c r="B702" s="296"/>
      <c r="C702" s="45"/>
      <c r="D702" s="46"/>
      <c r="E702" s="45"/>
      <c r="F702" s="46"/>
      <c r="G702" s="45"/>
      <c r="H702" s="46"/>
      <c r="I702" s="45"/>
      <c r="J702" s="46"/>
      <c r="K702" s="45"/>
      <c r="L702" s="46"/>
      <c r="M702" s="45"/>
      <c r="N702" s="46"/>
      <c r="O702" s="45"/>
      <c r="P702" s="46"/>
      <c r="Q702" s="45"/>
      <c r="R702" s="46"/>
      <c r="S702" s="45"/>
      <c r="T702" s="46"/>
      <c r="U702" s="45"/>
      <c r="V702" s="46"/>
      <c r="W702" s="45"/>
      <c r="X702" s="46"/>
      <c r="Y702" s="45"/>
      <c r="Z702" s="46"/>
      <c r="AA702" s="45"/>
      <c r="AB702" s="46"/>
      <c r="AC702" s="45"/>
      <c r="AD702" s="46"/>
      <c r="AE702" s="45"/>
      <c r="AF702" s="46"/>
      <c r="AG702" s="45"/>
      <c r="AH702" s="46"/>
      <c r="AI702" s="45"/>
      <c r="AJ702" s="46"/>
      <c r="AK702" s="45"/>
      <c r="AL702" s="47">
        <f>+B702+D702+F702+H702+J702+L702+N702+P702+R702+T702+V702+X702+Z702+AB702+AD702+AF702+AH702+AJ702</f>
        <v>0</v>
      </c>
      <c r="AM702" s="48">
        <f>+C702+E702+G702+I702+K702+M702+O702+Q702+S702+U702+W702+Y702+AA702+AC702+AE702+AG702+AI702+AK702</f>
        <v>0</v>
      </c>
      <c r="AN702" s="297">
        <f>+AM702+AL702</f>
        <v>0</v>
      </c>
    </row>
    <row r="703" spans="1:40" ht="14.25" customHeight="1" x14ac:dyDescent="0.25">
      <c r="B703" s="751" t="s">
        <v>829</v>
      </c>
      <c r="C703" s="752"/>
      <c r="D703" s="752"/>
      <c r="E703" s="752"/>
      <c r="F703" s="752"/>
      <c r="G703" s="752"/>
      <c r="H703" s="752"/>
      <c r="I703" s="752"/>
      <c r="J703" s="752"/>
      <c r="K703" s="752"/>
      <c r="L703" s="752"/>
      <c r="M703" s="752"/>
      <c r="N703" s="752"/>
      <c r="O703" s="752"/>
      <c r="P703" s="752"/>
      <c r="Q703" s="752"/>
      <c r="R703" s="752"/>
      <c r="S703" s="752"/>
      <c r="T703" s="752"/>
      <c r="U703" s="752"/>
      <c r="V703" s="752"/>
      <c r="W703" s="752"/>
      <c r="X703" s="752"/>
      <c r="Y703" s="752"/>
      <c r="Z703" s="752"/>
      <c r="AA703" s="752"/>
      <c r="AB703" s="752"/>
      <c r="AC703" s="752"/>
      <c r="AD703" s="752"/>
      <c r="AE703" s="752"/>
      <c r="AF703" s="752"/>
      <c r="AG703" s="752"/>
      <c r="AH703" s="752"/>
      <c r="AI703" s="752"/>
      <c r="AJ703" s="752"/>
      <c r="AK703" s="752"/>
      <c r="AL703" s="752"/>
      <c r="AM703" s="752"/>
      <c r="AN703" s="753"/>
    </row>
    <row r="704" spans="1:40" ht="21" customHeight="1" x14ac:dyDescent="0.25">
      <c r="B704" s="296"/>
      <c r="C704" s="45"/>
      <c r="D704" s="46"/>
      <c r="E704" s="45"/>
      <c r="F704" s="46"/>
      <c r="G704" s="45"/>
      <c r="H704" s="46"/>
      <c r="I704" s="45"/>
      <c r="J704" s="46"/>
      <c r="K704" s="45"/>
      <c r="L704" s="46"/>
      <c r="M704" s="45"/>
      <c r="N704" s="46"/>
      <c r="O704" s="45"/>
      <c r="P704" s="46"/>
      <c r="Q704" s="45"/>
      <c r="R704" s="46"/>
      <c r="S704" s="45"/>
      <c r="T704" s="46"/>
      <c r="U704" s="45"/>
      <c r="V704" s="46"/>
      <c r="W704" s="45"/>
      <c r="X704" s="46"/>
      <c r="Y704" s="45"/>
      <c r="Z704" s="46"/>
      <c r="AA704" s="45"/>
      <c r="AB704" s="46"/>
      <c r="AC704" s="45"/>
      <c r="AD704" s="46"/>
      <c r="AE704" s="45"/>
      <c r="AF704" s="46"/>
      <c r="AG704" s="45"/>
      <c r="AH704" s="46"/>
      <c r="AI704" s="45"/>
      <c r="AJ704" s="46"/>
      <c r="AK704" s="45"/>
      <c r="AL704" s="47">
        <f>+B704+D704+F704+H704+J704+L704+N704+P704+R704+T704+V704+X704+Z704+AB704+AD704+AF704+AH704+AJ704</f>
        <v>0</v>
      </c>
      <c r="AM704" s="48">
        <f>+C704+E704+G704+I704+K704+M704+O704+Q704+S704+U704+W704+Y704+AA704+AC704+AE704+AG704+AI704+AK704</f>
        <v>0</v>
      </c>
      <c r="AN704" s="297">
        <f>+AM704+AL704</f>
        <v>0</v>
      </c>
    </row>
    <row r="705" spans="1:40" ht="15" customHeight="1" x14ac:dyDescent="0.25">
      <c r="B705" s="751" t="s">
        <v>830</v>
      </c>
      <c r="C705" s="752"/>
      <c r="D705" s="752"/>
      <c r="E705" s="752"/>
      <c r="F705" s="752"/>
      <c r="G705" s="752"/>
      <c r="H705" s="752"/>
      <c r="I705" s="752"/>
      <c r="J705" s="752"/>
      <c r="K705" s="752"/>
      <c r="L705" s="752"/>
      <c r="M705" s="752"/>
      <c r="N705" s="752"/>
      <c r="O705" s="752"/>
      <c r="P705" s="752"/>
      <c r="Q705" s="752"/>
      <c r="R705" s="752"/>
      <c r="S705" s="752"/>
      <c r="T705" s="752"/>
      <c r="U705" s="752"/>
      <c r="V705" s="752"/>
      <c r="W705" s="752"/>
      <c r="X705" s="752"/>
      <c r="Y705" s="752"/>
      <c r="Z705" s="752"/>
      <c r="AA705" s="752"/>
      <c r="AB705" s="752"/>
      <c r="AC705" s="752"/>
      <c r="AD705" s="752"/>
      <c r="AE705" s="752"/>
      <c r="AF705" s="752"/>
      <c r="AG705" s="752"/>
      <c r="AH705" s="752"/>
      <c r="AI705" s="752"/>
      <c r="AJ705" s="752"/>
      <c r="AK705" s="752"/>
      <c r="AL705" s="752"/>
      <c r="AM705" s="752"/>
      <c r="AN705" s="753"/>
    </row>
    <row r="706" spans="1:40" ht="21" customHeight="1" x14ac:dyDescent="0.25">
      <c r="B706" s="296"/>
      <c r="C706" s="45"/>
      <c r="D706" s="46"/>
      <c r="E706" s="45"/>
      <c r="F706" s="46"/>
      <c r="G706" s="45"/>
      <c r="H706" s="46"/>
      <c r="I706" s="45"/>
      <c r="J706" s="46"/>
      <c r="K706" s="45"/>
      <c r="L706" s="46"/>
      <c r="M706" s="45"/>
      <c r="N706" s="46"/>
      <c r="O706" s="45"/>
      <c r="P706" s="46"/>
      <c r="Q706" s="45"/>
      <c r="R706" s="46"/>
      <c r="S706" s="45"/>
      <c r="T706" s="46"/>
      <c r="U706" s="45"/>
      <c r="V706" s="46"/>
      <c r="W706" s="45"/>
      <c r="X706" s="46"/>
      <c r="Y706" s="45"/>
      <c r="Z706" s="46"/>
      <c r="AA706" s="45"/>
      <c r="AB706" s="46"/>
      <c r="AC706" s="45"/>
      <c r="AD706" s="46"/>
      <c r="AE706" s="45"/>
      <c r="AF706" s="46"/>
      <c r="AG706" s="45"/>
      <c r="AH706" s="46"/>
      <c r="AI706" s="45"/>
      <c r="AJ706" s="46"/>
      <c r="AK706" s="45"/>
      <c r="AL706" s="47">
        <f>+B706+D706+F706+H706+J706+L706+N706+P706+R706+T706+V706+X706+Z706+AB706+AD706+AF706+AH706+AJ706</f>
        <v>0</v>
      </c>
      <c r="AM706" s="48">
        <f>+C706+E706+G706+I706+K706+M706+O706+Q706+S706+U706+W706+Y706+AA706+AC706+AE706+AG706+AI706+AK706</f>
        <v>0</v>
      </c>
      <c r="AN706" s="297">
        <f>+AM706+AL706</f>
        <v>0</v>
      </c>
    </row>
    <row r="707" spans="1:40" ht="15" customHeight="1" x14ac:dyDescent="0.25">
      <c r="B707" s="751" t="s">
        <v>831</v>
      </c>
      <c r="C707" s="752"/>
      <c r="D707" s="752"/>
      <c r="E707" s="752"/>
      <c r="F707" s="752"/>
      <c r="G707" s="752"/>
      <c r="H707" s="752"/>
      <c r="I707" s="752"/>
      <c r="J707" s="752"/>
      <c r="K707" s="752"/>
      <c r="L707" s="752"/>
      <c r="M707" s="752"/>
      <c r="N707" s="752"/>
      <c r="O707" s="752"/>
      <c r="P707" s="752"/>
      <c r="Q707" s="752"/>
      <c r="R707" s="752"/>
      <c r="S707" s="752"/>
      <c r="T707" s="752"/>
      <c r="U707" s="752"/>
      <c r="V707" s="752"/>
      <c r="W707" s="752"/>
      <c r="X707" s="752"/>
      <c r="Y707" s="752"/>
      <c r="Z707" s="752"/>
      <c r="AA707" s="752"/>
      <c r="AB707" s="752"/>
      <c r="AC707" s="752"/>
      <c r="AD707" s="752"/>
      <c r="AE707" s="752"/>
      <c r="AF707" s="752"/>
      <c r="AG707" s="752"/>
      <c r="AH707" s="752"/>
      <c r="AI707" s="752"/>
      <c r="AJ707" s="752"/>
      <c r="AK707" s="752"/>
      <c r="AL707" s="752"/>
      <c r="AM707" s="752"/>
      <c r="AN707" s="753"/>
    </row>
    <row r="708" spans="1:40" ht="21" customHeight="1" x14ac:dyDescent="0.25">
      <c r="B708" s="296"/>
      <c r="C708" s="45"/>
      <c r="D708" s="46"/>
      <c r="E708" s="45"/>
      <c r="F708" s="46"/>
      <c r="G708" s="45"/>
      <c r="H708" s="46"/>
      <c r="I708" s="45"/>
      <c r="J708" s="46"/>
      <c r="K708" s="45"/>
      <c r="L708" s="46"/>
      <c r="M708" s="45"/>
      <c r="N708" s="46"/>
      <c r="O708" s="45"/>
      <c r="P708" s="46"/>
      <c r="Q708" s="45"/>
      <c r="R708" s="46"/>
      <c r="S708" s="45"/>
      <c r="T708" s="46"/>
      <c r="U708" s="45"/>
      <c r="V708" s="46"/>
      <c r="W708" s="45"/>
      <c r="X708" s="46"/>
      <c r="Y708" s="45"/>
      <c r="Z708" s="46"/>
      <c r="AA708" s="45"/>
      <c r="AB708" s="46"/>
      <c r="AC708" s="45"/>
      <c r="AD708" s="46"/>
      <c r="AE708" s="45"/>
      <c r="AF708" s="46"/>
      <c r="AG708" s="45"/>
      <c r="AH708" s="46"/>
      <c r="AI708" s="45"/>
      <c r="AJ708" s="46"/>
      <c r="AK708" s="45"/>
      <c r="AL708" s="47">
        <f>+B708+D708+F708+H708+J708+L708+N708+P708+R708+T708+V708+X708+Z708+AB708+AD708+AF708+AH708+AJ708</f>
        <v>0</v>
      </c>
      <c r="AM708" s="48">
        <f>+C708+E708+G708+I708+K708+M708+O708+Q708+S708+U708+W708+Y708+AA708+AC708+AE708+AG708+AI708+AK708</f>
        <v>0</v>
      </c>
      <c r="AN708" s="297">
        <f>+AM708+AL708</f>
        <v>0</v>
      </c>
    </row>
    <row r="709" spans="1:40" ht="15" customHeight="1" x14ac:dyDescent="0.25">
      <c r="B709" s="751" t="s">
        <v>832</v>
      </c>
      <c r="C709" s="752"/>
      <c r="D709" s="752"/>
      <c r="E709" s="752"/>
      <c r="F709" s="752"/>
      <c r="G709" s="752"/>
      <c r="H709" s="752"/>
      <c r="I709" s="752"/>
      <c r="J709" s="752"/>
      <c r="K709" s="752"/>
      <c r="L709" s="752"/>
      <c r="M709" s="752"/>
      <c r="N709" s="752"/>
      <c r="O709" s="752"/>
      <c r="P709" s="752"/>
      <c r="Q709" s="752"/>
      <c r="R709" s="752"/>
      <c r="S709" s="752"/>
      <c r="T709" s="752"/>
      <c r="U709" s="752"/>
      <c r="V709" s="752"/>
      <c r="W709" s="752"/>
      <c r="X709" s="752"/>
      <c r="Y709" s="752"/>
      <c r="Z709" s="752"/>
      <c r="AA709" s="752"/>
      <c r="AB709" s="752"/>
      <c r="AC709" s="752"/>
      <c r="AD709" s="752"/>
      <c r="AE709" s="752"/>
      <c r="AF709" s="752"/>
      <c r="AG709" s="752"/>
      <c r="AH709" s="752"/>
      <c r="AI709" s="752"/>
      <c r="AJ709" s="752"/>
      <c r="AK709" s="752"/>
      <c r="AL709" s="752"/>
      <c r="AM709" s="752"/>
      <c r="AN709" s="753"/>
    </row>
    <row r="710" spans="1:40" ht="21" customHeight="1" x14ac:dyDescent="0.25">
      <c r="B710" s="296"/>
      <c r="C710" s="45"/>
      <c r="D710" s="46"/>
      <c r="E710" s="45"/>
      <c r="F710" s="46"/>
      <c r="G710" s="45"/>
      <c r="H710" s="46"/>
      <c r="I710" s="45"/>
      <c r="J710" s="46"/>
      <c r="K710" s="45"/>
      <c r="L710" s="46"/>
      <c r="M710" s="45"/>
      <c r="N710" s="46"/>
      <c r="O710" s="45"/>
      <c r="P710" s="46"/>
      <c r="Q710" s="45"/>
      <c r="R710" s="46"/>
      <c r="S710" s="45"/>
      <c r="T710" s="46"/>
      <c r="U710" s="45"/>
      <c r="V710" s="46"/>
      <c r="W710" s="45"/>
      <c r="X710" s="46"/>
      <c r="Y710" s="45"/>
      <c r="Z710" s="46"/>
      <c r="AA710" s="45"/>
      <c r="AB710" s="46"/>
      <c r="AC710" s="45"/>
      <c r="AD710" s="46"/>
      <c r="AE710" s="45"/>
      <c r="AF710" s="46"/>
      <c r="AG710" s="45"/>
      <c r="AH710" s="46"/>
      <c r="AI710" s="45"/>
      <c r="AJ710" s="46"/>
      <c r="AK710" s="45"/>
      <c r="AL710" s="47">
        <f>+B710+D710+F710+H710+J710+L710+N710+P710+R710+T710+V710+X710+Z710+AB710+AD710+AF710+AH710+AJ710</f>
        <v>0</v>
      </c>
      <c r="AM710" s="48">
        <f>+C710+E710+G710+I710+K710+M710+O710+Q710+S710+U710+W710+Y710+AA710+AC710+AE710+AG710+AI710+AK710</f>
        <v>0</v>
      </c>
      <c r="AN710" s="297">
        <f>+AM710+AL710</f>
        <v>0</v>
      </c>
    </row>
    <row r="711" spans="1:40" ht="15" customHeight="1" x14ac:dyDescent="0.25">
      <c r="B711" s="751" t="s">
        <v>833</v>
      </c>
      <c r="C711" s="752"/>
      <c r="D711" s="752"/>
      <c r="E711" s="752"/>
      <c r="F711" s="752"/>
      <c r="G711" s="752"/>
      <c r="H711" s="752"/>
      <c r="I711" s="752"/>
      <c r="J711" s="752"/>
      <c r="K711" s="752"/>
      <c r="L711" s="752"/>
      <c r="M711" s="752"/>
      <c r="N711" s="752"/>
      <c r="O711" s="752"/>
      <c r="P711" s="752"/>
      <c r="Q711" s="752"/>
      <c r="R711" s="752"/>
      <c r="S711" s="752"/>
      <c r="T711" s="752"/>
      <c r="U711" s="752"/>
      <c r="V711" s="752"/>
      <c r="W711" s="752"/>
      <c r="X711" s="752"/>
      <c r="Y711" s="752"/>
      <c r="Z711" s="752"/>
      <c r="AA711" s="752"/>
      <c r="AB711" s="752"/>
      <c r="AC711" s="752"/>
      <c r="AD711" s="752"/>
      <c r="AE711" s="752"/>
      <c r="AF711" s="752"/>
      <c r="AG711" s="752"/>
      <c r="AH711" s="752"/>
      <c r="AI711" s="752"/>
      <c r="AJ711" s="752"/>
      <c r="AK711" s="752"/>
      <c r="AL711" s="752"/>
      <c r="AM711" s="752"/>
      <c r="AN711" s="753"/>
    </row>
    <row r="712" spans="1:40" ht="21" customHeight="1" x14ac:dyDescent="0.25">
      <c r="B712" s="296"/>
      <c r="C712" s="45"/>
      <c r="D712" s="46"/>
      <c r="E712" s="45"/>
      <c r="F712" s="46"/>
      <c r="G712" s="45"/>
      <c r="H712" s="46"/>
      <c r="I712" s="45"/>
      <c r="J712" s="46"/>
      <c r="K712" s="45"/>
      <c r="L712" s="46"/>
      <c r="M712" s="45"/>
      <c r="N712" s="46"/>
      <c r="O712" s="45"/>
      <c r="P712" s="46"/>
      <c r="Q712" s="45"/>
      <c r="R712" s="46"/>
      <c r="S712" s="45"/>
      <c r="T712" s="46"/>
      <c r="U712" s="45"/>
      <c r="V712" s="46"/>
      <c r="W712" s="45"/>
      <c r="X712" s="46"/>
      <c r="Y712" s="45"/>
      <c r="Z712" s="46"/>
      <c r="AA712" s="45"/>
      <c r="AB712" s="46"/>
      <c r="AC712" s="45"/>
      <c r="AD712" s="46"/>
      <c r="AE712" s="45"/>
      <c r="AF712" s="46"/>
      <c r="AG712" s="45"/>
      <c r="AH712" s="46"/>
      <c r="AI712" s="45"/>
      <c r="AJ712" s="46"/>
      <c r="AK712" s="45"/>
      <c r="AL712" s="47">
        <f>+B712+D712+F712+H712+J712+L712+N712+P712+R712+T712+V712+X712+Z712+AB712+AD712+AF712+AH712+AJ712</f>
        <v>0</v>
      </c>
      <c r="AM712" s="48">
        <f>+C712+E712+G712+I712+K712+M712+O712+Q712+S712+U712+W712+Y712+AA712+AC712+AE712+AG712+AI712+AK712</f>
        <v>0</v>
      </c>
      <c r="AN712" s="297">
        <f>+AM712+AL712</f>
        <v>0</v>
      </c>
    </row>
    <row r="713" spans="1:40" ht="15" customHeight="1" x14ac:dyDescent="0.25">
      <c r="B713" s="751" t="s">
        <v>834</v>
      </c>
      <c r="C713" s="752"/>
      <c r="D713" s="752"/>
      <c r="E713" s="752"/>
      <c r="F713" s="752"/>
      <c r="G713" s="752"/>
      <c r="H713" s="752"/>
      <c r="I713" s="752"/>
      <c r="J713" s="752"/>
      <c r="K713" s="752"/>
      <c r="L713" s="752"/>
      <c r="M713" s="752"/>
      <c r="N713" s="752"/>
      <c r="O713" s="752"/>
      <c r="P713" s="752"/>
      <c r="Q713" s="752"/>
      <c r="R713" s="752"/>
      <c r="S713" s="752"/>
      <c r="T713" s="752"/>
      <c r="U713" s="752"/>
      <c r="V713" s="752"/>
      <c r="W713" s="752"/>
      <c r="X713" s="752"/>
      <c r="Y713" s="752"/>
      <c r="Z713" s="752"/>
      <c r="AA713" s="752"/>
      <c r="AB713" s="752"/>
      <c r="AC713" s="752"/>
      <c r="AD713" s="752"/>
      <c r="AE713" s="752"/>
      <c r="AF713" s="752"/>
      <c r="AG713" s="752"/>
      <c r="AH713" s="752"/>
      <c r="AI713" s="752"/>
      <c r="AJ713" s="752"/>
      <c r="AK713" s="752"/>
      <c r="AL713" s="752"/>
      <c r="AM713" s="752"/>
      <c r="AN713" s="753"/>
    </row>
    <row r="714" spans="1:40" ht="21" customHeight="1" x14ac:dyDescent="0.25">
      <c r="B714" s="296"/>
      <c r="C714" s="45"/>
      <c r="D714" s="46"/>
      <c r="E714" s="45"/>
      <c r="F714" s="46"/>
      <c r="G714" s="45"/>
      <c r="H714" s="46"/>
      <c r="I714" s="45"/>
      <c r="J714" s="46"/>
      <c r="K714" s="45"/>
      <c r="L714" s="46"/>
      <c r="M714" s="45"/>
      <c r="N714" s="46"/>
      <c r="O714" s="45"/>
      <c r="P714" s="46"/>
      <c r="Q714" s="45"/>
      <c r="R714" s="46"/>
      <c r="S714" s="45"/>
      <c r="T714" s="46"/>
      <c r="U714" s="45"/>
      <c r="V714" s="46"/>
      <c r="W714" s="45"/>
      <c r="X714" s="46"/>
      <c r="Y714" s="45"/>
      <c r="Z714" s="46"/>
      <c r="AA714" s="45"/>
      <c r="AB714" s="46"/>
      <c r="AC714" s="45"/>
      <c r="AD714" s="46"/>
      <c r="AE714" s="45"/>
      <c r="AF714" s="46"/>
      <c r="AG714" s="45"/>
      <c r="AH714" s="46"/>
      <c r="AI714" s="45"/>
      <c r="AJ714" s="46"/>
      <c r="AK714" s="45"/>
      <c r="AL714" s="47">
        <f>+B714+D714+F714+H714+J714+L714+N714+P714+R714+T714+V714+X714+Z714+AB714+AD714+AF714+AH714+AJ714</f>
        <v>0</v>
      </c>
      <c r="AM714" s="48">
        <f>+C714+E714+G714+I714+K714+M714+O714+Q714+S714+U714+W714+Y714+AA714+AC714+AE714+AG714+AI714+AK714</f>
        <v>0</v>
      </c>
      <c r="AN714" s="297">
        <f>+AM714+AL714</f>
        <v>0</v>
      </c>
    </row>
    <row r="715" spans="1:40" ht="16.5" customHeight="1" x14ac:dyDescent="0.3">
      <c r="B715" s="754" t="s">
        <v>825</v>
      </c>
      <c r="C715" s="755"/>
      <c r="D715" s="755"/>
      <c r="E715" s="755"/>
      <c r="F715" s="755"/>
      <c r="G715" s="755"/>
      <c r="H715" s="755"/>
      <c r="I715" s="755"/>
      <c r="J715" s="755"/>
      <c r="K715" s="755"/>
      <c r="L715" s="755"/>
      <c r="M715" s="755"/>
      <c r="N715" s="755"/>
      <c r="O715" s="755"/>
      <c r="P715" s="755"/>
      <c r="Q715" s="755"/>
      <c r="R715" s="755"/>
      <c r="S715" s="755"/>
      <c r="T715" s="755"/>
      <c r="U715" s="755"/>
      <c r="V715" s="755"/>
      <c r="W715" s="755"/>
      <c r="X715" s="755"/>
      <c r="Y715" s="755"/>
      <c r="Z715" s="755"/>
      <c r="AA715" s="755"/>
      <c r="AB715" s="755"/>
      <c r="AC715" s="755"/>
      <c r="AD715" s="755"/>
      <c r="AE715" s="755"/>
      <c r="AF715" s="755"/>
      <c r="AG715" s="755"/>
      <c r="AH715" s="755"/>
      <c r="AI715" s="755"/>
      <c r="AJ715" s="755"/>
      <c r="AK715" s="755"/>
      <c r="AL715" s="755"/>
      <c r="AM715" s="755"/>
      <c r="AN715" s="756"/>
    </row>
    <row r="716" spans="1:40" ht="21" customHeight="1" thickBot="1" x14ac:dyDescent="0.3">
      <c r="B716" s="298">
        <f>+B714+B712+B710+B708+B706+B704+B702+B700</f>
        <v>0</v>
      </c>
      <c r="C716" s="302">
        <f>+C714+C712+C710+C708+C706+C704+C702+C700</f>
        <v>0</v>
      </c>
      <c r="D716" s="299">
        <f>+D714+D712+D710+D708+D706+D704+D702+D700</f>
        <v>0</v>
      </c>
      <c r="E716" s="302">
        <f>+E714+E712+E710+E708+E706+E704+E702+E700</f>
        <v>0</v>
      </c>
      <c r="F716" s="299">
        <f t="shared" ref="F716:AK716" si="10">+F714+F712+F710+F708+F706+F704+F702+F700</f>
        <v>0</v>
      </c>
      <c r="G716" s="302">
        <f t="shared" si="10"/>
        <v>0</v>
      </c>
      <c r="H716" s="299">
        <f t="shared" si="10"/>
        <v>0</v>
      </c>
      <c r="I716" s="302">
        <f t="shared" si="10"/>
        <v>0</v>
      </c>
      <c r="J716" s="299">
        <f t="shared" si="10"/>
        <v>0</v>
      </c>
      <c r="K716" s="302">
        <f t="shared" si="10"/>
        <v>0</v>
      </c>
      <c r="L716" s="299">
        <f t="shared" si="10"/>
        <v>0</v>
      </c>
      <c r="M716" s="302">
        <f t="shared" si="10"/>
        <v>0</v>
      </c>
      <c r="N716" s="299">
        <f t="shared" si="10"/>
        <v>0</v>
      </c>
      <c r="O716" s="302">
        <f t="shared" si="10"/>
        <v>0</v>
      </c>
      <c r="P716" s="299">
        <f t="shared" si="10"/>
        <v>0</v>
      </c>
      <c r="Q716" s="302">
        <f t="shared" si="10"/>
        <v>0</v>
      </c>
      <c r="R716" s="299">
        <f t="shared" si="10"/>
        <v>0</v>
      </c>
      <c r="S716" s="302">
        <f t="shared" si="10"/>
        <v>0</v>
      </c>
      <c r="T716" s="299">
        <f t="shared" si="10"/>
        <v>0</v>
      </c>
      <c r="U716" s="302">
        <f t="shared" si="10"/>
        <v>0</v>
      </c>
      <c r="V716" s="299">
        <f t="shared" si="10"/>
        <v>0</v>
      </c>
      <c r="W716" s="302">
        <f t="shared" si="10"/>
        <v>0</v>
      </c>
      <c r="X716" s="299">
        <f t="shared" si="10"/>
        <v>0</v>
      </c>
      <c r="Y716" s="302">
        <f t="shared" si="10"/>
        <v>0</v>
      </c>
      <c r="Z716" s="299">
        <f t="shared" si="10"/>
        <v>0</v>
      </c>
      <c r="AA716" s="302">
        <f t="shared" si="10"/>
        <v>0</v>
      </c>
      <c r="AB716" s="299">
        <f t="shared" si="10"/>
        <v>0</v>
      </c>
      <c r="AC716" s="302">
        <f t="shared" si="10"/>
        <v>0</v>
      </c>
      <c r="AD716" s="299">
        <f t="shared" si="10"/>
        <v>0</v>
      </c>
      <c r="AE716" s="302">
        <f t="shared" si="10"/>
        <v>0</v>
      </c>
      <c r="AF716" s="299">
        <f t="shared" si="10"/>
        <v>0</v>
      </c>
      <c r="AG716" s="302">
        <f t="shared" si="10"/>
        <v>0</v>
      </c>
      <c r="AH716" s="299">
        <f t="shared" si="10"/>
        <v>0</v>
      </c>
      <c r="AI716" s="302">
        <f t="shared" si="10"/>
        <v>0</v>
      </c>
      <c r="AJ716" s="299">
        <f t="shared" si="10"/>
        <v>0</v>
      </c>
      <c r="AK716" s="302">
        <f t="shared" si="10"/>
        <v>0</v>
      </c>
      <c r="AL716" s="299">
        <f>+B716+D716+F716+H716+J716+L716+N716+P716+R716+T716+V716+X716+Z716+AB716+AD716+AF716+AH716+AJ716</f>
        <v>0</v>
      </c>
      <c r="AM716" s="302">
        <f>+C716+E716+G716+I716+K716+M716+O716+Q716+S716+U716+W716+Y716+AA716+AC716+AE716+AG716+AI716+AK716</f>
        <v>0</v>
      </c>
      <c r="AN716" s="300">
        <f>+AM716+AL716</f>
        <v>0</v>
      </c>
    </row>
    <row r="717" spans="1:40" ht="11.25" customHeight="1" x14ac:dyDescent="0.25">
      <c r="B717" s="757"/>
      <c r="C717" s="757"/>
      <c r="D717" s="757"/>
      <c r="E717" s="757"/>
      <c r="F717" s="757"/>
      <c r="G717" s="757"/>
      <c r="H717" s="757"/>
      <c r="I717" s="757"/>
      <c r="J717" s="757"/>
      <c r="K717" s="757"/>
      <c r="L717" s="757"/>
      <c r="M717" s="757"/>
      <c r="N717" s="757"/>
      <c r="O717" s="757"/>
      <c r="P717" s="757"/>
      <c r="Q717" s="757"/>
      <c r="R717" s="757"/>
      <c r="S717" s="757"/>
      <c r="T717" s="757"/>
      <c r="U717" s="757"/>
      <c r="V717" s="757"/>
      <c r="W717" s="757"/>
      <c r="X717" s="757"/>
      <c r="Y717" s="757"/>
      <c r="Z717" s="757"/>
      <c r="AA717" s="757"/>
      <c r="AB717" s="757"/>
      <c r="AC717" s="757"/>
      <c r="AD717" s="757"/>
      <c r="AE717" s="757"/>
      <c r="AF717" s="757"/>
      <c r="AG717" s="757"/>
      <c r="AH717" s="757"/>
      <c r="AI717" s="757"/>
      <c r="AJ717" s="757"/>
      <c r="AK717" s="757"/>
      <c r="AL717" s="757"/>
      <c r="AM717" s="757"/>
      <c r="AN717" s="757"/>
    </row>
    <row r="718" spans="1:40" x14ac:dyDescent="0.25"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50" t="s">
        <v>835</v>
      </c>
      <c r="U718" s="49"/>
      <c r="W718" s="49"/>
      <c r="X718" s="749"/>
      <c r="Y718" s="749"/>
      <c r="Z718" s="749"/>
      <c r="AA718" s="749"/>
      <c r="AB718" s="749"/>
      <c r="AC718" s="749"/>
      <c r="AD718" s="749"/>
      <c r="AE718" s="749"/>
      <c r="AF718" s="749"/>
      <c r="AG718" s="749"/>
      <c r="AH718" s="749"/>
      <c r="AI718" s="749"/>
      <c r="AJ718" s="749"/>
      <c r="AK718" s="749"/>
      <c r="AL718" s="749"/>
      <c r="AM718" s="51"/>
      <c r="AN718" s="49"/>
    </row>
    <row r="719" spans="1:40" ht="6" customHeight="1" thickBot="1" x14ac:dyDescent="0.3">
      <c r="A719" s="52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50"/>
      <c r="U719" s="49"/>
      <c r="W719" s="49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1"/>
      <c r="AN719" s="49"/>
    </row>
    <row r="720" spans="1:40" ht="15.75" thickBot="1" x14ac:dyDescent="0.3">
      <c r="A720" s="52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54" t="s">
        <v>836</v>
      </c>
      <c r="W720" s="49"/>
      <c r="X720" s="748">
        <f>+F685</f>
        <v>0</v>
      </c>
      <c r="Y720" s="748"/>
      <c r="Z720" s="748"/>
      <c r="AA720" s="748"/>
      <c r="AB720" s="748"/>
      <c r="AC720" s="748"/>
      <c r="AD720" s="748"/>
      <c r="AE720" s="748"/>
      <c r="AF720" s="748"/>
      <c r="AG720" s="748"/>
      <c r="AH720" s="748"/>
      <c r="AI720" s="748"/>
      <c r="AJ720" s="748"/>
      <c r="AK720" s="49"/>
      <c r="AL720" s="750" t="s">
        <v>787</v>
      </c>
      <c r="AM720" s="750"/>
      <c r="AN720" s="49"/>
    </row>
    <row r="721" spans="2:40" ht="15.75" customHeight="1" x14ac:dyDescent="0.25">
      <c r="B721" s="55" t="s">
        <v>1128</v>
      </c>
      <c r="C721" s="56"/>
      <c r="D721" s="56"/>
      <c r="E721" s="56"/>
      <c r="F721" s="56"/>
      <c r="G721" s="57"/>
      <c r="H721" s="57"/>
      <c r="I721" s="57"/>
      <c r="J721" s="57"/>
      <c r="K721" s="57"/>
      <c r="L721" s="57"/>
      <c r="M721" s="57"/>
      <c r="N721" s="57"/>
      <c r="V721" s="54" t="s">
        <v>837</v>
      </c>
      <c r="AB721" s="748" t="str">
        <f>+I686</f>
        <v/>
      </c>
      <c r="AC721" s="748"/>
      <c r="AD721" s="748"/>
      <c r="AE721" s="748"/>
      <c r="AF721" s="748"/>
      <c r="AG721" s="748"/>
      <c r="AH721" s="748"/>
      <c r="AI721" s="748"/>
      <c r="AJ721" s="748"/>
    </row>
    <row r="722" spans="2:40" ht="3.75" customHeight="1" thickBot="1" x14ac:dyDescent="0.3">
      <c r="B722" s="42"/>
      <c r="C722" s="42"/>
      <c r="D722" s="42"/>
      <c r="E722" s="42"/>
      <c r="F722" s="42"/>
      <c r="G722" s="42"/>
      <c r="H722" s="42"/>
      <c r="I722" s="58"/>
      <c r="J722" s="58"/>
      <c r="K722" s="42"/>
      <c r="L722" s="42"/>
      <c r="M722" s="57"/>
      <c r="N722" s="57"/>
    </row>
    <row r="723" spans="2:40" ht="35.25" customHeight="1" x14ac:dyDescent="0.25">
      <c r="B723" s="682" t="s">
        <v>838</v>
      </c>
      <c r="C723" s="666"/>
      <c r="D723" s="666"/>
      <c r="E723" s="666" t="s">
        <v>839</v>
      </c>
      <c r="F723" s="666"/>
      <c r="G723" s="666"/>
      <c r="H723" s="666" t="s">
        <v>840</v>
      </c>
      <c r="I723" s="666"/>
      <c r="J723" s="666"/>
      <c r="K723" s="666" t="s">
        <v>841</v>
      </c>
      <c r="L723" s="666"/>
      <c r="M723" s="666"/>
      <c r="N723" s="666" t="s">
        <v>842</v>
      </c>
      <c r="O723" s="666"/>
      <c r="P723" s="666"/>
      <c r="Q723" s="666" t="s">
        <v>843</v>
      </c>
      <c r="R723" s="666"/>
      <c r="S723" s="666"/>
      <c r="T723" s="666" t="s">
        <v>844</v>
      </c>
      <c r="U723" s="666"/>
      <c r="V723" s="666"/>
      <c r="W723" s="666" t="s">
        <v>845</v>
      </c>
      <c r="X723" s="666"/>
      <c r="Y723" s="666"/>
      <c r="Z723" s="666" t="s">
        <v>846</v>
      </c>
      <c r="AA723" s="666"/>
      <c r="AB723" s="666"/>
      <c r="AC723" s="666" t="s">
        <v>847</v>
      </c>
      <c r="AD723" s="666"/>
      <c r="AE723" s="666"/>
      <c r="AF723" s="746" t="s">
        <v>1117</v>
      </c>
      <c r="AG723" s="746"/>
      <c r="AH723" s="746"/>
      <c r="AI723" s="666" t="s">
        <v>848</v>
      </c>
      <c r="AJ723" s="666"/>
      <c r="AK723" s="666"/>
      <c r="AL723" s="660" t="s">
        <v>825</v>
      </c>
      <c r="AM723" s="660"/>
      <c r="AN723" s="661"/>
    </row>
    <row r="724" spans="2:40" ht="21" customHeight="1" thickBot="1" x14ac:dyDescent="0.3">
      <c r="B724" s="747"/>
      <c r="C724" s="743"/>
      <c r="D724" s="743"/>
      <c r="E724" s="743"/>
      <c r="F724" s="743"/>
      <c r="G724" s="743"/>
      <c r="H724" s="743"/>
      <c r="I724" s="743"/>
      <c r="J724" s="743"/>
      <c r="K724" s="743"/>
      <c r="L724" s="743"/>
      <c r="M724" s="743"/>
      <c r="N724" s="743"/>
      <c r="O724" s="743"/>
      <c r="P724" s="743"/>
      <c r="Q724" s="743"/>
      <c r="R724" s="743"/>
      <c r="S724" s="743"/>
      <c r="T724" s="743"/>
      <c r="U724" s="743"/>
      <c r="V724" s="743"/>
      <c r="W724" s="743"/>
      <c r="X724" s="743"/>
      <c r="Y724" s="743"/>
      <c r="Z724" s="743"/>
      <c r="AA724" s="743"/>
      <c r="AB724" s="743"/>
      <c r="AC724" s="743"/>
      <c r="AD724" s="743"/>
      <c r="AE724" s="743"/>
      <c r="AF724" s="743"/>
      <c r="AG724" s="743"/>
      <c r="AH724" s="743"/>
      <c r="AI724" s="743"/>
      <c r="AJ724" s="743"/>
      <c r="AK724" s="743"/>
      <c r="AL724" s="662">
        <f>SUM(B724:AK724)</f>
        <v>0</v>
      </c>
      <c r="AM724" s="662"/>
      <c r="AN724" s="663"/>
    </row>
    <row r="725" spans="2:40" ht="12" customHeight="1" x14ac:dyDescent="0.25">
      <c r="B725" s="270" t="s">
        <v>849</v>
      </c>
      <c r="C725" s="271"/>
      <c r="D725" s="272"/>
      <c r="E725" s="272"/>
      <c r="F725" s="246"/>
      <c r="G725" s="246"/>
      <c r="H725" s="246"/>
      <c r="I725" s="269"/>
      <c r="J725" s="269"/>
      <c r="K725" s="246"/>
      <c r="L725" s="246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  <c r="AJ725" s="241"/>
      <c r="AK725" s="241"/>
      <c r="AL725" s="241"/>
      <c r="AM725" s="241"/>
      <c r="AN725" s="241"/>
    </row>
    <row r="726" spans="2:40" ht="12.75" customHeight="1" x14ac:dyDescent="0.25">
      <c r="B726" s="273"/>
      <c r="C726" s="273"/>
      <c r="D726" s="273"/>
      <c r="E726" s="273"/>
      <c r="F726" s="273"/>
      <c r="G726" s="273"/>
      <c r="H726" s="273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  <c r="AA726" s="241"/>
      <c r="AB726" s="241"/>
      <c r="AC726" s="241"/>
      <c r="AD726" s="241"/>
      <c r="AE726" s="241"/>
      <c r="AF726" s="241"/>
      <c r="AG726" s="241"/>
      <c r="AH726" s="241"/>
      <c r="AI726" s="241"/>
      <c r="AJ726" s="241"/>
      <c r="AK726" s="241"/>
      <c r="AL726" s="241"/>
      <c r="AM726" s="241"/>
      <c r="AN726" s="241"/>
    </row>
    <row r="727" spans="2:40" ht="16.5" thickBot="1" x14ac:dyDescent="0.3">
      <c r="B727" s="274" t="s">
        <v>1118</v>
      </c>
      <c r="C727" s="274"/>
      <c r="D727" s="274"/>
      <c r="E727" s="274"/>
      <c r="F727" s="274"/>
      <c r="G727" s="275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553" t="s">
        <v>1119</v>
      </c>
      <c r="Y727" s="241"/>
      <c r="Z727" s="241"/>
      <c r="AA727" s="241"/>
      <c r="AB727" s="241"/>
      <c r="AC727" s="241"/>
      <c r="AD727" s="241"/>
      <c r="AE727" s="241"/>
      <c r="AF727" s="241"/>
      <c r="AG727" s="241"/>
      <c r="AH727" s="241"/>
      <c r="AI727" s="241"/>
      <c r="AJ727" s="241"/>
      <c r="AK727" s="241"/>
      <c r="AL727" s="241"/>
      <c r="AM727" s="241"/>
      <c r="AN727" s="241"/>
    </row>
    <row r="728" spans="2:40" ht="34.5" customHeight="1" x14ac:dyDescent="0.25">
      <c r="B728" s="736" t="s">
        <v>850</v>
      </c>
      <c r="C728" s="736"/>
      <c r="D728" s="736"/>
      <c r="E728" s="736"/>
      <c r="F728" s="736"/>
      <c r="G728" s="736"/>
      <c r="H728" s="736"/>
      <c r="I728" s="736"/>
      <c r="J728" s="736"/>
      <c r="K728" s="744" t="s">
        <v>851</v>
      </c>
      <c r="L728" s="744"/>
      <c r="M728" s="744"/>
      <c r="N728" s="744"/>
      <c r="O728" s="744"/>
      <c r="P728" s="744"/>
      <c r="Q728" s="744"/>
      <c r="R728" s="744"/>
      <c r="S728" s="744"/>
      <c r="T728" s="241"/>
      <c r="U728" s="241"/>
      <c r="V728" s="241"/>
      <c r="W728" s="241"/>
      <c r="X728" s="664" t="s">
        <v>1120</v>
      </c>
      <c r="Y728" s="665"/>
      <c r="Z728" s="665"/>
      <c r="AA728" s="665"/>
      <c r="AB728" s="665"/>
      <c r="AC728" s="665"/>
      <c r="AD728" s="666" t="s">
        <v>1127</v>
      </c>
      <c r="AE728" s="666"/>
      <c r="AF728" s="666"/>
      <c r="AG728" s="666"/>
      <c r="AH728" s="666"/>
      <c r="AI728" s="667"/>
      <c r="AJ728" s="241"/>
      <c r="AK728" s="241"/>
      <c r="AL728" s="241"/>
      <c r="AM728" s="241"/>
      <c r="AN728" s="241"/>
    </row>
    <row r="729" spans="2:40" ht="18" customHeight="1" x14ac:dyDescent="0.25">
      <c r="B729" s="727" t="s">
        <v>852</v>
      </c>
      <c r="C729" s="727"/>
      <c r="D729" s="727"/>
      <c r="E729" s="728" t="s">
        <v>853</v>
      </c>
      <c r="F729" s="728"/>
      <c r="G729" s="728"/>
      <c r="H729" s="729" t="s">
        <v>825</v>
      </c>
      <c r="I729" s="729"/>
      <c r="J729" s="729"/>
      <c r="K729" s="728" t="s">
        <v>852</v>
      </c>
      <c r="L729" s="728"/>
      <c r="M729" s="728"/>
      <c r="N729" s="728" t="s">
        <v>853</v>
      </c>
      <c r="O729" s="728"/>
      <c r="P729" s="728"/>
      <c r="Q729" s="730" t="s">
        <v>825</v>
      </c>
      <c r="R729" s="730"/>
      <c r="S729" s="730"/>
      <c r="T729" s="241"/>
      <c r="U729" s="241"/>
      <c r="V729" s="241"/>
      <c r="W729" s="241"/>
      <c r="X729" s="668" t="s">
        <v>852</v>
      </c>
      <c r="Y729" s="669"/>
      <c r="Z729" s="670" t="s">
        <v>853</v>
      </c>
      <c r="AA729" s="669"/>
      <c r="AB729" s="671" t="s">
        <v>825</v>
      </c>
      <c r="AC729" s="672"/>
      <c r="AD729" s="670" t="s">
        <v>852</v>
      </c>
      <c r="AE729" s="669"/>
      <c r="AF729" s="670" t="s">
        <v>853</v>
      </c>
      <c r="AG729" s="669"/>
      <c r="AH729" s="671" t="s">
        <v>825</v>
      </c>
      <c r="AI729" s="673"/>
      <c r="AJ729" s="241"/>
      <c r="AK729" s="241"/>
      <c r="AL729" s="241"/>
      <c r="AM729" s="241"/>
      <c r="AN729" s="241"/>
    </row>
    <row r="730" spans="2:40" ht="21" customHeight="1" thickBot="1" x14ac:dyDescent="0.3">
      <c r="B730" s="718"/>
      <c r="C730" s="718"/>
      <c r="D730" s="718"/>
      <c r="E730" s="719"/>
      <c r="F730" s="719"/>
      <c r="G730" s="719"/>
      <c r="H730" s="720">
        <f>+E730+B730</f>
        <v>0</v>
      </c>
      <c r="I730" s="720"/>
      <c r="J730" s="720"/>
      <c r="K730" s="719"/>
      <c r="L730" s="719"/>
      <c r="M730" s="719"/>
      <c r="N730" s="719"/>
      <c r="O730" s="719"/>
      <c r="P730" s="719"/>
      <c r="Q730" s="731">
        <f>+N730+K730</f>
        <v>0</v>
      </c>
      <c r="R730" s="731"/>
      <c r="S730" s="731"/>
      <c r="T730" s="241"/>
      <c r="U730" s="241"/>
      <c r="V730" s="241"/>
      <c r="W730" s="241"/>
      <c r="X730" s="674"/>
      <c r="Y730" s="675"/>
      <c r="Z730" s="676"/>
      <c r="AA730" s="675"/>
      <c r="AB730" s="677">
        <f>+Z730+X730</f>
        <v>0</v>
      </c>
      <c r="AC730" s="678"/>
      <c r="AD730" s="676"/>
      <c r="AE730" s="675"/>
      <c r="AF730" s="676"/>
      <c r="AG730" s="675"/>
      <c r="AH730" s="677">
        <f>+AF730+AD730</f>
        <v>0</v>
      </c>
      <c r="AI730" s="695"/>
      <c r="AJ730" s="241"/>
      <c r="AK730" s="241"/>
      <c r="AL730" s="241"/>
      <c r="AM730" s="241"/>
      <c r="AN730" s="241"/>
    </row>
    <row r="731" spans="2:40" ht="16.5" thickBot="1" x14ac:dyDescent="0.3">
      <c r="B731" s="274" t="s">
        <v>1121</v>
      </c>
      <c r="C731" s="274"/>
      <c r="D731" s="274"/>
      <c r="E731" s="274"/>
      <c r="F731" s="274"/>
      <c r="G731" s="275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696" t="s">
        <v>1122</v>
      </c>
      <c r="Y731" s="697"/>
      <c r="Z731" s="697"/>
      <c r="AA731" s="697"/>
      <c r="AB731" s="697"/>
      <c r="AC731" s="697"/>
      <c r="AD731" s="697"/>
      <c r="AE731" s="697"/>
      <c r="AF731" s="697"/>
      <c r="AG731" s="697"/>
      <c r="AH731" s="697"/>
      <c r="AI731" s="697"/>
      <c r="AJ731" s="697"/>
      <c r="AK731" s="698"/>
      <c r="AL731" s="241"/>
      <c r="AM731" s="241"/>
      <c r="AN731" s="241"/>
    </row>
    <row r="732" spans="2:40" ht="34.5" customHeight="1" x14ac:dyDescent="0.25">
      <c r="B732" s="738" t="s">
        <v>854</v>
      </c>
      <c r="C732" s="738"/>
      <c r="D732" s="738"/>
      <c r="E732" s="738"/>
      <c r="F732" s="738"/>
      <c r="G732" s="738"/>
      <c r="H732" s="738"/>
      <c r="I732" s="738"/>
      <c r="J732" s="738"/>
      <c r="K732" s="739" t="s">
        <v>970</v>
      </c>
      <c r="L732" s="739"/>
      <c r="M732" s="739"/>
      <c r="N732" s="739"/>
      <c r="O732" s="739"/>
      <c r="P732" s="739"/>
      <c r="Q732" s="739"/>
      <c r="R732" s="739"/>
      <c r="S732" s="739"/>
      <c r="T732" s="241"/>
      <c r="U732" s="241"/>
      <c r="V732" s="241"/>
      <c r="W732" s="241"/>
      <c r="X732" s="699" t="s">
        <v>1123</v>
      </c>
      <c r="Y732" s="700"/>
      <c r="Z732" s="700"/>
      <c r="AA732" s="700"/>
      <c r="AB732" s="701" t="s">
        <v>1124</v>
      </c>
      <c r="AC732" s="701"/>
      <c r="AD732" s="701"/>
      <c r="AE732" s="701"/>
      <c r="AF732" s="701" t="s">
        <v>825</v>
      </c>
      <c r="AG732" s="701"/>
      <c r="AH732" s="701"/>
      <c r="AI732" s="701"/>
      <c r="AJ732" s="701"/>
      <c r="AK732" s="706"/>
      <c r="AL732" s="241"/>
      <c r="AM732" s="241"/>
      <c r="AN732" s="241"/>
    </row>
    <row r="733" spans="2:40" ht="18" customHeight="1" x14ac:dyDescent="0.25">
      <c r="B733" s="727" t="s">
        <v>852</v>
      </c>
      <c r="C733" s="727"/>
      <c r="D733" s="727"/>
      <c r="E733" s="728" t="s">
        <v>853</v>
      </c>
      <c r="F733" s="728"/>
      <c r="G733" s="728"/>
      <c r="H733" s="729" t="s">
        <v>825</v>
      </c>
      <c r="I733" s="729"/>
      <c r="J733" s="729"/>
      <c r="K733" s="728" t="s">
        <v>852</v>
      </c>
      <c r="L733" s="728"/>
      <c r="M733" s="728"/>
      <c r="N733" s="728" t="s">
        <v>853</v>
      </c>
      <c r="O733" s="728"/>
      <c r="P733" s="728"/>
      <c r="Q733" s="730" t="s">
        <v>825</v>
      </c>
      <c r="R733" s="730"/>
      <c r="S733" s="730"/>
      <c r="T733" s="241"/>
      <c r="U733" s="241"/>
      <c r="V733" s="241"/>
      <c r="W733" s="241"/>
      <c r="X733" s="683" t="s">
        <v>852</v>
      </c>
      <c r="Y733" s="679"/>
      <c r="Z733" s="679" t="s">
        <v>853</v>
      </c>
      <c r="AA733" s="679"/>
      <c r="AB733" s="679" t="s">
        <v>852</v>
      </c>
      <c r="AC733" s="679"/>
      <c r="AD733" s="679" t="s">
        <v>853</v>
      </c>
      <c r="AE733" s="679"/>
      <c r="AF733" s="679" t="s">
        <v>852</v>
      </c>
      <c r="AG733" s="679"/>
      <c r="AH733" s="679" t="s">
        <v>853</v>
      </c>
      <c r="AI733" s="679"/>
      <c r="AJ733" s="715" t="s">
        <v>825</v>
      </c>
      <c r="AK733" s="745"/>
      <c r="AL733" s="241"/>
      <c r="AM733" s="241"/>
      <c r="AN733" s="241"/>
    </row>
    <row r="734" spans="2:40" ht="21" customHeight="1" thickBot="1" x14ac:dyDescent="0.3">
      <c r="B734" s="718"/>
      <c r="C734" s="718"/>
      <c r="D734" s="718"/>
      <c r="E734" s="719"/>
      <c r="F734" s="719"/>
      <c r="G734" s="719"/>
      <c r="H734" s="720">
        <f>+E734+B734</f>
        <v>0</v>
      </c>
      <c r="I734" s="720"/>
      <c r="J734" s="720"/>
      <c r="K734" s="719"/>
      <c r="L734" s="719"/>
      <c r="M734" s="719"/>
      <c r="N734" s="719"/>
      <c r="O734" s="719"/>
      <c r="P734" s="719"/>
      <c r="Q734" s="731">
        <f>+N734+K734</f>
        <v>0</v>
      </c>
      <c r="R734" s="731"/>
      <c r="S734" s="731"/>
      <c r="T734" s="241"/>
      <c r="U734" s="241"/>
      <c r="V734" s="241"/>
      <c r="W734" s="241"/>
      <c r="X734" s="702"/>
      <c r="Y734" s="692"/>
      <c r="Z734" s="692"/>
      <c r="AA734" s="692"/>
      <c r="AB734" s="692"/>
      <c r="AC734" s="692"/>
      <c r="AD734" s="692"/>
      <c r="AE734" s="692"/>
      <c r="AF734" s="680">
        <f>+AB734+X734</f>
        <v>0</v>
      </c>
      <c r="AG734" s="680"/>
      <c r="AH734" s="680">
        <f>+AD734+Z734</f>
        <v>0</v>
      </c>
      <c r="AI734" s="680"/>
      <c r="AJ734" s="680">
        <f>+AH734+AF734</f>
        <v>0</v>
      </c>
      <c r="AK734" s="681"/>
      <c r="AL734" s="241"/>
      <c r="AM734" s="241"/>
      <c r="AN734" s="241"/>
    </row>
    <row r="735" spans="2:40" ht="16.5" thickBot="1" x14ac:dyDescent="0.3">
      <c r="B735" s="276" t="s">
        <v>1125</v>
      </c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553" t="s">
        <v>1258</v>
      </c>
      <c r="Y735" s="241"/>
      <c r="Z735" s="241"/>
      <c r="AA735" s="241"/>
      <c r="AB735" s="241"/>
      <c r="AC735" s="241"/>
      <c r="AD735" s="241"/>
      <c r="AE735" s="241"/>
      <c r="AF735" s="241"/>
      <c r="AG735" s="241"/>
      <c r="AH735" s="241"/>
      <c r="AI735" s="241"/>
      <c r="AJ735" s="241"/>
      <c r="AK735" s="241"/>
      <c r="AL735" s="241"/>
      <c r="AM735" s="241"/>
      <c r="AN735" s="241"/>
    </row>
    <row r="736" spans="2:40" ht="16.5" customHeight="1" thickBot="1" x14ac:dyDescent="0.3">
      <c r="B736" s="274" t="s">
        <v>969</v>
      </c>
      <c r="C736" s="274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835" t="s">
        <v>1259</v>
      </c>
      <c r="X736" s="836"/>
      <c r="Y736" s="836"/>
      <c r="Z736" s="836"/>
      <c r="AA736" s="836"/>
      <c r="AB736" s="836"/>
      <c r="AC736" s="851" t="s">
        <v>1257</v>
      </c>
      <c r="AD736" s="851"/>
      <c r="AE736" s="851"/>
      <c r="AF736" s="851"/>
      <c r="AG736" s="851"/>
      <c r="AH736" s="851"/>
      <c r="AI736" s="845" t="s">
        <v>1260</v>
      </c>
      <c r="AJ736" s="846"/>
      <c r="AK736" s="846"/>
      <c r="AL736" s="846"/>
      <c r="AM736" s="846"/>
      <c r="AN736" s="847"/>
    </row>
    <row r="737" spans="1:40" ht="16.5" customHeight="1" thickBot="1" x14ac:dyDescent="0.3">
      <c r="B737" s="732" t="s">
        <v>971</v>
      </c>
      <c r="C737" s="733"/>
      <c r="D737" s="733"/>
      <c r="E737" s="733"/>
      <c r="F737" s="733"/>
      <c r="G737" s="733"/>
      <c r="H737" s="733"/>
      <c r="I737" s="734"/>
      <c r="J737" s="686" t="s">
        <v>855</v>
      </c>
      <c r="K737" s="686"/>
      <c r="L737" s="686"/>
      <c r="M737" s="686"/>
      <c r="N737" s="686"/>
      <c r="O737" s="686"/>
      <c r="P737" s="686" t="s">
        <v>856</v>
      </c>
      <c r="Q737" s="686"/>
      <c r="R737" s="686"/>
      <c r="S737" s="686"/>
      <c r="T737" s="686"/>
      <c r="U737" s="688"/>
      <c r="V737" s="241"/>
      <c r="W737" s="837"/>
      <c r="X737" s="838"/>
      <c r="Y737" s="838"/>
      <c r="Z737" s="838"/>
      <c r="AA737" s="838"/>
      <c r="AB737" s="838"/>
      <c r="AC737" s="852"/>
      <c r="AD737" s="852"/>
      <c r="AE737" s="852"/>
      <c r="AF737" s="852"/>
      <c r="AG737" s="852"/>
      <c r="AH737" s="852"/>
      <c r="AI737" s="848"/>
      <c r="AJ737" s="849"/>
      <c r="AK737" s="849"/>
      <c r="AL737" s="849"/>
      <c r="AM737" s="849"/>
      <c r="AN737" s="850"/>
    </row>
    <row r="738" spans="1:40" ht="16.5" customHeight="1" thickBot="1" x14ac:dyDescent="0.3">
      <c r="B738" s="735"/>
      <c r="C738" s="736"/>
      <c r="D738" s="736"/>
      <c r="E738" s="736"/>
      <c r="F738" s="736"/>
      <c r="G738" s="736"/>
      <c r="H738" s="736"/>
      <c r="I738" s="737"/>
      <c r="J738" s="687"/>
      <c r="K738" s="687"/>
      <c r="L738" s="687"/>
      <c r="M738" s="687"/>
      <c r="N738" s="687"/>
      <c r="O738" s="687"/>
      <c r="P738" s="687"/>
      <c r="Q738" s="687"/>
      <c r="R738" s="687"/>
      <c r="S738" s="687"/>
      <c r="T738" s="687"/>
      <c r="U738" s="689"/>
      <c r="V738" s="241"/>
      <c r="W738" s="853" t="s">
        <v>852</v>
      </c>
      <c r="X738" s="841"/>
      <c r="Y738" s="841" t="s">
        <v>853</v>
      </c>
      <c r="Z738" s="841"/>
      <c r="AA738" s="842" t="s">
        <v>825</v>
      </c>
      <c r="AB738" s="842"/>
      <c r="AC738" s="841" t="s">
        <v>852</v>
      </c>
      <c r="AD738" s="841"/>
      <c r="AE738" s="841" t="s">
        <v>853</v>
      </c>
      <c r="AF738" s="841"/>
      <c r="AG738" s="842" t="s">
        <v>825</v>
      </c>
      <c r="AH738" s="842"/>
      <c r="AI738" s="841" t="s">
        <v>852</v>
      </c>
      <c r="AJ738" s="841"/>
      <c r="AK738" s="841" t="s">
        <v>853</v>
      </c>
      <c r="AL738" s="841"/>
      <c r="AM738" s="842" t="s">
        <v>825</v>
      </c>
      <c r="AN738" s="843"/>
    </row>
    <row r="739" spans="1:40" ht="21" customHeight="1" thickBot="1" x14ac:dyDescent="0.3">
      <c r="B739" s="735"/>
      <c r="C739" s="736"/>
      <c r="D739" s="736"/>
      <c r="E739" s="736"/>
      <c r="F739" s="736"/>
      <c r="G739" s="736"/>
      <c r="H739" s="736"/>
      <c r="I739" s="737"/>
      <c r="J739" s="679" t="s">
        <v>852</v>
      </c>
      <c r="K739" s="679"/>
      <c r="L739" s="679" t="s">
        <v>853</v>
      </c>
      <c r="M739" s="679"/>
      <c r="N739" s="715" t="s">
        <v>825</v>
      </c>
      <c r="O739" s="715"/>
      <c r="P739" s="679" t="s">
        <v>852</v>
      </c>
      <c r="Q739" s="679"/>
      <c r="R739" s="679" t="s">
        <v>853</v>
      </c>
      <c r="S739" s="679"/>
      <c r="T739" s="716" t="s">
        <v>825</v>
      </c>
      <c r="U739" s="717"/>
      <c r="V739" s="241"/>
      <c r="W739" s="844"/>
      <c r="X739" s="831"/>
      <c r="Y739" s="831"/>
      <c r="Z739" s="831"/>
      <c r="AA739" s="830">
        <f>W739+Y739</f>
        <v>0</v>
      </c>
      <c r="AB739" s="830"/>
      <c r="AC739" s="831"/>
      <c r="AD739" s="831"/>
      <c r="AE739" s="831"/>
      <c r="AF739" s="831"/>
      <c r="AG739" s="830">
        <f>AC739+AE739</f>
        <v>0</v>
      </c>
      <c r="AH739" s="830"/>
      <c r="AI739" s="831"/>
      <c r="AJ739" s="831"/>
      <c r="AK739" s="831"/>
      <c r="AL739" s="832"/>
      <c r="AM739" s="833">
        <f>AI739+AK739</f>
        <v>0</v>
      </c>
      <c r="AN739" s="834"/>
    </row>
    <row r="740" spans="1:40" ht="32.25" customHeight="1" x14ac:dyDescent="0.25">
      <c r="B740" s="713" t="s">
        <v>857</v>
      </c>
      <c r="C740" s="714"/>
      <c r="D740" s="714"/>
      <c r="E740" s="714"/>
      <c r="F740" s="714"/>
      <c r="G740" s="714"/>
      <c r="H740" s="714"/>
      <c r="I740" s="714"/>
      <c r="J740" s="707"/>
      <c r="K740" s="708"/>
      <c r="L740" s="707"/>
      <c r="M740" s="708"/>
      <c r="N740" s="709">
        <f>+L740+J740</f>
        <v>0</v>
      </c>
      <c r="O740" s="710"/>
      <c r="P740" s="707"/>
      <c r="Q740" s="708"/>
      <c r="R740" s="707"/>
      <c r="S740" s="708"/>
      <c r="T740" s="693">
        <f>+R740+P740</f>
        <v>0</v>
      </c>
      <c r="U740" s="694"/>
      <c r="V740" s="241"/>
      <c r="W740" s="241"/>
      <c r="X740" s="835" t="s">
        <v>1264</v>
      </c>
      <c r="Y740" s="836"/>
      <c r="Z740" s="836"/>
      <c r="AA740" s="836"/>
      <c r="AB740" s="836"/>
      <c r="AC740" s="836"/>
      <c r="AD740" s="836"/>
      <c r="AE740" s="836" t="s">
        <v>1265</v>
      </c>
      <c r="AF740" s="836"/>
      <c r="AG740" s="836"/>
      <c r="AH740" s="836"/>
      <c r="AI740" s="836"/>
      <c r="AJ740" s="836"/>
      <c r="AK740" s="839"/>
      <c r="AL740" s="241"/>
      <c r="AM740" s="241"/>
      <c r="AN740" s="241"/>
    </row>
    <row r="741" spans="1:40" ht="31.5" customHeight="1" x14ac:dyDescent="0.25">
      <c r="B741" s="711" t="s">
        <v>858</v>
      </c>
      <c r="C741" s="712"/>
      <c r="D741" s="712"/>
      <c r="E741" s="712"/>
      <c r="F741" s="712"/>
      <c r="G741" s="712"/>
      <c r="H741" s="712"/>
      <c r="I741" s="712"/>
      <c r="J741" s="703"/>
      <c r="K741" s="704"/>
      <c r="L741" s="703"/>
      <c r="M741" s="704"/>
      <c r="N741" s="693">
        <f>+L741+J741</f>
        <v>0</v>
      </c>
      <c r="O741" s="705"/>
      <c r="P741" s="707"/>
      <c r="Q741" s="708"/>
      <c r="R741" s="707"/>
      <c r="S741" s="708"/>
      <c r="T741" s="693">
        <f>+R741+P741</f>
        <v>0</v>
      </c>
      <c r="U741" s="694"/>
      <c r="V741" s="241"/>
      <c r="W741" s="241"/>
      <c r="X741" s="837"/>
      <c r="Y741" s="838"/>
      <c r="Z741" s="838"/>
      <c r="AA741" s="838"/>
      <c r="AB741" s="838"/>
      <c r="AC741" s="838"/>
      <c r="AD741" s="838"/>
      <c r="AE741" s="838"/>
      <c r="AF741" s="838"/>
      <c r="AG741" s="838"/>
      <c r="AH741" s="838"/>
      <c r="AI741" s="838"/>
      <c r="AJ741" s="838"/>
      <c r="AK741" s="840"/>
      <c r="AL741" s="241"/>
      <c r="AM741" s="241"/>
      <c r="AN741" s="241"/>
    </row>
    <row r="742" spans="1:40" ht="31.5" customHeight="1" x14ac:dyDescent="0.25">
      <c r="B742" s="721" t="s">
        <v>859</v>
      </c>
      <c r="C742" s="722"/>
      <c r="D742" s="722"/>
      <c r="E742" s="722"/>
      <c r="F742" s="722"/>
      <c r="G742" s="722"/>
      <c r="H742" s="722"/>
      <c r="I742" s="722"/>
      <c r="J742" s="703"/>
      <c r="K742" s="704"/>
      <c r="L742" s="703"/>
      <c r="M742" s="704"/>
      <c r="N742" s="693">
        <f>+L742+J742</f>
        <v>0</v>
      </c>
      <c r="O742" s="705"/>
      <c r="P742" s="707"/>
      <c r="Q742" s="708"/>
      <c r="R742" s="707"/>
      <c r="S742" s="708"/>
      <c r="T742" s="693">
        <f>+R742+P742</f>
        <v>0</v>
      </c>
      <c r="U742" s="694"/>
      <c r="V742" s="241"/>
      <c r="W742" s="241"/>
      <c r="X742" s="853" t="s">
        <v>852</v>
      </c>
      <c r="Y742" s="841"/>
      <c r="Z742" s="841" t="s">
        <v>853</v>
      </c>
      <c r="AA742" s="841"/>
      <c r="AB742" s="842" t="s">
        <v>825</v>
      </c>
      <c r="AC742" s="842"/>
      <c r="AD742" s="842"/>
      <c r="AE742" s="841" t="s">
        <v>852</v>
      </c>
      <c r="AF742" s="841"/>
      <c r="AG742" s="841" t="s">
        <v>853</v>
      </c>
      <c r="AH742" s="841"/>
      <c r="AI742" s="842" t="s">
        <v>825</v>
      </c>
      <c r="AJ742" s="842"/>
      <c r="AK742" s="843"/>
      <c r="AL742" s="241"/>
      <c r="AM742" s="241"/>
      <c r="AN742" s="241"/>
    </row>
    <row r="743" spans="1:40" ht="26.25" customHeight="1" thickBot="1" x14ac:dyDescent="0.3">
      <c r="B743" s="690" t="s">
        <v>860</v>
      </c>
      <c r="C743" s="691"/>
      <c r="D743" s="691"/>
      <c r="E743" s="691"/>
      <c r="F743" s="691"/>
      <c r="G743" s="691"/>
      <c r="H743" s="691"/>
      <c r="I743" s="691"/>
      <c r="J743" s="723"/>
      <c r="K743" s="724"/>
      <c r="L743" s="723"/>
      <c r="M743" s="724"/>
      <c r="N743" s="725">
        <f>+L743+J743</f>
        <v>0</v>
      </c>
      <c r="O743" s="726"/>
      <c r="P743" s="707"/>
      <c r="Q743" s="708"/>
      <c r="R743" s="707"/>
      <c r="S743" s="708"/>
      <c r="T743" s="693">
        <f>+R743+P743</f>
        <v>0</v>
      </c>
      <c r="U743" s="694"/>
      <c r="V743" s="241"/>
      <c r="W743" s="241"/>
      <c r="X743" s="844"/>
      <c r="Y743" s="832"/>
      <c r="Z743" s="832"/>
      <c r="AA743" s="832"/>
      <c r="AB743" s="833">
        <f>X743+Z743</f>
        <v>0</v>
      </c>
      <c r="AC743" s="833"/>
      <c r="AD743" s="833"/>
      <c r="AE743" s="832"/>
      <c r="AF743" s="832"/>
      <c r="AG743" s="832"/>
      <c r="AH743" s="832"/>
      <c r="AI743" s="833">
        <f>AE743+AG743</f>
        <v>0</v>
      </c>
      <c r="AJ743" s="833"/>
      <c r="AK743" s="834"/>
      <c r="AL743" s="241"/>
      <c r="AM743" s="241"/>
      <c r="AN743" s="241"/>
    </row>
    <row r="744" spans="1:40" ht="16.5" thickBot="1" x14ac:dyDescent="0.3">
      <c r="B744" s="269"/>
      <c r="C744" s="246"/>
      <c r="D744" s="246"/>
      <c r="E744" s="246"/>
      <c r="F744" s="246"/>
      <c r="G744" s="246"/>
      <c r="H744" s="246"/>
      <c r="I744" s="277"/>
      <c r="J744" s="277"/>
      <c r="K744" s="277"/>
      <c r="L744" s="277"/>
      <c r="M744" s="246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614"/>
      <c r="Y744" s="614"/>
      <c r="Z744" s="614"/>
      <c r="AA744" s="614"/>
      <c r="AB744" s="614"/>
      <c r="AC744" s="614"/>
      <c r="AD744" s="614"/>
      <c r="AE744" s="614"/>
      <c r="AF744" s="614"/>
      <c r="AG744" s="614"/>
      <c r="AH744" s="614"/>
      <c r="AI744" s="614"/>
      <c r="AJ744" s="614"/>
      <c r="AK744" s="614"/>
      <c r="AL744" s="241"/>
      <c r="AM744" s="241"/>
      <c r="AN744" s="241"/>
    </row>
    <row r="745" spans="1:40" ht="33.75" customHeight="1" x14ac:dyDescent="0.3">
      <c r="B745" s="682" t="s">
        <v>972</v>
      </c>
      <c r="C745" s="666"/>
      <c r="D745" s="666"/>
      <c r="E745" s="666"/>
      <c r="F745" s="666"/>
      <c r="G745" s="666"/>
      <c r="H745" s="666"/>
      <c r="I745" s="666"/>
      <c r="J745" s="740" t="s">
        <v>861</v>
      </c>
      <c r="K745" s="740"/>
      <c r="L745" s="740"/>
      <c r="M745" s="740"/>
      <c r="N745" s="740"/>
      <c r="O745" s="740"/>
      <c r="P745" s="741" t="s">
        <v>862</v>
      </c>
      <c r="Q745" s="741"/>
      <c r="R745" s="741"/>
      <c r="S745" s="741"/>
      <c r="T745" s="741"/>
      <c r="U745" s="742"/>
      <c r="V745" s="241"/>
      <c r="W745" s="241"/>
      <c r="X745" s="243" t="s">
        <v>835</v>
      </c>
      <c r="Y745" s="614"/>
      <c r="Z745" s="614"/>
      <c r="AA745" s="614"/>
      <c r="AB745" s="614"/>
      <c r="AC745" s="614"/>
      <c r="AD745" s="614"/>
      <c r="AE745" s="614"/>
      <c r="AF745" s="614"/>
      <c r="AG745" s="614"/>
      <c r="AH745" s="614"/>
      <c r="AI745" s="614"/>
      <c r="AJ745" s="614"/>
      <c r="AK745" s="614"/>
      <c r="AL745" s="241"/>
      <c r="AM745" s="241"/>
      <c r="AN745" s="241"/>
    </row>
    <row r="746" spans="1:40" ht="21" customHeight="1" x14ac:dyDescent="0.25">
      <c r="B746" s="683"/>
      <c r="C746" s="679"/>
      <c r="D746" s="679"/>
      <c r="E746" s="679"/>
      <c r="F746" s="679"/>
      <c r="G746" s="679"/>
      <c r="H746" s="679"/>
      <c r="I746" s="679"/>
      <c r="J746" s="679" t="s">
        <v>852</v>
      </c>
      <c r="K746" s="679"/>
      <c r="L746" s="679" t="s">
        <v>853</v>
      </c>
      <c r="M746" s="679"/>
      <c r="N746" s="715" t="s">
        <v>825</v>
      </c>
      <c r="O746" s="715"/>
      <c r="P746" s="679" t="s">
        <v>852</v>
      </c>
      <c r="Q746" s="679"/>
      <c r="R746" s="679" t="s">
        <v>853</v>
      </c>
      <c r="S746" s="679"/>
      <c r="T746" s="715" t="s">
        <v>825</v>
      </c>
      <c r="U746" s="745"/>
      <c r="V746" s="241"/>
      <c r="W746" s="241"/>
      <c r="X746" s="854"/>
      <c r="Y746" s="854"/>
      <c r="Z746" s="854"/>
      <c r="AA746" s="854"/>
      <c r="AB746" s="854"/>
      <c r="AC746" s="854"/>
      <c r="AD746" s="854"/>
      <c r="AE746" s="854"/>
      <c r="AF746" s="854"/>
      <c r="AG746" s="854"/>
      <c r="AH746" s="854"/>
      <c r="AI746" s="854"/>
      <c r="AJ746" s="854"/>
      <c r="AK746" s="854"/>
      <c r="AL746" s="241"/>
      <c r="AM746" s="241"/>
      <c r="AN746" s="241"/>
    </row>
    <row r="747" spans="1:40" ht="21" customHeight="1" thickBot="1" x14ac:dyDescent="0.3">
      <c r="B747" s="684"/>
      <c r="C747" s="685"/>
      <c r="D747" s="685"/>
      <c r="E747" s="685"/>
      <c r="F747" s="685"/>
      <c r="G747" s="685"/>
      <c r="H747" s="685"/>
      <c r="I747" s="685"/>
      <c r="J747" s="743"/>
      <c r="K747" s="743"/>
      <c r="L747" s="743"/>
      <c r="M747" s="743"/>
      <c r="N747" s="662">
        <f>+L747+J747</f>
        <v>0</v>
      </c>
      <c r="O747" s="662"/>
      <c r="P747" s="743"/>
      <c r="Q747" s="743"/>
      <c r="R747" s="743"/>
      <c r="S747" s="743"/>
      <c r="T747" s="662">
        <f>+R747+P747</f>
        <v>0</v>
      </c>
      <c r="U747" s="663"/>
      <c r="V747" s="241"/>
      <c r="W747" s="241"/>
      <c r="X747" s="854"/>
      <c r="Y747" s="854"/>
      <c r="Z747" s="854"/>
      <c r="AA747" s="854"/>
      <c r="AB747" s="854"/>
      <c r="AC747" s="854"/>
      <c r="AD747" s="854"/>
      <c r="AE747" s="854"/>
      <c r="AF747" s="854"/>
      <c r="AG747" s="854"/>
      <c r="AH747" s="854"/>
      <c r="AI747" s="854"/>
      <c r="AJ747" s="854"/>
      <c r="AK747" s="854"/>
      <c r="AL747" s="241"/>
      <c r="AM747" s="241"/>
      <c r="AN747" s="241"/>
    </row>
    <row r="748" spans="1:40" ht="15" customHeight="1" x14ac:dyDescent="0.25">
      <c r="B748" s="278" t="s">
        <v>1126</v>
      </c>
      <c r="C748" s="271"/>
      <c r="D748" s="279"/>
      <c r="E748" s="271"/>
      <c r="F748" s="271"/>
      <c r="G748" s="271"/>
      <c r="H748" s="271"/>
      <c r="I748" s="271"/>
      <c r="J748" s="271"/>
      <c r="K748" s="271"/>
      <c r="L748" s="271"/>
      <c r="M748" s="27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  <c r="AA748" s="241"/>
      <c r="AB748" s="241"/>
      <c r="AC748" s="241"/>
      <c r="AD748" s="241"/>
      <c r="AE748" s="241"/>
      <c r="AF748" s="241"/>
      <c r="AG748" s="241"/>
      <c r="AH748" s="241"/>
      <c r="AI748" s="241"/>
      <c r="AJ748" s="241"/>
      <c r="AK748" s="241"/>
      <c r="AL748" s="241"/>
      <c r="AM748" s="241"/>
      <c r="AN748" s="241"/>
    </row>
    <row r="749" spans="1:40" ht="15" customHeight="1" thickBot="1" x14ac:dyDescent="0.3">
      <c r="B749" s="280" t="s">
        <v>863</v>
      </c>
      <c r="C749" s="272"/>
      <c r="D749" s="272"/>
      <c r="E749" s="272"/>
      <c r="F749" s="272"/>
      <c r="G749" s="272"/>
      <c r="H749" s="272"/>
      <c r="I749" s="272"/>
      <c r="J749" s="272"/>
      <c r="K749" s="272"/>
      <c r="L749" s="272"/>
      <c r="M749" s="246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  <c r="AA749" s="241"/>
      <c r="AB749" s="241"/>
      <c r="AC749" s="241"/>
      <c r="AD749" s="241"/>
      <c r="AE749" s="241"/>
      <c r="AF749" s="241"/>
      <c r="AG749" s="241"/>
      <c r="AH749" s="241"/>
      <c r="AI749" s="241"/>
      <c r="AJ749" s="241"/>
      <c r="AK749" s="241"/>
      <c r="AL749" s="241"/>
      <c r="AM749" s="241"/>
      <c r="AN749" s="241"/>
    </row>
    <row r="750" spans="1:40" ht="16.5" customHeight="1" thickBot="1" x14ac:dyDescent="0.3">
      <c r="A750" s="36"/>
      <c r="B750" s="37" t="s">
        <v>786</v>
      </c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750" t="s">
        <v>787</v>
      </c>
      <c r="AM750" s="750"/>
      <c r="AN750" s="38"/>
    </row>
    <row r="751" spans="1:40" ht="12.75" customHeight="1" x14ac:dyDescent="0.25">
      <c r="B751" s="818" t="s">
        <v>788</v>
      </c>
      <c r="C751" s="818"/>
      <c r="D751" s="818"/>
      <c r="E751" s="818"/>
      <c r="F751" s="818"/>
      <c r="G751" s="818"/>
      <c r="H751" s="818"/>
      <c r="I751" s="818"/>
      <c r="J751" s="818"/>
      <c r="K751" s="818"/>
      <c r="L751" s="818"/>
      <c r="M751" s="818"/>
      <c r="N751" s="818"/>
      <c r="O751" s="818"/>
      <c r="P751" s="818"/>
      <c r="Q751" s="818"/>
      <c r="R751" s="818"/>
      <c r="S751" s="818"/>
      <c r="T751" s="818"/>
      <c r="U751" s="818"/>
      <c r="V751" s="818"/>
      <c r="W751" s="818"/>
      <c r="X751" s="818"/>
      <c r="Y751" s="818"/>
      <c r="Z751" s="818"/>
      <c r="AA751" s="818"/>
      <c r="AB751" s="818"/>
      <c r="AC751" s="818"/>
      <c r="AD751" s="818"/>
      <c r="AE751" s="818"/>
      <c r="AF751" s="818"/>
      <c r="AG751" s="818"/>
      <c r="AH751" s="818"/>
      <c r="AI751" s="818"/>
      <c r="AJ751" s="818"/>
      <c r="AK751" s="818"/>
      <c r="AL751" s="818"/>
      <c r="AM751" s="818"/>
      <c r="AN751" s="818"/>
    </row>
    <row r="752" spans="1:40" ht="15.75" customHeight="1" thickBot="1" x14ac:dyDescent="0.3">
      <c r="B752" s="819" t="s">
        <v>789</v>
      </c>
      <c r="C752" s="819"/>
      <c r="D752" s="819"/>
      <c r="E752" s="819"/>
      <c r="F752" s="819"/>
      <c r="G752" s="819"/>
      <c r="H752" s="819"/>
      <c r="I752" s="819"/>
      <c r="J752" s="819"/>
      <c r="K752" s="819"/>
      <c r="L752" s="819"/>
      <c r="M752" s="819"/>
      <c r="N752" s="819"/>
      <c r="O752" s="819"/>
      <c r="P752" s="819"/>
      <c r="Q752" s="820"/>
      <c r="R752" s="820"/>
      <c r="S752" s="820"/>
      <c r="T752" s="820"/>
      <c r="U752" s="820"/>
      <c r="V752" s="820"/>
      <c r="W752" s="820"/>
      <c r="X752" s="820"/>
      <c r="Y752" s="820"/>
      <c r="Z752" s="820"/>
      <c r="AA752" s="820"/>
      <c r="AB752" s="820"/>
      <c r="AC752" s="820"/>
      <c r="AD752" s="820"/>
      <c r="AE752" s="820"/>
      <c r="AF752" s="820"/>
      <c r="AG752" s="820"/>
      <c r="AH752" s="820"/>
      <c r="AI752" s="820"/>
      <c r="AJ752" s="820"/>
      <c r="AK752" s="820"/>
      <c r="AL752" s="820"/>
      <c r="AM752" s="820"/>
      <c r="AN752" s="820"/>
    </row>
    <row r="753" spans="1:40" ht="15.75" thickBot="1" x14ac:dyDescent="0.3">
      <c r="A753" s="41"/>
      <c r="B753" s="821" t="s">
        <v>790</v>
      </c>
      <c r="C753" s="822"/>
      <c r="D753" s="822"/>
      <c r="E753" s="822"/>
      <c r="F753" s="823">
        <f>+Menu!D6</f>
        <v>0</v>
      </c>
      <c r="G753" s="823"/>
      <c r="H753" s="823"/>
      <c r="I753" s="823"/>
      <c r="J753" s="823"/>
      <c r="K753" s="823"/>
      <c r="L753" s="823"/>
      <c r="M753" s="823"/>
      <c r="N753" s="823"/>
      <c r="O753" s="823"/>
      <c r="P753" s="824"/>
      <c r="Q753" s="825" t="s">
        <v>791</v>
      </c>
      <c r="R753" s="826"/>
      <c r="S753" s="826"/>
      <c r="T753" s="826"/>
      <c r="U753" s="826"/>
      <c r="V753" s="826"/>
      <c r="W753" s="826"/>
      <c r="X753" s="826"/>
      <c r="Y753" s="826"/>
      <c r="Z753" s="826"/>
      <c r="AA753" s="826"/>
      <c r="AB753" s="827" t="s">
        <v>792</v>
      </c>
      <c r="AC753" s="827"/>
      <c r="AD753" s="827"/>
      <c r="AE753" s="827"/>
      <c r="AF753" s="827"/>
      <c r="AG753" s="827"/>
      <c r="AH753" s="827"/>
      <c r="AI753" s="807" t="str">
        <f>IF(Menu!E20="","",Menu!E20)</f>
        <v/>
      </c>
      <c r="AJ753" s="807"/>
      <c r="AK753" s="807"/>
      <c r="AL753" s="807"/>
      <c r="AM753" s="807"/>
      <c r="AN753" s="808"/>
    </row>
    <row r="754" spans="1:40" ht="15.75" thickBot="1" x14ac:dyDescent="0.3">
      <c r="A754" s="41"/>
      <c r="B754" s="792" t="s">
        <v>793</v>
      </c>
      <c r="C754" s="793"/>
      <c r="D754" s="793"/>
      <c r="E754" s="793"/>
      <c r="F754" s="793"/>
      <c r="G754" s="793"/>
      <c r="H754" s="793"/>
      <c r="I754" s="809" t="str">
        <f>+Menu!B20</f>
        <v/>
      </c>
      <c r="J754" s="809"/>
      <c r="K754" s="809"/>
      <c r="L754" s="809"/>
      <c r="M754" s="809"/>
      <c r="N754" s="809"/>
      <c r="O754" s="809"/>
      <c r="P754" s="810"/>
      <c r="Q754" s="811" t="str">
        <f>+Q6</f>
        <v>3rd</v>
      </c>
      <c r="R754" s="812"/>
      <c r="S754" s="813" t="s">
        <v>794</v>
      </c>
      <c r="T754" s="813"/>
      <c r="U754" s="813"/>
      <c r="V754" s="814">
        <f>+V6</f>
        <v>2022</v>
      </c>
      <c r="W754" s="815"/>
      <c r="X754" s="816"/>
      <c r="Y754" s="813" t="s">
        <v>6</v>
      </c>
      <c r="Z754" s="813"/>
      <c r="AA754" s="813"/>
      <c r="AB754" s="817" t="s">
        <v>973</v>
      </c>
      <c r="AC754" s="817"/>
      <c r="AD754" s="817"/>
      <c r="AE754" s="817"/>
      <c r="AF754" s="817"/>
      <c r="AG754" s="817"/>
      <c r="AH754" s="817"/>
      <c r="AI754" s="817"/>
      <c r="AJ754" s="817"/>
      <c r="AK754" s="817"/>
      <c r="AL754" s="817"/>
      <c r="AM754" s="817"/>
      <c r="AN754" s="817"/>
    </row>
    <row r="755" spans="1:40" ht="16.5" x14ac:dyDescent="0.25">
      <c r="A755" s="41"/>
      <c r="B755" s="792" t="s">
        <v>795</v>
      </c>
      <c r="C755" s="793"/>
      <c r="D755" s="793"/>
      <c r="E755" s="793"/>
      <c r="F755" s="793"/>
      <c r="G755" s="793"/>
      <c r="H755" s="793"/>
      <c r="I755" s="793"/>
      <c r="J755" s="793"/>
      <c r="K755" s="793"/>
      <c r="L755" s="793"/>
      <c r="M755" s="793"/>
      <c r="N755" s="794"/>
      <c r="O755" s="794"/>
      <c r="P755" s="795"/>
      <c r="Q755" s="796" t="s">
        <v>796</v>
      </c>
      <c r="R755" s="797"/>
      <c r="S755" s="797"/>
      <c r="T755" s="797"/>
      <c r="U755" s="797"/>
      <c r="V755" s="798" t="str">
        <f>IF(Menu!C20="","",Menu!C20)</f>
        <v/>
      </c>
      <c r="W755" s="798"/>
      <c r="X755" s="798"/>
      <c r="Y755" s="798"/>
      <c r="Z755" s="798"/>
      <c r="AA755" s="798"/>
      <c r="AB755" s="799">
        <f>+Menu!F20</f>
        <v>0</v>
      </c>
      <c r="AC755" s="799"/>
      <c r="AD755" s="799"/>
      <c r="AE755" s="799"/>
      <c r="AF755" s="799"/>
      <c r="AG755" s="799"/>
      <c r="AH755" s="799"/>
      <c r="AI755" s="799"/>
      <c r="AJ755" s="799"/>
      <c r="AK755" s="799"/>
      <c r="AL755" s="799"/>
      <c r="AM755" s="799"/>
      <c r="AN755" s="799"/>
    </row>
    <row r="756" spans="1:40" ht="16.5" x14ac:dyDescent="0.25">
      <c r="A756" s="41"/>
      <c r="B756" s="800">
        <f>+Menu!D20</f>
        <v>0</v>
      </c>
      <c r="C756" s="801"/>
      <c r="D756" s="801"/>
      <c r="E756" s="801"/>
      <c r="F756" s="801"/>
      <c r="G756" s="801"/>
      <c r="H756" s="801"/>
      <c r="I756" s="801"/>
      <c r="J756" s="801"/>
      <c r="K756" s="801"/>
      <c r="L756" s="801"/>
      <c r="M756" s="801"/>
      <c r="N756" s="801"/>
      <c r="O756" s="801"/>
      <c r="P756" s="802"/>
      <c r="Q756" s="803" t="s">
        <v>968</v>
      </c>
      <c r="R756" s="804"/>
      <c r="S756" s="804"/>
      <c r="T756" s="804"/>
      <c r="U756" s="804"/>
      <c r="V756" s="805" t="str">
        <f>IF(SUM(B765:E765)=0,"",SUM(B765:E765))</f>
        <v/>
      </c>
      <c r="W756" s="805"/>
      <c r="X756" s="805"/>
      <c r="Y756" s="805"/>
      <c r="Z756" s="805"/>
      <c r="AA756" s="806"/>
      <c r="AB756" s="799">
        <f>+Menu!G20</f>
        <v>0</v>
      </c>
      <c r="AC756" s="799"/>
      <c r="AD756" s="799"/>
      <c r="AE756" s="799"/>
      <c r="AF756" s="799"/>
      <c r="AG756" s="799"/>
      <c r="AH756" s="799"/>
      <c r="AI756" s="799"/>
      <c r="AJ756" s="799"/>
      <c r="AK756" s="799"/>
      <c r="AL756" s="799"/>
      <c r="AM756" s="799"/>
      <c r="AN756" s="799"/>
    </row>
    <row r="757" spans="1:40" ht="17.25" thickBot="1" x14ac:dyDescent="0.3">
      <c r="A757" s="41"/>
      <c r="B757" s="770"/>
      <c r="C757" s="771"/>
      <c r="D757" s="771"/>
      <c r="E757" s="771"/>
      <c r="F757" s="771"/>
      <c r="G757" s="771"/>
      <c r="H757" s="771"/>
      <c r="I757" s="771"/>
      <c r="J757" s="771"/>
      <c r="K757" s="771"/>
      <c r="L757" s="771"/>
      <c r="M757" s="771"/>
      <c r="N757" s="771"/>
      <c r="O757" s="771"/>
      <c r="P757" s="772"/>
      <c r="Q757" s="773" t="s">
        <v>797</v>
      </c>
      <c r="R757" s="774"/>
      <c r="S757" s="774"/>
      <c r="T757" s="774"/>
      <c r="U757" s="774"/>
      <c r="V757" s="775" t="str">
        <f>IF(V756="","",(V756/V755*100000*4))</f>
        <v/>
      </c>
      <c r="W757" s="775"/>
      <c r="X757" s="775"/>
      <c r="Y757" s="775"/>
      <c r="Z757" s="775"/>
      <c r="AA757" s="776"/>
      <c r="AB757" s="779"/>
      <c r="AC757" s="780"/>
      <c r="AD757" s="780"/>
      <c r="AE757" s="780"/>
      <c r="AF757" s="780"/>
      <c r="AG757" s="780"/>
      <c r="AH757" s="780"/>
      <c r="AI757" s="780"/>
      <c r="AJ757" s="780"/>
      <c r="AK757" s="780"/>
      <c r="AL757" s="780"/>
      <c r="AM757" s="780"/>
      <c r="AN757" s="781"/>
    </row>
    <row r="758" spans="1:40" ht="7.5" customHeight="1" x14ac:dyDescent="0.25">
      <c r="B758" s="42"/>
      <c r="C758" s="42"/>
      <c r="D758" s="42"/>
      <c r="E758" s="42"/>
      <c r="F758" s="42"/>
      <c r="G758" s="42"/>
      <c r="H758" s="42"/>
      <c r="I758" s="42"/>
    </row>
    <row r="759" spans="1:40" ht="15.75" thickBot="1" x14ac:dyDescent="0.3">
      <c r="B759" s="43" t="s">
        <v>967</v>
      </c>
    </row>
    <row r="760" spans="1:40" ht="12.75" customHeight="1" thickBot="1" x14ac:dyDescent="0.3">
      <c r="B760" s="782" t="s">
        <v>798</v>
      </c>
      <c r="C760" s="783"/>
      <c r="D760" s="783"/>
      <c r="E760" s="783"/>
      <c r="F760" s="783"/>
      <c r="G760" s="783"/>
      <c r="H760" s="783"/>
      <c r="I760" s="783"/>
      <c r="J760" s="783"/>
      <c r="K760" s="783"/>
      <c r="L760" s="783"/>
      <c r="M760" s="783"/>
      <c r="N760" s="783"/>
      <c r="O760" s="783"/>
      <c r="P760" s="783"/>
      <c r="Q760" s="783"/>
      <c r="R760" s="783"/>
      <c r="S760" s="783"/>
      <c r="T760" s="783"/>
      <c r="U760" s="783"/>
      <c r="V760" s="783"/>
      <c r="W760" s="783"/>
      <c r="X760" s="783"/>
      <c r="Y760" s="783"/>
      <c r="Z760" s="784" t="s">
        <v>799</v>
      </c>
      <c r="AA760" s="784"/>
      <c r="AB760" s="784"/>
      <c r="AC760" s="784"/>
      <c r="AD760" s="784"/>
      <c r="AE760" s="784"/>
      <c r="AF760" s="784"/>
      <c r="AG760" s="784"/>
      <c r="AH760" s="784"/>
      <c r="AI760" s="784"/>
      <c r="AJ760" s="784"/>
      <c r="AK760" s="784"/>
      <c r="AL760" s="785" t="s">
        <v>800</v>
      </c>
      <c r="AM760" s="785"/>
      <c r="AN760" s="786"/>
    </row>
    <row r="761" spans="1:40" ht="12" customHeight="1" thickBot="1" x14ac:dyDescent="0.3">
      <c r="B761" s="789" t="s">
        <v>801</v>
      </c>
      <c r="C761" s="790"/>
      <c r="D761" s="790"/>
      <c r="E761" s="790"/>
      <c r="F761" s="790"/>
      <c r="G761" s="790"/>
      <c r="H761" s="790"/>
      <c r="I761" s="790"/>
      <c r="J761" s="790"/>
      <c r="K761" s="790"/>
      <c r="L761" s="790"/>
      <c r="M761" s="790"/>
      <c r="N761" s="791" t="s">
        <v>802</v>
      </c>
      <c r="O761" s="791"/>
      <c r="P761" s="791"/>
      <c r="Q761" s="791"/>
      <c r="R761" s="791"/>
      <c r="S761" s="791"/>
      <c r="T761" s="791"/>
      <c r="U761" s="791"/>
      <c r="V761" s="791"/>
      <c r="W761" s="791"/>
      <c r="X761" s="791"/>
      <c r="Y761" s="791"/>
      <c r="Z761" s="791" t="s">
        <v>803</v>
      </c>
      <c r="AA761" s="791"/>
      <c r="AB761" s="791"/>
      <c r="AC761" s="791"/>
      <c r="AD761" s="791"/>
      <c r="AE761" s="791"/>
      <c r="AF761" s="791"/>
      <c r="AG761" s="791"/>
      <c r="AH761" s="791"/>
      <c r="AI761" s="791"/>
      <c r="AJ761" s="791"/>
      <c r="AK761" s="791"/>
      <c r="AL761" s="787"/>
      <c r="AM761" s="787"/>
      <c r="AN761" s="788"/>
    </row>
    <row r="762" spans="1:40" ht="12" customHeight="1" thickBot="1" x14ac:dyDescent="0.3">
      <c r="B762" s="777" t="s">
        <v>804</v>
      </c>
      <c r="C762" s="778"/>
      <c r="D762" s="761" t="s">
        <v>805</v>
      </c>
      <c r="E762" s="761"/>
      <c r="F762" s="762" t="s">
        <v>806</v>
      </c>
      <c r="G762" s="762"/>
      <c r="H762" s="762"/>
      <c r="I762" s="762"/>
      <c r="J762" s="762"/>
      <c r="K762" s="762"/>
      <c r="L762" s="762"/>
      <c r="M762" s="762"/>
      <c r="N762" s="761" t="s">
        <v>807</v>
      </c>
      <c r="O762" s="761"/>
      <c r="P762" s="761" t="s">
        <v>808</v>
      </c>
      <c r="Q762" s="761"/>
      <c r="R762" s="762" t="s">
        <v>806</v>
      </c>
      <c r="S762" s="762"/>
      <c r="T762" s="762"/>
      <c r="U762" s="762"/>
      <c r="V762" s="762"/>
      <c r="W762" s="762"/>
      <c r="X762" s="762"/>
      <c r="Y762" s="762"/>
      <c r="Z762" s="761" t="s">
        <v>809</v>
      </c>
      <c r="AA762" s="761"/>
      <c r="AB762" s="761" t="s">
        <v>810</v>
      </c>
      <c r="AC762" s="761"/>
      <c r="AD762" s="762" t="s">
        <v>806</v>
      </c>
      <c r="AE762" s="762"/>
      <c r="AF762" s="762"/>
      <c r="AG762" s="762"/>
      <c r="AH762" s="762"/>
      <c r="AI762" s="762"/>
      <c r="AJ762" s="762"/>
      <c r="AK762" s="762"/>
      <c r="AL762" s="787"/>
      <c r="AM762" s="787"/>
      <c r="AN762" s="788"/>
    </row>
    <row r="763" spans="1:40" ht="51.75" customHeight="1" x14ac:dyDescent="0.25">
      <c r="B763" s="777"/>
      <c r="C763" s="778"/>
      <c r="D763" s="761"/>
      <c r="E763" s="761"/>
      <c r="F763" s="761" t="s">
        <v>811</v>
      </c>
      <c r="G763" s="761"/>
      <c r="H763" s="761" t="s">
        <v>812</v>
      </c>
      <c r="I763" s="761"/>
      <c r="J763" s="761" t="s">
        <v>813</v>
      </c>
      <c r="K763" s="761"/>
      <c r="L763" s="763" t="s">
        <v>814</v>
      </c>
      <c r="M763" s="763"/>
      <c r="N763" s="761"/>
      <c r="O763" s="761"/>
      <c r="P763" s="761"/>
      <c r="Q763" s="761"/>
      <c r="R763" s="761" t="s">
        <v>815</v>
      </c>
      <c r="S763" s="761"/>
      <c r="T763" s="761" t="s">
        <v>816</v>
      </c>
      <c r="U763" s="761"/>
      <c r="V763" s="761" t="s">
        <v>817</v>
      </c>
      <c r="W763" s="761"/>
      <c r="X763" s="763" t="s">
        <v>818</v>
      </c>
      <c r="Y763" s="763"/>
      <c r="Z763" s="761"/>
      <c r="AA763" s="761"/>
      <c r="AB763" s="761"/>
      <c r="AC763" s="761"/>
      <c r="AD763" s="761" t="s">
        <v>819</v>
      </c>
      <c r="AE763" s="761"/>
      <c r="AF763" s="761" t="s">
        <v>820</v>
      </c>
      <c r="AG763" s="761"/>
      <c r="AH763" s="761" t="s">
        <v>821</v>
      </c>
      <c r="AI763" s="761"/>
      <c r="AJ763" s="763" t="s">
        <v>822</v>
      </c>
      <c r="AK763" s="763"/>
      <c r="AL763" s="787"/>
      <c r="AM763" s="787"/>
      <c r="AN763" s="788"/>
    </row>
    <row r="764" spans="1:40" x14ac:dyDescent="0.25">
      <c r="B764" s="294" t="s">
        <v>823</v>
      </c>
      <c r="C764" s="44" t="s">
        <v>824</v>
      </c>
      <c r="D764" s="44" t="s">
        <v>823</v>
      </c>
      <c r="E764" s="44" t="s">
        <v>824</v>
      </c>
      <c r="F764" s="44" t="s">
        <v>823</v>
      </c>
      <c r="G764" s="44" t="s">
        <v>824</v>
      </c>
      <c r="H764" s="44" t="s">
        <v>823</v>
      </c>
      <c r="I764" s="44" t="s">
        <v>824</v>
      </c>
      <c r="J764" s="44" t="s">
        <v>823</v>
      </c>
      <c r="K764" s="44" t="s">
        <v>824</v>
      </c>
      <c r="L764" s="44" t="s">
        <v>823</v>
      </c>
      <c r="M764" s="44" t="s">
        <v>824</v>
      </c>
      <c r="N764" s="44" t="s">
        <v>823</v>
      </c>
      <c r="O764" s="44" t="s">
        <v>824</v>
      </c>
      <c r="P764" s="44" t="s">
        <v>823</v>
      </c>
      <c r="Q764" s="44" t="s">
        <v>824</v>
      </c>
      <c r="R764" s="44" t="s">
        <v>823</v>
      </c>
      <c r="S764" s="44" t="s">
        <v>824</v>
      </c>
      <c r="T764" s="44" t="s">
        <v>823</v>
      </c>
      <c r="U764" s="44" t="s">
        <v>824</v>
      </c>
      <c r="V764" s="44" t="s">
        <v>823</v>
      </c>
      <c r="W764" s="44" t="s">
        <v>824</v>
      </c>
      <c r="X764" s="44" t="s">
        <v>823</v>
      </c>
      <c r="Y764" s="44" t="s">
        <v>824</v>
      </c>
      <c r="Z764" s="44" t="s">
        <v>823</v>
      </c>
      <c r="AA764" s="44" t="s">
        <v>824</v>
      </c>
      <c r="AB764" s="44" t="s">
        <v>823</v>
      </c>
      <c r="AC764" s="44" t="s">
        <v>824</v>
      </c>
      <c r="AD764" s="44" t="s">
        <v>823</v>
      </c>
      <c r="AE764" s="44" t="s">
        <v>824</v>
      </c>
      <c r="AF764" s="44" t="s">
        <v>823</v>
      </c>
      <c r="AG764" s="44" t="s">
        <v>824</v>
      </c>
      <c r="AH764" s="44" t="s">
        <v>823</v>
      </c>
      <c r="AI764" s="44" t="s">
        <v>824</v>
      </c>
      <c r="AJ764" s="44" t="s">
        <v>823</v>
      </c>
      <c r="AK764" s="44" t="s">
        <v>824</v>
      </c>
      <c r="AL764" s="44" t="s">
        <v>823</v>
      </c>
      <c r="AM764" s="44" t="s">
        <v>824</v>
      </c>
      <c r="AN764" s="295" t="s">
        <v>825</v>
      </c>
    </row>
    <row r="765" spans="1:40" ht="21" customHeight="1" x14ac:dyDescent="0.25">
      <c r="B765" s="296"/>
      <c r="C765" s="45"/>
      <c r="D765" s="46"/>
      <c r="E765" s="45"/>
      <c r="F765" s="46"/>
      <c r="G765" s="45"/>
      <c r="H765" s="46"/>
      <c r="I765" s="45"/>
      <c r="J765" s="46"/>
      <c r="K765" s="45"/>
      <c r="L765" s="46"/>
      <c r="M765" s="45"/>
      <c r="N765" s="46"/>
      <c r="O765" s="45"/>
      <c r="P765" s="46"/>
      <c r="Q765" s="45"/>
      <c r="R765" s="46"/>
      <c r="S765" s="45"/>
      <c r="T765" s="46"/>
      <c r="U765" s="45"/>
      <c r="V765" s="46"/>
      <c r="W765" s="45"/>
      <c r="X765" s="46"/>
      <c r="Y765" s="45"/>
      <c r="Z765" s="46"/>
      <c r="AA765" s="45"/>
      <c r="AB765" s="46"/>
      <c r="AC765" s="45"/>
      <c r="AD765" s="46"/>
      <c r="AE765" s="45"/>
      <c r="AF765" s="46"/>
      <c r="AG765" s="45"/>
      <c r="AH765" s="46"/>
      <c r="AI765" s="45"/>
      <c r="AJ765" s="46"/>
      <c r="AK765" s="45"/>
      <c r="AL765" s="47">
        <f>+B765+D765+F765+H765+J765+L765+N765+P765+R765+T765+V765+X765+Z765+AB765+AD765+AF765+AH765+AJ765</f>
        <v>0</v>
      </c>
      <c r="AM765" s="48">
        <f>+C765+E765+G765+I765+K765+M765+O765+Q765+S765+U765+W765+Y765+AA765+AC765+AE765+AG765+AI765+AK765</f>
        <v>0</v>
      </c>
      <c r="AN765" s="297">
        <f>+AM765+AL765</f>
        <v>0</v>
      </c>
    </row>
    <row r="766" spans="1:40" ht="15.75" customHeight="1" x14ac:dyDescent="0.25">
      <c r="B766" s="764" t="s">
        <v>826</v>
      </c>
      <c r="C766" s="765"/>
      <c r="D766" s="765"/>
      <c r="E766" s="765"/>
      <c r="F766" s="765"/>
      <c r="G766" s="765"/>
      <c r="H766" s="765"/>
      <c r="I766" s="765"/>
      <c r="J766" s="765"/>
      <c r="K766" s="765"/>
      <c r="L766" s="765"/>
      <c r="M766" s="765"/>
      <c r="N766" s="765"/>
      <c r="O766" s="765"/>
      <c r="P766" s="765"/>
      <c r="Q766" s="765"/>
      <c r="R766" s="765"/>
      <c r="S766" s="765"/>
      <c r="T766" s="765"/>
      <c r="U766" s="765"/>
      <c r="V766" s="765"/>
      <c r="W766" s="765"/>
      <c r="X766" s="765"/>
      <c r="Y766" s="765"/>
      <c r="Z766" s="765"/>
      <c r="AA766" s="765"/>
      <c r="AB766" s="765"/>
      <c r="AC766" s="765"/>
      <c r="AD766" s="765"/>
      <c r="AE766" s="765"/>
      <c r="AF766" s="765"/>
      <c r="AG766" s="765"/>
      <c r="AH766" s="765"/>
      <c r="AI766" s="765"/>
      <c r="AJ766" s="765"/>
      <c r="AK766" s="765"/>
      <c r="AL766" s="765"/>
      <c r="AM766" s="765"/>
      <c r="AN766" s="766"/>
    </row>
    <row r="767" spans="1:40" ht="12.75" customHeight="1" x14ac:dyDescent="0.25">
      <c r="B767" s="767" t="s">
        <v>827</v>
      </c>
      <c r="C767" s="768"/>
      <c r="D767" s="768"/>
      <c r="E767" s="768"/>
      <c r="F767" s="768"/>
      <c r="G767" s="768"/>
      <c r="H767" s="768"/>
      <c r="I767" s="768"/>
      <c r="J767" s="768"/>
      <c r="K767" s="768"/>
      <c r="L767" s="768"/>
      <c r="M767" s="768"/>
      <c r="N767" s="768"/>
      <c r="O767" s="768"/>
      <c r="P767" s="768"/>
      <c r="Q767" s="768"/>
      <c r="R767" s="768"/>
      <c r="S767" s="768"/>
      <c r="T767" s="768"/>
      <c r="U767" s="768"/>
      <c r="V767" s="768"/>
      <c r="W767" s="768"/>
      <c r="X767" s="768"/>
      <c r="Y767" s="768"/>
      <c r="Z767" s="768"/>
      <c r="AA767" s="768"/>
      <c r="AB767" s="768"/>
      <c r="AC767" s="768"/>
      <c r="AD767" s="768"/>
      <c r="AE767" s="768"/>
      <c r="AF767" s="768"/>
      <c r="AG767" s="768"/>
      <c r="AH767" s="768"/>
      <c r="AI767" s="768"/>
      <c r="AJ767" s="768"/>
      <c r="AK767" s="768"/>
      <c r="AL767" s="768"/>
      <c r="AM767" s="768"/>
      <c r="AN767" s="769"/>
    </row>
    <row r="768" spans="1:40" ht="21" customHeight="1" x14ac:dyDescent="0.25">
      <c r="B768" s="296"/>
      <c r="C768" s="45"/>
      <c r="D768" s="46"/>
      <c r="E768" s="45"/>
      <c r="F768" s="46"/>
      <c r="G768" s="45"/>
      <c r="H768" s="46"/>
      <c r="I768" s="45"/>
      <c r="J768" s="46"/>
      <c r="K768" s="45"/>
      <c r="L768" s="46"/>
      <c r="M768" s="45"/>
      <c r="N768" s="46"/>
      <c r="O768" s="45"/>
      <c r="P768" s="46"/>
      <c r="Q768" s="45"/>
      <c r="R768" s="46"/>
      <c r="S768" s="45"/>
      <c r="T768" s="46"/>
      <c r="U768" s="45"/>
      <c r="V768" s="46"/>
      <c r="W768" s="45"/>
      <c r="X768" s="46"/>
      <c r="Y768" s="45"/>
      <c r="Z768" s="46"/>
      <c r="AA768" s="45"/>
      <c r="AB768" s="46"/>
      <c r="AC768" s="45"/>
      <c r="AD768" s="46"/>
      <c r="AE768" s="45"/>
      <c r="AF768" s="46"/>
      <c r="AG768" s="45"/>
      <c r="AH768" s="46"/>
      <c r="AI768" s="45"/>
      <c r="AJ768" s="46"/>
      <c r="AK768" s="45"/>
      <c r="AL768" s="47">
        <f>+B768+D768+F768+H768+J768+L768+N768+P768+R768+T768+V768+X768+Z768+AB768+AD768+AF768+AH768+AJ768</f>
        <v>0</v>
      </c>
      <c r="AM768" s="48">
        <f>+C768+E768+G768+I768+K768+M768+O768+Q768+S768+U768+W768+Y768+AA768+AC768+AE768+AG768+AI768+AK768</f>
        <v>0</v>
      </c>
      <c r="AN768" s="297">
        <f>+AM768+AL768</f>
        <v>0</v>
      </c>
    </row>
    <row r="769" spans="2:40" ht="15" customHeight="1" x14ac:dyDescent="0.25">
      <c r="B769" s="758" t="s">
        <v>828</v>
      </c>
      <c r="C769" s="759"/>
      <c r="D769" s="759"/>
      <c r="E769" s="759"/>
      <c r="F769" s="759"/>
      <c r="G769" s="759"/>
      <c r="H769" s="759"/>
      <c r="I769" s="759"/>
      <c r="J769" s="759"/>
      <c r="K769" s="759"/>
      <c r="L769" s="759"/>
      <c r="M769" s="759"/>
      <c r="N769" s="759"/>
      <c r="O769" s="759"/>
      <c r="P769" s="759"/>
      <c r="Q769" s="759"/>
      <c r="R769" s="759"/>
      <c r="S769" s="759"/>
      <c r="T769" s="759"/>
      <c r="U769" s="759"/>
      <c r="V769" s="759"/>
      <c r="W769" s="759"/>
      <c r="X769" s="759"/>
      <c r="Y769" s="759"/>
      <c r="Z769" s="759"/>
      <c r="AA769" s="759"/>
      <c r="AB769" s="759"/>
      <c r="AC769" s="759"/>
      <c r="AD769" s="759"/>
      <c r="AE769" s="759"/>
      <c r="AF769" s="759"/>
      <c r="AG769" s="759"/>
      <c r="AH769" s="759"/>
      <c r="AI769" s="759"/>
      <c r="AJ769" s="759"/>
      <c r="AK769" s="759"/>
      <c r="AL769" s="759"/>
      <c r="AM769" s="759"/>
      <c r="AN769" s="760"/>
    </row>
    <row r="770" spans="2:40" ht="21" customHeight="1" x14ac:dyDescent="0.25">
      <c r="B770" s="296"/>
      <c r="C770" s="45"/>
      <c r="D770" s="46"/>
      <c r="E770" s="45"/>
      <c r="F770" s="46"/>
      <c r="G770" s="45"/>
      <c r="H770" s="46"/>
      <c r="I770" s="45"/>
      <c r="J770" s="46"/>
      <c r="K770" s="45"/>
      <c r="L770" s="46"/>
      <c r="M770" s="45"/>
      <c r="N770" s="46"/>
      <c r="O770" s="45"/>
      <c r="P770" s="46"/>
      <c r="Q770" s="45"/>
      <c r="R770" s="46"/>
      <c r="S770" s="45"/>
      <c r="T770" s="46"/>
      <c r="U770" s="45"/>
      <c r="V770" s="46"/>
      <c r="W770" s="45"/>
      <c r="X770" s="46"/>
      <c r="Y770" s="45"/>
      <c r="Z770" s="46"/>
      <c r="AA770" s="45"/>
      <c r="AB770" s="46"/>
      <c r="AC770" s="45"/>
      <c r="AD770" s="46"/>
      <c r="AE770" s="45"/>
      <c r="AF770" s="46"/>
      <c r="AG770" s="45"/>
      <c r="AH770" s="46"/>
      <c r="AI770" s="45"/>
      <c r="AJ770" s="46"/>
      <c r="AK770" s="45"/>
      <c r="AL770" s="47">
        <f>+B770+D770+F770+H770+J770+L770+N770+P770+R770+T770+V770+X770+Z770+AB770+AD770+AF770+AH770+AJ770</f>
        <v>0</v>
      </c>
      <c r="AM770" s="48">
        <f>+C770+E770+G770+I770+K770+M770+O770+Q770+S770+U770+W770+Y770+AA770+AC770+AE770+AG770+AI770+AK770</f>
        <v>0</v>
      </c>
      <c r="AN770" s="297">
        <f>+AM770+AL770</f>
        <v>0</v>
      </c>
    </row>
    <row r="771" spans="2:40" ht="14.25" customHeight="1" x14ac:dyDescent="0.25">
      <c r="B771" s="751" t="s">
        <v>829</v>
      </c>
      <c r="C771" s="752"/>
      <c r="D771" s="752"/>
      <c r="E771" s="752"/>
      <c r="F771" s="752"/>
      <c r="G771" s="752"/>
      <c r="H771" s="752"/>
      <c r="I771" s="752"/>
      <c r="J771" s="752"/>
      <c r="K771" s="752"/>
      <c r="L771" s="752"/>
      <c r="M771" s="752"/>
      <c r="N771" s="752"/>
      <c r="O771" s="752"/>
      <c r="P771" s="752"/>
      <c r="Q771" s="752"/>
      <c r="R771" s="752"/>
      <c r="S771" s="752"/>
      <c r="T771" s="752"/>
      <c r="U771" s="752"/>
      <c r="V771" s="752"/>
      <c r="W771" s="752"/>
      <c r="X771" s="752"/>
      <c r="Y771" s="752"/>
      <c r="Z771" s="752"/>
      <c r="AA771" s="752"/>
      <c r="AB771" s="752"/>
      <c r="AC771" s="752"/>
      <c r="AD771" s="752"/>
      <c r="AE771" s="752"/>
      <c r="AF771" s="752"/>
      <c r="AG771" s="752"/>
      <c r="AH771" s="752"/>
      <c r="AI771" s="752"/>
      <c r="AJ771" s="752"/>
      <c r="AK771" s="752"/>
      <c r="AL771" s="752"/>
      <c r="AM771" s="752"/>
      <c r="AN771" s="753"/>
    </row>
    <row r="772" spans="2:40" ht="21" customHeight="1" x14ac:dyDescent="0.25">
      <c r="B772" s="296"/>
      <c r="C772" s="45"/>
      <c r="D772" s="46"/>
      <c r="E772" s="45"/>
      <c r="F772" s="46"/>
      <c r="G772" s="45"/>
      <c r="H772" s="46"/>
      <c r="I772" s="45"/>
      <c r="J772" s="46"/>
      <c r="K772" s="45"/>
      <c r="L772" s="46"/>
      <c r="M772" s="45"/>
      <c r="N772" s="46"/>
      <c r="O772" s="45"/>
      <c r="P772" s="46"/>
      <c r="Q772" s="45"/>
      <c r="R772" s="46"/>
      <c r="S772" s="45"/>
      <c r="T772" s="46"/>
      <c r="U772" s="45"/>
      <c r="V772" s="46"/>
      <c r="W772" s="45"/>
      <c r="X772" s="46"/>
      <c r="Y772" s="45"/>
      <c r="Z772" s="46"/>
      <c r="AA772" s="45"/>
      <c r="AB772" s="46"/>
      <c r="AC772" s="45"/>
      <c r="AD772" s="46"/>
      <c r="AE772" s="45"/>
      <c r="AF772" s="46"/>
      <c r="AG772" s="45"/>
      <c r="AH772" s="46"/>
      <c r="AI772" s="45"/>
      <c r="AJ772" s="46"/>
      <c r="AK772" s="45"/>
      <c r="AL772" s="47">
        <f>+B772+D772+F772+H772+J772+L772+N772+P772+R772+T772+V772+X772+Z772+AB772+AD772+AF772+AH772+AJ772</f>
        <v>0</v>
      </c>
      <c r="AM772" s="48">
        <f>+C772+E772+G772+I772+K772+M772+O772+Q772+S772+U772+W772+Y772+AA772+AC772+AE772+AG772+AI772+AK772</f>
        <v>0</v>
      </c>
      <c r="AN772" s="297">
        <f>+AM772+AL772</f>
        <v>0</v>
      </c>
    </row>
    <row r="773" spans="2:40" ht="15" customHeight="1" x14ac:dyDescent="0.25">
      <c r="B773" s="751" t="s">
        <v>830</v>
      </c>
      <c r="C773" s="752"/>
      <c r="D773" s="752"/>
      <c r="E773" s="752"/>
      <c r="F773" s="752"/>
      <c r="G773" s="752"/>
      <c r="H773" s="752"/>
      <c r="I773" s="752"/>
      <c r="J773" s="752"/>
      <c r="K773" s="752"/>
      <c r="L773" s="752"/>
      <c r="M773" s="752"/>
      <c r="N773" s="752"/>
      <c r="O773" s="752"/>
      <c r="P773" s="752"/>
      <c r="Q773" s="752"/>
      <c r="R773" s="752"/>
      <c r="S773" s="752"/>
      <c r="T773" s="752"/>
      <c r="U773" s="752"/>
      <c r="V773" s="752"/>
      <c r="W773" s="752"/>
      <c r="X773" s="752"/>
      <c r="Y773" s="752"/>
      <c r="Z773" s="752"/>
      <c r="AA773" s="752"/>
      <c r="AB773" s="752"/>
      <c r="AC773" s="752"/>
      <c r="AD773" s="752"/>
      <c r="AE773" s="752"/>
      <c r="AF773" s="752"/>
      <c r="AG773" s="752"/>
      <c r="AH773" s="752"/>
      <c r="AI773" s="752"/>
      <c r="AJ773" s="752"/>
      <c r="AK773" s="752"/>
      <c r="AL773" s="752"/>
      <c r="AM773" s="752"/>
      <c r="AN773" s="753"/>
    </row>
    <row r="774" spans="2:40" ht="21" customHeight="1" x14ac:dyDescent="0.25">
      <c r="B774" s="296"/>
      <c r="C774" s="45"/>
      <c r="D774" s="46"/>
      <c r="E774" s="45"/>
      <c r="F774" s="46"/>
      <c r="G774" s="45"/>
      <c r="H774" s="46"/>
      <c r="I774" s="45"/>
      <c r="J774" s="46"/>
      <c r="K774" s="45"/>
      <c r="L774" s="46"/>
      <c r="M774" s="45"/>
      <c r="N774" s="46"/>
      <c r="O774" s="45"/>
      <c r="P774" s="46"/>
      <c r="Q774" s="45"/>
      <c r="R774" s="46"/>
      <c r="S774" s="45"/>
      <c r="T774" s="46"/>
      <c r="U774" s="45"/>
      <c r="V774" s="46"/>
      <c r="W774" s="45"/>
      <c r="X774" s="46"/>
      <c r="Y774" s="45"/>
      <c r="Z774" s="46"/>
      <c r="AA774" s="45"/>
      <c r="AB774" s="46"/>
      <c r="AC774" s="45"/>
      <c r="AD774" s="46"/>
      <c r="AE774" s="45"/>
      <c r="AF774" s="46"/>
      <c r="AG774" s="45"/>
      <c r="AH774" s="46"/>
      <c r="AI774" s="45"/>
      <c r="AJ774" s="46"/>
      <c r="AK774" s="45"/>
      <c r="AL774" s="47">
        <f>+B774+D774+F774+H774+J774+L774+N774+P774+R774+T774+V774+X774+Z774+AB774+AD774+AF774+AH774+AJ774</f>
        <v>0</v>
      </c>
      <c r="AM774" s="48">
        <f>+C774+E774+G774+I774+K774+M774+O774+Q774+S774+U774+W774+Y774+AA774+AC774+AE774+AG774+AI774+AK774</f>
        <v>0</v>
      </c>
      <c r="AN774" s="297">
        <f>+AM774+AL774</f>
        <v>0</v>
      </c>
    </row>
    <row r="775" spans="2:40" ht="15" customHeight="1" x14ac:dyDescent="0.25">
      <c r="B775" s="751" t="s">
        <v>831</v>
      </c>
      <c r="C775" s="752"/>
      <c r="D775" s="752"/>
      <c r="E775" s="752"/>
      <c r="F775" s="752"/>
      <c r="G775" s="752"/>
      <c r="H775" s="752"/>
      <c r="I775" s="752"/>
      <c r="J775" s="752"/>
      <c r="K775" s="752"/>
      <c r="L775" s="752"/>
      <c r="M775" s="752"/>
      <c r="N775" s="752"/>
      <c r="O775" s="752"/>
      <c r="P775" s="752"/>
      <c r="Q775" s="752"/>
      <c r="R775" s="752"/>
      <c r="S775" s="752"/>
      <c r="T775" s="752"/>
      <c r="U775" s="752"/>
      <c r="V775" s="752"/>
      <c r="W775" s="752"/>
      <c r="X775" s="752"/>
      <c r="Y775" s="752"/>
      <c r="Z775" s="752"/>
      <c r="AA775" s="752"/>
      <c r="AB775" s="752"/>
      <c r="AC775" s="752"/>
      <c r="AD775" s="752"/>
      <c r="AE775" s="752"/>
      <c r="AF775" s="752"/>
      <c r="AG775" s="752"/>
      <c r="AH775" s="752"/>
      <c r="AI775" s="752"/>
      <c r="AJ775" s="752"/>
      <c r="AK775" s="752"/>
      <c r="AL775" s="752"/>
      <c r="AM775" s="752"/>
      <c r="AN775" s="753"/>
    </row>
    <row r="776" spans="2:40" ht="21" customHeight="1" x14ac:dyDescent="0.25">
      <c r="B776" s="296"/>
      <c r="C776" s="45"/>
      <c r="D776" s="46"/>
      <c r="E776" s="45"/>
      <c r="F776" s="46"/>
      <c r="G776" s="45"/>
      <c r="H776" s="46"/>
      <c r="I776" s="45"/>
      <c r="J776" s="46"/>
      <c r="K776" s="45"/>
      <c r="L776" s="46"/>
      <c r="M776" s="45"/>
      <c r="N776" s="46"/>
      <c r="O776" s="45"/>
      <c r="P776" s="46"/>
      <c r="Q776" s="45"/>
      <c r="R776" s="46"/>
      <c r="S776" s="45"/>
      <c r="T776" s="46"/>
      <c r="U776" s="45"/>
      <c r="V776" s="46"/>
      <c r="W776" s="45"/>
      <c r="X776" s="46"/>
      <c r="Y776" s="45"/>
      <c r="Z776" s="46"/>
      <c r="AA776" s="45"/>
      <c r="AB776" s="46"/>
      <c r="AC776" s="45"/>
      <c r="AD776" s="46"/>
      <c r="AE776" s="45"/>
      <c r="AF776" s="46"/>
      <c r="AG776" s="45"/>
      <c r="AH776" s="46"/>
      <c r="AI776" s="45"/>
      <c r="AJ776" s="46"/>
      <c r="AK776" s="45"/>
      <c r="AL776" s="47">
        <f>+B776+D776+F776+H776+J776+L776+N776+P776+R776+T776+V776+X776+Z776+AB776+AD776+AF776+AH776+AJ776</f>
        <v>0</v>
      </c>
      <c r="AM776" s="48">
        <f>+C776+E776+G776+I776+K776+M776+O776+Q776+S776+U776+W776+Y776+AA776+AC776+AE776+AG776+AI776+AK776</f>
        <v>0</v>
      </c>
      <c r="AN776" s="297">
        <f>+AM776+AL776</f>
        <v>0</v>
      </c>
    </row>
    <row r="777" spans="2:40" ht="15" customHeight="1" x14ac:dyDescent="0.25">
      <c r="B777" s="751" t="s">
        <v>832</v>
      </c>
      <c r="C777" s="752"/>
      <c r="D777" s="752"/>
      <c r="E777" s="752"/>
      <c r="F777" s="752"/>
      <c r="G777" s="752"/>
      <c r="H777" s="752"/>
      <c r="I777" s="752"/>
      <c r="J777" s="752"/>
      <c r="K777" s="752"/>
      <c r="L777" s="752"/>
      <c r="M777" s="752"/>
      <c r="N777" s="752"/>
      <c r="O777" s="752"/>
      <c r="P777" s="752"/>
      <c r="Q777" s="752"/>
      <c r="R777" s="752"/>
      <c r="S777" s="752"/>
      <c r="T777" s="752"/>
      <c r="U777" s="752"/>
      <c r="V777" s="752"/>
      <c r="W777" s="752"/>
      <c r="X777" s="752"/>
      <c r="Y777" s="752"/>
      <c r="Z777" s="752"/>
      <c r="AA777" s="752"/>
      <c r="AB777" s="752"/>
      <c r="AC777" s="752"/>
      <c r="AD777" s="752"/>
      <c r="AE777" s="752"/>
      <c r="AF777" s="752"/>
      <c r="AG777" s="752"/>
      <c r="AH777" s="752"/>
      <c r="AI777" s="752"/>
      <c r="AJ777" s="752"/>
      <c r="AK777" s="752"/>
      <c r="AL777" s="752"/>
      <c r="AM777" s="752"/>
      <c r="AN777" s="753"/>
    </row>
    <row r="778" spans="2:40" ht="21" customHeight="1" x14ac:dyDescent="0.25">
      <c r="B778" s="296"/>
      <c r="C778" s="45"/>
      <c r="D778" s="46"/>
      <c r="E778" s="45"/>
      <c r="F778" s="46"/>
      <c r="G778" s="45"/>
      <c r="H778" s="46"/>
      <c r="I778" s="45"/>
      <c r="J778" s="46"/>
      <c r="K778" s="45"/>
      <c r="L778" s="46"/>
      <c r="M778" s="45"/>
      <c r="N778" s="46"/>
      <c r="O778" s="45"/>
      <c r="P778" s="46"/>
      <c r="Q778" s="45"/>
      <c r="R778" s="46"/>
      <c r="S778" s="45"/>
      <c r="T778" s="46"/>
      <c r="U778" s="45"/>
      <c r="V778" s="46"/>
      <c r="W778" s="45"/>
      <c r="X778" s="46"/>
      <c r="Y778" s="45"/>
      <c r="Z778" s="46"/>
      <c r="AA778" s="45"/>
      <c r="AB778" s="46"/>
      <c r="AC778" s="45"/>
      <c r="AD778" s="46"/>
      <c r="AE778" s="45"/>
      <c r="AF778" s="46"/>
      <c r="AG778" s="45"/>
      <c r="AH778" s="46"/>
      <c r="AI778" s="45"/>
      <c r="AJ778" s="46"/>
      <c r="AK778" s="45"/>
      <c r="AL778" s="47">
        <f>+B778+D778+F778+H778+J778+L778+N778+P778+R778+T778+V778+X778+Z778+AB778+AD778+AF778+AH778+AJ778</f>
        <v>0</v>
      </c>
      <c r="AM778" s="48">
        <f>+C778+E778+G778+I778+K778+M778+O778+Q778+S778+U778+W778+Y778+AA778+AC778+AE778+AG778+AI778+AK778</f>
        <v>0</v>
      </c>
      <c r="AN778" s="297">
        <f>+AM778+AL778</f>
        <v>0</v>
      </c>
    </row>
    <row r="779" spans="2:40" ht="15" customHeight="1" x14ac:dyDescent="0.25">
      <c r="B779" s="751" t="s">
        <v>833</v>
      </c>
      <c r="C779" s="752"/>
      <c r="D779" s="752"/>
      <c r="E779" s="752"/>
      <c r="F779" s="752"/>
      <c r="G779" s="752"/>
      <c r="H779" s="752"/>
      <c r="I779" s="752"/>
      <c r="J779" s="752"/>
      <c r="K779" s="752"/>
      <c r="L779" s="752"/>
      <c r="M779" s="752"/>
      <c r="N779" s="752"/>
      <c r="O779" s="752"/>
      <c r="P779" s="752"/>
      <c r="Q779" s="752"/>
      <c r="R779" s="752"/>
      <c r="S779" s="752"/>
      <c r="T779" s="752"/>
      <c r="U779" s="752"/>
      <c r="V779" s="752"/>
      <c r="W779" s="752"/>
      <c r="X779" s="752"/>
      <c r="Y779" s="752"/>
      <c r="Z779" s="752"/>
      <c r="AA779" s="752"/>
      <c r="AB779" s="752"/>
      <c r="AC779" s="752"/>
      <c r="AD779" s="752"/>
      <c r="AE779" s="752"/>
      <c r="AF779" s="752"/>
      <c r="AG779" s="752"/>
      <c r="AH779" s="752"/>
      <c r="AI779" s="752"/>
      <c r="AJ779" s="752"/>
      <c r="AK779" s="752"/>
      <c r="AL779" s="752"/>
      <c r="AM779" s="752"/>
      <c r="AN779" s="753"/>
    </row>
    <row r="780" spans="2:40" ht="21" customHeight="1" x14ac:dyDescent="0.25">
      <c r="B780" s="296"/>
      <c r="C780" s="45"/>
      <c r="D780" s="46"/>
      <c r="E780" s="45"/>
      <c r="F780" s="46"/>
      <c r="G780" s="45"/>
      <c r="H780" s="46"/>
      <c r="I780" s="45"/>
      <c r="J780" s="46"/>
      <c r="K780" s="45"/>
      <c r="L780" s="46"/>
      <c r="M780" s="45"/>
      <c r="N780" s="46"/>
      <c r="O780" s="45"/>
      <c r="P780" s="46"/>
      <c r="Q780" s="45"/>
      <c r="R780" s="46"/>
      <c r="S780" s="45"/>
      <c r="T780" s="46"/>
      <c r="U780" s="45"/>
      <c r="V780" s="46"/>
      <c r="W780" s="45"/>
      <c r="X780" s="46"/>
      <c r="Y780" s="45"/>
      <c r="Z780" s="46"/>
      <c r="AA780" s="45"/>
      <c r="AB780" s="46"/>
      <c r="AC780" s="45"/>
      <c r="AD780" s="46"/>
      <c r="AE780" s="45"/>
      <c r="AF780" s="46"/>
      <c r="AG780" s="45"/>
      <c r="AH780" s="46"/>
      <c r="AI780" s="45"/>
      <c r="AJ780" s="46"/>
      <c r="AK780" s="45"/>
      <c r="AL780" s="47">
        <f>+B780+D780+F780+H780+J780+L780+N780+P780+R780+T780+V780+X780+Z780+AB780+AD780+AF780+AH780+AJ780</f>
        <v>0</v>
      </c>
      <c r="AM780" s="48">
        <f>+C780+E780+G780+I780+K780+M780+O780+Q780+S780+U780+W780+Y780+AA780+AC780+AE780+AG780+AI780+AK780</f>
        <v>0</v>
      </c>
      <c r="AN780" s="297">
        <f>+AM780+AL780</f>
        <v>0</v>
      </c>
    </row>
    <row r="781" spans="2:40" ht="15" customHeight="1" x14ac:dyDescent="0.25">
      <c r="B781" s="751" t="s">
        <v>834</v>
      </c>
      <c r="C781" s="752"/>
      <c r="D781" s="752"/>
      <c r="E781" s="752"/>
      <c r="F781" s="752"/>
      <c r="G781" s="752"/>
      <c r="H781" s="752"/>
      <c r="I781" s="752"/>
      <c r="J781" s="752"/>
      <c r="K781" s="752"/>
      <c r="L781" s="752"/>
      <c r="M781" s="752"/>
      <c r="N781" s="752"/>
      <c r="O781" s="752"/>
      <c r="P781" s="752"/>
      <c r="Q781" s="752"/>
      <c r="R781" s="752"/>
      <c r="S781" s="752"/>
      <c r="T781" s="752"/>
      <c r="U781" s="752"/>
      <c r="V781" s="752"/>
      <c r="W781" s="752"/>
      <c r="X781" s="752"/>
      <c r="Y781" s="752"/>
      <c r="Z781" s="752"/>
      <c r="AA781" s="752"/>
      <c r="AB781" s="752"/>
      <c r="AC781" s="752"/>
      <c r="AD781" s="752"/>
      <c r="AE781" s="752"/>
      <c r="AF781" s="752"/>
      <c r="AG781" s="752"/>
      <c r="AH781" s="752"/>
      <c r="AI781" s="752"/>
      <c r="AJ781" s="752"/>
      <c r="AK781" s="752"/>
      <c r="AL781" s="752"/>
      <c r="AM781" s="752"/>
      <c r="AN781" s="753"/>
    </row>
    <row r="782" spans="2:40" ht="21" customHeight="1" x14ac:dyDescent="0.25">
      <c r="B782" s="296"/>
      <c r="C782" s="45"/>
      <c r="D782" s="46"/>
      <c r="E782" s="45"/>
      <c r="F782" s="46"/>
      <c r="G782" s="45"/>
      <c r="H782" s="46"/>
      <c r="I782" s="45"/>
      <c r="J782" s="46"/>
      <c r="K782" s="45"/>
      <c r="L782" s="46"/>
      <c r="M782" s="45"/>
      <c r="N782" s="46"/>
      <c r="O782" s="45"/>
      <c r="P782" s="46"/>
      <c r="Q782" s="45"/>
      <c r="R782" s="46"/>
      <c r="S782" s="45"/>
      <c r="T782" s="46"/>
      <c r="U782" s="45"/>
      <c r="V782" s="46"/>
      <c r="W782" s="45"/>
      <c r="X782" s="46"/>
      <c r="Y782" s="45"/>
      <c r="Z782" s="46"/>
      <c r="AA782" s="45"/>
      <c r="AB782" s="46"/>
      <c r="AC782" s="45"/>
      <c r="AD782" s="46"/>
      <c r="AE782" s="45"/>
      <c r="AF782" s="46"/>
      <c r="AG782" s="45"/>
      <c r="AH782" s="46"/>
      <c r="AI782" s="45"/>
      <c r="AJ782" s="46"/>
      <c r="AK782" s="45"/>
      <c r="AL782" s="47">
        <f>+B782+D782+F782+H782+J782+L782+N782+P782+R782+T782+V782+X782+Z782+AB782+AD782+AF782+AH782+AJ782</f>
        <v>0</v>
      </c>
      <c r="AM782" s="48">
        <f>+C782+E782+G782+I782+K782+M782+O782+Q782+S782+U782+W782+Y782+AA782+AC782+AE782+AG782+AI782+AK782</f>
        <v>0</v>
      </c>
      <c r="AN782" s="297">
        <f>+AM782+AL782</f>
        <v>0</v>
      </c>
    </row>
    <row r="783" spans="2:40" ht="16.5" customHeight="1" x14ac:dyDescent="0.3">
      <c r="B783" s="754" t="s">
        <v>825</v>
      </c>
      <c r="C783" s="755"/>
      <c r="D783" s="755"/>
      <c r="E783" s="755"/>
      <c r="F783" s="755"/>
      <c r="G783" s="755"/>
      <c r="H783" s="755"/>
      <c r="I783" s="755"/>
      <c r="J783" s="755"/>
      <c r="K783" s="755"/>
      <c r="L783" s="755"/>
      <c r="M783" s="755"/>
      <c r="N783" s="755"/>
      <c r="O783" s="755"/>
      <c r="P783" s="755"/>
      <c r="Q783" s="755"/>
      <c r="R783" s="755"/>
      <c r="S783" s="755"/>
      <c r="T783" s="755"/>
      <c r="U783" s="755"/>
      <c r="V783" s="755"/>
      <c r="W783" s="755"/>
      <c r="X783" s="755"/>
      <c r="Y783" s="755"/>
      <c r="Z783" s="755"/>
      <c r="AA783" s="755"/>
      <c r="AB783" s="755"/>
      <c r="AC783" s="755"/>
      <c r="AD783" s="755"/>
      <c r="AE783" s="755"/>
      <c r="AF783" s="755"/>
      <c r="AG783" s="755"/>
      <c r="AH783" s="755"/>
      <c r="AI783" s="755"/>
      <c r="AJ783" s="755"/>
      <c r="AK783" s="755"/>
      <c r="AL783" s="755"/>
      <c r="AM783" s="755"/>
      <c r="AN783" s="756"/>
    </row>
    <row r="784" spans="2:40" ht="21" customHeight="1" thickBot="1" x14ac:dyDescent="0.3">
      <c r="B784" s="298">
        <f>+B782+B780+B778+B776+B774+B772+B770+B768</f>
        <v>0</v>
      </c>
      <c r="C784" s="302">
        <f>+C782+C780+C778+C776+C774+C772+C770+C768</f>
        <v>0</v>
      </c>
      <c r="D784" s="299">
        <f>+D782+D780+D778+D776+D774+D772+D770+D768</f>
        <v>0</v>
      </c>
      <c r="E784" s="302">
        <f>+E782+E780+E778+E776+E774+E772+E770+E768</f>
        <v>0</v>
      </c>
      <c r="F784" s="299">
        <f t="shared" ref="F784:AK784" si="11">+F782+F780+F778+F776+F774+F772+F770+F768</f>
        <v>0</v>
      </c>
      <c r="G784" s="302">
        <f t="shared" si="11"/>
        <v>0</v>
      </c>
      <c r="H784" s="299">
        <f t="shared" si="11"/>
        <v>0</v>
      </c>
      <c r="I784" s="302">
        <f t="shared" si="11"/>
        <v>0</v>
      </c>
      <c r="J784" s="299">
        <f t="shared" si="11"/>
        <v>0</v>
      </c>
      <c r="K784" s="302">
        <f t="shared" si="11"/>
        <v>0</v>
      </c>
      <c r="L784" s="299">
        <f t="shared" si="11"/>
        <v>0</v>
      </c>
      <c r="M784" s="302">
        <f t="shared" si="11"/>
        <v>0</v>
      </c>
      <c r="N784" s="299">
        <f t="shared" si="11"/>
        <v>0</v>
      </c>
      <c r="O784" s="302">
        <f t="shared" si="11"/>
        <v>0</v>
      </c>
      <c r="P784" s="299">
        <f t="shared" si="11"/>
        <v>0</v>
      </c>
      <c r="Q784" s="302">
        <f t="shared" si="11"/>
        <v>0</v>
      </c>
      <c r="R784" s="299">
        <f t="shared" si="11"/>
        <v>0</v>
      </c>
      <c r="S784" s="302">
        <f t="shared" si="11"/>
        <v>0</v>
      </c>
      <c r="T784" s="299">
        <f t="shared" si="11"/>
        <v>0</v>
      </c>
      <c r="U784" s="302">
        <f t="shared" si="11"/>
        <v>0</v>
      </c>
      <c r="V784" s="299">
        <f t="shared" si="11"/>
        <v>0</v>
      </c>
      <c r="W784" s="302">
        <f t="shared" si="11"/>
        <v>0</v>
      </c>
      <c r="X784" s="299">
        <f t="shared" si="11"/>
        <v>0</v>
      </c>
      <c r="Y784" s="302">
        <f t="shared" si="11"/>
        <v>0</v>
      </c>
      <c r="Z784" s="299">
        <f t="shared" si="11"/>
        <v>0</v>
      </c>
      <c r="AA784" s="302">
        <f t="shared" si="11"/>
        <v>0</v>
      </c>
      <c r="AB784" s="299">
        <f t="shared" si="11"/>
        <v>0</v>
      </c>
      <c r="AC784" s="302">
        <f t="shared" si="11"/>
        <v>0</v>
      </c>
      <c r="AD784" s="299">
        <f t="shared" si="11"/>
        <v>0</v>
      </c>
      <c r="AE784" s="302">
        <f t="shared" si="11"/>
        <v>0</v>
      </c>
      <c r="AF784" s="299">
        <f t="shared" si="11"/>
        <v>0</v>
      </c>
      <c r="AG784" s="302">
        <f t="shared" si="11"/>
        <v>0</v>
      </c>
      <c r="AH784" s="299">
        <f t="shared" si="11"/>
        <v>0</v>
      </c>
      <c r="AI784" s="302">
        <f t="shared" si="11"/>
        <v>0</v>
      </c>
      <c r="AJ784" s="299">
        <f t="shared" si="11"/>
        <v>0</v>
      </c>
      <c r="AK784" s="302">
        <f t="shared" si="11"/>
        <v>0</v>
      </c>
      <c r="AL784" s="299">
        <f>+B784+D784+F784+H784+J784+L784+N784+P784+R784+T784+V784+X784+Z784+AB784+AD784+AF784+AH784+AJ784</f>
        <v>0</v>
      </c>
      <c r="AM784" s="302">
        <f>+C784+E784+G784+I784+K784+M784+O784+Q784+S784+U784+W784+Y784+AA784+AC784+AE784+AG784+AI784+AK784</f>
        <v>0</v>
      </c>
      <c r="AN784" s="300">
        <f>+AM784+AL784</f>
        <v>0</v>
      </c>
    </row>
    <row r="785" spans="1:40" ht="11.25" customHeight="1" x14ac:dyDescent="0.25">
      <c r="B785" s="757"/>
      <c r="C785" s="757"/>
      <c r="D785" s="757"/>
      <c r="E785" s="757"/>
      <c r="F785" s="757"/>
      <c r="G785" s="757"/>
      <c r="H785" s="757"/>
      <c r="I785" s="757"/>
      <c r="J785" s="757"/>
      <c r="K785" s="757"/>
      <c r="L785" s="757"/>
      <c r="M785" s="757"/>
      <c r="N785" s="757"/>
      <c r="O785" s="757"/>
      <c r="P785" s="757"/>
      <c r="Q785" s="757"/>
      <c r="R785" s="757"/>
      <c r="S785" s="757"/>
      <c r="T785" s="757"/>
      <c r="U785" s="757"/>
      <c r="V785" s="757"/>
      <c r="W785" s="757"/>
      <c r="X785" s="757"/>
      <c r="Y785" s="757"/>
      <c r="Z785" s="757"/>
      <c r="AA785" s="757"/>
      <c r="AB785" s="757"/>
      <c r="AC785" s="757"/>
      <c r="AD785" s="757"/>
      <c r="AE785" s="757"/>
      <c r="AF785" s="757"/>
      <c r="AG785" s="757"/>
      <c r="AH785" s="757"/>
      <c r="AI785" s="757"/>
      <c r="AJ785" s="757"/>
      <c r="AK785" s="757"/>
      <c r="AL785" s="757"/>
      <c r="AM785" s="757"/>
      <c r="AN785" s="757"/>
    </row>
    <row r="786" spans="1:40" x14ac:dyDescent="0.25"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50" t="s">
        <v>835</v>
      </c>
      <c r="U786" s="49"/>
      <c r="W786" s="49"/>
      <c r="X786" s="749"/>
      <c r="Y786" s="749"/>
      <c r="Z786" s="749"/>
      <c r="AA786" s="749"/>
      <c r="AB786" s="749"/>
      <c r="AC786" s="749"/>
      <c r="AD786" s="749"/>
      <c r="AE786" s="749"/>
      <c r="AF786" s="749"/>
      <c r="AG786" s="749"/>
      <c r="AH786" s="749"/>
      <c r="AI786" s="749"/>
      <c r="AJ786" s="749"/>
      <c r="AK786" s="749"/>
      <c r="AL786" s="749"/>
      <c r="AM786" s="51"/>
      <c r="AN786" s="49"/>
    </row>
    <row r="787" spans="1:40" ht="6" customHeight="1" thickBot="1" x14ac:dyDescent="0.3">
      <c r="A787" s="52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50"/>
      <c r="U787" s="49"/>
      <c r="W787" s="49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1"/>
      <c r="AN787" s="49"/>
    </row>
    <row r="788" spans="1:40" ht="15.75" thickBot="1" x14ac:dyDescent="0.3">
      <c r="A788" s="52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54" t="s">
        <v>836</v>
      </c>
      <c r="W788" s="49"/>
      <c r="X788" s="748">
        <f>+F753</f>
        <v>0</v>
      </c>
      <c r="Y788" s="748"/>
      <c r="Z788" s="748"/>
      <c r="AA788" s="748"/>
      <c r="AB788" s="748"/>
      <c r="AC788" s="748"/>
      <c r="AD788" s="748"/>
      <c r="AE788" s="748"/>
      <c r="AF788" s="748"/>
      <c r="AG788" s="748"/>
      <c r="AH788" s="748"/>
      <c r="AI788" s="748"/>
      <c r="AJ788" s="748"/>
      <c r="AK788" s="49"/>
      <c r="AL788" s="750" t="s">
        <v>787</v>
      </c>
      <c r="AM788" s="750"/>
      <c r="AN788" s="49"/>
    </row>
    <row r="789" spans="1:40" ht="15.75" customHeight="1" x14ac:dyDescent="0.25">
      <c r="B789" s="55" t="s">
        <v>1128</v>
      </c>
      <c r="C789" s="56"/>
      <c r="D789" s="56"/>
      <c r="E789" s="56"/>
      <c r="F789" s="56"/>
      <c r="G789" s="57"/>
      <c r="H789" s="57"/>
      <c r="I789" s="57"/>
      <c r="J789" s="57"/>
      <c r="K789" s="57"/>
      <c r="L789" s="57"/>
      <c r="M789" s="57"/>
      <c r="N789" s="57"/>
      <c r="V789" s="54" t="s">
        <v>837</v>
      </c>
      <c r="AB789" s="748" t="str">
        <f>+I754</f>
        <v/>
      </c>
      <c r="AC789" s="748"/>
      <c r="AD789" s="748"/>
      <c r="AE789" s="748"/>
      <c r="AF789" s="748"/>
      <c r="AG789" s="748"/>
      <c r="AH789" s="748"/>
      <c r="AI789" s="748"/>
      <c r="AJ789" s="748"/>
    </row>
    <row r="790" spans="1:40" ht="3.75" customHeight="1" thickBot="1" x14ac:dyDescent="0.3">
      <c r="B790" s="42"/>
      <c r="C790" s="42"/>
      <c r="D790" s="42"/>
      <c r="E790" s="42"/>
      <c r="F790" s="42"/>
      <c r="G790" s="42"/>
      <c r="H790" s="42"/>
      <c r="I790" s="58"/>
      <c r="J790" s="58"/>
      <c r="K790" s="42"/>
      <c r="L790" s="42"/>
      <c r="M790" s="57"/>
      <c r="N790" s="57"/>
    </row>
    <row r="791" spans="1:40" ht="35.25" customHeight="1" x14ac:dyDescent="0.25">
      <c r="B791" s="682" t="s">
        <v>838</v>
      </c>
      <c r="C791" s="666"/>
      <c r="D791" s="666"/>
      <c r="E791" s="666" t="s">
        <v>839</v>
      </c>
      <c r="F791" s="666"/>
      <c r="G791" s="666"/>
      <c r="H791" s="666" t="s">
        <v>840</v>
      </c>
      <c r="I791" s="666"/>
      <c r="J791" s="666"/>
      <c r="K791" s="666" t="s">
        <v>841</v>
      </c>
      <c r="L791" s="666"/>
      <c r="M791" s="666"/>
      <c r="N791" s="666" t="s">
        <v>842</v>
      </c>
      <c r="O791" s="666"/>
      <c r="P791" s="666"/>
      <c r="Q791" s="666" t="s">
        <v>843</v>
      </c>
      <c r="R791" s="666"/>
      <c r="S791" s="666"/>
      <c r="T791" s="666" t="s">
        <v>844</v>
      </c>
      <c r="U791" s="666"/>
      <c r="V791" s="666"/>
      <c r="W791" s="666" t="s">
        <v>845</v>
      </c>
      <c r="X791" s="666"/>
      <c r="Y791" s="666"/>
      <c r="Z791" s="666" t="s">
        <v>846</v>
      </c>
      <c r="AA791" s="666"/>
      <c r="AB791" s="666"/>
      <c r="AC791" s="666" t="s">
        <v>847</v>
      </c>
      <c r="AD791" s="666"/>
      <c r="AE791" s="666"/>
      <c r="AF791" s="746" t="s">
        <v>1117</v>
      </c>
      <c r="AG791" s="746"/>
      <c r="AH791" s="746"/>
      <c r="AI791" s="666" t="s">
        <v>848</v>
      </c>
      <c r="AJ791" s="666"/>
      <c r="AK791" s="666"/>
      <c r="AL791" s="660" t="s">
        <v>825</v>
      </c>
      <c r="AM791" s="660"/>
      <c r="AN791" s="661"/>
    </row>
    <row r="792" spans="1:40" ht="21" customHeight="1" thickBot="1" x14ac:dyDescent="0.3">
      <c r="B792" s="747"/>
      <c r="C792" s="743"/>
      <c r="D792" s="743"/>
      <c r="E792" s="743"/>
      <c r="F792" s="743"/>
      <c r="G792" s="743"/>
      <c r="H792" s="743"/>
      <c r="I792" s="743"/>
      <c r="J792" s="743"/>
      <c r="K792" s="743"/>
      <c r="L792" s="743"/>
      <c r="M792" s="743"/>
      <c r="N792" s="743"/>
      <c r="O792" s="743"/>
      <c r="P792" s="743"/>
      <c r="Q792" s="743"/>
      <c r="R792" s="743"/>
      <c r="S792" s="743"/>
      <c r="T792" s="743"/>
      <c r="U792" s="743"/>
      <c r="V792" s="743"/>
      <c r="W792" s="743"/>
      <c r="X792" s="743"/>
      <c r="Y792" s="743"/>
      <c r="Z792" s="743"/>
      <c r="AA792" s="743"/>
      <c r="AB792" s="743"/>
      <c r="AC792" s="743"/>
      <c r="AD792" s="743"/>
      <c r="AE792" s="743"/>
      <c r="AF792" s="743"/>
      <c r="AG792" s="743"/>
      <c r="AH792" s="743"/>
      <c r="AI792" s="743"/>
      <c r="AJ792" s="743"/>
      <c r="AK792" s="743"/>
      <c r="AL792" s="662">
        <f>SUM(B792:AK792)</f>
        <v>0</v>
      </c>
      <c r="AM792" s="662"/>
      <c r="AN792" s="663"/>
    </row>
    <row r="793" spans="1:40" ht="12" customHeight="1" x14ac:dyDescent="0.25">
      <c r="B793" s="270" t="s">
        <v>849</v>
      </c>
      <c r="C793" s="271"/>
      <c r="D793" s="272"/>
      <c r="E793" s="272"/>
      <c r="F793" s="246"/>
      <c r="G793" s="246"/>
      <c r="H793" s="246"/>
      <c r="I793" s="269"/>
      <c r="J793" s="269"/>
      <c r="K793" s="246"/>
      <c r="L793" s="246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  <c r="AA793" s="241"/>
      <c r="AB793" s="241"/>
      <c r="AC793" s="241"/>
      <c r="AD793" s="241"/>
      <c r="AE793" s="241"/>
      <c r="AF793" s="241"/>
      <c r="AG793" s="241"/>
      <c r="AH793" s="241"/>
      <c r="AI793" s="241"/>
      <c r="AJ793" s="241"/>
      <c r="AK793" s="241"/>
      <c r="AL793" s="241"/>
      <c r="AM793" s="241"/>
      <c r="AN793" s="241"/>
    </row>
    <row r="794" spans="1:40" ht="12.75" customHeight="1" x14ac:dyDescent="0.25">
      <c r="B794" s="273"/>
      <c r="C794" s="273"/>
      <c r="D794" s="273"/>
      <c r="E794" s="273"/>
      <c r="F794" s="273"/>
      <c r="G794" s="273"/>
      <c r="H794" s="273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  <c r="AA794" s="241"/>
      <c r="AB794" s="241"/>
      <c r="AC794" s="241"/>
      <c r="AD794" s="241"/>
      <c r="AE794" s="241"/>
      <c r="AF794" s="241"/>
      <c r="AG794" s="241"/>
      <c r="AH794" s="241"/>
      <c r="AI794" s="241"/>
      <c r="AJ794" s="241"/>
      <c r="AK794" s="241"/>
      <c r="AL794" s="241"/>
      <c r="AM794" s="241"/>
      <c r="AN794" s="241"/>
    </row>
    <row r="795" spans="1:40" ht="16.5" thickBot="1" x14ac:dyDescent="0.3">
      <c r="B795" s="274" t="s">
        <v>1118</v>
      </c>
      <c r="C795" s="274"/>
      <c r="D795" s="274"/>
      <c r="E795" s="274"/>
      <c r="F795" s="274"/>
      <c r="G795" s="275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553" t="s">
        <v>1119</v>
      </c>
      <c r="Y795" s="241"/>
      <c r="Z795" s="241"/>
      <c r="AA795" s="241"/>
      <c r="AB795" s="241"/>
      <c r="AC795" s="241"/>
      <c r="AD795" s="241"/>
      <c r="AE795" s="241"/>
      <c r="AF795" s="241"/>
      <c r="AG795" s="241"/>
      <c r="AH795" s="241"/>
      <c r="AI795" s="241"/>
      <c r="AJ795" s="241"/>
      <c r="AK795" s="241"/>
      <c r="AL795" s="241"/>
      <c r="AM795" s="241"/>
      <c r="AN795" s="241"/>
    </row>
    <row r="796" spans="1:40" ht="34.5" customHeight="1" x14ac:dyDescent="0.25">
      <c r="B796" s="736" t="s">
        <v>850</v>
      </c>
      <c r="C796" s="736"/>
      <c r="D796" s="736"/>
      <c r="E796" s="736"/>
      <c r="F796" s="736"/>
      <c r="G796" s="736"/>
      <c r="H796" s="736"/>
      <c r="I796" s="736"/>
      <c r="J796" s="736"/>
      <c r="K796" s="744" t="s">
        <v>851</v>
      </c>
      <c r="L796" s="744"/>
      <c r="M796" s="744"/>
      <c r="N796" s="744"/>
      <c r="O796" s="744"/>
      <c r="P796" s="744"/>
      <c r="Q796" s="744"/>
      <c r="R796" s="744"/>
      <c r="S796" s="744"/>
      <c r="T796" s="241"/>
      <c r="U796" s="241"/>
      <c r="V796" s="241"/>
      <c r="W796" s="241"/>
      <c r="X796" s="664" t="s">
        <v>1120</v>
      </c>
      <c r="Y796" s="665"/>
      <c r="Z796" s="665"/>
      <c r="AA796" s="665"/>
      <c r="AB796" s="665"/>
      <c r="AC796" s="665"/>
      <c r="AD796" s="666" t="s">
        <v>1127</v>
      </c>
      <c r="AE796" s="666"/>
      <c r="AF796" s="666"/>
      <c r="AG796" s="666"/>
      <c r="AH796" s="666"/>
      <c r="AI796" s="667"/>
      <c r="AJ796" s="241"/>
      <c r="AK796" s="241"/>
      <c r="AL796" s="241"/>
      <c r="AM796" s="241"/>
      <c r="AN796" s="241"/>
    </row>
    <row r="797" spans="1:40" ht="18" customHeight="1" x14ac:dyDescent="0.25">
      <c r="B797" s="727" t="s">
        <v>852</v>
      </c>
      <c r="C797" s="727"/>
      <c r="D797" s="727"/>
      <c r="E797" s="728" t="s">
        <v>853</v>
      </c>
      <c r="F797" s="728"/>
      <c r="G797" s="728"/>
      <c r="H797" s="729" t="s">
        <v>825</v>
      </c>
      <c r="I797" s="729"/>
      <c r="J797" s="729"/>
      <c r="K797" s="728" t="s">
        <v>852</v>
      </c>
      <c r="L797" s="728"/>
      <c r="M797" s="728"/>
      <c r="N797" s="728" t="s">
        <v>853</v>
      </c>
      <c r="O797" s="728"/>
      <c r="P797" s="728"/>
      <c r="Q797" s="730" t="s">
        <v>825</v>
      </c>
      <c r="R797" s="730"/>
      <c r="S797" s="730"/>
      <c r="T797" s="241"/>
      <c r="U797" s="241"/>
      <c r="V797" s="241"/>
      <c r="W797" s="241"/>
      <c r="X797" s="668" t="s">
        <v>852</v>
      </c>
      <c r="Y797" s="669"/>
      <c r="Z797" s="670" t="s">
        <v>853</v>
      </c>
      <c r="AA797" s="669"/>
      <c r="AB797" s="671" t="s">
        <v>825</v>
      </c>
      <c r="AC797" s="672"/>
      <c r="AD797" s="670" t="s">
        <v>852</v>
      </c>
      <c r="AE797" s="669"/>
      <c r="AF797" s="670" t="s">
        <v>853</v>
      </c>
      <c r="AG797" s="669"/>
      <c r="AH797" s="671" t="s">
        <v>825</v>
      </c>
      <c r="AI797" s="673"/>
      <c r="AJ797" s="241"/>
      <c r="AK797" s="241"/>
      <c r="AL797" s="241"/>
      <c r="AM797" s="241"/>
      <c r="AN797" s="241"/>
    </row>
    <row r="798" spans="1:40" ht="21" customHeight="1" thickBot="1" x14ac:dyDescent="0.3">
      <c r="B798" s="718"/>
      <c r="C798" s="718"/>
      <c r="D798" s="718"/>
      <c r="E798" s="719"/>
      <c r="F798" s="719"/>
      <c r="G798" s="719"/>
      <c r="H798" s="720">
        <f>+E798+B798</f>
        <v>0</v>
      </c>
      <c r="I798" s="720"/>
      <c r="J798" s="720"/>
      <c r="K798" s="719"/>
      <c r="L798" s="719"/>
      <c r="M798" s="719"/>
      <c r="N798" s="719"/>
      <c r="O798" s="719"/>
      <c r="P798" s="719"/>
      <c r="Q798" s="731">
        <f>+N798+K798</f>
        <v>0</v>
      </c>
      <c r="R798" s="731"/>
      <c r="S798" s="731"/>
      <c r="T798" s="241"/>
      <c r="U798" s="241"/>
      <c r="V798" s="241"/>
      <c r="W798" s="241"/>
      <c r="X798" s="674"/>
      <c r="Y798" s="675"/>
      <c r="Z798" s="676"/>
      <c r="AA798" s="675"/>
      <c r="AB798" s="677">
        <f>+Z798+X798</f>
        <v>0</v>
      </c>
      <c r="AC798" s="678"/>
      <c r="AD798" s="676"/>
      <c r="AE798" s="675"/>
      <c r="AF798" s="676"/>
      <c r="AG798" s="675"/>
      <c r="AH798" s="677">
        <f>+AF798+AD798</f>
        <v>0</v>
      </c>
      <c r="AI798" s="695"/>
      <c r="AJ798" s="241"/>
      <c r="AK798" s="241"/>
      <c r="AL798" s="241"/>
      <c r="AM798" s="241"/>
      <c r="AN798" s="241"/>
    </row>
    <row r="799" spans="1:40" ht="16.5" thickBot="1" x14ac:dyDescent="0.3">
      <c r="B799" s="274" t="s">
        <v>1121</v>
      </c>
      <c r="C799" s="274"/>
      <c r="D799" s="274"/>
      <c r="E799" s="274"/>
      <c r="F799" s="274"/>
      <c r="G799" s="275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696" t="s">
        <v>1122</v>
      </c>
      <c r="Y799" s="697"/>
      <c r="Z799" s="697"/>
      <c r="AA799" s="697"/>
      <c r="AB799" s="697"/>
      <c r="AC799" s="697"/>
      <c r="AD799" s="697"/>
      <c r="AE799" s="697"/>
      <c r="AF799" s="697"/>
      <c r="AG799" s="697"/>
      <c r="AH799" s="697"/>
      <c r="AI799" s="697"/>
      <c r="AJ799" s="697"/>
      <c r="AK799" s="698"/>
      <c r="AL799" s="241"/>
      <c r="AM799" s="241"/>
      <c r="AN799" s="241"/>
    </row>
    <row r="800" spans="1:40" ht="34.5" customHeight="1" x14ac:dyDescent="0.25">
      <c r="B800" s="738" t="s">
        <v>854</v>
      </c>
      <c r="C800" s="738"/>
      <c r="D800" s="738"/>
      <c r="E800" s="738"/>
      <c r="F800" s="738"/>
      <c r="G800" s="738"/>
      <c r="H800" s="738"/>
      <c r="I800" s="738"/>
      <c r="J800" s="738"/>
      <c r="K800" s="739" t="s">
        <v>970</v>
      </c>
      <c r="L800" s="739"/>
      <c r="M800" s="739"/>
      <c r="N800" s="739"/>
      <c r="O800" s="739"/>
      <c r="P800" s="739"/>
      <c r="Q800" s="739"/>
      <c r="R800" s="739"/>
      <c r="S800" s="739"/>
      <c r="T800" s="241"/>
      <c r="U800" s="241"/>
      <c r="V800" s="241"/>
      <c r="W800" s="241"/>
      <c r="X800" s="699" t="s">
        <v>1123</v>
      </c>
      <c r="Y800" s="700"/>
      <c r="Z800" s="700"/>
      <c r="AA800" s="700"/>
      <c r="AB800" s="701" t="s">
        <v>1124</v>
      </c>
      <c r="AC800" s="701"/>
      <c r="AD800" s="701"/>
      <c r="AE800" s="701"/>
      <c r="AF800" s="701" t="s">
        <v>825</v>
      </c>
      <c r="AG800" s="701"/>
      <c r="AH800" s="701"/>
      <c r="AI800" s="701"/>
      <c r="AJ800" s="701"/>
      <c r="AK800" s="706"/>
      <c r="AL800" s="241"/>
      <c r="AM800" s="241"/>
      <c r="AN800" s="241"/>
    </row>
    <row r="801" spans="2:40" ht="18" customHeight="1" x14ac:dyDescent="0.25">
      <c r="B801" s="727" t="s">
        <v>852</v>
      </c>
      <c r="C801" s="727"/>
      <c r="D801" s="727"/>
      <c r="E801" s="728" t="s">
        <v>853</v>
      </c>
      <c r="F801" s="728"/>
      <c r="G801" s="728"/>
      <c r="H801" s="729" t="s">
        <v>825</v>
      </c>
      <c r="I801" s="729"/>
      <c r="J801" s="729"/>
      <c r="K801" s="728" t="s">
        <v>852</v>
      </c>
      <c r="L801" s="728"/>
      <c r="M801" s="728"/>
      <c r="N801" s="728" t="s">
        <v>853</v>
      </c>
      <c r="O801" s="728"/>
      <c r="P801" s="728"/>
      <c r="Q801" s="730" t="s">
        <v>825</v>
      </c>
      <c r="R801" s="730"/>
      <c r="S801" s="730"/>
      <c r="T801" s="241"/>
      <c r="U801" s="241"/>
      <c r="V801" s="241"/>
      <c r="W801" s="241"/>
      <c r="X801" s="683" t="s">
        <v>852</v>
      </c>
      <c r="Y801" s="679"/>
      <c r="Z801" s="679" t="s">
        <v>853</v>
      </c>
      <c r="AA801" s="679"/>
      <c r="AB801" s="679" t="s">
        <v>852</v>
      </c>
      <c r="AC801" s="679"/>
      <c r="AD801" s="679" t="s">
        <v>853</v>
      </c>
      <c r="AE801" s="679"/>
      <c r="AF801" s="679" t="s">
        <v>852</v>
      </c>
      <c r="AG801" s="679"/>
      <c r="AH801" s="679" t="s">
        <v>853</v>
      </c>
      <c r="AI801" s="679"/>
      <c r="AJ801" s="715" t="s">
        <v>825</v>
      </c>
      <c r="AK801" s="745"/>
      <c r="AL801" s="241"/>
      <c r="AM801" s="241"/>
      <c r="AN801" s="241"/>
    </row>
    <row r="802" spans="2:40" ht="21" customHeight="1" thickBot="1" x14ac:dyDescent="0.3">
      <c r="B802" s="718"/>
      <c r="C802" s="718"/>
      <c r="D802" s="718"/>
      <c r="E802" s="719"/>
      <c r="F802" s="719"/>
      <c r="G802" s="719"/>
      <c r="H802" s="720">
        <f>+E802+B802</f>
        <v>0</v>
      </c>
      <c r="I802" s="720"/>
      <c r="J802" s="720"/>
      <c r="K802" s="719"/>
      <c r="L802" s="719"/>
      <c r="M802" s="719"/>
      <c r="N802" s="719"/>
      <c r="O802" s="719"/>
      <c r="P802" s="719"/>
      <c r="Q802" s="731">
        <f>+N802+K802</f>
        <v>0</v>
      </c>
      <c r="R802" s="731"/>
      <c r="S802" s="731"/>
      <c r="T802" s="241"/>
      <c r="U802" s="241"/>
      <c r="V802" s="241"/>
      <c r="W802" s="241"/>
      <c r="X802" s="702"/>
      <c r="Y802" s="692"/>
      <c r="Z802" s="692"/>
      <c r="AA802" s="692"/>
      <c r="AB802" s="692"/>
      <c r="AC802" s="692"/>
      <c r="AD802" s="692"/>
      <c r="AE802" s="692"/>
      <c r="AF802" s="680">
        <f>+AB802+X802</f>
        <v>0</v>
      </c>
      <c r="AG802" s="680"/>
      <c r="AH802" s="680">
        <f>+AD802+Z802</f>
        <v>0</v>
      </c>
      <c r="AI802" s="680"/>
      <c r="AJ802" s="680">
        <f>+AH802+AF802</f>
        <v>0</v>
      </c>
      <c r="AK802" s="681"/>
      <c r="AL802" s="241"/>
      <c r="AM802" s="241"/>
      <c r="AN802" s="241"/>
    </row>
    <row r="803" spans="2:40" ht="16.5" thickBot="1" x14ac:dyDescent="0.3">
      <c r="B803" s="276" t="s">
        <v>1125</v>
      </c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553" t="s">
        <v>1258</v>
      </c>
      <c r="Y803" s="241"/>
      <c r="Z803" s="241"/>
      <c r="AA803" s="241"/>
      <c r="AB803" s="241"/>
      <c r="AC803" s="241"/>
      <c r="AD803" s="241"/>
      <c r="AE803" s="241"/>
      <c r="AF803" s="241"/>
      <c r="AG803" s="241"/>
      <c r="AH803" s="241"/>
      <c r="AI803" s="241"/>
      <c r="AJ803" s="241"/>
      <c r="AK803" s="241"/>
      <c r="AL803" s="241"/>
      <c r="AM803" s="241"/>
      <c r="AN803" s="241"/>
    </row>
    <row r="804" spans="2:40" ht="16.5" customHeight="1" thickBot="1" x14ac:dyDescent="0.3">
      <c r="B804" s="274" t="s">
        <v>969</v>
      </c>
      <c r="C804" s="274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835" t="s">
        <v>1259</v>
      </c>
      <c r="X804" s="836"/>
      <c r="Y804" s="836"/>
      <c r="Z804" s="836"/>
      <c r="AA804" s="836"/>
      <c r="AB804" s="836"/>
      <c r="AC804" s="851" t="s">
        <v>1257</v>
      </c>
      <c r="AD804" s="851"/>
      <c r="AE804" s="851"/>
      <c r="AF804" s="851"/>
      <c r="AG804" s="851"/>
      <c r="AH804" s="851"/>
      <c r="AI804" s="845" t="s">
        <v>1260</v>
      </c>
      <c r="AJ804" s="846"/>
      <c r="AK804" s="846"/>
      <c r="AL804" s="846"/>
      <c r="AM804" s="846"/>
      <c r="AN804" s="847"/>
    </row>
    <row r="805" spans="2:40" ht="16.5" customHeight="1" thickBot="1" x14ac:dyDescent="0.3">
      <c r="B805" s="732" t="s">
        <v>971</v>
      </c>
      <c r="C805" s="733"/>
      <c r="D805" s="733"/>
      <c r="E805" s="733"/>
      <c r="F805" s="733"/>
      <c r="G805" s="733"/>
      <c r="H805" s="733"/>
      <c r="I805" s="734"/>
      <c r="J805" s="686" t="s">
        <v>855</v>
      </c>
      <c r="K805" s="686"/>
      <c r="L805" s="686"/>
      <c r="M805" s="686"/>
      <c r="N805" s="686"/>
      <c r="O805" s="686"/>
      <c r="P805" s="686" t="s">
        <v>856</v>
      </c>
      <c r="Q805" s="686"/>
      <c r="R805" s="686"/>
      <c r="S805" s="686"/>
      <c r="T805" s="686"/>
      <c r="U805" s="688"/>
      <c r="V805" s="241"/>
      <c r="W805" s="837"/>
      <c r="X805" s="838"/>
      <c r="Y805" s="838"/>
      <c r="Z805" s="838"/>
      <c r="AA805" s="838"/>
      <c r="AB805" s="838"/>
      <c r="AC805" s="852"/>
      <c r="AD805" s="852"/>
      <c r="AE805" s="852"/>
      <c r="AF805" s="852"/>
      <c r="AG805" s="852"/>
      <c r="AH805" s="852"/>
      <c r="AI805" s="848"/>
      <c r="AJ805" s="849"/>
      <c r="AK805" s="849"/>
      <c r="AL805" s="849"/>
      <c r="AM805" s="849"/>
      <c r="AN805" s="850"/>
    </row>
    <row r="806" spans="2:40" ht="16.5" customHeight="1" thickBot="1" x14ac:dyDescent="0.3">
      <c r="B806" s="735"/>
      <c r="C806" s="736"/>
      <c r="D806" s="736"/>
      <c r="E806" s="736"/>
      <c r="F806" s="736"/>
      <c r="G806" s="736"/>
      <c r="H806" s="736"/>
      <c r="I806" s="737"/>
      <c r="J806" s="687"/>
      <c r="K806" s="687"/>
      <c r="L806" s="687"/>
      <c r="M806" s="687"/>
      <c r="N806" s="687"/>
      <c r="O806" s="687"/>
      <c r="P806" s="687"/>
      <c r="Q806" s="687"/>
      <c r="R806" s="687"/>
      <c r="S806" s="687"/>
      <c r="T806" s="687"/>
      <c r="U806" s="689"/>
      <c r="V806" s="241"/>
      <c r="W806" s="853" t="s">
        <v>852</v>
      </c>
      <c r="X806" s="841"/>
      <c r="Y806" s="841" t="s">
        <v>853</v>
      </c>
      <c r="Z806" s="841"/>
      <c r="AA806" s="842" t="s">
        <v>825</v>
      </c>
      <c r="AB806" s="842"/>
      <c r="AC806" s="841" t="s">
        <v>852</v>
      </c>
      <c r="AD806" s="841"/>
      <c r="AE806" s="841" t="s">
        <v>853</v>
      </c>
      <c r="AF806" s="841"/>
      <c r="AG806" s="842" t="s">
        <v>825</v>
      </c>
      <c r="AH806" s="842"/>
      <c r="AI806" s="841" t="s">
        <v>852</v>
      </c>
      <c r="AJ806" s="841"/>
      <c r="AK806" s="841" t="s">
        <v>853</v>
      </c>
      <c r="AL806" s="841"/>
      <c r="AM806" s="842" t="s">
        <v>825</v>
      </c>
      <c r="AN806" s="843"/>
    </row>
    <row r="807" spans="2:40" ht="21" customHeight="1" thickBot="1" x14ac:dyDescent="0.3">
      <c r="B807" s="735"/>
      <c r="C807" s="736"/>
      <c r="D807" s="736"/>
      <c r="E807" s="736"/>
      <c r="F807" s="736"/>
      <c r="G807" s="736"/>
      <c r="H807" s="736"/>
      <c r="I807" s="737"/>
      <c r="J807" s="679" t="s">
        <v>852</v>
      </c>
      <c r="K807" s="679"/>
      <c r="L807" s="679" t="s">
        <v>853</v>
      </c>
      <c r="M807" s="679"/>
      <c r="N807" s="715" t="s">
        <v>825</v>
      </c>
      <c r="O807" s="715"/>
      <c r="P807" s="679" t="s">
        <v>852</v>
      </c>
      <c r="Q807" s="679"/>
      <c r="R807" s="679" t="s">
        <v>853</v>
      </c>
      <c r="S807" s="679"/>
      <c r="T807" s="716" t="s">
        <v>825</v>
      </c>
      <c r="U807" s="717"/>
      <c r="V807" s="241"/>
      <c r="W807" s="844"/>
      <c r="X807" s="831"/>
      <c r="Y807" s="831"/>
      <c r="Z807" s="831"/>
      <c r="AA807" s="830">
        <f>W807+Y807</f>
        <v>0</v>
      </c>
      <c r="AB807" s="830"/>
      <c r="AC807" s="831"/>
      <c r="AD807" s="831"/>
      <c r="AE807" s="831"/>
      <c r="AF807" s="831"/>
      <c r="AG807" s="830">
        <f>AC807+AE807</f>
        <v>0</v>
      </c>
      <c r="AH807" s="830"/>
      <c r="AI807" s="831"/>
      <c r="AJ807" s="831"/>
      <c r="AK807" s="831"/>
      <c r="AL807" s="832"/>
      <c r="AM807" s="833">
        <f>AI807+AK807</f>
        <v>0</v>
      </c>
      <c r="AN807" s="834"/>
    </row>
    <row r="808" spans="2:40" ht="32.25" customHeight="1" x14ac:dyDescent="0.25">
      <c r="B808" s="713" t="s">
        <v>857</v>
      </c>
      <c r="C808" s="714"/>
      <c r="D808" s="714"/>
      <c r="E808" s="714"/>
      <c r="F808" s="714"/>
      <c r="G808" s="714"/>
      <c r="H808" s="714"/>
      <c r="I808" s="714"/>
      <c r="J808" s="707"/>
      <c r="K808" s="708"/>
      <c r="L808" s="707"/>
      <c r="M808" s="708"/>
      <c r="N808" s="709">
        <f>+L808+J808</f>
        <v>0</v>
      </c>
      <c r="O808" s="710"/>
      <c r="P808" s="707"/>
      <c r="Q808" s="708"/>
      <c r="R808" s="707"/>
      <c r="S808" s="708"/>
      <c r="T808" s="693">
        <f>+R808+P808</f>
        <v>0</v>
      </c>
      <c r="U808" s="694"/>
      <c r="V808" s="241"/>
      <c r="W808" s="241"/>
      <c r="X808" s="835" t="s">
        <v>1264</v>
      </c>
      <c r="Y808" s="836"/>
      <c r="Z808" s="836"/>
      <c r="AA808" s="836"/>
      <c r="AB808" s="836"/>
      <c r="AC808" s="836"/>
      <c r="AD808" s="836"/>
      <c r="AE808" s="836" t="s">
        <v>1265</v>
      </c>
      <c r="AF808" s="836"/>
      <c r="AG808" s="836"/>
      <c r="AH808" s="836"/>
      <c r="AI808" s="836"/>
      <c r="AJ808" s="836"/>
      <c r="AK808" s="839"/>
      <c r="AL808" s="241"/>
      <c r="AM808" s="241"/>
      <c r="AN808" s="241"/>
    </row>
    <row r="809" spans="2:40" ht="31.5" customHeight="1" x14ac:dyDescent="0.25">
      <c r="B809" s="711" t="s">
        <v>858</v>
      </c>
      <c r="C809" s="712"/>
      <c r="D809" s="712"/>
      <c r="E809" s="712"/>
      <c r="F809" s="712"/>
      <c r="G809" s="712"/>
      <c r="H809" s="712"/>
      <c r="I809" s="712"/>
      <c r="J809" s="703"/>
      <c r="K809" s="704"/>
      <c r="L809" s="703"/>
      <c r="M809" s="704"/>
      <c r="N809" s="693">
        <f>+L809+J809</f>
        <v>0</v>
      </c>
      <c r="O809" s="705"/>
      <c r="P809" s="707"/>
      <c r="Q809" s="708"/>
      <c r="R809" s="707"/>
      <c r="S809" s="708"/>
      <c r="T809" s="693">
        <f>+R809+P809</f>
        <v>0</v>
      </c>
      <c r="U809" s="694"/>
      <c r="V809" s="241"/>
      <c r="W809" s="241"/>
      <c r="X809" s="837"/>
      <c r="Y809" s="838"/>
      <c r="Z809" s="838"/>
      <c r="AA809" s="838"/>
      <c r="AB809" s="838"/>
      <c r="AC809" s="838"/>
      <c r="AD809" s="838"/>
      <c r="AE809" s="838"/>
      <c r="AF809" s="838"/>
      <c r="AG809" s="838"/>
      <c r="AH809" s="838"/>
      <c r="AI809" s="838"/>
      <c r="AJ809" s="838"/>
      <c r="AK809" s="840"/>
      <c r="AL809" s="241"/>
      <c r="AM809" s="241"/>
      <c r="AN809" s="241"/>
    </row>
    <row r="810" spans="2:40" ht="31.5" customHeight="1" x14ac:dyDescent="0.25">
      <c r="B810" s="721" t="s">
        <v>859</v>
      </c>
      <c r="C810" s="722"/>
      <c r="D810" s="722"/>
      <c r="E810" s="722"/>
      <c r="F810" s="722"/>
      <c r="G810" s="722"/>
      <c r="H810" s="722"/>
      <c r="I810" s="722"/>
      <c r="J810" s="703"/>
      <c r="K810" s="704"/>
      <c r="L810" s="703"/>
      <c r="M810" s="704"/>
      <c r="N810" s="693">
        <f>+L810+J810</f>
        <v>0</v>
      </c>
      <c r="O810" s="705"/>
      <c r="P810" s="707"/>
      <c r="Q810" s="708"/>
      <c r="R810" s="707"/>
      <c r="S810" s="708"/>
      <c r="T810" s="693">
        <f>+R810+P810</f>
        <v>0</v>
      </c>
      <c r="U810" s="694"/>
      <c r="V810" s="241"/>
      <c r="W810" s="241"/>
      <c r="X810" s="853" t="s">
        <v>852</v>
      </c>
      <c r="Y810" s="841"/>
      <c r="Z810" s="841" t="s">
        <v>853</v>
      </c>
      <c r="AA810" s="841"/>
      <c r="AB810" s="842" t="s">
        <v>825</v>
      </c>
      <c r="AC810" s="842"/>
      <c r="AD810" s="842"/>
      <c r="AE810" s="841" t="s">
        <v>852</v>
      </c>
      <c r="AF810" s="841"/>
      <c r="AG810" s="841" t="s">
        <v>853</v>
      </c>
      <c r="AH810" s="841"/>
      <c r="AI810" s="842" t="s">
        <v>825</v>
      </c>
      <c r="AJ810" s="842"/>
      <c r="AK810" s="843"/>
      <c r="AL810" s="241"/>
      <c r="AM810" s="241"/>
      <c r="AN810" s="241"/>
    </row>
    <row r="811" spans="2:40" ht="26.25" customHeight="1" thickBot="1" x14ac:dyDescent="0.3">
      <c r="B811" s="690" t="s">
        <v>860</v>
      </c>
      <c r="C811" s="691"/>
      <c r="D811" s="691"/>
      <c r="E811" s="691"/>
      <c r="F811" s="691"/>
      <c r="G811" s="691"/>
      <c r="H811" s="691"/>
      <c r="I811" s="691"/>
      <c r="J811" s="723"/>
      <c r="K811" s="724"/>
      <c r="L811" s="723"/>
      <c r="M811" s="724"/>
      <c r="N811" s="725">
        <f>+L811+J811</f>
        <v>0</v>
      </c>
      <c r="O811" s="726"/>
      <c r="P811" s="707"/>
      <c r="Q811" s="708"/>
      <c r="R811" s="707"/>
      <c r="S811" s="708"/>
      <c r="T811" s="693">
        <f>+R811+P811</f>
        <v>0</v>
      </c>
      <c r="U811" s="694"/>
      <c r="V811" s="241"/>
      <c r="W811" s="241"/>
      <c r="X811" s="844"/>
      <c r="Y811" s="832"/>
      <c r="Z811" s="832"/>
      <c r="AA811" s="832"/>
      <c r="AB811" s="833">
        <f>X811+Z811</f>
        <v>0</v>
      </c>
      <c r="AC811" s="833"/>
      <c r="AD811" s="833"/>
      <c r="AE811" s="832"/>
      <c r="AF811" s="832"/>
      <c r="AG811" s="832"/>
      <c r="AH811" s="832"/>
      <c r="AI811" s="833">
        <f>AE811+AG811</f>
        <v>0</v>
      </c>
      <c r="AJ811" s="833"/>
      <c r="AK811" s="834"/>
      <c r="AL811" s="241"/>
      <c r="AM811" s="241"/>
      <c r="AN811" s="241"/>
    </row>
    <row r="812" spans="2:40" ht="16.5" thickBot="1" x14ac:dyDescent="0.3">
      <c r="B812" s="269"/>
      <c r="C812" s="246"/>
      <c r="D812" s="246"/>
      <c r="E812" s="246"/>
      <c r="F812" s="246"/>
      <c r="G812" s="246"/>
      <c r="H812" s="246"/>
      <c r="I812" s="277"/>
      <c r="J812" s="277"/>
      <c r="K812" s="277"/>
      <c r="L812" s="277"/>
      <c r="M812" s="246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614"/>
      <c r="Y812" s="614"/>
      <c r="Z812" s="614"/>
      <c r="AA812" s="614"/>
      <c r="AB812" s="614"/>
      <c r="AC812" s="614"/>
      <c r="AD812" s="614"/>
      <c r="AE812" s="614"/>
      <c r="AF812" s="614"/>
      <c r="AG812" s="614"/>
      <c r="AH812" s="614"/>
      <c r="AI812" s="614"/>
      <c r="AJ812" s="614"/>
      <c r="AK812" s="614"/>
      <c r="AL812" s="241"/>
      <c r="AM812" s="241"/>
      <c r="AN812" s="241"/>
    </row>
    <row r="813" spans="2:40" ht="33.75" customHeight="1" x14ac:dyDescent="0.3">
      <c r="B813" s="682" t="s">
        <v>972</v>
      </c>
      <c r="C813" s="666"/>
      <c r="D813" s="666"/>
      <c r="E813" s="666"/>
      <c r="F813" s="666"/>
      <c r="G813" s="666"/>
      <c r="H813" s="666"/>
      <c r="I813" s="666"/>
      <c r="J813" s="740" t="s">
        <v>861</v>
      </c>
      <c r="K813" s="740"/>
      <c r="L813" s="740"/>
      <c r="M813" s="740"/>
      <c r="N813" s="740"/>
      <c r="O813" s="740"/>
      <c r="P813" s="741" t="s">
        <v>862</v>
      </c>
      <c r="Q813" s="741"/>
      <c r="R813" s="741"/>
      <c r="S813" s="741"/>
      <c r="T813" s="741"/>
      <c r="U813" s="742"/>
      <c r="V813" s="241"/>
      <c r="W813" s="241"/>
      <c r="X813" s="243" t="s">
        <v>835</v>
      </c>
      <c r="Y813" s="614"/>
      <c r="Z813" s="614"/>
      <c r="AA813" s="614"/>
      <c r="AB813" s="614"/>
      <c r="AC813" s="614"/>
      <c r="AD813" s="614"/>
      <c r="AE813" s="614"/>
      <c r="AF813" s="614"/>
      <c r="AG813" s="614"/>
      <c r="AH813" s="614"/>
      <c r="AI813" s="614"/>
      <c r="AJ813" s="614"/>
      <c r="AK813" s="614"/>
      <c r="AL813" s="241"/>
      <c r="AM813" s="241"/>
      <c r="AN813" s="241"/>
    </row>
    <row r="814" spans="2:40" ht="21" customHeight="1" x14ac:dyDescent="0.25">
      <c r="B814" s="683"/>
      <c r="C814" s="679"/>
      <c r="D814" s="679"/>
      <c r="E814" s="679"/>
      <c r="F814" s="679"/>
      <c r="G814" s="679"/>
      <c r="H814" s="679"/>
      <c r="I814" s="679"/>
      <c r="J814" s="679" t="s">
        <v>852</v>
      </c>
      <c r="K814" s="679"/>
      <c r="L814" s="679" t="s">
        <v>853</v>
      </c>
      <c r="M814" s="679"/>
      <c r="N814" s="715" t="s">
        <v>825</v>
      </c>
      <c r="O814" s="715"/>
      <c r="P814" s="679" t="s">
        <v>852</v>
      </c>
      <c r="Q814" s="679"/>
      <c r="R814" s="679" t="s">
        <v>853</v>
      </c>
      <c r="S814" s="679"/>
      <c r="T814" s="715" t="s">
        <v>825</v>
      </c>
      <c r="U814" s="745"/>
      <c r="V814" s="241"/>
      <c r="W814" s="241"/>
      <c r="X814" s="854"/>
      <c r="Y814" s="854"/>
      <c r="Z814" s="854"/>
      <c r="AA814" s="854"/>
      <c r="AB814" s="854"/>
      <c r="AC814" s="854"/>
      <c r="AD814" s="854"/>
      <c r="AE814" s="854"/>
      <c r="AF814" s="854"/>
      <c r="AG814" s="854"/>
      <c r="AH814" s="854"/>
      <c r="AI814" s="854"/>
      <c r="AJ814" s="854"/>
      <c r="AK814" s="854"/>
      <c r="AL814" s="241"/>
      <c r="AM814" s="241"/>
      <c r="AN814" s="241"/>
    </row>
    <row r="815" spans="2:40" ht="21" customHeight="1" thickBot="1" x14ac:dyDescent="0.3">
      <c r="B815" s="684"/>
      <c r="C815" s="685"/>
      <c r="D815" s="685"/>
      <c r="E815" s="685"/>
      <c r="F815" s="685"/>
      <c r="G815" s="685"/>
      <c r="H815" s="685"/>
      <c r="I815" s="685"/>
      <c r="J815" s="743"/>
      <c r="K815" s="743"/>
      <c r="L815" s="743"/>
      <c r="M815" s="743"/>
      <c r="N815" s="662">
        <f>+L815+J815</f>
        <v>0</v>
      </c>
      <c r="O815" s="662"/>
      <c r="P815" s="743"/>
      <c r="Q815" s="743"/>
      <c r="R815" s="743"/>
      <c r="S815" s="743"/>
      <c r="T815" s="662">
        <f>+R815+P815</f>
        <v>0</v>
      </c>
      <c r="U815" s="663"/>
      <c r="V815" s="241"/>
      <c r="W815" s="241"/>
      <c r="X815" s="854"/>
      <c r="Y815" s="854"/>
      <c r="Z815" s="854"/>
      <c r="AA815" s="854"/>
      <c r="AB815" s="854"/>
      <c r="AC815" s="854"/>
      <c r="AD815" s="854"/>
      <c r="AE815" s="854"/>
      <c r="AF815" s="854"/>
      <c r="AG815" s="854"/>
      <c r="AH815" s="854"/>
      <c r="AI815" s="854"/>
      <c r="AJ815" s="854"/>
      <c r="AK815" s="854"/>
      <c r="AL815" s="241"/>
      <c r="AM815" s="241"/>
      <c r="AN815" s="241"/>
    </row>
    <row r="816" spans="2:40" ht="15" customHeight="1" x14ac:dyDescent="0.25">
      <c r="B816" s="278" t="s">
        <v>1126</v>
      </c>
      <c r="C816" s="271"/>
      <c r="D816" s="279"/>
      <c r="E816" s="271"/>
      <c r="F816" s="271"/>
      <c r="G816" s="271"/>
      <c r="H816" s="271"/>
      <c r="I816" s="271"/>
      <c r="J816" s="271"/>
      <c r="K816" s="271"/>
      <c r="L816" s="271"/>
      <c r="M816" s="27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  <c r="AA816" s="241"/>
      <c r="AB816" s="241"/>
      <c r="AC816" s="241"/>
      <c r="AD816" s="241"/>
      <c r="AE816" s="241"/>
      <c r="AF816" s="241"/>
      <c r="AG816" s="241"/>
      <c r="AH816" s="241"/>
      <c r="AI816" s="241"/>
      <c r="AJ816" s="241"/>
      <c r="AK816" s="241"/>
      <c r="AL816" s="241"/>
      <c r="AM816" s="241"/>
      <c r="AN816" s="241"/>
    </row>
    <row r="817" spans="1:40" ht="15" customHeight="1" thickBot="1" x14ac:dyDescent="0.3">
      <c r="B817" s="280" t="s">
        <v>863</v>
      </c>
      <c r="C817" s="272"/>
      <c r="D817" s="272"/>
      <c r="E817" s="272"/>
      <c r="F817" s="272"/>
      <c r="G817" s="272"/>
      <c r="H817" s="272"/>
      <c r="I817" s="272"/>
      <c r="J817" s="272"/>
      <c r="K817" s="272"/>
      <c r="L817" s="272"/>
      <c r="M817" s="246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  <c r="AA817" s="241"/>
      <c r="AB817" s="241"/>
      <c r="AC817" s="241"/>
      <c r="AD817" s="241"/>
      <c r="AE817" s="241"/>
      <c r="AF817" s="241"/>
      <c r="AG817" s="241"/>
      <c r="AH817" s="241"/>
      <c r="AI817" s="241"/>
      <c r="AJ817" s="241"/>
      <c r="AK817" s="241"/>
      <c r="AL817" s="241"/>
      <c r="AM817" s="241"/>
      <c r="AN817" s="241"/>
    </row>
    <row r="818" spans="1:40" ht="16.5" customHeight="1" thickBot="1" x14ac:dyDescent="0.3">
      <c r="A818" s="36"/>
      <c r="B818" s="37" t="s">
        <v>786</v>
      </c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750" t="s">
        <v>787</v>
      </c>
      <c r="AM818" s="750"/>
      <c r="AN818" s="38"/>
    </row>
    <row r="819" spans="1:40" ht="12.75" customHeight="1" x14ac:dyDescent="0.25">
      <c r="B819" s="818" t="s">
        <v>788</v>
      </c>
      <c r="C819" s="818"/>
      <c r="D819" s="818"/>
      <c r="E819" s="818"/>
      <c r="F819" s="818"/>
      <c r="G819" s="818"/>
      <c r="H819" s="818"/>
      <c r="I819" s="818"/>
      <c r="J819" s="818"/>
      <c r="K819" s="818"/>
      <c r="L819" s="818"/>
      <c r="M819" s="818"/>
      <c r="N819" s="818"/>
      <c r="O819" s="818"/>
      <c r="P819" s="818"/>
      <c r="Q819" s="818"/>
      <c r="R819" s="818"/>
      <c r="S819" s="818"/>
      <c r="T819" s="818"/>
      <c r="U819" s="818"/>
      <c r="V819" s="818"/>
      <c r="W819" s="818"/>
      <c r="X819" s="818"/>
      <c r="Y819" s="818"/>
      <c r="Z819" s="818"/>
      <c r="AA819" s="818"/>
      <c r="AB819" s="818"/>
      <c r="AC819" s="818"/>
      <c r="AD819" s="818"/>
      <c r="AE819" s="818"/>
      <c r="AF819" s="818"/>
      <c r="AG819" s="818"/>
      <c r="AH819" s="818"/>
      <c r="AI819" s="818"/>
      <c r="AJ819" s="818"/>
      <c r="AK819" s="818"/>
      <c r="AL819" s="818"/>
      <c r="AM819" s="818"/>
      <c r="AN819" s="818"/>
    </row>
    <row r="820" spans="1:40" ht="15.75" customHeight="1" thickBot="1" x14ac:dyDescent="0.3">
      <c r="B820" s="819" t="s">
        <v>789</v>
      </c>
      <c r="C820" s="819"/>
      <c r="D820" s="819"/>
      <c r="E820" s="819"/>
      <c r="F820" s="819"/>
      <c r="G820" s="819"/>
      <c r="H820" s="819"/>
      <c r="I820" s="819"/>
      <c r="J820" s="819"/>
      <c r="K820" s="819"/>
      <c r="L820" s="819"/>
      <c r="M820" s="819"/>
      <c r="N820" s="819"/>
      <c r="O820" s="819"/>
      <c r="P820" s="819"/>
      <c r="Q820" s="820"/>
      <c r="R820" s="820"/>
      <c r="S820" s="820"/>
      <c r="T820" s="820"/>
      <c r="U820" s="820"/>
      <c r="V820" s="820"/>
      <c r="W820" s="820"/>
      <c r="X820" s="820"/>
      <c r="Y820" s="820"/>
      <c r="Z820" s="820"/>
      <c r="AA820" s="820"/>
      <c r="AB820" s="820"/>
      <c r="AC820" s="820"/>
      <c r="AD820" s="820"/>
      <c r="AE820" s="820"/>
      <c r="AF820" s="820"/>
      <c r="AG820" s="820"/>
      <c r="AH820" s="820"/>
      <c r="AI820" s="820"/>
      <c r="AJ820" s="820"/>
      <c r="AK820" s="820"/>
      <c r="AL820" s="820"/>
      <c r="AM820" s="820"/>
      <c r="AN820" s="820"/>
    </row>
    <row r="821" spans="1:40" ht="15.75" thickBot="1" x14ac:dyDescent="0.3">
      <c r="A821" s="41"/>
      <c r="B821" s="821" t="s">
        <v>790</v>
      </c>
      <c r="C821" s="822"/>
      <c r="D821" s="822"/>
      <c r="E821" s="822"/>
      <c r="F821" s="823">
        <f>+Menu!D6</f>
        <v>0</v>
      </c>
      <c r="G821" s="823"/>
      <c r="H821" s="823"/>
      <c r="I821" s="823"/>
      <c r="J821" s="823"/>
      <c r="K821" s="823"/>
      <c r="L821" s="823"/>
      <c r="M821" s="823"/>
      <c r="N821" s="823"/>
      <c r="O821" s="823"/>
      <c r="P821" s="824"/>
      <c r="Q821" s="825" t="s">
        <v>791</v>
      </c>
      <c r="R821" s="826"/>
      <c r="S821" s="826"/>
      <c r="T821" s="826"/>
      <c r="U821" s="826"/>
      <c r="V821" s="826"/>
      <c r="W821" s="826"/>
      <c r="X821" s="826"/>
      <c r="Y821" s="826"/>
      <c r="Z821" s="826"/>
      <c r="AA821" s="826"/>
      <c r="AB821" s="827" t="s">
        <v>792</v>
      </c>
      <c r="AC821" s="827"/>
      <c r="AD821" s="827"/>
      <c r="AE821" s="827"/>
      <c r="AF821" s="827"/>
      <c r="AG821" s="827"/>
      <c r="AH821" s="827"/>
      <c r="AI821" s="807" t="str">
        <f>IF(Menu!E21="","",Menu!E21)</f>
        <v/>
      </c>
      <c r="AJ821" s="807"/>
      <c r="AK821" s="807"/>
      <c r="AL821" s="807"/>
      <c r="AM821" s="807"/>
      <c r="AN821" s="808"/>
    </row>
    <row r="822" spans="1:40" ht="15.75" thickBot="1" x14ac:dyDescent="0.3">
      <c r="A822" s="41"/>
      <c r="B822" s="792" t="s">
        <v>793</v>
      </c>
      <c r="C822" s="793"/>
      <c r="D822" s="793"/>
      <c r="E822" s="793"/>
      <c r="F822" s="793"/>
      <c r="G822" s="793"/>
      <c r="H822" s="793"/>
      <c r="I822" s="809" t="str">
        <f>+Menu!B21</f>
        <v/>
      </c>
      <c r="J822" s="809"/>
      <c r="K822" s="809"/>
      <c r="L822" s="809"/>
      <c r="M822" s="809"/>
      <c r="N822" s="809"/>
      <c r="O822" s="809"/>
      <c r="P822" s="810"/>
      <c r="Q822" s="811" t="str">
        <f>+Q6</f>
        <v>3rd</v>
      </c>
      <c r="R822" s="812"/>
      <c r="S822" s="813" t="s">
        <v>794</v>
      </c>
      <c r="T822" s="813"/>
      <c r="U822" s="813"/>
      <c r="V822" s="814">
        <f>+V6</f>
        <v>2022</v>
      </c>
      <c r="W822" s="815"/>
      <c r="X822" s="816"/>
      <c r="Y822" s="813" t="s">
        <v>6</v>
      </c>
      <c r="Z822" s="813"/>
      <c r="AA822" s="813"/>
      <c r="AB822" s="817" t="s">
        <v>973</v>
      </c>
      <c r="AC822" s="817"/>
      <c r="AD822" s="817"/>
      <c r="AE822" s="817"/>
      <c r="AF822" s="817"/>
      <c r="AG822" s="817"/>
      <c r="AH822" s="817"/>
      <c r="AI822" s="817"/>
      <c r="AJ822" s="817"/>
      <c r="AK822" s="817"/>
      <c r="AL822" s="817"/>
      <c r="AM822" s="817"/>
      <c r="AN822" s="817"/>
    </row>
    <row r="823" spans="1:40" ht="16.5" x14ac:dyDescent="0.25">
      <c r="A823" s="41"/>
      <c r="B823" s="792" t="s">
        <v>795</v>
      </c>
      <c r="C823" s="793"/>
      <c r="D823" s="793"/>
      <c r="E823" s="793"/>
      <c r="F823" s="793"/>
      <c r="G823" s="793"/>
      <c r="H823" s="793"/>
      <c r="I823" s="793"/>
      <c r="J823" s="793"/>
      <c r="K823" s="793"/>
      <c r="L823" s="793"/>
      <c r="M823" s="793"/>
      <c r="N823" s="794"/>
      <c r="O823" s="794"/>
      <c r="P823" s="795"/>
      <c r="Q823" s="796" t="s">
        <v>796</v>
      </c>
      <c r="R823" s="797"/>
      <c r="S823" s="797"/>
      <c r="T823" s="797"/>
      <c r="U823" s="797"/>
      <c r="V823" s="798" t="str">
        <f>IF(Menu!C21="","",Menu!C21)</f>
        <v/>
      </c>
      <c r="W823" s="798"/>
      <c r="X823" s="798"/>
      <c r="Y823" s="798"/>
      <c r="Z823" s="798"/>
      <c r="AA823" s="798"/>
      <c r="AB823" s="799">
        <f>+Menu!F21</f>
        <v>0</v>
      </c>
      <c r="AC823" s="799"/>
      <c r="AD823" s="799"/>
      <c r="AE823" s="799"/>
      <c r="AF823" s="799"/>
      <c r="AG823" s="799"/>
      <c r="AH823" s="799"/>
      <c r="AI823" s="799"/>
      <c r="AJ823" s="799"/>
      <c r="AK823" s="799"/>
      <c r="AL823" s="799"/>
      <c r="AM823" s="799"/>
      <c r="AN823" s="799"/>
    </row>
    <row r="824" spans="1:40" ht="16.5" x14ac:dyDescent="0.25">
      <c r="A824" s="41"/>
      <c r="B824" s="800">
        <f>+Menu!D21</f>
        <v>0</v>
      </c>
      <c r="C824" s="801"/>
      <c r="D824" s="801"/>
      <c r="E824" s="801"/>
      <c r="F824" s="801"/>
      <c r="G824" s="801"/>
      <c r="H824" s="801"/>
      <c r="I824" s="801"/>
      <c r="J824" s="801"/>
      <c r="K824" s="801"/>
      <c r="L824" s="801"/>
      <c r="M824" s="801"/>
      <c r="N824" s="801"/>
      <c r="O824" s="801"/>
      <c r="P824" s="802"/>
      <c r="Q824" s="803" t="s">
        <v>968</v>
      </c>
      <c r="R824" s="804"/>
      <c r="S824" s="804"/>
      <c r="T824" s="804"/>
      <c r="U824" s="804"/>
      <c r="V824" s="805" t="str">
        <f>IF(SUM(B833:E833)=0,"",SUM(B833:E833))</f>
        <v/>
      </c>
      <c r="W824" s="805"/>
      <c r="X824" s="805"/>
      <c r="Y824" s="805"/>
      <c r="Z824" s="805"/>
      <c r="AA824" s="806"/>
      <c r="AB824" s="799">
        <f>+Menu!G21</f>
        <v>0</v>
      </c>
      <c r="AC824" s="799"/>
      <c r="AD824" s="799"/>
      <c r="AE824" s="799"/>
      <c r="AF824" s="799"/>
      <c r="AG824" s="799"/>
      <c r="AH824" s="799"/>
      <c r="AI824" s="799"/>
      <c r="AJ824" s="799"/>
      <c r="AK824" s="799"/>
      <c r="AL824" s="799"/>
      <c r="AM824" s="799"/>
      <c r="AN824" s="799"/>
    </row>
    <row r="825" spans="1:40" ht="17.25" thickBot="1" x14ac:dyDescent="0.3">
      <c r="A825" s="41"/>
      <c r="B825" s="770"/>
      <c r="C825" s="771"/>
      <c r="D825" s="771"/>
      <c r="E825" s="771"/>
      <c r="F825" s="771"/>
      <c r="G825" s="771"/>
      <c r="H825" s="771"/>
      <c r="I825" s="771"/>
      <c r="J825" s="771"/>
      <c r="K825" s="771"/>
      <c r="L825" s="771"/>
      <c r="M825" s="771"/>
      <c r="N825" s="771"/>
      <c r="O825" s="771"/>
      <c r="P825" s="772"/>
      <c r="Q825" s="773" t="s">
        <v>797</v>
      </c>
      <c r="R825" s="774"/>
      <c r="S825" s="774"/>
      <c r="T825" s="774"/>
      <c r="U825" s="774"/>
      <c r="V825" s="775" t="str">
        <f>IF(V824="","",(V824/V823*100000*4))</f>
        <v/>
      </c>
      <c r="W825" s="775"/>
      <c r="X825" s="775"/>
      <c r="Y825" s="775"/>
      <c r="Z825" s="775"/>
      <c r="AA825" s="776"/>
      <c r="AB825" s="779"/>
      <c r="AC825" s="780"/>
      <c r="AD825" s="780"/>
      <c r="AE825" s="780"/>
      <c r="AF825" s="780"/>
      <c r="AG825" s="780"/>
      <c r="AH825" s="780"/>
      <c r="AI825" s="780"/>
      <c r="AJ825" s="780"/>
      <c r="AK825" s="780"/>
      <c r="AL825" s="780"/>
      <c r="AM825" s="780"/>
      <c r="AN825" s="781"/>
    </row>
    <row r="826" spans="1:40" ht="7.5" customHeight="1" x14ac:dyDescent="0.25">
      <c r="B826" s="42"/>
      <c r="C826" s="42"/>
      <c r="D826" s="42"/>
      <c r="E826" s="42"/>
      <c r="F826" s="42"/>
      <c r="G826" s="42"/>
      <c r="H826" s="42"/>
      <c r="I826" s="42"/>
    </row>
    <row r="827" spans="1:40" ht="15.75" thickBot="1" x14ac:dyDescent="0.3">
      <c r="B827" s="43" t="s">
        <v>967</v>
      </c>
    </row>
    <row r="828" spans="1:40" ht="12.75" customHeight="1" thickBot="1" x14ac:dyDescent="0.3">
      <c r="B828" s="782" t="s">
        <v>798</v>
      </c>
      <c r="C828" s="783"/>
      <c r="D828" s="783"/>
      <c r="E828" s="783"/>
      <c r="F828" s="783"/>
      <c r="G828" s="783"/>
      <c r="H828" s="783"/>
      <c r="I828" s="783"/>
      <c r="J828" s="783"/>
      <c r="K828" s="783"/>
      <c r="L828" s="783"/>
      <c r="M828" s="783"/>
      <c r="N828" s="783"/>
      <c r="O828" s="783"/>
      <c r="P828" s="783"/>
      <c r="Q828" s="783"/>
      <c r="R828" s="783"/>
      <c r="S828" s="783"/>
      <c r="T828" s="783"/>
      <c r="U828" s="783"/>
      <c r="V828" s="783"/>
      <c r="W828" s="783"/>
      <c r="X828" s="783"/>
      <c r="Y828" s="783"/>
      <c r="Z828" s="784" t="s">
        <v>799</v>
      </c>
      <c r="AA828" s="784"/>
      <c r="AB828" s="784"/>
      <c r="AC828" s="784"/>
      <c r="AD828" s="784"/>
      <c r="AE828" s="784"/>
      <c r="AF828" s="784"/>
      <c r="AG828" s="784"/>
      <c r="AH828" s="784"/>
      <c r="AI828" s="784"/>
      <c r="AJ828" s="784"/>
      <c r="AK828" s="784"/>
      <c r="AL828" s="785" t="s">
        <v>800</v>
      </c>
      <c r="AM828" s="785"/>
      <c r="AN828" s="786"/>
    </row>
    <row r="829" spans="1:40" ht="12" customHeight="1" thickBot="1" x14ac:dyDescent="0.3">
      <c r="B829" s="789" t="s">
        <v>801</v>
      </c>
      <c r="C829" s="790"/>
      <c r="D829" s="790"/>
      <c r="E829" s="790"/>
      <c r="F829" s="790"/>
      <c r="G829" s="790"/>
      <c r="H829" s="790"/>
      <c r="I829" s="790"/>
      <c r="J829" s="790"/>
      <c r="K829" s="790"/>
      <c r="L829" s="790"/>
      <c r="M829" s="790"/>
      <c r="N829" s="791" t="s">
        <v>802</v>
      </c>
      <c r="O829" s="791"/>
      <c r="P829" s="791"/>
      <c r="Q829" s="791"/>
      <c r="R829" s="791"/>
      <c r="S829" s="791"/>
      <c r="T829" s="791"/>
      <c r="U829" s="791"/>
      <c r="V829" s="791"/>
      <c r="W829" s="791"/>
      <c r="X829" s="791"/>
      <c r="Y829" s="791"/>
      <c r="Z829" s="791" t="s">
        <v>803</v>
      </c>
      <c r="AA829" s="791"/>
      <c r="AB829" s="791"/>
      <c r="AC829" s="791"/>
      <c r="AD829" s="791"/>
      <c r="AE829" s="791"/>
      <c r="AF829" s="791"/>
      <c r="AG829" s="791"/>
      <c r="AH829" s="791"/>
      <c r="AI829" s="791"/>
      <c r="AJ829" s="791"/>
      <c r="AK829" s="791"/>
      <c r="AL829" s="787"/>
      <c r="AM829" s="787"/>
      <c r="AN829" s="788"/>
    </row>
    <row r="830" spans="1:40" ht="12" customHeight="1" thickBot="1" x14ac:dyDescent="0.3">
      <c r="B830" s="777" t="s">
        <v>804</v>
      </c>
      <c r="C830" s="778"/>
      <c r="D830" s="761" t="s">
        <v>805</v>
      </c>
      <c r="E830" s="761"/>
      <c r="F830" s="762" t="s">
        <v>806</v>
      </c>
      <c r="G830" s="762"/>
      <c r="H830" s="762"/>
      <c r="I830" s="762"/>
      <c r="J830" s="762"/>
      <c r="K830" s="762"/>
      <c r="L830" s="762"/>
      <c r="M830" s="762"/>
      <c r="N830" s="761" t="s">
        <v>807</v>
      </c>
      <c r="O830" s="761"/>
      <c r="P830" s="761" t="s">
        <v>808</v>
      </c>
      <c r="Q830" s="761"/>
      <c r="R830" s="762" t="s">
        <v>806</v>
      </c>
      <c r="S830" s="762"/>
      <c r="T830" s="762"/>
      <c r="U830" s="762"/>
      <c r="V830" s="762"/>
      <c r="W830" s="762"/>
      <c r="X830" s="762"/>
      <c r="Y830" s="762"/>
      <c r="Z830" s="761" t="s">
        <v>809</v>
      </c>
      <c r="AA830" s="761"/>
      <c r="AB830" s="761" t="s">
        <v>810</v>
      </c>
      <c r="AC830" s="761"/>
      <c r="AD830" s="762" t="s">
        <v>806</v>
      </c>
      <c r="AE830" s="762"/>
      <c r="AF830" s="762"/>
      <c r="AG830" s="762"/>
      <c r="AH830" s="762"/>
      <c r="AI830" s="762"/>
      <c r="AJ830" s="762"/>
      <c r="AK830" s="762"/>
      <c r="AL830" s="787"/>
      <c r="AM830" s="787"/>
      <c r="AN830" s="788"/>
    </row>
    <row r="831" spans="1:40" ht="51.75" customHeight="1" x14ac:dyDescent="0.25">
      <c r="B831" s="777"/>
      <c r="C831" s="778"/>
      <c r="D831" s="761"/>
      <c r="E831" s="761"/>
      <c r="F831" s="761" t="s">
        <v>811</v>
      </c>
      <c r="G831" s="761"/>
      <c r="H831" s="761" t="s">
        <v>812</v>
      </c>
      <c r="I831" s="761"/>
      <c r="J831" s="761" t="s">
        <v>813</v>
      </c>
      <c r="K831" s="761"/>
      <c r="L831" s="763" t="s">
        <v>814</v>
      </c>
      <c r="M831" s="763"/>
      <c r="N831" s="761"/>
      <c r="O831" s="761"/>
      <c r="P831" s="761"/>
      <c r="Q831" s="761"/>
      <c r="R831" s="761" t="s">
        <v>815</v>
      </c>
      <c r="S831" s="761"/>
      <c r="T831" s="761" t="s">
        <v>816</v>
      </c>
      <c r="U831" s="761"/>
      <c r="V831" s="761" t="s">
        <v>817</v>
      </c>
      <c r="W831" s="761"/>
      <c r="X831" s="763" t="s">
        <v>818</v>
      </c>
      <c r="Y831" s="763"/>
      <c r="Z831" s="761"/>
      <c r="AA831" s="761"/>
      <c r="AB831" s="761"/>
      <c r="AC831" s="761"/>
      <c r="AD831" s="761" t="s">
        <v>819</v>
      </c>
      <c r="AE831" s="761"/>
      <c r="AF831" s="761" t="s">
        <v>820</v>
      </c>
      <c r="AG831" s="761"/>
      <c r="AH831" s="761" t="s">
        <v>821</v>
      </c>
      <c r="AI831" s="761"/>
      <c r="AJ831" s="763" t="s">
        <v>822</v>
      </c>
      <c r="AK831" s="763"/>
      <c r="AL831" s="787"/>
      <c r="AM831" s="787"/>
      <c r="AN831" s="788"/>
    </row>
    <row r="832" spans="1:40" x14ac:dyDescent="0.25">
      <c r="B832" s="294" t="s">
        <v>823</v>
      </c>
      <c r="C832" s="44" t="s">
        <v>824</v>
      </c>
      <c r="D832" s="44" t="s">
        <v>823</v>
      </c>
      <c r="E832" s="44" t="s">
        <v>824</v>
      </c>
      <c r="F832" s="44" t="s">
        <v>823</v>
      </c>
      <c r="G832" s="44" t="s">
        <v>824</v>
      </c>
      <c r="H832" s="44" t="s">
        <v>823</v>
      </c>
      <c r="I832" s="44" t="s">
        <v>824</v>
      </c>
      <c r="J832" s="44" t="s">
        <v>823</v>
      </c>
      <c r="K832" s="44" t="s">
        <v>824</v>
      </c>
      <c r="L832" s="44" t="s">
        <v>823</v>
      </c>
      <c r="M832" s="44" t="s">
        <v>824</v>
      </c>
      <c r="N832" s="44" t="s">
        <v>823</v>
      </c>
      <c r="O832" s="44" t="s">
        <v>824</v>
      </c>
      <c r="P832" s="44" t="s">
        <v>823</v>
      </c>
      <c r="Q832" s="44" t="s">
        <v>824</v>
      </c>
      <c r="R832" s="44" t="s">
        <v>823</v>
      </c>
      <c r="S832" s="44" t="s">
        <v>824</v>
      </c>
      <c r="T832" s="44" t="s">
        <v>823</v>
      </c>
      <c r="U832" s="44" t="s">
        <v>824</v>
      </c>
      <c r="V832" s="44" t="s">
        <v>823</v>
      </c>
      <c r="W832" s="44" t="s">
        <v>824</v>
      </c>
      <c r="X832" s="44" t="s">
        <v>823</v>
      </c>
      <c r="Y832" s="44" t="s">
        <v>824</v>
      </c>
      <c r="Z832" s="44" t="s">
        <v>823</v>
      </c>
      <c r="AA832" s="44" t="s">
        <v>824</v>
      </c>
      <c r="AB832" s="44" t="s">
        <v>823</v>
      </c>
      <c r="AC832" s="44" t="s">
        <v>824</v>
      </c>
      <c r="AD832" s="44" t="s">
        <v>823</v>
      </c>
      <c r="AE832" s="44" t="s">
        <v>824</v>
      </c>
      <c r="AF832" s="44" t="s">
        <v>823</v>
      </c>
      <c r="AG832" s="44" t="s">
        <v>824</v>
      </c>
      <c r="AH832" s="44" t="s">
        <v>823</v>
      </c>
      <c r="AI832" s="44" t="s">
        <v>824</v>
      </c>
      <c r="AJ832" s="44" t="s">
        <v>823</v>
      </c>
      <c r="AK832" s="44" t="s">
        <v>824</v>
      </c>
      <c r="AL832" s="44" t="s">
        <v>823</v>
      </c>
      <c r="AM832" s="44" t="s">
        <v>824</v>
      </c>
      <c r="AN832" s="295" t="s">
        <v>825</v>
      </c>
    </row>
    <row r="833" spans="2:40" ht="21" customHeight="1" x14ac:dyDescent="0.25">
      <c r="B833" s="296"/>
      <c r="C833" s="45"/>
      <c r="D833" s="46"/>
      <c r="E833" s="45"/>
      <c r="F833" s="46"/>
      <c r="G833" s="45"/>
      <c r="H833" s="46"/>
      <c r="I833" s="45"/>
      <c r="J833" s="46"/>
      <c r="K833" s="45"/>
      <c r="L833" s="46"/>
      <c r="M833" s="45"/>
      <c r="N833" s="46"/>
      <c r="O833" s="45"/>
      <c r="P833" s="46"/>
      <c r="Q833" s="45"/>
      <c r="R833" s="46"/>
      <c r="S833" s="45"/>
      <c r="T833" s="46"/>
      <c r="U833" s="45"/>
      <c r="V833" s="46"/>
      <c r="W833" s="45"/>
      <c r="X833" s="46"/>
      <c r="Y833" s="45"/>
      <c r="Z833" s="46"/>
      <c r="AA833" s="45"/>
      <c r="AB833" s="46"/>
      <c r="AC833" s="45"/>
      <c r="AD833" s="46"/>
      <c r="AE833" s="45"/>
      <c r="AF833" s="46"/>
      <c r="AG833" s="45"/>
      <c r="AH833" s="46"/>
      <c r="AI833" s="45"/>
      <c r="AJ833" s="46"/>
      <c r="AK833" s="45"/>
      <c r="AL833" s="47">
        <f>+B833+D833+F833+H833+J833+L833+N833+P833+R833+T833+V833+X833+Z833+AB833+AD833+AF833+AH833+AJ833</f>
        <v>0</v>
      </c>
      <c r="AM833" s="48">
        <f>+C833+E833+G833+I833+K833+M833+O833+Q833+S833+U833+W833+Y833+AA833+AC833+AE833+AG833+AI833+AK833</f>
        <v>0</v>
      </c>
      <c r="AN833" s="297">
        <f>+AM833+AL833</f>
        <v>0</v>
      </c>
    </row>
    <row r="834" spans="2:40" ht="15.75" customHeight="1" x14ac:dyDescent="0.25">
      <c r="B834" s="764" t="s">
        <v>826</v>
      </c>
      <c r="C834" s="765"/>
      <c r="D834" s="765"/>
      <c r="E834" s="765"/>
      <c r="F834" s="765"/>
      <c r="G834" s="765"/>
      <c r="H834" s="765"/>
      <c r="I834" s="765"/>
      <c r="J834" s="765"/>
      <c r="K834" s="765"/>
      <c r="L834" s="765"/>
      <c r="M834" s="765"/>
      <c r="N834" s="765"/>
      <c r="O834" s="765"/>
      <c r="P834" s="765"/>
      <c r="Q834" s="765"/>
      <c r="R834" s="765"/>
      <c r="S834" s="765"/>
      <c r="T834" s="765"/>
      <c r="U834" s="765"/>
      <c r="V834" s="765"/>
      <c r="W834" s="765"/>
      <c r="X834" s="765"/>
      <c r="Y834" s="765"/>
      <c r="Z834" s="765"/>
      <c r="AA834" s="765"/>
      <c r="AB834" s="765"/>
      <c r="AC834" s="765"/>
      <c r="AD834" s="765"/>
      <c r="AE834" s="765"/>
      <c r="AF834" s="765"/>
      <c r="AG834" s="765"/>
      <c r="AH834" s="765"/>
      <c r="AI834" s="765"/>
      <c r="AJ834" s="765"/>
      <c r="AK834" s="765"/>
      <c r="AL834" s="765"/>
      <c r="AM834" s="765"/>
      <c r="AN834" s="766"/>
    </row>
    <row r="835" spans="2:40" ht="12.75" customHeight="1" x14ac:dyDescent="0.25">
      <c r="B835" s="767" t="s">
        <v>827</v>
      </c>
      <c r="C835" s="768"/>
      <c r="D835" s="768"/>
      <c r="E835" s="768"/>
      <c r="F835" s="768"/>
      <c r="G835" s="768"/>
      <c r="H835" s="768"/>
      <c r="I835" s="768"/>
      <c r="J835" s="768"/>
      <c r="K835" s="768"/>
      <c r="L835" s="768"/>
      <c r="M835" s="768"/>
      <c r="N835" s="768"/>
      <c r="O835" s="768"/>
      <c r="P835" s="768"/>
      <c r="Q835" s="768"/>
      <c r="R835" s="768"/>
      <c r="S835" s="768"/>
      <c r="T835" s="768"/>
      <c r="U835" s="768"/>
      <c r="V835" s="768"/>
      <c r="W835" s="768"/>
      <c r="X835" s="768"/>
      <c r="Y835" s="768"/>
      <c r="Z835" s="768"/>
      <c r="AA835" s="768"/>
      <c r="AB835" s="768"/>
      <c r="AC835" s="768"/>
      <c r="AD835" s="768"/>
      <c r="AE835" s="768"/>
      <c r="AF835" s="768"/>
      <c r="AG835" s="768"/>
      <c r="AH835" s="768"/>
      <c r="AI835" s="768"/>
      <c r="AJ835" s="768"/>
      <c r="AK835" s="768"/>
      <c r="AL835" s="768"/>
      <c r="AM835" s="768"/>
      <c r="AN835" s="769"/>
    </row>
    <row r="836" spans="2:40" ht="21" customHeight="1" x14ac:dyDescent="0.25">
      <c r="B836" s="296"/>
      <c r="C836" s="45"/>
      <c r="D836" s="46"/>
      <c r="E836" s="45"/>
      <c r="F836" s="46"/>
      <c r="G836" s="45"/>
      <c r="H836" s="46"/>
      <c r="I836" s="45"/>
      <c r="J836" s="46"/>
      <c r="K836" s="45"/>
      <c r="L836" s="46"/>
      <c r="M836" s="45"/>
      <c r="N836" s="46"/>
      <c r="O836" s="45"/>
      <c r="P836" s="46"/>
      <c r="Q836" s="45"/>
      <c r="R836" s="46"/>
      <c r="S836" s="45"/>
      <c r="T836" s="46"/>
      <c r="U836" s="45"/>
      <c r="V836" s="46"/>
      <c r="W836" s="45"/>
      <c r="X836" s="46"/>
      <c r="Y836" s="45"/>
      <c r="Z836" s="46"/>
      <c r="AA836" s="45"/>
      <c r="AB836" s="46"/>
      <c r="AC836" s="45"/>
      <c r="AD836" s="46"/>
      <c r="AE836" s="45"/>
      <c r="AF836" s="46"/>
      <c r="AG836" s="45"/>
      <c r="AH836" s="46"/>
      <c r="AI836" s="45"/>
      <c r="AJ836" s="46"/>
      <c r="AK836" s="45"/>
      <c r="AL836" s="47">
        <f>+B836+D836+F836+H836+J836+L836+N836+P836+R836+T836+V836+X836+Z836+AB836+AD836+AF836+AH836+AJ836</f>
        <v>0</v>
      </c>
      <c r="AM836" s="48">
        <f>+C836+E836+G836+I836+K836+M836+O836+Q836+S836+U836+W836+Y836+AA836+AC836+AE836+AG836+AI836+AK836</f>
        <v>0</v>
      </c>
      <c r="AN836" s="297">
        <f>+AM836+AL836</f>
        <v>0</v>
      </c>
    </row>
    <row r="837" spans="2:40" ht="15" customHeight="1" x14ac:dyDescent="0.25">
      <c r="B837" s="758" t="s">
        <v>828</v>
      </c>
      <c r="C837" s="759"/>
      <c r="D837" s="759"/>
      <c r="E837" s="759"/>
      <c r="F837" s="759"/>
      <c r="G837" s="759"/>
      <c r="H837" s="759"/>
      <c r="I837" s="759"/>
      <c r="J837" s="759"/>
      <c r="K837" s="759"/>
      <c r="L837" s="759"/>
      <c r="M837" s="759"/>
      <c r="N837" s="759"/>
      <c r="O837" s="759"/>
      <c r="P837" s="759"/>
      <c r="Q837" s="759"/>
      <c r="R837" s="759"/>
      <c r="S837" s="759"/>
      <c r="T837" s="759"/>
      <c r="U837" s="759"/>
      <c r="V837" s="759"/>
      <c r="W837" s="759"/>
      <c r="X837" s="759"/>
      <c r="Y837" s="759"/>
      <c r="Z837" s="759"/>
      <c r="AA837" s="759"/>
      <c r="AB837" s="759"/>
      <c r="AC837" s="759"/>
      <c r="AD837" s="759"/>
      <c r="AE837" s="759"/>
      <c r="AF837" s="759"/>
      <c r="AG837" s="759"/>
      <c r="AH837" s="759"/>
      <c r="AI837" s="759"/>
      <c r="AJ837" s="759"/>
      <c r="AK837" s="759"/>
      <c r="AL837" s="759"/>
      <c r="AM837" s="759"/>
      <c r="AN837" s="760"/>
    </row>
    <row r="838" spans="2:40" ht="21" customHeight="1" x14ac:dyDescent="0.25">
      <c r="B838" s="296"/>
      <c r="C838" s="45"/>
      <c r="D838" s="46"/>
      <c r="E838" s="45"/>
      <c r="F838" s="46"/>
      <c r="G838" s="45"/>
      <c r="H838" s="46"/>
      <c r="I838" s="45"/>
      <c r="J838" s="46"/>
      <c r="K838" s="45"/>
      <c r="L838" s="46"/>
      <c r="M838" s="45"/>
      <c r="N838" s="46"/>
      <c r="O838" s="45"/>
      <c r="P838" s="46"/>
      <c r="Q838" s="45"/>
      <c r="R838" s="46"/>
      <c r="S838" s="45"/>
      <c r="T838" s="46"/>
      <c r="U838" s="45"/>
      <c r="V838" s="46"/>
      <c r="W838" s="45"/>
      <c r="X838" s="46"/>
      <c r="Y838" s="45"/>
      <c r="Z838" s="46"/>
      <c r="AA838" s="45"/>
      <c r="AB838" s="46"/>
      <c r="AC838" s="45"/>
      <c r="AD838" s="46"/>
      <c r="AE838" s="45"/>
      <c r="AF838" s="46"/>
      <c r="AG838" s="45"/>
      <c r="AH838" s="46"/>
      <c r="AI838" s="45"/>
      <c r="AJ838" s="46"/>
      <c r="AK838" s="45"/>
      <c r="AL838" s="47">
        <f>+B838+D838+F838+H838+J838+L838+N838+P838+R838+T838+V838+X838+Z838+AB838+AD838+AF838+AH838+AJ838</f>
        <v>0</v>
      </c>
      <c r="AM838" s="48">
        <f>+C838+E838+G838+I838+K838+M838+O838+Q838+S838+U838+W838+Y838+AA838+AC838+AE838+AG838+AI838+AK838</f>
        <v>0</v>
      </c>
      <c r="AN838" s="297">
        <f>+AM838+AL838</f>
        <v>0</v>
      </c>
    </row>
    <row r="839" spans="2:40" ht="14.25" customHeight="1" x14ac:dyDescent="0.25">
      <c r="B839" s="751" t="s">
        <v>829</v>
      </c>
      <c r="C839" s="752"/>
      <c r="D839" s="752"/>
      <c r="E839" s="752"/>
      <c r="F839" s="752"/>
      <c r="G839" s="752"/>
      <c r="H839" s="752"/>
      <c r="I839" s="752"/>
      <c r="J839" s="752"/>
      <c r="K839" s="752"/>
      <c r="L839" s="752"/>
      <c r="M839" s="752"/>
      <c r="N839" s="752"/>
      <c r="O839" s="752"/>
      <c r="P839" s="752"/>
      <c r="Q839" s="752"/>
      <c r="R839" s="752"/>
      <c r="S839" s="752"/>
      <c r="T839" s="752"/>
      <c r="U839" s="752"/>
      <c r="V839" s="752"/>
      <c r="W839" s="752"/>
      <c r="X839" s="752"/>
      <c r="Y839" s="752"/>
      <c r="Z839" s="752"/>
      <c r="AA839" s="752"/>
      <c r="AB839" s="752"/>
      <c r="AC839" s="752"/>
      <c r="AD839" s="752"/>
      <c r="AE839" s="752"/>
      <c r="AF839" s="752"/>
      <c r="AG839" s="752"/>
      <c r="AH839" s="752"/>
      <c r="AI839" s="752"/>
      <c r="AJ839" s="752"/>
      <c r="AK839" s="752"/>
      <c r="AL839" s="752"/>
      <c r="AM839" s="752"/>
      <c r="AN839" s="753"/>
    </row>
    <row r="840" spans="2:40" ht="21" customHeight="1" x14ac:dyDescent="0.25">
      <c r="B840" s="296"/>
      <c r="C840" s="45"/>
      <c r="D840" s="46"/>
      <c r="E840" s="45"/>
      <c r="F840" s="46"/>
      <c r="G840" s="45"/>
      <c r="H840" s="46"/>
      <c r="I840" s="45"/>
      <c r="J840" s="46"/>
      <c r="K840" s="45"/>
      <c r="L840" s="46"/>
      <c r="M840" s="45"/>
      <c r="N840" s="46"/>
      <c r="O840" s="45"/>
      <c r="P840" s="46"/>
      <c r="Q840" s="45"/>
      <c r="R840" s="46"/>
      <c r="S840" s="45"/>
      <c r="T840" s="46"/>
      <c r="U840" s="45"/>
      <c r="V840" s="46"/>
      <c r="W840" s="45"/>
      <c r="X840" s="46"/>
      <c r="Y840" s="45"/>
      <c r="Z840" s="46"/>
      <c r="AA840" s="45"/>
      <c r="AB840" s="46"/>
      <c r="AC840" s="45"/>
      <c r="AD840" s="46"/>
      <c r="AE840" s="45"/>
      <c r="AF840" s="46"/>
      <c r="AG840" s="45"/>
      <c r="AH840" s="46"/>
      <c r="AI840" s="45"/>
      <c r="AJ840" s="46"/>
      <c r="AK840" s="45"/>
      <c r="AL840" s="47">
        <f>+B840+D840+F840+H840+J840+L840+N840+P840+R840+T840+V840+X840+Z840+AB840+AD840+AF840+AH840+AJ840</f>
        <v>0</v>
      </c>
      <c r="AM840" s="48">
        <f>+C840+E840+G840+I840+K840+M840+O840+Q840+S840+U840+W840+Y840+AA840+AC840+AE840+AG840+AI840+AK840</f>
        <v>0</v>
      </c>
      <c r="AN840" s="297">
        <f>+AM840+AL840</f>
        <v>0</v>
      </c>
    </row>
    <row r="841" spans="2:40" ht="15" customHeight="1" x14ac:dyDescent="0.25">
      <c r="B841" s="751" t="s">
        <v>830</v>
      </c>
      <c r="C841" s="752"/>
      <c r="D841" s="752"/>
      <c r="E841" s="752"/>
      <c r="F841" s="752"/>
      <c r="G841" s="752"/>
      <c r="H841" s="752"/>
      <c r="I841" s="752"/>
      <c r="J841" s="752"/>
      <c r="K841" s="752"/>
      <c r="L841" s="752"/>
      <c r="M841" s="752"/>
      <c r="N841" s="752"/>
      <c r="O841" s="752"/>
      <c r="P841" s="752"/>
      <c r="Q841" s="752"/>
      <c r="R841" s="752"/>
      <c r="S841" s="752"/>
      <c r="T841" s="752"/>
      <c r="U841" s="752"/>
      <c r="V841" s="752"/>
      <c r="W841" s="752"/>
      <c r="X841" s="752"/>
      <c r="Y841" s="752"/>
      <c r="Z841" s="752"/>
      <c r="AA841" s="752"/>
      <c r="AB841" s="752"/>
      <c r="AC841" s="752"/>
      <c r="AD841" s="752"/>
      <c r="AE841" s="752"/>
      <c r="AF841" s="752"/>
      <c r="AG841" s="752"/>
      <c r="AH841" s="752"/>
      <c r="AI841" s="752"/>
      <c r="AJ841" s="752"/>
      <c r="AK841" s="752"/>
      <c r="AL841" s="752"/>
      <c r="AM841" s="752"/>
      <c r="AN841" s="753"/>
    </row>
    <row r="842" spans="2:40" ht="21" customHeight="1" x14ac:dyDescent="0.25">
      <c r="B842" s="296"/>
      <c r="C842" s="45"/>
      <c r="D842" s="46"/>
      <c r="E842" s="45"/>
      <c r="F842" s="46"/>
      <c r="G842" s="45"/>
      <c r="H842" s="46"/>
      <c r="I842" s="45"/>
      <c r="J842" s="46"/>
      <c r="K842" s="45"/>
      <c r="L842" s="46"/>
      <c r="M842" s="45"/>
      <c r="N842" s="46"/>
      <c r="O842" s="45"/>
      <c r="P842" s="46"/>
      <c r="Q842" s="45"/>
      <c r="R842" s="46"/>
      <c r="S842" s="45"/>
      <c r="T842" s="46"/>
      <c r="U842" s="45"/>
      <c r="V842" s="46"/>
      <c r="W842" s="45"/>
      <c r="X842" s="46"/>
      <c r="Y842" s="45"/>
      <c r="Z842" s="46"/>
      <c r="AA842" s="45"/>
      <c r="AB842" s="46"/>
      <c r="AC842" s="45"/>
      <c r="AD842" s="46"/>
      <c r="AE842" s="45"/>
      <c r="AF842" s="46"/>
      <c r="AG842" s="45"/>
      <c r="AH842" s="46"/>
      <c r="AI842" s="45"/>
      <c r="AJ842" s="46"/>
      <c r="AK842" s="45"/>
      <c r="AL842" s="47">
        <f>+B842+D842+F842+H842+J842+L842+N842+P842+R842+T842+V842+X842+Z842+AB842+AD842+AF842+AH842+AJ842</f>
        <v>0</v>
      </c>
      <c r="AM842" s="48">
        <f>+C842+E842+G842+I842+K842+M842+O842+Q842+S842+U842+W842+Y842+AA842+AC842+AE842+AG842+AI842+AK842</f>
        <v>0</v>
      </c>
      <c r="AN842" s="297">
        <f>+AM842+AL842</f>
        <v>0</v>
      </c>
    </row>
    <row r="843" spans="2:40" ht="15" customHeight="1" x14ac:dyDescent="0.25">
      <c r="B843" s="751" t="s">
        <v>831</v>
      </c>
      <c r="C843" s="752"/>
      <c r="D843" s="752"/>
      <c r="E843" s="752"/>
      <c r="F843" s="752"/>
      <c r="G843" s="752"/>
      <c r="H843" s="752"/>
      <c r="I843" s="752"/>
      <c r="J843" s="752"/>
      <c r="K843" s="752"/>
      <c r="L843" s="752"/>
      <c r="M843" s="752"/>
      <c r="N843" s="752"/>
      <c r="O843" s="752"/>
      <c r="P843" s="752"/>
      <c r="Q843" s="752"/>
      <c r="R843" s="752"/>
      <c r="S843" s="752"/>
      <c r="T843" s="752"/>
      <c r="U843" s="752"/>
      <c r="V843" s="752"/>
      <c r="W843" s="752"/>
      <c r="X843" s="752"/>
      <c r="Y843" s="752"/>
      <c r="Z843" s="752"/>
      <c r="AA843" s="752"/>
      <c r="AB843" s="752"/>
      <c r="AC843" s="752"/>
      <c r="AD843" s="752"/>
      <c r="AE843" s="752"/>
      <c r="AF843" s="752"/>
      <c r="AG843" s="752"/>
      <c r="AH843" s="752"/>
      <c r="AI843" s="752"/>
      <c r="AJ843" s="752"/>
      <c r="AK843" s="752"/>
      <c r="AL843" s="752"/>
      <c r="AM843" s="752"/>
      <c r="AN843" s="753"/>
    </row>
    <row r="844" spans="2:40" ht="21" customHeight="1" x14ac:dyDescent="0.25">
      <c r="B844" s="296"/>
      <c r="C844" s="45"/>
      <c r="D844" s="46"/>
      <c r="E844" s="45"/>
      <c r="F844" s="46"/>
      <c r="G844" s="45"/>
      <c r="H844" s="46"/>
      <c r="I844" s="45"/>
      <c r="J844" s="46"/>
      <c r="K844" s="45"/>
      <c r="L844" s="46"/>
      <c r="M844" s="45"/>
      <c r="N844" s="46"/>
      <c r="O844" s="45"/>
      <c r="P844" s="46"/>
      <c r="Q844" s="45"/>
      <c r="R844" s="46"/>
      <c r="S844" s="45"/>
      <c r="T844" s="46"/>
      <c r="U844" s="45"/>
      <c r="V844" s="46"/>
      <c r="W844" s="45"/>
      <c r="X844" s="46"/>
      <c r="Y844" s="45"/>
      <c r="Z844" s="46"/>
      <c r="AA844" s="45"/>
      <c r="AB844" s="46"/>
      <c r="AC844" s="45"/>
      <c r="AD844" s="46"/>
      <c r="AE844" s="45"/>
      <c r="AF844" s="46"/>
      <c r="AG844" s="45"/>
      <c r="AH844" s="46"/>
      <c r="AI844" s="45"/>
      <c r="AJ844" s="46"/>
      <c r="AK844" s="45"/>
      <c r="AL844" s="47">
        <f>+B844+D844+F844+H844+J844+L844+N844+P844+R844+T844+V844+X844+Z844+AB844+AD844+AF844+AH844+AJ844</f>
        <v>0</v>
      </c>
      <c r="AM844" s="48">
        <f>+C844+E844+G844+I844+K844+M844+O844+Q844+S844+U844+W844+Y844+AA844+AC844+AE844+AG844+AI844+AK844</f>
        <v>0</v>
      </c>
      <c r="AN844" s="297">
        <f>+AM844+AL844</f>
        <v>0</v>
      </c>
    </row>
    <row r="845" spans="2:40" ht="15" customHeight="1" x14ac:dyDescent="0.25">
      <c r="B845" s="751" t="s">
        <v>832</v>
      </c>
      <c r="C845" s="752"/>
      <c r="D845" s="752"/>
      <c r="E845" s="752"/>
      <c r="F845" s="752"/>
      <c r="G845" s="752"/>
      <c r="H845" s="752"/>
      <c r="I845" s="752"/>
      <c r="J845" s="752"/>
      <c r="K845" s="752"/>
      <c r="L845" s="752"/>
      <c r="M845" s="752"/>
      <c r="N845" s="752"/>
      <c r="O845" s="752"/>
      <c r="P845" s="752"/>
      <c r="Q845" s="752"/>
      <c r="R845" s="752"/>
      <c r="S845" s="752"/>
      <c r="T845" s="752"/>
      <c r="U845" s="752"/>
      <c r="V845" s="752"/>
      <c r="W845" s="752"/>
      <c r="X845" s="752"/>
      <c r="Y845" s="752"/>
      <c r="Z845" s="752"/>
      <c r="AA845" s="752"/>
      <c r="AB845" s="752"/>
      <c r="AC845" s="752"/>
      <c r="AD845" s="752"/>
      <c r="AE845" s="752"/>
      <c r="AF845" s="752"/>
      <c r="AG845" s="752"/>
      <c r="AH845" s="752"/>
      <c r="AI845" s="752"/>
      <c r="AJ845" s="752"/>
      <c r="AK845" s="752"/>
      <c r="AL845" s="752"/>
      <c r="AM845" s="752"/>
      <c r="AN845" s="753"/>
    </row>
    <row r="846" spans="2:40" ht="21" customHeight="1" x14ac:dyDescent="0.25">
      <c r="B846" s="296"/>
      <c r="C846" s="45"/>
      <c r="D846" s="46"/>
      <c r="E846" s="45"/>
      <c r="F846" s="46"/>
      <c r="G846" s="45"/>
      <c r="H846" s="46"/>
      <c r="I846" s="45"/>
      <c r="J846" s="46"/>
      <c r="K846" s="45"/>
      <c r="L846" s="46"/>
      <c r="M846" s="45"/>
      <c r="N846" s="46"/>
      <c r="O846" s="45"/>
      <c r="P846" s="46"/>
      <c r="Q846" s="45"/>
      <c r="R846" s="46"/>
      <c r="S846" s="45"/>
      <c r="T846" s="46"/>
      <c r="U846" s="45"/>
      <c r="V846" s="46"/>
      <c r="W846" s="45"/>
      <c r="X846" s="46"/>
      <c r="Y846" s="45"/>
      <c r="Z846" s="46"/>
      <c r="AA846" s="45"/>
      <c r="AB846" s="46"/>
      <c r="AC846" s="45"/>
      <c r="AD846" s="46"/>
      <c r="AE846" s="45"/>
      <c r="AF846" s="46"/>
      <c r="AG846" s="45"/>
      <c r="AH846" s="46"/>
      <c r="AI846" s="45"/>
      <c r="AJ846" s="46"/>
      <c r="AK846" s="45"/>
      <c r="AL846" s="47">
        <f>+B846+D846+F846+H846+J846+L846+N846+P846+R846+T846+V846+X846+Z846+AB846+AD846+AF846+AH846+AJ846</f>
        <v>0</v>
      </c>
      <c r="AM846" s="48">
        <f>+C846+E846+G846+I846+K846+M846+O846+Q846+S846+U846+W846+Y846+AA846+AC846+AE846+AG846+AI846+AK846</f>
        <v>0</v>
      </c>
      <c r="AN846" s="297">
        <f>+AM846+AL846</f>
        <v>0</v>
      </c>
    </row>
    <row r="847" spans="2:40" ht="15" customHeight="1" x14ac:dyDescent="0.25">
      <c r="B847" s="751" t="s">
        <v>833</v>
      </c>
      <c r="C847" s="752"/>
      <c r="D847" s="752"/>
      <c r="E847" s="752"/>
      <c r="F847" s="752"/>
      <c r="G847" s="752"/>
      <c r="H847" s="752"/>
      <c r="I847" s="752"/>
      <c r="J847" s="752"/>
      <c r="K847" s="752"/>
      <c r="L847" s="752"/>
      <c r="M847" s="752"/>
      <c r="N847" s="752"/>
      <c r="O847" s="752"/>
      <c r="P847" s="752"/>
      <c r="Q847" s="752"/>
      <c r="R847" s="752"/>
      <c r="S847" s="752"/>
      <c r="T847" s="752"/>
      <c r="U847" s="752"/>
      <c r="V847" s="752"/>
      <c r="W847" s="752"/>
      <c r="X847" s="752"/>
      <c r="Y847" s="752"/>
      <c r="Z847" s="752"/>
      <c r="AA847" s="752"/>
      <c r="AB847" s="752"/>
      <c r="AC847" s="752"/>
      <c r="AD847" s="752"/>
      <c r="AE847" s="752"/>
      <c r="AF847" s="752"/>
      <c r="AG847" s="752"/>
      <c r="AH847" s="752"/>
      <c r="AI847" s="752"/>
      <c r="AJ847" s="752"/>
      <c r="AK847" s="752"/>
      <c r="AL847" s="752"/>
      <c r="AM847" s="752"/>
      <c r="AN847" s="753"/>
    </row>
    <row r="848" spans="2:40" ht="21" customHeight="1" x14ac:dyDescent="0.25">
      <c r="B848" s="296"/>
      <c r="C848" s="45"/>
      <c r="D848" s="46"/>
      <c r="E848" s="45"/>
      <c r="F848" s="46"/>
      <c r="G848" s="45"/>
      <c r="H848" s="46"/>
      <c r="I848" s="45"/>
      <c r="J848" s="46"/>
      <c r="K848" s="45"/>
      <c r="L848" s="46"/>
      <c r="M848" s="45"/>
      <c r="N848" s="46"/>
      <c r="O848" s="45"/>
      <c r="P848" s="46"/>
      <c r="Q848" s="45"/>
      <c r="R848" s="46"/>
      <c r="S848" s="45"/>
      <c r="T848" s="46"/>
      <c r="U848" s="45"/>
      <c r="V848" s="46"/>
      <c r="W848" s="45"/>
      <c r="X848" s="46"/>
      <c r="Y848" s="45"/>
      <c r="Z848" s="46"/>
      <c r="AA848" s="45"/>
      <c r="AB848" s="46"/>
      <c r="AC848" s="45"/>
      <c r="AD848" s="46"/>
      <c r="AE848" s="45"/>
      <c r="AF848" s="46"/>
      <c r="AG848" s="45"/>
      <c r="AH848" s="46"/>
      <c r="AI848" s="45"/>
      <c r="AJ848" s="46"/>
      <c r="AK848" s="45"/>
      <c r="AL848" s="47">
        <f>+B848+D848+F848+H848+J848+L848+N848+P848+R848+T848+V848+X848+Z848+AB848+AD848+AF848+AH848+AJ848</f>
        <v>0</v>
      </c>
      <c r="AM848" s="48">
        <f>+C848+E848+G848+I848+K848+M848+O848+Q848+S848+U848+W848+Y848+AA848+AC848+AE848+AG848+AI848+AK848</f>
        <v>0</v>
      </c>
      <c r="AN848" s="297">
        <f>+AM848+AL848</f>
        <v>0</v>
      </c>
    </row>
    <row r="849" spans="1:40" ht="15" customHeight="1" x14ac:dyDescent="0.25">
      <c r="B849" s="751" t="s">
        <v>834</v>
      </c>
      <c r="C849" s="752"/>
      <c r="D849" s="752"/>
      <c r="E849" s="752"/>
      <c r="F849" s="752"/>
      <c r="G849" s="752"/>
      <c r="H849" s="752"/>
      <c r="I849" s="752"/>
      <c r="J849" s="752"/>
      <c r="K849" s="752"/>
      <c r="L849" s="752"/>
      <c r="M849" s="752"/>
      <c r="N849" s="752"/>
      <c r="O849" s="752"/>
      <c r="P849" s="752"/>
      <c r="Q849" s="752"/>
      <c r="R849" s="752"/>
      <c r="S849" s="752"/>
      <c r="T849" s="752"/>
      <c r="U849" s="752"/>
      <c r="V849" s="752"/>
      <c r="W849" s="752"/>
      <c r="X849" s="752"/>
      <c r="Y849" s="752"/>
      <c r="Z849" s="752"/>
      <c r="AA849" s="752"/>
      <c r="AB849" s="752"/>
      <c r="AC849" s="752"/>
      <c r="AD849" s="752"/>
      <c r="AE849" s="752"/>
      <c r="AF849" s="752"/>
      <c r="AG849" s="752"/>
      <c r="AH849" s="752"/>
      <c r="AI849" s="752"/>
      <c r="AJ849" s="752"/>
      <c r="AK849" s="752"/>
      <c r="AL849" s="752"/>
      <c r="AM849" s="752"/>
      <c r="AN849" s="753"/>
    </row>
    <row r="850" spans="1:40" ht="21" customHeight="1" x14ac:dyDescent="0.25">
      <c r="B850" s="296"/>
      <c r="C850" s="45"/>
      <c r="D850" s="46"/>
      <c r="E850" s="45"/>
      <c r="F850" s="46"/>
      <c r="G850" s="45"/>
      <c r="H850" s="46"/>
      <c r="I850" s="45"/>
      <c r="J850" s="46"/>
      <c r="K850" s="45"/>
      <c r="L850" s="46"/>
      <c r="M850" s="45"/>
      <c r="N850" s="46"/>
      <c r="O850" s="45"/>
      <c r="P850" s="46"/>
      <c r="Q850" s="45"/>
      <c r="R850" s="46"/>
      <c r="S850" s="45"/>
      <c r="T850" s="46"/>
      <c r="U850" s="45"/>
      <c r="V850" s="46"/>
      <c r="W850" s="45"/>
      <c r="X850" s="46"/>
      <c r="Y850" s="45"/>
      <c r="Z850" s="46"/>
      <c r="AA850" s="45"/>
      <c r="AB850" s="46"/>
      <c r="AC850" s="45"/>
      <c r="AD850" s="46"/>
      <c r="AE850" s="45"/>
      <c r="AF850" s="46"/>
      <c r="AG850" s="45"/>
      <c r="AH850" s="46"/>
      <c r="AI850" s="45"/>
      <c r="AJ850" s="46"/>
      <c r="AK850" s="45"/>
      <c r="AL850" s="47">
        <f>+B850+D850+F850+H850+J850+L850+N850+P850+R850+T850+V850+X850+Z850+AB850+AD850+AF850+AH850+AJ850</f>
        <v>0</v>
      </c>
      <c r="AM850" s="48">
        <f>+C850+E850+G850+I850+K850+M850+O850+Q850+S850+U850+W850+Y850+AA850+AC850+AE850+AG850+AI850+AK850</f>
        <v>0</v>
      </c>
      <c r="AN850" s="297">
        <f>+AM850+AL850</f>
        <v>0</v>
      </c>
    </row>
    <row r="851" spans="1:40" ht="16.5" customHeight="1" x14ac:dyDescent="0.3">
      <c r="B851" s="754" t="s">
        <v>825</v>
      </c>
      <c r="C851" s="755"/>
      <c r="D851" s="755"/>
      <c r="E851" s="755"/>
      <c r="F851" s="755"/>
      <c r="G851" s="755"/>
      <c r="H851" s="755"/>
      <c r="I851" s="755"/>
      <c r="J851" s="755"/>
      <c r="K851" s="755"/>
      <c r="L851" s="755"/>
      <c r="M851" s="755"/>
      <c r="N851" s="755"/>
      <c r="O851" s="755"/>
      <c r="P851" s="755"/>
      <c r="Q851" s="755"/>
      <c r="R851" s="755"/>
      <c r="S851" s="755"/>
      <c r="T851" s="755"/>
      <c r="U851" s="755"/>
      <c r="V851" s="755"/>
      <c r="W851" s="755"/>
      <c r="X851" s="755"/>
      <c r="Y851" s="755"/>
      <c r="Z851" s="755"/>
      <c r="AA851" s="755"/>
      <c r="AB851" s="755"/>
      <c r="AC851" s="755"/>
      <c r="AD851" s="755"/>
      <c r="AE851" s="755"/>
      <c r="AF851" s="755"/>
      <c r="AG851" s="755"/>
      <c r="AH851" s="755"/>
      <c r="AI851" s="755"/>
      <c r="AJ851" s="755"/>
      <c r="AK851" s="755"/>
      <c r="AL851" s="755"/>
      <c r="AM851" s="755"/>
      <c r="AN851" s="756"/>
    </row>
    <row r="852" spans="1:40" ht="21" customHeight="1" thickBot="1" x14ac:dyDescent="0.3">
      <c r="B852" s="298">
        <f>+B850+B848+B846+B844+B842+B840+B838+B836</f>
        <v>0</v>
      </c>
      <c r="C852" s="302">
        <f>+C850+C848+C846+C844+C842+C840+C838+C836</f>
        <v>0</v>
      </c>
      <c r="D852" s="299">
        <f>+D850+D848+D846+D844+D842+D840+D838+D836</f>
        <v>0</v>
      </c>
      <c r="E852" s="302">
        <f>+E850+E848+E846+E844+E842+E840+E838+E836</f>
        <v>0</v>
      </c>
      <c r="F852" s="299">
        <f t="shared" ref="F852:AK852" si="12">+F850+F848+F846+F844+F842+F840+F838+F836</f>
        <v>0</v>
      </c>
      <c r="G852" s="302">
        <f t="shared" si="12"/>
        <v>0</v>
      </c>
      <c r="H852" s="299">
        <f t="shared" si="12"/>
        <v>0</v>
      </c>
      <c r="I852" s="302">
        <f t="shared" si="12"/>
        <v>0</v>
      </c>
      <c r="J852" s="299">
        <f t="shared" si="12"/>
        <v>0</v>
      </c>
      <c r="K852" s="302">
        <f t="shared" si="12"/>
        <v>0</v>
      </c>
      <c r="L852" s="299">
        <f t="shared" si="12"/>
        <v>0</v>
      </c>
      <c r="M852" s="302">
        <f t="shared" si="12"/>
        <v>0</v>
      </c>
      <c r="N852" s="299">
        <f t="shared" si="12"/>
        <v>0</v>
      </c>
      <c r="O852" s="302">
        <f t="shared" si="12"/>
        <v>0</v>
      </c>
      <c r="P852" s="299">
        <f t="shared" si="12"/>
        <v>0</v>
      </c>
      <c r="Q852" s="302">
        <f t="shared" si="12"/>
        <v>0</v>
      </c>
      <c r="R852" s="299">
        <f t="shared" si="12"/>
        <v>0</v>
      </c>
      <c r="S852" s="302">
        <f t="shared" si="12"/>
        <v>0</v>
      </c>
      <c r="T852" s="299">
        <f t="shared" si="12"/>
        <v>0</v>
      </c>
      <c r="U852" s="302">
        <f t="shared" si="12"/>
        <v>0</v>
      </c>
      <c r="V852" s="299">
        <f t="shared" si="12"/>
        <v>0</v>
      </c>
      <c r="W852" s="302">
        <f t="shared" si="12"/>
        <v>0</v>
      </c>
      <c r="X852" s="299">
        <f t="shared" si="12"/>
        <v>0</v>
      </c>
      <c r="Y852" s="302">
        <f t="shared" si="12"/>
        <v>0</v>
      </c>
      <c r="Z852" s="299">
        <f t="shared" si="12"/>
        <v>0</v>
      </c>
      <c r="AA852" s="302">
        <f t="shared" si="12"/>
        <v>0</v>
      </c>
      <c r="AB852" s="299">
        <f t="shared" si="12"/>
        <v>0</v>
      </c>
      <c r="AC852" s="302">
        <f t="shared" si="12"/>
        <v>0</v>
      </c>
      <c r="AD852" s="299">
        <f t="shared" si="12"/>
        <v>0</v>
      </c>
      <c r="AE852" s="302">
        <f t="shared" si="12"/>
        <v>0</v>
      </c>
      <c r="AF852" s="299">
        <f t="shared" si="12"/>
        <v>0</v>
      </c>
      <c r="AG852" s="302">
        <f t="shared" si="12"/>
        <v>0</v>
      </c>
      <c r="AH852" s="299">
        <f t="shared" si="12"/>
        <v>0</v>
      </c>
      <c r="AI852" s="302">
        <f t="shared" si="12"/>
        <v>0</v>
      </c>
      <c r="AJ852" s="299">
        <f t="shared" si="12"/>
        <v>0</v>
      </c>
      <c r="AK852" s="302">
        <f t="shared" si="12"/>
        <v>0</v>
      </c>
      <c r="AL852" s="299">
        <f>+B852+D852+F852+H852+J852+L852+N852+P852+R852+T852+V852+X852+Z852+AB852+AD852+AF852+AH852+AJ852</f>
        <v>0</v>
      </c>
      <c r="AM852" s="302">
        <f>+C852+E852+G852+I852+K852+M852+O852+Q852+S852+U852+W852+Y852+AA852+AC852+AE852+AG852+AI852+AK852</f>
        <v>0</v>
      </c>
      <c r="AN852" s="300">
        <f>+AM852+AL852</f>
        <v>0</v>
      </c>
    </row>
    <row r="853" spans="1:40" ht="11.25" customHeight="1" x14ac:dyDescent="0.25">
      <c r="B853" s="757"/>
      <c r="C853" s="757"/>
      <c r="D853" s="757"/>
      <c r="E853" s="757"/>
      <c r="F853" s="757"/>
      <c r="G853" s="757"/>
      <c r="H853" s="757"/>
      <c r="I853" s="757"/>
      <c r="J853" s="757"/>
      <c r="K853" s="757"/>
      <c r="L853" s="757"/>
      <c r="M853" s="757"/>
      <c r="N853" s="757"/>
      <c r="O853" s="757"/>
      <c r="P853" s="757"/>
      <c r="Q853" s="757"/>
      <c r="R853" s="757"/>
      <c r="S853" s="757"/>
      <c r="T853" s="757"/>
      <c r="U853" s="757"/>
      <c r="V853" s="757"/>
      <c r="W853" s="757"/>
      <c r="X853" s="757"/>
      <c r="Y853" s="757"/>
      <c r="Z853" s="757"/>
      <c r="AA853" s="757"/>
      <c r="AB853" s="757"/>
      <c r="AC853" s="757"/>
      <c r="AD853" s="757"/>
      <c r="AE853" s="757"/>
      <c r="AF853" s="757"/>
      <c r="AG853" s="757"/>
      <c r="AH853" s="757"/>
      <c r="AI853" s="757"/>
      <c r="AJ853" s="757"/>
      <c r="AK853" s="757"/>
      <c r="AL853" s="757"/>
      <c r="AM853" s="757"/>
      <c r="AN853" s="757"/>
    </row>
    <row r="854" spans="1:40" x14ac:dyDescent="0.25"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50" t="s">
        <v>835</v>
      </c>
      <c r="U854" s="49"/>
      <c r="W854" s="49"/>
      <c r="X854" s="749"/>
      <c r="Y854" s="749"/>
      <c r="Z854" s="749"/>
      <c r="AA854" s="749"/>
      <c r="AB854" s="749"/>
      <c r="AC854" s="749"/>
      <c r="AD854" s="749"/>
      <c r="AE854" s="749"/>
      <c r="AF854" s="749"/>
      <c r="AG854" s="749"/>
      <c r="AH854" s="749"/>
      <c r="AI854" s="749"/>
      <c r="AJ854" s="749"/>
      <c r="AK854" s="749"/>
      <c r="AL854" s="749"/>
      <c r="AM854" s="51"/>
      <c r="AN854" s="49"/>
    </row>
    <row r="855" spans="1:40" ht="6" customHeight="1" thickBot="1" x14ac:dyDescent="0.3">
      <c r="A855" s="52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50"/>
      <c r="U855" s="49"/>
      <c r="W855" s="49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1"/>
      <c r="AN855" s="49"/>
    </row>
    <row r="856" spans="1:40" ht="15.75" thickBot="1" x14ac:dyDescent="0.3">
      <c r="A856" s="52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54" t="s">
        <v>836</v>
      </c>
      <c r="W856" s="49"/>
      <c r="X856" s="748">
        <f>+F821</f>
        <v>0</v>
      </c>
      <c r="Y856" s="748"/>
      <c r="Z856" s="748"/>
      <c r="AA856" s="748"/>
      <c r="AB856" s="748"/>
      <c r="AC856" s="748"/>
      <c r="AD856" s="748"/>
      <c r="AE856" s="748"/>
      <c r="AF856" s="748"/>
      <c r="AG856" s="748"/>
      <c r="AH856" s="748"/>
      <c r="AI856" s="748"/>
      <c r="AJ856" s="748"/>
      <c r="AK856" s="49"/>
      <c r="AL856" s="750" t="s">
        <v>787</v>
      </c>
      <c r="AM856" s="750"/>
      <c r="AN856" s="49"/>
    </row>
    <row r="857" spans="1:40" ht="15.75" customHeight="1" x14ac:dyDescent="0.25">
      <c r="B857" s="55" t="s">
        <v>1128</v>
      </c>
      <c r="C857" s="56"/>
      <c r="D857" s="56"/>
      <c r="E857" s="56"/>
      <c r="F857" s="56"/>
      <c r="G857" s="57"/>
      <c r="H857" s="57"/>
      <c r="I857" s="57"/>
      <c r="J857" s="57"/>
      <c r="K857" s="57"/>
      <c r="L857" s="57"/>
      <c r="M857" s="57"/>
      <c r="N857" s="57"/>
      <c r="V857" s="54" t="s">
        <v>837</v>
      </c>
      <c r="AB857" s="748" t="str">
        <f>+I822</f>
        <v/>
      </c>
      <c r="AC857" s="748"/>
      <c r="AD857" s="748"/>
      <c r="AE857" s="748"/>
      <c r="AF857" s="748"/>
      <c r="AG857" s="748"/>
      <c r="AH857" s="748"/>
      <c r="AI857" s="748"/>
      <c r="AJ857" s="748"/>
    </row>
    <row r="858" spans="1:40" ht="3.75" customHeight="1" thickBot="1" x14ac:dyDescent="0.3">
      <c r="B858" s="42"/>
      <c r="C858" s="42"/>
      <c r="D858" s="42"/>
      <c r="E858" s="42"/>
      <c r="F858" s="42"/>
      <c r="G858" s="42"/>
      <c r="H858" s="42"/>
      <c r="I858" s="58"/>
      <c r="J858" s="58"/>
      <c r="K858" s="42"/>
      <c r="L858" s="42"/>
      <c r="M858" s="57"/>
      <c r="N858" s="57"/>
    </row>
    <row r="859" spans="1:40" ht="35.25" customHeight="1" x14ac:dyDescent="0.25">
      <c r="B859" s="682" t="s">
        <v>838</v>
      </c>
      <c r="C859" s="666"/>
      <c r="D859" s="666"/>
      <c r="E859" s="666" t="s">
        <v>839</v>
      </c>
      <c r="F859" s="666"/>
      <c r="G859" s="666"/>
      <c r="H859" s="666" t="s">
        <v>840</v>
      </c>
      <c r="I859" s="666"/>
      <c r="J859" s="666"/>
      <c r="K859" s="666" t="s">
        <v>841</v>
      </c>
      <c r="L859" s="666"/>
      <c r="M859" s="666"/>
      <c r="N859" s="666" t="s">
        <v>842</v>
      </c>
      <c r="O859" s="666"/>
      <c r="P859" s="666"/>
      <c r="Q859" s="666" t="s">
        <v>843</v>
      </c>
      <c r="R859" s="666"/>
      <c r="S859" s="666"/>
      <c r="T859" s="666" t="s">
        <v>844</v>
      </c>
      <c r="U859" s="666"/>
      <c r="V859" s="666"/>
      <c r="W859" s="666" t="s">
        <v>845</v>
      </c>
      <c r="X859" s="666"/>
      <c r="Y859" s="666"/>
      <c r="Z859" s="666" t="s">
        <v>846</v>
      </c>
      <c r="AA859" s="666"/>
      <c r="AB859" s="666"/>
      <c r="AC859" s="666" t="s">
        <v>847</v>
      </c>
      <c r="AD859" s="666"/>
      <c r="AE859" s="666"/>
      <c r="AF859" s="746" t="s">
        <v>1117</v>
      </c>
      <c r="AG859" s="746"/>
      <c r="AH859" s="746"/>
      <c r="AI859" s="666" t="s">
        <v>848</v>
      </c>
      <c r="AJ859" s="666"/>
      <c r="AK859" s="666"/>
      <c r="AL859" s="660" t="s">
        <v>825</v>
      </c>
      <c r="AM859" s="660"/>
      <c r="AN859" s="661"/>
    </row>
    <row r="860" spans="1:40" ht="21" customHeight="1" thickBot="1" x14ac:dyDescent="0.3">
      <c r="B860" s="747"/>
      <c r="C860" s="743"/>
      <c r="D860" s="743"/>
      <c r="E860" s="743"/>
      <c r="F860" s="743"/>
      <c r="G860" s="743"/>
      <c r="H860" s="743"/>
      <c r="I860" s="743"/>
      <c r="J860" s="743"/>
      <c r="K860" s="743"/>
      <c r="L860" s="743"/>
      <c r="M860" s="743"/>
      <c r="N860" s="743"/>
      <c r="O860" s="743"/>
      <c r="P860" s="743"/>
      <c r="Q860" s="743"/>
      <c r="R860" s="743"/>
      <c r="S860" s="743"/>
      <c r="T860" s="743"/>
      <c r="U860" s="743"/>
      <c r="V860" s="743"/>
      <c r="W860" s="743"/>
      <c r="X860" s="743"/>
      <c r="Y860" s="743"/>
      <c r="Z860" s="743"/>
      <c r="AA860" s="743"/>
      <c r="AB860" s="743"/>
      <c r="AC860" s="743"/>
      <c r="AD860" s="743"/>
      <c r="AE860" s="743"/>
      <c r="AF860" s="743"/>
      <c r="AG860" s="743"/>
      <c r="AH860" s="743"/>
      <c r="AI860" s="743"/>
      <c r="AJ860" s="743"/>
      <c r="AK860" s="743"/>
      <c r="AL860" s="662">
        <f>SUM(B860:AK860)</f>
        <v>0</v>
      </c>
      <c r="AM860" s="662"/>
      <c r="AN860" s="663"/>
    </row>
    <row r="861" spans="1:40" ht="12" customHeight="1" x14ac:dyDescent="0.25">
      <c r="B861" s="270" t="s">
        <v>849</v>
      </c>
      <c r="C861" s="271"/>
      <c r="D861" s="272"/>
      <c r="E861" s="272"/>
      <c r="F861" s="246"/>
      <c r="G861" s="246"/>
      <c r="H861" s="246"/>
      <c r="I861" s="269"/>
      <c r="J861" s="269"/>
      <c r="K861" s="246"/>
      <c r="L861" s="246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  <c r="AA861" s="241"/>
      <c r="AB861" s="241"/>
      <c r="AC861" s="241"/>
      <c r="AD861" s="241"/>
      <c r="AE861" s="241"/>
      <c r="AF861" s="241"/>
      <c r="AG861" s="241"/>
      <c r="AH861" s="241"/>
      <c r="AI861" s="241"/>
      <c r="AJ861" s="241"/>
      <c r="AK861" s="241"/>
      <c r="AL861" s="241"/>
      <c r="AM861" s="241"/>
      <c r="AN861" s="241"/>
    </row>
    <row r="862" spans="1:40" ht="12.75" customHeight="1" x14ac:dyDescent="0.25">
      <c r="B862" s="273"/>
      <c r="C862" s="273"/>
      <c r="D862" s="273"/>
      <c r="E862" s="273"/>
      <c r="F862" s="273"/>
      <c r="G862" s="273"/>
      <c r="H862" s="273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  <c r="AA862" s="241"/>
      <c r="AB862" s="241"/>
      <c r="AC862" s="241"/>
      <c r="AD862" s="241"/>
      <c r="AE862" s="241"/>
      <c r="AF862" s="241"/>
      <c r="AG862" s="241"/>
      <c r="AH862" s="241"/>
      <c r="AI862" s="241"/>
      <c r="AJ862" s="241"/>
      <c r="AK862" s="241"/>
      <c r="AL862" s="241"/>
      <c r="AM862" s="241"/>
      <c r="AN862" s="241"/>
    </row>
    <row r="863" spans="1:40" ht="16.5" thickBot="1" x14ac:dyDescent="0.3">
      <c r="B863" s="274" t="s">
        <v>1118</v>
      </c>
      <c r="C863" s="274"/>
      <c r="D863" s="274"/>
      <c r="E863" s="274"/>
      <c r="F863" s="274"/>
      <c r="G863" s="275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553" t="s">
        <v>1119</v>
      </c>
      <c r="Y863" s="241"/>
      <c r="Z863" s="241"/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241"/>
      <c r="AM863" s="241"/>
      <c r="AN863" s="241"/>
    </row>
    <row r="864" spans="1:40" ht="34.5" customHeight="1" x14ac:dyDescent="0.25">
      <c r="B864" s="736" t="s">
        <v>850</v>
      </c>
      <c r="C864" s="736"/>
      <c r="D864" s="736"/>
      <c r="E864" s="736"/>
      <c r="F864" s="736"/>
      <c r="G864" s="736"/>
      <c r="H864" s="736"/>
      <c r="I864" s="736"/>
      <c r="J864" s="736"/>
      <c r="K864" s="744" t="s">
        <v>851</v>
      </c>
      <c r="L864" s="744"/>
      <c r="M864" s="744"/>
      <c r="N864" s="744"/>
      <c r="O864" s="744"/>
      <c r="P864" s="744"/>
      <c r="Q864" s="744"/>
      <c r="R864" s="744"/>
      <c r="S864" s="744"/>
      <c r="T864" s="241"/>
      <c r="U864" s="241"/>
      <c r="V864" s="241"/>
      <c r="W864" s="241"/>
      <c r="X864" s="664" t="s">
        <v>1120</v>
      </c>
      <c r="Y864" s="665"/>
      <c r="Z864" s="665"/>
      <c r="AA864" s="665"/>
      <c r="AB864" s="665"/>
      <c r="AC864" s="665"/>
      <c r="AD864" s="666" t="s">
        <v>1127</v>
      </c>
      <c r="AE864" s="666"/>
      <c r="AF864" s="666"/>
      <c r="AG864" s="666"/>
      <c r="AH864" s="666"/>
      <c r="AI864" s="667"/>
      <c r="AJ864" s="241"/>
      <c r="AK864" s="241"/>
      <c r="AL864" s="241"/>
      <c r="AM864" s="241"/>
      <c r="AN864" s="241"/>
    </row>
    <row r="865" spans="2:40" ht="18" customHeight="1" x14ac:dyDescent="0.25">
      <c r="B865" s="727" t="s">
        <v>852</v>
      </c>
      <c r="C865" s="727"/>
      <c r="D865" s="727"/>
      <c r="E865" s="728" t="s">
        <v>853</v>
      </c>
      <c r="F865" s="728"/>
      <c r="G865" s="728"/>
      <c r="H865" s="729" t="s">
        <v>825</v>
      </c>
      <c r="I865" s="729"/>
      <c r="J865" s="729"/>
      <c r="K865" s="728" t="s">
        <v>852</v>
      </c>
      <c r="L865" s="728"/>
      <c r="M865" s="728"/>
      <c r="N865" s="728" t="s">
        <v>853</v>
      </c>
      <c r="O865" s="728"/>
      <c r="P865" s="728"/>
      <c r="Q865" s="730" t="s">
        <v>825</v>
      </c>
      <c r="R865" s="730"/>
      <c r="S865" s="730"/>
      <c r="T865" s="241"/>
      <c r="U865" s="241"/>
      <c r="V865" s="241"/>
      <c r="W865" s="241"/>
      <c r="X865" s="668" t="s">
        <v>852</v>
      </c>
      <c r="Y865" s="669"/>
      <c r="Z865" s="670" t="s">
        <v>853</v>
      </c>
      <c r="AA865" s="669"/>
      <c r="AB865" s="671" t="s">
        <v>825</v>
      </c>
      <c r="AC865" s="672"/>
      <c r="AD865" s="670" t="s">
        <v>852</v>
      </c>
      <c r="AE865" s="669"/>
      <c r="AF865" s="670" t="s">
        <v>853</v>
      </c>
      <c r="AG865" s="669"/>
      <c r="AH865" s="671" t="s">
        <v>825</v>
      </c>
      <c r="AI865" s="673"/>
      <c r="AJ865" s="241"/>
      <c r="AK865" s="241"/>
      <c r="AL865" s="241"/>
      <c r="AM865" s="241"/>
      <c r="AN865" s="241"/>
    </row>
    <row r="866" spans="2:40" ht="21" customHeight="1" thickBot="1" x14ac:dyDescent="0.3">
      <c r="B866" s="718"/>
      <c r="C866" s="718"/>
      <c r="D866" s="718"/>
      <c r="E866" s="719"/>
      <c r="F866" s="719"/>
      <c r="G866" s="719"/>
      <c r="H866" s="720">
        <f>+E866+B866</f>
        <v>0</v>
      </c>
      <c r="I866" s="720"/>
      <c r="J866" s="720"/>
      <c r="K866" s="719"/>
      <c r="L866" s="719"/>
      <c r="M866" s="719"/>
      <c r="N866" s="719"/>
      <c r="O866" s="719"/>
      <c r="P866" s="719"/>
      <c r="Q866" s="731">
        <f>+N866+K866</f>
        <v>0</v>
      </c>
      <c r="R866" s="731"/>
      <c r="S866" s="731"/>
      <c r="T866" s="241"/>
      <c r="U866" s="241"/>
      <c r="V866" s="241"/>
      <c r="W866" s="241"/>
      <c r="X866" s="674"/>
      <c r="Y866" s="675"/>
      <c r="Z866" s="676"/>
      <c r="AA866" s="675"/>
      <c r="AB866" s="677">
        <f>+Z866+X866</f>
        <v>0</v>
      </c>
      <c r="AC866" s="678"/>
      <c r="AD866" s="676"/>
      <c r="AE866" s="675"/>
      <c r="AF866" s="676"/>
      <c r="AG866" s="675"/>
      <c r="AH866" s="677">
        <f>+AF866+AD866</f>
        <v>0</v>
      </c>
      <c r="AI866" s="695"/>
      <c r="AJ866" s="241"/>
      <c r="AK866" s="241"/>
      <c r="AL866" s="241"/>
      <c r="AM866" s="241"/>
      <c r="AN866" s="241"/>
    </row>
    <row r="867" spans="2:40" ht="16.5" thickBot="1" x14ac:dyDescent="0.3">
      <c r="B867" s="274" t="s">
        <v>1121</v>
      </c>
      <c r="C867" s="274"/>
      <c r="D867" s="274"/>
      <c r="E867" s="274"/>
      <c r="F867" s="274"/>
      <c r="G867" s="275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696" t="s">
        <v>1122</v>
      </c>
      <c r="Y867" s="697"/>
      <c r="Z867" s="697"/>
      <c r="AA867" s="697"/>
      <c r="AB867" s="697"/>
      <c r="AC867" s="697"/>
      <c r="AD867" s="697"/>
      <c r="AE867" s="697"/>
      <c r="AF867" s="697"/>
      <c r="AG867" s="697"/>
      <c r="AH867" s="697"/>
      <c r="AI867" s="697"/>
      <c r="AJ867" s="697"/>
      <c r="AK867" s="698"/>
      <c r="AL867" s="241"/>
      <c r="AM867" s="241"/>
      <c r="AN867" s="241"/>
    </row>
    <row r="868" spans="2:40" ht="34.5" customHeight="1" x14ac:dyDescent="0.25">
      <c r="B868" s="738" t="s">
        <v>854</v>
      </c>
      <c r="C868" s="738"/>
      <c r="D868" s="738"/>
      <c r="E868" s="738"/>
      <c r="F868" s="738"/>
      <c r="G868" s="738"/>
      <c r="H868" s="738"/>
      <c r="I868" s="738"/>
      <c r="J868" s="738"/>
      <c r="K868" s="739" t="s">
        <v>970</v>
      </c>
      <c r="L868" s="739"/>
      <c r="M868" s="739"/>
      <c r="N868" s="739"/>
      <c r="O868" s="739"/>
      <c r="P868" s="739"/>
      <c r="Q868" s="739"/>
      <c r="R868" s="739"/>
      <c r="S868" s="739"/>
      <c r="T868" s="241"/>
      <c r="U868" s="241"/>
      <c r="V868" s="241"/>
      <c r="W868" s="241"/>
      <c r="X868" s="699" t="s">
        <v>1123</v>
      </c>
      <c r="Y868" s="700"/>
      <c r="Z868" s="700"/>
      <c r="AA868" s="700"/>
      <c r="AB868" s="701" t="s">
        <v>1124</v>
      </c>
      <c r="AC868" s="701"/>
      <c r="AD868" s="701"/>
      <c r="AE868" s="701"/>
      <c r="AF868" s="701" t="s">
        <v>825</v>
      </c>
      <c r="AG868" s="701"/>
      <c r="AH868" s="701"/>
      <c r="AI868" s="701"/>
      <c r="AJ868" s="701"/>
      <c r="AK868" s="706"/>
      <c r="AL868" s="241"/>
      <c r="AM868" s="241"/>
      <c r="AN868" s="241"/>
    </row>
    <row r="869" spans="2:40" ht="18" customHeight="1" x14ac:dyDescent="0.25">
      <c r="B869" s="727" t="s">
        <v>852</v>
      </c>
      <c r="C869" s="727"/>
      <c r="D869" s="727"/>
      <c r="E869" s="728" t="s">
        <v>853</v>
      </c>
      <c r="F869" s="728"/>
      <c r="G869" s="728"/>
      <c r="H869" s="729" t="s">
        <v>825</v>
      </c>
      <c r="I869" s="729"/>
      <c r="J869" s="729"/>
      <c r="K869" s="728" t="s">
        <v>852</v>
      </c>
      <c r="L869" s="728"/>
      <c r="M869" s="728"/>
      <c r="N869" s="728" t="s">
        <v>853</v>
      </c>
      <c r="O869" s="728"/>
      <c r="P869" s="728"/>
      <c r="Q869" s="730" t="s">
        <v>825</v>
      </c>
      <c r="R869" s="730"/>
      <c r="S869" s="730"/>
      <c r="T869" s="241"/>
      <c r="U869" s="241"/>
      <c r="V869" s="241"/>
      <c r="W869" s="241"/>
      <c r="X869" s="683" t="s">
        <v>852</v>
      </c>
      <c r="Y869" s="679"/>
      <c r="Z869" s="679" t="s">
        <v>853</v>
      </c>
      <c r="AA869" s="679"/>
      <c r="AB869" s="679" t="s">
        <v>852</v>
      </c>
      <c r="AC869" s="679"/>
      <c r="AD869" s="679" t="s">
        <v>853</v>
      </c>
      <c r="AE869" s="679"/>
      <c r="AF869" s="679" t="s">
        <v>852</v>
      </c>
      <c r="AG869" s="679"/>
      <c r="AH869" s="679" t="s">
        <v>853</v>
      </c>
      <c r="AI869" s="679"/>
      <c r="AJ869" s="715" t="s">
        <v>825</v>
      </c>
      <c r="AK869" s="745"/>
      <c r="AL869" s="241"/>
      <c r="AM869" s="241"/>
      <c r="AN869" s="241"/>
    </row>
    <row r="870" spans="2:40" ht="21" customHeight="1" thickBot="1" x14ac:dyDescent="0.3">
      <c r="B870" s="718"/>
      <c r="C870" s="718"/>
      <c r="D870" s="718"/>
      <c r="E870" s="719"/>
      <c r="F870" s="719"/>
      <c r="G870" s="719"/>
      <c r="H870" s="720">
        <f>+E870+B870</f>
        <v>0</v>
      </c>
      <c r="I870" s="720"/>
      <c r="J870" s="720"/>
      <c r="K870" s="719"/>
      <c r="L870" s="719"/>
      <c r="M870" s="719"/>
      <c r="N870" s="719"/>
      <c r="O870" s="719"/>
      <c r="P870" s="719"/>
      <c r="Q870" s="731">
        <f>+N870+K870</f>
        <v>0</v>
      </c>
      <c r="R870" s="731"/>
      <c r="S870" s="731"/>
      <c r="T870" s="241"/>
      <c r="U870" s="241"/>
      <c r="V870" s="241"/>
      <c r="W870" s="241"/>
      <c r="X870" s="702"/>
      <c r="Y870" s="692"/>
      <c r="Z870" s="692"/>
      <c r="AA870" s="692"/>
      <c r="AB870" s="692"/>
      <c r="AC870" s="692"/>
      <c r="AD870" s="692"/>
      <c r="AE870" s="692"/>
      <c r="AF870" s="680">
        <f>+AB870+X870</f>
        <v>0</v>
      </c>
      <c r="AG870" s="680"/>
      <c r="AH870" s="680">
        <f>+AD870+Z870</f>
        <v>0</v>
      </c>
      <c r="AI870" s="680"/>
      <c r="AJ870" s="680">
        <f>+AH870+AF870</f>
        <v>0</v>
      </c>
      <c r="AK870" s="681"/>
      <c r="AL870" s="241"/>
      <c r="AM870" s="241"/>
      <c r="AN870" s="241"/>
    </row>
    <row r="871" spans="2:40" ht="16.5" thickBot="1" x14ac:dyDescent="0.3">
      <c r="B871" s="276" t="s">
        <v>1125</v>
      </c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553" t="s">
        <v>1258</v>
      </c>
      <c r="Y871" s="241"/>
      <c r="Z871" s="241"/>
      <c r="AA871" s="241"/>
      <c r="AB871" s="241"/>
      <c r="AC871" s="241"/>
      <c r="AD871" s="241"/>
      <c r="AE871" s="241"/>
      <c r="AF871" s="241"/>
      <c r="AG871" s="241"/>
      <c r="AH871" s="241"/>
      <c r="AI871" s="241"/>
      <c r="AJ871" s="241"/>
      <c r="AK871" s="241"/>
      <c r="AL871" s="241"/>
      <c r="AM871" s="241"/>
      <c r="AN871" s="241"/>
    </row>
    <row r="872" spans="2:40" ht="16.5" customHeight="1" thickBot="1" x14ac:dyDescent="0.3">
      <c r="B872" s="274" t="s">
        <v>969</v>
      </c>
      <c r="C872" s="274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835" t="s">
        <v>1259</v>
      </c>
      <c r="X872" s="836"/>
      <c r="Y872" s="836"/>
      <c r="Z872" s="836"/>
      <c r="AA872" s="836"/>
      <c r="AB872" s="836"/>
      <c r="AC872" s="851" t="s">
        <v>1257</v>
      </c>
      <c r="AD872" s="851"/>
      <c r="AE872" s="851"/>
      <c r="AF872" s="851"/>
      <c r="AG872" s="851"/>
      <c r="AH872" s="851"/>
      <c r="AI872" s="845" t="s">
        <v>1260</v>
      </c>
      <c r="AJ872" s="846"/>
      <c r="AK872" s="846"/>
      <c r="AL872" s="846"/>
      <c r="AM872" s="846"/>
      <c r="AN872" s="847"/>
    </row>
    <row r="873" spans="2:40" ht="16.5" customHeight="1" thickBot="1" x14ac:dyDescent="0.3">
      <c r="B873" s="732" t="s">
        <v>971</v>
      </c>
      <c r="C873" s="733"/>
      <c r="D873" s="733"/>
      <c r="E873" s="733"/>
      <c r="F873" s="733"/>
      <c r="G873" s="733"/>
      <c r="H873" s="733"/>
      <c r="I873" s="734"/>
      <c r="J873" s="686" t="s">
        <v>855</v>
      </c>
      <c r="K873" s="686"/>
      <c r="L873" s="686"/>
      <c r="M873" s="686"/>
      <c r="N873" s="686"/>
      <c r="O873" s="686"/>
      <c r="P873" s="686" t="s">
        <v>856</v>
      </c>
      <c r="Q873" s="686"/>
      <c r="R873" s="686"/>
      <c r="S873" s="686"/>
      <c r="T873" s="686"/>
      <c r="U873" s="688"/>
      <c r="V873" s="241"/>
      <c r="W873" s="837"/>
      <c r="X873" s="838"/>
      <c r="Y873" s="838"/>
      <c r="Z873" s="838"/>
      <c r="AA873" s="838"/>
      <c r="AB873" s="838"/>
      <c r="AC873" s="852"/>
      <c r="AD873" s="852"/>
      <c r="AE873" s="852"/>
      <c r="AF873" s="852"/>
      <c r="AG873" s="852"/>
      <c r="AH873" s="852"/>
      <c r="AI873" s="848"/>
      <c r="AJ873" s="849"/>
      <c r="AK873" s="849"/>
      <c r="AL873" s="849"/>
      <c r="AM873" s="849"/>
      <c r="AN873" s="850"/>
    </row>
    <row r="874" spans="2:40" ht="16.5" customHeight="1" thickBot="1" x14ac:dyDescent="0.3">
      <c r="B874" s="735"/>
      <c r="C874" s="736"/>
      <c r="D874" s="736"/>
      <c r="E874" s="736"/>
      <c r="F874" s="736"/>
      <c r="G874" s="736"/>
      <c r="H874" s="736"/>
      <c r="I874" s="737"/>
      <c r="J874" s="687"/>
      <c r="K874" s="687"/>
      <c r="L874" s="687"/>
      <c r="M874" s="687"/>
      <c r="N874" s="687"/>
      <c r="O874" s="687"/>
      <c r="P874" s="687"/>
      <c r="Q874" s="687"/>
      <c r="R874" s="687"/>
      <c r="S874" s="687"/>
      <c r="T874" s="687"/>
      <c r="U874" s="689"/>
      <c r="V874" s="241"/>
      <c r="W874" s="853" t="s">
        <v>852</v>
      </c>
      <c r="X874" s="841"/>
      <c r="Y874" s="841" t="s">
        <v>853</v>
      </c>
      <c r="Z874" s="841"/>
      <c r="AA874" s="842" t="s">
        <v>825</v>
      </c>
      <c r="AB874" s="842"/>
      <c r="AC874" s="841" t="s">
        <v>852</v>
      </c>
      <c r="AD874" s="841"/>
      <c r="AE874" s="841" t="s">
        <v>853</v>
      </c>
      <c r="AF874" s="841"/>
      <c r="AG874" s="842" t="s">
        <v>825</v>
      </c>
      <c r="AH874" s="842"/>
      <c r="AI874" s="841" t="s">
        <v>852</v>
      </c>
      <c r="AJ874" s="841"/>
      <c r="AK874" s="841" t="s">
        <v>853</v>
      </c>
      <c r="AL874" s="841"/>
      <c r="AM874" s="842" t="s">
        <v>825</v>
      </c>
      <c r="AN874" s="843"/>
    </row>
    <row r="875" spans="2:40" ht="21" customHeight="1" thickBot="1" x14ac:dyDescent="0.3">
      <c r="B875" s="735"/>
      <c r="C875" s="736"/>
      <c r="D875" s="736"/>
      <c r="E875" s="736"/>
      <c r="F875" s="736"/>
      <c r="G875" s="736"/>
      <c r="H875" s="736"/>
      <c r="I875" s="737"/>
      <c r="J875" s="679" t="s">
        <v>852</v>
      </c>
      <c r="K875" s="679"/>
      <c r="L875" s="679" t="s">
        <v>853</v>
      </c>
      <c r="M875" s="679"/>
      <c r="N875" s="715" t="s">
        <v>825</v>
      </c>
      <c r="O875" s="715"/>
      <c r="P875" s="679" t="s">
        <v>852</v>
      </c>
      <c r="Q875" s="679"/>
      <c r="R875" s="679" t="s">
        <v>853</v>
      </c>
      <c r="S875" s="679"/>
      <c r="T875" s="716" t="s">
        <v>825</v>
      </c>
      <c r="U875" s="717"/>
      <c r="V875" s="241"/>
      <c r="W875" s="844"/>
      <c r="X875" s="831"/>
      <c r="Y875" s="831"/>
      <c r="Z875" s="831"/>
      <c r="AA875" s="830">
        <f>W875+Y875</f>
        <v>0</v>
      </c>
      <c r="AB875" s="830"/>
      <c r="AC875" s="831"/>
      <c r="AD875" s="831"/>
      <c r="AE875" s="831"/>
      <c r="AF875" s="831"/>
      <c r="AG875" s="830">
        <f>AC875+AE875</f>
        <v>0</v>
      </c>
      <c r="AH875" s="830"/>
      <c r="AI875" s="831"/>
      <c r="AJ875" s="831"/>
      <c r="AK875" s="831"/>
      <c r="AL875" s="832"/>
      <c r="AM875" s="833">
        <f>AI875+AK875</f>
        <v>0</v>
      </c>
      <c r="AN875" s="834"/>
    </row>
    <row r="876" spans="2:40" ht="32.25" customHeight="1" x14ac:dyDescent="0.25">
      <c r="B876" s="713" t="s">
        <v>857</v>
      </c>
      <c r="C876" s="714"/>
      <c r="D876" s="714"/>
      <c r="E876" s="714"/>
      <c r="F876" s="714"/>
      <c r="G876" s="714"/>
      <c r="H876" s="714"/>
      <c r="I876" s="714"/>
      <c r="J876" s="707"/>
      <c r="K876" s="708"/>
      <c r="L876" s="707"/>
      <c r="M876" s="708"/>
      <c r="N876" s="709">
        <f>+L876+J876</f>
        <v>0</v>
      </c>
      <c r="O876" s="710"/>
      <c r="P876" s="707"/>
      <c r="Q876" s="708"/>
      <c r="R876" s="707"/>
      <c r="S876" s="708"/>
      <c r="T876" s="693">
        <f>+R876+P876</f>
        <v>0</v>
      </c>
      <c r="U876" s="694"/>
      <c r="V876" s="241"/>
      <c r="W876" s="241"/>
      <c r="X876" s="835" t="s">
        <v>1264</v>
      </c>
      <c r="Y876" s="836"/>
      <c r="Z876" s="836"/>
      <c r="AA876" s="836"/>
      <c r="AB876" s="836"/>
      <c r="AC876" s="836"/>
      <c r="AD876" s="836"/>
      <c r="AE876" s="836" t="s">
        <v>1265</v>
      </c>
      <c r="AF876" s="836"/>
      <c r="AG876" s="836"/>
      <c r="AH876" s="836"/>
      <c r="AI876" s="836"/>
      <c r="AJ876" s="836"/>
      <c r="AK876" s="839"/>
      <c r="AL876" s="241"/>
      <c r="AM876" s="241"/>
      <c r="AN876" s="241"/>
    </row>
    <row r="877" spans="2:40" ht="31.5" customHeight="1" x14ac:dyDescent="0.25">
      <c r="B877" s="711" t="s">
        <v>858</v>
      </c>
      <c r="C877" s="712"/>
      <c r="D877" s="712"/>
      <c r="E877" s="712"/>
      <c r="F877" s="712"/>
      <c r="G877" s="712"/>
      <c r="H877" s="712"/>
      <c r="I877" s="712"/>
      <c r="J877" s="703"/>
      <c r="K877" s="704"/>
      <c r="L877" s="703"/>
      <c r="M877" s="704"/>
      <c r="N877" s="693">
        <f>+L877+J877</f>
        <v>0</v>
      </c>
      <c r="O877" s="705"/>
      <c r="P877" s="707"/>
      <c r="Q877" s="708"/>
      <c r="R877" s="707"/>
      <c r="S877" s="708"/>
      <c r="T877" s="693">
        <f>+R877+P877</f>
        <v>0</v>
      </c>
      <c r="U877" s="694"/>
      <c r="V877" s="241"/>
      <c r="W877" s="241"/>
      <c r="X877" s="837"/>
      <c r="Y877" s="838"/>
      <c r="Z877" s="838"/>
      <c r="AA877" s="838"/>
      <c r="AB877" s="838"/>
      <c r="AC877" s="838"/>
      <c r="AD877" s="838"/>
      <c r="AE877" s="838"/>
      <c r="AF877" s="838"/>
      <c r="AG877" s="838"/>
      <c r="AH877" s="838"/>
      <c r="AI877" s="838"/>
      <c r="AJ877" s="838"/>
      <c r="AK877" s="840"/>
      <c r="AL877" s="241"/>
      <c r="AM877" s="241"/>
      <c r="AN877" s="241"/>
    </row>
    <row r="878" spans="2:40" ht="31.5" customHeight="1" x14ac:dyDescent="0.25">
      <c r="B878" s="721" t="s">
        <v>859</v>
      </c>
      <c r="C878" s="722"/>
      <c r="D878" s="722"/>
      <c r="E878" s="722"/>
      <c r="F878" s="722"/>
      <c r="G878" s="722"/>
      <c r="H878" s="722"/>
      <c r="I878" s="722"/>
      <c r="J878" s="703"/>
      <c r="K878" s="704"/>
      <c r="L878" s="703"/>
      <c r="M878" s="704"/>
      <c r="N878" s="693">
        <f>+L878+J878</f>
        <v>0</v>
      </c>
      <c r="O878" s="705"/>
      <c r="P878" s="707"/>
      <c r="Q878" s="708"/>
      <c r="R878" s="707"/>
      <c r="S878" s="708"/>
      <c r="T878" s="693">
        <f>+R878+P878</f>
        <v>0</v>
      </c>
      <c r="U878" s="694"/>
      <c r="V878" s="241"/>
      <c r="W878" s="241"/>
      <c r="X878" s="853" t="s">
        <v>852</v>
      </c>
      <c r="Y878" s="841"/>
      <c r="Z878" s="841" t="s">
        <v>853</v>
      </c>
      <c r="AA878" s="841"/>
      <c r="AB878" s="842" t="s">
        <v>825</v>
      </c>
      <c r="AC878" s="842"/>
      <c r="AD878" s="842"/>
      <c r="AE878" s="841" t="s">
        <v>852</v>
      </c>
      <c r="AF878" s="841"/>
      <c r="AG878" s="841" t="s">
        <v>853</v>
      </c>
      <c r="AH878" s="841"/>
      <c r="AI878" s="842" t="s">
        <v>825</v>
      </c>
      <c r="AJ878" s="842"/>
      <c r="AK878" s="843"/>
      <c r="AL878" s="241"/>
      <c r="AM878" s="241"/>
      <c r="AN878" s="241"/>
    </row>
    <row r="879" spans="2:40" ht="26.25" customHeight="1" thickBot="1" x14ac:dyDescent="0.3">
      <c r="B879" s="690" t="s">
        <v>860</v>
      </c>
      <c r="C879" s="691"/>
      <c r="D879" s="691"/>
      <c r="E879" s="691"/>
      <c r="F879" s="691"/>
      <c r="G879" s="691"/>
      <c r="H879" s="691"/>
      <c r="I879" s="691"/>
      <c r="J879" s="723"/>
      <c r="K879" s="724"/>
      <c r="L879" s="723"/>
      <c r="M879" s="724"/>
      <c r="N879" s="725">
        <f>+L879+J879</f>
        <v>0</v>
      </c>
      <c r="O879" s="726"/>
      <c r="P879" s="707"/>
      <c r="Q879" s="708"/>
      <c r="R879" s="707"/>
      <c r="S879" s="708"/>
      <c r="T879" s="693">
        <f>+R879+P879</f>
        <v>0</v>
      </c>
      <c r="U879" s="694"/>
      <c r="V879" s="241"/>
      <c r="W879" s="241"/>
      <c r="X879" s="844"/>
      <c r="Y879" s="832"/>
      <c r="Z879" s="832"/>
      <c r="AA879" s="832"/>
      <c r="AB879" s="833">
        <f>X879+Z879</f>
        <v>0</v>
      </c>
      <c r="AC879" s="833"/>
      <c r="AD879" s="833"/>
      <c r="AE879" s="832"/>
      <c r="AF879" s="832"/>
      <c r="AG879" s="832"/>
      <c r="AH879" s="832"/>
      <c r="AI879" s="833">
        <f>AE879+AG879</f>
        <v>0</v>
      </c>
      <c r="AJ879" s="833"/>
      <c r="AK879" s="834"/>
      <c r="AL879" s="241"/>
      <c r="AM879" s="241"/>
      <c r="AN879" s="241"/>
    </row>
    <row r="880" spans="2:40" ht="16.5" thickBot="1" x14ac:dyDescent="0.3">
      <c r="B880" s="269"/>
      <c r="C880" s="246"/>
      <c r="D880" s="246"/>
      <c r="E880" s="246"/>
      <c r="F880" s="246"/>
      <c r="G880" s="246"/>
      <c r="H880" s="246"/>
      <c r="I880" s="277"/>
      <c r="J880" s="277"/>
      <c r="K880" s="277"/>
      <c r="L880" s="277"/>
      <c r="M880" s="246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614"/>
      <c r="Y880" s="614"/>
      <c r="Z880" s="614"/>
      <c r="AA880" s="614"/>
      <c r="AB880" s="614"/>
      <c r="AC880" s="614"/>
      <c r="AD880" s="614"/>
      <c r="AE880" s="614"/>
      <c r="AF880" s="614"/>
      <c r="AG880" s="614"/>
      <c r="AH880" s="614"/>
      <c r="AI880" s="614"/>
      <c r="AJ880" s="614"/>
      <c r="AK880" s="614"/>
      <c r="AL880" s="241"/>
      <c r="AM880" s="241"/>
      <c r="AN880" s="241"/>
    </row>
    <row r="881" spans="1:40" ht="33.75" customHeight="1" x14ac:dyDescent="0.3">
      <c r="B881" s="682" t="s">
        <v>972</v>
      </c>
      <c r="C881" s="666"/>
      <c r="D881" s="666"/>
      <c r="E881" s="666"/>
      <c r="F881" s="666"/>
      <c r="G881" s="666"/>
      <c r="H881" s="666"/>
      <c r="I881" s="666"/>
      <c r="J881" s="740" t="s">
        <v>861</v>
      </c>
      <c r="K881" s="740"/>
      <c r="L881" s="740"/>
      <c r="M881" s="740"/>
      <c r="N881" s="740"/>
      <c r="O881" s="740"/>
      <c r="P881" s="741" t="s">
        <v>862</v>
      </c>
      <c r="Q881" s="741"/>
      <c r="R881" s="741"/>
      <c r="S881" s="741"/>
      <c r="T881" s="741"/>
      <c r="U881" s="742"/>
      <c r="V881" s="241"/>
      <c r="W881" s="241"/>
      <c r="X881" s="243" t="s">
        <v>835</v>
      </c>
      <c r="Y881" s="614"/>
      <c r="Z881" s="614"/>
      <c r="AA881" s="614"/>
      <c r="AB881" s="614"/>
      <c r="AC881" s="614"/>
      <c r="AD881" s="614"/>
      <c r="AE881" s="614"/>
      <c r="AF881" s="614"/>
      <c r="AG881" s="614"/>
      <c r="AH881" s="614"/>
      <c r="AI881" s="614"/>
      <c r="AJ881" s="614"/>
      <c r="AK881" s="614"/>
      <c r="AL881" s="241"/>
      <c r="AM881" s="241"/>
      <c r="AN881" s="241"/>
    </row>
    <row r="882" spans="1:40" ht="21" customHeight="1" x14ac:dyDescent="0.25">
      <c r="B882" s="683"/>
      <c r="C882" s="679"/>
      <c r="D882" s="679"/>
      <c r="E882" s="679"/>
      <c r="F882" s="679"/>
      <c r="G882" s="679"/>
      <c r="H882" s="679"/>
      <c r="I882" s="679"/>
      <c r="J882" s="679" t="s">
        <v>852</v>
      </c>
      <c r="K882" s="679"/>
      <c r="L882" s="679" t="s">
        <v>853</v>
      </c>
      <c r="M882" s="679"/>
      <c r="N882" s="715" t="s">
        <v>825</v>
      </c>
      <c r="O882" s="715"/>
      <c r="P882" s="679" t="s">
        <v>852</v>
      </c>
      <c r="Q882" s="679"/>
      <c r="R882" s="679" t="s">
        <v>853</v>
      </c>
      <c r="S882" s="679"/>
      <c r="T882" s="715" t="s">
        <v>825</v>
      </c>
      <c r="U882" s="745"/>
      <c r="V882" s="241"/>
      <c r="W882" s="241"/>
      <c r="X882" s="854"/>
      <c r="Y882" s="854"/>
      <c r="Z882" s="854"/>
      <c r="AA882" s="854"/>
      <c r="AB882" s="854"/>
      <c r="AC882" s="854"/>
      <c r="AD882" s="854"/>
      <c r="AE882" s="854"/>
      <c r="AF882" s="854"/>
      <c r="AG882" s="854"/>
      <c r="AH882" s="854"/>
      <c r="AI882" s="854"/>
      <c r="AJ882" s="854"/>
      <c r="AK882" s="854"/>
      <c r="AL882" s="241"/>
      <c r="AM882" s="241"/>
      <c r="AN882" s="241"/>
    </row>
    <row r="883" spans="1:40" ht="21" customHeight="1" thickBot="1" x14ac:dyDescent="0.3">
      <c r="B883" s="684"/>
      <c r="C883" s="685"/>
      <c r="D883" s="685"/>
      <c r="E883" s="685"/>
      <c r="F883" s="685"/>
      <c r="G883" s="685"/>
      <c r="H883" s="685"/>
      <c r="I883" s="685"/>
      <c r="J883" s="743"/>
      <c r="K883" s="743"/>
      <c r="L883" s="743"/>
      <c r="M883" s="743"/>
      <c r="N883" s="662">
        <f>+L883+J883</f>
        <v>0</v>
      </c>
      <c r="O883" s="662"/>
      <c r="P883" s="743"/>
      <c r="Q883" s="743"/>
      <c r="R883" s="743"/>
      <c r="S883" s="743"/>
      <c r="T883" s="662">
        <f>+R883+P883</f>
        <v>0</v>
      </c>
      <c r="U883" s="663"/>
      <c r="V883" s="241"/>
      <c r="W883" s="241"/>
      <c r="X883" s="854"/>
      <c r="Y883" s="854"/>
      <c r="Z883" s="854"/>
      <c r="AA883" s="854"/>
      <c r="AB883" s="854"/>
      <c r="AC883" s="854"/>
      <c r="AD883" s="854"/>
      <c r="AE883" s="854"/>
      <c r="AF883" s="854"/>
      <c r="AG883" s="854"/>
      <c r="AH883" s="854"/>
      <c r="AI883" s="854"/>
      <c r="AJ883" s="854"/>
      <c r="AK883" s="854"/>
      <c r="AL883" s="241"/>
      <c r="AM883" s="241"/>
      <c r="AN883" s="241"/>
    </row>
    <row r="884" spans="1:40" ht="15" customHeight="1" x14ac:dyDescent="0.25">
      <c r="B884" s="278" t="s">
        <v>1126</v>
      </c>
      <c r="C884" s="271"/>
      <c r="D884" s="279"/>
      <c r="E884" s="271"/>
      <c r="F884" s="271"/>
      <c r="G884" s="271"/>
      <c r="H884" s="271"/>
      <c r="I884" s="271"/>
      <c r="J884" s="271"/>
      <c r="K884" s="271"/>
      <c r="L884" s="271"/>
      <c r="M884" s="27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  <c r="AA884" s="241"/>
      <c r="AB884" s="241"/>
      <c r="AC884" s="241"/>
      <c r="AD884" s="241"/>
      <c r="AE884" s="241"/>
      <c r="AF884" s="241"/>
      <c r="AG884" s="241"/>
      <c r="AH884" s="241"/>
      <c r="AI884" s="241"/>
      <c r="AJ884" s="241"/>
      <c r="AK884" s="241"/>
      <c r="AL884" s="241"/>
      <c r="AM884" s="241"/>
      <c r="AN884" s="241"/>
    </row>
    <row r="885" spans="1:40" ht="15" customHeight="1" thickBot="1" x14ac:dyDescent="0.3">
      <c r="B885" s="280" t="s">
        <v>863</v>
      </c>
      <c r="C885" s="272"/>
      <c r="D885" s="272"/>
      <c r="E885" s="272"/>
      <c r="F885" s="272"/>
      <c r="G885" s="272"/>
      <c r="H885" s="272"/>
      <c r="I885" s="272"/>
      <c r="J885" s="272"/>
      <c r="K885" s="272"/>
      <c r="L885" s="272"/>
      <c r="M885" s="246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  <c r="AA885" s="241"/>
      <c r="AB885" s="241"/>
      <c r="AC885" s="241"/>
      <c r="AD885" s="241"/>
      <c r="AE885" s="241"/>
      <c r="AF885" s="241"/>
      <c r="AG885" s="241"/>
      <c r="AH885" s="241"/>
      <c r="AI885" s="241"/>
      <c r="AJ885" s="241"/>
      <c r="AK885" s="241"/>
      <c r="AL885" s="241"/>
      <c r="AM885" s="241"/>
      <c r="AN885" s="241"/>
    </row>
    <row r="886" spans="1:40" ht="16.5" customHeight="1" thickBot="1" x14ac:dyDescent="0.3">
      <c r="A886" s="36"/>
      <c r="B886" s="37" t="s">
        <v>786</v>
      </c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750" t="s">
        <v>787</v>
      </c>
      <c r="AM886" s="750"/>
      <c r="AN886" s="38"/>
    </row>
    <row r="887" spans="1:40" ht="12.75" customHeight="1" x14ac:dyDescent="0.25">
      <c r="B887" s="818" t="s">
        <v>788</v>
      </c>
      <c r="C887" s="818"/>
      <c r="D887" s="818"/>
      <c r="E887" s="818"/>
      <c r="F887" s="818"/>
      <c r="G887" s="818"/>
      <c r="H887" s="818"/>
      <c r="I887" s="818"/>
      <c r="J887" s="818"/>
      <c r="K887" s="818"/>
      <c r="L887" s="818"/>
      <c r="M887" s="818"/>
      <c r="N887" s="818"/>
      <c r="O887" s="818"/>
      <c r="P887" s="818"/>
      <c r="Q887" s="818"/>
      <c r="R887" s="818"/>
      <c r="S887" s="818"/>
      <c r="T887" s="818"/>
      <c r="U887" s="818"/>
      <c r="V887" s="818"/>
      <c r="W887" s="818"/>
      <c r="X887" s="818"/>
      <c r="Y887" s="818"/>
      <c r="Z887" s="818"/>
      <c r="AA887" s="818"/>
      <c r="AB887" s="818"/>
      <c r="AC887" s="818"/>
      <c r="AD887" s="818"/>
      <c r="AE887" s="818"/>
      <c r="AF887" s="818"/>
      <c r="AG887" s="818"/>
      <c r="AH887" s="818"/>
      <c r="AI887" s="818"/>
      <c r="AJ887" s="818"/>
      <c r="AK887" s="818"/>
      <c r="AL887" s="818"/>
      <c r="AM887" s="818"/>
      <c r="AN887" s="818"/>
    </row>
    <row r="888" spans="1:40" ht="15.75" customHeight="1" thickBot="1" x14ac:dyDescent="0.3">
      <c r="B888" s="819" t="s">
        <v>789</v>
      </c>
      <c r="C888" s="819"/>
      <c r="D888" s="819"/>
      <c r="E888" s="819"/>
      <c r="F888" s="819"/>
      <c r="G888" s="819"/>
      <c r="H888" s="819"/>
      <c r="I888" s="819"/>
      <c r="J888" s="819"/>
      <c r="K888" s="819"/>
      <c r="L888" s="819"/>
      <c r="M888" s="819"/>
      <c r="N888" s="819"/>
      <c r="O888" s="819"/>
      <c r="P888" s="819"/>
      <c r="Q888" s="820"/>
      <c r="R888" s="820"/>
      <c r="S888" s="820"/>
      <c r="T888" s="820"/>
      <c r="U888" s="820"/>
      <c r="V888" s="820"/>
      <c r="W888" s="820"/>
      <c r="X888" s="820"/>
      <c r="Y888" s="820"/>
      <c r="Z888" s="820"/>
      <c r="AA888" s="820"/>
      <c r="AB888" s="820"/>
      <c r="AC888" s="820"/>
      <c r="AD888" s="820"/>
      <c r="AE888" s="820"/>
      <c r="AF888" s="820"/>
      <c r="AG888" s="820"/>
      <c r="AH888" s="820"/>
      <c r="AI888" s="820"/>
      <c r="AJ888" s="820"/>
      <c r="AK888" s="820"/>
      <c r="AL888" s="820"/>
      <c r="AM888" s="820"/>
      <c r="AN888" s="820"/>
    </row>
    <row r="889" spans="1:40" ht="15.75" thickBot="1" x14ac:dyDescent="0.3">
      <c r="A889" s="41"/>
      <c r="B889" s="821" t="s">
        <v>790</v>
      </c>
      <c r="C889" s="822"/>
      <c r="D889" s="822"/>
      <c r="E889" s="822"/>
      <c r="F889" s="823">
        <f>+Menu!D6</f>
        <v>0</v>
      </c>
      <c r="G889" s="823"/>
      <c r="H889" s="823"/>
      <c r="I889" s="823"/>
      <c r="J889" s="823"/>
      <c r="K889" s="823"/>
      <c r="L889" s="823"/>
      <c r="M889" s="823"/>
      <c r="N889" s="823"/>
      <c r="O889" s="823"/>
      <c r="P889" s="824"/>
      <c r="Q889" s="825" t="s">
        <v>791</v>
      </c>
      <c r="R889" s="826"/>
      <c r="S889" s="826"/>
      <c r="T889" s="826"/>
      <c r="U889" s="826"/>
      <c r="V889" s="826"/>
      <c r="W889" s="826"/>
      <c r="X889" s="826"/>
      <c r="Y889" s="826"/>
      <c r="Z889" s="826"/>
      <c r="AA889" s="826"/>
      <c r="AB889" s="827" t="s">
        <v>792</v>
      </c>
      <c r="AC889" s="827"/>
      <c r="AD889" s="827"/>
      <c r="AE889" s="827"/>
      <c r="AF889" s="827"/>
      <c r="AG889" s="827"/>
      <c r="AH889" s="827"/>
      <c r="AI889" s="807" t="str">
        <f>IF(Menu!E22="","",Menu!E22)</f>
        <v/>
      </c>
      <c r="AJ889" s="807"/>
      <c r="AK889" s="807"/>
      <c r="AL889" s="807"/>
      <c r="AM889" s="807"/>
      <c r="AN889" s="808"/>
    </row>
    <row r="890" spans="1:40" ht="15.75" thickBot="1" x14ac:dyDescent="0.3">
      <c r="A890" s="41"/>
      <c r="B890" s="792" t="s">
        <v>793</v>
      </c>
      <c r="C890" s="793"/>
      <c r="D890" s="793"/>
      <c r="E890" s="793"/>
      <c r="F890" s="793"/>
      <c r="G890" s="793"/>
      <c r="H890" s="793"/>
      <c r="I890" s="809" t="str">
        <f>+Menu!B22</f>
        <v/>
      </c>
      <c r="J890" s="809"/>
      <c r="K890" s="809"/>
      <c r="L890" s="809"/>
      <c r="M890" s="809"/>
      <c r="N890" s="809"/>
      <c r="O890" s="809"/>
      <c r="P890" s="810"/>
      <c r="Q890" s="811" t="str">
        <f>+Q6</f>
        <v>3rd</v>
      </c>
      <c r="R890" s="812"/>
      <c r="S890" s="813" t="s">
        <v>794</v>
      </c>
      <c r="T890" s="813"/>
      <c r="U890" s="813"/>
      <c r="V890" s="814">
        <f>+V6</f>
        <v>2022</v>
      </c>
      <c r="W890" s="815"/>
      <c r="X890" s="816"/>
      <c r="Y890" s="813" t="s">
        <v>6</v>
      </c>
      <c r="Z890" s="813"/>
      <c r="AA890" s="813"/>
      <c r="AB890" s="817" t="s">
        <v>973</v>
      </c>
      <c r="AC890" s="817"/>
      <c r="AD890" s="817"/>
      <c r="AE890" s="817"/>
      <c r="AF890" s="817"/>
      <c r="AG890" s="817"/>
      <c r="AH890" s="817"/>
      <c r="AI890" s="817"/>
      <c r="AJ890" s="817"/>
      <c r="AK890" s="817"/>
      <c r="AL890" s="817"/>
      <c r="AM890" s="817"/>
      <c r="AN890" s="817"/>
    </row>
    <row r="891" spans="1:40" ht="16.5" x14ac:dyDescent="0.25">
      <c r="A891" s="41"/>
      <c r="B891" s="792" t="s">
        <v>795</v>
      </c>
      <c r="C891" s="793"/>
      <c r="D891" s="793"/>
      <c r="E891" s="793"/>
      <c r="F891" s="793"/>
      <c r="G891" s="793"/>
      <c r="H891" s="793"/>
      <c r="I891" s="793"/>
      <c r="J891" s="793"/>
      <c r="K891" s="793"/>
      <c r="L891" s="793"/>
      <c r="M891" s="793"/>
      <c r="N891" s="794"/>
      <c r="O891" s="794"/>
      <c r="P891" s="795"/>
      <c r="Q891" s="796" t="s">
        <v>796</v>
      </c>
      <c r="R891" s="797"/>
      <c r="S891" s="797"/>
      <c r="T891" s="797"/>
      <c r="U891" s="797"/>
      <c r="V891" s="798" t="str">
        <f>IF(Menu!C22="","",Menu!C22)</f>
        <v/>
      </c>
      <c r="W891" s="798"/>
      <c r="X891" s="798"/>
      <c r="Y891" s="798"/>
      <c r="Z891" s="798"/>
      <c r="AA891" s="798"/>
      <c r="AB891" s="799">
        <f>+Menu!F22</f>
        <v>0</v>
      </c>
      <c r="AC891" s="799"/>
      <c r="AD891" s="799"/>
      <c r="AE891" s="799"/>
      <c r="AF891" s="799"/>
      <c r="AG891" s="799"/>
      <c r="AH891" s="799"/>
      <c r="AI891" s="799"/>
      <c r="AJ891" s="799"/>
      <c r="AK891" s="799"/>
      <c r="AL891" s="799"/>
      <c r="AM891" s="799"/>
      <c r="AN891" s="799"/>
    </row>
    <row r="892" spans="1:40" ht="16.5" x14ac:dyDescent="0.25">
      <c r="A892" s="41"/>
      <c r="B892" s="800">
        <f>+Menu!D22</f>
        <v>0</v>
      </c>
      <c r="C892" s="801"/>
      <c r="D892" s="801"/>
      <c r="E892" s="801"/>
      <c r="F892" s="801"/>
      <c r="G892" s="801"/>
      <c r="H892" s="801"/>
      <c r="I892" s="801"/>
      <c r="J892" s="801"/>
      <c r="K892" s="801"/>
      <c r="L892" s="801"/>
      <c r="M892" s="801"/>
      <c r="N892" s="801"/>
      <c r="O892" s="801"/>
      <c r="P892" s="802"/>
      <c r="Q892" s="803" t="s">
        <v>968</v>
      </c>
      <c r="R892" s="804"/>
      <c r="S892" s="804"/>
      <c r="T892" s="804"/>
      <c r="U892" s="804"/>
      <c r="V892" s="805" t="str">
        <f>IF(SUM(B901:E901)=0,"",SUM(B901:E901))</f>
        <v/>
      </c>
      <c r="W892" s="805"/>
      <c r="X892" s="805"/>
      <c r="Y892" s="805"/>
      <c r="Z892" s="805"/>
      <c r="AA892" s="806"/>
      <c r="AB892" s="799">
        <f>+Menu!G22</f>
        <v>0</v>
      </c>
      <c r="AC892" s="799"/>
      <c r="AD892" s="799"/>
      <c r="AE892" s="799"/>
      <c r="AF892" s="799"/>
      <c r="AG892" s="799"/>
      <c r="AH892" s="799"/>
      <c r="AI892" s="799"/>
      <c r="AJ892" s="799"/>
      <c r="AK892" s="799"/>
      <c r="AL892" s="799"/>
      <c r="AM892" s="799"/>
      <c r="AN892" s="799"/>
    </row>
    <row r="893" spans="1:40" ht="17.25" thickBot="1" x14ac:dyDescent="0.3">
      <c r="A893" s="41"/>
      <c r="B893" s="770"/>
      <c r="C893" s="771"/>
      <c r="D893" s="771"/>
      <c r="E893" s="771"/>
      <c r="F893" s="771"/>
      <c r="G893" s="771"/>
      <c r="H893" s="771"/>
      <c r="I893" s="771"/>
      <c r="J893" s="771"/>
      <c r="K893" s="771"/>
      <c r="L893" s="771"/>
      <c r="M893" s="771"/>
      <c r="N893" s="771"/>
      <c r="O893" s="771"/>
      <c r="P893" s="772"/>
      <c r="Q893" s="773" t="s">
        <v>797</v>
      </c>
      <c r="R893" s="774"/>
      <c r="S893" s="774"/>
      <c r="T893" s="774"/>
      <c r="U893" s="774"/>
      <c r="V893" s="775" t="str">
        <f>IF(V892="","",(V892/V891*100000*4))</f>
        <v/>
      </c>
      <c r="W893" s="775"/>
      <c r="X893" s="775"/>
      <c r="Y893" s="775"/>
      <c r="Z893" s="775"/>
      <c r="AA893" s="776"/>
      <c r="AB893" s="779"/>
      <c r="AC893" s="780"/>
      <c r="AD893" s="780"/>
      <c r="AE893" s="780"/>
      <c r="AF893" s="780"/>
      <c r="AG893" s="780"/>
      <c r="AH893" s="780"/>
      <c r="AI893" s="780"/>
      <c r="AJ893" s="780"/>
      <c r="AK893" s="780"/>
      <c r="AL893" s="780"/>
      <c r="AM893" s="780"/>
      <c r="AN893" s="781"/>
    </row>
    <row r="894" spans="1:40" ht="7.5" customHeight="1" x14ac:dyDescent="0.25">
      <c r="B894" s="42"/>
      <c r="C894" s="42"/>
      <c r="D894" s="42"/>
      <c r="E894" s="42"/>
      <c r="F894" s="42"/>
      <c r="G894" s="42"/>
      <c r="H894" s="42"/>
      <c r="I894" s="42"/>
    </row>
    <row r="895" spans="1:40" ht="15.75" thickBot="1" x14ac:dyDescent="0.3">
      <c r="B895" s="43" t="s">
        <v>967</v>
      </c>
    </row>
    <row r="896" spans="1:40" ht="12.75" customHeight="1" thickBot="1" x14ac:dyDescent="0.3">
      <c r="B896" s="782" t="s">
        <v>798</v>
      </c>
      <c r="C896" s="783"/>
      <c r="D896" s="783"/>
      <c r="E896" s="783"/>
      <c r="F896" s="783"/>
      <c r="G896" s="783"/>
      <c r="H896" s="783"/>
      <c r="I896" s="783"/>
      <c r="J896" s="783"/>
      <c r="K896" s="783"/>
      <c r="L896" s="783"/>
      <c r="M896" s="783"/>
      <c r="N896" s="783"/>
      <c r="O896" s="783"/>
      <c r="P896" s="783"/>
      <c r="Q896" s="783"/>
      <c r="R896" s="783"/>
      <c r="S896" s="783"/>
      <c r="T896" s="783"/>
      <c r="U896" s="783"/>
      <c r="V896" s="783"/>
      <c r="W896" s="783"/>
      <c r="X896" s="783"/>
      <c r="Y896" s="783"/>
      <c r="Z896" s="784" t="s">
        <v>799</v>
      </c>
      <c r="AA896" s="784"/>
      <c r="AB896" s="784"/>
      <c r="AC896" s="784"/>
      <c r="AD896" s="784"/>
      <c r="AE896" s="784"/>
      <c r="AF896" s="784"/>
      <c r="AG896" s="784"/>
      <c r="AH896" s="784"/>
      <c r="AI896" s="784"/>
      <c r="AJ896" s="784"/>
      <c r="AK896" s="784"/>
      <c r="AL896" s="785" t="s">
        <v>800</v>
      </c>
      <c r="AM896" s="785"/>
      <c r="AN896" s="786"/>
    </row>
    <row r="897" spans="2:40" ht="12" customHeight="1" thickBot="1" x14ac:dyDescent="0.3">
      <c r="B897" s="789" t="s">
        <v>801</v>
      </c>
      <c r="C897" s="790"/>
      <c r="D897" s="790"/>
      <c r="E897" s="790"/>
      <c r="F897" s="790"/>
      <c r="G897" s="790"/>
      <c r="H897" s="790"/>
      <c r="I897" s="790"/>
      <c r="J897" s="790"/>
      <c r="K897" s="790"/>
      <c r="L897" s="790"/>
      <c r="M897" s="790"/>
      <c r="N897" s="791" t="s">
        <v>802</v>
      </c>
      <c r="O897" s="791"/>
      <c r="P897" s="791"/>
      <c r="Q897" s="791"/>
      <c r="R897" s="791"/>
      <c r="S897" s="791"/>
      <c r="T897" s="791"/>
      <c r="U897" s="791"/>
      <c r="V897" s="791"/>
      <c r="W897" s="791"/>
      <c r="X897" s="791"/>
      <c r="Y897" s="791"/>
      <c r="Z897" s="791" t="s">
        <v>803</v>
      </c>
      <c r="AA897" s="791"/>
      <c r="AB897" s="791"/>
      <c r="AC897" s="791"/>
      <c r="AD897" s="791"/>
      <c r="AE897" s="791"/>
      <c r="AF897" s="791"/>
      <c r="AG897" s="791"/>
      <c r="AH897" s="791"/>
      <c r="AI897" s="791"/>
      <c r="AJ897" s="791"/>
      <c r="AK897" s="791"/>
      <c r="AL897" s="787"/>
      <c r="AM897" s="787"/>
      <c r="AN897" s="788"/>
    </row>
    <row r="898" spans="2:40" ht="12" customHeight="1" thickBot="1" x14ac:dyDescent="0.3">
      <c r="B898" s="777" t="s">
        <v>804</v>
      </c>
      <c r="C898" s="778"/>
      <c r="D898" s="761" t="s">
        <v>805</v>
      </c>
      <c r="E898" s="761"/>
      <c r="F898" s="762" t="s">
        <v>806</v>
      </c>
      <c r="G898" s="762"/>
      <c r="H898" s="762"/>
      <c r="I898" s="762"/>
      <c r="J898" s="762"/>
      <c r="K898" s="762"/>
      <c r="L898" s="762"/>
      <c r="M898" s="762"/>
      <c r="N898" s="761" t="s">
        <v>807</v>
      </c>
      <c r="O898" s="761"/>
      <c r="P898" s="761" t="s">
        <v>808</v>
      </c>
      <c r="Q898" s="761"/>
      <c r="R898" s="762" t="s">
        <v>806</v>
      </c>
      <c r="S898" s="762"/>
      <c r="T898" s="762"/>
      <c r="U898" s="762"/>
      <c r="V898" s="762"/>
      <c r="W898" s="762"/>
      <c r="X898" s="762"/>
      <c r="Y898" s="762"/>
      <c r="Z898" s="761" t="s">
        <v>809</v>
      </c>
      <c r="AA898" s="761"/>
      <c r="AB898" s="761" t="s">
        <v>810</v>
      </c>
      <c r="AC898" s="761"/>
      <c r="AD898" s="762" t="s">
        <v>806</v>
      </c>
      <c r="AE898" s="762"/>
      <c r="AF898" s="762"/>
      <c r="AG898" s="762"/>
      <c r="AH898" s="762"/>
      <c r="AI898" s="762"/>
      <c r="AJ898" s="762"/>
      <c r="AK898" s="762"/>
      <c r="AL898" s="787"/>
      <c r="AM898" s="787"/>
      <c r="AN898" s="788"/>
    </row>
    <row r="899" spans="2:40" ht="51.75" customHeight="1" x14ac:dyDescent="0.25">
      <c r="B899" s="777"/>
      <c r="C899" s="778"/>
      <c r="D899" s="761"/>
      <c r="E899" s="761"/>
      <c r="F899" s="761" t="s">
        <v>811</v>
      </c>
      <c r="G899" s="761"/>
      <c r="H899" s="761" t="s">
        <v>812</v>
      </c>
      <c r="I899" s="761"/>
      <c r="J899" s="761" t="s">
        <v>813</v>
      </c>
      <c r="K899" s="761"/>
      <c r="L899" s="763" t="s">
        <v>814</v>
      </c>
      <c r="M899" s="763"/>
      <c r="N899" s="761"/>
      <c r="O899" s="761"/>
      <c r="P899" s="761"/>
      <c r="Q899" s="761"/>
      <c r="R899" s="761" t="s">
        <v>815</v>
      </c>
      <c r="S899" s="761"/>
      <c r="T899" s="761" t="s">
        <v>816</v>
      </c>
      <c r="U899" s="761"/>
      <c r="V899" s="761" t="s">
        <v>817</v>
      </c>
      <c r="W899" s="761"/>
      <c r="X899" s="763" t="s">
        <v>818</v>
      </c>
      <c r="Y899" s="763"/>
      <c r="Z899" s="761"/>
      <c r="AA899" s="761"/>
      <c r="AB899" s="761"/>
      <c r="AC899" s="761"/>
      <c r="AD899" s="761" t="s">
        <v>819</v>
      </c>
      <c r="AE899" s="761"/>
      <c r="AF899" s="761" t="s">
        <v>820</v>
      </c>
      <c r="AG899" s="761"/>
      <c r="AH899" s="761" t="s">
        <v>821</v>
      </c>
      <c r="AI899" s="761"/>
      <c r="AJ899" s="763" t="s">
        <v>822</v>
      </c>
      <c r="AK899" s="763"/>
      <c r="AL899" s="787"/>
      <c r="AM899" s="787"/>
      <c r="AN899" s="788"/>
    </row>
    <row r="900" spans="2:40" x14ac:dyDescent="0.25">
      <c r="B900" s="294" t="s">
        <v>823</v>
      </c>
      <c r="C900" s="44" t="s">
        <v>824</v>
      </c>
      <c r="D900" s="44" t="s">
        <v>823</v>
      </c>
      <c r="E900" s="44" t="s">
        <v>824</v>
      </c>
      <c r="F900" s="44" t="s">
        <v>823</v>
      </c>
      <c r="G900" s="44" t="s">
        <v>824</v>
      </c>
      <c r="H900" s="44" t="s">
        <v>823</v>
      </c>
      <c r="I900" s="44" t="s">
        <v>824</v>
      </c>
      <c r="J900" s="44" t="s">
        <v>823</v>
      </c>
      <c r="K900" s="44" t="s">
        <v>824</v>
      </c>
      <c r="L900" s="44" t="s">
        <v>823</v>
      </c>
      <c r="M900" s="44" t="s">
        <v>824</v>
      </c>
      <c r="N900" s="44" t="s">
        <v>823</v>
      </c>
      <c r="O900" s="44" t="s">
        <v>824</v>
      </c>
      <c r="P900" s="44" t="s">
        <v>823</v>
      </c>
      <c r="Q900" s="44" t="s">
        <v>824</v>
      </c>
      <c r="R900" s="44" t="s">
        <v>823</v>
      </c>
      <c r="S900" s="44" t="s">
        <v>824</v>
      </c>
      <c r="T900" s="44" t="s">
        <v>823</v>
      </c>
      <c r="U900" s="44" t="s">
        <v>824</v>
      </c>
      <c r="V900" s="44" t="s">
        <v>823</v>
      </c>
      <c r="W900" s="44" t="s">
        <v>824</v>
      </c>
      <c r="X900" s="44" t="s">
        <v>823</v>
      </c>
      <c r="Y900" s="44" t="s">
        <v>824</v>
      </c>
      <c r="Z900" s="44" t="s">
        <v>823</v>
      </c>
      <c r="AA900" s="44" t="s">
        <v>824</v>
      </c>
      <c r="AB900" s="44" t="s">
        <v>823</v>
      </c>
      <c r="AC900" s="44" t="s">
        <v>824</v>
      </c>
      <c r="AD900" s="44" t="s">
        <v>823</v>
      </c>
      <c r="AE900" s="44" t="s">
        <v>824</v>
      </c>
      <c r="AF900" s="44" t="s">
        <v>823</v>
      </c>
      <c r="AG900" s="44" t="s">
        <v>824</v>
      </c>
      <c r="AH900" s="44" t="s">
        <v>823</v>
      </c>
      <c r="AI900" s="44" t="s">
        <v>824</v>
      </c>
      <c r="AJ900" s="44" t="s">
        <v>823</v>
      </c>
      <c r="AK900" s="44" t="s">
        <v>824</v>
      </c>
      <c r="AL900" s="44" t="s">
        <v>823</v>
      </c>
      <c r="AM900" s="44" t="s">
        <v>824</v>
      </c>
      <c r="AN900" s="295" t="s">
        <v>825</v>
      </c>
    </row>
    <row r="901" spans="2:40" ht="21" customHeight="1" x14ac:dyDescent="0.25">
      <c r="B901" s="296"/>
      <c r="C901" s="45"/>
      <c r="D901" s="46"/>
      <c r="E901" s="45"/>
      <c r="F901" s="46"/>
      <c r="G901" s="45"/>
      <c r="H901" s="46"/>
      <c r="I901" s="45"/>
      <c r="J901" s="46"/>
      <c r="K901" s="45"/>
      <c r="L901" s="46"/>
      <c r="M901" s="45"/>
      <c r="N901" s="46"/>
      <c r="O901" s="45"/>
      <c r="P901" s="46"/>
      <c r="Q901" s="45"/>
      <c r="R901" s="46"/>
      <c r="S901" s="45"/>
      <c r="T901" s="46"/>
      <c r="U901" s="45"/>
      <c r="V901" s="46"/>
      <c r="W901" s="45"/>
      <c r="X901" s="46"/>
      <c r="Y901" s="45"/>
      <c r="Z901" s="46"/>
      <c r="AA901" s="45"/>
      <c r="AB901" s="46"/>
      <c r="AC901" s="45"/>
      <c r="AD901" s="46"/>
      <c r="AE901" s="45"/>
      <c r="AF901" s="46"/>
      <c r="AG901" s="45"/>
      <c r="AH901" s="46"/>
      <c r="AI901" s="45"/>
      <c r="AJ901" s="46"/>
      <c r="AK901" s="45"/>
      <c r="AL901" s="47">
        <f>+B901+D901+F901+H901+J901+L901+N901+P901+R901+T901+V901+X901+Z901+AB901+AD901+AF901+AH901+AJ901</f>
        <v>0</v>
      </c>
      <c r="AM901" s="48">
        <f>+C901+E901+G901+I901+K901+M901+O901+Q901+S901+U901+W901+Y901+AA901+AC901+AE901+AG901+AI901+AK901</f>
        <v>0</v>
      </c>
      <c r="AN901" s="297">
        <f>+AM901+AL901</f>
        <v>0</v>
      </c>
    </row>
    <row r="902" spans="2:40" ht="15.75" customHeight="1" x14ac:dyDescent="0.25">
      <c r="B902" s="764" t="s">
        <v>826</v>
      </c>
      <c r="C902" s="765"/>
      <c r="D902" s="765"/>
      <c r="E902" s="765"/>
      <c r="F902" s="765"/>
      <c r="G902" s="765"/>
      <c r="H902" s="765"/>
      <c r="I902" s="765"/>
      <c r="J902" s="765"/>
      <c r="K902" s="765"/>
      <c r="L902" s="765"/>
      <c r="M902" s="765"/>
      <c r="N902" s="765"/>
      <c r="O902" s="765"/>
      <c r="P902" s="765"/>
      <c r="Q902" s="765"/>
      <c r="R902" s="765"/>
      <c r="S902" s="765"/>
      <c r="T902" s="765"/>
      <c r="U902" s="765"/>
      <c r="V902" s="765"/>
      <c r="W902" s="765"/>
      <c r="X902" s="765"/>
      <c r="Y902" s="765"/>
      <c r="Z902" s="765"/>
      <c r="AA902" s="765"/>
      <c r="AB902" s="765"/>
      <c r="AC902" s="765"/>
      <c r="AD902" s="765"/>
      <c r="AE902" s="765"/>
      <c r="AF902" s="765"/>
      <c r="AG902" s="765"/>
      <c r="AH902" s="765"/>
      <c r="AI902" s="765"/>
      <c r="AJ902" s="765"/>
      <c r="AK902" s="765"/>
      <c r="AL902" s="765"/>
      <c r="AM902" s="765"/>
      <c r="AN902" s="766"/>
    </row>
    <row r="903" spans="2:40" ht="12.75" customHeight="1" x14ac:dyDescent="0.25">
      <c r="B903" s="767" t="s">
        <v>827</v>
      </c>
      <c r="C903" s="768"/>
      <c r="D903" s="768"/>
      <c r="E903" s="768"/>
      <c r="F903" s="768"/>
      <c r="G903" s="768"/>
      <c r="H903" s="768"/>
      <c r="I903" s="768"/>
      <c r="J903" s="768"/>
      <c r="K903" s="768"/>
      <c r="L903" s="768"/>
      <c r="M903" s="768"/>
      <c r="N903" s="768"/>
      <c r="O903" s="768"/>
      <c r="P903" s="768"/>
      <c r="Q903" s="768"/>
      <c r="R903" s="768"/>
      <c r="S903" s="768"/>
      <c r="T903" s="768"/>
      <c r="U903" s="768"/>
      <c r="V903" s="768"/>
      <c r="W903" s="768"/>
      <c r="X903" s="768"/>
      <c r="Y903" s="768"/>
      <c r="Z903" s="768"/>
      <c r="AA903" s="768"/>
      <c r="AB903" s="768"/>
      <c r="AC903" s="768"/>
      <c r="AD903" s="768"/>
      <c r="AE903" s="768"/>
      <c r="AF903" s="768"/>
      <c r="AG903" s="768"/>
      <c r="AH903" s="768"/>
      <c r="AI903" s="768"/>
      <c r="AJ903" s="768"/>
      <c r="AK903" s="768"/>
      <c r="AL903" s="768"/>
      <c r="AM903" s="768"/>
      <c r="AN903" s="769"/>
    </row>
    <row r="904" spans="2:40" ht="21" customHeight="1" x14ac:dyDescent="0.25">
      <c r="B904" s="296"/>
      <c r="C904" s="45"/>
      <c r="D904" s="46"/>
      <c r="E904" s="45"/>
      <c r="F904" s="46"/>
      <c r="G904" s="45"/>
      <c r="H904" s="46"/>
      <c r="I904" s="45"/>
      <c r="J904" s="46"/>
      <c r="K904" s="45"/>
      <c r="L904" s="46"/>
      <c r="M904" s="45"/>
      <c r="N904" s="46"/>
      <c r="O904" s="45"/>
      <c r="P904" s="46"/>
      <c r="Q904" s="45"/>
      <c r="R904" s="46"/>
      <c r="S904" s="45"/>
      <c r="T904" s="46"/>
      <c r="U904" s="45"/>
      <c r="V904" s="46"/>
      <c r="W904" s="45"/>
      <c r="X904" s="46"/>
      <c r="Y904" s="45"/>
      <c r="Z904" s="46"/>
      <c r="AA904" s="45"/>
      <c r="AB904" s="46"/>
      <c r="AC904" s="45"/>
      <c r="AD904" s="46"/>
      <c r="AE904" s="45"/>
      <c r="AF904" s="46"/>
      <c r="AG904" s="45"/>
      <c r="AH904" s="46"/>
      <c r="AI904" s="45"/>
      <c r="AJ904" s="46"/>
      <c r="AK904" s="45"/>
      <c r="AL904" s="47">
        <f>+B904+D904+F904+H904+J904+L904+N904+P904+R904+T904+V904+X904+Z904+AB904+AD904+AF904+AH904+AJ904</f>
        <v>0</v>
      </c>
      <c r="AM904" s="48">
        <f>+C904+E904+G904+I904+K904+M904+O904+Q904+S904+U904+W904+Y904+AA904+AC904+AE904+AG904+AI904+AK904</f>
        <v>0</v>
      </c>
      <c r="AN904" s="297">
        <f>+AM904+AL904</f>
        <v>0</v>
      </c>
    </row>
    <row r="905" spans="2:40" ht="15" customHeight="1" x14ac:dyDescent="0.25">
      <c r="B905" s="758" t="s">
        <v>828</v>
      </c>
      <c r="C905" s="759"/>
      <c r="D905" s="759"/>
      <c r="E905" s="759"/>
      <c r="F905" s="759"/>
      <c r="G905" s="759"/>
      <c r="H905" s="759"/>
      <c r="I905" s="759"/>
      <c r="J905" s="759"/>
      <c r="K905" s="759"/>
      <c r="L905" s="759"/>
      <c r="M905" s="759"/>
      <c r="N905" s="759"/>
      <c r="O905" s="759"/>
      <c r="P905" s="759"/>
      <c r="Q905" s="759"/>
      <c r="R905" s="759"/>
      <c r="S905" s="759"/>
      <c r="T905" s="759"/>
      <c r="U905" s="759"/>
      <c r="V905" s="759"/>
      <c r="W905" s="759"/>
      <c r="X905" s="759"/>
      <c r="Y905" s="759"/>
      <c r="Z905" s="759"/>
      <c r="AA905" s="759"/>
      <c r="AB905" s="759"/>
      <c r="AC905" s="759"/>
      <c r="AD905" s="759"/>
      <c r="AE905" s="759"/>
      <c r="AF905" s="759"/>
      <c r="AG905" s="759"/>
      <c r="AH905" s="759"/>
      <c r="AI905" s="759"/>
      <c r="AJ905" s="759"/>
      <c r="AK905" s="759"/>
      <c r="AL905" s="759"/>
      <c r="AM905" s="759"/>
      <c r="AN905" s="760"/>
    </row>
    <row r="906" spans="2:40" ht="21" customHeight="1" x14ac:dyDescent="0.25">
      <c r="B906" s="296"/>
      <c r="C906" s="45"/>
      <c r="D906" s="46"/>
      <c r="E906" s="45"/>
      <c r="F906" s="46"/>
      <c r="G906" s="45"/>
      <c r="H906" s="46"/>
      <c r="I906" s="45"/>
      <c r="J906" s="46"/>
      <c r="K906" s="45"/>
      <c r="L906" s="46"/>
      <c r="M906" s="45"/>
      <c r="N906" s="46"/>
      <c r="O906" s="45"/>
      <c r="P906" s="46"/>
      <c r="Q906" s="45"/>
      <c r="R906" s="46"/>
      <c r="S906" s="45"/>
      <c r="T906" s="46"/>
      <c r="U906" s="45"/>
      <c r="V906" s="46"/>
      <c r="W906" s="45"/>
      <c r="X906" s="46"/>
      <c r="Y906" s="45"/>
      <c r="Z906" s="46"/>
      <c r="AA906" s="45"/>
      <c r="AB906" s="46"/>
      <c r="AC906" s="45"/>
      <c r="AD906" s="46"/>
      <c r="AE906" s="45"/>
      <c r="AF906" s="46"/>
      <c r="AG906" s="45"/>
      <c r="AH906" s="46"/>
      <c r="AI906" s="45"/>
      <c r="AJ906" s="46"/>
      <c r="AK906" s="45"/>
      <c r="AL906" s="47">
        <f>+B906+D906+F906+H906+J906+L906+N906+P906+R906+T906+V906+X906+Z906+AB906+AD906+AF906+AH906+AJ906</f>
        <v>0</v>
      </c>
      <c r="AM906" s="48">
        <f>+C906+E906+G906+I906+K906+M906+O906+Q906+S906+U906+W906+Y906+AA906+AC906+AE906+AG906+AI906+AK906</f>
        <v>0</v>
      </c>
      <c r="AN906" s="297">
        <f>+AM906+AL906</f>
        <v>0</v>
      </c>
    </row>
    <row r="907" spans="2:40" ht="14.25" customHeight="1" x14ac:dyDescent="0.25">
      <c r="B907" s="751" t="s">
        <v>829</v>
      </c>
      <c r="C907" s="752"/>
      <c r="D907" s="752"/>
      <c r="E907" s="752"/>
      <c r="F907" s="752"/>
      <c r="G907" s="752"/>
      <c r="H907" s="752"/>
      <c r="I907" s="752"/>
      <c r="J907" s="752"/>
      <c r="K907" s="752"/>
      <c r="L907" s="752"/>
      <c r="M907" s="752"/>
      <c r="N907" s="752"/>
      <c r="O907" s="752"/>
      <c r="P907" s="752"/>
      <c r="Q907" s="752"/>
      <c r="R907" s="752"/>
      <c r="S907" s="752"/>
      <c r="T907" s="752"/>
      <c r="U907" s="752"/>
      <c r="V907" s="752"/>
      <c r="W907" s="752"/>
      <c r="X907" s="752"/>
      <c r="Y907" s="752"/>
      <c r="Z907" s="752"/>
      <c r="AA907" s="752"/>
      <c r="AB907" s="752"/>
      <c r="AC907" s="752"/>
      <c r="AD907" s="752"/>
      <c r="AE907" s="752"/>
      <c r="AF907" s="752"/>
      <c r="AG907" s="752"/>
      <c r="AH907" s="752"/>
      <c r="AI907" s="752"/>
      <c r="AJ907" s="752"/>
      <c r="AK907" s="752"/>
      <c r="AL907" s="752"/>
      <c r="AM907" s="752"/>
      <c r="AN907" s="753"/>
    </row>
    <row r="908" spans="2:40" ht="21" customHeight="1" x14ac:dyDescent="0.25">
      <c r="B908" s="296"/>
      <c r="C908" s="45"/>
      <c r="D908" s="46"/>
      <c r="E908" s="45"/>
      <c r="F908" s="46"/>
      <c r="G908" s="45"/>
      <c r="H908" s="46"/>
      <c r="I908" s="45"/>
      <c r="J908" s="46"/>
      <c r="K908" s="45"/>
      <c r="L908" s="46"/>
      <c r="M908" s="45"/>
      <c r="N908" s="46"/>
      <c r="O908" s="45"/>
      <c r="P908" s="46"/>
      <c r="Q908" s="45"/>
      <c r="R908" s="46"/>
      <c r="S908" s="45"/>
      <c r="T908" s="46"/>
      <c r="U908" s="45"/>
      <c r="V908" s="46"/>
      <c r="W908" s="45"/>
      <c r="X908" s="46"/>
      <c r="Y908" s="45"/>
      <c r="Z908" s="46"/>
      <c r="AA908" s="45"/>
      <c r="AB908" s="46"/>
      <c r="AC908" s="45"/>
      <c r="AD908" s="46"/>
      <c r="AE908" s="45"/>
      <c r="AF908" s="46"/>
      <c r="AG908" s="45"/>
      <c r="AH908" s="46"/>
      <c r="AI908" s="45"/>
      <c r="AJ908" s="46"/>
      <c r="AK908" s="45"/>
      <c r="AL908" s="47">
        <f>+B908+D908+F908+H908+J908+L908+N908+P908+R908+T908+V908+X908+Z908+AB908+AD908+AF908+AH908+AJ908</f>
        <v>0</v>
      </c>
      <c r="AM908" s="48">
        <f>+C908+E908+G908+I908+K908+M908+O908+Q908+S908+U908+W908+Y908+AA908+AC908+AE908+AG908+AI908+AK908</f>
        <v>0</v>
      </c>
      <c r="AN908" s="297">
        <f>+AM908+AL908</f>
        <v>0</v>
      </c>
    </row>
    <row r="909" spans="2:40" ht="15" customHeight="1" x14ac:dyDescent="0.25">
      <c r="B909" s="751" t="s">
        <v>830</v>
      </c>
      <c r="C909" s="752"/>
      <c r="D909" s="752"/>
      <c r="E909" s="752"/>
      <c r="F909" s="752"/>
      <c r="G909" s="752"/>
      <c r="H909" s="752"/>
      <c r="I909" s="752"/>
      <c r="J909" s="752"/>
      <c r="K909" s="752"/>
      <c r="L909" s="752"/>
      <c r="M909" s="752"/>
      <c r="N909" s="752"/>
      <c r="O909" s="752"/>
      <c r="P909" s="752"/>
      <c r="Q909" s="752"/>
      <c r="R909" s="752"/>
      <c r="S909" s="752"/>
      <c r="T909" s="752"/>
      <c r="U909" s="752"/>
      <c r="V909" s="752"/>
      <c r="W909" s="752"/>
      <c r="X909" s="752"/>
      <c r="Y909" s="752"/>
      <c r="Z909" s="752"/>
      <c r="AA909" s="752"/>
      <c r="AB909" s="752"/>
      <c r="AC909" s="752"/>
      <c r="AD909" s="752"/>
      <c r="AE909" s="752"/>
      <c r="AF909" s="752"/>
      <c r="AG909" s="752"/>
      <c r="AH909" s="752"/>
      <c r="AI909" s="752"/>
      <c r="AJ909" s="752"/>
      <c r="AK909" s="752"/>
      <c r="AL909" s="752"/>
      <c r="AM909" s="752"/>
      <c r="AN909" s="753"/>
    </row>
    <row r="910" spans="2:40" ht="21" customHeight="1" x14ac:dyDescent="0.25">
      <c r="B910" s="296"/>
      <c r="C910" s="45"/>
      <c r="D910" s="46"/>
      <c r="E910" s="45"/>
      <c r="F910" s="46"/>
      <c r="G910" s="45"/>
      <c r="H910" s="46"/>
      <c r="I910" s="45"/>
      <c r="J910" s="46"/>
      <c r="K910" s="45"/>
      <c r="L910" s="46"/>
      <c r="M910" s="45"/>
      <c r="N910" s="46"/>
      <c r="O910" s="45"/>
      <c r="P910" s="46"/>
      <c r="Q910" s="45"/>
      <c r="R910" s="46"/>
      <c r="S910" s="45"/>
      <c r="T910" s="46"/>
      <c r="U910" s="45"/>
      <c r="V910" s="46"/>
      <c r="W910" s="45"/>
      <c r="X910" s="46"/>
      <c r="Y910" s="45"/>
      <c r="Z910" s="46"/>
      <c r="AA910" s="45"/>
      <c r="AB910" s="46"/>
      <c r="AC910" s="45"/>
      <c r="AD910" s="46"/>
      <c r="AE910" s="45"/>
      <c r="AF910" s="46"/>
      <c r="AG910" s="45"/>
      <c r="AH910" s="46"/>
      <c r="AI910" s="45"/>
      <c r="AJ910" s="46"/>
      <c r="AK910" s="45"/>
      <c r="AL910" s="47">
        <f>+B910+D910+F910+H910+J910+L910+N910+P910+R910+T910+V910+X910+Z910+AB910+AD910+AF910+AH910+AJ910</f>
        <v>0</v>
      </c>
      <c r="AM910" s="48">
        <f>+C910+E910+G910+I910+K910+M910+O910+Q910+S910+U910+W910+Y910+AA910+AC910+AE910+AG910+AI910+AK910</f>
        <v>0</v>
      </c>
      <c r="AN910" s="297">
        <f>+AM910+AL910</f>
        <v>0</v>
      </c>
    </row>
    <row r="911" spans="2:40" ht="15" customHeight="1" x14ac:dyDescent="0.25">
      <c r="B911" s="751" t="s">
        <v>831</v>
      </c>
      <c r="C911" s="752"/>
      <c r="D911" s="752"/>
      <c r="E911" s="752"/>
      <c r="F911" s="752"/>
      <c r="G911" s="752"/>
      <c r="H911" s="752"/>
      <c r="I911" s="752"/>
      <c r="J911" s="752"/>
      <c r="K911" s="752"/>
      <c r="L911" s="752"/>
      <c r="M911" s="752"/>
      <c r="N911" s="752"/>
      <c r="O911" s="752"/>
      <c r="P911" s="752"/>
      <c r="Q911" s="752"/>
      <c r="R911" s="752"/>
      <c r="S911" s="752"/>
      <c r="T911" s="752"/>
      <c r="U911" s="752"/>
      <c r="V911" s="752"/>
      <c r="W911" s="752"/>
      <c r="X911" s="752"/>
      <c r="Y911" s="752"/>
      <c r="Z911" s="752"/>
      <c r="AA911" s="752"/>
      <c r="AB911" s="752"/>
      <c r="AC911" s="752"/>
      <c r="AD911" s="752"/>
      <c r="AE911" s="752"/>
      <c r="AF911" s="752"/>
      <c r="AG911" s="752"/>
      <c r="AH911" s="752"/>
      <c r="AI911" s="752"/>
      <c r="AJ911" s="752"/>
      <c r="AK911" s="752"/>
      <c r="AL911" s="752"/>
      <c r="AM911" s="752"/>
      <c r="AN911" s="753"/>
    </row>
    <row r="912" spans="2:40" ht="21" customHeight="1" x14ac:dyDescent="0.25">
      <c r="B912" s="296"/>
      <c r="C912" s="45"/>
      <c r="D912" s="46"/>
      <c r="E912" s="45"/>
      <c r="F912" s="46"/>
      <c r="G912" s="45"/>
      <c r="H912" s="46"/>
      <c r="I912" s="45"/>
      <c r="J912" s="46"/>
      <c r="K912" s="45"/>
      <c r="L912" s="46"/>
      <c r="M912" s="45"/>
      <c r="N912" s="46"/>
      <c r="O912" s="45"/>
      <c r="P912" s="46"/>
      <c r="Q912" s="45"/>
      <c r="R912" s="46"/>
      <c r="S912" s="45"/>
      <c r="T912" s="46"/>
      <c r="U912" s="45"/>
      <c r="V912" s="46"/>
      <c r="W912" s="45"/>
      <c r="X912" s="46"/>
      <c r="Y912" s="45"/>
      <c r="Z912" s="46"/>
      <c r="AA912" s="45"/>
      <c r="AB912" s="46"/>
      <c r="AC912" s="45"/>
      <c r="AD912" s="46"/>
      <c r="AE912" s="45"/>
      <c r="AF912" s="46"/>
      <c r="AG912" s="45"/>
      <c r="AH912" s="46"/>
      <c r="AI912" s="45"/>
      <c r="AJ912" s="46"/>
      <c r="AK912" s="45"/>
      <c r="AL912" s="47">
        <f>+B912+D912+F912+H912+J912+L912+N912+P912+R912+T912+V912+X912+Z912+AB912+AD912+AF912+AH912+AJ912</f>
        <v>0</v>
      </c>
      <c r="AM912" s="48">
        <f>+C912+E912+G912+I912+K912+M912+O912+Q912+S912+U912+W912+Y912+AA912+AC912+AE912+AG912+AI912+AK912</f>
        <v>0</v>
      </c>
      <c r="AN912" s="297">
        <f>+AM912+AL912</f>
        <v>0</v>
      </c>
    </row>
    <row r="913" spans="1:40" ht="15" customHeight="1" x14ac:dyDescent="0.25">
      <c r="B913" s="751" t="s">
        <v>832</v>
      </c>
      <c r="C913" s="752"/>
      <c r="D913" s="752"/>
      <c r="E913" s="752"/>
      <c r="F913" s="752"/>
      <c r="G913" s="752"/>
      <c r="H913" s="752"/>
      <c r="I913" s="752"/>
      <c r="J913" s="752"/>
      <c r="K913" s="752"/>
      <c r="L913" s="752"/>
      <c r="M913" s="752"/>
      <c r="N913" s="752"/>
      <c r="O913" s="752"/>
      <c r="P913" s="752"/>
      <c r="Q913" s="752"/>
      <c r="R913" s="752"/>
      <c r="S913" s="752"/>
      <c r="T913" s="752"/>
      <c r="U913" s="752"/>
      <c r="V913" s="752"/>
      <c r="W913" s="752"/>
      <c r="X913" s="752"/>
      <c r="Y913" s="752"/>
      <c r="Z913" s="752"/>
      <c r="AA913" s="752"/>
      <c r="AB913" s="752"/>
      <c r="AC913" s="752"/>
      <c r="AD913" s="752"/>
      <c r="AE913" s="752"/>
      <c r="AF913" s="752"/>
      <c r="AG913" s="752"/>
      <c r="AH913" s="752"/>
      <c r="AI913" s="752"/>
      <c r="AJ913" s="752"/>
      <c r="AK913" s="752"/>
      <c r="AL913" s="752"/>
      <c r="AM913" s="752"/>
      <c r="AN913" s="753"/>
    </row>
    <row r="914" spans="1:40" ht="21" customHeight="1" x14ac:dyDescent="0.25">
      <c r="B914" s="296"/>
      <c r="C914" s="45"/>
      <c r="D914" s="46"/>
      <c r="E914" s="45"/>
      <c r="F914" s="46"/>
      <c r="G914" s="45"/>
      <c r="H914" s="46"/>
      <c r="I914" s="45"/>
      <c r="J914" s="46"/>
      <c r="K914" s="45"/>
      <c r="L914" s="46"/>
      <c r="M914" s="45"/>
      <c r="N914" s="46"/>
      <c r="O914" s="45"/>
      <c r="P914" s="46"/>
      <c r="Q914" s="45"/>
      <c r="R914" s="46"/>
      <c r="S914" s="45"/>
      <c r="T914" s="46"/>
      <c r="U914" s="45"/>
      <c r="V914" s="46"/>
      <c r="W914" s="45"/>
      <c r="X914" s="46"/>
      <c r="Y914" s="45"/>
      <c r="Z914" s="46"/>
      <c r="AA914" s="45"/>
      <c r="AB914" s="46"/>
      <c r="AC914" s="45"/>
      <c r="AD914" s="46"/>
      <c r="AE914" s="45"/>
      <c r="AF914" s="46"/>
      <c r="AG914" s="45"/>
      <c r="AH914" s="46"/>
      <c r="AI914" s="45"/>
      <c r="AJ914" s="46"/>
      <c r="AK914" s="45"/>
      <c r="AL914" s="47">
        <f>+B914+D914+F914+H914+J914+L914+N914+P914+R914+T914+V914+X914+Z914+AB914+AD914+AF914+AH914+AJ914</f>
        <v>0</v>
      </c>
      <c r="AM914" s="48">
        <f>+C914+E914+G914+I914+K914+M914+O914+Q914+S914+U914+W914+Y914+AA914+AC914+AE914+AG914+AI914+AK914</f>
        <v>0</v>
      </c>
      <c r="AN914" s="297">
        <f>+AM914+AL914</f>
        <v>0</v>
      </c>
    </row>
    <row r="915" spans="1:40" ht="15" customHeight="1" x14ac:dyDescent="0.25">
      <c r="B915" s="751" t="s">
        <v>833</v>
      </c>
      <c r="C915" s="752"/>
      <c r="D915" s="752"/>
      <c r="E915" s="752"/>
      <c r="F915" s="752"/>
      <c r="G915" s="752"/>
      <c r="H915" s="752"/>
      <c r="I915" s="752"/>
      <c r="J915" s="752"/>
      <c r="K915" s="752"/>
      <c r="L915" s="752"/>
      <c r="M915" s="752"/>
      <c r="N915" s="752"/>
      <c r="O915" s="752"/>
      <c r="P915" s="752"/>
      <c r="Q915" s="752"/>
      <c r="R915" s="752"/>
      <c r="S915" s="752"/>
      <c r="T915" s="752"/>
      <c r="U915" s="752"/>
      <c r="V915" s="752"/>
      <c r="W915" s="752"/>
      <c r="X915" s="752"/>
      <c r="Y915" s="752"/>
      <c r="Z915" s="752"/>
      <c r="AA915" s="752"/>
      <c r="AB915" s="752"/>
      <c r="AC915" s="752"/>
      <c r="AD915" s="752"/>
      <c r="AE915" s="752"/>
      <c r="AF915" s="752"/>
      <c r="AG915" s="752"/>
      <c r="AH915" s="752"/>
      <c r="AI915" s="752"/>
      <c r="AJ915" s="752"/>
      <c r="AK915" s="752"/>
      <c r="AL915" s="752"/>
      <c r="AM915" s="752"/>
      <c r="AN915" s="753"/>
    </row>
    <row r="916" spans="1:40" ht="21" customHeight="1" x14ac:dyDescent="0.25">
      <c r="B916" s="296"/>
      <c r="C916" s="45"/>
      <c r="D916" s="46"/>
      <c r="E916" s="45"/>
      <c r="F916" s="46"/>
      <c r="G916" s="45"/>
      <c r="H916" s="46"/>
      <c r="I916" s="45"/>
      <c r="J916" s="46"/>
      <c r="K916" s="45"/>
      <c r="L916" s="46"/>
      <c r="M916" s="45"/>
      <c r="N916" s="46"/>
      <c r="O916" s="45"/>
      <c r="P916" s="46"/>
      <c r="Q916" s="45"/>
      <c r="R916" s="46"/>
      <c r="S916" s="45"/>
      <c r="T916" s="46"/>
      <c r="U916" s="45"/>
      <c r="V916" s="46"/>
      <c r="W916" s="45"/>
      <c r="X916" s="46"/>
      <c r="Y916" s="45"/>
      <c r="Z916" s="46"/>
      <c r="AA916" s="45"/>
      <c r="AB916" s="46"/>
      <c r="AC916" s="45"/>
      <c r="AD916" s="46"/>
      <c r="AE916" s="45"/>
      <c r="AF916" s="46"/>
      <c r="AG916" s="45"/>
      <c r="AH916" s="46"/>
      <c r="AI916" s="45"/>
      <c r="AJ916" s="46"/>
      <c r="AK916" s="45"/>
      <c r="AL916" s="47">
        <f>+B916+D916+F916+H916+J916+L916+N916+P916+R916+T916+V916+X916+Z916+AB916+AD916+AF916+AH916+AJ916</f>
        <v>0</v>
      </c>
      <c r="AM916" s="48">
        <f>+C916+E916+G916+I916+K916+M916+O916+Q916+S916+U916+W916+Y916+AA916+AC916+AE916+AG916+AI916+AK916</f>
        <v>0</v>
      </c>
      <c r="AN916" s="297">
        <f>+AM916+AL916</f>
        <v>0</v>
      </c>
    </row>
    <row r="917" spans="1:40" ht="15" customHeight="1" x14ac:dyDescent="0.25">
      <c r="B917" s="751" t="s">
        <v>834</v>
      </c>
      <c r="C917" s="752"/>
      <c r="D917" s="752"/>
      <c r="E917" s="752"/>
      <c r="F917" s="752"/>
      <c r="G917" s="752"/>
      <c r="H917" s="752"/>
      <c r="I917" s="752"/>
      <c r="J917" s="752"/>
      <c r="K917" s="752"/>
      <c r="L917" s="752"/>
      <c r="M917" s="752"/>
      <c r="N917" s="752"/>
      <c r="O917" s="752"/>
      <c r="P917" s="752"/>
      <c r="Q917" s="752"/>
      <c r="R917" s="752"/>
      <c r="S917" s="752"/>
      <c r="T917" s="752"/>
      <c r="U917" s="752"/>
      <c r="V917" s="752"/>
      <c r="W917" s="752"/>
      <c r="X917" s="752"/>
      <c r="Y917" s="752"/>
      <c r="Z917" s="752"/>
      <c r="AA917" s="752"/>
      <c r="AB917" s="752"/>
      <c r="AC917" s="752"/>
      <c r="AD917" s="752"/>
      <c r="AE917" s="752"/>
      <c r="AF917" s="752"/>
      <c r="AG917" s="752"/>
      <c r="AH917" s="752"/>
      <c r="AI917" s="752"/>
      <c r="AJ917" s="752"/>
      <c r="AK917" s="752"/>
      <c r="AL917" s="752"/>
      <c r="AM917" s="752"/>
      <c r="AN917" s="753"/>
    </row>
    <row r="918" spans="1:40" ht="21" customHeight="1" x14ac:dyDescent="0.25">
      <c r="B918" s="296"/>
      <c r="C918" s="45"/>
      <c r="D918" s="46"/>
      <c r="E918" s="45"/>
      <c r="F918" s="46"/>
      <c r="G918" s="45"/>
      <c r="H918" s="46"/>
      <c r="I918" s="45"/>
      <c r="J918" s="46"/>
      <c r="K918" s="45"/>
      <c r="L918" s="46"/>
      <c r="M918" s="45"/>
      <c r="N918" s="46"/>
      <c r="O918" s="45"/>
      <c r="P918" s="46"/>
      <c r="Q918" s="45"/>
      <c r="R918" s="46"/>
      <c r="S918" s="45"/>
      <c r="T918" s="46"/>
      <c r="U918" s="45"/>
      <c r="V918" s="46"/>
      <c r="W918" s="45"/>
      <c r="X918" s="46"/>
      <c r="Y918" s="45"/>
      <c r="Z918" s="46"/>
      <c r="AA918" s="45"/>
      <c r="AB918" s="46"/>
      <c r="AC918" s="45"/>
      <c r="AD918" s="46"/>
      <c r="AE918" s="45"/>
      <c r="AF918" s="46"/>
      <c r="AG918" s="45"/>
      <c r="AH918" s="46"/>
      <c r="AI918" s="45"/>
      <c r="AJ918" s="46"/>
      <c r="AK918" s="45"/>
      <c r="AL918" s="47">
        <f>+B918+D918+F918+H918+J918+L918+N918+P918+R918+T918+V918+X918+Z918+AB918+AD918+AF918+AH918+AJ918</f>
        <v>0</v>
      </c>
      <c r="AM918" s="48">
        <f>+C918+E918+G918+I918+K918+M918+O918+Q918+S918+U918+W918+Y918+AA918+AC918+AE918+AG918+AI918+AK918</f>
        <v>0</v>
      </c>
      <c r="AN918" s="297">
        <f>+AM918+AL918</f>
        <v>0</v>
      </c>
    </row>
    <row r="919" spans="1:40" ht="16.5" customHeight="1" x14ac:dyDescent="0.3">
      <c r="B919" s="754" t="s">
        <v>825</v>
      </c>
      <c r="C919" s="755"/>
      <c r="D919" s="755"/>
      <c r="E919" s="755"/>
      <c r="F919" s="755"/>
      <c r="G919" s="755"/>
      <c r="H919" s="755"/>
      <c r="I919" s="755"/>
      <c r="J919" s="755"/>
      <c r="K919" s="755"/>
      <c r="L919" s="755"/>
      <c r="M919" s="755"/>
      <c r="N919" s="755"/>
      <c r="O919" s="755"/>
      <c r="P919" s="755"/>
      <c r="Q919" s="755"/>
      <c r="R919" s="755"/>
      <c r="S919" s="755"/>
      <c r="T919" s="755"/>
      <c r="U919" s="755"/>
      <c r="V919" s="755"/>
      <c r="W919" s="755"/>
      <c r="X919" s="755"/>
      <c r="Y919" s="755"/>
      <c r="Z919" s="755"/>
      <c r="AA919" s="755"/>
      <c r="AB919" s="755"/>
      <c r="AC919" s="755"/>
      <c r="AD919" s="755"/>
      <c r="AE919" s="755"/>
      <c r="AF919" s="755"/>
      <c r="AG919" s="755"/>
      <c r="AH919" s="755"/>
      <c r="AI919" s="755"/>
      <c r="AJ919" s="755"/>
      <c r="AK919" s="755"/>
      <c r="AL919" s="755"/>
      <c r="AM919" s="755"/>
      <c r="AN919" s="756"/>
    </row>
    <row r="920" spans="1:40" ht="21" customHeight="1" thickBot="1" x14ac:dyDescent="0.3">
      <c r="B920" s="298">
        <f>+B918+B916+B914+B912+B910+B908+B906+B904</f>
        <v>0</v>
      </c>
      <c r="C920" s="302">
        <f>+C918+C916+C914+C912+C910+C908+C906+C904</f>
        <v>0</v>
      </c>
      <c r="D920" s="299">
        <f>+D918+D916+D914+D912+D910+D908+D906+D904</f>
        <v>0</v>
      </c>
      <c r="E920" s="302">
        <f>+E918+E916+E914+E912+E910+E908+E906+E904</f>
        <v>0</v>
      </c>
      <c r="F920" s="299">
        <f t="shared" ref="F920:AK920" si="13">+F918+F916+F914+F912+F910+F908+F906+F904</f>
        <v>0</v>
      </c>
      <c r="G920" s="302">
        <f t="shared" si="13"/>
        <v>0</v>
      </c>
      <c r="H920" s="299">
        <f t="shared" si="13"/>
        <v>0</v>
      </c>
      <c r="I920" s="302">
        <f t="shared" si="13"/>
        <v>0</v>
      </c>
      <c r="J920" s="299">
        <f t="shared" si="13"/>
        <v>0</v>
      </c>
      <c r="K920" s="302">
        <f t="shared" si="13"/>
        <v>0</v>
      </c>
      <c r="L920" s="299">
        <f t="shared" si="13"/>
        <v>0</v>
      </c>
      <c r="M920" s="302">
        <f t="shared" si="13"/>
        <v>0</v>
      </c>
      <c r="N920" s="299">
        <f t="shared" si="13"/>
        <v>0</v>
      </c>
      <c r="O920" s="302">
        <f t="shared" si="13"/>
        <v>0</v>
      </c>
      <c r="P920" s="299">
        <f t="shared" si="13"/>
        <v>0</v>
      </c>
      <c r="Q920" s="302">
        <f t="shared" si="13"/>
        <v>0</v>
      </c>
      <c r="R920" s="299">
        <f t="shared" si="13"/>
        <v>0</v>
      </c>
      <c r="S920" s="302">
        <f t="shared" si="13"/>
        <v>0</v>
      </c>
      <c r="T920" s="299">
        <f t="shared" si="13"/>
        <v>0</v>
      </c>
      <c r="U920" s="302">
        <f t="shared" si="13"/>
        <v>0</v>
      </c>
      <c r="V920" s="299">
        <f t="shared" si="13"/>
        <v>0</v>
      </c>
      <c r="W920" s="302">
        <f t="shared" si="13"/>
        <v>0</v>
      </c>
      <c r="X920" s="299">
        <f t="shared" si="13"/>
        <v>0</v>
      </c>
      <c r="Y920" s="302">
        <f t="shared" si="13"/>
        <v>0</v>
      </c>
      <c r="Z920" s="299">
        <f t="shared" si="13"/>
        <v>0</v>
      </c>
      <c r="AA920" s="302">
        <f t="shared" si="13"/>
        <v>0</v>
      </c>
      <c r="AB920" s="299">
        <f t="shared" si="13"/>
        <v>0</v>
      </c>
      <c r="AC920" s="302">
        <f t="shared" si="13"/>
        <v>0</v>
      </c>
      <c r="AD920" s="299">
        <f t="shared" si="13"/>
        <v>0</v>
      </c>
      <c r="AE920" s="302">
        <f t="shared" si="13"/>
        <v>0</v>
      </c>
      <c r="AF920" s="299">
        <f t="shared" si="13"/>
        <v>0</v>
      </c>
      <c r="AG920" s="302">
        <f t="shared" si="13"/>
        <v>0</v>
      </c>
      <c r="AH920" s="299">
        <f t="shared" si="13"/>
        <v>0</v>
      </c>
      <c r="AI920" s="302">
        <f t="shared" si="13"/>
        <v>0</v>
      </c>
      <c r="AJ920" s="299">
        <f t="shared" si="13"/>
        <v>0</v>
      </c>
      <c r="AK920" s="302">
        <f t="shared" si="13"/>
        <v>0</v>
      </c>
      <c r="AL920" s="299">
        <f>+B920+D920+F920+H920+J920+L920+N920+P920+R920+T920+V920+X920+Z920+AB920+AD920+AF920+AH920+AJ920</f>
        <v>0</v>
      </c>
      <c r="AM920" s="302">
        <f>+C920+E920+G920+I920+K920+M920+O920+Q920+S920+U920+W920+Y920+AA920+AC920+AE920+AG920+AI920+AK920</f>
        <v>0</v>
      </c>
      <c r="AN920" s="300">
        <f>+AM920+AL920</f>
        <v>0</v>
      </c>
    </row>
    <row r="921" spans="1:40" ht="11.25" customHeight="1" x14ac:dyDescent="0.25">
      <c r="B921" s="757"/>
      <c r="C921" s="757"/>
      <c r="D921" s="757"/>
      <c r="E921" s="757"/>
      <c r="F921" s="757"/>
      <c r="G921" s="757"/>
      <c r="H921" s="757"/>
      <c r="I921" s="757"/>
      <c r="J921" s="757"/>
      <c r="K921" s="757"/>
      <c r="L921" s="757"/>
      <c r="M921" s="757"/>
      <c r="N921" s="757"/>
      <c r="O921" s="757"/>
      <c r="P921" s="757"/>
      <c r="Q921" s="757"/>
      <c r="R921" s="757"/>
      <c r="S921" s="757"/>
      <c r="T921" s="757"/>
      <c r="U921" s="757"/>
      <c r="V921" s="757"/>
      <c r="W921" s="757"/>
      <c r="X921" s="757"/>
      <c r="Y921" s="757"/>
      <c r="Z921" s="757"/>
      <c r="AA921" s="757"/>
      <c r="AB921" s="757"/>
      <c r="AC921" s="757"/>
      <c r="AD921" s="757"/>
      <c r="AE921" s="757"/>
      <c r="AF921" s="757"/>
      <c r="AG921" s="757"/>
      <c r="AH921" s="757"/>
      <c r="AI921" s="757"/>
      <c r="AJ921" s="757"/>
      <c r="AK921" s="757"/>
      <c r="AL921" s="757"/>
      <c r="AM921" s="757"/>
      <c r="AN921" s="757"/>
    </row>
    <row r="922" spans="1:40" x14ac:dyDescent="0.25"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50" t="s">
        <v>835</v>
      </c>
      <c r="U922" s="49"/>
      <c r="W922" s="49"/>
      <c r="X922" s="749"/>
      <c r="Y922" s="749"/>
      <c r="Z922" s="749"/>
      <c r="AA922" s="749"/>
      <c r="AB922" s="749"/>
      <c r="AC922" s="749"/>
      <c r="AD922" s="749"/>
      <c r="AE922" s="749"/>
      <c r="AF922" s="749"/>
      <c r="AG922" s="749"/>
      <c r="AH922" s="749"/>
      <c r="AI922" s="749"/>
      <c r="AJ922" s="749"/>
      <c r="AK922" s="749"/>
      <c r="AL922" s="749"/>
      <c r="AM922" s="51"/>
      <c r="AN922" s="49"/>
    </row>
    <row r="923" spans="1:40" ht="6" customHeight="1" thickBot="1" x14ac:dyDescent="0.3">
      <c r="A923" s="52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50"/>
      <c r="U923" s="49"/>
      <c r="W923" s="49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1"/>
      <c r="AN923" s="49"/>
    </row>
    <row r="924" spans="1:40" ht="15.75" thickBot="1" x14ac:dyDescent="0.3">
      <c r="A924" s="52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54" t="s">
        <v>836</v>
      </c>
      <c r="W924" s="49"/>
      <c r="X924" s="748">
        <f>+F889</f>
        <v>0</v>
      </c>
      <c r="Y924" s="748"/>
      <c r="Z924" s="748"/>
      <c r="AA924" s="748"/>
      <c r="AB924" s="748"/>
      <c r="AC924" s="748"/>
      <c r="AD924" s="748"/>
      <c r="AE924" s="748"/>
      <c r="AF924" s="748"/>
      <c r="AG924" s="748"/>
      <c r="AH924" s="748"/>
      <c r="AI924" s="748"/>
      <c r="AJ924" s="748"/>
      <c r="AK924" s="49"/>
      <c r="AL924" s="750" t="s">
        <v>787</v>
      </c>
      <c r="AM924" s="750"/>
      <c r="AN924" s="49"/>
    </row>
    <row r="925" spans="1:40" ht="15.75" customHeight="1" x14ac:dyDescent="0.25">
      <c r="B925" s="55" t="s">
        <v>1128</v>
      </c>
      <c r="C925" s="56"/>
      <c r="D925" s="56"/>
      <c r="E925" s="56"/>
      <c r="F925" s="56"/>
      <c r="G925" s="57"/>
      <c r="H925" s="57"/>
      <c r="I925" s="57"/>
      <c r="J925" s="57"/>
      <c r="K925" s="57"/>
      <c r="L925" s="57"/>
      <c r="M925" s="57"/>
      <c r="N925" s="57"/>
      <c r="V925" s="54" t="s">
        <v>837</v>
      </c>
      <c r="AB925" s="748" t="str">
        <f>+I890</f>
        <v/>
      </c>
      <c r="AC925" s="748"/>
      <c r="AD925" s="748"/>
      <c r="AE925" s="748"/>
      <c r="AF925" s="748"/>
      <c r="AG925" s="748"/>
      <c r="AH925" s="748"/>
      <c r="AI925" s="748"/>
      <c r="AJ925" s="748"/>
    </row>
    <row r="926" spans="1:40" ht="3.75" customHeight="1" thickBot="1" x14ac:dyDescent="0.3">
      <c r="B926" s="42"/>
      <c r="C926" s="42"/>
      <c r="D926" s="42"/>
      <c r="E926" s="42"/>
      <c r="F926" s="42"/>
      <c r="G926" s="42"/>
      <c r="H926" s="42"/>
      <c r="I926" s="58"/>
      <c r="J926" s="58"/>
      <c r="K926" s="42"/>
      <c r="L926" s="42"/>
      <c r="M926" s="57"/>
      <c r="N926" s="57"/>
    </row>
    <row r="927" spans="1:40" ht="35.25" customHeight="1" x14ac:dyDescent="0.25">
      <c r="B927" s="682" t="s">
        <v>838</v>
      </c>
      <c r="C927" s="666"/>
      <c r="D927" s="666"/>
      <c r="E927" s="666" t="s">
        <v>839</v>
      </c>
      <c r="F927" s="666"/>
      <c r="G927" s="666"/>
      <c r="H927" s="666" t="s">
        <v>840</v>
      </c>
      <c r="I927" s="666"/>
      <c r="J927" s="666"/>
      <c r="K927" s="666" t="s">
        <v>841</v>
      </c>
      <c r="L927" s="666"/>
      <c r="M927" s="666"/>
      <c r="N927" s="666" t="s">
        <v>842</v>
      </c>
      <c r="O927" s="666"/>
      <c r="P927" s="666"/>
      <c r="Q927" s="666" t="s">
        <v>843</v>
      </c>
      <c r="R927" s="666"/>
      <c r="S927" s="666"/>
      <c r="T927" s="666" t="s">
        <v>844</v>
      </c>
      <c r="U927" s="666"/>
      <c r="V927" s="666"/>
      <c r="W927" s="666" t="s">
        <v>845</v>
      </c>
      <c r="X927" s="666"/>
      <c r="Y927" s="666"/>
      <c r="Z927" s="666" t="s">
        <v>846</v>
      </c>
      <c r="AA927" s="666"/>
      <c r="AB927" s="666"/>
      <c r="AC927" s="666" t="s">
        <v>847</v>
      </c>
      <c r="AD927" s="666"/>
      <c r="AE927" s="666"/>
      <c r="AF927" s="746" t="s">
        <v>1117</v>
      </c>
      <c r="AG927" s="746"/>
      <c r="AH927" s="746"/>
      <c r="AI927" s="666" t="s">
        <v>848</v>
      </c>
      <c r="AJ927" s="666"/>
      <c r="AK927" s="666"/>
      <c r="AL927" s="660" t="s">
        <v>825</v>
      </c>
      <c r="AM927" s="660"/>
      <c r="AN927" s="661"/>
    </row>
    <row r="928" spans="1:40" ht="21" customHeight="1" thickBot="1" x14ac:dyDescent="0.3">
      <c r="B928" s="747"/>
      <c r="C928" s="743"/>
      <c r="D928" s="743"/>
      <c r="E928" s="743"/>
      <c r="F928" s="743"/>
      <c r="G928" s="743"/>
      <c r="H928" s="743"/>
      <c r="I928" s="743"/>
      <c r="J928" s="743"/>
      <c r="K928" s="743"/>
      <c r="L928" s="743"/>
      <c r="M928" s="743"/>
      <c r="N928" s="743"/>
      <c r="O928" s="743"/>
      <c r="P928" s="743"/>
      <c r="Q928" s="743"/>
      <c r="R928" s="743"/>
      <c r="S928" s="743"/>
      <c r="T928" s="743"/>
      <c r="U928" s="743"/>
      <c r="V928" s="743"/>
      <c r="W928" s="743"/>
      <c r="X928" s="743"/>
      <c r="Y928" s="743"/>
      <c r="Z928" s="743"/>
      <c r="AA928" s="743"/>
      <c r="AB928" s="743"/>
      <c r="AC928" s="743"/>
      <c r="AD928" s="743"/>
      <c r="AE928" s="743"/>
      <c r="AF928" s="743"/>
      <c r="AG928" s="743"/>
      <c r="AH928" s="743"/>
      <c r="AI928" s="743"/>
      <c r="AJ928" s="743"/>
      <c r="AK928" s="743"/>
      <c r="AL928" s="662">
        <f>SUM(B928:AK928)</f>
        <v>0</v>
      </c>
      <c r="AM928" s="662"/>
      <c r="AN928" s="663"/>
    </row>
    <row r="929" spans="2:40" ht="12" customHeight="1" x14ac:dyDescent="0.25">
      <c r="B929" s="270" t="s">
        <v>849</v>
      </c>
      <c r="C929" s="271"/>
      <c r="D929" s="272"/>
      <c r="E929" s="272"/>
      <c r="F929" s="246"/>
      <c r="G929" s="246"/>
      <c r="H929" s="246"/>
      <c r="I929" s="269"/>
      <c r="J929" s="269"/>
      <c r="K929" s="246"/>
      <c r="L929" s="246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  <c r="AA929" s="241"/>
      <c r="AB929" s="241"/>
      <c r="AC929" s="241"/>
      <c r="AD929" s="241"/>
      <c r="AE929" s="241"/>
      <c r="AF929" s="241"/>
      <c r="AG929" s="241"/>
      <c r="AH929" s="241"/>
      <c r="AI929" s="241"/>
      <c r="AJ929" s="241"/>
      <c r="AK929" s="241"/>
      <c r="AL929" s="241"/>
      <c r="AM929" s="241"/>
      <c r="AN929" s="241"/>
    </row>
    <row r="930" spans="2:40" ht="12.75" customHeight="1" x14ac:dyDescent="0.25">
      <c r="B930" s="273"/>
      <c r="C930" s="273"/>
      <c r="D930" s="273"/>
      <c r="E930" s="273"/>
      <c r="F930" s="273"/>
      <c r="G930" s="273"/>
      <c r="H930" s="273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  <c r="AA930" s="241"/>
      <c r="AB930" s="241"/>
      <c r="AC930" s="241"/>
      <c r="AD930" s="241"/>
      <c r="AE930" s="241"/>
      <c r="AF930" s="241"/>
      <c r="AG930" s="241"/>
      <c r="AH930" s="241"/>
      <c r="AI930" s="241"/>
      <c r="AJ930" s="241"/>
      <c r="AK930" s="241"/>
      <c r="AL930" s="241"/>
      <c r="AM930" s="241"/>
      <c r="AN930" s="241"/>
    </row>
    <row r="931" spans="2:40" ht="16.5" thickBot="1" x14ac:dyDescent="0.3">
      <c r="B931" s="274" t="s">
        <v>1118</v>
      </c>
      <c r="C931" s="274"/>
      <c r="D931" s="274"/>
      <c r="E931" s="274"/>
      <c r="F931" s="274"/>
      <c r="G931" s="275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553" t="s">
        <v>1119</v>
      </c>
      <c r="Y931" s="241"/>
      <c r="Z931" s="241"/>
      <c r="AA931" s="241"/>
      <c r="AB931" s="241"/>
      <c r="AC931" s="241"/>
      <c r="AD931" s="241"/>
      <c r="AE931" s="241"/>
      <c r="AF931" s="241"/>
      <c r="AG931" s="241"/>
      <c r="AH931" s="241"/>
      <c r="AI931" s="241"/>
      <c r="AJ931" s="241"/>
      <c r="AK931" s="241"/>
      <c r="AL931" s="241"/>
      <c r="AM931" s="241"/>
      <c r="AN931" s="241"/>
    </row>
    <row r="932" spans="2:40" ht="34.5" customHeight="1" x14ac:dyDescent="0.25">
      <c r="B932" s="736" t="s">
        <v>850</v>
      </c>
      <c r="C932" s="736"/>
      <c r="D932" s="736"/>
      <c r="E932" s="736"/>
      <c r="F932" s="736"/>
      <c r="G932" s="736"/>
      <c r="H932" s="736"/>
      <c r="I932" s="736"/>
      <c r="J932" s="736"/>
      <c r="K932" s="744" t="s">
        <v>851</v>
      </c>
      <c r="L932" s="744"/>
      <c r="M932" s="744"/>
      <c r="N932" s="744"/>
      <c r="O932" s="744"/>
      <c r="P932" s="744"/>
      <c r="Q932" s="744"/>
      <c r="R932" s="744"/>
      <c r="S932" s="744"/>
      <c r="T932" s="241"/>
      <c r="U932" s="241"/>
      <c r="V932" s="241"/>
      <c r="W932" s="241"/>
      <c r="X932" s="664" t="s">
        <v>1120</v>
      </c>
      <c r="Y932" s="665"/>
      <c r="Z932" s="665"/>
      <c r="AA932" s="665"/>
      <c r="AB932" s="665"/>
      <c r="AC932" s="665"/>
      <c r="AD932" s="666" t="s">
        <v>1127</v>
      </c>
      <c r="AE932" s="666"/>
      <c r="AF932" s="666"/>
      <c r="AG932" s="666"/>
      <c r="AH932" s="666"/>
      <c r="AI932" s="667"/>
      <c r="AJ932" s="241"/>
      <c r="AK932" s="241"/>
      <c r="AL932" s="241"/>
      <c r="AM932" s="241"/>
      <c r="AN932" s="241"/>
    </row>
    <row r="933" spans="2:40" ht="18" customHeight="1" x14ac:dyDescent="0.25">
      <c r="B933" s="727" t="s">
        <v>852</v>
      </c>
      <c r="C933" s="727"/>
      <c r="D933" s="727"/>
      <c r="E933" s="728" t="s">
        <v>853</v>
      </c>
      <c r="F933" s="728"/>
      <c r="G933" s="728"/>
      <c r="H933" s="729" t="s">
        <v>825</v>
      </c>
      <c r="I933" s="729"/>
      <c r="J933" s="729"/>
      <c r="K933" s="728" t="s">
        <v>852</v>
      </c>
      <c r="L933" s="728"/>
      <c r="M933" s="728"/>
      <c r="N933" s="728" t="s">
        <v>853</v>
      </c>
      <c r="O933" s="728"/>
      <c r="P933" s="728"/>
      <c r="Q933" s="730" t="s">
        <v>825</v>
      </c>
      <c r="R933" s="730"/>
      <c r="S933" s="730"/>
      <c r="T933" s="241"/>
      <c r="U933" s="241"/>
      <c r="V933" s="241"/>
      <c r="W933" s="241"/>
      <c r="X933" s="668" t="s">
        <v>852</v>
      </c>
      <c r="Y933" s="669"/>
      <c r="Z933" s="670" t="s">
        <v>853</v>
      </c>
      <c r="AA933" s="669"/>
      <c r="AB933" s="671" t="s">
        <v>825</v>
      </c>
      <c r="AC933" s="672"/>
      <c r="AD933" s="670" t="s">
        <v>852</v>
      </c>
      <c r="AE933" s="669"/>
      <c r="AF933" s="670" t="s">
        <v>853</v>
      </c>
      <c r="AG933" s="669"/>
      <c r="AH933" s="671" t="s">
        <v>825</v>
      </c>
      <c r="AI933" s="673"/>
      <c r="AJ933" s="241"/>
      <c r="AK933" s="241"/>
      <c r="AL933" s="241"/>
      <c r="AM933" s="241"/>
      <c r="AN933" s="241"/>
    </row>
    <row r="934" spans="2:40" ht="21" customHeight="1" thickBot="1" x14ac:dyDescent="0.3">
      <c r="B934" s="718"/>
      <c r="C934" s="718"/>
      <c r="D934" s="718"/>
      <c r="E934" s="719"/>
      <c r="F934" s="719"/>
      <c r="G934" s="719"/>
      <c r="H934" s="720">
        <f>+E934+B934</f>
        <v>0</v>
      </c>
      <c r="I934" s="720"/>
      <c r="J934" s="720"/>
      <c r="K934" s="719"/>
      <c r="L934" s="719"/>
      <c r="M934" s="719"/>
      <c r="N934" s="719"/>
      <c r="O934" s="719"/>
      <c r="P934" s="719"/>
      <c r="Q934" s="731">
        <f>+N934+K934</f>
        <v>0</v>
      </c>
      <c r="R934" s="731"/>
      <c r="S934" s="731"/>
      <c r="T934" s="241"/>
      <c r="U934" s="241"/>
      <c r="V934" s="241"/>
      <c r="W934" s="241"/>
      <c r="X934" s="674"/>
      <c r="Y934" s="675"/>
      <c r="Z934" s="676"/>
      <c r="AA934" s="675"/>
      <c r="AB934" s="677">
        <f>+Z934+X934</f>
        <v>0</v>
      </c>
      <c r="AC934" s="678"/>
      <c r="AD934" s="676"/>
      <c r="AE934" s="675"/>
      <c r="AF934" s="676"/>
      <c r="AG934" s="675"/>
      <c r="AH934" s="677">
        <f>+AF934+AD934</f>
        <v>0</v>
      </c>
      <c r="AI934" s="695"/>
      <c r="AJ934" s="241"/>
      <c r="AK934" s="241"/>
      <c r="AL934" s="241"/>
      <c r="AM934" s="241"/>
      <c r="AN934" s="241"/>
    </row>
    <row r="935" spans="2:40" ht="16.5" thickBot="1" x14ac:dyDescent="0.3">
      <c r="B935" s="274" t="s">
        <v>1121</v>
      </c>
      <c r="C935" s="274"/>
      <c r="D935" s="274"/>
      <c r="E935" s="274"/>
      <c r="F935" s="274"/>
      <c r="G935" s="275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696" t="s">
        <v>1122</v>
      </c>
      <c r="Y935" s="697"/>
      <c r="Z935" s="697"/>
      <c r="AA935" s="697"/>
      <c r="AB935" s="697"/>
      <c r="AC935" s="697"/>
      <c r="AD935" s="697"/>
      <c r="AE935" s="697"/>
      <c r="AF935" s="697"/>
      <c r="AG935" s="697"/>
      <c r="AH935" s="697"/>
      <c r="AI935" s="697"/>
      <c r="AJ935" s="697"/>
      <c r="AK935" s="698"/>
      <c r="AL935" s="241"/>
      <c r="AM935" s="241"/>
      <c r="AN935" s="241"/>
    </row>
    <row r="936" spans="2:40" ht="34.5" customHeight="1" x14ac:dyDescent="0.25">
      <c r="B936" s="738" t="s">
        <v>854</v>
      </c>
      <c r="C936" s="738"/>
      <c r="D936" s="738"/>
      <c r="E936" s="738"/>
      <c r="F936" s="738"/>
      <c r="G936" s="738"/>
      <c r="H936" s="738"/>
      <c r="I936" s="738"/>
      <c r="J936" s="738"/>
      <c r="K936" s="739" t="s">
        <v>970</v>
      </c>
      <c r="L936" s="739"/>
      <c r="M936" s="739"/>
      <c r="N936" s="739"/>
      <c r="O936" s="739"/>
      <c r="P936" s="739"/>
      <c r="Q936" s="739"/>
      <c r="R936" s="739"/>
      <c r="S936" s="739"/>
      <c r="T936" s="241"/>
      <c r="U936" s="241"/>
      <c r="V936" s="241"/>
      <c r="W936" s="241"/>
      <c r="X936" s="699" t="s">
        <v>1123</v>
      </c>
      <c r="Y936" s="700"/>
      <c r="Z936" s="700"/>
      <c r="AA936" s="700"/>
      <c r="AB936" s="701" t="s">
        <v>1124</v>
      </c>
      <c r="AC936" s="701"/>
      <c r="AD936" s="701"/>
      <c r="AE936" s="701"/>
      <c r="AF936" s="701" t="s">
        <v>825</v>
      </c>
      <c r="AG936" s="701"/>
      <c r="AH936" s="701"/>
      <c r="AI936" s="701"/>
      <c r="AJ936" s="701"/>
      <c r="AK936" s="706"/>
      <c r="AL936" s="241"/>
      <c r="AM936" s="241"/>
      <c r="AN936" s="241"/>
    </row>
    <row r="937" spans="2:40" ht="18" customHeight="1" x14ac:dyDescent="0.25">
      <c r="B937" s="727" t="s">
        <v>852</v>
      </c>
      <c r="C937" s="727"/>
      <c r="D937" s="727"/>
      <c r="E937" s="728" t="s">
        <v>853</v>
      </c>
      <c r="F937" s="728"/>
      <c r="G937" s="728"/>
      <c r="H937" s="729" t="s">
        <v>825</v>
      </c>
      <c r="I937" s="729"/>
      <c r="J937" s="729"/>
      <c r="K937" s="728" t="s">
        <v>852</v>
      </c>
      <c r="L937" s="728"/>
      <c r="M937" s="728"/>
      <c r="N937" s="728" t="s">
        <v>853</v>
      </c>
      <c r="O937" s="728"/>
      <c r="P937" s="728"/>
      <c r="Q937" s="730" t="s">
        <v>825</v>
      </c>
      <c r="R937" s="730"/>
      <c r="S937" s="730"/>
      <c r="T937" s="241"/>
      <c r="U937" s="241"/>
      <c r="V937" s="241"/>
      <c r="W937" s="241"/>
      <c r="X937" s="683" t="s">
        <v>852</v>
      </c>
      <c r="Y937" s="679"/>
      <c r="Z937" s="679" t="s">
        <v>853</v>
      </c>
      <c r="AA937" s="679"/>
      <c r="AB937" s="679" t="s">
        <v>852</v>
      </c>
      <c r="AC937" s="679"/>
      <c r="AD937" s="679" t="s">
        <v>853</v>
      </c>
      <c r="AE937" s="679"/>
      <c r="AF937" s="679" t="s">
        <v>852</v>
      </c>
      <c r="AG937" s="679"/>
      <c r="AH937" s="679" t="s">
        <v>853</v>
      </c>
      <c r="AI937" s="679"/>
      <c r="AJ937" s="715" t="s">
        <v>825</v>
      </c>
      <c r="AK937" s="745"/>
      <c r="AL937" s="241"/>
      <c r="AM937" s="241"/>
      <c r="AN937" s="241"/>
    </row>
    <row r="938" spans="2:40" ht="21" customHeight="1" thickBot="1" x14ac:dyDescent="0.3">
      <c r="B938" s="718"/>
      <c r="C938" s="718"/>
      <c r="D938" s="718"/>
      <c r="E938" s="719"/>
      <c r="F938" s="719"/>
      <c r="G938" s="719"/>
      <c r="H938" s="720">
        <f>+E938+B938</f>
        <v>0</v>
      </c>
      <c r="I938" s="720"/>
      <c r="J938" s="720"/>
      <c r="K938" s="719"/>
      <c r="L938" s="719"/>
      <c r="M938" s="719"/>
      <c r="N938" s="719"/>
      <c r="O938" s="719"/>
      <c r="P938" s="719"/>
      <c r="Q938" s="731">
        <f>+N938+K938</f>
        <v>0</v>
      </c>
      <c r="R938" s="731"/>
      <c r="S938" s="731"/>
      <c r="T938" s="241"/>
      <c r="U938" s="241"/>
      <c r="V938" s="241"/>
      <c r="W938" s="241"/>
      <c r="X938" s="702"/>
      <c r="Y938" s="692"/>
      <c r="Z938" s="692"/>
      <c r="AA938" s="692"/>
      <c r="AB938" s="692"/>
      <c r="AC938" s="692"/>
      <c r="AD938" s="692"/>
      <c r="AE938" s="692"/>
      <c r="AF938" s="680">
        <f>+AB938+X938</f>
        <v>0</v>
      </c>
      <c r="AG938" s="680"/>
      <c r="AH938" s="680">
        <f>+AD938+Z938</f>
        <v>0</v>
      </c>
      <c r="AI938" s="680"/>
      <c r="AJ938" s="680">
        <f>+AH938+AF938</f>
        <v>0</v>
      </c>
      <c r="AK938" s="681"/>
      <c r="AL938" s="241"/>
      <c r="AM938" s="241"/>
      <c r="AN938" s="241"/>
    </row>
    <row r="939" spans="2:40" ht="16.5" thickBot="1" x14ac:dyDescent="0.3">
      <c r="B939" s="276" t="s">
        <v>1125</v>
      </c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553" t="s">
        <v>1258</v>
      </c>
      <c r="Y939" s="241"/>
      <c r="Z939" s="241"/>
      <c r="AA939" s="241"/>
      <c r="AB939" s="241"/>
      <c r="AC939" s="241"/>
      <c r="AD939" s="241"/>
      <c r="AE939" s="241"/>
      <c r="AF939" s="241"/>
      <c r="AG939" s="241"/>
      <c r="AH939" s="241"/>
      <c r="AI939" s="241"/>
      <c r="AJ939" s="241"/>
      <c r="AK939" s="241"/>
      <c r="AL939" s="241"/>
      <c r="AM939" s="241"/>
      <c r="AN939" s="241"/>
    </row>
    <row r="940" spans="2:40" ht="16.5" customHeight="1" thickBot="1" x14ac:dyDescent="0.3">
      <c r="B940" s="274" t="s">
        <v>969</v>
      </c>
      <c r="C940" s="274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835" t="s">
        <v>1259</v>
      </c>
      <c r="X940" s="836"/>
      <c r="Y940" s="836"/>
      <c r="Z940" s="836"/>
      <c r="AA940" s="836"/>
      <c r="AB940" s="836"/>
      <c r="AC940" s="851" t="s">
        <v>1257</v>
      </c>
      <c r="AD940" s="851"/>
      <c r="AE940" s="851"/>
      <c r="AF940" s="851"/>
      <c r="AG940" s="851"/>
      <c r="AH940" s="851"/>
      <c r="AI940" s="845" t="s">
        <v>1260</v>
      </c>
      <c r="AJ940" s="846"/>
      <c r="AK940" s="846"/>
      <c r="AL940" s="846"/>
      <c r="AM940" s="846"/>
      <c r="AN940" s="847"/>
    </row>
    <row r="941" spans="2:40" ht="16.5" customHeight="1" thickBot="1" x14ac:dyDescent="0.3">
      <c r="B941" s="732" t="s">
        <v>971</v>
      </c>
      <c r="C941" s="733"/>
      <c r="D941" s="733"/>
      <c r="E941" s="733"/>
      <c r="F941" s="733"/>
      <c r="G941" s="733"/>
      <c r="H941" s="733"/>
      <c r="I941" s="734"/>
      <c r="J941" s="686" t="s">
        <v>855</v>
      </c>
      <c r="K941" s="686"/>
      <c r="L941" s="686"/>
      <c r="M941" s="686"/>
      <c r="N941" s="686"/>
      <c r="O941" s="686"/>
      <c r="P941" s="686" t="s">
        <v>856</v>
      </c>
      <c r="Q941" s="686"/>
      <c r="R941" s="686"/>
      <c r="S941" s="686"/>
      <c r="T941" s="686"/>
      <c r="U941" s="688"/>
      <c r="V941" s="241"/>
      <c r="W941" s="837"/>
      <c r="X941" s="838"/>
      <c r="Y941" s="838"/>
      <c r="Z941" s="838"/>
      <c r="AA941" s="838"/>
      <c r="AB941" s="838"/>
      <c r="AC941" s="852"/>
      <c r="AD941" s="852"/>
      <c r="AE941" s="852"/>
      <c r="AF941" s="852"/>
      <c r="AG941" s="852"/>
      <c r="AH941" s="852"/>
      <c r="AI941" s="848"/>
      <c r="AJ941" s="849"/>
      <c r="AK941" s="849"/>
      <c r="AL941" s="849"/>
      <c r="AM941" s="849"/>
      <c r="AN941" s="850"/>
    </row>
    <row r="942" spans="2:40" ht="16.5" customHeight="1" thickBot="1" x14ac:dyDescent="0.3">
      <c r="B942" s="735"/>
      <c r="C942" s="736"/>
      <c r="D942" s="736"/>
      <c r="E942" s="736"/>
      <c r="F942" s="736"/>
      <c r="G942" s="736"/>
      <c r="H942" s="736"/>
      <c r="I942" s="737"/>
      <c r="J942" s="687"/>
      <c r="K942" s="687"/>
      <c r="L942" s="687"/>
      <c r="M942" s="687"/>
      <c r="N942" s="687"/>
      <c r="O942" s="687"/>
      <c r="P942" s="687"/>
      <c r="Q942" s="687"/>
      <c r="R942" s="687"/>
      <c r="S942" s="687"/>
      <c r="T942" s="687"/>
      <c r="U942" s="689"/>
      <c r="V942" s="241"/>
      <c r="W942" s="853" t="s">
        <v>852</v>
      </c>
      <c r="X942" s="841"/>
      <c r="Y942" s="841" t="s">
        <v>853</v>
      </c>
      <c r="Z942" s="841"/>
      <c r="AA942" s="842" t="s">
        <v>825</v>
      </c>
      <c r="AB942" s="842"/>
      <c r="AC942" s="841" t="s">
        <v>852</v>
      </c>
      <c r="AD942" s="841"/>
      <c r="AE942" s="841" t="s">
        <v>853</v>
      </c>
      <c r="AF942" s="841"/>
      <c r="AG942" s="842" t="s">
        <v>825</v>
      </c>
      <c r="AH942" s="842"/>
      <c r="AI942" s="841" t="s">
        <v>852</v>
      </c>
      <c r="AJ942" s="841"/>
      <c r="AK942" s="841" t="s">
        <v>853</v>
      </c>
      <c r="AL942" s="841"/>
      <c r="AM942" s="842" t="s">
        <v>825</v>
      </c>
      <c r="AN942" s="843"/>
    </row>
    <row r="943" spans="2:40" ht="21" customHeight="1" thickBot="1" x14ac:dyDescent="0.3">
      <c r="B943" s="735"/>
      <c r="C943" s="736"/>
      <c r="D943" s="736"/>
      <c r="E943" s="736"/>
      <c r="F943" s="736"/>
      <c r="G943" s="736"/>
      <c r="H943" s="736"/>
      <c r="I943" s="737"/>
      <c r="J943" s="679" t="s">
        <v>852</v>
      </c>
      <c r="K943" s="679"/>
      <c r="L943" s="679" t="s">
        <v>853</v>
      </c>
      <c r="M943" s="679"/>
      <c r="N943" s="715" t="s">
        <v>825</v>
      </c>
      <c r="O943" s="715"/>
      <c r="P943" s="679" t="s">
        <v>852</v>
      </c>
      <c r="Q943" s="679"/>
      <c r="R943" s="679" t="s">
        <v>853</v>
      </c>
      <c r="S943" s="679"/>
      <c r="T943" s="716" t="s">
        <v>825</v>
      </c>
      <c r="U943" s="717"/>
      <c r="V943" s="241"/>
      <c r="W943" s="844"/>
      <c r="X943" s="831"/>
      <c r="Y943" s="831"/>
      <c r="Z943" s="831"/>
      <c r="AA943" s="830">
        <f>W943+Y943</f>
        <v>0</v>
      </c>
      <c r="AB943" s="830"/>
      <c r="AC943" s="831"/>
      <c r="AD943" s="831"/>
      <c r="AE943" s="831"/>
      <c r="AF943" s="831"/>
      <c r="AG943" s="830">
        <f>AC943+AE943</f>
        <v>0</v>
      </c>
      <c r="AH943" s="830"/>
      <c r="AI943" s="831"/>
      <c r="AJ943" s="831"/>
      <c r="AK943" s="831"/>
      <c r="AL943" s="832"/>
      <c r="AM943" s="833">
        <f>AI943+AK943</f>
        <v>0</v>
      </c>
      <c r="AN943" s="834"/>
    </row>
    <row r="944" spans="2:40" ht="32.25" customHeight="1" x14ac:dyDescent="0.25">
      <c r="B944" s="713" t="s">
        <v>857</v>
      </c>
      <c r="C944" s="714"/>
      <c r="D944" s="714"/>
      <c r="E944" s="714"/>
      <c r="F944" s="714"/>
      <c r="G944" s="714"/>
      <c r="H944" s="714"/>
      <c r="I944" s="714"/>
      <c r="J944" s="707"/>
      <c r="K944" s="708"/>
      <c r="L944" s="707"/>
      <c r="M944" s="708"/>
      <c r="N944" s="709">
        <f>+L944+J944</f>
        <v>0</v>
      </c>
      <c r="O944" s="710"/>
      <c r="P944" s="707"/>
      <c r="Q944" s="708"/>
      <c r="R944" s="707"/>
      <c r="S944" s="708"/>
      <c r="T944" s="693">
        <f>+R944+P944</f>
        <v>0</v>
      </c>
      <c r="U944" s="694"/>
      <c r="V944" s="241"/>
      <c r="W944" s="241"/>
      <c r="X944" s="835" t="s">
        <v>1264</v>
      </c>
      <c r="Y944" s="836"/>
      <c r="Z944" s="836"/>
      <c r="AA944" s="836"/>
      <c r="AB944" s="836"/>
      <c r="AC944" s="836"/>
      <c r="AD944" s="836"/>
      <c r="AE944" s="836" t="s">
        <v>1265</v>
      </c>
      <c r="AF944" s="836"/>
      <c r="AG944" s="836"/>
      <c r="AH944" s="836"/>
      <c r="AI944" s="836"/>
      <c r="AJ944" s="836"/>
      <c r="AK944" s="839"/>
      <c r="AL944" s="241"/>
      <c r="AM944" s="241"/>
      <c r="AN944" s="241"/>
    </row>
    <row r="945" spans="1:40" ht="31.5" customHeight="1" x14ac:dyDescent="0.25">
      <c r="B945" s="711" t="s">
        <v>858</v>
      </c>
      <c r="C945" s="712"/>
      <c r="D945" s="712"/>
      <c r="E945" s="712"/>
      <c r="F945" s="712"/>
      <c r="G945" s="712"/>
      <c r="H945" s="712"/>
      <c r="I945" s="712"/>
      <c r="J945" s="703"/>
      <c r="K945" s="704"/>
      <c r="L945" s="703"/>
      <c r="M945" s="704"/>
      <c r="N945" s="693">
        <f>+L945+J945</f>
        <v>0</v>
      </c>
      <c r="O945" s="705"/>
      <c r="P945" s="707"/>
      <c r="Q945" s="708"/>
      <c r="R945" s="707"/>
      <c r="S945" s="708"/>
      <c r="T945" s="693">
        <f>+R945+P945</f>
        <v>0</v>
      </c>
      <c r="U945" s="694"/>
      <c r="V945" s="241"/>
      <c r="W945" s="241"/>
      <c r="X945" s="837"/>
      <c r="Y945" s="838"/>
      <c r="Z945" s="838"/>
      <c r="AA945" s="838"/>
      <c r="AB945" s="838"/>
      <c r="AC945" s="838"/>
      <c r="AD945" s="838"/>
      <c r="AE945" s="838"/>
      <c r="AF945" s="838"/>
      <c r="AG945" s="838"/>
      <c r="AH945" s="838"/>
      <c r="AI945" s="838"/>
      <c r="AJ945" s="838"/>
      <c r="AK945" s="840"/>
      <c r="AL945" s="241"/>
      <c r="AM945" s="241"/>
      <c r="AN945" s="241"/>
    </row>
    <row r="946" spans="1:40" ht="31.5" customHeight="1" x14ac:dyDescent="0.25">
      <c r="B946" s="721" t="s">
        <v>859</v>
      </c>
      <c r="C946" s="722"/>
      <c r="D946" s="722"/>
      <c r="E946" s="722"/>
      <c r="F946" s="722"/>
      <c r="G946" s="722"/>
      <c r="H946" s="722"/>
      <c r="I946" s="722"/>
      <c r="J946" s="703"/>
      <c r="K946" s="704"/>
      <c r="L946" s="703"/>
      <c r="M946" s="704"/>
      <c r="N946" s="693">
        <f>+L946+J946</f>
        <v>0</v>
      </c>
      <c r="O946" s="705"/>
      <c r="P946" s="707"/>
      <c r="Q946" s="708"/>
      <c r="R946" s="707"/>
      <c r="S946" s="708"/>
      <c r="T946" s="693">
        <f>+R946+P946</f>
        <v>0</v>
      </c>
      <c r="U946" s="694"/>
      <c r="V946" s="241"/>
      <c r="W946" s="241"/>
      <c r="X946" s="853" t="s">
        <v>852</v>
      </c>
      <c r="Y946" s="841"/>
      <c r="Z946" s="841" t="s">
        <v>853</v>
      </c>
      <c r="AA946" s="841"/>
      <c r="AB946" s="842" t="s">
        <v>825</v>
      </c>
      <c r="AC946" s="842"/>
      <c r="AD946" s="842"/>
      <c r="AE946" s="841" t="s">
        <v>852</v>
      </c>
      <c r="AF946" s="841"/>
      <c r="AG946" s="841" t="s">
        <v>853</v>
      </c>
      <c r="AH946" s="841"/>
      <c r="AI946" s="842" t="s">
        <v>825</v>
      </c>
      <c r="AJ946" s="842"/>
      <c r="AK946" s="843"/>
      <c r="AL946" s="241"/>
      <c r="AM946" s="241"/>
      <c r="AN946" s="241"/>
    </row>
    <row r="947" spans="1:40" ht="26.25" customHeight="1" thickBot="1" x14ac:dyDescent="0.3">
      <c r="B947" s="690" t="s">
        <v>860</v>
      </c>
      <c r="C947" s="691"/>
      <c r="D947" s="691"/>
      <c r="E947" s="691"/>
      <c r="F947" s="691"/>
      <c r="G947" s="691"/>
      <c r="H947" s="691"/>
      <c r="I947" s="691"/>
      <c r="J947" s="723"/>
      <c r="K947" s="724"/>
      <c r="L947" s="723"/>
      <c r="M947" s="724"/>
      <c r="N947" s="725">
        <f>+L947+J947</f>
        <v>0</v>
      </c>
      <c r="O947" s="726"/>
      <c r="P947" s="707"/>
      <c r="Q947" s="708"/>
      <c r="R947" s="707"/>
      <c r="S947" s="708"/>
      <c r="T947" s="693">
        <f>+R947+P947</f>
        <v>0</v>
      </c>
      <c r="U947" s="694"/>
      <c r="V947" s="241"/>
      <c r="W947" s="241"/>
      <c r="X947" s="844"/>
      <c r="Y947" s="832"/>
      <c r="Z947" s="832"/>
      <c r="AA947" s="832"/>
      <c r="AB947" s="833">
        <f>X947+Z947</f>
        <v>0</v>
      </c>
      <c r="AC947" s="833"/>
      <c r="AD947" s="833"/>
      <c r="AE947" s="832"/>
      <c r="AF947" s="832"/>
      <c r="AG947" s="832"/>
      <c r="AH947" s="832"/>
      <c r="AI947" s="833">
        <f>AE947+AG947</f>
        <v>0</v>
      </c>
      <c r="AJ947" s="833"/>
      <c r="AK947" s="834"/>
      <c r="AL947" s="241"/>
      <c r="AM947" s="241"/>
      <c r="AN947" s="241"/>
    </row>
    <row r="948" spans="1:40" ht="16.5" thickBot="1" x14ac:dyDescent="0.3">
      <c r="B948" s="269"/>
      <c r="C948" s="246"/>
      <c r="D948" s="246"/>
      <c r="E948" s="246"/>
      <c r="F948" s="246"/>
      <c r="G948" s="246"/>
      <c r="H948" s="246"/>
      <c r="I948" s="277"/>
      <c r="J948" s="277"/>
      <c r="K948" s="277"/>
      <c r="L948" s="277"/>
      <c r="M948" s="246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614"/>
      <c r="Y948" s="614"/>
      <c r="Z948" s="614"/>
      <c r="AA948" s="614"/>
      <c r="AB948" s="614"/>
      <c r="AC948" s="614"/>
      <c r="AD948" s="614"/>
      <c r="AE948" s="614"/>
      <c r="AF948" s="614"/>
      <c r="AG948" s="614"/>
      <c r="AH948" s="614"/>
      <c r="AI948" s="614"/>
      <c r="AJ948" s="614"/>
      <c r="AK948" s="614"/>
      <c r="AL948" s="241"/>
      <c r="AM948" s="241"/>
      <c r="AN948" s="241"/>
    </row>
    <row r="949" spans="1:40" ht="33.75" customHeight="1" x14ac:dyDescent="0.3">
      <c r="B949" s="682" t="s">
        <v>972</v>
      </c>
      <c r="C949" s="666"/>
      <c r="D949" s="666"/>
      <c r="E949" s="666"/>
      <c r="F949" s="666"/>
      <c r="G949" s="666"/>
      <c r="H949" s="666"/>
      <c r="I949" s="666"/>
      <c r="J949" s="740" t="s">
        <v>861</v>
      </c>
      <c r="K949" s="740"/>
      <c r="L949" s="740"/>
      <c r="M949" s="740"/>
      <c r="N949" s="740"/>
      <c r="O949" s="740"/>
      <c r="P949" s="741" t="s">
        <v>862</v>
      </c>
      <c r="Q949" s="741"/>
      <c r="R949" s="741"/>
      <c r="S949" s="741"/>
      <c r="T949" s="741"/>
      <c r="U949" s="742"/>
      <c r="V949" s="241"/>
      <c r="W949" s="241"/>
      <c r="X949" s="243" t="s">
        <v>835</v>
      </c>
      <c r="Y949" s="614"/>
      <c r="Z949" s="614"/>
      <c r="AA949" s="614"/>
      <c r="AB949" s="614"/>
      <c r="AC949" s="614"/>
      <c r="AD949" s="614"/>
      <c r="AE949" s="614"/>
      <c r="AF949" s="614"/>
      <c r="AG949" s="614"/>
      <c r="AH949" s="614"/>
      <c r="AI949" s="614"/>
      <c r="AJ949" s="614"/>
      <c r="AK949" s="614"/>
      <c r="AL949" s="241"/>
      <c r="AM949" s="241"/>
      <c r="AN949" s="241"/>
    </row>
    <row r="950" spans="1:40" ht="21" customHeight="1" x14ac:dyDescent="0.25">
      <c r="B950" s="683"/>
      <c r="C950" s="679"/>
      <c r="D950" s="679"/>
      <c r="E950" s="679"/>
      <c r="F950" s="679"/>
      <c r="G950" s="679"/>
      <c r="H950" s="679"/>
      <c r="I950" s="679"/>
      <c r="J950" s="679" t="s">
        <v>852</v>
      </c>
      <c r="K950" s="679"/>
      <c r="L950" s="679" t="s">
        <v>853</v>
      </c>
      <c r="M950" s="679"/>
      <c r="N950" s="715" t="s">
        <v>825</v>
      </c>
      <c r="O950" s="715"/>
      <c r="P950" s="679" t="s">
        <v>852</v>
      </c>
      <c r="Q950" s="679"/>
      <c r="R950" s="679" t="s">
        <v>853</v>
      </c>
      <c r="S950" s="679"/>
      <c r="T950" s="715" t="s">
        <v>825</v>
      </c>
      <c r="U950" s="745"/>
      <c r="V950" s="241"/>
      <c r="W950" s="241"/>
      <c r="X950" s="854"/>
      <c r="Y950" s="854"/>
      <c r="Z950" s="854"/>
      <c r="AA950" s="854"/>
      <c r="AB950" s="854"/>
      <c r="AC950" s="854"/>
      <c r="AD950" s="854"/>
      <c r="AE950" s="854"/>
      <c r="AF950" s="854"/>
      <c r="AG950" s="854"/>
      <c r="AH950" s="854"/>
      <c r="AI950" s="854"/>
      <c r="AJ950" s="854"/>
      <c r="AK950" s="854"/>
      <c r="AL950" s="241"/>
      <c r="AM950" s="241"/>
      <c r="AN950" s="241"/>
    </row>
    <row r="951" spans="1:40" ht="21" customHeight="1" thickBot="1" x14ac:dyDescent="0.3">
      <c r="B951" s="684"/>
      <c r="C951" s="685"/>
      <c r="D951" s="685"/>
      <c r="E951" s="685"/>
      <c r="F951" s="685"/>
      <c r="G951" s="685"/>
      <c r="H951" s="685"/>
      <c r="I951" s="685"/>
      <c r="J951" s="743"/>
      <c r="K951" s="743"/>
      <c r="L951" s="743"/>
      <c r="M951" s="743"/>
      <c r="N951" s="662">
        <f>+L951+J951</f>
        <v>0</v>
      </c>
      <c r="O951" s="662"/>
      <c r="P951" s="743"/>
      <c r="Q951" s="743"/>
      <c r="R951" s="743"/>
      <c r="S951" s="743"/>
      <c r="T951" s="662">
        <f>+R951+P951</f>
        <v>0</v>
      </c>
      <c r="U951" s="663"/>
      <c r="V951" s="241"/>
      <c r="W951" s="241"/>
      <c r="X951" s="854"/>
      <c r="Y951" s="854"/>
      <c r="Z951" s="854"/>
      <c r="AA951" s="854"/>
      <c r="AB951" s="854"/>
      <c r="AC951" s="854"/>
      <c r="AD951" s="854"/>
      <c r="AE951" s="854"/>
      <c r="AF951" s="854"/>
      <c r="AG951" s="854"/>
      <c r="AH951" s="854"/>
      <c r="AI951" s="854"/>
      <c r="AJ951" s="854"/>
      <c r="AK951" s="854"/>
      <c r="AL951" s="241"/>
      <c r="AM951" s="241"/>
      <c r="AN951" s="241"/>
    </row>
    <row r="952" spans="1:40" ht="15" customHeight="1" x14ac:dyDescent="0.25">
      <c r="B952" s="278" t="s">
        <v>1126</v>
      </c>
      <c r="C952" s="271"/>
      <c r="D952" s="279"/>
      <c r="E952" s="271"/>
      <c r="F952" s="271"/>
      <c r="G952" s="271"/>
      <c r="H952" s="271"/>
      <c r="I952" s="271"/>
      <c r="J952" s="271"/>
      <c r="K952" s="271"/>
      <c r="L952" s="271"/>
      <c r="M952" s="27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  <c r="AA952" s="241"/>
      <c r="AB952" s="241"/>
      <c r="AC952" s="241"/>
      <c r="AD952" s="241"/>
      <c r="AE952" s="241"/>
      <c r="AF952" s="241"/>
      <c r="AG952" s="241"/>
      <c r="AH952" s="241"/>
      <c r="AI952" s="241"/>
      <c r="AJ952" s="241"/>
      <c r="AK952" s="241"/>
      <c r="AL952" s="241"/>
      <c r="AM952" s="241"/>
      <c r="AN952" s="241"/>
    </row>
    <row r="953" spans="1:40" ht="15" customHeight="1" thickBot="1" x14ac:dyDescent="0.3">
      <c r="B953" s="280" t="s">
        <v>863</v>
      </c>
      <c r="C953" s="272"/>
      <c r="D953" s="272"/>
      <c r="E953" s="272"/>
      <c r="F953" s="272"/>
      <c r="G953" s="272"/>
      <c r="H953" s="272"/>
      <c r="I953" s="272"/>
      <c r="J953" s="272"/>
      <c r="K953" s="272"/>
      <c r="L953" s="272"/>
      <c r="M953" s="246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241"/>
      <c r="AM953" s="241"/>
      <c r="AN953" s="241"/>
    </row>
    <row r="954" spans="1:40" ht="16.5" customHeight="1" thickBot="1" x14ac:dyDescent="0.3">
      <c r="A954" s="36"/>
      <c r="B954" s="37" t="s">
        <v>786</v>
      </c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750" t="s">
        <v>787</v>
      </c>
      <c r="AM954" s="750"/>
      <c r="AN954" s="38"/>
    </row>
    <row r="955" spans="1:40" ht="12.75" customHeight="1" x14ac:dyDescent="0.25">
      <c r="B955" s="818" t="s">
        <v>788</v>
      </c>
      <c r="C955" s="818"/>
      <c r="D955" s="818"/>
      <c r="E955" s="818"/>
      <c r="F955" s="818"/>
      <c r="G955" s="818"/>
      <c r="H955" s="818"/>
      <c r="I955" s="818"/>
      <c r="J955" s="818"/>
      <c r="K955" s="818"/>
      <c r="L955" s="818"/>
      <c r="M955" s="818"/>
      <c r="N955" s="818"/>
      <c r="O955" s="818"/>
      <c r="P955" s="818"/>
      <c r="Q955" s="818"/>
      <c r="R955" s="818"/>
      <c r="S955" s="818"/>
      <c r="T955" s="818"/>
      <c r="U955" s="818"/>
      <c r="V955" s="818"/>
      <c r="W955" s="818"/>
      <c r="X955" s="818"/>
      <c r="Y955" s="818"/>
      <c r="Z955" s="818"/>
      <c r="AA955" s="818"/>
      <c r="AB955" s="818"/>
      <c r="AC955" s="818"/>
      <c r="AD955" s="818"/>
      <c r="AE955" s="818"/>
      <c r="AF955" s="818"/>
      <c r="AG955" s="818"/>
      <c r="AH955" s="818"/>
      <c r="AI955" s="818"/>
      <c r="AJ955" s="818"/>
      <c r="AK955" s="818"/>
      <c r="AL955" s="818"/>
      <c r="AM955" s="818"/>
      <c r="AN955" s="818"/>
    </row>
    <row r="956" spans="1:40" ht="15.75" customHeight="1" thickBot="1" x14ac:dyDescent="0.3">
      <c r="B956" s="819" t="s">
        <v>789</v>
      </c>
      <c r="C956" s="819"/>
      <c r="D956" s="819"/>
      <c r="E956" s="819"/>
      <c r="F956" s="819"/>
      <c r="G956" s="819"/>
      <c r="H956" s="819"/>
      <c r="I956" s="819"/>
      <c r="J956" s="819"/>
      <c r="K956" s="819"/>
      <c r="L956" s="819"/>
      <c r="M956" s="819"/>
      <c r="N956" s="819"/>
      <c r="O956" s="819"/>
      <c r="P956" s="819"/>
      <c r="Q956" s="820"/>
      <c r="R956" s="820"/>
      <c r="S956" s="820"/>
      <c r="T956" s="820"/>
      <c r="U956" s="820"/>
      <c r="V956" s="820"/>
      <c r="W956" s="820"/>
      <c r="X956" s="820"/>
      <c r="Y956" s="820"/>
      <c r="Z956" s="820"/>
      <c r="AA956" s="820"/>
      <c r="AB956" s="820"/>
      <c r="AC956" s="820"/>
      <c r="AD956" s="820"/>
      <c r="AE956" s="820"/>
      <c r="AF956" s="820"/>
      <c r="AG956" s="820"/>
      <c r="AH956" s="820"/>
      <c r="AI956" s="820"/>
      <c r="AJ956" s="820"/>
      <c r="AK956" s="820"/>
      <c r="AL956" s="820"/>
      <c r="AM956" s="820"/>
      <c r="AN956" s="820"/>
    </row>
    <row r="957" spans="1:40" ht="15.75" thickBot="1" x14ac:dyDescent="0.3">
      <c r="A957" s="41"/>
      <c r="B957" s="821" t="s">
        <v>790</v>
      </c>
      <c r="C957" s="822"/>
      <c r="D957" s="822"/>
      <c r="E957" s="822"/>
      <c r="F957" s="823">
        <f>+Menu!D6</f>
        <v>0</v>
      </c>
      <c r="G957" s="823"/>
      <c r="H957" s="823"/>
      <c r="I957" s="823"/>
      <c r="J957" s="823"/>
      <c r="K957" s="823"/>
      <c r="L957" s="823"/>
      <c r="M957" s="823"/>
      <c r="N957" s="823"/>
      <c r="O957" s="823"/>
      <c r="P957" s="824"/>
      <c r="Q957" s="825" t="s">
        <v>791</v>
      </c>
      <c r="R957" s="826"/>
      <c r="S957" s="826"/>
      <c r="T957" s="826"/>
      <c r="U957" s="826"/>
      <c r="V957" s="826"/>
      <c r="W957" s="826"/>
      <c r="X957" s="826"/>
      <c r="Y957" s="826"/>
      <c r="Z957" s="826"/>
      <c r="AA957" s="826"/>
      <c r="AB957" s="827" t="s">
        <v>792</v>
      </c>
      <c r="AC957" s="827"/>
      <c r="AD957" s="827"/>
      <c r="AE957" s="827"/>
      <c r="AF957" s="827"/>
      <c r="AG957" s="827"/>
      <c r="AH957" s="827"/>
      <c r="AI957" s="807" t="str">
        <f>IF(Menu!E23="","",Menu!E23)</f>
        <v/>
      </c>
      <c r="AJ957" s="807"/>
      <c r="AK957" s="807"/>
      <c r="AL957" s="807"/>
      <c r="AM957" s="807"/>
      <c r="AN957" s="808"/>
    </row>
    <row r="958" spans="1:40" ht="15.75" thickBot="1" x14ac:dyDescent="0.3">
      <c r="A958" s="41"/>
      <c r="B958" s="792" t="s">
        <v>793</v>
      </c>
      <c r="C958" s="793"/>
      <c r="D958" s="793"/>
      <c r="E958" s="793"/>
      <c r="F958" s="793"/>
      <c r="G958" s="793"/>
      <c r="H958" s="793"/>
      <c r="I958" s="809" t="str">
        <f>+Menu!B23</f>
        <v/>
      </c>
      <c r="J958" s="809"/>
      <c r="K958" s="809"/>
      <c r="L958" s="809"/>
      <c r="M958" s="809"/>
      <c r="N958" s="809"/>
      <c r="O958" s="809"/>
      <c r="P958" s="810"/>
      <c r="Q958" s="811" t="str">
        <f>+Q6</f>
        <v>3rd</v>
      </c>
      <c r="R958" s="812"/>
      <c r="S958" s="813" t="s">
        <v>794</v>
      </c>
      <c r="T958" s="813"/>
      <c r="U958" s="813"/>
      <c r="V958" s="814">
        <f>+V6</f>
        <v>2022</v>
      </c>
      <c r="W958" s="815"/>
      <c r="X958" s="816"/>
      <c r="Y958" s="813" t="s">
        <v>6</v>
      </c>
      <c r="Z958" s="813"/>
      <c r="AA958" s="813"/>
      <c r="AB958" s="817" t="s">
        <v>973</v>
      </c>
      <c r="AC958" s="817"/>
      <c r="AD958" s="817"/>
      <c r="AE958" s="817"/>
      <c r="AF958" s="817"/>
      <c r="AG958" s="817"/>
      <c r="AH958" s="817"/>
      <c r="AI958" s="817"/>
      <c r="AJ958" s="817"/>
      <c r="AK958" s="817"/>
      <c r="AL958" s="817"/>
      <c r="AM958" s="817"/>
      <c r="AN958" s="817"/>
    </row>
    <row r="959" spans="1:40" ht="16.5" x14ac:dyDescent="0.25">
      <c r="A959" s="41"/>
      <c r="B959" s="792" t="s">
        <v>795</v>
      </c>
      <c r="C959" s="793"/>
      <c r="D959" s="793"/>
      <c r="E959" s="793"/>
      <c r="F959" s="793"/>
      <c r="G959" s="793"/>
      <c r="H959" s="793"/>
      <c r="I959" s="793"/>
      <c r="J959" s="793"/>
      <c r="K959" s="793"/>
      <c r="L959" s="793"/>
      <c r="M959" s="793"/>
      <c r="N959" s="794"/>
      <c r="O959" s="794"/>
      <c r="P959" s="795"/>
      <c r="Q959" s="796" t="s">
        <v>796</v>
      </c>
      <c r="R959" s="797"/>
      <c r="S959" s="797"/>
      <c r="T959" s="797"/>
      <c r="U959" s="797"/>
      <c r="V959" s="798" t="str">
        <f>IF(Menu!C23="","",Menu!C23)</f>
        <v/>
      </c>
      <c r="W959" s="798"/>
      <c r="X959" s="798"/>
      <c r="Y959" s="798"/>
      <c r="Z959" s="798"/>
      <c r="AA959" s="798"/>
      <c r="AB959" s="799">
        <f>+Menu!F23</f>
        <v>0</v>
      </c>
      <c r="AC959" s="799"/>
      <c r="AD959" s="799"/>
      <c r="AE959" s="799"/>
      <c r="AF959" s="799"/>
      <c r="AG959" s="799"/>
      <c r="AH959" s="799"/>
      <c r="AI959" s="799"/>
      <c r="AJ959" s="799"/>
      <c r="AK959" s="799"/>
      <c r="AL959" s="799"/>
      <c r="AM959" s="799"/>
      <c r="AN959" s="799"/>
    </row>
    <row r="960" spans="1:40" ht="16.5" x14ac:dyDescent="0.25">
      <c r="A960" s="41"/>
      <c r="B960" s="800">
        <f>+Menu!D23</f>
        <v>0</v>
      </c>
      <c r="C960" s="801"/>
      <c r="D960" s="801"/>
      <c r="E960" s="801"/>
      <c r="F960" s="801"/>
      <c r="G960" s="801"/>
      <c r="H960" s="801"/>
      <c r="I960" s="801"/>
      <c r="J960" s="801"/>
      <c r="K960" s="801"/>
      <c r="L960" s="801"/>
      <c r="M960" s="801"/>
      <c r="N960" s="801"/>
      <c r="O960" s="801"/>
      <c r="P960" s="802"/>
      <c r="Q960" s="803" t="s">
        <v>968</v>
      </c>
      <c r="R960" s="804"/>
      <c r="S960" s="804"/>
      <c r="T960" s="804"/>
      <c r="U960" s="804"/>
      <c r="V960" s="805" t="str">
        <f>IF(SUM(B969:E969)=0,"",SUM(B969:E969))</f>
        <v/>
      </c>
      <c r="W960" s="805"/>
      <c r="X960" s="805"/>
      <c r="Y960" s="805"/>
      <c r="Z960" s="805"/>
      <c r="AA960" s="806"/>
      <c r="AB960" s="799">
        <f>+Menu!G23</f>
        <v>0</v>
      </c>
      <c r="AC960" s="799"/>
      <c r="AD960" s="799"/>
      <c r="AE960" s="799"/>
      <c r="AF960" s="799"/>
      <c r="AG960" s="799"/>
      <c r="AH960" s="799"/>
      <c r="AI960" s="799"/>
      <c r="AJ960" s="799"/>
      <c r="AK960" s="799"/>
      <c r="AL960" s="799"/>
      <c r="AM960" s="799"/>
      <c r="AN960" s="799"/>
    </row>
    <row r="961" spans="1:40" ht="17.25" thickBot="1" x14ac:dyDescent="0.3">
      <c r="A961" s="41"/>
      <c r="B961" s="770"/>
      <c r="C961" s="771"/>
      <c r="D961" s="771"/>
      <c r="E961" s="771"/>
      <c r="F961" s="771"/>
      <c r="G961" s="771"/>
      <c r="H961" s="771"/>
      <c r="I961" s="771"/>
      <c r="J961" s="771"/>
      <c r="K961" s="771"/>
      <c r="L961" s="771"/>
      <c r="M961" s="771"/>
      <c r="N961" s="771"/>
      <c r="O961" s="771"/>
      <c r="P961" s="772"/>
      <c r="Q961" s="773" t="s">
        <v>797</v>
      </c>
      <c r="R961" s="774"/>
      <c r="S961" s="774"/>
      <c r="T961" s="774"/>
      <c r="U961" s="774"/>
      <c r="V961" s="775" t="str">
        <f>IF(V960="","",(V960/V959*100000*4))</f>
        <v/>
      </c>
      <c r="W961" s="775"/>
      <c r="X961" s="775"/>
      <c r="Y961" s="775"/>
      <c r="Z961" s="775"/>
      <c r="AA961" s="776"/>
      <c r="AB961" s="779"/>
      <c r="AC961" s="780"/>
      <c r="AD961" s="780"/>
      <c r="AE961" s="780"/>
      <c r="AF961" s="780"/>
      <c r="AG961" s="780"/>
      <c r="AH961" s="780"/>
      <c r="AI961" s="780"/>
      <c r="AJ961" s="780"/>
      <c r="AK961" s="780"/>
      <c r="AL961" s="780"/>
      <c r="AM961" s="780"/>
      <c r="AN961" s="781"/>
    </row>
    <row r="962" spans="1:40" ht="7.5" customHeight="1" x14ac:dyDescent="0.25">
      <c r="B962" s="42"/>
      <c r="C962" s="42"/>
      <c r="D962" s="42"/>
      <c r="E962" s="42"/>
      <c r="F962" s="42"/>
      <c r="G962" s="42"/>
      <c r="H962" s="42"/>
      <c r="I962" s="42"/>
    </row>
    <row r="963" spans="1:40" ht="15.75" thickBot="1" x14ac:dyDescent="0.3">
      <c r="B963" s="43" t="s">
        <v>967</v>
      </c>
    </row>
    <row r="964" spans="1:40" ht="12.75" customHeight="1" thickBot="1" x14ac:dyDescent="0.3">
      <c r="B964" s="782" t="s">
        <v>798</v>
      </c>
      <c r="C964" s="783"/>
      <c r="D964" s="783"/>
      <c r="E964" s="783"/>
      <c r="F964" s="783"/>
      <c r="G964" s="783"/>
      <c r="H964" s="783"/>
      <c r="I964" s="783"/>
      <c r="J964" s="783"/>
      <c r="K964" s="783"/>
      <c r="L964" s="783"/>
      <c r="M964" s="783"/>
      <c r="N964" s="783"/>
      <c r="O964" s="783"/>
      <c r="P964" s="783"/>
      <c r="Q964" s="783"/>
      <c r="R964" s="783"/>
      <c r="S964" s="783"/>
      <c r="T964" s="783"/>
      <c r="U964" s="783"/>
      <c r="V964" s="783"/>
      <c r="W964" s="783"/>
      <c r="X964" s="783"/>
      <c r="Y964" s="783"/>
      <c r="Z964" s="784" t="s">
        <v>799</v>
      </c>
      <c r="AA964" s="784"/>
      <c r="AB964" s="784"/>
      <c r="AC964" s="784"/>
      <c r="AD964" s="784"/>
      <c r="AE964" s="784"/>
      <c r="AF964" s="784"/>
      <c r="AG964" s="784"/>
      <c r="AH964" s="784"/>
      <c r="AI964" s="784"/>
      <c r="AJ964" s="784"/>
      <c r="AK964" s="784"/>
      <c r="AL964" s="785" t="s">
        <v>800</v>
      </c>
      <c r="AM964" s="785"/>
      <c r="AN964" s="786"/>
    </row>
    <row r="965" spans="1:40" ht="12" customHeight="1" thickBot="1" x14ac:dyDescent="0.3">
      <c r="B965" s="789" t="s">
        <v>801</v>
      </c>
      <c r="C965" s="790"/>
      <c r="D965" s="790"/>
      <c r="E965" s="790"/>
      <c r="F965" s="790"/>
      <c r="G965" s="790"/>
      <c r="H965" s="790"/>
      <c r="I965" s="790"/>
      <c r="J965" s="790"/>
      <c r="K965" s="790"/>
      <c r="L965" s="790"/>
      <c r="M965" s="790"/>
      <c r="N965" s="791" t="s">
        <v>802</v>
      </c>
      <c r="O965" s="791"/>
      <c r="P965" s="791"/>
      <c r="Q965" s="791"/>
      <c r="R965" s="791"/>
      <c r="S965" s="791"/>
      <c r="T965" s="791"/>
      <c r="U965" s="791"/>
      <c r="V965" s="791"/>
      <c r="W965" s="791"/>
      <c r="X965" s="791"/>
      <c r="Y965" s="791"/>
      <c r="Z965" s="791" t="s">
        <v>803</v>
      </c>
      <c r="AA965" s="791"/>
      <c r="AB965" s="791"/>
      <c r="AC965" s="791"/>
      <c r="AD965" s="791"/>
      <c r="AE965" s="791"/>
      <c r="AF965" s="791"/>
      <c r="AG965" s="791"/>
      <c r="AH965" s="791"/>
      <c r="AI965" s="791"/>
      <c r="AJ965" s="791"/>
      <c r="AK965" s="791"/>
      <c r="AL965" s="787"/>
      <c r="AM965" s="787"/>
      <c r="AN965" s="788"/>
    </row>
    <row r="966" spans="1:40" ht="12" customHeight="1" thickBot="1" x14ac:dyDescent="0.3">
      <c r="B966" s="777" t="s">
        <v>804</v>
      </c>
      <c r="C966" s="778"/>
      <c r="D966" s="761" t="s">
        <v>805</v>
      </c>
      <c r="E966" s="761"/>
      <c r="F966" s="762" t="s">
        <v>806</v>
      </c>
      <c r="G966" s="762"/>
      <c r="H966" s="762"/>
      <c r="I966" s="762"/>
      <c r="J966" s="762"/>
      <c r="K966" s="762"/>
      <c r="L966" s="762"/>
      <c r="M966" s="762"/>
      <c r="N966" s="761" t="s">
        <v>807</v>
      </c>
      <c r="O966" s="761"/>
      <c r="P966" s="761" t="s">
        <v>808</v>
      </c>
      <c r="Q966" s="761"/>
      <c r="R966" s="762" t="s">
        <v>806</v>
      </c>
      <c r="S966" s="762"/>
      <c r="T966" s="762"/>
      <c r="U966" s="762"/>
      <c r="V966" s="762"/>
      <c r="W966" s="762"/>
      <c r="X966" s="762"/>
      <c r="Y966" s="762"/>
      <c r="Z966" s="761" t="s">
        <v>809</v>
      </c>
      <c r="AA966" s="761"/>
      <c r="AB966" s="761" t="s">
        <v>810</v>
      </c>
      <c r="AC966" s="761"/>
      <c r="AD966" s="762" t="s">
        <v>806</v>
      </c>
      <c r="AE966" s="762"/>
      <c r="AF966" s="762"/>
      <c r="AG966" s="762"/>
      <c r="AH966" s="762"/>
      <c r="AI966" s="762"/>
      <c r="AJ966" s="762"/>
      <c r="AK966" s="762"/>
      <c r="AL966" s="787"/>
      <c r="AM966" s="787"/>
      <c r="AN966" s="788"/>
    </row>
    <row r="967" spans="1:40" ht="51.75" customHeight="1" x14ac:dyDescent="0.25">
      <c r="B967" s="777"/>
      <c r="C967" s="778"/>
      <c r="D967" s="761"/>
      <c r="E967" s="761"/>
      <c r="F967" s="761" t="s">
        <v>811</v>
      </c>
      <c r="G967" s="761"/>
      <c r="H967" s="761" t="s">
        <v>812</v>
      </c>
      <c r="I967" s="761"/>
      <c r="J967" s="761" t="s">
        <v>813</v>
      </c>
      <c r="K967" s="761"/>
      <c r="L967" s="763" t="s">
        <v>814</v>
      </c>
      <c r="M967" s="763"/>
      <c r="N967" s="761"/>
      <c r="O967" s="761"/>
      <c r="P967" s="761"/>
      <c r="Q967" s="761"/>
      <c r="R967" s="761" t="s">
        <v>815</v>
      </c>
      <c r="S967" s="761"/>
      <c r="T967" s="761" t="s">
        <v>816</v>
      </c>
      <c r="U967" s="761"/>
      <c r="V967" s="761" t="s">
        <v>817</v>
      </c>
      <c r="W967" s="761"/>
      <c r="X967" s="763" t="s">
        <v>818</v>
      </c>
      <c r="Y967" s="763"/>
      <c r="Z967" s="761"/>
      <c r="AA967" s="761"/>
      <c r="AB967" s="761"/>
      <c r="AC967" s="761"/>
      <c r="AD967" s="761" t="s">
        <v>819</v>
      </c>
      <c r="AE967" s="761"/>
      <c r="AF967" s="761" t="s">
        <v>820</v>
      </c>
      <c r="AG967" s="761"/>
      <c r="AH967" s="761" t="s">
        <v>821</v>
      </c>
      <c r="AI967" s="761"/>
      <c r="AJ967" s="763" t="s">
        <v>822</v>
      </c>
      <c r="AK967" s="763"/>
      <c r="AL967" s="787"/>
      <c r="AM967" s="787"/>
      <c r="AN967" s="788"/>
    </row>
    <row r="968" spans="1:40" x14ac:dyDescent="0.25">
      <c r="B968" s="294" t="s">
        <v>823</v>
      </c>
      <c r="C968" s="44" t="s">
        <v>824</v>
      </c>
      <c r="D968" s="44" t="s">
        <v>823</v>
      </c>
      <c r="E968" s="44" t="s">
        <v>824</v>
      </c>
      <c r="F968" s="44" t="s">
        <v>823</v>
      </c>
      <c r="G968" s="44" t="s">
        <v>824</v>
      </c>
      <c r="H968" s="44" t="s">
        <v>823</v>
      </c>
      <c r="I968" s="44" t="s">
        <v>824</v>
      </c>
      <c r="J968" s="44" t="s">
        <v>823</v>
      </c>
      <c r="K968" s="44" t="s">
        <v>824</v>
      </c>
      <c r="L968" s="44" t="s">
        <v>823</v>
      </c>
      <c r="M968" s="44" t="s">
        <v>824</v>
      </c>
      <c r="N968" s="44" t="s">
        <v>823</v>
      </c>
      <c r="O968" s="44" t="s">
        <v>824</v>
      </c>
      <c r="P968" s="44" t="s">
        <v>823</v>
      </c>
      <c r="Q968" s="44" t="s">
        <v>824</v>
      </c>
      <c r="R968" s="44" t="s">
        <v>823</v>
      </c>
      <c r="S968" s="44" t="s">
        <v>824</v>
      </c>
      <c r="T968" s="44" t="s">
        <v>823</v>
      </c>
      <c r="U968" s="44" t="s">
        <v>824</v>
      </c>
      <c r="V968" s="44" t="s">
        <v>823</v>
      </c>
      <c r="W968" s="44" t="s">
        <v>824</v>
      </c>
      <c r="X968" s="44" t="s">
        <v>823</v>
      </c>
      <c r="Y968" s="44" t="s">
        <v>824</v>
      </c>
      <c r="Z968" s="44" t="s">
        <v>823</v>
      </c>
      <c r="AA968" s="44" t="s">
        <v>824</v>
      </c>
      <c r="AB968" s="44" t="s">
        <v>823</v>
      </c>
      <c r="AC968" s="44" t="s">
        <v>824</v>
      </c>
      <c r="AD968" s="44" t="s">
        <v>823</v>
      </c>
      <c r="AE968" s="44" t="s">
        <v>824</v>
      </c>
      <c r="AF968" s="44" t="s">
        <v>823</v>
      </c>
      <c r="AG968" s="44" t="s">
        <v>824</v>
      </c>
      <c r="AH968" s="44" t="s">
        <v>823</v>
      </c>
      <c r="AI968" s="44" t="s">
        <v>824</v>
      </c>
      <c r="AJ968" s="44" t="s">
        <v>823</v>
      </c>
      <c r="AK968" s="44" t="s">
        <v>824</v>
      </c>
      <c r="AL968" s="44" t="s">
        <v>823</v>
      </c>
      <c r="AM968" s="44" t="s">
        <v>824</v>
      </c>
      <c r="AN968" s="295" t="s">
        <v>825</v>
      </c>
    </row>
    <row r="969" spans="1:40" ht="21" customHeight="1" x14ac:dyDescent="0.25">
      <c r="B969" s="296"/>
      <c r="C969" s="45"/>
      <c r="D969" s="46"/>
      <c r="E969" s="45"/>
      <c r="F969" s="46"/>
      <c r="G969" s="45"/>
      <c r="H969" s="46"/>
      <c r="I969" s="45"/>
      <c r="J969" s="46"/>
      <c r="K969" s="45"/>
      <c r="L969" s="46"/>
      <c r="M969" s="45"/>
      <c r="N969" s="46"/>
      <c r="O969" s="45"/>
      <c r="P969" s="46"/>
      <c r="Q969" s="45"/>
      <c r="R969" s="46"/>
      <c r="S969" s="45"/>
      <c r="T969" s="46"/>
      <c r="U969" s="45"/>
      <c r="V969" s="46"/>
      <c r="W969" s="45"/>
      <c r="X969" s="46"/>
      <c r="Y969" s="45"/>
      <c r="Z969" s="46"/>
      <c r="AA969" s="45"/>
      <c r="AB969" s="46"/>
      <c r="AC969" s="45"/>
      <c r="AD969" s="46"/>
      <c r="AE969" s="45"/>
      <c r="AF969" s="46"/>
      <c r="AG969" s="45"/>
      <c r="AH969" s="46"/>
      <c r="AI969" s="45"/>
      <c r="AJ969" s="46"/>
      <c r="AK969" s="45"/>
      <c r="AL969" s="47">
        <f>+B969+D969+F969+H969+J969+L969+N969+P969+R969+T969+V969+X969+Z969+AB969+AD969+AF969+AH969+AJ969</f>
        <v>0</v>
      </c>
      <c r="AM969" s="48">
        <f>+C969+E969+G969+I969+K969+M969+O969+Q969+S969+U969+W969+Y969+AA969+AC969+AE969+AG969+AI969+AK969</f>
        <v>0</v>
      </c>
      <c r="AN969" s="297">
        <f>+AM969+AL969</f>
        <v>0</v>
      </c>
    </row>
    <row r="970" spans="1:40" ht="15.75" customHeight="1" x14ac:dyDescent="0.25">
      <c r="B970" s="764" t="s">
        <v>826</v>
      </c>
      <c r="C970" s="765"/>
      <c r="D970" s="765"/>
      <c r="E970" s="765"/>
      <c r="F970" s="765"/>
      <c r="G970" s="765"/>
      <c r="H970" s="765"/>
      <c r="I970" s="765"/>
      <c r="J970" s="765"/>
      <c r="K970" s="765"/>
      <c r="L970" s="765"/>
      <c r="M970" s="765"/>
      <c r="N970" s="765"/>
      <c r="O970" s="765"/>
      <c r="P970" s="765"/>
      <c r="Q970" s="765"/>
      <c r="R970" s="765"/>
      <c r="S970" s="765"/>
      <c r="T970" s="765"/>
      <c r="U970" s="765"/>
      <c r="V970" s="765"/>
      <c r="W970" s="765"/>
      <c r="X970" s="765"/>
      <c r="Y970" s="765"/>
      <c r="Z970" s="765"/>
      <c r="AA970" s="765"/>
      <c r="AB970" s="765"/>
      <c r="AC970" s="765"/>
      <c r="AD970" s="765"/>
      <c r="AE970" s="765"/>
      <c r="AF970" s="765"/>
      <c r="AG970" s="765"/>
      <c r="AH970" s="765"/>
      <c r="AI970" s="765"/>
      <c r="AJ970" s="765"/>
      <c r="AK970" s="765"/>
      <c r="AL970" s="765"/>
      <c r="AM970" s="765"/>
      <c r="AN970" s="766"/>
    </row>
    <row r="971" spans="1:40" ht="12.75" customHeight="1" x14ac:dyDescent="0.25">
      <c r="B971" s="767" t="s">
        <v>827</v>
      </c>
      <c r="C971" s="768"/>
      <c r="D971" s="768"/>
      <c r="E971" s="768"/>
      <c r="F971" s="768"/>
      <c r="G971" s="768"/>
      <c r="H971" s="768"/>
      <c r="I971" s="768"/>
      <c r="J971" s="768"/>
      <c r="K971" s="768"/>
      <c r="L971" s="768"/>
      <c r="M971" s="768"/>
      <c r="N971" s="768"/>
      <c r="O971" s="768"/>
      <c r="P971" s="768"/>
      <c r="Q971" s="768"/>
      <c r="R971" s="768"/>
      <c r="S971" s="768"/>
      <c r="T971" s="768"/>
      <c r="U971" s="768"/>
      <c r="V971" s="768"/>
      <c r="W971" s="768"/>
      <c r="X971" s="768"/>
      <c r="Y971" s="768"/>
      <c r="Z971" s="768"/>
      <c r="AA971" s="768"/>
      <c r="AB971" s="768"/>
      <c r="AC971" s="768"/>
      <c r="AD971" s="768"/>
      <c r="AE971" s="768"/>
      <c r="AF971" s="768"/>
      <c r="AG971" s="768"/>
      <c r="AH971" s="768"/>
      <c r="AI971" s="768"/>
      <c r="AJ971" s="768"/>
      <c r="AK971" s="768"/>
      <c r="AL971" s="768"/>
      <c r="AM971" s="768"/>
      <c r="AN971" s="769"/>
    </row>
    <row r="972" spans="1:40" ht="21" customHeight="1" x14ac:dyDescent="0.25">
      <c r="B972" s="296"/>
      <c r="C972" s="45"/>
      <c r="D972" s="46"/>
      <c r="E972" s="45"/>
      <c r="F972" s="46"/>
      <c r="G972" s="45"/>
      <c r="H972" s="46"/>
      <c r="I972" s="45"/>
      <c r="J972" s="46"/>
      <c r="K972" s="45"/>
      <c r="L972" s="46"/>
      <c r="M972" s="45"/>
      <c r="N972" s="46"/>
      <c r="O972" s="45"/>
      <c r="P972" s="46"/>
      <c r="Q972" s="45"/>
      <c r="R972" s="46"/>
      <c r="S972" s="45"/>
      <c r="T972" s="46"/>
      <c r="U972" s="45"/>
      <c r="V972" s="46"/>
      <c r="W972" s="45"/>
      <c r="X972" s="46"/>
      <c r="Y972" s="45"/>
      <c r="Z972" s="46"/>
      <c r="AA972" s="45"/>
      <c r="AB972" s="46"/>
      <c r="AC972" s="45"/>
      <c r="AD972" s="46"/>
      <c r="AE972" s="45"/>
      <c r="AF972" s="46"/>
      <c r="AG972" s="45"/>
      <c r="AH972" s="46"/>
      <c r="AI972" s="45"/>
      <c r="AJ972" s="46"/>
      <c r="AK972" s="45"/>
      <c r="AL972" s="47">
        <f>+B972+D972+F972+H972+J972+L972+N972+P972+R972+T972+V972+X972+Z972+AB972+AD972+AF972+AH972+AJ972</f>
        <v>0</v>
      </c>
      <c r="AM972" s="48">
        <f>+C972+E972+G972+I972+K972+M972+O972+Q972+S972+U972+W972+Y972+AA972+AC972+AE972+AG972+AI972+AK972</f>
        <v>0</v>
      </c>
      <c r="AN972" s="297">
        <f>+AM972+AL972</f>
        <v>0</v>
      </c>
    </row>
    <row r="973" spans="1:40" ht="15" customHeight="1" x14ac:dyDescent="0.25">
      <c r="B973" s="758" t="s">
        <v>828</v>
      </c>
      <c r="C973" s="759"/>
      <c r="D973" s="759"/>
      <c r="E973" s="759"/>
      <c r="F973" s="759"/>
      <c r="G973" s="759"/>
      <c r="H973" s="759"/>
      <c r="I973" s="759"/>
      <c r="J973" s="759"/>
      <c r="K973" s="759"/>
      <c r="L973" s="759"/>
      <c r="M973" s="759"/>
      <c r="N973" s="759"/>
      <c r="O973" s="759"/>
      <c r="P973" s="759"/>
      <c r="Q973" s="759"/>
      <c r="R973" s="759"/>
      <c r="S973" s="759"/>
      <c r="T973" s="759"/>
      <c r="U973" s="759"/>
      <c r="V973" s="759"/>
      <c r="W973" s="759"/>
      <c r="X973" s="759"/>
      <c r="Y973" s="759"/>
      <c r="Z973" s="759"/>
      <c r="AA973" s="759"/>
      <c r="AB973" s="759"/>
      <c r="AC973" s="759"/>
      <c r="AD973" s="759"/>
      <c r="AE973" s="759"/>
      <c r="AF973" s="759"/>
      <c r="AG973" s="759"/>
      <c r="AH973" s="759"/>
      <c r="AI973" s="759"/>
      <c r="AJ973" s="759"/>
      <c r="AK973" s="759"/>
      <c r="AL973" s="759"/>
      <c r="AM973" s="759"/>
      <c r="AN973" s="760"/>
    </row>
    <row r="974" spans="1:40" ht="21" customHeight="1" x14ac:dyDescent="0.25">
      <c r="B974" s="296"/>
      <c r="C974" s="45"/>
      <c r="D974" s="46"/>
      <c r="E974" s="45"/>
      <c r="F974" s="46"/>
      <c r="G974" s="45"/>
      <c r="H974" s="46"/>
      <c r="I974" s="45"/>
      <c r="J974" s="46"/>
      <c r="K974" s="45"/>
      <c r="L974" s="46"/>
      <c r="M974" s="45"/>
      <c r="N974" s="46"/>
      <c r="O974" s="45"/>
      <c r="P974" s="46"/>
      <c r="Q974" s="45"/>
      <c r="R974" s="46"/>
      <c r="S974" s="45"/>
      <c r="T974" s="46"/>
      <c r="U974" s="45"/>
      <c r="V974" s="46"/>
      <c r="W974" s="45"/>
      <c r="X974" s="46"/>
      <c r="Y974" s="45"/>
      <c r="Z974" s="46"/>
      <c r="AA974" s="45"/>
      <c r="AB974" s="46"/>
      <c r="AC974" s="45"/>
      <c r="AD974" s="46"/>
      <c r="AE974" s="45"/>
      <c r="AF974" s="46"/>
      <c r="AG974" s="45"/>
      <c r="AH974" s="46"/>
      <c r="AI974" s="45"/>
      <c r="AJ974" s="46"/>
      <c r="AK974" s="45"/>
      <c r="AL974" s="47">
        <f>+B974+D974+F974+H974+J974+L974+N974+P974+R974+T974+V974+X974+Z974+AB974+AD974+AF974+AH974+AJ974</f>
        <v>0</v>
      </c>
      <c r="AM974" s="48">
        <f>+C974+E974+G974+I974+K974+M974+O974+Q974+S974+U974+W974+Y974+AA974+AC974+AE974+AG974+AI974+AK974</f>
        <v>0</v>
      </c>
      <c r="AN974" s="297">
        <f>+AM974+AL974</f>
        <v>0</v>
      </c>
    </row>
    <row r="975" spans="1:40" ht="14.25" customHeight="1" x14ac:dyDescent="0.25">
      <c r="B975" s="751" t="s">
        <v>829</v>
      </c>
      <c r="C975" s="752"/>
      <c r="D975" s="752"/>
      <c r="E975" s="752"/>
      <c r="F975" s="752"/>
      <c r="G975" s="752"/>
      <c r="H975" s="752"/>
      <c r="I975" s="752"/>
      <c r="J975" s="752"/>
      <c r="K975" s="752"/>
      <c r="L975" s="752"/>
      <c r="M975" s="752"/>
      <c r="N975" s="752"/>
      <c r="O975" s="752"/>
      <c r="P975" s="752"/>
      <c r="Q975" s="752"/>
      <c r="R975" s="752"/>
      <c r="S975" s="752"/>
      <c r="T975" s="752"/>
      <c r="U975" s="752"/>
      <c r="V975" s="752"/>
      <c r="W975" s="752"/>
      <c r="X975" s="752"/>
      <c r="Y975" s="752"/>
      <c r="Z975" s="752"/>
      <c r="AA975" s="752"/>
      <c r="AB975" s="752"/>
      <c r="AC975" s="752"/>
      <c r="AD975" s="752"/>
      <c r="AE975" s="752"/>
      <c r="AF975" s="752"/>
      <c r="AG975" s="752"/>
      <c r="AH975" s="752"/>
      <c r="AI975" s="752"/>
      <c r="AJ975" s="752"/>
      <c r="AK975" s="752"/>
      <c r="AL975" s="752"/>
      <c r="AM975" s="752"/>
      <c r="AN975" s="753"/>
    </row>
    <row r="976" spans="1:40" ht="21" customHeight="1" x14ac:dyDescent="0.25">
      <c r="B976" s="296"/>
      <c r="C976" s="45"/>
      <c r="D976" s="46"/>
      <c r="E976" s="45"/>
      <c r="F976" s="46"/>
      <c r="G976" s="45"/>
      <c r="H976" s="46"/>
      <c r="I976" s="45"/>
      <c r="J976" s="46"/>
      <c r="K976" s="45"/>
      <c r="L976" s="46"/>
      <c r="M976" s="45"/>
      <c r="N976" s="46"/>
      <c r="O976" s="45"/>
      <c r="P976" s="46"/>
      <c r="Q976" s="45"/>
      <c r="R976" s="46"/>
      <c r="S976" s="45"/>
      <c r="T976" s="46"/>
      <c r="U976" s="45"/>
      <c r="V976" s="46"/>
      <c r="W976" s="45"/>
      <c r="X976" s="46"/>
      <c r="Y976" s="45"/>
      <c r="Z976" s="46"/>
      <c r="AA976" s="45"/>
      <c r="AB976" s="46"/>
      <c r="AC976" s="45"/>
      <c r="AD976" s="46"/>
      <c r="AE976" s="45"/>
      <c r="AF976" s="46"/>
      <c r="AG976" s="45"/>
      <c r="AH976" s="46"/>
      <c r="AI976" s="45"/>
      <c r="AJ976" s="46"/>
      <c r="AK976" s="45"/>
      <c r="AL976" s="47">
        <f>+B976+D976+F976+H976+J976+L976+N976+P976+R976+T976+V976+X976+Z976+AB976+AD976+AF976+AH976+AJ976</f>
        <v>0</v>
      </c>
      <c r="AM976" s="48">
        <f>+C976+E976+G976+I976+K976+M976+O976+Q976+S976+U976+W976+Y976+AA976+AC976+AE976+AG976+AI976+AK976</f>
        <v>0</v>
      </c>
      <c r="AN976" s="297">
        <f>+AM976+AL976</f>
        <v>0</v>
      </c>
    </row>
    <row r="977" spans="1:40" ht="15" customHeight="1" x14ac:dyDescent="0.25">
      <c r="B977" s="751" t="s">
        <v>830</v>
      </c>
      <c r="C977" s="752"/>
      <c r="D977" s="752"/>
      <c r="E977" s="752"/>
      <c r="F977" s="752"/>
      <c r="G977" s="752"/>
      <c r="H977" s="752"/>
      <c r="I977" s="752"/>
      <c r="J977" s="752"/>
      <c r="K977" s="752"/>
      <c r="L977" s="752"/>
      <c r="M977" s="752"/>
      <c r="N977" s="752"/>
      <c r="O977" s="752"/>
      <c r="P977" s="752"/>
      <c r="Q977" s="752"/>
      <c r="R977" s="752"/>
      <c r="S977" s="752"/>
      <c r="T977" s="752"/>
      <c r="U977" s="752"/>
      <c r="V977" s="752"/>
      <c r="W977" s="752"/>
      <c r="X977" s="752"/>
      <c r="Y977" s="752"/>
      <c r="Z977" s="752"/>
      <c r="AA977" s="752"/>
      <c r="AB977" s="752"/>
      <c r="AC977" s="752"/>
      <c r="AD977" s="752"/>
      <c r="AE977" s="752"/>
      <c r="AF977" s="752"/>
      <c r="AG977" s="752"/>
      <c r="AH977" s="752"/>
      <c r="AI977" s="752"/>
      <c r="AJ977" s="752"/>
      <c r="AK977" s="752"/>
      <c r="AL977" s="752"/>
      <c r="AM977" s="752"/>
      <c r="AN977" s="753"/>
    </row>
    <row r="978" spans="1:40" ht="21" customHeight="1" x14ac:dyDescent="0.25">
      <c r="B978" s="296"/>
      <c r="C978" s="45"/>
      <c r="D978" s="46"/>
      <c r="E978" s="45"/>
      <c r="F978" s="46"/>
      <c r="G978" s="45"/>
      <c r="H978" s="46"/>
      <c r="I978" s="45"/>
      <c r="J978" s="46"/>
      <c r="K978" s="45"/>
      <c r="L978" s="46"/>
      <c r="M978" s="45"/>
      <c r="N978" s="46"/>
      <c r="O978" s="45"/>
      <c r="P978" s="46"/>
      <c r="Q978" s="45"/>
      <c r="R978" s="46"/>
      <c r="S978" s="45"/>
      <c r="T978" s="46"/>
      <c r="U978" s="45"/>
      <c r="V978" s="46"/>
      <c r="W978" s="45"/>
      <c r="X978" s="46"/>
      <c r="Y978" s="45"/>
      <c r="Z978" s="46"/>
      <c r="AA978" s="45"/>
      <c r="AB978" s="46"/>
      <c r="AC978" s="45"/>
      <c r="AD978" s="46"/>
      <c r="AE978" s="45"/>
      <c r="AF978" s="46"/>
      <c r="AG978" s="45"/>
      <c r="AH978" s="46"/>
      <c r="AI978" s="45"/>
      <c r="AJ978" s="46"/>
      <c r="AK978" s="45"/>
      <c r="AL978" s="47">
        <f>+B978+D978+F978+H978+J978+L978+N978+P978+R978+T978+V978+X978+Z978+AB978+AD978+AF978+AH978+AJ978</f>
        <v>0</v>
      </c>
      <c r="AM978" s="48">
        <f>+C978+E978+G978+I978+K978+M978+O978+Q978+S978+U978+W978+Y978+AA978+AC978+AE978+AG978+AI978+AK978</f>
        <v>0</v>
      </c>
      <c r="AN978" s="297">
        <f>+AM978+AL978</f>
        <v>0</v>
      </c>
    </row>
    <row r="979" spans="1:40" ht="15" customHeight="1" x14ac:dyDescent="0.25">
      <c r="B979" s="751" t="s">
        <v>831</v>
      </c>
      <c r="C979" s="752"/>
      <c r="D979" s="752"/>
      <c r="E979" s="752"/>
      <c r="F979" s="752"/>
      <c r="G979" s="752"/>
      <c r="H979" s="752"/>
      <c r="I979" s="752"/>
      <c r="J979" s="752"/>
      <c r="K979" s="752"/>
      <c r="L979" s="752"/>
      <c r="M979" s="752"/>
      <c r="N979" s="752"/>
      <c r="O979" s="752"/>
      <c r="P979" s="752"/>
      <c r="Q979" s="752"/>
      <c r="R979" s="752"/>
      <c r="S979" s="752"/>
      <c r="T979" s="752"/>
      <c r="U979" s="752"/>
      <c r="V979" s="752"/>
      <c r="W979" s="752"/>
      <c r="X979" s="752"/>
      <c r="Y979" s="752"/>
      <c r="Z979" s="752"/>
      <c r="AA979" s="752"/>
      <c r="AB979" s="752"/>
      <c r="AC979" s="752"/>
      <c r="AD979" s="752"/>
      <c r="AE979" s="752"/>
      <c r="AF979" s="752"/>
      <c r="AG979" s="752"/>
      <c r="AH979" s="752"/>
      <c r="AI979" s="752"/>
      <c r="AJ979" s="752"/>
      <c r="AK979" s="752"/>
      <c r="AL979" s="752"/>
      <c r="AM979" s="752"/>
      <c r="AN979" s="753"/>
    </row>
    <row r="980" spans="1:40" ht="21" customHeight="1" x14ac:dyDescent="0.25">
      <c r="B980" s="296"/>
      <c r="C980" s="45"/>
      <c r="D980" s="46"/>
      <c r="E980" s="45"/>
      <c r="F980" s="46"/>
      <c r="G980" s="45"/>
      <c r="H980" s="46"/>
      <c r="I980" s="45"/>
      <c r="J980" s="46"/>
      <c r="K980" s="45"/>
      <c r="L980" s="46"/>
      <c r="M980" s="45"/>
      <c r="N980" s="46"/>
      <c r="O980" s="45"/>
      <c r="P980" s="46"/>
      <c r="Q980" s="45"/>
      <c r="R980" s="46"/>
      <c r="S980" s="45"/>
      <c r="T980" s="46"/>
      <c r="U980" s="45"/>
      <c r="V980" s="46"/>
      <c r="W980" s="45"/>
      <c r="X980" s="46"/>
      <c r="Y980" s="45"/>
      <c r="Z980" s="46"/>
      <c r="AA980" s="45"/>
      <c r="AB980" s="46"/>
      <c r="AC980" s="45"/>
      <c r="AD980" s="46"/>
      <c r="AE980" s="45"/>
      <c r="AF980" s="46"/>
      <c r="AG980" s="45"/>
      <c r="AH980" s="46"/>
      <c r="AI980" s="45"/>
      <c r="AJ980" s="46"/>
      <c r="AK980" s="45"/>
      <c r="AL980" s="47">
        <f>+B980+D980+F980+H980+J980+L980+N980+P980+R980+T980+V980+X980+Z980+AB980+AD980+AF980+AH980+AJ980</f>
        <v>0</v>
      </c>
      <c r="AM980" s="48">
        <f>+C980+E980+G980+I980+K980+M980+O980+Q980+S980+U980+W980+Y980+AA980+AC980+AE980+AG980+AI980+AK980</f>
        <v>0</v>
      </c>
      <c r="AN980" s="297">
        <f>+AM980+AL980</f>
        <v>0</v>
      </c>
    </row>
    <row r="981" spans="1:40" ht="15" customHeight="1" x14ac:dyDescent="0.25">
      <c r="B981" s="751" t="s">
        <v>832</v>
      </c>
      <c r="C981" s="752"/>
      <c r="D981" s="752"/>
      <c r="E981" s="752"/>
      <c r="F981" s="752"/>
      <c r="G981" s="752"/>
      <c r="H981" s="752"/>
      <c r="I981" s="752"/>
      <c r="J981" s="752"/>
      <c r="K981" s="752"/>
      <c r="L981" s="752"/>
      <c r="M981" s="752"/>
      <c r="N981" s="752"/>
      <c r="O981" s="752"/>
      <c r="P981" s="752"/>
      <c r="Q981" s="752"/>
      <c r="R981" s="752"/>
      <c r="S981" s="752"/>
      <c r="T981" s="752"/>
      <c r="U981" s="752"/>
      <c r="V981" s="752"/>
      <c r="W981" s="752"/>
      <c r="X981" s="752"/>
      <c r="Y981" s="752"/>
      <c r="Z981" s="752"/>
      <c r="AA981" s="752"/>
      <c r="AB981" s="752"/>
      <c r="AC981" s="752"/>
      <c r="AD981" s="752"/>
      <c r="AE981" s="752"/>
      <c r="AF981" s="752"/>
      <c r="AG981" s="752"/>
      <c r="AH981" s="752"/>
      <c r="AI981" s="752"/>
      <c r="AJ981" s="752"/>
      <c r="AK981" s="752"/>
      <c r="AL981" s="752"/>
      <c r="AM981" s="752"/>
      <c r="AN981" s="753"/>
    </row>
    <row r="982" spans="1:40" ht="21" customHeight="1" x14ac:dyDescent="0.25">
      <c r="B982" s="296"/>
      <c r="C982" s="45"/>
      <c r="D982" s="46"/>
      <c r="E982" s="45"/>
      <c r="F982" s="46"/>
      <c r="G982" s="45"/>
      <c r="H982" s="46"/>
      <c r="I982" s="45"/>
      <c r="J982" s="46"/>
      <c r="K982" s="45"/>
      <c r="L982" s="46"/>
      <c r="M982" s="45"/>
      <c r="N982" s="46"/>
      <c r="O982" s="45"/>
      <c r="P982" s="46"/>
      <c r="Q982" s="45"/>
      <c r="R982" s="46"/>
      <c r="S982" s="45"/>
      <c r="T982" s="46"/>
      <c r="U982" s="45"/>
      <c r="V982" s="46"/>
      <c r="W982" s="45"/>
      <c r="X982" s="46"/>
      <c r="Y982" s="45"/>
      <c r="Z982" s="46"/>
      <c r="AA982" s="45"/>
      <c r="AB982" s="46"/>
      <c r="AC982" s="45"/>
      <c r="AD982" s="46"/>
      <c r="AE982" s="45"/>
      <c r="AF982" s="46"/>
      <c r="AG982" s="45"/>
      <c r="AH982" s="46"/>
      <c r="AI982" s="45"/>
      <c r="AJ982" s="46"/>
      <c r="AK982" s="45"/>
      <c r="AL982" s="47">
        <f>+B982+D982+F982+H982+J982+L982+N982+P982+R982+T982+V982+X982+Z982+AB982+AD982+AF982+AH982+AJ982</f>
        <v>0</v>
      </c>
      <c r="AM982" s="48">
        <f>+C982+E982+G982+I982+K982+M982+O982+Q982+S982+U982+W982+Y982+AA982+AC982+AE982+AG982+AI982+AK982</f>
        <v>0</v>
      </c>
      <c r="AN982" s="297">
        <f>+AM982+AL982</f>
        <v>0</v>
      </c>
    </row>
    <row r="983" spans="1:40" ht="15" customHeight="1" x14ac:dyDescent="0.25">
      <c r="B983" s="751" t="s">
        <v>833</v>
      </c>
      <c r="C983" s="752"/>
      <c r="D983" s="752"/>
      <c r="E983" s="752"/>
      <c r="F983" s="752"/>
      <c r="G983" s="752"/>
      <c r="H983" s="752"/>
      <c r="I983" s="752"/>
      <c r="J983" s="752"/>
      <c r="K983" s="752"/>
      <c r="L983" s="752"/>
      <c r="M983" s="752"/>
      <c r="N983" s="752"/>
      <c r="O983" s="752"/>
      <c r="P983" s="752"/>
      <c r="Q983" s="752"/>
      <c r="R983" s="752"/>
      <c r="S983" s="752"/>
      <c r="T983" s="752"/>
      <c r="U983" s="752"/>
      <c r="V983" s="752"/>
      <c r="W983" s="752"/>
      <c r="X983" s="752"/>
      <c r="Y983" s="752"/>
      <c r="Z983" s="752"/>
      <c r="AA983" s="752"/>
      <c r="AB983" s="752"/>
      <c r="AC983" s="752"/>
      <c r="AD983" s="752"/>
      <c r="AE983" s="752"/>
      <c r="AF983" s="752"/>
      <c r="AG983" s="752"/>
      <c r="AH983" s="752"/>
      <c r="AI983" s="752"/>
      <c r="AJ983" s="752"/>
      <c r="AK983" s="752"/>
      <c r="AL983" s="752"/>
      <c r="AM983" s="752"/>
      <c r="AN983" s="753"/>
    </row>
    <row r="984" spans="1:40" ht="21" customHeight="1" x14ac:dyDescent="0.25">
      <c r="B984" s="296"/>
      <c r="C984" s="45"/>
      <c r="D984" s="46"/>
      <c r="E984" s="45"/>
      <c r="F984" s="46"/>
      <c r="G984" s="45"/>
      <c r="H984" s="46"/>
      <c r="I984" s="45"/>
      <c r="J984" s="46"/>
      <c r="K984" s="45"/>
      <c r="L984" s="46"/>
      <c r="M984" s="45"/>
      <c r="N984" s="46"/>
      <c r="O984" s="45"/>
      <c r="P984" s="46"/>
      <c r="Q984" s="45"/>
      <c r="R984" s="46"/>
      <c r="S984" s="45"/>
      <c r="T984" s="46"/>
      <c r="U984" s="45"/>
      <c r="V984" s="46"/>
      <c r="W984" s="45"/>
      <c r="X984" s="46"/>
      <c r="Y984" s="45"/>
      <c r="Z984" s="46"/>
      <c r="AA984" s="45"/>
      <c r="AB984" s="46"/>
      <c r="AC984" s="45"/>
      <c r="AD984" s="46"/>
      <c r="AE984" s="45"/>
      <c r="AF984" s="46"/>
      <c r="AG984" s="45"/>
      <c r="AH984" s="46"/>
      <c r="AI984" s="45"/>
      <c r="AJ984" s="46"/>
      <c r="AK984" s="45"/>
      <c r="AL984" s="47">
        <f>+B984+D984+F984+H984+J984+L984+N984+P984+R984+T984+V984+X984+Z984+AB984+AD984+AF984+AH984+AJ984</f>
        <v>0</v>
      </c>
      <c r="AM984" s="48">
        <f>+C984+E984+G984+I984+K984+M984+O984+Q984+S984+U984+W984+Y984+AA984+AC984+AE984+AG984+AI984+AK984</f>
        <v>0</v>
      </c>
      <c r="AN984" s="297">
        <f>+AM984+AL984</f>
        <v>0</v>
      </c>
    </row>
    <row r="985" spans="1:40" ht="15" customHeight="1" x14ac:dyDescent="0.25">
      <c r="B985" s="751" t="s">
        <v>834</v>
      </c>
      <c r="C985" s="752"/>
      <c r="D985" s="752"/>
      <c r="E985" s="752"/>
      <c r="F985" s="752"/>
      <c r="G985" s="752"/>
      <c r="H985" s="752"/>
      <c r="I985" s="752"/>
      <c r="J985" s="752"/>
      <c r="K985" s="752"/>
      <c r="L985" s="752"/>
      <c r="M985" s="752"/>
      <c r="N985" s="752"/>
      <c r="O985" s="752"/>
      <c r="P985" s="752"/>
      <c r="Q985" s="752"/>
      <c r="R985" s="752"/>
      <c r="S985" s="752"/>
      <c r="T985" s="752"/>
      <c r="U985" s="752"/>
      <c r="V985" s="752"/>
      <c r="W985" s="752"/>
      <c r="X985" s="752"/>
      <c r="Y985" s="752"/>
      <c r="Z985" s="752"/>
      <c r="AA985" s="752"/>
      <c r="AB985" s="752"/>
      <c r="AC985" s="752"/>
      <c r="AD985" s="752"/>
      <c r="AE985" s="752"/>
      <c r="AF985" s="752"/>
      <c r="AG985" s="752"/>
      <c r="AH985" s="752"/>
      <c r="AI985" s="752"/>
      <c r="AJ985" s="752"/>
      <c r="AK985" s="752"/>
      <c r="AL985" s="752"/>
      <c r="AM985" s="752"/>
      <c r="AN985" s="753"/>
    </row>
    <row r="986" spans="1:40" ht="21" customHeight="1" x14ac:dyDescent="0.25">
      <c r="B986" s="296"/>
      <c r="C986" s="45"/>
      <c r="D986" s="46"/>
      <c r="E986" s="45"/>
      <c r="F986" s="46"/>
      <c r="G986" s="45"/>
      <c r="H986" s="46"/>
      <c r="I986" s="45"/>
      <c r="J986" s="46"/>
      <c r="K986" s="45"/>
      <c r="L986" s="46"/>
      <c r="M986" s="45"/>
      <c r="N986" s="46"/>
      <c r="O986" s="45"/>
      <c r="P986" s="46"/>
      <c r="Q986" s="45"/>
      <c r="R986" s="46"/>
      <c r="S986" s="45"/>
      <c r="T986" s="46"/>
      <c r="U986" s="45"/>
      <c r="V986" s="46"/>
      <c r="W986" s="45"/>
      <c r="X986" s="46"/>
      <c r="Y986" s="45"/>
      <c r="Z986" s="46"/>
      <c r="AA986" s="45"/>
      <c r="AB986" s="46"/>
      <c r="AC986" s="45"/>
      <c r="AD986" s="46"/>
      <c r="AE986" s="45"/>
      <c r="AF986" s="46"/>
      <c r="AG986" s="45"/>
      <c r="AH986" s="46"/>
      <c r="AI986" s="45"/>
      <c r="AJ986" s="46"/>
      <c r="AK986" s="45"/>
      <c r="AL986" s="47">
        <f>+B986+D986+F986+H986+J986+L986+N986+P986+R986+T986+V986+X986+Z986+AB986+AD986+AF986+AH986+AJ986</f>
        <v>0</v>
      </c>
      <c r="AM986" s="48">
        <f>+C986+E986+G986+I986+K986+M986+O986+Q986+S986+U986+W986+Y986+AA986+AC986+AE986+AG986+AI986+AK986</f>
        <v>0</v>
      </c>
      <c r="AN986" s="297">
        <f>+AM986+AL986</f>
        <v>0</v>
      </c>
    </row>
    <row r="987" spans="1:40" ht="16.5" customHeight="1" x14ac:dyDescent="0.3">
      <c r="B987" s="754" t="s">
        <v>825</v>
      </c>
      <c r="C987" s="755"/>
      <c r="D987" s="755"/>
      <c r="E987" s="755"/>
      <c r="F987" s="755"/>
      <c r="G987" s="755"/>
      <c r="H987" s="755"/>
      <c r="I987" s="755"/>
      <c r="J987" s="755"/>
      <c r="K987" s="755"/>
      <c r="L987" s="755"/>
      <c r="M987" s="755"/>
      <c r="N987" s="755"/>
      <c r="O987" s="755"/>
      <c r="P987" s="755"/>
      <c r="Q987" s="755"/>
      <c r="R987" s="755"/>
      <c r="S987" s="755"/>
      <c r="T987" s="755"/>
      <c r="U987" s="755"/>
      <c r="V987" s="755"/>
      <c r="W987" s="755"/>
      <c r="X987" s="755"/>
      <c r="Y987" s="755"/>
      <c r="Z987" s="755"/>
      <c r="AA987" s="755"/>
      <c r="AB987" s="755"/>
      <c r="AC987" s="755"/>
      <c r="AD987" s="755"/>
      <c r="AE987" s="755"/>
      <c r="AF987" s="755"/>
      <c r="AG987" s="755"/>
      <c r="AH987" s="755"/>
      <c r="AI987" s="755"/>
      <c r="AJ987" s="755"/>
      <c r="AK987" s="755"/>
      <c r="AL987" s="755"/>
      <c r="AM987" s="755"/>
      <c r="AN987" s="756"/>
    </row>
    <row r="988" spans="1:40" ht="21" customHeight="1" thickBot="1" x14ac:dyDescent="0.3">
      <c r="B988" s="298">
        <f>+B986+B984+B982+B980+B978+B976+B974+B972</f>
        <v>0</v>
      </c>
      <c r="C988" s="302">
        <f>+C986+C984+C982+C980+C978+C976+C974+C972</f>
        <v>0</v>
      </c>
      <c r="D988" s="299">
        <f>+D986+D984+D982+D980+D978+D976+D974+D972</f>
        <v>0</v>
      </c>
      <c r="E988" s="302">
        <f>+E986+E984+E982+E980+E978+E976+E974+E972</f>
        <v>0</v>
      </c>
      <c r="F988" s="299">
        <f t="shared" ref="F988:AK988" si="14">+F986+F984+F982+F980+F978+F976+F974+F972</f>
        <v>0</v>
      </c>
      <c r="G988" s="302">
        <f t="shared" si="14"/>
        <v>0</v>
      </c>
      <c r="H988" s="299">
        <f t="shared" si="14"/>
        <v>0</v>
      </c>
      <c r="I988" s="302">
        <f t="shared" si="14"/>
        <v>0</v>
      </c>
      <c r="J988" s="299">
        <f t="shared" si="14"/>
        <v>0</v>
      </c>
      <c r="K988" s="302">
        <f t="shared" si="14"/>
        <v>0</v>
      </c>
      <c r="L988" s="299">
        <f t="shared" si="14"/>
        <v>0</v>
      </c>
      <c r="M988" s="302">
        <f t="shared" si="14"/>
        <v>0</v>
      </c>
      <c r="N988" s="299">
        <f t="shared" si="14"/>
        <v>0</v>
      </c>
      <c r="O988" s="302">
        <f t="shared" si="14"/>
        <v>0</v>
      </c>
      <c r="P988" s="299">
        <f t="shared" si="14"/>
        <v>0</v>
      </c>
      <c r="Q988" s="302">
        <f t="shared" si="14"/>
        <v>0</v>
      </c>
      <c r="R988" s="299">
        <f t="shared" si="14"/>
        <v>0</v>
      </c>
      <c r="S988" s="302">
        <f t="shared" si="14"/>
        <v>0</v>
      </c>
      <c r="T988" s="299">
        <f t="shared" si="14"/>
        <v>0</v>
      </c>
      <c r="U988" s="302">
        <f t="shared" si="14"/>
        <v>0</v>
      </c>
      <c r="V988" s="299">
        <f t="shared" si="14"/>
        <v>0</v>
      </c>
      <c r="W988" s="302">
        <f t="shared" si="14"/>
        <v>0</v>
      </c>
      <c r="X988" s="299">
        <f t="shared" si="14"/>
        <v>0</v>
      </c>
      <c r="Y988" s="302">
        <f t="shared" si="14"/>
        <v>0</v>
      </c>
      <c r="Z988" s="299">
        <f t="shared" si="14"/>
        <v>0</v>
      </c>
      <c r="AA988" s="302">
        <f t="shared" si="14"/>
        <v>0</v>
      </c>
      <c r="AB988" s="299">
        <f t="shared" si="14"/>
        <v>0</v>
      </c>
      <c r="AC988" s="302">
        <f t="shared" si="14"/>
        <v>0</v>
      </c>
      <c r="AD988" s="299">
        <f t="shared" si="14"/>
        <v>0</v>
      </c>
      <c r="AE988" s="302">
        <f t="shared" si="14"/>
        <v>0</v>
      </c>
      <c r="AF988" s="299">
        <f t="shared" si="14"/>
        <v>0</v>
      </c>
      <c r="AG988" s="302">
        <f t="shared" si="14"/>
        <v>0</v>
      </c>
      <c r="AH988" s="299">
        <f t="shared" si="14"/>
        <v>0</v>
      </c>
      <c r="AI988" s="302">
        <f t="shared" si="14"/>
        <v>0</v>
      </c>
      <c r="AJ988" s="299">
        <f t="shared" si="14"/>
        <v>0</v>
      </c>
      <c r="AK988" s="302">
        <f t="shared" si="14"/>
        <v>0</v>
      </c>
      <c r="AL988" s="299">
        <f>+B988+D988+F988+H988+J988+L988+N988+P988+R988+T988+V988+X988+Z988+AB988+AD988+AF988+AH988+AJ988</f>
        <v>0</v>
      </c>
      <c r="AM988" s="302">
        <f>+C988+E988+G988+I988+K988+M988+O988+Q988+S988+U988+W988+Y988+AA988+AC988+AE988+AG988+AI988+AK988</f>
        <v>0</v>
      </c>
      <c r="AN988" s="300">
        <f>+AM988+AL988</f>
        <v>0</v>
      </c>
    </row>
    <row r="989" spans="1:40" ht="11.25" customHeight="1" x14ac:dyDescent="0.25">
      <c r="B989" s="757"/>
      <c r="C989" s="757"/>
      <c r="D989" s="757"/>
      <c r="E989" s="757"/>
      <c r="F989" s="757"/>
      <c r="G989" s="757"/>
      <c r="H989" s="757"/>
      <c r="I989" s="757"/>
      <c r="J989" s="757"/>
      <c r="K989" s="757"/>
      <c r="L989" s="757"/>
      <c r="M989" s="757"/>
      <c r="N989" s="757"/>
      <c r="O989" s="757"/>
      <c r="P989" s="757"/>
      <c r="Q989" s="757"/>
      <c r="R989" s="757"/>
      <c r="S989" s="757"/>
      <c r="T989" s="757"/>
      <c r="U989" s="757"/>
      <c r="V989" s="757"/>
      <c r="W989" s="757"/>
      <c r="X989" s="757"/>
      <c r="Y989" s="757"/>
      <c r="Z989" s="757"/>
      <c r="AA989" s="757"/>
      <c r="AB989" s="757"/>
      <c r="AC989" s="757"/>
      <c r="AD989" s="757"/>
      <c r="AE989" s="757"/>
      <c r="AF989" s="757"/>
      <c r="AG989" s="757"/>
      <c r="AH989" s="757"/>
      <c r="AI989" s="757"/>
      <c r="AJ989" s="757"/>
      <c r="AK989" s="757"/>
      <c r="AL989" s="757"/>
      <c r="AM989" s="757"/>
      <c r="AN989" s="757"/>
    </row>
    <row r="990" spans="1:40" x14ac:dyDescent="0.25"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50" t="s">
        <v>835</v>
      </c>
      <c r="U990" s="49"/>
      <c r="W990" s="49"/>
      <c r="X990" s="749"/>
      <c r="Y990" s="749"/>
      <c r="Z990" s="749"/>
      <c r="AA990" s="749"/>
      <c r="AB990" s="749"/>
      <c r="AC990" s="749"/>
      <c r="AD990" s="749"/>
      <c r="AE990" s="749"/>
      <c r="AF990" s="749"/>
      <c r="AG990" s="749"/>
      <c r="AH990" s="749"/>
      <c r="AI990" s="749"/>
      <c r="AJ990" s="749"/>
      <c r="AK990" s="749"/>
      <c r="AL990" s="749"/>
      <c r="AM990" s="51"/>
      <c r="AN990" s="49"/>
    </row>
    <row r="991" spans="1:40" ht="6" customHeight="1" thickBot="1" x14ac:dyDescent="0.3">
      <c r="A991" s="52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50"/>
      <c r="U991" s="49"/>
      <c r="W991" s="49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1"/>
      <c r="AN991" s="49"/>
    </row>
    <row r="992" spans="1:40" ht="15.75" thickBot="1" x14ac:dyDescent="0.3">
      <c r="A992" s="52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54" t="s">
        <v>836</v>
      </c>
      <c r="W992" s="49"/>
      <c r="X992" s="748">
        <f>+F957</f>
        <v>0</v>
      </c>
      <c r="Y992" s="748"/>
      <c r="Z992" s="748"/>
      <c r="AA992" s="748"/>
      <c r="AB992" s="748"/>
      <c r="AC992" s="748"/>
      <c r="AD992" s="748"/>
      <c r="AE992" s="748"/>
      <c r="AF992" s="748"/>
      <c r="AG992" s="748"/>
      <c r="AH992" s="748"/>
      <c r="AI992" s="748"/>
      <c r="AJ992" s="748"/>
      <c r="AK992" s="49"/>
      <c r="AL992" s="750" t="s">
        <v>787</v>
      </c>
      <c r="AM992" s="750"/>
      <c r="AN992" s="49"/>
    </row>
    <row r="993" spans="2:40" ht="15.75" customHeight="1" x14ac:dyDescent="0.25">
      <c r="B993" s="55" t="s">
        <v>1128</v>
      </c>
      <c r="C993" s="56"/>
      <c r="D993" s="56"/>
      <c r="E993" s="56"/>
      <c r="F993" s="56"/>
      <c r="G993" s="57"/>
      <c r="H993" s="57"/>
      <c r="I993" s="57"/>
      <c r="J993" s="57"/>
      <c r="K993" s="57"/>
      <c r="L993" s="57"/>
      <c r="M993" s="57"/>
      <c r="N993" s="57"/>
      <c r="V993" s="54" t="s">
        <v>837</v>
      </c>
      <c r="AB993" s="748" t="str">
        <f>+I958</f>
        <v/>
      </c>
      <c r="AC993" s="748"/>
      <c r="AD993" s="748"/>
      <c r="AE993" s="748"/>
      <c r="AF993" s="748"/>
      <c r="AG993" s="748"/>
      <c r="AH993" s="748"/>
      <c r="AI993" s="748"/>
      <c r="AJ993" s="748"/>
    </row>
    <row r="994" spans="2:40" ht="3.75" customHeight="1" thickBot="1" x14ac:dyDescent="0.3">
      <c r="B994" s="42"/>
      <c r="C994" s="42"/>
      <c r="D994" s="42"/>
      <c r="E994" s="42"/>
      <c r="F994" s="42"/>
      <c r="G994" s="42"/>
      <c r="H994" s="42"/>
      <c r="I994" s="58"/>
      <c r="J994" s="58"/>
      <c r="K994" s="42"/>
      <c r="L994" s="42"/>
      <c r="M994" s="57"/>
      <c r="N994" s="57"/>
    </row>
    <row r="995" spans="2:40" ht="35.25" customHeight="1" x14ac:dyDescent="0.25">
      <c r="B995" s="682" t="s">
        <v>838</v>
      </c>
      <c r="C995" s="666"/>
      <c r="D995" s="666"/>
      <c r="E995" s="666" t="s">
        <v>839</v>
      </c>
      <c r="F995" s="666"/>
      <c r="G995" s="666"/>
      <c r="H995" s="666" t="s">
        <v>840</v>
      </c>
      <c r="I995" s="666"/>
      <c r="J995" s="666"/>
      <c r="K995" s="666" t="s">
        <v>841</v>
      </c>
      <c r="L995" s="666"/>
      <c r="M995" s="666"/>
      <c r="N995" s="666" t="s">
        <v>842</v>
      </c>
      <c r="O995" s="666"/>
      <c r="P995" s="666"/>
      <c r="Q995" s="666" t="s">
        <v>843</v>
      </c>
      <c r="R995" s="666"/>
      <c r="S995" s="666"/>
      <c r="T995" s="666" t="s">
        <v>844</v>
      </c>
      <c r="U995" s="666"/>
      <c r="V995" s="666"/>
      <c r="W995" s="666" t="s">
        <v>845</v>
      </c>
      <c r="X995" s="666"/>
      <c r="Y995" s="666"/>
      <c r="Z995" s="666" t="s">
        <v>846</v>
      </c>
      <c r="AA995" s="666"/>
      <c r="AB995" s="666"/>
      <c r="AC995" s="666" t="s">
        <v>847</v>
      </c>
      <c r="AD995" s="666"/>
      <c r="AE995" s="666"/>
      <c r="AF995" s="746" t="s">
        <v>1117</v>
      </c>
      <c r="AG995" s="746"/>
      <c r="AH995" s="746"/>
      <c r="AI995" s="666" t="s">
        <v>848</v>
      </c>
      <c r="AJ995" s="666"/>
      <c r="AK995" s="666"/>
      <c r="AL995" s="660" t="s">
        <v>825</v>
      </c>
      <c r="AM995" s="660"/>
      <c r="AN995" s="661"/>
    </row>
    <row r="996" spans="2:40" ht="21" customHeight="1" thickBot="1" x14ac:dyDescent="0.3">
      <c r="B996" s="747"/>
      <c r="C996" s="743"/>
      <c r="D996" s="743"/>
      <c r="E996" s="743"/>
      <c r="F996" s="743"/>
      <c r="G996" s="743"/>
      <c r="H996" s="743"/>
      <c r="I996" s="743"/>
      <c r="J996" s="743"/>
      <c r="K996" s="743"/>
      <c r="L996" s="743"/>
      <c r="M996" s="743"/>
      <c r="N996" s="743"/>
      <c r="O996" s="743"/>
      <c r="P996" s="743"/>
      <c r="Q996" s="743"/>
      <c r="R996" s="743"/>
      <c r="S996" s="743"/>
      <c r="T996" s="743"/>
      <c r="U996" s="743"/>
      <c r="V996" s="743"/>
      <c r="W996" s="743"/>
      <c r="X996" s="743"/>
      <c r="Y996" s="743"/>
      <c r="Z996" s="743"/>
      <c r="AA996" s="743"/>
      <c r="AB996" s="743"/>
      <c r="AC996" s="743"/>
      <c r="AD996" s="743"/>
      <c r="AE996" s="743"/>
      <c r="AF996" s="743"/>
      <c r="AG996" s="743"/>
      <c r="AH996" s="743"/>
      <c r="AI996" s="743"/>
      <c r="AJ996" s="743"/>
      <c r="AK996" s="743"/>
      <c r="AL996" s="662">
        <f>SUM(B996:AK996)</f>
        <v>0</v>
      </c>
      <c r="AM996" s="662"/>
      <c r="AN996" s="663"/>
    </row>
    <row r="997" spans="2:40" ht="12" customHeight="1" x14ac:dyDescent="0.25">
      <c r="B997" s="270" t="s">
        <v>849</v>
      </c>
      <c r="C997" s="271"/>
      <c r="D997" s="272"/>
      <c r="E997" s="272"/>
      <c r="F997" s="246"/>
      <c r="G997" s="246"/>
      <c r="H997" s="246"/>
      <c r="I997" s="269"/>
      <c r="J997" s="269"/>
      <c r="K997" s="246"/>
      <c r="L997" s="246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  <c r="AA997" s="241"/>
      <c r="AB997" s="241"/>
      <c r="AC997" s="241"/>
      <c r="AD997" s="241"/>
      <c r="AE997" s="241"/>
      <c r="AF997" s="241"/>
      <c r="AG997" s="241"/>
      <c r="AH997" s="241"/>
      <c r="AI997" s="241"/>
      <c r="AJ997" s="241"/>
      <c r="AK997" s="241"/>
      <c r="AL997" s="241"/>
      <c r="AM997" s="241"/>
      <c r="AN997" s="241"/>
    </row>
    <row r="998" spans="2:40" ht="12.75" customHeight="1" x14ac:dyDescent="0.25">
      <c r="B998" s="273"/>
      <c r="C998" s="273"/>
      <c r="D998" s="273"/>
      <c r="E998" s="273"/>
      <c r="F998" s="273"/>
      <c r="G998" s="273"/>
      <c r="H998" s="273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241"/>
      <c r="AM998" s="241"/>
      <c r="AN998" s="241"/>
    </row>
    <row r="999" spans="2:40" ht="16.5" thickBot="1" x14ac:dyDescent="0.3">
      <c r="B999" s="274" t="s">
        <v>1118</v>
      </c>
      <c r="C999" s="274"/>
      <c r="D999" s="274"/>
      <c r="E999" s="274"/>
      <c r="F999" s="274"/>
      <c r="G999" s="275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553" t="s">
        <v>1119</v>
      </c>
      <c r="Y999" s="241"/>
      <c r="Z999" s="241"/>
      <c r="AA999" s="241"/>
      <c r="AB999" s="241"/>
      <c r="AC999" s="241"/>
      <c r="AD999" s="241"/>
      <c r="AE999" s="241"/>
      <c r="AF999" s="241"/>
      <c r="AG999" s="241"/>
      <c r="AH999" s="241"/>
      <c r="AI999" s="241"/>
      <c r="AJ999" s="241"/>
      <c r="AK999" s="241"/>
      <c r="AL999" s="241"/>
      <c r="AM999" s="241"/>
      <c r="AN999" s="241"/>
    </row>
    <row r="1000" spans="2:40" ht="34.5" customHeight="1" x14ac:dyDescent="0.25">
      <c r="B1000" s="736" t="s">
        <v>850</v>
      </c>
      <c r="C1000" s="736"/>
      <c r="D1000" s="736"/>
      <c r="E1000" s="736"/>
      <c r="F1000" s="736"/>
      <c r="G1000" s="736"/>
      <c r="H1000" s="736"/>
      <c r="I1000" s="736"/>
      <c r="J1000" s="736"/>
      <c r="K1000" s="744" t="s">
        <v>851</v>
      </c>
      <c r="L1000" s="744"/>
      <c r="M1000" s="744"/>
      <c r="N1000" s="744"/>
      <c r="O1000" s="744"/>
      <c r="P1000" s="744"/>
      <c r="Q1000" s="744"/>
      <c r="R1000" s="744"/>
      <c r="S1000" s="744"/>
      <c r="T1000" s="241"/>
      <c r="U1000" s="241"/>
      <c r="V1000" s="241"/>
      <c r="W1000" s="241"/>
      <c r="X1000" s="664" t="s">
        <v>1120</v>
      </c>
      <c r="Y1000" s="665"/>
      <c r="Z1000" s="665"/>
      <c r="AA1000" s="665"/>
      <c r="AB1000" s="665"/>
      <c r="AC1000" s="665"/>
      <c r="AD1000" s="666" t="s">
        <v>1127</v>
      </c>
      <c r="AE1000" s="666"/>
      <c r="AF1000" s="666"/>
      <c r="AG1000" s="666"/>
      <c r="AH1000" s="666"/>
      <c r="AI1000" s="667"/>
      <c r="AJ1000" s="241"/>
      <c r="AK1000" s="241"/>
      <c r="AL1000" s="241"/>
      <c r="AM1000" s="241"/>
      <c r="AN1000" s="241"/>
    </row>
    <row r="1001" spans="2:40" ht="18" customHeight="1" x14ac:dyDescent="0.25">
      <c r="B1001" s="727" t="s">
        <v>852</v>
      </c>
      <c r="C1001" s="727"/>
      <c r="D1001" s="727"/>
      <c r="E1001" s="728" t="s">
        <v>853</v>
      </c>
      <c r="F1001" s="728"/>
      <c r="G1001" s="728"/>
      <c r="H1001" s="729" t="s">
        <v>825</v>
      </c>
      <c r="I1001" s="729"/>
      <c r="J1001" s="729"/>
      <c r="K1001" s="728" t="s">
        <v>852</v>
      </c>
      <c r="L1001" s="728"/>
      <c r="M1001" s="728"/>
      <c r="N1001" s="728" t="s">
        <v>853</v>
      </c>
      <c r="O1001" s="728"/>
      <c r="P1001" s="728"/>
      <c r="Q1001" s="730" t="s">
        <v>825</v>
      </c>
      <c r="R1001" s="730"/>
      <c r="S1001" s="730"/>
      <c r="T1001" s="241"/>
      <c r="U1001" s="241"/>
      <c r="V1001" s="241"/>
      <c r="W1001" s="241"/>
      <c r="X1001" s="668" t="s">
        <v>852</v>
      </c>
      <c r="Y1001" s="669"/>
      <c r="Z1001" s="670" t="s">
        <v>853</v>
      </c>
      <c r="AA1001" s="669"/>
      <c r="AB1001" s="671" t="s">
        <v>825</v>
      </c>
      <c r="AC1001" s="672"/>
      <c r="AD1001" s="670" t="s">
        <v>852</v>
      </c>
      <c r="AE1001" s="669"/>
      <c r="AF1001" s="670" t="s">
        <v>853</v>
      </c>
      <c r="AG1001" s="669"/>
      <c r="AH1001" s="671" t="s">
        <v>825</v>
      </c>
      <c r="AI1001" s="673"/>
      <c r="AJ1001" s="241"/>
      <c r="AK1001" s="241"/>
      <c r="AL1001" s="241"/>
      <c r="AM1001" s="241"/>
      <c r="AN1001" s="241"/>
    </row>
    <row r="1002" spans="2:40" ht="21" customHeight="1" thickBot="1" x14ac:dyDescent="0.3">
      <c r="B1002" s="718"/>
      <c r="C1002" s="718"/>
      <c r="D1002" s="718"/>
      <c r="E1002" s="719"/>
      <c r="F1002" s="719"/>
      <c r="G1002" s="719"/>
      <c r="H1002" s="720">
        <f>+E1002+B1002</f>
        <v>0</v>
      </c>
      <c r="I1002" s="720"/>
      <c r="J1002" s="720"/>
      <c r="K1002" s="719"/>
      <c r="L1002" s="719"/>
      <c r="M1002" s="719"/>
      <c r="N1002" s="719"/>
      <c r="O1002" s="719"/>
      <c r="P1002" s="719"/>
      <c r="Q1002" s="731">
        <f>+N1002+K1002</f>
        <v>0</v>
      </c>
      <c r="R1002" s="731"/>
      <c r="S1002" s="731"/>
      <c r="T1002" s="241"/>
      <c r="U1002" s="241"/>
      <c r="V1002" s="241"/>
      <c r="W1002" s="241"/>
      <c r="X1002" s="674"/>
      <c r="Y1002" s="675"/>
      <c r="Z1002" s="676"/>
      <c r="AA1002" s="675"/>
      <c r="AB1002" s="677">
        <f>+Z1002+X1002</f>
        <v>0</v>
      </c>
      <c r="AC1002" s="678"/>
      <c r="AD1002" s="676"/>
      <c r="AE1002" s="675"/>
      <c r="AF1002" s="676"/>
      <c r="AG1002" s="675"/>
      <c r="AH1002" s="677">
        <f>+AF1002+AD1002</f>
        <v>0</v>
      </c>
      <c r="AI1002" s="695"/>
      <c r="AJ1002" s="241"/>
      <c r="AK1002" s="241"/>
      <c r="AL1002" s="241"/>
      <c r="AM1002" s="241"/>
      <c r="AN1002" s="241"/>
    </row>
    <row r="1003" spans="2:40" ht="16.5" thickBot="1" x14ac:dyDescent="0.3">
      <c r="B1003" s="274" t="s">
        <v>1121</v>
      </c>
      <c r="C1003" s="274"/>
      <c r="D1003" s="274"/>
      <c r="E1003" s="274"/>
      <c r="F1003" s="274"/>
      <c r="G1003" s="275"/>
      <c r="H1003" s="241"/>
      <c r="I1003" s="241"/>
      <c r="J1003" s="241"/>
      <c r="K1003" s="241"/>
      <c r="L1003" s="241"/>
      <c r="M1003" s="241"/>
      <c r="N1003" s="241"/>
      <c r="O1003" s="241"/>
      <c r="P1003" s="241"/>
      <c r="Q1003" s="241"/>
      <c r="R1003" s="241"/>
      <c r="S1003" s="241"/>
      <c r="T1003" s="241"/>
      <c r="U1003" s="241"/>
      <c r="V1003" s="241"/>
      <c r="W1003" s="241"/>
      <c r="X1003" s="696" t="s">
        <v>1122</v>
      </c>
      <c r="Y1003" s="697"/>
      <c r="Z1003" s="697"/>
      <c r="AA1003" s="697"/>
      <c r="AB1003" s="697"/>
      <c r="AC1003" s="697"/>
      <c r="AD1003" s="697"/>
      <c r="AE1003" s="697"/>
      <c r="AF1003" s="697"/>
      <c r="AG1003" s="697"/>
      <c r="AH1003" s="697"/>
      <c r="AI1003" s="697"/>
      <c r="AJ1003" s="697"/>
      <c r="AK1003" s="698"/>
      <c r="AL1003" s="241"/>
      <c r="AM1003" s="241"/>
      <c r="AN1003" s="241"/>
    </row>
    <row r="1004" spans="2:40" ht="34.5" customHeight="1" x14ac:dyDescent="0.25">
      <c r="B1004" s="738" t="s">
        <v>854</v>
      </c>
      <c r="C1004" s="738"/>
      <c r="D1004" s="738"/>
      <c r="E1004" s="738"/>
      <c r="F1004" s="738"/>
      <c r="G1004" s="738"/>
      <c r="H1004" s="738"/>
      <c r="I1004" s="738"/>
      <c r="J1004" s="738"/>
      <c r="K1004" s="739" t="s">
        <v>970</v>
      </c>
      <c r="L1004" s="739"/>
      <c r="M1004" s="739"/>
      <c r="N1004" s="739"/>
      <c r="O1004" s="739"/>
      <c r="P1004" s="739"/>
      <c r="Q1004" s="739"/>
      <c r="R1004" s="739"/>
      <c r="S1004" s="739"/>
      <c r="T1004" s="241"/>
      <c r="U1004" s="241"/>
      <c r="V1004" s="241"/>
      <c r="W1004" s="241"/>
      <c r="X1004" s="699" t="s">
        <v>1123</v>
      </c>
      <c r="Y1004" s="700"/>
      <c r="Z1004" s="700"/>
      <c r="AA1004" s="700"/>
      <c r="AB1004" s="701" t="s">
        <v>1124</v>
      </c>
      <c r="AC1004" s="701"/>
      <c r="AD1004" s="701"/>
      <c r="AE1004" s="701"/>
      <c r="AF1004" s="701" t="s">
        <v>825</v>
      </c>
      <c r="AG1004" s="701"/>
      <c r="AH1004" s="701"/>
      <c r="AI1004" s="701"/>
      <c r="AJ1004" s="701"/>
      <c r="AK1004" s="706"/>
      <c r="AL1004" s="241"/>
      <c r="AM1004" s="241"/>
      <c r="AN1004" s="241"/>
    </row>
    <row r="1005" spans="2:40" ht="18" customHeight="1" x14ac:dyDescent="0.25">
      <c r="B1005" s="727" t="s">
        <v>852</v>
      </c>
      <c r="C1005" s="727"/>
      <c r="D1005" s="727"/>
      <c r="E1005" s="728" t="s">
        <v>853</v>
      </c>
      <c r="F1005" s="728"/>
      <c r="G1005" s="728"/>
      <c r="H1005" s="729" t="s">
        <v>825</v>
      </c>
      <c r="I1005" s="729"/>
      <c r="J1005" s="729"/>
      <c r="K1005" s="728" t="s">
        <v>852</v>
      </c>
      <c r="L1005" s="728"/>
      <c r="M1005" s="728"/>
      <c r="N1005" s="728" t="s">
        <v>853</v>
      </c>
      <c r="O1005" s="728"/>
      <c r="P1005" s="728"/>
      <c r="Q1005" s="730" t="s">
        <v>825</v>
      </c>
      <c r="R1005" s="730"/>
      <c r="S1005" s="730"/>
      <c r="T1005" s="241"/>
      <c r="U1005" s="241"/>
      <c r="V1005" s="241"/>
      <c r="W1005" s="241"/>
      <c r="X1005" s="683" t="s">
        <v>852</v>
      </c>
      <c r="Y1005" s="679"/>
      <c r="Z1005" s="679" t="s">
        <v>853</v>
      </c>
      <c r="AA1005" s="679"/>
      <c r="AB1005" s="679" t="s">
        <v>852</v>
      </c>
      <c r="AC1005" s="679"/>
      <c r="AD1005" s="679" t="s">
        <v>853</v>
      </c>
      <c r="AE1005" s="679"/>
      <c r="AF1005" s="679" t="s">
        <v>852</v>
      </c>
      <c r="AG1005" s="679"/>
      <c r="AH1005" s="679" t="s">
        <v>853</v>
      </c>
      <c r="AI1005" s="679"/>
      <c r="AJ1005" s="715" t="s">
        <v>825</v>
      </c>
      <c r="AK1005" s="745"/>
      <c r="AL1005" s="241"/>
      <c r="AM1005" s="241"/>
      <c r="AN1005" s="241"/>
    </row>
    <row r="1006" spans="2:40" ht="21" customHeight="1" thickBot="1" x14ac:dyDescent="0.3">
      <c r="B1006" s="718"/>
      <c r="C1006" s="718"/>
      <c r="D1006" s="718"/>
      <c r="E1006" s="719"/>
      <c r="F1006" s="719"/>
      <c r="G1006" s="719"/>
      <c r="H1006" s="720">
        <f>+E1006+B1006</f>
        <v>0</v>
      </c>
      <c r="I1006" s="720"/>
      <c r="J1006" s="720"/>
      <c r="K1006" s="719"/>
      <c r="L1006" s="719"/>
      <c r="M1006" s="719"/>
      <c r="N1006" s="719"/>
      <c r="O1006" s="719"/>
      <c r="P1006" s="719"/>
      <c r="Q1006" s="731">
        <f>+N1006+K1006</f>
        <v>0</v>
      </c>
      <c r="R1006" s="731"/>
      <c r="S1006" s="731"/>
      <c r="T1006" s="241"/>
      <c r="U1006" s="241"/>
      <c r="V1006" s="241"/>
      <c r="W1006" s="241"/>
      <c r="X1006" s="702"/>
      <c r="Y1006" s="692"/>
      <c r="Z1006" s="692"/>
      <c r="AA1006" s="692"/>
      <c r="AB1006" s="692"/>
      <c r="AC1006" s="692"/>
      <c r="AD1006" s="692"/>
      <c r="AE1006" s="692"/>
      <c r="AF1006" s="680">
        <f>+AB1006+X1006</f>
        <v>0</v>
      </c>
      <c r="AG1006" s="680"/>
      <c r="AH1006" s="680">
        <f>+AD1006+Z1006</f>
        <v>0</v>
      </c>
      <c r="AI1006" s="680"/>
      <c r="AJ1006" s="680">
        <f>+AH1006+AF1006</f>
        <v>0</v>
      </c>
      <c r="AK1006" s="681"/>
      <c r="AL1006" s="241"/>
      <c r="AM1006" s="241"/>
      <c r="AN1006" s="241"/>
    </row>
    <row r="1007" spans="2:40" ht="16.5" thickBot="1" x14ac:dyDescent="0.3">
      <c r="B1007" s="276" t="s">
        <v>1125</v>
      </c>
      <c r="C1007" s="241"/>
      <c r="D1007" s="241"/>
      <c r="E1007" s="241"/>
      <c r="F1007" s="241"/>
      <c r="G1007" s="241"/>
      <c r="H1007" s="241"/>
      <c r="I1007" s="241"/>
      <c r="J1007" s="241"/>
      <c r="K1007" s="241"/>
      <c r="L1007" s="241"/>
      <c r="M1007" s="241"/>
      <c r="N1007" s="241"/>
      <c r="O1007" s="241"/>
      <c r="P1007" s="241"/>
      <c r="Q1007" s="241"/>
      <c r="R1007" s="241"/>
      <c r="S1007" s="241"/>
      <c r="T1007" s="241"/>
      <c r="U1007" s="241"/>
      <c r="V1007" s="241"/>
      <c r="W1007" s="241"/>
      <c r="X1007" s="553" t="s">
        <v>1258</v>
      </c>
      <c r="Y1007" s="241"/>
      <c r="Z1007" s="241"/>
      <c r="AA1007" s="241"/>
      <c r="AB1007" s="241"/>
      <c r="AC1007" s="241"/>
      <c r="AD1007" s="241"/>
      <c r="AE1007" s="241"/>
      <c r="AF1007" s="241"/>
      <c r="AG1007" s="241"/>
      <c r="AH1007" s="241"/>
      <c r="AI1007" s="241"/>
      <c r="AJ1007" s="241"/>
      <c r="AK1007" s="241"/>
      <c r="AL1007" s="241"/>
      <c r="AM1007" s="241"/>
      <c r="AN1007" s="241"/>
    </row>
    <row r="1008" spans="2:40" ht="16.5" customHeight="1" thickBot="1" x14ac:dyDescent="0.3">
      <c r="B1008" s="274" t="s">
        <v>969</v>
      </c>
      <c r="C1008" s="274"/>
      <c r="D1008" s="241"/>
      <c r="E1008" s="241"/>
      <c r="F1008" s="241"/>
      <c r="G1008" s="241"/>
      <c r="H1008" s="241"/>
      <c r="I1008" s="241"/>
      <c r="J1008" s="241"/>
      <c r="K1008" s="241"/>
      <c r="L1008" s="241"/>
      <c r="M1008" s="241"/>
      <c r="N1008" s="241"/>
      <c r="O1008" s="241"/>
      <c r="P1008" s="241"/>
      <c r="Q1008" s="241"/>
      <c r="R1008" s="241"/>
      <c r="S1008" s="241"/>
      <c r="T1008" s="241"/>
      <c r="U1008" s="241"/>
      <c r="V1008" s="241"/>
      <c r="W1008" s="835" t="s">
        <v>1259</v>
      </c>
      <c r="X1008" s="836"/>
      <c r="Y1008" s="836"/>
      <c r="Z1008" s="836"/>
      <c r="AA1008" s="836"/>
      <c r="AB1008" s="836"/>
      <c r="AC1008" s="851" t="s">
        <v>1257</v>
      </c>
      <c r="AD1008" s="851"/>
      <c r="AE1008" s="851"/>
      <c r="AF1008" s="851"/>
      <c r="AG1008" s="851"/>
      <c r="AH1008" s="851"/>
      <c r="AI1008" s="845" t="s">
        <v>1260</v>
      </c>
      <c r="AJ1008" s="846"/>
      <c r="AK1008" s="846"/>
      <c r="AL1008" s="846"/>
      <c r="AM1008" s="846"/>
      <c r="AN1008" s="847"/>
    </row>
    <row r="1009" spans="1:40" ht="16.5" customHeight="1" thickBot="1" x14ac:dyDescent="0.3">
      <c r="B1009" s="732" t="s">
        <v>971</v>
      </c>
      <c r="C1009" s="733"/>
      <c r="D1009" s="733"/>
      <c r="E1009" s="733"/>
      <c r="F1009" s="733"/>
      <c r="G1009" s="733"/>
      <c r="H1009" s="733"/>
      <c r="I1009" s="734"/>
      <c r="J1009" s="686" t="s">
        <v>855</v>
      </c>
      <c r="K1009" s="686"/>
      <c r="L1009" s="686"/>
      <c r="M1009" s="686"/>
      <c r="N1009" s="686"/>
      <c r="O1009" s="686"/>
      <c r="P1009" s="686" t="s">
        <v>856</v>
      </c>
      <c r="Q1009" s="686"/>
      <c r="R1009" s="686"/>
      <c r="S1009" s="686"/>
      <c r="T1009" s="686"/>
      <c r="U1009" s="688"/>
      <c r="V1009" s="241"/>
      <c r="W1009" s="837"/>
      <c r="X1009" s="838"/>
      <c r="Y1009" s="838"/>
      <c r="Z1009" s="838"/>
      <c r="AA1009" s="838"/>
      <c r="AB1009" s="838"/>
      <c r="AC1009" s="852"/>
      <c r="AD1009" s="852"/>
      <c r="AE1009" s="852"/>
      <c r="AF1009" s="852"/>
      <c r="AG1009" s="852"/>
      <c r="AH1009" s="852"/>
      <c r="AI1009" s="848"/>
      <c r="AJ1009" s="849"/>
      <c r="AK1009" s="849"/>
      <c r="AL1009" s="849"/>
      <c r="AM1009" s="849"/>
      <c r="AN1009" s="850"/>
    </row>
    <row r="1010" spans="1:40" ht="16.5" customHeight="1" thickBot="1" x14ac:dyDescent="0.3">
      <c r="B1010" s="735"/>
      <c r="C1010" s="736"/>
      <c r="D1010" s="736"/>
      <c r="E1010" s="736"/>
      <c r="F1010" s="736"/>
      <c r="G1010" s="736"/>
      <c r="H1010" s="736"/>
      <c r="I1010" s="737"/>
      <c r="J1010" s="687"/>
      <c r="K1010" s="687"/>
      <c r="L1010" s="687"/>
      <c r="M1010" s="687"/>
      <c r="N1010" s="687"/>
      <c r="O1010" s="687"/>
      <c r="P1010" s="687"/>
      <c r="Q1010" s="687"/>
      <c r="R1010" s="687"/>
      <c r="S1010" s="687"/>
      <c r="T1010" s="687"/>
      <c r="U1010" s="689"/>
      <c r="V1010" s="241"/>
      <c r="W1010" s="853" t="s">
        <v>852</v>
      </c>
      <c r="X1010" s="841"/>
      <c r="Y1010" s="841" t="s">
        <v>853</v>
      </c>
      <c r="Z1010" s="841"/>
      <c r="AA1010" s="842" t="s">
        <v>825</v>
      </c>
      <c r="AB1010" s="842"/>
      <c r="AC1010" s="841" t="s">
        <v>852</v>
      </c>
      <c r="AD1010" s="841"/>
      <c r="AE1010" s="841" t="s">
        <v>853</v>
      </c>
      <c r="AF1010" s="841"/>
      <c r="AG1010" s="842" t="s">
        <v>825</v>
      </c>
      <c r="AH1010" s="842"/>
      <c r="AI1010" s="841" t="s">
        <v>852</v>
      </c>
      <c r="AJ1010" s="841"/>
      <c r="AK1010" s="841" t="s">
        <v>853</v>
      </c>
      <c r="AL1010" s="841"/>
      <c r="AM1010" s="842" t="s">
        <v>825</v>
      </c>
      <c r="AN1010" s="843"/>
    </row>
    <row r="1011" spans="1:40" ht="21" customHeight="1" thickBot="1" x14ac:dyDescent="0.3">
      <c r="B1011" s="735"/>
      <c r="C1011" s="736"/>
      <c r="D1011" s="736"/>
      <c r="E1011" s="736"/>
      <c r="F1011" s="736"/>
      <c r="G1011" s="736"/>
      <c r="H1011" s="736"/>
      <c r="I1011" s="737"/>
      <c r="J1011" s="679" t="s">
        <v>852</v>
      </c>
      <c r="K1011" s="679"/>
      <c r="L1011" s="679" t="s">
        <v>853</v>
      </c>
      <c r="M1011" s="679"/>
      <c r="N1011" s="715" t="s">
        <v>825</v>
      </c>
      <c r="O1011" s="715"/>
      <c r="P1011" s="679" t="s">
        <v>852</v>
      </c>
      <c r="Q1011" s="679"/>
      <c r="R1011" s="679" t="s">
        <v>853</v>
      </c>
      <c r="S1011" s="679"/>
      <c r="T1011" s="716" t="s">
        <v>825</v>
      </c>
      <c r="U1011" s="717"/>
      <c r="V1011" s="241"/>
      <c r="W1011" s="844"/>
      <c r="X1011" s="831"/>
      <c r="Y1011" s="831"/>
      <c r="Z1011" s="831"/>
      <c r="AA1011" s="830">
        <f>W1011+Y1011</f>
        <v>0</v>
      </c>
      <c r="AB1011" s="830"/>
      <c r="AC1011" s="831"/>
      <c r="AD1011" s="831"/>
      <c r="AE1011" s="831"/>
      <c r="AF1011" s="831"/>
      <c r="AG1011" s="830">
        <f>AC1011+AE1011</f>
        <v>0</v>
      </c>
      <c r="AH1011" s="830"/>
      <c r="AI1011" s="831"/>
      <c r="AJ1011" s="831"/>
      <c r="AK1011" s="831"/>
      <c r="AL1011" s="832"/>
      <c r="AM1011" s="833">
        <f>AI1011+AK1011</f>
        <v>0</v>
      </c>
      <c r="AN1011" s="834"/>
    </row>
    <row r="1012" spans="1:40" ht="32.25" customHeight="1" x14ac:dyDescent="0.25">
      <c r="B1012" s="713" t="s">
        <v>857</v>
      </c>
      <c r="C1012" s="714"/>
      <c r="D1012" s="714"/>
      <c r="E1012" s="714"/>
      <c r="F1012" s="714"/>
      <c r="G1012" s="714"/>
      <c r="H1012" s="714"/>
      <c r="I1012" s="714"/>
      <c r="J1012" s="707"/>
      <c r="K1012" s="708"/>
      <c r="L1012" s="707"/>
      <c r="M1012" s="708"/>
      <c r="N1012" s="709">
        <f>+L1012+J1012</f>
        <v>0</v>
      </c>
      <c r="O1012" s="710"/>
      <c r="P1012" s="707"/>
      <c r="Q1012" s="708"/>
      <c r="R1012" s="707"/>
      <c r="S1012" s="708"/>
      <c r="T1012" s="693">
        <f>+R1012+P1012</f>
        <v>0</v>
      </c>
      <c r="U1012" s="694"/>
      <c r="V1012" s="241"/>
      <c r="W1012" s="241"/>
      <c r="X1012" s="835" t="s">
        <v>1264</v>
      </c>
      <c r="Y1012" s="836"/>
      <c r="Z1012" s="836"/>
      <c r="AA1012" s="836"/>
      <c r="AB1012" s="836"/>
      <c r="AC1012" s="836"/>
      <c r="AD1012" s="836"/>
      <c r="AE1012" s="836" t="s">
        <v>1265</v>
      </c>
      <c r="AF1012" s="836"/>
      <c r="AG1012" s="836"/>
      <c r="AH1012" s="836"/>
      <c r="AI1012" s="836"/>
      <c r="AJ1012" s="836"/>
      <c r="AK1012" s="839"/>
      <c r="AL1012" s="241"/>
      <c r="AM1012" s="241"/>
      <c r="AN1012" s="241"/>
    </row>
    <row r="1013" spans="1:40" ht="31.5" customHeight="1" x14ac:dyDescent="0.25">
      <c r="B1013" s="711" t="s">
        <v>858</v>
      </c>
      <c r="C1013" s="712"/>
      <c r="D1013" s="712"/>
      <c r="E1013" s="712"/>
      <c r="F1013" s="712"/>
      <c r="G1013" s="712"/>
      <c r="H1013" s="712"/>
      <c r="I1013" s="712"/>
      <c r="J1013" s="703"/>
      <c r="K1013" s="704"/>
      <c r="L1013" s="703"/>
      <c r="M1013" s="704"/>
      <c r="N1013" s="693">
        <f>+L1013+J1013</f>
        <v>0</v>
      </c>
      <c r="O1013" s="705"/>
      <c r="P1013" s="707"/>
      <c r="Q1013" s="708"/>
      <c r="R1013" s="707"/>
      <c r="S1013" s="708"/>
      <c r="T1013" s="693">
        <f>+R1013+P1013</f>
        <v>0</v>
      </c>
      <c r="U1013" s="694"/>
      <c r="V1013" s="241"/>
      <c r="W1013" s="241"/>
      <c r="X1013" s="837"/>
      <c r="Y1013" s="838"/>
      <c r="Z1013" s="838"/>
      <c r="AA1013" s="838"/>
      <c r="AB1013" s="838"/>
      <c r="AC1013" s="838"/>
      <c r="AD1013" s="838"/>
      <c r="AE1013" s="838"/>
      <c r="AF1013" s="838"/>
      <c r="AG1013" s="838"/>
      <c r="AH1013" s="838"/>
      <c r="AI1013" s="838"/>
      <c r="AJ1013" s="838"/>
      <c r="AK1013" s="840"/>
      <c r="AL1013" s="241"/>
      <c r="AM1013" s="241"/>
      <c r="AN1013" s="241"/>
    </row>
    <row r="1014" spans="1:40" ht="31.5" customHeight="1" x14ac:dyDescent="0.25">
      <c r="B1014" s="721" t="s">
        <v>859</v>
      </c>
      <c r="C1014" s="722"/>
      <c r="D1014" s="722"/>
      <c r="E1014" s="722"/>
      <c r="F1014" s="722"/>
      <c r="G1014" s="722"/>
      <c r="H1014" s="722"/>
      <c r="I1014" s="722"/>
      <c r="J1014" s="703"/>
      <c r="K1014" s="704"/>
      <c r="L1014" s="703"/>
      <c r="M1014" s="704"/>
      <c r="N1014" s="693">
        <f>+L1014+J1014</f>
        <v>0</v>
      </c>
      <c r="O1014" s="705"/>
      <c r="P1014" s="707"/>
      <c r="Q1014" s="708"/>
      <c r="R1014" s="707"/>
      <c r="S1014" s="708"/>
      <c r="T1014" s="693">
        <f>+R1014+P1014</f>
        <v>0</v>
      </c>
      <c r="U1014" s="694"/>
      <c r="V1014" s="241"/>
      <c r="W1014" s="241"/>
      <c r="X1014" s="853" t="s">
        <v>852</v>
      </c>
      <c r="Y1014" s="841"/>
      <c r="Z1014" s="841" t="s">
        <v>853</v>
      </c>
      <c r="AA1014" s="841"/>
      <c r="AB1014" s="842" t="s">
        <v>825</v>
      </c>
      <c r="AC1014" s="842"/>
      <c r="AD1014" s="842"/>
      <c r="AE1014" s="841" t="s">
        <v>852</v>
      </c>
      <c r="AF1014" s="841"/>
      <c r="AG1014" s="841" t="s">
        <v>853</v>
      </c>
      <c r="AH1014" s="841"/>
      <c r="AI1014" s="842" t="s">
        <v>825</v>
      </c>
      <c r="AJ1014" s="842"/>
      <c r="AK1014" s="843"/>
      <c r="AL1014" s="241"/>
      <c r="AM1014" s="241"/>
      <c r="AN1014" s="241"/>
    </row>
    <row r="1015" spans="1:40" ht="26.25" customHeight="1" thickBot="1" x14ac:dyDescent="0.3">
      <c r="B1015" s="690" t="s">
        <v>860</v>
      </c>
      <c r="C1015" s="691"/>
      <c r="D1015" s="691"/>
      <c r="E1015" s="691"/>
      <c r="F1015" s="691"/>
      <c r="G1015" s="691"/>
      <c r="H1015" s="691"/>
      <c r="I1015" s="691"/>
      <c r="J1015" s="723"/>
      <c r="K1015" s="724"/>
      <c r="L1015" s="723"/>
      <c r="M1015" s="724"/>
      <c r="N1015" s="725">
        <f>+L1015+J1015</f>
        <v>0</v>
      </c>
      <c r="O1015" s="726"/>
      <c r="P1015" s="707"/>
      <c r="Q1015" s="708"/>
      <c r="R1015" s="707"/>
      <c r="S1015" s="708"/>
      <c r="T1015" s="693">
        <f>+R1015+P1015</f>
        <v>0</v>
      </c>
      <c r="U1015" s="694"/>
      <c r="V1015" s="241"/>
      <c r="W1015" s="241"/>
      <c r="X1015" s="844"/>
      <c r="Y1015" s="832"/>
      <c r="Z1015" s="832"/>
      <c r="AA1015" s="832"/>
      <c r="AB1015" s="833">
        <f>X1015+Z1015</f>
        <v>0</v>
      </c>
      <c r="AC1015" s="833"/>
      <c r="AD1015" s="833"/>
      <c r="AE1015" s="832"/>
      <c r="AF1015" s="832"/>
      <c r="AG1015" s="832"/>
      <c r="AH1015" s="832"/>
      <c r="AI1015" s="833">
        <f>AE1015+AG1015</f>
        <v>0</v>
      </c>
      <c r="AJ1015" s="833"/>
      <c r="AK1015" s="834"/>
      <c r="AL1015" s="241"/>
      <c r="AM1015" s="241"/>
      <c r="AN1015" s="241"/>
    </row>
    <row r="1016" spans="1:40" ht="16.5" thickBot="1" x14ac:dyDescent="0.3">
      <c r="B1016" s="269"/>
      <c r="C1016" s="246"/>
      <c r="D1016" s="246"/>
      <c r="E1016" s="246"/>
      <c r="F1016" s="246"/>
      <c r="G1016" s="246"/>
      <c r="H1016" s="246"/>
      <c r="I1016" s="277"/>
      <c r="J1016" s="277"/>
      <c r="K1016" s="277"/>
      <c r="L1016" s="277"/>
      <c r="M1016" s="246"/>
      <c r="N1016" s="241"/>
      <c r="O1016" s="241"/>
      <c r="P1016" s="241"/>
      <c r="Q1016" s="241"/>
      <c r="R1016" s="241"/>
      <c r="S1016" s="241"/>
      <c r="T1016" s="241"/>
      <c r="U1016" s="241"/>
      <c r="V1016" s="241"/>
      <c r="W1016" s="241"/>
      <c r="X1016" s="614"/>
      <c r="Y1016" s="614"/>
      <c r="Z1016" s="614"/>
      <c r="AA1016" s="614"/>
      <c r="AB1016" s="614"/>
      <c r="AC1016" s="614"/>
      <c r="AD1016" s="614"/>
      <c r="AE1016" s="614"/>
      <c r="AF1016" s="614"/>
      <c r="AG1016" s="614"/>
      <c r="AH1016" s="614"/>
      <c r="AI1016" s="614"/>
      <c r="AJ1016" s="614"/>
      <c r="AK1016" s="614"/>
      <c r="AL1016" s="241"/>
      <c r="AM1016" s="241"/>
      <c r="AN1016" s="241"/>
    </row>
    <row r="1017" spans="1:40" ht="33.75" customHeight="1" x14ac:dyDescent="0.3">
      <c r="B1017" s="682" t="s">
        <v>972</v>
      </c>
      <c r="C1017" s="666"/>
      <c r="D1017" s="666"/>
      <c r="E1017" s="666"/>
      <c r="F1017" s="666"/>
      <c r="G1017" s="666"/>
      <c r="H1017" s="666"/>
      <c r="I1017" s="666"/>
      <c r="J1017" s="740" t="s">
        <v>861</v>
      </c>
      <c r="K1017" s="740"/>
      <c r="L1017" s="740"/>
      <c r="M1017" s="740"/>
      <c r="N1017" s="740"/>
      <c r="O1017" s="740"/>
      <c r="P1017" s="741" t="s">
        <v>862</v>
      </c>
      <c r="Q1017" s="741"/>
      <c r="R1017" s="741"/>
      <c r="S1017" s="741"/>
      <c r="T1017" s="741"/>
      <c r="U1017" s="742"/>
      <c r="V1017" s="241"/>
      <c r="W1017" s="241"/>
      <c r="X1017" s="243" t="s">
        <v>835</v>
      </c>
      <c r="Y1017" s="614"/>
      <c r="Z1017" s="614"/>
      <c r="AA1017" s="614"/>
      <c r="AB1017" s="614"/>
      <c r="AC1017" s="614"/>
      <c r="AD1017" s="614"/>
      <c r="AE1017" s="614"/>
      <c r="AF1017" s="614"/>
      <c r="AG1017" s="614"/>
      <c r="AH1017" s="614"/>
      <c r="AI1017" s="614"/>
      <c r="AJ1017" s="614"/>
      <c r="AK1017" s="614"/>
      <c r="AL1017" s="241"/>
      <c r="AM1017" s="241"/>
      <c r="AN1017" s="241"/>
    </row>
    <row r="1018" spans="1:40" ht="21" customHeight="1" x14ac:dyDescent="0.25">
      <c r="B1018" s="683"/>
      <c r="C1018" s="679"/>
      <c r="D1018" s="679"/>
      <c r="E1018" s="679"/>
      <c r="F1018" s="679"/>
      <c r="G1018" s="679"/>
      <c r="H1018" s="679"/>
      <c r="I1018" s="679"/>
      <c r="J1018" s="679" t="s">
        <v>852</v>
      </c>
      <c r="K1018" s="679"/>
      <c r="L1018" s="679" t="s">
        <v>853</v>
      </c>
      <c r="M1018" s="679"/>
      <c r="N1018" s="715" t="s">
        <v>825</v>
      </c>
      <c r="O1018" s="715"/>
      <c r="P1018" s="679" t="s">
        <v>852</v>
      </c>
      <c r="Q1018" s="679"/>
      <c r="R1018" s="679" t="s">
        <v>853</v>
      </c>
      <c r="S1018" s="679"/>
      <c r="T1018" s="715" t="s">
        <v>825</v>
      </c>
      <c r="U1018" s="745"/>
      <c r="V1018" s="241"/>
      <c r="W1018" s="241"/>
      <c r="X1018" s="854"/>
      <c r="Y1018" s="854"/>
      <c r="Z1018" s="854"/>
      <c r="AA1018" s="854"/>
      <c r="AB1018" s="854"/>
      <c r="AC1018" s="854"/>
      <c r="AD1018" s="854"/>
      <c r="AE1018" s="854"/>
      <c r="AF1018" s="854"/>
      <c r="AG1018" s="854"/>
      <c r="AH1018" s="854"/>
      <c r="AI1018" s="854"/>
      <c r="AJ1018" s="854"/>
      <c r="AK1018" s="854"/>
      <c r="AL1018" s="241"/>
      <c r="AM1018" s="241"/>
      <c r="AN1018" s="241"/>
    </row>
    <row r="1019" spans="1:40" ht="21" customHeight="1" thickBot="1" x14ac:dyDescent="0.3">
      <c r="B1019" s="684"/>
      <c r="C1019" s="685"/>
      <c r="D1019" s="685"/>
      <c r="E1019" s="685"/>
      <c r="F1019" s="685"/>
      <c r="G1019" s="685"/>
      <c r="H1019" s="685"/>
      <c r="I1019" s="685"/>
      <c r="J1019" s="743"/>
      <c r="K1019" s="743"/>
      <c r="L1019" s="743"/>
      <c r="M1019" s="743"/>
      <c r="N1019" s="662">
        <f>+L1019+J1019</f>
        <v>0</v>
      </c>
      <c r="O1019" s="662"/>
      <c r="P1019" s="743"/>
      <c r="Q1019" s="743"/>
      <c r="R1019" s="743"/>
      <c r="S1019" s="743"/>
      <c r="T1019" s="662">
        <f>+R1019+P1019</f>
        <v>0</v>
      </c>
      <c r="U1019" s="663"/>
      <c r="V1019" s="241"/>
      <c r="W1019" s="241"/>
      <c r="X1019" s="854"/>
      <c r="Y1019" s="854"/>
      <c r="Z1019" s="854"/>
      <c r="AA1019" s="854"/>
      <c r="AB1019" s="854"/>
      <c r="AC1019" s="854"/>
      <c r="AD1019" s="854"/>
      <c r="AE1019" s="854"/>
      <c r="AF1019" s="854"/>
      <c r="AG1019" s="854"/>
      <c r="AH1019" s="854"/>
      <c r="AI1019" s="854"/>
      <c r="AJ1019" s="854"/>
      <c r="AK1019" s="854"/>
      <c r="AL1019" s="241"/>
      <c r="AM1019" s="241"/>
      <c r="AN1019" s="241"/>
    </row>
    <row r="1020" spans="1:40" ht="15" customHeight="1" x14ac:dyDescent="0.25">
      <c r="B1020" s="278" t="s">
        <v>1126</v>
      </c>
      <c r="C1020" s="271"/>
      <c r="D1020" s="279"/>
      <c r="E1020" s="271"/>
      <c r="F1020" s="271"/>
      <c r="G1020" s="271"/>
      <c r="H1020" s="271"/>
      <c r="I1020" s="271"/>
      <c r="J1020" s="271"/>
      <c r="K1020" s="271"/>
      <c r="L1020" s="271"/>
      <c r="M1020" s="271"/>
      <c r="N1020" s="241"/>
      <c r="O1020" s="241"/>
      <c r="P1020" s="241"/>
      <c r="Q1020" s="241"/>
      <c r="R1020" s="241"/>
      <c r="S1020" s="241"/>
      <c r="T1020" s="241"/>
      <c r="U1020" s="241"/>
      <c r="V1020" s="241"/>
      <c r="W1020" s="241"/>
      <c r="X1020" s="241"/>
      <c r="Y1020" s="241"/>
      <c r="Z1020" s="241"/>
      <c r="AA1020" s="241"/>
      <c r="AB1020" s="241"/>
      <c r="AC1020" s="241"/>
      <c r="AD1020" s="241"/>
      <c r="AE1020" s="241"/>
      <c r="AF1020" s="241"/>
      <c r="AG1020" s="241"/>
      <c r="AH1020" s="241"/>
      <c r="AI1020" s="241"/>
      <c r="AJ1020" s="241"/>
      <c r="AK1020" s="241"/>
      <c r="AL1020" s="241"/>
      <c r="AM1020" s="241"/>
      <c r="AN1020" s="241"/>
    </row>
    <row r="1021" spans="1:40" ht="15" customHeight="1" thickBot="1" x14ac:dyDescent="0.3">
      <c r="B1021" s="280" t="s">
        <v>863</v>
      </c>
      <c r="C1021" s="272"/>
      <c r="D1021" s="272"/>
      <c r="E1021" s="272"/>
      <c r="F1021" s="272"/>
      <c r="G1021" s="272"/>
      <c r="H1021" s="272"/>
      <c r="I1021" s="272"/>
      <c r="J1021" s="272"/>
      <c r="K1021" s="272"/>
      <c r="L1021" s="272"/>
      <c r="M1021" s="246"/>
      <c r="N1021" s="241"/>
      <c r="O1021" s="241"/>
      <c r="P1021" s="241"/>
      <c r="Q1021" s="241"/>
      <c r="R1021" s="241"/>
      <c r="S1021" s="241"/>
      <c r="T1021" s="241"/>
      <c r="U1021" s="241"/>
      <c r="V1021" s="241"/>
      <c r="W1021" s="241"/>
      <c r="X1021" s="241"/>
      <c r="Y1021" s="241"/>
      <c r="Z1021" s="241"/>
      <c r="AA1021" s="241"/>
      <c r="AB1021" s="241"/>
      <c r="AC1021" s="241"/>
      <c r="AD1021" s="241"/>
      <c r="AE1021" s="241"/>
      <c r="AF1021" s="241"/>
      <c r="AG1021" s="241"/>
      <c r="AH1021" s="241"/>
      <c r="AI1021" s="241"/>
      <c r="AJ1021" s="241"/>
      <c r="AK1021" s="241"/>
      <c r="AL1021" s="241"/>
      <c r="AM1021" s="241"/>
      <c r="AN1021" s="241"/>
    </row>
    <row r="1022" spans="1:40" ht="16.5" customHeight="1" thickBot="1" x14ac:dyDescent="0.3">
      <c r="A1022" s="36"/>
      <c r="B1022" s="37" t="s">
        <v>786</v>
      </c>
      <c r="C1022" s="38"/>
      <c r="D1022" s="38"/>
      <c r="E1022" s="38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  <c r="AK1022" s="38"/>
      <c r="AL1022" s="750" t="s">
        <v>787</v>
      </c>
      <c r="AM1022" s="750"/>
      <c r="AN1022" s="38"/>
    </row>
    <row r="1023" spans="1:40" ht="12.75" customHeight="1" x14ac:dyDescent="0.25">
      <c r="B1023" s="818" t="s">
        <v>788</v>
      </c>
      <c r="C1023" s="818"/>
      <c r="D1023" s="818"/>
      <c r="E1023" s="818"/>
      <c r="F1023" s="818"/>
      <c r="G1023" s="818"/>
      <c r="H1023" s="818"/>
      <c r="I1023" s="818"/>
      <c r="J1023" s="818"/>
      <c r="K1023" s="818"/>
      <c r="L1023" s="818"/>
      <c r="M1023" s="818"/>
      <c r="N1023" s="818"/>
      <c r="O1023" s="818"/>
      <c r="P1023" s="818"/>
      <c r="Q1023" s="818"/>
      <c r="R1023" s="818"/>
      <c r="S1023" s="818"/>
      <c r="T1023" s="818"/>
      <c r="U1023" s="818"/>
      <c r="V1023" s="818"/>
      <c r="W1023" s="818"/>
      <c r="X1023" s="818"/>
      <c r="Y1023" s="818"/>
      <c r="Z1023" s="818"/>
      <c r="AA1023" s="818"/>
      <c r="AB1023" s="818"/>
      <c r="AC1023" s="818"/>
      <c r="AD1023" s="818"/>
      <c r="AE1023" s="818"/>
      <c r="AF1023" s="818"/>
      <c r="AG1023" s="818"/>
      <c r="AH1023" s="818"/>
      <c r="AI1023" s="818"/>
      <c r="AJ1023" s="818"/>
      <c r="AK1023" s="818"/>
      <c r="AL1023" s="818"/>
      <c r="AM1023" s="818"/>
      <c r="AN1023" s="818"/>
    </row>
    <row r="1024" spans="1:40" ht="15.75" customHeight="1" thickBot="1" x14ac:dyDescent="0.3">
      <c r="B1024" s="819" t="s">
        <v>789</v>
      </c>
      <c r="C1024" s="819"/>
      <c r="D1024" s="819"/>
      <c r="E1024" s="819"/>
      <c r="F1024" s="819"/>
      <c r="G1024" s="819"/>
      <c r="H1024" s="819"/>
      <c r="I1024" s="819"/>
      <c r="J1024" s="819"/>
      <c r="K1024" s="819"/>
      <c r="L1024" s="819"/>
      <c r="M1024" s="819"/>
      <c r="N1024" s="819"/>
      <c r="O1024" s="819"/>
      <c r="P1024" s="819"/>
      <c r="Q1024" s="820"/>
      <c r="R1024" s="820"/>
      <c r="S1024" s="820"/>
      <c r="T1024" s="820"/>
      <c r="U1024" s="820"/>
      <c r="V1024" s="820"/>
      <c r="W1024" s="820"/>
      <c r="X1024" s="820"/>
      <c r="Y1024" s="820"/>
      <c r="Z1024" s="820"/>
      <c r="AA1024" s="820"/>
      <c r="AB1024" s="820"/>
      <c r="AC1024" s="820"/>
      <c r="AD1024" s="820"/>
      <c r="AE1024" s="820"/>
      <c r="AF1024" s="820"/>
      <c r="AG1024" s="820"/>
      <c r="AH1024" s="820"/>
      <c r="AI1024" s="820"/>
      <c r="AJ1024" s="820"/>
      <c r="AK1024" s="820"/>
      <c r="AL1024" s="820"/>
      <c r="AM1024" s="820"/>
      <c r="AN1024" s="820"/>
    </row>
    <row r="1025" spans="1:40" ht="15.75" thickBot="1" x14ac:dyDescent="0.3">
      <c r="A1025" s="41"/>
      <c r="B1025" s="821" t="s">
        <v>790</v>
      </c>
      <c r="C1025" s="822"/>
      <c r="D1025" s="822"/>
      <c r="E1025" s="822"/>
      <c r="F1025" s="823">
        <f>+Menu!D6</f>
        <v>0</v>
      </c>
      <c r="G1025" s="823"/>
      <c r="H1025" s="823"/>
      <c r="I1025" s="823"/>
      <c r="J1025" s="823"/>
      <c r="K1025" s="823"/>
      <c r="L1025" s="823"/>
      <c r="M1025" s="823"/>
      <c r="N1025" s="823"/>
      <c r="O1025" s="823"/>
      <c r="P1025" s="824"/>
      <c r="Q1025" s="825" t="s">
        <v>791</v>
      </c>
      <c r="R1025" s="826"/>
      <c r="S1025" s="826"/>
      <c r="T1025" s="826"/>
      <c r="U1025" s="826"/>
      <c r="V1025" s="826"/>
      <c r="W1025" s="826"/>
      <c r="X1025" s="826"/>
      <c r="Y1025" s="826"/>
      <c r="Z1025" s="826"/>
      <c r="AA1025" s="826"/>
      <c r="AB1025" s="827" t="s">
        <v>792</v>
      </c>
      <c r="AC1025" s="827"/>
      <c r="AD1025" s="827"/>
      <c r="AE1025" s="827"/>
      <c r="AF1025" s="827"/>
      <c r="AG1025" s="827"/>
      <c r="AH1025" s="827"/>
      <c r="AI1025" s="807" t="str">
        <f>IF(Menu!E24="","",Menu!E24)</f>
        <v/>
      </c>
      <c r="AJ1025" s="807"/>
      <c r="AK1025" s="807"/>
      <c r="AL1025" s="807"/>
      <c r="AM1025" s="807"/>
      <c r="AN1025" s="808"/>
    </row>
    <row r="1026" spans="1:40" ht="15.75" thickBot="1" x14ac:dyDescent="0.3">
      <c r="A1026" s="41"/>
      <c r="B1026" s="792" t="s">
        <v>793</v>
      </c>
      <c r="C1026" s="793"/>
      <c r="D1026" s="793"/>
      <c r="E1026" s="793"/>
      <c r="F1026" s="793"/>
      <c r="G1026" s="793"/>
      <c r="H1026" s="793"/>
      <c r="I1026" s="809" t="str">
        <f>+Menu!B24</f>
        <v/>
      </c>
      <c r="J1026" s="809"/>
      <c r="K1026" s="809"/>
      <c r="L1026" s="809"/>
      <c r="M1026" s="809"/>
      <c r="N1026" s="809"/>
      <c r="O1026" s="809"/>
      <c r="P1026" s="810"/>
      <c r="Q1026" s="811" t="str">
        <f>+Q6</f>
        <v>3rd</v>
      </c>
      <c r="R1026" s="812"/>
      <c r="S1026" s="813" t="s">
        <v>794</v>
      </c>
      <c r="T1026" s="813"/>
      <c r="U1026" s="813"/>
      <c r="V1026" s="814">
        <f>+V6</f>
        <v>2022</v>
      </c>
      <c r="W1026" s="815"/>
      <c r="X1026" s="816"/>
      <c r="Y1026" s="813" t="s">
        <v>6</v>
      </c>
      <c r="Z1026" s="813"/>
      <c r="AA1026" s="813"/>
      <c r="AB1026" s="817" t="s">
        <v>973</v>
      </c>
      <c r="AC1026" s="817"/>
      <c r="AD1026" s="817"/>
      <c r="AE1026" s="817"/>
      <c r="AF1026" s="817"/>
      <c r="AG1026" s="817"/>
      <c r="AH1026" s="817"/>
      <c r="AI1026" s="817"/>
      <c r="AJ1026" s="817"/>
      <c r="AK1026" s="817"/>
      <c r="AL1026" s="817"/>
      <c r="AM1026" s="817"/>
      <c r="AN1026" s="817"/>
    </row>
    <row r="1027" spans="1:40" ht="16.5" x14ac:dyDescent="0.25">
      <c r="A1027" s="41"/>
      <c r="B1027" s="792" t="s">
        <v>795</v>
      </c>
      <c r="C1027" s="793"/>
      <c r="D1027" s="793"/>
      <c r="E1027" s="793"/>
      <c r="F1027" s="793"/>
      <c r="G1027" s="793"/>
      <c r="H1027" s="793"/>
      <c r="I1027" s="793"/>
      <c r="J1027" s="793"/>
      <c r="K1027" s="793"/>
      <c r="L1027" s="793"/>
      <c r="M1027" s="793"/>
      <c r="N1027" s="794"/>
      <c r="O1027" s="794"/>
      <c r="P1027" s="795"/>
      <c r="Q1027" s="796" t="s">
        <v>796</v>
      </c>
      <c r="R1027" s="797"/>
      <c r="S1027" s="797"/>
      <c r="T1027" s="797"/>
      <c r="U1027" s="797"/>
      <c r="V1027" s="798" t="str">
        <f>IF(Menu!C24="","",Menu!C24)</f>
        <v/>
      </c>
      <c r="W1027" s="798"/>
      <c r="X1027" s="798"/>
      <c r="Y1027" s="798"/>
      <c r="Z1027" s="798"/>
      <c r="AA1027" s="798"/>
      <c r="AB1027" s="799">
        <f>+Menu!F24</f>
        <v>0</v>
      </c>
      <c r="AC1027" s="799"/>
      <c r="AD1027" s="799"/>
      <c r="AE1027" s="799"/>
      <c r="AF1027" s="799"/>
      <c r="AG1027" s="799"/>
      <c r="AH1027" s="799"/>
      <c r="AI1027" s="799"/>
      <c r="AJ1027" s="799"/>
      <c r="AK1027" s="799"/>
      <c r="AL1027" s="799"/>
      <c r="AM1027" s="799"/>
      <c r="AN1027" s="799"/>
    </row>
    <row r="1028" spans="1:40" ht="16.5" x14ac:dyDescent="0.25">
      <c r="A1028" s="41"/>
      <c r="B1028" s="800">
        <f>+Menu!D24</f>
        <v>0</v>
      </c>
      <c r="C1028" s="801"/>
      <c r="D1028" s="801"/>
      <c r="E1028" s="801"/>
      <c r="F1028" s="801"/>
      <c r="G1028" s="801"/>
      <c r="H1028" s="801"/>
      <c r="I1028" s="801"/>
      <c r="J1028" s="801"/>
      <c r="K1028" s="801"/>
      <c r="L1028" s="801"/>
      <c r="M1028" s="801"/>
      <c r="N1028" s="801"/>
      <c r="O1028" s="801"/>
      <c r="P1028" s="802"/>
      <c r="Q1028" s="803" t="s">
        <v>968</v>
      </c>
      <c r="R1028" s="804"/>
      <c r="S1028" s="804"/>
      <c r="T1028" s="804"/>
      <c r="U1028" s="804"/>
      <c r="V1028" s="805" t="str">
        <f>IF(SUM(B1037:E1037)=0,"",SUM(B1037:E1037))</f>
        <v/>
      </c>
      <c r="W1028" s="805"/>
      <c r="X1028" s="805"/>
      <c r="Y1028" s="805"/>
      <c r="Z1028" s="805"/>
      <c r="AA1028" s="806"/>
      <c r="AB1028" s="799">
        <f>+Menu!G24</f>
        <v>0</v>
      </c>
      <c r="AC1028" s="799"/>
      <c r="AD1028" s="799"/>
      <c r="AE1028" s="799"/>
      <c r="AF1028" s="799"/>
      <c r="AG1028" s="799"/>
      <c r="AH1028" s="799"/>
      <c r="AI1028" s="799"/>
      <c r="AJ1028" s="799"/>
      <c r="AK1028" s="799"/>
      <c r="AL1028" s="799"/>
      <c r="AM1028" s="799"/>
      <c r="AN1028" s="799"/>
    </row>
    <row r="1029" spans="1:40" ht="17.25" thickBot="1" x14ac:dyDescent="0.3">
      <c r="A1029" s="41"/>
      <c r="B1029" s="770"/>
      <c r="C1029" s="771"/>
      <c r="D1029" s="771"/>
      <c r="E1029" s="771"/>
      <c r="F1029" s="771"/>
      <c r="G1029" s="771"/>
      <c r="H1029" s="771"/>
      <c r="I1029" s="771"/>
      <c r="J1029" s="771"/>
      <c r="K1029" s="771"/>
      <c r="L1029" s="771"/>
      <c r="M1029" s="771"/>
      <c r="N1029" s="771"/>
      <c r="O1029" s="771"/>
      <c r="P1029" s="772"/>
      <c r="Q1029" s="773" t="s">
        <v>797</v>
      </c>
      <c r="R1029" s="774"/>
      <c r="S1029" s="774"/>
      <c r="T1029" s="774"/>
      <c r="U1029" s="774"/>
      <c r="V1029" s="775" t="str">
        <f>IF(V1028="","",(V1028/V1027*100000*4))</f>
        <v/>
      </c>
      <c r="W1029" s="775"/>
      <c r="X1029" s="775"/>
      <c r="Y1029" s="775"/>
      <c r="Z1029" s="775"/>
      <c r="AA1029" s="776"/>
      <c r="AB1029" s="779"/>
      <c r="AC1029" s="780"/>
      <c r="AD1029" s="780"/>
      <c r="AE1029" s="780"/>
      <c r="AF1029" s="780"/>
      <c r="AG1029" s="780"/>
      <c r="AH1029" s="780"/>
      <c r="AI1029" s="780"/>
      <c r="AJ1029" s="780"/>
      <c r="AK1029" s="780"/>
      <c r="AL1029" s="780"/>
      <c r="AM1029" s="780"/>
      <c r="AN1029" s="781"/>
    </row>
    <row r="1030" spans="1:40" ht="7.5" customHeight="1" x14ac:dyDescent="0.25">
      <c r="B1030" s="42"/>
      <c r="C1030" s="42"/>
      <c r="D1030" s="42"/>
      <c r="E1030" s="42"/>
      <c r="F1030" s="42"/>
      <c r="G1030" s="42"/>
      <c r="H1030" s="42"/>
      <c r="I1030" s="42"/>
    </row>
    <row r="1031" spans="1:40" ht="15.75" thickBot="1" x14ac:dyDescent="0.3">
      <c r="B1031" s="43" t="s">
        <v>967</v>
      </c>
    </row>
    <row r="1032" spans="1:40" ht="12.75" customHeight="1" thickBot="1" x14ac:dyDescent="0.3">
      <c r="B1032" s="782" t="s">
        <v>798</v>
      </c>
      <c r="C1032" s="783"/>
      <c r="D1032" s="783"/>
      <c r="E1032" s="783"/>
      <c r="F1032" s="783"/>
      <c r="G1032" s="783"/>
      <c r="H1032" s="783"/>
      <c r="I1032" s="783"/>
      <c r="J1032" s="783"/>
      <c r="K1032" s="783"/>
      <c r="L1032" s="783"/>
      <c r="M1032" s="783"/>
      <c r="N1032" s="783"/>
      <c r="O1032" s="783"/>
      <c r="P1032" s="783"/>
      <c r="Q1032" s="783"/>
      <c r="R1032" s="783"/>
      <c r="S1032" s="783"/>
      <c r="T1032" s="783"/>
      <c r="U1032" s="783"/>
      <c r="V1032" s="783"/>
      <c r="W1032" s="783"/>
      <c r="X1032" s="783"/>
      <c r="Y1032" s="783"/>
      <c r="Z1032" s="784" t="s">
        <v>799</v>
      </c>
      <c r="AA1032" s="784"/>
      <c r="AB1032" s="784"/>
      <c r="AC1032" s="784"/>
      <c r="AD1032" s="784"/>
      <c r="AE1032" s="784"/>
      <c r="AF1032" s="784"/>
      <c r="AG1032" s="784"/>
      <c r="AH1032" s="784"/>
      <c r="AI1032" s="784"/>
      <c r="AJ1032" s="784"/>
      <c r="AK1032" s="784"/>
      <c r="AL1032" s="785" t="s">
        <v>800</v>
      </c>
      <c r="AM1032" s="785"/>
      <c r="AN1032" s="786"/>
    </row>
    <row r="1033" spans="1:40" ht="12" customHeight="1" thickBot="1" x14ac:dyDescent="0.3">
      <c r="B1033" s="789" t="s">
        <v>801</v>
      </c>
      <c r="C1033" s="790"/>
      <c r="D1033" s="790"/>
      <c r="E1033" s="790"/>
      <c r="F1033" s="790"/>
      <c r="G1033" s="790"/>
      <c r="H1033" s="790"/>
      <c r="I1033" s="790"/>
      <c r="J1033" s="790"/>
      <c r="K1033" s="790"/>
      <c r="L1033" s="790"/>
      <c r="M1033" s="790"/>
      <c r="N1033" s="791" t="s">
        <v>802</v>
      </c>
      <c r="O1033" s="791"/>
      <c r="P1033" s="791"/>
      <c r="Q1033" s="791"/>
      <c r="R1033" s="791"/>
      <c r="S1033" s="791"/>
      <c r="T1033" s="791"/>
      <c r="U1033" s="791"/>
      <c r="V1033" s="791"/>
      <c r="W1033" s="791"/>
      <c r="X1033" s="791"/>
      <c r="Y1033" s="791"/>
      <c r="Z1033" s="791" t="s">
        <v>803</v>
      </c>
      <c r="AA1033" s="791"/>
      <c r="AB1033" s="791"/>
      <c r="AC1033" s="791"/>
      <c r="AD1033" s="791"/>
      <c r="AE1033" s="791"/>
      <c r="AF1033" s="791"/>
      <c r="AG1033" s="791"/>
      <c r="AH1033" s="791"/>
      <c r="AI1033" s="791"/>
      <c r="AJ1033" s="791"/>
      <c r="AK1033" s="791"/>
      <c r="AL1033" s="787"/>
      <c r="AM1033" s="787"/>
      <c r="AN1033" s="788"/>
    </row>
    <row r="1034" spans="1:40" ht="12" customHeight="1" thickBot="1" x14ac:dyDescent="0.3">
      <c r="B1034" s="777" t="s">
        <v>804</v>
      </c>
      <c r="C1034" s="778"/>
      <c r="D1034" s="761" t="s">
        <v>805</v>
      </c>
      <c r="E1034" s="761"/>
      <c r="F1034" s="762" t="s">
        <v>806</v>
      </c>
      <c r="G1034" s="762"/>
      <c r="H1034" s="762"/>
      <c r="I1034" s="762"/>
      <c r="J1034" s="762"/>
      <c r="K1034" s="762"/>
      <c r="L1034" s="762"/>
      <c r="M1034" s="762"/>
      <c r="N1034" s="761" t="s">
        <v>807</v>
      </c>
      <c r="O1034" s="761"/>
      <c r="P1034" s="761" t="s">
        <v>808</v>
      </c>
      <c r="Q1034" s="761"/>
      <c r="R1034" s="762" t="s">
        <v>806</v>
      </c>
      <c r="S1034" s="762"/>
      <c r="T1034" s="762"/>
      <c r="U1034" s="762"/>
      <c r="V1034" s="762"/>
      <c r="W1034" s="762"/>
      <c r="X1034" s="762"/>
      <c r="Y1034" s="762"/>
      <c r="Z1034" s="761" t="s">
        <v>809</v>
      </c>
      <c r="AA1034" s="761"/>
      <c r="AB1034" s="761" t="s">
        <v>810</v>
      </c>
      <c r="AC1034" s="761"/>
      <c r="AD1034" s="762" t="s">
        <v>806</v>
      </c>
      <c r="AE1034" s="762"/>
      <c r="AF1034" s="762"/>
      <c r="AG1034" s="762"/>
      <c r="AH1034" s="762"/>
      <c r="AI1034" s="762"/>
      <c r="AJ1034" s="762"/>
      <c r="AK1034" s="762"/>
      <c r="AL1034" s="787"/>
      <c r="AM1034" s="787"/>
      <c r="AN1034" s="788"/>
    </row>
    <row r="1035" spans="1:40" ht="51.75" customHeight="1" x14ac:dyDescent="0.25">
      <c r="B1035" s="777"/>
      <c r="C1035" s="778"/>
      <c r="D1035" s="761"/>
      <c r="E1035" s="761"/>
      <c r="F1035" s="761" t="s">
        <v>811</v>
      </c>
      <c r="G1035" s="761"/>
      <c r="H1035" s="761" t="s">
        <v>812</v>
      </c>
      <c r="I1035" s="761"/>
      <c r="J1035" s="761" t="s">
        <v>813</v>
      </c>
      <c r="K1035" s="761"/>
      <c r="L1035" s="763" t="s">
        <v>814</v>
      </c>
      <c r="M1035" s="763"/>
      <c r="N1035" s="761"/>
      <c r="O1035" s="761"/>
      <c r="P1035" s="761"/>
      <c r="Q1035" s="761"/>
      <c r="R1035" s="761" t="s">
        <v>815</v>
      </c>
      <c r="S1035" s="761"/>
      <c r="T1035" s="761" t="s">
        <v>816</v>
      </c>
      <c r="U1035" s="761"/>
      <c r="V1035" s="761" t="s">
        <v>817</v>
      </c>
      <c r="W1035" s="761"/>
      <c r="X1035" s="763" t="s">
        <v>818</v>
      </c>
      <c r="Y1035" s="763"/>
      <c r="Z1035" s="761"/>
      <c r="AA1035" s="761"/>
      <c r="AB1035" s="761"/>
      <c r="AC1035" s="761"/>
      <c r="AD1035" s="761" t="s">
        <v>819</v>
      </c>
      <c r="AE1035" s="761"/>
      <c r="AF1035" s="761" t="s">
        <v>820</v>
      </c>
      <c r="AG1035" s="761"/>
      <c r="AH1035" s="761" t="s">
        <v>821</v>
      </c>
      <c r="AI1035" s="761"/>
      <c r="AJ1035" s="763" t="s">
        <v>822</v>
      </c>
      <c r="AK1035" s="763"/>
      <c r="AL1035" s="787"/>
      <c r="AM1035" s="787"/>
      <c r="AN1035" s="788"/>
    </row>
    <row r="1036" spans="1:40" x14ac:dyDescent="0.25">
      <c r="B1036" s="294" t="s">
        <v>823</v>
      </c>
      <c r="C1036" s="44" t="s">
        <v>824</v>
      </c>
      <c r="D1036" s="44" t="s">
        <v>823</v>
      </c>
      <c r="E1036" s="44" t="s">
        <v>824</v>
      </c>
      <c r="F1036" s="44" t="s">
        <v>823</v>
      </c>
      <c r="G1036" s="44" t="s">
        <v>824</v>
      </c>
      <c r="H1036" s="44" t="s">
        <v>823</v>
      </c>
      <c r="I1036" s="44" t="s">
        <v>824</v>
      </c>
      <c r="J1036" s="44" t="s">
        <v>823</v>
      </c>
      <c r="K1036" s="44" t="s">
        <v>824</v>
      </c>
      <c r="L1036" s="44" t="s">
        <v>823</v>
      </c>
      <c r="M1036" s="44" t="s">
        <v>824</v>
      </c>
      <c r="N1036" s="44" t="s">
        <v>823</v>
      </c>
      <c r="O1036" s="44" t="s">
        <v>824</v>
      </c>
      <c r="P1036" s="44" t="s">
        <v>823</v>
      </c>
      <c r="Q1036" s="44" t="s">
        <v>824</v>
      </c>
      <c r="R1036" s="44" t="s">
        <v>823</v>
      </c>
      <c r="S1036" s="44" t="s">
        <v>824</v>
      </c>
      <c r="T1036" s="44" t="s">
        <v>823</v>
      </c>
      <c r="U1036" s="44" t="s">
        <v>824</v>
      </c>
      <c r="V1036" s="44" t="s">
        <v>823</v>
      </c>
      <c r="W1036" s="44" t="s">
        <v>824</v>
      </c>
      <c r="X1036" s="44" t="s">
        <v>823</v>
      </c>
      <c r="Y1036" s="44" t="s">
        <v>824</v>
      </c>
      <c r="Z1036" s="44" t="s">
        <v>823</v>
      </c>
      <c r="AA1036" s="44" t="s">
        <v>824</v>
      </c>
      <c r="AB1036" s="44" t="s">
        <v>823</v>
      </c>
      <c r="AC1036" s="44" t="s">
        <v>824</v>
      </c>
      <c r="AD1036" s="44" t="s">
        <v>823</v>
      </c>
      <c r="AE1036" s="44" t="s">
        <v>824</v>
      </c>
      <c r="AF1036" s="44" t="s">
        <v>823</v>
      </c>
      <c r="AG1036" s="44" t="s">
        <v>824</v>
      </c>
      <c r="AH1036" s="44" t="s">
        <v>823</v>
      </c>
      <c r="AI1036" s="44" t="s">
        <v>824</v>
      </c>
      <c r="AJ1036" s="44" t="s">
        <v>823</v>
      </c>
      <c r="AK1036" s="44" t="s">
        <v>824</v>
      </c>
      <c r="AL1036" s="44" t="s">
        <v>823</v>
      </c>
      <c r="AM1036" s="44" t="s">
        <v>824</v>
      </c>
      <c r="AN1036" s="295" t="s">
        <v>825</v>
      </c>
    </row>
    <row r="1037" spans="1:40" ht="21" customHeight="1" x14ac:dyDescent="0.25">
      <c r="B1037" s="296"/>
      <c r="C1037" s="45"/>
      <c r="D1037" s="46"/>
      <c r="E1037" s="45"/>
      <c r="F1037" s="46"/>
      <c r="G1037" s="45"/>
      <c r="H1037" s="46"/>
      <c r="I1037" s="45"/>
      <c r="J1037" s="46"/>
      <c r="K1037" s="45"/>
      <c r="L1037" s="46"/>
      <c r="M1037" s="45"/>
      <c r="N1037" s="46"/>
      <c r="O1037" s="45"/>
      <c r="P1037" s="46"/>
      <c r="Q1037" s="45"/>
      <c r="R1037" s="46"/>
      <c r="S1037" s="45"/>
      <c r="T1037" s="46"/>
      <c r="U1037" s="45"/>
      <c r="V1037" s="46"/>
      <c r="W1037" s="45"/>
      <c r="X1037" s="46"/>
      <c r="Y1037" s="45"/>
      <c r="Z1037" s="46"/>
      <c r="AA1037" s="45"/>
      <c r="AB1037" s="46"/>
      <c r="AC1037" s="45"/>
      <c r="AD1037" s="46"/>
      <c r="AE1037" s="45"/>
      <c r="AF1037" s="46"/>
      <c r="AG1037" s="45"/>
      <c r="AH1037" s="46"/>
      <c r="AI1037" s="45"/>
      <c r="AJ1037" s="46"/>
      <c r="AK1037" s="45"/>
      <c r="AL1037" s="47">
        <f>+B1037+D1037+F1037+H1037+J1037+L1037+N1037+P1037+R1037+T1037+V1037+X1037+Z1037+AB1037+AD1037+AF1037+AH1037+AJ1037</f>
        <v>0</v>
      </c>
      <c r="AM1037" s="48">
        <f>+C1037+E1037+G1037+I1037+K1037+M1037+O1037+Q1037+S1037+U1037+W1037+Y1037+AA1037+AC1037+AE1037+AG1037+AI1037+AK1037</f>
        <v>0</v>
      </c>
      <c r="AN1037" s="297">
        <f>+AM1037+AL1037</f>
        <v>0</v>
      </c>
    </row>
    <row r="1038" spans="1:40" ht="15.75" customHeight="1" x14ac:dyDescent="0.25">
      <c r="B1038" s="764" t="s">
        <v>826</v>
      </c>
      <c r="C1038" s="765"/>
      <c r="D1038" s="765"/>
      <c r="E1038" s="765"/>
      <c r="F1038" s="765"/>
      <c r="G1038" s="765"/>
      <c r="H1038" s="765"/>
      <c r="I1038" s="765"/>
      <c r="J1038" s="765"/>
      <c r="K1038" s="765"/>
      <c r="L1038" s="765"/>
      <c r="M1038" s="765"/>
      <c r="N1038" s="765"/>
      <c r="O1038" s="765"/>
      <c r="P1038" s="765"/>
      <c r="Q1038" s="765"/>
      <c r="R1038" s="765"/>
      <c r="S1038" s="765"/>
      <c r="T1038" s="765"/>
      <c r="U1038" s="765"/>
      <c r="V1038" s="765"/>
      <c r="W1038" s="765"/>
      <c r="X1038" s="765"/>
      <c r="Y1038" s="765"/>
      <c r="Z1038" s="765"/>
      <c r="AA1038" s="765"/>
      <c r="AB1038" s="765"/>
      <c r="AC1038" s="765"/>
      <c r="AD1038" s="765"/>
      <c r="AE1038" s="765"/>
      <c r="AF1038" s="765"/>
      <c r="AG1038" s="765"/>
      <c r="AH1038" s="765"/>
      <c r="AI1038" s="765"/>
      <c r="AJ1038" s="765"/>
      <c r="AK1038" s="765"/>
      <c r="AL1038" s="765"/>
      <c r="AM1038" s="765"/>
      <c r="AN1038" s="766"/>
    </row>
    <row r="1039" spans="1:40" ht="12.75" customHeight="1" x14ac:dyDescent="0.25">
      <c r="B1039" s="767" t="s">
        <v>827</v>
      </c>
      <c r="C1039" s="768"/>
      <c r="D1039" s="768"/>
      <c r="E1039" s="768"/>
      <c r="F1039" s="768"/>
      <c r="G1039" s="768"/>
      <c r="H1039" s="768"/>
      <c r="I1039" s="768"/>
      <c r="J1039" s="768"/>
      <c r="K1039" s="768"/>
      <c r="L1039" s="768"/>
      <c r="M1039" s="768"/>
      <c r="N1039" s="768"/>
      <c r="O1039" s="768"/>
      <c r="P1039" s="768"/>
      <c r="Q1039" s="768"/>
      <c r="R1039" s="768"/>
      <c r="S1039" s="768"/>
      <c r="T1039" s="768"/>
      <c r="U1039" s="768"/>
      <c r="V1039" s="768"/>
      <c r="W1039" s="768"/>
      <c r="X1039" s="768"/>
      <c r="Y1039" s="768"/>
      <c r="Z1039" s="768"/>
      <c r="AA1039" s="768"/>
      <c r="AB1039" s="768"/>
      <c r="AC1039" s="768"/>
      <c r="AD1039" s="768"/>
      <c r="AE1039" s="768"/>
      <c r="AF1039" s="768"/>
      <c r="AG1039" s="768"/>
      <c r="AH1039" s="768"/>
      <c r="AI1039" s="768"/>
      <c r="AJ1039" s="768"/>
      <c r="AK1039" s="768"/>
      <c r="AL1039" s="768"/>
      <c r="AM1039" s="768"/>
      <c r="AN1039" s="769"/>
    </row>
    <row r="1040" spans="1:40" ht="21" customHeight="1" x14ac:dyDescent="0.25">
      <c r="B1040" s="296"/>
      <c r="C1040" s="45"/>
      <c r="D1040" s="46"/>
      <c r="E1040" s="45"/>
      <c r="F1040" s="46"/>
      <c r="G1040" s="45"/>
      <c r="H1040" s="46"/>
      <c r="I1040" s="45"/>
      <c r="J1040" s="46"/>
      <c r="K1040" s="45"/>
      <c r="L1040" s="46"/>
      <c r="M1040" s="45"/>
      <c r="N1040" s="46"/>
      <c r="O1040" s="45"/>
      <c r="P1040" s="46"/>
      <c r="Q1040" s="45"/>
      <c r="R1040" s="46"/>
      <c r="S1040" s="45"/>
      <c r="T1040" s="46"/>
      <c r="U1040" s="45"/>
      <c r="V1040" s="46"/>
      <c r="W1040" s="45"/>
      <c r="X1040" s="46"/>
      <c r="Y1040" s="45"/>
      <c r="Z1040" s="46"/>
      <c r="AA1040" s="45"/>
      <c r="AB1040" s="46"/>
      <c r="AC1040" s="45"/>
      <c r="AD1040" s="46"/>
      <c r="AE1040" s="45"/>
      <c r="AF1040" s="46"/>
      <c r="AG1040" s="45"/>
      <c r="AH1040" s="46"/>
      <c r="AI1040" s="45"/>
      <c r="AJ1040" s="46"/>
      <c r="AK1040" s="45"/>
      <c r="AL1040" s="47">
        <f>+B1040+D1040+F1040+H1040+J1040+L1040+N1040+P1040+R1040+T1040+V1040+X1040+Z1040+AB1040+AD1040+AF1040+AH1040+AJ1040</f>
        <v>0</v>
      </c>
      <c r="AM1040" s="48">
        <f>+C1040+E1040+G1040+I1040+K1040+M1040+O1040+Q1040+S1040+U1040+W1040+Y1040+AA1040+AC1040+AE1040+AG1040+AI1040+AK1040</f>
        <v>0</v>
      </c>
      <c r="AN1040" s="297">
        <f>+AM1040+AL1040</f>
        <v>0</v>
      </c>
    </row>
    <row r="1041" spans="2:40" ht="15" customHeight="1" x14ac:dyDescent="0.25">
      <c r="B1041" s="758" t="s">
        <v>828</v>
      </c>
      <c r="C1041" s="759"/>
      <c r="D1041" s="759"/>
      <c r="E1041" s="759"/>
      <c r="F1041" s="759"/>
      <c r="G1041" s="759"/>
      <c r="H1041" s="759"/>
      <c r="I1041" s="759"/>
      <c r="J1041" s="759"/>
      <c r="K1041" s="759"/>
      <c r="L1041" s="759"/>
      <c r="M1041" s="759"/>
      <c r="N1041" s="759"/>
      <c r="O1041" s="759"/>
      <c r="P1041" s="759"/>
      <c r="Q1041" s="759"/>
      <c r="R1041" s="759"/>
      <c r="S1041" s="759"/>
      <c r="T1041" s="759"/>
      <c r="U1041" s="759"/>
      <c r="V1041" s="759"/>
      <c r="W1041" s="759"/>
      <c r="X1041" s="759"/>
      <c r="Y1041" s="759"/>
      <c r="Z1041" s="759"/>
      <c r="AA1041" s="759"/>
      <c r="AB1041" s="759"/>
      <c r="AC1041" s="759"/>
      <c r="AD1041" s="759"/>
      <c r="AE1041" s="759"/>
      <c r="AF1041" s="759"/>
      <c r="AG1041" s="759"/>
      <c r="AH1041" s="759"/>
      <c r="AI1041" s="759"/>
      <c r="AJ1041" s="759"/>
      <c r="AK1041" s="759"/>
      <c r="AL1041" s="759"/>
      <c r="AM1041" s="759"/>
      <c r="AN1041" s="760"/>
    </row>
    <row r="1042" spans="2:40" ht="21" customHeight="1" x14ac:dyDescent="0.25">
      <c r="B1042" s="296"/>
      <c r="C1042" s="45"/>
      <c r="D1042" s="46"/>
      <c r="E1042" s="45"/>
      <c r="F1042" s="46"/>
      <c r="G1042" s="45"/>
      <c r="H1042" s="46"/>
      <c r="I1042" s="45"/>
      <c r="J1042" s="46"/>
      <c r="K1042" s="45"/>
      <c r="L1042" s="46"/>
      <c r="M1042" s="45"/>
      <c r="N1042" s="46"/>
      <c r="O1042" s="45"/>
      <c r="P1042" s="46"/>
      <c r="Q1042" s="45"/>
      <c r="R1042" s="46"/>
      <c r="S1042" s="45"/>
      <c r="T1042" s="46"/>
      <c r="U1042" s="45"/>
      <c r="V1042" s="46"/>
      <c r="W1042" s="45"/>
      <c r="X1042" s="46"/>
      <c r="Y1042" s="45"/>
      <c r="Z1042" s="46"/>
      <c r="AA1042" s="45"/>
      <c r="AB1042" s="46"/>
      <c r="AC1042" s="45"/>
      <c r="AD1042" s="46"/>
      <c r="AE1042" s="45"/>
      <c r="AF1042" s="46"/>
      <c r="AG1042" s="45"/>
      <c r="AH1042" s="46"/>
      <c r="AI1042" s="45"/>
      <c r="AJ1042" s="46"/>
      <c r="AK1042" s="45"/>
      <c r="AL1042" s="47">
        <f>+B1042+D1042+F1042+H1042+J1042+L1042+N1042+P1042+R1042+T1042+V1042+X1042+Z1042+AB1042+AD1042+AF1042+AH1042+AJ1042</f>
        <v>0</v>
      </c>
      <c r="AM1042" s="48">
        <f>+C1042+E1042+G1042+I1042+K1042+M1042+O1042+Q1042+S1042+U1042+W1042+Y1042+AA1042+AC1042+AE1042+AG1042+AI1042+AK1042</f>
        <v>0</v>
      </c>
      <c r="AN1042" s="297">
        <f>+AM1042+AL1042</f>
        <v>0</v>
      </c>
    </row>
    <row r="1043" spans="2:40" ht="14.25" customHeight="1" x14ac:dyDescent="0.25">
      <c r="B1043" s="751" t="s">
        <v>829</v>
      </c>
      <c r="C1043" s="752"/>
      <c r="D1043" s="752"/>
      <c r="E1043" s="752"/>
      <c r="F1043" s="752"/>
      <c r="G1043" s="752"/>
      <c r="H1043" s="752"/>
      <c r="I1043" s="752"/>
      <c r="J1043" s="752"/>
      <c r="K1043" s="752"/>
      <c r="L1043" s="752"/>
      <c r="M1043" s="752"/>
      <c r="N1043" s="752"/>
      <c r="O1043" s="752"/>
      <c r="P1043" s="752"/>
      <c r="Q1043" s="752"/>
      <c r="R1043" s="752"/>
      <c r="S1043" s="752"/>
      <c r="T1043" s="752"/>
      <c r="U1043" s="752"/>
      <c r="V1043" s="752"/>
      <c r="W1043" s="752"/>
      <c r="X1043" s="752"/>
      <c r="Y1043" s="752"/>
      <c r="Z1043" s="752"/>
      <c r="AA1043" s="752"/>
      <c r="AB1043" s="752"/>
      <c r="AC1043" s="752"/>
      <c r="AD1043" s="752"/>
      <c r="AE1043" s="752"/>
      <c r="AF1043" s="752"/>
      <c r="AG1043" s="752"/>
      <c r="AH1043" s="752"/>
      <c r="AI1043" s="752"/>
      <c r="AJ1043" s="752"/>
      <c r="AK1043" s="752"/>
      <c r="AL1043" s="752"/>
      <c r="AM1043" s="752"/>
      <c r="AN1043" s="753"/>
    </row>
    <row r="1044" spans="2:40" ht="21" customHeight="1" x14ac:dyDescent="0.25">
      <c r="B1044" s="296"/>
      <c r="C1044" s="45"/>
      <c r="D1044" s="46"/>
      <c r="E1044" s="45"/>
      <c r="F1044" s="46"/>
      <c r="G1044" s="45"/>
      <c r="H1044" s="46"/>
      <c r="I1044" s="45"/>
      <c r="J1044" s="46"/>
      <c r="K1044" s="45"/>
      <c r="L1044" s="46"/>
      <c r="M1044" s="45"/>
      <c r="N1044" s="46"/>
      <c r="O1044" s="45"/>
      <c r="P1044" s="46"/>
      <c r="Q1044" s="45"/>
      <c r="R1044" s="46"/>
      <c r="S1044" s="45"/>
      <c r="T1044" s="46"/>
      <c r="U1044" s="45"/>
      <c r="V1044" s="46"/>
      <c r="W1044" s="45"/>
      <c r="X1044" s="46"/>
      <c r="Y1044" s="45"/>
      <c r="Z1044" s="46"/>
      <c r="AA1044" s="45"/>
      <c r="AB1044" s="46"/>
      <c r="AC1044" s="45"/>
      <c r="AD1044" s="46"/>
      <c r="AE1044" s="45"/>
      <c r="AF1044" s="46"/>
      <c r="AG1044" s="45"/>
      <c r="AH1044" s="46"/>
      <c r="AI1044" s="45"/>
      <c r="AJ1044" s="46"/>
      <c r="AK1044" s="45"/>
      <c r="AL1044" s="47">
        <f>+B1044+D1044+F1044+H1044+J1044+L1044+N1044+P1044+R1044+T1044+V1044+X1044+Z1044+AB1044+AD1044+AF1044+AH1044+AJ1044</f>
        <v>0</v>
      </c>
      <c r="AM1044" s="48">
        <f>+C1044+E1044+G1044+I1044+K1044+M1044+O1044+Q1044+S1044+U1044+W1044+Y1044+AA1044+AC1044+AE1044+AG1044+AI1044+AK1044</f>
        <v>0</v>
      </c>
      <c r="AN1044" s="297">
        <f>+AM1044+AL1044</f>
        <v>0</v>
      </c>
    </row>
    <row r="1045" spans="2:40" ht="15" customHeight="1" x14ac:dyDescent="0.25">
      <c r="B1045" s="751" t="s">
        <v>830</v>
      </c>
      <c r="C1045" s="752"/>
      <c r="D1045" s="752"/>
      <c r="E1045" s="752"/>
      <c r="F1045" s="752"/>
      <c r="G1045" s="752"/>
      <c r="H1045" s="752"/>
      <c r="I1045" s="752"/>
      <c r="J1045" s="752"/>
      <c r="K1045" s="752"/>
      <c r="L1045" s="752"/>
      <c r="M1045" s="752"/>
      <c r="N1045" s="752"/>
      <c r="O1045" s="752"/>
      <c r="P1045" s="752"/>
      <c r="Q1045" s="752"/>
      <c r="R1045" s="752"/>
      <c r="S1045" s="752"/>
      <c r="T1045" s="752"/>
      <c r="U1045" s="752"/>
      <c r="V1045" s="752"/>
      <c r="W1045" s="752"/>
      <c r="X1045" s="752"/>
      <c r="Y1045" s="752"/>
      <c r="Z1045" s="752"/>
      <c r="AA1045" s="752"/>
      <c r="AB1045" s="752"/>
      <c r="AC1045" s="752"/>
      <c r="AD1045" s="752"/>
      <c r="AE1045" s="752"/>
      <c r="AF1045" s="752"/>
      <c r="AG1045" s="752"/>
      <c r="AH1045" s="752"/>
      <c r="AI1045" s="752"/>
      <c r="AJ1045" s="752"/>
      <c r="AK1045" s="752"/>
      <c r="AL1045" s="752"/>
      <c r="AM1045" s="752"/>
      <c r="AN1045" s="753"/>
    </row>
    <row r="1046" spans="2:40" ht="21" customHeight="1" x14ac:dyDescent="0.25">
      <c r="B1046" s="296"/>
      <c r="C1046" s="45"/>
      <c r="D1046" s="46"/>
      <c r="E1046" s="45"/>
      <c r="F1046" s="46"/>
      <c r="G1046" s="45"/>
      <c r="H1046" s="46"/>
      <c r="I1046" s="45"/>
      <c r="J1046" s="46"/>
      <c r="K1046" s="45"/>
      <c r="L1046" s="46"/>
      <c r="M1046" s="45"/>
      <c r="N1046" s="46"/>
      <c r="O1046" s="45"/>
      <c r="P1046" s="46"/>
      <c r="Q1046" s="45"/>
      <c r="R1046" s="46"/>
      <c r="S1046" s="45"/>
      <c r="T1046" s="46"/>
      <c r="U1046" s="45"/>
      <c r="V1046" s="46"/>
      <c r="W1046" s="45"/>
      <c r="X1046" s="46"/>
      <c r="Y1046" s="45"/>
      <c r="Z1046" s="46"/>
      <c r="AA1046" s="45"/>
      <c r="AB1046" s="46"/>
      <c r="AC1046" s="45"/>
      <c r="AD1046" s="46"/>
      <c r="AE1046" s="45"/>
      <c r="AF1046" s="46"/>
      <c r="AG1046" s="45"/>
      <c r="AH1046" s="46"/>
      <c r="AI1046" s="45"/>
      <c r="AJ1046" s="46"/>
      <c r="AK1046" s="45"/>
      <c r="AL1046" s="47">
        <f>+B1046+D1046+F1046+H1046+J1046+L1046+N1046+P1046+R1046+T1046+V1046+X1046+Z1046+AB1046+AD1046+AF1046+AH1046+AJ1046</f>
        <v>0</v>
      </c>
      <c r="AM1046" s="48">
        <f>+C1046+E1046+G1046+I1046+K1046+M1046+O1046+Q1046+S1046+U1046+W1046+Y1046+AA1046+AC1046+AE1046+AG1046+AI1046+AK1046</f>
        <v>0</v>
      </c>
      <c r="AN1046" s="297">
        <f>+AM1046+AL1046</f>
        <v>0</v>
      </c>
    </row>
    <row r="1047" spans="2:40" ht="15" customHeight="1" x14ac:dyDescent="0.25">
      <c r="B1047" s="751" t="s">
        <v>831</v>
      </c>
      <c r="C1047" s="752"/>
      <c r="D1047" s="752"/>
      <c r="E1047" s="752"/>
      <c r="F1047" s="752"/>
      <c r="G1047" s="752"/>
      <c r="H1047" s="752"/>
      <c r="I1047" s="752"/>
      <c r="J1047" s="752"/>
      <c r="K1047" s="752"/>
      <c r="L1047" s="752"/>
      <c r="M1047" s="752"/>
      <c r="N1047" s="752"/>
      <c r="O1047" s="752"/>
      <c r="P1047" s="752"/>
      <c r="Q1047" s="752"/>
      <c r="R1047" s="752"/>
      <c r="S1047" s="752"/>
      <c r="T1047" s="752"/>
      <c r="U1047" s="752"/>
      <c r="V1047" s="752"/>
      <c r="W1047" s="752"/>
      <c r="X1047" s="752"/>
      <c r="Y1047" s="752"/>
      <c r="Z1047" s="752"/>
      <c r="AA1047" s="752"/>
      <c r="AB1047" s="752"/>
      <c r="AC1047" s="752"/>
      <c r="AD1047" s="752"/>
      <c r="AE1047" s="752"/>
      <c r="AF1047" s="752"/>
      <c r="AG1047" s="752"/>
      <c r="AH1047" s="752"/>
      <c r="AI1047" s="752"/>
      <c r="AJ1047" s="752"/>
      <c r="AK1047" s="752"/>
      <c r="AL1047" s="752"/>
      <c r="AM1047" s="752"/>
      <c r="AN1047" s="753"/>
    </row>
    <row r="1048" spans="2:40" ht="21" customHeight="1" x14ac:dyDescent="0.25">
      <c r="B1048" s="296"/>
      <c r="C1048" s="45"/>
      <c r="D1048" s="46"/>
      <c r="E1048" s="45"/>
      <c r="F1048" s="46"/>
      <c r="G1048" s="45"/>
      <c r="H1048" s="46"/>
      <c r="I1048" s="45"/>
      <c r="J1048" s="46"/>
      <c r="K1048" s="45"/>
      <c r="L1048" s="46"/>
      <c r="M1048" s="45"/>
      <c r="N1048" s="46"/>
      <c r="O1048" s="45"/>
      <c r="P1048" s="46"/>
      <c r="Q1048" s="45"/>
      <c r="R1048" s="46"/>
      <c r="S1048" s="45"/>
      <c r="T1048" s="46"/>
      <c r="U1048" s="45"/>
      <c r="V1048" s="46"/>
      <c r="W1048" s="45"/>
      <c r="X1048" s="46"/>
      <c r="Y1048" s="45"/>
      <c r="Z1048" s="46"/>
      <c r="AA1048" s="45"/>
      <c r="AB1048" s="46"/>
      <c r="AC1048" s="45"/>
      <c r="AD1048" s="46"/>
      <c r="AE1048" s="45"/>
      <c r="AF1048" s="46"/>
      <c r="AG1048" s="45"/>
      <c r="AH1048" s="46"/>
      <c r="AI1048" s="45"/>
      <c r="AJ1048" s="46"/>
      <c r="AK1048" s="45"/>
      <c r="AL1048" s="47">
        <f>+B1048+D1048+F1048+H1048+J1048+L1048+N1048+P1048+R1048+T1048+V1048+X1048+Z1048+AB1048+AD1048+AF1048+AH1048+AJ1048</f>
        <v>0</v>
      </c>
      <c r="AM1048" s="48">
        <f>+C1048+E1048+G1048+I1048+K1048+M1048+O1048+Q1048+S1048+U1048+W1048+Y1048+AA1048+AC1048+AE1048+AG1048+AI1048+AK1048</f>
        <v>0</v>
      </c>
      <c r="AN1048" s="297">
        <f>+AM1048+AL1048</f>
        <v>0</v>
      </c>
    </row>
    <row r="1049" spans="2:40" ht="15" customHeight="1" x14ac:dyDescent="0.25">
      <c r="B1049" s="751" t="s">
        <v>832</v>
      </c>
      <c r="C1049" s="752"/>
      <c r="D1049" s="752"/>
      <c r="E1049" s="752"/>
      <c r="F1049" s="752"/>
      <c r="G1049" s="752"/>
      <c r="H1049" s="752"/>
      <c r="I1049" s="752"/>
      <c r="J1049" s="752"/>
      <c r="K1049" s="752"/>
      <c r="L1049" s="752"/>
      <c r="M1049" s="752"/>
      <c r="N1049" s="752"/>
      <c r="O1049" s="752"/>
      <c r="P1049" s="752"/>
      <c r="Q1049" s="752"/>
      <c r="R1049" s="752"/>
      <c r="S1049" s="752"/>
      <c r="T1049" s="752"/>
      <c r="U1049" s="752"/>
      <c r="V1049" s="752"/>
      <c r="W1049" s="752"/>
      <c r="X1049" s="752"/>
      <c r="Y1049" s="752"/>
      <c r="Z1049" s="752"/>
      <c r="AA1049" s="752"/>
      <c r="AB1049" s="752"/>
      <c r="AC1049" s="752"/>
      <c r="AD1049" s="752"/>
      <c r="AE1049" s="752"/>
      <c r="AF1049" s="752"/>
      <c r="AG1049" s="752"/>
      <c r="AH1049" s="752"/>
      <c r="AI1049" s="752"/>
      <c r="AJ1049" s="752"/>
      <c r="AK1049" s="752"/>
      <c r="AL1049" s="752"/>
      <c r="AM1049" s="752"/>
      <c r="AN1049" s="753"/>
    </row>
    <row r="1050" spans="2:40" ht="21" customHeight="1" x14ac:dyDescent="0.25">
      <c r="B1050" s="296"/>
      <c r="C1050" s="45"/>
      <c r="D1050" s="46"/>
      <c r="E1050" s="45"/>
      <c r="F1050" s="46"/>
      <c r="G1050" s="45"/>
      <c r="H1050" s="46"/>
      <c r="I1050" s="45"/>
      <c r="J1050" s="46"/>
      <c r="K1050" s="45"/>
      <c r="L1050" s="46"/>
      <c r="M1050" s="45"/>
      <c r="N1050" s="46"/>
      <c r="O1050" s="45"/>
      <c r="P1050" s="46"/>
      <c r="Q1050" s="45"/>
      <c r="R1050" s="46"/>
      <c r="S1050" s="45"/>
      <c r="T1050" s="46"/>
      <c r="U1050" s="45"/>
      <c r="V1050" s="46"/>
      <c r="W1050" s="45"/>
      <c r="X1050" s="46"/>
      <c r="Y1050" s="45"/>
      <c r="Z1050" s="46"/>
      <c r="AA1050" s="45"/>
      <c r="AB1050" s="46"/>
      <c r="AC1050" s="45"/>
      <c r="AD1050" s="46"/>
      <c r="AE1050" s="45"/>
      <c r="AF1050" s="46"/>
      <c r="AG1050" s="45"/>
      <c r="AH1050" s="46"/>
      <c r="AI1050" s="45"/>
      <c r="AJ1050" s="46"/>
      <c r="AK1050" s="45"/>
      <c r="AL1050" s="47">
        <f>+B1050+D1050+F1050+H1050+J1050+L1050+N1050+P1050+R1050+T1050+V1050+X1050+Z1050+AB1050+AD1050+AF1050+AH1050+AJ1050</f>
        <v>0</v>
      </c>
      <c r="AM1050" s="48">
        <f>+C1050+E1050+G1050+I1050+K1050+M1050+O1050+Q1050+S1050+U1050+W1050+Y1050+AA1050+AC1050+AE1050+AG1050+AI1050+AK1050</f>
        <v>0</v>
      </c>
      <c r="AN1050" s="297">
        <f>+AM1050+AL1050</f>
        <v>0</v>
      </c>
    </row>
    <row r="1051" spans="2:40" ht="15" customHeight="1" x14ac:dyDescent="0.25">
      <c r="B1051" s="751" t="s">
        <v>833</v>
      </c>
      <c r="C1051" s="752"/>
      <c r="D1051" s="752"/>
      <c r="E1051" s="752"/>
      <c r="F1051" s="752"/>
      <c r="G1051" s="752"/>
      <c r="H1051" s="752"/>
      <c r="I1051" s="752"/>
      <c r="J1051" s="752"/>
      <c r="K1051" s="752"/>
      <c r="L1051" s="752"/>
      <c r="M1051" s="752"/>
      <c r="N1051" s="752"/>
      <c r="O1051" s="752"/>
      <c r="P1051" s="752"/>
      <c r="Q1051" s="752"/>
      <c r="R1051" s="752"/>
      <c r="S1051" s="752"/>
      <c r="T1051" s="752"/>
      <c r="U1051" s="752"/>
      <c r="V1051" s="752"/>
      <c r="W1051" s="752"/>
      <c r="X1051" s="752"/>
      <c r="Y1051" s="752"/>
      <c r="Z1051" s="752"/>
      <c r="AA1051" s="752"/>
      <c r="AB1051" s="752"/>
      <c r="AC1051" s="752"/>
      <c r="AD1051" s="752"/>
      <c r="AE1051" s="752"/>
      <c r="AF1051" s="752"/>
      <c r="AG1051" s="752"/>
      <c r="AH1051" s="752"/>
      <c r="AI1051" s="752"/>
      <c r="AJ1051" s="752"/>
      <c r="AK1051" s="752"/>
      <c r="AL1051" s="752"/>
      <c r="AM1051" s="752"/>
      <c r="AN1051" s="753"/>
    </row>
    <row r="1052" spans="2:40" ht="21" customHeight="1" x14ac:dyDescent="0.25">
      <c r="B1052" s="296"/>
      <c r="C1052" s="45"/>
      <c r="D1052" s="46"/>
      <c r="E1052" s="45"/>
      <c r="F1052" s="46"/>
      <c r="G1052" s="45"/>
      <c r="H1052" s="46"/>
      <c r="I1052" s="45"/>
      <c r="J1052" s="46"/>
      <c r="K1052" s="45"/>
      <c r="L1052" s="46"/>
      <c r="M1052" s="45"/>
      <c r="N1052" s="46"/>
      <c r="O1052" s="45"/>
      <c r="P1052" s="46"/>
      <c r="Q1052" s="45"/>
      <c r="R1052" s="46"/>
      <c r="S1052" s="45"/>
      <c r="T1052" s="46"/>
      <c r="U1052" s="45"/>
      <c r="V1052" s="46"/>
      <c r="W1052" s="45"/>
      <c r="X1052" s="46"/>
      <c r="Y1052" s="45"/>
      <c r="Z1052" s="46"/>
      <c r="AA1052" s="45"/>
      <c r="AB1052" s="46"/>
      <c r="AC1052" s="45"/>
      <c r="AD1052" s="46"/>
      <c r="AE1052" s="45"/>
      <c r="AF1052" s="46"/>
      <c r="AG1052" s="45"/>
      <c r="AH1052" s="46"/>
      <c r="AI1052" s="45"/>
      <c r="AJ1052" s="46"/>
      <c r="AK1052" s="45"/>
      <c r="AL1052" s="47">
        <f>+B1052+D1052+F1052+H1052+J1052+L1052+N1052+P1052+R1052+T1052+V1052+X1052+Z1052+AB1052+AD1052+AF1052+AH1052+AJ1052</f>
        <v>0</v>
      </c>
      <c r="AM1052" s="48">
        <f>+C1052+E1052+G1052+I1052+K1052+M1052+O1052+Q1052+S1052+U1052+W1052+Y1052+AA1052+AC1052+AE1052+AG1052+AI1052+AK1052</f>
        <v>0</v>
      </c>
      <c r="AN1052" s="297">
        <f>+AM1052+AL1052</f>
        <v>0</v>
      </c>
    </row>
    <row r="1053" spans="2:40" ht="15" customHeight="1" x14ac:dyDescent="0.25">
      <c r="B1053" s="751" t="s">
        <v>834</v>
      </c>
      <c r="C1053" s="752"/>
      <c r="D1053" s="752"/>
      <c r="E1053" s="752"/>
      <c r="F1053" s="752"/>
      <c r="G1053" s="752"/>
      <c r="H1053" s="752"/>
      <c r="I1053" s="752"/>
      <c r="J1053" s="752"/>
      <c r="K1053" s="752"/>
      <c r="L1053" s="752"/>
      <c r="M1053" s="752"/>
      <c r="N1053" s="752"/>
      <c r="O1053" s="752"/>
      <c r="P1053" s="752"/>
      <c r="Q1053" s="752"/>
      <c r="R1053" s="752"/>
      <c r="S1053" s="752"/>
      <c r="T1053" s="752"/>
      <c r="U1053" s="752"/>
      <c r="V1053" s="752"/>
      <c r="W1053" s="752"/>
      <c r="X1053" s="752"/>
      <c r="Y1053" s="752"/>
      <c r="Z1053" s="752"/>
      <c r="AA1053" s="752"/>
      <c r="AB1053" s="752"/>
      <c r="AC1053" s="752"/>
      <c r="AD1053" s="752"/>
      <c r="AE1053" s="752"/>
      <c r="AF1053" s="752"/>
      <c r="AG1053" s="752"/>
      <c r="AH1053" s="752"/>
      <c r="AI1053" s="752"/>
      <c r="AJ1053" s="752"/>
      <c r="AK1053" s="752"/>
      <c r="AL1053" s="752"/>
      <c r="AM1053" s="752"/>
      <c r="AN1053" s="753"/>
    </row>
    <row r="1054" spans="2:40" ht="21" customHeight="1" x14ac:dyDescent="0.25">
      <c r="B1054" s="296"/>
      <c r="C1054" s="45"/>
      <c r="D1054" s="46"/>
      <c r="E1054" s="45"/>
      <c r="F1054" s="46"/>
      <c r="G1054" s="45"/>
      <c r="H1054" s="46"/>
      <c r="I1054" s="45"/>
      <c r="J1054" s="46"/>
      <c r="K1054" s="45"/>
      <c r="L1054" s="46"/>
      <c r="M1054" s="45"/>
      <c r="N1054" s="46"/>
      <c r="O1054" s="45"/>
      <c r="P1054" s="46"/>
      <c r="Q1054" s="45"/>
      <c r="R1054" s="46"/>
      <c r="S1054" s="45"/>
      <c r="T1054" s="46"/>
      <c r="U1054" s="45"/>
      <c r="V1054" s="46"/>
      <c r="W1054" s="45"/>
      <c r="X1054" s="46"/>
      <c r="Y1054" s="45"/>
      <c r="Z1054" s="46"/>
      <c r="AA1054" s="45"/>
      <c r="AB1054" s="46"/>
      <c r="AC1054" s="45"/>
      <c r="AD1054" s="46"/>
      <c r="AE1054" s="45"/>
      <c r="AF1054" s="46"/>
      <c r="AG1054" s="45"/>
      <c r="AH1054" s="46"/>
      <c r="AI1054" s="45"/>
      <c r="AJ1054" s="46"/>
      <c r="AK1054" s="45"/>
      <c r="AL1054" s="47">
        <f>+B1054+D1054+F1054+H1054+J1054+L1054+N1054+P1054+R1054+T1054+V1054+X1054+Z1054+AB1054+AD1054+AF1054+AH1054+AJ1054</f>
        <v>0</v>
      </c>
      <c r="AM1054" s="48">
        <f>+C1054+E1054+G1054+I1054+K1054+M1054+O1054+Q1054+S1054+U1054+W1054+Y1054+AA1054+AC1054+AE1054+AG1054+AI1054+AK1054</f>
        <v>0</v>
      </c>
      <c r="AN1054" s="297">
        <f>+AM1054+AL1054</f>
        <v>0</v>
      </c>
    </row>
    <row r="1055" spans="2:40" ht="16.5" customHeight="1" x14ac:dyDescent="0.3">
      <c r="B1055" s="754" t="s">
        <v>825</v>
      </c>
      <c r="C1055" s="755"/>
      <c r="D1055" s="755"/>
      <c r="E1055" s="755"/>
      <c r="F1055" s="755"/>
      <c r="G1055" s="755"/>
      <c r="H1055" s="755"/>
      <c r="I1055" s="755"/>
      <c r="J1055" s="755"/>
      <c r="K1055" s="755"/>
      <c r="L1055" s="755"/>
      <c r="M1055" s="755"/>
      <c r="N1055" s="755"/>
      <c r="O1055" s="755"/>
      <c r="P1055" s="755"/>
      <c r="Q1055" s="755"/>
      <c r="R1055" s="755"/>
      <c r="S1055" s="755"/>
      <c r="T1055" s="755"/>
      <c r="U1055" s="755"/>
      <c r="V1055" s="755"/>
      <c r="W1055" s="755"/>
      <c r="X1055" s="755"/>
      <c r="Y1055" s="755"/>
      <c r="Z1055" s="755"/>
      <c r="AA1055" s="755"/>
      <c r="AB1055" s="755"/>
      <c r="AC1055" s="755"/>
      <c r="AD1055" s="755"/>
      <c r="AE1055" s="755"/>
      <c r="AF1055" s="755"/>
      <c r="AG1055" s="755"/>
      <c r="AH1055" s="755"/>
      <c r="AI1055" s="755"/>
      <c r="AJ1055" s="755"/>
      <c r="AK1055" s="755"/>
      <c r="AL1055" s="755"/>
      <c r="AM1055" s="755"/>
      <c r="AN1055" s="756"/>
    </row>
    <row r="1056" spans="2:40" ht="21" customHeight="1" thickBot="1" x14ac:dyDescent="0.3">
      <c r="B1056" s="298">
        <f>+B1054+B1052+B1050+B1048+B1046+B1044+B1042+B1040</f>
        <v>0</v>
      </c>
      <c r="C1056" s="302">
        <f>+C1054+C1052+C1050+C1048+C1046+C1044+C1042+C1040</f>
        <v>0</v>
      </c>
      <c r="D1056" s="299">
        <f>+D1054+D1052+D1050+D1048+D1046+D1044+D1042+D1040</f>
        <v>0</v>
      </c>
      <c r="E1056" s="302">
        <f>+E1054+E1052+E1050+E1048+E1046+E1044+E1042+E1040</f>
        <v>0</v>
      </c>
      <c r="F1056" s="299">
        <f t="shared" ref="F1056:AK1056" si="15">+F1054+F1052+F1050+F1048+F1046+F1044+F1042+F1040</f>
        <v>0</v>
      </c>
      <c r="G1056" s="302">
        <f t="shared" si="15"/>
        <v>0</v>
      </c>
      <c r="H1056" s="299">
        <f t="shared" si="15"/>
        <v>0</v>
      </c>
      <c r="I1056" s="302">
        <f t="shared" si="15"/>
        <v>0</v>
      </c>
      <c r="J1056" s="299">
        <f t="shared" si="15"/>
        <v>0</v>
      </c>
      <c r="K1056" s="302">
        <f t="shared" si="15"/>
        <v>0</v>
      </c>
      <c r="L1056" s="299">
        <f t="shared" si="15"/>
        <v>0</v>
      </c>
      <c r="M1056" s="302">
        <f t="shared" si="15"/>
        <v>0</v>
      </c>
      <c r="N1056" s="299">
        <f t="shared" si="15"/>
        <v>0</v>
      </c>
      <c r="O1056" s="302">
        <f t="shared" si="15"/>
        <v>0</v>
      </c>
      <c r="P1056" s="299">
        <f t="shared" si="15"/>
        <v>0</v>
      </c>
      <c r="Q1056" s="302">
        <f t="shared" si="15"/>
        <v>0</v>
      </c>
      <c r="R1056" s="299">
        <f t="shared" si="15"/>
        <v>0</v>
      </c>
      <c r="S1056" s="302">
        <f t="shared" si="15"/>
        <v>0</v>
      </c>
      <c r="T1056" s="299">
        <f t="shared" si="15"/>
        <v>0</v>
      </c>
      <c r="U1056" s="302">
        <f t="shared" si="15"/>
        <v>0</v>
      </c>
      <c r="V1056" s="299">
        <f t="shared" si="15"/>
        <v>0</v>
      </c>
      <c r="W1056" s="302">
        <f t="shared" si="15"/>
        <v>0</v>
      </c>
      <c r="X1056" s="299">
        <f t="shared" si="15"/>
        <v>0</v>
      </c>
      <c r="Y1056" s="302">
        <f t="shared" si="15"/>
        <v>0</v>
      </c>
      <c r="Z1056" s="299">
        <f t="shared" si="15"/>
        <v>0</v>
      </c>
      <c r="AA1056" s="302">
        <f t="shared" si="15"/>
        <v>0</v>
      </c>
      <c r="AB1056" s="299">
        <f t="shared" si="15"/>
        <v>0</v>
      </c>
      <c r="AC1056" s="302">
        <f t="shared" si="15"/>
        <v>0</v>
      </c>
      <c r="AD1056" s="299">
        <f t="shared" si="15"/>
        <v>0</v>
      </c>
      <c r="AE1056" s="302">
        <f t="shared" si="15"/>
        <v>0</v>
      </c>
      <c r="AF1056" s="299">
        <f t="shared" si="15"/>
        <v>0</v>
      </c>
      <c r="AG1056" s="302">
        <f t="shared" si="15"/>
        <v>0</v>
      </c>
      <c r="AH1056" s="299">
        <f t="shared" si="15"/>
        <v>0</v>
      </c>
      <c r="AI1056" s="302">
        <f t="shared" si="15"/>
        <v>0</v>
      </c>
      <c r="AJ1056" s="299">
        <f t="shared" si="15"/>
        <v>0</v>
      </c>
      <c r="AK1056" s="302">
        <f t="shared" si="15"/>
        <v>0</v>
      </c>
      <c r="AL1056" s="299">
        <f>+B1056+D1056+F1056+H1056+J1056+L1056+N1056+P1056+R1056+T1056+V1056+X1056+Z1056+AB1056+AD1056+AF1056+AH1056+AJ1056</f>
        <v>0</v>
      </c>
      <c r="AM1056" s="302">
        <f>+C1056+E1056+G1056+I1056+K1056+M1056+O1056+Q1056+S1056+U1056+W1056+Y1056+AA1056+AC1056+AE1056+AG1056+AI1056+AK1056</f>
        <v>0</v>
      </c>
      <c r="AN1056" s="300">
        <f>+AM1056+AL1056</f>
        <v>0</v>
      </c>
    </row>
    <row r="1057" spans="1:40" ht="11.25" customHeight="1" x14ac:dyDescent="0.25">
      <c r="B1057" s="757"/>
      <c r="C1057" s="757"/>
      <c r="D1057" s="757"/>
      <c r="E1057" s="757"/>
      <c r="F1057" s="757"/>
      <c r="G1057" s="757"/>
      <c r="H1057" s="757"/>
      <c r="I1057" s="757"/>
      <c r="J1057" s="757"/>
      <c r="K1057" s="757"/>
      <c r="L1057" s="757"/>
      <c r="M1057" s="757"/>
      <c r="N1057" s="757"/>
      <c r="O1057" s="757"/>
      <c r="P1057" s="757"/>
      <c r="Q1057" s="757"/>
      <c r="R1057" s="757"/>
      <c r="S1057" s="757"/>
      <c r="T1057" s="757"/>
      <c r="U1057" s="757"/>
      <c r="V1057" s="757"/>
      <c r="W1057" s="757"/>
      <c r="X1057" s="757"/>
      <c r="Y1057" s="757"/>
      <c r="Z1057" s="757"/>
      <c r="AA1057" s="757"/>
      <c r="AB1057" s="757"/>
      <c r="AC1057" s="757"/>
      <c r="AD1057" s="757"/>
      <c r="AE1057" s="757"/>
      <c r="AF1057" s="757"/>
      <c r="AG1057" s="757"/>
      <c r="AH1057" s="757"/>
      <c r="AI1057" s="757"/>
      <c r="AJ1057" s="757"/>
      <c r="AK1057" s="757"/>
      <c r="AL1057" s="757"/>
      <c r="AM1057" s="757"/>
      <c r="AN1057" s="757"/>
    </row>
    <row r="1058" spans="1:40" x14ac:dyDescent="0.25">
      <c r="B1058" s="49"/>
      <c r="C1058" s="49"/>
      <c r="D1058" s="49"/>
      <c r="E1058" s="49"/>
      <c r="F1058" s="49"/>
      <c r="G1058" s="49"/>
      <c r="H1058" s="49"/>
      <c r="I1058" s="49"/>
      <c r="J1058" s="49"/>
      <c r="K1058" s="49"/>
      <c r="L1058" s="49"/>
      <c r="M1058" s="49"/>
      <c r="N1058" s="49"/>
      <c r="O1058" s="49"/>
      <c r="P1058" s="49"/>
      <c r="Q1058" s="49"/>
      <c r="R1058" s="49"/>
      <c r="S1058" s="49"/>
      <c r="T1058" s="50" t="s">
        <v>835</v>
      </c>
      <c r="U1058" s="49"/>
      <c r="W1058" s="49"/>
      <c r="X1058" s="749"/>
      <c r="Y1058" s="749"/>
      <c r="Z1058" s="749"/>
      <c r="AA1058" s="749"/>
      <c r="AB1058" s="749"/>
      <c r="AC1058" s="749"/>
      <c r="AD1058" s="749"/>
      <c r="AE1058" s="749"/>
      <c r="AF1058" s="749"/>
      <c r="AG1058" s="749"/>
      <c r="AH1058" s="749"/>
      <c r="AI1058" s="749"/>
      <c r="AJ1058" s="749"/>
      <c r="AK1058" s="749"/>
      <c r="AL1058" s="749"/>
      <c r="AM1058" s="51"/>
      <c r="AN1058" s="49"/>
    </row>
    <row r="1059" spans="1:40" ht="6" customHeight="1" thickBot="1" x14ac:dyDescent="0.3">
      <c r="A1059" s="52"/>
      <c r="B1059" s="49"/>
      <c r="C1059" s="49"/>
      <c r="D1059" s="49"/>
      <c r="E1059" s="49"/>
      <c r="F1059" s="49"/>
      <c r="G1059" s="49"/>
      <c r="H1059" s="49"/>
      <c r="I1059" s="49"/>
      <c r="J1059" s="49"/>
      <c r="K1059" s="49"/>
      <c r="L1059" s="49"/>
      <c r="M1059" s="49"/>
      <c r="N1059" s="49"/>
      <c r="O1059" s="49"/>
      <c r="P1059" s="49"/>
      <c r="Q1059" s="49"/>
      <c r="R1059" s="49"/>
      <c r="S1059" s="49"/>
      <c r="T1059" s="50"/>
      <c r="U1059" s="49"/>
      <c r="W1059" s="49"/>
      <c r="X1059" s="53"/>
      <c r="Y1059" s="53"/>
      <c r="Z1059" s="53"/>
      <c r="AA1059" s="53"/>
      <c r="AB1059" s="53"/>
      <c r="AC1059" s="53"/>
      <c r="AD1059" s="53"/>
      <c r="AE1059" s="53"/>
      <c r="AF1059" s="53"/>
      <c r="AG1059" s="53"/>
      <c r="AH1059" s="53"/>
      <c r="AI1059" s="53"/>
      <c r="AJ1059" s="53"/>
      <c r="AK1059" s="53"/>
      <c r="AL1059" s="53"/>
      <c r="AM1059" s="51"/>
      <c r="AN1059" s="49"/>
    </row>
    <row r="1060" spans="1:40" ht="15.75" thickBot="1" x14ac:dyDescent="0.3">
      <c r="A1060" s="52"/>
      <c r="B1060" s="49"/>
      <c r="C1060" s="49"/>
      <c r="D1060" s="49"/>
      <c r="E1060" s="49"/>
      <c r="F1060" s="49"/>
      <c r="G1060" s="49"/>
      <c r="H1060" s="49"/>
      <c r="I1060" s="49"/>
      <c r="J1060" s="49"/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  <c r="U1060" s="49"/>
      <c r="V1060" s="54" t="s">
        <v>836</v>
      </c>
      <c r="W1060" s="49"/>
      <c r="X1060" s="748">
        <f>+F1025</f>
        <v>0</v>
      </c>
      <c r="Y1060" s="748"/>
      <c r="Z1060" s="748"/>
      <c r="AA1060" s="748"/>
      <c r="AB1060" s="748"/>
      <c r="AC1060" s="748"/>
      <c r="AD1060" s="748"/>
      <c r="AE1060" s="748"/>
      <c r="AF1060" s="748"/>
      <c r="AG1060" s="748"/>
      <c r="AH1060" s="748"/>
      <c r="AI1060" s="748"/>
      <c r="AJ1060" s="748"/>
      <c r="AK1060" s="49"/>
      <c r="AL1060" s="750" t="s">
        <v>787</v>
      </c>
      <c r="AM1060" s="750"/>
      <c r="AN1060" s="49"/>
    </row>
    <row r="1061" spans="1:40" ht="15.75" customHeight="1" x14ac:dyDescent="0.25">
      <c r="B1061" s="55" t="s">
        <v>1128</v>
      </c>
      <c r="C1061" s="56"/>
      <c r="D1061" s="56"/>
      <c r="E1061" s="56"/>
      <c r="F1061" s="56"/>
      <c r="G1061" s="57"/>
      <c r="H1061" s="57"/>
      <c r="I1061" s="57"/>
      <c r="J1061" s="57"/>
      <c r="K1061" s="57"/>
      <c r="L1061" s="57"/>
      <c r="M1061" s="57"/>
      <c r="N1061" s="57"/>
      <c r="V1061" s="54" t="s">
        <v>837</v>
      </c>
      <c r="AB1061" s="748" t="str">
        <f>+I1026</f>
        <v/>
      </c>
      <c r="AC1061" s="748"/>
      <c r="AD1061" s="748"/>
      <c r="AE1061" s="748"/>
      <c r="AF1061" s="748"/>
      <c r="AG1061" s="748"/>
      <c r="AH1061" s="748"/>
      <c r="AI1061" s="748"/>
      <c r="AJ1061" s="748"/>
    </row>
    <row r="1062" spans="1:40" ht="3.75" customHeight="1" thickBot="1" x14ac:dyDescent="0.3">
      <c r="B1062" s="42"/>
      <c r="C1062" s="42"/>
      <c r="D1062" s="42"/>
      <c r="E1062" s="42"/>
      <c r="F1062" s="42"/>
      <c r="G1062" s="42"/>
      <c r="H1062" s="42"/>
      <c r="I1062" s="58"/>
      <c r="J1062" s="58"/>
      <c r="K1062" s="42"/>
      <c r="L1062" s="42"/>
      <c r="M1062" s="57"/>
      <c r="N1062" s="57"/>
    </row>
    <row r="1063" spans="1:40" ht="35.25" customHeight="1" x14ac:dyDescent="0.25">
      <c r="B1063" s="682" t="s">
        <v>838</v>
      </c>
      <c r="C1063" s="666"/>
      <c r="D1063" s="666"/>
      <c r="E1063" s="666" t="s">
        <v>839</v>
      </c>
      <c r="F1063" s="666"/>
      <c r="G1063" s="666"/>
      <c r="H1063" s="666" t="s">
        <v>840</v>
      </c>
      <c r="I1063" s="666"/>
      <c r="J1063" s="666"/>
      <c r="K1063" s="666" t="s">
        <v>841</v>
      </c>
      <c r="L1063" s="666"/>
      <c r="M1063" s="666"/>
      <c r="N1063" s="666" t="s">
        <v>842</v>
      </c>
      <c r="O1063" s="666"/>
      <c r="P1063" s="666"/>
      <c r="Q1063" s="666" t="s">
        <v>843</v>
      </c>
      <c r="R1063" s="666"/>
      <c r="S1063" s="666"/>
      <c r="T1063" s="666" t="s">
        <v>844</v>
      </c>
      <c r="U1063" s="666"/>
      <c r="V1063" s="666"/>
      <c r="W1063" s="666" t="s">
        <v>845</v>
      </c>
      <c r="X1063" s="666"/>
      <c r="Y1063" s="666"/>
      <c r="Z1063" s="666" t="s">
        <v>846</v>
      </c>
      <c r="AA1063" s="666"/>
      <c r="AB1063" s="666"/>
      <c r="AC1063" s="666" t="s">
        <v>847</v>
      </c>
      <c r="AD1063" s="666"/>
      <c r="AE1063" s="666"/>
      <c r="AF1063" s="746" t="s">
        <v>1117</v>
      </c>
      <c r="AG1063" s="746"/>
      <c r="AH1063" s="746"/>
      <c r="AI1063" s="666" t="s">
        <v>848</v>
      </c>
      <c r="AJ1063" s="666"/>
      <c r="AK1063" s="666"/>
      <c r="AL1063" s="660" t="s">
        <v>825</v>
      </c>
      <c r="AM1063" s="660"/>
      <c r="AN1063" s="661"/>
    </row>
    <row r="1064" spans="1:40" ht="21" customHeight="1" thickBot="1" x14ac:dyDescent="0.3">
      <c r="B1064" s="747"/>
      <c r="C1064" s="743"/>
      <c r="D1064" s="743"/>
      <c r="E1064" s="743"/>
      <c r="F1064" s="743"/>
      <c r="G1064" s="743"/>
      <c r="H1064" s="743"/>
      <c r="I1064" s="743"/>
      <c r="J1064" s="743"/>
      <c r="K1064" s="743"/>
      <c r="L1064" s="743"/>
      <c r="M1064" s="743"/>
      <c r="N1064" s="743"/>
      <c r="O1064" s="743"/>
      <c r="P1064" s="743"/>
      <c r="Q1064" s="743"/>
      <c r="R1064" s="743"/>
      <c r="S1064" s="743"/>
      <c r="T1064" s="743"/>
      <c r="U1064" s="743"/>
      <c r="V1064" s="743"/>
      <c r="W1064" s="743"/>
      <c r="X1064" s="743"/>
      <c r="Y1064" s="743"/>
      <c r="Z1064" s="743"/>
      <c r="AA1064" s="743"/>
      <c r="AB1064" s="743"/>
      <c r="AC1064" s="743"/>
      <c r="AD1064" s="743"/>
      <c r="AE1064" s="743"/>
      <c r="AF1064" s="743"/>
      <c r="AG1064" s="743"/>
      <c r="AH1064" s="743"/>
      <c r="AI1064" s="743"/>
      <c r="AJ1064" s="743"/>
      <c r="AK1064" s="743"/>
      <c r="AL1064" s="662">
        <f>SUM(B1064:AK1064)</f>
        <v>0</v>
      </c>
      <c r="AM1064" s="662"/>
      <c r="AN1064" s="663"/>
    </row>
    <row r="1065" spans="1:40" ht="12" customHeight="1" x14ac:dyDescent="0.25">
      <c r="B1065" s="270" t="s">
        <v>849</v>
      </c>
      <c r="C1065" s="271"/>
      <c r="D1065" s="272"/>
      <c r="E1065" s="272"/>
      <c r="F1065" s="246"/>
      <c r="G1065" s="246"/>
      <c r="H1065" s="246"/>
      <c r="I1065" s="269"/>
      <c r="J1065" s="269"/>
      <c r="K1065" s="246"/>
      <c r="L1065" s="246"/>
      <c r="M1065" s="241"/>
      <c r="N1065" s="241"/>
      <c r="O1065" s="241"/>
      <c r="P1065" s="241"/>
      <c r="Q1065" s="241"/>
      <c r="R1065" s="241"/>
      <c r="S1065" s="241"/>
      <c r="T1065" s="241"/>
      <c r="U1065" s="241"/>
      <c r="V1065" s="241"/>
      <c r="W1065" s="241"/>
      <c r="X1065" s="241"/>
      <c r="Y1065" s="241"/>
      <c r="Z1065" s="241"/>
      <c r="AA1065" s="241"/>
      <c r="AB1065" s="241"/>
      <c r="AC1065" s="241"/>
      <c r="AD1065" s="241"/>
      <c r="AE1065" s="241"/>
      <c r="AF1065" s="241"/>
      <c r="AG1065" s="241"/>
      <c r="AH1065" s="241"/>
      <c r="AI1065" s="241"/>
      <c r="AJ1065" s="241"/>
      <c r="AK1065" s="241"/>
      <c r="AL1065" s="241"/>
      <c r="AM1065" s="241"/>
      <c r="AN1065" s="241"/>
    </row>
    <row r="1066" spans="1:40" ht="12.75" customHeight="1" x14ac:dyDescent="0.25">
      <c r="B1066" s="273"/>
      <c r="C1066" s="273"/>
      <c r="D1066" s="273"/>
      <c r="E1066" s="273"/>
      <c r="F1066" s="273"/>
      <c r="G1066" s="273"/>
      <c r="H1066" s="273"/>
      <c r="I1066" s="241"/>
      <c r="J1066" s="241"/>
      <c r="K1066" s="241"/>
      <c r="L1066" s="241"/>
      <c r="M1066" s="241"/>
      <c r="N1066" s="241"/>
      <c r="O1066" s="241"/>
      <c r="P1066" s="241"/>
      <c r="Q1066" s="241"/>
      <c r="R1066" s="241"/>
      <c r="S1066" s="241"/>
      <c r="T1066" s="241"/>
      <c r="U1066" s="241"/>
      <c r="V1066" s="241"/>
      <c r="W1066" s="241"/>
      <c r="X1066" s="241"/>
      <c r="Y1066" s="241"/>
      <c r="Z1066" s="241"/>
      <c r="AA1066" s="241"/>
      <c r="AB1066" s="241"/>
      <c r="AC1066" s="241"/>
      <c r="AD1066" s="241"/>
      <c r="AE1066" s="241"/>
      <c r="AF1066" s="241"/>
      <c r="AG1066" s="241"/>
      <c r="AH1066" s="241"/>
      <c r="AI1066" s="241"/>
      <c r="AJ1066" s="241"/>
      <c r="AK1066" s="241"/>
      <c r="AL1066" s="241"/>
      <c r="AM1066" s="241"/>
      <c r="AN1066" s="241"/>
    </row>
    <row r="1067" spans="1:40" ht="16.5" thickBot="1" x14ac:dyDescent="0.3">
      <c r="B1067" s="274" t="s">
        <v>1118</v>
      </c>
      <c r="C1067" s="274"/>
      <c r="D1067" s="274"/>
      <c r="E1067" s="274"/>
      <c r="F1067" s="274"/>
      <c r="G1067" s="275"/>
      <c r="H1067" s="241"/>
      <c r="I1067" s="241"/>
      <c r="J1067" s="241"/>
      <c r="K1067" s="241"/>
      <c r="L1067" s="241"/>
      <c r="M1067" s="241"/>
      <c r="N1067" s="241"/>
      <c r="O1067" s="241"/>
      <c r="P1067" s="241"/>
      <c r="Q1067" s="241"/>
      <c r="R1067" s="241"/>
      <c r="S1067" s="241"/>
      <c r="T1067" s="241"/>
      <c r="U1067" s="241"/>
      <c r="V1067" s="241"/>
      <c r="W1067" s="241"/>
      <c r="X1067" s="553" t="s">
        <v>1119</v>
      </c>
      <c r="Y1067" s="241"/>
      <c r="Z1067" s="241"/>
      <c r="AA1067" s="241"/>
      <c r="AB1067" s="241"/>
      <c r="AC1067" s="241"/>
      <c r="AD1067" s="241"/>
      <c r="AE1067" s="241"/>
      <c r="AF1067" s="241"/>
      <c r="AG1067" s="241"/>
      <c r="AH1067" s="241"/>
      <c r="AI1067" s="241"/>
      <c r="AJ1067" s="241"/>
      <c r="AK1067" s="241"/>
      <c r="AL1067" s="241"/>
      <c r="AM1067" s="241"/>
      <c r="AN1067" s="241"/>
    </row>
    <row r="1068" spans="1:40" ht="34.5" customHeight="1" x14ac:dyDescent="0.25">
      <c r="B1068" s="736" t="s">
        <v>850</v>
      </c>
      <c r="C1068" s="736"/>
      <c r="D1068" s="736"/>
      <c r="E1068" s="736"/>
      <c r="F1068" s="736"/>
      <c r="G1068" s="736"/>
      <c r="H1068" s="736"/>
      <c r="I1068" s="736"/>
      <c r="J1068" s="736"/>
      <c r="K1068" s="744" t="s">
        <v>851</v>
      </c>
      <c r="L1068" s="744"/>
      <c r="M1068" s="744"/>
      <c r="N1068" s="744"/>
      <c r="O1068" s="744"/>
      <c r="P1068" s="744"/>
      <c r="Q1068" s="744"/>
      <c r="R1068" s="744"/>
      <c r="S1068" s="744"/>
      <c r="T1068" s="241"/>
      <c r="U1068" s="241"/>
      <c r="V1068" s="241"/>
      <c r="W1068" s="241"/>
      <c r="X1068" s="664" t="s">
        <v>1120</v>
      </c>
      <c r="Y1068" s="665"/>
      <c r="Z1068" s="665"/>
      <c r="AA1068" s="665"/>
      <c r="AB1068" s="665"/>
      <c r="AC1068" s="665"/>
      <c r="AD1068" s="666" t="s">
        <v>1127</v>
      </c>
      <c r="AE1068" s="666"/>
      <c r="AF1068" s="666"/>
      <c r="AG1068" s="666"/>
      <c r="AH1068" s="666"/>
      <c r="AI1068" s="667"/>
      <c r="AJ1068" s="241"/>
      <c r="AK1068" s="241"/>
      <c r="AL1068" s="241"/>
      <c r="AM1068" s="241"/>
      <c r="AN1068" s="241"/>
    </row>
    <row r="1069" spans="1:40" ht="18" customHeight="1" x14ac:dyDescent="0.25">
      <c r="B1069" s="727" t="s">
        <v>852</v>
      </c>
      <c r="C1069" s="727"/>
      <c r="D1069" s="727"/>
      <c r="E1069" s="728" t="s">
        <v>853</v>
      </c>
      <c r="F1069" s="728"/>
      <c r="G1069" s="728"/>
      <c r="H1069" s="729" t="s">
        <v>825</v>
      </c>
      <c r="I1069" s="729"/>
      <c r="J1069" s="729"/>
      <c r="K1069" s="728" t="s">
        <v>852</v>
      </c>
      <c r="L1069" s="728"/>
      <c r="M1069" s="728"/>
      <c r="N1069" s="728" t="s">
        <v>853</v>
      </c>
      <c r="O1069" s="728"/>
      <c r="P1069" s="728"/>
      <c r="Q1069" s="730" t="s">
        <v>825</v>
      </c>
      <c r="R1069" s="730"/>
      <c r="S1069" s="730"/>
      <c r="T1069" s="241"/>
      <c r="U1069" s="241"/>
      <c r="V1069" s="241"/>
      <c r="W1069" s="241"/>
      <c r="X1069" s="668" t="s">
        <v>852</v>
      </c>
      <c r="Y1069" s="669"/>
      <c r="Z1069" s="670" t="s">
        <v>853</v>
      </c>
      <c r="AA1069" s="669"/>
      <c r="AB1069" s="671" t="s">
        <v>825</v>
      </c>
      <c r="AC1069" s="672"/>
      <c r="AD1069" s="670" t="s">
        <v>852</v>
      </c>
      <c r="AE1069" s="669"/>
      <c r="AF1069" s="670" t="s">
        <v>853</v>
      </c>
      <c r="AG1069" s="669"/>
      <c r="AH1069" s="671" t="s">
        <v>825</v>
      </c>
      <c r="AI1069" s="673"/>
      <c r="AJ1069" s="241"/>
      <c r="AK1069" s="241"/>
      <c r="AL1069" s="241"/>
      <c r="AM1069" s="241"/>
      <c r="AN1069" s="241"/>
    </row>
    <row r="1070" spans="1:40" ht="21" customHeight="1" thickBot="1" x14ac:dyDescent="0.3">
      <c r="B1070" s="718"/>
      <c r="C1070" s="718"/>
      <c r="D1070" s="718"/>
      <c r="E1070" s="719"/>
      <c r="F1070" s="719"/>
      <c r="G1070" s="719"/>
      <c r="H1070" s="720">
        <f>+E1070+B1070</f>
        <v>0</v>
      </c>
      <c r="I1070" s="720"/>
      <c r="J1070" s="720"/>
      <c r="K1070" s="719"/>
      <c r="L1070" s="719"/>
      <c r="M1070" s="719"/>
      <c r="N1070" s="719"/>
      <c r="O1070" s="719"/>
      <c r="P1070" s="719"/>
      <c r="Q1070" s="731">
        <f>+N1070+K1070</f>
        <v>0</v>
      </c>
      <c r="R1070" s="731"/>
      <c r="S1070" s="731"/>
      <c r="T1070" s="241"/>
      <c r="U1070" s="241"/>
      <c r="V1070" s="241"/>
      <c r="W1070" s="241"/>
      <c r="X1070" s="674"/>
      <c r="Y1070" s="675"/>
      <c r="Z1070" s="676"/>
      <c r="AA1070" s="675"/>
      <c r="AB1070" s="677">
        <f>+Z1070+X1070</f>
        <v>0</v>
      </c>
      <c r="AC1070" s="678"/>
      <c r="AD1070" s="676"/>
      <c r="AE1070" s="675"/>
      <c r="AF1070" s="676"/>
      <c r="AG1070" s="675"/>
      <c r="AH1070" s="677">
        <f>+AF1070+AD1070</f>
        <v>0</v>
      </c>
      <c r="AI1070" s="695"/>
      <c r="AJ1070" s="241"/>
      <c r="AK1070" s="241"/>
      <c r="AL1070" s="241"/>
      <c r="AM1070" s="241"/>
      <c r="AN1070" s="241"/>
    </row>
    <row r="1071" spans="1:40" ht="16.5" thickBot="1" x14ac:dyDescent="0.3">
      <c r="B1071" s="274" t="s">
        <v>1121</v>
      </c>
      <c r="C1071" s="274"/>
      <c r="D1071" s="274"/>
      <c r="E1071" s="274"/>
      <c r="F1071" s="274"/>
      <c r="G1071" s="275"/>
      <c r="H1071" s="241"/>
      <c r="I1071" s="241"/>
      <c r="J1071" s="241"/>
      <c r="K1071" s="241"/>
      <c r="L1071" s="241"/>
      <c r="M1071" s="241"/>
      <c r="N1071" s="241"/>
      <c r="O1071" s="241"/>
      <c r="P1071" s="241"/>
      <c r="Q1071" s="241"/>
      <c r="R1071" s="241"/>
      <c r="S1071" s="241"/>
      <c r="T1071" s="241"/>
      <c r="U1071" s="241"/>
      <c r="V1071" s="241"/>
      <c r="W1071" s="241"/>
      <c r="X1071" s="696" t="s">
        <v>1122</v>
      </c>
      <c r="Y1071" s="697"/>
      <c r="Z1071" s="697"/>
      <c r="AA1071" s="697"/>
      <c r="AB1071" s="697"/>
      <c r="AC1071" s="697"/>
      <c r="AD1071" s="697"/>
      <c r="AE1071" s="697"/>
      <c r="AF1071" s="697"/>
      <c r="AG1071" s="697"/>
      <c r="AH1071" s="697"/>
      <c r="AI1071" s="697"/>
      <c r="AJ1071" s="697"/>
      <c r="AK1071" s="698"/>
      <c r="AL1071" s="241"/>
      <c r="AM1071" s="241"/>
      <c r="AN1071" s="241"/>
    </row>
    <row r="1072" spans="1:40" ht="34.5" customHeight="1" x14ac:dyDescent="0.25">
      <c r="B1072" s="738" t="s">
        <v>854</v>
      </c>
      <c r="C1072" s="738"/>
      <c r="D1072" s="738"/>
      <c r="E1072" s="738"/>
      <c r="F1072" s="738"/>
      <c r="G1072" s="738"/>
      <c r="H1072" s="738"/>
      <c r="I1072" s="738"/>
      <c r="J1072" s="738"/>
      <c r="K1072" s="739" t="s">
        <v>970</v>
      </c>
      <c r="L1072" s="739"/>
      <c r="M1072" s="739"/>
      <c r="N1072" s="739"/>
      <c r="O1072" s="739"/>
      <c r="P1072" s="739"/>
      <c r="Q1072" s="739"/>
      <c r="R1072" s="739"/>
      <c r="S1072" s="739"/>
      <c r="T1072" s="241"/>
      <c r="U1072" s="241"/>
      <c r="V1072" s="241"/>
      <c r="W1072" s="241"/>
      <c r="X1072" s="699" t="s">
        <v>1123</v>
      </c>
      <c r="Y1072" s="700"/>
      <c r="Z1072" s="700"/>
      <c r="AA1072" s="700"/>
      <c r="AB1072" s="701" t="s">
        <v>1124</v>
      </c>
      <c r="AC1072" s="701"/>
      <c r="AD1072" s="701"/>
      <c r="AE1072" s="701"/>
      <c r="AF1072" s="701" t="s">
        <v>825</v>
      </c>
      <c r="AG1072" s="701"/>
      <c r="AH1072" s="701"/>
      <c r="AI1072" s="701"/>
      <c r="AJ1072" s="701"/>
      <c r="AK1072" s="706"/>
      <c r="AL1072" s="241"/>
      <c r="AM1072" s="241"/>
      <c r="AN1072" s="241"/>
    </row>
    <row r="1073" spans="2:40" ht="18" customHeight="1" x14ac:dyDescent="0.25">
      <c r="B1073" s="727" t="s">
        <v>852</v>
      </c>
      <c r="C1073" s="727"/>
      <c r="D1073" s="727"/>
      <c r="E1073" s="728" t="s">
        <v>853</v>
      </c>
      <c r="F1073" s="728"/>
      <c r="G1073" s="728"/>
      <c r="H1073" s="729" t="s">
        <v>825</v>
      </c>
      <c r="I1073" s="729"/>
      <c r="J1073" s="729"/>
      <c r="K1073" s="728" t="s">
        <v>852</v>
      </c>
      <c r="L1073" s="728"/>
      <c r="M1073" s="728"/>
      <c r="N1073" s="728" t="s">
        <v>853</v>
      </c>
      <c r="O1073" s="728"/>
      <c r="P1073" s="728"/>
      <c r="Q1073" s="730" t="s">
        <v>825</v>
      </c>
      <c r="R1073" s="730"/>
      <c r="S1073" s="730"/>
      <c r="T1073" s="241"/>
      <c r="U1073" s="241"/>
      <c r="V1073" s="241"/>
      <c r="W1073" s="241"/>
      <c r="X1073" s="683" t="s">
        <v>852</v>
      </c>
      <c r="Y1073" s="679"/>
      <c r="Z1073" s="679" t="s">
        <v>853</v>
      </c>
      <c r="AA1073" s="679"/>
      <c r="AB1073" s="679" t="s">
        <v>852</v>
      </c>
      <c r="AC1073" s="679"/>
      <c r="AD1073" s="679" t="s">
        <v>853</v>
      </c>
      <c r="AE1073" s="679"/>
      <c r="AF1073" s="679" t="s">
        <v>852</v>
      </c>
      <c r="AG1073" s="679"/>
      <c r="AH1073" s="679" t="s">
        <v>853</v>
      </c>
      <c r="AI1073" s="679"/>
      <c r="AJ1073" s="715" t="s">
        <v>825</v>
      </c>
      <c r="AK1073" s="745"/>
      <c r="AL1073" s="241"/>
      <c r="AM1073" s="241"/>
      <c r="AN1073" s="241"/>
    </row>
    <row r="1074" spans="2:40" ht="21" customHeight="1" thickBot="1" x14ac:dyDescent="0.3">
      <c r="B1074" s="718"/>
      <c r="C1074" s="718"/>
      <c r="D1074" s="718"/>
      <c r="E1074" s="719"/>
      <c r="F1074" s="719"/>
      <c r="G1074" s="719"/>
      <c r="H1074" s="720">
        <f>+E1074+B1074</f>
        <v>0</v>
      </c>
      <c r="I1074" s="720"/>
      <c r="J1074" s="720"/>
      <c r="K1074" s="719"/>
      <c r="L1074" s="719"/>
      <c r="M1074" s="719"/>
      <c r="N1074" s="719"/>
      <c r="O1074" s="719"/>
      <c r="P1074" s="719"/>
      <c r="Q1074" s="731">
        <f>+N1074+K1074</f>
        <v>0</v>
      </c>
      <c r="R1074" s="731"/>
      <c r="S1074" s="731"/>
      <c r="T1074" s="241"/>
      <c r="U1074" s="241"/>
      <c r="V1074" s="241"/>
      <c r="W1074" s="241"/>
      <c r="X1074" s="702"/>
      <c r="Y1074" s="692"/>
      <c r="Z1074" s="692"/>
      <c r="AA1074" s="692"/>
      <c r="AB1074" s="692"/>
      <c r="AC1074" s="692"/>
      <c r="AD1074" s="692"/>
      <c r="AE1074" s="692"/>
      <c r="AF1074" s="680">
        <f>+AB1074+X1074</f>
        <v>0</v>
      </c>
      <c r="AG1074" s="680"/>
      <c r="AH1074" s="680">
        <f>+AD1074+Z1074</f>
        <v>0</v>
      </c>
      <c r="AI1074" s="680"/>
      <c r="AJ1074" s="680">
        <f>+AH1074+AF1074</f>
        <v>0</v>
      </c>
      <c r="AK1074" s="681"/>
      <c r="AL1074" s="241"/>
      <c r="AM1074" s="241"/>
      <c r="AN1074" s="241"/>
    </row>
    <row r="1075" spans="2:40" ht="16.5" thickBot="1" x14ac:dyDescent="0.3">
      <c r="B1075" s="276" t="s">
        <v>1125</v>
      </c>
      <c r="C1075" s="241"/>
      <c r="D1075" s="241"/>
      <c r="E1075" s="241"/>
      <c r="F1075" s="241"/>
      <c r="G1075" s="241"/>
      <c r="H1075" s="241"/>
      <c r="I1075" s="241"/>
      <c r="J1075" s="241"/>
      <c r="K1075" s="241"/>
      <c r="L1075" s="241"/>
      <c r="M1075" s="241"/>
      <c r="N1075" s="241"/>
      <c r="O1075" s="241"/>
      <c r="P1075" s="241"/>
      <c r="Q1075" s="241"/>
      <c r="R1075" s="241"/>
      <c r="S1075" s="241"/>
      <c r="T1075" s="241"/>
      <c r="U1075" s="241"/>
      <c r="V1075" s="241"/>
      <c r="W1075" s="241"/>
      <c r="X1075" s="553" t="s">
        <v>1258</v>
      </c>
      <c r="Y1075" s="241"/>
      <c r="Z1075" s="241"/>
      <c r="AA1075" s="241"/>
      <c r="AB1075" s="241"/>
      <c r="AC1075" s="241"/>
      <c r="AD1075" s="241"/>
      <c r="AE1075" s="241"/>
      <c r="AF1075" s="241"/>
      <c r="AG1075" s="241"/>
      <c r="AH1075" s="241"/>
      <c r="AI1075" s="241"/>
      <c r="AJ1075" s="241"/>
      <c r="AK1075" s="241"/>
      <c r="AL1075" s="241"/>
      <c r="AM1075" s="241"/>
      <c r="AN1075" s="241"/>
    </row>
    <row r="1076" spans="2:40" ht="16.5" customHeight="1" thickBot="1" x14ac:dyDescent="0.3">
      <c r="B1076" s="274" t="s">
        <v>969</v>
      </c>
      <c r="C1076" s="274"/>
      <c r="D1076" s="241"/>
      <c r="E1076" s="241"/>
      <c r="F1076" s="241"/>
      <c r="G1076" s="241"/>
      <c r="H1076" s="241"/>
      <c r="I1076" s="241"/>
      <c r="J1076" s="241"/>
      <c r="K1076" s="241"/>
      <c r="L1076" s="241"/>
      <c r="M1076" s="241"/>
      <c r="N1076" s="241"/>
      <c r="O1076" s="241"/>
      <c r="P1076" s="241"/>
      <c r="Q1076" s="241"/>
      <c r="R1076" s="241"/>
      <c r="S1076" s="241"/>
      <c r="T1076" s="241"/>
      <c r="U1076" s="241"/>
      <c r="V1076" s="241"/>
      <c r="W1076" s="835" t="s">
        <v>1259</v>
      </c>
      <c r="X1076" s="836"/>
      <c r="Y1076" s="836"/>
      <c r="Z1076" s="836"/>
      <c r="AA1076" s="836"/>
      <c r="AB1076" s="836"/>
      <c r="AC1076" s="851" t="s">
        <v>1257</v>
      </c>
      <c r="AD1076" s="851"/>
      <c r="AE1076" s="851"/>
      <c r="AF1076" s="851"/>
      <c r="AG1076" s="851"/>
      <c r="AH1076" s="851"/>
      <c r="AI1076" s="845" t="s">
        <v>1260</v>
      </c>
      <c r="AJ1076" s="846"/>
      <c r="AK1076" s="846"/>
      <c r="AL1076" s="846"/>
      <c r="AM1076" s="846"/>
      <c r="AN1076" s="847"/>
    </row>
    <row r="1077" spans="2:40" ht="16.5" customHeight="1" thickBot="1" x14ac:dyDescent="0.3">
      <c r="B1077" s="732" t="s">
        <v>971</v>
      </c>
      <c r="C1077" s="733"/>
      <c r="D1077" s="733"/>
      <c r="E1077" s="733"/>
      <c r="F1077" s="733"/>
      <c r="G1077" s="733"/>
      <c r="H1077" s="733"/>
      <c r="I1077" s="734"/>
      <c r="J1077" s="686" t="s">
        <v>855</v>
      </c>
      <c r="K1077" s="686"/>
      <c r="L1077" s="686"/>
      <c r="M1077" s="686"/>
      <c r="N1077" s="686"/>
      <c r="O1077" s="686"/>
      <c r="P1077" s="686" t="s">
        <v>856</v>
      </c>
      <c r="Q1077" s="686"/>
      <c r="R1077" s="686"/>
      <c r="S1077" s="686"/>
      <c r="T1077" s="686"/>
      <c r="U1077" s="688"/>
      <c r="V1077" s="241"/>
      <c r="W1077" s="837"/>
      <c r="X1077" s="838"/>
      <c r="Y1077" s="838"/>
      <c r="Z1077" s="838"/>
      <c r="AA1077" s="838"/>
      <c r="AB1077" s="838"/>
      <c r="AC1077" s="852"/>
      <c r="AD1077" s="852"/>
      <c r="AE1077" s="852"/>
      <c r="AF1077" s="852"/>
      <c r="AG1077" s="852"/>
      <c r="AH1077" s="852"/>
      <c r="AI1077" s="848"/>
      <c r="AJ1077" s="849"/>
      <c r="AK1077" s="849"/>
      <c r="AL1077" s="849"/>
      <c r="AM1077" s="849"/>
      <c r="AN1077" s="850"/>
    </row>
    <row r="1078" spans="2:40" ht="16.5" customHeight="1" thickBot="1" x14ac:dyDescent="0.3">
      <c r="B1078" s="735"/>
      <c r="C1078" s="736"/>
      <c r="D1078" s="736"/>
      <c r="E1078" s="736"/>
      <c r="F1078" s="736"/>
      <c r="G1078" s="736"/>
      <c r="H1078" s="736"/>
      <c r="I1078" s="737"/>
      <c r="J1078" s="687"/>
      <c r="K1078" s="687"/>
      <c r="L1078" s="687"/>
      <c r="M1078" s="687"/>
      <c r="N1078" s="687"/>
      <c r="O1078" s="687"/>
      <c r="P1078" s="687"/>
      <c r="Q1078" s="687"/>
      <c r="R1078" s="687"/>
      <c r="S1078" s="687"/>
      <c r="T1078" s="687"/>
      <c r="U1078" s="689"/>
      <c r="V1078" s="241"/>
      <c r="W1078" s="853" t="s">
        <v>852</v>
      </c>
      <c r="X1078" s="841"/>
      <c r="Y1078" s="841" t="s">
        <v>853</v>
      </c>
      <c r="Z1078" s="841"/>
      <c r="AA1078" s="842" t="s">
        <v>825</v>
      </c>
      <c r="AB1078" s="842"/>
      <c r="AC1078" s="841" t="s">
        <v>852</v>
      </c>
      <c r="AD1078" s="841"/>
      <c r="AE1078" s="841" t="s">
        <v>853</v>
      </c>
      <c r="AF1078" s="841"/>
      <c r="AG1078" s="842" t="s">
        <v>825</v>
      </c>
      <c r="AH1078" s="842"/>
      <c r="AI1078" s="841" t="s">
        <v>852</v>
      </c>
      <c r="AJ1078" s="841"/>
      <c r="AK1078" s="841" t="s">
        <v>853</v>
      </c>
      <c r="AL1078" s="841"/>
      <c r="AM1078" s="842" t="s">
        <v>825</v>
      </c>
      <c r="AN1078" s="843"/>
    </row>
    <row r="1079" spans="2:40" ht="21" customHeight="1" thickBot="1" x14ac:dyDescent="0.3">
      <c r="B1079" s="735"/>
      <c r="C1079" s="736"/>
      <c r="D1079" s="736"/>
      <c r="E1079" s="736"/>
      <c r="F1079" s="736"/>
      <c r="G1079" s="736"/>
      <c r="H1079" s="736"/>
      <c r="I1079" s="737"/>
      <c r="J1079" s="679" t="s">
        <v>852</v>
      </c>
      <c r="K1079" s="679"/>
      <c r="L1079" s="679" t="s">
        <v>853</v>
      </c>
      <c r="M1079" s="679"/>
      <c r="N1079" s="715" t="s">
        <v>825</v>
      </c>
      <c r="O1079" s="715"/>
      <c r="P1079" s="679" t="s">
        <v>852</v>
      </c>
      <c r="Q1079" s="679"/>
      <c r="R1079" s="679" t="s">
        <v>853</v>
      </c>
      <c r="S1079" s="679"/>
      <c r="T1079" s="716" t="s">
        <v>825</v>
      </c>
      <c r="U1079" s="717"/>
      <c r="V1079" s="241"/>
      <c r="W1079" s="844"/>
      <c r="X1079" s="831"/>
      <c r="Y1079" s="831"/>
      <c r="Z1079" s="831"/>
      <c r="AA1079" s="830">
        <f>W1079+Y1079</f>
        <v>0</v>
      </c>
      <c r="AB1079" s="830"/>
      <c r="AC1079" s="831"/>
      <c r="AD1079" s="831"/>
      <c r="AE1079" s="831"/>
      <c r="AF1079" s="831"/>
      <c r="AG1079" s="830">
        <f>AC1079+AE1079</f>
        <v>0</v>
      </c>
      <c r="AH1079" s="830"/>
      <c r="AI1079" s="831"/>
      <c r="AJ1079" s="831"/>
      <c r="AK1079" s="831"/>
      <c r="AL1079" s="832"/>
      <c r="AM1079" s="833">
        <f>AI1079+AK1079</f>
        <v>0</v>
      </c>
      <c r="AN1079" s="834"/>
    </row>
    <row r="1080" spans="2:40" ht="32.25" customHeight="1" x14ac:dyDescent="0.25">
      <c r="B1080" s="713" t="s">
        <v>857</v>
      </c>
      <c r="C1080" s="714"/>
      <c r="D1080" s="714"/>
      <c r="E1080" s="714"/>
      <c r="F1080" s="714"/>
      <c r="G1080" s="714"/>
      <c r="H1080" s="714"/>
      <c r="I1080" s="714"/>
      <c r="J1080" s="707"/>
      <c r="K1080" s="708"/>
      <c r="L1080" s="707"/>
      <c r="M1080" s="708"/>
      <c r="N1080" s="709">
        <f>+L1080+J1080</f>
        <v>0</v>
      </c>
      <c r="O1080" s="710"/>
      <c r="P1080" s="707"/>
      <c r="Q1080" s="708"/>
      <c r="R1080" s="707"/>
      <c r="S1080" s="708"/>
      <c r="T1080" s="693">
        <f>+R1080+P1080</f>
        <v>0</v>
      </c>
      <c r="U1080" s="694"/>
      <c r="V1080" s="241"/>
      <c r="W1080" s="241"/>
      <c r="X1080" s="835" t="s">
        <v>1264</v>
      </c>
      <c r="Y1080" s="836"/>
      <c r="Z1080" s="836"/>
      <c r="AA1080" s="836"/>
      <c r="AB1080" s="836"/>
      <c r="AC1080" s="836"/>
      <c r="AD1080" s="836"/>
      <c r="AE1080" s="836" t="s">
        <v>1265</v>
      </c>
      <c r="AF1080" s="836"/>
      <c r="AG1080" s="836"/>
      <c r="AH1080" s="836"/>
      <c r="AI1080" s="836"/>
      <c r="AJ1080" s="836"/>
      <c r="AK1080" s="839"/>
      <c r="AL1080" s="241"/>
      <c r="AM1080" s="241"/>
      <c r="AN1080" s="241"/>
    </row>
    <row r="1081" spans="2:40" ht="31.5" customHeight="1" x14ac:dyDescent="0.25">
      <c r="B1081" s="711" t="s">
        <v>858</v>
      </c>
      <c r="C1081" s="712"/>
      <c r="D1081" s="712"/>
      <c r="E1081" s="712"/>
      <c r="F1081" s="712"/>
      <c r="G1081" s="712"/>
      <c r="H1081" s="712"/>
      <c r="I1081" s="712"/>
      <c r="J1081" s="703"/>
      <c r="K1081" s="704"/>
      <c r="L1081" s="703"/>
      <c r="M1081" s="704"/>
      <c r="N1081" s="693">
        <f>+L1081+J1081</f>
        <v>0</v>
      </c>
      <c r="O1081" s="705"/>
      <c r="P1081" s="707"/>
      <c r="Q1081" s="708"/>
      <c r="R1081" s="707"/>
      <c r="S1081" s="708"/>
      <c r="T1081" s="693">
        <f>+R1081+P1081</f>
        <v>0</v>
      </c>
      <c r="U1081" s="694"/>
      <c r="V1081" s="241"/>
      <c r="W1081" s="241"/>
      <c r="X1081" s="837"/>
      <c r="Y1081" s="838"/>
      <c r="Z1081" s="838"/>
      <c r="AA1081" s="838"/>
      <c r="AB1081" s="838"/>
      <c r="AC1081" s="838"/>
      <c r="AD1081" s="838"/>
      <c r="AE1081" s="838"/>
      <c r="AF1081" s="838"/>
      <c r="AG1081" s="838"/>
      <c r="AH1081" s="838"/>
      <c r="AI1081" s="838"/>
      <c r="AJ1081" s="838"/>
      <c r="AK1081" s="840"/>
      <c r="AL1081" s="241"/>
      <c r="AM1081" s="241"/>
      <c r="AN1081" s="241"/>
    </row>
    <row r="1082" spans="2:40" ht="31.5" customHeight="1" x14ac:dyDescent="0.25">
      <c r="B1082" s="721" t="s">
        <v>859</v>
      </c>
      <c r="C1082" s="722"/>
      <c r="D1082" s="722"/>
      <c r="E1082" s="722"/>
      <c r="F1082" s="722"/>
      <c r="G1082" s="722"/>
      <c r="H1082" s="722"/>
      <c r="I1082" s="722"/>
      <c r="J1082" s="703"/>
      <c r="K1082" s="704"/>
      <c r="L1082" s="703"/>
      <c r="M1082" s="704"/>
      <c r="N1082" s="693">
        <f>+L1082+J1082</f>
        <v>0</v>
      </c>
      <c r="O1082" s="705"/>
      <c r="P1082" s="707"/>
      <c r="Q1082" s="708"/>
      <c r="R1082" s="707"/>
      <c r="S1082" s="708"/>
      <c r="T1082" s="693">
        <f>+R1082+P1082</f>
        <v>0</v>
      </c>
      <c r="U1082" s="694"/>
      <c r="V1082" s="241"/>
      <c r="W1082" s="241"/>
      <c r="X1082" s="853" t="s">
        <v>852</v>
      </c>
      <c r="Y1082" s="841"/>
      <c r="Z1082" s="841" t="s">
        <v>853</v>
      </c>
      <c r="AA1082" s="841"/>
      <c r="AB1082" s="842" t="s">
        <v>825</v>
      </c>
      <c r="AC1082" s="842"/>
      <c r="AD1082" s="842"/>
      <c r="AE1082" s="841" t="s">
        <v>852</v>
      </c>
      <c r="AF1082" s="841"/>
      <c r="AG1082" s="841" t="s">
        <v>853</v>
      </c>
      <c r="AH1082" s="841"/>
      <c r="AI1082" s="842" t="s">
        <v>825</v>
      </c>
      <c r="AJ1082" s="842"/>
      <c r="AK1082" s="843"/>
      <c r="AL1082" s="241"/>
      <c r="AM1082" s="241"/>
      <c r="AN1082" s="241"/>
    </row>
    <row r="1083" spans="2:40" ht="26.25" customHeight="1" thickBot="1" x14ac:dyDescent="0.3">
      <c r="B1083" s="690" t="s">
        <v>860</v>
      </c>
      <c r="C1083" s="691"/>
      <c r="D1083" s="691"/>
      <c r="E1083" s="691"/>
      <c r="F1083" s="691"/>
      <c r="G1083" s="691"/>
      <c r="H1083" s="691"/>
      <c r="I1083" s="691"/>
      <c r="J1083" s="723"/>
      <c r="K1083" s="724"/>
      <c r="L1083" s="723"/>
      <c r="M1083" s="724"/>
      <c r="N1083" s="725">
        <f>+L1083+J1083</f>
        <v>0</v>
      </c>
      <c r="O1083" s="726"/>
      <c r="P1083" s="707"/>
      <c r="Q1083" s="708"/>
      <c r="R1083" s="707"/>
      <c r="S1083" s="708"/>
      <c r="T1083" s="693">
        <f>+R1083+P1083</f>
        <v>0</v>
      </c>
      <c r="U1083" s="694"/>
      <c r="V1083" s="241"/>
      <c r="W1083" s="241"/>
      <c r="X1083" s="844"/>
      <c r="Y1083" s="832"/>
      <c r="Z1083" s="832"/>
      <c r="AA1083" s="832"/>
      <c r="AB1083" s="833">
        <f>X1083+Z1083</f>
        <v>0</v>
      </c>
      <c r="AC1083" s="833"/>
      <c r="AD1083" s="833"/>
      <c r="AE1083" s="832"/>
      <c r="AF1083" s="832"/>
      <c r="AG1083" s="832"/>
      <c r="AH1083" s="832"/>
      <c r="AI1083" s="833">
        <f>AE1083+AG1083</f>
        <v>0</v>
      </c>
      <c r="AJ1083" s="833"/>
      <c r="AK1083" s="834"/>
      <c r="AL1083" s="241"/>
      <c r="AM1083" s="241"/>
      <c r="AN1083" s="241"/>
    </row>
    <row r="1084" spans="2:40" ht="16.5" thickBot="1" x14ac:dyDescent="0.3">
      <c r="B1084" s="269"/>
      <c r="C1084" s="246"/>
      <c r="D1084" s="246"/>
      <c r="E1084" s="246"/>
      <c r="F1084" s="246"/>
      <c r="G1084" s="246"/>
      <c r="H1084" s="246"/>
      <c r="I1084" s="277"/>
      <c r="J1084" s="277"/>
      <c r="K1084" s="277"/>
      <c r="L1084" s="277"/>
      <c r="M1084" s="246"/>
      <c r="N1084" s="241"/>
      <c r="O1084" s="241"/>
      <c r="P1084" s="241"/>
      <c r="Q1084" s="241"/>
      <c r="R1084" s="241"/>
      <c r="S1084" s="241"/>
      <c r="T1084" s="241"/>
      <c r="U1084" s="241"/>
      <c r="V1084" s="241"/>
      <c r="W1084" s="241"/>
      <c r="X1084" s="614"/>
      <c r="Y1084" s="614"/>
      <c r="Z1084" s="614"/>
      <c r="AA1084" s="614"/>
      <c r="AB1084" s="614"/>
      <c r="AC1084" s="614"/>
      <c r="AD1084" s="614"/>
      <c r="AE1084" s="614"/>
      <c r="AF1084" s="614"/>
      <c r="AG1084" s="614"/>
      <c r="AH1084" s="614"/>
      <c r="AI1084" s="614"/>
      <c r="AJ1084" s="614"/>
      <c r="AK1084" s="614"/>
      <c r="AL1084" s="241"/>
      <c r="AM1084" s="241"/>
      <c r="AN1084" s="241"/>
    </row>
    <row r="1085" spans="2:40" ht="33.75" customHeight="1" x14ac:dyDescent="0.3">
      <c r="B1085" s="682" t="s">
        <v>972</v>
      </c>
      <c r="C1085" s="666"/>
      <c r="D1085" s="666"/>
      <c r="E1085" s="666"/>
      <c r="F1085" s="666"/>
      <c r="G1085" s="666"/>
      <c r="H1085" s="666"/>
      <c r="I1085" s="666"/>
      <c r="J1085" s="740" t="s">
        <v>861</v>
      </c>
      <c r="K1085" s="740"/>
      <c r="L1085" s="740"/>
      <c r="M1085" s="740"/>
      <c r="N1085" s="740"/>
      <c r="O1085" s="740"/>
      <c r="P1085" s="741" t="s">
        <v>862</v>
      </c>
      <c r="Q1085" s="741"/>
      <c r="R1085" s="741"/>
      <c r="S1085" s="741"/>
      <c r="T1085" s="741"/>
      <c r="U1085" s="742"/>
      <c r="V1085" s="241"/>
      <c r="W1085" s="241"/>
      <c r="X1085" s="243" t="s">
        <v>835</v>
      </c>
      <c r="Y1085" s="614"/>
      <c r="Z1085" s="614"/>
      <c r="AA1085" s="614"/>
      <c r="AB1085" s="614"/>
      <c r="AC1085" s="614"/>
      <c r="AD1085" s="614"/>
      <c r="AE1085" s="614"/>
      <c r="AF1085" s="614"/>
      <c r="AG1085" s="614"/>
      <c r="AH1085" s="614"/>
      <c r="AI1085" s="614"/>
      <c r="AJ1085" s="614"/>
      <c r="AK1085" s="614"/>
      <c r="AL1085" s="241"/>
      <c r="AM1085" s="241"/>
      <c r="AN1085" s="241"/>
    </row>
    <row r="1086" spans="2:40" ht="21" customHeight="1" x14ac:dyDescent="0.25">
      <c r="B1086" s="683"/>
      <c r="C1086" s="679"/>
      <c r="D1086" s="679"/>
      <c r="E1086" s="679"/>
      <c r="F1086" s="679"/>
      <c r="G1086" s="679"/>
      <c r="H1086" s="679"/>
      <c r="I1086" s="679"/>
      <c r="J1086" s="679" t="s">
        <v>852</v>
      </c>
      <c r="K1086" s="679"/>
      <c r="L1086" s="679" t="s">
        <v>853</v>
      </c>
      <c r="M1086" s="679"/>
      <c r="N1086" s="715" t="s">
        <v>825</v>
      </c>
      <c r="O1086" s="715"/>
      <c r="P1086" s="679" t="s">
        <v>852</v>
      </c>
      <c r="Q1086" s="679"/>
      <c r="R1086" s="679" t="s">
        <v>853</v>
      </c>
      <c r="S1086" s="679"/>
      <c r="T1086" s="715" t="s">
        <v>825</v>
      </c>
      <c r="U1086" s="745"/>
      <c r="V1086" s="241"/>
      <c r="W1086" s="241"/>
      <c r="X1086" s="854"/>
      <c r="Y1086" s="854"/>
      <c r="Z1086" s="854"/>
      <c r="AA1086" s="854"/>
      <c r="AB1086" s="854"/>
      <c r="AC1086" s="854"/>
      <c r="AD1086" s="854"/>
      <c r="AE1086" s="854"/>
      <c r="AF1086" s="854"/>
      <c r="AG1086" s="854"/>
      <c r="AH1086" s="854"/>
      <c r="AI1086" s="854"/>
      <c r="AJ1086" s="854"/>
      <c r="AK1086" s="854"/>
      <c r="AL1086" s="241"/>
      <c r="AM1086" s="241"/>
      <c r="AN1086" s="241"/>
    </row>
    <row r="1087" spans="2:40" ht="21" customHeight="1" thickBot="1" x14ac:dyDescent="0.3">
      <c r="B1087" s="684"/>
      <c r="C1087" s="685"/>
      <c r="D1087" s="685"/>
      <c r="E1087" s="685"/>
      <c r="F1087" s="685"/>
      <c r="G1087" s="685"/>
      <c r="H1087" s="685"/>
      <c r="I1087" s="685"/>
      <c r="J1087" s="743"/>
      <c r="K1087" s="743"/>
      <c r="L1087" s="743"/>
      <c r="M1087" s="743"/>
      <c r="N1087" s="662">
        <f>+L1087+J1087</f>
        <v>0</v>
      </c>
      <c r="O1087" s="662"/>
      <c r="P1087" s="743"/>
      <c r="Q1087" s="743"/>
      <c r="R1087" s="743"/>
      <c r="S1087" s="743"/>
      <c r="T1087" s="662">
        <f>+R1087+P1087</f>
        <v>0</v>
      </c>
      <c r="U1087" s="663"/>
      <c r="V1087" s="241"/>
      <c r="W1087" s="241"/>
      <c r="X1087" s="854"/>
      <c r="Y1087" s="854"/>
      <c r="Z1087" s="854"/>
      <c r="AA1087" s="854"/>
      <c r="AB1087" s="854"/>
      <c r="AC1087" s="854"/>
      <c r="AD1087" s="854"/>
      <c r="AE1087" s="854"/>
      <c r="AF1087" s="854"/>
      <c r="AG1087" s="854"/>
      <c r="AH1087" s="854"/>
      <c r="AI1087" s="854"/>
      <c r="AJ1087" s="854"/>
      <c r="AK1087" s="854"/>
      <c r="AL1087" s="241"/>
      <c r="AM1087" s="241"/>
      <c r="AN1087" s="241"/>
    </row>
    <row r="1088" spans="2:40" ht="15" customHeight="1" x14ac:dyDescent="0.25">
      <c r="B1088" s="278" t="s">
        <v>1126</v>
      </c>
      <c r="C1088" s="271"/>
      <c r="D1088" s="279"/>
      <c r="E1088" s="271"/>
      <c r="F1088" s="271"/>
      <c r="G1088" s="271"/>
      <c r="H1088" s="271"/>
      <c r="I1088" s="271"/>
      <c r="J1088" s="271"/>
      <c r="K1088" s="271"/>
      <c r="L1088" s="271"/>
      <c r="M1088" s="271"/>
      <c r="N1088" s="241"/>
      <c r="O1088" s="241"/>
      <c r="P1088" s="241"/>
      <c r="Q1088" s="241"/>
      <c r="R1088" s="241"/>
      <c r="S1088" s="241"/>
      <c r="T1088" s="241"/>
      <c r="U1088" s="241"/>
      <c r="V1088" s="241"/>
      <c r="W1088" s="241"/>
      <c r="X1088" s="241"/>
      <c r="Y1088" s="241"/>
      <c r="Z1088" s="241"/>
      <c r="AA1088" s="241"/>
      <c r="AB1088" s="241"/>
      <c r="AC1088" s="241"/>
      <c r="AD1088" s="241"/>
      <c r="AE1088" s="241"/>
      <c r="AF1088" s="241"/>
      <c r="AG1088" s="241"/>
      <c r="AH1088" s="241"/>
      <c r="AI1088" s="241"/>
      <c r="AJ1088" s="241"/>
      <c r="AK1088" s="241"/>
      <c r="AL1088" s="241"/>
      <c r="AM1088" s="241"/>
      <c r="AN1088" s="241"/>
    </row>
    <row r="1089" spans="1:40" ht="15" customHeight="1" thickBot="1" x14ac:dyDescent="0.3">
      <c r="B1089" s="280" t="s">
        <v>863</v>
      </c>
      <c r="C1089" s="272"/>
      <c r="D1089" s="272"/>
      <c r="E1089" s="272"/>
      <c r="F1089" s="272"/>
      <c r="G1089" s="272"/>
      <c r="H1089" s="272"/>
      <c r="I1089" s="272"/>
      <c r="J1089" s="272"/>
      <c r="K1089" s="272"/>
      <c r="L1089" s="272"/>
      <c r="M1089" s="246"/>
      <c r="N1089" s="241"/>
      <c r="O1089" s="241"/>
      <c r="P1089" s="241"/>
      <c r="Q1089" s="241"/>
      <c r="R1089" s="241"/>
      <c r="S1089" s="241"/>
      <c r="T1089" s="241"/>
      <c r="U1089" s="241"/>
      <c r="V1089" s="241"/>
      <c r="W1089" s="241"/>
      <c r="X1089" s="241"/>
      <c r="Y1089" s="241"/>
      <c r="Z1089" s="241"/>
      <c r="AA1089" s="241"/>
      <c r="AB1089" s="241"/>
      <c r="AC1089" s="241"/>
      <c r="AD1089" s="241"/>
      <c r="AE1089" s="241"/>
      <c r="AF1089" s="241"/>
      <c r="AG1089" s="241"/>
      <c r="AH1089" s="241"/>
      <c r="AI1089" s="241"/>
      <c r="AJ1089" s="241"/>
      <c r="AK1089" s="241"/>
      <c r="AL1089" s="241"/>
      <c r="AM1089" s="241"/>
      <c r="AN1089" s="241"/>
    </row>
    <row r="1090" spans="1:40" ht="16.5" customHeight="1" thickBot="1" x14ac:dyDescent="0.3">
      <c r="A1090" s="36"/>
      <c r="B1090" s="37" t="s">
        <v>786</v>
      </c>
      <c r="C1090" s="38"/>
      <c r="D1090" s="38"/>
      <c r="E1090" s="38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  <c r="AK1090" s="38"/>
      <c r="AL1090" s="750" t="s">
        <v>787</v>
      </c>
      <c r="AM1090" s="750"/>
      <c r="AN1090" s="38"/>
    </row>
    <row r="1091" spans="1:40" ht="12.75" customHeight="1" x14ac:dyDescent="0.25">
      <c r="B1091" s="818" t="s">
        <v>788</v>
      </c>
      <c r="C1091" s="818"/>
      <c r="D1091" s="818"/>
      <c r="E1091" s="818"/>
      <c r="F1091" s="818"/>
      <c r="G1091" s="818"/>
      <c r="H1091" s="818"/>
      <c r="I1091" s="818"/>
      <c r="J1091" s="818"/>
      <c r="K1091" s="818"/>
      <c r="L1091" s="818"/>
      <c r="M1091" s="818"/>
      <c r="N1091" s="818"/>
      <c r="O1091" s="818"/>
      <c r="P1091" s="818"/>
      <c r="Q1091" s="818"/>
      <c r="R1091" s="818"/>
      <c r="S1091" s="818"/>
      <c r="T1091" s="818"/>
      <c r="U1091" s="818"/>
      <c r="V1091" s="818"/>
      <c r="W1091" s="818"/>
      <c r="X1091" s="818"/>
      <c r="Y1091" s="818"/>
      <c r="Z1091" s="818"/>
      <c r="AA1091" s="818"/>
      <c r="AB1091" s="818"/>
      <c r="AC1091" s="818"/>
      <c r="AD1091" s="818"/>
      <c r="AE1091" s="818"/>
      <c r="AF1091" s="818"/>
      <c r="AG1091" s="818"/>
      <c r="AH1091" s="818"/>
      <c r="AI1091" s="818"/>
      <c r="AJ1091" s="818"/>
      <c r="AK1091" s="818"/>
      <c r="AL1091" s="818"/>
      <c r="AM1091" s="818"/>
      <c r="AN1091" s="818"/>
    </row>
    <row r="1092" spans="1:40" ht="15.75" customHeight="1" thickBot="1" x14ac:dyDescent="0.3">
      <c r="B1092" s="819" t="s">
        <v>789</v>
      </c>
      <c r="C1092" s="819"/>
      <c r="D1092" s="819"/>
      <c r="E1092" s="819"/>
      <c r="F1092" s="819"/>
      <c r="G1092" s="819"/>
      <c r="H1092" s="819"/>
      <c r="I1092" s="819"/>
      <c r="J1092" s="819"/>
      <c r="K1092" s="819"/>
      <c r="L1092" s="819"/>
      <c r="M1092" s="819"/>
      <c r="N1092" s="819"/>
      <c r="O1092" s="819"/>
      <c r="P1092" s="819"/>
      <c r="Q1092" s="820"/>
      <c r="R1092" s="820"/>
      <c r="S1092" s="820"/>
      <c r="T1092" s="820"/>
      <c r="U1092" s="820"/>
      <c r="V1092" s="820"/>
      <c r="W1092" s="820"/>
      <c r="X1092" s="820"/>
      <c r="Y1092" s="820"/>
      <c r="Z1092" s="820"/>
      <c r="AA1092" s="820"/>
      <c r="AB1092" s="820"/>
      <c r="AC1092" s="820"/>
      <c r="AD1092" s="820"/>
      <c r="AE1092" s="820"/>
      <c r="AF1092" s="820"/>
      <c r="AG1092" s="820"/>
      <c r="AH1092" s="820"/>
      <c r="AI1092" s="820"/>
      <c r="AJ1092" s="820"/>
      <c r="AK1092" s="820"/>
      <c r="AL1092" s="820"/>
      <c r="AM1092" s="820"/>
      <c r="AN1092" s="820"/>
    </row>
    <row r="1093" spans="1:40" ht="15.75" thickBot="1" x14ac:dyDescent="0.3">
      <c r="A1093" s="41"/>
      <c r="B1093" s="821" t="s">
        <v>790</v>
      </c>
      <c r="C1093" s="822"/>
      <c r="D1093" s="822"/>
      <c r="E1093" s="822"/>
      <c r="F1093" s="823">
        <f>+Menu!D6</f>
        <v>0</v>
      </c>
      <c r="G1093" s="823"/>
      <c r="H1093" s="823"/>
      <c r="I1093" s="823"/>
      <c r="J1093" s="823"/>
      <c r="K1093" s="823"/>
      <c r="L1093" s="823"/>
      <c r="M1093" s="823"/>
      <c r="N1093" s="823"/>
      <c r="O1093" s="823"/>
      <c r="P1093" s="824"/>
      <c r="Q1093" s="825" t="s">
        <v>791</v>
      </c>
      <c r="R1093" s="826"/>
      <c r="S1093" s="826"/>
      <c r="T1093" s="826"/>
      <c r="U1093" s="826"/>
      <c r="V1093" s="826"/>
      <c r="W1093" s="826"/>
      <c r="X1093" s="826"/>
      <c r="Y1093" s="826"/>
      <c r="Z1093" s="826"/>
      <c r="AA1093" s="826"/>
      <c r="AB1093" s="827" t="s">
        <v>792</v>
      </c>
      <c r="AC1093" s="827"/>
      <c r="AD1093" s="827"/>
      <c r="AE1093" s="827"/>
      <c r="AF1093" s="827"/>
      <c r="AG1093" s="827"/>
      <c r="AH1093" s="827"/>
      <c r="AI1093" s="807" t="str">
        <f>IF(Menu!E25="","",Menu!E25)</f>
        <v/>
      </c>
      <c r="AJ1093" s="807"/>
      <c r="AK1093" s="807"/>
      <c r="AL1093" s="807"/>
      <c r="AM1093" s="807"/>
      <c r="AN1093" s="808"/>
    </row>
    <row r="1094" spans="1:40" ht="15.75" thickBot="1" x14ac:dyDescent="0.3">
      <c r="A1094" s="41"/>
      <c r="B1094" s="792" t="s">
        <v>793</v>
      </c>
      <c r="C1094" s="793"/>
      <c r="D1094" s="793"/>
      <c r="E1094" s="793"/>
      <c r="F1094" s="793"/>
      <c r="G1094" s="793"/>
      <c r="H1094" s="793"/>
      <c r="I1094" s="809" t="str">
        <f>+Menu!B25</f>
        <v/>
      </c>
      <c r="J1094" s="809"/>
      <c r="K1094" s="809"/>
      <c r="L1094" s="809"/>
      <c r="M1094" s="809"/>
      <c r="N1094" s="809"/>
      <c r="O1094" s="809"/>
      <c r="P1094" s="810"/>
      <c r="Q1094" s="811" t="str">
        <f>+Q6</f>
        <v>3rd</v>
      </c>
      <c r="R1094" s="812"/>
      <c r="S1094" s="813" t="s">
        <v>794</v>
      </c>
      <c r="T1094" s="813"/>
      <c r="U1094" s="813"/>
      <c r="V1094" s="814">
        <f>+V6</f>
        <v>2022</v>
      </c>
      <c r="W1094" s="815"/>
      <c r="X1094" s="816"/>
      <c r="Y1094" s="813" t="s">
        <v>6</v>
      </c>
      <c r="Z1094" s="813"/>
      <c r="AA1094" s="813"/>
      <c r="AB1094" s="817" t="s">
        <v>973</v>
      </c>
      <c r="AC1094" s="817"/>
      <c r="AD1094" s="817"/>
      <c r="AE1094" s="817"/>
      <c r="AF1094" s="817"/>
      <c r="AG1094" s="817"/>
      <c r="AH1094" s="817"/>
      <c r="AI1094" s="817"/>
      <c r="AJ1094" s="817"/>
      <c r="AK1094" s="817"/>
      <c r="AL1094" s="817"/>
      <c r="AM1094" s="817"/>
      <c r="AN1094" s="817"/>
    </row>
    <row r="1095" spans="1:40" ht="16.5" x14ac:dyDescent="0.25">
      <c r="A1095" s="41"/>
      <c r="B1095" s="792" t="s">
        <v>795</v>
      </c>
      <c r="C1095" s="793"/>
      <c r="D1095" s="793"/>
      <c r="E1095" s="793"/>
      <c r="F1095" s="793"/>
      <c r="G1095" s="793"/>
      <c r="H1095" s="793"/>
      <c r="I1095" s="793"/>
      <c r="J1095" s="793"/>
      <c r="K1095" s="793"/>
      <c r="L1095" s="793"/>
      <c r="M1095" s="793"/>
      <c r="N1095" s="794"/>
      <c r="O1095" s="794"/>
      <c r="P1095" s="795"/>
      <c r="Q1095" s="796" t="s">
        <v>796</v>
      </c>
      <c r="R1095" s="797"/>
      <c r="S1095" s="797"/>
      <c r="T1095" s="797"/>
      <c r="U1095" s="797"/>
      <c r="V1095" s="798" t="str">
        <f>IF(Menu!C25="","",Menu!C25)</f>
        <v/>
      </c>
      <c r="W1095" s="798"/>
      <c r="X1095" s="798"/>
      <c r="Y1095" s="798"/>
      <c r="Z1095" s="798"/>
      <c r="AA1095" s="798"/>
      <c r="AB1095" s="799">
        <f>+Menu!F25</f>
        <v>0</v>
      </c>
      <c r="AC1095" s="799"/>
      <c r="AD1095" s="799"/>
      <c r="AE1095" s="799"/>
      <c r="AF1095" s="799"/>
      <c r="AG1095" s="799"/>
      <c r="AH1095" s="799"/>
      <c r="AI1095" s="799"/>
      <c r="AJ1095" s="799"/>
      <c r="AK1095" s="799"/>
      <c r="AL1095" s="799"/>
      <c r="AM1095" s="799"/>
      <c r="AN1095" s="799"/>
    </row>
    <row r="1096" spans="1:40" ht="16.5" x14ac:dyDescent="0.25">
      <c r="A1096" s="41"/>
      <c r="B1096" s="800">
        <f>+Menu!D25</f>
        <v>0</v>
      </c>
      <c r="C1096" s="801"/>
      <c r="D1096" s="801"/>
      <c r="E1096" s="801"/>
      <c r="F1096" s="801"/>
      <c r="G1096" s="801"/>
      <c r="H1096" s="801"/>
      <c r="I1096" s="801"/>
      <c r="J1096" s="801"/>
      <c r="K1096" s="801"/>
      <c r="L1096" s="801"/>
      <c r="M1096" s="801"/>
      <c r="N1096" s="801"/>
      <c r="O1096" s="801"/>
      <c r="P1096" s="802"/>
      <c r="Q1096" s="803" t="s">
        <v>968</v>
      </c>
      <c r="R1096" s="804"/>
      <c r="S1096" s="804"/>
      <c r="T1096" s="804"/>
      <c r="U1096" s="804"/>
      <c r="V1096" s="805" t="str">
        <f>IF(SUM(B1105:E1105)=0,"",SUM(B1105:E1105))</f>
        <v/>
      </c>
      <c r="W1096" s="805"/>
      <c r="X1096" s="805"/>
      <c r="Y1096" s="805"/>
      <c r="Z1096" s="805"/>
      <c r="AA1096" s="806"/>
      <c r="AB1096" s="799">
        <f>+Menu!G25</f>
        <v>0</v>
      </c>
      <c r="AC1096" s="799"/>
      <c r="AD1096" s="799"/>
      <c r="AE1096" s="799"/>
      <c r="AF1096" s="799"/>
      <c r="AG1096" s="799"/>
      <c r="AH1096" s="799"/>
      <c r="AI1096" s="799"/>
      <c r="AJ1096" s="799"/>
      <c r="AK1096" s="799"/>
      <c r="AL1096" s="799"/>
      <c r="AM1096" s="799"/>
      <c r="AN1096" s="799"/>
    </row>
    <row r="1097" spans="1:40" ht="17.25" thickBot="1" x14ac:dyDescent="0.3">
      <c r="A1097" s="41"/>
      <c r="B1097" s="770"/>
      <c r="C1097" s="771"/>
      <c r="D1097" s="771"/>
      <c r="E1097" s="771"/>
      <c r="F1097" s="771"/>
      <c r="G1097" s="771"/>
      <c r="H1097" s="771"/>
      <c r="I1097" s="771"/>
      <c r="J1097" s="771"/>
      <c r="K1097" s="771"/>
      <c r="L1097" s="771"/>
      <c r="M1097" s="771"/>
      <c r="N1097" s="771"/>
      <c r="O1097" s="771"/>
      <c r="P1097" s="772"/>
      <c r="Q1097" s="773" t="s">
        <v>797</v>
      </c>
      <c r="R1097" s="774"/>
      <c r="S1097" s="774"/>
      <c r="T1097" s="774"/>
      <c r="U1097" s="774"/>
      <c r="V1097" s="775" t="str">
        <f>IF(V1096="","",(V1096/V1095*100000*4))</f>
        <v/>
      </c>
      <c r="W1097" s="775"/>
      <c r="X1097" s="775"/>
      <c r="Y1097" s="775"/>
      <c r="Z1097" s="775"/>
      <c r="AA1097" s="776"/>
      <c r="AB1097" s="779"/>
      <c r="AC1097" s="780"/>
      <c r="AD1097" s="780"/>
      <c r="AE1097" s="780"/>
      <c r="AF1097" s="780"/>
      <c r="AG1097" s="780"/>
      <c r="AH1097" s="780"/>
      <c r="AI1097" s="780"/>
      <c r="AJ1097" s="780"/>
      <c r="AK1097" s="780"/>
      <c r="AL1097" s="780"/>
      <c r="AM1097" s="780"/>
      <c r="AN1097" s="781"/>
    </row>
    <row r="1098" spans="1:40" ht="7.5" customHeight="1" x14ac:dyDescent="0.25">
      <c r="B1098" s="42"/>
      <c r="C1098" s="42"/>
      <c r="D1098" s="42"/>
      <c r="E1098" s="42"/>
      <c r="F1098" s="42"/>
      <c r="G1098" s="42"/>
      <c r="H1098" s="42"/>
      <c r="I1098" s="42"/>
    </row>
    <row r="1099" spans="1:40" ht="15.75" thickBot="1" x14ac:dyDescent="0.3">
      <c r="B1099" s="43" t="s">
        <v>967</v>
      </c>
    </row>
    <row r="1100" spans="1:40" ht="12.75" customHeight="1" thickBot="1" x14ac:dyDescent="0.3">
      <c r="B1100" s="782" t="s">
        <v>798</v>
      </c>
      <c r="C1100" s="783"/>
      <c r="D1100" s="783"/>
      <c r="E1100" s="783"/>
      <c r="F1100" s="783"/>
      <c r="G1100" s="783"/>
      <c r="H1100" s="783"/>
      <c r="I1100" s="783"/>
      <c r="J1100" s="783"/>
      <c r="K1100" s="783"/>
      <c r="L1100" s="783"/>
      <c r="M1100" s="783"/>
      <c r="N1100" s="783"/>
      <c r="O1100" s="783"/>
      <c r="P1100" s="783"/>
      <c r="Q1100" s="783"/>
      <c r="R1100" s="783"/>
      <c r="S1100" s="783"/>
      <c r="T1100" s="783"/>
      <c r="U1100" s="783"/>
      <c r="V1100" s="783"/>
      <c r="W1100" s="783"/>
      <c r="X1100" s="783"/>
      <c r="Y1100" s="783"/>
      <c r="Z1100" s="784" t="s">
        <v>799</v>
      </c>
      <c r="AA1100" s="784"/>
      <c r="AB1100" s="784"/>
      <c r="AC1100" s="784"/>
      <c r="AD1100" s="784"/>
      <c r="AE1100" s="784"/>
      <c r="AF1100" s="784"/>
      <c r="AG1100" s="784"/>
      <c r="AH1100" s="784"/>
      <c r="AI1100" s="784"/>
      <c r="AJ1100" s="784"/>
      <c r="AK1100" s="784"/>
      <c r="AL1100" s="785" t="s">
        <v>800</v>
      </c>
      <c r="AM1100" s="785"/>
      <c r="AN1100" s="786"/>
    </row>
    <row r="1101" spans="1:40" ht="12" customHeight="1" thickBot="1" x14ac:dyDescent="0.3">
      <c r="B1101" s="789" t="s">
        <v>801</v>
      </c>
      <c r="C1101" s="790"/>
      <c r="D1101" s="790"/>
      <c r="E1101" s="790"/>
      <c r="F1101" s="790"/>
      <c r="G1101" s="790"/>
      <c r="H1101" s="790"/>
      <c r="I1101" s="790"/>
      <c r="J1101" s="790"/>
      <c r="K1101" s="790"/>
      <c r="L1101" s="790"/>
      <c r="M1101" s="790"/>
      <c r="N1101" s="791" t="s">
        <v>802</v>
      </c>
      <c r="O1101" s="791"/>
      <c r="P1101" s="791"/>
      <c r="Q1101" s="791"/>
      <c r="R1101" s="791"/>
      <c r="S1101" s="791"/>
      <c r="T1101" s="791"/>
      <c r="U1101" s="791"/>
      <c r="V1101" s="791"/>
      <c r="W1101" s="791"/>
      <c r="X1101" s="791"/>
      <c r="Y1101" s="791"/>
      <c r="Z1101" s="791" t="s">
        <v>803</v>
      </c>
      <c r="AA1101" s="791"/>
      <c r="AB1101" s="791"/>
      <c r="AC1101" s="791"/>
      <c r="AD1101" s="791"/>
      <c r="AE1101" s="791"/>
      <c r="AF1101" s="791"/>
      <c r="AG1101" s="791"/>
      <c r="AH1101" s="791"/>
      <c r="AI1101" s="791"/>
      <c r="AJ1101" s="791"/>
      <c r="AK1101" s="791"/>
      <c r="AL1101" s="787"/>
      <c r="AM1101" s="787"/>
      <c r="AN1101" s="788"/>
    </row>
    <row r="1102" spans="1:40" ht="12" customHeight="1" thickBot="1" x14ac:dyDescent="0.3">
      <c r="B1102" s="777" t="s">
        <v>804</v>
      </c>
      <c r="C1102" s="778"/>
      <c r="D1102" s="761" t="s">
        <v>805</v>
      </c>
      <c r="E1102" s="761"/>
      <c r="F1102" s="762" t="s">
        <v>806</v>
      </c>
      <c r="G1102" s="762"/>
      <c r="H1102" s="762"/>
      <c r="I1102" s="762"/>
      <c r="J1102" s="762"/>
      <c r="K1102" s="762"/>
      <c r="L1102" s="762"/>
      <c r="M1102" s="762"/>
      <c r="N1102" s="761" t="s">
        <v>807</v>
      </c>
      <c r="O1102" s="761"/>
      <c r="P1102" s="761" t="s">
        <v>808</v>
      </c>
      <c r="Q1102" s="761"/>
      <c r="R1102" s="762" t="s">
        <v>806</v>
      </c>
      <c r="S1102" s="762"/>
      <c r="T1102" s="762"/>
      <c r="U1102" s="762"/>
      <c r="V1102" s="762"/>
      <c r="W1102" s="762"/>
      <c r="X1102" s="762"/>
      <c r="Y1102" s="762"/>
      <c r="Z1102" s="761" t="s">
        <v>809</v>
      </c>
      <c r="AA1102" s="761"/>
      <c r="AB1102" s="761" t="s">
        <v>810</v>
      </c>
      <c r="AC1102" s="761"/>
      <c r="AD1102" s="762" t="s">
        <v>806</v>
      </c>
      <c r="AE1102" s="762"/>
      <c r="AF1102" s="762"/>
      <c r="AG1102" s="762"/>
      <c r="AH1102" s="762"/>
      <c r="AI1102" s="762"/>
      <c r="AJ1102" s="762"/>
      <c r="AK1102" s="762"/>
      <c r="AL1102" s="787"/>
      <c r="AM1102" s="787"/>
      <c r="AN1102" s="788"/>
    </row>
    <row r="1103" spans="1:40" ht="51.75" customHeight="1" x14ac:dyDescent="0.25">
      <c r="B1103" s="777"/>
      <c r="C1103" s="778"/>
      <c r="D1103" s="761"/>
      <c r="E1103" s="761"/>
      <c r="F1103" s="761" t="s">
        <v>811</v>
      </c>
      <c r="G1103" s="761"/>
      <c r="H1103" s="761" t="s">
        <v>812</v>
      </c>
      <c r="I1103" s="761"/>
      <c r="J1103" s="761" t="s">
        <v>813</v>
      </c>
      <c r="K1103" s="761"/>
      <c r="L1103" s="763" t="s">
        <v>814</v>
      </c>
      <c r="M1103" s="763"/>
      <c r="N1103" s="761"/>
      <c r="O1103" s="761"/>
      <c r="P1103" s="761"/>
      <c r="Q1103" s="761"/>
      <c r="R1103" s="761" t="s">
        <v>815</v>
      </c>
      <c r="S1103" s="761"/>
      <c r="T1103" s="761" t="s">
        <v>816</v>
      </c>
      <c r="U1103" s="761"/>
      <c r="V1103" s="761" t="s">
        <v>817</v>
      </c>
      <c r="W1103" s="761"/>
      <c r="X1103" s="763" t="s">
        <v>818</v>
      </c>
      <c r="Y1103" s="763"/>
      <c r="Z1103" s="761"/>
      <c r="AA1103" s="761"/>
      <c r="AB1103" s="761"/>
      <c r="AC1103" s="761"/>
      <c r="AD1103" s="761" t="s">
        <v>819</v>
      </c>
      <c r="AE1103" s="761"/>
      <c r="AF1103" s="761" t="s">
        <v>820</v>
      </c>
      <c r="AG1103" s="761"/>
      <c r="AH1103" s="761" t="s">
        <v>821</v>
      </c>
      <c r="AI1103" s="761"/>
      <c r="AJ1103" s="763" t="s">
        <v>822</v>
      </c>
      <c r="AK1103" s="763"/>
      <c r="AL1103" s="787"/>
      <c r="AM1103" s="787"/>
      <c r="AN1103" s="788"/>
    </row>
    <row r="1104" spans="1:40" x14ac:dyDescent="0.25">
      <c r="B1104" s="294" t="s">
        <v>823</v>
      </c>
      <c r="C1104" s="44" t="s">
        <v>824</v>
      </c>
      <c r="D1104" s="44" t="s">
        <v>823</v>
      </c>
      <c r="E1104" s="44" t="s">
        <v>824</v>
      </c>
      <c r="F1104" s="44" t="s">
        <v>823</v>
      </c>
      <c r="G1104" s="44" t="s">
        <v>824</v>
      </c>
      <c r="H1104" s="44" t="s">
        <v>823</v>
      </c>
      <c r="I1104" s="44" t="s">
        <v>824</v>
      </c>
      <c r="J1104" s="44" t="s">
        <v>823</v>
      </c>
      <c r="K1104" s="44" t="s">
        <v>824</v>
      </c>
      <c r="L1104" s="44" t="s">
        <v>823</v>
      </c>
      <c r="M1104" s="44" t="s">
        <v>824</v>
      </c>
      <c r="N1104" s="44" t="s">
        <v>823</v>
      </c>
      <c r="O1104" s="44" t="s">
        <v>824</v>
      </c>
      <c r="P1104" s="44" t="s">
        <v>823</v>
      </c>
      <c r="Q1104" s="44" t="s">
        <v>824</v>
      </c>
      <c r="R1104" s="44" t="s">
        <v>823</v>
      </c>
      <c r="S1104" s="44" t="s">
        <v>824</v>
      </c>
      <c r="T1104" s="44" t="s">
        <v>823</v>
      </c>
      <c r="U1104" s="44" t="s">
        <v>824</v>
      </c>
      <c r="V1104" s="44" t="s">
        <v>823</v>
      </c>
      <c r="W1104" s="44" t="s">
        <v>824</v>
      </c>
      <c r="X1104" s="44" t="s">
        <v>823</v>
      </c>
      <c r="Y1104" s="44" t="s">
        <v>824</v>
      </c>
      <c r="Z1104" s="44" t="s">
        <v>823</v>
      </c>
      <c r="AA1104" s="44" t="s">
        <v>824</v>
      </c>
      <c r="AB1104" s="44" t="s">
        <v>823</v>
      </c>
      <c r="AC1104" s="44" t="s">
        <v>824</v>
      </c>
      <c r="AD1104" s="44" t="s">
        <v>823</v>
      </c>
      <c r="AE1104" s="44" t="s">
        <v>824</v>
      </c>
      <c r="AF1104" s="44" t="s">
        <v>823</v>
      </c>
      <c r="AG1104" s="44" t="s">
        <v>824</v>
      </c>
      <c r="AH1104" s="44" t="s">
        <v>823</v>
      </c>
      <c r="AI1104" s="44" t="s">
        <v>824</v>
      </c>
      <c r="AJ1104" s="44" t="s">
        <v>823</v>
      </c>
      <c r="AK1104" s="44" t="s">
        <v>824</v>
      </c>
      <c r="AL1104" s="44" t="s">
        <v>823</v>
      </c>
      <c r="AM1104" s="44" t="s">
        <v>824</v>
      </c>
      <c r="AN1104" s="295" t="s">
        <v>825</v>
      </c>
    </row>
    <row r="1105" spans="2:40" ht="21" customHeight="1" x14ac:dyDescent="0.25">
      <c r="B1105" s="296"/>
      <c r="C1105" s="45"/>
      <c r="D1105" s="46"/>
      <c r="E1105" s="45"/>
      <c r="F1105" s="46"/>
      <c r="G1105" s="45"/>
      <c r="H1105" s="46"/>
      <c r="I1105" s="45"/>
      <c r="J1105" s="46"/>
      <c r="K1105" s="45"/>
      <c r="L1105" s="46"/>
      <c r="M1105" s="45"/>
      <c r="N1105" s="46"/>
      <c r="O1105" s="45"/>
      <c r="P1105" s="46"/>
      <c r="Q1105" s="45"/>
      <c r="R1105" s="46"/>
      <c r="S1105" s="45"/>
      <c r="T1105" s="46"/>
      <c r="U1105" s="45"/>
      <c r="V1105" s="46"/>
      <c r="W1105" s="45"/>
      <c r="X1105" s="46"/>
      <c r="Y1105" s="45"/>
      <c r="Z1105" s="46"/>
      <c r="AA1105" s="45"/>
      <c r="AB1105" s="46"/>
      <c r="AC1105" s="45"/>
      <c r="AD1105" s="46"/>
      <c r="AE1105" s="45"/>
      <c r="AF1105" s="46"/>
      <c r="AG1105" s="45"/>
      <c r="AH1105" s="46"/>
      <c r="AI1105" s="45"/>
      <c r="AJ1105" s="46"/>
      <c r="AK1105" s="45"/>
      <c r="AL1105" s="47">
        <f>+B1105+D1105+F1105+H1105+J1105+L1105+N1105+P1105+R1105+T1105+V1105+X1105+Z1105+AB1105+AD1105+AF1105+AH1105+AJ1105</f>
        <v>0</v>
      </c>
      <c r="AM1105" s="48">
        <f>+C1105+E1105+G1105+I1105+K1105+M1105+O1105+Q1105+S1105+U1105+W1105+Y1105+AA1105+AC1105+AE1105+AG1105+AI1105+AK1105</f>
        <v>0</v>
      </c>
      <c r="AN1105" s="297">
        <f>+AM1105+AL1105</f>
        <v>0</v>
      </c>
    </row>
    <row r="1106" spans="2:40" ht="15.75" customHeight="1" x14ac:dyDescent="0.25">
      <c r="B1106" s="764" t="s">
        <v>826</v>
      </c>
      <c r="C1106" s="765"/>
      <c r="D1106" s="765"/>
      <c r="E1106" s="765"/>
      <c r="F1106" s="765"/>
      <c r="G1106" s="765"/>
      <c r="H1106" s="765"/>
      <c r="I1106" s="765"/>
      <c r="J1106" s="765"/>
      <c r="K1106" s="765"/>
      <c r="L1106" s="765"/>
      <c r="M1106" s="765"/>
      <c r="N1106" s="765"/>
      <c r="O1106" s="765"/>
      <c r="P1106" s="765"/>
      <c r="Q1106" s="765"/>
      <c r="R1106" s="765"/>
      <c r="S1106" s="765"/>
      <c r="T1106" s="765"/>
      <c r="U1106" s="765"/>
      <c r="V1106" s="765"/>
      <c r="W1106" s="765"/>
      <c r="X1106" s="765"/>
      <c r="Y1106" s="765"/>
      <c r="Z1106" s="765"/>
      <c r="AA1106" s="765"/>
      <c r="AB1106" s="765"/>
      <c r="AC1106" s="765"/>
      <c r="AD1106" s="765"/>
      <c r="AE1106" s="765"/>
      <c r="AF1106" s="765"/>
      <c r="AG1106" s="765"/>
      <c r="AH1106" s="765"/>
      <c r="AI1106" s="765"/>
      <c r="AJ1106" s="765"/>
      <c r="AK1106" s="765"/>
      <c r="AL1106" s="765"/>
      <c r="AM1106" s="765"/>
      <c r="AN1106" s="766"/>
    </row>
    <row r="1107" spans="2:40" ht="12.75" customHeight="1" x14ac:dyDescent="0.25">
      <c r="B1107" s="767" t="s">
        <v>827</v>
      </c>
      <c r="C1107" s="768"/>
      <c r="D1107" s="768"/>
      <c r="E1107" s="768"/>
      <c r="F1107" s="768"/>
      <c r="G1107" s="768"/>
      <c r="H1107" s="768"/>
      <c r="I1107" s="768"/>
      <c r="J1107" s="768"/>
      <c r="K1107" s="768"/>
      <c r="L1107" s="768"/>
      <c r="M1107" s="768"/>
      <c r="N1107" s="768"/>
      <c r="O1107" s="768"/>
      <c r="P1107" s="768"/>
      <c r="Q1107" s="768"/>
      <c r="R1107" s="768"/>
      <c r="S1107" s="768"/>
      <c r="T1107" s="768"/>
      <c r="U1107" s="768"/>
      <c r="V1107" s="768"/>
      <c r="W1107" s="768"/>
      <c r="X1107" s="768"/>
      <c r="Y1107" s="768"/>
      <c r="Z1107" s="768"/>
      <c r="AA1107" s="768"/>
      <c r="AB1107" s="768"/>
      <c r="AC1107" s="768"/>
      <c r="AD1107" s="768"/>
      <c r="AE1107" s="768"/>
      <c r="AF1107" s="768"/>
      <c r="AG1107" s="768"/>
      <c r="AH1107" s="768"/>
      <c r="AI1107" s="768"/>
      <c r="AJ1107" s="768"/>
      <c r="AK1107" s="768"/>
      <c r="AL1107" s="768"/>
      <c r="AM1107" s="768"/>
      <c r="AN1107" s="769"/>
    </row>
    <row r="1108" spans="2:40" ht="21" customHeight="1" x14ac:dyDescent="0.25">
      <c r="B1108" s="296"/>
      <c r="C1108" s="45"/>
      <c r="D1108" s="46"/>
      <c r="E1108" s="45"/>
      <c r="F1108" s="46"/>
      <c r="G1108" s="45"/>
      <c r="H1108" s="46"/>
      <c r="I1108" s="45"/>
      <c r="J1108" s="46"/>
      <c r="K1108" s="45"/>
      <c r="L1108" s="46"/>
      <c r="M1108" s="45"/>
      <c r="N1108" s="46"/>
      <c r="O1108" s="45"/>
      <c r="P1108" s="46"/>
      <c r="Q1108" s="45"/>
      <c r="R1108" s="46"/>
      <c r="S1108" s="45"/>
      <c r="T1108" s="46"/>
      <c r="U1108" s="45"/>
      <c r="V1108" s="46"/>
      <c r="W1108" s="45"/>
      <c r="X1108" s="46"/>
      <c r="Y1108" s="45"/>
      <c r="Z1108" s="46"/>
      <c r="AA1108" s="45"/>
      <c r="AB1108" s="46"/>
      <c r="AC1108" s="45"/>
      <c r="AD1108" s="46"/>
      <c r="AE1108" s="45"/>
      <c r="AF1108" s="46"/>
      <c r="AG1108" s="45"/>
      <c r="AH1108" s="46"/>
      <c r="AI1108" s="45"/>
      <c r="AJ1108" s="46"/>
      <c r="AK1108" s="45"/>
      <c r="AL1108" s="47">
        <f>+B1108+D1108+F1108+H1108+J1108+L1108+N1108+P1108+R1108+T1108+V1108+X1108+Z1108+AB1108+AD1108+AF1108+AH1108+AJ1108</f>
        <v>0</v>
      </c>
      <c r="AM1108" s="48">
        <f>+C1108+E1108+G1108+I1108+K1108+M1108+O1108+Q1108+S1108+U1108+W1108+Y1108+AA1108+AC1108+AE1108+AG1108+AI1108+AK1108</f>
        <v>0</v>
      </c>
      <c r="AN1108" s="297">
        <f>+AM1108+AL1108</f>
        <v>0</v>
      </c>
    </row>
    <row r="1109" spans="2:40" ht="15" customHeight="1" x14ac:dyDescent="0.25">
      <c r="B1109" s="758" t="s">
        <v>828</v>
      </c>
      <c r="C1109" s="759"/>
      <c r="D1109" s="759"/>
      <c r="E1109" s="759"/>
      <c r="F1109" s="759"/>
      <c r="G1109" s="759"/>
      <c r="H1109" s="759"/>
      <c r="I1109" s="759"/>
      <c r="J1109" s="759"/>
      <c r="K1109" s="759"/>
      <c r="L1109" s="759"/>
      <c r="M1109" s="759"/>
      <c r="N1109" s="759"/>
      <c r="O1109" s="759"/>
      <c r="P1109" s="759"/>
      <c r="Q1109" s="759"/>
      <c r="R1109" s="759"/>
      <c r="S1109" s="759"/>
      <c r="T1109" s="759"/>
      <c r="U1109" s="759"/>
      <c r="V1109" s="759"/>
      <c r="W1109" s="759"/>
      <c r="X1109" s="759"/>
      <c r="Y1109" s="759"/>
      <c r="Z1109" s="759"/>
      <c r="AA1109" s="759"/>
      <c r="AB1109" s="759"/>
      <c r="AC1109" s="759"/>
      <c r="AD1109" s="759"/>
      <c r="AE1109" s="759"/>
      <c r="AF1109" s="759"/>
      <c r="AG1109" s="759"/>
      <c r="AH1109" s="759"/>
      <c r="AI1109" s="759"/>
      <c r="AJ1109" s="759"/>
      <c r="AK1109" s="759"/>
      <c r="AL1109" s="759"/>
      <c r="AM1109" s="759"/>
      <c r="AN1109" s="760"/>
    </row>
    <row r="1110" spans="2:40" ht="21" customHeight="1" x14ac:dyDescent="0.25">
      <c r="B1110" s="296"/>
      <c r="C1110" s="45"/>
      <c r="D1110" s="46"/>
      <c r="E1110" s="45"/>
      <c r="F1110" s="46"/>
      <c r="G1110" s="45"/>
      <c r="H1110" s="46"/>
      <c r="I1110" s="45"/>
      <c r="J1110" s="46"/>
      <c r="K1110" s="45"/>
      <c r="L1110" s="46"/>
      <c r="M1110" s="45"/>
      <c r="N1110" s="46"/>
      <c r="O1110" s="45"/>
      <c r="P1110" s="46"/>
      <c r="Q1110" s="45"/>
      <c r="R1110" s="46"/>
      <c r="S1110" s="45"/>
      <c r="T1110" s="46"/>
      <c r="U1110" s="45"/>
      <c r="V1110" s="46"/>
      <c r="W1110" s="45"/>
      <c r="X1110" s="46"/>
      <c r="Y1110" s="45"/>
      <c r="Z1110" s="46"/>
      <c r="AA1110" s="45"/>
      <c r="AB1110" s="46"/>
      <c r="AC1110" s="45"/>
      <c r="AD1110" s="46"/>
      <c r="AE1110" s="45"/>
      <c r="AF1110" s="46"/>
      <c r="AG1110" s="45"/>
      <c r="AH1110" s="46"/>
      <c r="AI1110" s="45"/>
      <c r="AJ1110" s="46"/>
      <c r="AK1110" s="45"/>
      <c r="AL1110" s="47">
        <f>+B1110+D1110+F1110+H1110+J1110+L1110+N1110+P1110+R1110+T1110+V1110+X1110+Z1110+AB1110+AD1110+AF1110+AH1110+AJ1110</f>
        <v>0</v>
      </c>
      <c r="AM1110" s="48">
        <f>+C1110+E1110+G1110+I1110+K1110+M1110+O1110+Q1110+S1110+U1110+W1110+Y1110+AA1110+AC1110+AE1110+AG1110+AI1110+AK1110</f>
        <v>0</v>
      </c>
      <c r="AN1110" s="297">
        <f>+AM1110+AL1110</f>
        <v>0</v>
      </c>
    </row>
    <row r="1111" spans="2:40" ht="14.25" customHeight="1" x14ac:dyDescent="0.25">
      <c r="B1111" s="751" t="s">
        <v>829</v>
      </c>
      <c r="C1111" s="752"/>
      <c r="D1111" s="752"/>
      <c r="E1111" s="752"/>
      <c r="F1111" s="752"/>
      <c r="G1111" s="752"/>
      <c r="H1111" s="752"/>
      <c r="I1111" s="752"/>
      <c r="J1111" s="752"/>
      <c r="K1111" s="752"/>
      <c r="L1111" s="752"/>
      <c r="M1111" s="752"/>
      <c r="N1111" s="752"/>
      <c r="O1111" s="752"/>
      <c r="P1111" s="752"/>
      <c r="Q1111" s="752"/>
      <c r="R1111" s="752"/>
      <c r="S1111" s="752"/>
      <c r="T1111" s="752"/>
      <c r="U1111" s="752"/>
      <c r="V1111" s="752"/>
      <c r="W1111" s="752"/>
      <c r="X1111" s="752"/>
      <c r="Y1111" s="752"/>
      <c r="Z1111" s="752"/>
      <c r="AA1111" s="752"/>
      <c r="AB1111" s="752"/>
      <c r="AC1111" s="752"/>
      <c r="AD1111" s="752"/>
      <c r="AE1111" s="752"/>
      <c r="AF1111" s="752"/>
      <c r="AG1111" s="752"/>
      <c r="AH1111" s="752"/>
      <c r="AI1111" s="752"/>
      <c r="AJ1111" s="752"/>
      <c r="AK1111" s="752"/>
      <c r="AL1111" s="752"/>
      <c r="AM1111" s="752"/>
      <c r="AN1111" s="753"/>
    </row>
    <row r="1112" spans="2:40" ht="21" customHeight="1" x14ac:dyDescent="0.25">
      <c r="B1112" s="296"/>
      <c r="C1112" s="45"/>
      <c r="D1112" s="46"/>
      <c r="E1112" s="45"/>
      <c r="F1112" s="46"/>
      <c r="G1112" s="45"/>
      <c r="H1112" s="46"/>
      <c r="I1112" s="45"/>
      <c r="J1112" s="46"/>
      <c r="K1112" s="45"/>
      <c r="L1112" s="46"/>
      <c r="M1112" s="45"/>
      <c r="N1112" s="46"/>
      <c r="O1112" s="45"/>
      <c r="P1112" s="46"/>
      <c r="Q1112" s="45"/>
      <c r="R1112" s="46"/>
      <c r="S1112" s="45"/>
      <c r="T1112" s="46"/>
      <c r="U1112" s="45"/>
      <c r="V1112" s="46"/>
      <c r="W1112" s="45"/>
      <c r="X1112" s="46"/>
      <c r="Y1112" s="45"/>
      <c r="Z1112" s="46"/>
      <c r="AA1112" s="45"/>
      <c r="AB1112" s="46"/>
      <c r="AC1112" s="45"/>
      <c r="AD1112" s="46"/>
      <c r="AE1112" s="45"/>
      <c r="AF1112" s="46"/>
      <c r="AG1112" s="45"/>
      <c r="AH1112" s="46"/>
      <c r="AI1112" s="45"/>
      <c r="AJ1112" s="46"/>
      <c r="AK1112" s="45"/>
      <c r="AL1112" s="47">
        <f>+B1112+D1112+F1112+H1112+J1112+L1112+N1112+P1112+R1112+T1112+V1112+X1112+Z1112+AB1112+AD1112+AF1112+AH1112+AJ1112</f>
        <v>0</v>
      </c>
      <c r="AM1112" s="48">
        <f>+C1112+E1112+G1112+I1112+K1112+M1112+O1112+Q1112+S1112+U1112+W1112+Y1112+AA1112+AC1112+AE1112+AG1112+AI1112+AK1112</f>
        <v>0</v>
      </c>
      <c r="AN1112" s="297">
        <f>+AM1112+AL1112</f>
        <v>0</v>
      </c>
    </row>
    <row r="1113" spans="2:40" ht="15" customHeight="1" x14ac:dyDescent="0.25">
      <c r="B1113" s="751" t="s">
        <v>830</v>
      </c>
      <c r="C1113" s="752"/>
      <c r="D1113" s="752"/>
      <c r="E1113" s="752"/>
      <c r="F1113" s="752"/>
      <c r="G1113" s="752"/>
      <c r="H1113" s="752"/>
      <c r="I1113" s="752"/>
      <c r="J1113" s="752"/>
      <c r="K1113" s="752"/>
      <c r="L1113" s="752"/>
      <c r="M1113" s="752"/>
      <c r="N1113" s="752"/>
      <c r="O1113" s="752"/>
      <c r="P1113" s="752"/>
      <c r="Q1113" s="752"/>
      <c r="R1113" s="752"/>
      <c r="S1113" s="752"/>
      <c r="T1113" s="752"/>
      <c r="U1113" s="752"/>
      <c r="V1113" s="752"/>
      <c r="W1113" s="752"/>
      <c r="X1113" s="752"/>
      <c r="Y1113" s="752"/>
      <c r="Z1113" s="752"/>
      <c r="AA1113" s="752"/>
      <c r="AB1113" s="752"/>
      <c r="AC1113" s="752"/>
      <c r="AD1113" s="752"/>
      <c r="AE1113" s="752"/>
      <c r="AF1113" s="752"/>
      <c r="AG1113" s="752"/>
      <c r="AH1113" s="752"/>
      <c r="AI1113" s="752"/>
      <c r="AJ1113" s="752"/>
      <c r="AK1113" s="752"/>
      <c r="AL1113" s="752"/>
      <c r="AM1113" s="752"/>
      <c r="AN1113" s="753"/>
    </row>
    <row r="1114" spans="2:40" ht="21" customHeight="1" x14ac:dyDescent="0.25">
      <c r="B1114" s="296"/>
      <c r="C1114" s="45"/>
      <c r="D1114" s="46"/>
      <c r="E1114" s="45"/>
      <c r="F1114" s="46"/>
      <c r="G1114" s="45"/>
      <c r="H1114" s="46"/>
      <c r="I1114" s="45"/>
      <c r="J1114" s="46"/>
      <c r="K1114" s="45"/>
      <c r="L1114" s="46"/>
      <c r="M1114" s="45"/>
      <c r="N1114" s="46"/>
      <c r="O1114" s="45"/>
      <c r="P1114" s="46"/>
      <c r="Q1114" s="45"/>
      <c r="R1114" s="46"/>
      <c r="S1114" s="45"/>
      <c r="T1114" s="46"/>
      <c r="U1114" s="45"/>
      <c r="V1114" s="46"/>
      <c r="W1114" s="45"/>
      <c r="X1114" s="46"/>
      <c r="Y1114" s="45"/>
      <c r="Z1114" s="46"/>
      <c r="AA1114" s="45"/>
      <c r="AB1114" s="46"/>
      <c r="AC1114" s="45"/>
      <c r="AD1114" s="46"/>
      <c r="AE1114" s="45"/>
      <c r="AF1114" s="46"/>
      <c r="AG1114" s="45"/>
      <c r="AH1114" s="46"/>
      <c r="AI1114" s="45"/>
      <c r="AJ1114" s="46"/>
      <c r="AK1114" s="45"/>
      <c r="AL1114" s="47">
        <f>+B1114+D1114+F1114+H1114+J1114+L1114+N1114+P1114+R1114+T1114+V1114+X1114+Z1114+AB1114+AD1114+AF1114+AH1114+AJ1114</f>
        <v>0</v>
      </c>
      <c r="AM1114" s="48">
        <f>+C1114+E1114+G1114+I1114+K1114+M1114+O1114+Q1114+S1114+U1114+W1114+Y1114+AA1114+AC1114+AE1114+AG1114+AI1114+AK1114</f>
        <v>0</v>
      </c>
      <c r="AN1114" s="297">
        <f>+AM1114+AL1114</f>
        <v>0</v>
      </c>
    </row>
    <row r="1115" spans="2:40" ht="15" customHeight="1" x14ac:dyDescent="0.25">
      <c r="B1115" s="751" t="s">
        <v>831</v>
      </c>
      <c r="C1115" s="752"/>
      <c r="D1115" s="752"/>
      <c r="E1115" s="752"/>
      <c r="F1115" s="752"/>
      <c r="G1115" s="752"/>
      <c r="H1115" s="752"/>
      <c r="I1115" s="752"/>
      <c r="J1115" s="752"/>
      <c r="K1115" s="752"/>
      <c r="L1115" s="752"/>
      <c r="M1115" s="752"/>
      <c r="N1115" s="752"/>
      <c r="O1115" s="752"/>
      <c r="P1115" s="752"/>
      <c r="Q1115" s="752"/>
      <c r="R1115" s="752"/>
      <c r="S1115" s="752"/>
      <c r="T1115" s="752"/>
      <c r="U1115" s="752"/>
      <c r="V1115" s="752"/>
      <c r="W1115" s="752"/>
      <c r="X1115" s="752"/>
      <c r="Y1115" s="752"/>
      <c r="Z1115" s="752"/>
      <c r="AA1115" s="752"/>
      <c r="AB1115" s="752"/>
      <c r="AC1115" s="752"/>
      <c r="AD1115" s="752"/>
      <c r="AE1115" s="752"/>
      <c r="AF1115" s="752"/>
      <c r="AG1115" s="752"/>
      <c r="AH1115" s="752"/>
      <c r="AI1115" s="752"/>
      <c r="AJ1115" s="752"/>
      <c r="AK1115" s="752"/>
      <c r="AL1115" s="752"/>
      <c r="AM1115" s="752"/>
      <c r="AN1115" s="753"/>
    </row>
    <row r="1116" spans="2:40" ht="21" customHeight="1" x14ac:dyDescent="0.25">
      <c r="B1116" s="296"/>
      <c r="C1116" s="45"/>
      <c r="D1116" s="46"/>
      <c r="E1116" s="45"/>
      <c r="F1116" s="46"/>
      <c r="G1116" s="45"/>
      <c r="H1116" s="46"/>
      <c r="I1116" s="45"/>
      <c r="J1116" s="46"/>
      <c r="K1116" s="45"/>
      <c r="L1116" s="46"/>
      <c r="M1116" s="45"/>
      <c r="N1116" s="46"/>
      <c r="O1116" s="45"/>
      <c r="P1116" s="46"/>
      <c r="Q1116" s="45"/>
      <c r="R1116" s="46"/>
      <c r="S1116" s="45"/>
      <c r="T1116" s="46"/>
      <c r="U1116" s="45"/>
      <c r="V1116" s="46"/>
      <c r="W1116" s="45"/>
      <c r="X1116" s="46"/>
      <c r="Y1116" s="45"/>
      <c r="Z1116" s="46"/>
      <c r="AA1116" s="45"/>
      <c r="AB1116" s="46"/>
      <c r="AC1116" s="45"/>
      <c r="AD1116" s="46"/>
      <c r="AE1116" s="45"/>
      <c r="AF1116" s="46"/>
      <c r="AG1116" s="45"/>
      <c r="AH1116" s="46"/>
      <c r="AI1116" s="45"/>
      <c r="AJ1116" s="46"/>
      <c r="AK1116" s="45"/>
      <c r="AL1116" s="47">
        <f>+B1116+D1116+F1116+H1116+J1116+L1116+N1116+P1116+R1116+T1116+V1116+X1116+Z1116+AB1116+AD1116+AF1116+AH1116+AJ1116</f>
        <v>0</v>
      </c>
      <c r="AM1116" s="48">
        <f>+C1116+E1116+G1116+I1116+K1116+M1116+O1116+Q1116+S1116+U1116+W1116+Y1116+AA1116+AC1116+AE1116+AG1116+AI1116+AK1116</f>
        <v>0</v>
      </c>
      <c r="AN1116" s="297">
        <f>+AM1116+AL1116</f>
        <v>0</v>
      </c>
    </row>
    <row r="1117" spans="2:40" ht="15" customHeight="1" x14ac:dyDescent="0.25">
      <c r="B1117" s="751" t="s">
        <v>832</v>
      </c>
      <c r="C1117" s="752"/>
      <c r="D1117" s="752"/>
      <c r="E1117" s="752"/>
      <c r="F1117" s="752"/>
      <c r="G1117" s="752"/>
      <c r="H1117" s="752"/>
      <c r="I1117" s="752"/>
      <c r="J1117" s="752"/>
      <c r="K1117" s="752"/>
      <c r="L1117" s="752"/>
      <c r="M1117" s="752"/>
      <c r="N1117" s="752"/>
      <c r="O1117" s="752"/>
      <c r="P1117" s="752"/>
      <c r="Q1117" s="752"/>
      <c r="R1117" s="752"/>
      <c r="S1117" s="752"/>
      <c r="T1117" s="752"/>
      <c r="U1117" s="752"/>
      <c r="V1117" s="752"/>
      <c r="W1117" s="752"/>
      <c r="X1117" s="752"/>
      <c r="Y1117" s="752"/>
      <c r="Z1117" s="752"/>
      <c r="AA1117" s="752"/>
      <c r="AB1117" s="752"/>
      <c r="AC1117" s="752"/>
      <c r="AD1117" s="752"/>
      <c r="AE1117" s="752"/>
      <c r="AF1117" s="752"/>
      <c r="AG1117" s="752"/>
      <c r="AH1117" s="752"/>
      <c r="AI1117" s="752"/>
      <c r="AJ1117" s="752"/>
      <c r="AK1117" s="752"/>
      <c r="AL1117" s="752"/>
      <c r="AM1117" s="752"/>
      <c r="AN1117" s="753"/>
    </row>
    <row r="1118" spans="2:40" ht="21" customHeight="1" x14ac:dyDescent="0.25">
      <c r="B1118" s="296"/>
      <c r="C1118" s="45"/>
      <c r="D1118" s="46"/>
      <c r="E1118" s="45"/>
      <c r="F1118" s="46"/>
      <c r="G1118" s="45"/>
      <c r="H1118" s="46"/>
      <c r="I1118" s="45"/>
      <c r="J1118" s="46"/>
      <c r="K1118" s="45"/>
      <c r="L1118" s="46"/>
      <c r="M1118" s="45"/>
      <c r="N1118" s="46"/>
      <c r="O1118" s="45"/>
      <c r="P1118" s="46"/>
      <c r="Q1118" s="45"/>
      <c r="R1118" s="46"/>
      <c r="S1118" s="45"/>
      <c r="T1118" s="46"/>
      <c r="U1118" s="45"/>
      <c r="V1118" s="46"/>
      <c r="W1118" s="45"/>
      <c r="X1118" s="46"/>
      <c r="Y1118" s="45"/>
      <c r="Z1118" s="46"/>
      <c r="AA1118" s="45"/>
      <c r="AB1118" s="46"/>
      <c r="AC1118" s="45"/>
      <c r="AD1118" s="46"/>
      <c r="AE1118" s="45"/>
      <c r="AF1118" s="46"/>
      <c r="AG1118" s="45"/>
      <c r="AH1118" s="46"/>
      <c r="AI1118" s="45"/>
      <c r="AJ1118" s="46"/>
      <c r="AK1118" s="45"/>
      <c r="AL1118" s="47">
        <f>+B1118+D1118+F1118+H1118+J1118+L1118+N1118+P1118+R1118+T1118+V1118+X1118+Z1118+AB1118+AD1118+AF1118+AH1118+AJ1118</f>
        <v>0</v>
      </c>
      <c r="AM1118" s="48">
        <f>+C1118+E1118+G1118+I1118+K1118+M1118+O1118+Q1118+S1118+U1118+W1118+Y1118+AA1118+AC1118+AE1118+AG1118+AI1118+AK1118</f>
        <v>0</v>
      </c>
      <c r="AN1118" s="297">
        <f>+AM1118+AL1118</f>
        <v>0</v>
      </c>
    </row>
    <row r="1119" spans="2:40" ht="15" customHeight="1" x14ac:dyDescent="0.25">
      <c r="B1119" s="751" t="s">
        <v>833</v>
      </c>
      <c r="C1119" s="752"/>
      <c r="D1119" s="752"/>
      <c r="E1119" s="752"/>
      <c r="F1119" s="752"/>
      <c r="G1119" s="752"/>
      <c r="H1119" s="752"/>
      <c r="I1119" s="752"/>
      <c r="J1119" s="752"/>
      <c r="K1119" s="752"/>
      <c r="L1119" s="752"/>
      <c r="M1119" s="752"/>
      <c r="N1119" s="752"/>
      <c r="O1119" s="752"/>
      <c r="P1119" s="752"/>
      <c r="Q1119" s="752"/>
      <c r="R1119" s="752"/>
      <c r="S1119" s="752"/>
      <c r="T1119" s="752"/>
      <c r="U1119" s="752"/>
      <c r="V1119" s="752"/>
      <c r="W1119" s="752"/>
      <c r="X1119" s="752"/>
      <c r="Y1119" s="752"/>
      <c r="Z1119" s="752"/>
      <c r="AA1119" s="752"/>
      <c r="AB1119" s="752"/>
      <c r="AC1119" s="752"/>
      <c r="AD1119" s="752"/>
      <c r="AE1119" s="752"/>
      <c r="AF1119" s="752"/>
      <c r="AG1119" s="752"/>
      <c r="AH1119" s="752"/>
      <c r="AI1119" s="752"/>
      <c r="AJ1119" s="752"/>
      <c r="AK1119" s="752"/>
      <c r="AL1119" s="752"/>
      <c r="AM1119" s="752"/>
      <c r="AN1119" s="753"/>
    </row>
    <row r="1120" spans="2:40" ht="21" customHeight="1" x14ac:dyDescent="0.25">
      <c r="B1120" s="296"/>
      <c r="C1120" s="45"/>
      <c r="D1120" s="46"/>
      <c r="E1120" s="45"/>
      <c r="F1120" s="46"/>
      <c r="G1120" s="45"/>
      <c r="H1120" s="46"/>
      <c r="I1120" s="45"/>
      <c r="J1120" s="46"/>
      <c r="K1120" s="45"/>
      <c r="L1120" s="46"/>
      <c r="M1120" s="45"/>
      <c r="N1120" s="46"/>
      <c r="O1120" s="45"/>
      <c r="P1120" s="46"/>
      <c r="Q1120" s="45"/>
      <c r="R1120" s="46"/>
      <c r="S1120" s="45"/>
      <c r="T1120" s="46"/>
      <c r="U1120" s="45"/>
      <c r="V1120" s="46"/>
      <c r="W1120" s="45"/>
      <c r="X1120" s="46"/>
      <c r="Y1120" s="45"/>
      <c r="Z1120" s="46"/>
      <c r="AA1120" s="45"/>
      <c r="AB1120" s="46"/>
      <c r="AC1120" s="45"/>
      <c r="AD1120" s="46"/>
      <c r="AE1120" s="45"/>
      <c r="AF1120" s="46"/>
      <c r="AG1120" s="45"/>
      <c r="AH1120" s="46"/>
      <c r="AI1120" s="45"/>
      <c r="AJ1120" s="46"/>
      <c r="AK1120" s="45"/>
      <c r="AL1120" s="47">
        <f>+B1120+D1120+F1120+H1120+J1120+L1120+N1120+P1120+R1120+T1120+V1120+X1120+Z1120+AB1120+AD1120+AF1120+AH1120+AJ1120</f>
        <v>0</v>
      </c>
      <c r="AM1120" s="48">
        <f>+C1120+E1120+G1120+I1120+K1120+M1120+O1120+Q1120+S1120+U1120+W1120+Y1120+AA1120+AC1120+AE1120+AG1120+AI1120+AK1120</f>
        <v>0</v>
      </c>
      <c r="AN1120" s="297">
        <f>+AM1120+AL1120</f>
        <v>0</v>
      </c>
    </row>
    <row r="1121" spans="1:40" ht="15" customHeight="1" x14ac:dyDescent="0.25">
      <c r="B1121" s="751" t="s">
        <v>834</v>
      </c>
      <c r="C1121" s="752"/>
      <c r="D1121" s="752"/>
      <c r="E1121" s="752"/>
      <c r="F1121" s="752"/>
      <c r="G1121" s="752"/>
      <c r="H1121" s="752"/>
      <c r="I1121" s="752"/>
      <c r="J1121" s="752"/>
      <c r="K1121" s="752"/>
      <c r="L1121" s="752"/>
      <c r="M1121" s="752"/>
      <c r="N1121" s="752"/>
      <c r="O1121" s="752"/>
      <c r="P1121" s="752"/>
      <c r="Q1121" s="752"/>
      <c r="R1121" s="752"/>
      <c r="S1121" s="752"/>
      <c r="T1121" s="752"/>
      <c r="U1121" s="752"/>
      <c r="V1121" s="752"/>
      <c r="W1121" s="752"/>
      <c r="X1121" s="752"/>
      <c r="Y1121" s="752"/>
      <c r="Z1121" s="752"/>
      <c r="AA1121" s="752"/>
      <c r="AB1121" s="752"/>
      <c r="AC1121" s="752"/>
      <c r="AD1121" s="752"/>
      <c r="AE1121" s="752"/>
      <c r="AF1121" s="752"/>
      <c r="AG1121" s="752"/>
      <c r="AH1121" s="752"/>
      <c r="AI1121" s="752"/>
      <c r="AJ1121" s="752"/>
      <c r="AK1121" s="752"/>
      <c r="AL1121" s="752"/>
      <c r="AM1121" s="752"/>
      <c r="AN1121" s="753"/>
    </row>
    <row r="1122" spans="1:40" ht="21" customHeight="1" x14ac:dyDescent="0.25">
      <c r="B1122" s="296"/>
      <c r="C1122" s="45"/>
      <c r="D1122" s="46"/>
      <c r="E1122" s="45"/>
      <c r="F1122" s="46"/>
      <c r="G1122" s="45"/>
      <c r="H1122" s="46"/>
      <c r="I1122" s="45"/>
      <c r="J1122" s="46"/>
      <c r="K1122" s="45"/>
      <c r="L1122" s="46"/>
      <c r="M1122" s="45"/>
      <c r="N1122" s="46"/>
      <c r="O1122" s="45"/>
      <c r="P1122" s="46"/>
      <c r="Q1122" s="45"/>
      <c r="R1122" s="46"/>
      <c r="S1122" s="45"/>
      <c r="T1122" s="46"/>
      <c r="U1122" s="45"/>
      <c r="V1122" s="46"/>
      <c r="W1122" s="45"/>
      <c r="X1122" s="46"/>
      <c r="Y1122" s="45"/>
      <c r="Z1122" s="46"/>
      <c r="AA1122" s="45"/>
      <c r="AB1122" s="46"/>
      <c r="AC1122" s="45"/>
      <c r="AD1122" s="46"/>
      <c r="AE1122" s="45"/>
      <c r="AF1122" s="46"/>
      <c r="AG1122" s="45"/>
      <c r="AH1122" s="46"/>
      <c r="AI1122" s="45"/>
      <c r="AJ1122" s="46"/>
      <c r="AK1122" s="45"/>
      <c r="AL1122" s="47">
        <f>+B1122+D1122+F1122+H1122+J1122+L1122+N1122+P1122+R1122+T1122+V1122+X1122+Z1122+AB1122+AD1122+AF1122+AH1122+AJ1122</f>
        <v>0</v>
      </c>
      <c r="AM1122" s="48">
        <f>+C1122+E1122+G1122+I1122+K1122+M1122+O1122+Q1122+S1122+U1122+W1122+Y1122+AA1122+AC1122+AE1122+AG1122+AI1122+AK1122</f>
        <v>0</v>
      </c>
      <c r="AN1122" s="297">
        <f>+AM1122+AL1122</f>
        <v>0</v>
      </c>
    </row>
    <row r="1123" spans="1:40" ht="16.5" customHeight="1" x14ac:dyDescent="0.3">
      <c r="B1123" s="754" t="s">
        <v>825</v>
      </c>
      <c r="C1123" s="755"/>
      <c r="D1123" s="755"/>
      <c r="E1123" s="755"/>
      <c r="F1123" s="755"/>
      <c r="G1123" s="755"/>
      <c r="H1123" s="755"/>
      <c r="I1123" s="755"/>
      <c r="J1123" s="755"/>
      <c r="K1123" s="755"/>
      <c r="L1123" s="755"/>
      <c r="M1123" s="755"/>
      <c r="N1123" s="755"/>
      <c r="O1123" s="755"/>
      <c r="P1123" s="755"/>
      <c r="Q1123" s="755"/>
      <c r="R1123" s="755"/>
      <c r="S1123" s="755"/>
      <c r="T1123" s="755"/>
      <c r="U1123" s="755"/>
      <c r="V1123" s="755"/>
      <c r="W1123" s="755"/>
      <c r="X1123" s="755"/>
      <c r="Y1123" s="755"/>
      <c r="Z1123" s="755"/>
      <c r="AA1123" s="755"/>
      <c r="AB1123" s="755"/>
      <c r="AC1123" s="755"/>
      <c r="AD1123" s="755"/>
      <c r="AE1123" s="755"/>
      <c r="AF1123" s="755"/>
      <c r="AG1123" s="755"/>
      <c r="AH1123" s="755"/>
      <c r="AI1123" s="755"/>
      <c r="AJ1123" s="755"/>
      <c r="AK1123" s="755"/>
      <c r="AL1123" s="755"/>
      <c r="AM1123" s="755"/>
      <c r="AN1123" s="756"/>
    </row>
    <row r="1124" spans="1:40" ht="21" customHeight="1" thickBot="1" x14ac:dyDescent="0.3">
      <c r="B1124" s="298">
        <f>+B1122+B1120+B1118+B1116+B1114+B1112+B1110+B1108</f>
        <v>0</v>
      </c>
      <c r="C1124" s="302">
        <f>+C1122+C1120+C1118+C1116+C1114+C1112+C1110+C1108</f>
        <v>0</v>
      </c>
      <c r="D1124" s="299">
        <f>+D1122+D1120+D1118+D1116+D1114+D1112+D1110+D1108</f>
        <v>0</v>
      </c>
      <c r="E1124" s="302">
        <f>+E1122+E1120+E1118+E1116+E1114+E1112+E1110+E1108</f>
        <v>0</v>
      </c>
      <c r="F1124" s="299">
        <f t="shared" ref="F1124:AK1124" si="16">+F1122+F1120+F1118+F1116+F1114+F1112+F1110+F1108</f>
        <v>0</v>
      </c>
      <c r="G1124" s="302">
        <f t="shared" si="16"/>
        <v>0</v>
      </c>
      <c r="H1124" s="299">
        <f t="shared" si="16"/>
        <v>0</v>
      </c>
      <c r="I1124" s="302">
        <f t="shared" si="16"/>
        <v>0</v>
      </c>
      <c r="J1124" s="299">
        <f t="shared" si="16"/>
        <v>0</v>
      </c>
      <c r="K1124" s="302">
        <f t="shared" si="16"/>
        <v>0</v>
      </c>
      <c r="L1124" s="299">
        <f t="shared" si="16"/>
        <v>0</v>
      </c>
      <c r="M1124" s="302">
        <f t="shared" si="16"/>
        <v>0</v>
      </c>
      <c r="N1124" s="299">
        <f t="shared" si="16"/>
        <v>0</v>
      </c>
      <c r="O1124" s="302">
        <f t="shared" si="16"/>
        <v>0</v>
      </c>
      <c r="P1124" s="299">
        <f t="shared" si="16"/>
        <v>0</v>
      </c>
      <c r="Q1124" s="302">
        <f t="shared" si="16"/>
        <v>0</v>
      </c>
      <c r="R1124" s="299">
        <f t="shared" si="16"/>
        <v>0</v>
      </c>
      <c r="S1124" s="302">
        <f t="shared" si="16"/>
        <v>0</v>
      </c>
      <c r="T1124" s="299">
        <f t="shared" si="16"/>
        <v>0</v>
      </c>
      <c r="U1124" s="302">
        <f t="shared" si="16"/>
        <v>0</v>
      </c>
      <c r="V1124" s="299">
        <f t="shared" si="16"/>
        <v>0</v>
      </c>
      <c r="W1124" s="302">
        <f t="shared" si="16"/>
        <v>0</v>
      </c>
      <c r="X1124" s="299">
        <f t="shared" si="16"/>
        <v>0</v>
      </c>
      <c r="Y1124" s="302">
        <f t="shared" si="16"/>
        <v>0</v>
      </c>
      <c r="Z1124" s="299">
        <f t="shared" si="16"/>
        <v>0</v>
      </c>
      <c r="AA1124" s="302">
        <f t="shared" si="16"/>
        <v>0</v>
      </c>
      <c r="AB1124" s="299">
        <f t="shared" si="16"/>
        <v>0</v>
      </c>
      <c r="AC1124" s="302">
        <f t="shared" si="16"/>
        <v>0</v>
      </c>
      <c r="AD1124" s="299">
        <f t="shared" si="16"/>
        <v>0</v>
      </c>
      <c r="AE1124" s="302">
        <f t="shared" si="16"/>
        <v>0</v>
      </c>
      <c r="AF1124" s="299">
        <f t="shared" si="16"/>
        <v>0</v>
      </c>
      <c r="AG1124" s="302">
        <f t="shared" si="16"/>
        <v>0</v>
      </c>
      <c r="AH1124" s="299">
        <f t="shared" si="16"/>
        <v>0</v>
      </c>
      <c r="AI1124" s="302">
        <f t="shared" si="16"/>
        <v>0</v>
      </c>
      <c r="AJ1124" s="299">
        <f t="shared" si="16"/>
        <v>0</v>
      </c>
      <c r="AK1124" s="302">
        <f t="shared" si="16"/>
        <v>0</v>
      </c>
      <c r="AL1124" s="299">
        <f>+B1124+D1124+F1124+H1124+J1124+L1124+N1124+P1124+R1124+T1124+V1124+X1124+Z1124+AB1124+AD1124+AF1124+AH1124+AJ1124</f>
        <v>0</v>
      </c>
      <c r="AM1124" s="302">
        <f>+C1124+E1124+G1124+I1124+K1124+M1124+O1124+Q1124+S1124+U1124+W1124+Y1124+AA1124+AC1124+AE1124+AG1124+AI1124+AK1124</f>
        <v>0</v>
      </c>
      <c r="AN1124" s="300">
        <f>+AM1124+AL1124</f>
        <v>0</v>
      </c>
    </row>
    <row r="1125" spans="1:40" ht="11.25" customHeight="1" x14ac:dyDescent="0.25">
      <c r="B1125" s="757"/>
      <c r="C1125" s="757"/>
      <c r="D1125" s="757"/>
      <c r="E1125" s="757"/>
      <c r="F1125" s="757"/>
      <c r="G1125" s="757"/>
      <c r="H1125" s="757"/>
      <c r="I1125" s="757"/>
      <c r="J1125" s="757"/>
      <c r="K1125" s="757"/>
      <c r="L1125" s="757"/>
      <c r="M1125" s="757"/>
      <c r="N1125" s="757"/>
      <c r="O1125" s="757"/>
      <c r="P1125" s="757"/>
      <c r="Q1125" s="757"/>
      <c r="R1125" s="757"/>
      <c r="S1125" s="757"/>
      <c r="T1125" s="757"/>
      <c r="U1125" s="757"/>
      <c r="V1125" s="757"/>
      <c r="W1125" s="757"/>
      <c r="X1125" s="757"/>
      <c r="Y1125" s="757"/>
      <c r="Z1125" s="757"/>
      <c r="AA1125" s="757"/>
      <c r="AB1125" s="757"/>
      <c r="AC1125" s="757"/>
      <c r="AD1125" s="757"/>
      <c r="AE1125" s="757"/>
      <c r="AF1125" s="757"/>
      <c r="AG1125" s="757"/>
      <c r="AH1125" s="757"/>
      <c r="AI1125" s="757"/>
      <c r="AJ1125" s="757"/>
      <c r="AK1125" s="757"/>
      <c r="AL1125" s="757"/>
      <c r="AM1125" s="757"/>
      <c r="AN1125" s="757"/>
    </row>
    <row r="1126" spans="1:40" x14ac:dyDescent="0.25">
      <c r="B1126" s="49"/>
      <c r="C1126" s="49"/>
      <c r="D1126" s="49"/>
      <c r="E1126" s="49"/>
      <c r="F1126" s="49"/>
      <c r="G1126" s="49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50" t="s">
        <v>835</v>
      </c>
      <c r="U1126" s="49"/>
      <c r="W1126" s="49"/>
      <c r="X1126" s="749"/>
      <c r="Y1126" s="749"/>
      <c r="Z1126" s="749"/>
      <c r="AA1126" s="749"/>
      <c r="AB1126" s="749"/>
      <c r="AC1126" s="749"/>
      <c r="AD1126" s="749"/>
      <c r="AE1126" s="749"/>
      <c r="AF1126" s="749"/>
      <c r="AG1126" s="749"/>
      <c r="AH1126" s="749"/>
      <c r="AI1126" s="749"/>
      <c r="AJ1126" s="749"/>
      <c r="AK1126" s="749"/>
      <c r="AL1126" s="749"/>
      <c r="AM1126" s="51"/>
      <c r="AN1126" s="49"/>
    </row>
    <row r="1127" spans="1:40" ht="6" customHeight="1" thickBot="1" x14ac:dyDescent="0.3">
      <c r="A1127" s="52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50"/>
      <c r="U1127" s="49"/>
      <c r="W1127" s="49"/>
      <c r="X1127" s="53"/>
      <c r="Y1127" s="53"/>
      <c r="Z1127" s="53"/>
      <c r="AA1127" s="53"/>
      <c r="AB1127" s="53"/>
      <c r="AC1127" s="53"/>
      <c r="AD1127" s="53"/>
      <c r="AE1127" s="53"/>
      <c r="AF1127" s="53"/>
      <c r="AG1127" s="53"/>
      <c r="AH1127" s="53"/>
      <c r="AI1127" s="53"/>
      <c r="AJ1127" s="53"/>
      <c r="AK1127" s="53"/>
      <c r="AL1127" s="53"/>
      <c r="AM1127" s="51"/>
      <c r="AN1127" s="49"/>
    </row>
    <row r="1128" spans="1:40" ht="15.75" thickBot="1" x14ac:dyDescent="0.3">
      <c r="A1128" s="52"/>
      <c r="B1128" s="49"/>
      <c r="C1128" s="49"/>
      <c r="D1128" s="49"/>
      <c r="E1128" s="49"/>
      <c r="F1128" s="49"/>
      <c r="G1128" s="49"/>
      <c r="H1128" s="49"/>
      <c r="I1128" s="49"/>
      <c r="J1128" s="49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  <c r="U1128" s="49"/>
      <c r="V1128" s="54" t="s">
        <v>836</v>
      </c>
      <c r="W1128" s="49"/>
      <c r="X1128" s="748">
        <f>+F1093</f>
        <v>0</v>
      </c>
      <c r="Y1128" s="748"/>
      <c r="Z1128" s="748"/>
      <c r="AA1128" s="748"/>
      <c r="AB1128" s="748"/>
      <c r="AC1128" s="748"/>
      <c r="AD1128" s="748"/>
      <c r="AE1128" s="748"/>
      <c r="AF1128" s="748"/>
      <c r="AG1128" s="748"/>
      <c r="AH1128" s="748"/>
      <c r="AI1128" s="748"/>
      <c r="AJ1128" s="748"/>
      <c r="AK1128" s="49"/>
      <c r="AL1128" s="750" t="s">
        <v>787</v>
      </c>
      <c r="AM1128" s="750"/>
      <c r="AN1128" s="49"/>
    </row>
    <row r="1129" spans="1:40" ht="15.75" customHeight="1" x14ac:dyDescent="0.25">
      <c r="B1129" s="55" t="s">
        <v>1128</v>
      </c>
      <c r="C1129" s="56"/>
      <c r="D1129" s="56"/>
      <c r="E1129" s="56"/>
      <c r="F1129" s="56"/>
      <c r="G1129" s="57"/>
      <c r="H1129" s="57"/>
      <c r="I1129" s="57"/>
      <c r="J1129" s="57"/>
      <c r="K1129" s="57"/>
      <c r="L1129" s="57"/>
      <c r="M1129" s="57"/>
      <c r="N1129" s="57"/>
      <c r="V1129" s="54" t="s">
        <v>837</v>
      </c>
      <c r="AB1129" s="748" t="str">
        <f>+I1094</f>
        <v/>
      </c>
      <c r="AC1129" s="748"/>
      <c r="AD1129" s="748"/>
      <c r="AE1129" s="748"/>
      <c r="AF1129" s="748"/>
      <c r="AG1129" s="748"/>
      <c r="AH1129" s="748"/>
      <c r="AI1129" s="748"/>
      <c r="AJ1129" s="748"/>
    </row>
    <row r="1130" spans="1:40" ht="3.75" customHeight="1" thickBot="1" x14ac:dyDescent="0.3">
      <c r="B1130" s="42"/>
      <c r="C1130" s="42"/>
      <c r="D1130" s="42"/>
      <c r="E1130" s="42"/>
      <c r="F1130" s="42"/>
      <c r="G1130" s="42"/>
      <c r="H1130" s="42"/>
      <c r="I1130" s="58"/>
      <c r="J1130" s="58"/>
      <c r="K1130" s="42"/>
      <c r="L1130" s="42"/>
      <c r="M1130" s="57"/>
      <c r="N1130" s="57"/>
    </row>
    <row r="1131" spans="1:40" ht="35.25" customHeight="1" x14ac:dyDescent="0.25">
      <c r="B1131" s="682" t="s">
        <v>838</v>
      </c>
      <c r="C1131" s="666"/>
      <c r="D1131" s="666"/>
      <c r="E1131" s="666" t="s">
        <v>839</v>
      </c>
      <c r="F1131" s="666"/>
      <c r="G1131" s="666"/>
      <c r="H1131" s="666" t="s">
        <v>840</v>
      </c>
      <c r="I1131" s="666"/>
      <c r="J1131" s="666"/>
      <c r="K1131" s="666" t="s">
        <v>841</v>
      </c>
      <c r="L1131" s="666"/>
      <c r="M1131" s="666"/>
      <c r="N1131" s="666" t="s">
        <v>842</v>
      </c>
      <c r="O1131" s="666"/>
      <c r="P1131" s="666"/>
      <c r="Q1131" s="666" t="s">
        <v>843</v>
      </c>
      <c r="R1131" s="666"/>
      <c r="S1131" s="666"/>
      <c r="T1131" s="666" t="s">
        <v>844</v>
      </c>
      <c r="U1131" s="666"/>
      <c r="V1131" s="666"/>
      <c r="W1131" s="666" t="s">
        <v>845</v>
      </c>
      <c r="X1131" s="666"/>
      <c r="Y1131" s="666"/>
      <c r="Z1131" s="666" t="s">
        <v>846</v>
      </c>
      <c r="AA1131" s="666"/>
      <c r="AB1131" s="666"/>
      <c r="AC1131" s="666" t="s">
        <v>847</v>
      </c>
      <c r="AD1131" s="666"/>
      <c r="AE1131" s="666"/>
      <c r="AF1131" s="746" t="s">
        <v>1117</v>
      </c>
      <c r="AG1131" s="746"/>
      <c r="AH1131" s="746"/>
      <c r="AI1131" s="666" t="s">
        <v>848</v>
      </c>
      <c r="AJ1131" s="666"/>
      <c r="AK1131" s="666"/>
      <c r="AL1131" s="660" t="s">
        <v>825</v>
      </c>
      <c r="AM1131" s="660"/>
      <c r="AN1131" s="661"/>
    </row>
    <row r="1132" spans="1:40" ht="21" customHeight="1" thickBot="1" x14ac:dyDescent="0.3">
      <c r="B1132" s="747"/>
      <c r="C1132" s="743"/>
      <c r="D1132" s="743"/>
      <c r="E1132" s="743"/>
      <c r="F1132" s="743"/>
      <c r="G1132" s="743"/>
      <c r="H1132" s="743"/>
      <c r="I1132" s="743"/>
      <c r="J1132" s="743"/>
      <c r="K1132" s="743"/>
      <c r="L1132" s="743"/>
      <c r="M1132" s="743"/>
      <c r="N1132" s="743"/>
      <c r="O1132" s="743"/>
      <c r="P1132" s="743"/>
      <c r="Q1132" s="743"/>
      <c r="R1132" s="743"/>
      <c r="S1132" s="743"/>
      <c r="T1132" s="743"/>
      <c r="U1132" s="743"/>
      <c r="V1132" s="743"/>
      <c r="W1132" s="743"/>
      <c r="X1132" s="743"/>
      <c r="Y1132" s="743"/>
      <c r="Z1132" s="743"/>
      <c r="AA1132" s="743"/>
      <c r="AB1132" s="743"/>
      <c r="AC1132" s="743"/>
      <c r="AD1132" s="743"/>
      <c r="AE1132" s="743"/>
      <c r="AF1132" s="743"/>
      <c r="AG1132" s="743"/>
      <c r="AH1132" s="743"/>
      <c r="AI1132" s="743"/>
      <c r="AJ1132" s="743"/>
      <c r="AK1132" s="743"/>
      <c r="AL1132" s="662">
        <f>SUM(B1132:AK1132)</f>
        <v>0</v>
      </c>
      <c r="AM1132" s="662"/>
      <c r="AN1132" s="663"/>
    </row>
    <row r="1133" spans="1:40" ht="12" customHeight="1" x14ac:dyDescent="0.25">
      <c r="B1133" s="270" t="s">
        <v>849</v>
      </c>
      <c r="C1133" s="271"/>
      <c r="D1133" s="272"/>
      <c r="E1133" s="272"/>
      <c r="F1133" s="246"/>
      <c r="G1133" s="246"/>
      <c r="H1133" s="246"/>
      <c r="I1133" s="269"/>
      <c r="J1133" s="269"/>
      <c r="K1133" s="246"/>
      <c r="L1133" s="246"/>
      <c r="M1133" s="241"/>
      <c r="N1133" s="241"/>
      <c r="O1133" s="241"/>
      <c r="P1133" s="241"/>
      <c r="Q1133" s="241"/>
      <c r="R1133" s="241"/>
      <c r="S1133" s="241"/>
      <c r="T1133" s="241"/>
      <c r="U1133" s="241"/>
      <c r="V1133" s="241"/>
      <c r="W1133" s="241"/>
      <c r="X1133" s="241"/>
      <c r="Y1133" s="241"/>
      <c r="Z1133" s="241"/>
      <c r="AA1133" s="241"/>
      <c r="AB1133" s="241"/>
      <c r="AC1133" s="241"/>
      <c r="AD1133" s="241"/>
      <c r="AE1133" s="241"/>
      <c r="AF1133" s="241"/>
      <c r="AG1133" s="241"/>
      <c r="AH1133" s="241"/>
      <c r="AI1133" s="241"/>
      <c r="AJ1133" s="241"/>
      <c r="AK1133" s="241"/>
      <c r="AL1133" s="241"/>
      <c r="AM1133" s="241"/>
      <c r="AN1133" s="241"/>
    </row>
    <row r="1134" spans="1:40" ht="12.75" customHeight="1" x14ac:dyDescent="0.25">
      <c r="B1134" s="273"/>
      <c r="C1134" s="273"/>
      <c r="D1134" s="273"/>
      <c r="E1134" s="273"/>
      <c r="F1134" s="273"/>
      <c r="G1134" s="273"/>
      <c r="H1134" s="273"/>
      <c r="I1134" s="241"/>
      <c r="J1134" s="241"/>
      <c r="K1134" s="241"/>
      <c r="L1134" s="241"/>
      <c r="M1134" s="241"/>
      <c r="N1134" s="241"/>
      <c r="O1134" s="241"/>
      <c r="P1134" s="241"/>
      <c r="Q1134" s="241"/>
      <c r="R1134" s="241"/>
      <c r="S1134" s="241"/>
      <c r="T1134" s="241"/>
      <c r="U1134" s="241"/>
      <c r="V1134" s="241"/>
      <c r="W1134" s="241"/>
      <c r="X1134" s="241"/>
      <c r="Y1134" s="241"/>
      <c r="Z1134" s="241"/>
      <c r="AA1134" s="241"/>
      <c r="AB1134" s="241"/>
      <c r="AC1134" s="241"/>
      <c r="AD1134" s="241"/>
      <c r="AE1134" s="241"/>
      <c r="AF1134" s="241"/>
      <c r="AG1134" s="241"/>
      <c r="AH1134" s="241"/>
      <c r="AI1134" s="241"/>
      <c r="AJ1134" s="241"/>
      <c r="AK1134" s="241"/>
      <c r="AL1134" s="241"/>
      <c r="AM1134" s="241"/>
      <c r="AN1134" s="241"/>
    </row>
    <row r="1135" spans="1:40" ht="16.5" thickBot="1" x14ac:dyDescent="0.3">
      <c r="B1135" s="274" t="s">
        <v>1118</v>
      </c>
      <c r="C1135" s="274"/>
      <c r="D1135" s="274"/>
      <c r="E1135" s="274"/>
      <c r="F1135" s="274"/>
      <c r="G1135" s="275"/>
      <c r="H1135" s="241"/>
      <c r="I1135" s="241"/>
      <c r="J1135" s="241"/>
      <c r="K1135" s="241"/>
      <c r="L1135" s="241"/>
      <c r="M1135" s="241"/>
      <c r="N1135" s="241"/>
      <c r="O1135" s="241"/>
      <c r="P1135" s="241"/>
      <c r="Q1135" s="241"/>
      <c r="R1135" s="241"/>
      <c r="S1135" s="241"/>
      <c r="T1135" s="241"/>
      <c r="U1135" s="241"/>
      <c r="V1135" s="241"/>
      <c r="W1135" s="241"/>
      <c r="X1135" s="553" t="s">
        <v>1119</v>
      </c>
      <c r="Y1135" s="241"/>
      <c r="Z1135" s="241"/>
      <c r="AA1135" s="241"/>
      <c r="AB1135" s="241"/>
      <c r="AC1135" s="241"/>
      <c r="AD1135" s="241"/>
      <c r="AE1135" s="241"/>
      <c r="AF1135" s="241"/>
      <c r="AG1135" s="241"/>
      <c r="AH1135" s="241"/>
      <c r="AI1135" s="241"/>
      <c r="AJ1135" s="241"/>
      <c r="AK1135" s="241"/>
      <c r="AL1135" s="241"/>
      <c r="AM1135" s="241"/>
      <c r="AN1135" s="241"/>
    </row>
    <row r="1136" spans="1:40" ht="34.5" customHeight="1" x14ac:dyDescent="0.25">
      <c r="B1136" s="736" t="s">
        <v>850</v>
      </c>
      <c r="C1136" s="736"/>
      <c r="D1136" s="736"/>
      <c r="E1136" s="736"/>
      <c r="F1136" s="736"/>
      <c r="G1136" s="736"/>
      <c r="H1136" s="736"/>
      <c r="I1136" s="736"/>
      <c r="J1136" s="736"/>
      <c r="K1136" s="744" t="s">
        <v>851</v>
      </c>
      <c r="L1136" s="744"/>
      <c r="M1136" s="744"/>
      <c r="N1136" s="744"/>
      <c r="O1136" s="744"/>
      <c r="P1136" s="744"/>
      <c r="Q1136" s="744"/>
      <c r="R1136" s="744"/>
      <c r="S1136" s="744"/>
      <c r="T1136" s="241"/>
      <c r="U1136" s="241"/>
      <c r="V1136" s="241"/>
      <c r="W1136" s="241"/>
      <c r="X1136" s="664" t="s">
        <v>1120</v>
      </c>
      <c r="Y1136" s="665"/>
      <c r="Z1136" s="665"/>
      <c r="AA1136" s="665"/>
      <c r="AB1136" s="665"/>
      <c r="AC1136" s="665"/>
      <c r="AD1136" s="666" t="s">
        <v>1127</v>
      </c>
      <c r="AE1136" s="666"/>
      <c r="AF1136" s="666"/>
      <c r="AG1136" s="666"/>
      <c r="AH1136" s="666"/>
      <c r="AI1136" s="667"/>
      <c r="AJ1136" s="241"/>
      <c r="AK1136" s="241"/>
      <c r="AL1136" s="241"/>
      <c r="AM1136" s="241"/>
      <c r="AN1136" s="241"/>
    </row>
    <row r="1137" spans="2:40" ht="18" customHeight="1" x14ac:dyDescent="0.25">
      <c r="B1137" s="727" t="s">
        <v>852</v>
      </c>
      <c r="C1137" s="727"/>
      <c r="D1137" s="727"/>
      <c r="E1137" s="728" t="s">
        <v>853</v>
      </c>
      <c r="F1137" s="728"/>
      <c r="G1137" s="728"/>
      <c r="H1137" s="729" t="s">
        <v>825</v>
      </c>
      <c r="I1137" s="729"/>
      <c r="J1137" s="729"/>
      <c r="K1137" s="728" t="s">
        <v>852</v>
      </c>
      <c r="L1137" s="728"/>
      <c r="M1137" s="728"/>
      <c r="N1137" s="728" t="s">
        <v>853</v>
      </c>
      <c r="O1137" s="728"/>
      <c r="P1137" s="728"/>
      <c r="Q1137" s="730" t="s">
        <v>825</v>
      </c>
      <c r="R1137" s="730"/>
      <c r="S1137" s="730"/>
      <c r="T1137" s="241"/>
      <c r="U1137" s="241"/>
      <c r="V1137" s="241"/>
      <c r="W1137" s="241"/>
      <c r="X1137" s="668" t="s">
        <v>852</v>
      </c>
      <c r="Y1137" s="669"/>
      <c r="Z1137" s="670" t="s">
        <v>853</v>
      </c>
      <c r="AA1137" s="669"/>
      <c r="AB1137" s="671" t="s">
        <v>825</v>
      </c>
      <c r="AC1137" s="672"/>
      <c r="AD1137" s="670" t="s">
        <v>852</v>
      </c>
      <c r="AE1137" s="669"/>
      <c r="AF1137" s="670" t="s">
        <v>853</v>
      </c>
      <c r="AG1137" s="669"/>
      <c r="AH1137" s="671" t="s">
        <v>825</v>
      </c>
      <c r="AI1137" s="673"/>
      <c r="AJ1137" s="241"/>
      <c r="AK1137" s="241"/>
      <c r="AL1137" s="241"/>
      <c r="AM1137" s="241"/>
      <c r="AN1137" s="241"/>
    </row>
    <row r="1138" spans="2:40" ht="21" customHeight="1" thickBot="1" x14ac:dyDescent="0.3">
      <c r="B1138" s="718"/>
      <c r="C1138" s="718"/>
      <c r="D1138" s="718"/>
      <c r="E1138" s="719"/>
      <c r="F1138" s="719"/>
      <c r="G1138" s="719"/>
      <c r="H1138" s="720">
        <f>+E1138+B1138</f>
        <v>0</v>
      </c>
      <c r="I1138" s="720"/>
      <c r="J1138" s="720"/>
      <c r="K1138" s="719"/>
      <c r="L1138" s="719"/>
      <c r="M1138" s="719"/>
      <c r="N1138" s="719"/>
      <c r="O1138" s="719"/>
      <c r="P1138" s="719"/>
      <c r="Q1138" s="731">
        <f>+N1138+K1138</f>
        <v>0</v>
      </c>
      <c r="R1138" s="731"/>
      <c r="S1138" s="731"/>
      <c r="T1138" s="241"/>
      <c r="U1138" s="241"/>
      <c r="V1138" s="241"/>
      <c r="W1138" s="241"/>
      <c r="X1138" s="674"/>
      <c r="Y1138" s="675"/>
      <c r="Z1138" s="676"/>
      <c r="AA1138" s="675"/>
      <c r="AB1138" s="677">
        <f>+Z1138+X1138</f>
        <v>0</v>
      </c>
      <c r="AC1138" s="678"/>
      <c r="AD1138" s="676"/>
      <c r="AE1138" s="675"/>
      <c r="AF1138" s="676"/>
      <c r="AG1138" s="675"/>
      <c r="AH1138" s="677">
        <f>+AF1138+AD1138</f>
        <v>0</v>
      </c>
      <c r="AI1138" s="695"/>
      <c r="AJ1138" s="241"/>
      <c r="AK1138" s="241"/>
      <c r="AL1138" s="241"/>
      <c r="AM1138" s="241"/>
      <c r="AN1138" s="241"/>
    </row>
    <row r="1139" spans="2:40" ht="16.5" thickBot="1" x14ac:dyDescent="0.3">
      <c r="B1139" s="274" t="s">
        <v>1121</v>
      </c>
      <c r="C1139" s="274"/>
      <c r="D1139" s="274"/>
      <c r="E1139" s="274"/>
      <c r="F1139" s="274"/>
      <c r="G1139" s="275"/>
      <c r="H1139" s="241"/>
      <c r="I1139" s="241"/>
      <c r="J1139" s="241"/>
      <c r="K1139" s="241"/>
      <c r="L1139" s="241"/>
      <c r="M1139" s="241"/>
      <c r="N1139" s="241"/>
      <c r="O1139" s="241"/>
      <c r="P1139" s="241"/>
      <c r="Q1139" s="241"/>
      <c r="R1139" s="241"/>
      <c r="S1139" s="241"/>
      <c r="T1139" s="241"/>
      <c r="U1139" s="241"/>
      <c r="V1139" s="241"/>
      <c r="W1139" s="241"/>
      <c r="X1139" s="696" t="s">
        <v>1122</v>
      </c>
      <c r="Y1139" s="697"/>
      <c r="Z1139" s="697"/>
      <c r="AA1139" s="697"/>
      <c r="AB1139" s="697"/>
      <c r="AC1139" s="697"/>
      <c r="AD1139" s="697"/>
      <c r="AE1139" s="697"/>
      <c r="AF1139" s="697"/>
      <c r="AG1139" s="697"/>
      <c r="AH1139" s="697"/>
      <c r="AI1139" s="697"/>
      <c r="AJ1139" s="697"/>
      <c r="AK1139" s="698"/>
      <c r="AL1139" s="241"/>
      <c r="AM1139" s="241"/>
      <c r="AN1139" s="241"/>
    </row>
    <row r="1140" spans="2:40" ht="34.5" customHeight="1" x14ac:dyDescent="0.25">
      <c r="B1140" s="738" t="s">
        <v>854</v>
      </c>
      <c r="C1140" s="738"/>
      <c r="D1140" s="738"/>
      <c r="E1140" s="738"/>
      <c r="F1140" s="738"/>
      <c r="G1140" s="738"/>
      <c r="H1140" s="738"/>
      <c r="I1140" s="738"/>
      <c r="J1140" s="738"/>
      <c r="K1140" s="739" t="s">
        <v>970</v>
      </c>
      <c r="L1140" s="739"/>
      <c r="M1140" s="739"/>
      <c r="N1140" s="739"/>
      <c r="O1140" s="739"/>
      <c r="P1140" s="739"/>
      <c r="Q1140" s="739"/>
      <c r="R1140" s="739"/>
      <c r="S1140" s="739"/>
      <c r="T1140" s="241"/>
      <c r="U1140" s="241"/>
      <c r="V1140" s="241"/>
      <c r="W1140" s="241"/>
      <c r="X1140" s="699" t="s">
        <v>1123</v>
      </c>
      <c r="Y1140" s="700"/>
      <c r="Z1140" s="700"/>
      <c r="AA1140" s="700"/>
      <c r="AB1140" s="701" t="s">
        <v>1124</v>
      </c>
      <c r="AC1140" s="701"/>
      <c r="AD1140" s="701"/>
      <c r="AE1140" s="701"/>
      <c r="AF1140" s="701" t="s">
        <v>825</v>
      </c>
      <c r="AG1140" s="701"/>
      <c r="AH1140" s="701"/>
      <c r="AI1140" s="701"/>
      <c r="AJ1140" s="701"/>
      <c r="AK1140" s="706"/>
      <c r="AL1140" s="241"/>
      <c r="AM1140" s="241"/>
      <c r="AN1140" s="241"/>
    </row>
    <row r="1141" spans="2:40" ht="18" customHeight="1" x14ac:dyDescent="0.25">
      <c r="B1141" s="727" t="s">
        <v>852</v>
      </c>
      <c r="C1141" s="727"/>
      <c r="D1141" s="727"/>
      <c r="E1141" s="728" t="s">
        <v>853</v>
      </c>
      <c r="F1141" s="728"/>
      <c r="G1141" s="728"/>
      <c r="H1141" s="729" t="s">
        <v>825</v>
      </c>
      <c r="I1141" s="729"/>
      <c r="J1141" s="729"/>
      <c r="K1141" s="728" t="s">
        <v>852</v>
      </c>
      <c r="L1141" s="728"/>
      <c r="M1141" s="728"/>
      <c r="N1141" s="728" t="s">
        <v>853</v>
      </c>
      <c r="O1141" s="728"/>
      <c r="P1141" s="728"/>
      <c r="Q1141" s="730" t="s">
        <v>825</v>
      </c>
      <c r="R1141" s="730"/>
      <c r="S1141" s="730"/>
      <c r="T1141" s="241"/>
      <c r="U1141" s="241"/>
      <c r="V1141" s="241"/>
      <c r="W1141" s="241"/>
      <c r="X1141" s="683" t="s">
        <v>852</v>
      </c>
      <c r="Y1141" s="679"/>
      <c r="Z1141" s="679" t="s">
        <v>853</v>
      </c>
      <c r="AA1141" s="679"/>
      <c r="AB1141" s="679" t="s">
        <v>852</v>
      </c>
      <c r="AC1141" s="679"/>
      <c r="AD1141" s="679" t="s">
        <v>853</v>
      </c>
      <c r="AE1141" s="679"/>
      <c r="AF1141" s="679" t="s">
        <v>852</v>
      </c>
      <c r="AG1141" s="679"/>
      <c r="AH1141" s="679" t="s">
        <v>853</v>
      </c>
      <c r="AI1141" s="679"/>
      <c r="AJ1141" s="715" t="s">
        <v>825</v>
      </c>
      <c r="AK1141" s="745"/>
      <c r="AL1141" s="241"/>
      <c r="AM1141" s="241"/>
      <c r="AN1141" s="241"/>
    </row>
    <row r="1142" spans="2:40" ht="21" customHeight="1" thickBot="1" x14ac:dyDescent="0.3">
      <c r="B1142" s="718"/>
      <c r="C1142" s="718"/>
      <c r="D1142" s="718"/>
      <c r="E1142" s="719"/>
      <c r="F1142" s="719"/>
      <c r="G1142" s="719"/>
      <c r="H1142" s="720">
        <f>+E1142+B1142</f>
        <v>0</v>
      </c>
      <c r="I1142" s="720"/>
      <c r="J1142" s="720"/>
      <c r="K1142" s="719"/>
      <c r="L1142" s="719"/>
      <c r="M1142" s="719"/>
      <c r="N1142" s="719"/>
      <c r="O1142" s="719"/>
      <c r="P1142" s="719"/>
      <c r="Q1142" s="731">
        <f>+N1142+K1142</f>
        <v>0</v>
      </c>
      <c r="R1142" s="731"/>
      <c r="S1142" s="731"/>
      <c r="T1142" s="241"/>
      <c r="U1142" s="241"/>
      <c r="V1142" s="241"/>
      <c r="W1142" s="241"/>
      <c r="X1142" s="702"/>
      <c r="Y1142" s="692"/>
      <c r="Z1142" s="692"/>
      <c r="AA1142" s="692"/>
      <c r="AB1142" s="692"/>
      <c r="AC1142" s="692"/>
      <c r="AD1142" s="692"/>
      <c r="AE1142" s="692"/>
      <c r="AF1142" s="680">
        <f>+AB1142+X1142</f>
        <v>0</v>
      </c>
      <c r="AG1142" s="680"/>
      <c r="AH1142" s="680">
        <f>+AD1142+Z1142</f>
        <v>0</v>
      </c>
      <c r="AI1142" s="680"/>
      <c r="AJ1142" s="680">
        <f>+AH1142+AF1142</f>
        <v>0</v>
      </c>
      <c r="AK1142" s="681"/>
      <c r="AL1142" s="241"/>
      <c r="AM1142" s="241"/>
      <c r="AN1142" s="241"/>
    </row>
    <row r="1143" spans="2:40" ht="16.5" thickBot="1" x14ac:dyDescent="0.3">
      <c r="B1143" s="276" t="s">
        <v>1125</v>
      </c>
      <c r="C1143" s="241"/>
      <c r="D1143" s="241"/>
      <c r="E1143" s="241"/>
      <c r="F1143" s="241"/>
      <c r="G1143" s="241"/>
      <c r="H1143" s="241"/>
      <c r="I1143" s="241"/>
      <c r="J1143" s="241"/>
      <c r="K1143" s="241"/>
      <c r="L1143" s="241"/>
      <c r="M1143" s="241"/>
      <c r="N1143" s="241"/>
      <c r="O1143" s="241"/>
      <c r="P1143" s="241"/>
      <c r="Q1143" s="241"/>
      <c r="R1143" s="241"/>
      <c r="S1143" s="241"/>
      <c r="T1143" s="241"/>
      <c r="U1143" s="241"/>
      <c r="V1143" s="241"/>
      <c r="W1143" s="241"/>
      <c r="X1143" s="553" t="s">
        <v>1258</v>
      </c>
      <c r="Y1143" s="241"/>
      <c r="Z1143" s="241"/>
      <c r="AA1143" s="241"/>
      <c r="AB1143" s="241"/>
      <c r="AC1143" s="241"/>
      <c r="AD1143" s="241"/>
      <c r="AE1143" s="241"/>
      <c r="AF1143" s="241"/>
      <c r="AG1143" s="241"/>
      <c r="AH1143" s="241"/>
      <c r="AI1143" s="241"/>
      <c r="AJ1143" s="241"/>
      <c r="AK1143" s="241"/>
      <c r="AL1143" s="241"/>
      <c r="AM1143" s="241"/>
      <c r="AN1143" s="241"/>
    </row>
    <row r="1144" spans="2:40" ht="16.5" customHeight="1" thickBot="1" x14ac:dyDescent="0.3">
      <c r="B1144" s="274" t="s">
        <v>969</v>
      </c>
      <c r="C1144" s="274"/>
      <c r="D1144" s="241"/>
      <c r="E1144" s="241"/>
      <c r="F1144" s="241"/>
      <c r="G1144" s="241"/>
      <c r="H1144" s="241"/>
      <c r="I1144" s="241"/>
      <c r="J1144" s="241"/>
      <c r="K1144" s="241"/>
      <c r="L1144" s="241"/>
      <c r="M1144" s="241"/>
      <c r="N1144" s="241"/>
      <c r="O1144" s="241"/>
      <c r="P1144" s="241"/>
      <c r="Q1144" s="241"/>
      <c r="R1144" s="241"/>
      <c r="S1144" s="241"/>
      <c r="T1144" s="241"/>
      <c r="U1144" s="241"/>
      <c r="V1144" s="241"/>
      <c r="W1144" s="835" t="s">
        <v>1259</v>
      </c>
      <c r="X1144" s="836"/>
      <c r="Y1144" s="836"/>
      <c r="Z1144" s="836"/>
      <c r="AA1144" s="836"/>
      <c r="AB1144" s="836"/>
      <c r="AC1144" s="851" t="s">
        <v>1257</v>
      </c>
      <c r="AD1144" s="851"/>
      <c r="AE1144" s="851"/>
      <c r="AF1144" s="851"/>
      <c r="AG1144" s="851"/>
      <c r="AH1144" s="851"/>
      <c r="AI1144" s="845" t="s">
        <v>1260</v>
      </c>
      <c r="AJ1144" s="846"/>
      <c r="AK1144" s="846"/>
      <c r="AL1144" s="846"/>
      <c r="AM1144" s="846"/>
      <c r="AN1144" s="847"/>
    </row>
    <row r="1145" spans="2:40" ht="16.5" customHeight="1" thickBot="1" x14ac:dyDescent="0.3">
      <c r="B1145" s="732" t="s">
        <v>971</v>
      </c>
      <c r="C1145" s="733"/>
      <c r="D1145" s="733"/>
      <c r="E1145" s="733"/>
      <c r="F1145" s="733"/>
      <c r="G1145" s="733"/>
      <c r="H1145" s="733"/>
      <c r="I1145" s="734"/>
      <c r="J1145" s="686" t="s">
        <v>855</v>
      </c>
      <c r="K1145" s="686"/>
      <c r="L1145" s="686"/>
      <c r="M1145" s="686"/>
      <c r="N1145" s="686"/>
      <c r="O1145" s="686"/>
      <c r="P1145" s="686" t="s">
        <v>856</v>
      </c>
      <c r="Q1145" s="686"/>
      <c r="R1145" s="686"/>
      <c r="S1145" s="686"/>
      <c r="T1145" s="686"/>
      <c r="U1145" s="688"/>
      <c r="V1145" s="241"/>
      <c r="W1145" s="837"/>
      <c r="X1145" s="838"/>
      <c r="Y1145" s="838"/>
      <c r="Z1145" s="838"/>
      <c r="AA1145" s="838"/>
      <c r="AB1145" s="838"/>
      <c r="AC1145" s="852"/>
      <c r="AD1145" s="852"/>
      <c r="AE1145" s="852"/>
      <c r="AF1145" s="852"/>
      <c r="AG1145" s="852"/>
      <c r="AH1145" s="852"/>
      <c r="AI1145" s="848"/>
      <c r="AJ1145" s="849"/>
      <c r="AK1145" s="849"/>
      <c r="AL1145" s="849"/>
      <c r="AM1145" s="849"/>
      <c r="AN1145" s="850"/>
    </row>
    <row r="1146" spans="2:40" ht="16.5" customHeight="1" thickBot="1" x14ac:dyDescent="0.3">
      <c r="B1146" s="735"/>
      <c r="C1146" s="736"/>
      <c r="D1146" s="736"/>
      <c r="E1146" s="736"/>
      <c r="F1146" s="736"/>
      <c r="G1146" s="736"/>
      <c r="H1146" s="736"/>
      <c r="I1146" s="737"/>
      <c r="J1146" s="687"/>
      <c r="K1146" s="687"/>
      <c r="L1146" s="687"/>
      <c r="M1146" s="687"/>
      <c r="N1146" s="687"/>
      <c r="O1146" s="687"/>
      <c r="P1146" s="687"/>
      <c r="Q1146" s="687"/>
      <c r="R1146" s="687"/>
      <c r="S1146" s="687"/>
      <c r="T1146" s="687"/>
      <c r="U1146" s="689"/>
      <c r="V1146" s="241"/>
      <c r="W1146" s="853" t="s">
        <v>852</v>
      </c>
      <c r="X1146" s="841"/>
      <c r="Y1146" s="841" t="s">
        <v>853</v>
      </c>
      <c r="Z1146" s="841"/>
      <c r="AA1146" s="842" t="s">
        <v>825</v>
      </c>
      <c r="AB1146" s="842"/>
      <c r="AC1146" s="841" t="s">
        <v>852</v>
      </c>
      <c r="AD1146" s="841"/>
      <c r="AE1146" s="841" t="s">
        <v>853</v>
      </c>
      <c r="AF1146" s="841"/>
      <c r="AG1146" s="842" t="s">
        <v>825</v>
      </c>
      <c r="AH1146" s="842"/>
      <c r="AI1146" s="841" t="s">
        <v>852</v>
      </c>
      <c r="AJ1146" s="841"/>
      <c r="AK1146" s="841" t="s">
        <v>853</v>
      </c>
      <c r="AL1146" s="841"/>
      <c r="AM1146" s="842" t="s">
        <v>825</v>
      </c>
      <c r="AN1146" s="843"/>
    </row>
    <row r="1147" spans="2:40" ht="21" customHeight="1" thickBot="1" x14ac:dyDescent="0.3">
      <c r="B1147" s="735"/>
      <c r="C1147" s="736"/>
      <c r="D1147" s="736"/>
      <c r="E1147" s="736"/>
      <c r="F1147" s="736"/>
      <c r="G1147" s="736"/>
      <c r="H1147" s="736"/>
      <c r="I1147" s="737"/>
      <c r="J1147" s="679" t="s">
        <v>852</v>
      </c>
      <c r="K1147" s="679"/>
      <c r="L1147" s="679" t="s">
        <v>853</v>
      </c>
      <c r="M1147" s="679"/>
      <c r="N1147" s="715" t="s">
        <v>825</v>
      </c>
      <c r="O1147" s="715"/>
      <c r="P1147" s="679" t="s">
        <v>852</v>
      </c>
      <c r="Q1147" s="679"/>
      <c r="R1147" s="679" t="s">
        <v>853</v>
      </c>
      <c r="S1147" s="679"/>
      <c r="T1147" s="716" t="s">
        <v>825</v>
      </c>
      <c r="U1147" s="717"/>
      <c r="V1147" s="241"/>
      <c r="W1147" s="844"/>
      <c r="X1147" s="831"/>
      <c r="Y1147" s="831"/>
      <c r="Z1147" s="831"/>
      <c r="AA1147" s="830">
        <f>W1147+Y1147</f>
        <v>0</v>
      </c>
      <c r="AB1147" s="830"/>
      <c r="AC1147" s="831"/>
      <c r="AD1147" s="831"/>
      <c r="AE1147" s="831"/>
      <c r="AF1147" s="831"/>
      <c r="AG1147" s="830">
        <f>AC1147+AE1147</f>
        <v>0</v>
      </c>
      <c r="AH1147" s="830"/>
      <c r="AI1147" s="831"/>
      <c r="AJ1147" s="831"/>
      <c r="AK1147" s="831"/>
      <c r="AL1147" s="832"/>
      <c r="AM1147" s="833">
        <f>AI1147+AK1147</f>
        <v>0</v>
      </c>
      <c r="AN1147" s="834"/>
    </row>
    <row r="1148" spans="2:40" ht="32.25" customHeight="1" x14ac:dyDescent="0.25">
      <c r="B1148" s="713" t="s">
        <v>857</v>
      </c>
      <c r="C1148" s="714"/>
      <c r="D1148" s="714"/>
      <c r="E1148" s="714"/>
      <c r="F1148" s="714"/>
      <c r="G1148" s="714"/>
      <c r="H1148" s="714"/>
      <c r="I1148" s="714"/>
      <c r="J1148" s="707"/>
      <c r="K1148" s="708"/>
      <c r="L1148" s="707"/>
      <c r="M1148" s="708"/>
      <c r="N1148" s="709">
        <f>+L1148+J1148</f>
        <v>0</v>
      </c>
      <c r="O1148" s="710"/>
      <c r="P1148" s="707"/>
      <c r="Q1148" s="708"/>
      <c r="R1148" s="707"/>
      <c r="S1148" s="708"/>
      <c r="T1148" s="693">
        <f>+R1148+P1148</f>
        <v>0</v>
      </c>
      <c r="U1148" s="694"/>
      <c r="V1148" s="241"/>
      <c r="W1148" s="241"/>
      <c r="X1148" s="835" t="s">
        <v>1264</v>
      </c>
      <c r="Y1148" s="836"/>
      <c r="Z1148" s="836"/>
      <c r="AA1148" s="836"/>
      <c r="AB1148" s="836"/>
      <c r="AC1148" s="836"/>
      <c r="AD1148" s="836"/>
      <c r="AE1148" s="836" t="s">
        <v>1265</v>
      </c>
      <c r="AF1148" s="836"/>
      <c r="AG1148" s="836"/>
      <c r="AH1148" s="836"/>
      <c r="AI1148" s="836"/>
      <c r="AJ1148" s="836"/>
      <c r="AK1148" s="839"/>
      <c r="AL1148" s="241"/>
      <c r="AM1148" s="241"/>
      <c r="AN1148" s="241"/>
    </row>
    <row r="1149" spans="2:40" ht="31.5" customHeight="1" x14ac:dyDescent="0.25">
      <c r="B1149" s="711" t="s">
        <v>858</v>
      </c>
      <c r="C1149" s="712"/>
      <c r="D1149" s="712"/>
      <c r="E1149" s="712"/>
      <c r="F1149" s="712"/>
      <c r="G1149" s="712"/>
      <c r="H1149" s="712"/>
      <c r="I1149" s="712"/>
      <c r="J1149" s="703"/>
      <c r="K1149" s="704"/>
      <c r="L1149" s="703"/>
      <c r="M1149" s="704"/>
      <c r="N1149" s="693">
        <f>+L1149+J1149</f>
        <v>0</v>
      </c>
      <c r="O1149" s="705"/>
      <c r="P1149" s="707"/>
      <c r="Q1149" s="708"/>
      <c r="R1149" s="707"/>
      <c r="S1149" s="708"/>
      <c r="T1149" s="693">
        <f>+R1149+P1149</f>
        <v>0</v>
      </c>
      <c r="U1149" s="694"/>
      <c r="V1149" s="241"/>
      <c r="W1149" s="241"/>
      <c r="X1149" s="837"/>
      <c r="Y1149" s="838"/>
      <c r="Z1149" s="838"/>
      <c r="AA1149" s="838"/>
      <c r="AB1149" s="838"/>
      <c r="AC1149" s="838"/>
      <c r="AD1149" s="838"/>
      <c r="AE1149" s="838"/>
      <c r="AF1149" s="838"/>
      <c r="AG1149" s="838"/>
      <c r="AH1149" s="838"/>
      <c r="AI1149" s="838"/>
      <c r="AJ1149" s="838"/>
      <c r="AK1149" s="840"/>
      <c r="AL1149" s="241"/>
      <c r="AM1149" s="241"/>
      <c r="AN1149" s="241"/>
    </row>
    <row r="1150" spans="2:40" ht="31.5" customHeight="1" x14ac:dyDescent="0.25">
      <c r="B1150" s="721" t="s">
        <v>859</v>
      </c>
      <c r="C1150" s="722"/>
      <c r="D1150" s="722"/>
      <c r="E1150" s="722"/>
      <c r="F1150" s="722"/>
      <c r="G1150" s="722"/>
      <c r="H1150" s="722"/>
      <c r="I1150" s="722"/>
      <c r="J1150" s="703"/>
      <c r="K1150" s="704"/>
      <c r="L1150" s="703"/>
      <c r="M1150" s="704"/>
      <c r="N1150" s="693">
        <f>+L1150+J1150</f>
        <v>0</v>
      </c>
      <c r="O1150" s="705"/>
      <c r="P1150" s="707"/>
      <c r="Q1150" s="708"/>
      <c r="R1150" s="707"/>
      <c r="S1150" s="708"/>
      <c r="T1150" s="693">
        <f>+R1150+P1150</f>
        <v>0</v>
      </c>
      <c r="U1150" s="694"/>
      <c r="V1150" s="241"/>
      <c r="W1150" s="241"/>
      <c r="X1150" s="853" t="s">
        <v>852</v>
      </c>
      <c r="Y1150" s="841"/>
      <c r="Z1150" s="841" t="s">
        <v>853</v>
      </c>
      <c r="AA1150" s="841"/>
      <c r="AB1150" s="842" t="s">
        <v>825</v>
      </c>
      <c r="AC1150" s="842"/>
      <c r="AD1150" s="842"/>
      <c r="AE1150" s="841" t="s">
        <v>852</v>
      </c>
      <c r="AF1150" s="841"/>
      <c r="AG1150" s="841" t="s">
        <v>853</v>
      </c>
      <c r="AH1150" s="841"/>
      <c r="AI1150" s="842" t="s">
        <v>825</v>
      </c>
      <c r="AJ1150" s="842"/>
      <c r="AK1150" s="843"/>
      <c r="AL1150" s="241"/>
      <c r="AM1150" s="241"/>
      <c r="AN1150" s="241"/>
    </row>
    <row r="1151" spans="2:40" ht="26.25" customHeight="1" thickBot="1" x14ac:dyDescent="0.3">
      <c r="B1151" s="690" t="s">
        <v>860</v>
      </c>
      <c r="C1151" s="691"/>
      <c r="D1151" s="691"/>
      <c r="E1151" s="691"/>
      <c r="F1151" s="691"/>
      <c r="G1151" s="691"/>
      <c r="H1151" s="691"/>
      <c r="I1151" s="691"/>
      <c r="J1151" s="723"/>
      <c r="K1151" s="724"/>
      <c r="L1151" s="723"/>
      <c r="M1151" s="724"/>
      <c r="N1151" s="725">
        <f>+L1151+J1151</f>
        <v>0</v>
      </c>
      <c r="O1151" s="726"/>
      <c r="P1151" s="707"/>
      <c r="Q1151" s="708"/>
      <c r="R1151" s="707"/>
      <c r="S1151" s="708"/>
      <c r="T1151" s="693">
        <f>+R1151+P1151</f>
        <v>0</v>
      </c>
      <c r="U1151" s="694"/>
      <c r="V1151" s="241"/>
      <c r="W1151" s="241"/>
      <c r="X1151" s="844"/>
      <c r="Y1151" s="832"/>
      <c r="Z1151" s="832"/>
      <c r="AA1151" s="832"/>
      <c r="AB1151" s="833">
        <f>X1151+Z1151</f>
        <v>0</v>
      </c>
      <c r="AC1151" s="833"/>
      <c r="AD1151" s="833"/>
      <c r="AE1151" s="832"/>
      <c r="AF1151" s="832"/>
      <c r="AG1151" s="832"/>
      <c r="AH1151" s="832"/>
      <c r="AI1151" s="833">
        <f>AE1151+AG1151</f>
        <v>0</v>
      </c>
      <c r="AJ1151" s="833"/>
      <c r="AK1151" s="834"/>
      <c r="AL1151" s="241"/>
      <c r="AM1151" s="241"/>
      <c r="AN1151" s="241"/>
    </row>
    <row r="1152" spans="2:40" ht="16.5" thickBot="1" x14ac:dyDescent="0.3">
      <c r="B1152" s="269"/>
      <c r="C1152" s="246"/>
      <c r="D1152" s="246"/>
      <c r="E1152" s="246"/>
      <c r="F1152" s="246"/>
      <c r="G1152" s="246"/>
      <c r="H1152" s="246"/>
      <c r="I1152" s="277"/>
      <c r="J1152" s="277"/>
      <c r="K1152" s="277"/>
      <c r="L1152" s="277"/>
      <c r="M1152" s="246"/>
      <c r="N1152" s="241"/>
      <c r="O1152" s="241"/>
      <c r="P1152" s="241"/>
      <c r="Q1152" s="241"/>
      <c r="R1152" s="241"/>
      <c r="S1152" s="241"/>
      <c r="T1152" s="241"/>
      <c r="U1152" s="241"/>
      <c r="V1152" s="241"/>
      <c r="W1152" s="241"/>
      <c r="X1152" s="614"/>
      <c r="Y1152" s="614"/>
      <c r="Z1152" s="614"/>
      <c r="AA1152" s="614"/>
      <c r="AB1152" s="614"/>
      <c r="AC1152" s="614"/>
      <c r="AD1152" s="614"/>
      <c r="AE1152" s="614"/>
      <c r="AF1152" s="614"/>
      <c r="AG1152" s="614"/>
      <c r="AH1152" s="614"/>
      <c r="AI1152" s="614"/>
      <c r="AJ1152" s="614"/>
      <c r="AK1152" s="614"/>
      <c r="AL1152" s="241"/>
      <c r="AM1152" s="241"/>
      <c r="AN1152" s="241"/>
    </row>
    <row r="1153" spans="1:40" ht="33.75" customHeight="1" x14ac:dyDescent="0.3">
      <c r="B1153" s="682" t="s">
        <v>972</v>
      </c>
      <c r="C1153" s="666"/>
      <c r="D1153" s="666"/>
      <c r="E1153" s="666"/>
      <c r="F1153" s="666"/>
      <c r="G1153" s="666"/>
      <c r="H1153" s="666"/>
      <c r="I1153" s="666"/>
      <c r="J1153" s="740" t="s">
        <v>861</v>
      </c>
      <c r="K1153" s="740"/>
      <c r="L1153" s="740"/>
      <c r="M1153" s="740"/>
      <c r="N1153" s="740"/>
      <c r="O1153" s="740"/>
      <c r="P1153" s="741" t="s">
        <v>862</v>
      </c>
      <c r="Q1153" s="741"/>
      <c r="R1153" s="741"/>
      <c r="S1153" s="741"/>
      <c r="T1153" s="741"/>
      <c r="U1153" s="742"/>
      <c r="V1153" s="241"/>
      <c r="W1153" s="241"/>
      <c r="X1153" s="243" t="s">
        <v>835</v>
      </c>
      <c r="Y1153" s="614"/>
      <c r="Z1153" s="614"/>
      <c r="AA1153" s="614"/>
      <c r="AB1153" s="614"/>
      <c r="AC1153" s="614"/>
      <c r="AD1153" s="614"/>
      <c r="AE1153" s="614"/>
      <c r="AF1153" s="614"/>
      <c r="AG1153" s="614"/>
      <c r="AH1153" s="614"/>
      <c r="AI1153" s="614"/>
      <c r="AJ1153" s="614"/>
      <c r="AK1153" s="614"/>
      <c r="AL1153" s="241"/>
      <c r="AM1153" s="241"/>
      <c r="AN1153" s="241"/>
    </row>
    <row r="1154" spans="1:40" ht="21" customHeight="1" x14ac:dyDescent="0.25">
      <c r="B1154" s="683"/>
      <c r="C1154" s="679"/>
      <c r="D1154" s="679"/>
      <c r="E1154" s="679"/>
      <c r="F1154" s="679"/>
      <c r="G1154" s="679"/>
      <c r="H1154" s="679"/>
      <c r="I1154" s="679"/>
      <c r="J1154" s="679" t="s">
        <v>852</v>
      </c>
      <c r="K1154" s="679"/>
      <c r="L1154" s="679" t="s">
        <v>853</v>
      </c>
      <c r="M1154" s="679"/>
      <c r="N1154" s="715" t="s">
        <v>825</v>
      </c>
      <c r="O1154" s="715"/>
      <c r="P1154" s="679" t="s">
        <v>852</v>
      </c>
      <c r="Q1154" s="679"/>
      <c r="R1154" s="679" t="s">
        <v>853</v>
      </c>
      <c r="S1154" s="679"/>
      <c r="T1154" s="715" t="s">
        <v>825</v>
      </c>
      <c r="U1154" s="745"/>
      <c r="V1154" s="241"/>
      <c r="W1154" s="241"/>
      <c r="X1154" s="854"/>
      <c r="Y1154" s="854"/>
      <c r="Z1154" s="854"/>
      <c r="AA1154" s="854"/>
      <c r="AB1154" s="854"/>
      <c r="AC1154" s="854"/>
      <c r="AD1154" s="854"/>
      <c r="AE1154" s="854"/>
      <c r="AF1154" s="854"/>
      <c r="AG1154" s="854"/>
      <c r="AH1154" s="854"/>
      <c r="AI1154" s="854"/>
      <c r="AJ1154" s="854"/>
      <c r="AK1154" s="854"/>
      <c r="AL1154" s="241"/>
      <c r="AM1154" s="241"/>
      <c r="AN1154" s="241"/>
    </row>
    <row r="1155" spans="1:40" ht="21" customHeight="1" thickBot="1" x14ac:dyDescent="0.3">
      <c r="B1155" s="684"/>
      <c r="C1155" s="685"/>
      <c r="D1155" s="685"/>
      <c r="E1155" s="685"/>
      <c r="F1155" s="685"/>
      <c r="G1155" s="685"/>
      <c r="H1155" s="685"/>
      <c r="I1155" s="685"/>
      <c r="J1155" s="743"/>
      <c r="K1155" s="743"/>
      <c r="L1155" s="743"/>
      <c r="M1155" s="743"/>
      <c r="N1155" s="662">
        <f>+L1155+J1155</f>
        <v>0</v>
      </c>
      <c r="O1155" s="662"/>
      <c r="P1155" s="743"/>
      <c r="Q1155" s="743"/>
      <c r="R1155" s="743"/>
      <c r="S1155" s="743"/>
      <c r="T1155" s="662">
        <f>+R1155+P1155</f>
        <v>0</v>
      </c>
      <c r="U1155" s="663"/>
      <c r="V1155" s="241"/>
      <c r="W1155" s="241"/>
      <c r="X1155" s="854"/>
      <c r="Y1155" s="854"/>
      <c r="Z1155" s="854"/>
      <c r="AA1155" s="854"/>
      <c r="AB1155" s="854"/>
      <c r="AC1155" s="854"/>
      <c r="AD1155" s="854"/>
      <c r="AE1155" s="854"/>
      <c r="AF1155" s="854"/>
      <c r="AG1155" s="854"/>
      <c r="AH1155" s="854"/>
      <c r="AI1155" s="854"/>
      <c r="AJ1155" s="854"/>
      <c r="AK1155" s="854"/>
      <c r="AL1155" s="241"/>
      <c r="AM1155" s="241"/>
      <c r="AN1155" s="241"/>
    </row>
    <row r="1156" spans="1:40" ht="15" customHeight="1" x14ac:dyDescent="0.25">
      <c r="B1156" s="278" t="s">
        <v>1126</v>
      </c>
      <c r="C1156" s="271"/>
      <c r="D1156" s="279"/>
      <c r="E1156" s="271"/>
      <c r="F1156" s="271"/>
      <c r="G1156" s="271"/>
      <c r="H1156" s="271"/>
      <c r="I1156" s="271"/>
      <c r="J1156" s="271"/>
      <c r="K1156" s="271"/>
      <c r="L1156" s="271"/>
      <c r="M1156" s="271"/>
      <c r="N1156" s="241"/>
      <c r="O1156" s="241"/>
      <c r="P1156" s="241"/>
      <c r="Q1156" s="241"/>
      <c r="R1156" s="241"/>
      <c r="S1156" s="241"/>
      <c r="T1156" s="241"/>
      <c r="U1156" s="241"/>
      <c r="V1156" s="241"/>
      <c r="W1156" s="241"/>
      <c r="X1156" s="241"/>
      <c r="Y1156" s="241"/>
      <c r="Z1156" s="241"/>
      <c r="AA1156" s="241"/>
      <c r="AB1156" s="241"/>
      <c r="AC1156" s="241"/>
      <c r="AD1156" s="241"/>
      <c r="AE1156" s="241"/>
      <c r="AF1156" s="241"/>
      <c r="AG1156" s="241"/>
      <c r="AH1156" s="241"/>
      <c r="AI1156" s="241"/>
      <c r="AJ1156" s="241"/>
      <c r="AK1156" s="241"/>
      <c r="AL1156" s="241"/>
      <c r="AM1156" s="241"/>
      <c r="AN1156" s="241"/>
    </row>
    <row r="1157" spans="1:40" ht="15" customHeight="1" thickBot="1" x14ac:dyDescent="0.3">
      <c r="B1157" s="280" t="s">
        <v>863</v>
      </c>
      <c r="C1157" s="272"/>
      <c r="D1157" s="272"/>
      <c r="E1157" s="272"/>
      <c r="F1157" s="272"/>
      <c r="G1157" s="272"/>
      <c r="H1157" s="272"/>
      <c r="I1157" s="272"/>
      <c r="J1157" s="272"/>
      <c r="K1157" s="272"/>
      <c r="L1157" s="272"/>
      <c r="M1157" s="246"/>
      <c r="N1157" s="241"/>
      <c r="O1157" s="241"/>
      <c r="P1157" s="241"/>
      <c r="Q1157" s="241"/>
      <c r="R1157" s="241"/>
      <c r="S1157" s="241"/>
      <c r="T1157" s="241"/>
      <c r="U1157" s="241"/>
      <c r="V1157" s="241"/>
      <c r="W1157" s="241"/>
      <c r="X1157" s="241"/>
      <c r="Y1157" s="241"/>
      <c r="Z1157" s="241"/>
      <c r="AA1157" s="241"/>
      <c r="AB1157" s="241"/>
      <c r="AC1157" s="241"/>
      <c r="AD1157" s="241"/>
      <c r="AE1157" s="241"/>
      <c r="AF1157" s="241"/>
      <c r="AG1157" s="241"/>
      <c r="AH1157" s="241"/>
      <c r="AI1157" s="241"/>
      <c r="AJ1157" s="241"/>
      <c r="AK1157" s="241"/>
      <c r="AL1157" s="241"/>
      <c r="AM1157" s="241"/>
      <c r="AN1157" s="241"/>
    </row>
    <row r="1158" spans="1:40" ht="16.5" customHeight="1" thickBot="1" x14ac:dyDescent="0.3">
      <c r="A1158" s="36"/>
      <c r="B1158" s="37" t="s">
        <v>786</v>
      </c>
      <c r="C1158" s="38"/>
      <c r="D1158" s="38"/>
      <c r="E1158" s="38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  <c r="AK1158" s="38"/>
      <c r="AL1158" s="750" t="s">
        <v>787</v>
      </c>
      <c r="AM1158" s="750"/>
      <c r="AN1158" s="38"/>
    </row>
    <row r="1159" spans="1:40" ht="12.75" customHeight="1" x14ac:dyDescent="0.25">
      <c r="B1159" s="818" t="s">
        <v>788</v>
      </c>
      <c r="C1159" s="818"/>
      <c r="D1159" s="818"/>
      <c r="E1159" s="818"/>
      <c r="F1159" s="818"/>
      <c r="G1159" s="818"/>
      <c r="H1159" s="818"/>
      <c r="I1159" s="818"/>
      <c r="J1159" s="818"/>
      <c r="K1159" s="818"/>
      <c r="L1159" s="818"/>
      <c r="M1159" s="818"/>
      <c r="N1159" s="818"/>
      <c r="O1159" s="818"/>
      <c r="P1159" s="818"/>
      <c r="Q1159" s="818"/>
      <c r="R1159" s="818"/>
      <c r="S1159" s="818"/>
      <c r="T1159" s="818"/>
      <c r="U1159" s="818"/>
      <c r="V1159" s="818"/>
      <c r="W1159" s="818"/>
      <c r="X1159" s="818"/>
      <c r="Y1159" s="818"/>
      <c r="Z1159" s="818"/>
      <c r="AA1159" s="818"/>
      <c r="AB1159" s="818"/>
      <c r="AC1159" s="818"/>
      <c r="AD1159" s="818"/>
      <c r="AE1159" s="818"/>
      <c r="AF1159" s="818"/>
      <c r="AG1159" s="818"/>
      <c r="AH1159" s="818"/>
      <c r="AI1159" s="818"/>
      <c r="AJ1159" s="818"/>
      <c r="AK1159" s="818"/>
      <c r="AL1159" s="818"/>
      <c r="AM1159" s="818"/>
      <c r="AN1159" s="818"/>
    </row>
    <row r="1160" spans="1:40" ht="15.75" customHeight="1" thickBot="1" x14ac:dyDescent="0.3">
      <c r="B1160" s="819" t="s">
        <v>789</v>
      </c>
      <c r="C1160" s="819"/>
      <c r="D1160" s="819"/>
      <c r="E1160" s="819"/>
      <c r="F1160" s="819"/>
      <c r="G1160" s="819"/>
      <c r="H1160" s="819"/>
      <c r="I1160" s="819"/>
      <c r="J1160" s="819"/>
      <c r="K1160" s="819"/>
      <c r="L1160" s="819"/>
      <c r="M1160" s="819"/>
      <c r="N1160" s="819"/>
      <c r="O1160" s="819"/>
      <c r="P1160" s="819"/>
      <c r="Q1160" s="820"/>
      <c r="R1160" s="820"/>
      <c r="S1160" s="820"/>
      <c r="T1160" s="820"/>
      <c r="U1160" s="820"/>
      <c r="V1160" s="820"/>
      <c r="W1160" s="820"/>
      <c r="X1160" s="820"/>
      <c r="Y1160" s="820"/>
      <c r="Z1160" s="820"/>
      <c r="AA1160" s="820"/>
      <c r="AB1160" s="820"/>
      <c r="AC1160" s="820"/>
      <c r="AD1160" s="820"/>
      <c r="AE1160" s="820"/>
      <c r="AF1160" s="820"/>
      <c r="AG1160" s="820"/>
      <c r="AH1160" s="820"/>
      <c r="AI1160" s="820"/>
      <c r="AJ1160" s="820"/>
      <c r="AK1160" s="820"/>
      <c r="AL1160" s="820"/>
      <c r="AM1160" s="820"/>
      <c r="AN1160" s="820"/>
    </row>
    <row r="1161" spans="1:40" ht="15.75" thickBot="1" x14ac:dyDescent="0.3">
      <c r="A1161" s="41"/>
      <c r="B1161" s="821" t="s">
        <v>790</v>
      </c>
      <c r="C1161" s="822"/>
      <c r="D1161" s="822"/>
      <c r="E1161" s="822"/>
      <c r="F1161" s="823">
        <f>+Menu!D6</f>
        <v>0</v>
      </c>
      <c r="G1161" s="823"/>
      <c r="H1161" s="823"/>
      <c r="I1161" s="823"/>
      <c r="J1161" s="823"/>
      <c r="K1161" s="823"/>
      <c r="L1161" s="823"/>
      <c r="M1161" s="823"/>
      <c r="N1161" s="823"/>
      <c r="O1161" s="823"/>
      <c r="P1161" s="824"/>
      <c r="Q1161" s="825" t="s">
        <v>791</v>
      </c>
      <c r="R1161" s="826"/>
      <c r="S1161" s="826"/>
      <c r="T1161" s="826"/>
      <c r="U1161" s="826"/>
      <c r="V1161" s="826"/>
      <c r="W1161" s="826"/>
      <c r="X1161" s="826"/>
      <c r="Y1161" s="826"/>
      <c r="Z1161" s="826"/>
      <c r="AA1161" s="826"/>
      <c r="AB1161" s="827" t="s">
        <v>792</v>
      </c>
      <c r="AC1161" s="827"/>
      <c r="AD1161" s="827"/>
      <c r="AE1161" s="827"/>
      <c r="AF1161" s="827"/>
      <c r="AG1161" s="827"/>
      <c r="AH1161" s="827"/>
      <c r="AI1161" s="807" t="str">
        <f>IF(Menu!E26="","",Menu!E26)</f>
        <v/>
      </c>
      <c r="AJ1161" s="807"/>
      <c r="AK1161" s="807"/>
      <c r="AL1161" s="807"/>
      <c r="AM1161" s="807"/>
      <c r="AN1161" s="808"/>
    </row>
    <row r="1162" spans="1:40" ht="15.75" thickBot="1" x14ac:dyDescent="0.3">
      <c r="A1162" s="41"/>
      <c r="B1162" s="792" t="s">
        <v>793</v>
      </c>
      <c r="C1162" s="793"/>
      <c r="D1162" s="793"/>
      <c r="E1162" s="793"/>
      <c r="F1162" s="793"/>
      <c r="G1162" s="793"/>
      <c r="H1162" s="793"/>
      <c r="I1162" s="809" t="str">
        <f>+Menu!B26</f>
        <v/>
      </c>
      <c r="J1162" s="809"/>
      <c r="K1162" s="809"/>
      <c r="L1162" s="809"/>
      <c r="M1162" s="809"/>
      <c r="N1162" s="809"/>
      <c r="O1162" s="809"/>
      <c r="P1162" s="810"/>
      <c r="Q1162" s="811" t="str">
        <f>+Q6</f>
        <v>3rd</v>
      </c>
      <c r="R1162" s="812"/>
      <c r="S1162" s="813" t="s">
        <v>794</v>
      </c>
      <c r="T1162" s="813"/>
      <c r="U1162" s="813"/>
      <c r="V1162" s="814">
        <f>+V6</f>
        <v>2022</v>
      </c>
      <c r="W1162" s="815"/>
      <c r="X1162" s="816"/>
      <c r="Y1162" s="813" t="s">
        <v>6</v>
      </c>
      <c r="Z1162" s="813"/>
      <c r="AA1162" s="813"/>
      <c r="AB1162" s="817" t="s">
        <v>973</v>
      </c>
      <c r="AC1162" s="817"/>
      <c r="AD1162" s="817"/>
      <c r="AE1162" s="817"/>
      <c r="AF1162" s="817"/>
      <c r="AG1162" s="817"/>
      <c r="AH1162" s="817"/>
      <c r="AI1162" s="817"/>
      <c r="AJ1162" s="817"/>
      <c r="AK1162" s="817"/>
      <c r="AL1162" s="817"/>
      <c r="AM1162" s="817"/>
      <c r="AN1162" s="817"/>
    </row>
    <row r="1163" spans="1:40" ht="16.5" x14ac:dyDescent="0.25">
      <c r="A1163" s="41"/>
      <c r="B1163" s="792" t="s">
        <v>795</v>
      </c>
      <c r="C1163" s="793"/>
      <c r="D1163" s="793"/>
      <c r="E1163" s="793"/>
      <c r="F1163" s="793"/>
      <c r="G1163" s="793"/>
      <c r="H1163" s="793"/>
      <c r="I1163" s="793"/>
      <c r="J1163" s="793"/>
      <c r="K1163" s="793"/>
      <c r="L1163" s="793"/>
      <c r="M1163" s="793"/>
      <c r="N1163" s="794"/>
      <c r="O1163" s="794"/>
      <c r="P1163" s="795"/>
      <c r="Q1163" s="796" t="s">
        <v>796</v>
      </c>
      <c r="R1163" s="797"/>
      <c r="S1163" s="797"/>
      <c r="T1163" s="797"/>
      <c r="U1163" s="797"/>
      <c r="V1163" s="798" t="str">
        <f>IF(Menu!C26="","",Menu!C26)</f>
        <v/>
      </c>
      <c r="W1163" s="798"/>
      <c r="X1163" s="798"/>
      <c r="Y1163" s="798"/>
      <c r="Z1163" s="798"/>
      <c r="AA1163" s="798"/>
      <c r="AB1163" s="799">
        <f>+Menu!F26</f>
        <v>0</v>
      </c>
      <c r="AC1163" s="799"/>
      <c r="AD1163" s="799"/>
      <c r="AE1163" s="799"/>
      <c r="AF1163" s="799"/>
      <c r="AG1163" s="799"/>
      <c r="AH1163" s="799"/>
      <c r="AI1163" s="799"/>
      <c r="AJ1163" s="799"/>
      <c r="AK1163" s="799"/>
      <c r="AL1163" s="799"/>
      <c r="AM1163" s="799"/>
      <c r="AN1163" s="799"/>
    </row>
    <row r="1164" spans="1:40" ht="16.5" x14ac:dyDescent="0.25">
      <c r="A1164" s="41"/>
      <c r="B1164" s="800">
        <f>+Menu!D26</f>
        <v>0</v>
      </c>
      <c r="C1164" s="801"/>
      <c r="D1164" s="801"/>
      <c r="E1164" s="801"/>
      <c r="F1164" s="801"/>
      <c r="G1164" s="801"/>
      <c r="H1164" s="801"/>
      <c r="I1164" s="801"/>
      <c r="J1164" s="801"/>
      <c r="K1164" s="801"/>
      <c r="L1164" s="801"/>
      <c r="M1164" s="801"/>
      <c r="N1164" s="801"/>
      <c r="O1164" s="801"/>
      <c r="P1164" s="802"/>
      <c r="Q1164" s="803" t="s">
        <v>968</v>
      </c>
      <c r="R1164" s="804"/>
      <c r="S1164" s="804"/>
      <c r="T1164" s="804"/>
      <c r="U1164" s="804"/>
      <c r="V1164" s="805" t="str">
        <f>IF(SUM(B1173:E1173)=0,"",SUM(B1173:E1173))</f>
        <v/>
      </c>
      <c r="W1164" s="805"/>
      <c r="X1164" s="805"/>
      <c r="Y1164" s="805"/>
      <c r="Z1164" s="805"/>
      <c r="AA1164" s="806"/>
      <c r="AB1164" s="799">
        <f>+Menu!G26</f>
        <v>0</v>
      </c>
      <c r="AC1164" s="799"/>
      <c r="AD1164" s="799"/>
      <c r="AE1164" s="799"/>
      <c r="AF1164" s="799"/>
      <c r="AG1164" s="799"/>
      <c r="AH1164" s="799"/>
      <c r="AI1164" s="799"/>
      <c r="AJ1164" s="799"/>
      <c r="AK1164" s="799"/>
      <c r="AL1164" s="799"/>
      <c r="AM1164" s="799"/>
      <c r="AN1164" s="799"/>
    </row>
    <row r="1165" spans="1:40" ht="17.25" thickBot="1" x14ac:dyDescent="0.3">
      <c r="A1165" s="41"/>
      <c r="B1165" s="770"/>
      <c r="C1165" s="771"/>
      <c r="D1165" s="771"/>
      <c r="E1165" s="771"/>
      <c r="F1165" s="771"/>
      <c r="G1165" s="771"/>
      <c r="H1165" s="771"/>
      <c r="I1165" s="771"/>
      <c r="J1165" s="771"/>
      <c r="K1165" s="771"/>
      <c r="L1165" s="771"/>
      <c r="M1165" s="771"/>
      <c r="N1165" s="771"/>
      <c r="O1165" s="771"/>
      <c r="P1165" s="772"/>
      <c r="Q1165" s="773" t="s">
        <v>797</v>
      </c>
      <c r="R1165" s="774"/>
      <c r="S1165" s="774"/>
      <c r="T1165" s="774"/>
      <c r="U1165" s="774"/>
      <c r="V1165" s="775" t="str">
        <f>IF(V1164="","",(V1164/V1163*100000*4))</f>
        <v/>
      </c>
      <c r="W1165" s="775"/>
      <c r="X1165" s="775"/>
      <c r="Y1165" s="775"/>
      <c r="Z1165" s="775"/>
      <c r="AA1165" s="776"/>
      <c r="AB1165" s="779"/>
      <c r="AC1165" s="780"/>
      <c r="AD1165" s="780"/>
      <c r="AE1165" s="780"/>
      <c r="AF1165" s="780"/>
      <c r="AG1165" s="780"/>
      <c r="AH1165" s="780"/>
      <c r="AI1165" s="780"/>
      <c r="AJ1165" s="780"/>
      <c r="AK1165" s="780"/>
      <c r="AL1165" s="780"/>
      <c r="AM1165" s="780"/>
      <c r="AN1165" s="781"/>
    </row>
    <row r="1166" spans="1:40" ht="7.5" customHeight="1" x14ac:dyDescent="0.25">
      <c r="B1166" s="42"/>
      <c r="C1166" s="42"/>
      <c r="D1166" s="42"/>
      <c r="E1166" s="42"/>
      <c r="F1166" s="42"/>
      <c r="G1166" s="42"/>
      <c r="H1166" s="42"/>
      <c r="I1166" s="42"/>
    </row>
    <row r="1167" spans="1:40" ht="15.75" thickBot="1" x14ac:dyDescent="0.3">
      <c r="B1167" s="43" t="s">
        <v>967</v>
      </c>
    </row>
    <row r="1168" spans="1:40" ht="12.75" customHeight="1" thickBot="1" x14ac:dyDescent="0.3">
      <c r="B1168" s="782" t="s">
        <v>798</v>
      </c>
      <c r="C1168" s="783"/>
      <c r="D1168" s="783"/>
      <c r="E1168" s="783"/>
      <c r="F1168" s="783"/>
      <c r="G1168" s="783"/>
      <c r="H1168" s="783"/>
      <c r="I1168" s="783"/>
      <c r="J1168" s="783"/>
      <c r="K1168" s="783"/>
      <c r="L1168" s="783"/>
      <c r="M1168" s="783"/>
      <c r="N1168" s="783"/>
      <c r="O1168" s="783"/>
      <c r="P1168" s="783"/>
      <c r="Q1168" s="783"/>
      <c r="R1168" s="783"/>
      <c r="S1168" s="783"/>
      <c r="T1168" s="783"/>
      <c r="U1168" s="783"/>
      <c r="V1168" s="783"/>
      <c r="W1168" s="783"/>
      <c r="X1168" s="783"/>
      <c r="Y1168" s="783"/>
      <c r="Z1168" s="784" t="s">
        <v>799</v>
      </c>
      <c r="AA1168" s="784"/>
      <c r="AB1168" s="784"/>
      <c r="AC1168" s="784"/>
      <c r="AD1168" s="784"/>
      <c r="AE1168" s="784"/>
      <c r="AF1168" s="784"/>
      <c r="AG1168" s="784"/>
      <c r="AH1168" s="784"/>
      <c r="AI1168" s="784"/>
      <c r="AJ1168" s="784"/>
      <c r="AK1168" s="784"/>
      <c r="AL1168" s="785" t="s">
        <v>800</v>
      </c>
      <c r="AM1168" s="785"/>
      <c r="AN1168" s="786"/>
    </row>
    <row r="1169" spans="2:40" ht="12" customHeight="1" thickBot="1" x14ac:dyDescent="0.3">
      <c r="B1169" s="789" t="s">
        <v>801</v>
      </c>
      <c r="C1169" s="790"/>
      <c r="D1169" s="790"/>
      <c r="E1169" s="790"/>
      <c r="F1169" s="790"/>
      <c r="G1169" s="790"/>
      <c r="H1169" s="790"/>
      <c r="I1169" s="790"/>
      <c r="J1169" s="790"/>
      <c r="K1169" s="790"/>
      <c r="L1169" s="790"/>
      <c r="M1169" s="790"/>
      <c r="N1169" s="791" t="s">
        <v>802</v>
      </c>
      <c r="O1169" s="791"/>
      <c r="P1169" s="791"/>
      <c r="Q1169" s="791"/>
      <c r="R1169" s="791"/>
      <c r="S1169" s="791"/>
      <c r="T1169" s="791"/>
      <c r="U1169" s="791"/>
      <c r="V1169" s="791"/>
      <c r="W1169" s="791"/>
      <c r="X1169" s="791"/>
      <c r="Y1169" s="791"/>
      <c r="Z1169" s="791" t="s">
        <v>803</v>
      </c>
      <c r="AA1169" s="791"/>
      <c r="AB1169" s="791"/>
      <c r="AC1169" s="791"/>
      <c r="AD1169" s="791"/>
      <c r="AE1169" s="791"/>
      <c r="AF1169" s="791"/>
      <c r="AG1169" s="791"/>
      <c r="AH1169" s="791"/>
      <c r="AI1169" s="791"/>
      <c r="AJ1169" s="791"/>
      <c r="AK1169" s="791"/>
      <c r="AL1169" s="787"/>
      <c r="AM1169" s="787"/>
      <c r="AN1169" s="788"/>
    </row>
    <row r="1170" spans="2:40" ht="12" customHeight="1" thickBot="1" x14ac:dyDescent="0.3">
      <c r="B1170" s="777" t="s">
        <v>804</v>
      </c>
      <c r="C1170" s="778"/>
      <c r="D1170" s="761" t="s">
        <v>805</v>
      </c>
      <c r="E1170" s="761"/>
      <c r="F1170" s="762" t="s">
        <v>806</v>
      </c>
      <c r="G1170" s="762"/>
      <c r="H1170" s="762"/>
      <c r="I1170" s="762"/>
      <c r="J1170" s="762"/>
      <c r="K1170" s="762"/>
      <c r="L1170" s="762"/>
      <c r="M1170" s="762"/>
      <c r="N1170" s="761" t="s">
        <v>807</v>
      </c>
      <c r="O1170" s="761"/>
      <c r="P1170" s="761" t="s">
        <v>808</v>
      </c>
      <c r="Q1170" s="761"/>
      <c r="R1170" s="762" t="s">
        <v>806</v>
      </c>
      <c r="S1170" s="762"/>
      <c r="T1170" s="762"/>
      <c r="U1170" s="762"/>
      <c r="V1170" s="762"/>
      <c r="W1170" s="762"/>
      <c r="X1170" s="762"/>
      <c r="Y1170" s="762"/>
      <c r="Z1170" s="761" t="s">
        <v>809</v>
      </c>
      <c r="AA1170" s="761"/>
      <c r="AB1170" s="761" t="s">
        <v>810</v>
      </c>
      <c r="AC1170" s="761"/>
      <c r="AD1170" s="762" t="s">
        <v>806</v>
      </c>
      <c r="AE1170" s="762"/>
      <c r="AF1170" s="762"/>
      <c r="AG1170" s="762"/>
      <c r="AH1170" s="762"/>
      <c r="AI1170" s="762"/>
      <c r="AJ1170" s="762"/>
      <c r="AK1170" s="762"/>
      <c r="AL1170" s="787"/>
      <c r="AM1170" s="787"/>
      <c r="AN1170" s="788"/>
    </row>
    <row r="1171" spans="2:40" ht="51.75" customHeight="1" x14ac:dyDescent="0.25">
      <c r="B1171" s="777"/>
      <c r="C1171" s="778"/>
      <c r="D1171" s="761"/>
      <c r="E1171" s="761"/>
      <c r="F1171" s="761" t="s">
        <v>811</v>
      </c>
      <c r="G1171" s="761"/>
      <c r="H1171" s="761" t="s">
        <v>812</v>
      </c>
      <c r="I1171" s="761"/>
      <c r="J1171" s="761" t="s">
        <v>813</v>
      </c>
      <c r="K1171" s="761"/>
      <c r="L1171" s="763" t="s">
        <v>814</v>
      </c>
      <c r="M1171" s="763"/>
      <c r="N1171" s="761"/>
      <c r="O1171" s="761"/>
      <c r="P1171" s="761"/>
      <c r="Q1171" s="761"/>
      <c r="R1171" s="761" t="s">
        <v>815</v>
      </c>
      <c r="S1171" s="761"/>
      <c r="T1171" s="761" t="s">
        <v>816</v>
      </c>
      <c r="U1171" s="761"/>
      <c r="V1171" s="761" t="s">
        <v>817</v>
      </c>
      <c r="W1171" s="761"/>
      <c r="X1171" s="763" t="s">
        <v>818</v>
      </c>
      <c r="Y1171" s="763"/>
      <c r="Z1171" s="761"/>
      <c r="AA1171" s="761"/>
      <c r="AB1171" s="761"/>
      <c r="AC1171" s="761"/>
      <c r="AD1171" s="761" t="s">
        <v>819</v>
      </c>
      <c r="AE1171" s="761"/>
      <c r="AF1171" s="761" t="s">
        <v>820</v>
      </c>
      <c r="AG1171" s="761"/>
      <c r="AH1171" s="761" t="s">
        <v>821</v>
      </c>
      <c r="AI1171" s="761"/>
      <c r="AJ1171" s="763" t="s">
        <v>822</v>
      </c>
      <c r="AK1171" s="763"/>
      <c r="AL1171" s="787"/>
      <c r="AM1171" s="787"/>
      <c r="AN1171" s="788"/>
    </row>
    <row r="1172" spans="2:40" x14ac:dyDescent="0.25">
      <c r="B1172" s="294" t="s">
        <v>823</v>
      </c>
      <c r="C1172" s="44" t="s">
        <v>824</v>
      </c>
      <c r="D1172" s="44" t="s">
        <v>823</v>
      </c>
      <c r="E1172" s="44" t="s">
        <v>824</v>
      </c>
      <c r="F1172" s="44" t="s">
        <v>823</v>
      </c>
      <c r="G1172" s="44" t="s">
        <v>824</v>
      </c>
      <c r="H1172" s="44" t="s">
        <v>823</v>
      </c>
      <c r="I1172" s="44" t="s">
        <v>824</v>
      </c>
      <c r="J1172" s="44" t="s">
        <v>823</v>
      </c>
      <c r="K1172" s="44" t="s">
        <v>824</v>
      </c>
      <c r="L1172" s="44" t="s">
        <v>823</v>
      </c>
      <c r="M1172" s="44" t="s">
        <v>824</v>
      </c>
      <c r="N1172" s="44" t="s">
        <v>823</v>
      </c>
      <c r="O1172" s="44" t="s">
        <v>824</v>
      </c>
      <c r="P1172" s="44" t="s">
        <v>823</v>
      </c>
      <c r="Q1172" s="44" t="s">
        <v>824</v>
      </c>
      <c r="R1172" s="44" t="s">
        <v>823</v>
      </c>
      <c r="S1172" s="44" t="s">
        <v>824</v>
      </c>
      <c r="T1172" s="44" t="s">
        <v>823</v>
      </c>
      <c r="U1172" s="44" t="s">
        <v>824</v>
      </c>
      <c r="V1172" s="44" t="s">
        <v>823</v>
      </c>
      <c r="W1172" s="44" t="s">
        <v>824</v>
      </c>
      <c r="X1172" s="44" t="s">
        <v>823</v>
      </c>
      <c r="Y1172" s="44" t="s">
        <v>824</v>
      </c>
      <c r="Z1172" s="44" t="s">
        <v>823</v>
      </c>
      <c r="AA1172" s="44" t="s">
        <v>824</v>
      </c>
      <c r="AB1172" s="44" t="s">
        <v>823</v>
      </c>
      <c r="AC1172" s="44" t="s">
        <v>824</v>
      </c>
      <c r="AD1172" s="44" t="s">
        <v>823</v>
      </c>
      <c r="AE1172" s="44" t="s">
        <v>824</v>
      </c>
      <c r="AF1172" s="44" t="s">
        <v>823</v>
      </c>
      <c r="AG1172" s="44" t="s">
        <v>824</v>
      </c>
      <c r="AH1172" s="44" t="s">
        <v>823</v>
      </c>
      <c r="AI1172" s="44" t="s">
        <v>824</v>
      </c>
      <c r="AJ1172" s="44" t="s">
        <v>823</v>
      </c>
      <c r="AK1172" s="44" t="s">
        <v>824</v>
      </c>
      <c r="AL1172" s="44" t="s">
        <v>823</v>
      </c>
      <c r="AM1172" s="44" t="s">
        <v>824</v>
      </c>
      <c r="AN1172" s="295" t="s">
        <v>825</v>
      </c>
    </row>
    <row r="1173" spans="2:40" ht="21" customHeight="1" x14ac:dyDescent="0.25">
      <c r="B1173" s="296"/>
      <c r="C1173" s="45"/>
      <c r="D1173" s="46"/>
      <c r="E1173" s="45"/>
      <c r="F1173" s="46"/>
      <c r="G1173" s="45"/>
      <c r="H1173" s="46"/>
      <c r="I1173" s="45"/>
      <c r="J1173" s="46"/>
      <c r="K1173" s="45"/>
      <c r="L1173" s="46"/>
      <c r="M1173" s="45"/>
      <c r="N1173" s="46"/>
      <c r="O1173" s="45"/>
      <c r="P1173" s="46"/>
      <c r="Q1173" s="45"/>
      <c r="R1173" s="46"/>
      <c r="S1173" s="45"/>
      <c r="T1173" s="46"/>
      <c r="U1173" s="45"/>
      <c r="V1173" s="46"/>
      <c r="W1173" s="45"/>
      <c r="X1173" s="46"/>
      <c r="Y1173" s="45"/>
      <c r="Z1173" s="46"/>
      <c r="AA1173" s="45"/>
      <c r="AB1173" s="46"/>
      <c r="AC1173" s="45"/>
      <c r="AD1173" s="46"/>
      <c r="AE1173" s="45"/>
      <c r="AF1173" s="46"/>
      <c r="AG1173" s="45"/>
      <c r="AH1173" s="46"/>
      <c r="AI1173" s="45"/>
      <c r="AJ1173" s="46"/>
      <c r="AK1173" s="45"/>
      <c r="AL1173" s="47">
        <f>+B1173+D1173+F1173+H1173+J1173+L1173+N1173+P1173+R1173+T1173+V1173+X1173+Z1173+AB1173+AD1173+AF1173+AH1173+AJ1173</f>
        <v>0</v>
      </c>
      <c r="AM1173" s="48">
        <f>+C1173+E1173+G1173+I1173+K1173+M1173+O1173+Q1173+S1173+U1173+W1173+Y1173+AA1173+AC1173+AE1173+AG1173+AI1173+AK1173</f>
        <v>0</v>
      </c>
      <c r="AN1173" s="297">
        <f>+AM1173+AL1173</f>
        <v>0</v>
      </c>
    </row>
    <row r="1174" spans="2:40" ht="15.75" customHeight="1" x14ac:dyDescent="0.25">
      <c r="B1174" s="764" t="s">
        <v>826</v>
      </c>
      <c r="C1174" s="765"/>
      <c r="D1174" s="765"/>
      <c r="E1174" s="765"/>
      <c r="F1174" s="765"/>
      <c r="G1174" s="765"/>
      <c r="H1174" s="765"/>
      <c r="I1174" s="765"/>
      <c r="J1174" s="765"/>
      <c r="K1174" s="765"/>
      <c r="L1174" s="765"/>
      <c r="M1174" s="765"/>
      <c r="N1174" s="765"/>
      <c r="O1174" s="765"/>
      <c r="P1174" s="765"/>
      <c r="Q1174" s="765"/>
      <c r="R1174" s="765"/>
      <c r="S1174" s="765"/>
      <c r="T1174" s="765"/>
      <c r="U1174" s="765"/>
      <c r="V1174" s="765"/>
      <c r="W1174" s="765"/>
      <c r="X1174" s="765"/>
      <c r="Y1174" s="765"/>
      <c r="Z1174" s="765"/>
      <c r="AA1174" s="765"/>
      <c r="AB1174" s="765"/>
      <c r="AC1174" s="765"/>
      <c r="AD1174" s="765"/>
      <c r="AE1174" s="765"/>
      <c r="AF1174" s="765"/>
      <c r="AG1174" s="765"/>
      <c r="AH1174" s="765"/>
      <c r="AI1174" s="765"/>
      <c r="AJ1174" s="765"/>
      <c r="AK1174" s="765"/>
      <c r="AL1174" s="765"/>
      <c r="AM1174" s="765"/>
      <c r="AN1174" s="766"/>
    </row>
    <row r="1175" spans="2:40" ht="12.75" customHeight="1" x14ac:dyDescent="0.25">
      <c r="B1175" s="767" t="s">
        <v>827</v>
      </c>
      <c r="C1175" s="768"/>
      <c r="D1175" s="768"/>
      <c r="E1175" s="768"/>
      <c r="F1175" s="768"/>
      <c r="G1175" s="768"/>
      <c r="H1175" s="768"/>
      <c r="I1175" s="768"/>
      <c r="J1175" s="768"/>
      <c r="K1175" s="768"/>
      <c r="L1175" s="768"/>
      <c r="M1175" s="768"/>
      <c r="N1175" s="768"/>
      <c r="O1175" s="768"/>
      <c r="P1175" s="768"/>
      <c r="Q1175" s="768"/>
      <c r="R1175" s="768"/>
      <c r="S1175" s="768"/>
      <c r="T1175" s="768"/>
      <c r="U1175" s="768"/>
      <c r="V1175" s="768"/>
      <c r="W1175" s="768"/>
      <c r="X1175" s="768"/>
      <c r="Y1175" s="768"/>
      <c r="Z1175" s="768"/>
      <c r="AA1175" s="768"/>
      <c r="AB1175" s="768"/>
      <c r="AC1175" s="768"/>
      <c r="AD1175" s="768"/>
      <c r="AE1175" s="768"/>
      <c r="AF1175" s="768"/>
      <c r="AG1175" s="768"/>
      <c r="AH1175" s="768"/>
      <c r="AI1175" s="768"/>
      <c r="AJ1175" s="768"/>
      <c r="AK1175" s="768"/>
      <c r="AL1175" s="768"/>
      <c r="AM1175" s="768"/>
      <c r="AN1175" s="769"/>
    </row>
    <row r="1176" spans="2:40" ht="21" customHeight="1" x14ac:dyDescent="0.25">
      <c r="B1176" s="296"/>
      <c r="C1176" s="45"/>
      <c r="D1176" s="46"/>
      <c r="E1176" s="45"/>
      <c r="F1176" s="46"/>
      <c r="G1176" s="45"/>
      <c r="H1176" s="46"/>
      <c r="I1176" s="45"/>
      <c r="J1176" s="46"/>
      <c r="K1176" s="45"/>
      <c r="L1176" s="46"/>
      <c r="M1176" s="45"/>
      <c r="N1176" s="46"/>
      <c r="O1176" s="45"/>
      <c r="P1176" s="46"/>
      <c r="Q1176" s="45"/>
      <c r="R1176" s="46"/>
      <c r="S1176" s="45"/>
      <c r="T1176" s="46"/>
      <c r="U1176" s="45"/>
      <c r="V1176" s="46"/>
      <c r="W1176" s="45"/>
      <c r="X1176" s="46"/>
      <c r="Y1176" s="45"/>
      <c r="Z1176" s="46"/>
      <c r="AA1176" s="45"/>
      <c r="AB1176" s="46"/>
      <c r="AC1176" s="45"/>
      <c r="AD1176" s="46"/>
      <c r="AE1176" s="45"/>
      <c r="AF1176" s="46"/>
      <c r="AG1176" s="45"/>
      <c r="AH1176" s="46"/>
      <c r="AI1176" s="45"/>
      <c r="AJ1176" s="46"/>
      <c r="AK1176" s="45"/>
      <c r="AL1176" s="47">
        <f>+B1176+D1176+F1176+H1176+J1176+L1176+N1176+P1176+R1176+T1176+V1176+X1176+Z1176+AB1176+AD1176+AF1176+AH1176+AJ1176</f>
        <v>0</v>
      </c>
      <c r="AM1176" s="48">
        <f>+C1176+E1176+G1176+I1176+K1176+M1176+O1176+Q1176+S1176+U1176+W1176+Y1176+AA1176+AC1176+AE1176+AG1176+AI1176+AK1176</f>
        <v>0</v>
      </c>
      <c r="AN1176" s="297">
        <f>+AM1176+AL1176</f>
        <v>0</v>
      </c>
    </row>
    <row r="1177" spans="2:40" ht="15" customHeight="1" x14ac:dyDescent="0.25">
      <c r="B1177" s="758" t="s">
        <v>828</v>
      </c>
      <c r="C1177" s="759"/>
      <c r="D1177" s="759"/>
      <c r="E1177" s="759"/>
      <c r="F1177" s="759"/>
      <c r="G1177" s="759"/>
      <c r="H1177" s="759"/>
      <c r="I1177" s="759"/>
      <c r="J1177" s="759"/>
      <c r="K1177" s="759"/>
      <c r="L1177" s="759"/>
      <c r="M1177" s="759"/>
      <c r="N1177" s="759"/>
      <c r="O1177" s="759"/>
      <c r="P1177" s="759"/>
      <c r="Q1177" s="759"/>
      <c r="R1177" s="759"/>
      <c r="S1177" s="759"/>
      <c r="T1177" s="759"/>
      <c r="U1177" s="759"/>
      <c r="V1177" s="759"/>
      <c r="W1177" s="759"/>
      <c r="X1177" s="759"/>
      <c r="Y1177" s="759"/>
      <c r="Z1177" s="759"/>
      <c r="AA1177" s="759"/>
      <c r="AB1177" s="759"/>
      <c r="AC1177" s="759"/>
      <c r="AD1177" s="759"/>
      <c r="AE1177" s="759"/>
      <c r="AF1177" s="759"/>
      <c r="AG1177" s="759"/>
      <c r="AH1177" s="759"/>
      <c r="AI1177" s="759"/>
      <c r="AJ1177" s="759"/>
      <c r="AK1177" s="759"/>
      <c r="AL1177" s="759"/>
      <c r="AM1177" s="759"/>
      <c r="AN1177" s="760"/>
    </row>
    <row r="1178" spans="2:40" ht="21" customHeight="1" x14ac:dyDescent="0.25">
      <c r="B1178" s="296"/>
      <c r="C1178" s="45"/>
      <c r="D1178" s="46"/>
      <c r="E1178" s="45"/>
      <c r="F1178" s="46"/>
      <c r="G1178" s="45"/>
      <c r="H1178" s="46"/>
      <c r="I1178" s="45"/>
      <c r="J1178" s="46"/>
      <c r="K1178" s="45"/>
      <c r="L1178" s="46"/>
      <c r="M1178" s="45"/>
      <c r="N1178" s="46"/>
      <c r="O1178" s="45"/>
      <c r="P1178" s="46"/>
      <c r="Q1178" s="45"/>
      <c r="R1178" s="46"/>
      <c r="S1178" s="45"/>
      <c r="T1178" s="46"/>
      <c r="U1178" s="45"/>
      <c r="V1178" s="46"/>
      <c r="W1178" s="45"/>
      <c r="X1178" s="46"/>
      <c r="Y1178" s="45"/>
      <c r="Z1178" s="46"/>
      <c r="AA1178" s="45"/>
      <c r="AB1178" s="46"/>
      <c r="AC1178" s="45"/>
      <c r="AD1178" s="46"/>
      <c r="AE1178" s="45"/>
      <c r="AF1178" s="46"/>
      <c r="AG1178" s="45"/>
      <c r="AH1178" s="46"/>
      <c r="AI1178" s="45"/>
      <c r="AJ1178" s="46"/>
      <c r="AK1178" s="45"/>
      <c r="AL1178" s="47">
        <f>+B1178+D1178+F1178+H1178+J1178+L1178+N1178+P1178+R1178+T1178+V1178+X1178+Z1178+AB1178+AD1178+AF1178+AH1178+AJ1178</f>
        <v>0</v>
      </c>
      <c r="AM1178" s="48">
        <f>+C1178+E1178+G1178+I1178+K1178+M1178+O1178+Q1178+S1178+U1178+W1178+Y1178+AA1178+AC1178+AE1178+AG1178+AI1178+AK1178</f>
        <v>0</v>
      </c>
      <c r="AN1178" s="297">
        <f>+AM1178+AL1178</f>
        <v>0</v>
      </c>
    </row>
    <row r="1179" spans="2:40" ht="14.25" customHeight="1" x14ac:dyDescent="0.25">
      <c r="B1179" s="751" t="s">
        <v>829</v>
      </c>
      <c r="C1179" s="752"/>
      <c r="D1179" s="752"/>
      <c r="E1179" s="752"/>
      <c r="F1179" s="752"/>
      <c r="G1179" s="752"/>
      <c r="H1179" s="752"/>
      <c r="I1179" s="752"/>
      <c r="J1179" s="752"/>
      <c r="K1179" s="752"/>
      <c r="L1179" s="752"/>
      <c r="M1179" s="752"/>
      <c r="N1179" s="752"/>
      <c r="O1179" s="752"/>
      <c r="P1179" s="752"/>
      <c r="Q1179" s="752"/>
      <c r="R1179" s="752"/>
      <c r="S1179" s="752"/>
      <c r="T1179" s="752"/>
      <c r="U1179" s="752"/>
      <c r="V1179" s="752"/>
      <c r="W1179" s="752"/>
      <c r="X1179" s="752"/>
      <c r="Y1179" s="752"/>
      <c r="Z1179" s="752"/>
      <c r="AA1179" s="752"/>
      <c r="AB1179" s="752"/>
      <c r="AC1179" s="752"/>
      <c r="AD1179" s="752"/>
      <c r="AE1179" s="752"/>
      <c r="AF1179" s="752"/>
      <c r="AG1179" s="752"/>
      <c r="AH1179" s="752"/>
      <c r="AI1179" s="752"/>
      <c r="AJ1179" s="752"/>
      <c r="AK1179" s="752"/>
      <c r="AL1179" s="752"/>
      <c r="AM1179" s="752"/>
      <c r="AN1179" s="753"/>
    </row>
    <row r="1180" spans="2:40" ht="21" customHeight="1" x14ac:dyDescent="0.25">
      <c r="B1180" s="296"/>
      <c r="C1180" s="45"/>
      <c r="D1180" s="46"/>
      <c r="E1180" s="45"/>
      <c r="F1180" s="46"/>
      <c r="G1180" s="45"/>
      <c r="H1180" s="46"/>
      <c r="I1180" s="45"/>
      <c r="J1180" s="46"/>
      <c r="K1180" s="45"/>
      <c r="L1180" s="46"/>
      <c r="M1180" s="45"/>
      <c r="N1180" s="46"/>
      <c r="O1180" s="45"/>
      <c r="P1180" s="46"/>
      <c r="Q1180" s="45"/>
      <c r="R1180" s="46"/>
      <c r="S1180" s="45"/>
      <c r="T1180" s="46"/>
      <c r="U1180" s="45"/>
      <c r="V1180" s="46"/>
      <c r="W1180" s="45"/>
      <c r="X1180" s="46"/>
      <c r="Y1180" s="45"/>
      <c r="Z1180" s="46"/>
      <c r="AA1180" s="45"/>
      <c r="AB1180" s="46"/>
      <c r="AC1180" s="45"/>
      <c r="AD1180" s="46"/>
      <c r="AE1180" s="45"/>
      <c r="AF1180" s="46"/>
      <c r="AG1180" s="45"/>
      <c r="AH1180" s="46"/>
      <c r="AI1180" s="45"/>
      <c r="AJ1180" s="46"/>
      <c r="AK1180" s="45"/>
      <c r="AL1180" s="47">
        <f>+B1180+D1180+F1180+H1180+J1180+L1180+N1180+P1180+R1180+T1180+V1180+X1180+Z1180+AB1180+AD1180+AF1180+AH1180+AJ1180</f>
        <v>0</v>
      </c>
      <c r="AM1180" s="48">
        <f>+C1180+E1180+G1180+I1180+K1180+M1180+O1180+Q1180+S1180+U1180+W1180+Y1180+AA1180+AC1180+AE1180+AG1180+AI1180+AK1180</f>
        <v>0</v>
      </c>
      <c r="AN1180" s="297">
        <f>+AM1180+AL1180</f>
        <v>0</v>
      </c>
    </row>
    <row r="1181" spans="2:40" ht="15" customHeight="1" x14ac:dyDescent="0.25">
      <c r="B1181" s="751" t="s">
        <v>830</v>
      </c>
      <c r="C1181" s="752"/>
      <c r="D1181" s="752"/>
      <c r="E1181" s="752"/>
      <c r="F1181" s="752"/>
      <c r="G1181" s="752"/>
      <c r="H1181" s="752"/>
      <c r="I1181" s="752"/>
      <c r="J1181" s="752"/>
      <c r="K1181" s="752"/>
      <c r="L1181" s="752"/>
      <c r="M1181" s="752"/>
      <c r="N1181" s="752"/>
      <c r="O1181" s="752"/>
      <c r="P1181" s="752"/>
      <c r="Q1181" s="752"/>
      <c r="R1181" s="752"/>
      <c r="S1181" s="752"/>
      <c r="T1181" s="752"/>
      <c r="U1181" s="752"/>
      <c r="V1181" s="752"/>
      <c r="W1181" s="752"/>
      <c r="X1181" s="752"/>
      <c r="Y1181" s="752"/>
      <c r="Z1181" s="752"/>
      <c r="AA1181" s="752"/>
      <c r="AB1181" s="752"/>
      <c r="AC1181" s="752"/>
      <c r="AD1181" s="752"/>
      <c r="AE1181" s="752"/>
      <c r="AF1181" s="752"/>
      <c r="AG1181" s="752"/>
      <c r="AH1181" s="752"/>
      <c r="AI1181" s="752"/>
      <c r="AJ1181" s="752"/>
      <c r="AK1181" s="752"/>
      <c r="AL1181" s="752"/>
      <c r="AM1181" s="752"/>
      <c r="AN1181" s="753"/>
    </row>
    <row r="1182" spans="2:40" ht="21" customHeight="1" x14ac:dyDescent="0.25">
      <c r="B1182" s="296"/>
      <c r="C1182" s="45"/>
      <c r="D1182" s="46"/>
      <c r="E1182" s="45"/>
      <c r="F1182" s="46"/>
      <c r="G1182" s="45"/>
      <c r="H1182" s="46"/>
      <c r="I1182" s="45"/>
      <c r="J1182" s="46"/>
      <c r="K1182" s="45"/>
      <c r="L1182" s="46"/>
      <c r="M1182" s="45"/>
      <c r="N1182" s="46"/>
      <c r="O1182" s="45"/>
      <c r="P1182" s="46"/>
      <c r="Q1182" s="45"/>
      <c r="R1182" s="46"/>
      <c r="S1182" s="45"/>
      <c r="T1182" s="46"/>
      <c r="U1182" s="45"/>
      <c r="V1182" s="46"/>
      <c r="W1182" s="45"/>
      <c r="X1182" s="46"/>
      <c r="Y1182" s="45"/>
      <c r="Z1182" s="46"/>
      <c r="AA1182" s="45"/>
      <c r="AB1182" s="46"/>
      <c r="AC1182" s="45"/>
      <c r="AD1182" s="46"/>
      <c r="AE1182" s="45"/>
      <c r="AF1182" s="46"/>
      <c r="AG1182" s="45"/>
      <c r="AH1182" s="46"/>
      <c r="AI1182" s="45"/>
      <c r="AJ1182" s="46"/>
      <c r="AK1182" s="45"/>
      <c r="AL1182" s="47">
        <f>+B1182+D1182+F1182+H1182+J1182+L1182+N1182+P1182+R1182+T1182+V1182+X1182+Z1182+AB1182+AD1182+AF1182+AH1182+AJ1182</f>
        <v>0</v>
      </c>
      <c r="AM1182" s="48">
        <f>+C1182+E1182+G1182+I1182+K1182+M1182+O1182+Q1182+S1182+U1182+W1182+Y1182+AA1182+AC1182+AE1182+AG1182+AI1182+AK1182</f>
        <v>0</v>
      </c>
      <c r="AN1182" s="297">
        <f>+AM1182+AL1182</f>
        <v>0</v>
      </c>
    </row>
    <row r="1183" spans="2:40" ht="15" customHeight="1" x14ac:dyDescent="0.25">
      <c r="B1183" s="751" t="s">
        <v>831</v>
      </c>
      <c r="C1183" s="752"/>
      <c r="D1183" s="752"/>
      <c r="E1183" s="752"/>
      <c r="F1183" s="752"/>
      <c r="G1183" s="752"/>
      <c r="H1183" s="752"/>
      <c r="I1183" s="752"/>
      <c r="J1183" s="752"/>
      <c r="K1183" s="752"/>
      <c r="L1183" s="752"/>
      <c r="M1183" s="752"/>
      <c r="N1183" s="752"/>
      <c r="O1183" s="752"/>
      <c r="P1183" s="752"/>
      <c r="Q1183" s="752"/>
      <c r="R1183" s="752"/>
      <c r="S1183" s="752"/>
      <c r="T1183" s="752"/>
      <c r="U1183" s="752"/>
      <c r="V1183" s="752"/>
      <c r="W1183" s="752"/>
      <c r="X1183" s="752"/>
      <c r="Y1183" s="752"/>
      <c r="Z1183" s="752"/>
      <c r="AA1183" s="752"/>
      <c r="AB1183" s="752"/>
      <c r="AC1183" s="752"/>
      <c r="AD1183" s="752"/>
      <c r="AE1183" s="752"/>
      <c r="AF1183" s="752"/>
      <c r="AG1183" s="752"/>
      <c r="AH1183" s="752"/>
      <c r="AI1183" s="752"/>
      <c r="AJ1183" s="752"/>
      <c r="AK1183" s="752"/>
      <c r="AL1183" s="752"/>
      <c r="AM1183" s="752"/>
      <c r="AN1183" s="753"/>
    </row>
    <row r="1184" spans="2:40" ht="21" customHeight="1" x14ac:dyDescent="0.25">
      <c r="B1184" s="296"/>
      <c r="C1184" s="45"/>
      <c r="D1184" s="46"/>
      <c r="E1184" s="45"/>
      <c r="F1184" s="46"/>
      <c r="G1184" s="45"/>
      <c r="H1184" s="46"/>
      <c r="I1184" s="45"/>
      <c r="J1184" s="46"/>
      <c r="K1184" s="45"/>
      <c r="L1184" s="46"/>
      <c r="M1184" s="45"/>
      <c r="N1184" s="46"/>
      <c r="O1184" s="45"/>
      <c r="P1184" s="46"/>
      <c r="Q1184" s="45"/>
      <c r="R1184" s="46"/>
      <c r="S1184" s="45"/>
      <c r="T1184" s="46"/>
      <c r="U1184" s="45"/>
      <c r="V1184" s="46"/>
      <c r="W1184" s="45"/>
      <c r="X1184" s="46"/>
      <c r="Y1184" s="45"/>
      <c r="Z1184" s="46"/>
      <c r="AA1184" s="45"/>
      <c r="AB1184" s="46"/>
      <c r="AC1184" s="45"/>
      <c r="AD1184" s="46"/>
      <c r="AE1184" s="45"/>
      <c r="AF1184" s="46"/>
      <c r="AG1184" s="45"/>
      <c r="AH1184" s="46"/>
      <c r="AI1184" s="45"/>
      <c r="AJ1184" s="46"/>
      <c r="AK1184" s="45"/>
      <c r="AL1184" s="47">
        <f>+B1184+D1184+F1184+H1184+J1184+L1184+N1184+P1184+R1184+T1184+V1184+X1184+Z1184+AB1184+AD1184+AF1184+AH1184+AJ1184</f>
        <v>0</v>
      </c>
      <c r="AM1184" s="48">
        <f>+C1184+E1184+G1184+I1184+K1184+M1184+O1184+Q1184+S1184+U1184+W1184+Y1184+AA1184+AC1184+AE1184+AG1184+AI1184+AK1184</f>
        <v>0</v>
      </c>
      <c r="AN1184" s="297">
        <f>+AM1184+AL1184</f>
        <v>0</v>
      </c>
    </row>
    <row r="1185" spans="1:40" ht="15" customHeight="1" x14ac:dyDescent="0.25">
      <c r="B1185" s="751" t="s">
        <v>832</v>
      </c>
      <c r="C1185" s="752"/>
      <c r="D1185" s="752"/>
      <c r="E1185" s="752"/>
      <c r="F1185" s="752"/>
      <c r="G1185" s="752"/>
      <c r="H1185" s="752"/>
      <c r="I1185" s="752"/>
      <c r="J1185" s="752"/>
      <c r="K1185" s="752"/>
      <c r="L1185" s="752"/>
      <c r="M1185" s="752"/>
      <c r="N1185" s="752"/>
      <c r="O1185" s="752"/>
      <c r="P1185" s="752"/>
      <c r="Q1185" s="752"/>
      <c r="R1185" s="752"/>
      <c r="S1185" s="752"/>
      <c r="T1185" s="752"/>
      <c r="U1185" s="752"/>
      <c r="V1185" s="752"/>
      <c r="W1185" s="752"/>
      <c r="X1185" s="752"/>
      <c r="Y1185" s="752"/>
      <c r="Z1185" s="752"/>
      <c r="AA1185" s="752"/>
      <c r="AB1185" s="752"/>
      <c r="AC1185" s="752"/>
      <c r="AD1185" s="752"/>
      <c r="AE1185" s="752"/>
      <c r="AF1185" s="752"/>
      <c r="AG1185" s="752"/>
      <c r="AH1185" s="752"/>
      <c r="AI1185" s="752"/>
      <c r="AJ1185" s="752"/>
      <c r="AK1185" s="752"/>
      <c r="AL1185" s="752"/>
      <c r="AM1185" s="752"/>
      <c r="AN1185" s="753"/>
    </row>
    <row r="1186" spans="1:40" ht="21" customHeight="1" x14ac:dyDescent="0.25">
      <c r="B1186" s="296"/>
      <c r="C1186" s="45"/>
      <c r="D1186" s="46"/>
      <c r="E1186" s="45"/>
      <c r="F1186" s="46"/>
      <c r="G1186" s="45"/>
      <c r="H1186" s="46"/>
      <c r="I1186" s="45"/>
      <c r="J1186" s="46"/>
      <c r="K1186" s="45"/>
      <c r="L1186" s="46"/>
      <c r="M1186" s="45"/>
      <c r="N1186" s="46"/>
      <c r="O1186" s="45"/>
      <c r="P1186" s="46"/>
      <c r="Q1186" s="45"/>
      <c r="R1186" s="46"/>
      <c r="S1186" s="45"/>
      <c r="T1186" s="46"/>
      <c r="U1186" s="45"/>
      <c r="V1186" s="46"/>
      <c r="W1186" s="45"/>
      <c r="X1186" s="46"/>
      <c r="Y1186" s="45"/>
      <c r="Z1186" s="46"/>
      <c r="AA1186" s="45"/>
      <c r="AB1186" s="46"/>
      <c r="AC1186" s="45"/>
      <c r="AD1186" s="46"/>
      <c r="AE1186" s="45"/>
      <c r="AF1186" s="46"/>
      <c r="AG1186" s="45"/>
      <c r="AH1186" s="46"/>
      <c r="AI1186" s="45"/>
      <c r="AJ1186" s="46"/>
      <c r="AK1186" s="45"/>
      <c r="AL1186" s="47">
        <f>+B1186+D1186+F1186+H1186+J1186+L1186+N1186+P1186+R1186+T1186+V1186+X1186+Z1186+AB1186+AD1186+AF1186+AH1186+AJ1186</f>
        <v>0</v>
      </c>
      <c r="AM1186" s="48">
        <f>+C1186+E1186+G1186+I1186+K1186+M1186+O1186+Q1186+S1186+U1186+W1186+Y1186+AA1186+AC1186+AE1186+AG1186+AI1186+AK1186</f>
        <v>0</v>
      </c>
      <c r="AN1186" s="297">
        <f>+AM1186+AL1186</f>
        <v>0</v>
      </c>
    </row>
    <row r="1187" spans="1:40" ht="15" customHeight="1" x14ac:dyDescent="0.25">
      <c r="B1187" s="751" t="s">
        <v>833</v>
      </c>
      <c r="C1187" s="752"/>
      <c r="D1187" s="752"/>
      <c r="E1187" s="752"/>
      <c r="F1187" s="752"/>
      <c r="G1187" s="752"/>
      <c r="H1187" s="752"/>
      <c r="I1187" s="752"/>
      <c r="J1187" s="752"/>
      <c r="K1187" s="752"/>
      <c r="L1187" s="752"/>
      <c r="M1187" s="752"/>
      <c r="N1187" s="752"/>
      <c r="O1187" s="752"/>
      <c r="P1187" s="752"/>
      <c r="Q1187" s="752"/>
      <c r="R1187" s="752"/>
      <c r="S1187" s="752"/>
      <c r="T1187" s="752"/>
      <c r="U1187" s="752"/>
      <c r="V1187" s="752"/>
      <c r="W1187" s="752"/>
      <c r="X1187" s="752"/>
      <c r="Y1187" s="752"/>
      <c r="Z1187" s="752"/>
      <c r="AA1187" s="752"/>
      <c r="AB1187" s="752"/>
      <c r="AC1187" s="752"/>
      <c r="AD1187" s="752"/>
      <c r="AE1187" s="752"/>
      <c r="AF1187" s="752"/>
      <c r="AG1187" s="752"/>
      <c r="AH1187" s="752"/>
      <c r="AI1187" s="752"/>
      <c r="AJ1187" s="752"/>
      <c r="AK1187" s="752"/>
      <c r="AL1187" s="752"/>
      <c r="AM1187" s="752"/>
      <c r="AN1187" s="753"/>
    </row>
    <row r="1188" spans="1:40" ht="21" customHeight="1" x14ac:dyDescent="0.25">
      <c r="B1188" s="296"/>
      <c r="C1188" s="45"/>
      <c r="D1188" s="46"/>
      <c r="E1188" s="45"/>
      <c r="F1188" s="46"/>
      <c r="G1188" s="45"/>
      <c r="H1188" s="46"/>
      <c r="I1188" s="45"/>
      <c r="J1188" s="46"/>
      <c r="K1188" s="45"/>
      <c r="L1188" s="46"/>
      <c r="M1188" s="45"/>
      <c r="N1188" s="46"/>
      <c r="O1188" s="45"/>
      <c r="P1188" s="46"/>
      <c r="Q1188" s="45"/>
      <c r="R1188" s="46"/>
      <c r="S1188" s="45"/>
      <c r="T1188" s="46"/>
      <c r="U1188" s="45"/>
      <c r="V1188" s="46"/>
      <c r="W1188" s="45"/>
      <c r="X1188" s="46"/>
      <c r="Y1188" s="45"/>
      <c r="Z1188" s="46"/>
      <c r="AA1188" s="45"/>
      <c r="AB1188" s="46"/>
      <c r="AC1188" s="45"/>
      <c r="AD1188" s="46"/>
      <c r="AE1188" s="45"/>
      <c r="AF1188" s="46"/>
      <c r="AG1188" s="45"/>
      <c r="AH1188" s="46"/>
      <c r="AI1188" s="45"/>
      <c r="AJ1188" s="46"/>
      <c r="AK1188" s="45"/>
      <c r="AL1188" s="47">
        <f>+B1188+D1188+F1188+H1188+J1188+L1188+N1188+P1188+R1188+T1188+V1188+X1188+Z1188+AB1188+AD1188+AF1188+AH1188+AJ1188</f>
        <v>0</v>
      </c>
      <c r="AM1188" s="48">
        <f>+C1188+E1188+G1188+I1188+K1188+M1188+O1188+Q1188+S1188+U1188+W1188+Y1188+AA1188+AC1188+AE1188+AG1188+AI1188+AK1188</f>
        <v>0</v>
      </c>
      <c r="AN1188" s="297">
        <f>+AM1188+AL1188</f>
        <v>0</v>
      </c>
    </row>
    <row r="1189" spans="1:40" ht="15" customHeight="1" x14ac:dyDescent="0.25">
      <c r="B1189" s="751" t="s">
        <v>834</v>
      </c>
      <c r="C1189" s="752"/>
      <c r="D1189" s="752"/>
      <c r="E1189" s="752"/>
      <c r="F1189" s="752"/>
      <c r="G1189" s="752"/>
      <c r="H1189" s="752"/>
      <c r="I1189" s="752"/>
      <c r="J1189" s="752"/>
      <c r="K1189" s="752"/>
      <c r="L1189" s="752"/>
      <c r="M1189" s="752"/>
      <c r="N1189" s="752"/>
      <c r="O1189" s="752"/>
      <c r="P1189" s="752"/>
      <c r="Q1189" s="752"/>
      <c r="R1189" s="752"/>
      <c r="S1189" s="752"/>
      <c r="T1189" s="752"/>
      <c r="U1189" s="752"/>
      <c r="V1189" s="752"/>
      <c r="W1189" s="752"/>
      <c r="X1189" s="752"/>
      <c r="Y1189" s="752"/>
      <c r="Z1189" s="752"/>
      <c r="AA1189" s="752"/>
      <c r="AB1189" s="752"/>
      <c r="AC1189" s="752"/>
      <c r="AD1189" s="752"/>
      <c r="AE1189" s="752"/>
      <c r="AF1189" s="752"/>
      <c r="AG1189" s="752"/>
      <c r="AH1189" s="752"/>
      <c r="AI1189" s="752"/>
      <c r="AJ1189" s="752"/>
      <c r="AK1189" s="752"/>
      <c r="AL1189" s="752"/>
      <c r="AM1189" s="752"/>
      <c r="AN1189" s="753"/>
    </row>
    <row r="1190" spans="1:40" ht="21" customHeight="1" x14ac:dyDescent="0.25">
      <c r="B1190" s="296"/>
      <c r="C1190" s="45"/>
      <c r="D1190" s="46"/>
      <c r="E1190" s="45"/>
      <c r="F1190" s="46"/>
      <c r="G1190" s="45"/>
      <c r="H1190" s="46"/>
      <c r="I1190" s="45"/>
      <c r="J1190" s="46"/>
      <c r="K1190" s="45"/>
      <c r="L1190" s="46"/>
      <c r="M1190" s="45"/>
      <c r="N1190" s="46"/>
      <c r="O1190" s="45"/>
      <c r="P1190" s="46"/>
      <c r="Q1190" s="45"/>
      <c r="R1190" s="46"/>
      <c r="S1190" s="45"/>
      <c r="T1190" s="46"/>
      <c r="U1190" s="45"/>
      <c r="V1190" s="46"/>
      <c r="W1190" s="45"/>
      <c r="X1190" s="46"/>
      <c r="Y1190" s="45"/>
      <c r="Z1190" s="46"/>
      <c r="AA1190" s="45"/>
      <c r="AB1190" s="46"/>
      <c r="AC1190" s="45"/>
      <c r="AD1190" s="46"/>
      <c r="AE1190" s="45"/>
      <c r="AF1190" s="46"/>
      <c r="AG1190" s="45"/>
      <c r="AH1190" s="46"/>
      <c r="AI1190" s="45"/>
      <c r="AJ1190" s="46"/>
      <c r="AK1190" s="45"/>
      <c r="AL1190" s="47">
        <f>+B1190+D1190+F1190+H1190+J1190+L1190+N1190+P1190+R1190+T1190+V1190+X1190+Z1190+AB1190+AD1190+AF1190+AH1190+AJ1190</f>
        <v>0</v>
      </c>
      <c r="AM1190" s="48">
        <f>+C1190+E1190+G1190+I1190+K1190+M1190+O1190+Q1190+S1190+U1190+W1190+Y1190+AA1190+AC1190+AE1190+AG1190+AI1190+AK1190</f>
        <v>0</v>
      </c>
      <c r="AN1190" s="297">
        <f>+AM1190+AL1190</f>
        <v>0</v>
      </c>
    </row>
    <row r="1191" spans="1:40" ht="16.5" customHeight="1" x14ac:dyDescent="0.3">
      <c r="B1191" s="754" t="s">
        <v>825</v>
      </c>
      <c r="C1191" s="755"/>
      <c r="D1191" s="755"/>
      <c r="E1191" s="755"/>
      <c r="F1191" s="755"/>
      <c r="G1191" s="755"/>
      <c r="H1191" s="755"/>
      <c r="I1191" s="755"/>
      <c r="J1191" s="755"/>
      <c r="K1191" s="755"/>
      <c r="L1191" s="755"/>
      <c r="M1191" s="755"/>
      <c r="N1191" s="755"/>
      <c r="O1191" s="755"/>
      <c r="P1191" s="755"/>
      <c r="Q1191" s="755"/>
      <c r="R1191" s="755"/>
      <c r="S1191" s="755"/>
      <c r="T1191" s="755"/>
      <c r="U1191" s="755"/>
      <c r="V1191" s="755"/>
      <c r="W1191" s="755"/>
      <c r="X1191" s="755"/>
      <c r="Y1191" s="755"/>
      <c r="Z1191" s="755"/>
      <c r="AA1191" s="755"/>
      <c r="AB1191" s="755"/>
      <c r="AC1191" s="755"/>
      <c r="AD1191" s="755"/>
      <c r="AE1191" s="755"/>
      <c r="AF1191" s="755"/>
      <c r="AG1191" s="755"/>
      <c r="AH1191" s="755"/>
      <c r="AI1191" s="755"/>
      <c r="AJ1191" s="755"/>
      <c r="AK1191" s="755"/>
      <c r="AL1191" s="755"/>
      <c r="AM1191" s="755"/>
      <c r="AN1191" s="756"/>
    </row>
    <row r="1192" spans="1:40" ht="21" customHeight="1" thickBot="1" x14ac:dyDescent="0.3">
      <c r="B1192" s="298">
        <f>+B1190+B1188+B1186+B1184+B1182+B1180+B1178+B1176</f>
        <v>0</v>
      </c>
      <c r="C1192" s="302">
        <f>+C1190+C1188+C1186+C1184+C1182+C1180+C1178+C1176</f>
        <v>0</v>
      </c>
      <c r="D1192" s="299">
        <f>+D1190+D1188+D1186+D1184+D1182+D1180+D1178+D1176</f>
        <v>0</v>
      </c>
      <c r="E1192" s="302">
        <f>+E1190+E1188+E1186+E1184+E1182+E1180+E1178+E1176</f>
        <v>0</v>
      </c>
      <c r="F1192" s="299">
        <f t="shared" ref="F1192:AK1192" si="17">+F1190+F1188+F1186+F1184+F1182+F1180+F1178+F1176</f>
        <v>0</v>
      </c>
      <c r="G1192" s="302">
        <f t="shared" si="17"/>
        <v>0</v>
      </c>
      <c r="H1192" s="299">
        <f t="shared" si="17"/>
        <v>0</v>
      </c>
      <c r="I1192" s="302">
        <f t="shared" si="17"/>
        <v>0</v>
      </c>
      <c r="J1192" s="299">
        <f t="shared" si="17"/>
        <v>0</v>
      </c>
      <c r="K1192" s="302">
        <f t="shared" si="17"/>
        <v>0</v>
      </c>
      <c r="L1192" s="299">
        <f t="shared" si="17"/>
        <v>0</v>
      </c>
      <c r="M1192" s="302">
        <f t="shared" si="17"/>
        <v>0</v>
      </c>
      <c r="N1192" s="299">
        <f t="shared" si="17"/>
        <v>0</v>
      </c>
      <c r="O1192" s="302">
        <f t="shared" si="17"/>
        <v>0</v>
      </c>
      <c r="P1192" s="299">
        <f t="shared" si="17"/>
        <v>0</v>
      </c>
      <c r="Q1192" s="302">
        <f t="shared" si="17"/>
        <v>0</v>
      </c>
      <c r="R1192" s="299">
        <f t="shared" si="17"/>
        <v>0</v>
      </c>
      <c r="S1192" s="302">
        <f t="shared" si="17"/>
        <v>0</v>
      </c>
      <c r="T1192" s="299">
        <f t="shared" si="17"/>
        <v>0</v>
      </c>
      <c r="U1192" s="302">
        <f t="shared" si="17"/>
        <v>0</v>
      </c>
      <c r="V1192" s="299">
        <f t="shared" si="17"/>
        <v>0</v>
      </c>
      <c r="W1192" s="302">
        <f t="shared" si="17"/>
        <v>0</v>
      </c>
      <c r="X1192" s="299">
        <f t="shared" si="17"/>
        <v>0</v>
      </c>
      <c r="Y1192" s="302">
        <f t="shared" si="17"/>
        <v>0</v>
      </c>
      <c r="Z1192" s="299">
        <f t="shared" si="17"/>
        <v>0</v>
      </c>
      <c r="AA1192" s="302">
        <f t="shared" si="17"/>
        <v>0</v>
      </c>
      <c r="AB1192" s="299">
        <f t="shared" si="17"/>
        <v>0</v>
      </c>
      <c r="AC1192" s="302">
        <f t="shared" si="17"/>
        <v>0</v>
      </c>
      <c r="AD1192" s="299">
        <f t="shared" si="17"/>
        <v>0</v>
      </c>
      <c r="AE1192" s="302">
        <f t="shared" si="17"/>
        <v>0</v>
      </c>
      <c r="AF1192" s="299">
        <f t="shared" si="17"/>
        <v>0</v>
      </c>
      <c r="AG1192" s="302">
        <f t="shared" si="17"/>
        <v>0</v>
      </c>
      <c r="AH1192" s="299">
        <f t="shared" si="17"/>
        <v>0</v>
      </c>
      <c r="AI1192" s="302">
        <f t="shared" si="17"/>
        <v>0</v>
      </c>
      <c r="AJ1192" s="299">
        <f t="shared" si="17"/>
        <v>0</v>
      </c>
      <c r="AK1192" s="302">
        <f t="shared" si="17"/>
        <v>0</v>
      </c>
      <c r="AL1192" s="299">
        <f>+B1192+D1192+F1192+H1192+J1192+L1192+N1192+P1192+R1192+T1192+V1192+X1192+Z1192+AB1192+AD1192+AF1192+AH1192+AJ1192</f>
        <v>0</v>
      </c>
      <c r="AM1192" s="302">
        <f>+C1192+E1192+G1192+I1192+K1192+M1192+O1192+Q1192+S1192+U1192+W1192+Y1192+AA1192+AC1192+AE1192+AG1192+AI1192+AK1192</f>
        <v>0</v>
      </c>
      <c r="AN1192" s="300">
        <f>+AM1192+AL1192</f>
        <v>0</v>
      </c>
    </row>
    <row r="1193" spans="1:40" ht="11.25" customHeight="1" x14ac:dyDescent="0.25">
      <c r="B1193" s="757"/>
      <c r="C1193" s="757"/>
      <c r="D1193" s="757"/>
      <c r="E1193" s="757"/>
      <c r="F1193" s="757"/>
      <c r="G1193" s="757"/>
      <c r="H1193" s="757"/>
      <c r="I1193" s="757"/>
      <c r="J1193" s="757"/>
      <c r="K1193" s="757"/>
      <c r="L1193" s="757"/>
      <c r="M1193" s="757"/>
      <c r="N1193" s="757"/>
      <c r="O1193" s="757"/>
      <c r="P1193" s="757"/>
      <c r="Q1193" s="757"/>
      <c r="R1193" s="757"/>
      <c r="S1193" s="757"/>
      <c r="T1193" s="757"/>
      <c r="U1193" s="757"/>
      <c r="V1193" s="757"/>
      <c r="W1193" s="757"/>
      <c r="X1193" s="757"/>
      <c r="Y1193" s="757"/>
      <c r="Z1193" s="757"/>
      <c r="AA1193" s="757"/>
      <c r="AB1193" s="757"/>
      <c r="AC1193" s="757"/>
      <c r="AD1193" s="757"/>
      <c r="AE1193" s="757"/>
      <c r="AF1193" s="757"/>
      <c r="AG1193" s="757"/>
      <c r="AH1193" s="757"/>
      <c r="AI1193" s="757"/>
      <c r="AJ1193" s="757"/>
      <c r="AK1193" s="757"/>
      <c r="AL1193" s="757"/>
      <c r="AM1193" s="757"/>
      <c r="AN1193" s="757"/>
    </row>
    <row r="1194" spans="1:40" x14ac:dyDescent="0.25">
      <c r="B1194" s="49"/>
      <c r="C1194" s="49"/>
      <c r="D1194" s="49"/>
      <c r="E1194" s="49"/>
      <c r="F1194" s="49"/>
      <c r="G1194" s="49"/>
      <c r="H1194" s="49"/>
      <c r="I1194" s="49"/>
      <c r="J1194" s="49"/>
      <c r="K1194" s="49"/>
      <c r="L1194" s="49"/>
      <c r="M1194" s="49"/>
      <c r="N1194" s="49"/>
      <c r="O1194" s="49"/>
      <c r="P1194" s="49"/>
      <c r="Q1194" s="49"/>
      <c r="R1194" s="49"/>
      <c r="S1194" s="49"/>
      <c r="T1194" s="50" t="s">
        <v>835</v>
      </c>
      <c r="U1194" s="49"/>
      <c r="W1194" s="49"/>
      <c r="X1194" s="749"/>
      <c r="Y1194" s="749"/>
      <c r="Z1194" s="749"/>
      <c r="AA1194" s="749"/>
      <c r="AB1194" s="749"/>
      <c r="AC1194" s="749"/>
      <c r="AD1194" s="749"/>
      <c r="AE1194" s="749"/>
      <c r="AF1194" s="749"/>
      <c r="AG1194" s="749"/>
      <c r="AH1194" s="749"/>
      <c r="AI1194" s="749"/>
      <c r="AJ1194" s="749"/>
      <c r="AK1194" s="749"/>
      <c r="AL1194" s="749"/>
      <c r="AM1194" s="51"/>
      <c r="AN1194" s="49"/>
    </row>
    <row r="1195" spans="1:40" ht="6" customHeight="1" thickBot="1" x14ac:dyDescent="0.3">
      <c r="A1195" s="52"/>
      <c r="B1195" s="49"/>
      <c r="C1195" s="49"/>
      <c r="D1195" s="49"/>
      <c r="E1195" s="49"/>
      <c r="F1195" s="49"/>
      <c r="G1195" s="49"/>
      <c r="H1195" s="49"/>
      <c r="I1195" s="49"/>
      <c r="J1195" s="49"/>
      <c r="K1195" s="49"/>
      <c r="L1195" s="49"/>
      <c r="M1195" s="49"/>
      <c r="N1195" s="49"/>
      <c r="O1195" s="49"/>
      <c r="P1195" s="49"/>
      <c r="Q1195" s="49"/>
      <c r="R1195" s="49"/>
      <c r="S1195" s="49"/>
      <c r="T1195" s="50"/>
      <c r="U1195" s="49"/>
      <c r="W1195" s="49"/>
      <c r="X1195" s="53"/>
      <c r="Y1195" s="53"/>
      <c r="Z1195" s="53"/>
      <c r="AA1195" s="53"/>
      <c r="AB1195" s="53"/>
      <c r="AC1195" s="53"/>
      <c r="AD1195" s="53"/>
      <c r="AE1195" s="53"/>
      <c r="AF1195" s="53"/>
      <c r="AG1195" s="53"/>
      <c r="AH1195" s="53"/>
      <c r="AI1195" s="53"/>
      <c r="AJ1195" s="53"/>
      <c r="AK1195" s="53"/>
      <c r="AL1195" s="53"/>
      <c r="AM1195" s="51"/>
      <c r="AN1195" s="49"/>
    </row>
    <row r="1196" spans="1:40" ht="15.75" thickBot="1" x14ac:dyDescent="0.3">
      <c r="A1196" s="52"/>
      <c r="B1196" s="49"/>
      <c r="C1196" s="49"/>
      <c r="D1196" s="49"/>
      <c r="E1196" s="49"/>
      <c r="F1196" s="49"/>
      <c r="G1196" s="49"/>
      <c r="H1196" s="49"/>
      <c r="I1196" s="49"/>
      <c r="J1196" s="49"/>
      <c r="K1196" s="49"/>
      <c r="L1196" s="49"/>
      <c r="M1196" s="49"/>
      <c r="N1196" s="49"/>
      <c r="O1196" s="49"/>
      <c r="P1196" s="49"/>
      <c r="Q1196" s="49"/>
      <c r="R1196" s="49"/>
      <c r="S1196" s="49"/>
      <c r="T1196" s="49"/>
      <c r="U1196" s="49"/>
      <c r="V1196" s="54" t="s">
        <v>836</v>
      </c>
      <c r="W1196" s="49"/>
      <c r="X1196" s="748">
        <f>+F1161</f>
        <v>0</v>
      </c>
      <c r="Y1196" s="748"/>
      <c r="Z1196" s="748"/>
      <c r="AA1196" s="748"/>
      <c r="AB1196" s="748"/>
      <c r="AC1196" s="748"/>
      <c r="AD1196" s="748"/>
      <c r="AE1196" s="748"/>
      <c r="AF1196" s="748"/>
      <c r="AG1196" s="748"/>
      <c r="AH1196" s="748"/>
      <c r="AI1196" s="748"/>
      <c r="AJ1196" s="748"/>
      <c r="AK1196" s="49"/>
      <c r="AL1196" s="750" t="s">
        <v>787</v>
      </c>
      <c r="AM1196" s="750"/>
      <c r="AN1196" s="49"/>
    </row>
    <row r="1197" spans="1:40" ht="15.75" customHeight="1" x14ac:dyDescent="0.25">
      <c r="B1197" s="55" t="s">
        <v>1128</v>
      </c>
      <c r="C1197" s="56"/>
      <c r="D1197" s="56"/>
      <c r="E1197" s="56"/>
      <c r="F1197" s="56"/>
      <c r="G1197" s="57"/>
      <c r="H1197" s="57"/>
      <c r="I1197" s="57"/>
      <c r="J1197" s="57"/>
      <c r="K1197" s="57"/>
      <c r="L1197" s="57"/>
      <c r="M1197" s="57"/>
      <c r="N1197" s="57"/>
      <c r="V1197" s="54" t="s">
        <v>837</v>
      </c>
      <c r="AB1197" s="748" t="str">
        <f>+I1162</f>
        <v/>
      </c>
      <c r="AC1197" s="748"/>
      <c r="AD1197" s="748"/>
      <c r="AE1197" s="748"/>
      <c r="AF1197" s="748"/>
      <c r="AG1197" s="748"/>
      <c r="AH1197" s="748"/>
      <c r="AI1197" s="748"/>
      <c r="AJ1197" s="748"/>
    </row>
    <row r="1198" spans="1:40" ht="3.75" customHeight="1" thickBot="1" x14ac:dyDescent="0.3">
      <c r="B1198" s="42"/>
      <c r="C1198" s="42"/>
      <c r="D1198" s="42"/>
      <c r="E1198" s="42"/>
      <c r="F1198" s="42"/>
      <c r="G1198" s="42"/>
      <c r="H1198" s="42"/>
      <c r="I1198" s="58"/>
      <c r="J1198" s="58"/>
      <c r="K1198" s="42"/>
      <c r="L1198" s="42"/>
      <c r="M1198" s="57"/>
      <c r="N1198" s="57"/>
    </row>
    <row r="1199" spans="1:40" ht="35.25" customHeight="1" x14ac:dyDescent="0.25">
      <c r="B1199" s="682" t="s">
        <v>838</v>
      </c>
      <c r="C1199" s="666"/>
      <c r="D1199" s="666"/>
      <c r="E1199" s="666" t="s">
        <v>839</v>
      </c>
      <c r="F1199" s="666"/>
      <c r="G1199" s="666"/>
      <c r="H1199" s="666" t="s">
        <v>840</v>
      </c>
      <c r="I1199" s="666"/>
      <c r="J1199" s="666"/>
      <c r="K1199" s="666" t="s">
        <v>841</v>
      </c>
      <c r="L1199" s="666"/>
      <c r="M1199" s="666"/>
      <c r="N1199" s="666" t="s">
        <v>842</v>
      </c>
      <c r="O1199" s="666"/>
      <c r="P1199" s="666"/>
      <c r="Q1199" s="666" t="s">
        <v>843</v>
      </c>
      <c r="R1199" s="666"/>
      <c r="S1199" s="666"/>
      <c r="T1199" s="666" t="s">
        <v>844</v>
      </c>
      <c r="U1199" s="666"/>
      <c r="V1199" s="666"/>
      <c r="W1199" s="666" t="s">
        <v>845</v>
      </c>
      <c r="X1199" s="666"/>
      <c r="Y1199" s="666"/>
      <c r="Z1199" s="666" t="s">
        <v>846</v>
      </c>
      <c r="AA1199" s="666"/>
      <c r="AB1199" s="666"/>
      <c r="AC1199" s="666" t="s">
        <v>847</v>
      </c>
      <c r="AD1199" s="666"/>
      <c r="AE1199" s="666"/>
      <c r="AF1199" s="746" t="s">
        <v>1117</v>
      </c>
      <c r="AG1199" s="746"/>
      <c r="AH1199" s="746"/>
      <c r="AI1199" s="666" t="s">
        <v>848</v>
      </c>
      <c r="AJ1199" s="666"/>
      <c r="AK1199" s="666"/>
      <c r="AL1199" s="660" t="s">
        <v>825</v>
      </c>
      <c r="AM1199" s="660"/>
      <c r="AN1199" s="661"/>
    </row>
    <row r="1200" spans="1:40" ht="21" customHeight="1" thickBot="1" x14ac:dyDescent="0.3">
      <c r="B1200" s="747"/>
      <c r="C1200" s="743"/>
      <c r="D1200" s="743"/>
      <c r="E1200" s="743"/>
      <c r="F1200" s="743"/>
      <c r="G1200" s="743"/>
      <c r="H1200" s="743"/>
      <c r="I1200" s="743"/>
      <c r="J1200" s="743"/>
      <c r="K1200" s="743"/>
      <c r="L1200" s="743"/>
      <c r="M1200" s="743"/>
      <c r="N1200" s="743"/>
      <c r="O1200" s="743"/>
      <c r="P1200" s="743"/>
      <c r="Q1200" s="743"/>
      <c r="R1200" s="743"/>
      <c r="S1200" s="743"/>
      <c r="T1200" s="743"/>
      <c r="U1200" s="743"/>
      <c r="V1200" s="743"/>
      <c r="W1200" s="743"/>
      <c r="X1200" s="743"/>
      <c r="Y1200" s="743"/>
      <c r="Z1200" s="743"/>
      <c r="AA1200" s="743"/>
      <c r="AB1200" s="743"/>
      <c r="AC1200" s="743"/>
      <c r="AD1200" s="743"/>
      <c r="AE1200" s="743"/>
      <c r="AF1200" s="743"/>
      <c r="AG1200" s="743"/>
      <c r="AH1200" s="743"/>
      <c r="AI1200" s="743"/>
      <c r="AJ1200" s="743"/>
      <c r="AK1200" s="743"/>
      <c r="AL1200" s="662">
        <f>SUM(B1200:AK1200)</f>
        <v>0</v>
      </c>
      <c r="AM1200" s="662"/>
      <c r="AN1200" s="663"/>
    </row>
    <row r="1201" spans="2:40" ht="12" customHeight="1" x14ac:dyDescent="0.25">
      <c r="B1201" s="270" t="s">
        <v>849</v>
      </c>
      <c r="C1201" s="271"/>
      <c r="D1201" s="272"/>
      <c r="E1201" s="272"/>
      <c r="F1201" s="246"/>
      <c r="G1201" s="246"/>
      <c r="H1201" s="246"/>
      <c r="I1201" s="269"/>
      <c r="J1201" s="269"/>
      <c r="K1201" s="246"/>
      <c r="L1201" s="246"/>
      <c r="M1201" s="241"/>
      <c r="N1201" s="241"/>
      <c r="O1201" s="241"/>
      <c r="P1201" s="241"/>
      <c r="Q1201" s="241"/>
      <c r="R1201" s="241"/>
      <c r="S1201" s="241"/>
      <c r="T1201" s="241"/>
      <c r="U1201" s="241"/>
      <c r="V1201" s="241"/>
      <c r="W1201" s="241"/>
      <c r="X1201" s="241"/>
      <c r="Y1201" s="241"/>
      <c r="Z1201" s="241"/>
      <c r="AA1201" s="241"/>
      <c r="AB1201" s="241"/>
      <c r="AC1201" s="241"/>
      <c r="AD1201" s="241"/>
      <c r="AE1201" s="241"/>
      <c r="AF1201" s="241"/>
      <c r="AG1201" s="241"/>
      <c r="AH1201" s="241"/>
      <c r="AI1201" s="241"/>
      <c r="AJ1201" s="241"/>
      <c r="AK1201" s="241"/>
      <c r="AL1201" s="241"/>
      <c r="AM1201" s="241"/>
      <c r="AN1201" s="241"/>
    </row>
    <row r="1202" spans="2:40" ht="12.75" customHeight="1" x14ac:dyDescent="0.25">
      <c r="B1202" s="273"/>
      <c r="C1202" s="273"/>
      <c r="D1202" s="273"/>
      <c r="E1202" s="273"/>
      <c r="F1202" s="273"/>
      <c r="G1202" s="273"/>
      <c r="H1202" s="273"/>
      <c r="I1202" s="241"/>
      <c r="J1202" s="241"/>
      <c r="K1202" s="241"/>
      <c r="L1202" s="241"/>
      <c r="M1202" s="241"/>
      <c r="N1202" s="241"/>
      <c r="O1202" s="241"/>
      <c r="P1202" s="241"/>
      <c r="Q1202" s="241"/>
      <c r="R1202" s="241"/>
      <c r="S1202" s="241"/>
      <c r="T1202" s="241"/>
      <c r="U1202" s="241"/>
      <c r="V1202" s="241"/>
      <c r="W1202" s="241"/>
      <c r="X1202" s="241"/>
      <c r="Y1202" s="241"/>
      <c r="Z1202" s="241"/>
      <c r="AA1202" s="241"/>
      <c r="AB1202" s="241"/>
      <c r="AC1202" s="241"/>
      <c r="AD1202" s="241"/>
      <c r="AE1202" s="241"/>
      <c r="AF1202" s="241"/>
      <c r="AG1202" s="241"/>
      <c r="AH1202" s="241"/>
      <c r="AI1202" s="241"/>
      <c r="AJ1202" s="241"/>
      <c r="AK1202" s="241"/>
      <c r="AL1202" s="241"/>
      <c r="AM1202" s="241"/>
      <c r="AN1202" s="241"/>
    </row>
    <row r="1203" spans="2:40" ht="16.5" thickBot="1" x14ac:dyDescent="0.3">
      <c r="B1203" s="274" t="s">
        <v>1118</v>
      </c>
      <c r="C1203" s="274"/>
      <c r="D1203" s="274"/>
      <c r="E1203" s="274"/>
      <c r="F1203" s="274"/>
      <c r="G1203" s="275"/>
      <c r="H1203" s="241"/>
      <c r="I1203" s="241"/>
      <c r="J1203" s="241"/>
      <c r="K1203" s="241"/>
      <c r="L1203" s="241"/>
      <c r="M1203" s="241"/>
      <c r="N1203" s="241"/>
      <c r="O1203" s="241"/>
      <c r="P1203" s="241"/>
      <c r="Q1203" s="241"/>
      <c r="R1203" s="241"/>
      <c r="S1203" s="241"/>
      <c r="T1203" s="241"/>
      <c r="U1203" s="241"/>
      <c r="V1203" s="241"/>
      <c r="W1203" s="241"/>
      <c r="X1203" s="553" t="s">
        <v>1119</v>
      </c>
      <c r="Y1203" s="241"/>
      <c r="Z1203" s="241"/>
      <c r="AA1203" s="241"/>
      <c r="AB1203" s="241"/>
      <c r="AC1203" s="241"/>
      <c r="AD1203" s="241"/>
      <c r="AE1203" s="241"/>
      <c r="AF1203" s="241"/>
      <c r="AG1203" s="241"/>
      <c r="AH1203" s="241"/>
      <c r="AI1203" s="241"/>
      <c r="AJ1203" s="241"/>
      <c r="AK1203" s="241"/>
      <c r="AL1203" s="241"/>
      <c r="AM1203" s="241"/>
      <c r="AN1203" s="241"/>
    </row>
    <row r="1204" spans="2:40" ht="34.5" customHeight="1" x14ac:dyDescent="0.25">
      <c r="B1204" s="736" t="s">
        <v>850</v>
      </c>
      <c r="C1204" s="736"/>
      <c r="D1204" s="736"/>
      <c r="E1204" s="736"/>
      <c r="F1204" s="736"/>
      <c r="G1204" s="736"/>
      <c r="H1204" s="736"/>
      <c r="I1204" s="736"/>
      <c r="J1204" s="736"/>
      <c r="K1204" s="744" t="s">
        <v>851</v>
      </c>
      <c r="L1204" s="744"/>
      <c r="M1204" s="744"/>
      <c r="N1204" s="744"/>
      <c r="O1204" s="744"/>
      <c r="P1204" s="744"/>
      <c r="Q1204" s="744"/>
      <c r="R1204" s="744"/>
      <c r="S1204" s="744"/>
      <c r="T1204" s="241"/>
      <c r="U1204" s="241"/>
      <c r="V1204" s="241"/>
      <c r="W1204" s="241"/>
      <c r="X1204" s="664" t="s">
        <v>1120</v>
      </c>
      <c r="Y1204" s="665"/>
      <c r="Z1204" s="665"/>
      <c r="AA1204" s="665"/>
      <c r="AB1204" s="665"/>
      <c r="AC1204" s="665"/>
      <c r="AD1204" s="666" t="s">
        <v>1127</v>
      </c>
      <c r="AE1204" s="666"/>
      <c r="AF1204" s="666"/>
      <c r="AG1204" s="666"/>
      <c r="AH1204" s="666"/>
      <c r="AI1204" s="667"/>
      <c r="AJ1204" s="241"/>
      <c r="AK1204" s="241"/>
      <c r="AL1204" s="241"/>
      <c r="AM1204" s="241"/>
      <c r="AN1204" s="241"/>
    </row>
    <row r="1205" spans="2:40" ht="18" customHeight="1" x14ac:dyDescent="0.25">
      <c r="B1205" s="727" t="s">
        <v>852</v>
      </c>
      <c r="C1205" s="727"/>
      <c r="D1205" s="727"/>
      <c r="E1205" s="728" t="s">
        <v>853</v>
      </c>
      <c r="F1205" s="728"/>
      <c r="G1205" s="728"/>
      <c r="H1205" s="729" t="s">
        <v>825</v>
      </c>
      <c r="I1205" s="729"/>
      <c r="J1205" s="729"/>
      <c r="K1205" s="728" t="s">
        <v>852</v>
      </c>
      <c r="L1205" s="728"/>
      <c r="M1205" s="728"/>
      <c r="N1205" s="728" t="s">
        <v>853</v>
      </c>
      <c r="O1205" s="728"/>
      <c r="P1205" s="728"/>
      <c r="Q1205" s="730" t="s">
        <v>825</v>
      </c>
      <c r="R1205" s="730"/>
      <c r="S1205" s="730"/>
      <c r="T1205" s="241"/>
      <c r="U1205" s="241"/>
      <c r="V1205" s="241"/>
      <c r="W1205" s="241"/>
      <c r="X1205" s="668" t="s">
        <v>852</v>
      </c>
      <c r="Y1205" s="669"/>
      <c r="Z1205" s="670" t="s">
        <v>853</v>
      </c>
      <c r="AA1205" s="669"/>
      <c r="AB1205" s="671" t="s">
        <v>825</v>
      </c>
      <c r="AC1205" s="672"/>
      <c r="AD1205" s="670" t="s">
        <v>852</v>
      </c>
      <c r="AE1205" s="669"/>
      <c r="AF1205" s="670" t="s">
        <v>853</v>
      </c>
      <c r="AG1205" s="669"/>
      <c r="AH1205" s="671" t="s">
        <v>825</v>
      </c>
      <c r="AI1205" s="673"/>
      <c r="AJ1205" s="241"/>
      <c r="AK1205" s="241"/>
      <c r="AL1205" s="241"/>
      <c r="AM1205" s="241"/>
      <c r="AN1205" s="241"/>
    </row>
    <row r="1206" spans="2:40" ht="21" customHeight="1" thickBot="1" x14ac:dyDescent="0.3">
      <c r="B1206" s="718"/>
      <c r="C1206" s="718"/>
      <c r="D1206" s="718"/>
      <c r="E1206" s="719"/>
      <c r="F1206" s="719"/>
      <c r="G1206" s="719"/>
      <c r="H1206" s="720">
        <f>+E1206+B1206</f>
        <v>0</v>
      </c>
      <c r="I1206" s="720"/>
      <c r="J1206" s="720"/>
      <c r="K1206" s="719"/>
      <c r="L1206" s="719"/>
      <c r="M1206" s="719"/>
      <c r="N1206" s="719"/>
      <c r="O1206" s="719"/>
      <c r="P1206" s="719"/>
      <c r="Q1206" s="731">
        <f>+N1206+K1206</f>
        <v>0</v>
      </c>
      <c r="R1206" s="731"/>
      <c r="S1206" s="731"/>
      <c r="T1206" s="241"/>
      <c r="U1206" s="241"/>
      <c r="V1206" s="241"/>
      <c r="W1206" s="241"/>
      <c r="X1206" s="674"/>
      <c r="Y1206" s="675"/>
      <c r="Z1206" s="676"/>
      <c r="AA1206" s="675"/>
      <c r="AB1206" s="677">
        <f>+Z1206+X1206</f>
        <v>0</v>
      </c>
      <c r="AC1206" s="678"/>
      <c r="AD1206" s="676"/>
      <c r="AE1206" s="675"/>
      <c r="AF1206" s="676"/>
      <c r="AG1206" s="675"/>
      <c r="AH1206" s="677">
        <f>+AF1206+AD1206</f>
        <v>0</v>
      </c>
      <c r="AI1206" s="695"/>
      <c r="AJ1206" s="241"/>
      <c r="AK1206" s="241"/>
      <c r="AL1206" s="241"/>
      <c r="AM1206" s="241"/>
      <c r="AN1206" s="241"/>
    </row>
    <row r="1207" spans="2:40" ht="16.5" thickBot="1" x14ac:dyDescent="0.3">
      <c r="B1207" s="274" t="s">
        <v>1121</v>
      </c>
      <c r="C1207" s="274"/>
      <c r="D1207" s="274"/>
      <c r="E1207" s="274"/>
      <c r="F1207" s="274"/>
      <c r="G1207" s="275"/>
      <c r="H1207" s="241"/>
      <c r="I1207" s="241"/>
      <c r="J1207" s="241"/>
      <c r="K1207" s="241"/>
      <c r="L1207" s="241"/>
      <c r="M1207" s="241"/>
      <c r="N1207" s="241"/>
      <c r="O1207" s="241"/>
      <c r="P1207" s="241"/>
      <c r="Q1207" s="241"/>
      <c r="R1207" s="241"/>
      <c r="S1207" s="241"/>
      <c r="T1207" s="241"/>
      <c r="U1207" s="241"/>
      <c r="V1207" s="241"/>
      <c r="W1207" s="241"/>
      <c r="X1207" s="696" t="s">
        <v>1122</v>
      </c>
      <c r="Y1207" s="697"/>
      <c r="Z1207" s="697"/>
      <c r="AA1207" s="697"/>
      <c r="AB1207" s="697"/>
      <c r="AC1207" s="697"/>
      <c r="AD1207" s="697"/>
      <c r="AE1207" s="697"/>
      <c r="AF1207" s="697"/>
      <c r="AG1207" s="697"/>
      <c r="AH1207" s="697"/>
      <c r="AI1207" s="697"/>
      <c r="AJ1207" s="697"/>
      <c r="AK1207" s="698"/>
      <c r="AL1207" s="241"/>
      <c r="AM1207" s="241"/>
      <c r="AN1207" s="241"/>
    </row>
    <row r="1208" spans="2:40" ht="34.5" customHeight="1" x14ac:dyDescent="0.25">
      <c r="B1208" s="738" t="s">
        <v>854</v>
      </c>
      <c r="C1208" s="738"/>
      <c r="D1208" s="738"/>
      <c r="E1208" s="738"/>
      <c r="F1208" s="738"/>
      <c r="G1208" s="738"/>
      <c r="H1208" s="738"/>
      <c r="I1208" s="738"/>
      <c r="J1208" s="738"/>
      <c r="K1208" s="739" t="s">
        <v>970</v>
      </c>
      <c r="L1208" s="739"/>
      <c r="M1208" s="739"/>
      <c r="N1208" s="739"/>
      <c r="O1208" s="739"/>
      <c r="P1208" s="739"/>
      <c r="Q1208" s="739"/>
      <c r="R1208" s="739"/>
      <c r="S1208" s="739"/>
      <c r="T1208" s="241"/>
      <c r="U1208" s="241"/>
      <c r="V1208" s="241"/>
      <c r="W1208" s="241"/>
      <c r="X1208" s="699" t="s">
        <v>1123</v>
      </c>
      <c r="Y1208" s="700"/>
      <c r="Z1208" s="700"/>
      <c r="AA1208" s="700"/>
      <c r="AB1208" s="701" t="s">
        <v>1124</v>
      </c>
      <c r="AC1208" s="701"/>
      <c r="AD1208" s="701"/>
      <c r="AE1208" s="701"/>
      <c r="AF1208" s="701" t="s">
        <v>825</v>
      </c>
      <c r="AG1208" s="701"/>
      <c r="AH1208" s="701"/>
      <c r="AI1208" s="701"/>
      <c r="AJ1208" s="701"/>
      <c r="AK1208" s="706"/>
      <c r="AL1208" s="241"/>
      <c r="AM1208" s="241"/>
      <c r="AN1208" s="241"/>
    </row>
    <row r="1209" spans="2:40" ht="18" customHeight="1" x14ac:dyDescent="0.25">
      <c r="B1209" s="727" t="s">
        <v>852</v>
      </c>
      <c r="C1209" s="727"/>
      <c r="D1209" s="727"/>
      <c r="E1209" s="728" t="s">
        <v>853</v>
      </c>
      <c r="F1209" s="728"/>
      <c r="G1209" s="728"/>
      <c r="H1209" s="729" t="s">
        <v>825</v>
      </c>
      <c r="I1209" s="729"/>
      <c r="J1209" s="729"/>
      <c r="K1209" s="728" t="s">
        <v>852</v>
      </c>
      <c r="L1209" s="728"/>
      <c r="M1209" s="728"/>
      <c r="N1209" s="728" t="s">
        <v>853</v>
      </c>
      <c r="O1209" s="728"/>
      <c r="P1209" s="728"/>
      <c r="Q1209" s="730" t="s">
        <v>825</v>
      </c>
      <c r="R1209" s="730"/>
      <c r="S1209" s="730"/>
      <c r="T1209" s="241"/>
      <c r="U1209" s="241"/>
      <c r="V1209" s="241"/>
      <c r="W1209" s="241"/>
      <c r="X1209" s="683" t="s">
        <v>852</v>
      </c>
      <c r="Y1209" s="679"/>
      <c r="Z1209" s="679" t="s">
        <v>853</v>
      </c>
      <c r="AA1209" s="679"/>
      <c r="AB1209" s="679" t="s">
        <v>852</v>
      </c>
      <c r="AC1209" s="679"/>
      <c r="AD1209" s="679" t="s">
        <v>853</v>
      </c>
      <c r="AE1209" s="679"/>
      <c r="AF1209" s="679" t="s">
        <v>852</v>
      </c>
      <c r="AG1209" s="679"/>
      <c r="AH1209" s="679" t="s">
        <v>853</v>
      </c>
      <c r="AI1209" s="679"/>
      <c r="AJ1209" s="715" t="s">
        <v>825</v>
      </c>
      <c r="AK1209" s="745"/>
      <c r="AL1209" s="241"/>
      <c r="AM1209" s="241"/>
      <c r="AN1209" s="241"/>
    </row>
    <row r="1210" spans="2:40" ht="21" customHeight="1" thickBot="1" x14ac:dyDescent="0.3">
      <c r="B1210" s="718"/>
      <c r="C1210" s="718"/>
      <c r="D1210" s="718"/>
      <c r="E1210" s="719"/>
      <c r="F1210" s="719"/>
      <c r="G1210" s="719"/>
      <c r="H1210" s="720">
        <f>+E1210+B1210</f>
        <v>0</v>
      </c>
      <c r="I1210" s="720"/>
      <c r="J1210" s="720"/>
      <c r="K1210" s="719"/>
      <c r="L1210" s="719"/>
      <c r="M1210" s="719"/>
      <c r="N1210" s="719"/>
      <c r="O1210" s="719"/>
      <c r="P1210" s="719"/>
      <c r="Q1210" s="731">
        <f>+N1210+K1210</f>
        <v>0</v>
      </c>
      <c r="R1210" s="731"/>
      <c r="S1210" s="731"/>
      <c r="T1210" s="241"/>
      <c r="U1210" s="241"/>
      <c r="V1210" s="241"/>
      <c r="W1210" s="241"/>
      <c r="X1210" s="702"/>
      <c r="Y1210" s="692"/>
      <c r="Z1210" s="692"/>
      <c r="AA1210" s="692"/>
      <c r="AB1210" s="692"/>
      <c r="AC1210" s="692"/>
      <c r="AD1210" s="692"/>
      <c r="AE1210" s="692"/>
      <c r="AF1210" s="680">
        <f>+AB1210+X1210</f>
        <v>0</v>
      </c>
      <c r="AG1210" s="680"/>
      <c r="AH1210" s="680">
        <f>+AD1210+Z1210</f>
        <v>0</v>
      </c>
      <c r="AI1210" s="680"/>
      <c r="AJ1210" s="680">
        <f>+AH1210+AF1210</f>
        <v>0</v>
      </c>
      <c r="AK1210" s="681"/>
      <c r="AL1210" s="241"/>
      <c r="AM1210" s="241"/>
      <c r="AN1210" s="241"/>
    </row>
    <row r="1211" spans="2:40" ht="16.5" thickBot="1" x14ac:dyDescent="0.3">
      <c r="B1211" s="276" t="s">
        <v>1125</v>
      </c>
      <c r="C1211" s="241"/>
      <c r="D1211" s="241"/>
      <c r="E1211" s="241"/>
      <c r="F1211" s="241"/>
      <c r="G1211" s="241"/>
      <c r="H1211" s="241"/>
      <c r="I1211" s="241"/>
      <c r="J1211" s="241"/>
      <c r="K1211" s="241"/>
      <c r="L1211" s="241"/>
      <c r="M1211" s="241"/>
      <c r="N1211" s="241"/>
      <c r="O1211" s="241"/>
      <c r="P1211" s="241"/>
      <c r="Q1211" s="241"/>
      <c r="R1211" s="241"/>
      <c r="S1211" s="241"/>
      <c r="T1211" s="241"/>
      <c r="U1211" s="241"/>
      <c r="V1211" s="241"/>
      <c r="W1211" s="241"/>
      <c r="X1211" s="553" t="s">
        <v>1258</v>
      </c>
      <c r="Y1211" s="241"/>
      <c r="Z1211" s="241"/>
      <c r="AA1211" s="241"/>
      <c r="AB1211" s="241"/>
      <c r="AC1211" s="241"/>
      <c r="AD1211" s="241"/>
      <c r="AE1211" s="241"/>
      <c r="AF1211" s="241"/>
      <c r="AG1211" s="241"/>
      <c r="AH1211" s="241"/>
      <c r="AI1211" s="241"/>
      <c r="AJ1211" s="241"/>
      <c r="AK1211" s="241"/>
      <c r="AL1211" s="241"/>
      <c r="AM1211" s="241"/>
      <c r="AN1211" s="241"/>
    </row>
    <row r="1212" spans="2:40" ht="16.5" customHeight="1" thickBot="1" x14ac:dyDescent="0.3">
      <c r="B1212" s="274" t="s">
        <v>969</v>
      </c>
      <c r="C1212" s="274"/>
      <c r="D1212" s="241"/>
      <c r="E1212" s="241"/>
      <c r="F1212" s="241"/>
      <c r="G1212" s="241"/>
      <c r="H1212" s="241"/>
      <c r="I1212" s="241"/>
      <c r="J1212" s="241"/>
      <c r="K1212" s="241"/>
      <c r="L1212" s="241"/>
      <c r="M1212" s="241"/>
      <c r="N1212" s="241"/>
      <c r="O1212" s="241"/>
      <c r="P1212" s="241"/>
      <c r="Q1212" s="241"/>
      <c r="R1212" s="241"/>
      <c r="S1212" s="241"/>
      <c r="T1212" s="241"/>
      <c r="U1212" s="241"/>
      <c r="V1212" s="241"/>
      <c r="W1212" s="835" t="s">
        <v>1259</v>
      </c>
      <c r="X1212" s="836"/>
      <c r="Y1212" s="836"/>
      <c r="Z1212" s="836"/>
      <c r="AA1212" s="836"/>
      <c r="AB1212" s="836"/>
      <c r="AC1212" s="851" t="s">
        <v>1257</v>
      </c>
      <c r="AD1212" s="851"/>
      <c r="AE1212" s="851"/>
      <c r="AF1212" s="851"/>
      <c r="AG1212" s="851"/>
      <c r="AH1212" s="851"/>
      <c r="AI1212" s="845" t="s">
        <v>1260</v>
      </c>
      <c r="AJ1212" s="846"/>
      <c r="AK1212" s="846"/>
      <c r="AL1212" s="846"/>
      <c r="AM1212" s="846"/>
      <c r="AN1212" s="847"/>
    </row>
    <row r="1213" spans="2:40" ht="16.5" customHeight="1" thickBot="1" x14ac:dyDescent="0.3">
      <c r="B1213" s="732" t="s">
        <v>971</v>
      </c>
      <c r="C1213" s="733"/>
      <c r="D1213" s="733"/>
      <c r="E1213" s="733"/>
      <c r="F1213" s="733"/>
      <c r="G1213" s="733"/>
      <c r="H1213" s="733"/>
      <c r="I1213" s="734"/>
      <c r="J1213" s="686" t="s">
        <v>855</v>
      </c>
      <c r="K1213" s="686"/>
      <c r="L1213" s="686"/>
      <c r="M1213" s="686"/>
      <c r="N1213" s="686"/>
      <c r="O1213" s="686"/>
      <c r="P1213" s="686" t="s">
        <v>856</v>
      </c>
      <c r="Q1213" s="686"/>
      <c r="R1213" s="686"/>
      <c r="S1213" s="686"/>
      <c r="T1213" s="686"/>
      <c r="U1213" s="688"/>
      <c r="V1213" s="241"/>
      <c r="W1213" s="837"/>
      <c r="X1213" s="838"/>
      <c r="Y1213" s="838"/>
      <c r="Z1213" s="838"/>
      <c r="AA1213" s="838"/>
      <c r="AB1213" s="838"/>
      <c r="AC1213" s="852"/>
      <c r="AD1213" s="852"/>
      <c r="AE1213" s="852"/>
      <c r="AF1213" s="852"/>
      <c r="AG1213" s="852"/>
      <c r="AH1213" s="852"/>
      <c r="AI1213" s="848"/>
      <c r="AJ1213" s="849"/>
      <c r="AK1213" s="849"/>
      <c r="AL1213" s="849"/>
      <c r="AM1213" s="849"/>
      <c r="AN1213" s="850"/>
    </row>
    <row r="1214" spans="2:40" ht="16.5" customHeight="1" thickBot="1" x14ac:dyDescent="0.3">
      <c r="B1214" s="735"/>
      <c r="C1214" s="736"/>
      <c r="D1214" s="736"/>
      <c r="E1214" s="736"/>
      <c r="F1214" s="736"/>
      <c r="G1214" s="736"/>
      <c r="H1214" s="736"/>
      <c r="I1214" s="737"/>
      <c r="J1214" s="687"/>
      <c r="K1214" s="687"/>
      <c r="L1214" s="687"/>
      <c r="M1214" s="687"/>
      <c r="N1214" s="687"/>
      <c r="O1214" s="687"/>
      <c r="P1214" s="687"/>
      <c r="Q1214" s="687"/>
      <c r="R1214" s="687"/>
      <c r="S1214" s="687"/>
      <c r="T1214" s="687"/>
      <c r="U1214" s="689"/>
      <c r="V1214" s="241"/>
      <c r="W1214" s="853" t="s">
        <v>852</v>
      </c>
      <c r="X1214" s="841"/>
      <c r="Y1214" s="841" t="s">
        <v>853</v>
      </c>
      <c r="Z1214" s="841"/>
      <c r="AA1214" s="842" t="s">
        <v>825</v>
      </c>
      <c r="AB1214" s="842"/>
      <c r="AC1214" s="841" t="s">
        <v>852</v>
      </c>
      <c r="AD1214" s="841"/>
      <c r="AE1214" s="841" t="s">
        <v>853</v>
      </c>
      <c r="AF1214" s="841"/>
      <c r="AG1214" s="842" t="s">
        <v>825</v>
      </c>
      <c r="AH1214" s="842"/>
      <c r="AI1214" s="841" t="s">
        <v>852</v>
      </c>
      <c r="AJ1214" s="841"/>
      <c r="AK1214" s="841" t="s">
        <v>853</v>
      </c>
      <c r="AL1214" s="841"/>
      <c r="AM1214" s="842" t="s">
        <v>825</v>
      </c>
      <c r="AN1214" s="843"/>
    </row>
    <row r="1215" spans="2:40" ht="21" customHeight="1" thickBot="1" x14ac:dyDescent="0.3">
      <c r="B1215" s="735"/>
      <c r="C1215" s="736"/>
      <c r="D1215" s="736"/>
      <c r="E1215" s="736"/>
      <c r="F1215" s="736"/>
      <c r="G1215" s="736"/>
      <c r="H1215" s="736"/>
      <c r="I1215" s="737"/>
      <c r="J1215" s="679" t="s">
        <v>852</v>
      </c>
      <c r="K1215" s="679"/>
      <c r="L1215" s="679" t="s">
        <v>853</v>
      </c>
      <c r="M1215" s="679"/>
      <c r="N1215" s="715" t="s">
        <v>825</v>
      </c>
      <c r="O1215" s="715"/>
      <c r="P1215" s="679" t="s">
        <v>852</v>
      </c>
      <c r="Q1215" s="679"/>
      <c r="R1215" s="679" t="s">
        <v>853</v>
      </c>
      <c r="S1215" s="679"/>
      <c r="T1215" s="716" t="s">
        <v>825</v>
      </c>
      <c r="U1215" s="717"/>
      <c r="V1215" s="241"/>
      <c r="W1215" s="844"/>
      <c r="X1215" s="831"/>
      <c r="Y1215" s="831"/>
      <c r="Z1215" s="831"/>
      <c r="AA1215" s="830">
        <f>W1215+Y1215</f>
        <v>0</v>
      </c>
      <c r="AB1215" s="830"/>
      <c r="AC1215" s="831"/>
      <c r="AD1215" s="831"/>
      <c r="AE1215" s="831"/>
      <c r="AF1215" s="831"/>
      <c r="AG1215" s="830">
        <f>AC1215+AE1215</f>
        <v>0</v>
      </c>
      <c r="AH1215" s="830"/>
      <c r="AI1215" s="831"/>
      <c r="AJ1215" s="831"/>
      <c r="AK1215" s="831"/>
      <c r="AL1215" s="832"/>
      <c r="AM1215" s="833">
        <f>AI1215+AK1215</f>
        <v>0</v>
      </c>
      <c r="AN1215" s="834"/>
    </row>
    <row r="1216" spans="2:40" ht="32.25" customHeight="1" x14ac:dyDescent="0.25">
      <c r="B1216" s="713" t="s">
        <v>857</v>
      </c>
      <c r="C1216" s="714"/>
      <c r="D1216" s="714"/>
      <c r="E1216" s="714"/>
      <c r="F1216" s="714"/>
      <c r="G1216" s="714"/>
      <c r="H1216" s="714"/>
      <c r="I1216" s="714"/>
      <c r="J1216" s="707"/>
      <c r="K1216" s="708"/>
      <c r="L1216" s="707"/>
      <c r="M1216" s="708"/>
      <c r="N1216" s="709">
        <f>+L1216+J1216</f>
        <v>0</v>
      </c>
      <c r="O1216" s="710"/>
      <c r="P1216" s="707"/>
      <c r="Q1216" s="708"/>
      <c r="R1216" s="707"/>
      <c r="S1216" s="708"/>
      <c r="T1216" s="693">
        <f>+R1216+P1216</f>
        <v>0</v>
      </c>
      <c r="U1216" s="694"/>
      <c r="V1216" s="241"/>
      <c r="W1216" s="241"/>
      <c r="X1216" s="835" t="s">
        <v>1264</v>
      </c>
      <c r="Y1216" s="836"/>
      <c r="Z1216" s="836"/>
      <c r="AA1216" s="836"/>
      <c r="AB1216" s="836"/>
      <c r="AC1216" s="836"/>
      <c r="AD1216" s="836"/>
      <c r="AE1216" s="836" t="s">
        <v>1265</v>
      </c>
      <c r="AF1216" s="836"/>
      <c r="AG1216" s="836"/>
      <c r="AH1216" s="836"/>
      <c r="AI1216" s="836"/>
      <c r="AJ1216" s="836"/>
      <c r="AK1216" s="839"/>
      <c r="AL1216" s="241"/>
      <c r="AM1216" s="241"/>
      <c r="AN1216" s="241"/>
    </row>
    <row r="1217" spans="1:40" ht="31.5" customHeight="1" x14ac:dyDescent="0.25">
      <c r="B1217" s="711" t="s">
        <v>858</v>
      </c>
      <c r="C1217" s="712"/>
      <c r="D1217" s="712"/>
      <c r="E1217" s="712"/>
      <c r="F1217" s="712"/>
      <c r="G1217" s="712"/>
      <c r="H1217" s="712"/>
      <c r="I1217" s="712"/>
      <c r="J1217" s="703"/>
      <c r="K1217" s="704"/>
      <c r="L1217" s="703"/>
      <c r="M1217" s="704"/>
      <c r="N1217" s="693">
        <f>+L1217+J1217</f>
        <v>0</v>
      </c>
      <c r="O1217" s="705"/>
      <c r="P1217" s="707"/>
      <c r="Q1217" s="708"/>
      <c r="R1217" s="707"/>
      <c r="S1217" s="708"/>
      <c r="T1217" s="693">
        <f>+R1217+P1217</f>
        <v>0</v>
      </c>
      <c r="U1217" s="694"/>
      <c r="V1217" s="241"/>
      <c r="W1217" s="241"/>
      <c r="X1217" s="837"/>
      <c r="Y1217" s="838"/>
      <c r="Z1217" s="838"/>
      <c r="AA1217" s="838"/>
      <c r="AB1217" s="838"/>
      <c r="AC1217" s="838"/>
      <c r="AD1217" s="838"/>
      <c r="AE1217" s="838"/>
      <c r="AF1217" s="838"/>
      <c r="AG1217" s="838"/>
      <c r="AH1217" s="838"/>
      <c r="AI1217" s="838"/>
      <c r="AJ1217" s="838"/>
      <c r="AK1217" s="840"/>
      <c r="AL1217" s="241"/>
      <c r="AM1217" s="241"/>
      <c r="AN1217" s="241"/>
    </row>
    <row r="1218" spans="1:40" ht="31.5" customHeight="1" x14ac:dyDescent="0.25">
      <c r="B1218" s="721" t="s">
        <v>859</v>
      </c>
      <c r="C1218" s="722"/>
      <c r="D1218" s="722"/>
      <c r="E1218" s="722"/>
      <c r="F1218" s="722"/>
      <c r="G1218" s="722"/>
      <c r="H1218" s="722"/>
      <c r="I1218" s="722"/>
      <c r="J1218" s="703"/>
      <c r="K1218" s="704"/>
      <c r="L1218" s="703"/>
      <c r="M1218" s="704"/>
      <c r="N1218" s="693">
        <f>+L1218+J1218</f>
        <v>0</v>
      </c>
      <c r="O1218" s="705"/>
      <c r="P1218" s="707"/>
      <c r="Q1218" s="708"/>
      <c r="R1218" s="707"/>
      <c r="S1218" s="708"/>
      <c r="T1218" s="693">
        <f>+R1218+P1218</f>
        <v>0</v>
      </c>
      <c r="U1218" s="694"/>
      <c r="V1218" s="241"/>
      <c r="W1218" s="241"/>
      <c r="X1218" s="853" t="s">
        <v>852</v>
      </c>
      <c r="Y1218" s="841"/>
      <c r="Z1218" s="841" t="s">
        <v>853</v>
      </c>
      <c r="AA1218" s="841"/>
      <c r="AB1218" s="842" t="s">
        <v>825</v>
      </c>
      <c r="AC1218" s="842"/>
      <c r="AD1218" s="842"/>
      <c r="AE1218" s="841" t="s">
        <v>852</v>
      </c>
      <c r="AF1218" s="841"/>
      <c r="AG1218" s="841" t="s">
        <v>853</v>
      </c>
      <c r="AH1218" s="841"/>
      <c r="AI1218" s="842" t="s">
        <v>825</v>
      </c>
      <c r="AJ1218" s="842"/>
      <c r="AK1218" s="843"/>
      <c r="AL1218" s="241"/>
      <c r="AM1218" s="241"/>
      <c r="AN1218" s="241"/>
    </row>
    <row r="1219" spans="1:40" ht="26.25" customHeight="1" thickBot="1" x14ac:dyDescent="0.3">
      <c r="B1219" s="690" t="s">
        <v>860</v>
      </c>
      <c r="C1219" s="691"/>
      <c r="D1219" s="691"/>
      <c r="E1219" s="691"/>
      <c r="F1219" s="691"/>
      <c r="G1219" s="691"/>
      <c r="H1219" s="691"/>
      <c r="I1219" s="691"/>
      <c r="J1219" s="723"/>
      <c r="K1219" s="724"/>
      <c r="L1219" s="723"/>
      <c r="M1219" s="724"/>
      <c r="N1219" s="725">
        <f>+L1219+J1219</f>
        <v>0</v>
      </c>
      <c r="O1219" s="726"/>
      <c r="P1219" s="707"/>
      <c r="Q1219" s="708"/>
      <c r="R1219" s="707"/>
      <c r="S1219" s="708"/>
      <c r="T1219" s="693">
        <f>+R1219+P1219</f>
        <v>0</v>
      </c>
      <c r="U1219" s="694"/>
      <c r="V1219" s="241"/>
      <c r="W1219" s="241"/>
      <c r="X1219" s="844"/>
      <c r="Y1219" s="832"/>
      <c r="Z1219" s="832"/>
      <c r="AA1219" s="832"/>
      <c r="AB1219" s="833">
        <f>X1219+Z1219</f>
        <v>0</v>
      </c>
      <c r="AC1219" s="833"/>
      <c r="AD1219" s="833"/>
      <c r="AE1219" s="832"/>
      <c r="AF1219" s="832"/>
      <c r="AG1219" s="832"/>
      <c r="AH1219" s="832"/>
      <c r="AI1219" s="833">
        <f>AE1219+AG1219</f>
        <v>0</v>
      </c>
      <c r="AJ1219" s="833"/>
      <c r="AK1219" s="834"/>
      <c r="AL1219" s="241"/>
      <c r="AM1219" s="241"/>
      <c r="AN1219" s="241"/>
    </row>
    <row r="1220" spans="1:40" ht="16.5" thickBot="1" x14ac:dyDescent="0.3">
      <c r="B1220" s="269"/>
      <c r="C1220" s="246"/>
      <c r="D1220" s="246"/>
      <c r="E1220" s="246"/>
      <c r="F1220" s="246"/>
      <c r="G1220" s="246"/>
      <c r="H1220" s="246"/>
      <c r="I1220" s="277"/>
      <c r="J1220" s="277"/>
      <c r="K1220" s="277"/>
      <c r="L1220" s="277"/>
      <c r="M1220" s="246"/>
      <c r="N1220" s="241"/>
      <c r="O1220" s="241"/>
      <c r="P1220" s="241"/>
      <c r="Q1220" s="241"/>
      <c r="R1220" s="241"/>
      <c r="S1220" s="241"/>
      <c r="T1220" s="241"/>
      <c r="U1220" s="241"/>
      <c r="V1220" s="241"/>
      <c r="W1220" s="241"/>
      <c r="X1220" s="614"/>
      <c r="Y1220" s="614"/>
      <c r="Z1220" s="614"/>
      <c r="AA1220" s="614"/>
      <c r="AB1220" s="614"/>
      <c r="AC1220" s="614"/>
      <c r="AD1220" s="614"/>
      <c r="AE1220" s="614"/>
      <c r="AF1220" s="614"/>
      <c r="AG1220" s="614"/>
      <c r="AH1220" s="614"/>
      <c r="AI1220" s="614"/>
      <c r="AJ1220" s="614"/>
      <c r="AK1220" s="614"/>
      <c r="AL1220" s="241"/>
      <c r="AM1220" s="241"/>
      <c r="AN1220" s="241"/>
    </row>
    <row r="1221" spans="1:40" ht="33.75" customHeight="1" x14ac:dyDescent="0.3">
      <c r="B1221" s="682" t="s">
        <v>972</v>
      </c>
      <c r="C1221" s="666"/>
      <c r="D1221" s="666"/>
      <c r="E1221" s="666"/>
      <c r="F1221" s="666"/>
      <c r="G1221" s="666"/>
      <c r="H1221" s="666"/>
      <c r="I1221" s="666"/>
      <c r="J1221" s="740" t="s">
        <v>861</v>
      </c>
      <c r="K1221" s="740"/>
      <c r="L1221" s="740"/>
      <c r="M1221" s="740"/>
      <c r="N1221" s="740"/>
      <c r="O1221" s="740"/>
      <c r="P1221" s="741" t="s">
        <v>862</v>
      </c>
      <c r="Q1221" s="741"/>
      <c r="R1221" s="741"/>
      <c r="S1221" s="741"/>
      <c r="T1221" s="741"/>
      <c r="U1221" s="742"/>
      <c r="V1221" s="241"/>
      <c r="W1221" s="241"/>
      <c r="X1221" s="243" t="s">
        <v>835</v>
      </c>
      <c r="Y1221" s="614"/>
      <c r="Z1221" s="614"/>
      <c r="AA1221" s="614"/>
      <c r="AB1221" s="614"/>
      <c r="AC1221" s="614"/>
      <c r="AD1221" s="614"/>
      <c r="AE1221" s="614"/>
      <c r="AF1221" s="614"/>
      <c r="AG1221" s="614"/>
      <c r="AH1221" s="614"/>
      <c r="AI1221" s="614"/>
      <c r="AJ1221" s="614"/>
      <c r="AK1221" s="614"/>
      <c r="AL1221" s="241"/>
      <c r="AM1221" s="241"/>
      <c r="AN1221" s="241"/>
    </row>
    <row r="1222" spans="1:40" ht="21" customHeight="1" x14ac:dyDescent="0.25">
      <c r="B1222" s="683"/>
      <c r="C1222" s="679"/>
      <c r="D1222" s="679"/>
      <c r="E1222" s="679"/>
      <c r="F1222" s="679"/>
      <c r="G1222" s="679"/>
      <c r="H1222" s="679"/>
      <c r="I1222" s="679"/>
      <c r="J1222" s="679" t="s">
        <v>852</v>
      </c>
      <c r="K1222" s="679"/>
      <c r="L1222" s="679" t="s">
        <v>853</v>
      </c>
      <c r="M1222" s="679"/>
      <c r="N1222" s="715" t="s">
        <v>825</v>
      </c>
      <c r="O1222" s="715"/>
      <c r="P1222" s="679" t="s">
        <v>852</v>
      </c>
      <c r="Q1222" s="679"/>
      <c r="R1222" s="679" t="s">
        <v>853</v>
      </c>
      <c r="S1222" s="679"/>
      <c r="T1222" s="715" t="s">
        <v>825</v>
      </c>
      <c r="U1222" s="745"/>
      <c r="V1222" s="241"/>
      <c r="W1222" s="241"/>
      <c r="X1222" s="854"/>
      <c r="Y1222" s="854"/>
      <c r="Z1222" s="854"/>
      <c r="AA1222" s="854"/>
      <c r="AB1222" s="854"/>
      <c r="AC1222" s="854"/>
      <c r="AD1222" s="854"/>
      <c r="AE1222" s="854"/>
      <c r="AF1222" s="854"/>
      <c r="AG1222" s="854"/>
      <c r="AH1222" s="854"/>
      <c r="AI1222" s="854"/>
      <c r="AJ1222" s="854"/>
      <c r="AK1222" s="854"/>
      <c r="AL1222" s="241"/>
      <c r="AM1222" s="241"/>
      <c r="AN1222" s="241"/>
    </row>
    <row r="1223" spans="1:40" ht="21" customHeight="1" thickBot="1" x14ac:dyDescent="0.3">
      <c r="B1223" s="684"/>
      <c r="C1223" s="685"/>
      <c r="D1223" s="685"/>
      <c r="E1223" s="685"/>
      <c r="F1223" s="685"/>
      <c r="G1223" s="685"/>
      <c r="H1223" s="685"/>
      <c r="I1223" s="685"/>
      <c r="J1223" s="743"/>
      <c r="K1223" s="743"/>
      <c r="L1223" s="743"/>
      <c r="M1223" s="743"/>
      <c r="N1223" s="662">
        <f>+L1223+J1223</f>
        <v>0</v>
      </c>
      <c r="O1223" s="662"/>
      <c r="P1223" s="743"/>
      <c r="Q1223" s="743"/>
      <c r="R1223" s="743"/>
      <c r="S1223" s="743"/>
      <c r="T1223" s="662">
        <f>+R1223+P1223</f>
        <v>0</v>
      </c>
      <c r="U1223" s="663"/>
      <c r="V1223" s="241"/>
      <c r="W1223" s="241"/>
      <c r="X1223" s="854"/>
      <c r="Y1223" s="854"/>
      <c r="Z1223" s="854"/>
      <c r="AA1223" s="854"/>
      <c r="AB1223" s="854"/>
      <c r="AC1223" s="854"/>
      <c r="AD1223" s="854"/>
      <c r="AE1223" s="854"/>
      <c r="AF1223" s="854"/>
      <c r="AG1223" s="854"/>
      <c r="AH1223" s="854"/>
      <c r="AI1223" s="854"/>
      <c r="AJ1223" s="854"/>
      <c r="AK1223" s="854"/>
      <c r="AL1223" s="241"/>
      <c r="AM1223" s="241"/>
      <c r="AN1223" s="241"/>
    </row>
    <row r="1224" spans="1:40" ht="15" customHeight="1" x14ac:dyDescent="0.25">
      <c r="B1224" s="278" t="s">
        <v>1126</v>
      </c>
      <c r="C1224" s="271"/>
      <c r="D1224" s="279"/>
      <c r="E1224" s="271"/>
      <c r="F1224" s="271"/>
      <c r="G1224" s="271"/>
      <c r="H1224" s="271"/>
      <c r="I1224" s="271"/>
      <c r="J1224" s="271"/>
      <c r="K1224" s="271"/>
      <c r="L1224" s="271"/>
      <c r="M1224" s="271"/>
      <c r="N1224" s="241"/>
      <c r="O1224" s="241"/>
      <c r="P1224" s="241"/>
      <c r="Q1224" s="241"/>
      <c r="R1224" s="241"/>
      <c r="S1224" s="241"/>
      <c r="T1224" s="241"/>
      <c r="U1224" s="241"/>
      <c r="V1224" s="241"/>
      <c r="W1224" s="241"/>
      <c r="X1224" s="241"/>
      <c r="Y1224" s="241"/>
      <c r="Z1224" s="241"/>
      <c r="AA1224" s="241"/>
      <c r="AB1224" s="241"/>
      <c r="AC1224" s="241"/>
      <c r="AD1224" s="241"/>
      <c r="AE1224" s="241"/>
      <c r="AF1224" s="241"/>
      <c r="AG1224" s="241"/>
      <c r="AH1224" s="241"/>
      <c r="AI1224" s="241"/>
      <c r="AJ1224" s="241"/>
      <c r="AK1224" s="241"/>
      <c r="AL1224" s="241"/>
      <c r="AM1224" s="241"/>
      <c r="AN1224" s="241"/>
    </row>
    <row r="1225" spans="1:40" ht="15" customHeight="1" thickBot="1" x14ac:dyDescent="0.3">
      <c r="B1225" s="280" t="s">
        <v>863</v>
      </c>
      <c r="C1225" s="272"/>
      <c r="D1225" s="272"/>
      <c r="E1225" s="272"/>
      <c r="F1225" s="272"/>
      <c r="G1225" s="272"/>
      <c r="H1225" s="272"/>
      <c r="I1225" s="272"/>
      <c r="J1225" s="272"/>
      <c r="K1225" s="272"/>
      <c r="L1225" s="272"/>
      <c r="M1225" s="246"/>
      <c r="N1225" s="241"/>
      <c r="O1225" s="241"/>
      <c r="P1225" s="241"/>
      <c r="Q1225" s="241"/>
      <c r="R1225" s="241"/>
      <c r="S1225" s="241"/>
      <c r="T1225" s="241"/>
      <c r="U1225" s="241"/>
      <c r="V1225" s="241"/>
      <c r="W1225" s="241"/>
      <c r="X1225" s="241"/>
      <c r="Y1225" s="241"/>
      <c r="Z1225" s="241"/>
      <c r="AA1225" s="241"/>
      <c r="AB1225" s="241"/>
      <c r="AC1225" s="241"/>
      <c r="AD1225" s="241"/>
      <c r="AE1225" s="241"/>
      <c r="AF1225" s="241"/>
      <c r="AG1225" s="241"/>
      <c r="AH1225" s="241"/>
      <c r="AI1225" s="241"/>
      <c r="AJ1225" s="241"/>
      <c r="AK1225" s="241"/>
      <c r="AL1225" s="241"/>
      <c r="AM1225" s="241"/>
      <c r="AN1225" s="241"/>
    </row>
    <row r="1226" spans="1:40" ht="16.5" customHeight="1" thickBot="1" x14ac:dyDescent="0.3">
      <c r="A1226" s="36"/>
      <c r="B1226" s="37" t="s">
        <v>786</v>
      </c>
      <c r="C1226" s="38"/>
      <c r="D1226" s="38"/>
      <c r="E1226" s="38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  <c r="AK1226" s="38"/>
      <c r="AL1226" s="750" t="s">
        <v>787</v>
      </c>
      <c r="AM1226" s="750"/>
      <c r="AN1226" s="38"/>
    </row>
    <row r="1227" spans="1:40" ht="12.75" customHeight="1" x14ac:dyDescent="0.25">
      <c r="B1227" s="818" t="s">
        <v>788</v>
      </c>
      <c r="C1227" s="818"/>
      <c r="D1227" s="818"/>
      <c r="E1227" s="818"/>
      <c r="F1227" s="818"/>
      <c r="G1227" s="818"/>
      <c r="H1227" s="818"/>
      <c r="I1227" s="818"/>
      <c r="J1227" s="818"/>
      <c r="K1227" s="818"/>
      <c r="L1227" s="818"/>
      <c r="M1227" s="818"/>
      <c r="N1227" s="818"/>
      <c r="O1227" s="818"/>
      <c r="P1227" s="818"/>
      <c r="Q1227" s="818"/>
      <c r="R1227" s="818"/>
      <c r="S1227" s="818"/>
      <c r="T1227" s="818"/>
      <c r="U1227" s="818"/>
      <c r="V1227" s="818"/>
      <c r="W1227" s="818"/>
      <c r="X1227" s="818"/>
      <c r="Y1227" s="818"/>
      <c r="Z1227" s="818"/>
      <c r="AA1227" s="818"/>
      <c r="AB1227" s="818"/>
      <c r="AC1227" s="818"/>
      <c r="AD1227" s="818"/>
      <c r="AE1227" s="818"/>
      <c r="AF1227" s="818"/>
      <c r="AG1227" s="818"/>
      <c r="AH1227" s="818"/>
      <c r="AI1227" s="818"/>
      <c r="AJ1227" s="818"/>
      <c r="AK1227" s="818"/>
      <c r="AL1227" s="818"/>
      <c r="AM1227" s="818"/>
      <c r="AN1227" s="818"/>
    </row>
    <row r="1228" spans="1:40" ht="15.75" customHeight="1" thickBot="1" x14ac:dyDescent="0.3">
      <c r="B1228" s="819" t="s">
        <v>789</v>
      </c>
      <c r="C1228" s="819"/>
      <c r="D1228" s="819"/>
      <c r="E1228" s="819"/>
      <c r="F1228" s="819"/>
      <c r="G1228" s="819"/>
      <c r="H1228" s="819"/>
      <c r="I1228" s="819"/>
      <c r="J1228" s="819"/>
      <c r="K1228" s="819"/>
      <c r="L1228" s="819"/>
      <c r="M1228" s="819"/>
      <c r="N1228" s="819"/>
      <c r="O1228" s="819"/>
      <c r="P1228" s="819"/>
      <c r="Q1228" s="820"/>
      <c r="R1228" s="820"/>
      <c r="S1228" s="820"/>
      <c r="T1228" s="820"/>
      <c r="U1228" s="820"/>
      <c r="V1228" s="820"/>
      <c r="W1228" s="820"/>
      <c r="X1228" s="820"/>
      <c r="Y1228" s="820"/>
      <c r="Z1228" s="820"/>
      <c r="AA1228" s="820"/>
      <c r="AB1228" s="820"/>
      <c r="AC1228" s="820"/>
      <c r="AD1228" s="820"/>
      <c r="AE1228" s="820"/>
      <c r="AF1228" s="820"/>
      <c r="AG1228" s="820"/>
      <c r="AH1228" s="820"/>
      <c r="AI1228" s="820"/>
      <c r="AJ1228" s="820"/>
      <c r="AK1228" s="820"/>
      <c r="AL1228" s="820"/>
      <c r="AM1228" s="820"/>
      <c r="AN1228" s="820"/>
    </row>
    <row r="1229" spans="1:40" ht="15.75" thickBot="1" x14ac:dyDescent="0.3">
      <c r="A1229" s="41"/>
      <c r="B1229" s="821" t="s">
        <v>790</v>
      </c>
      <c r="C1229" s="822"/>
      <c r="D1229" s="822"/>
      <c r="E1229" s="822"/>
      <c r="F1229" s="823">
        <f>+Menu!D6</f>
        <v>0</v>
      </c>
      <c r="G1229" s="823"/>
      <c r="H1229" s="823"/>
      <c r="I1229" s="823"/>
      <c r="J1229" s="823"/>
      <c r="K1229" s="823"/>
      <c r="L1229" s="823"/>
      <c r="M1229" s="823"/>
      <c r="N1229" s="823"/>
      <c r="O1229" s="823"/>
      <c r="P1229" s="824"/>
      <c r="Q1229" s="825" t="s">
        <v>791</v>
      </c>
      <c r="R1229" s="826"/>
      <c r="S1229" s="826"/>
      <c r="T1229" s="826"/>
      <c r="U1229" s="826"/>
      <c r="V1229" s="826"/>
      <c r="W1229" s="826"/>
      <c r="X1229" s="826"/>
      <c r="Y1229" s="826"/>
      <c r="Z1229" s="826"/>
      <c r="AA1229" s="826"/>
      <c r="AB1229" s="827" t="s">
        <v>792</v>
      </c>
      <c r="AC1229" s="827"/>
      <c r="AD1229" s="827"/>
      <c r="AE1229" s="827"/>
      <c r="AF1229" s="827"/>
      <c r="AG1229" s="827"/>
      <c r="AH1229" s="827"/>
      <c r="AI1229" s="807" t="str">
        <f>IF(Menu!E27="","",Menu!E27)</f>
        <v/>
      </c>
      <c r="AJ1229" s="807"/>
      <c r="AK1229" s="807"/>
      <c r="AL1229" s="807"/>
      <c r="AM1229" s="807"/>
      <c r="AN1229" s="808"/>
    </row>
    <row r="1230" spans="1:40" ht="15.75" thickBot="1" x14ac:dyDescent="0.3">
      <c r="A1230" s="41"/>
      <c r="B1230" s="792" t="s">
        <v>793</v>
      </c>
      <c r="C1230" s="793"/>
      <c r="D1230" s="793"/>
      <c r="E1230" s="793"/>
      <c r="F1230" s="793"/>
      <c r="G1230" s="793"/>
      <c r="H1230" s="793"/>
      <c r="I1230" s="809" t="str">
        <f>+Menu!B27</f>
        <v/>
      </c>
      <c r="J1230" s="809"/>
      <c r="K1230" s="809"/>
      <c r="L1230" s="809"/>
      <c r="M1230" s="809"/>
      <c r="N1230" s="809"/>
      <c r="O1230" s="809"/>
      <c r="P1230" s="810"/>
      <c r="Q1230" s="811" t="str">
        <f>+Q6</f>
        <v>3rd</v>
      </c>
      <c r="R1230" s="812"/>
      <c r="S1230" s="813" t="s">
        <v>794</v>
      </c>
      <c r="T1230" s="813"/>
      <c r="U1230" s="813"/>
      <c r="V1230" s="814">
        <f>+V6</f>
        <v>2022</v>
      </c>
      <c r="W1230" s="815"/>
      <c r="X1230" s="816"/>
      <c r="Y1230" s="813" t="s">
        <v>6</v>
      </c>
      <c r="Z1230" s="813"/>
      <c r="AA1230" s="813"/>
      <c r="AB1230" s="817" t="s">
        <v>973</v>
      </c>
      <c r="AC1230" s="817"/>
      <c r="AD1230" s="817"/>
      <c r="AE1230" s="817"/>
      <c r="AF1230" s="817"/>
      <c r="AG1230" s="817"/>
      <c r="AH1230" s="817"/>
      <c r="AI1230" s="817"/>
      <c r="AJ1230" s="817"/>
      <c r="AK1230" s="817"/>
      <c r="AL1230" s="817"/>
      <c r="AM1230" s="817"/>
      <c r="AN1230" s="817"/>
    </row>
    <row r="1231" spans="1:40" ht="16.5" x14ac:dyDescent="0.25">
      <c r="A1231" s="41"/>
      <c r="B1231" s="792" t="s">
        <v>795</v>
      </c>
      <c r="C1231" s="793"/>
      <c r="D1231" s="793"/>
      <c r="E1231" s="793"/>
      <c r="F1231" s="793"/>
      <c r="G1231" s="793"/>
      <c r="H1231" s="793"/>
      <c r="I1231" s="793"/>
      <c r="J1231" s="793"/>
      <c r="K1231" s="793"/>
      <c r="L1231" s="793"/>
      <c r="M1231" s="793"/>
      <c r="N1231" s="794"/>
      <c r="O1231" s="794"/>
      <c r="P1231" s="795"/>
      <c r="Q1231" s="796" t="s">
        <v>796</v>
      </c>
      <c r="R1231" s="797"/>
      <c r="S1231" s="797"/>
      <c r="T1231" s="797"/>
      <c r="U1231" s="797"/>
      <c r="V1231" s="798" t="str">
        <f>IF(Menu!C27="","",Menu!C27)</f>
        <v/>
      </c>
      <c r="W1231" s="798"/>
      <c r="X1231" s="798"/>
      <c r="Y1231" s="798"/>
      <c r="Z1231" s="798"/>
      <c r="AA1231" s="798"/>
      <c r="AB1231" s="799">
        <f>+Menu!F27</f>
        <v>0</v>
      </c>
      <c r="AC1231" s="799"/>
      <c r="AD1231" s="799"/>
      <c r="AE1231" s="799"/>
      <c r="AF1231" s="799"/>
      <c r="AG1231" s="799"/>
      <c r="AH1231" s="799"/>
      <c r="AI1231" s="799"/>
      <c r="AJ1231" s="799"/>
      <c r="AK1231" s="799"/>
      <c r="AL1231" s="799"/>
      <c r="AM1231" s="799"/>
      <c r="AN1231" s="799"/>
    </row>
    <row r="1232" spans="1:40" ht="16.5" x14ac:dyDescent="0.25">
      <c r="A1232" s="41"/>
      <c r="B1232" s="800">
        <f>+Menu!D27</f>
        <v>0</v>
      </c>
      <c r="C1232" s="801"/>
      <c r="D1232" s="801"/>
      <c r="E1232" s="801"/>
      <c r="F1232" s="801"/>
      <c r="G1232" s="801"/>
      <c r="H1232" s="801"/>
      <c r="I1232" s="801"/>
      <c r="J1232" s="801"/>
      <c r="K1232" s="801"/>
      <c r="L1232" s="801"/>
      <c r="M1232" s="801"/>
      <c r="N1232" s="801"/>
      <c r="O1232" s="801"/>
      <c r="P1232" s="802"/>
      <c r="Q1232" s="803" t="s">
        <v>968</v>
      </c>
      <c r="R1232" s="804"/>
      <c r="S1232" s="804"/>
      <c r="T1232" s="804"/>
      <c r="U1232" s="804"/>
      <c r="V1232" s="805" t="str">
        <f>IF(SUM(B1241:E1241)=0,"",SUM(B1241:E1241))</f>
        <v/>
      </c>
      <c r="W1232" s="805"/>
      <c r="X1232" s="805"/>
      <c r="Y1232" s="805"/>
      <c r="Z1232" s="805"/>
      <c r="AA1232" s="806"/>
      <c r="AB1232" s="799">
        <f>+Menu!G27</f>
        <v>0</v>
      </c>
      <c r="AC1232" s="799"/>
      <c r="AD1232" s="799"/>
      <c r="AE1232" s="799"/>
      <c r="AF1232" s="799"/>
      <c r="AG1232" s="799"/>
      <c r="AH1232" s="799"/>
      <c r="AI1232" s="799"/>
      <c r="AJ1232" s="799"/>
      <c r="AK1232" s="799"/>
      <c r="AL1232" s="799"/>
      <c r="AM1232" s="799"/>
      <c r="AN1232" s="799"/>
    </row>
    <row r="1233" spans="1:40" ht="17.25" thickBot="1" x14ac:dyDescent="0.3">
      <c r="A1233" s="41"/>
      <c r="B1233" s="770"/>
      <c r="C1233" s="771"/>
      <c r="D1233" s="771"/>
      <c r="E1233" s="771"/>
      <c r="F1233" s="771"/>
      <c r="G1233" s="771"/>
      <c r="H1233" s="771"/>
      <c r="I1233" s="771"/>
      <c r="J1233" s="771"/>
      <c r="K1233" s="771"/>
      <c r="L1233" s="771"/>
      <c r="M1233" s="771"/>
      <c r="N1233" s="771"/>
      <c r="O1233" s="771"/>
      <c r="P1233" s="772"/>
      <c r="Q1233" s="773" t="s">
        <v>797</v>
      </c>
      <c r="R1233" s="774"/>
      <c r="S1233" s="774"/>
      <c r="T1233" s="774"/>
      <c r="U1233" s="774"/>
      <c r="V1233" s="775" t="str">
        <f>IF(V1232="","",(V1232/V1231*100000*4))</f>
        <v/>
      </c>
      <c r="W1233" s="775"/>
      <c r="X1233" s="775"/>
      <c r="Y1233" s="775"/>
      <c r="Z1233" s="775"/>
      <c r="AA1233" s="776"/>
      <c r="AB1233" s="779"/>
      <c r="AC1233" s="780"/>
      <c r="AD1233" s="780"/>
      <c r="AE1233" s="780"/>
      <c r="AF1233" s="780"/>
      <c r="AG1233" s="780"/>
      <c r="AH1233" s="780"/>
      <c r="AI1233" s="780"/>
      <c r="AJ1233" s="780"/>
      <c r="AK1233" s="780"/>
      <c r="AL1233" s="780"/>
      <c r="AM1233" s="780"/>
      <c r="AN1233" s="781"/>
    </row>
    <row r="1234" spans="1:40" ht="7.5" customHeight="1" x14ac:dyDescent="0.25">
      <c r="B1234" s="42"/>
      <c r="C1234" s="42"/>
      <c r="D1234" s="42"/>
      <c r="E1234" s="42"/>
      <c r="F1234" s="42"/>
      <c r="G1234" s="42"/>
      <c r="H1234" s="42"/>
      <c r="I1234" s="42"/>
    </row>
    <row r="1235" spans="1:40" ht="15.75" thickBot="1" x14ac:dyDescent="0.3">
      <c r="B1235" s="43" t="s">
        <v>967</v>
      </c>
    </row>
    <row r="1236" spans="1:40" ht="12.75" customHeight="1" thickBot="1" x14ac:dyDescent="0.3">
      <c r="B1236" s="782" t="s">
        <v>798</v>
      </c>
      <c r="C1236" s="783"/>
      <c r="D1236" s="783"/>
      <c r="E1236" s="783"/>
      <c r="F1236" s="783"/>
      <c r="G1236" s="783"/>
      <c r="H1236" s="783"/>
      <c r="I1236" s="783"/>
      <c r="J1236" s="783"/>
      <c r="K1236" s="783"/>
      <c r="L1236" s="783"/>
      <c r="M1236" s="783"/>
      <c r="N1236" s="783"/>
      <c r="O1236" s="783"/>
      <c r="P1236" s="783"/>
      <c r="Q1236" s="783"/>
      <c r="R1236" s="783"/>
      <c r="S1236" s="783"/>
      <c r="T1236" s="783"/>
      <c r="U1236" s="783"/>
      <c r="V1236" s="783"/>
      <c r="W1236" s="783"/>
      <c r="X1236" s="783"/>
      <c r="Y1236" s="783"/>
      <c r="Z1236" s="784" t="s">
        <v>799</v>
      </c>
      <c r="AA1236" s="784"/>
      <c r="AB1236" s="784"/>
      <c r="AC1236" s="784"/>
      <c r="AD1236" s="784"/>
      <c r="AE1236" s="784"/>
      <c r="AF1236" s="784"/>
      <c r="AG1236" s="784"/>
      <c r="AH1236" s="784"/>
      <c r="AI1236" s="784"/>
      <c r="AJ1236" s="784"/>
      <c r="AK1236" s="784"/>
      <c r="AL1236" s="785" t="s">
        <v>800</v>
      </c>
      <c r="AM1236" s="785"/>
      <c r="AN1236" s="786"/>
    </row>
    <row r="1237" spans="1:40" ht="12" customHeight="1" thickBot="1" x14ac:dyDescent="0.3">
      <c r="B1237" s="789" t="s">
        <v>801</v>
      </c>
      <c r="C1237" s="790"/>
      <c r="D1237" s="790"/>
      <c r="E1237" s="790"/>
      <c r="F1237" s="790"/>
      <c r="G1237" s="790"/>
      <c r="H1237" s="790"/>
      <c r="I1237" s="790"/>
      <c r="J1237" s="790"/>
      <c r="K1237" s="790"/>
      <c r="L1237" s="790"/>
      <c r="M1237" s="790"/>
      <c r="N1237" s="791" t="s">
        <v>802</v>
      </c>
      <c r="O1237" s="791"/>
      <c r="P1237" s="791"/>
      <c r="Q1237" s="791"/>
      <c r="R1237" s="791"/>
      <c r="S1237" s="791"/>
      <c r="T1237" s="791"/>
      <c r="U1237" s="791"/>
      <c r="V1237" s="791"/>
      <c r="W1237" s="791"/>
      <c r="X1237" s="791"/>
      <c r="Y1237" s="791"/>
      <c r="Z1237" s="791" t="s">
        <v>803</v>
      </c>
      <c r="AA1237" s="791"/>
      <c r="AB1237" s="791"/>
      <c r="AC1237" s="791"/>
      <c r="AD1237" s="791"/>
      <c r="AE1237" s="791"/>
      <c r="AF1237" s="791"/>
      <c r="AG1237" s="791"/>
      <c r="AH1237" s="791"/>
      <c r="AI1237" s="791"/>
      <c r="AJ1237" s="791"/>
      <c r="AK1237" s="791"/>
      <c r="AL1237" s="787"/>
      <c r="AM1237" s="787"/>
      <c r="AN1237" s="788"/>
    </row>
    <row r="1238" spans="1:40" ht="12" customHeight="1" thickBot="1" x14ac:dyDescent="0.3">
      <c r="B1238" s="777" t="s">
        <v>804</v>
      </c>
      <c r="C1238" s="778"/>
      <c r="D1238" s="761" t="s">
        <v>805</v>
      </c>
      <c r="E1238" s="761"/>
      <c r="F1238" s="762" t="s">
        <v>806</v>
      </c>
      <c r="G1238" s="762"/>
      <c r="H1238" s="762"/>
      <c r="I1238" s="762"/>
      <c r="J1238" s="762"/>
      <c r="K1238" s="762"/>
      <c r="L1238" s="762"/>
      <c r="M1238" s="762"/>
      <c r="N1238" s="761" t="s">
        <v>807</v>
      </c>
      <c r="O1238" s="761"/>
      <c r="P1238" s="761" t="s">
        <v>808</v>
      </c>
      <c r="Q1238" s="761"/>
      <c r="R1238" s="762" t="s">
        <v>806</v>
      </c>
      <c r="S1238" s="762"/>
      <c r="T1238" s="762"/>
      <c r="U1238" s="762"/>
      <c r="V1238" s="762"/>
      <c r="W1238" s="762"/>
      <c r="X1238" s="762"/>
      <c r="Y1238" s="762"/>
      <c r="Z1238" s="761" t="s">
        <v>809</v>
      </c>
      <c r="AA1238" s="761"/>
      <c r="AB1238" s="761" t="s">
        <v>810</v>
      </c>
      <c r="AC1238" s="761"/>
      <c r="AD1238" s="762" t="s">
        <v>806</v>
      </c>
      <c r="AE1238" s="762"/>
      <c r="AF1238" s="762"/>
      <c r="AG1238" s="762"/>
      <c r="AH1238" s="762"/>
      <c r="AI1238" s="762"/>
      <c r="AJ1238" s="762"/>
      <c r="AK1238" s="762"/>
      <c r="AL1238" s="787"/>
      <c r="AM1238" s="787"/>
      <c r="AN1238" s="788"/>
    </row>
    <row r="1239" spans="1:40" ht="51.75" customHeight="1" x14ac:dyDescent="0.25">
      <c r="B1239" s="777"/>
      <c r="C1239" s="778"/>
      <c r="D1239" s="761"/>
      <c r="E1239" s="761"/>
      <c r="F1239" s="761" t="s">
        <v>811</v>
      </c>
      <c r="G1239" s="761"/>
      <c r="H1239" s="761" t="s">
        <v>812</v>
      </c>
      <c r="I1239" s="761"/>
      <c r="J1239" s="761" t="s">
        <v>813</v>
      </c>
      <c r="K1239" s="761"/>
      <c r="L1239" s="763" t="s">
        <v>814</v>
      </c>
      <c r="M1239" s="763"/>
      <c r="N1239" s="761"/>
      <c r="O1239" s="761"/>
      <c r="P1239" s="761"/>
      <c r="Q1239" s="761"/>
      <c r="R1239" s="761" t="s">
        <v>815</v>
      </c>
      <c r="S1239" s="761"/>
      <c r="T1239" s="761" t="s">
        <v>816</v>
      </c>
      <c r="U1239" s="761"/>
      <c r="V1239" s="761" t="s">
        <v>817</v>
      </c>
      <c r="W1239" s="761"/>
      <c r="X1239" s="763" t="s">
        <v>818</v>
      </c>
      <c r="Y1239" s="763"/>
      <c r="Z1239" s="761"/>
      <c r="AA1239" s="761"/>
      <c r="AB1239" s="761"/>
      <c r="AC1239" s="761"/>
      <c r="AD1239" s="761" t="s">
        <v>819</v>
      </c>
      <c r="AE1239" s="761"/>
      <c r="AF1239" s="761" t="s">
        <v>820</v>
      </c>
      <c r="AG1239" s="761"/>
      <c r="AH1239" s="761" t="s">
        <v>821</v>
      </c>
      <c r="AI1239" s="761"/>
      <c r="AJ1239" s="763" t="s">
        <v>822</v>
      </c>
      <c r="AK1239" s="763"/>
      <c r="AL1239" s="787"/>
      <c r="AM1239" s="787"/>
      <c r="AN1239" s="788"/>
    </row>
    <row r="1240" spans="1:40" x14ac:dyDescent="0.25">
      <c r="B1240" s="294" t="s">
        <v>823</v>
      </c>
      <c r="C1240" s="44" t="s">
        <v>824</v>
      </c>
      <c r="D1240" s="44" t="s">
        <v>823</v>
      </c>
      <c r="E1240" s="44" t="s">
        <v>824</v>
      </c>
      <c r="F1240" s="44" t="s">
        <v>823</v>
      </c>
      <c r="G1240" s="44" t="s">
        <v>824</v>
      </c>
      <c r="H1240" s="44" t="s">
        <v>823</v>
      </c>
      <c r="I1240" s="44" t="s">
        <v>824</v>
      </c>
      <c r="J1240" s="44" t="s">
        <v>823</v>
      </c>
      <c r="K1240" s="44" t="s">
        <v>824</v>
      </c>
      <c r="L1240" s="44" t="s">
        <v>823</v>
      </c>
      <c r="M1240" s="44" t="s">
        <v>824</v>
      </c>
      <c r="N1240" s="44" t="s">
        <v>823</v>
      </c>
      <c r="O1240" s="44" t="s">
        <v>824</v>
      </c>
      <c r="P1240" s="44" t="s">
        <v>823</v>
      </c>
      <c r="Q1240" s="44" t="s">
        <v>824</v>
      </c>
      <c r="R1240" s="44" t="s">
        <v>823</v>
      </c>
      <c r="S1240" s="44" t="s">
        <v>824</v>
      </c>
      <c r="T1240" s="44" t="s">
        <v>823</v>
      </c>
      <c r="U1240" s="44" t="s">
        <v>824</v>
      </c>
      <c r="V1240" s="44" t="s">
        <v>823</v>
      </c>
      <c r="W1240" s="44" t="s">
        <v>824</v>
      </c>
      <c r="X1240" s="44" t="s">
        <v>823</v>
      </c>
      <c r="Y1240" s="44" t="s">
        <v>824</v>
      </c>
      <c r="Z1240" s="44" t="s">
        <v>823</v>
      </c>
      <c r="AA1240" s="44" t="s">
        <v>824</v>
      </c>
      <c r="AB1240" s="44" t="s">
        <v>823</v>
      </c>
      <c r="AC1240" s="44" t="s">
        <v>824</v>
      </c>
      <c r="AD1240" s="44" t="s">
        <v>823</v>
      </c>
      <c r="AE1240" s="44" t="s">
        <v>824</v>
      </c>
      <c r="AF1240" s="44" t="s">
        <v>823</v>
      </c>
      <c r="AG1240" s="44" t="s">
        <v>824</v>
      </c>
      <c r="AH1240" s="44" t="s">
        <v>823</v>
      </c>
      <c r="AI1240" s="44" t="s">
        <v>824</v>
      </c>
      <c r="AJ1240" s="44" t="s">
        <v>823</v>
      </c>
      <c r="AK1240" s="44" t="s">
        <v>824</v>
      </c>
      <c r="AL1240" s="44" t="s">
        <v>823</v>
      </c>
      <c r="AM1240" s="44" t="s">
        <v>824</v>
      </c>
      <c r="AN1240" s="295" t="s">
        <v>825</v>
      </c>
    </row>
    <row r="1241" spans="1:40" ht="21" customHeight="1" x14ac:dyDescent="0.25">
      <c r="B1241" s="296"/>
      <c r="C1241" s="45"/>
      <c r="D1241" s="46"/>
      <c r="E1241" s="45"/>
      <c r="F1241" s="46"/>
      <c r="G1241" s="45"/>
      <c r="H1241" s="46"/>
      <c r="I1241" s="45"/>
      <c r="J1241" s="46"/>
      <c r="K1241" s="45"/>
      <c r="L1241" s="46"/>
      <c r="M1241" s="45"/>
      <c r="N1241" s="46"/>
      <c r="O1241" s="45"/>
      <c r="P1241" s="46"/>
      <c r="Q1241" s="45"/>
      <c r="R1241" s="46"/>
      <c r="S1241" s="45"/>
      <c r="T1241" s="46"/>
      <c r="U1241" s="45"/>
      <c r="V1241" s="46"/>
      <c r="W1241" s="45"/>
      <c r="X1241" s="46"/>
      <c r="Y1241" s="45"/>
      <c r="Z1241" s="46"/>
      <c r="AA1241" s="45"/>
      <c r="AB1241" s="46"/>
      <c r="AC1241" s="45"/>
      <c r="AD1241" s="46"/>
      <c r="AE1241" s="45"/>
      <c r="AF1241" s="46"/>
      <c r="AG1241" s="45"/>
      <c r="AH1241" s="46"/>
      <c r="AI1241" s="45"/>
      <c r="AJ1241" s="46"/>
      <c r="AK1241" s="45"/>
      <c r="AL1241" s="47">
        <f>+B1241+D1241+F1241+H1241+J1241+L1241+N1241+P1241+R1241+T1241+V1241+X1241+Z1241+AB1241+AD1241+AF1241+AH1241+AJ1241</f>
        <v>0</v>
      </c>
      <c r="AM1241" s="48">
        <f>+C1241+E1241+G1241+I1241+K1241+M1241+O1241+Q1241+S1241+U1241+W1241+Y1241+AA1241+AC1241+AE1241+AG1241+AI1241+AK1241</f>
        <v>0</v>
      </c>
      <c r="AN1241" s="297">
        <f>+AM1241+AL1241</f>
        <v>0</v>
      </c>
    </row>
    <row r="1242" spans="1:40" ht="15.75" customHeight="1" x14ac:dyDescent="0.25">
      <c r="B1242" s="764" t="s">
        <v>826</v>
      </c>
      <c r="C1242" s="765"/>
      <c r="D1242" s="765"/>
      <c r="E1242" s="765"/>
      <c r="F1242" s="765"/>
      <c r="G1242" s="765"/>
      <c r="H1242" s="765"/>
      <c r="I1242" s="765"/>
      <c r="J1242" s="765"/>
      <c r="K1242" s="765"/>
      <c r="L1242" s="765"/>
      <c r="M1242" s="765"/>
      <c r="N1242" s="765"/>
      <c r="O1242" s="765"/>
      <c r="P1242" s="765"/>
      <c r="Q1242" s="765"/>
      <c r="R1242" s="765"/>
      <c r="S1242" s="765"/>
      <c r="T1242" s="765"/>
      <c r="U1242" s="765"/>
      <c r="V1242" s="765"/>
      <c r="W1242" s="765"/>
      <c r="X1242" s="765"/>
      <c r="Y1242" s="765"/>
      <c r="Z1242" s="765"/>
      <c r="AA1242" s="765"/>
      <c r="AB1242" s="765"/>
      <c r="AC1242" s="765"/>
      <c r="AD1242" s="765"/>
      <c r="AE1242" s="765"/>
      <c r="AF1242" s="765"/>
      <c r="AG1242" s="765"/>
      <c r="AH1242" s="765"/>
      <c r="AI1242" s="765"/>
      <c r="AJ1242" s="765"/>
      <c r="AK1242" s="765"/>
      <c r="AL1242" s="765"/>
      <c r="AM1242" s="765"/>
      <c r="AN1242" s="766"/>
    </row>
    <row r="1243" spans="1:40" ht="12.75" customHeight="1" x14ac:dyDescent="0.25">
      <c r="B1243" s="767" t="s">
        <v>827</v>
      </c>
      <c r="C1243" s="768"/>
      <c r="D1243" s="768"/>
      <c r="E1243" s="768"/>
      <c r="F1243" s="768"/>
      <c r="G1243" s="768"/>
      <c r="H1243" s="768"/>
      <c r="I1243" s="768"/>
      <c r="J1243" s="768"/>
      <c r="K1243" s="768"/>
      <c r="L1243" s="768"/>
      <c r="M1243" s="768"/>
      <c r="N1243" s="768"/>
      <c r="O1243" s="768"/>
      <c r="P1243" s="768"/>
      <c r="Q1243" s="768"/>
      <c r="R1243" s="768"/>
      <c r="S1243" s="768"/>
      <c r="T1243" s="768"/>
      <c r="U1243" s="768"/>
      <c r="V1243" s="768"/>
      <c r="W1243" s="768"/>
      <c r="X1243" s="768"/>
      <c r="Y1243" s="768"/>
      <c r="Z1243" s="768"/>
      <c r="AA1243" s="768"/>
      <c r="AB1243" s="768"/>
      <c r="AC1243" s="768"/>
      <c r="AD1243" s="768"/>
      <c r="AE1243" s="768"/>
      <c r="AF1243" s="768"/>
      <c r="AG1243" s="768"/>
      <c r="AH1243" s="768"/>
      <c r="AI1243" s="768"/>
      <c r="AJ1243" s="768"/>
      <c r="AK1243" s="768"/>
      <c r="AL1243" s="768"/>
      <c r="AM1243" s="768"/>
      <c r="AN1243" s="769"/>
    </row>
    <row r="1244" spans="1:40" ht="21" customHeight="1" x14ac:dyDescent="0.25">
      <c r="B1244" s="296"/>
      <c r="C1244" s="45"/>
      <c r="D1244" s="46"/>
      <c r="E1244" s="45"/>
      <c r="F1244" s="46"/>
      <c r="G1244" s="45"/>
      <c r="H1244" s="46"/>
      <c r="I1244" s="45"/>
      <c r="J1244" s="46"/>
      <c r="K1244" s="45"/>
      <c r="L1244" s="46"/>
      <c r="M1244" s="45"/>
      <c r="N1244" s="46"/>
      <c r="O1244" s="45"/>
      <c r="P1244" s="46"/>
      <c r="Q1244" s="45"/>
      <c r="R1244" s="46"/>
      <c r="S1244" s="45"/>
      <c r="T1244" s="46"/>
      <c r="U1244" s="45"/>
      <c r="V1244" s="46"/>
      <c r="W1244" s="45"/>
      <c r="X1244" s="46"/>
      <c r="Y1244" s="45"/>
      <c r="Z1244" s="46"/>
      <c r="AA1244" s="45"/>
      <c r="AB1244" s="46"/>
      <c r="AC1244" s="45"/>
      <c r="AD1244" s="46"/>
      <c r="AE1244" s="45"/>
      <c r="AF1244" s="46"/>
      <c r="AG1244" s="45"/>
      <c r="AH1244" s="46"/>
      <c r="AI1244" s="45"/>
      <c r="AJ1244" s="46"/>
      <c r="AK1244" s="45"/>
      <c r="AL1244" s="47">
        <f>+B1244+D1244+F1244+H1244+J1244+L1244+N1244+P1244+R1244+T1244+V1244+X1244+Z1244+AB1244+AD1244+AF1244+AH1244+AJ1244</f>
        <v>0</v>
      </c>
      <c r="AM1244" s="48">
        <f>+C1244+E1244+G1244+I1244+K1244+M1244+O1244+Q1244+S1244+U1244+W1244+Y1244+AA1244+AC1244+AE1244+AG1244+AI1244+AK1244</f>
        <v>0</v>
      </c>
      <c r="AN1244" s="297">
        <f>+AM1244+AL1244</f>
        <v>0</v>
      </c>
    </row>
    <row r="1245" spans="1:40" ht="15" customHeight="1" x14ac:dyDescent="0.25">
      <c r="B1245" s="758" t="s">
        <v>828</v>
      </c>
      <c r="C1245" s="759"/>
      <c r="D1245" s="759"/>
      <c r="E1245" s="759"/>
      <c r="F1245" s="759"/>
      <c r="G1245" s="759"/>
      <c r="H1245" s="759"/>
      <c r="I1245" s="759"/>
      <c r="J1245" s="759"/>
      <c r="K1245" s="759"/>
      <c r="L1245" s="759"/>
      <c r="M1245" s="759"/>
      <c r="N1245" s="759"/>
      <c r="O1245" s="759"/>
      <c r="P1245" s="759"/>
      <c r="Q1245" s="759"/>
      <c r="R1245" s="759"/>
      <c r="S1245" s="759"/>
      <c r="T1245" s="759"/>
      <c r="U1245" s="759"/>
      <c r="V1245" s="759"/>
      <c r="W1245" s="759"/>
      <c r="X1245" s="759"/>
      <c r="Y1245" s="759"/>
      <c r="Z1245" s="759"/>
      <c r="AA1245" s="759"/>
      <c r="AB1245" s="759"/>
      <c r="AC1245" s="759"/>
      <c r="AD1245" s="759"/>
      <c r="AE1245" s="759"/>
      <c r="AF1245" s="759"/>
      <c r="AG1245" s="759"/>
      <c r="AH1245" s="759"/>
      <c r="AI1245" s="759"/>
      <c r="AJ1245" s="759"/>
      <c r="AK1245" s="759"/>
      <c r="AL1245" s="759"/>
      <c r="AM1245" s="759"/>
      <c r="AN1245" s="760"/>
    </row>
    <row r="1246" spans="1:40" ht="21" customHeight="1" x14ac:dyDescent="0.25">
      <c r="B1246" s="296"/>
      <c r="C1246" s="45"/>
      <c r="D1246" s="46"/>
      <c r="E1246" s="45"/>
      <c r="F1246" s="46"/>
      <c r="G1246" s="45"/>
      <c r="H1246" s="46"/>
      <c r="I1246" s="45"/>
      <c r="J1246" s="46"/>
      <c r="K1246" s="45"/>
      <c r="L1246" s="46"/>
      <c r="M1246" s="45"/>
      <c r="N1246" s="46"/>
      <c r="O1246" s="45"/>
      <c r="P1246" s="46"/>
      <c r="Q1246" s="45"/>
      <c r="R1246" s="46"/>
      <c r="S1246" s="45"/>
      <c r="T1246" s="46"/>
      <c r="U1246" s="45"/>
      <c r="V1246" s="46"/>
      <c r="W1246" s="45"/>
      <c r="X1246" s="46"/>
      <c r="Y1246" s="45"/>
      <c r="Z1246" s="46"/>
      <c r="AA1246" s="45"/>
      <c r="AB1246" s="46"/>
      <c r="AC1246" s="45"/>
      <c r="AD1246" s="46"/>
      <c r="AE1246" s="45"/>
      <c r="AF1246" s="46"/>
      <c r="AG1246" s="45"/>
      <c r="AH1246" s="46"/>
      <c r="AI1246" s="45"/>
      <c r="AJ1246" s="46"/>
      <c r="AK1246" s="45"/>
      <c r="AL1246" s="47">
        <f>+B1246+D1246+F1246+H1246+J1246+L1246+N1246+P1246+R1246+T1246+V1246+X1246+Z1246+AB1246+AD1246+AF1246+AH1246+AJ1246</f>
        <v>0</v>
      </c>
      <c r="AM1246" s="48">
        <f>+C1246+E1246+G1246+I1246+K1246+M1246+O1246+Q1246+S1246+U1246+W1246+Y1246+AA1246+AC1246+AE1246+AG1246+AI1246+AK1246</f>
        <v>0</v>
      </c>
      <c r="AN1246" s="297">
        <f>+AM1246+AL1246</f>
        <v>0</v>
      </c>
    </row>
    <row r="1247" spans="1:40" ht="14.25" customHeight="1" x14ac:dyDescent="0.25">
      <c r="B1247" s="751" t="s">
        <v>829</v>
      </c>
      <c r="C1247" s="752"/>
      <c r="D1247" s="752"/>
      <c r="E1247" s="752"/>
      <c r="F1247" s="752"/>
      <c r="G1247" s="752"/>
      <c r="H1247" s="752"/>
      <c r="I1247" s="752"/>
      <c r="J1247" s="752"/>
      <c r="K1247" s="752"/>
      <c r="L1247" s="752"/>
      <c r="M1247" s="752"/>
      <c r="N1247" s="752"/>
      <c r="O1247" s="752"/>
      <c r="P1247" s="752"/>
      <c r="Q1247" s="752"/>
      <c r="R1247" s="752"/>
      <c r="S1247" s="752"/>
      <c r="T1247" s="752"/>
      <c r="U1247" s="752"/>
      <c r="V1247" s="752"/>
      <c r="W1247" s="752"/>
      <c r="X1247" s="752"/>
      <c r="Y1247" s="752"/>
      <c r="Z1247" s="752"/>
      <c r="AA1247" s="752"/>
      <c r="AB1247" s="752"/>
      <c r="AC1247" s="752"/>
      <c r="AD1247" s="752"/>
      <c r="AE1247" s="752"/>
      <c r="AF1247" s="752"/>
      <c r="AG1247" s="752"/>
      <c r="AH1247" s="752"/>
      <c r="AI1247" s="752"/>
      <c r="AJ1247" s="752"/>
      <c r="AK1247" s="752"/>
      <c r="AL1247" s="752"/>
      <c r="AM1247" s="752"/>
      <c r="AN1247" s="753"/>
    </row>
    <row r="1248" spans="1:40" ht="21" customHeight="1" x14ac:dyDescent="0.25">
      <c r="B1248" s="296"/>
      <c r="C1248" s="45"/>
      <c r="D1248" s="46"/>
      <c r="E1248" s="45"/>
      <c r="F1248" s="46"/>
      <c r="G1248" s="45"/>
      <c r="H1248" s="46"/>
      <c r="I1248" s="45"/>
      <c r="J1248" s="46"/>
      <c r="K1248" s="45"/>
      <c r="L1248" s="46"/>
      <c r="M1248" s="45"/>
      <c r="N1248" s="46"/>
      <c r="O1248" s="45"/>
      <c r="P1248" s="46"/>
      <c r="Q1248" s="45"/>
      <c r="R1248" s="46"/>
      <c r="S1248" s="45"/>
      <c r="T1248" s="46"/>
      <c r="U1248" s="45"/>
      <c r="V1248" s="46"/>
      <c r="W1248" s="45"/>
      <c r="X1248" s="46"/>
      <c r="Y1248" s="45"/>
      <c r="Z1248" s="46"/>
      <c r="AA1248" s="45"/>
      <c r="AB1248" s="46"/>
      <c r="AC1248" s="45"/>
      <c r="AD1248" s="46"/>
      <c r="AE1248" s="45"/>
      <c r="AF1248" s="46"/>
      <c r="AG1248" s="45"/>
      <c r="AH1248" s="46"/>
      <c r="AI1248" s="45"/>
      <c r="AJ1248" s="46"/>
      <c r="AK1248" s="45"/>
      <c r="AL1248" s="47">
        <f>+B1248+D1248+F1248+H1248+J1248+L1248+N1248+P1248+R1248+T1248+V1248+X1248+Z1248+AB1248+AD1248+AF1248+AH1248+AJ1248</f>
        <v>0</v>
      </c>
      <c r="AM1248" s="48">
        <f>+C1248+E1248+G1248+I1248+K1248+M1248+O1248+Q1248+S1248+U1248+W1248+Y1248+AA1248+AC1248+AE1248+AG1248+AI1248+AK1248</f>
        <v>0</v>
      </c>
      <c r="AN1248" s="297">
        <f>+AM1248+AL1248</f>
        <v>0</v>
      </c>
    </row>
    <row r="1249" spans="1:40" ht="15" customHeight="1" x14ac:dyDescent="0.25">
      <c r="B1249" s="751" t="s">
        <v>830</v>
      </c>
      <c r="C1249" s="752"/>
      <c r="D1249" s="752"/>
      <c r="E1249" s="752"/>
      <c r="F1249" s="752"/>
      <c r="G1249" s="752"/>
      <c r="H1249" s="752"/>
      <c r="I1249" s="752"/>
      <c r="J1249" s="752"/>
      <c r="K1249" s="752"/>
      <c r="L1249" s="752"/>
      <c r="M1249" s="752"/>
      <c r="N1249" s="752"/>
      <c r="O1249" s="752"/>
      <c r="P1249" s="752"/>
      <c r="Q1249" s="752"/>
      <c r="R1249" s="752"/>
      <c r="S1249" s="752"/>
      <c r="T1249" s="752"/>
      <c r="U1249" s="752"/>
      <c r="V1249" s="752"/>
      <c r="W1249" s="752"/>
      <c r="X1249" s="752"/>
      <c r="Y1249" s="752"/>
      <c r="Z1249" s="752"/>
      <c r="AA1249" s="752"/>
      <c r="AB1249" s="752"/>
      <c r="AC1249" s="752"/>
      <c r="AD1249" s="752"/>
      <c r="AE1249" s="752"/>
      <c r="AF1249" s="752"/>
      <c r="AG1249" s="752"/>
      <c r="AH1249" s="752"/>
      <c r="AI1249" s="752"/>
      <c r="AJ1249" s="752"/>
      <c r="AK1249" s="752"/>
      <c r="AL1249" s="752"/>
      <c r="AM1249" s="752"/>
      <c r="AN1249" s="753"/>
    </row>
    <row r="1250" spans="1:40" ht="21" customHeight="1" x14ac:dyDescent="0.25">
      <c r="B1250" s="296"/>
      <c r="C1250" s="45"/>
      <c r="D1250" s="46"/>
      <c r="E1250" s="45"/>
      <c r="F1250" s="46"/>
      <c r="G1250" s="45"/>
      <c r="H1250" s="46"/>
      <c r="I1250" s="45"/>
      <c r="J1250" s="46"/>
      <c r="K1250" s="45"/>
      <c r="L1250" s="46"/>
      <c r="M1250" s="45"/>
      <c r="N1250" s="46"/>
      <c r="O1250" s="45"/>
      <c r="P1250" s="46"/>
      <c r="Q1250" s="45"/>
      <c r="R1250" s="46"/>
      <c r="S1250" s="45"/>
      <c r="T1250" s="46"/>
      <c r="U1250" s="45"/>
      <c r="V1250" s="46"/>
      <c r="W1250" s="45"/>
      <c r="X1250" s="46"/>
      <c r="Y1250" s="45"/>
      <c r="Z1250" s="46"/>
      <c r="AA1250" s="45"/>
      <c r="AB1250" s="46"/>
      <c r="AC1250" s="45"/>
      <c r="AD1250" s="46"/>
      <c r="AE1250" s="45"/>
      <c r="AF1250" s="46"/>
      <c r="AG1250" s="45"/>
      <c r="AH1250" s="46"/>
      <c r="AI1250" s="45"/>
      <c r="AJ1250" s="46"/>
      <c r="AK1250" s="45"/>
      <c r="AL1250" s="47">
        <f>+B1250+D1250+F1250+H1250+J1250+L1250+N1250+P1250+R1250+T1250+V1250+X1250+Z1250+AB1250+AD1250+AF1250+AH1250+AJ1250</f>
        <v>0</v>
      </c>
      <c r="AM1250" s="48">
        <f>+C1250+E1250+G1250+I1250+K1250+M1250+O1250+Q1250+S1250+U1250+W1250+Y1250+AA1250+AC1250+AE1250+AG1250+AI1250+AK1250</f>
        <v>0</v>
      </c>
      <c r="AN1250" s="297">
        <f>+AM1250+AL1250</f>
        <v>0</v>
      </c>
    </row>
    <row r="1251" spans="1:40" ht="15" customHeight="1" x14ac:dyDescent="0.25">
      <c r="B1251" s="751" t="s">
        <v>831</v>
      </c>
      <c r="C1251" s="752"/>
      <c r="D1251" s="752"/>
      <c r="E1251" s="752"/>
      <c r="F1251" s="752"/>
      <c r="G1251" s="752"/>
      <c r="H1251" s="752"/>
      <c r="I1251" s="752"/>
      <c r="J1251" s="752"/>
      <c r="K1251" s="752"/>
      <c r="L1251" s="752"/>
      <c r="M1251" s="752"/>
      <c r="N1251" s="752"/>
      <c r="O1251" s="752"/>
      <c r="P1251" s="752"/>
      <c r="Q1251" s="752"/>
      <c r="R1251" s="752"/>
      <c r="S1251" s="752"/>
      <c r="T1251" s="752"/>
      <c r="U1251" s="752"/>
      <c r="V1251" s="752"/>
      <c r="W1251" s="752"/>
      <c r="X1251" s="752"/>
      <c r="Y1251" s="752"/>
      <c r="Z1251" s="752"/>
      <c r="AA1251" s="752"/>
      <c r="AB1251" s="752"/>
      <c r="AC1251" s="752"/>
      <c r="AD1251" s="752"/>
      <c r="AE1251" s="752"/>
      <c r="AF1251" s="752"/>
      <c r="AG1251" s="752"/>
      <c r="AH1251" s="752"/>
      <c r="AI1251" s="752"/>
      <c r="AJ1251" s="752"/>
      <c r="AK1251" s="752"/>
      <c r="AL1251" s="752"/>
      <c r="AM1251" s="752"/>
      <c r="AN1251" s="753"/>
    </row>
    <row r="1252" spans="1:40" ht="21" customHeight="1" x14ac:dyDescent="0.25">
      <c r="B1252" s="296"/>
      <c r="C1252" s="45"/>
      <c r="D1252" s="46"/>
      <c r="E1252" s="45"/>
      <c r="F1252" s="46"/>
      <c r="G1252" s="45"/>
      <c r="H1252" s="46"/>
      <c r="I1252" s="45"/>
      <c r="J1252" s="46"/>
      <c r="K1252" s="45"/>
      <c r="L1252" s="46"/>
      <c r="M1252" s="45"/>
      <c r="N1252" s="46"/>
      <c r="O1252" s="45"/>
      <c r="P1252" s="46"/>
      <c r="Q1252" s="45"/>
      <c r="R1252" s="46"/>
      <c r="S1252" s="45"/>
      <c r="T1252" s="46"/>
      <c r="U1252" s="45"/>
      <c r="V1252" s="46"/>
      <c r="W1252" s="45"/>
      <c r="X1252" s="46"/>
      <c r="Y1252" s="45"/>
      <c r="Z1252" s="46"/>
      <c r="AA1252" s="45"/>
      <c r="AB1252" s="46"/>
      <c r="AC1252" s="45"/>
      <c r="AD1252" s="46"/>
      <c r="AE1252" s="45"/>
      <c r="AF1252" s="46"/>
      <c r="AG1252" s="45"/>
      <c r="AH1252" s="46"/>
      <c r="AI1252" s="45"/>
      <c r="AJ1252" s="46"/>
      <c r="AK1252" s="45"/>
      <c r="AL1252" s="47">
        <f>+B1252+D1252+F1252+H1252+J1252+L1252+N1252+P1252+R1252+T1252+V1252+X1252+Z1252+AB1252+AD1252+AF1252+AH1252+AJ1252</f>
        <v>0</v>
      </c>
      <c r="AM1252" s="48">
        <f>+C1252+E1252+G1252+I1252+K1252+M1252+O1252+Q1252+S1252+U1252+W1252+Y1252+AA1252+AC1252+AE1252+AG1252+AI1252+AK1252</f>
        <v>0</v>
      </c>
      <c r="AN1252" s="297">
        <f>+AM1252+AL1252</f>
        <v>0</v>
      </c>
    </row>
    <row r="1253" spans="1:40" ht="15" customHeight="1" x14ac:dyDescent="0.25">
      <c r="B1253" s="751" t="s">
        <v>832</v>
      </c>
      <c r="C1253" s="752"/>
      <c r="D1253" s="752"/>
      <c r="E1253" s="752"/>
      <c r="F1253" s="752"/>
      <c r="G1253" s="752"/>
      <c r="H1253" s="752"/>
      <c r="I1253" s="752"/>
      <c r="J1253" s="752"/>
      <c r="K1253" s="752"/>
      <c r="L1253" s="752"/>
      <c r="M1253" s="752"/>
      <c r="N1253" s="752"/>
      <c r="O1253" s="752"/>
      <c r="P1253" s="752"/>
      <c r="Q1253" s="752"/>
      <c r="R1253" s="752"/>
      <c r="S1253" s="752"/>
      <c r="T1253" s="752"/>
      <c r="U1253" s="752"/>
      <c r="V1253" s="752"/>
      <c r="W1253" s="752"/>
      <c r="X1253" s="752"/>
      <c r="Y1253" s="752"/>
      <c r="Z1253" s="752"/>
      <c r="AA1253" s="752"/>
      <c r="AB1253" s="752"/>
      <c r="AC1253" s="752"/>
      <c r="AD1253" s="752"/>
      <c r="AE1253" s="752"/>
      <c r="AF1253" s="752"/>
      <c r="AG1253" s="752"/>
      <c r="AH1253" s="752"/>
      <c r="AI1253" s="752"/>
      <c r="AJ1253" s="752"/>
      <c r="AK1253" s="752"/>
      <c r="AL1253" s="752"/>
      <c r="AM1253" s="752"/>
      <c r="AN1253" s="753"/>
    </row>
    <row r="1254" spans="1:40" ht="21" customHeight="1" x14ac:dyDescent="0.25">
      <c r="B1254" s="296"/>
      <c r="C1254" s="45"/>
      <c r="D1254" s="46"/>
      <c r="E1254" s="45"/>
      <c r="F1254" s="46"/>
      <c r="G1254" s="45"/>
      <c r="H1254" s="46"/>
      <c r="I1254" s="45"/>
      <c r="J1254" s="46"/>
      <c r="K1254" s="45"/>
      <c r="L1254" s="46"/>
      <c r="M1254" s="45"/>
      <c r="N1254" s="46"/>
      <c r="O1254" s="45"/>
      <c r="P1254" s="46"/>
      <c r="Q1254" s="45"/>
      <c r="R1254" s="46"/>
      <c r="S1254" s="45"/>
      <c r="T1254" s="46"/>
      <c r="U1254" s="45"/>
      <c r="V1254" s="46"/>
      <c r="W1254" s="45"/>
      <c r="X1254" s="46"/>
      <c r="Y1254" s="45"/>
      <c r="Z1254" s="46"/>
      <c r="AA1254" s="45"/>
      <c r="AB1254" s="46"/>
      <c r="AC1254" s="45"/>
      <c r="AD1254" s="46"/>
      <c r="AE1254" s="45"/>
      <c r="AF1254" s="46"/>
      <c r="AG1254" s="45"/>
      <c r="AH1254" s="46"/>
      <c r="AI1254" s="45"/>
      <c r="AJ1254" s="46"/>
      <c r="AK1254" s="45"/>
      <c r="AL1254" s="47">
        <f>+B1254+D1254+F1254+H1254+J1254+L1254+N1254+P1254+R1254+T1254+V1254+X1254+Z1254+AB1254+AD1254+AF1254+AH1254+AJ1254</f>
        <v>0</v>
      </c>
      <c r="AM1254" s="48">
        <f>+C1254+E1254+G1254+I1254+K1254+M1254+O1254+Q1254+S1254+U1254+W1254+Y1254+AA1254+AC1254+AE1254+AG1254+AI1254+AK1254</f>
        <v>0</v>
      </c>
      <c r="AN1254" s="297">
        <f>+AM1254+AL1254</f>
        <v>0</v>
      </c>
    </row>
    <row r="1255" spans="1:40" ht="15" customHeight="1" x14ac:dyDescent="0.25">
      <c r="B1255" s="751" t="s">
        <v>833</v>
      </c>
      <c r="C1255" s="752"/>
      <c r="D1255" s="752"/>
      <c r="E1255" s="752"/>
      <c r="F1255" s="752"/>
      <c r="G1255" s="752"/>
      <c r="H1255" s="752"/>
      <c r="I1255" s="752"/>
      <c r="J1255" s="752"/>
      <c r="K1255" s="752"/>
      <c r="L1255" s="752"/>
      <c r="M1255" s="752"/>
      <c r="N1255" s="752"/>
      <c r="O1255" s="752"/>
      <c r="P1255" s="752"/>
      <c r="Q1255" s="752"/>
      <c r="R1255" s="752"/>
      <c r="S1255" s="752"/>
      <c r="T1255" s="752"/>
      <c r="U1255" s="752"/>
      <c r="V1255" s="752"/>
      <c r="W1255" s="752"/>
      <c r="X1255" s="752"/>
      <c r="Y1255" s="752"/>
      <c r="Z1255" s="752"/>
      <c r="AA1255" s="752"/>
      <c r="AB1255" s="752"/>
      <c r="AC1255" s="752"/>
      <c r="AD1255" s="752"/>
      <c r="AE1255" s="752"/>
      <c r="AF1255" s="752"/>
      <c r="AG1255" s="752"/>
      <c r="AH1255" s="752"/>
      <c r="AI1255" s="752"/>
      <c r="AJ1255" s="752"/>
      <c r="AK1255" s="752"/>
      <c r="AL1255" s="752"/>
      <c r="AM1255" s="752"/>
      <c r="AN1255" s="753"/>
    </row>
    <row r="1256" spans="1:40" ht="21" customHeight="1" x14ac:dyDescent="0.25">
      <c r="B1256" s="296"/>
      <c r="C1256" s="45"/>
      <c r="D1256" s="46"/>
      <c r="E1256" s="45"/>
      <c r="F1256" s="46"/>
      <c r="G1256" s="45"/>
      <c r="H1256" s="46"/>
      <c r="I1256" s="45"/>
      <c r="J1256" s="46"/>
      <c r="K1256" s="45"/>
      <c r="L1256" s="46"/>
      <c r="M1256" s="45"/>
      <c r="N1256" s="46"/>
      <c r="O1256" s="45"/>
      <c r="P1256" s="46"/>
      <c r="Q1256" s="45"/>
      <c r="R1256" s="46"/>
      <c r="S1256" s="45"/>
      <c r="T1256" s="46"/>
      <c r="U1256" s="45"/>
      <c r="V1256" s="46"/>
      <c r="W1256" s="45"/>
      <c r="X1256" s="46"/>
      <c r="Y1256" s="45"/>
      <c r="Z1256" s="46"/>
      <c r="AA1256" s="45"/>
      <c r="AB1256" s="46"/>
      <c r="AC1256" s="45"/>
      <c r="AD1256" s="46"/>
      <c r="AE1256" s="45"/>
      <c r="AF1256" s="46"/>
      <c r="AG1256" s="45"/>
      <c r="AH1256" s="46"/>
      <c r="AI1256" s="45"/>
      <c r="AJ1256" s="46"/>
      <c r="AK1256" s="45"/>
      <c r="AL1256" s="47">
        <f>+B1256+D1256+F1256+H1256+J1256+L1256+N1256+P1256+R1256+T1256+V1256+X1256+Z1256+AB1256+AD1256+AF1256+AH1256+AJ1256</f>
        <v>0</v>
      </c>
      <c r="AM1256" s="48">
        <f>+C1256+E1256+G1256+I1256+K1256+M1256+O1256+Q1256+S1256+U1256+W1256+Y1256+AA1256+AC1256+AE1256+AG1256+AI1256+AK1256</f>
        <v>0</v>
      </c>
      <c r="AN1256" s="297">
        <f>+AM1256+AL1256</f>
        <v>0</v>
      </c>
    </row>
    <row r="1257" spans="1:40" ht="15" customHeight="1" x14ac:dyDescent="0.25">
      <c r="B1257" s="751" t="s">
        <v>834</v>
      </c>
      <c r="C1257" s="752"/>
      <c r="D1257" s="752"/>
      <c r="E1257" s="752"/>
      <c r="F1257" s="752"/>
      <c r="G1257" s="752"/>
      <c r="H1257" s="752"/>
      <c r="I1257" s="752"/>
      <c r="J1257" s="752"/>
      <c r="K1257" s="752"/>
      <c r="L1257" s="752"/>
      <c r="M1257" s="752"/>
      <c r="N1257" s="752"/>
      <c r="O1257" s="752"/>
      <c r="P1257" s="752"/>
      <c r="Q1257" s="752"/>
      <c r="R1257" s="752"/>
      <c r="S1257" s="752"/>
      <c r="T1257" s="752"/>
      <c r="U1257" s="752"/>
      <c r="V1257" s="752"/>
      <c r="W1257" s="752"/>
      <c r="X1257" s="752"/>
      <c r="Y1257" s="752"/>
      <c r="Z1257" s="752"/>
      <c r="AA1257" s="752"/>
      <c r="AB1257" s="752"/>
      <c r="AC1257" s="752"/>
      <c r="AD1257" s="752"/>
      <c r="AE1257" s="752"/>
      <c r="AF1257" s="752"/>
      <c r="AG1257" s="752"/>
      <c r="AH1257" s="752"/>
      <c r="AI1257" s="752"/>
      <c r="AJ1257" s="752"/>
      <c r="AK1257" s="752"/>
      <c r="AL1257" s="752"/>
      <c r="AM1257" s="752"/>
      <c r="AN1257" s="753"/>
    </row>
    <row r="1258" spans="1:40" ht="21" customHeight="1" x14ac:dyDescent="0.25">
      <c r="B1258" s="296"/>
      <c r="C1258" s="45"/>
      <c r="D1258" s="46"/>
      <c r="E1258" s="45"/>
      <c r="F1258" s="46"/>
      <c r="G1258" s="45"/>
      <c r="H1258" s="46"/>
      <c r="I1258" s="45"/>
      <c r="J1258" s="46"/>
      <c r="K1258" s="45"/>
      <c r="L1258" s="46"/>
      <c r="M1258" s="45"/>
      <c r="N1258" s="46"/>
      <c r="O1258" s="45"/>
      <c r="P1258" s="46"/>
      <c r="Q1258" s="45"/>
      <c r="R1258" s="46"/>
      <c r="S1258" s="45"/>
      <c r="T1258" s="46"/>
      <c r="U1258" s="45"/>
      <c r="V1258" s="46"/>
      <c r="W1258" s="45"/>
      <c r="X1258" s="46"/>
      <c r="Y1258" s="45"/>
      <c r="Z1258" s="46"/>
      <c r="AA1258" s="45"/>
      <c r="AB1258" s="46"/>
      <c r="AC1258" s="45"/>
      <c r="AD1258" s="46"/>
      <c r="AE1258" s="45"/>
      <c r="AF1258" s="46"/>
      <c r="AG1258" s="45"/>
      <c r="AH1258" s="46"/>
      <c r="AI1258" s="45"/>
      <c r="AJ1258" s="46"/>
      <c r="AK1258" s="45"/>
      <c r="AL1258" s="47">
        <f>+B1258+D1258+F1258+H1258+J1258+L1258+N1258+P1258+R1258+T1258+V1258+X1258+Z1258+AB1258+AD1258+AF1258+AH1258+AJ1258</f>
        <v>0</v>
      </c>
      <c r="AM1258" s="48">
        <f>+C1258+E1258+G1258+I1258+K1258+M1258+O1258+Q1258+S1258+U1258+W1258+Y1258+AA1258+AC1258+AE1258+AG1258+AI1258+AK1258</f>
        <v>0</v>
      </c>
      <c r="AN1258" s="297">
        <f>+AM1258+AL1258</f>
        <v>0</v>
      </c>
    </row>
    <row r="1259" spans="1:40" ht="16.5" customHeight="1" x14ac:dyDescent="0.3">
      <c r="B1259" s="754" t="s">
        <v>825</v>
      </c>
      <c r="C1259" s="755"/>
      <c r="D1259" s="755"/>
      <c r="E1259" s="755"/>
      <c r="F1259" s="755"/>
      <c r="G1259" s="755"/>
      <c r="H1259" s="755"/>
      <c r="I1259" s="755"/>
      <c r="J1259" s="755"/>
      <c r="K1259" s="755"/>
      <c r="L1259" s="755"/>
      <c r="M1259" s="755"/>
      <c r="N1259" s="755"/>
      <c r="O1259" s="755"/>
      <c r="P1259" s="755"/>
      <c r="Q1259" s="755"/>
      <c r="R1259" s="755"/>
      <c r="S1259" s="755"/>
      <c r="T1259" s="755"/>
      <c r="U1259" s="755"/>
      <c r="V1259" s="755"/>
      <c r="W1259" s="755"/>
      <c r="X1259" s="755"/>
      <c r="Y1259" s="755"/>
      <c r="Z1259" s="755"/>
      <c r="AA1259" s="755"/>
      <c r="AB1259" s="755"/>
      <c r="AC1259" s="755"/>
      <c r="AD1259" s="755"/>
      <c r="AE1259" s="755"/>
      <c r="AF1259" s="755"/>
      <c r="AG1259" s="755"/>
      <c r="AH1259" s="755"/>
      <c r="AI1259" s="755"/>
      <c r="AJ1259" s="755"/>
      <c r="AK1259" s="755"/>
      <c r="AL1259" s="755"/>
      <c r="AM1259" s="755"/>
      <c r="AN1259" s="756"/>
    </row>
    <row r="1260" spans="1:40" ht="21" customHeight="1" thickBot="1" x14ac:dyDescent="0.3">
      <c r="B1260" s="298">
        <f>+B1258+B1256+B1254+B1252+B1250+B1248+B1246+B1244</f>
        <v>0</v>
      </c>
      <c r="C1260" s="302">
        <f>+C1258+C1256+C1254+C1252+C1250+C1248+C1246+C1244</f>
        <v>0</v>
      </c>
      <c r="D1260" s="299">
        <f>+D1258+D1256+D1254+D1252+D1250+D1248+D1246+D1244</f>
        <v>0</v>
      </c>
      <c r="E1260" s="302">
        <f>+E1258+E1256+E1254+E1252+E1250+E1248+E1246+E1244</f>
        <v>0</v>
      </c>
      <c r="F1260" s="299">
        <f t="shared" ref="F1260:AK1260" si="18">+F1258+F1256+F1254+F1252+F1250+F1248+F1246+F1244</f>
        <v>0</v>
      </c>
      <c r="G1260" s="302">
        <f t="shared" si="18"/>
        <v>0</v>
      </c>
      <c r="H1260" s="299">
        <f t="shared" si="18"/>
        <v>0</v>
      </c>
      <c r="I1260" s="302">
        <f t="shared" si="18"/>
        <v>0</v>
      </c>
      <c r="J1260" s="299">
        <f t="shared" si="18"/>
        <v>0</v>
      </c>
      <c r="K1260" s="302">
        <f t="shared" si="18"/>
        <v>0</v>
      </c>
      <c r="L1260" s="299">
        <f t="shared" si="18"/>
        <v>0</v>
      </c>
      <c r="M1260" s="302">
        <f t="shared" si="18"/>
        <v>0</v>
      </c>
      <c r="N1260" s="299">
        <f t="shared" si="18"/>
        <v>0</v>
      </c>
      <c r="O1260" s="302">
        <f t="shared" si="18"/>
        <v>0</v>
      </c>
      <c r="P1260" s="299">
        <f t="shared" si="18"/>
        <v>0</v>
      </c>
      <c r="Q1260" s="302">
        <f t="shared" si="18"/>
        <v>0</v>
      </c>
      <c r="R1260" s="299">
        <f t="shared" si="18"/>
        <v>0</v>
      </c>
      <c r="S1260" s="302">
        <f t="shared" si="18"/>
        <v>0</v>
      </c>
      <c r="T1260" s="299">
        <f t="shared" si="18"/>
        <v>0</v>
      </c>
      <c r="U1260" s="302">
        <f t="shared" si="18"/>
        <v>0</v>
      </c>
      <c r="V1260" s="299">
        <f t="shared" si="18"/>
        <v>0</v>
      </c>
      <c r="W1260" s="302">
        <f t="shared" si="18"/>
        <v>0</v>
      </c>
      <c r="X1260" s="299">
        <f t="shared" si="18"/>
        <v>0</v>
      </c>
      <c r="Y1260" s="302">
        <f t="shared" si="18"/>
        <v>0</v>
      </c>
      <c r="Z1260" s="299">
        <f t="shared" si="18"/>
        <v>0</v>
      </c>
      <c r="AA1260" s="302">
        <f t="shared" si="18"/>
        <v>0</v>
      </c>
      <c r="AB1260" s="299">
        <f t="shared" si="18"/>
        <v>0</v>
      </c>
      <c r="AC1260" s="302">
        <f t="shared" si="18"/>
        <v>0</v>
      </c>
      <c r="AD1260" s="299">
        <f t="shared" si="18"/>
        <v>0</v>
      </c>
      <c r="AE1260" s="302">
        <f t="shared" si="18"/>
        <v>0</v>
      </c>
      <c r="AF1260" s="299">
        <f t="shared" si="18"/>
        <v>0</v>
      </c>
      <c r="AG1260" s="302">
        <f t="shared" si="18"/>
        <v>0</v>
      </c>
      <c r="AH1260" s="299">
        <f t="shared" si="18"/>
        <v>0</v>
      </c>
      <c r="AI1260" s="302">
        <f t="shared" si="18"/>
        <v>0</v>
      </c>
      <c r="AJ1260" s="299">
        <f t="shared" si="18"/>
        <v>0</v>
      </c>
      <c r="AK1260" s="302">
        <f t="shared" si="18"/>
        <v>0</v>
      </c>
      <c r="AL1260" s="299">
        <f>+B1260+D1260+F1260+H1260+J1260+L1260+N1260+P1260+R1260+T1260+V1260+X1260+Z1260+AB1260+AD1260+AF1260+AH1260+AJ1260</f>
        <v>0</v>
      </c>
      <c r="AM1260" s="302">
        <f>+C1260+E1260+G1260+I1260+K1260+M1260+O1260+Q1260+S1260+U1260+W1260+Y1260+AA1260+AC1260+AE1260+AG1260+AI1260+AK1260</f>
        <v>0</v>
      </c>
      <c r="AN1260" s="300">
        <f>+AM1260+AL1260</f>
        <v>0</v>
      </c>
    </row>
    <row r="1261" spans="1:40" ht="11.25" customHeight="1" x14ac:dyDescent="0.25">
      <c r="B1261" s="757"/>
      <c r="C1261" s="757"/>
      <c r="D1261" s="757"/>
      <c r="E1261" s="757"/>
      <c r="F1261" s="757"/>
      <c r="G1261" s="757"/>
      <c r="H1261" s="757"/>
      <c r="I1261" s="757"/>
      <c r="J1261" s="757"/>
      <c r="K1261" s="757"/>
      <c r="L1261" s="757"/>
      <c r="M1261" s="757"/>
      <c r="N1261" s="757"/>
      <c r="O1261" s="757"/>
      <c r="P1261" s="757"/>
      <c r="Q1261" s="757"/>
      <c r="R1261" s="757"/>
      <c r="S1261" s="757"/>
      <c r="T1261" s="757"/>
      <c r="U1261" s="757"/>
      <c r="V1261" s="757"/>
      <c r="W1261" s="757"/>
      <c r="X1261" s="757"/>
      <c r="Y1261" s="757"/>
      <c r="Z1261" s="757"/>
      <c r="AA1261" s="757"/>
      <c r="AB1261" s="757"/>
      <c r="AC1261" s="757"/>
      <c r="AD1261" s="757"/>
      <c r="AE1261" s="757"/>
      <c r="AF1261" s="757"/>
      <c r="AG1261" s="757"/>
      <c r="AH1261" s="757"/>
      <c r="AI1261" s="757"/>
      <c r="AJ1261" s="757"/>
      <c r="AK1261" s="757"/>
      <c r="AL1261" s="757"/>
      <c r="AM1261" s="757"/>
      <c r="AN1261" s="757"/>
    </row>
    <row r="1262" spans="1:40" x14ac:dyDescent="0.25">
      <c r="B1262" s="49"/>
      <c r="C1262" s="49"/>
      <c r="D1262" s="49"/>
      <c r="E1262" s="49"/>
      <c r="F1262" s="49"/>
      <c r="G1262" s="49"/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50" t="s">
        <v>835</v>
      </c>
      <c r="U1262" s="49"/>
      <c r="W1262" s="49"/>
      <c r="X1262" s="749"/>
      <c r="Y1262" s="749"/>
      <c r="Z1262" s="749"/>
      <c r="AA1262" s="749"/>
      <c r="AB1262" s="749"/>
      <c r="AC1262" s="749"/>
      <c r="AD1262" s="749"/>
      <c r="AE1262" s="749"/>
      <c r="AF1262" s="749"/>
      <c r="AG1262" s="749"/>
      <c r="AH1262" s="749"/>
      <c r="AI1262" s="749"/>
      <c r="AJ1262" s="749"/>
      <c r="AK1262" s="749"/>
      <c r="AL1262" s="749"/>
      <c r="AM1262" s="51"/>
      <c r="AN1262" s="49"/>
    </row>
    <row r="1263" spans="1:40" ht="6" customHeight="1" thickBot="1" x14ac:dyDescent="0.3">
      <c r="A1263" s="52"/>
      <c r="B1263" s="49"/>
      <c r="C1263" s="49"/>
      <c r="D1263" s="49"/>
      <c r="E1263" s="49"/>
      <c r="F1263" s="49"/>
      <c r="G1263" s="49"/>
      <c r="H1263" s="49"/>
      <c r="I1263" s="49"/>
      <c r="J1263" s="49"/>
      <c r="K1263" s="49"/>
      <c r="L1263" s="49"/>
      <c r="M1263" s="49"/>
      <c r="N1263" s="49"/>
      <c r="O1263" s="49"/>
      <c r="P1263" s="49"/>
      <c r="Q1263" s="49"/>
      <c r="R1263" s="49"/>
      <c r="S1263" s="49"/>
      <c r="T1263" s="50"/>
      <c r="U1263" s="49"/>
      <c r="W1263" s="49"/>
      <c r="X1263" s="53"/>
      <c r="Y1263" s="53"/>
      <c r="Z1263" s="53"/>
      <c r="AA1263" s="53"/>
      <c r="AB1263" s="53"/>
      <c r="AC1263" s="53"/>
      <c r="AD1263" s="53"/>
      <c r="AE1263" s="53"/>
      <c r="AF1263" s="53"/>
      <c r="AG1263" s="53"/>
      <c r="AH1263" s="53"/>
      <c r="AI1263" s="53"/>
      <c r="AJ1263" s="53"/>
      <c r="AK1263" s="53"/>
      <c r="AL1263" s="53"/>
      <c r="AM1263" s="51"/>
      <c r="AN1263" s="49"/>
    </row>
    <row r="1264" spans="1:40" ht="15.75" thickBot="1" x14ac:dyDescent="0.3">
      <c r="A1264" s="52"/>
      <c r="B1264" s="49"/>
      <c r="C1264" s="49"/>
      <c r="D1264" s="49"/>
      <c r="E1264" s="49"/>
      <c r="F1264" s="49"/>
      <c r="G1264" s="49"/>
      <c r="H1264" s="49"/>
      <c r="I1264" s="49"/>
      <c r="J1264" s="49"/>
      <c r="K1264" s="49"/>
      <c r="L1264" s="49"/>
      <c r="M1264" s="49"/>
      <c r="N1264" s="49"/>
      <c r="O1264" s="49"/>
      <c r="P1264" s="49"/>
      <c r="Q1264" s="49"/>
      <c r="R1264" s="49"/>
      <c r="S1264" s="49"/>
      <c r="T1264" s="49"/>
      <c r="U1264" s="49"/>
      <c r="V1264" s="54" t="s">
        <v>836</v>
      </c>
      <c r="W1264" s="49"/>
      <c r="X1264" s="748">
        <f>+F1229</f>
        <v>0</v>
      </c>
      <c r="Y1264" s="748"/>
      <c r="Z1264" s="748"/>
      <c r="AA1264" s="748"/>
      <c r="AB1264" s="748"/>
      <c r="AC1264" s="748"/>
      <c r="AD1264" s="748"/>
      <c r="AE1264" s="748"/>
      <c r="AF1264" s="748"/>
      <c r="AG1264" s="748"/>
      <c r="AH1264" s="748"/>
      <c r="AI1264" s="748"/>
      <c r="AJ1264" s="748"/>
      <c r="AK1264" s="49"/>
      <c r="AL1264" s="750" t="s">
        <v>787</v>
      </c>
      <c r="AM1264" s="750"/>
      <c r="AN1264" s="49"/>
    </row>
    <row r="1265" spans="2:40" ht="15.75" customHeight="1" x14ac:dyDescent="0.25">
      <c r="B1265" s="55" t="s">
        <v>1128</v>
      </c>
      <c r="C1265" s="56"/>
      <c r="D1265" s="56"/>
      <c r="E1265" s="56"/>
      <c r="F1265" s="56"/>
      <c r="G1265" s="57"/>
      <c r="H1265" s="57"/>
      <c r="I1265" s="57"/>
      <c r="J1265" s="57"/>
      <c r="K1265" s="57"/>
      <c r="L1265" s="57"/>
      <c r="M1265" s="57"/>
      <c r="N1265" s="57"/>
      <c r="V1265" s="54" t="s">
        <v>837</v>
      </c>
      <c r="AB1265" s="748" t="str">
        <f>+I1230</f>
        <v/>
      </c>
      <c r="AC1265" s="748"/>
      <c r="AD1265" s="748"/>
      <c r="AE1265" s="748"/>
      <c r="AF1265" s="748"/>
      <c r="AG1265" s="748"/>
      <c r="AH1265" s="748"/>
      <c r="AI1265" s="748"/>
      <c r="AJ1265" s="748"/>
    </row>
    <row r="1266" spans="2:40" ht="3.75" customHeight="1" thickBot="1" x14ac:dyDescent="0.3">
      <c r="B1266" s="42"/>
      <c r="C1266" s="42"/>
      <c r="D1266" s="42"/>
      <c r="E1266" s="42"/>
      <c r="F1266" s="42"/>
      <c r="G1266" s="42"/>
      <c r="H1266" s="42"/>
      <c r="I1266" s="58"/>
      <c r="J1266" s="58"/>
      <c r="K1266" s="42"/>
      <c r="L1266" s="42"/>
      <c r="M1266" s="57"/>
      <c r="N1266" s="57"/>
    </row>
    <row r="1267" spans="2:40" ht="35.25" customHeight="1" x14ac:dyDescent="0.25">
      <c r="B1267" s="682" t="s">
        <v>838</v>
      </c>
      <c r="C1267" s="666"/>
      <c r="D1267" s="666"/>
      <c r="E1267" s="666" t="s">
        <v>839</v>
      </c>
      <c r="F1267" s="666"/>
      <c r="G1267" s="666"/>
      <c r="H1267" s="666" t="s">
        <v>840</v>
      </c>
      <c r="I1267" s="666"/>
      <c r="J1267" s="666"/>
      <c r="K1267" s="666" t="s">
        <v>841</v>
      </c>
      <c r="L1267" s="666"/>
      <c r="M1267" s="666"/>
      <c r="N1267" s="666" t="s">
        <v>842</v>
      </c>
      <c r="O1267" s="666"/>
      <c r="P1267" s="666"/>
      <c r="Q1267" s="666" t="s">
        <v>843</v>
      </c>
      <c r="R1267" s="666"/>
      <c r="S1267" s="666"/>
      <c r="T1267" s="666" t="s">
        <v>844</v>
      </c>
      <c r="U1267" s="666"/>
      <c r="V1267" s="666"/>
      <c r="W1267" s="666" t="s">
        <v>845</v>
      </c>
      <c r="X1267" s="666"/>
      <c r="Y1267" s="666"/>
      <c r="Z1267" s="666" t="s">
        <v>846</v>
      </c>
      <c r="AA1267" s="666"/>
      <c r="AB1267" s="666"/>
      <c r="AC1267" s="666" t="s">
        <v>847</v>
      </c>
      <c r="AD1267" s="666"/>
      <c r="AE1267" s="666"/>
      <c r="AF1267" s="746" t="s">
        <v>1117</v>
      </c>
      <c r="AG1267" s="746"/>
      <c r="AH1267" s="746"/>
      <c r="AI1267" s="666" t="s">
        <v>848</v>
      </c>
      <c r="AJ1267" s="666"/>
      <c r="AK1267" s="666"/>
      <c r="AL1267" s="660" t="s">
        <v>825</v>
      </c>
      <c r="AM1267" s="660"/>
      <c r="AN1267" s="661"/>
    </row>
    <row r="1268" spans="2:40" ht="21" customHeight="1" thickBot="1" x14ac:dyDescent="0.3">
      <c r="B1268" s="747"/>
      <c r="C1268" s="743"/>
      <c r="D1268" s="743"/>
      <c r="E1268" s="743"/>
      <c r="F1268" s="743"/>
      <c r="G1268" s="743"/>
      <c r="H1268" s="743"/>
      <c r="I1268" s="743"/>
      <c r="J1268" s="743"/>
      <c r="K1268" s="743"/>
      <c r="L1268" s="743"/>
      <c r="M1268" s="743"/>
      <c r="N1268" s="743"/>
      <c r="O1268" s="743"/>
      <c r="P1268" s="743"/>
      <c r="Q1268" s="743"/>
      <c r="R1268" s="743"/>
      <c r="S1268" s="743"/>
      <c r="T1268" s="743"/>
      <c r="U1268" s="743"/>
      <c r="V1268" s="743"/>
      <c r="W1268" s="743"/>
      <c r="X1268" s="743"/>
      <c r="Y1268" s="743"/>
      <c r="Z1268" s="743"/>
      <c r="AA1268" s="743"/>
      <c r="AB1268" s="743"/>
      <c r="AC1268" s="743"/>
      <c r="AD1268" s="743"/>
      <c r="AE1268" s="743"/>
      <c r="AF1268" s="743"/>
      <c r="AG1268" s="743"/>
      <c r="AH1268" s="743"/>
      <c r="AI1268" s="743"/>
      <c r="AJ1268" s="743"/>
      <c r="AK1268" s="743"/>
      <c r="AL1268" s="662">
        <f>SUM(B1268:AK1268)</f>
        <v>0</v>
      </c>
      <c r="AM1268" s="662"/>
      <c r="AN1268" s="663"/>
    </row>
    <row r="1269" spans="2:40" ht="12" customHeight="1" x14ac:dyDescent="0.25">
      <c r="B1269" s="270" t="s">
        <v>849</v>
      </c>
      <c r="C1269" s="271"/>
      <c r="D1269" s="272"/>
      <c r="E1269" s="272"/>
      <c r="F1269" s="246"/>
      <c r="G1269" s="246"/>
      <c r="H1269" s="246"/>
      <c r="I1269" s="269"/>
      <c r="J1269" s="269"/>
      <c r="K1269" s="246"/>
      <c r="L1269" s="246"/>
      <c r="M1269" s="241"/>
      <c r="N1269" s="241"/>
      <c r="O1269" s="241"/>
      <c r="P1269" s="241"/>
      <c r="Q1269" s="241"/>
      <c r="R1269" s="241"/>
      <c r="S1269" s="241"/>
      <c r="T1269" s="241"/>
      <c r="U1269" s="241"/>
      <c r="V1269" s="241"/>
      <c r="W1269" s="241"/>
      <c r="X1269" s="241"/>
      <c r="Y1269" s="241"/>
      <c r="Z1269" s="241"/>
      <c r="AA1269" s="241"/>
      <c r="AB1269" s="241"/>
      <c r="AC1269" s="241"/>
      <c r="AD1269" s="241"/>
      <c r="AE1269" s="241"/>
      <c r="AF1269" s="241"/>
      <c r="AG1269" s="241"/>
      <c r="AH1269" s="241"/>
      <c r="AI1269" s="241"/>
      <c r="AJ1269" s="241"/>
      <c r="AK1269" s="241"/>
      <c r="AL1269" s="241"/>
      <c r="AM1269" s="241"/>
      <c r="AN1269" s="241"/>
    </row>
    <row r="1270" spans="2:40" ht="12.75" customHeight="1" x14ac:dyDescent="0.25">
      <c r="B1270" s="273"/>
      <c r="C1270" s="273"/>
      <c r="D1270" s="273"/>
      <c r="E1270" s="273"/>
      <c r="F1270" s="273"/>
      <c r="G1270" s="273"/>
      <c r="H1270" s="273"/>
      <c r="I1270" s="241"/>
      <c r="J1270" s="241"/>
      <c r="K1270" s="241"/>
      <c r="L1270" s="241"/>
      <c r="M1270" s="241"/>
      <c r="N1270" s="241"/>
      <c r="O1270" s="241"/>
      <c r="P1270" s="241"/>
      <c r="Q1270" s="241"/>
      <c r="R1270" s="241"/>
      <c r="S1270" s="241"/>
      <c r="T1270" s="241"/>
      <c r="U1270" s="241"/>
      <c r="V1270" s="241"/>
      <c r="W1270" s="241"/>
      <c r="X1270" s="241"/>
      <c r="Y1270" s="241"/>
      <c r="Z1270" s="241"/>
      <c r="AA1270" s="241"/>
      <c r="AB1270" s="241"/>
      <c r="AC1270" s="241"/>
      <c r="AD1270" s="241"/>
      <c r="AE1270" s="241"/>
      <c r="AF1270" s="241"/>
      <c r="AG1270" s="241"/>
      <c r="AH1270" s="241"/>
      <c r="AI1270" s="241"/>
      <c r="AJ1270" s="241"/>
      <c r="AK1270" s="241"/>
      <c r="AL1270" s="241"/>
      <c r="AM1270" s="241"/>
      <c r="AN1270" s="241"/>
    </row>
    <row r="1271" spans="2:40" ht="16.5" thickBot="1" x14ac:dyDescent="0.3">
      <c r="B1271" s="274" t="s">
        <v>1118</v>
      </c>
      <c r="C1271" s="274"/>
      <c r="D1271" s="274"/>
      <c r="E1271" s="274"/>
      <c r="F1271" s="274"/>
      <c r="G1271" s="275"/>
      <c r="H1271" s="241"/>
      <c r="I1271" s="241"/>
      <c r="J1271" s="241"/>
      <c r="K1271" s="241"/>
      <c r="L1271" s="241"/>
      <c r="M1271" s="241"/>
      <c r="N1271" s="241"/>
      <c r="O1271" s="241"/>
      <c r="P1271" s="241"/>
      <c r="Q1271" s="241"/>
      <c r="R1271" s="241"/>
      <c r="S1271" s="241"/>
      <c r="T1271" s="241"/>
      <c r="U1271" s="241"/>
      <c r="V1271" s="241"/>
      <c r="W1271" s="241"/>
      <c r="X1271" s="553" t="s">
        <v>1119</v>
      </c>
      <c r="Y1271" s="241"/>
      <c r="Z1271" s="241"/>
      <c r="AA1271" s="241"/>
      <c r="AB1271" s="241"/>
      <c r="AC1271" s="241"/>
      <c r="AD1271" s="241"/>
      <c r="AE1271" s="241"/>
      <c r="AF1271" s="241"/>
      <c r="AG1271" s="241"/>
      <c r="AH1271" s="241"/>
      <c r="AI1271" s="241"/>
      <c r="AJ1271" s="241"/>
      <c r="AK1271" s="241"/>
      <c r="AL1271" s="241"/>
      <c r="AM1271" s="241"/>
      <c r="AN1271" s="241"/>
    </row>
    <row r="1272" spans="2:40" ht="34.5" customHeight="1" x14ac:dyDescent="0.25">
      <c r="B1272" s="736" t="s">
        <v>850</v>
      </c>
      <c r="C1272" s="736"/>
      <c r="D1272" s="736"/>
      <c r="E1272" s="736"/>
      <c r="F1272" s="736"/>
      <c r="G1272" s="736"/>
      <c r="H1272" s="736"/>
      <c r="I1272" s="736"/>
      <c r="J1272" s="736"/>
      <c r="K1272" s="744" t="s">
        <v>851</v>
      </c>
      <c r="L1272" s="744"/>
      <c r="M1272" s="744"/>
      <c r="N1272" s="744"/>
      <c r="O1272" s="744"/>
      <c r="P1272" s="744"/>
      <c r="Q1272" s="744"/>
      <c r="R1272" s="744"/>
      <c r="S1272" s="744"/>
      <c r="T1272" s="241"/>
      <c r="U1272" s="241"/>
      <c r="V1272" s="241"/>
      <c r="W1272" s="241"/>
      <c r="X1272" s="664" t="s">
        <v>1120</v>
      </c>
      <c r="Y1272" s="665"/>
      <c r="Z1272" s="665"/>
      <c r="AA1272" s="665"/>
      <c r="AB1272" s="665"/>
      <c r="AC1272" s="665"/>
      <c r="AD1272" s="666" t="s">
        <v>1127</v>
      </c>
      <c r="AE1272" s="666"/>
      <c r="AF1272" s="666"/>
      <c r="AG1272" s="666"/>
      <c r="AH1272" s="666"/>
      <c r="AI1272" s="667"/>
      <c r="AJ1272" s="241"/>
      <c r="AK1272" s="241"/>
      <c r="AL1272" s="241"/>
      <c r="AM1272" s="241"/>
      <c r="AN1272" s="241"/>
    </row>
    <row r="1273" spans="2:40" ht="18" customHeight="1" x14ac:dyDescent="0.25">
      <c r="B1273" s="727" t="s">
        <v>852</v>
      </c>
      <c r="C1273" s="727"/>
      <c r="D1273" s="727"/>
      <c r="E1273" s="728" t="s">
        <v>853</v>
      </c>
      <c r="F1273" s="728"/>
      <c r="G1273" s="728"/>
      <c r="H1273" s="729" t="s">
        <v>825</v>
      </c>
      <c r="I1273" s="729"/>
      <c r="J1273" s="729"/>
      <c r="K1273" s="728" t="s">
        <v>852</v>
      </c>
      <c r="L1273" s="728"/>
      <c r="M1273" s="728"/>
      <c r="N1273" s="728" t="s">
        <v>853</v>
      </c>
      <c r="O1273" s="728"/>
      <c r="P1273" s="728"/>
      <c r="Q1273" s="730" t="s">
        <v>825</v>
      </c>
      <c r="R1273" s="730"/>
      <c r="S1273" s="730"/>
      <c r="T1273" s="241"/>
      <c r="U1273" s="241"/>
      <c r="V1273" s="241"/>
      <c r="W1273" s="241"/>
      <c r="X1273" s="668" t="s">
        <v>852</v>
      </c>
      <c r="Y1273" s="669"/>
      <c r="Z1273" s="670" t="s">
        <v>853</v>
      </c>
      <c r="AA1273" s="669"/>
      <c r="AB1273" s="671" t="s">
        <v>825</v>
      </c>
      <c r="AC1273" s="672"/>
      <c r="AD1273" s="670" t="s">
        <v>852</v>
      </c>
      <c r="AE1273" s="669"/>
      <c r="AF1273" s="670" t="s">
        <v>853</v>
      </c>
      <c r="AG1273" s="669"/>
      <c r="AH1273" s="671" t="s">
        <v>825</v>
      </c>
      <c r="AI1273" s="673"/>
      <c r="AJ1273" s="241"/>
      <c r="AK1273" s="241"/>
      <c r="AL1273" s="241"/>
      <c r="AM1273" s="241"/>
      <c r="AN1273" s="241"/>
    </row>
    <row r="1274" spans="2:40" ht="21" customHeight="1" thickBot="1" x14ac:dyDescent="0.3">
      <c r="B1274" s="718"/>
      <c r="C1274" s="718"/>
      <c r="D1274" s="718"/>
      <c r="E1274" s="719"/>
      <c r="F1274" s="719"/>
      <c r="G1274" s="719"/>
      <c r="H1274" s="720">
        <f>+E1274+B1274</f>
        <v>0</v>
      </c>
      <c r="I1274" s="720"/>
      <c r="J1274" s="720"/>
      <c r="K1274" s="719"/>
      <c r="L1274" s="719"/>
      <c r="M1274" s="719"/>
      <c r="N1274" s="719"/>
      <c r="O1274" s="719"/>
      <c r="P1274" s="719"/>
      <c r="Q1274" s="731">
        <f>+N1274+K1274</f>
        <v>0</v>
      </c>
      <c r="R1274" s="731"/>
      <c r="S1274" s="731"/>
      <c r="T1274" s="241"/>
      <c r="U1274" s="241"/>
      <c r="V1274" s="241"/>
      <c r="W1274" s="241"/>
      <c r="X1274" s="674"/>
      <c r="Y1274" s="675"/>
      <c r="Z1274" s="676"/>
      <c r="AA1274" s="675"/>
      <c r="AB1274" s="677">
        <f>+Z1274+X1274</f>
        <v>0</v>
      </c>
      <c r="AC1274" s="678"/>
      <c r="AD1274" s="676"/>
      <c r="AE1274" s="675"/>
      <c r="AF1274" s="676"/>
      <c r="AG1274" s="675"/>
      <c r="AH1274" s="677">
        <f>+AF1274+AD1274</f>
        <v>0</v>
      </c>
      <c r="AI1274" s="695"/>
      <c r="AJ1274" s="241"/>
      <c r="AK1274" s="241"/>
      <c r="AL1274" s="241"/>
      <c r="AM1274" s="241"/>
      <c r="AN1274" s="241"/>
    </row>
    <row r="1275" spans="2:40" ht="16.5" thickBot="1" x14ac:dyDescent="0.3">
      <c r="B1275" s="274" t="s">
        <v>1121</v>
      </c>
      <c r="C1275" s="274"/>
      <c r="D1275" s="274"/>
      <c r="E1275" s="274"/>
      <c r="F1275" s="274"/>
      <c r="G1275" s="275"/>
      <c r="H1275" s="241"/>
      <c r="I1275" s="241"/>
      <c r="J1275" s="241"/>
      <c r="K1275" s="241"/>
      <c r="L1275" s="241"/>
      <c r="M1275" s="241"/>
      <c r="N1275" s="241"/>
      <c r="O1275" s="241"/>
      <c r="P1275" s="241"/>
      <c r="Q1275" s="241"/>
      <c r="R1275" s="241"/>
      <c r="S1275" s="241"/>
      <c r="T1275" s="241"/>
      <c r="U1275" s="241"/>
      <c r="V1275" s="241"/>
      <c r="W1275" s="241"/>
      <c r="X1275" s="696" t="s">
        <v>1122</v>
      </c>
      <c r="Y1275" s="697"/>
      <c r="Z1275" s="697"/>
      <c r="AA1275" s="697"/>
      <c r="AB1275" s="697"/>
      <c r="AC1275" s="697"/>
      <c r="AD1275" s="697"/>
      <c r="AE1275" s="697"/>
      <c r="AF1275" s="697"/>
      <c r="AG1275" s="697"/>
      <c r="AH1275" s="697"/>
      <c r="AI1275" s="697"/>
      <c r="AJ1275" s="697"/>
      <c r="AK1275" s="698"/>
      <c r="AL1275" s="241"/>
      <c r="AM1275" s="241"/>
      <c r="AN1275" s="241"/>
    </row>
    <row r="1276" spans="2:40" ht="34.5" customHeight="1" x14ac:dyDescent="0.25">
      <c r="B1276" s="738" t="s">
        <v>854</v>
      </c>
      <c r="C1276" s="738"/>
      <c r="D1276" s="738"/>
      <c r="E1276" s="738"/>
      <c r="F1276" s="738"/>
      <c r="G1276" s="738"/>
      <c r="H1276" s="738"/>
      <c r="I1276" s="738"/>
      <c r="J1276" s="738"/>
      <c r="K1276" s="739" t="s">
        <v>970</v>
      </c>
      <c r="L1276" s="739"/>
      <c r="M1276" s="739"/>
      <c r="N1276" s="739"/>
      <c r="O1276" s="739"/>
      <c r="P1276" s="739"/>
      <c r="Q1276" s="739"/>
      <c r="R1276" s="739"/>
      <c r="S1276" s="739"/>
      <c r="T1276" s="241"/>
      <c r="U1276" s="241"/>
      <c r="V1276" s="241"/>
      <c r="W1276" s="241"/>
      <c r="X1276" s="699" t="s">
        <v>1123</v>
      </c>
      <c r="Y1276" s="700"/>
      <c r="Z1276" s="700"/>
      <c r="AA1276" s="700"/>
      <c r="AB1276" s="701" t="s">
        <v>1124</v>
      </c>
      <c r="AC1276" s="701"/>
      <c r="AD1276" s="701"/>
      <c r="AE1276" s="701"/>
      <c r="AF1276" s="701" t="s">
        <v>825</v>
      </c>
      <c r="AG1276" s="701"/>
      <c r="AH1276" s="701"/>
      <c r="AI1276" s="701"/>
      <c r="AJ1276" s="701"/>
      <c r="AK1276" s="706"/>
      <c r="AL1276" s="241"/>
      <c r="AM1276" s="241"/>
      <c r="AN1276" s="241"/>
    </row>
    <row r="1277" spans="2:40" ht="18" customHeight="1" x14ac:dyDescent="0.25">
      <c r="B1277" s="727" t="s">
        <v>852</v>
      </c>
      <c r="C1277" s="727"/>
      <c r="D1277" s="727"/>
      <c r="E1277" s="728" t="s">
        <v>853</v>
      </c>
      <c r="F1277" s="728"/>
      <c r="G1277" s="728"/>
      <c r="H1277" s="729" t="s">
        <v>825</v>
      </c>
      <c r="I1277" s="729"/>
      <c r="J1277" s="729"/>
      <c r="K1277" s="728" t="s">
        <v>852</v>
      </c>
      <c r="L1277" s="728"/>
      <c r="M1277" s="728"/>
      <c r="N1277" s="728" t="s">
        <v>853</v>
      </c>
      <c r="O1277" s="728"/>
      <c r="P1277" s="728"/>
      <c r="Q1277" s="730" t="s">
        <v>825</v>
      </c>
      <c r="R1277" s="730"/>
      <c r="S1277" s="730"/>
      <c r="T1277" s="241"/>
      <c r="U1277" s="241"/>
      <c r="V1277" s="241"/>
      <c r="W1277" s="241"/>
      <c r="X1277" s="683" t="s">
        <v>852</v>
      </c>
      <c r="Y1277" s="679"/>
      <c r="Z1277" s="679" t="s">
        <v>853</v>
      </c>
      <c r="AA1277" s="679"/>
      <c r="AB1277" s="679" t="s">
        <v>852</v>
      </c>
      <c r="AC1277" s="679"/>
      <c r="AD1277" s="679" t="s">
        <v>853</v>
      </c>
      <c r="AE1277" s="679"/>
      <c r="AF1277" s="679" t="s">
        <v>852</v>
      </c>
      <c r="AG1277" s="679"/>
      <c r="AH1277" s="679" t="s">
        <v>853</v>
      </c>
      <c r="AI1277" s="679"/>
      <c r="AJ1277" s="715" t="s">
        <v>825</v>
      </c>
      <c r="AK1277" s="745"/>
      <c r="AL1277" s="241"/>
      <c r="AM1277" s="241"/>
      <c r="AN1277" s="241"/>
    </row>
    <row r="1278" spans="2:40" ht="21" customHeight="1" thickBot="1" x14ac:dyDescent="0.3">
      <c r="B1278" s="718"/>
      <c r="C1278" s="718"/>
      <c r="D1278" s="718"/>
      <c r="E1278" s="719"/>
      <c r="F1278" s="719"/>
      <c r="G1278" s="719"/>
      <c r="H1278" s="720">
        <f>+E1278+B1278</f>
        <v>0</v>
      </c>
      <c r="I1278" s="720"/>
      <c r="J1278" s="720"/>
      <c r="K1278" s="719"/>
      <c r="L1278" s="719"/>
      <c r="M1278" s="719"/>
      <c r="N1278" s="719"/>
      <c r="O1278" s="719"/>
      <c r="P1278" s="719"/>
      <c r="Q1278" s="731">
        <f>+N1278+K1278</f>
        <v>0</v>
      </c>
      <c r="R1278" s="731"/>
      <c r="S1278" s="731"/>
      <c r="T1278" s="241"/>
      <c r="U1278" s="241"/>
      <c r="V1278" s="241"/>
      <c r="W1278" s="241"/>
      <c r="X1278" s="702"/>
      <c r="Y1278" s="692"/>
      <c r="Z1278" s="692"/>
      <c r="AA1278" s="692"/>
      <c r="AB1278" s="692"/>
      <c r="AC1278" s="692"/>
      <c r="AD1278" s="692"/>
      <c r="AE1278" s="692"/>
      <c r="AF1278" s="680">
        <f>+AB1278+X1278</f>
        <v>0</v>
      </c>
      <c r="AG1278" s="680"/>
      <c r="AH1278" s="680">
        <f>+AD1278+Z1278</f>
        <v>0</v>
      </c>
      <c r="AI1278" s="680"/>
      <c r="AJ1278" s="680">
        <f>+AH1278+AF1278</f>
        <v>0</v>
      </c>
      <c r="AK1278" s="681"/>
      <c r="AL1278" s="241"/>
      <c r="AM1278" s="241"/>
      <c r="AN1278" s="241"/>
    </row>
    <row r="1279" spans="2:40" ht="16.5" thickBot="1" x14ac:dyDescent="0.3">
      <c r="B1279" s="276" t="s">
        <v>1125</v>
      </c>
      <c r="C1279" s="241"/>
      <c r="D1279" s="241"/>
      <c r="E1279" s="241"/>
      <c r="F1279" s="241"/>
      <c r="G1279" s="241"/>
      <c r="H1279" s="241"/>
      <c r="I1279" s="241"/>
      <c r="J1279" s="241"/>
      <c r="K1279" s="241"/>
      <c r="L1279" s="241"/>
      <c r="M1279" s="241"/>
      <c r="N1279" s="241"/>
      <c r="O1279" s="241"/>
      <c r="P1279" s="241"/>
      <c r="Q1279" s="241"/>
      <c r="R1279" s="241"/>
      <c r="S1279" s="241"/>
      <c r="T1279" s="241"/>
      <c r="U1279" s="241"/>
      <c r="V1279" s="241"/>
      <c r="W1279" s="241"/>
      <c r="X1279" s="553" t="s">
        <v>1258</v>
      </c>
      <c r="Y1279" s="241"/>
      <c r="Z1279" s="241"/>
      <c r="AA1279" s="241"/>
      <c r="AB1279" s="241"/>
      <c r="AC1279" s="241"/>
      <c r="AD1279" s="241"/>
      <c r="AE1279" s="241"/>
      <c r="AF1279" s="241"/>
      <c r="AG1279" s="241"/>
      <c r="AH1279" s="241"/>
      <c r="AI1279" s="241"/>
      <c r="AJ1279" s="241"/>
      <c r="AK1279" s="241"/>
      <c r="AL1279" s="241"/>
      <c r="AM1279" s="241"/>
      <c r="AN1279" s="241"/>
    </row>
    <row r="1280" spans="2:40" ht="16.5" customHeight="1" thickBot="1" x14ac:dyDescent="0.3">
      <c r="B1280" s="274" t="s">
        <v>969</v>
      </c>
      <c r="C1280" s="274"/>
      <c r="D1280" s="241"/>
      <c r="E1280" s="241"/>
      <c r="F1280" s="241"/>
      <c r="G1280" s="241"/>
      <c r="H1280" s="241"/>
      <c r="I1280" s="241"/>
      <c r="J1280" s="241"/>
      <c r="K1280" s="241"/>
      <c r="L1280" s="241"/>
      <c r="M1280" s="241"/>
      <c r="N1280" s="241"/>
      <c r="O1280" s="241"/>
      <c r="P1280" s="241"/>
      <c r="Q1280" s="241"/>
      <c r="R1280" s="241"/>
      <c r="S1280" s="241"/>
      <c r="T1280" s="241"/>
      <c r="U1280" s="241"/>
      <c r="V1280" s="241"/>
      <c r="W1280" s="835" t="s">
        <v>1259</v>
      </c>
      <c r="X1280" s="836"/>
      <c r="Y1280" s="836"/>
      <c r="Z1280" s="836"/>
      <c r="AA1280" s="836"/>
      <c r="AB1280" s="836"/>
      <c r="AC1280" s="851" t="s">
        <v>1257</v>
      </c>
      <c r="AD1280" s="851"/>
      <c r="AE1280" s="851"/>
      <c r="AF1280" s="851"/>
      <c r="AG1280" s="851"/>
      <c r="AH1280" s="851"/>
      <c r="AI1280" s="845" t="s">
        <v>1260</v>
      </c>
      <c r="AJ1280" s="846"/>
      <c r="AK1280" s="846"/>
      <c r="AL1280" s="846"/>
      <c r="AM1280" s="846"/>
      <c r="AN1280" s="847"/>
    </row>
    <row r="1281" spans="1:40" ht="16.5" customHeight="1" thickBot="1" x14ac:dyDescent="0.3">
      <c r="B1281" s="732" t="s">
        <v>971</v>
      </c>
      <c r="C1281" s="733"/>
      <c r="D1281" s="733"/>
      <c r="E1281" s="733"/>
      <c r="F1281" s="733"/>
      <c r="G1281" s="733"/>
      <c r="H1281" s="733"/>
      <c r="I1281" s="734"/>
      <c r="J1281" s="686" t="s">
        <v>855</v>
      </c>
      <c r="K1281" s="686"/>
      <c r="L1281" s="686"/>
      <c r="M1281" s="686"/>
      <c r="N1281" s="686"/>
      <c r="O1281" s="686"/>
      <c r="P1281" s="686" t="s">
        <v>856</v>
      </c>
      <c r="Q1281" s="686"/>
      <c r="R1281" s="686"/>
      <c r="S1281" s="686"/>
      <c r="T1281" s="686"/>
      <c r="U1281" s="688"/>
      <c r="V1281" s="241"/>
      <c r="W1281" s="837"/>
      <c r="X1281" s="838"/>
      <c r="Y1281" s="838"/>
      <c r="Z1281" s="838"/>
      <c r="AA1281" s="838"/>
      <c r="AB1281" s="838"/>
      <c r="AC1281" s="852"/>
      <c r="AD1281" s="852"/>
      <c r="AE1281" s="852"/>
      <c r="AF1281" s="852"/>
      <c r="AG1281" s="852"/>
      <c r="AH1281" s="852"/>
      <c r="AI1281" s="848"/>
      <c r="AJ1281" s="849"/>
      <c r="AK1281" s="849"/>
      <c r="AL1281" s="849"/>
      <c r="AM1281" s="849"/>
      <c r="AN1281" s="850"/>
    </row>
    <row r="1282" spans="1:40" ht="16.5" customHeight="1" thickBot="1" x14ac:dyDescent="0.3">
      <c r="B1282" s="735"/>
      <c r="C1282" s="736"/>
      <c r="D1282" s="736"/>
      <c r="E1282" s="736"/>
      <c r="F1282" s="736"/>
      <c r="G1282" s="736"/>
      <c r="H1282" s="736"/>
      <c r="I1282" s="737"/>
      <c r="J1282" s="687"/>
      <c r="K1282" s="687"/>
      <c r="L1282" s="687"/>
      <c r="M1282" s="687"/>
      <c r="N1282" s="687"/>
      <c r="O1282" s="687"/>
      <c r="P1282" s="687"/>
      <c r="Q1282" s="687"/>
      <c r="R1282" s="687"/>
      <c r="S1282" s="687"/>
      <c r="T1282" s="687"/>
      <c r="U1282" s="689"/>
      <c r="V1282" s="241"/>
      <c r="W1282" s="853" t="s">
        <v>852</v>
      </c>
      <c r="X1282" s="841"/>
      <c r="Y1282" s="841" t="s">
        <v>853</v>
      </c>
      <c r="Z1282" s="841"/>
      <c r="AA1282" s="842" t="s">
        <v>825</v>
      </c>
      <c r="AB1282" s="842"/>
      <c r="AC1282" s="841" t="s">
        <v>852</v>
      </c>
      <c r="AD1282" s="841"/>
      <c r="AE1282" s="841" t="s">
        <v>853</v>
      </c>
      <c r="AF1282" s="841"/>
      <c r="AG1282" s="842" t="s">
        <v>825</v>
      </c>
      <c r="AH1282" s="842"/>
      <c r="AI1282" s="841" t="s">
        <v>852</v>
      </c>
      <c r="AJ1282" s="841"/>
      <c r="AK1282" s="841" t="s">
        <v>853</v>
      </c>
      <c r="AL1282" s="841"/>
      <c r="AM1282" s="842" t="s">
        <v>825</v>
      </c>
      <c r="AN1282" s="843"/>
    </row>
    <row r="1283" spans="1:40" ht="21" customHeight="1" thickBot="1" x14ac:dyDescent="0.3">
      <c r="B1283" s="735"/>
      <c r="C1283" s="736"/>
      <c r="D1283" s="736"/>
      <c r="E1283" s="736"/>
      <c r="F1283" s="736"/>
      <c r="G1283" s="736"/>
      <c r="H1283" s="736"/>
      <c r="I1283" s="737"/>
      <c r="J1283" s="679" t="s">
        <v>852</v>
      </c>
      <c r="K1283" s="679"/>
      <c r="L1283" s="679" t="s">
        <v>853</v>
      </c>
      <c r="M1283" s="679"/>
      <c r="N1283" s="715" t="s">
        <v>825</v>
      </c>
      <c r="O1283" s="715"/>
      <c r="P1283" s="679" t="s">
        <v>852</v>
      </c>
      <c r="Q1283" s="679"/>
      <c r="R1283" s="679" t="s">
        <v>853</v>
      </c>
      <c r="S1283" s="679"/>
      <c r="T1283" s="716" t="s">
        <v>825</v>
      </c>
      <c r="U1283" s="717"/>
      <c r="V1283" s="241"/>
      <c r="W1283" s="844"/>
      <c r="X1283" s="831"/>
      <c r="Y1283" s="831"/>
      <c r="Z1283" s="831"/>
      <c r="AA1283" s="830">
        <f>W1283+Y1283</f>
        <v>0</v>
      </c>
      <c r="AB1283" s="830"/>
      <c r="AC1283" s="831"/>
      <c r="AD1283" s="831"/>
      <c r="AE1283" s="831"/>
      <c r="AF1283" s="831"/>
      <c r="AG1283" s="830">
        <f>AC1283+AE1283</f>
        <v>0</v>
      </c>
      <c r="AH1283" s="830"/>
      <c r="AI1283" s="831"/>
      <c r="AJ1283" s="831"/>
      <c r="AK1283" s="831"/>
      <c r="AL1283" s="832"/>
      <c r="AM1283" s="833">
        <f>AI1283+AK1283</f>
        <v>0</v>
      </c>
      <c r="AN1283" s="834"/>
    </row>
    <row r="1284" spans="1:40" ht="32.25" customHeight="1" x14ac:dyDescent="0.25">
      <c r="B1284" s="713" t="s">
        <v>857</v>
      </c>
      <c r="C1284" s="714"/>
      <c r="D1284" s="714"/>
      <c r="E1284" s="714"/>
      <c r="F1284" s="714"/>
      <c r="G1284" s="714"/>
      <c r="H1284" s="714"/>
      <c r="I1284" s="714"/>
      <c r="J1284" s="707"/>
      <c r="K1284" s="708"/>
      <c r="L1284" s="707"/>
      <c r="M1284" s="708"/>
      <c r="N1284" s="709">
        <f>+L1284+J1284</f>
        <v>0</v>
      </c>
      <c r="O1284" s="710"/>
      <c r="P1284" s="707"/>
      <c r="Q1284" s="708"/>
      <c r="R1284" s="707"/>
      <c r="S1284" s="708"/>
      <c r="T1284" s="693">
        <f>+R1284+P1284</f>
        <v>0</v>
      </c>
      <c r="U1284" s="694"/>
      <c r="V1284" s="241"/>
      <c r="W1284" s="241"/>
      <c r="X1284" s="835" t="s">
        <v>1264</v>
      </c>
      <c r="Y1284" s="836"/>
      <c r="Z1284" s="836"/>
      <c r="AA1284" s="836"/>
      <c r="AB1284" s="836"/>
      <c r="AC1284" s="836"/>
      <c r="AD1284" s="836"/>
      <c r="AE1284" s="836" t="s">
        <v>1265</v>
      </c>
      <c r="AF1284" s="836"/>
      <c r="AG1284" s="836"/>
      <c r="AH1284" s="836"/>
      <c r="AI1284" s="836"/>
      <c r="AJ1284" s="836"/>
      <c r="AK1284" s="839"/>
      <c r="AL1284" s="241"/>
      <c r="AM1284" s="241"/>
      <c r="AN1284" s="241"/>
    </row>
    <row r="1285" spans="1:40" ht="31.5" customHeight="1" x14ac:dyDescent="0.25">
      <c r="B1285" s="711" t="s">
        <v>858</v>
      </c>
      <c r="C1285" s="712"/>
      <c r="D1285" s="712"/>
      <c r="E1285" s="712"/>
      <c r="F1285" s="712"/>
      <c r="G1285" s="712"/>
      <c r="H1285" s="712"/>
      <c r="I1285" s="712"/>
      <c r="J1285" s="703"/>
      <c r="K1285" s="704"/>
      <c r="L1285" s="703"/>
      <c r="M1285" s="704"/>
      <c r="N1285" s="693">
        <f>+L1285+J1285</f>
        <v>0</v>
      </c>
      <c r="O1285" s="705"/>
      <c r="P1285" s="707"/>
      <c r="Q1285" s="708"/>
      <c r="R1285" s="707"/>
      <c r="S1285" s="708"/>
      <c r="T1285" s="693">
        <f>+R1285+P1285</f>
        <v>0</v>
      </c>
      <c r="U1285" s="694"/>
      <c r="V1285" s="241"/>
      <c r="W1285" s="241"/>
      <c r="X1285" s="837"/>
      <c r="Y1285" s="838"/>
      <c r="Z1285" s="838"/>
      <c r="AA1285" s="838"/>
      <c r="AB1285" s="838"/>
      <c r="AC1285" s="838"/>
      <c r="AD1285" s="838"/>
      <c r="AE1285" s="838"/>
      <c r="AF1285" s="838"/>
      <c r="AG1285" s="838"/>
      <c r="AH1285" s="838"/>
      <c r="AI1285" s="838"/>
      <c r="AJ1285" s="838"/>
      <c r="AK1285" s="840"/>
      <c r="AL1285" s="241"/>
      <c r="AM1285" s="241"/>
      <c r="AN1285" s="241"/>
    </row>
    <row r="1286" spans="1:40" ht="31.5" customHeight="1" x14ac:dyDescent="0.25">
      <c r="B1286" s="721" t="s">
        <v>859</v>
      </c>
      <c r="C1286" s="722"/>
      <c r="D1286" s="722"/>
      <c r="E1286" s="722"/>
      <c r="F1286" s="722"/>
      <c r="G1286" s="722"/>
      <c r="H1286" s="722"/>
      <c r="I1286" s="722"/>
      <c r="J1286" s="703"/>
      <c r="K1286" s="704"/>
      <c r="L1286" s="703"/>
      <c r="M1286" s="704"/>
      <c r="N1286" s="693">
        <f>+L1286+J1286</f>
        <v>0</v>
      </c>
      <c r="O1286" s="705"/>
      <c r="P1286" s="707"/>
      <c r="Q1286" s="708"/>
      <c r="R1286" s="707"/>
      <c r="S1286" s="708"/>
      <c r="T1286" s="693">
        <f>+R1286+P1286</f>
        <v>0</v>
      </c>
      <c r="U1286" s="694"/>
      <c r="V1286" s="241"/>
      <c r="W1286" s="241"/>
      <c r="X1286" s="853" t="s">
        <v>852</v>
      </c>
      <c r="Y1286" s="841"/>
      <c r="Z1286" s="841" t="s">
        <v>853</v>
      </c>
      <c r="AA1286" s="841"/>
      <c r="AB1286" s="842" t="s">
        <v>825</v>
      </c>
      <c r="AC1286" s="842"/>
      <c r="AD1286" s="842"/>
      <c r="AE1286" s="841" t="s">
        <v>852</v>
      </c>
      <c r="AF1286" s="841"/>
      <c r="AG1286" s="841" t="s">
        <v>853</v>
      </c>
      <c r="AH1286" s="841"/>
      <c r="AI1286" s="842" t="s">
        <v>825</v>
      </c>
      <c r="AJ1286" s="842"/>
      <c r="AK1286" s="843"/>
      <c r="AL1286" s="241"/>
      <c r="AM1286" s="241"/>
      <c r="AN1286" s="241"/>
    </row>
    <row r="1287" spans="1:40" ht="26.25" customHeight="1" thickBot="1" x14ac:dyDescent="0.3">
      <c r="B1287" s="690" t="s">
        <v>860</v>
      </c>
      <c r="C1287" s="691"/>
      <c r="D1287" s="691"/>
      <c r="E1287" s="691"/>
      <c r="F1287" s="691"/>
      <c r="G1287" s="691"/>
      <c r="H1287" s="691"/>
      <c r="I1287" s="691"/>
      <c r="J1287" s="723"/>
      <c r="K1287" s="724"/>
      <c r="L1287" s="723"/>
      <c r="M1287" s="724"/>
      <c r="N1287" s="725">
        <f>+L1287+J1287</f>
        <v>0</v>
      </c>
      <c r="O1287" s="726"/>
      <c r="P1287" s="707"/>
      <c r="Q1287" s="708"/>
      <c r="R1287" s="707"/>
      <c r="S1287" s="708"/>
      <c r="T1287" s="693">
        <f>+R1287+P1287</f>
        <v>0</v>
      </c>
      <c r="U1287" s="694"/>
      <c r="V1287" s="241"/>
      <c r="W1287" s="241"/>
      <c r="X1287" s="844"/>
      <c r="Y1287" s="832"/>
      <c r="Z1287" s="832"/>
      <c r="AA1287" s="832"/>
      <c r="AB1287" s="833">
        <f>X1287+Z1287</f>
        <v>0</v>
      </c>
      <c r="AC1287" s="833"/>
      <c r="AD1287" s="833"/>
      <c r="AE1287" s="832"/>
      <c r="AF1287" s="832"/>
      <c r="AG1287" s="832"/>
      <c r="AH1287" s="832"/>
      <c r="AI1287" s="833">
        <f>AE1287+AG1287</f>
        <v>0</v>
      </c>
      <c r="AJ1287" s="833"/>
      <c r="AK1287" s="834"/>
      <c r="AL1287" s="241"/>
      <c r="AM1287" s="241"/>
      <c r="AN1287" s="241"/>
    </row>
    <row r="1288" spans="1:40" ht="16.5" thickBot="1" x14ac:dyDescent="0.3">
      <c r="B1288" s="269"/>
      <c r="C1288" s="246"/>
      <c r="D1288" s="246"/>
      <c r="E1288" s="246"/>
      <c r="F1288" s="246"/>
      <c r="G1288" s="246"/>
      <c r="H1288" s="246"/>
      <c r="I1288" s="277"/>
      <c r="J1288" s="277"/>
      <c r="K1288" s="277"/>
      <c r="L1288" s="277"/>
      <c r="M1288" s="246"/>
      <c r="N1288" s="241"/>
      <c r="O1288" s="241"/>
      <c r="P1288" s="241"/>
      <c r="Q1288" s="241"/>
      <c r="R1288" s="241"/>
      <c r="S1288" s="241"/>
      <c r="T1288" s="241"/>
      <c r="U1288" s="241"/>
      <c r="V1288" s="241"/>
      <c r="W1288" s="241"/>
      <c r="X1288" s="614"/>
      <c r="Y1288" s="614"/>
      <c r="Z1288" s="614"/>
      <c r="AA1288" s="614"/>
      <c r="AB1288" s="614"/>
      <c r="AC1288" s="614"/>
      <c r="AD1288" s="614"/>
      <c r="AE1288" s="614"/>
      <c r="AF1288" s="614"/>
      <c r="AG1288" s="614"/>
      <c r="AH1288" s="614"/>
      <c r="AI1288" s="614"/>
      <c r="AJ1288" s="614"/>
      <c r="AK1288" s="614"/>
      <c r="AL1288" s="241"/>
      <c r="AM1288" s="241"/>
      <c r="AN1288" s="241"/>
    </row>
    <row r="1289" spans="1:40" ht="33.75" customHeight="1" x14ac:dyDescent="0.3">
      <c r="B1289" s="682" t="s">
        <v>972</v>
      </c>
      <c r="C1289" s="666"/>
      <c r="D1289" s="666"/>
      <c r="E1289" s="666"/>
      <c r="F1289" s="666"/>
      <c r="G1289" s="666"/>
      <c r="H1289" s="666"/>
      <c r="I1289" s="666"/>
      <c r="J1289" s="740" t="s">
        <v>861</v>
      </c>
      <c r="K1289" s="740"/>
      <c r="L1289" s="740"/>
      <c r="M1289" s="740"/>
      <c r="N1289" s="740"/>
      <c r="O1289" s="740"/>
      <c r="P1289" s="741" t="s">
        <v>862</v>
      </c>
      <c r="Q1289" s="741"/>
      <c r="R1289" s="741"/>
      <c r="S1289" s="741"/>
      <c r="T1289" s="741"/>
      <c r="U1289" s="742"/>
      <c r="V1289" s="241"/>
      <c r="W1289" s="241"/>
      <c r="X1289" s="243" t="s">
        <v>835</v>
      </c>
      <c r="Y1289" s="614"/>
      <c r="Z1289" s="614"/>
      <c r="AA1289" s="614"/>
      <c r="AB1289" s="614"/>
      <c r="AC1289" s="614"/>
      <c r="AD1289" s="614"/>
      <c r="AE1289" s="614"/>
      <c r="AF1289" s="614"/>
      <c r="AG1289" s="614"/>
      <c r="AH1289" s="614"/>
      <c r="AI1289" s="614"/>
      <c r="AJ1289" s="614"/>
      <c r="AK1289" s="614"/>
      <c r="AL1289" s="241"/>
      <c r="AM1289" s="241"/>
      <c r="AN1289" s="241"/>
    </row>
    <row r="1290" spans="1:40" ht="21" customHeight="1" x14ac:dyDescent="0.25">
      <c r="B1290" s="683"/>
      <c r="C1290" s="679"/>
      <c r="D1290" s="679"/>
      <c r="E1290" s="679"/>
      <c r="F1290" s="679"/>
      <c r="G1290" s="679"/>
      <c r="H1290" s="679"/>
      <c r="I1290" s="679"/>
      <c r="J1290" s="679" t="s">
        <v>852</v>
      </c>
      <c r="K1290" s="679"/>
      <c r="L1290" s="679" t="s">
        <v>853</v>
      </c>
      <c r="M1290" s="679"/>
      <c r="N1290" s="715" t="s">
        <v>825</v>
      </c>
      <c r="O1290" s="715"/>
      <c r="P1290" s="679" t="s">
        <v>852</v>
      </c>
      <c r="Q1290" s="679"/>
      <c r="R1290" s="679" t="s">
        <v>853</v>
      </c>
      <c r="S1290" s="679"/>
      <c r="T1290" s="715" t="s">
        <v>825</v>
      </c>
      <c r="U1290" s="745"/>
      <c r="V1290" s="241"/>
      <c r="W1290" s="241"/>
      <c r="X1290" s="854"/>
      <c r="Y1290" s="854"/>
      <c r="Z1290" s="854"/>
      <c r="AA1290" s="854"/>
      <c r="AB1290" s="854"/>
      <c r="AC1290" s="854"/>
      <c r="AD1290" s="854"/>
      <c r="AE1290" s="854"/>
      <c r="AF1290" s="854"/>
      <c r="AG1290" s="854"/>
      <c r="AH1290" s="854"/>
      <c r="AI1290" s="854"/>
      <c r="AJ1290" s="854"/>
      <c r="AK1290" s="854"/>
      <c r="AL1290" s="241"/>
      <c r="AM1290" s="241"/>
      <c r="AN1290" s="241"/>
    </row>
    <row r="1291" spans="1:40" ht="21" customHeight="1" thickBot="1" x14ac:dyDescent="0.3">
      <c r="B1291" s="684"/>
      <c r="C1291" s="685"/>
      <c r="D1291" s="685"/>
      <c r="E1291" s="685"/>
      <c r="F1291" s="685"/>
      <c r="G1291" s="685"/>
      <c r="H1291" s="685"/>
      <c r="I1291" s="685"/>
      <c r="J1291" s="743"/>
      <c r="K1291" s="743"/>
      <c r="L1291" s="743"/>
      <c r="M1291" s="743"/>
      <c r="N1291" s="662">
        <f>+L1291+J1291</f>
        <v>0</v>
      </c>
      <c r="O1291" s="662"/>
      <c r="P1291" s="743"/>
      <c r="Q1291" s="743"/>
      <c r="R1291" s="743"/>
      <c r="S1291" s="743"/>
      <c r="T1291" s="662">
        <f>+R1291+P1291</f>
        <v>0</v>
      </c>
      <c r="U1291" s="663"/>
      <c r="V1291" s="241"/>
      <c r="W1291" s="241"/>
      <c r="X1291" s="854"/>
      <c r="Y1291" s="854"/>
      <c r="Z1291" s="854"/>
      <c r="AA1291" s="854"/>
      <c r="AB1291" s="854"/>
      <c r="AC1291" s="854"/>
      <c r="AD1291" s="854"/>
      <c r="AE1291" s="854"/>
      <c r="AF1291" s="854"/>
      <c r="AG1291" s="854"/>
      <c r="AH1291" s="854"/>
      <c r="AI1291" s="854"/>
      <c r="AJ1291" s="854"/>
      <c r="AK1291" s="854"/>
      <c r="AL1291" s="241"/>
      <c r="AM1291" s="241"/>
      <c r="AN1291" s="241"/>
    </row>
    <row r="1292" spans="1:40" ht="15" customHeight="1" x14ac:dyDescent="0.25">
      <c r="B1292" s="278" t="s">
        <v>1126</v>
      </c>
      <c r="C1292" s="271"/>
      <c r="D1292" s="279"/>
      <c r="E1292" s="271"/>
      <c r="F1292" s="271"/>
      <c r="G1292" s="271"/>
      <c r="H1292" s="271"/>
      <c r="I1292" s="271"/>
      <c r="J1292" s="271"/>
      <c r="K1292" s="271"/>
      <c r="L1292" s="271"/>
      <c r="M1292" s="271"/>
      <c r="N1292" s="241"/>
      <c r="O1292" s="241"/>
      <c r="P1292" s="241"/>
      <c r="Q1292" s="241"/>
      <c r="R1292" s="241"/>
      <c r="S1292" s="241"/>
      <c r="T1292" s="241"/>
      <c r="U1292" s="241"/>
      <c r="V1292" s="241"/>
      <c r="W1292" s="241"/>
      <c r="X1292" s="241"/>
      <c r="Y1292" s="241"/>
      <c r="Z1292" s="241"/>
      <c r="AA1292" s="241"/>
      <c r="AB1292" s="241"/>
      <c r="AC1292" s="241"/>
      <c r="AD1292" s="241"/>
      <c r="AE1292" s="241"/>
      <c r="AF1292" s="241"/>
      <c r="AG1292" s="241"/>
      <c r="AH1292" s="241"/>
      <c r="AI1292" s="241"/>
      <c r="AJ1292" s="241"/>
      <c r="AK1292" s="241"/>
      <c r="AL1292" s="241"/>
      <c r="AM1292" s="241"/>
      <c r="AN1292" s="241"/>
    </row>
    <row r="1293" spans="1:40" ht="15" customHeight="1" thickBot="1" x14ac:dyDescent="0.3">
      <c r="B1293" s="280" t="s">
        <v>863</v>
      </c>
      <c r="C1293" s="272"/>
      <c r="D1293" s="272"/>
      <c r="E1293" s="272"/>
      <c r="F1293" s="272"/>
      <c r="G1293" s="272"/>
      <c r="H1293" s="272"/>
      <c r="I1293" s="272"/>
      <c r="J1293" s="272"/>
      <c r="K1293" s="272"/>
      <c r="L1293" s="272"/>
      <c r="M1293" s="246"/>
      <c r="N1293" s="241"/>
      <c r="O1293" s="241"/>
      <c r="P1293" s="241"/>
      <c r="Q1293" s="241"/>
      <c r="R1293" s="241"/>
      <c r="S1293" s="241"/>
      <c r="T1293" s="241"/>
      <c r="U1293" s="241"/>
      <c r="V1293" s="241"/>
      <c r="W1293" s="241"/>
      <c r="X1293" s="241"/>
      <c r="Y1293" s="241"/>
      <c r="Z1293" s="241"/>
      <c r="AA1293" s="241"/>
      <c r="AB1293" s="241"/>
      <c r="AC1293" s="241"/>
      <c r="AD1293" s="241"/>
      <c r="AE1293" s="241"/>
      <c r="AF1293" s="241"/>
      <c r="AG1293" s="241"/>
      <c r="AH1293" s="241"/>
      <c r="AI1293" s="241"/>
      <c r="AJ1293" s="241"/>
      <c r="AK1293" s="241"/>
      <c r="AL1293" s="241"/>
      <c r="AM1293" s="241"/>
      <c r="AN1293" s="241"/>
    </row>
    <row r="1294" spans="1:40" ht="16.5" customHeight="1" thickBot="1" x14ac:dyDescent="0.3">
      <c r="A1294" s="36"/>
      <c r="B1294" s="37" t="s">
        <v>786</v>
      </c>
      <c r="C1294" s="38"/>
      <c r="D1294" s="38"/>
      <c r="E1294" s="38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38"/>
      <c r="AI1294" s="38"/>
      <c r="AJ1294" s="38"/>
      <c r="AK1294" s="38"/>
      <c r="AL1294" s="750" t="s">
        <v>787</v>
      </c>
      <c r="AM1294" s="750"/>
      <c r="AN1294" s="38"/>
    </row>
    <row r="1295" spans="1:40" ht="12.75" customHeight="1" x14ac:dyDescent="0.25">
      <c r="B1295" s="818" t="s">
        <v>788</v>
      </c>
      <c r="C1295" s="818"/>
      <c r="D1295" s="818"/>
      <c r="E1295" s="818"/>
      <c r="F1295" s="818"/>
      <c r="G1295" s="818"/>
      <c r="H1295" s="818"/>
      <c r="I1295" s="818"/>
      <c r="J1295" s="818"/>
      <c r="K1295" s="818"/>
      <c r="L1295" s="818"/>
      <c r="M1295" s="818"/>
      <c r="N1295" s="818"/>
      <c r="O1295" s="818"/>
      <c r="P1295" s="818"/>
      <c r="Q1295" s="818"/>
      <c r="R1295" s="818"/>
      <c r="S1295" s="818"/>
      <c r="T1295" s="818"/>
      <c r="U1295" s="818"/>
      <c r="V1295" s="818"/>
      <c r="W1295" s="818"/>
      <c r="X1295" s="818"/>
      <c r="Y1295" s="818"/>
      <c r="Z1295" s="818"/>
      <c r="AA1295" s="818"/>
      <c r="AB1295" s="818"/>
      <c r="AC1295" s="818"/>
      <c r="AD1295" s="818"/>
      <c r="AE1295" s="818"/>
      <c r="AF1295" s="818"/>
      <c r="AG1295" s="818"/>
      <c r="AH1295" s="818"/>
      <c r="AI1295" s="818"/>
      <c r="AJ1295" s="818"/>
      <c r="AK1295" s="818"/>
      <c r="AL1295" s="818"/>
      <c r="AM1295" s="818"/>
      <c r="AN1295" s="818"/>
    </row>
    <row r="1296" spans="1:40" ht="15.75" customHeight="1" thickBot="1" x14ac:dyDescent="0.3">
      <c r="B1296" s="819" t="s">
        <v>789</v>
      </c>
      <c r="C1296" s="819"/>
      <c r="D1296" s="819"/>
      <c r="E1296" s="819"/>
      <c r="F1296" s="819"/>
      <c r="G1296" s="819"/>
      <c r="H1296" s="819"/>
      <c r="I1296" s="819"/>
      <c r="J1296" s="819"/>
      <c r="K1296" s="819"/>
      <c r="L1296" s="819"/>
      <c r="M1296" s="819"/>
      <c r="N1296" s="819"/>
      <c r="O1296" s="819"/>
      <c r="P1296" s="819"/>
      <c r="Q1296" s="820"/>
      <c r="R1296" s="820"/>
      <c r="S1296" s="820"/>
      <c r="T1296" s="820"/>
      <c r="U1296" s="820"/>
      <c r="V1296" s="820"/>
      <c r="W1296" s="820"/>
      <c r="X1296" s="820"/>
      <c r="Y1296" s="820"/>
      <c r="Z1296" s="820"/>
      <c r="AA1296" s="820"/>
      <c r="AB1296" s="820"/>
      <c r="AC1296" s="820"/>
      <c r="AD1296" s="820"/>
      <c r="AE1296" s="820"/>
      <c r="AF1296" s="820"/>
      <c r="AG1296" s="820"/>
      <c r="AH1296" s="820"/>
      <c r="AI1296" s="820"/>
      <c r="AJ1296" s="820"/>
      <c r="AK1296" s="820"/>
      <c r="AL1296" s="820"/>
      <c r="AM1296" s="820"/>
      <c r="AN1296" s="820"/>
    </row>
    <row r="1297" spans="1:40" ht="15.75" thickBot="1" x14ac:dyDescent="0.3">
      <c r="A1297" s="41"/>
      <c r="B1297" s="821" t="s">
        <v>790</v>
      </c>
      <c r="C1297" s="822"/>
      <c r="D1297" s="822"/>
      <c r="E1297" s="822"/>
      <c r="F1297" s="823">
        <f>+Menu!D6</f>
        <v>0</v>
      </c>
      <c r="G1297" s="823"/>
      <c r="H1297" s="823"/>
      <c r="I1297" s="823"/>
      <c r="J1297" s="823"/>
      <c r="K1297" s="823"/>
      <c r="L1297" s="823"/>
      <c r="M1297" s="823"/>
      <c r="N1297" s="823"/>
      <c r="O1297" s="823"/>
      <c r="P1297" s="824"/>
      <c r="Q1297" s="825" t="s">
        <v>791</v>
      </c>
      <c r="R1297" s="826"/>
      <c r="S1297" s="826"/>
      <c r="T1297" s="826"/>
      <c r="U1297" s="826"/>
      <c r="V1297" s="826"/>
      <c r="W1297" s="826"/>
      <c r="X1297" s="826"/>
      <c r="Y1297" s="826"/>
      <c r="Z1297" s="826"/>
      <c r="AA1297" s="826"/>
      <c r="AB1297" s="827" t="s">
        <v>792</v>
      </c>
      <c r="AC1297" s="827"/>
      <c r="AD1297" s="827"/>
      <c r="AE1297" s="827"/>
      <c r="AF1297" s="827"/>
      <c r="AG1297" s="827"/>
      <c r="AH1297" s="827"/>
      <c r="AI1297" s="807" t="str">
        <f>IF(Menu!E28="","",Menu!E28)</f>
        <v/>
      </c>
      <c r="AJ1297" s="807"/>
      <c r="AK1297" s="807"/>
      <c r="AL1297" s="807"/>
      <c r="AM1297" s="807"/>
      <c r="AN1297" s="808"/>
    </row>
    <row r="1298" spans="1:40" ht="15.75" thickBot="1" x14ac:dyDescent="0.3">
      <c r="A1298" s="41"/>
      <c r="B1298" s="792" t="s">
        <v>793</v>
      </c>
      <c r="C1298" s="793"/>
      <c r="D1298" s="793"/>
      <c r="E1298" s="793"/>
      <c r="F1298" s="793"/>
      <c r="G1298" s="793"/>
      <c r="H1298" s="793"/>
      <c r="I1298" s="809" t="str">
        <f>+Menu!B28</f>
        <v/>
      </c>
      <c r="J1298" s="809"/>
      <c r="K1298" s="809"/>
      <c r="L1298" s="809"/>
      <c r="M1298" s="809"/>
      <c r="N1298" s="809"/>
      <c r="O1298" s="809"/>
      <c r="P1298" s="810"/>
      <c r="Q1298" s="811" t="str">
        <f>+Q6</f>
        <v>3rd</v>
      </c>
      <c r="R1298" s="812"/>
      <c r="S1298" s="813" t="s">
        <v>794</v>
      </c>
      <c r="T1298" s="813"/>
      <c r="U1298" s="813"/>
      <c r="V1298" s="814">
        <f>+V6</f>
        <v>2022</v>
      </c>
      <c r="W1298" s="815"/>
      <c r="X1298" s="816"/>
      <c r="Y1298" s="813" t="s">
        <v>6</v>
      </c>
      <c r="Z1298" s="813"/>
      <c r="AA1298" s="813"/>
      <c r="AB1298" s="817" t="s">
        <v>973</v>
      </c>
      <c r="AC1298" s="817"/>
      <c r="AD1298" s="817"/>
      <c r="AE1298" s="817"/>
      <c r="AF1298" s="817"/>
      <c r="AG1298" s="817"/>
      <c r="AH1298" s="817"/>
      <c r="AI1298" s="817"/>
      <c r="AJ1298" s="817"/>
      <c r="AK1298" s="817"/>
      <c r="AL1298" s="817"/>
      <c r="AM1298" s="817"/>
      <c r="AN1298" s="817"/>
    </row>
    <row r="1299" spans="1:40" ht="16.5" x14ac:dyDescent="0.25">
      <c r="A1299" s="41"/>
      <c r="B1299" s="792" t="s">
        <v>795</v>
      </c>
      <c r="C1299" s="793"/>
      <c r="D1299" s="793"/>
      <c r="E1299" s="793"/>
      <c r="F1299" s="793"/>
      <c r="G1299" s="793"/>
      <c r="H1299" s="793"/>
      <c r="I1299" s="793"/>
      <c r="J1299" s="793"/>
      <c r="K1299" s="793"/>
      <c r="L1299" s="793"/>
      <c r="M1299" s="793"/>
      <c r="N1299" s="794"/>
      <c r="O1299" s="794"/>
      <c r="P1299" s="795"/>
      <c r="Q1299" s="796" t="s">
        <v>796</v>
      </c>
      <c r="R1299" s="797"/>
      <c r="S1299" s="797"/>
      <c r="T1299" s="797"/>
      <c r="U1299" s="797"/>
      <c r="V1299" s="798" t="str">
        <f>IF(Menu!C28="","",Menu!C28)</f>
        <v/>
      </c>
      <c r="W1299" s="798"/>
      <c r="X1299" s="798"/>
      <c r="Y1299" s="798"/>
      <c r="Z1299" s="798"/>
      <c r="AA1299" s="798"/>
      <c r="AB1299" s="799">
        <f>+Menu!F28</f>
        <v>0</v>
      </c>
      <c r="AC1299" s="799"/>
      <c r="AD1299" s="799"/>
      <c r="AE1299" s="799"/>
      <c r="AF1299" s="799"/>
      <c r="AG1299" s="799"/>
      <c r="AH1299" s="799"/>
      <c r="AI1299" s="799"/>
      <c r="AJ1299" s="799"/>
      <c r="AK1299" s="799"/>
      <c r="AL1299" s="799"/>
      <c r="AM1299" s="799"/>
      <c r="AN1299" s="799"/>
    </row>
    <row r="1300" spans="1:40" ht="16.5" x14ac:dyDescent="0.25">
      <c r="A1300" s="41"/>
      <c r="B1300" s="800">
        <f>+Menu!D28</f>
        <v>0</v>
      </c>
      <c r="C1300" s="801"/>
      <c r="D1300" s="801"/>
      <c r="E1300" s="801"/>
      <c r="F1300" s="801"/>
      <c r="G1300" s="801"/>
      <c r="H1300" s="801"/>
      <c r="I1300" s="801"/>
      <c r="J1300" s="801"/>
      <c r="K1300" s="801"/>
      <c r="L1300" s="801"/>
      <c r="M1300" s="801"/>
      <c r="N1300" s="801"/>
      <c r="O1300" s="801"/>
      <c r="P1300" s="802"/>
      <c r="Q1300" s="803" t="s">
        <v>968</v>
      </c>
      <c r="R1300" s="804"/>
      <c r="S1300" s="804"/>
      <c r="T1300" s="804"/>
      <c r="U1300" s="804"/>
      <c r="V1300" s="805" t="str">
        <f>IF(SUM(B1309:E1309)=0,"",SUM(B1309:E1309))</f>
        <v/>
      </c>
      <c r="W1300" s="805"/>
      <c r="X1300" s="805"/>
      <c r="Y1300" s="805"/>
      <c r="Z1300" s="805"/>
      <c r="AA1300" s="806"/>
      <c r="AB1300" s="799">
        <f>+Menu!G28</f>
        <v>0</v>
      </c>
      <c r="AC1300" s="799"/>
      <c r="AD1300" s="799"/>
      <c r="AE1300" s="799"/>
      <c r="AF1300" s="799"/>
      <c r="AG1300" s="799"/>
      <c r="AH1300" s="799"/>
      <c r="AI1300" s="799"/>
      <c r="AJ1300" s="799"/>
      <c r="AK1300" s="799"/>
      <c r="AL1300" s="799"/>
      <c r="AM1300" s="799"/>
      <c r="AN1300" s="799"/>
    </row>
    <row r="1301" spans="1:40" ht="17.25" thickBot="1" x14ac:dyDescent="0.3">
      <c r="A1301" s="41"/>
      <c r="B1301" s="770"/>
      <c r="C1301" s="771"/>
      <c r="D1301" s="771"/>
      <c r="E1301" s="771"/>
      <c r="F1301" s="771"/>
      <c r="G1301" s="771"/>
      <c r="H1301" s="771"/>
      <c r="I1301" s="771"/>
      <c r="J1301" s="771"/>
      <c r="K1301" s="771"/>
      <c r="L1301" s="771"/>
      <c r="M1301" s="771"/>
      <c r="N1301" s="771"/>
      <c r="O1301" s="771"/>
      <c r="P1301" s="772"/>
      <c r="Q1301" s="773" t="s">
        <v>797</v>
      </c>
      <c r="R1301" s="774"/>
      <c r="S1301" s="774"/>
      <c r="T1301" s="774"/>
      <c r="U1301" s="774"/>
      <c r="V1301" s="775" t="str">
        <f>IF(V1300="","",(V1300/V1299*100000*4))</f>
        <v/>
      </c>
      <c r="W1301" s="775"/>
      <c r="X1301" s="775"/>
      <c r="Y1301" s="775"/>
      <c r="Z1301" s="775"/>
      <c r="AA1301" s="776"/>
      <c r="AB1301" s="779"/>
      <c r="AC1301" s="780"/>
      <c r="AD1301" s="780"/>
      <c r="AE1301" s="780"/>
      <c r="AF1301" s="780"/>
      <c r="AG1301" s="780"/>
      <c r="AH1301" s="780"/>
      <c r="AI1301" s="780"/>
      <c r="AJ1301" s="780"/>
      <c r="AK1301" s="780"/>
      <c r="AL1301" s="780"/>
      <c r="AM1301" s="780"/>
      <c r="AN1301" s="781"/>
    </row>
    <row r="1302" spans="1:40" ht="7.5" customHeight="1" x14ac:dyDescent="0.25">
      <c r="B1302" s="42"/>
      <c r="C1302" s="42"/>
      <c r="D1302" s="42"/>
      <c r="E1302" s="42"/>
      <c r="F1302" s="42"/>
      <c r="G1302" s="42"/>
      <c r="H1302" s="42"/>
      <c r="I1302" s="42"/>
    </row>
    <row r="1303" spans="1:40" ht="15.75" thickBot="1" x14ac:dyDescent="0.3">
      <c r="B1303" s="43" t="s">
        <v>967</v>
      </c>
    </row>
    <row r="1304" spans="1:40" ht="12.75" customHeight="1" thickBot="1" x14ac:dyDescent="0.3">
      <c r="B1304" s="782" t="s">
        <v>798</v>
      </c>
      <c r="C1304" s="783"/>
      <c r="D1304" s="783"/>
      <c r="E1304" s="783"/>
      <c r="F1304" s="783"/>
      <c r="G1304" s="783"/>
      <c r="H1304" s="783"/>
      <c r="I1304" s="783"/>
      <c r="J1304" s="783"/>
      <c r="K1304" s="783"/>
      <c r="L1304" s="783"/>
      <c r="M1304" s="783"/>
      <c r="N1304" s="783"/>
      <c r="O1304" s="783"/>
      <c r="P1304" s="783"/>
      <c r="Q1304" s="783"/>
      <c r="R1304" s="783"/>
      <c r="S1304" s="783"/>
      <c r="T1304" s="783"/>
      <c r="U1304" s="783"/>
      <c r="V1304" s="783"/>
      <c r="W1304" s="783"/>
      <c r="X1304" s="783"/>
      <c r="Y1304" s="783"/>
      <c r="Z1304" s="784" t="s">
        <v>799</v>
      </c>
      <c r="AA1304" s="784"/>
      <c r="AB1304" s="784"/>
      <c r="AC1304" s="784"/>
      <c r="AD1304" s="784"/>
      <c r="AE1304" s="784"/>
      <c r="AF1304" s="784"/>
      <c r="AG1304" s="784"/>
      <c r="AH1304" s="784"/>
      <c r="AI1304" s="784"/>
      <c r="AJ1304" s="784"/>
      <c r="AK1304" s="784"/>
      <c r="AL1304" s="785" t="s">
        <v>800</v>
      </c>
      <c r="AM1304" s="785"/>
      <c r="AN1304" s="786"/>
    </row>
    <row r="1305" spans="1:40" ht="12" customHeight="1" thickBot="1" x14ac:dyDescent="0.3">
      <c r="B1305" s="789" t="s">
        <v>801</v>
      </c>
      <c r="C1305" s="790"/>
      <c r="D1305" s="790"/>
      <c r="E1305" s="790"/>
      <c r="F1305" s="790"/>
      <c r="G1305" s="790"/>
      <c r="H1305" s="790"/>
      <c r="I1305" s="790"/>
      <c r="J1305" s="790"/>
      <c r="K1305" s="790"/>
      <c r="L1305" s="790"/>
      <c r="M1305" s="790"/>
      <c r="N1305" s="791" t="s">
        <v>802</v>
      </c>
      <c r="O1305" s="791"/>
      <c r="P1305" s="791"/>
      <c r="Q1305" s="791"/>
      <c r="R1305" s="791"/>
      <c r="S1305" s="791"/>
      <c r="T1305" s="791"/>
      <c r="U1305" s="791"/>
      <c r="V1305" s="791"/>
      <c r="W1305" s="791"/>
      <c r="X1305" s="791"/>
      <c r="Y1305" s="791"/>
      <c r="Z1305" s="791" t="s">
        <v>803</v>
      </c>
      <c r="AA1305" s="791"/>
      <c r="AB1305" s="791"/>
      <c r="AC1305" s="791"/>
      <c r="AD1305" s="791"/>
      <c r="AE1305" s="791"/>
      <c r="AF1305" s="791"/>
      <c r="AG1305" s="791"/>
      <c r="AH1305" s="791"/>
      <c r="AI1305" s="791"/>
      <c r="AJ1305" s="791"/>
      <c r="AK1305" s="791"/>
      <c r="AL1305" s="787"/>
      <c r="AM1305" s="787"/>
      <c r="AN1305" s="788"/>
    </row>
    <row r="1306" spans="1:40" ht="12" customHeight="1" thickBot="1" x14ac:dyDescent="0.3">
      <c r="B1306" s="777" t="s">
        <v>804</v>
      </c>
      <c r="C1306" s="778"/>
      <c r="D1306" s="761" t="s">
        <v>805</v>
      </c>
      <c r="E1306" s="761"/>
      <c r="F1306" s="762" t="s">
        <v>806</v>
      </c>
      <c r="G1306" s="762"/>
      <c r="H1306" s="762"/>
      <c r="I1306" s="762"/>
      <c r="J1306" s="762"/>
      <c r="K1306" s="762"/>
      <c r="L1306" s="762"/>
      <c r="M1306" s="762"/>
      <c r="N1306" s="761" t="s">
        <v>807</v>
      </c>
      <c r="O1306" s="761"/>
      <c r="P1306" s="761" t="s">
        <v>808</v>
      </c>
      <c r="Q1306" s="761"/>
      <c r="R1306" s="762" t="s">
        <v>806</v>
      </c>
      <c r="S1306" s="762"/>
      <c r="T1306" s="762"/>
      <c r="U1306" s="762"/>
      <c r="V1306" s="762"/>
      <c r="W1306" s="762"/>
      <c r="X1306" s="762"/>
      <c r="Y1306" s="762"/>
      <c r="Z1306" s="761" t="s">
        <v>809</v>
      </c>
      <c r="AA1306" s="761"/>
      <c r="AB1306" s="761" t="s">
        <v>810</v>
      </c>
      <c r="AC1306" s="761"/>
      <c r="AD1306" s="762" t="s">
        <v>806</v>
      </c>
      <c r="AE1306" s="762"/>
      <c r="AF1306" s="762"/>
      <c r="AG1306" s="762"/>
      <c r="AH1306" s="762"/>
      <c r="AI1306" s="762"/>
      <c r="AJ1306" s="762"/>
      <c r="AK1306" s="762"/>
      <c r="AL1306" s="787"/>
      <c r="AM1306" s="787"/>
      <c r="AN1306" s="788"/>
    </row>
    <row r="1307" spans="1:40" ht="51.75" customHeight="1" x14ac:dyDescent="0.25">
      <c r="B1307" s="777"/>
      <c r="C1307" s="778"/>
      <c r="D1307" s="761"/>
      <c r="E1307" s="761"/>
      <c r="F1307" s="761" t="s">
        <v>811</v>
      </c>
      <c r="G1307" s="761"/>
      <c r="H1307" s="761" t="s">
        <v>812</v>
      </c>
      <c r="I1307" s="761"/>
      <c r="J1307" s="761" t="s">
        <v>813</v>
      </c>
      <c r="K1307" s="761"/>
      <c r="L1307" s="763" t="s">
        <v>814</v>
      </c>
      <c r="M1307" s="763"/>
      <c r="N1307" s="761"/>
      <c r="O1307" s="761"/>
      <c r="P1307" s="761"/>
      <c r="Q1307" s="761"/>
      <c r="R1307" s="761" t="s">
        <v>815</v>
      </c>
      <c r="S1307" s="761"/>
      <c r="T1307" s="761" t="s">
        <v>816</v>
      </c>
      <c r="U1307" s="761"/>
      <c r="V1307" s="761" t="s">
        <v>817</v>
      </c>
      <c r="W1307" s="761"/>
      <c r="X1307" s="763" t="s">
        <v>818</v>
      </c>
      <c r="Y1307" s="763"/>
      <c r="Z1307" s="761"/>
      <c r="AA1307" s="761"/>
      <c r="AB1307" s="761"/>
      <c r="AC1307" s="761"/>
      <c r="AD1307" s="761" t="s">
        <v>819</v>
      </c>
      <c r="AE1307" s="761"/>
      <c r="AF1307" s="761" t="s">
        <v>820</v>
      </c>
      <c r="AG1307" s="761"/>
      <c r="AH1307" s="761" t="s">
        <v>821</v>
      </c>
      <c r="AI1307" s="761"/>
      <c r="AJ1307" s="763" t="s">
        <v>822</v>
      </c>
      <c r="AK1307" s="763"/>
      <c r="AL1307" s="787"/>
      <c r="AM1307" s="787"/>
      <c r="AN1307" s="788"/>
    </row>
    <row r="1308" spans="1:40" x14ac:dyDescent="0.25">
      <c r="B1308" s="294" t="s">
        <v>823</v>
      </c>
      <c r="C1308" s="44" t="s">
        <v>824</v>
      </c>
      <c r="D1308" s="44" t="s">
        <v>823</v>
      </c>
      <c r="E1308" s="44" t="s">
        <v>824</v>
      </c>
      <c r="F1308" s="44" t="s">
        <v>823</v>
      </c>
      <c r="G1308" s="44" t="s">
        <v>824</v>
      </c>
      <c r="H1308" s="44" t="s">
        <v>823</v>
      </c>
      <c r="I1308" s="44" t="s">
        <v>824</v>
      </c>
      <c r="J1308" s="44" t="s">
        <v>823</v>
      </c>
      <c r="K1308" s="44" t="s">
        <v>824</v>
      </c>
      <c r="L1308" s="44" t="s">
        <v>823</v>
      </c>
      <c r="M1308" s="44" t="s">
        <v>824</v>
      </c>
      <c r="N1308" s="44" t="s">
        <v>823</v>
      </c>
      <c r="O1308" s="44" t="s">
        <v>824</v>
      </c>
      <c r="P1308" s="44" t="s">
        <v>823</v>
      </c>
      <c r="Q1308" s="44" t="s">
        <v>824</v>
      </c>
      <c r="R1308" s="44" t="s">
        <v>823</v>
      </c>
      <c r="S1308" s="44" t="s">
        <v>824</v>
      </c>
      <c r="T1308" s="44" t="s">
        <v>823</v>
      </c>
      <c r="U1308" s="44" t="s">
        <v>824</v>
      </c>
      <c r="V1308" s="44" t="s">
        <v>823</v>
      </c>
      <c r="W1308" s="44" t="s">
        <v>824</v>
      </c>
      <c r="X1308" s="44" t="s">
        <v>823</v>
      </c>
      <c r="Y1308" s="44" t="s">
        <v>824</v>
      </c>
      <c r="Z1308" s="44" t="s">
        <v>823</v>
      </c>
      <c r="AA1308" s="44" t="s">
        <v>824</v>
      </c>
      <c r="AB1308" s="44" t="s">
        <v>823</v>
      </c>
      <c r="AC1308" s="44" t="s">
        <v>824</v>
      </c>
      <c r="AD1308" s="44" t="s">
        <v>823</v>
      </c>
      <c r="AE1308" s="44" t="s">
        <v>824</v>
      </c>
      <c r="AF1308" s="44" t="s">
        <v>823</v>
      </c>
      <c r="AG1308" s="44" t="s">
        <v>824</v>
      </c>
      <c r="AH1308" s="44" t="s">
        <v>823</v>
      </c>
      <c r="AI1308" s="44" t="s">
        <v>824</v>
      </c>
      <c r="AJ1308" s="44" t="s">
        <v>823</v>
      </c>
      <c r="AK1308" s="44" t="s">
        <v>824</v>
      </c>
      <c r="AL1308" s="44" t="s">
        <v>823</v>
      </c>
      <c r="AM1308" s="44" t="s">
        <v>824</v>
      </c>
      <c r="AN1308" s="295" t="s">
        <v>825</v>
      </c>
    </row>
    <row r="1309" spans="1:40" ht="21" customHeight="1" x14ac:dyDescent="0.25">
      <c r="B1309" s="296"/>
      <c r="C1309" s="45"/>
      <c r="D1309" s="46"/>
      <c r="E1309" s="45"/>
      <c r="F1309" s="46"/>
      <c r="G1309" s="45"/>
      <c r="H1309" s="46"/>
      <c r="I1309" s="45"/>
      <c r="J1309" s="46"/>
      <c r="K1309" s="45"/>
      <c r="L1309" s="46"/>
      <c r="M1309" s="45"/>
      <c r="N1309" s="46"/>
      <c r="O1309" s="45"/>
      <c r="P1309" s="46"/>
      <c r="Q1309" s="45"/>
      <c r="R1309" s="46"/>
      <c r="S1309" s="45"/>
      <c r="T1309" s="46"/>
      <c r="U1309" s="45"/>
      <c r="V1309" s="46"/>
      <c r="W1309" s="45"/>
      <c r="X1309" s="46"/>
      <c r="Y1309" s="45"/>
      <c r="Z1309" s="46"/>
      <c r="AA1309" s="45"/>
      <c r="AB1309" s="46"/>
      <c r="AC1309" s="45"/>
      <c r="AD1309" s="46"/>
      <c r="AE1309" s="45"/>
      <c r="AF1309" s="46"/>
      <c r="AG1309" s="45"/>
      <c r="AH1309" s="46"/>
      <c r="AI1309" s="45"/>
      <c r="AJ1309" s="46"/>
      <c r="AK1309" s="45"/>
      <c r="AL1309" s="47">
        <f>+B1309+D1309+F1309+H1309+J1309+L1309+N1309+P1309+R1309+T1309+V1309+X1309+Z1309+AB1309+AD1309+AF1309+AH1309+AJ1309</f>
        <v>0</v>
      </c>
      <c r="AM1309" s="48">
        <f>+C1309+E1309+G1309+I1309+K1309+M1309+O1309+Q1309+S1309+U1309+W1309+Y1309+AA1309+AC1309+AE1309+AG1309+AI1309+AK1309</f>
        <v>0</v>
      </c>
      <c r="AN1309" s="297">
        <f>+AM1309+AL1309</f>
        <v>0</v>
      </c>
    </row>
    <row r="1310" spans="1:40" ht="15.75" customHeight="1" x14ac:dyDescent="0.25">
      <c r="B1310" s="764" t="s">
        <v>826</v>
      </c>
      <c r="C1310" s="765"/>
      <c r="D1310" s="765"/>
      <c r="E1310" s="765"/>
      <c r="F1310" s="765"/>
      <c r="G1310" s="765"/>
      <c r="H1310" s="765"/>
      <c r="I1310" s="765"/>
      <c r="J1310" s="765"/>
      <c r="K1310" s="765"/>
      <c r="L1310" s="765"/>
      <c r="M1310" s="765"/>
      <c r="N1310" s="765"/>
      <c r="O1310" s="765"/>
      <c r="P1310" s="765"/>
      <c r="Q1310" s="765"/>
      <c r="R1310" s="765"/>
      <c r="S1310" s="765"/>
      <c r="T1310" s="765"/>
      <c r="U1310" s="765"/>
      <c r="V1310" s="765"/>
      <c r="W1310" s="765"/>
      <c r="X1310" s="765"/>
      <c r="Y1310" s="765"/>
      <c r="Z1310" s="765"/>
      <c r="AA1310" s="765"/>
      <c r="AB1310" s="765"/>
      <c r="AC1310" s="765"/>
      <c r="AD1310" s="765"/>
      <c r="AE1310" s="765"/>
      <c r="AF1310" s="765"/>
      <c r="AG1310" s="765"/>
      <c r="AH1310" s="765"/>
      <c r="AI1310" s="765"/>
      <c r="AJ1310" s="765"/>
      <c r="AK1310" s="765"/>
      <c r="AL1310" s="765"/>
      <c r="AM1310" s="765"/>
      <c r="AN1310" s="766"/>
    </row>
    <row r="1311" spans="1:40" ht="12.75" customHeight="1" x14ac:dyDescent="0.25">
      <c r="B1311" s="767" t="s">
        <v>827</v>
      </c>
      <c r="C1311" s="768"/>
      <c r="D1311" s="768"/>
      <c r="E1311" s="768"/>
      <c r="F1311" s="768"/>
      <c r="G1311" s="768"/>
      <c r="H1311" s="768"/>
      <c r="I1311" s="768"/>
      <c r="J1311" s="768"/>
      <c r="K1311" s="768"/>
      <c r="L1311" s="768"/>
      <c r="M1311" s="768"/>
      <c r="N1311" s="768"/>
      <c r="O1311" s="768"/>
      <c r="P1311" s="768"/>
      <c r="Q1311" s="768"/>
      <c r="R1311" s="768"/>
      <c r="S1311" s="768"/>
      <c r="T1311" s="768"/>
      <c r="U1311" s="768"/>
      <c r="V1311" s="768"/>
      <c r="W1311" s="768"/>
      <c r="X1311" s="768"/>
      <c r="Y1311" s="768"/>
      <c r="Z1311" s="768"/>
      <c r="AA1311" s="768"/>
      <c r="AB1311" s="768"/>
      <c r="AC1311" s="768"/>
      <c r="AD1311" s="768"/>
      <c r="AE1311" s="768"/>
      <c r="AF1311" s="768"/>
      <c r="AG1311" s="768"/>
      <c r="AH1311" s="768"/>
      <c r="AI1311" s="768"/>
      <c r="AJ1311" s="768"/>
      <c r="AK1311" s="768"/>
      <c r="AL1311" s="768"/>
      <c r="AM1311" s="768"/>
      <c r="AN1311" s="769"/>
    </row>
    <row r="1312" spans="1:40" ht="21" customHeight="1" x14ac:dyDescent="0.25">
      <c r="B1312" s="296"/>
      <c r="C1312" s="45"/>
      <c r="D1312" s="46"/>
      <c r="E1312" s="45"/>
      <c r="F1312" s="46"/>
      <c r="G1312" s="45"/>
      <c r="H1312" s="46"/>
      <c r="I1312" s="45"/>
      <c r="J1312" s="46"/>
      <c r="K1312" s="45"/>
      <c r="L1312" s="46"/>
      <c r="M1312" s="45"/>
      <c r="N1312" s="46"/>
      <c r="O1312" s="45"/>
      <c r="P1312" s="46"/>
      <c r="Q1312" s="45"/>
      <c r="R1312" s="46"/>
      <c r="S1312" s="45"/>
      <c r="T1312" s="46"/>
      <c r="U1312" s="45"/>
      <c r="V1312" s="46"/>
      <c r="W1312" s="45"/>
      <c r="X1312" s="46"/>
      <c r="Y1312" s="45"/>
      <c r="Z1312" s="46"/>
      <c r="AA1312" s="45"/>
      <c r="AB1312" s="46"/>
      <c r="AC1312" s="45"/>
      <c r="AD1312" s="46"/>
      <c r="AE1312" s="45"/>
      <c r="AF1312" s="46"/>
      <c r="AG1312" s="45"/>
      <c r="AH1312" s="46"/>
      <c r="AI1312" s="45"/>
      <c r="AJ1312" s="46"/>
      <c r="AK1312" s="45"/>
      <c r="AL1312" s="47">
        <f>+B1312+D1312+F1312+H1312+J1312+L1312+N1312+P1312+R1312+T1312+V1312+X1312+Z1312+AB1312+AD1312+AF1312+AH1312+AJ1312</f>
        <v>0</v>
      </c>
      <c r="AM1312" s="48">
        <f>+C1312+E1312+G1312+I1312+K1312+M1312+O1312+Q1312+S1312+U1312+W1312+Y1312+AA1312+AC1312+AE1312+AG1312+AI1312+AK1312</f>
        <v>0</v>
      </c>
      <c r="AN1312" s="297">
        <f>+AM1312+AL1312</f>
        <v>0</v>
      </c>
    </row>
    <row r="1313" spans="2:40" ht="15" customHeight="1" x14ac:dyDescent="0.25">
      <c r="B1313" s="758" t="s">
        <v>828</v>
      </c>
      <c r="C1313" s="759"/>
      <c r="D1313" s="759"/>
      <c r="E1313" s="759"/>
      <c r="F1313" s="759"/>
      <c r="G1313" s="759"/>
      <c r="H1313" s="759"/>
      <c r="I1313" s="759"/>
      <c r="J1313" s="759"/>
      <c r="K1313" s="759"/>
      <c r="L1313" s="759"/>
      <c r="M1313" s="759"/>
      <c r="N1313" s="759"/>
      <c r="O1313" s="759"/>
      <c r="P1313" s="759"/>
      <c r="Q1313" s="759"/>
      <c r="R1313" s="759"/>
      <c r="S1313" s="759"/>
      <c r="T1313" s="759"/>
      <c r="U1313" s="759"/>
      <c r="V1313" s="759"/>
      <c r="W1313" s="759"/>
      <c r="X1313" s="759"/>
      <c r="Y1313" s="759"/>
      <c r="Z1313" s="759"/>
      <c r="AA1313" s="759"/>
      <c r="AB1313" s="759"/>
      <c r="AC1313" s="759"/>
      <c r="AD1313" s="759"/>
      <c r="AE1313" s="759"/>
      <c r="AF1313" s="759"/>
      <c r="AG1313" s="759"/>
      <c r="AH1313" s="759"/>
      <c r="AI1313" s="759"/>
      <c r="AJ1313" s="759"/>
      <c r="AK1313" s="759"/>
      <c r="AL1313" s="759"/>
      <c r="AM1313" s="759"/>
      <c r="AN1313" s="760"/>
    </row>
    <row r="1314" spans="2:40" ht="21" customHeight="1" x14ac:dyDescent="0.25">
      <c r="B1314" s="296"/>
      <c r="C1314" s="45"/>
      <c r="D1314" s="46"/>
      <c r="E1314" s="45"/>
      <c r="F1314" s="46"/>
      <c r="G1314" s="45"/>
      <c r="H1314" s="46"/>
      <c r="I1314" s="45"/>
      <c r="J1314" s="46"/>
      <c r="K1314" s="45"/>
      <c r="L1314" s="46"/>
      <c r="M1314" s="45"/>
      <c r="N1314" s="46"/>
      <c r="O1314" s="45"/>
      <c r="P1314" s="46"/>
      <c r="Q1314" s="45"/>
      <c r="R1314" s="46"/>
      <c r="S1314" s="45"/>
      <c r="T1314" s="46"/>
      <c r="U1314" s="45"/>
      <c r="V1314" s="46"/>
      <c r="W1314" s="45"/>
      <c r="X1314" s="46"/>
      <c r="Y1314" s="45"/>
      <c r="Z1314" s="46"/>
      <c r="AA1314" s="45"/>
      <c r="AB1314" s="46"/>
      <c r="AC1314" s="45"/>
      <c r="AD1314" s="46"/>
      <c r="AE1314" s="45"/>
      <c r="AF1314" s="46"/>
      <c r="AG1314" s="45"/>
      <c r="AH1314" s="46"/>
      <c r="AI1314" s="45"/>
      <c r="AJ1314" s="46"/>
      <c r="AK1314" s="45"/>
      <c r="AL1314" s="47">
        <f>+B1314+D1314+F1314+H1314+J1314+L1314+N1314+P1314+R1314+T1314+V1314+X1314+Z1314+AB1314+AD1314+AF1314+AH1314+AJ1314</f>
        <v>0</v>
      </c>
      <c r="AM1314" s="48">
        <f>+C1314+E1314+G1314+I1314+K1314+M1314+O1314+Q1314+S1314+U1314+W1314+Y1314+AA1314+AC1314+AE1314+AG1314+AI1314+AK1314</f>
        <v>0</v>
      </c>
      <c r="AN1314" s="297">
        <f>+AM1314+AL1314</f>
        <v>0</v>
      </c>
    </row>
    <row r="1315" spans="2:40" ht="14.25" customHeight="1" x14ac:dyDescent="0.25">
      <c r="B1315" s="751" t="s">
        <v>829</v>
      </c>
      <c r="C1315" s="752"/>
      <c r="D1315" s="752"/>
      <c r="E1315" s="752"/>
      <c r="F1315" s="752"/>
      <c r="G1315" s="752"/>
      <c r="H1315" s="752"/>
      <c r="I1315" s="752"/>
      <c r="J1315" s="752"/>
      <c r="K1315" s="752"/>
      <c r="L1315" s="752"/>
      <c r="M1315" s="752"/>
      <c r="N1315" s="752"/>
      <c r="O1315" s="752"/>
      <c r="P1315" s="752"/>
      <c r="Q1315" s="752"/>
      <c r="R1315" s="752"/>
      <c r="S1315" s="752"/>
      <c r="T1315" s="752"/>
      <c r="U1315" s="752"/>
      <c r="V1315" s="752"/>
      <c r="W1315" s="752"/>
      <c r="X1315" s="752"/>
      <c r="Y1315" s="752"/>
      <c r="Z1315" s="752"/>
      <c r="AA1315" s="752"/>
      <c r="AB1315" s="752"/>
      <c r="AC1315" s="752"/>
      <c r="AD1315" s="752"/>
      <c r="AE1315" s="752"/>
      <c r="AF1315" s="752"/>
      <c r="AG1315" s="752"/>
      <c r="AH1315" s="752"/>
      <c r="AI1315" s="752"/>
      <c r="AJ1315" s="752"/>
      <c r="AK1315" s="752"/>
      <c r="AL1315" s="752"/>
      <c r="AM1315" s="752"/>
      <c r="AN1315" s="753"/>
    </row>
    <row r="1316" spans="2:40" ht="21" customHeight="1" x14ac:dyDescent="0.25">
      <c r="B1316" s="296"/>
      <c r="C1316" s="45"/>
      <c r="D1316" s="46"/>
      <c r="E1316" s="45"/>
      <c r="F1316" s="46"/>
      <c r="G1316" s="45"/>
      <c r="H1316" s="46"/>
      <c r="I1316" s="45"/>
      <c r="J1316" s="46"/>
      <c r="K1316" s="45"/>
      <c r="L1316" s="46"/>
      <c r="M1316" s="45"/>
      <c r="N1316" s="46"/>
      <c r="O1316" s="45"/>
      <c r="P1316" s="46"/>
      <c r="Q1316" s="45"/>
      <c r="R1316" s="46"/>
      <c r="S1316" s="45"/>
      <c r="T1316" s="46"/>
      <c r="U1316" s="45"/>
      <c r="V1316" s="46"/>
      <c r="W1316" s="45"/>
      <c r="X1316" s="46"/>
      <c r="Y1316" s="45"/>
      <c r="Z1316" s="46"/>
      <c r="AA1316" s="45"/>
      <c r="AB1316" s="46"/>
      <c r="AC1316" s="45"/>
      <c r="AD1316" s="46"/>
      <c r="AE1316" s="45"/>
      <c r="AF1316" s="46"/>
      <c r="AG1316" s="45"/>
      <c r="AH1316" s="46"/>
      <c r="AI1316" s="45"/>
      <c r="AJ1316" s="46"/>
      <c r="AK1316" s="45"/>
      <c r="AL1316" s="47">
        <f>+B1316+D1316+F1316+H1316+J1316+L1316+N1316+P1316+R1316+T1316+V1316+X1316+Z1316+AB1316+AD1316+AF1316+AH1316+AJ1316</f>
        <v>0</v>
      </c>
      <c r="AM1316" s="48">
        <f>+C1316+E1316+G1316+I1316+K1316+M1316+O1316+Q1316+S1316+U1316+W1316+Y1316+AA1316+AC1316+AE1316+AG1316+AI1316+AK1316</f>
        <v>0</v>
      </c>
      <c r="AN1316" s="297">
        <f>+AM1316+AL1316</f>
        <v>0</v>
      </c>
    </row>
    <row r="1317" spans="2:40" ht="15" customHeight="1" x14ac:dyDescent="0.25">
      <c r="B1317" s="751" t="s">
        <v>830</v>
      </c>
      <c r="C1317" s="752"/>
      <c r="D1317" s="752"/>
      <c r="E1317" s="752"/>
      <c r="F1317" s="752"/>
      <c r="G1317" s="752"/>
      <c r="H1317" s="752"/>
      <c r="I1317" s="752"/>
      <c r="J1317" s="752"/>
      <c r="K1317" s="752"/>
      <c r="L1317" s="752"/>
      <c r="M1317" s="752"/>
      <c r="N1317" s="752"/>
      <c r="O1317" s="752"/>
      <c r="P1317" s="752"/>
      <c r="Q1317" s="752"/>
      <c r="R1317" s="752"/>
      <c r="S1317" s="752"/>
      <c r="T1317" s="752"/>
      <c r="U1317" s="752"/>
      <c r="V1317" s="752"/>
      <c r="W1317" s="752"/>
      <c r="X1317" s="752"/>
      <c r="Y1317" s="752"/>
      <c r="Z1317" s="752"/>
      <c r="AA1317" s="752"/>
      <c r="AB1317" s="752"/>
      <c r="AC1317" s="752"/>
      <c r="AD1317" s="752"/>
      <c r="AE1317" s="752"/>
      <c r="AF1317" s="752"/>
      <c r="AG1317" s="752"/>
      <c r="AH1317" s="752"/>
      <c r="AI1317" s="752"/>
      <c r="AJ1317" s="752"/>
      <c r="AK1317" s="752"/>
      <c r="AL1317" s="752"/>
      <c r="AM1317" s="752"/>
      <c r="AN1317" s="753"/>
    </row>
    <row r="1318" spans="2:40" ht="21" customHeight="1" x14ac:dyDescent="0.25">
      <c r="B1318" s="296"/>
      <c r="C1318" s="45"/>
      <c r="D1318" s="46"/>
      <c r="E1318" s="45"/>
      <c r="F1318" s="46"/>
      <c r="G1318" s="45"/>
      <c r="H1318" s="46"/>
      <c r="I1318" s="45"/>
      <c r="J1318" s="46"/>
      <c r="K1318" s="45"/>
      <c r="L1318" s="46"/>
      <c r="M1318" s="45"/>
      <c r="N1318" s="46"/>
      <c r="O1318" s="45"/>
      <c r="P1318" s="46"/>
      <c r="Q1318" s="45"/>
      <c r="R1318" s="46"/>
      <c r="S1318" s="45"/>
      <c r="T1318" s="46"/>
      <c r="U1318" s="45"/>
      <c r="V1318" s="46"/>
      <c r="W1318" s="45"/>
      <c r="X1318" s="46"/>
      <c r="Y1318" s="45"/>
      <c r="Z1318" s="46"/>
      <c r="AA1318" s="45"/>
      <c r="AB1318" s="46"/>
      <c r="AC1318" s="45"/>
      <c r="AD1318" s="46"/>
      <c r="AE1318" s="45"/>
      <c r="AF1318" s="46"/>
      <c r="AG1318" s="45"/>
      <c r="AH1318" s="46"/>
      <c r="AI1318" s="45"/>
      <c r="AJ1318" s="46"/>
      <c r="AK1318" s="45"/>
      <c r="AL1318" s="47">
        <f>+B1318+D1318+F1318+H1318+J1318+L1318+N1318+P1318+R1318+T1318+V1318+X1318+Z1318+AB1318+AD1318+AF1318+AH1318+AJ1318</f>
        <v>0</v>
      </c>
      <c r="AM1318" s="48">
        <f>+C1318+E1318+G1318+I1318+K1318+M1318+O1318+Q1318+S1318+U1318+W1318+Y1318+AA1318+AC1318+AE1318+AG1318+AI1318+AK1318</f>
        <v>0</v>
      </c>
      <c r="AN1318" s="297">
        <f>+AM1318+AL1318</f>
        <v>0</v>
      </c>
    </row>
    <row r="1319" spans="2:40" ht="15" customHeight="1" x14ac:dyDescent="0.25">
      <c r="B1319" s="751" t="s">
        <v>831</v>
      </c>
      <c r="C1319" s="752"/>
      <c r="D1319" s="752"/>
      <c r="E1319" s="752"/>
      <c r="F1319" s="752"/>
      <c r="G1319" s="752"/>
      <c r="H1319" s="752"/>
      <c r="I1319" s="752"/>
      <c r="J1319" s="752"/>
      <c r="K1319" s="752"/>
      <c r="L1319" s="752"/>
      <c r="M1319" s="752"/>
      <c r="N1319" s="752"/>
      <c r="O1319" s="752"/>
      <c r="P1319" s="752"/>
      <c r="Q1319" s="752"/>
      <c r="R1319" s="752"/>
      <c r="S1319" s="752"/>
      <c r="T1319" s="752"/>
      <c r="U1319" s="752"/>
      <c r="V1319" s="752"/>
      <c r="W1319" s="752"/>
      <c r="X1319" s="752"/>
      <c r="Y1319" s="752"/>
      <c r="Z1319" s="752"/>
      <c r="AA1319" s="752"/>
      <c r="AB1319" s="752"/>
      <c r="AC1319" s="752"/>
      <c r="AD1319" s="752"/>
      <c r="AE1319" s="752"/>
      <c r="AF1319" s="752"/>
      <c r="AG1319" s="752"/>
      <c r="AH1319" s="752"/>
      <c r="AI1319" s="752"/>
      <c r="AJ1319" s="752"/>
      <c r="AK1319" s="752"/>
      <c r="AL1319" s="752"/>
      <c r="AM1319" s="752"/>
      <c r="AN1319" s="753"/>
    </row>
    <row r="1320" spans="2:40" ht="21" customHeight="1" x14ac:dyDescent="0.25">
      <c r="B1320" s="296"/>
      <c r="C1320" s="45"/>
      <c r="D1320" s="46"/>
      <c r="E1320" s="45"/>
      <c r="F1320" s="46"/>
      <c r="G1320" s="45"/>
      <c r="H1320" s="46"/>
      <c r="I1320" s="45"/>
      <c r="J1320" s="46"/>
      <c r="K1320" s="45"/>
      <c r="L1320" s="46"/>
      <c r="M1320" s="45"/>
      <c r="N1320" s="46"/>
      <c r="O1320" s="45"/>
      <c r="P1320" s="46"/>
      <c r="Q1320" s="45"/>
      <c r="R1320" s="46"/>
      <c r="S1320" s="45"/>
      <c r="T1320" s="46"/>
      <c r="U1320" s="45"/>
      <c r="V1320" s="46"/>
      <c r="W1320" s="45"/>
      <c r="X1320" s="46"/>
      <c r="Y1320" s="45"/>
      <c r="Z1320" s="46"/>
      <c r="AA1320" s="45"/>
      <c r="AB1320" s="46"/>
      <c r="AC1320" s="45"/>
      <c r="AD1320" s="46"/>
      <c r="AE1320" s="45"/>
      <c r="AF1320" s="46"/>
      <c r="AG1320" s="45"/>
      <c r="AH1320" s="46"/>
      <c r="AI1320" s="45"/>
      <c r="AJ1320" s="46"/>
      <c r="AK1320" s="45"/>
      <c r="AL1320" s="47">
        <f>+B1320+D1320+F1320+H1320+J1320+L1320+N1320+P1320+R1320+T1320+V1320+X1320+Z1320+AB1320+AD1320+AF1320+AH1320+AJ1320</f>
        <v>0</v>
      </c>
      <c r="AM1320" s="48">
        <f>+C1320+E1320+G1320+I1320+K1320+M1320+O1320+Q1320+S1320+U1320+W1320+Y1320+AA1320+AC1320+AE1320+AG1320+AI1320+AK1320</f>
        <v>0</v>
      </c>
      <c r="AN1320" s="297">
        <f>+AM1320+AL1320</f>
        <v>0</v>
      </c>
    </row>
    <row r="1321" spans="2:40" ht="15" customHeight="1" x14ac:dyDescent="0.25">
      <c r="B1321" s="751" t="s">
        <v>832</v>
      </c>
      <c r="C1321" s="752"/>
      <c r="D1321" s="752"/>
      <c r="E1321" s="752"/>
      <c r="F1321" s="752"/>
      <c r="G1321" s="752"/>
      <c r="H1321" s="752"/>
      <c r="I1321" s="752"/>
      <c r="J1321" s="752"/>
      <c r="K1321" s="752"/>
      <c r="L1321" s="752"/>
      <c r="M1321" s="752"/>
      <c r="N1321" s="752"/>
      <c r="O1321" s="752"/>
      <c r="P1321" s="752"/>
      <c r="Q1321" s="752"/>
      <c r="R1321" s="752"/>
      <c r="S1321" s="752"/>
      <c r="T1321" s="752"/>
      <c r="U1321" s="752"/>
      <c r="V1321" s="752"/>
      <c r="W1321" s="752"/>
      <c r="X1321" s="752"/>
      <c r="Y1321" s="752"/>
      <c r="Z1321" s="752"/>
      <c r="AA1321" s="752"/>
      <c r="AB1321" s="752"/>
      <c r="AC1321" s="752"/>
      <c r="AD1321" s="752"/>
      <c r="AE1321" s="752"/>
      <c r="AF1321" s="752"/>
      <c r="AG1321" s="752"/>
      <c r="AH1321" s="752"/>
      <c r="AI1321" s="752"/>
      <c r="AJ1321" s="752"/>
      <c r="AK1321" s="752"/>
      <c r="AL1321" s="752"/>
      <c r="AM1321" s="752"/>
      <c r="AN1321" s="753"/>
    </row>
    <row r="1322" spans="2:40" ht="21" customHeight="1" x14ac:dyDescent="0.25">
      <c r="B1322" s="296"/>
      <c r="C1322" s="45"/>
      <c r="D1322" s="46"/>
      <c r="E1322" s="45"/>
      <c r="F1322" s="46"/>
      <c r="G1322" s="45"/>
      <c r="H1322" s="46"/>
      <c r="I1322" s="45"/>
      <c r="J1322" s="46"/>
      <c r="K1322" s="45"/>
      <c r="L1322" s="46"/>
      <c r="M1322" s="45"/>
      <c r="N1322" s="46"/>
      <c r="O1322" s="45"/>
      <c r="P1322" s="46"/>
      <c r="Q1322" s="45"/>
      <c r="R1322" s="46"/>
      <c r="S1322" s="45"/>
      <c r="T1322" s="46"/>
      <c r="U1322" s="45"/>
      <c r="V1322" s="46"/>
      <c r="W1322" s="45"/>
      <c r="X1322" s="46"/>
      <c r="Y1322" s="45"/>
      <c r="Z1322" s="46"/>
      <c r="AA1322" s="45"/>
      <c r="AB1322" s="46"/>
      <c r="AC1322" s="45"/>
      <c r="AD1322" s="46"/>
      <c r="AE1322" s="45"/>
      <c r="AF1322" s="46"/>
      <c r="AG1322" s="45"/>
      <c r="AH1322" s="46"/>
      <c r="AI1322" s="45"/>
      <c r="AJ1322" s="46"/>
      <c r="AK1322" s="45"/>
      <c r="AL1322" s="47">
        <f>+B1322+D1322+F1322+H1322+J1322+L1322+N1322+P1322+R1322+T1322+V1322+X1322+Z1322+AB1322+AD1322+AF1322+AH1322+AJ1322</f>
        <v>0</v>
      </c>
      <c r="AM1322" s="48">
        <f>+C1322+E1322+G1322+I1322+K1322+M1322+O1322+Q1322+S1322+U1322+W1322+Y1322+AA1322+AC1322+AE1322+AG1322+AI1322+AK1322</f>
        <v>0</v>
      </c>
      <c r="AN1322" s="297">
        <f>+AM1322+AL1322</f>
        <v>0</v>
      </c>
    </row>
    <row r="1323" spans="2:40" ht="15" customHeight="1" x14ac:dyDescent="0.25">
      <c r="B1323" s="751" t="s">
        <v>833</v>
      </c>
      <c r="C1323" s="752"/>
      <c r="D1323" s="752"/>
      <c r="E1323" s="752"/>
      <c r="F1323" s="752"/>
      <c r="G1323" s="752"/>
      <c r="H1323" s="752"/>
      <c r="I1323" s="752"/>
      <c r="J1323" s="752"/>
      <c r="K1323" s="752"/>
      <c r="L1323" s="752"/>
      <c r="M1323" s="752"/>
      <c r="N1323" s="752"/>
      <c r="O1323" s="752"/>
      <c r="P1323" s="752"/>
      <c r="Q1323" s="752"/>
      <c r="R1323" s="752"/>
      <c r="S1323" s="752"/>
      <c r="T1323" s="752"/>
      <c r="U1323" s="752"/>
      <c r="V1323" s="752"/>
      <c r="W1323" s="752"/>
      <c r="X1323" s="752"/>
      <c r="Y1323" s="752"/>
      <c r="Z1323" s="752"/>
      <c r="AA1323" s="752"/>
      <c r="AB1323" s="752"/>
      <c r="AC1323" s="752"/>
      <c r="AD1323" s="752"/>
      <c r="AE1323" s="752"/>
      <c r="AF1323" s="752"/>
      <c r="AG1323" s="752"/>
      <c r="AH1323" s="752"/>
      <c r="AI1323" s="752"/>
      <c r="AJ1323" s="752"/>
      <c r="AK1323" s="752"/>
      <c r="AL1323" s="752"/>
      <c r="AM1323" s="752"/>
      <c r="AN1323" s="753"/>
    </row>
    <row r="1324" spans="2:40" ht="21" customHeight="1" x14ac:dyDescent="0.25">
      <c r="B1324" s="296"/>
      <c r="C1324" s="45"/>
      <c r="D1324" s="46"/>
      <c r="E1324" s="45"/>
      <c r="F1324" s="46"/>
      <c r="G1324" s="45"/>
      <c r="H1324" s="46"/>
      <c r="I1324" s="45"/>
      <c r="J1324" s="46"/>
      <c r="K1324" s="45"/>
      <c r="L1324" s="46"/>
      <c r="M1324" s="45"/>
      <c r="N1324" s="46"/>
      <c r="O1324" s="45"/>
      <c r="P1324" s="46"/>
      <c r="Q1324" s="45"/>
      <c r="R1324" s="46"/>
      <c r="S1324" s="45"/>
      <c r="T1324" s="46"/>
      <c r="U1324" s="45"/>
      <c r="V1324" s="46"/>
      <c r="W1324" s="45"/>
      <c r="X1324" s="46"/>
      <c r="Y1324" s="45"/>
      <c r="Z1324" s="46"/>
      <c r="AA1324" s="45"/>
      <c r="AB1324" s="46"/>
      <c r="AC1324" s="45"/>
      <c r="AD1324" s="46"/>
      <c r="AE1324" s="45"/>
      <c r="AF1324" s="46"/>
      <c r="AG1324" s="45"/>
      <c r="AH1324" s="46"/>
      <c r="AI1324" s="45"/>
      <c r="AJ1324" s="46"/>
      <c r="AK1324" s="45"/>
      <c r="AL1324" s="47">
        <f>+B1324+D1324+F1324+H1324+J1324+L1324+N1324+P1324+R1324+T1324+V1324+X1324+Z1324+AB1324+AD1324+AF1324+AH1324+AJ1324</f>
        <v>0</v>
      </c>
      <c r="AM1324" s="48">
        <f>+C1324+E1324+G1324+I1324+K1324+M1324+O1324+Q1324+S1324+U1324+W1324+Y1324+AA1324+AC1324+AE1324+AG1324+AI1324+AK1324</f>
        <v>0</v>
      </c>
      <c r="AN1324" s="297">
        <f>+AM1324+AL1324</f>
        <v>0</v>
      </c>
    </row>
    <row r="1325" spans="2:40" ht="15" customHeight="1" x14ac:dyDescent="0.25">
      <c r="B1325" s="751" t="s">
        <v>834</v>
      </c>
      <c r="C1325" s="752"/>
      <c r="D1325" s="752"/>
      <c r="E1325" s="752"/>
      <c r="F1325" s="752"/>
      <c r="G1325" s="752"/>
      <c r="H1325" s="752"/>
      <c r="I1325" s="752"/>
      <c r="J1325" s="752"/>
      <c r="K1325" s="752"/>
      <c r="L1325" s="752"/>
      <c r="M1325" s="752"/>
      <c r="N1325" s="752"/>
      <c r="O1325" s="752"/>
      <c r="P1325" s="752"/>
      <c r="Q1325" s="752"/>
      <c r="R1325" s="752"/>
      <c r="S1325" s="752"/>
      <c r="T1325" s="752"/>
      <c r="U1325" s="752"/>
      <c r="V1325" s="752"/>
      <c r="W1325" s="752"/>
      <c r="X1325" s="752"/>
      <c r="Y1325" s="752"/>
      <c r="Z1325" s="752"/>
      <c r="AA1325" s="752"/>
      <c r="AB1325" s="752"/>
      <c r="AC1325" s="752"/>
      <c r="AD1325" s="752"/>
      <c r="AE1325" s="752"/>
      <c r="AF1325" s="752"/>
      <c r="AG1325" s="752"/>
      <c r="AH1325" s="752"/>
      <c r="AI1325" s="752"/>
      <c r="AJ1325" s="752"/>
      <c r="AK1325" s="752"/>
      <c r="AL1325" s="752"/>
      <c r="AM1325" s="752"/>
      <c r="AN1325" s="753"/>
    </row>
    <row r="1326" spans="2:40" ht="21" customHeight="1" x14ac:dyDescent="0.25">
      <c r="B1326" s="296"/>
      <c r="C1326" s="45"/>
      <c r="D1326" s="46"/>
      <c r="E1326" s="45"/>
      <c r="F1326" s="46"/>
      <c r="G1326" s="45"/>
      <c r="H1326" s="46"/>
      <c r="I1326" s="45"/>
      <c r="J1326" s="46"/>
      <c r="K1326" s="45"/>
      <c r="L1326" s="46"/>
      <c r="M1326" s="45"/>
      <c r="N1326" s="46"/>
      <c r="O1326" s="45"/>
      <c r="P1326" s="46"/>
      <c r="Q1326" s="45"/>
      <c r="R1326" s="46"/>
      <c r="S1326" s="45"/>
      <c r="T1326" s="46"/>
      <c r="U1326" s="45"/>
      <c r="V1326" s="46"/>
      <c r="W1326" s="45"/>
      <c r="X1326" s="46"/>
      <c r="Y1326" s="45"/>
      <c r="Z1326" s="46"/>
      <c r="AA1326" s="45"/>
      <c r="AB1326" s="46"/>
      <c r="AC1326" s="45"/>
      <c r="AD1326" s="46"/>
      <c r="AE1326" s="45"/>
      <c r="AF1326" s="46"/>
      <c r="AG1326" s="45"/>
      <c r="AH1326" s="46"/>
      <c r="AI1326" s="45"/>
      <c r="AJ1326" s="46"/>
      <c r="AK1326" s="45"/>
      <c r="AL1326" s="47">
        <f>+B1326+D1326+F1326+H1326+J1326+L1326+N1326+P1326+R1326+T1326+V1326+X1326+Z1326+AB1326+AD1326+AF1326+AH1326+AJ1326</f>
        <v>0</v>
      </c>
      <c r="AM1326" s="48">
        <f>+C1326+E1326+G1326+I1326+K1326+M1326+O1326+Q1326+S1326+U1326+W1326+Y1326+AA1326+AC1326+AE1326+AG1326+AI1326+AK1326</f>
        <v>0</v>
      </c>
      <c r="AN1326" s="297">
        <f>+AM1326+AL1326</f>
        <v>0</v>
      </c>
    </row>
    <row r="1327" spans="2:40" ht="16.5" customHeight="1" x14ac:dyDescent="0.3">
      <c r="B1327" s="754" t="s">
        <v>825</v>
      </c>
      <c r="C1327" s="755"/>
      <c r="D1327" s="755"/>
      <c r="E1327" s="755"/>
      <c r="F1327" s="755"/>
      <c r="G1327" s="755"/>
      <c r="H1327" s="755"/>
      <c r="I1327" s="755"/>
      <c r="J1327" s="755"/>
      <c r="K1327" s="755"/>
      <c r="L1327" s="755"/>
      <c r="M1327" s="755"/>
      <c r="N1327" s="755"/>
      <c r="O1327" s="755"/>
      <c r="P1327" s="755"/>
      <c r="Q1327" s="755"/>
      <c r="R1327" s="755"/>
      <c r="S1327" s="755"/>
      <c r="T1327" s="755"/>
      <c r="U1327" s="755"/>
      <c r="V1327" s="755"/>
      <c r="W1327" s="755"/>
      <c r="X1327" s="755"/>
      <c r="Y1327" s="755"/>
      <c r="Z1327" s="755"/>
      <c r="AA1327" s="755"/>
      <c r="AB1327" s="755"/>
      <c r="AC1327" s="755"/>
      <c r="AD1327" s="755"/>
      <c r="AE1327" s="755"/>
      <c r="AF1327" s="755"/>
      <c r="AG1327" s="755"/>
      <c r="AH1327" s="755"/>
      <c r="AI1327" s="755"/>
      <c r="AJ1327" s="755"/>
      <c r="AK1327" s="755"/>
      <c r="AL1327" s="755"/>
      <c r="AM1327" s="755"/>
      <c r="AN1327" s="756"/>
    </row>
    <row r="1328" spans="2:40" ht="21" customHeight="1" thickBot="1" x14ac:dyDescent="0.3">
      <c r="B1328" s="298">
        <f>+B1326+B1324+B1322+B1320+B1318+B1316+B1314+B1312</f>
        <v>0</v>
      </c>
      <c r="C1328" s="302">
        <f>+C1326+C1324+C1322+C1320+C1318+C1316+C1314+C1312</f>
        <v>0</v>
      </c>
      <c r="D1328" s="299">
        <f>+D1326+D1324+D1322+D1320+D1318+D1316+D1314+D1312</f>
        <v>0</v>
      </c>
      <c r="E1328" s="302">
        <f>+E1326+E1324+E1322+E1320+E1318+E1316+E1314+E1312</f>
        <v>0</v>
      </c>
      <c r="F1328" s="299">
        <f t="shared" ref="F1328:AK1328" si="19">+F1326+F1324+F1322+F1320+F1318+F1316+F1314+F1312</f>
        <v>0</v>
      </c>
      <c r="G1328" s="302">
        <f t="shared" si="19"/>
        <v>0</v>
      </c>
      <c r="H1328" s="299">
        <f t="shared" si="19"/>
        <v>0</v>
      </c>
      <c r="I1328" s="302">
        <f t="shared" si="19"/>
        <v>0</v>
      </c>
      <c r="J1328" s="299">
        <f t="shared" si="19"/>
        <v>0</v>
      </c>
      <c r="K1328" s="302">
        <f t="shared" si="19"/>
        <v>0</v>
      </c>
      <c r="L1328" s="299">
        <f t="shared" si="19"/>
        <v>0</v>
      </c>
      <c r="M1328" s="302">
        <f t="shared" si="19"/>
        <v>0</v>
      </c>
      <c r="N1328" s="299">
        <f t="shared" si="19"/>
        <v>0</v>
      </c>
      <c r="O1328" s="302">
        <f t="shared" si="19"/>
        <v>0</v>
      </c>
      <c r="P1328" s="299">
        <f t="shared" si="19"/>
        <v>0</v>
      </c>
      <c r="Q1328" s="302">
        <f t="shared" si="19"/>
        <v>0</v>
      </c>
      <c r="R1328" s="299">
        <f t="shared" si="19"/>
        <v>0</v>
      </c>
      <c r="S1328" s="302">
        <f t="shared" si="19"/>
        <v>0</v>
      </c>
      <c r="T1328" s="299">
        <f t="shared" si="19"/>
        <v>0</v>
      </c>
      <c r="U1328" s="302">
        <f t="shared" si="19"/>
        <v>0</v>
      </c>
      <c r="V1328" s="299">
        <f t="shared" si="19"/>
        <v>0</v>
      </c>
      <c r="W1328" s="302">
        <f t="shared" si="19"/>
        <v>0</v>
      </c>
      <c r="X1328" s="299">
        <f t="shared" si="19"/>
        <v>0</v>
      </c>
      <c r="Y1328" s="302">
        <f t="shared" si="19"/>
        <v>0</v>
      </c>
      <c r="Z1328" s="299">
        <f t="shared" si="19"/>
        <v>0</v>
      </c>
      <c r="AA1328" s="302">
        <f t="shared" si="19"/>
        <v>0</v>
      </c>
      <c r="AB1328" s="299">
        <f t="shared" si="19"/>
        <v>0</v>
      </c>
      <c r="AC1328" s="302">
        <f t="shared" si="19"/>
        <v>0</v>
      </c>
      <c r="AD1328" s="299">
        <f t="shared" si="19"/>
        <v>0</v>
      </c>
      <c r="AE1328" s="302">
        <f t="shared" si="19"/>
        <v>0</v>
      </c>
      <c r="AF1328" s="299">
        <f t="shared" si="19"/>
        <v>0</v>
      </c>
      <c r="AG1328" s="302">
        <f t="shared" si="19"/>
        <v>0</v>
      </c>
      <c r="AH1328" s="299">
        <f t="shared" si="19"/>
        <v>0</v>
      </c>
      <c r="AI1328" s="302">
        <f t="shared" si="19"/>
        <v>0</v>
      </c>
      <c r="AJ1328" s="299">
        <f t="shared" si="19"/>
        <v>0</v>
      </c>
      <c r="AK1328" s="302">
        <f t="shared" si="19"/>
        <v>0</v>
      </c>
      <c r="AL1328" s="299">
        <f>+B1328+D1328+F1328+H1328+J1328+L1328+N1328+P1328+R1328+T1328+V1328+X1328+Z1328+AB1328+AD1328+AF1328+AH1328+AJ1328</f>
        <v>0</v>
      </c>
      <c r="AM1328" s="302">
        <f>+C1328+E1328+G1328+I1328+K1328+M1328+O1328+Q1328+S1328+U1328+W1328+Y1328+AA1328+AC1328+AE1328+AG1328+AI1328+AK1328</f>
        <v>0</v>
      </c>
      <c r="AN1328" s="300">
        <f>+AM1328+AL1328</f>
        <v>0</v>
      </c>
    </row>
    <row r="1329" spans="1:40" ht="11.25" customHeight="1" x14ac:dyDescent="0.25">
      <c r="B1329" s="757"/>
      <c r="C1329" s="757"/>
      <c r="D1329" s="757"/>
      <c r="E1329" s="757"/>
      <c r="F1329" s="757"/>
      <c r="G1329" s="757"/>
      <c r="H1329" s="757"/>
      <c r="I1329" s="757"/>
      <c r="J1329" s="757"/>
      <c r="K1329" s="757"/>
      <c r="L1329" s="757"/>
      <c r="M1329" s="757"/>
      <c r="N1329" s="757"/>
      <c r="O1329" s="757"/>
      <c r="P1329" s="757"/>
      <c r="Q1329" s="757"/>
      <c r="R1329" s="757"/>
      <c r="S1329" s="757"/>
      <c r="T1329" s="757"/>
      <c r="U1329" s="757"/>
      <c r="V1329" s="757"/>
      <c r="W1329" s="757"/>
      <c r="X1329" s="757"/>
      <c r="Y1329" s="757"/>
      <c r="Z1329" s="757"/>
      <c r="AA1329" s="757"/>
      <c r="AB1329" s="757"/>
      <c r="AC1329" s="757"/>
      <c r="AD1329" s="757"/>
      <c r="AE1329" s="757"/>
      <c r="AF1329" s="757"/>
      <c r="AG1329" s="757"/>
      <c r="AH1329" s="757"/>
      <c r="AI1329" s="757"/>
      <c r="AJ1329" s="757"/>
      <c r="AK1329" s="757"/>
      <c r="AL1329" s="757"/>
      <c r="AM1329" s="757"/>
      <c r="AN1329" s="757"/>
    </row>
    <row r="1330" spans="1:40" x14ac:dyDescent="0.25">
      <c r="B1330" s="49"/>
      <c r="C1330" s="49"/>
      <c r="D1330" s="49"/>
      <c r="E1330" s="49"/>
      <c r="F1330" s="49"/>
      <c r="G1330" s="49"/>
      <c r="H1330" s="49"/>
      <c r="I1330" s="49"/>
      <c r="J1330" s="49"/>
      <c r="K1330" s="49"/>
      <c r="L1330" s="49"/>
      <c r="M1330" s="49"/>
      <c r="N1330" s="49"/>
      <c r="O1330" s="49"/>
      <c r="P1330" s="49"/>
      <c r="Q1330" s="49"/>
      <c r="R1330" s="49"/>
      <c r="S1330" s="49"/>
      <c r="T1330" s="50" t="s">
        <v>835</v>
      </c>
      <c r="U1330" s="49"/>
      <c r="W1330" s="49"/>
      <c r="X1330" s="749"/>
      <c r="Y1330" s="749"/>
      <c r="Z1330" s="749"/>
      <c r="AA1330" s="749"/>
      <c r="AB1330" s="749"/>
      <c r="AC1330" s="749"/>
      <c r="AD1330" s="749"/>
      <c r="AE1330" s="749"/>
      <c r="AF1330" s="749"/>
      <c r="AG1330" s="749"/>
      <c r="AH1330" s="749"/>
      <c r="AI1330" s="749"/>
      <c r="AJ1330" s="749"/>
      <c r="AK1330" s="749"/>
      <c r="AL1330" s="749"/>
      <c r="AM1330" s="51"/>
      <c r="AN1330" s="49"/>
    </row>
    <row r="1331" spans="1:40" ht="6" customHeight="1" thickBot="1" x14ac:dyDescent="0.3">
      <c r="A1331" s="52"/>
      <c r="B1331" s="49"/>
      <c r="C1331" s="49"/>
      <c r="D1331" s="49"/>
      <c r="E1331" s="49"/>
      <c r="F1331" s="49"/>
      <c r="G1331" s="49"/>
      <c r="H1331" s="49"/>
      <c r="I1331" s="49"/>
      <c r="J1331" s="49"/>
      <c r="K1331" s="49"/>
      <c r="L1331" s="49"/>
      <c r="M1331" s="49"/>
      <c r="N1331" s="49"/>
      <c r="O1331" s="49"/>
      <c r="P1331" s="49"/>
      <c r="Q1331" s="49"/>
      <c r="R1331" s="49"/>
      <c r="S1331" s="49"/>
      <c r="T1331" s="50"/>
      <c r="U1331" s="49"/>
      <c r="W1331" s="49"/>
      <c r="X1331" s="53"/>
      <c r="Y1331" s="53"/>
      <c r="Z1331" s="53"/>
      <c r="AA1331" s="53"/>
      <c r="AB1331" s="53"/>
      <c r="AC1331" s="53"/>
      <c r="AD1331" s="53"/>
      <c r="AE1331" s="53"/>
      <c r="AF1331" s="53"/>
      <c r="AG1331" s="53"/>
      <c r="AH1331" s="53"/>
      <c r="AI1331" s="53"/>
      <c r="AJ1331" s="53"/>
      <c r="AK1331" s="53"/>
      <c r="AL1331" s="53"/>
      <c r="AM1331" s="51"/>
      <c r="AN1331" s="49"/>
    </row>
    <row r="1332" spans="1:40" ht="15.75" thickBot="1" x14ac:dyDescent="0.3">
      <c r="A1332" s="52"/>
      <c r="B1332" s="49"/>
      <c r="C1332" s="49"/>
      <c r="D1332" s="49"/>
      <c r="E1332" s="49"/>
      <c r="F1332" s="49"/>
      <c r="G1332" s="49"/>
      <c r="H1332" s="49"/>
      <c r="I1332" s="49"/>
      <c r="J1332" s="49"/>
      <c r="K1332" s="49"/>
      <c r="L1332" s="49"/>
      <c r="M1332" s="49"/>
      <c r="N1332" s="49"/>
      <c r="O1332" s="49"/>
      <c r="P1332" s="49"/>
      <c r="Q1332" s="49"/>
      <c r="R1332" s="49"/>
      <c r="S1332" s="49"/>
      <c r="T1332" s="49"/>
      <c r="U1332" s="49"/>
      <c r="V1332" s="54" t="s">
        <v>836</v>
      </c>
      <c r="W1332" s="49"/>
      <c r="X1332" s="748">
        <f>+F1297</f>
        <v>0</v>
      </c>
      <c r="Y1332" s="748"/>
      <c r="Z1332" s="748"/>
      <c r="AA1332" s="748"/>
      <c r="AB1332" s="748"/>
      <c r="AC1332" s="748"/>
      <c r="AD1332" s="748"/>
      <c r="AE1332" s="748"/>
      <c r="AF1332" s="748"/>
      <c r="AG1332" s="748"/>
      <c r="AH1332" s="748"/>
      <c r="AI1332" s="748"/>
      <c r="AJ1332" s="748"/>
      <c r="AK1332" s="49"/>
      <c r="AL1332" s="750" t="s">
        <v>787</v>
      </c>
      <c r="AM1332" s="750"/>
      <c r="AN1332" s="49"/>
    </row>
    <row r="1333" spans="1:40" ht="15.75" customHeight="1" x14ac:dyDescent="0.25">
      <c r="B1333" s="55" t="s">
        <v>1128</v>
      </c>
      <c r="C1333" s="56"/>
      <c r="D1333" s="56"/>
      <c r="E1333" s="56"/>
      <c r="F1333" s="56"/>
      <c r="G1333" s="57"/>
      <c r="H1333" s="57"/>
      <c r="I1333" s="57"/>
      <c r="J1333" s="57"/>
      <c r="K1333" s="57"/>
      <c r="L1333" s="57"/>
      <c r="M1333" s="57"/>
      <c r="N1333" s="57"/>
      <c r="V1333" s="54" t="s">
        <v>837</v>
      </c>
      <c r="AB1333" s="748" t="str">
        <f>+I1298</f>
        <v/>
      </c>
      <c r="AC1333" s="748"/>
      <c r="AD1333" s="748"/>
      <c r="AE1333" s="748"/>
      <c r="AF1333" s="748"/>
      <c r="AG1333" s="748"/>
      <c r="AH1333" s="748"/>
      <c r="AI1333" s="748"/>
      <c r="AJ1333" s="748"/>
    </row>
    <row r="1334" spans="1:40" ht="3.75" customHeight="1" thickBot="1" x14ac:dyDescent="0.3">
      <c r="B1334" s="42"/>
      <c r="C1334" s="42"/>
      <c r="D1334" s="42"/>
      <c r="E1334" s="42"/>
      <c r="F1334" s="42"/>
      <c r="G1334" s="42"/>
      <c r="H1334" s="42"/>
      <c r="I1334" s="58"/>
      <c r="J1334" s="58"/>
      <c r="K1334" s="42"/>
      <c r="L1334" s="42"/>
      <c r="M1334" s="57"/>
      <c r="N1334" s="57"/>
    </row>
    <row r="1335" spans="1:40" ht="35.25" customHeight="1" x14ac:dyDescent="0.25">
      <c r="B1335" s="682" t="s">
        <v>838</v>
      </c>
      <c r="C1335" s="666"/>
      <c r="D1335" s="666"/>
      <c r="E1335" s="666" t="s">
        <v>839</v>
      </c>
      <c r="F1335" s="666"/>
      <c r="G1335" s="666"/>
      <c r="H1335" s="666" t="s">
        <v>840</v>
      </c>
      <c r="I1335" s="666"/>
      <c r="J1335" s="666"/>
      <c r="K1335" s="666" t="s">
        <v>841</v>
      </c>
      <c r="L1335" s="666"/>
      <c r="M1335" s="666"/>
      <c r="N1335" s="666" t="s">
        <v>842</v>
      </c>
      <c r="O1335" s="666"/>
      <c r="P1335" s="666"/>
      <c r="Q1335" s="666" t="s">
        <v>843</v>
      </c>
      <c r="R1335" s="666"/>
      <c r="S1335" s="666"/>
      <c r="T1335" s="666" t="s">
        <v>844</v>
      </c>
      <c r="U1335" s="666"/>
      <c r="V1335" s="666"/>
      <c r="W1335" s="666" t="s">
        <v>845</v>
      </c>
      <c r="X1335" s="666"/>
      <c r="Y1335" s="666"/>
      <c r="Z1335" s="666" t="s">
        <v>846</v>
      </c>
      <c r="AA1335" s="666"/>
      <c r="AB1335" s="666"/>
      <c r="AC1335" s="666" t="s">
        <v>847</v>
      </c>
      <c r="AD1335" s="666"/>
      <c r="AE1335" s="666"/>
      <c r="AF1335" s="746" t="s">
        <v>1117</v>
      </c>
      <c r="AG1335" s="746"/>
      <c r="AH1335" s="746"/>
      <c r="AI1335" s="666" t="s">
        <v>848</v>
      </c>
      <c r="AJ1335" s="666"/>
      <c r="AK1335" s="666"/>
      <c r="AL1335" s="660" t="s">
        <v>825</v>
      </c>
      <c r="AM1335" s="660"/>
      <c r="AN1335" s="661"/>
    </row>
    <row r="1336" spans="1:40" ht="21" customHeight="1" thickBot="1" x14ac:dyDescent="0.3">
      <c r="B1336" s="747"/>
      <c r="C1336" s="743"/>
      <c r="D1336" s="743"/>
      <c r="E1336" s="743"/>
      <c r="F1336" s="743"/>
      <c r="G1336" s="743"/>
      <c r="H1336" s="743"/>
      <c r="I1336" s="743"/>
      <c r="J1336" s="743"/>
      <c r="K1336" s="743"/>
      <c r="L1336" s="743"/>
      <c r="M1336" s="743"/>
      <c r="N1336" s="743"/>
      <c r="O1336" s="743"/>
      <c r="P1336" s="743"/>
      <c r="Q1336" s="743"/>
      <c r="R1336" s="743"/>
      <c r="S1336" s="743"/>
      <c r="T1336" s="743"/>
      <c r="U1336" s="743"/>
      <c r="V1336" s="743"/>
      <c r="W1336" s="743"/>
      <c r="X1336" s="743"/>
      <c r="Y1336" s="743"/>
      <c r="Z1336" s="743"/>
      <c r="AA1336" s="743"/>
      <c r="AB1336" s="743"/>
      <c r="AC1336" s="743"/>
      <c r="AD1336" s="743"/>
      <c r="AE1336" s="743"/>
      <c r="AF1336" s="743"/>
      <c r="AG1336" s="743"/>
      <c r="AH1336" s="743"/>
      <c r="AI1336" s="743"/>
      <c r="AJ1336" s="743"/>
      <c r="AK1336" s="743"/>
      <c r="AL1336" s="662">
        <f>SUM(B1336:AK1336)</f>
        <v>0</v>
      </c>
      <c r="AM1336" s="662"/>
      <c r="AN1336" s="663"/>
    </row>
    <row r="1337" spans="1:40" ht="12" customHeight="1" x14ac:dyDescent="0.25">
      <c r="B1337" s="270" t="s">
        <v>849</v>
      </c>
      <c r="C1337" s="271"/>
      <c r="D1337" s="272"/>
      <c r="E1337" s="272"/>
      <c r="F1337" s="246"/>
      <c r="G1337" s="246"/>
      <c r="H1337" s="246"/>
      <c r="I1337" s="269"/>
      <c r="J1337" s="269"/>
      <c r="K1337" s="246"/>
      <c r="L1337" s="246"/>
      <c r="M1337" s="241"/>
      <c r="N1337" s="241"/>
      <c r="O1337" s="241"/>
      <c r="P1337" s="241"/>
      <c r="Q1337" s="241"/>
      <c r="R1337" s="241"/>
      <c r="S1337" s="241"/>
      <c r="T1337" s="241"/>
      <c r="U1337" s="241"/>
      <c r="V1337" s="241"/>
      <c r="W1337" s="241"/>
      <c r="X1337" s="241"/>
      <c r="Y1337" s="241"/>
      <c r="Z1337" s="241"/>
      <c r="AA1337" s="241"/>
      <c r="AB1337" s="241"/>
      <c r="AC1337" s="241"/>
      <c r="AD1337" s="241"/>
      <c r="AE1337" s="241"/>
      <c r="AF1337" s="241"/>
      <c r="AG1337" s="241"/>
      <c r="AH1337" s="241"/>
      <c r="AI1337" s="241"/>
      <c r="AJ1337" s="241"/>
      <c r="AK1337" s="241"/>
      <c r="AL1337" s="241"/>
      <c r="AM1337" s="241"/>
      <c r="AN1337" s="241"/>
    </row>
    <row r="1338" spans="1:40" ht="12.75" customHeight="1" x14ac:dyDescent="0.25">
      <c r="B1338" s="273"/>
      <c r="C1338" s="273"/>
      <c r="D1338" s="273"/>
      <c r="E1338" s="273"/>
      <c r="F1338" s="273"/>
      <c r="G1338" s="273"/>
      <c r="H1338" s="273"/>
      <c r="I1338" s="241"/>
      <c r="J1338" s="241"/>
      <c r="K1338" s="241"/>
      <c r="L1338" s="241"/>
      <c r="M1338" s="241"/>
      <c r="N1338" s="241"/>
      <c r="O1338" s="241"/>
      <c r="P1338" s="241"/>
      <c r="Q1338" s="241"/>
      <c r="R1338" s="241"/>
      <c r="S1338" s="241"/>
      <c r="T1338" s="241"/>
      <c r="U1338" s="241"/>
      <c r="V1338" s="241"/>
      <c r="W1338" s="241"/>
      <c r="X1338" s="241"/>
      <c r="Y1338" s="241"/>
      <c r="Z1338" s="241"/>
      <c r="AA1338" s="241"/>
      <c r="AB1338" s="241"/>
      <c r="AC1338" s="241"/>
      <c r="AD1338" s="241"/>
      <c r="AE1338" s="241"/>
      <c r="AF1338" s="241"/>
      <c r="AG1338" s="241"/>
      <c r="AH1338" s="241"/>
      <c r="AI1338" s="241"/>
      <c r="AJ1338" s="241"/>
      <c r="AK1338" s="241"/>
      <c r="AL1338" s="241"/>
      <c r="AM1338" s="241"/>
      <c r="AN1338" s="241"/>
    </row>
    <row r="1339" spans="1:40" ht="16.5" thickBot="1" x14ac:dyDescent="0.3">
      <c r="B1339" s="274" t="s">
        <v>1118</v>
      </c>
      <c r="C1339" s="274"/>
      <c r="D1339" s="274"/>
      <c r="E1339" s="274"/>
      <c r="F1339" s="274"/>
      <c r="G1339" s="275"/>
      <c r="H1339" s="241"/>
      <c r="I1339" s="241"/>
      <c r="J1339" s="241"/>
      <c r="K1339" s="241"/>
      <c r="L1339" s="241"/>
      <c r="M1339" s="241"/>
      <c r="N1339" s="241"/>
      <c r="O1339" s="241"/>
      <c r="P1339" s="241"/>
      <c r="Q1339" s="241"/>
      <c r="R1339" s="241"/>
      <c r="S1339" s="241"/>
      <c r="T1339" s="241"/>
      <c r="U1339" s="241"/>
      <c r="V1339" s="241"/>
      <c r="W1339" s="241"/>
      <c r="X1339" s="553" t="s">
        <v>1119</v>
      </c>
      <c r="Y1339" s="241"/>
      <c r="Z1339" s="241"/>
      <c r="AA1339" s="241"/>
      <c r="AB1339" s="241"/>
      <c r="AC1339" s="241"/>
      <c r="AD1339" s="241"/>
      <c r="AE1339" s="241"/>
      <c r="AF1339" s="241"/>
      <c r="AG1339" s="241"/>
      <c r="AH1339" s="241"/>
      <c r="AI1339" s="241"/>
      <c r="AJ1339" s="241"/>
      <c r="AK1339" s="241"/>
      <c r="AL1339" s="241"/>
      <c r="AM1339" s="241"/>
      <c r="AN1339" s="241"/>
    </row>
    <row r="1340" spans="1:40" ht="34.5" customHeight="1" x14ac:dyDescent="0.25">
      <c r="B1340" s="736" t="s">
        <v>850</v>
      </c>
      <c r="C1340" s="736"/>
      <c r="D1340" s="736"/>
      <c r="E1340" s="736"/>
      <c r="F1340" s="736"/>
      <c r="G1340" s="736"/>
      <c r="H1340" s="736"/>
      <c r="I1340" s="736"/>
      <c r="J1340" s="736"/>
      <c r="K1340" s="744" t="s">
        <v>851</v>
      </c>
      <c r="L1340" s="744"/>
      <c r="M1340" s="744"/>
      <c r="N1340" s="744"/>
      <c r="O1340" s="744"/>
      <c r="P1340" s="744"/>
      <c r="Q1340" s="744"/>
      <c r="R1340" s="744"/>
      <c r="S1340" s="744"/>
      <c r="T1340" s="241"/>
      <c r="U1340" s="241"/>
      <c r="V1340" s="241"/>
      <c r="W1340" s="241"/>
      <c r="X1340" s="664" t="s">
        <v>1120</v>
      </c>
      <c r="Y1340" s="665"/>
      <c r="Z1340" s="665"/>
      <c r="AA1340" s="665"/>
      <c r="AB1340" s="665"/>
      <c r="AC1340" s="665"/>
      <c r="AD1340" s="666" t="s">
        <v>1127</v>
      </c>
      <c r="AE1340" s="666"/>
      <c r="AF1340" s="666"/>
      <c r="AG1340" s="666"/>
      <c r="AH1340" s="666"/>
      <c r="AI1340" s="667"/>
      <c r="AJ1340" s="241"/>
      <c r="AK1340" s="241"/>
      <c r="AL1340" s="241"/>
      <c r="AM1340" s="241"/>
      <c r="AN1340" s="241"/>
    </row>
    <row r="1341" spans="1:40" ht="18" customHeight="1" x14ac:dyDescent="0.25">
      <c r="B1341" s="727" t="s">
        <v>852</v>
      </c>
      <c r="C1341" s="727"/>
      <c r="D1341" s="727"/>
      <c r="E1341" s="728" t="s">
        <v>853</v>
      </c>
      <c r="F1341" s="728"/>
      <c r="G1341" s="728"/>
      <c r="H1341" s="729" t="s">
        <v>825</v>
      </c>
      <c r="I1341" s="729"/>
      <c r="J1341" s="729"/>
      <c r="K1341" s="728" t="s">
        <v>852</v>
      </c>
      <c r="L1341" s="728"/>
      <c r="M1341" s="728"/>
      <c r="N1341" s="728" t="s">
        <v>853</v>
      </c>
      <c r="O1341" s="728"/>
      <c r="P1341" s="728"/>
      <c r="Q1341" s="730" t="s">
        <v>825</v>
      </c>
      <c r="R1341" s="730"/>
      <c r="S1341" s="730"/>
      <c r="T1341" s="241"/>
      <c r="U1341" s="241"/>
      <c r="V1341" s="241"/>
      <c r="W1341" s="241"/>
      <c r="X1341" s="668" t="s">
        <v>852</v>
      </c>
      <c r="Y1341" s="669"/>
      <c r="Z1341" s="670" t="s">
        <v>853</v>
      </c>
      <c r="AA1341" s="669"/>
      <c r="AB1341" s="671" t="s">
        <v>825</v>
      </c>
      <c r="AC1341" s="672"/>
      <c r="AD1341" s="670" t="s">
        <v>852</v>
      </c>
      <c r="AE1341" s="669"/>
      <c r="AF1341" s="670" t="s">
        <v>853</v>
      </c>
      <c r="AG1341" s="669"/>
      <c r="AH1341" s="671" t="s">
        <v>825</v>
      </c>
      <c r="AI1341" s="673"/>
      <c r="AJ1341" s="241"/>
      <c r="AK1341" s="241"/>
      <c r="AL1341" s="241"/>
      <c r="AM1341" s="241"/>
      <c r="AN1341" s="241"/>
    </row>
    <row r="1342" spans="1:40" ht="21" customHeight="1" thickBot="1" x14ac:dyDescent="0.3">
      <c r="B1342" s="718"/>
      <c r="C1342" s="718"/>
      <c r="D1342" s="718"/>
      <c r="E1342" s="719"/>
      <c r="F1342" s="719"/>
      <c r="G1342" s="719"/>
      <c r="H1342" s="720">
        <f>+E1342+B1342</f>
        <v>0</v>
      </c>
      <c r="I1342" s="720"/>
      <c r="J1342" s="720"/>
      <c r="K1342" s="719"/>
      <c r="L1342" s="719"/>
      <c r="M1342" s="719"/>
      <c r="N1342" s="719"/>
      <c r="O1342" s="719"/>
      <c r="P1342" s="719"/>
      <c r="Q1342" s="731">
        <f>+N1342+K1342</f>
        <v>0</v>
      </c>
      <c r="R1342" s="731"/>
      <c r="S1342" s="731"/>
      <c r="T1342" s="241"/>
      <c r="U1342" s="241"/>
      <c r="V1342" s="241"/>
      <c r="W1342" s="241"/>
      <c r="X1342" s="674"/>
      <c r="Y1342" s="675"/>
      <c r="Z1342" s="676"/>
      <c r="AA1342" s="675"/>
      <c r="AB1342" s="677">
        <f>+Z1342+X1342</f>
        <v>0</v>
      </c>
      <c r="AC1342" s="678"/>
      <c r="AD1342" s="676"/>
      <c r="AE1342" s="675"/>
      <c r="AF1342" s="676"/>
      <c r="AG1342" s="675"/>
      <c r="AH1342" s="677">
        <f>+AF1342+AD1342</f>
        <v>0</v>
      </c>
      <c r="AI1342" s="695"/>
      <c r="AJ1342" s="241"/>
      <c r="AK1342" s="241"/>
      <c r="AL1342" s="241"/>
      <c r="AM1342" s="241"/>
      <c r="AN1342" s="241"/>
    </row>
    <row r="1343" spans="1:40" ht="16.5" thickBot="1" x14ac:dyDescent="0.3">
      <c r="B1343" s="274" t="s">
        <v>1121</v>
      </c>
      <c r="C1343" s="274"/>
      <c r="D1343" s="274"/>
      <c r="E1343" s="274"/>
      <c r="F1343" s="274"/>
      <c r="G1343" s="275"/>
      <c r="H1343" s="241"/>
      <c r="I1343" s="241"/>
      <c r="J1343" s="241"/>
      <c r="K1343" s="241"/>
      <c r="L1343" s="241"/>
      <c r="M1343" s="241"/>
      <c r="N1343" s="241"/>
      <c r="O1343" s="241"/>
      <c r="P1343" s="241"/>
      <c r="Q1343" s="241"/>
      <c r="R1343" s="241"/>
      <c r="S1343" s="241"/>
      <c r="T1343" s="241"/>
      <c r="U1343" s="241"/>
      <c r="V1343" s="241"/>
      <c r="W1343" s="241"/>
      <c r="X1343" s="696" t="s">
        <v>1122</v>
      </c>
      <c r="Y1343" s="697"/>
      <c r="Z1343" s="697"/>
      <c r="AA1343" s="697"/>
      <c r="AB1343" s="697"/>
      <c r="AC1343" s="697"/>
      <c r="AD1343" s="697"/>
      <c r="AE1343" s="697"/>
      <c r="AF1343" s="697"/>
      <c r="AG1343" s="697"/>
      <c r="AH1343" s="697"/>
      <c r="AI1343" s="697"/>
      <c r="AJ1343" s="697"/>
      <c r="AK1343" s="698"/>
      <c r="AL1343" s="241"/>
      <c r="AM1343" s="241"/>
      <c r="AN1343" s="241"/>
    </row>
    <row r="1344" spans="1:40" ht="34.5" customHeight="1" x14ac:dyDescent="0.25">
      <c r="B1344" s="738" t="s">
        <v>854</v>
      </c>
      <c r="C1344" s="738"/>
      <c r="D1344" s="738"/>
      <c r="E1344" s="738"/>
      <c r="F1344" s="738"/>
      <c r="G1344" s="738"/>
      <c r="H1344" s="738"/>
      <c r="I1344" s="738"/>
      <c r="J1344" s="738"/>
      <c r="K1344" s="739" t="s">
        <v>970</v>
      </c>
      <c r="L1344" s="739"/>
      <c r="M1344" s="739"/>
      <c r="N1344" s="739"/>
      <c r="O1344" s="739"/>
      <c r="P1344" s="739"/>
      <c r="Q1344" s="739"/>
      <c r="R1344" s="739"/>
      <c r="S1344" s="739"/>
      <c r="T1344" s="241"/>
      <c r="U1344" s="241"/>
      <c r="V1344" s="241"/>
      <c r="W1344" s="241"/>
      <c r="X1344" s="699" t="s">
        <v>1123</v>
      </c>
      <c r="Y1344" s="700"/>
      <c r="Z1344" s="700"/>
      <c r="AA1344" s="700"/>
      <c r="AB1344" s="701" t="s">
        <v>1124</v>
      </c>
      <c r="AC1344" s="701"/>
      <c r="AD1344" s="701"/>
      <c r="AE1344" s="701"/>
      <c r="AF1344" s="701" t="s">
        <v>825</v>
      </c>
      <c r="AG1344" s="701"/>
      <c r="AH1344" s="701"/>
      <c r="AI1344" s="701"/>
      <c r="AJ1344" s="701"/>
      <c r="AK1344" s="706"/>
      <c r="AL1344" s="241"/>
      <c r="AM1344" s="241"/>
      <c r="AN1344" s="241"/>
    </row>
    <row r="1345" spans="2:40" ht="18" customHeight="1" x14ac:dyDescent="0.25">
      <c r="B1345" s="727" t="s">
        <v>852</v>
      </c>
      <c r="C1345" s="727"/>
      <c r="D1345" s="727"/>
      <c r="E1345" s="728" t="s">
        <v>853</v>
      </c>
      <c r="F1345" s="728"/>
      <c r="G1345" s="728"/>
      <c r="H1345" s="729" t="s">
        <v>825</v>
      </c>
      <c r="I1345" s="729"/>
      <c r="J1345" s="729"/>
      <c r="K1345" s="728" t="s">
        <v>852</v>
      </c>
      <c r="L1345" s="728"/>
      <c r="M1345" s="728"/>
      <c r="N1345" s="728" t="s">
        <v>853</v>
      </c>
      <c r="O1345" s="728"/>
      <c r="P1345" s="728"/>
      <c r="Q1345" s="730" t="s">
        <v>825</v>
      </c>
      <c r="R1345" s="730"/>
      <c r="S1345" s="730"/>
      <c r="T1345" s="241"/>
      <c r="U1345" s="241"/>
      <c r="V1345" s="241"/>
      <c r="W1345" s="241"/>
      <c r="X1345" s="683" t="s">
        <v>852</v>
      </c>
      <c r="Y1345" s="679"/>
      <c r="Z1345" s="679" t="s">
        <v>853</v>
      </c>
      <c r="AA1345" s="679"/>
      <c r="AB1345" s="679" t="s">
        <v>852</v>
      </c>
      <c r="AC1345" s="679"/>
      <c r="AD1345" s="679" t="s">
        <v>853</v>
      </c>
      <c r="AE1345" s="679"/>
      <c r="AF1345" s="679" t="s">
        <v>852</v>
      </c>
      <c r="AG1345" s="679"/>
      <c r="AH1345" s="679" t="s">
        <v>853</v>
      </c>
      <c r="AI1345" s="679"/>
      <c r="AJ1345" s="715" t="s">
        <v>825</v>
      </c>
      <c r="AK1345" s="745"/>
      <c r="AL1345" s="241"/>
      <c r="AM1345" s="241"/>
      <c r="AN1345" s="241"/>
    </row>
    <row r="1346" spans="2:40" ht="21" customHeight="1" thickBot="1" x14ac:dyDescent="0.3">
      <c r="B1346" s="718"/>
      <c r="C1346" s="718"/>
      <c r="D1346" s="718"/>
      <c r="E1346" s="719"/>
      <c r="F1346" s="719"/>
      <c r="G1346" s="719"/>
      <c r="H1346" s="720">
        <f>+E1346+B1346</f>
        <v>0</v>
      </c>
      <c r="I1346" s="720"/>
      <c r="J1346" s="720"/>
      <c r="K1346" s="719"/>
      <c r="L1346" s="719"/>
      <c r="M1346" s="719"/>
      <c r="N1346" s="719"/>
      <c r="O1346" s="719"/>
      <c r="P1346" s="719"/>
      <c r="Q1346" s="731">
        <f>+N1346+K1346</f>
        <v>0</v>
      </c>
      <c r="R1346" s="731"/>
      <c r="S1346" s="731"/>
      <c r="T1346" s="241"/>
      <c r="U1346" s="241"/>
      <c r="V1346" s="241"/>
      <c r="W1346" s="241"/>
      <c r="X1346" s="702"/>
      <c r="Y1346" s="692"/>
      <c r="Z1346" s="692"/>
      <c r="AA1346" s="692"/>
      <c r="AB1346" s="692"/>
      <c r="AC1346" s="692"/>
      <c r="AD1346" s="692"/>
      <c r="AE1346" s="692"/>
      <c r="AF1346" s="680">
        <f>+AB1346+X1346</f>
        <v>0</v>
      </c>
      <c r="AG1346" s="680"/>
      <c r="AH1346" s="680">
        <f>+AD1346+Z1346</f>
        <v>0</v>
      </c>
      <c r="AI1346" s="680"/>
      <c r="AJ1346" s="680">
        <f>+AH1346+AF1346</f>
        <v>0</v>
      </c>
      <c r="AK1346" s="681"/>
      <c r="AL1346" s="241"/>
      <c r="AM1346" s="241"/>
      <c r="AN1346" s="241"/>
    </row>
    <row r="1347" spans="2:40" ht="16.5" thickBot="1" x14ac:dyDescent="0.3">
      <c r="B1347" s="276" t="s">
        <v>1125</v>
      </c>
      <c r="C1347" s="241"/>
      <c r="D1347" s="241"/>
      <c r="E1347" s="241"/>
      <c r="F1347" s="241"/>
      <c r="G1347" s="241"/>
      <c r="H1347" s="241"/>
      <c r="I1347" s="241"/>
      <c r="J1347" s="241"/>
      <c r="K1347" s="241"/>
      <c r="L1347" s="241"/>
      <c r="M1347" s="241"/>
      <c r="N1347" s="241"/>
      <c r="O1347" s="241"/>
      <c r="P1347" s="241"/>
      <c r="Q1347" s="241"/>
      <c r="R1347" s="241"/>
      <c r="S1347" s="241"/>
      <c r="T1347" s="241"/>
      <c r="U1347" s="241"/>
      <c r="V1347" s="241"/>
      <c r="W1347" s="241"/>
      <c r="X1347" s="553" t="s">
        <v>1258</v>
      </c>
      <c r="Y1347" s="241"/>
      <c r="Z1347" s="241"/>
      <c r="AA1347" s="241"/>
      <c r="AB1347" s="241"/>
      <c r="AC1347" s="241"/>
      <c r="AD1347" s="241"/>
      <c r="AE1347" s="241"/>
      <c r="AF1347" s="241"/>
      <c r="AG1347" s="241"/>
      <c r="AH1347" s="241"/>
      <c r="AI1347" s="241"/>
      <c r="AJ1347" s="241"/>
      <c r="AK1347" s="241"/>
      <c r="AL1347" s="241"/>
      <c r="AM1347" s="241"/>
      <c r="AN1347" s="241"/>
    </row>
    <row r="1348" spans="2:40" ht="16.5" customHeight="1" thickBot="1" x14ac:dyDescent="0.3">
      <c r="B1348" s="274" t="s">
        <v>969</v>
      </c>
      <c r="C1348" s="274"/>
      <c r="D1348" s="241"/>
      <c r="E1348" s="241"/>
      <c r="F1348" s="241"/>
      <c r="G1348" s="241"/>
      <c r="H1348" s="241"/>
      <c r="I1348" s="241"/>
      <c r="J1348" s="241"/>
      <c r="K1348" s="241"/>
      <c r="L1348" s="241"/>
      <c r="M1348" s="241"/>
      <c r="N1348" s="241"/>
      <c r="O1348" s="241"/>
      <c r="P1348" s="241"/>
      <c r="Q1348" s="241"/>
      <c r="R1348" s="241"/>
      <c r="S1348" s="241"/>
      <c r="T1348" s="241"/>
      <c r="U1348" s="241"/>
      <c r="V1348" s="241"/>
      <c r="W1348" s="835" t="s">
        <v>1259</v>
      </c>
      <c r="X1348" s="836"/>
      <c r="Y1348" s="836"/>
      <c r="Z1348" s="836"/>
      <c r="AA1348" s="836"/>
      <c r="AB1348" s="836"/>
      <c r="AC1348" s="851" t="s">
        <v>1257</v>
      </c>
      <c r="AD1348" s="851"/>
      <c r="AE1348" s="851"/>
      <c r="AF1348" s="851"/>
      <c r="AG1348" s="851"/>
      <c r="AH1348" s="851"/>
      <c r="AI1348" s="845" t="s">
        <v>1260</v>
      </c>
      <c r="AJ1348" s="846"/>
      <c r="AK1348" s="846"/>
      <c r="AL1348" s="846"/>
      <c r="AM1348" s="846"/>
      <c r="AN1348" s="847"/>
    </row>
    <row r="1349" spans="2:40" ht="16.5" customHeight="1" thickBot="1" x14ac:dyDescent="0.3">
      <c r="B1349" s="732" t="s">
        <v>971</v>
      </c>
      <c r="C1349" s="733"/>
      <c r="D1349" s="733"/>
      <c r="E1349" s="733"/>
      <c r="F1349" s="733"/>
      <c r="G1349" s="733"/>
      <c r="H1349" s="733"/>
      <c r="I1349" s="734"/>
      <c r="J1349" s="686" t="s">
        <v>855</v>
      </c>
      <c r="K1349" s="686"/>
      <c r="L1349" s="686"/>
      <c r="M1349" s="686"/>
      <c r="N1349" s="686"/>
      <c r="O1349" s="686"/>
      <c r="P1349" s="686" t="s">
        <v>856</v>
      </c>
      <c r="Q1349" s="686"/>
      <c r="R1349" s="686"/>
      <c r="S1349" s="686"/>
      <c r="T1349" s="686"/>
      <c r="U1349" s="688"/>
      <c r="V1349" s="241"/>
      <c r="W1349" s="837"/>
      <c r="X1349" s="838"/>
      <c r="Y1349" s="838"/>
      <c r="Z1349" s="838"/>
      <c r="AA1349" s="838"/>
      <c r="AB1349" s="838"/>
      <c r="AC1349" s="852"/>
      <c r="AD1349" s="852"/>
      <c r="AE1349" s="852"/>
      <c r="AF1349" s="852"/>
      <c r="AG1349" s="852"/>
      <c r="AH1349" s="852"/>
      <c r="AI1349" s="848"/>
      <c r="AJ1349" s="849"/>
      <c r="AK1349" s="849"/>
      <c r="AL1349" s="849"/>
      <c r="AM1349" s="849"/>
      <c r="AN1349" s="850"/>
    </row>
    <row r="1350" spans="2:40" ht="16.5" customHeight="1" thickBot="1" x14ac:dyDescent="0.3">
      <c r="B1350" s="735"/>
      <c r="C1350" s="736"/>
      <c r="D1350" s="736"/>
      <c r="E1350" s="736"/>
      <c r="F1350" s="736"/>
      <c r="G1350" s="736"/>
      <c r="H1350" s="736"/>
      <c r="I1350" s="737"/>
      <c r="J1350" s="687"/>
      <c r="K1350" s="687"/>
      <c r="L1350" s="687"/>
      <c r="M1350" s="687"/>
      <c r="N1350" s="687"/>
      <c r="O1350" s="687"/>
      <c r="P1350" s="687"/>
      <c r="Q1350" s="687"/>
      <c r="R1350" s="687"/>
      <c r="S1350" s="687"/>
      <c r="T1350" s="687"/>
      <c r="U1350" s="689"/>
      <c r="V1350" s="241"/>
      <c r="W1350" s="853" t="s">
        <v>852</v>
      </c>
      <c r="X1350" s="841"/>
      <c r="Y1350" s="841" t="s">
        <v>853</v>
      </c>
      <c r="Z1350" s="841"/>
      <c r="AA1350" s="842" t="s">
        <v>825</v>
      </c>
      <c r="AB1350" s="842"/>
      <c r="AC1350" s="841" t="s">
        <v>852</v>
      </c>
      <c r="AD1350" s="841"/>
      <c r="AE1350" s="841" t="s">
        <v>853</v>
      </c>
      <c r="AF1350" s="841"/>
      <c r="AG1350" s="842" t="s">
        <v>825</v>
      </c>
      <c r="AH1350" s="842"/>
      <c r="AI1350" s="841" t="s">
        <v>852</v>
      </c>
      <c r="AJ1350" s="841"/>
      <c r="AK1350" s="841" t="s">
        <v>853</v>
      </c>
      <c r="AL1350" s="841"/>
      <c r="AM1350" s="842" t="s">
        <v>825</v>
      </c>
      <c r="AN1350" s="843"/>
    </row>
    <row r="1351" spans="2:40" ht="21" customHeight="1" thickBot="1" x14ac:dyDescent="0.3">
      <c r="B1351" s="735"/>
      <c r="C1351" s="736"/>
      <c r="D1351" s="736"/>
      <c r="E1351" s="736"/>
      <c r="F1351" s="736"/>
      <c r="G1351" s="736"/>
      <c r="H1351" s="736"/>
      <c r="I1351" s="737"/>
      <c r="J1351" s="679" t="s">
        <v>852</v>
      </c>
      <c r="K1351" s="679"/>
      <c r="L1351" s="679" t="s">
        <v>853</v>
      </c>
      <c r="M1351" s="679"/>
      <c r="N1351" s="715" t="s">
        <v>825</v>
      </c>
      <c r="O1351" s="715"/>
      <c r="P1351" s="679" t="s">
        <v>852</v>
      </c>
      <c r="Q1351" s="679"/>
      <c r="R1351" s="679" t="s">
        <v>853</v>
      </c>
      <c r="S1351" s="679"/>
      <c r="T1351" s="716" t="s">
        <v>825</v>
      </c>
      <c r="U1351" s="717"/>
      <c r="V1351" s="241"/>
      <c r="W1351" s="844"/>
      <c r="X1351" s="831"/>
      <c r="Y1351" s="831"/>
      <c r="Z1351" s="831"/>
      <c r="AA1351" s="830">
        <f>W1351+Y1351</f>
        <v>0</v>
      </c>
      <c r="AB1351" s="830"/>
      <c r="AC1351" s="831"/>
      <c r="AD1351" s="831"/>
      <c r="AE1351" s="831"/>
      <c r="AF1351" s="831"/>
      <c r="AG1351" s="830">
        <f>AC1351+AE1351</f>
        <v>0</v>
      </c>
      <c r="AH1351" s="830"/>
      <c r="AI1351" s="831"/>
      <c r="AJ1351" s="831"/>
      <c r="AK1351" s="831"/>
      <c r="AL1351" s="832"/>
      <c r="AM1351" s="833">
        <f>AI1351+AK1351</f>
        <v>0</v>
      </c>
      <c r="AN1351" s="834"/>
    </row>
    <row r="1352" spans="2:40" ht="32.25" customHeight="1" x14ac:dyDescent="0.25">
      <c r="B1352" s="713" t="s">
        <v>857</v>
      </c>
      <c r="C1352" s="714"/>
      <c r="D1352" s="714"/>
      <c r="E1352" s="714"/>
      <c r="F1352" s="714"/>
      <c r="G1352" s="714"/>
      <c r="H1352" s="714"/>
      <c r="I1352" s="714"/>
      <c r="J1352" s="707"/>
      <c r="K1352" s="708"/>
      <c r="L1352" s="707"/>
      <c r="M1352" s="708"/>
      <c r="N1352" s="709">
        <f>+L1352+J1352</f>
        <v>0</v>
      </c>
      <c r="O1352" s="710"/>
      <c r="P1352" s="707"/>
      <c r="Q1352" s="708"/>
      <c r="R1352" s="707"/>
      <c r="S1352" s="708"/>
      <c r="T1352" s="693">
        <f>+R1352+P1352</f>
        <v>0</v>
      </c>
      <c r="U1352" s="694"/>
      <c r="V1352" s="241"/>
      <c r="W1352" s="241"/>
      <c r="X1352" s="835" t="s">
        <v>1264</v>
      </c>
      <c r="Y1352" s="836"/>
      <c r="Z1352" s="836"/>
      <c r="AA1352" s="836"/>
      <c r="AB1352" s="836"/>
      <c r="AC1352" s="836"/>
      <c r="AD1352" s="836"/>
      <c r="AE1352" s="836" t="s">
        <v>1265</v>
      </c>
      <c r="AF1352" s="836"/>
      <c r="AG1352" s="836"/>
      <c r="AH1352" s="836"/>
      <c r="AI1352" s="836"/>
      <c r="AJ1352" s="836"/>
      <c r="AK1352" s="839"/>
      <c r="AL1352" s="241"/>
      <c r="AM1352" s="241"/>
      <c r="AN1352" s="241"/>
    </row>
    <row r="1353" spans="2:40" ht="31.5" customHeight="1" x14ac:dyDescent="0.25">
      <c r="B1353" s="711" t="s">
        <v>858</v>
      </c>
      <c r="C1353" s="712"/>
      <c r="D1353" s="712"/>
      <c r="E1353" s="712"/>
      <c r="F1353" s="712"/>
      <c r="G1353" s="712"/>
      <c r="H1353" s="712"/>
      <c r="I1353" s="712"/>
      <c r="J1353" s="703"/>
      <c r="K1353" s="704"/>
      <c r="L1353" s="703"/>
      <c r="M1353" s="704"/>
      <c r="N1353" s="693">
        <f>+L1353+J1353</f>
        <v>0</v>
      </c>
      <c r="O1353" s="705"/>
      <c r="P1353" s="707"/>
      <c r="Q1353" s="708"/>
      <c r="R1353" s="707"/>
      <c r="S1353" s="708"/>
      <c r="T1353" s="693">
        <f>+R1353+P1353</f>
        <v>0</v>
      </c>
      <c r="U1353" s="694"/>
      <c r="V1353" s="241"/>
      <c r="W1353" s="241"/>
      <c r="X1353" s="837"/>
      <c r="Y1353" s="838"/>
      <c r="Z1353" s="838"/>
      <c r="AA1353" s="838"/>
      <c r="AB1353" s="838"/>
      <c r="AC1353" s="838"/>
      <c r="AD1353" s="838"/>
      <c r="AE1353" s="838"/>
      <c r="AF1353" s="838"/>
      <c r="AG1353" s="838"/>
      <c r="AH1353" s="838"/>
      <c r="AI1353" s="838"/>
      <c r="AJ1353" s="838"/>
      <c r="AK1353" s="840"/>
      <c r="AL1353" s="241"/>
      <c r="AM1353" s="241"/>
      <c r="AN1353" s="241"/>
    </row>
    <row r="1354" spans="2:40" ht="31.5" customHeight="1" x14ac:dyDescent="0.25">
      <c r="B1354" s="721" t="s">
        <v>859</v>
      </c>
      <c r="C1354" s="722"/>
      <c r="D1354" s="722"/>
      <c r="E1354" s="722"/>
      <c r="F1354" s="722"/>
      <c r="G1354" s="722"/>
      <c r="H1354" s="722"/>
      <c r="I1354" s="722"/>
      <c r="J1354" s="703"/>
      <c r="K1354" s="704"/>
      <c r="L1354" s="703"/>
      <c r="M1354" s="704"/>
      <c r="N1354" s="693">
        <f>+L1354+J1354</f>
        <v>0</v>
      </c>
      <c r="O1354" s="705"/>
      <c r="P1354" s="707"/>
      <c r="Q1354" s="708"/>
      <c r="R1354" s="707"/>
      <c r="S1354" s="708"/>
      <c r="T1354" s="693">
        <f>+R1354+P1354</f>
        <v>0</v>
      </c>
      <c r="U1354" s="694"/>
      <c r="V1354" s="241"/>
      <c r="W1354" s="241"/>
      <c r="X1354" s="853" t="s">
        <v>852</v>
      </c>
      <c r="Y1354" s="841"/>
      <c r="Z1354" s="841" t="s">
        <v>853</v>
      </c>
      <c r="AA1354" s="841"/>
      <c r="AB1354" s="842" t="s">
        <v>825</v>
      </c>
      <c r="AC1354" s="842"/>
      <c r="AD1354" s="842"/>
      <c r="AE1354" s="841" t="s">
        <v>852</v>
      </c>
      <c r="AF1354" s="841"/>
      <c r="AG1354" s="841" t="s">
        <v>853</v>
      </c>
      <c r="AH1354" s="841"/>
      <c r="AI1354" s="842" t="s">
        <v>825</v>
      </c>
      <c r="AJ1354" s="842"/>
      <c r="AK1354" s="843"/>
      <c r="AL1354" s="241"/>
      <c r="AM1354" s="241"/>
      <c r="AN1354" s="241"/>
    </row>
    <row r="1355" spans="2:40" ht="26.25" customHeight="1" thickBot="1" x14ac:dyDescent="0.3">
      <c r="B1355" s="690" t="s">
        <v>860</v>
      </c>
      <c r="C1355" s="691"/>
      <c r="D1355" s="691"/>
      <c r="E1355" s="691"/>
      <c r="F1355" s="691"/>
      <c r="G1355" s="691"/>
      <c r="H1355" s="691"/>
      <c r="I1355" s="691"/>
      <c r="J1355" s="723"/>
      <c r="K1355" s="724"/>
      <c r="L1355" s="723"/>
      <c r="M1355" s="724"/>
      <c r="N1355" s="725">
        <f>+L1355+J1355</f>
        <v>0</v>
      </c>
      <c r="O1355" s="726"/>
      <c r="P1355" s="707"/>
      <c r="Q1355" s="708"/>
      <c r="R1355" s="707"/>
      <c r="S1355" s="708"/>
      <c r="T1355" s="693">
        <f>+R1355+P1355</f>
        <v>0</v>
      </c>
      <c r="U1355" s="694"/>
      <c r="V1355" s="241"/>
      <c r="W1355" s="241"/>
      <c r="X1355" s="844"/>
      <c r="Y1355" s="832"/>
      <c r="Z1355" s="832"/>
      <c r="AA1355" s="832"/>
      <c r="AB1355" s="833">
        <f>X1355+Z1355</f>
        <v>0</v>
      </c>
      <c r="AC1355" s="833"/>
      <c r="AD1355" s="833"/>
      <c r="AE1355" s="832"/>
      <c r="AF1355" s="832"/>
      <c r="AG1355" s="832"/>
      <c r="AH1355" s="832"/>
      <c r="AI1355" s="833">
        <f>AE1355+AG1355</f>
        <v>0</v>
      </c>
      <c r="AJ1355" s="833"/>
      <c r="AK1355" s="834"/>
      <c r="AL1355" s="241"/>
      <c r="AM1355" s="241"/>
      <c r="AN1355" s="241"/>
    </row>
    <row r="1356" spans="2:40" ht="16.5" thickBot="1" x14ac:dyDescent="0.3">
      <c r="B1356" s="269"/>
      <c r="C1356" s="246"/>
      <c r="D1356" s="246"/>
      <c r="E1356" s="246"/>
      <c r="F1356" s="246"/>
      <c r="G1356" s="246"/>
      <c r="H1356" s="246"/>
      <c r="I1356" s="277"/>
      <c r="J1356" s="277"/>
      <c r="K1356" s="277"/>
      <c r="L1356" s="277"/>
      <c r="M1356" s="246"/>
      <c r="N1356" s="241"/>
      <c r="O1356" s="241"/>
      <c r="P1356" s="241"/>
      <c r="Q1356" s="241"/>
      <c r="R1356" s="241"/>
      <c r="S1356" s="241"/>
      <c r="T1356" s="241"/>
      <c r="U1356" s="241"/>
      <c r="V1356" s="241"/>
      <c r="W1356" s="241"/>
      <c r="X1356" s="614"/>
      <c r="Y1356" s="614"/>
      <c r="Z1356" s="614"/>
      <c r="AA1356" s="614"/>
      <c r="AB1356" s="614"/>
      <c r="AC1356" s="614"/>
      <c r="AD1356" s="614"/>
      <c r="AE1356" s="614"/>
      <c r="AF1356" s="614"/>
      <c r="AG1356" s="614"/>
      <c r="AH1356" s="614"/>
      <c r="AI1356" s="614"/>
      <c r="AJ1356" s="614"/>
      <c r="AK1356" s="614"/>
      <c r="AL1356" s="241"/>
      <c r="AM1356" s="241"/>
      <c r="AN1356" s="241"/>
    </row>
    <row r="1357" spans="2:40" ht="33.75" customHeight="1" x14ac:dyDescent="0.3">
      <c r="B1357" s="682" t="s">
        <v>972</v>
      </c>
      <c r="C1357" s="666"/>
      <c r="D1357" s="666"/>
      <c r="E1357" s="666"/>
      <c r="F1357" s="666"/>
      <c r="G1357" s="666"/>
      <c r="H1357" s="666"/>
      <c r="I1357" s="666"/>
      <c r="J1357" s="740" t="s">
        <v>861</v>
      </c>
      <c r="K1357" s="740"/>
      <c r="L1357" s="740"/>
      <c r="M1357" s="740"/>
      <c r="N1357" s="740"/>
      <c r="O1357" s="740"/>
      <c r="P1357" s="741" t="s">
        <v>862</v>
      </c>
      <c r="Q1357" s="741"/>
      <c r="R1357" s="741"/>
      <c r="S1357" s="741"/>
      <c r="T1357" s="741"/>
      <c r="U1357" s="742"/>
      <c r="V1357" s="241"/>
      <c r="W1357" s="241"/>
      <c r="X1357" s="243" t="s">
        <v>835</v>
      </c>
      <c r="Y1357" s="614"/>
      <c r="Z1357" s="614"/>
      <c r="AA1357" s="614"/>
      <c r="AB1357" s="614"/>
      <c r="AC1357" s="614"/>
      <c r="AD1357" s="614"/>
      <c r="AE1357" s="614"/>
      <c r="AF1357" s="614"/>
      <c r="AG1357" s="614"/>
      <c r="AH1357" s="614"/>
      <c r="AI1357" s="614"/>
      <c r="AJ1357" s="614"/>
      <c r="AK1357" s="614"/>
      <c r="AL1357" s="241"/>
      <c r="AM1357" s="241"/>
      <c r="AN1357" s="241"/>
    </row>
    <row r="1358" spans="2:40" ht="21" customHeight="1" x14ac:dyDescent="0.25">
      <c r="B1358" s="683"/>
      <c r="C1358" s="679"/>
      <c r="D1358" s="679"/>
      <c r="E1358" s="679"/>
      <c r="F1358" s="679"/>
      <c r="G1358" s="679"/>
      <c r="H1358" s="679"/>
      <c r="I1358" s="679"/>
      <c r="J1358" s="679" t="s">
        <v>852</v>
      </c>
      <c r="K1358" s="679"/>
      <c r="L1358" s="679" t="s">
        <v>853</v>
      </c>
      <c r="M1358" s="679"/>
      <c r="N1358" s="715" t="s">
        <v>825</v>
      </c>
      <c r="O1358" s="715"/>
      <c r="P1358" s="679" t="s">
        <v>852</v>
      </c>
      <c r="Q1358" s="679"/>
      <c r="R1358" s="679" t="s">
        <v>853</v>
      </c>
      <c r="S1358" s="679"/>
      <c r="T1358" s="715" t="s">
        <v>825</v>
      </c>
      <c r="U1358" s="745"/>
      <c r="V1358" s="241"/>
      <c r="W1358" s="241"/>
      <c r="X1358" s="854"/>
      <c r="Y1358" s="854"/>
      <c r="Z1358" s="854"/>
      <c r="AA1358" s="854"/>
      <c r="AB1358" s="854"/>
      <c r="AC1358" s="854"/>
      <c r="AD1358" s="854"/>
      <c r="AE1358" s="854"/>
      <c r="AF1358" s="854"/>
      <c r="AG1358" s="854"/>
      <c r="AH1358" s="854"/>
      <c r="AI1358" s="854"/>
      <c r="AJ1358" s="854"/>
      <c r="AK1358" s="854"/>
      <c r="AL1358" s="241"/>
      <c r="AM1358" s="241"/>
      <c r="AN1358" s="241"/>
    </row>
    <row r="1359" spans="2:40" ht="21" customHeight="1" thickBot="1" x14ac:dyDescent="0.3">
      <c r="B1359" s="684"/>
      <c r="C1359" s="685"/>
      <c r="D1359" s="685"/>
      <c r="E1359" s="685"/>
      <c r="F1359" s="685"/>
      <c r="G1359" s="685"/>
      <c r="H1359" s="685"/>
      <c r="I1359" s="685"/>
      <c r="J1359" s="743"/>
      <c r="K1359" s="743"/>
      <c r="L1359" s="743"/>
      <c r="M1359" s="743"/>
      <c r="N1359" s="662">
        <f>+L1359+J1359</f>
        <v>0</v>
      </c>
      <c r="O1359" s="662"/>
      <c r="P1359" s="743"/>
      <c r="Q1359" s="743"/>
      <c r="R1359" s="743"/>
      <c r="S1359" s="743"/>
      <c r="T1359" s="662">
        <f>+R1359+P1359</f>
        <v>0</v>
      </c>
      <c r="U1359" s="663"/>
      <c r="V1359" s="241"/>
      <c r="W1359" s="241"/>
      <c r="X1359" s="854"/>
      <c r="Y1359" s="854"/>
      <c r="Z1359" s="854"/>
      <c r="AA1359" s="854"/>
      <c r="AB1359" s="854"/>
      <c r="AC1359" s="854"/>
      <c r="AD1359" s="854"/>
      <c r="AE1359" s="854"/>
      <c r="AF1359" s="854"/>
      <c r="AG1359" s="854"/>
      <c r="AH1359" s="854"/>
      <c r="AI1359" s="854"/>
      <c r="AJ1359" s="854"/>
      <c r="AK1359" s="854"/>
      <c r="AL1359" s="241"/>
      <c r="AM1359" s="241"/>
      <c r="AN1359" s="241"/>
    </row>
    <row r="1360" spans="2:40" ht="15" customHeight="1" x14ac:dyDescent="0.25">
      <c r="B1360" s="278" t="s">
        <v>1126</v>
      </c>
      <c r="C1360" s="271"/>
      <c r="D1360" s="279"/>
      <c r="E1360" s="271"/>
      <c r="F1360" s="271"/>
      <c r="G1360" s="271"/>
      <c r="H1360" s="271"/>
      <c r="I1360" s="271"/>
      <c r="J1360" s="271"/>
      <c r="K1360" s="271"/>
      <c r="L1360" s="271"/>
      <c r="M1360" s="271"/>
      <c r="N1360" s="241"/>
      <c r="O1360" s="241"/>
      <c r="P1360" s="241"/>
      <c r="Q1360" s="241"/>
      <c r="R1360" s="241"/>
      <c r="S1360" s="241"/>
      <c r="T1360" s="241"/>
      <c r="U1360" s="241"/>
      <c r="V1360" s="241"/>
      <c r="W1360" s="241"/>
      <c r="X1360" s="241"/>
      <c r="Y1360" s="241"/>
      <c r="Z1360" s="241"/>
      <c r="AA1360" s="241"/>
      <c r="AB1360" s="241"/>
      <c r="AC1360" s="241"/>
      <c r="AD1360" s="241"/>
      <c r="AE1360" s="241"/>
      <c r="AF1360" s="241"/>
      <c r="AG1360" s="241"/>
      <c r="AH1360" s="241"/>
      <c r="AI1360" s="241"/>
      <c r="AJ1360" s="241"/>
      <c r="AK1360" s="241"/>
      <c r="AL1360" s="241"/>
      <c r="AM1360" s="241"/>
      <c r="AN1360" s="241"/>
    </row>
    <row r="1361" spans="1:40" ht="15" customHeight="1" thickBot="1" x14ac:dyDescent="0.3">
      <c r="B1361" s="280" t="s">
        <v>863</v>
      </c>
      <c r="C1361" s="272"/>
      <c r="D1361" s="272"/>
      <c r="E1361" s="272"/>
      <c r="F1361" s="272"/>
      <c r="G1361" s="272"/>
      <c r="H1361" s="272"/>
      <c r="I1361" s="272"/>
      <c r="J1361" s="272"/>
      <c r="K1361" s="272"/>
      <c r="L1361" s="272"/>
      <c r="M1361" s="246"/>
      <c r="N1361" s="241"/>
      <c r="O1361" s="241"/>
      <c r="P1361" s="241"/>
      <c r="Q1361" s="241"/>
      <c r="R1361" s="241"/>
      <c r="S1361" s="241"/>
      <c r="T1361" s="241"/>
      <c r="U1361" s="241"/>
      <c r="V1361" s="241"/>
      <c r="W1361" s="241"/>
      <c r="X1361" s="241"/>
      <c r="Y1361" s="241"/>
      <c r="Z1361" s="241"/>
      <c r="AA1361" s="241"/>
      <c r="AB1361" s="241"/>
      <c r="AC1361" s="241"/>
      <c r="AD1361" s="241"/>
      <c r="AE1361" s="241"/>
      <c r="AF1361" s="241"/>
      <c r="AG1361" s="241"/>
      <c r="AH1361" s="241"/>
      <c r="AI1361" s="241"/>
      <c r="AJ1361" s="241"/>
      <c r="AK1361" s="241"/>
      <c r="AL1361" s="241"/>
      <c r="AM1361" s="241"/>
      <c r="AN1361" s="241"/>
    </row>
    <row r="1362" spans="1:40" ht="16.5" customHeight="1" thickBot="1" x14ac:dyDescent="0.3">
      <c r="A1362" s="36"/>
      <c r="B1362" s="37" t="s">
        <v>786</v>
      </c>
      <c r="C1362" s="38"/>
      <c r="D1362" s="38"/>
      <c r="E1362" s="38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38"/>
      <c r="AI1362" s="38"/>
      <c r="AJ1362" s="38"/>
      <c r="AK1362" s="38"/>
      <c r="AL1362" s="750" t="s">
        <v>787</v>
      </c>
      <c r="AM1362" s="750"/>
      <c r="AN1362" s="38"/>
    </row>
    <row r="1363" spans="1:40" ht="12.75" customHeight="1" x14ac:dyDescent="0.25">
      <c r="B1363" s="818" t="s">
        <v>788</v>
      </c>
      <c r="C1363" s="818"/>
      <c r="D1363" s="818"/>
      <c r="E1363" s="818"/>
      <c r="F1363" s="818"/>
      <c r="G1363" s="818"/>
      <c r="H1363" s="818"/>
      <c r="I1363" s="818"/>
      <c r="J1363" s="818"/>
      <c r="K1363" s="818"/>
      <c r="L1363" s="818"/>
      <c r="M1363" s="818"/>
      <c r="N1363" s="818"/>
      <c r="O1363" s="818"/>
      <c r="P1363" s="818"/>
      <c r="Q1363" s="818"/>
      <c r="R1363" s="818"/>
      <c r="S1363" s="818"/>
      <c r="T1363" s="818"/>
      <c r="U1363" s="818"/>
      <c r="V1363" s="818"/>
      <c r="W1363" s="818"/>
      <c r="X1363" s="818"/>
      <c r="Y1363" s="818"/>
      <c r="Z1363" s="818"/>
      <c r="AA1363" s="818"/>
      <c r="AB1363" s="818"/>
      <c r="AC1363" s="818"/>
      <c r="AD1363" s="818"/>
      <c r="AE1363" s="818"/>
      <c r="AF1363" s="818"/>
      <c r="AG1363" s="818"/>
      <c r="AH1363" s="818"/>
      <c r="AI1363" s="818"/>
      <c r="AJ1363" s="818"/>
      <c r="AK1363" s="818"/>
      <c r="AL1363" s="818"/>
      <c r="AM1363" s="818"/>
      <c r="AN1363" s="818"/>
    </row>
    <row r="1364" spans="1:40" ht="15.75" customHeight="1" thickBot="1" x14ac:dyDescent="0.3">
      <c r="B1364" s="819" t="s">
        <v>789</v>
      </c>
      <c r="C1364" s="819"/>
      <c r="D1364" s="819"/>
      <c r="E1364" s="819"/>
      <c r="F1364" s="819"/>
      <c r="G1364" s="819"/>
      <c r="H1364" s="819"/>
      <c r="I1364" s="819"/>
      <c r="J1364" s="819"/>
      <c r="K1364" s="819"/>
      <c r="L1364" s="819"/>
      <c r="M1364" s="819"/>
      <c r="N1364" s="819"/>
      <c r="O1364" s="819"/>
      <c r="P1364" s="819"/>
      <c r="Q1364" s="820"/>
      <c r="R1364" s="820"/>
      <c r="S1364" s="820"/>
      <c r="T1364" s="820"/>
      <c r="U1364" s="820"/>
      <c r="V1364" s="820"/>
      <c r="W1364" s="820"/>
      <c r="X1364" s="820"/>
      <c r="Y1364" s="820"/>
      <c r="Z1364" s="820"/>
      <c r="AA1364" s="820"/>
      <c r="AB1364" s="820"/>
      <c r="AC1364" s="820"/>
      <c r="AD1364" s="820"/>
      <c r="AE1364" s="820"/>
      <c r="AF1364" s="820"/>
      <c r="AG1364" s="820"/>
      <c r="AH1364" s="820"/>
      <c r="AI1364" s="820"/>
      <c r="AJ1364" s="820"/>
      <c r="AK1364" s="820"/>
      <c r="AL1364" s="820"/>
      <c r="AM1364" s="820"/>
      <c r="AN1364" s="820"/>
    </row>
    <row r="1365" spans="1:40" ht="15.75" thickBot="1" x14ac:dyDescent="0.3">
      <c r="A1365" s="41"/>
      <c r="B1365" s="821" t="s">
        <v>790</v>
      </c>
      <c r="C1365" s="822"/>
      <c r="D1365" s="822"/>
      <c r="E1365" s="822"/>
      <c r="F1365" s="823">
        <f>+Menu!D6</f>
        <v>0</v>
      </c>
      <c r="G1365" s="823"/>
      <c r="H1365" s="823"/>
      <c r="I1365" s="823"/>
      <c r="J1365" s="823"/>
      <c r="K1365" s="823"/>
      <c r="L1365" s="823"/>
      <c r="M1365" s="823"/>
      <c r="N1365" s="823"/>
      <c r="O1365" s="823"/>
      <c r="P1365" s="824"/>
      <c r="Q1365" s="825" t="s">
        <v>791</v>
      </c>
      <c r="R1365" s="826"/>
      <c r="S1365" s="826"/>
      <c r="T1365" s="826"/>
      <c r="U1365" s="826"/>
      <c r="V1365" s="826"/>
      <c r="W1365" s="826"/>
      <c r="X1365" s="826"/>
      <c r="Y1365" s="826"/>
      <c r="Z1365" s="826"/>
      <c r="AA1365" s="826"/>
      <c r="AB1365" s="827" t="s">
        <v>792</v>
      </c>
      <c r="AC1365" s="827"/>
      <c r="AD1365" s="827"/>
      <c r="AE1365" s="827"/>
      <c r="AF1365" s="827"/>
      <c r="AG1365" s="827"/>
      <c r="AH1365" s="827"/>
      <c r="AI1365" s="807" t="str">
        <f>IF(Menu!E29="","",Menu!E29)</f>
        <v/>
      </c>
      <c r="AJ1365" s="807"/>
      <c r="AK1365" s="807"/>
      <c r="AL1365" s="807"/>
      <c r="AM1365" s="807"/>
      <c r="AN1365" s="808"/>
    </row>
    <row r="1366" spans="1:40" ht="15.75" thickBot="1" x14ac:dyDescent="0.3">
      <c r="A1366" s="41"/>
      <c r="B1366" s="792" t="s">
        <v>793</v>
      </c>
      <c r="C1366" s="793"/>
      <c r="D1366" s="793"/>
      <c r="E1366" s="793"/>
      <c r="F1366" s="793"/>
      <c r="G1366" s="793"/>
      <c r="H1366" s="793"/>
      <c r="I1366" s="809" t="str">
        <f>+Menu!B29</f>
        <v/>
      </c>
      <c r="J1366" s="809"/>
      <c r="K1366" s="809"/>
      <c r="L1366" s="809"/>
      <c r="M1366" s="809"/>
      <c r="N1366" s="809"/>
      <c r="O1366" s="809"/>
      <c r="P1366" s="810"/>
      <c r="Q1366" s="811" t="str">
        <f>+Q6</f>
        <v>3rd</v>
      </c>
      <c r="R1366" s="812"/>
      <c r="S1366" s="813" t="s">
        <v>794</v>
      </c>
      <c r="T1366" s="813"/>
      <c r="U1366" s="813"/>
      <c r="V1366" s="814">
        <f>+V6</f>
        <v>2022</v>
      </c>
      <c r="W1366" s="815"/>
      <c r="X1366" s="816"/>
      <c r="Y1366" s="813" t="s">
        <v>6</v>
      </c>
      <c r="Z1366" s="813"/>
      <c r="AA1366" s="813"/>
      <c r="AB1366" s="817" t="s">
        <v>973</v>
      </c>
      <c r="AC1366" s="817"/>
      <c r="AD1366" s="817"/>
      <c r="AE1366" s="817"/>
      <c r="AF1366" s="817"/>
      <c r="AG1366" s="817"/>
      <c r="AH1366" s="817"/>
      <c r="AI1366" s="817"/>
      <c r="AJ1366" s="817"/>
      <c r="AK1366" s="817"/>
      <c r="AL1366" s="817"/>
      <c r="AM1366" s="817"/>
      <c r="AN1366" s="817"/>
    </row>
    <row r="1367" spans="1:40" ht="16.5" x14ac:dyDescent="0.25">
      <c r="A1367" s="41"/>
      <c r="B1367" s="792" t="s">
        <v>795</v>
      </c>
      <c r="C1367" s="793"/>
      <c r="D1367" s="793"/>
      <c r="E1367" s="793"/>
      <c r="F1367" s="793"/>
      <c r="G1367" s="793"/>
      <c r="H1367" s="793"/>
      <c r="I1367" s="793"/>
      <c r="J1367" s="793"/>
      <c r="K1367" s="793"/>
      <c r="L1367" s="793"/>
      <c r="M1367" s="793"/>
      <c r="N1367" s="794"/>
      <c r="O1367" s="794"/>
      <c r="P1367" s="795"/>
      <c r="Q1367" s="796" t="s">
        <v>796</v>
      </c>
      <c r="R1367" s="797"/>
      <c r="S1367" s="797"/>
      <c r="T1367" s="797"/>
      <c r="U1367" s="797"/>
      <c r="V1367" s="798" t="str">
        <f>IF(Menu!C29="","",Menu!C29)</f>
        <v/>
      </c>
      <c r="W1367" s="798"/>
      <c r="X1367" s="798"/>
      <c r="Y1367" s="798"/>
      <c r="Z1367" s="798"/>
      <c r="AA1367" s="798"/>
      <c r="AB1367" s="799">
        <f>+Menu!F29</f>
        <v>0</v>
      </c>
      <c r="AC1367" s="799"/>
      <c r="AD1367" s="799"/>
      <c r="AE1367" s="799"/>
      <c r="AF1367" s="799"/>
      <c r="AG1367" s="799"/>
      <c r="AH1367" s="799"/>
      <c r="AI1367" s="799"/>
      <c r="AJ1367" s="799"/>
      <c r="AK1367" s="799"/>
      <c r="AL1367" s="799"/>
      <c r="AM1367" s="799"/>
      <c r="AN1367" s="799"/>
    </row>
    <row r="1368" spans="1:40" ht="16.5" x14ac:dyDescent="0.25">
      <c r="A1368" s="41"/>
      <c r="B1368" s="800">
        <f>+Menu!D29</f>
        <v>0</v>
      </c>
      <c r="C1368" s="801"/>
      <c r="D1368" s="801"/>
      <c r="E1368" s="801"/>
      <c r="F1368" s="801"/>
      <c r="G1368" s="801"/>
      <c r="H1368" s="801"/>
      <c r="I1368" s="801"/>
      <c r="J1368" s="801"/>
      <c r="K1368" s="801"/>
      <c r="L1368" s="801"/>
      <c r="M1368" s="801"/>
      <c r="N1368" s="801"/>
      <c r="O1368" s="801"/>
      <c r="P1368" s="802"/>
      <c r="Q1368" s="803" t="s">
        <v>968</v>
      </c>
      <c r="R1368" s="804"/>
      <c r="S1368" s="804"/>
      <c r="T1368" s="804"/>
      <c r="U1368" s="804"/>
      <c r="V1368" s="805" t="str">
        <f>IF(SUM(B1377:E1377)=0,"",SUM(B1377:E1377))</f>
        <v/>
      </c>
      <c r="W1368" s="805"/>
      <c r="X1368" s="805"/>
      <c r="Y1368" s="805"/>
      <c r="Z1368" s="805"/>
      <c r="AA1368" s="806"/>
      <c r="AB1368" s="799">
        <f>+Menu!G29</f>
        <v>0</v>
      </c>
      <c r="AC1368" s="799"/>
      <c r="AD1368" s="799"/>
      <c r="AE1368" s="799"/>
      <c r="AF1368" s="799"/>
      <c r="AG1368" s="799"/>
      <c r="AH1368" s="799"/>
      <c r="AI1368" s="799"/>
      <c r="AJ1368" s="799"/>
      <c r="AK1368" s="799"/>
      <c r="AL1368" s="799"/>
      <c r="AM1368" s="799"/>
      <c r="AN1368" s="799"/>
    </row>
    <row r="1369" spans="1:40" ht="17.25" thickBot="1" x14ac:dyDescent="0.3">
      <c r="A1369" s="41"/>
      <c r="B1369" s="770"/>
      <c r="C1369" s="771"/>
      <c r="D1369" s="771"/>
      <c r="E1369" s="771"/>
      <c r="F1369" s="771"/>
      <c r="G1369" s="771"/>
      <c r="H1369" s="771"/>
      <c r="I1369" s="771"/>
      <c r="J1369" s="771"/>
      <c r="K1369" s="771"/>
      <c r="L1369" s="771"/>
      <c r="M1369" s="771"/>
      <c r="N1369" s="771"/>
      <c r="O1369" s="771"/>
      <c r="P1369" s="772"/>
      <c r="Q1369" s="773" t="s">
        <v>797</v>
      </c>
      <c r="R1369" s="774"/>
      <c r="S1369" s="774"/>
      <c r="T1369" s="774"/>
      <c r="U1369" s="774"/>
      <c r="V1369" s="775" t="str">
        <f>IF(V1368="","",(V1368/V1367*100000*4))</f>
        <v/>
      </c>
      <c r="W1369" s="775"/>
      <c r="X1369" s="775"/>
      <c r="Y1369" s="775"/>
      <c r="Z1369" s="775"/>
      <c r="AA1369" s="776"/>
      <c r="AB1369" s="779"/>
      <c r="AC1369" s="780"/>
      <c r="AD1369" s="780"/>
      <c r="AE1369" s="780"/>
      <c r="AF1369" s="780"/>
      <c r="AG1369" s="780"/>
      <c r="AH1369" s="780"/>
      <c r="AI1369" s="780"/>
      <c r="AJ1369" s="780"/>
      <c r="AK1369" s="780"/>
      <c r="AL1369" s="780"/>
      <c r="AM1369" s="780"/>
      <c r="AN1369" s="781"/>
    </row>
    <row r="1370" spans="1:40" ht="7.5" customHeight="1" x14ac:dyDescent="0.25">
      <c r="B1370" s="42"/>
      <c r="C1370" s="42"/>
      <c r="D1370" s="42"/>
      <c r="E1370" s="42"/>
      <c r="F1370" s="42"/>
      <c r="G1370" s="42"/>
      <c r="H1370" s="42"/>
      <c r="I1370" s="42"/>
    </row>
    <row r="1371" spans="1:40" ht="15.75" thickBot="1" x14ac:dyDescent="0.3">
      <c r="B1371" s="43" t="s">
        <v>967</v>
      </c>
    </row>
    <row r="1372" spans="1:40" ht="12.75" customHeight="1" thickBot="1" x14ac:dyDescent="0.3">
      <c r="B1372" s="782" t="s">
        <v>798</v>
      </c>
      <c r="C1372" s="783"/>
      <c r="D1372" s="783"/>
      <c r="E1372" s="783"/>
      <c r="F1372" s="783"/>
      <c r="G1372" s="783"/>
      <c r="H1372" s="783"/>
      <c r="I1372" s="783"/>
      <c r="J1372" s="783"/>
      <c r="K1372" s="783"/>
      <c r="L1372" s="783"/>
      <c r="M1372" s="783"/>
      <c r="N1372" s="783"/>
      <c r="O1372" s="783"/>
      <c r="P1372" s="783"/>
      <c r="Q1372" s="783"/>
      <c r="R1372" s="783"/>
      <c r="S1372" s="783"/>
      <c r="T1372" s="783"/>
      <c r="U1372" s="783"/>
      <c r="V1372" s="783"/>
      <c r="W1372" s="783"/>
      <c r="X1372" s="783"/>
      <c r="Y1372" s="783"/>
      <c r="Z1372" s="784" t="s">
        <v>799</v>
      </c>
      <c r="AA1372" s="784"/>
      <c r="AB1372" s="784"/>
      <c r="AC1372" s="784"/>
      <c r="AD1372" s="784"/>
      <c r="AE1372" s="784"/>
      <c r="AF1372" s="784"/>
      <c r="AG1372" s="784"/>
      <c r="AH1372" s="784"/>
      <c r="AI1372" s="784"/>
      <c r="AJ1372" s="784"/>
      <c r="AK1372" s="784"/>
      <c r="AL1372" s="785" t="s">
        <v>800</v>
      </c>
      <c r="AM1372" s="785"/>
      <c r="AN1372" s="786"/>
    </row>
    <row r="1373" spans="1:40" ht="12" customHeight="1" thickBot="1" x14ac:dyDescent="0.3">
      <c r="B1373" s="789" t="s">
        <v>801</v>
      </c>
      <c r="C1373" s="790"/>
      <c r="D1373" s="790"/>
      <c r="E1373" s="790"/>
      <c r="F1373" s="790"/>
      <c r="G1373" s="790"/>
      <c r="H1373" s="790"/>
      <c r="I1373" s="790"/>
      <c r="J1373" s="790"/>
      <c r="K1373" s="790"/>
      <c r="L1373" s="790"/>
      <c r="M1373" s="790"/>
      <c r="N1373" s="791" t="s">
        <v>802</v>
      </c>
      <c r="O1373" s="791"/>
      <c r="P1373" s="791"/>
      <c r="Q1373" s="791"/>
      <c r="R1373" s="791"/>
      <c r="S1373" s="791"/>
      <c r="T1373" s="791"/>
      <c r="U1373" s="791"/>
      <c r="V1373" s="791"/>
      <c r="W1373" s="791"/>
      <c r="X1373" s="791"/>
      <c r="Y1373" s="791"/>
      <c r="Z1373" s="791" t="s">
        <v>803</v>
      </c>
      <c r="AA1373" s="791"/>
      <c r="AB1373" s="791"/>
      <c r="AC1373" s="791"/>
      <c r="AD1373" s="791"/>
      <c r="AE1373" s="791"/>
      <c r="AF1373" s="791"/>
      <c r="AG1373" s="791"/>
      <c r="AH1373" s="791"/>
      <c r="AI1373" s="791"/>
      <c r="AJ1373" s="791"/>
      <c r="AK1373" s="791"/>
      <c r="AL1373" s="787"/>
      <c r="AM1373" s="787"/>
      <c r="AN1373" s="788"/>
    </row>
    <row r="1374" spans="1:40" ht="12" customHeight="1" thickBot="1" x14ac:dyDescent="0.3">
      <c r="B1374" s="777" t="s">
        <v>804</v>
      </c>
      <c r="C1374" s="778"/>
      <c r="D1374" s="761" t="s">
        <v>805</v>
      </c>
      <c r="E1374" s="761"/>
      <c r="F1374" s="762" t="s">
        <v>806</v>
      </c>
      <c r="G1374" s="762"/>
      <c r="H1374" s="762"/>
      <c r="I1374" s="762"/>
      <c r="J1374" s="762"/>
      <c r="K1374" s="762"/>
      <c r="L1374" s="762"/>
      <c r="M1374" s="762"/>
      <c r="N1374" s="761" t="s">
        <v>807</v>
      </c>
      <c r="O1374" s="761"/>
      <c r="P1374" s="761" t="s">
        <v>808</v>
      </c>
      <c r="Q1374" s="761"/>
      <c r="R1374" s="762" t="s">
        <v>806</v>
      </c>
      <c r="S1374" s="762"/>
      <c r="T1374" s="762"/>
      <c r="U1374" s="762"/>
      <c r="V1374" s="762"/>
      <c r="W1374" s="762"/>
      <c r="X1374" s="762"/>
      <c r="Y1374" s="762"/>
      <c r="Z1374" s="761" t="s">
        <v>809</v>
      </c>
      <c r="AA1374" s="761"/>
      <c r="AB1374" s="761" t="s">
        <v>810</v>
      </c>
      <c r="AC1374" s="761"/>
      <c r="AD1374" s="762" t="s">
        <v>806</v>
      </c>
      <c r="AE1374" s="762"/>
      <c r="AF1374" s="762"/>
      <c r="AG1374" s="762"/>
      <c r="AH1374" s="762"/>
      <c r="AI1374" s="762"/>
      <c r="AJ1374" s="762"/>
      <c r="AK1374" s="762"/>
      <c r="AL1374" s="787"/>
      <c r="AM1374" s="787"/>
      <c r="AN1374" s="788"/>
    </row>
    <row r="1375" spans="1:40" ht="51.75" customHeight="1" x14ac:dyDescent="0.25">
      <c r="B1375" s="777"/>
      <c r="C1375" s="778"/>
      <c r="D1375" s="761"/>
      <c r="E1375" s="761"/>
      <c r="F1375" s="761" t="s">
        <v>811</v>
      </c>
      <c r="G1375" s="761"/>
      <c r="H1375" s="761" t="s">
        <v>812</v>
      </c>
      <c r="I1375" s="761"/>
      <c r="J1375" s="761" t="s">
        <v>813</v>
      </c>
      <c r="K1375" s="761"/>
      <c r="L1375" s="763" t="s">
        <v>814</v>
      </c>
      <c r="M1375" s="763"/>
      <c r="N1375" s="761"/>
      <c r="O1375" s="761"/>
      <c r="P1375" s="761"/>
      <c r="Q1375" s="761"/>
      <c r="R1375" s="761" t="s">
        <v>815</v>
      </c>
      <c r="S1375" s="761"/>
      <c r="T1375" s="761" t="s">
        <v>816</v>
      </c>
      <c r="U1375" s="761"/>
      <c r="V1375" s="761" t="s">
        <v>817</v>
      </c>
      <c r="W1375" s="761"/>
      <c r="X1375" s="763" t="s">
        <v>818</v>
      </c>
      <c r="Y1375" s="763"/>
      <c r="Z1375" s="761"/>
      <c r="AA1375" s="761"/>
      <c r="AB1375" s="761"/>
      <c r="AC1375" s="761"/>
      <c r="AD1375" s="761" t="s">
        <v>819</v>
      </c>
      <c r="AE1375" s="761"/>
      <c r="AF1375" s="761" t="s">
        <v>820</v>
      </c>
      <c r="AG1375" s="761"/>
      <c r="AH1375" s="761" t="s">
        <v>821</v>
      </c>
      <c r="AI1375" s="761"/>
      <c r="AJ1375" s="763" t="s">
        <v>822</v>
      </c>
      <c r="AK1375" s="763"/>
      <c r="AL1375" s="787"/>
      <c r="AM1375" s="787"/>
      <c r="AN1375" s="788"/>
    </row>
    <row r="1376" spans="1:40" x14ac:dyDescent="0.25">
      <c r="B1376" s="294" t="s">
        <v>823</v>
      </c>
      <c r="C1376" s="44" t="s">
        <v>824</v>
      </c>
      <c r="D1376" s="44" t="s">
        <v>823</v>
      </c>
      <c r="E1376" s="44" t="s">
        <v>824</v>
      </c>
      <c r="F1376" s="44" t="s">
        <v>823</v>
      </c>
      <c r="G1376" s="44" t="s">
        <v>824</v>
      </c>
      <c r="H1376" s="44" t="s">
        <v>823</v>
      </c>
      <c r="I1376" s="44" t="s">
        <v>824</v>
      </c>
      <c r="J1376" s="44" t="s">
        <v>823</v>
      </c>
      <c r="K1376" s="44" t="s">
        <v>824</v>
      </c>
      <c r="L1376" s="44" t="s">
        <v>823</v>
      </c>
      <c r="M1376" s="44" t="s">
        <v>824</v>
      </c>
      <c r="N1376" s="44" t="s">
        <v>823</v>
      </c>
      <c r="O1376" s="44" t="s">
        <v>824</v>
      </c>
      <c r="P1376" s="44" t="s">
        <v>823</v>
      </c>
      <c r="Q1376" s="44" t="s">
        <v>824</v>
      </c>
      <c r="R1376" s="44" t="s">
        <v>823</v>
      </c>
      <c r="S1376" s="44" t="s">
        <v>824</v>
      </c>
      <c r="T1376" s="44" t="s">
        <v>823</v>
      </c>
      <c r="U1376" s="44" t="s">
        <v>824</v>
      </c>
      <c r="V1376" s="44" t="s">
        <v>823</v>
      </c>
      <c r="W1376" s="44" t="s">
        <v>824</v>
      </c>
      <c r="X1376" s="44" t="s">
        <v>823</v>
      </c>
      <c r="Y1376" s="44" t="s">
        <v>824</v>
      </c>
      <c r="Z1376" s="44" t="s">
        <v>823</v>
      </c>
      <c r="AA1376" s="44" t="s">
        <v>824</v>
      </c>
      <c r="AB1376" s="44" t="s">
        <v>823</v>
      </c>
      <c r="AC1376" s="44" t="s">
        <v>824</v>
      </c>
      <c r="AD1376" s="44" t="s">
        <v>823</v>
      </c>
      <c r="AE1376" s="44" t="s">
        <v>824</v>
      </c>
      <c r="AF1376" s="44" t="s">
        <v>823</v>
      </c>
      <c r="AG1376" s="44" t="s">
        <v>824</v>
      </c>
      <c r="AH1376" s="44" t="s">
        <v>823</v>
      </c>
      <c r="AI1376" s="44" t="s">
        <v>824</v>
      </c>
      <c r="AJ1376" s="44" t="s">
        <v>823</v>
      </c>
      <c r="AK1376" s="44" t="s">
        <v>824</v>
      </c>
      <c r="AL1376" s="44" t="s">
        <v>823</v>
      </c>
      <c r="AM1376" s="44" t="s">
        <v>824</v>
      </c>
      <c r="AN1376" s="295" t="s">
        <v>825</v>
      </c>
    </row>
    <row r="1377" spans="2:40" ht="21" customHeight="1" x14ac:dyDescent="0.25">
      <c r="B1377" s="296"/>
      <c r="C1377" s="45"/>
      <c r="D1377" s="46"/>
      <c r="E1377" s="45"/>
      <c r="F1377" s="46"/>
      <c r="G1377" s="45"/>
      <c r="H1377" s="46"/>
      <c r="I1377" s="45"/>
      <c r="J1377" s="46"/>
      <c r="K1377" s="45"/>
      <c r="L1377" s="46"/>
      <c r="M1377" s="45"/>
      <c r="N1377" s="46"/>
      <c r="O1377" s="45"/>
      <c r="P1377" s="46"/>
      <c r="Q1377" s="45"/>
      <c r="R1377" s="46"/>
      <c r="S1377" s="45"/>
      <c r="T1377" s="46"/>
      <c r="U1377" s="45"/>
      <c r="V1377" s="46"/>
      <c r="W1377" s="45"/>
      <c r="X1377" s="46"/>
      <c r="Y1377" s="45"/>
      <c r="Z1377" s="46"/>
      <c r="AA1377" s="45"/>
      <c r="AB1377" s="46"/>
      <c r="AC1377" s="45"/>
      <c r="AD1377" s="46"/>
      <c r="AE1377" s="45"/>
      <c r="AF1377" s="46"/>
      <c r="AG1377" s="45"/>
      <c r="AH1377" s="46"/>
      <c r="AI1377" s="45"/>
      <c r="AJ1377" s="46"/>
      <c r="AK1377" s="45"/>
      <c r="AL1377" s="47">
        <f>+B1377+D1377+F1377+H1377+J1377+L1377+N1377+P1377+R1377+T1377+V1377+X1377+Z1377+AB1377+AD1377+AF1377+AH1377+AJ1377</f>
        <v>0</v>
      </c>
      <c r="AM1377" s="48">
        <f>+C1377+E1377+G1377+I1377+K1377+M1377+O1377+Q1377+S1377+U1377+W1377+Y1377+AA1377+AC1377+AE1377+AG1377+AI1377+AK1377</f>
        <v>0</v>
      </c>
      <c r="AN1377" s="297">
        <f>+AM1377+AL1377</f>
        <v>0</v>
      </c>
    </row>
    <row r="1378" spans="2:40" ht="15.75" customHeight="1" x14ac:dyDescent="0.25">
      <c r="B1378" s="764" t="s">
        <v>826</v>
      </c>
      <c r="C1378" s="765"/>
      <c r="D1378" s="765"/>
      <c r="E1378" s="765"/>
      <c r="F1378" s="765"/>
      <c r="G1378" s="765"/>
      <c r="H1378" s="765"/>
      <c r="I1378" s="765"/>
      <c r="J1378" s="765"/>
      <c r="K1378" s="765"/>
      <c r="L1378" s="765"/>
      <c r="M1378" s="765"/>
      <c r="N1378" s="765"/>
      <c r="O1378" s="765"/>
      <c r="P1378" s="765"/>
      <c r="Q1378" s="765"/>
      <c r="R1378" s="765"/>
      <c r="S1378" s="765"/>
      <c r="T1378" s="765"/>
      <c r="U1378" s="765"/>
      <c r="V1378" s="765"/>
      <c r="W1378" s="765"/>
      <c r="X1378" s="765"/>
      <c r="Y1378" s="765"/>
      <c r="Z1378" s="765"/>
      <c r="AA1378" s="765"/>
      <c r="AB1378" s="765"/>
      <c r="AC1378" s="765"/>
      <c r="AD1378" s="765"/>
      <c r="AE1378" s="765"/>
      <c r="AF1378" s="765"/>
      <c r="AG1378" s="765"/>
      <c r="AH1378" s="765"/>
      <c r="AI1378" s="765"/>
      <c r="AJ1378" s="765"/>
      <c r="AK1378" s="765"/>
      <c r="AL1378" s="765"/>
      <c r="AM1378" s="765"/>
      <c r="AN1378" s="766"/>
    </row>
    <row r="1379" spans="2:40" ht="12.75" customHeight="1" x14ac:dyDescent="0.25">
      <c r="B1379" s="767" t="s">
        <v>827</v>
      </c>
      <c r="C1379" s="768"/>
      <c r="D1379" s="768"/>
      <c r="E1379" s="768"/>
      <c r="F1379" s="768"/>
      <c r="G1379" s="768"/>
      <c r="H1379" s="768"/>
      <c r="I1379" s="768"/>
      <c r="J1379" s="768"/>
      <c r="K1379" s="768"/>
      <c r="L1379" s="768"/>
      <c r="M1379" s="768"/>
      <c r="N1379" s="768"/>
      <c r="O1379" s="768"/>
      <c r="P1379" s="768"/>
      <c r="Q1379" s="768"/>
      <c r="R1379" s="768"/>
      <c r="S1379" s="768"/>
      <c r="T1379" s="768"/>
      <c r="U1379" s="768"/>
      <c r="V1379" s="768"/>
      <c r="W1379" s="768"/>
      <c r="X1379" s="768"/>
      <c r="Y1379" s="768"/>
      <c r="Z1379" s="768"/>
      <c r="AA1379" s="768"/>
      <c r="AB1379" s="768"/>
      <c r="AC1379" s="768"/>
      <c r="AD1379" s="768"/>
      <c r="AE1379" s="768"/>
      <c r="AF1379" s="768"/>
      <c r="AG1379" s="768"/>
      <c r="AH1379" s="768"/>
      <c r="AI1379" s="768"/>
      <c r="AJ1379" s="768"/>
      <c r="AK1379" s="768"/>
      <c r="AL1379" s="768"/>
      <c r="AM1379" s="768"/>
      <c r="AN1379" s="769"/>
    </row>
    <row r="1380" spans="2:40" ht="21" customHeight="1" x14ac:dyDescent="0.25">
      <c r="B1380" s="296"/>
      <c r="C1380" s="45"/>
      <c r="D1380" s="46"/>
      <c r="E1380" s="45"/>
      <c r="F1380" s="46"/>
      <c r="G1380" s="45"/>
      <c r="H1380" s="46"/>
      <c r="I1380" s="45"/>
      <c r="J1380" s="46"/>
      <c r="K1380" s="45"/>
      <c r="L1380" s="46"/>
      <c r="M1380" s="45"/>
      <c r="N1380" s="46"/>
      <c r="O1380" s="45"/>
      <c r="P1380" s="46"/>
      <c r="Q1380" s="45"/>
      <c r="R1380" s="46"/>
      <c r="S1380" s="45"/>
      <c r="T1380" s="46"/>
      <c r="U1380" s="45"/>
      <c r="V1380" s="46"/>
      <c r="W1380" s="45"/>
      <c r="X1380" s="46"/>
      <c r="Y1380" s="45"/>
      <c r="Z1380" s="46"/>
      <c r="AA1380" s="45"/>
      <c r="AB1380" s="46"/>
      <c r="AC1380" s="45"/>
      <c r="AD1380" s="46"/>
      <c r="AE1380" s="45"/>
      <c r="AF1380" s="46"/>
      <c r="AG1380" s="45"/>
      <c r="AH1380" s="46"/>
      <c r="AI1380" s="45"/>
      <c r="AJ1380" s="46"/>
      <c r="AK1380" s="45"/>
      <c r="AL1380" s="47">
        <f>+B1380+D1380+F1380+H1380+J1380+L1380+N1380+P1380+R1380+T1380+V1380+X1380+Z1380+AB1380+AD1380+AF1380+AH1380+AJ1380</f>
        <v>0</v>
      </c>
      <c r="AM1380" s="48">
        <f>+C1380+E1380+G1380+I1380+K1380+M1380+O1380+Q1380+S1380+U1380+W1380+Y1380+AA1380+AC1380+AE1380+AG1380+AI1380+AK1380</f>
        <v>0</v>
      </c>
      <c r="AN1380" s="297">
        <f>+AM1380+AL1380</f>
        <v>0</v>
      </c>
    </row>
    <row r="1381" spans="2:40" ht="15" customHeight="1" x14ac:dyDescent="0.25">
      <c r="B1381" s="758" t="s">
        <v>828</v>
      </c>
      <c r="C1381" s="759"/>
      <c r="D1381" s="759"/>
      <c r="E1381" s="759"/>
      <c r="F1381" s="759"/>
      <c r="G1381" s="759"/>
      <c r="H1381" s="759"/>
      <c r="I1381" s="759"/>
      <c r="J1381" s="759"/>
      <c r="K1381" s="759"/>
      <c r="L1381" s="759"/>
      <c r="M1381" s="759"/>
      <c r="N1381" s="759"/>
      <c r="O1381" s="759"/>
      <c r="P1381" s="759"/>
      <c r="Q1381" s="759"/>
      <c r="R1381" s="759"/>
      <c r="S1381" s="759"/>
      <c r="T1381" s="759"/>
      <c r="U1381" s="759"/>
      <c r="V1381" s="759"/>
      <c r="W1381" s="759"/>
      <c r="X1381" s="759"/>
      <c r="Y1381" s="759"/>
      <c r="Z1381" s="759"/>
      <c r="AA1381" s="759"/>
      <c r="AB1381" s="759"/>
      <c r="AC1381" s="759"/>
      <c r="AD1381" s="759"/>
      <c r="AE1381" s="759"/>
      <c r="AF1381" s="759"/>
      <c r="AG1381" s="759"/>
      <c r="AH1381" s="759"/>
      <c r="AI1381" s="759"/>
      <c r="AJ1381" s="759"/>
      <c r="AK1381" s="759"/>
      <c r="AL1381" s="759"/>
      <c r="AM1381" s="759"/>
      <c r="AN1381" s="760"/>
    </row>
    <row r="1382" spans="2:40" ht="21" customHeight="1" x14ac:dyDescent="0.25">
      <c r="B1382" s="296"/>
      <c r="C1382" s="45"/>
      <c r="D1382" s="46"/>
      <c r="E1382" s="45"/>
      <c r="F1382" s="46"/>
      <c r="G1382" s="45"/>
      <c r="H1382" s="46"/>
      <c r="I1382" s="45"/>
      <c r="J1382" s="46"/>
      <c r="K1382" s="45"/>
      <c r="L1382" s="46"/>
      <c r="M1382" s="45"/>
      <c r="N1382" s="46"/>
      <c r="O1382" s="45"/>
      <c r="P1382" s="46"/>
      <c r="Q1382" s="45"/>
      <c r="R1382" s="46"/>
      <c r="S1382" s="45"/>
      <c r="T1382" s="46"/>
      <c r="U1382" s="45"/>
      <c r="V1382" s="46"/>
      <c r="W1382" s="45"/>
      <c r="X1382" s="46"/>
      <c r="Y1382" s="45"/>
      <c r="Z1382" s="46"/>
      <c r="AA1382" s="45"/>
      <c r="AB1382" s="46"/>
      <c r="AC1382" s="45"/>
      <c r="AD1382" s="46"/>
      <c r="AE1382" s="45"/>
      <c r="AF1382" s="46"/>
      <c r="AG1382" s="45"/>
      <c r="AH1382" s="46"/>
      <c r="AI1382" s="45"/>
      <c r="AJ1382" s="46"/>
      <c r="AK1382" s="45"/>
      <c r="AL1382" s="47">
        <f>+B1382+D1382+F1382+H1382+J1382+L1382+N1382+P1382+R1382+T1382+V1382+X1382+Z1382+AB1382+AD1382+AF1382+AH1382+AJ1382</f>
        <v>0</v>
      </c>
      <c r="AM1382" s="48">
        <f>+C1382+E1382+G1382+I1382+K1382+M1382+O1382+Q1382+S1382+U1382+W1382+Y1382+AA1382+AC1382+AE1382+AG1382+AI1382+AK1382</f>
        <v>0</v>
      </c>
      <c r="AN1382" s="297">
        <f>+AM1382+AL1382</f>
        <v>0</v>
      </c>
    </row>
    <row r="1383" spans="2:40" ht="14.25" customHeight="1" x14ac:dyDescent="0.25">
      <c r="B1383" s="751" t="s">
        <v>829</v>
      </c>
      <c r="C1383" s="752"/>
      <c r="D1383" s="752"/>
      <c r="E1383" s="752"/>
      <c r="F1383" s="752"/>
      <c r="G1383" s="752"/>
      <c r="H1383" s="752"/>
      <c r="I1383" s="752"/>
      <c r="J1383" s="752"/>
      <c r="K1383" s="752"/>
      <c r="L1383" s="752"/>
      <c r="M1383" s="752"/>
      <c r="N1383" s="752"/>
      <c r="O1383" s="752"/>
      <c r="P1383" s="752"/>
      <c r="Q1383" s="752"/>
      <c r="R1383" s="752"/>
      <c r="S1383" s="752"/>
      <c r="T1383" s="752"/>
      <c r="U1383" s="752"/>
      <c r="V1383" s="752"/>
      <c r="W1383" s="752"/>
      <c r="X1383" s="752"/>
      <c r="Y1383" s="752"/>
      <c r="Z1383" s="752"/>
      <c r="AA1383" s="752"/>
      <c r="AB1383" s="752"/>
      <c r="AC1383" s="752"/>
      <c r="AD1383" s="752"/>
      <c r="AE1383" s="752"/>
      <c r="AF1383" s="752"/>
      <c r="AG1383" s="752"/>
      <c r="AH1383" s="752"/>
      <c r="AI1383" s="752"/>
      <c r="AJ1383" s="752"/>
      <c r="AK1383" s="752"/>
      <c r="AL1383" s="752"/>
      <c r="AM1383" s="752"/>
      <c r="AN1383" s="753"/>
    </row>
    <row r="1384" spans="2:40" ht="21" customHeight="1" x14ac:dyDescent="0.25">
      <c r="B1384" s="296"/>
      <c r="C1384" s="45"/>
      <c r="D1384" s="46"/>
      <c r="E1384" s="45"/>
      <c r="F1384" s="46"/>
      <c r="G1384" s="45"/>
      <c r="H1384" s="46"/>
      <c r="I1384" s="45"/>
      <c r="J1384" s="46"/>
      <c r="K1384" s="45"/>
      <c r="L1384" s="46"/>
      <c r="M1384" s="45"/>
      <c r="N1384" s="46"/>
      <c r="O1384" s="45"/>
      <c r="P1384" s="46"/>
      <c r="Q1384" s="45"/>
      <c r="R1384" s="46"/>
      <c r="S1384" s="45"/>
      <c r="T1384" s="46"/>
      <c r="U1384" s="45"/>
      <c r="V1384" s="46"/>
      <c r="W1384" s="45"/>
      <c r="X1384" s="46"/>
      <c r="Y1384" s="45"/>
      <c r="Z1384" s="46"/>
      <c r="AA1384" s="45"/>
      <c r="AB1384" s="46"/>
      <c r="AC1384" s="45"/>
      <c r="AD1384" s="46"/>
      <c r="AE1384" s="45"/>
      <c r="AF1384" s="46"/>
      <c r="AG1384" s="45"/>
      <c r="AH1384" s="46"/>
      <c r="AI1384" s="45"/>
      <c r="AJ1384" s="46"/>
      <c r="AK1384" s="45"/>
      <c r="AL1384" s="47">
        <f>+B1384+D1384+F1384+H1384+J1384+L1384+N1384+P1384+R1384+T1384+V1384+X1384+Z1384+AB1384+AD1384+AF1384+AH1384+AJ1384</f>
        <v>0</v>
      </c>
      <c r="AM1384" s="48">
        <f>+C1384+E1384+G1384+I1384+K1384+M1384+O1384+Q1384+S1384+U1384+W1384+Y1384+AA1384+AC1384+AE1384+AG1384+AI1384+AK1384</f>
        <v>0</v>
      </c>
      <c r="AN1384" s="297">
        <f>+AM1384+AL1384</f>
        <v>0</v>
      </c>
    </row>
    <row r="1385" spans="2:40" ht="15" customHeight="1" x14ac:dyDescent="0.25">
      <c r="B1385" s="751" t="s">
        <v>830</v>
      </c>
      <c r="C1385" s="752"/>
      <c r="D1385" s="752"/>
      <c r="E1385" s="752"/>
      <c r="F1385" s="752"/>
      <c r="G1385" s="752"/>
      <c r="H1385" s="752"/>
      <c r="I1385" s="752"/>
      <c r="J1385" s="752"/>
      <c r="K1385" s="752"/>
      <c r="L1385" s="752"/>
      <c r="M1385" s="752"/>
      <c r="N1385" s="752"/>
      <c r="O1385" s="752"/>
      <c r="P1385" s="752"/>
      <c r="Q1385" s="752"/>
      <c r="R1385" s="752"/>
      <c r="S1385" s="752"/>
      <c r="T1385" s="752"/>
      <c r="U1385" s="752"/>
      <c r="V1385" s="752"/>
      <c r="W1385" s="752"/>
      <c r="X1385" s="752"/>
      <c r="Y1385" s="752"/>
      <c r="Z1385" s="752"/>
      <c r="AA1385" s="752"/>
      <c r="AB1385" s="752"/>
      <c r="AC1385" s="752"/>
      <c r="AD1385" s="752"/>
      <c r="AE1385" s="752"/>
      <c r="AF1385" s="752"/>
      <c r="AG1385" s="752"/>
      <c r="AH1385" s="752"/>
      <c r="AI1385" s="752"/>
      <c r="AJ1385" s="752"/>
      <c r="AK1385" s="752"/>
      <c r="AL1385" s="752"/>
      <c r="AM1385" s="752"/>
      <c r="AN1385" s="753"/>
    </row>
    <row r="1386" spans="2:40" ht="21" customHeight="1" x14ac:dyDescent="0.25">
      <c r="B1386" s="296"/>
      <c r="C1386" s="45"/>
      <c r="D1386" s="46"/>
      <c r="E1386" s="45"/>
      <c r="F1386" s="46"/>
      <c r="G1386" s="45"/>
      <c r="H1386" s="46"/>
      <c r="I1386" s="45"/>
      <c r="J1386" s="46"/>
      <c r="K1386" s="45"/>
      <c r="L1386" s="46"/>
      <c r="M1386" s="45"/>
      <c r="N1386" s="46"/>
      <c r="O1386" s="45"/>
      <c r="P1386" s="46"/>
      <c r="Q1386" s="45"/>
      <c r="R1386" s="46"/>
      <c r="S1386" s="45"/>
      <c r="T1386" s="46"/>
      <c r="U1386" s="45"/>
      <c r="V1386" s="46"/>
      <c r="W1386" s="45"/>
      <c r="X1386" s="46"/>
      <c r="Y1386" s="45"/>
      <c r="Z1386" s="46"/>
      <c r="AA1386" s="45"/>
      <c r="AB1386" s="46"/>
      <c r="AC1386" s="45"/>
      <c r="AD1386" s="46"/>
      <c r="AE1386" s="45"/>
      <c r="AF1386" s="46"/>
      <c r="AG1386" s="45"/>
      <c r="AH1386" s="46"/>
      <c r="AI1386" s="45"/>
      <c r="AJ1386" s="46"/>
      <c r="AK1386" s="45"/>
      <c r="AL1386" s="47">
        <f>+B1386+D1386+F1386+H1386+J1386+L1386+N1386+P1386+R1386+T1386+V1386+X1386+Z1386+AB1386+AD1386+AF1386+AH1386+AJ1386</f>
        <v>0</v>
      </c>
      <c r="AM1386" s="48">
        <f>+C1386+E1386+G1386+I1386+K1386+M1386+O1386+Q1386+S1386+U1386+W1386+Y1386+AA1386+AC1386+AE1386+AG1386+AI1386+AK1386</f>
        <v>0</v>
      </c>
      <c r="AN1386" s="297">
        <f>+AM1386+AL1386</f>
        <v>0</v>
      </c>
    </row>
    <row r="1387" spans="2:40" ht="15" customHeight="1" x14ac:dyDescent="0.25">
      <c r="B1387" s="751" t="s">
        <v>831</v>
      </c>
      <c r="C1387" s="752"/>
      <c r="D1387" s="752"/>
      <c r="E1387" s="752"/>
      <c r="F1387" s="752"/>
      <c r="G1387" s="752"/>
      <c r="H1387" s="752"/>
      <c r="I1387" s="752"/>
      <c r="J1387" s="752"/>
      <c r="K1387" s="752"/>
      <c r="L1387" s="752"/>
      <c r="M1387" s="752"/>
      <c r="N1387" s="752"/>
      <c r="O1387" s="752"/>
      <c r="P1387" s="752"/>
      <c r="Q1387" s="752"/>
      <c r="R1387" s="752"/>
      <c r="S1387" s="752"/>
      <c r="T1387" s="752"/>
      <c r="U1387" s="752"/>
      <c r="V1387" s="752"/>
      <c r="W1387" s="752"/>
      <c r="X1387" s="752"/>
      <c r="Y1387" s="752"/>
      <c r="Z1387" s="752"/>
      <c r="AA1387" s="752"/>
      <c r="AB1387" s="752"/>
      <c r="AC1387" s="752"/>
      <c r="AD1387" s="752"/>
      <c r="AE1387" s="752"/>
      <c r="AF1387" s="752"/>
      <c r="AG1387" s="752"/>
      <c r="AH1387" s="752"/>
      <c r="AI1387" s="752"/>
      <c r="AJ1387" s="752"/>
      <c r="AK1387" s="752"/>
      <c r="AL1387" s="752"/>
      <c r="AM1387" s="752"/>
      <c r="AN1387" s="753"/>
    </row>
    <row r="1388" spans="2:40" ht="21" customHeight="1" x14ac:dyDescent="0.25">
      <c r="B1388" s="296"/>
      <c r="C1388" s="45"/>
      <c r="D1388" s="46"/>
      <c r="E1388" s="45"/>
      <c r="F1388" s="46"/>
      <c r="G1388" s="45"/>
      <c r="H1388" s="46"/>
      <c r="I1388" s="45"/>
      <c r="J1388" s="46"/>
      <c r="K1388" s="45"/>
      <c r="L1388" s="46"/>
      <c r="M1388" s="45"/>
      <c r="N1388" s="46"/>
      <c r="O1388" s="45"/>
      <c r="P1388" s="46"/>
      <c r="Q1388" s="45"/>
      <c r="R1388" s="46"/>
      <c r="S1388" s="45"/>
      <c r="T1388" s="46"/>
      <c r="U1388" s="45"/>
      <c r="V1388" s="46"/>
      <c r="W1388" s="45"/>
      <c r="X1388" s="46"/>
      <c r="Y1388" s="45"/>
      <c r="Z1388" s="46"/>
      <c r="AA1388" s="45"/>
      <c r="AB1388" s="46"/>
      <c r="AC1388" s="45"/>
      <c r="AD1388" s="46"/>
      <c r="AE1388" s="45"/>
      <c r="AF1388" s="46"/>
      <c r="AG1388" s="45"/>
      <c r="AH1388" s="46"/>
      <c r="AI1388" s="45"/>
      <c r="AJ1388" s="46"/>
      <c r="AK1388" s="45"/>
      <c r="AL1388" s="47">
        <f>+B1388+D1388+F1388+H1388+J1388+L1388+N1388+P1388+R1388+T1388+V1388+X1388+Z1388+AB1388+AD1388+AF1388+AH1388+AJ1388</f>
        <v>0</v>
      </c>
      <c r="AM1388" s="48">
        <f>+C1388+E1388+G1388+I1388+K1388+M1388+O1388+Q1388+S1388+U1388+W1388+Y1388+AA1388+AC1388+AE1388+AG1388+AI1388+AK1388</f>
        <v>0</v>
      </c>
      <c r="AN1388" s="297">
        <f>+AM1388+AL1388</f>
        <v>0</v>
      </c>
    </row>
    <row r="1389" spans="2:40" ht="15" customHeight="1" x14ac:dyDescent="0.25">
      <c r="B1389" s="751" t="s">
        <v>832</v>
      </c>
      <c r="C1389" s="752"/>
      <c r="D1389" s="752"/>
      <c r="E1389" s="752"/>
      <c r="F1389" s="752"/>
      <c r="G1389" s="752"/>
      <c r="H1389" s="752"/>
      <c r="I1389" s="752"/>
      <c r="J1389" s="752"/>
      <c r="K1389" s="752"/>
      <c r="L1389" s="752"/>
      <c r="M1389" s="752"/>
      <c r="N1389" s="752"/>
      <c r="O1389" s="752"/>
      <c r="P1389" s="752"/>
      <c r="Q1389" s="752"/>
      <c r="R1389" s="752"/>
      <c r="S1389" s="752"/>
      <c r="T1389" s="752"/>
      <c r="U1389" s="752"/>
      <c r="V1389" s="752"/>
      <c r="W1389" s="752"/>
      <c r="X1389" s="752"/>
      <c r="Y1389" s="752"/>
      <c r="Z1389" s="752"/>
      <c r="AA1389" s="752"/>
      <c r="AB1389" s="752"/>
      <c r="AC1389" s="752"/>
      <c r="AD1389" s="752"/>
      <c r="AE1389" s="752"/>
      <c r="AF1389" s="752"/>
      <c r="AG1389" s="752"/>
      <c r="AH1389" s="752"/>
      <c r="AI1389" s="752"/>
      <c r="AJ1389" s="752"/>
      <c r="AK1389" s="752"/>
      <c r="AL1389" s="752"/>
      <c r="AM1389" s="752"/>
      <c r="AN1389" s="753"/>
    </row>
    <row r="1390" spans="2:40" ht="21" customHeight="1" x14ac:dyDescent="0.25">
      <c r="B1390" s="296"/>
      <c r="C1390" s="45"/>
      <c r="D1390" s="46"/>
      <c r="E1390" s="45"/>
      <c r="F1390" s="46"/>
      <c r="G1390" s="45"/>
      <c r="H1390" s="46"/>
      <c r="I1390" s="45"/>
      <c r="J1390" s="46"/>
      <c r="K1390" s="45"/>
      <c r="L1390" s="46"/>
      <c r="M1390" s="45"/>
      <c r="N1390" s="46"/>
      <c r="O1390" s="45"/>
      <c r="P1390" s="46"/>
      <c r="Q1390" s="45"/>
      <c r="R1390" s="46"/>
      <c r="S1390" s="45"/>
      <c r="T1390" s="46"/>
      <c r="U1390" s="45"/>
      <c r="V1390" s="46"/>
      <c r="W1390" s="45"/>
      <c r="X1390" s="46"/>
      <c r="Y1390" s="45"/>
      <c r="Z1390" s="46"/>
      <c r="AA1390" s="45"/>
      <c r="AB1390" s="46"/>
      <c r="AC1390" s="45"/>
      <c r="AD1390" s="46"/>
      <c r="AE1390" s="45"/>
      <c r="AF1390" s="46"/>
      <c r="AG1390" s="45"/>
      <c r="AH1390" s="46"/>
      <c r="AI1390" s="45"/>
      <c r="AJ1390" s="46"/>
      <c r="AK1390" s="45"/>
      <c r="AL1390" s="47">
        <f>+B1390+D1390+F1390+H1390+J1390+L1390+N1390+P1390+R1390+T1390+V1390+X1390+Z1390+AB1390+AD1390+AF1390+AH1390+AJ1390</f>
        <v>0</v>
      </c>
      <c r="AM1390" s="48">
        <f>+C1390+E1390+G1390+I1390+K1390+M1390+O1390+Q1390+S1390+U1390+W1390+Y1390+AA1390+AC1390+AE1390+AG1390+AI1390+AK1390</f>
        <v>0</v>
      </c>
      <c r="AN1390" s="297">
        <f>+AM1390+AL1390</f>
        <v>0</v>
      </c>
    </row>
    <row r="1391" spans="2:40" ht="15" customHeight="1" x14ac:dyDescent="0.25">
      <c r="B1391" s="751" t="s">
        <v>833</v>
      </c>
      <c r="C1391" s="752"/>
      <c r="D1391" s="752"/>
      <c r="E1391" s="752"/>
      <c r="F1391" s="752"/>
      <c r="G1391" s="752"/>
      <c r="H1391" s="752"/>
      <c r="I1391" s="752"/>
      <c r="J1391" s="752"/>
      <c r="K1391" s="752"/>
      <c r="L1391" s="752"/>
      <c r="M1391" s="752"/>
      <c r="N1391" s="752"/>
      <c r="O1391" s="752"/>
      <c r="P1391" s="752"/>
      <c r="Q1391" s="752"/>
      <c r="R1391" s="752"/>
      <c r="S1391" s="752"/>
      <c r="T1391" s="752"/>
      <c r="U1391" s="752"/>
      <c r="V1391" s="752"/>
      <c r="W1391" s="752"/>
      <c r="X1391" s="752"/>
      <c r="Y1391" s="752"/>
      <c r="Z1391" s="752"/>
      <c r="AA1391" s="752"/>
      <c r="AB1391" s="752"/>
      <c r="AC1391" s="752"/>
      <c r="AD1391" s="752"/>
      <c r="AE1391" s="752"/>
      <c r="AF1391" s="752"/>
      <c r="AG1391" s="752"/>
      <c r="AH1391" s="752"/>
      <c r="AI1391" s="752"/>
      <c r="AJ1391" s="752"/>
      <c r="AK1391" s="752"/>
      <c r="AL1391" s="752"/>
      <c r="AM1391" s="752"/>
      <c r="AN1391" s="753"/>
    </row>
    <row r="1392" spans="2:40" ht="21" customHeight="1" x14ac:dyDescent="0.25">
      <c r="B1392" s="296"/>
      <c r="C1392" s="45"/>
      <c r="D1392" s="46"/>
      <c r="E1392" s="45"/>
      <c r="F1392" s="46"/>
      <c r="G1392" s="45"/>
      <c r="H1392" s="46"/>
      <c r="I1392" s="45"/>
      <c r="J1392" s="46"/>
      <c r="K1392" s="45"/>
      <c r="L1392" s="46"/>
      <c r="M1392" s="45"/>
      <c r="N1392" s="46"/>
      <c r="O1392" s="45"/>
      <c r="P1392" s="46"/>
      <c r="Q1392" s="45"/>
      <c r="R1392" s="46"/>
      <c r="S1392" s="45"/>
      <c r="T1392" s="46"/>
      <c r="U1392" s="45"/>
      <c r="V1392" s="46"/>
      <c r="W1392" s="45"/>
      <c r="X1392" s="46"/>
      <c r="Y1392" s="45"/>
      <c r="Z1392" s="46"/>
      <c r="AA1392" s="45"/>
      <c r="AB1392" s="46"/>
      <c r="AC1392" s="45"/>
      <c r="AD1392" s="46"/>
      <c r="AE1392" s="45"/>
      <c r="AF1392" s="46"/>
      <c r="AG1392" s="45"/>
      <c r="AH1392" s="46"/>
      <c r="AI1392" s="45"/>
      <c r="AJ1392" s="46"/>
      <c r="AK1392" s="45"/>
      <c r="AL1392" s="47">
        <f>+B1392+D1392+F1392+H1392+J1392+L1392+N1392+P1392+R1392+T1392+V1392+X1392+Z1392+AB1392+AD1392+AF1392+AH1392+AJ1392</f>
        <v>0</v>
      </c>
      <c r="AM1392" s="48">
        <f>+C1392+E1392+G1392+I1392+K1392+M1392+O1392+Q1392+S1392+U1392+W1392+Y1392+AA1392+AC1392+AE1392+AG1392+AI1392+AK1392</f>
        <v>0</v>
      </c>
      <c r="AN1392" s="297">
        <f>+AM1392+AL1392</f>
        <v>0</v>
      </c>
    </row>
    <row r="1393" spans="1:40" ht="15" customHeight="1" x14ac:dyDescent="0.25">
      <c r="B1393" s="751" t="s">
        <v>834</v>
      </c>
      <c r="C1393" s="752"/>
      <c r="D1393" s="752"/>
      <c r="E1393" s="752"/>
      <c r="F1393" s="752"/>
      <c r="G1393" s="752"/>
      <c r="H1393" s="752"/>
      <c r="I1393" s="752"/>
      <c r="J1393" s="752"/>
      <c r="K1393" s="752"/>
      <c r="L1393" s="752"/>
      <c r="M1393" s="752"/>
      <c r="N1393" s="752"/>
      <c r="O1393" s="752"/>
      <c r="P1393" s="752"/>
      <c r="Q1393" s="752"/>
      <c r="R1393" s="752"/>
      <c r="S1393" s="752"/>
      <c r="T1393" s="752"/>
      <c r="U1393" s="752"/>
      <c r="V1393" s="752"/>
      <c r="W1393" s="752"/>
      <c r="X1393" s="752"/>
      <c r="Y1393" s="752"/>
      <c r="Z1393" s="752"/>
      <c r="AA1393" s="752"/>
      <c r="AB1393" s="752"/>
      <c r="AC1393" s="752"/>
      <c r="AD1393" s="752"/>
      <c r="AE1393" s="752"/>
      <c r="AF1393" s="752"/>
      <c r="AG1393" s="752"/>
      <c r="AH1393" s="752"/>
      <c r="AI1393" s="752"/>
      <c r="AJ1393" s="752"/>
      <c r="AK1393" s="752"/>
      <c r="AL1393" s="752"/>
      <c r="AM1393" s="752"/>
      <c r="AN1393" s="753"/>
    </row>
    <row r="1394" spans="1:40" ht="21" customHeight="1" x14ac:dyDescent="0.25">
      <c r="B1394" s="296"/>
      <c r="C1394" s="45"/>
      <c r="D1394" s="46"/>
      <c r="E1394" s="45"/>
      <c r="F1394" s="46"/>
      <c r="G1394" s="45"/>
      <c r="H1394" s="46"/>
      <c r="I1394" s="45"/>
      <c r="J1394" s="46"/>
      <c r="K1394" s="45"/>
      <c r="L1394" s="46"/>
      <c r="M1394" s="45"/>
      <c r="N1394" s="46"/>
      <c r="O1394" s="45"/>
      <c r="P1394" s="46"/>
      <c r="Q1394" s="45"/>
      <c r="R1394" s="46"/>
      <c r="S1394" s="45"/>
      <c r="T1394" s="46"/>
      <c r="U1394" s="45"/>
      <c r="V1394" s="46"/>
      <c r="W1394" s="45"/>
      <c r="X1394" s="46"/>
      <c r="Y1394" s="45"/>
      <c r="Z1394" s="46"/>
      <c r="AA1394" s="45"/>
      <c r="AB1394" s="46"/>
      <c r="AC1394" s="45"/>
      <c r="AD1394" s="46"/>
      <c r="AE1394" s="45"/>
      <c r="AF1394" s="46"/>
      <c r="AG1394" s="45"/>
      <c r="AH1394" s="46"/>
      <c r="AI1394" s="45"/>
      <c r="AJ1394" s="46"/>
      <c r="AK1394" s="45"/>
      <c r="AL1394" s="47">
        <f>+B1394+D1394+F1394+H1394+J1394+L1394+N1394+P1394+R1394+T1394+V1394+X1394+Z1394+AB1394+AD1394+AF1394+AH1394+AJ1394</f>
        <v>0</v>
      </c>
      <c r="AM1394" s="48">
        <f>+C1394+E1394+G1394+I1394+K1394+M1394+O1394+Q1394+S1394+U1394+W1394+Y1394+AA1394+AC1394+AE1394+AG1394+AI1394+AK1394</f>
        <v>0</v>
      </c>
      <c r="AN1394" s="297">
        <f>+AM1394+AL1394</f>
        <v>0</v>
      </c>
    </row>
    <row r="1395" spans="1:40" ht="16.5" customHeight="1" x14ac:dyDescent="0.3">
      <c r="B1395" s="754" t="s">
        <v>825</v>
      </c>
      <c r="C1395" s="755"/>
      <c r="D1395" s="755"/>
      <c r="E1395" s="755"/>
      <c r="F1395" s="755"/>
      <c r="G1395" s="755"/>
      <c r="H1395" s="755"/>
      <c r="I1395" s="755"/>
      <c r="J1395" s="755"/>
      <c r="K1395" s="755"/>
      <c r="L1395" s="755"/>
      <c r="M1395" s="755"/>
      <c r="N1395" s="755"/>
      <c r="O1395" s="755"/>
      <c r="P1395" s="755"/>
      <c r="Q1395" s="755"/>
      <c r="R1395" s="755"/>
      <c r="S1395" s="755"/>
      <c r="T1395" s="755"/>
      <c r="U1395" s="755"/>
      <c r="V1395" s="755"/>
      <c r="W1395" s="755"/>
      <c r="X1395" s="755"/>
      <c r="Y1395" s="755"/>
      <c r="Z1395" s="755"/>
      <c r="AA1395" s="755"/>
      <c r="AB1395" s="755"/>
      <c r="AC1395" s="755"/>
      <c r="AD1395" s="755"/>
      <c r="AE1395" s="755"/>
      <c r="AF1395" s="755"/>
      <c r="AG1395" s="755"/>
      <c r="AH1395" s="755"/>
      <c r="AI1395" s="755"/>
      <c r="AJ1395" s="755"/>
      <c r="AK1395" s="755"/>
      <c r="AL1395" s="755"/>
      <c r="AM1395" s="755"/>
      <c r="AN1395" s="756"/>
    </row>
    <row r="1396" spans="1:40" ht="21" customHeight="1" thickBot="1" x14ac:dyDescent="0.3">
      <c r="B1396" s="298">
        <f>+B1394+B1392+B1390+B1388+B1386+B1384+B1382+B1380</f>
        <v>0</v>
      </c>
      <c r="C1396" s="302">
        <f>+C1394+C1392+C1390+C1388+C1386+C1384+C1382+C1380</f>
        <v>0</v>
      </c>
      <c r="D1396" s="299">
        <f>+D1394+D1392+D1390+D1388+D1386+D1384+D1382+D1380</f>
        <v>0</v>
      </c>
      <c r="E1396" s="302">
        <f>+E1394+E1392+E1390+E1388+E1386+E1384+E1382+E1380</f>
        <v>0</v>
      </c>
      <c r="F1396" s="299">
        <f t="shared" ref="F1396:AK1396" si="20">+F1394+F1392+F1390+F1388+F1386+F1384+F1382+F1380</f>
        <v>0</v>
      </c>
      <c r="G1396" s="302">
        <f t="shared" si="20"/>
        <v>0</v>
      </c>
      <c r="H1396" s="299">
        <f t="shared" si="20"/>
        <v>0</v>
      </c>
      <c r="I1396" s="302">
        <f t="shared" si="20"/>
        <v>0</v>
      </c>
      <c r="J1396" s="299">
        <f t="shared" si="20"/>
        <v>0</v>
      </c>
      <c r="K1396" s="302">
        <f t="shared" si="20"/>
        <v>0</v>
      </c>
      <c r="L1396" s="299">
        <f t="shared" si="20"/>
        <v>0</v>
      </c>
      <c r="M1396" s="302">
        <f t="shared" si="20"/>
        <v>0</v>
      </c>
      <c r="N1396" s="299">
        <f t="shared" si="20"/>
        <v>0</v>
      </c>
      <c r="O1396" s="302">
        <f t="shared" si="20"/>
        <v>0</v>
      </c>
      <c r="P1396" s="299">
        <f t="shared" si="20"/>
        <v>0</v>
      </c>
      <c r="Q1396" s="302">
        <f t="shared" si="20"/>
        <v>0</v>
      </c>
      <c r="R1396" s="299">
        <f t="shared" si="20"/>
        <v>0</v>
      </c>
      <c r="S1396" s="302">
        <f t="shared" si="20"/>
        <v>0</v>
      </c>
      <c r="T1396" s="299">
        <f t="shared" si="20"/>
        <v>0</v>
      </c>
      <c r="U1396" s="302">
        <f t="shared" si="20"/>
        <v>0</v>
      </c>
      <c r="V1396" s="299">
        <f t="shared" si="20"/>
        <v>0</v>
      </c>
      <c r="W1396" s="302">
        <f t="shared" si="20"/>
        <v>0</v>
      </c>
      <c r="X1396" s="299">
        <f t="shared" si="20"/>
        <v>0</v>
      </c>
      <c r="Y1396" s="302">
        <f t="shared" si="20"/>
        <v>0</v>
      </c>
      <c r="Z1396" s="299">
        <f t="shared" si="20"/>
        <v>0</v>
      </c>
      <c r="AA1396" s="302">
        <f t="shared" si="20"/>
        <v>0</v>
      </c>
      <c r="AB1396" s="299">
        <f t="shared" si="20"/>
        <v>0</v>
      </c>
      <c r="AC1396" s="302">
        <f t="shared" si="20"/>
        <v>0</v>
      </c>
      <c r="AD1396" s="299">
        <f t="shared" si="20"/>
        <v>0</v>
      </c>
      <c r="AE1396" s="302">
        <f t="shared" si="20"/>
        <v>0</v>
      </c>
      <c r="AF1396" s="299">
        <f t="shared" si="20"/>
        <v>0</v>
      </c>
      <c r="AG1396" s="302">
        <f t="shared" si="20"/>
        <v>0</v>
      </c>
      <c r="AH1396" s="299">
        <f t="shared" si="20"/>
        <v>0</v>
      </c>
      <c r="AI1396" s="302">
        <f t="shared" si="20"/>
        <v>0</v>
      </c>
      <c r="AJ1396" s="299">
        <f t="shared" si="20"/>
        <v>0</v>
      </c>
      <c r="AK1396" s="302">
        <f t="shared" si="20"/>
        <v>0</v>
      </c>
      <c r="AL1396" s="299">
        <f>+B1396+D1396+F1396+H1396+J1396+L1396+N1396+P1396+R1396+T1396+V1396+X1396+Z1396+AB1396+AD1396+AF1396+AH1396+AJ1396</f>
        <v>0</v>
      </c>
      <c r="AM1396" s="302">
        <f>+C1396+E1396+G1396+I1396+K1396+M1396+O1396+Q1396+S1396+U1396+W1396+Y1396+AA1396+AC1396+AE1396+AG1396+AI1396+AK1396</f>
        <v>0</v>
      </c>
      <c r="AN1396" s="300">
        <f>+AM1396+AL1396</f>
        <v>0</v>
      </c>
    </row>
    <row r="1397" spans="1:40" ht="11.25" customHeight="1" x14ac:dyDescent="0.25">
      <c r="B1397" s="757"/>
      <c r="C1397" s="757"/>
      <c r="D1397" s="757"/>
      <c r="E1397" s="757"/>
      <c r="F1397" s="757"/>
      <c r="G1397" s="757"/>
      <c r="H1397" s="757"/>
      <c r="I1397" s="757"/>
      <c r="J1397" s="757"/>
      <c r="K1397" s="757"/>
      <c r="L1397" s="757"/>
      <c r="M1397" s="757"/>
      <c r="N1397" s="757"/>
      <c r="O1397" s="757"/>
      <c r="P1397" s="757"/>
      <c r="Q1397" s="757"/>
      <c r="R1397" s="757"/>
      <c r="S1397" s="757"/>
      <c r="T1397" s="757"/>
      <c r="U1397" s="757"/>
      <c r="V1397" s="757"/>
      <c r="W1397" s="757"/>
      <c r="X1397" s="757"/>
      <c r="Y1397" s="757"/>
      <c r="Z1397" s="757"/>
      <c r="AA1397" s="757"/>
      <c r="AB1397" s="757"/>
      <c r="AC1397" s="757"/>
      <c r="AD1397" s="757"/>
      <c r="AE1397" s="757"/>
      <c r="AF1397" s="757"/>
      <c r="AG1397" s="757"/>
      <c r="AH1397" s="757"/>
      <c r="AI1397" s="757"/>
      <c r="AJ1397" s="757"/>
      <c r="AK1397" s="757"/>
      <c r="AL1397" s="757"/>
      <c r="AM1397" s="757"/>
      <c r="AN1397" s="757"/>
    </row>
    <row r="1398" spans="1:40" x14ac:dyDescent="0.25">
      <c r="B1398" s="49"/>
      <c r="C1398" s="49"/>
      <c r="D1398" s="49"/>
      <c r="E1398" s="49"/>
      <c r="F1398" s="49"/>
      <c r="G1398" s="49"/>
      <c r="H1398" s="49"/>
      <c r="I1398" s="49"/>
      <c r="J1398" s="49"/>
      <c r="K1398" s="49"/>
      <c r="L1398" s="49"/>
      <c r="M1398" s="49"/>
      <c r="N1398" s="49"/>
      <c r="O1398" s="49"/>
      <c r="P1398" s="49"/>
      <c r="Q1398" s="49"/>
      <c r="R1398" s="49"/>
      <c r="S1398" s="49"/>
      <c r="T1398" s="50" t="s">
        <v>835</v>
      </c>
      <c r="U1398" s="49"/>
      <c r="W1398" s="49"/>
      <c r="X1398" s="749"/>
      <c r="Y1398" s="749"/>
      <c r="Z1398" s="749"/>
      <c r="AA1398" s="749"/>
      <c r="AB1398" s="749"/>
      <c r="AC1398" s="749"/>
      <c r="AD1398" s="749"/>
      <c r="AE1398" s="749"/>
      <c r="AF1398" s="749"/>
      <c r="AG1398" s="749"/>
      <c r="AH1398" s="749"/>
      <c r="AI1398" s="749"/>
      <c r="AJ1398" s="749"/>
      <c r="AK1398" s="749"/>
      <c r="AL1398" s="749"/>
      <c r="AM1398" s="51"/>
      <c r="AN1398" s="49"/>
    </row>
    <row r="1399" spans="1:40" ht="6" customHeight="1" thickBot="1" x14ac:dyDescent="0.3">
      <c r="A1399" s="52"/>
      <c r="B1399" s="49"/>
      <c r="C1399" s="49"/>
      <c r="D1399" s="49"/>
      <c r="E1399" s="49"/>
      <c r="F1399" s="49"/>
      <c r="G1399" s="49"/>
      <c r="H1399" s="49"/>
      <c r="I1399" s="49"/>
      <c r="J1399" s="49"/>
      <c r="K1399" s="49"/>
      <c r="L1399" s="49"/>
      <c r="M1399" s="49"/>
      <c r="N1399" s="49"/>
      <c r="O1399" s="49"/>
      <c r="P1399" s="49"/>
      <c r="Q1399" s="49"/>
      <c r="R1399" s="49"/>
      <c r="S1399" s="49"/>
      <c r="T1399" s="50"/>
      <c r="U1399" s="49"/>
      <c r="W1399" s="49"/>
      <c r="X1399" s="53"/>
      <c r="Y1399" s="53"/>
      <c r="Z1399" s="53"/>
      <c r="AA1399" s="53"/>
      <c r="AB1399" s="53"/>
      <c r="AC1399" s="53"/>
      <c r="AD1399" s="53"/>
      <c r="AE1399" s="53"/>
      <c r="AF1399" s="53"/>
      <c r="AG1399" s="53"/>
      <c r="AH1399" s="53"/>
      <c r="AI1399" s="53"/>
      <c r="AJ1399" s="53"/>
      <c r="AK1399" s="53"/>
      <c r="AL1399" s="53"/>
      <c r="AM1399" s="51"/>
      <c r="AN1399" s="49"/>
    </row>
    <row r="1400" spans="1:40" ht="15.75" thickBot="1" x14ac:dyDescent="0.3">
      <c r="A1400" s="52"/>
      <c r="B1400" s="49"/>
      <c r="C1400" s="49"/>
      <c r="D1400" s="49"/>
      <c r="E1400" s="49"/>
      <c r="F1400" s="49"/>
      <c r="G1400" s="49"/>
      <c r="H1400" s="49"/>
      <c r="I1400" s="49"/>
      <c r="J1400" s="49"/>
      <c r="K1400" s="49"/>
      <c r="L1400" s="49"/>
      <c r="M1400" s="49"/>
      <c r="N1400" s="49"/>
      <c r="O1400" s="49"/>
      <c r="P1400" s="49"/>
      <c r="Q1400" s="49"/>
      <c r="R1400" s="49"/>
      <c r="S1400" s="49"/>
      <c r="T1400" s="49"/>
      <c r="U1400" s="49"/>
      <c r="V1400" s="54" t="s">
        <v>836</v>
      </c>
      <c r="W1400" s="49"/>
      <c r="X1400" s="748">
        <f>+F1365</f>
        <v>0</v>
      </c>
      <c r="Y1400" s="748"/>
      <c r="Z1400" s="748"/>
      <c r="AA1400" s="748"/>
      <c r="AB1400" s="748"/>
      <c r="AC1400" s="748"/>
      <c r="AD1400" s="748"/>
      <c r="AE1400" s="748"/>
      <c r="AF1400" s="748"/>
      <c r="AG1400" s="748"/>
      <c r="AH1400" s="748"/>
      <c r="AI1400" s="748"/>
      <c r="AJ1400" s="748"/>
      <c r="AK1400" s="49"/>
      <c r="AL1400" s="750" t="s">
        <v>787</v>
      </c>
      <c r="AM1400" s="750"/>
      <c r="AN1400" s="49"/>
    </row>
    <row r="1401" spans="1:40" ht="15.75" customHeight="1" x14ac:dyDescent="0.25">
      <c r="B1401" s="55" t="s">
        <v>1128</v>
      </c>
      <c r="C1401" s="56"/>
      <c r="D1401" s="56"/>
      <c r="E1401" s="56"/>
      <c r="F1401" s="56"/>
      <c r="G1401" s="57"/>
      <c r="H1401" s="57"/>
      <c r="I1401" s="57"/>
      <c r="J1401" s="57"/>
      <c r="K1401" s="57"/>
      <c r="L1401" s="57"/>
      <c r="M1401" s="57"/>
      <c r="N1401" s="57"/>
      <c r="V1401" s="54" t="s">
        <v>837</v>
      </c>
      <c r="AB1401" s="748" t="str">
        <f>+I1366</f>
        <v/>
      </c>
      <c r="AC1401" s="748"/>
      <c r="AD1401" s="748"/>
      <c r="AE1401" s="748"/>
      <c r="AF1401" s="748"/>
      <c r="AG1401" s="748"/>
      <c r="AH1401" s="748"/>
      <c r="AI1401" s="748"/>
      <c r="AJ1401" s="748"/>
    </row>
    <row r="1402" spans="1:40" ht="3.75" customHeight="1" thickBot="1" x14ac:dyDescent="0.3">
      <c r="B1402" s="42"/>
      <c r="C1402" s="42"/>
      <c r="D1402" s="42"/>
      <c r="E1402" s="42"/>
      <c r="F1402" s="42"/>
      <c r="G1402" s="42"/>
      <c r="H1402" s="42"/>
      <c r="I1402" s="58"/>
      <c r="J1402" s="58"/>
      <c r="K1402" s="42"/>
      <c r="L1402" s="42"/>
      <c r="M1402" s="57"/>
      <c r="N1402" s="57"/>
    </row>
    <row r="1403" spans="1:40" ht="35.25" customHeight="1" x14ac:dyDescent="0.25">
      <c r="B1403" s="682" t="s">
        <v>838</v>
      </c>
      <c r="C1403" s="666"/>
      <c r="D1403" s="666"/>
      <c r="E1403" s="666" t="s">
        <v>839</v>
      </c>
      <c r="F1403" s="666"/>
      <c r="G1403" s="666"/>
      <c r="H1403" s="666" t="s">
        <v>840</v>
      </c>
      <c r="I1403" s="666"/>
      <c r="J1403" s="666"/>
      <c r="K1403" s="666" t="s">
        <v>841</v>
      </c>
      <c r="L1403" s="666"/>
      <c r="M1403" s="666"/>
      <c r="N1403" s="666" t="s">
        <v>842</v>
      </c>
      <c r="O1403" s="666"/>
      <c r="P1403" s="666"/>
      <c r="Q1403" s="666" t="s">
        <v>843</v>
      </c>
      <c r="R1403" s="666"/>
      <c r="S1403" s="666"/>
      <c r="T1403" s="666" t="s">
        <v>844</v>
      </c>
      <c r="U1403" s="666"/>
      <c r="V1403" s="666"/>
      <c r="W1403" s="666" t="s">
        <v>845</v>
      </c>
      <c r="X1403" s="666"/>
      <c r="Y1403" s="666"/>
      <c r="Z1403" s="666" t="s">
        <v>846</v>
      </c>
      <c r="AA1403" s="666"/>
      <c r="AB1403" s="666"/>
      <c r="AC1403" s="666" t="s">
        <v>847</v>
      </c>
      <c r="AD1403" s="666"/>
      <c r="AE1403" s="666"/>
      <c r="AF1403" s="746" t="s">
        <v>1117</v>
      </c>
      <c r="AG1403" s="746"/>
      <c r="AH1403" s="746"/>
      <c r="AI1403" s="666" t="s">
        <v>848</v>
      </c>
      <c r="AJ1403" s="666"/>
      <c r="AK1403" s="666"/>
      <c r="AL1403" s="660" t="s">
        <v>825</v>
      </c>
      <c r="AM1403" s="660"/>
      <c r="AN1403" s="661"/>
    </row>
    <row r="1404" spans="1:40" ht="21" customHeight="1" thickBot="1" x14ac:dyDescent="0.3">
      <c r="B1404" s="747"/>
      <c r="C1404" s="743"/>
      <c r="D1404" s="743"/>
      <c r="E1404" s="743"/>
      <c r="F1404" s="743"/>
      <c r="G1404" s="743"/>
      <c r="H1404" s="743"/>
      <c r="I1404" s="743"/>
      <c r="J1404" s="743"/>
      <c r="K1404" s="743"/>
      <c r="L1404" s="743"/>
      <c r="M1404" s="743"/>
      <c r="N1404" s="743"/>
      <c r="O1404" s="743"/>
      <c r="P1404" s="743"/>
      <c r="Q1404" s="743"/>
      <c r="R1404" s="743"/>
      <c r="S1404" s="743"/>
      <c r="T1404" s="743"/>
      <c r="U1404" s="743"/>
      <c r="V1404" s="743"/>
      <c r="W1404" s="743"/>
      <c r="X1404" s="743"/>
      <c r="Y1404" s="743"/>
      <c r="Z1404" s="743"/>
      <c r="AA1404" s="743"/>
      <c r="AB1404" s="743"/>
      <c r="AC1404" s="743"/>
      <c r="AD1404" s="743"/>
      <c r="AE1404" s="743"/>
      <c r="AF1404" s="743"/>
      <c r="AG1404" s="743"/>
      <c r="AH1404" s="743"/>
      <c r="AI1404" s="743"/>
      <c r="AJ1404" s="743"/>
      <c r="AK1404" s="743"/>
      <c r="AL1404" s="662">
        <f>SUM(B1404:AK1404)</f>
        <v>0</v>
      </c>
      <c r="AM1404" s="662"/>
      <c r="AN1404" s="663"/>
    </row>
    <row r="1405" spans="1:40" ht="12" customHeight="1" x14ac:dyDescent="0.25">
      <c r="B1405" s="270" t="s">
        <v>849</v>
      </c>
      <c r="C1405" s="271"/>
      <c r="D1405" s="272"/>
      <c r="E1405" s="272"/>
      <c r="F1405" s="246"/>
      <c r="G1405" s="246"/>
      <c r="H1405" s="246"/>
      <c r="I1405" s="269"/>
      <c r="J1405" s="269"/>
      <c r="K1405" s="246"/>
      <c r="L1405" s="246"/>
      <c r="M1405" s="241"/>
      <c r="N1405" s="241"/>
      <c r="O1405" s="241"/>
      <c r="P1405" s="241"/>
      <c r="Q1405" s="241"/>
      <c r="R1405" s="241"/>
      <c r="S1405" s="241"/>
      <c r="T1405" s="241"/>
      <c r="U1405" s="241"/>
      <c r="V1405" s="241"/>
      <c r="W1405" s="241"/>
      <c r="X1405" s="241"/>
      <c r="Y1405" s="241"/>
      <c r="Z1405" s="241"/>
      <c r="AA1405" s="241"/>
      <c r="AB1405" s="241"/>
      <c r="AC1405" s="241"/>
      <c r="AD1405" s="241"/>
      <c r="AE1405" s="241"/>
      <c r="AF1405" s="241"/>
      <c r="AG1405" s="241"/>
      <c r="AH1405" s="241"/>
      <c r="AI1405" s="241"/>
      <c r="AJ1405" s="241"/>
      <c r="AK1405" s="241"/>
      <c r="AL1405" s="241"/>
      <c r="AM1405" s="241"/>
      <c r="AN1405" s="241"/>
    </row>
    <row r="1406" spans="1:40" ht="12.75" customHeight="1" x14ac:dyDescent="0.25">
      <c r="B1406" s="273"/>
      <c r="C1406" s="273"/>
      <c r="D1406" s="273"/>
      <c r="E1406" s="273"/>
      <c r="F1406" s="273"/>
      <c r="G1406" s="273"/>
      <c r="H1406" s="273"/>
      <c r="I1406" s="241"/>
      <c r="J1406" s="241"/>
      <c r="K1406" s="241"/>
      <c r="L1406" s="241"/>
      <c r="M1406" s="241"/>
      <c r="N1406" s="241"/>
      <c r="O1406" s="241"/>
      <c r="P1406" s="241"/>
      <c r="Q1406" s="241"/>
      <c r="R1406" s="241"/>
      <c r="S1406" s="241"/>
      <c r="T1406" s="241"/>
      <c r="U1406" s="241"/>
      <c r="V1406" s="241"/>
      <c r="W1406" s="241"/>
      <c r="X1406" s="241"/>
      <c r="Y1406" s="241"/>
      <c r="Z1406" s="241"/>
      <c r="AA1406" s="241"/>
      <c r="AB1406" s="241"/>
      <c r="AC1406" s="241"/>
      <c r="AD1406" s="241"/>
      <c r="AE1406" s="241"/>
      <c r="AF1406" s="241"/>
      <c r="AG1406" s="241"/>
      <c r="AH1406" s="241"/>
      <c r="AI1406" s="241"/>
      <c r="AJ1406" s="241"/>
      <c r="AK1406" s="241"/>
      <c r="AL1406" s="241"/>
      <c r="AM1406" s="241"/>
      <c r="AN1406" s="241"/>
    </row>
    <row r="1407" spans="1:40" ht="16.5" thickBot="1" x14ac:dyDescent="0.3">
      <c r="B1407" s="274" t="s">
        <v>1118</v>
      </c>
      <c r="C1407" s="274"/>
      <c r="D1407" s="274"/>
      <c r="E1407" s="274"/>
      <c r="F1407" s="274"/>
      <c r="G1407" s="275"/>
      <c r="H1407" s="241"/>
      <c r="I1407" s="241"/>
      <c r="J1407" s="241"/>
      <c r="K1407" s="241"/>
      <c r="L1407" s="241"/>
      <c r="M1407" s="241"/>
      <c r="N1407" s="241"/>
      <c r="O1407" s="241"/>
      <c r="P1407" s="241"/>
      <c r="Q1407" s="241"/>
      <c r="R1407" s="241"/>
      <c r="S1407" s="241"/>
      <c r="T1407" s="241"/>
      <c r="U1407" s="241"/>
      <c r="V1407" s="241"/>
      <c r="W1407" s="241"/>
      <c r="X1407" s="553" t="s">
        <v>1119</v>
      </c>
      <c r="Y1407" s="241"/>
      <c r="Z1407" s="241"/>
      <c r="AA1407" s="241"/>
      <c r="AB1407" s="241"/>
      <c r="AC1407" s="241"/>
      <c r="AD1407" s="241"/>
      <c r="AE1407" s="241"/>
      <c r="AF1407" s="241"/>
      <c r="AG1407" s="241"/>
      <c r="AH1407" s="241"/>
      <c r="AI1407" s="241"/>
      <c r="AJ1407" s="241"/>
      <c r="AK1407" s="241"/>
      <c r="AL1407" s="241"/>
      <c r="AM1407" s="241"/>
      <c r="AN1407" s="241"/>
    </row>
    <row r="1408" spans="1:40" ht="34.5" customHeight="1" x14ac:dyDescent="0.25">
      <c r="B1408" s="736" t="s">
        <v>850</v>
      </c>
      <c r="C1408" s="736"/>
      <c r="D1408" s="736"/>
      <c r="E1408" s="736"/>
      <c r="F1408" s="736"/>
      <c r="G1408" s="736"/>
      <c r="H1408" s="736"/>
      <c r="I1408" s="736"/>
      <c r="J1408" s="736"/>
      <c r="K1408" s="744" t="s">
        <v>851</v>
      </c>
      <c r="L1408" s="744"/>
      <c r="M1408" s="744"/>
      <c r="N1408" s="744"/>
      <c r="O1408" s="744"/>
      <c r="P1408" s="744"/>
      <c r="Q1408" s="744"/>
      <c r="R1408" s="744"/>
      <c r="S1408" s="744"/>
      <c r="T1408" s="241"/>
      <c r="U1408" s="241"/>
      <c r="V1408" s="241"/>
      <c r="W1408" s="241"/>
      <c r="X1408" s="664" t="s">
        <v>1120</v>
      </c>
      <c r="Y1408" s="665"/>
      <c r="Z1408" s="665"/>
      <c r="AA1408" s="665"/>
      <c r="AB1408" s="665"/>
      <c r="AC1408" s="665"/>
      <c r="AD1408" s="666" t="s">
        <v>1127</v>
      </c>
      <c r="AE1408" s="666"/>
      <c r="AF1408" s="666"/>
      <c r="AG1408" s="666"/>
      <c r="AH1408" s="666"/>
      <c r="AI1408" s="667"/>
      <c r="AJ1408" s="241"/>
      <c r="AK1408" s="241"/>
      <c r="AL1408" s="241"/>
      <c r="AM1408" s="241"/>
      <c r="AN1408" s="241"/>
    </row>
    <row r="1409" spans="2:40" ht="18" customHeight="1" x14ac:dyDescent="0.25">
      <c r="B1409" s="727" t="s">
        <v>852</v>
      </c>
      <c r="C1409" s="727"/>
      <c r="D1409" s="727"/>
      <c r="E1409" s="728" t="s">
        <v>853</v>
      </c>
      <c r="F1409" s="728"/>
      <c r="G1409" s="728"/>
      <c r="H1409" s="729" t="s">
        <v>825</v>
      </c>
      <c r="I1409" s="729"/>
      <c r="J1409" s="729"/>
      <c r="K1409" s="728" t="s">
        <v>852</v>
      </c>
      <c r="L1409" s="728"/>
      <c r="M1409" s="728"/>
      <c r="N1409" s="728" t="s">
        <v>853</v>
      </c>
      <c r="O1409" s="728"/>
      <c r="P1409" s="728"/>
      <c r="Q1409" s="730" t="s">
        <v>825</v>
      </c>
      <c r="R1409" s="730"/>
      <c r="S1409" s="730"/>
      <c r="T1409" s="241"/>
      <c r="U1409" s="241"/>
      <c r="V1409" s="241"/>
      <c r="W1409" s="241"/>
      <c r="X1409" s="668" t="s">
        <v>852</v>
      </c>
      <c r="Y1409" s="669"/>
      <c r="Z1409" s="670" t="s">
        <v>853</v>
      </c>
      <c r="AA1409" s="669"/>
      <c r="AB1409" s="671" t="s">
        <v>825</v>
      </c>
      <c r="AC1409" s="672"/>
      <c r="AD1409" s="670" t="s">
        <v>852</v>
      </c>
      <c r="AE1409" s="669"/>
      <c r="AF1409" s="670" t="s">
        <v>853</v>
      </c>
      <c r="AG1409" s="669"/>
      <c r="AH1409" s="671" t="s">
        <v>825</v>
      </c>
      <c r="AI1409" s="673"/>
      <c r="AJ1409" s="241"/>
      <c r="AK1409" s="241"/>
      <c r="AL1409" s="241"/>
      <c r="AM1409" s="241"/>
      <c r="AN1409" s="241"/>
    </row>
    <row r="1410" spans="2:40" ht="21" customHeight="1" thickBot="1" x14ac:dyDescent="0.3">
      <c r="B1410" s="718"/>
      <c r="C1410" s="718"/>
      <c r="D1410" s="718"/>
      <c r="E1410" s="719"/>
      <c r="F1410" s="719"/>
      <c r="G1410" s="719"/>
      <c r="H1410" s="720">
        <f>+E1410+B1410</f>
        <v>0</v>
      </c>
      <c r="I1410" s="720"/>
      <c r="J1410" s="720"/>
      <c r="K1410" s="719"/>
      <c r="L1410" s="719"/>
      <c r="M1410" s="719"/>
      <c r="N1410" s="719"/>
      <c r="O1410" s="719"/>
      <c r="P1410" s="719"/>
      <c r="Q1410" s="731">
        <f>+N1410+K1410</f>
        <v>0</v>
      </c>
      <c r="R1410" s="731"/>
      <c r="S1410" s="731"/>
      <c r="T1410" s="241"/>
      <c r="U1410" s="241"/>
      <c r="V1410" s="241"/>
      <c r="W1410" s="241"/>
      <c r="X1410" s="674"/>
      <c r="Y1410" s="675"/>
      <c r="Z1410" s="676"/>
      <c r="AA1410" s="675"/>
      <c r="AB1410" s="677">
        <f>+Z1410+X1410</f>
        <v>0</v>
      </c>
      <c r="AC1410" s="678"/>
      <c r="AD1410" s="676"/>
      <c r="AE1410" s="675"/>
      <c r="AF1410" s="676"/>
      <c r="AG1410" s="675"/>
      <c r="AH1410" s="677">
        <f>+AF1410+AD1410</f>
        <v>0</v>
      </c>
      <c r="AI1410" s="695"/>
      <c r="AJ1410" s="241"/>
      <c r="AK1410" s="241"/>
      <c r="AL1410" s="241"/>
      <c r="AM1410" s="241"/>
      <c r="AN1410" s="241"/>
    </row>
    <row r="1411" spans="2:40" ht="16.5" thickBot="1" x14ac:dyDescent="0.3">
      <c r="B1411" s="274" t="s">
        <v>1121</v>
      </c>
      <c r="C1411" s="274"/>
      <c r="D1411" s="274"/>
      <c r="E1411" s="274"/>
      <c r="F1411" s="274"/>
      <c r="G1411" s="275"/>
      <c r="H1411" s="241"/>
      <c r="I1411" s="241"/>
      <c r="J1411" s="241"/>
      <c r="K1411" s="241"/>
      <c r="L1411" s="241"/>
      <c r="M1411" s="241"/>
      <c r="N1411" s="241"/>
      <c r="O1411" s="241"/>
      <c r="P1411" s="241"/>
      <c r="Q1411" s="241"/>
      <c r="R1411" s="241"/>
      <c r="S1411" s="241"/>
      <c r="T1411" s="241"/>
      <c r="U1411" s="241"/>
      <c r="V1411" s="241"/>
      <c r="W1411" s="241"/>
      <c r="X1411" s="696" t="s">
        <v>1122</v>
      </c>
      <c r="Y1411" s="697"/>
      <c r="Z1411" s="697"/>
      <c r="AA1411" s="697"/>
      <c r="AB1411" s="697"/>
      <c r="AC1411" s="697"/>
      <c r="AD1411" s="697"/>
      <c r="AE1411" s="697"/>
      <c r="AF1411" s="697"/>
      <c r="AG1411" s="697"/>
      <c r="AH1411" s="697"/>
      <c r="AI1411" s="697"/>
      <c r="AJ1411" s="697"/>
      <c r="AK1411" s="698"/>
      <c r="AL1411" s="241"/>
      <c r="AM1411" s="241"/>
      <c r="AN1411" s="241"/>
    </row>
    <row r="1412" spans="2:40" ht="34.5" customHeight="1" x14ac:dyDescent="0.25">
      <c r="B1412" s="738" t="s">
        <v>854</v>
      </c>
      <c r="C1412" s="738"/>
      <c r="D1412" s="738"/>
      <c r="E1412" s="738"/>
      <c r="F1412" s="738"/>
      <c r="G1412" s="738"/>
      <c r="H1412" s="738"/>
      <c r="I1412" s="738"/>
      <c r="J1412" s="738"/>
      <c r="K1412" s="739" t="s">
        <v>970</v>
      </c>
      <c r="L1412" s="739"/>
      <c r="M1412" s="739"/>
      <c r="N1412" s="739"/>
      <c r="O1412" s="739"/>
      <c r="P1412" s="739"/>
      <c r="Q1412" s="739"/>
      <c r="R1412" s="739"/>
      <c r="S1412" s="739"/>
      <c r="T1412" s="241"/>
      <c r="U1412" s="241"/>
      <c r="V1412" s="241"/>
      <c r="W1412" s="241"/>
      <c r="X1412" s="699" t="s">
        <v>1123</v>
      </c>
      <c r="Y1412" s="700"/>
      <c r="Z1412" s="700"/>
      <c r="AA1412" s="700"/>
      <c r="AB1412" s="701" t="s">
        <v>1124</v>
      </c>
      <c r="AC1412" s="701"/>
      <c r="AD1412" s="701"/>
      <c r="AE1412" s="701"/>
      <c r="AF1412" s="701" t="s">
        <v>825</v>
      </c>
      <c r="AG1412" s="701"/>
      <c r="AH1412" s="701"/>
      <c r="AI1412" s="701"/>
      <c r="AJ1412" s="701"/>
      <c r="AK1412" s="706"/>
      <c r="AL1412" s="241"/>
      <c r="AM1412" s="241"/>
      <c r="AN1412" s="241"/>
    </row>
    <row r="1413" spans="2:40" ht="18" customHeight="1" x14ac:dyDescent="0.25">
      <c r="B1413" s="727" t="s">
        <v>852</v>
      </c>
      <c r="C1413" s="727"/>
      <c r="D1413" s="727"/>
      <c r="E1413" s="728" t="s">
        <v>853</v>
      </c>
      <c r="F1413" s="728"/>
      <c r="G1413" s="728"/>
      <c r="H1413" s="729" t="s">
        <v>825</v>
      </c>
      <c r="I1413" s="729"/>
      <c r="J1413" s="729"/>
      <c r="K1413" s="728" t="s">
        <v>852</v>
      </c>
      <c r="L1413" s="728"/>
      <c r="M1413" s="728"/>
      <c r="N1413" s="728" t="s">
        <v>853</v>
      </c>
      <c r="O1413" s="728"/>
      <c r="P1413" s="728"/>
      <c r="Q1413" s="730" t="s">
        <v>825</v>
      </c>
      <c r="R1413" s="730"/>
      <c r="S1413" s="730"/>
      <c r="T1413" s="241"/>
      <c r="U1413" s="241"/>
      <c r="V1413" s="241"/>
      <c r="W1413" s="241"/>
      <c r="X1413" s="683" t="s">
        <v>852</v>
      </c>
      <c r="Y1413" s="679"/>
      <c r="Z1413" s="679" t="s">
        <v>853</v>
      </c>
      <c r="AA1413" s="679"/>
      <c r="AB1413" s="679" t="s">
        <v>852</v>
      </c>
      <c r="AC1413" s="679"/>
      <c r="AD1413" s="679" t="s">
        <v>853</v>
      </c>
      <c r="AE1413" s="679"/>
      <c r="AF1413" s="679" t="s">
        <v>852</v>
      </c>
      <c r="AG1413" s="679"/>
      <c r="AH1413" s="679" t="s">
        <v>853</v>
      </c>
      <c r="AI1413" s="679"/>
      <c r="AJ1413" s="715" t="s">
        <v>825</v>
      </c>
      <c r="AK1413" s="745"/>
      <c r="AL1413" s="241"/>
      <c r="AM1413" s="241"/>
      <c r="AN1413" s="241"/>
    </row>
    <row r="1414" spans="2:40" ht="21" customHeight="1" thickBot="1" x14ac:dyDescent="0.3">
      <c r="B1414" s="718"/>
      <c r="C1414" s="718"/>
      <c r="D1414" s="718"/>
      <c r="E1414" s="719"/>
      <c r="F1414" s="719"/>
      <c r="G1414" s="719"/>
      <c r="H1414" s="720">
        <f>+E1414+B1414</f>
        <v>0</v>
      </c>
      <c r="I1414" s="720"/>
      <c r="J1414" s="720"/>
      <c r="K1414" s="719"/>
      <c r="L1414" s="719"/>
      <c r="M1414" s="719"/>
      <c r="N1414" s="719"/>
      <c r="O1414" s="719"/>
      <c r="P1414" s="719"/>
      <c r="Q1414" s="731">
        <f>+N1414+K1414</f>
        <v>0</v>
      </c>
      <c r="R1414" s="731"/>
      <c r="S1414" s="731"/>
      <c r="T1414" s="241"/>
      <c r="U1414" s="241"/>
      <c r="V1414" s="241"/>
      <c r="W1414" s="241"/>
      <c r="X1414" s="702"/>
      <c r="Y1414" s="692"/>
      <c r="Z1414" s="692"/>
      <c r="AA1414" s="692"/>
      <c r="AB1414" s="692"/>
      <c r="AC1414" s="692"/>
      <c r="AD1414" s="692"/>
      <c r="AE1414" s="692"/>
      <c r="AF1414" s="680">
        <f>+AB1414+X1414</f>
        <v>0</v>
      </c>
      <c r="AG1414" s="680"/>
      <c r="AH1414" s="680">
        <f>+AD1414+Z1414</f>
        <v>0</v>
      </c>
      <c r="AI1414" s="680"/>
      <c r="AJ1414" s="680">
        <f>+AH1414+AF1414</f>
        <v>0</v>
      </c>
      <c r="AK1414" s="681"/>
      <c r="AL1414" s="241"/>
      <c r="AM1414" s="241"/>
      <c r="AN1414" s="241"/>
    </row>
    <row r="1415" spans="2:40" ht="16.5" thickBot="1" x14ac:dyDescent="0.3">
      <c r="B1415" s="276" t="s">
        <v>1125</v>
      </c>
      <c r="C1415" s="241"/>
      <c r="D1415" s="241"/>
      <c r="E1415" s="241"/>
      <c r="F1415" s="241"/>
      <c r="G1415" s="241"/>
      <c r="H1415" s="241"/>
      <c r="I1415" s="241"/>
      <c r="J1415" s="241"/>
      <c r="K1415" s="241"/>
      <c r="L1415" s="241"/>
      <c r="M1415" s="241"/>
      <c r="N1415" s="241"/>
      <c r="O1415" s="241"/>
      <c r="P1415" s="241"/>
      <c r="Q1415" s="241"/>
      <c r="R1415" s="241"/>
      <c r="S1415" s="241"/>
      <c r="T1415" s="241"/>
      <c r="U1415" s="241"/>
      <c r="V1415" s="241"/>
      <c r="W1415" s="241"/>
      <c r="X1415" s="553" t="s">
        <v>1258</v>
      </c>
      <c r="Y1415" s="241"/>
      <c r="Z1415" s="241"/>
      <c r="AA1415" s="241"/>
      <c r="AB1415" s="241"/>
      <c r="AC1415" s="241"/>
      <c r="AD1415" s="241"/>
      <c r="AE1415" s="241"/>
      <c r="AF1415" s="241"/>
      <c r="AG1415" s="241"/>
      <c r="AH1415" s="241"/>
      <c r="AI1415" s="241"/>
      <c r="AJ1415" s="241"/>
      <c r="AK1415" s="241"/>
      <c r="AL1415" s="241"/>
      <c r="AM1415" s="241"/>
      <c r="AN1415" s="241"/>
    </row>
    <row r="1416" spans="2:40" ht="16.5" customHeight="1" thickBot="1" x14ac:dyDescent="0.3">
      <c r="B1416" s="274" t="s">
        <v>969</v>
      </c>
      <c r="C1416" s="274"/>
      <c r="D1416" s="241"/>
      <c r="E1416" s="241"/>
      <c r="F1416" s="241"/>
      <c r="G1416" s="241"/>
      <c r="H1416" s="241"/>
      <c r="I1416" s="241"/>
      <c r="J1416" s="241"/>
      <c r="K1416" s="241"/>
      <c r="L1416" s="241"/>
      <c r="M1416" s="241"/>
      <c r="N1416" s="241"/>
      <c r="O1416" s="241"/>
      <c r="P1416" s="241"/>
      <c r="Q1416" s="241"/>
      <c r="R1416" s="241"/>
      <c r="S1416" s="241"/>
      <c r="T1416" s="241"/>
      <c r="U1416" s="241"/>
      <c r="V1416" s="241"/>
      <c r="W1416" s="835" t="s">
        <v>1259</v>
      </c>
      <c r="X1416" s="836"/>
      <c r="Y1416" s="836"/>
      <c r="Z1416" s="836"/>
      <c r="AA1416" s="836"/>
      <c r="AB1416" s="836"/>
      <c r="AC1416" s="851" t="s">
        <v>1257</v>
      </c>
      <c r="AD1416" s="851"/>
      <c r="AE1416" s="851"/>
      <c r="AF1416" s="851"/>
      <c r="AG1416" s="851"/>
      <c r="AH1416" s="851"/>
      <c r="AI1416" s="845" t="s">
        <v>1260</v>
      </c>
      <c r="AJ1416" s="846"/>
      <c r="AK1416" s="846"/>
      <c r="AL1416" s="846"/>
      <c r="AM1416" s="846"/>
      <c r="AN1416" s="847"/>
    </row>
    <row r="1417" spans="2:40" ht="16.5" customHeight="1" thickBot="1" x14ac:dyDescent="0.3">
      <c r="B1417" s="732" t="s">
        <v>971</v>
      </c>
      <c r="C1417" s="733"/>
      <c r="D1417" s="733"/>
      <c r="E1417" s="733"/>
      <c r="F1417" s="733"/>
      <c r="G1417" s="733"/>
      <c r="H1417" s="733"/>
      <c r="I1417" s="734"/>
      <c r="J1417" s="686" t="s">
        <v>855</v>
      </c>
      <c r="K1417" s="686"/>
      <c r="L1417" s="686"/>
      <c r="M1417" s="686"/>
      <c r="N1417" s="686"/>
      <c r="O1417" s="686"/>
      <c r="P1417" s="686" t="s">
        <v>856</v>
      </c>
      <c r="Q1417" s="686"/>
      <c r="R1417" s="686"/>
      <c r="S1417" s="686"/>
      <c r="T1417" s="686"/>
      <c r="U1417" s="688"/>
      <c r="V1417" s="241"/>
      <c r="W1417" s="837"/>
      <c r="X1417" s="838"/>
      <c r="Y1417" s="838"/>
      <c r="Z1417" s="838"/>
      <c r="AA1417" s="838"/>
      <c r="AB1417" s="838"/>
      <c r="AC1417" s="852"/>
      <c r="AD1417" s="852"/>
      <c r="AE1417" s="852"/>
      <c r="AF1417" s="852"/>
      <c r="AG1417" s="852"/>
      <c r="AH1417" s="852"/>
      <c r="AI1417" s="848"/>
      <c r="AJ1417" s="849"/>
      <c r="AK1417" s="849"/>
      <c r="AL1417" s="849"/>
      <c r="AM1417" s="849"/>
      <c r="AN1417" s="850"/>
    </row>
    <row r="1418" spans="2:40" ht="16.5" customHeight="1" thickBot="1" x14ac:dyDescent="0.3">
      <c r="B1418" s="735"/>
      <c r="C1418" s="736"/>
      <c r="D1418" s="736"/>
      <c r="E1418" s="736"/>
      <c r="F1418" s="736"/>
      <c r="G1418" s="736"/>
      <c r="H1418" s="736"/>
      <c r="I1418" s="737"/>
      <c r="J1418" s="687"/>
      <c r="K1418" s="687"/>
      <c r="L1418" s="687"/>
      <c r="M1418" s="687"/>
      <c r="N1418" s="687"/>
      <c r="O1418" s="687"/>
      <c r="P1418" s="687"/>
      <c r="Q1418" s="687"/>
      <c r="R1418" s="687"/>
      <c r="S1418" s="687"/>
      <c r="T1418" s="687"/>
      <c r="U1418" s="689"/>
      <c r="V1418" s="241"/>
      <c r="W1418" s="853" t="s">
        <v>852</v>
      </c>
      <c r="X1418" s="841"/>
      <c r="Y1418" s="841" t="s">
        <v>853</v>
      </c>
      <c r="Z1418" s="841"/>
      <c r="AA1418" s="842" t="s">
        <v>825</v>
      </c>
      <c r="AB1418" s="842"/>
      <c r="AC1418" s="841" t="s">
        <v>852</v>
      </c>
      <c r="AD1418" s="841"/>
      <c r="AE1418" s="841" t="s">
        <v>853</v>
      </c>
      <c r="AF1418" s="841"/>
      <c r="AG1418" s="842" t="s">
        <v>825</v>
      </c>
      <c r="AH1418" s="842"/>
      <c r="AI1418" s="841" t="s">
        <v>852</v>
      </c>
      <c r="AJ1418" s="841"/>
      <c r="AK1418" s="841" t="s">
        <v>853</v>
      </c>
      <c r="AL1418" s="841"/>
      <c r="AM1418" s="842" t="s">
        <v>825</v>
      </c>
      <c r="AN1418" s="843"/>
    </row>
    <row r="1419" spans="2:40" ht="21" customHeight="1" thickBot="1" x14ac:dyDescent="0.3">
      <c r="B1419" s="735"/>
      <c r="C1419" s="736"/>
      <c r="D1419" s="736"/>
      <c r="E1419" s="736"/>
      <c r="F1419" s="736"/>
      <c r="G1419" s="736"/>
      <c r="H1419" s="736"/>
      <c r="I1419" s="737"/>
      <c r="J1419" s="679" t="s">
        <v>852</v>
      </c>
      <c r="K1419" s="679"/>
      <c r="L1419" s="679" t="s">
        <v>853</v>
      </c>
      <c r="M1419" s="679"/>
      <c r="N1419" s="715" t="s">
        <v>825</v>
      </c>
      <c r="O1419" s="715"/>
      <c r="P1419" s="679" t="s">
        <v>852</v>
      </c>
      <c r="Q1419" s="679"/>
      <c r="R1419" s="679" t="s">
        <v>853</v>
      </c>
      <c r="S1419" s="679"/>
      <c r="T1419" s="716" t="s">
        <v>825</v>
      </c>
      <c r="U1419" s="717"/>
      <c r="V1419" s="241"/>
      <c r="W1419" s="844"/>
      <c r="X1419" s="831"/>
      <c r="Y1419" s="831"/>
      <c r="Z1419" s="831"/>
      <c r="AA1419" s="830">
        <f>W1419+Y1419</f>
        <v>0</v>
      </c>
      <c r="AB1419" s="830"/>
      <c r="AC1419" s="831"/>
      <c r="AD1419" s="831"/>
      <c r="AE1419" s="831"/>
      <c r="AF1419" s="831"/>
      <c r="AG1419" s="830">
        <f>AC1419+AE1419</f>
        <v>0</v>
      </c>
      <c r="AH1419" s="830"/>
      <c r="AI1419" s="831"/>
      <c r="AJ1419" s="831"/>
      <c r="AK1419" s="831"/>
      <c r="AL1419" s="832"/>
      <c r="AM1419" s="833">
        <f>AI1419+AK1419</f>
        <v>0</v>
      </c>
      <c r="AN1419" s="834"/>
    </row>
    <row r="1420" spans="2:40" ht="32.25" customHeight="1" x14ac:dyDescent="0.25">
      <c r="B1420" s="713" t="s">
        <v>857</v>
      </c>
      <c r="C1420" s="714"/>
      <c r="D1420" s="714"/>
      <c r="E1420" s="714"/>
      <c r="F1420" s="714"/>
      <c r="G1420" s="714"/>
      <c r="H1420" s="714"/>
      <c r="I1420" s="714"/>
      <c r="J1420" s="707"/>
      <c r="K1420" s="708"/>
      <c r="L1420" s="707"/>
      <c r="M1420" s="708"/>
      <c r="N1420" s="709">
        <f>+L1420+J1420</f>
        <v>0</v>
      </c>
      <c r="O1420" s="710"/>
      <c r="P1420" s="707"/>
      <c r="Q1420" s="708"/>
      <c r="R1420" s="707"/>
      <c r="S1420" s="708"/>
      <c r="T1420" s="693">
        <f>+R1420+P1420</f>
        <v>0</v>
      </c>
      <c r="U1420" s="694"/>
      <c r="V1420" s="241"/>
      <c r="W1420" s="241"/>
      <c r="X1420" s="835" t="s">
        <v>1264</v>
      </c>
      <c r="Y1420" s="836"/>
      <c r="Z1420" s="836"/>
      <c r="AA1420" s="836"/>
      <c r="AB1420" s="836"/>
      <c r="AC1420" s="836"/>
      <c r="AD1420" s="836"/>
      <c r="AE1420" s="836" t="s">
        <v>1265</v>
      </c>
      <c r="AF1420" s="836"/>
      <c r="AG1420" s="836"/>
      <c r="AH1420" s="836"/>
      <c r="AI1420" s="836"/>
      <c r="AJ1420" s="836"/>
      <c r="AK1420" s="839"/>
      <c r="AL1420" s="241"/>
      <c r="AM1420" s="241"/>
      <c r="AN1420" s="241"/>
    </row>
    <row r="1421" spans="2:40" ht="31.5" customHeight="1" x14ac:dyDescent="0.25">
      <c r="B1421" s="711" t="s">
        <v>858</v>
      </c>
      <c r="C1421" s="712"/>
      <c r="D1421" s="712"/>
      <c r="E1421" s="712"/>
      <c r="F1421" s="712"/>
      <c r="G1421" s="712"/>
      <c r="H1421" s="712"/>
      <c r="I1421" s="712"/>
      <c r="J1421" s="703"/>
      <c r="K1421" s="704"/>
      <c r="L1421" s="703"/>
      <c r="M1421" s="704"/>
      <c r="N1421" s="693">
        <f>+L1421+J1421</f>
        <v>0</v>
      </c>
      <c r="O1421" s="705"/>
      <c r="P1421" s="707"/>
      <c r="Q1421" s="708"/>
      <c r="R1421" s="707"/>
      <c r="S1421" s="708"/>
      <c r="T1421" s="693">
        <f>+R1421+P1421</f>
        <v>0</v>
      </c>
      <c r="U1421" s="694"/>
      <c r="V1421" s="241"/>
      <c r="W1421" s="241"/>
      <c r="X1421" s="837"/>
      <c r="Y1421" s="838"/>
      <c r="Z1421" s="838"/>
      <c r="AA1421" s="838"/>
      <c r="AB1421" s="838"/>
      <c r="AC1421" s="838"/>
      <c r="AD1421" s="838"/>
      <c r="AE1421" s="838"/>
      <c r="AF1421" s="838"/>
      <c r="AG1421" s="838"/>
      <c r="AH1421" s="838"/>
      <c r="AI1421" s="838"/>
      <c r="AJ1421" s="838"/>
      <c r="AK1421" s="840"/>
      <c r="AL1421" s="241"/>
      <c r="AM1421" s="241"/>
      <c r="AN1421" s="241"/>
    </row>
    <row r="1422" spans="2:40" ht="31.5" customHeight="1" x14ac:dyDescent="0.25">
      <c r="B1422" s="721" t="s">
        <v>859</v>
      </c>
      <c r="C1422" s="722"/>
      <c r="D1422" s="722"/>
      <c r="E1422" s="722"/>
      <c r="F1422" s="722"/>
      <c r="G1422" s="722"/>
      <c r="H1422" s="722"/>
      <c r="I1422" s="722"/>
      <c r="J1422" s="703"/>
      <c r="K1422" s="704"/>
      <c r="L1422" s="703"/>
      <c r="M1422" s="704"/>
      <c r="N1422" s="693">
        <f>+L1422+J1422</f>
        <v>0</v>
      </c>
      <c r="O1422" s="705"/>
      <c r="P1422" s="707"/>
      <c r="Q1422" s="708"/>
      <c r="R1422" s="707"/>
      <c r="S1422" s="708"/>
      <c r="T1422" s="693">
        <f>+R1422+P1422</f>
        <v>0</v>
      </c>
      <c r="U1422" s="694"/>
      <c r="V1422" s="241"/>
      <c r="W1422" s="241"/>
      <c r="X1422" s="853" t="s">
        <v>852</v>
      </c>
      <c r="Y1422" s="841"/>
      <c r="Z1422" s="841" t="s">
        <v>853</v>
      </c>
      <c r="AA1422" s="841"/>
      <c r="AB1422" s="842" t="s">
        <v>825</v>
      </c>
      <c r="AC1422" s="842"/>
      <c r="AD1422" s="842"/>
      <c r="AE1422" s="841" t="s">
        <v>852</v>
      </c>
      <c r="AF1422" s="841"/>
      <c r="AG1422" s="841" t="s">
        <v>853</v>
      </c>
      <c r="AH1422" s="841"/>
      <c r="AI1422" s="842" t="s">
        <v>825</v>
      </c>
      <c r="AJ1422" s="842"/>
      <c r="AK1422" s="843"/>
      <c r="AL1422" s="241"/>
      <c r="AM1422" s="241"/>
      <c r="AN1422" s="241"/>
    </row>
    <row r="1423" spans="2:40" ht="26.25" customHeight="1" thickBot="1" x14ac:dyDescent="0.3">
      <c r="B1423" s="690" t="s">
        <v>860</v>
      </c>
      <c r="C1423" s="691"/>
      <c r="D1423" s="691"/>
      <c r="E1423" s="691"/>
      <c r="F1423" s="691"/>
      <c r="G1423" s="691"/>
      <c r="H1423" s="691"/>
      <c r="I1423" s="691"/>
      <c r="J1423" s="723"/>
      <c r="K1423" s="724"/>
      <c r="L1423" s="723"/>
      <c r="M1423" s="724"/>
      <c r="N1423" s="725">
        <f>+L1423+J1423</f>
        <v>0</v>
      </c>
      <c r="O1423" s="726"/>
      <c r="P1423" s="707"/>
      <c r="Q1423" s="708"/>
      <c r="R1423" s="707"/>
      <c r="S1423" s="708"/>
      <c r="T1423" s="693">
        <f>+R1423+P1423</f>
        <v>0</v>
      </c>
      <c r="U1423" s="694"/>
      <c r="V1423" s="241"/>
      <c r="W1423" s="241"/>
      <c r="X1423" s="844"/>
      <c r="Y1423" s="832"/>
      <c r="Z1423" s="832"/>
      <c r="AA1423" s="832"/>
      <c r="AB1423" s="833">
        <f>X1423+Z1423</f>
        <v>0</v>
      </c>
      <c r="AC1423" s="833"/>
      <c r="AD1423" s="833"/>
      <c r="AE1423" s="832"/>
      <c r="AF1423" s="832"/>
      <c r="AG1423" s="832"/>
      <c r="AH1423" s="832"/>
      <c r="AI1423" s="833">
        <f>AE1423+AG1423</f>
        <v>0</v>
      </c>
      <c r="AJ1423" s="833"/>
      <c r="AK1423" s="834"/>
      <c r="AL1423" s="241"/>
      <c r="AM1423" s="241"/>
      <c r="AN1423" s="241"/>
    </row>
    <row r="1424" spans="2:40" ht="16.5" thickBot="1" x14ac:dyDescent="0.3">
      <c r="B1424" s="269"/>
      <c r="C1424" s="246"/>
      <c r="D1424" s="246"/>
      <c r="E1424" s="246"/>
      <c r="F1424" s="246"/>
      <c r="G1424" s="246"/>
      <c r="H1424" s="246"/>
      <c r="I1424" s="277"/>
      <c r="J1424" s="277"/>
      <c r="K1424" s="277"/>
      <c r="L1424" s="277"/>
      <c r="M1424" s="246"/>
      <c r="N1424" s="241"/>
      <c r="O1424" s="241"/>
      <c r="P1424" s="241"/>
      <c r="Q1424" s="241"/>
      <c r="R1424" s="241"/>
      <c r="S1424" s="241"/>
      <c r="T1424" s="241"/>
      <c r="U1424" s="241"/>
      <c r="V1424" s="241"/>
      <c r="W1424" s="241"/>
      <c r="X1424" s="614"/>
      <c r="Y1424" s="614"/>
      <c r="Z1424" s="614"/>
      <c r="AA1424" s="614"/>
      <c r="AB1424" s="614"/>
      <c r="AC1424" s="614"/>
      <c r="AD1424" s="614"/>
      <c r="AE1424" s="614"/>
      <c r="AF1424" s="614"/>
      <c r="AG1424" s="614"/>
      <c r="AH1424" s="614"/>
      <c r="AI1424" s="614"/>
      <c r="AJ1424" s="614"/>
      <c r="AK1424" s="614"/>
      <c r="AL1424" s="241"/>
      <c r="AM1424" s="241"/>
      <c r="AN1424" s="241"/>
    </row>
    <row r="1425" spans="1:40" ht="33.75" customHeight="1" x14ac:dyDescent="0.3">
      <c r="B1425" s="682" t="s">
        <v>972</v>
      </c>
      <c r="C1425" s="666"/>
      <c r="D1425" s="666"/>
      <c r="E1425" s="666"/>
      <c r="F1425" s="666"/>
      <c r="G1425" s="666"/>
      <c r="H1425" s="666"/>
      <c r="I1425" s="666"/>
      <c r="J1425" s="740" t="s">
        <v>861</v>
      </c>
      <c r="K1425" s="740"/>
      <c r="L1425" s="740"/>
      <c r="M1425" s="740"/>
      <c r="N1425" s="740"/>
      <c r="O1425" s="740"/>
      <c r="P1425" s="741" t="s">
        <v>862</v>
      </c>
      <c r="Q1425" s="741"/>
      <c r="R1425" s="741"/>
      <c r="S1425" s="741"/>
      <c r="T1425" s="741"/>
      <c r="U1425" s="742"/>
      <c r="V1425" s="241"/>
      <c r="W1425" s="241"/>
      <c r="X1425" s="243" t="s">
        <v>835</v>
      </c>
      <c r="Y1425" s="614"/>
      <c r="Z1425" s="614"/>
      <c r="AA1425" s="614"/>
      <c r="AB1425" s="614"/>
      <c r="AC1425" s="614"/>
      <c r="AD1425" s="614"/>
      <c r="AE1425" s="614"/>
      <c r="AF1425" s="614"/>
      <c r="AG1425" s="614"/>
      <c r="AH1425" s="614"/>
      <c r="AI1425" s="614"/>
      <c r="AJ1425" s="614"/>
      <c r="AK1425" s="614"/>
      <c r="AL1425" s="241"/>
      <c r="AM1425" s="241"/>
      <c r="AN1425" s="241"/>
    </row>
    <row r="1426" spans="1:40" ht="21" customHeight="1" x14ac:dyDescent="0.25">
      <c r="B1426" s="683"/>
      <c r="C1426" s="679"/>
      <c r="D1426" s="679"/>
      <c r="E1426" s="679"/>
      <c r="F1426" s="679"/>
      <c r="G1426" s="679"/>
      <c r="H1426" s="679"/>
      <c r="I1426" s="679"/>
      <c r="J1426" s="679" t="s">
        <v>852</v>
      </c>
      <c r="K1426" s="679"/>
      <c r="L1426" s="679" t="s">
        <v>853</v>
      </c>
      <c r="M1426" s="679"/>
      <c r="N1426" s="715" t="s">
        <v>825</v>
      </c>
      <c r="O1426" s="715"/>
      <c r="P1426" s="679" t="s">
        <v>852</v>
      </c>
      <c r="Q1426" s="679"/>
      <c r="R1426" s="679" t="s">
        <v>853</v>
      </c>
      <c r="S1426" s="679"/>
      <c r="T1426" s="715" t="s">
        <v>825</v>
      </c>
      <c r="U1426" s="745"/>
      <c r="V1426" s="241"/>
      <c r="W1426" s="241"/>
      <c r="X1426" s="854"/>
      <c r="Y1426" s="854"/>
      <c r="Z1426" s="854"/>
      <c r="AA1426" s="854"/>
      <c r="AB1426" s="854"/>
      <c r="AC1426" s="854"/>
      <c r="AD1426" s="854"/>
      <c r="AE1426" s="854"/>
      <c r="AF1426" s="854"/>
      <c r="AG1426" s="854"/>
      <c r="AH1426" s="854"/>
      <c r="AI1426" s="854"/>
      <c r="AJ1426" s="854"/>
      <c r="AK1426" s="854"/>
      <c r="AL1426" s="241"/>
      <c r="AM1426" s="241"/>
      <c r="AN1426" s="241"/>
    </row>
    <row r="1427" spans="1:40" ht="21" customHeight="1" thickBot="1" x14ac:dyDescent="0.3">
      <c r="B1427" s="684"/>
      <c r="C1427" s="685"/>
      <c r="D1427" s="685"/>
      <c r="E1427" s="685"/>
      <c r="F1427" s="685"/>
      <c r="G1427" s="685"/>
      <c r="H1427" s="685"/>
      <c r="I1427" s="685"/>
      <c r="J1427" s="743"/>
      <c r="K1427" s="743"/>
      <c r="L1427" s="743"/>
      <c r="M1427" s="743"/>
      <c r="N1427" s="662">
        <f>+L1427+J1427</f>
        <v>0</v>
      </c>
      <c r="O1427" s="662"/>
      <c r="P1427" s="743"/>
      <c r="Q1427" s="743"/>
      <c r="R1427" s="743"/>
      <c r="S1427" s="743"/>
      <c r="T1427" s="662">
        <f>+R1427+P1427</f>
        <v>0</v>
      </c>
      <c r="U1427" s="663"/>
      <c r="V1427" s="241"/>
      <c r="W1427" s="241"/>
      <c r="X1427" s="854"/>
      <c r="Y1427" s="854"/>
      <c r="Z1427" s="854"/>
      <c r="AA1427" s="854"/>
      <c r="AB1427" s="854"/>
      <c r="AC1427" s="854"/>
      <c r="AD1427" s="854"/>
      <c r="AE1427" s="854"/>
      <c r="AF1427" s="854"/>
      <c r="AG1427" s="854"/>
      <c r="AH1427" s="854"/>
      <c r="AI1427" s="854"/>
      <c r="AJ1427" s="854"/>
      <c r="AK1427" s="854"/>
      <c r="AL1427" s="241"/>
      <c r="AM1427" s="241"/>
      <c r="AN1427" s="241"/>
    </row>
    <row r="1428" spans="1:40" ht="15" customHeight="1" x14ac:dyDescent="0.25">
      <c r="B1428" s="278" t="s">
        <v>1126</v>
      </c>
      <c r="C1428" s="271"/>
      <c r="D1428" s="279"/>
      <c r="E1428" s="271"/>
      <c r="F1428" s="271"/>
      <c r="G1428" s="271"/>
      <c r="H1428" s="271"/>
      <c r="I1428" s="271"/>
      <c r="J1428" s="271"/>
      <c r="K1428" s="271"/>
      <c r="L1428" s="271"/>
      <c r="M1428" s="271"/>
      <c r="N1428" s="241"/>
      <c r="O1428" s="241"/>
      <c r="P1428" s="241"/>
      <c r="Q1428" s="241"/>
      <c r="R1428" s="241"/>
      <c r="S1428" s="241"/>
      <c r="T1428" s="241"/>
      <c r="U1428" s="241"/>
      <c r="V1428" s="241"/>
      <c r="W1428" s="241"/>
      <c r="X1428" s="241"/>
      <c r="Y1428" s="241"/>
      <c r="Z1428" s="241"/>
      <c r="AA1428" s="241"/>
      <c r="AB1428" s="241"/>
      <c r="AC1428" s="241"/>
      <c r="AD1428" s="241"/>
      <c r="AE1428" s="241"/>
      <c r="AF1428" s="241"/>
      <c r="AG1428" s="241"/>
      <c r="AH1428" s="241"/>
      <c r="AI1428" s="241"/>
      <c r="AJ1428" s="241"/>
      <c r="AK1428" s="241"/>
      <c r="AL1428" s="241"/>
      <c r="AM1428" s="241"/>
      <c r="AN1428" s="241"/>
    </row>
    <row r="1429" spans="1:40" ht="15" customHeight="1" thickBot="1" x14ac:dyDescent="0.3">
      <c r="B1429" s="280" t="s">
        <v>863</v>
      </c>
      <c r="C1429" s="272"/>
      <c r="D1429" s="272"/>
      <c r="E1429" s="272"/>
      <c r="F1429" s="272"/>
      <c r="G1429" s="272"/>
      <c r="H1429" s="272"/>
      <c r="I1429" s="272"/>
      <c r="J1429" s="272"/>
      <c r="K1429" s="272"/>
      <c r="L1429" s="272"/>
      <c r="M1429" s="246"/>
      <c r="N1429" s="241"/>
      <c r="O1429" s="241"/>
      <c r="P1429" s="241"/>
      <c r="Q1429" s="241"/>
      <c r="R1429" s="241"/>
      <c r="S1429" s="241"/>
      <c r="T1429" s="241"/>
      <c r="U1429" s="241"/>
      <c r="V1429" s="241"/>
      <c r="W1429" s="241"/>
      <c r="X1429" s="241"/>
      <c r="Y1429" s="241"/>
      <c r="Z1429" s="241"/>
      <c r="AA1429" s="241"/>
      <c r="AB1429" s="241"/>
      <c r="AC1429" s="241"/>
      <c r="AD1429" s="241"/>
      <c r="AE1429" s="241"/>
      <c r="AF1429" s="241"/>
      <c r="AG1429" s="241"/>
      <c r="AH1429" s="241"/>
      <c r="AI1429" s="241"/>
      <c r="AJ1429" s="241"/>
      <c r="AK1429" s="241"/>
      <c r="AL1429" s="241"/>
      <c r="AM1429" s="241"/>
      <c r="AN1429" s="241"/>
    </row>
    <row r="1430" spans="1:40" ht="16.5" customHeight="1" thickBot="1" x14ac:dyDescent="0.3">
      <c r="A1430" s="36"/>
      <c r="B1430" s="37" t="s">
        <v>786</v>
      </c>
      <c r="C1430" s="38"/>
      <c r="D1430" s="38"/>
      <c r="E1430" s="38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38"/>
      <c r="AI1430" s="38"/>
      <c r="AJ1430" s="38"/>
      <c r="AK1430" s="38"/>
      <c r="AL1430" s="750" t="s">
        <v>787</v>
      </c>
      <c r="AM1430" s="750"/>
      <c r="AN1430" s="38"/>
    </row>
    <row r="1431" spans="1:40" ht="12.75" customHeight="1" x14ac:dyDescent="0.25">
      <c r="B1431" s="818" t="s">
        <v>788</v>
      </c>
      <c r="C1431" s="818"/>
      <c r="D1431" s="818"/>
      <c r="E1431" s="818"/>
      <c r="F1431" s="818"/>
      <c r="G1431" s="818"/>
      <c r="H1431" s="818"/>
      <c r="I1431" s="818"/>
      <c r="J1431" s="818"/>
      <c r="K1431" s="818"/>
      <c r="L1431" s="818"/>
      <c r="M1431" s="818"/>
      <c r="N1431" s="818"/>
      <c r="O1431" s="818"/>
      <c r="P1431" s="818"/>
      <c r="Q1431" s="818"/>
      <c r="R1431" s="818"/>
      <c r="S1431" s="818"/>
      <c r="T1431" s="818"/>
      <c r="U1431" s="818"/>
      <c r="V1431" s="818"/>
      <c r="W1431" s="818"/>
      <c r="X1431" s="818"/>
      <c r="Y1431" s="818"/>
      <c r="Z1431" s="818"/>
      <c r="AA1431" s="818"/>
      <c r="AB1431" s="818"/>
      <c r="AC1431" s="818"/>
      <c r="AD1431" s="818"/>
      <c r="AE1431" s="818"/>
      <c r="AF1431" s="818"/>
      <c r="AG1431" s="818"/>
      <c r="AH1431" s="818"/>
      <c r="AI1431" s="818"/>
      <c r="AJ1431" s="818"/>
      <c r="AK1431" s="818"/>
      <c r="AL1431" s="818"/>
      <c r="AM1431" s="818"/>
      <c r="AN1431" s="818"/>
    </row>
    <row r="1432" spans="1:40" ht="15.75" customHeight="1" thickBot="1" x14ac:dyDescent="0.3">
      <c r="B1432" s="819" t="s">
        <v>789</v>
      </c>
      <c r="C1432" s="819"/>
      <c r="D1432" s="819"/>
      <c r="E1432" s="819"/>
      <c r="F1432" s="819"/>
      <c r="G1432" s="819"/>
      <c r="H1432" s="819"/>
      <c r="I1432" s="819"/>
      <c r="J1432" s="819"/>
      <c r="K1432" s="819"/>
      <c r="L1432" s="819"/>
      <c r="M1432" s="819"/>
      <c r="N1432" s="819"/>
      <c r="O1432" s="819"/>
      <c r="P1432" s="819"/>
      <c r="Q1432" s="820"/>
      <c r="R1432" s="820"/>
      <c r="S1432" s="820"/>
      <c r="T1432" s="820"/>
      <c r="U1432" s="820"/>
      <c r="V1432" s="820"/>
      <c r="W1432" s="820"/>
      <c r="X1432" s="820"/>
      <c r="Y1432" s="820"/>
      <c r="Z1432" s="820"/>
      <c r="AA1432" s="820"/>
      <c r="AB1432" s="820"/>
      <c r="AC1432" s="820"/>
      <c r="AD1432" s="820"/>
      <c r="AE1432" s="820"/>
      <c r="AF1432" s="820"/>
      <c r="AG1432" s="820"/>
      <c r="AH1432" s="820"/>
      <c r="AI1432" s="820"/>
      <c r="AJ1432" s="820"/>
      <c r="AK1432" s="820"/>
      <c r="AL1432" s="820"/>
      <c r="AM1432" s="820"/>
      <c r="AN1432" s="820"/>
    </row>
    <row r="1433" spans="1:40" ht="15.75" thickBot="1" x14ac:dyDescent="0.3">
      <c r="A1433" s="41"/>
      <c r="B1433" s="821" t="s">
        <v>790</v>
      </c>
      <c r="C1433" s="822"/>
      <c r="D1433" s="822"/>
      <c r="E1433" s="822"/>
      <c r="F1433" s="823">
        <f>+Menu!D6</f>
        <v>0</v>
      </c>
      <c r="G1433" s="823"/>
      <c r="H1433" s="823"/>
      <c r="I1433" s="823"/>
      <c r="J1433" s="823"/>
      <c r="K1433" s="823"/>
      <c r="L1433" s="823"/>
      <c r="M1433" s="823"/>
      <c r="N1433" s="823"/>
      <c r="O1433" s="823"/>
      <c r="P1433" s="824"/>
      <c r="Q1433" s="825" t="s">
        <v>791</v>
      </c>
      <c r="R1433" s="826"/>
      <c r="S1433" s="826"/>
      <c r="T1433" s="826"/>
      <c r="U1433" s="826"/>
      <c r="V1433" s="826"/>
      <c r="W1433" s="826"/>
      <c r="X1433" s="826"/>
      <c r="Y1433" s="826"/>
      <c r="Z1433" s="826"/>
      <c r="AA1433" s="826"/>
      <c r="AB1433" s="827" t="s">
        <v>792</v>
      </c>
      <c r="AC1433" s="827"/>
      <c r="AD1433" s="827"/>
      <c r="AE1433" s="827"/>
      <c r="AF1433" s="827"/>
      <c r="AG1433" s="827"/>
      <c r="AH1433" s="827"/>
      <c r="AI1433" s="807" t="str">
        <f>IF(Menu!E30="","",Menu!E30)</f>
        <v/>
      </c>
      <c r="AJ1433" s="807"/>
      <c r="AK1433" s="807"/>
      <c r="AL1433" s="807"/>
      <c r="AM1433" s="807"/>
      <c r="AN1433" s="808"/>
    </row>
    <row r="1434" spans="1:40" ht="15.75" thickBot="1" x14ac:dyDescent="0.3">
      <c r="A1434" s="41"/>
      <c r="B1434" s="792" t="s">
        <v>793</v>
      </c>
      <c r="C1434" s="793"/>
      <c r="D1434" s="793"/>
      <c r="E1434" s="793"/>
      <c r="F1434" s="793"/>
      <c r="G1434" s="793"/>
      <c r="H1434" s="793"/>
      <c r="I1434" s="809" t="str">
        <f>+Menu!B30</f>
        <v/>
      </c>
      <c r="J1434" s="809"/>
      <c r="K1434" s="809"/>
      <c r="L1434" s="809"/>
      <c r="M1434" s="809"/>
      <c r="N1434" s="809"/>
      <c r="O1434" s="809"/>
      <c r="P1434" s="810"/>
      <c r="Q1434" s="811" t="str">
        <f>+Q6</f>
        <v>3rd</v>
      </c>
      <c r="R1434" s="812"/>
      <c r="S1434" s="813" t="s">
        <v>794</v>
      </c>
      <c r="T1434" s="813"/>
      <c r="U1434" s="813"/>
      <c r="V1434" s="814">
        <f>+V6</f>
        <v>2022</v>
      </c>
      <c r="W1434" s="815"/>
      <c r="X1434" s="816"/>
      <c r="Y1434" s="813" t="s">
        <v>6</v>
      </c>
      <c r="Z1434" s="813"/>
      <c r="AA1434" s="813"/>
      <c r="AB1434" s="817" t="s">
        <v>973</v>
      </c>
      <c r="AC1434" s="817"/>
      <c r="AD1434" s="817"/>
      <c r="AE1434" s="817"/>
      <c r="AF1434" s="817"/>
      <c r="AG1434" s="817"/>
      <c r="AH1434" s="817"/>
      <c r="AI1434" s="817"/>
      <c r="AJ1434" s="817"/>
      <c r="AK1434" s="817"/>
      <c r="AL1434" s="817"/>
      <c r="AM1434" s="817"/>
      <c r="AN1434" s="817"/>
    </row>
    <row r="1435" spans="1:40" ht="16.5" x14ac:dyDescent="0.25">
      <c r="A1435" s="41"/>
      <c r="B1435" s="792" t="s">
        <v>795</v>
      </c>
      <c r="C1435" s="793"/>
      <c r="D1435" s="793"/>
      <c r="E1435" s="793"/>
      <c r="F1435" s="793"/>
      <c r="G1435" s="793"/>
      <c r="H1435" s="793"/>
      <c r="I1435" s="793"/>
      <c r="J1435" s="793"/>
      <c r="K1435" s="793"/>
      <c r="L1435" s="793"/>
      <c r="M1435" s="793"/>
      <c r="N1435" s="794"/>
      <c r="O1435" s="794"/>
      <c r="P1435" s="795"/>
      <c r="Q1435" s="796" t="s">
        <v>796</v>
      </c>
      <c r="R1435" s="797"/>
      <c r="S1435" s="797"/>
      <c r="T1435" s="797"/>
      <c r="U1435" s="797"/>
      <c r="V1435" s="798" t="str">
        <f>IF(Menu!C30="","",Menu!C30)</f>
        <v/>
      </c>
      <c r="W1435" s="798"/>
      <c r="X1435" s="798"/>
      <c r="Y1435" s="798"/>
      <c r="Z1435" s="798"/>
      <c r="AA1435" s="798"/>
      <c r="AB1435" s="799">
        <f>+Menu!F30</f>
        <v>0</v>
      </c>
      <c r="AC1435" s="799"/>
      <c r="AD1435" s="799"/>
      <c r="AE1435" s="799"/>
      <c r="AF1435" s="799"/>
      <c r="AG1435" s="799"/>
      <c r="AH1435" s="799"/>
      <c r="AI1435" s="799"/>
      <c r="AJ1435" s="799"/>
      <c r="AK1435" s="799"/>
      <c r="AL1435" s="799"/>
      <c r="AM1435" s="799"/>
      <c r="AN1435" s="799"/>
    </row>
    <row r="1436" spans="1:40" ht="16.5" x14ac:dyDescent="0.25">
      <c r="A1436" s="41"/>
      <c r="B1436" s="800">
        <f>+Menu!D30</f>
        <v>0</v>
      </c>
      <c r="C1436" s="801"/>
      <c r="D1436" s="801"/>
      <c r="E1436" s="801"/>
      <c r="F1436" s="801"/>
      <c r="G1436" s="801"/>
      <c r="H1436" s="801"/>
      <c r="I1436" s="801"/>
      <c r="J1436" s="801"/>
      <c r="K1436" s="801"/>
      <c r="L1436" s="801"/>
      <c r="M1436" s="801"/>
      <c r="N1436" s="801"/>
      <c r="O1436" s="801"/>
      <c r="P1436" s="802"/>
      <c r="Q1436" s="803" t="s">
        <v>968</v>
      </c>
      <c r="R1436" s="804"/>
      <c r="S1436" s="804"/>
      <c r="T1436" s="804"/>
      <c r="U1436" s="804"/>
      <c r="V1436" s="805" t="str">
        <f>IF(SUM(B1445:E1445)=0,"",SUM(B1445:E1445))</f>
        <v/>
      </c>
      <c r="W1436" s="805"/>
      <c r="X1436" s="805"/>
      <c r="Y1436" s="805"/>
      <c r="Z1436" s="805"/>
      <c r="AA1436" s="806"/>
      <c r="AB1436" s="799">
        <f>+Menu!G30</f>
        <v>0</v>
      </c>
      <c r="AC1436" s="799"/>
      <c r="AD1436" s="799"/>
      <c r="AE1436" s="799"/>
      <c r="AF1436" s="799"/>
      <c r="AG1436" s="799"/>
      <c r="AH1436" s="799"/>
      <c r="AI1436" s="799"/>
      <c r="AJ1436" s="799"/>
      <c r="AK1436" s="799"/>
      <c r="AL1436" s="799"/>
      <c r="AM1436" s="799"/>
      <c r="AN1436" s="799"/>
    </row>
    <row r="1437" spans="1:40" ht="17.25" thickBot="1" x14ac:dyDescent="0.3">
      <c r="A1437" s="41"/>
      <c r="B1437" s="770"/>
      <c r="C1437" s="771"/>
      <c r="D1437" s="771"/>
      <c r="E1437" s="771"/>
      <c r="F1437" s="771"/>
      <c r="G1437" s="771"/>
      <c r="H1437" s="771"/>
      <c r="I1437" s="771"/>
      <c r="J1437" s="771"/>
      <c r="K1437" s="771"/>
      <c r="L1437" s="771"/>
      <c r="M1437" s="771"/>
      <c r="N1437" s="771"/>
      <c r="O1437" s="771"/>
      <c r="P1437" s="772"/>
      <c r="Q1437" s="773" t="s">
        <v>797</v>
      </c>
      <c r="R1437" s="774"/>
      <c r="S1437" s="774"/>
      <c r="T1437" s="774"/>
      <c r="U1437" s="774"/>
      <c r="V1437" s="775" t="str">
        <f>IF(V1436="","",(V1436/V1435*100000*4))</f>
        <v/>
      </c>
      <c r="W1437" s="775"/>
      <c r="X1437" s="775"/>
      <c r="Y1437" s="775"/>
      <c r="Z1437" s="775"/>
      <c r="AA1437" s="776"/>
      <c r="AB1437" s="779"/>
      <c r="AC1437" s="780"/>
      <c r="AD1437" s="780"/>
      <c r="AE1437" s="780"/>
      <c r="AF1437" s="780"/>
      <c r="AG1437" s="780"/>
      <c r="AH1437" s="780"/>
      <c r="AI1437" s="780"/>
      <c r="AJ1437" s="780"/>
      <c r="AK1437" s="780"/>
      <c r="AL1437" s="780"/>
      <c r="AM1437" s="780"/>
      <c r="AN1437" s="781"/>
    </row>
    <row r="1438" spans="1:40" ht="7.5" customHeight="1" x14ac:dyDescent="0.25">
      <c r="B1438" s="42"/>
      <c r="C1438" s="42"/>
      <c r="D1438" s="42"/>
      <c r="E1438" s="42"/>
      <c r="F1438" s="42"/>
      <c r="G1438" s="42"/>
      <c r="H1438" s="42"/>
      <c r="I1438" s="42"/>
    </row>
    <row r="1439" spans="1:40" ht="15.75" thickBot="1" x14ac:dyDescent="0.3">
      <c r="B1439" s="43" t="s">
        <v>967</v>
      </c>
    </row>
    <row r="1440" spans="1:40" ht="12.75" customHeight="1" thickBot="1" x14ac:dyDescent="0.3">
      <c r="B1440" s="782" t="s">
        <v>798</v>
      </c>
      <c r="C1440" s="783"/>
      <c r="D1440" s="783"/>
      <c r="E1440" s="783"/>
      <c r="F1440" s="783"/>
      <c r="G1440" s="783"/>
      <c r="H1440" s="783"/>
      <c r="I1440" s="783"/>
      <c r="J1440" s="783"/>
      <c r="K1440" s="783"/>
      <c r="L1440" s="783"/>
      <c r="M1440" s="783"/>
      <c r="N1440" s="783"/>
      <c r="O1440" s="783"/>
      <c r="P1440" s="783"/>
      <c r="Q1440" s="783"/>
      <c r="R1440" s="783"/>
      <c r="S1440" s="783"/>
      <c r="T1440" s="783"/>
      <c r="U1440" s="783"/>
      <c r="V1440" s="783"/>
      <c r="W1440" s="783"/>
      <c r="X1440" s="783"/>
      <c r="Y1440" s="783"/>
      <c r="Z1440" s="784" t="s">
        <v>799</v>
      </c>
      <c r="AA1440" s="784"/>
      <c r="AB1440" s="784"/>
      <c r="AC1440" s="784"/>
      <c r="AD1440" s="784"/>
      <c r="AE1440" s="784"/>
      <c r="AF1440" s="784"/>
      <c r="AG1440" s="784"/>
      <c r="AH1440" s="784"/>
      <c r="AI1440" s="784"/>
      <c r="AJ1440" s="784"/>
      <c r="AK1440" s="784"/>
      <c r="AL1440" s="785" t="s">
        <v>800</v>
      </c>
      <c r="AM1440" s="785"/>
      <c r="AN1440" s="786"/>
    </row>
    <row r="1441" spans="2:40" ht="12" customHeight="1" thickBot="1" x14ac:dyDescent="0.3">
      <c r="B1441" s="789" t="s">
        <v>801</v>
      </c>
      <c r="C1441" s="790"/>
      <c r="D1441" s="790"/>
      <c r="E1441" s="790"/>
      <c r="F1441" s="790"/>
      <c r="G1441" s="790"/>
      <c r="H1441" s="790"/>
      <c r="I1441" s="790"/>
      <c r="J1441" s="790"/>
      <c r="K1441" s="790"/>
      <c r="L1441" s="790"/>
      <c r="M1441" s="790"/>
      <c r="N1441" s="791" t="s">
        <v>802</v>
      </c>
      <c r="O1441" s="791"/>
      <c r="P1441" s="791"/>
      <c r="Q1441" s="791"/>
      <c r="R1441" s="791"/>
      <c r="S1441" s="791"/>
      <c r="T1441" s="791"/>
      <c r="U1441" s="791"/>
      <c r="V1441" s="791"/>
      <c r="W1441" s="791"/>
      <c r="X1441" s="791"/>
      <c r="Y1441" s="791"/>
      <c r="Z1441" s="791" t="s">
        <v>803</v>
      </c>
      <c r="AA1441" s="791"/>
      <c r="AB1441" s="791"/>
      <c r="AC1441" s="791"/>
      <c r="AD1441" s="791"/>
      <c r="AE1441" s="791"/>
      <c r="AF1441" s="791"/>
      <c r="AG1441" s="791"/>
      <c r="AH1441" s="791"/>
      <c r="AI1441" s="791"/>
      <c r="AJ1441" s="791"/>
      <c r="AK1441" s="791"/>
      <c r="AL1441" s="787"/>
      <c r="AM1441" s="787"/>
      <c r="AN1441" s="788"/>
    </row>
    <row r="1442" spans="2:40" ht="12" customHeight="1" thickBot="1" x14ac:dyDescent="0.3">
      <c r="B1442" s="777" t="s">
        <v>804</v>
      </c>
      <c r="C1442" s="778"/>
      <c r="D1442" s="761" t="s">
        <v>805</v>
      </c>
      <c r="E1442" s="761"/>
      <c r="F1442" s="762" t="s">
        <v>806</v>
      </c>
      <c r="G1442" s="762"/>
      <c r="H1442" s="762"/>
      <c r="I1442" s="762"/>
      <c r="J1442" s="762"/>
      <c r="K1442" s="762"/>
      <c r="L1442" s="762"/>
      <c r="M1442" s="762"/>
      <c r="N1442" s="761" t="s">
        <v>807</v>
      </c>
      <c r="O1442" s="761"/>
      <c r="P1442" s="761" t="s">
        <v>808</v>
      </c>
      <c r="Q1442" s="761"/>
      <c r="R1442" s="762" t="s">
        <v>806</v>
      </c>
      <c r="S1442" s="762"/>
      <c r="T1442" s="762"/>
      <c r="U1442" s="762"/>
      <c r="V1442" s="762"/>
      <c r="W1442" s="762"/>
      <c r="X1442" s="762"/>
      <c r="Y1442" s="762"/>
      <c r="Z1442" s="761" t="s">
        <v>809</v>
      </c>
      <c r="AA1442" s="761"/>
      <c r="AB1442" s="761" t="s">
        <v>810</v>
      </c>
      <c r="AC1442" s="761"/>
      <c r="AD1442" s="762" t="s">
        <v>806</v>
      </c>
      <c r="AE1442" s="762"/>
      <c r="AF1442" s="762"/>
      <c r="AG1442" s="762"/>
      <c r="AH1442" s="762"/>
      <c r="AI1442" s="762"/>
      <c r="AJ1442" s="762"/>
      <c r="AK1442" s="762"/>
      <c r="AL1442" s="787"/>
      <c r="AM1442" s="787"/>
      <c r="AN1442" s="788"/>
    </row>
    <row r="1443" spans="2:40" ht="51.75" customHeight="1" x14ac:dyDescent="0.25">
      <c r="B1443" s="777"/>
      <c r="C1443" s="778"/>
      <c r="D1443" s="761"/>
      <c r="E1443" s="761"/>
      <c r="F1443" s="761" t="s">
        <v>811</v>
      </c>
      <c r="G1443" s="761"/>
      <c r="H1443" s="761" t="s">
        <v>812</v>
      </c>
      <c r="I1443" s="761"/>
      <c r="J1443" s="761" t="s">
        <v>813</v>
      </c>
      <c r="K1443" s="761"/>
      <c r="L1443" s="763" t="s">
        <v>814</v>
      </c>
      <c r="M1443" s="763"/>
      <c r="N1443" s="761"/>
      <c r="O1443" s="761"/>
      <c r="P1443" s="761"/>
      <c r="Q1443" s="761"/>
      <c r="R1443" s="761" t="s">
        <v>815</v>
      </c>
      <c r="S1443" s="761"/>
      <c r="T1443" s="761" t="s">
        <v>816</v>
      </c>
      <c r="U1443" s="761"/>
      <c r="V1443" s="761" t="s">
        <v>817</v>
      </c>
      <c r="W1443" s="761"/>
      <c r="X1443" s="763" t="s">
        <v>818</v>
      </c>
      <c r="Y1443" s="763"/>
      <c r="Z1443" s="761"/>
      <c r="AA1443" s="761"/>
      <c r="AB1443" s="761"/>
      <c r="AC1443" s="761"/>
      <c r="AD1443" s="761" t="s">
        <v>819</v>
      </c>
      <c r="AE1443" s="761"/>
      <c r="AF1443" s="761" t="s">
        <v>820</v>
      </c>
      <c r="AG1443" s="761"/>
      <c r="AH1443" s="761" t="s">
        <v>821</v>
      </c>
      <c r="AI1443" s="761"/>
      <c r="AJ1443" s="763" t="s">
        <v>822</v>
      </c>
      <c r="AK1443" s="763"/>
      <c r="AL1443" s="787"/>
      <c r="AM1443" s="787"/>
      <c r="AN1443" s="788"/>
    </row>
    <row r="1444" spans="2:40" x14ac:dyDescent="0.25">
      <c r="B1444" s="294" t="s">
        <v>823</v>
      </c>
      <c r="C1444" s="44" t="s">
        <v>824</v>
      </c>
      <c r="D1444" s="44" t="s">
        <v>823</v>
      </c>
      <c r="E1444" s="44" t="s">
        <v>824</v>
      </c>
      <c r="F1444" s="44" t="s">
        <v>823</v>
      </c>
      <c r="G1444" s="44" t="s">
        <v>824</v>
      </c>
      <c r="H1444" s="44" t="s">
        <v>823</v>
      </c>
      <c r="I1444" s="44" t="s">
        <v>824</v>
      </c>
      <c r="J1444" s="44" t="s">
        <v>823</v>
      </c>
      <c r="K1444" s="44" t="s">
        <v>824</v>
      </c>
      <c r="L1444" s="44" t="s">
        <v>823</v>
      </c>
      <c r="M1444" s="44" t="s">
        <v>824</v>
      </c>
      <c r="N1444" s="44" t="s">
        <v>823</v>
      </c>
      <c r="O1444" s="44" t="s">
        <v>824</v>
      </c>
      <c r="P1444" s="44" t="s">
        <v>823</v>
      </c>
      <c r="Q1444" s="44" t="s">
        <v>824</v>
      </c>
      <c r="R1444" s="44" t="s">
        <v>823</v>
      </c>
      <c r="S1444" s="44" t="s">
        <v>824</v>
      </c>
      <c r="T1444" s="44" t="s">
        <v>823</v>
      </c>
      <c r="U1444" s="44" t="s">
        <v>824</v>
      </c>
      <c r="V1444" s="44" t="s">
        <v>823</v>
      </c>
      <c r="W1444" s="44" t="s">
        <v>824</v>
      </c>
      <c r="X1444" s="44" t="s">
        <v>823</v>
      </c>
      <c r="Y1444" s="44" t="s">
        <v>824</v>
      </c>
      <c r="Z1444" s="44" t="s">
        <v>823</v>
      </c>
      <c r="AA1444" s="44" t="s">
        <v>824</v>
      </c>
      <c r="AB1444" s="44" t="s">
        <v>823</v>
      </c>
      <c r="AC1444" s="44" t="s">
        <v>824</v>
      </c>
      <c r="AD1444" s="44" t="s">
        <v>823</v>
      </c>
      <c r="AE1444" s="44" t="s">
        <v>824</v>
      </c>
      <c r="AF1444" s="44" t="s">
        <v>823</v>
      </c>
      <c r="AG1444" s="44" t="s">
        <v>824</v>
      </c>
      <c r="AH1444" s="44" t="s">
        <v>823</v>
      </c>
      <c r="AI1444" s="44" t="s">
        <v>824</v>
      </c>
      <c r="AJ1444" s="44" t="s">
        <v>823</v>
      </c>
      <c r="AK1444" s="44" t="s">
        <v>824</v>
      </c>
      <c r="AL1444" s="44" t="s">
        <v>823</v>
      </c>
      <c r="AM1444" s="44" t="s">
        <v>824</v>
      </c>
      <c r="AN1444" s="295" t="s">
        <v>825</v>
      </c>
    </row>
    <row r="1445" spans="2:40" ht="21" customHeight="1" x14ac:dyDescent="0.25">
      <c r="B1445" s="296"/>
      <c r="C1445" s="45"/>
      <c r="D1445" s="46"/>
      <c r="E1445" s="45"/>
      <c r="F1445" s="46"/>
      <c r="G1445" s="45"/>
      <c r="H1445" s="46"/>
      <c r="I1445" s="45"/>
      <c r="J1445" s="46"/>
      <c r="K1445" s="45"/>
      <c r="L1445" s="46"/>
      <c r="M1445" s="45"/>
      <c r="N1445" s="46"/>
      <c r="O1445" s="45"/>
      <c r="P1445" s="46"/>
      <c r="Q1445" s="45"/>
      <c r="R1445" s="46"/>
      <c r="S1445" s="45"/>
      <c r="T1445" s="46"/>
      <c r="U1445" s="45"/>
      <c r="V1445" s="46"/>
      <c r="W1445" s="45"/>
      <c r="X1445" s="46"/>
      <c r="Y1445" s="45"/>
      <c r="Z1445" s="46"/>
      <c r="AA1445" s="45"/>
      <c r="AB1445" s="46"/>
      <c r="AC1445" s="45"/>
      <c r="AD1445" s="46"/>
      <c r="AE1445" s="45"/>
      <c r="AF1445" s="46"/>
      <c r="AG1445" s="45"/>
      <c r="AH1445" s="46"/>
      <c r="AI1445" s="45"/>
      <c r="AJ1445" s="46"/>
      <c r="AK1445" s="45"/>
      <c r="AL1445" s="47">
        <f>+B1445+D1445+F1445+H1445+J1445+L1445+N1445+P1445+R1445+T1445+V1445+X1445+Z1445+AB1445+AD1445+AF1445+AH1445+AJ1445</f>
        <v>0</v>
      </c>
      <c r="AM1445" s="48">
        <f>+C1445+E1445+G1445+I1445+K1445+M1445+O1445+Q1445+S1445+U1445+W1445+Y1445+AA1445+AC1445+AE1445+AG1445+AI1445+AK1445</f>
        <v>0</v>
      </c>
      <c r="AN1445" s="297">
        <f>+AM1445+AL1445</f>
        <v>0</v>
      </c>
    </row>
    <row r="1446" spans="2:40" ht="15.75" customHeight="1" x14ac:dyDescent="0.25">
      <c r="B1446" s="764" t="s">
        <v>826</v>
      </c>
      <c r="C1446" s="765"/>
      <c r="D1446" s="765"/>
      <c r="E1446" s="765"/>
      <c r="F1446" s="765"/>
      <c r="G1446" s="765"/>
      <c r="H1446" s="765"/>
      <c r="I1446" s="765"/>
      <c r="J1446" s="765"/>
      <c r="K1446" s="765"/>
      <c r="L1446" s="765"/>
      <c r="M1446" s="765"/>
      <c r="N1446" s="765"/>
      <c r="O1446" s="765"/>
      <c r="P1446" s="765"/>
      <c r="Q1446" s="765"/>
      <c r="R1446" s="765"/>
      <c r="S1446" s="765"/>
      <c r="T1446" s="765"/>
      <c r="U1446" s="765"/>
      <c r="V1446" s="765"/>
      <c r="W1446" s="765"/>
      <c r="X1446" s="765"/>
      <c r="Y1446" s="765"/>
      <c r="Z1446" s="765"/>
      <c r="AA1446" s="765"/>
      <c r="AB1446" s="765"/>
      <c r="AC1446" s="765"/>
      <c r="AD1446" s="765"/>
      <c r="AE1446" s="765"/>
      <c r="AF1446" s="765"/>
      <c r="AG1446" s="765"/>
      <c r="AH1446" s="765"/>
      <c r="AI1446" s="765"/>
      <c r="AJ1446" s="765"/>
      <c r="AK1446" s="765"/>
      <c r="AL1446" s="765"/>
      <c r="AM1446" s="765"/>
      <c r="AN1446" s="766"/>
    </row>
    <row r="1447" spans="2:40" ht="12.75" customHeight="1" x14ac:dyDescent="0.25">
      <c r="B1447" s="767" t="s">
        <v>827</v>
      </c>
      <c r="C1447" s="768"/>
      <c r="D1447" s="768"/>
      <c r="E1447" s="768"/>
      <c r="F1447" s="768"/>
      <c r="G1447" s="768"/>
      <c r="H1447" s="768"/>
      <c r="I1447" s="768"/>
      <c r="J1447" s="768"/>
      <c r="K1447" s="768"/>
      <c r="L1447" s="768"/>
      <c r="M1447" s="768"/>
      <c r="N1447" s="768"/>
      <c r="O1447" s="768"/>
      <c r="P1447" s="768"/>
      <c r="Q1447" s="768"/>
      <c r="R1447" s="768"/>
      <c r="S1447" s="768"/>
      <c r="T1447" s="768"/>
      <c r="U1447" s="768"/>
      <c r="V1447" s="768"/>
      <c r="W1447" s="768"/>
      <c r="X1447" s="768"/>
      <c r="Y1447" s="768"/>
      <c r="Z1447" s="768"/>
      <c r="AA1447" s="768"/>
      <c r="AB1447" s="768"/>
      <c r="AC1447" s="768"/>
      <c r="AD1447" s="768"/>
      <c r="AE1447" s="768"/>
      <c r="AF1447" s="768"/>
      <c r="AG1447" s="768"/>
      <c r="AH1447" s="768"/>
      <c r="AI1447" s="768"/>
      <c r="AJ1447" s="768"/>
      <c r="AK1447" s="768"/>
      <c r="AL1447" s="768"/>
      <c r="AM1447" s="768"/>
      <c r="AN1447" s="769"/>
    </row>
    <row r="1448" spans="2:40" ht="21" customHeight="1" x14ac:dyDescent="0.25">
      <c r="B1448" s="296"/>
      <c r="C1448" s="45"/>
      <c r="D1448" s="46"/>
      <c r="E1448" s="45"/>
      <c r="F1448" s="46"/>
      <c r="G1448" s="45"/>
      <c r="H1448" s="46"/>
      <c r="I1448" s="45"/>
      <c r="J1448" s="46"/>
      <c r="K1448" s="45"/>
      <c r="L1448" s="46"/>
      <c r="M1448" s="45"/>
      <c r="N1448" s="46"/>
      <c r="O1448" s="45"/>
      <c r="P1448" s="46"/>
      <c r="Q1448" s="45"/>
      <c r="R1448" s="46"/>
      <c r="S1448" s="45"/>
      <c r="T1448" s="46"/>
      <c r="U1448" s="45"/>
      <c r="V1448" s="46"/>
      <c r="W1448" s="45"/>
      <c r="X1448" s="46"/>
      <c r="Y1448" s="45"/>
      <c r="Z1448" s="46"/>
      <c r="AA1448" s="45"/>
      <c r="AB1448" s="46"/>
      <c r="AC1448" s="45"/>
      <c r="AD1448" s="46"/>
      <c r="AE1448" s="45"/>
      <c r="AF1448" s="46"/>
      <c r="AG1448" s="45"/>
      <c r="AH1448" s="46"/>
      <c r="AI1448" s="45"/>
      <c r="AJ1448" s="46"/>
      <c r="AK1448" s="45"/>
      <c r="AL1448" s="47">
        <f>+B1448+D1448+F1448+H1448+J1448+L1448+N1448+P1448+R1448+T1448+V1448+X1448+Z1448+AB1448+AD1448+AF1448+AH1448+AJ1448</f>
        <v>0</v>
      </c>
      <c r="AM1448" s="48">
        <f>+C1448+E1448+G1448+I1448+K1448+M1448+O1448+Q1448+S1448+U1448+W1448+Y1448+AA1448+AC1448+AE1448+AG1448+AI1448+AK1448</f>
        <v>0</v>
      </c>
      <c r="AN1448" s="297">
        <f>+AM1448+AL1448</f>
        <v>0</v>
      </c>
    </row>
    <row r="1449" spans="2:40" ht="15" customHeight="1" x14ac:dyDescent="0.25">
      <c r="B1449" s="758" t="s">
        <v>828</v>
      </c>
      <c r="C1449" s="759"/>
      <c r="D1449" s="759"/>
      <c r="E1449" s="759"/>
      <c r="F1449" s="759"/>
      <c r="G1449" s="759"/>
      <c r="H1449" s="759"/>
      <c r="I1449" s="759"/>
      <c r="J1449" s="759"/>
      <c r="K1449" s="759"/>
      <c r="L1449" s="759"/>
      <c r="M1449" s="759"/>
      <c r="N1449" s="759"/>
      <c r="O1449" s="759"/>
      <c r="P1449" s="759"/>
      <c r="Q1449" s="759"/>
      <c r="R1449" s="759"/>
      <c r="S1449" s="759"/>
      <c r="T1449" s="759"/>
      <c r="U1449" s="759"/>
      <c r="V1449" s="759"/>
      <c r="W1449" s="759"/>
      <c r="X1449" s="759"/>
      <c r="Y1449" s="759"/>
      <c r="Z1449" s="759"/>
      <c r="AA1449" s="759"/>
      <c r="AB1449" s="759"/>
      <c r="AC1449" s="759"/>
      <c r="AD1449" s="759"/>
      <c r="AE1449" s="759"/>
      <c r="AF1449" s="759"/>
      <c r="AG1449" s="759"/>
      <c r="AH1449" s="759"/>
      <c r="AI1449" s="759"/>
      <c r="AJ1449" s="759"/>
      <c r="AK1449" s="759"/>
      <c r="AL1449" s="759"/>
      <c r="AM1449" s="759"/>
      <c r="AN1449" s="760"/>
    </row>
    <row r="1450" spans="2:40" ht="21" customHeight="1" x14ac:dyDescent="0.25">
      <c r="B1450" s="296"/>
      <c r="C1450" s="45"/>
      <c r="D1450" s="46"/>
      <c r="E1450" s="45"/>
      <c r="F1450" s="46"/>
      <c r="G1450" s="45"/>
      <c r="H1450" s="46"/>
      <c r="I1450" s="45"/>
      <c r="J1450" s="46"/>
      <c r="K1450" s="45"/>
      <c r="L1450" s="46"/>
      <c r="M1450" s="45"/>
      <c r="N1450" s="46"/>
      <c r="O1450" s="45"/>
      <c r="P1450" s="46"/>
      <c r="Q1450" s="45"/>
      <c r="R1450" s="46"/>
      <c r="S1450" s="45"/>
      <c r="T1450" s="46"/>
      <c r="U1450" s="45"/>
      <c r="V1450" s="46"/>
      <c r="W1450" s="45"/>
      <c r="X1450" s="46"/>
      <c r="Y1450" s="45"/>
      <c r="Z1450" s="46"/>
      <c r="AA1450" s="45"/>
      <c r="AB1450" s="46"/>
      <c r="AC1450" s="45"/>
      <c r="AD1450" s="46"/>
      <c r="AE1450" s="45"/>
      <c r="AF1450" s="46"/>
      <c r="AG1450" s="45"/>
      <c r="AH1450" s="46"/>
      <c r="AI1450" s="45"/>
      <c r="AJ1450" s="46"/>
      <c r="AK1450" s="45"/>
      <c r="AL1450" s="47">
        <f>+B1450+D1450+F1450+H1450+J1450+L1450+N1450+P1450+R1450+T1450+V1450+X1450+Z1450+AB1450+AD1450+AF1450+AH1450+AJ1450</f>
        <v>0</v>
      </c>
      <c r="AM1450" s="48">
        <f>+C1450+E1450+G1450+I1450+K1450+M1450+O1450+Q1450+S1450+U1450+W1450+Y1450+AA1450+AC1450+AE1450+AG1450+AI1450+AK1450</f>
        <v>0</v>
      </c>
      <c r="AN1450" s="297">
        <f>+AM1450+AL1450</f>
        <v>0</v>
      </c>
    </row>
    <row r="1451" spans="2:40" ht="14.25" customHeight="1" x14ac:dyDescent="0.25">
      <c r="B1451" s="751" t="s">
        <v>829</v>
      </c>
      <c r="C1451" s="752"/>
      <c r="D1451" s="752"/>
      <c r="E1451" s="752"/>
      <c r="F1451" s="752"/>
      <c r="G1451" s="752"/>
      <c r="H1451" s="752"/>
      <c r="I1451" s="752"/>
      <c r="J1451" s="752"/>
      <c r="K1451" s="752"/>
      <c r="L1451" s="752"/>
      <c r="M1451" s="752"/>
      <c r="N1451" s="752"/>
      <c r="O1451" s="752"/>
      <c r="P1451" s="752"/>
      <c r="Q1451" s="752"/>
      <c r="R1451" s="752"/>
      <c r="S1451" s="752"/>
      <c r="T1451" s="752"/>
      <c r="U1451" s="752"/>
      <c r="V1451" s="752"/>
      <c r="W1451" s="752"/>
      <c r="X1451" s="752"/>
      <c r="Y1451" s="752"/>
      <c r="Z1451" s="752"/>
      <c r="AA1451" s="752"/>
      <c r="AB1451" s="752"/>
      <c r="AC1451" s="752"/>
      <c r="AD1451" s="752"/>
      <c r="AE1451" s="752"/>
      <c r="AF1451" s="752"/>
      <c r="AG1451" s="752"/>
      <c r="AH1451" s="752"/>
      <c r="AI1451" s="752"/>
      <c r="AJ1451" s="752"/>
      <c r="AK1451" s="752"/>
      <c r="AL1451" s="752"/>
      <c r="AM1451" s="752"/>
      <c r="AN1451" s="753"/>
    </row>
    <row r="1452" spans="2:40" ht="21" customHeight="1" x14ac:dyDescent="0.25">
      <c r="B1452" s="296"/>
      <c r="C1452" s="45"/>
      <c r="D1452" s="46"/>
      <c r="E1452" s="45"/>
      <c r="F1452" s="46"/>
      <c r="G1452" s="45"/>
      <c r="H1452" s="46"/>
      <c r="I1452" s="45"/>
      <c r="J1452" s="46"/>
      <c r="K1452" s="45"/>
      <c r="L1452" s="46"/>
      <c r="M1452" s="45"/>
      <c r="N1452" s="46"/>
      <c r="O1452" s="45"/>
      <c r="P1452" s="46"/>
      <c r="Q1452" s="45"/>
      <c r="R1452" s="46"/>
      <c r="S1452" s="45"/>
      <c r="T1452" s="46"/>
      <c r="U1452" s="45"/>
      <c r="V1452" s="46"/>
      <c r="W1452" s="45"/>
      <c r="X1452" s="46"/>
      <c r="Y1452" s="45"/>
      <c r="Z1452" s="46"/>
      <c r="AA1452" s="45"/>
      <c r="AB1452" s="46"/>
      <c r="AC1452" s="45"/>
      <c r="AD1452" s="46"/>
      <c r="AE1452" s="45"/>
      <c r="AF1452" s="46"/>
      <c r="AG1452" s="45"/>
      <c r="AH1452" s="46"/>
      <c r="AI1452" s="45"/>
      <c r="AJ1452" s="46"/>
      <c r="AK1452" s="45"/>
      <c r="AL1452" s="47">
        <f>+B1452+D1452+F1452+H1452+J1452+L1452+N1452+P1452+R1452+T1452+V1452+X1452+Z1452+AB1452+AD1452+AF1452+AH1452+AJ1452</f>
        <v>0</v>
      </c>
      <c r="AM1452" s="48">
        <f>+C1452+E1452+G1452+I1452+K1452+M1452+O1452+Q1452+S1452+U1452+W1452+Y1452+AA1452+AC1452+AE1452+AG1452+AI1452+AK1452</f>
        <v>0</v>
      </c>
      <c r="AN1452" s="297">
        <f>+AM1452+AL1452</f>
        <v>0</v>
      </c>
    </row>
    <row r="1453" spans="2:40" ht="15" customHeight="1" x14ac:dyDescent="0.25">
      <c r="B1453" s="751" t="s">
        <v>830</v>
      </c>
      <c r="C1453" s="752"/>
      <c r="D1453" s="752"/>
      <c r="E1453" s="752"/>
      <c r="F1453" s="752"/>
      <c r="G1453" s="752"/>
      <c r="H1453" s="752"/>
      <c r="I1453" s="752"/>
      <c r="J1453" s="752"/>
      <c r="K1453" s="752"/>
      <c r="L1453" s="752"/>
      <c r="M1453" s="752"/>
      <c r="N1453" s="752"/>
      <c r="O1453" s="752"/>
      <c r="P1453" s="752"/>
      <c r="Q1453" s="752"/>
      <c r="R1453" s="752"/>
      <c r="S1453" s="752"/>
      <c r="T1453" s="752"/>
      <c r="U1453" s="752"/>
      <c r="V1453" s="752"/>
      <c r="W1453" s="752"/>
      <c r="X1453" s="752"/>
      <c r="Y1453" s="752"/>
      <c r="Z1453" s="752"/>
      <c r="AA1453" s="752"/>
      <c r="AB1453" s="752"/>
      <c r="AC1453" s="752"/>
      <c r="AD1453" s="752"/>
      <c r="AE1453" s="752"/>
      <c r="AF1453" s="752"/>
      <c r="AG1453" s="752"/>
      <c r="AH1453" s="752"/>
      <c r="AI1453" s="752"/>
      <c r="AJ1453" s="752"/>
      <c r="AK1453" s="752"/>
      <c r="AL1453" s="752"/>
      <c r="AM1453" s="752"/>
      <c r="AN1453" s="753"/>
    </row>
    <row r="1454" spans="2:40" ht="21" customHeight="1" x14ac:dyDescent="0.25">
      <c r="B1454" s="296"/>
      <c r="C1454" s="45"/>
      <c r="D1454" s="46"/>
      <c r="E1454" s="45"/>
      <c r="F1454" s="46"/>
      <c r="G1454" s="45"/>
      <c r="H1454" s="46"/>
      <c r="I1454" s="45"/>
      <c r="J1454" s="46"/>
      <c r="K1454" s="45"/>
      <c r="L1454" s="46"/>
      <c r="M1454" s="45"/>
      <c r="N1454" s="46"/>
      <c r="O1454" s="45"/>
      <c r="P1454" s="46"/>
      <c r="Q1454" s="45"/>
      <c r="R1454" s="46"/>
      <c r="S1454" s="45"/>
      <c r="T1454" s="46"/>
      <c r="U1454" s="45"/>
      <c r="V1454" s="46"/>
      <c r="W1454" s="45"/>
      <c r="X1454" s="46"/>
      <c r="Y1454" s="45"/>
      <c r="Z1454" s="46"/>
      <c r="AA1454" s="45"/>
      <c r="AB1454" s="46"/>
      <c r="AC1454" s="45"/>
      <c r="AD1454" s="46"/>
      <c r="AE1454" s="45"/>
      <c r="AF1454" s="46"/>
      <c r="AG1454" s="45"/>
      <c r="AH1454" s="46"/>
      <c r="AI1454" s="45"/>
      <c r="AJ1454" s="46"/>
      <c r="AK1454" s="45"/>
      <c r="AL1454" s="47">
        <f>+B1454+D1454+F1454+H1454+J1454+L1454+N1454+P1454+R1454+T1454+V1454+X1454+Z1454+AB1454+AD1454+AF1454+AH1454+AJ1454</f>
        <v>0</v>
      </c>
      <c r="AM1454" s="48">
        <f>+C1454+E1454+G1454+I1454+K1454+M1454+O1454+Q1454+S1454+U1454+W1454+Y1454+AA1454+AC1454+AE1454+AG1454+AI1454+AK1454</f>
        <v>0</v>
      </c>
      <c r="AN1454" s="297">
        <f>+AM1454+AL1454</f>
        <v>0</v>
      </c>
    </row>
    <row r="1455" spans="2:40" ht="15" customHeight="1" x14ac:dyDescent="0.25">
      <c r="B1455" s="751" t="s">
        <v>831</v>
      </c>
      <c r="C1455" s="752"/>
      <c r="D1455" s="752"/>
      <c r="E1455" s="752"/>
      <c r="F1455" s="752"/>
      <c r="G1455" s="752"/>
      <c r="H1455" s="752"/>
      <c r="I1455" s="752"/>
      <c r="J1455" s="752"/>
      <c r="K1455" s="752"/>
      <c r="L1455" s="752"/>
      <c r="M1455" s="752"/>
      <c r="N1455" s="752"/>
      <c r="O1455" s="752"/>
      <c r="P1455" s="752"/>
      <c r="Q1455" s="752"/>
      <c r="R1455" s="752"/>
      <c r="S1455" s="752"/>
      <c r="T1455" s="752"/>
      <c r="U1455" s="752"/>
      <c r="V1455" s="752"/>
      <c r="W1455" s="752"/>
      <c r="X1455" s="752"/>
      <c r="Y1455" s="752"/>
      <c r="Z1455" s="752"/>
      <c r="AA1455" s="752"/>
      <c r="AB1455" s="752"/>
      <c r="AC1455" s="752"/>
      <c r="AD1455" s="752"/>
      <c r="AE1455" s="752"/>
      <c r="AF1455" s="752"/>
      <c r="AG1455" s="752"/>
      <c r="AH1455" s="752"/>
      <c r="AI1455" s="752"/>
      <c r="AJ1455" s="752"/>
      <c r="AK1455" s="752"/>
      <c r="AL1455" s="752"/>
      <c r="AM1455" s="752"/>
      <c r="AN1455" s="753"/>
    </row>
    <row r="1456" spans="2:40" ht="21" customHeight="1" x14ac:dyDescent="0.25">
      <c r="B1456" s="296"/>
      <c r="C1456" s="45"/>
      <c r="D1456" s="46"/>
      <c r="E1456" s="45"/>
      <c r="F1456" s="46"/>
      <c r="G1456" s="45"/>
      <c r="H1456" s="46"/>
      <c r="I1456" s="45"/>
      <c r="J1456" s="46"/>
      <c r="K1456" s="45"/>
      <c r="L1456" s="46"/>
      <c r="M1456" s="45"/>
      <c r="N1456" s="46"/>
      <c r="O1456" s="45"/>
      <c r="P1456" s="46"/>
      <c r="Q1456" s="45"/>
      <c r="R1456" s="46"/>
      <c r="S1456" s="45"/>
      <c r="T1456" s="46"/>
      <c r="U1456" s="45"/>
      <c r="V1456" s="46"/>
      <c r="W1456" s="45"/>
      <c r="X1456" s="46"/>
      <c r="Y1456" s="45"/>
      <c r="Z1456" s="46"/>
      <c r="AA1456" s="45"/>
      <c r="AB1456" s="46"/>
      <c r="AC1456" s="45"/>
      <c r="AD1456" s="46"/>
      <c r="AE1456" s="45"/>
      <c r="AF1456" s="46"/>
      <c r="AG1456" s="45"/>
      <c r="AH1456" s="46"/>
      <c r="AI1456" s="45"/>
      <c r="AJ1456" s="46"/>
      <c r="AK1456" s="45"/>
      <c r="AL1456" s="47">
        <f>+B1456+D1456+F1456+H1456+J1456+L1456+N1456+P1456+R1456+T1456+V1456+X1456+Z1456+AB1456+AD1456+AF1456+AH1456+AJ1456</f>
        <v>0</v>
      </c>
      <c r="AM1456" s="48">
        <f>+C1456+E1456+G1456+I1456+K1456+M1456+O1456+Q1456+S1456+U1456+W1456+Y1456+AA1456+AC1456+AE1456+AG1456+AI1456+AK1456</f>
        <v>0</v>
      </c>
      <c r="AN1456" s="297">
        <f>+AM1456+AL1456</f>
        <v>0</v>
      </c>
    </row>
    <row r="1457" spans="1:40" ht="15" customHeight="1" x14ac:dyDescent="0.25">
      <c r="B1457" s="751" t="s">
        <v>832</v>
      </c>
      <c r="C1457" s="752"/>
      <c r="D1457" s="752"/>
      <c r="E1457" s="752"/>
      <c r="F1457" s="752"/>
      <c r="G1457" s="752"/>
      <c r="H1457" s="752"/>
      <c r="I1457" s="752"/>
      <c r="J1457" s="752"/>
      <c r="K1457" s="752"/>
      <c r="L1457" s="752"/>
      <c r="M1457" s="752"/>
      <c r="N1457" s="752"/>
      <c r="O1457" s="752"/>
      <c r="P1457" s="752"/>
      <c r="Q1457" s="752"/>
      <c r="R1457" s="752"/>
      <c r="S1457" s="752"/>
      <c r="T1457" s="752"/>
      <c r="U1457" s="752"/>
      <c r="V1457" s="752"/>
      <c r="W1457" s="752"/>
      <c r="X1457" s="752"/>
      <c r="Y1457" s="752"/>
      <c r="Z1457" s="752"/>
      <c r="AA1457" s="752"/>
      <c r="AB1457" s="752"/>
      <c r="AC1457" s="752"/>
      <c r="AD1457" s="752"/>
      <c r="AE1457" s="752"/>
      <c r="AF1457" s="752"/>
      <c r="AG1457" s="752"/>
      <c r="AH1457" s="752"/>
      <c r="AI1457" s="752"/>
      <c r="AJ1457" s="752"/>
      <c r="AK1457" s="752"/>
      <c r="AL1457" s="752"/>
      <c r="AM1457" s="752"/>
      <c r="AN1457" s="753"/>
    </row>
    <row r="1458" spans="1:40" ht="21" customHeight="1" x14ac:dyDescent="0.25">
      <c r="B1458" s="296"/>
      <c r="C1458" s="45"/>
      <c r="D1458" s="46"/>
      <c r="E1458" s="45"/>
      <c r="F1458" s="46"/>
      <c r="G1458" s="45"/>
      <c r="H1458" s="46"/>
      <c r="I1458" s="45"/>
      <c r="J1458" s="46"/>
      <c r="K1458" s="45"/>
      <c r="L1458" s="46"/>
      <c r="M1458" s="45"/>
      <c r="N1458" s="46"/>
      <c r="O1458" s="45"/>
      <c r="P1458" s="46"/>
      <c r="Q1458" s="45"/>
      <c r="R1458" s="46"/>
      <c r="S1458" s="45"/>
      <c r="T1458" s="46"/>
      <c r="U1458" s="45"/>
      <c r="V1458" s="46"/>
      <c r="W1458" s="45"/>
      <c r="X1458" s="46"/>
      <c r="Y1458" s="45"/>
      <c r="Z1458" s="46"/>
      <c r="AA1458" s="45"/>
      <c r="AB1458" s="46"/>
      <c r="AC1458" s="45"/>
      <c r="AD1458" s="46"/>
      <c r="AE1458" s="45"/>
      <c r="AF1458" s="46"/>
      <c r="AG1458" s="45"/>
      <c r="AH1458" s="46"/>
      <c r="AI1458" s="45"/>
      <c r="AJ1458" s="46"/>
      <c r="AK1458" s="45"/>
      <c r="AL1458" s="47">
        <f>+B1458+D1458+F1458+H1458+J1458+L1458+N1458+P1458+R1458+T1458+V1458+X1458+Z1458+AB1458+AD1458+AF1458+AH1458+AJ1458</f>
        <v>0</v>
      </c>
      <c r="AM1458" s="48">
        <f>+C1458+E1458+G1458+I1458+K1458+M1458+O1458+Q1458+S1458+U1458+W1458+Y1458+AA1458+AC1458+AE1458+AG1458+AI1458+AK1458</f>
        <v>0</v>
      </c>
      <c r="AN1458" s="297">
        <f>+AM1458+AL1458</f>
        <v>0</v>
      </c>
    </row>
    <row r="1459" spans="1:40" ht="15" customHeight="1" x14ac:dyDescent="0.25">
      <c r="B1459" s="751" t="s">
        <v>833</v>
      </c>
      <c r="C1459" s="752"/>
      <c r="D1459" s="752"/>
      <c r="E1459" s="752"/>
      <c r="F1459" s="752"/>
      <c r="G1459" s="752"/>
      <c r="H1459" s="752"/>
      <c r="I1459" s="752"/>
      <c r="J1459" s="752"/>
      <c r="K1459" s="752"/>
      <c r="L1459" s="752"/>
      <c r="M1459" s="752"/>
      <c r="N1459" s="752"/>
      <c r="O1459" s="752"/>
      <c r="P1459" s="752"/>
      <c r="Q1459" s="752"/>
      <c r="R1459" s="752"/>
      <c r="S1459" s="752"/>
      <c r="T1459" s="752"/>
      <c r="U1459" s="752"/>
      <c r="V1459" s="752"/>
      <c r="W1459" s="752"/>
      <c r="X1459" s="752"/>
      <c r="Y1459" s="752"/>
      <c r="Z1459" s="752"/>
      <c r="AA1459" s="752"/>
      <c r="AB1459" s="752"/>
      <c r="AC1459" s="752"/>
      <c r="AD1459" s="752"/>
      <c r="AE1459" s="752"/>
      <c r="AF1459" s="752"/>
      <c r="AG1459" s="752"/>
      <c r="AH1459" s="752"/>
      <c r="AI1459" s="752"/>
      <c r="AJ1459" s="752"/>
      <c r="AK1459" s="752"/>
      <c r="AL1459" s="752"/>
      <c r="AM1459" s="752"/>
      <c r="AN1459" s="753"/>
    </row>
    <row r="1460" spans="1:40" ht="21" customHeight="1" x14ac:dyDescent="0.25">
      <c r="B1460" s="296"/>
      <c r="C1460" s="45"/>
      <c r="D1460" s="46"/>
      <c r="E1460" s="45"/>
      <c r="F1460" s="46"/>
      <c r="G1460" s="45"/>
      <c r="H1460" s="46"/>
      <c r="I1460" s="45"/>
      <c r="J1460" s="46"/>
      <c r="K1460" s="45"/>
      <c r="L1460" s="46"/>
      <c r="M1460" s="45"/>
      <c r="N1460" s="46"/>
      <c r="O1460" s="45"/>
      <c r="P1460" s="46"/>
      <c r="Q1460" s="45"/>
      <c r="R1460" s="46"/>
      <c r="S1460" s="45"/>
      <c r="T1460" s="46"/>
      <c r="U1460" s="45"/>
      <c r="V1460" s="46"/>
      <c r="W1460" s="45"/>
      <c r="X1460" s="46"/>
      <c r="Y1460" s="45"/>
      <c r="Z1460" s="46"/>
      <c r="AA1460" s="45"/>
      <c r="AB1460" s="46"/>
      <c r="AC1460" s="45"/>
      <c r="AD1460" s="46"/>
      <c r="AE1460" s="45"/>
      <c r="AF1460" s="46"/>
      <c r="AG1460" s="45"/>
      <c r="AH1460" s="46"/>
      <c r="AI1460" s="45"/>
      <c r="AJ1460" s="46"/>
      <c r="AK1460" s="45"/>
      <c r="AL1460" s="47">
        <f>+B1460+D1460+F1460+H1460+J1460+L1460+N1460+P1460+R1460+T1460+V1460+X1460+Z1460+AB1460+AD1460+AF1460+AH1460+AJ1460</f>
        <v>0</v>
      </c>
      <c r="AM1460" s="48">
        <f>+C1460+E1460+G1460+I1460+K1460+M1460+O1460+Q1460+S1460+U1460+W1460+Y1460+AA1460+AC1460+AE1460+AG1460+AI1460+AK1460</f>
        <v>0</v>
      </c>
      <c r="AN1460" s="297">
        <f>+AM1460+AL1460</f>
        <v>0</v>
      </c>
    </row>
    <row r="1461" spans="1:40" ht="15" customHeight="1" x14ac:dyDescent="0.25">
      <c r="B1461" s="751" t="s">
        <v>834</v>
      </c>
      <c r="C1461" s="752"/>
      <c r="D1461" s="752"/>
      <c r="E1461" s="752"/>
      <c r="F1461" s="752"/>
      <c r="G1461" s="752"/>
      <c r="H1461" s="752"/>
      <c r="I1461" s="752"/>
      <c r="J1461" s="752"/>
      <c r="K1461" s="752"/>
      <c r="L1461" s="752"/>
      <c r="M1461" s="752"/>
      <c r="N1461" s="752"/>
      <c r="O1461" s="752"/>
      <c r="P1461" s="752"/>
      <c r="Q1461" s="752"/>
      <c r="R1461" s="752"/>
      <c r="S1461" s="752"/>
      <c r="T1461" s="752"/>
      <c r="U1461" s="752"/>
      <c r="V1461" s="752"/>
      <c r="W1461" s="752"/>
      <c r="X1461" s="752"/>
      <c r="Y1461" s="752"/>
      <c r="Z1461" s="752"/>
      <c r="AA1461" s="752"/>
      <c r="AB1461" s="752"/>
      <c r="AC1461" s="752"/>
      <c r="AD1461" s="752"/>
      <c r="AE1461" s="752"/>
      <c r="AF1461" s="752"/>
      <c r="AG1461" s="752"/>
      <c r="AH1461" s="752"/>
      <c r="AI1461" s="752"/>
      <c r="AJ1461" s="752"/>
      <c r="AK1461" s="752"/>
      <c r="AL1461" s="752"/>
      <c r="AM1461" s="752"/>
      <c r="AN1461" s="753"/>
    </row>
    <row r="1462" spans="1:40" ht="21" customHeight="1" x14ac:dyDescent="0.25">
      <c r="B1462" s="296"/>
      <c r="C1462" s="45"/>
      <c r="D1462" s="46"/>
      <c r="E1462" s="45"/>
      <c r="F1462" s="46"/>
      <c r="G1462" s="45"/>
      <c r="H1462" s="46"/>
      <c r="I1462" s="45"/>
      <c r="J1462" s="46"/>
      <c r="K1462" s="45"/>
      <c r="L1462" s="46"/>
      <c r="M1462" s="45"/>
      <c r="N1462" s="46"/>
      <c r="O1462" s="45"/>
      <c r="P1462" s="46"/>
      <c r="Q1462" s="45"/>
      <c r="R1462" s="46"/>
      <c r="S1462" s="45"/>
      <c r="T1462" s="46"/>
      <c r="U1462" s="45"/>
      <c r="V1462" s="46"/>
      <c r="W1462" s="45"/>
      <c r="X1462" s="46"/>
      <c r="Y1462" s="45"/>
      <c r="Z1462" s="46"/>
      <c r="AA1462" s="45"/>
      <c r="AB1462" s="46"/>
      <c r="AC1462" s="45"/>
      <c r="AD1462" s="46"/>
      <c r="AE1462" s="45"/>
      <c r="AF1462" s="46"/>
      <c r="AG1462" s="45"/>
      <c r="AH1462" s="46"/>
      <c r="AI1462" s="45"/>
      <c r="AJ1462" s="46"/>
      <c r="AK1462" s="45"/>
      <c r="AL1462" s="47">
        <f>+B1462+D1462+F1462+H1462+J1462+L1462+N1462+P1462+R1462+T1462+V1462+X1462+Z1462+AB1462+AD1462+AF1462+AH1462+AJ1462</f>
        <v>0</v>
      </c>
      <c r="AM1462" s="48">
        <f>+C1462+E1462+G1462+I1462+K1462+M1462+O1462+Q1462+S1462+U1462+W1462+Y1462+AA1462+AC1462+AE1462+AG1462+AI1462+AK1462</f>
        <v>0</v>
      </c>
      <c r="AN1462" s="297">
        <f>+AM1462+AL1462</f>
        <v>0</v>
      </c>
    </row>
    <row r="1463" spans="1:40" ht="16.5" customHeight="1" x14ac:dyDescent="0.3">
      <c r="B1463" s="754" t="s">
        <v>825</v>
      </c>
      <c r="C1463" s="755"/>
      <c r="D1463" s="755"/>
      <c r="E1463" s="755"/>
      <c r="F1463" s="755"/>
      <c r="G1463" s="755"/>
      <c r="H1463" s="755"/>
      <c r="I1463" s="755"/>
      <c r="J1463" s="755"/>
      <c r="K1463" s="755"/>
      <c r="L1463" s="755"/>
      <c r="M1463" s="755"/>
      <c r="N1463" s="755"/>
      <c r="O1463" s="755"/>
      <c r="P1463" s="755"/>
      <c r="Q1463" s="755"/>
      <c r="R1463" s="755"/>
      <c r="S1463" s="755"/>
      <c r="T1463" s="755"/>
      <c r="U1463" s="755"/>
      <c r="V1463" s="755"/>
      <c r="W1463" s="755"/>
      <c r="X1463" s="755"/>
      <c r="Y1463" s="755"/>
      <c r="Z1463" s="755"/>
      <c r="AA1463" s="755"/>
      <c r="AB1463" s="755"/>
      <c r="AC1463" s="755"/>
      <c r="AD1463" s="755"/>
      <c r="AE1463" s="755"/>
      <c r="AF1463" s="755"/>
      <c r="AG1463" s="755"/>
      <c r="AH1463" s="755"/>
      <c r="AI1463" s="755"/>
      <c r="AJ1463" s="755"/>
      <c r="AK1463" s="755"/>
      <c r="AL1463" s="755"/>
      <c r="AM1463" s="755"/>
      <c r="AN1463" s="756"/>
    </row>
    <row r="1464" spans="1:40" ht="21" customHeight="1" thickBot="1" x14ac:dyDescent="0.3">
      <c r="B1464" s="298">
        <f>+B1462+B1460+B1458+B1456+B1454+B1452+B1450+B1448</f>
        <v>0</v>
      </c>
      <c r="C1464" s="302">
        <f>+C1462+C1460+C1458+C1456+C1454+C1452+C1450+C1448</f>
        <v>0</v>
      </c>
      <c r="D1464" s="299">
        <f>+D1462+D1460+D1458+D1456+D1454+D1452+D1450+D1448</f>
        <v>0</v>
      </c>
      <c r="E1464" s="302">
        <f>+E1462+E1460+E1458+E1456+E1454+E1452+E1450+E1448</f>
        <v>0</v>
      </c>
      <c r="F1464" s="299">
        <f t="shared" ref="F1464:AK1464" si="21">+F1462+F1460+F1458+F1456+F1454+F1452+F1450+F1448</f>
        <v>0</v>
      </c>
      <c r="G1464" s="302">
        <f t="shared" si="21"/>
        <v>0</v>
      </c>
      <c r="H1464" s="299">
        <f t="shared" si="21"/>
        <v>0</v>
      </c>
      <c r="I1464" s="302">
        <f t="shared" si="21"/>
        <v>0</v>
      </c>
      <c r="J1464" s="299">
        <f t="shared" si="21"/>
        <v>0</v>
      </c>
      <c r="K1464" s="302">
        <f t="shared" si="21"/>
        <v>0</v>
      </c>
      <c r="L1464" s="299">
        <f t="shared" si="21"/>
        <v>0</v>
      </c>
      <c r="M1464" s="302">
        <f t="shared" si="21"/>
        <v>0</v>
      </c>
      <c r="N1464" s="299">
        <f t="shared" si="21"/>
        <v>0</v>
      </c>
      <c r="O1464" s="302">
        <f t="shared" si="21"/>
        <v>0</v>
      </c>
      <c r="P1464" s="299">
        <f t="shared" si="21"/>
        <v>0</v>
      </c>
      <c r="Q1464" s="302">
        <f t="shared" si="21"/>
        <v>0</v>
      </c>
      <c r="R1464" s="299">
        <f t="shared" si="21"/>
        <v>0</v>
      </c>
      <c r="S1464" s="302">
        <f t="shared" si="21"/>
        <v>0</v>
      </c>
      <c r="T1464" s="299">
        <f t="shared" si="21"/>
        <v>0</v>
      </c>
      <c r="U1464" s="302">
        <f t="shared" si="21"/>
        <v>0</v>
      </c>
      <c r="V1464" s="299">
        <f t="shared" si="21"/>
        <v>0</v>
      </c>
      <c r="W1464" s="302">
        <f t="shared" si="21"/>
        <v>0</v>
      </c>
      <c r="X1464" s="299">
        <f t="shared" si="21"/>
        <v>0</v>
      </c>
      <c r="Y1464" s="302">
        <f t="shared" si="21"/>
        <v>0</v>
      </c>
      <c r="Z1464" s="299">
        <f t="shared" si="21"/>
        <v>0</v>
      </c>
      <c r="AA1464" s="302">
        <f t="shared" si="21"/>
        <v>0</v>
      </c>
      <c r="AB1464" s="299">
        <f t="shared" si="21"/>
        <v>0</v>
      </c>
      <c r="AC1464" s="302">
        <f t="shared" si="21"/>
        <v>0</v>
      </c>
      <c r="AD1464" s="299">
        <f t="shared" si="21"/>
        <v>0</v>
      </c>
      <c r="AE1464" s="302">
        <f t="shared" si="21"/>
        <v>0</v>
      </c>
      <c r="AF1464" s="299">
        <f t="shared" si="21"/>
        <v>0</v>
      </c>
      <c r="AG1464" s="302">
        <f t="shared" si="21"/>
        <v>0</v>
      </c>
      <c r="AH1464" s="299">
        <f t="shared" si="21"/>
        <v>0</v>
      </c>
      <c r="AI1464" s="302">
        <f t="shared" si="21"/>
        <v>0</v>
      </c>
      <c r="AJ1464" s="299">
        <f t="shared" si="21"/>
        <v>0</v>
      </c>
      <c r="AK1464" s="302">
        <f t="shared" si="21"/>
        <v>0</v>
      </c>
      <c r="AL1464" s="299">
        <f>+B1464+D1464+F1464+H1464+J1464+L1464+N1464+P1464+R1464+T1464+V1464+X1464+Z1464+AB1464+AD1464+AF1464+AH1464+AJ1464</f>
        <v>0</v>
      </c>
      <c r="AM1464" s="302">
        <f>+C1464+E1464+G1464+I1464+K1464+M1464+O1464+Q1464+S1464+U1464+W1464+Y1464+AA1464+AC1464+AE1464+AG1464+AI1464+AK1464</f>
        <v>0</v>
      </c>
      <c r="AN1464" s="300">
        <f>+AM1464+AL1464</f>
        <v>0</v>
      </c>
    </row>
    <row r="1465" spans="1:40" ht="11.25" customHeight="1" x14ac:dyDescent="0.25">
      <c r="B1465" s="757"/>
      <c r="C1465" s="757"/>
      <c r="D1465" s="757"/>
      <c r="E1465" s="757"/>
      <c r="F1465" s="757"/>
      <c r="G1465" s="757"/>
      <c r="H1465" s="757"/>
      <c r="I1465" s="757"/>
      <c r="J1465" s="757"/>
      <c r="K1465" s="757"/>
      <c r="L1465" s="757"/>
      <c r="M1465" s="757"/>
      <c r="N1465" s="757"/>
      <c r="O1465" s="757"/>
      <c r="P1465" s="757"/>
      <c r="Q1465" s="757"/>
      <c r="R1465" s="757"/>
      <c r="S1465" s="757"/>
      <c r="T1465" s="757"/>
      <c r="U1465" s="757"/>
      <c r="V1465" s="757"/>
      <c r="W1465" s="757"/>
      <c r="X1465" s="757"/>
      <c r="Y1465" s="757"/>
      <c r="Z1465" s="757"/>
      <c r="AA1465" s="757"/>
      <c r="AB1465" s="757"/>
      <c r="AC1465" s="757"/>
      <c r="AD1465" s="757"/>
      <c r="AE1465" s="757"/>
      <c r="AF1465" s="757"/>
      <c r="AG1465" s="757"/>
      <c r="AH1465" s="757"/>
      <c r="AI1465" s="757"/>
      <c r="AJ1465" s="757"/>
      <c r="AK1465" s="757"/>
      <c r="AL1465" s="757"/>
      <c r="AM1465" s="757"/>
      <c r="AN1465" s="757"/>
    </row>
    <row r="1466" spans="1:40" x14ac:dyDescent="0.25">
      <c r="B1466" s="49"/>
      <c r="C1466" s="49"/>
      <c r="D1466" s="49"/>
      <c r="E1466" s="49"/>
      <c r="F1466" s="49"/>
      <c r="G1466" s="49"/>
      <c r="H1466" s="49"/>
      <c r="I1466" s="49"/>
      <c r="J1466" s="49"/>
      <c r="K1466" s="49"/>
      <c r="L1466" s="49"/>
      <c r="M1466" s="49"/>
      <c r="N1466" s="49"/>
      <c r="O1466" s="49"/>
      <c r="P1466" s="49"/>
      <c r="Q1466" s="49"/>
      <c r="R1466" s="49"/>
      <c r="S1466" s="49"/>
      <c r="T1466" s="50" t="s">
        <v>835</v>
      </c>
      <c r="U1466" s="49"/>
      <c r="W1466" s="49"/>
      <c r="X1466" s="749"/>
      <c r="Y1466" s="749"/>
      <c r="Z1466" s="749"/>
      <c r="AA1466" s="749"/>
      <c r="AB1466" s="749"/>
      <c r="AC1466" s="749"/>
      <c r="AD1466" s="749"/>
      <c r="AE1466" s="749"/>
      <c r="AF1466" s="749"/>
      <c r="AG1466" s="749"/>
      <c r="AH1466" s="749"/>
      <c r="AI1466" s="749"/>
      <c r="AJ1466" s="749"/>
      <c r="AK1466" s="749"/>
      <c r="AL1466" s="749"/>
      <c r="AM1466" s="51"/>
      <c r="AN1466" s="49"/>
    </row>
    <row r="1467" spans="1:40" ht="6" customHeight="1" thickBot="1" x14ac:dyDescent="0.3">
      <c r="A1467" s="52"/>
      <c r="B1467" s="49"/>
      <c r="C1467" s="49"/>
      <c r="D1467" s="49"/>
      <c r="E1467" s="49"/>
      <c r="F1467" s="49"/>
      <c r="G1467" s="49"/>
      <c r="H1467" s="49"/>
      <c r="I1467" s="49"/>
      <c r="J1467" s="49"/>
      <c r="K1467" s="49"/>
      <c r="L1467" s="49"/>
      <c r="M1467" s="49"/>
      <c r="N1467" s="49"/>
      <c r="O1467" s="49"/>
      <c r="P1467" s="49"/>
      <c r="Q1467" s="49"/>
      <c r="R1467" s="49"/>
      <c r="S1467" s="49"/>
      <c r="T1467" s="50"/>
      <c r="U1467" s="49"/>
      <c r="W1467" s="49"/>
      <c r="X1467" s="53"/>
      <c r="Y1467" s="53"/>
      <c r="Z1467" s="53"/>
      <c r="AA1467" s="53"/>
      <c r="AB1467" s="53"/>
      <c r="AC1467" s="53"/>
      <c r="AD1467" s="53"/>
      <c r="AE1467" s="53"/>
      <c r="AF1467" s="53"/>
      <c r="AG1467" s="53"/>
      <c r="AH1467" s="53"/>
      <c r="AI1467" s="53"/>
      <c r="AJ1467" s="53"/>
      <c r="AK1467" s="53"/>
      <c r="AL1467" s="53"/>
      <c r="AM1467" s="51"/>
      <c r="AN1467" s="49"/>
    </row>
    <row r="1468" spans="1:40" ht="15.75" thickBot="1" x14ac:dyDescent="0.3">
      <c r="A1468" s="52"/>
      <c r="B1468" s="49"/>
      <c r="C1468" s="49"/>
      <c r="D1468" s="49"/>
      <c r="E1468" s="49"/>
      <c r="F1468" s="49"/>
      <c r="G1468" s="49"/>
      <c r="H1468" s="49"/>
      <c r="I1468" s="49"/>
      <c r="J1468" s="49"/>
      <c r="K1468" s="49"/>
      <c r="L1468" s="49"/>
      <c r="M1468" s="49"/>
      <c r="N1468" s="49"/>
      <c r="O1468" s="49"/>
      <c r="P1468" s="49"/>
      <c r="Q1468" s="49"/>
      <c r="R1468" s="49"/>
      <c r="S1468" s="49"/>
      <c r="T1468" s="49"/>
      <c r="U1468" s="49"/>
      <c r="V1468" s="54" t="s">
        <v>836</v>
      </c>
      <c r="W1468" s="49"/>
      <c r="X1468" s="748">
        <f>+F1433</f>
        <v>0</v>
      </c>
      <c r="Y1468" s="748"/>
      <c r="Z1468" s="748"/>
      <c r="AA1468" s="748"/>
      <c r="AB1468" s="748"/>
      <c r="AC1468" s="748"/>
      <c r="AD1468" s="748"/>
      <c r="AE1468" s="748"/>
      <c r="AF1468" s="748"/>
      <c r="AG1468" s="748"/>
      <c r="AH1468" s="748"/>
      <c r="AI1468" s="748"/>
      <c r="AJ1468" s="748"/>
      <c r="AK1468" s="49"/>
      <c r="AL1468" s="750" t="s">
        <v>787</v>
      </c>
      <c r="AM1468" s="750"/>
      <c r="AN1468" s="49"/>
    </row>
    <row r="1469" spans="1:40" ht="15.75" customHeight="1" x14ac:dyDescent="0.25">
      <c r="B1469" s="55" t="s">
        <v>1128</v>
      </c>
      <c r="C1469" s="56"/>
      <c r="D1469" s="56"/>
      <c r="E1469" s="56"/>
      <c r="F1469" s="56"/>
      <c r="G1469" s="57"/>
      <c r="H1469" s="57"/>
      <c r="I1469" s="57"/>
      <c r="J1469" s="57"/>
      <c r="K1469" s="57"/>
      <c r="L1469" s="57"/>
      <c r="M1469" s="57"/>
      <c r="N1469" s="57"/>
      <c r="V1469" s="54" t="s">
        <v>837</v>
      </c>
      <c r="AB1469" s="748" t="str">
        <f>+I1434</f>
        <v/>
      </c>
      <c r="AC1469" s="748"/>
      <c r="AD1469" s="748"/>
      <c r="AE1469" s="748"/>
      <c r="AF1469" s="748"/>
      <c r="AG1469" s="748"/>
      <c r="AH1469" s="748"/>
      <c r="AI1469" s="748"/>
      <c r="AJ1469" s="748"/>
    </row>
    <row r="1470" spans="1:40" ht="3.75" customHeight="1" thickBot="1" x14ac:dyDescent="0.3">
      <c r="B1470" s="42"/>
      <c r="C1470" s="42"/>
      <c r="D1470" s="42"/>
      <c r="E1470" s="42"/>
      <c r="F1470" s="42"/>
      <c r="G1470" s="42"/>
      <c r="H1470" s="42"/>
      <c r="I1470" s="58"/>
      <c r="J1470" s="58"/>
      <c r="K1470" s="42"/>
      <c r="L1470" s="42"/>
      <c r="M1470" s="57"/>
      <c r="N1470" s="57"/>
    </row>
    <row r="1471" spans="1:40" ht="35.25" customHeight="1" x14ac:dyDescent="0.25">
      <c r="B1471" s="682" t="s">
        <v>838</v>
      </c>
      <c r="C1471" s="666"/>
      <c r="D1471" s="666"/>
      <c r="E1471" s="666" t="s">
        <v>839</v>
      </c>
      <c r="F1471" s="666"/>
      <c r="G1471" s="666"/>
      <c r="H1471" s="666" t="s">
        <v>840</v>
      </c>
      <c r="I1471" s="666"/>
      <c r="J1471" s="666"/>
      <c r="K1471" s="666" t="s">
        <v>841</v>
      </c>
      <c r="L1471" s="666"/>
      <c r="M1471" s="666"/>
      <c r="N1471" s="666" t="s">
        <v>842</v>
      </c>
      <c r="O1471" s="666"/>
      <c r="P1471" s="666"/>
      <c r="Q1471" s="666" t="s">
        <v>843</v>
      </c>
      <c r="R1471" s="666"/>
      <c r="S1471" s="666"/>
      <c r="T1471" s="666" t="s">
        <v>844</v>
      </c>
      <c r="U1471" s="666"/>
      <c r="V1471" s="666"/>
      <c r="W1471" s="666" t="s">
        <v>845</v>
      </c>
      <c r="X1471" s="666"/>
      <c r="Y1471" s="666"/>
      <c r="Z1471" s="666" t="s">
        <v>846</v>
      </c>
      <c r="AA1471" s="666"/>
      <c r="AB1471" s="666"/>
      <c r="AC1471" s="666" t="s">
        <v>847</v>
      </c>
      <c r="AD1471" s="666"/>
      <c r="AE1471" s="666"/>
      <c r="AF1471" s="746" t="s">
        <v>1117</v>
      </c>
      <c r="AG1471" s="746"/>
      <c r="AH1471" s="746"/>
      <c r="AI1471" s="666" t="s">
        <v>848</v>
      </c>
      <c r="AJ1471" s="666"/>
      <c r="AK1471" s="666"/>
      <c r="AL1471" s="660" t="s">
        <v>825</v>
      </c>
      <c r="AM1471" s="660"/>
      <c r="AN1471" s="661"/>
    </row>
    <row r="1472" spans="1:40" ht="21" customHeight="1" thickBot="1" x14ac:dyDescent="0.3">
      <c r="B1472" s="747"/>
      <c r="C1472" s="743"/>
      <c r="D1472" s="743"/>
      <c r="E1472" s="743"/>
      <c r="F1472" s="743"/>
      <c r="G1472" s="743"/>
      <c r="H1472" s="743"/>
      <c r="I1472" s="743"/>
      <c r="J1472" s="743"/>
      <c r="K1472" s="743"/>
      <c r="L1472" s="743"/>
      <c r="M1472" s="743"/>
      <c r="N1472" s="743"/>
      <c r="O1472" s="743"/>
      <c r="P1472" s="743"/>
      <c r="Q1472" s="743"/>
      <c r="R1472" s="743"/>
      <c r="S1472" s="743"/>
      <c r="T1472" s="743"/>
      <c r="U1472" s="743"/>
      <c r="V1472" s="743"/>
      <c r="W1472" s="743"/>
      <c r="X1472" s="743"/>
      <c r="Y1472" s="743"/>
      <c r="Z1472" s="743"/>
      <c r="AA1472" s="743"/>
      <c r="AB1472" s="743"/>
      <c r="AC1472" s="743"/>
      <c r="AD1472" s="743"/>
      <c r="AE1472" s="743"/>
      <c r="AF1472" s="743"/>
      <c r="AG1472" s="743"/>
      <c r="AH1472" s="743"/>
      <c r="AI1472" s="743"/>
      <c r="AJ1472" s="743"/>
      <c r="AK1472" s="743"/>
      <c r="AL1472" s="662">
        <f>SUM(B1472:AK1472)</f>
        <v>0</v>
      </c>
      <c r="AM1472" s="662"/>
      <c r="AN1472" s="663"/>
    </row>
    <row r="1473" spans="2:40" ht="12" customHeight="1" x14ac:dyDescent="0.25">
      <c r="B1473" s="270" t="s">
        <v>849</v>
      </c>
      <c r="C1473" s="271"/>
      <c r="D1473" s="272"/>
      <c r="E1473" s="272"/>
      <c r="F1473" s="246"/>
      <c r="G1473" s="246"/>
      <c r="H1473" s="246"/>
      <c r="I1473" s="269"/>
      <c r="J1473" s="269"/>
      <c r="K1473" s="246"/>
      <c r="L1473" s="246"/>
      <c r="M1473" s="241"/>
      <c r="N1473" s="241"/>
      <c r="O1473" s="241"/>
      <c r="P1473" s="241"/>
      <c r="Q1473" s="241"/>
      <c r="R1473" s="241"/>
      <c r="S1473" s="241"/>
      <c r="T1473" s="241"/>
      <c r="U1473" s="241"/>
      <c r="V1473" s="241"/>
      <c r="W1473" s="241"/>
      <c r="X1473" s="241"/>
      <c r="Y1473" s="241"/>
      <c r="Z1473" s="241"/>
      <c r="AA1473" s="241"/>
      <c r="AB1473" s="241"/>
      <c r="AC1473" s="241"/>
      <c r="AD1473" s="241"/>
      <c r="AE1473" s="241"/>
      <c r="AF1473" s="241"/>
      <c r="AG1473" s="241"/>
      <c r="AH1473" s="241"/>
      <c r="AI1473" s="241"/>
      <c r="AJ1473" s="241"/>
      <c r="AK1473" s="241"/>
      <c r="AL1473" s="241"/>
      <c r="AM1473" s="241"/>
      <c r="AN1473" s="241"/>
    </row>
    <row r="1474" spans="2:40" ht="12.75" customHeight="1" x14ac:dyDescent="0.25">
      <c r="B1474" s="273"/>
      <c r="C1474" s="273"/>
      <c r="D1474" s="273"/>
      <c r="E1474" s="273"/>
      <c r="F1474" s="273"/>
      <c r="G1474" s="273"/>
      <c r="H1474" s="273"/>
      <c r="I1474" s="241"/>
      <c r="J1474" s="241"/>
      <c r="K1474" s="241"/>
      <c r="L1474" s="241"/>
      <c r="M1474" s="241"/>
      <c r="N1474" s="241"/>
      <c r="O1474" s="241"/>
      <c r="P1474" s="241"/>
      <c r="Q1474" s="241"/>
      <c r="R1474" s="241"/>
      <c r="S1474" s="241"/>
      <c r="T1474" s="241"/>
      <c r="U1474" s="241"/>
      <c r="V1474" s="241"/>
      <c r="W1474" s="241"/>
      <c r="X1474" s="241"/>
      <c r="Y1474" s="241"/>
      <c r="Z1474" s="241"/>
      <c r="AA1474" s="241"/>
      <c r="AB1474" s="241"/>
      <c r="AC1474" s="241"/>
      <c r="AD1474" s="241"/>
      <c r="AE1474" s="241"/>
      <c r="AF1474" s="241"/>
      <c r="AG1474" s="241"/>
      <c r="AH1474" s="241"/>
      <c r="AI1474" s="241"/>
      <c r="AJ1474" s="241"/>
      <c r="AK1474" s="241"/>
      <c r="AL1474" s="241"/>
      <c r="AM1474" s="241"/>
      <c r="AN1474" s="241"/>
    </row>
    <row r="1475" spans="2:40" ht="16.5" thickBot="1" x14ac:dyDescent="0.3">
      <c r="B1475" s="274" t="s">
        <v>1118</v>
      </c>
      <c r="C1475" s="274"/>
      <c r="D1475" s="274"/>
      <c r="E1475" s="274"/>
      <c r="F1475" s="274"/>
      <c r="G1475" s="275"/>
      <c r="H1475" s="241"/>
      <c r="I1475" s="241"/>
      <c r="J1475" s="241"/>
      <c r="K1475" s="241"/>
      <c r="L1475" s="241"/>
      <c r="M1475" s="241"/>
      <c r="N1475" s="241"/>
      <c r="O1475" s="241"/>
      <c r="P1475" s="241"/>
      <c r="Q1475" s="241"/>
      <c r="R1475" s="241"/>
      <c r="S1475" s="241"/>
      <c r="T1475" s="241"/>
      <c r="U1475" s="241"/>
      <c r="V1475" s="241"/>
      <c r="W1475" s="241"/>
      <c r="X1475" s="553" t="s">
        <v>1119</v>
      </c>
      <c r="Y1475" s="241"/>
      <c r="Z1475" s="241"/>
      <c r="AA1475" s="241"/>
      <c r="AB1475" s="241"/>
      <c r="AC1475" s="241"/>
      <c r="AD1475" s="241"/>
      <c r="AE1475" s="241"/>
      <c r="AF1475" s="241"/>
      <c r="AG1475" s="241"/>
      <c r="AH1475" s="241"/>
      <c r="AI1475" s="241"/>
      <c r="AJ1475" s="241"/>
      <c r="AK1475" s="241"/>
      <c r="AL1475" s="241"/>
      <c r="AM1475" s="241"/>
      <c r="AN1475" s="241"/>
    </row>
    <row r="1476" spans="2:40" ht="34.5" customHeight="1" x14ac:dyDescent="0.25">
      <c r="B1476" s="736" t="s">
        <v>850</v>
      </c>
      <c r="C1476" s="736"/>
      <c r="D1476" s="736"/>
      <c r="E1476" s="736"/>
      <c r="F1476" s="736"/>
      <c r="G1476" s="736"/>
      <c r="H1476" s="736"/>
      <c r="I1476" s="736"/>
      <c r="J1476" s="736"/>
      <c r="K1476" s="744" t="s">
        <v>851</v>
      </c>
      <c r="L1476" s="744"/>
      <c r="M1476" s="744"/>
      <c r="N1476" s="744"/>
      <c r="O1476" s="744"/>
      <c r="P1476" s="744"/>
      <c r="Q1476" s="744"/>
      <c r="R1476" s="744"/>
      <c r="S1476" s="744"/>
      <c r="T1476" s="241"/>
      <c r="U1476" s="241"/>
      <c r="V1476" s="241"/>
      <c r="W1476" s="241"/>
      <c r="X1476" s="664" t="s">
        <v>1120</v>
      </c>
      <c r="Y1476" s="665"/>
      <c r="Z1476" s="665"/>
      <c r="AA1476" s="665"/>
      <c r="AB1476" s="665"/>
      <c r="AC1476" s="665"/>
      <c r="AD1476" s="666" t="s">
        <v>1127</v>
      </c>
      <c r="AE1476" s="666"/>
      <c r="AF1476" s="666"/>
      <c r="AG1476" s="666"/>
      <c r="AH1476" s="666"/>
      <c r="AI1476" s="667"/>
      <c r="AJ1476" s="241"/>
      <c r="AK1476" s="241"/>
      <c r="AL1476" s="241"/>
      <c r="AM1476" s="241"/>
      <c r="AN1476" s="241"/>
    </row>
    <row r="1477" spans="2:40" ht="18" customHeight="1" x14ac:dyDescent="0.25">
      <c r="B1477" s="727" t="s">
        <v>852</v>
      </c>
      <c r="C1477" s="727"/>
      <c r="D1477" s="727"/>
      <c r="E1477" s="728" t="s">
        <v>853</v>
      </c>
      <c r="F1477" s="728"/>
      <c r="G1477" s="728"/>
      <c r="H1477" s="729" t="s">
        <v>825</v>
      </c>
      <c r="I1477" s="729"/>
      <c r="J1477" s="729"/>
      <c r="K1477" s="728" t="s">
        <v>852</v>
      </c>
      <c r="L1477" s="728"/>
      <c r="M1477" s="728"/>
      <c r="N1477" s="728" t="s">
        <v>853</v>
      </c>
      <c r="O1477" s="728"/>
      <c r="P1477" s="728"/>
      <c r="Q1477" s="730" t="s">
        <v>825</v>
      </c>
      <c r="R1477" s="730"/>
      <c r="S1477" s="730"/>
      <c r="T1477" s="241"/>
      <c r="U1477" s="241"/>
      <c r="V1477" s="241"/>
      <c r="W1477" s="241"/>
      <c r="X1477" s="668" t="s">
        <v>852</v>
      </c>
      <c r="Y1477" s="669"/>
      <c r="Z1477" s="670" t="s">
        <v>853</v>
      </c>
      <c r="AA1477" s="669"/>
      <c r="AB1477" s="671" t="s">
        <v>825</v>
      </c>
      <c r="AC1477" s="672"/>
      <c r="AD1477" s="670" t="s">
        <v>852</v>
      </c>
      <c r="AE1477" s="669"/>
      <c r="AF1477" s="670" t="s">
        <v>853</v>
      </c>
      <c r="AG1477" s="669"/>
      <c r="AH1477" s="671" t="s">
        <v>825</v>
      </c>
      <c r="AI1477" s="673"/>
      <c r="AJ1477" s="241"/>
      <c r="AK1477" s="241"/>
      <c r="AL1477" s="241"/>
      <c r="AM1477" s="241"/>
      <c r="AN1477" s="241"/>
    </row>
    <row r="1478" spans="2:40" ht="21" customHeight="1" thickBot="1" x14ac:dyDescent="0.3">
      <c r="B1478" s="718"/>
      <c r="C1478" s="718"/>
      <c r="D1478" s="718"/>
      <c r="E1478" s="719"/>
      <c r="F1478" s="719"/>
      <c r="G1478" s="719"/>
      <c r="H1478" s="720">
        <f>+E1478+B1478</f>
        <v>0</v>
      </c>
      <c r="I1478" s="720"/>
      <c r="J1478" s="720"/>
      <c r="K1478" s="719"/>
      <c r="L1478" s="719"/>
      <c r="M1478" s="719"/>
      <c r="N1478" s="719"/>
      <c r="O1478" s="719"/>
      <c r="P1478" s="719"/>
      <c r="Q1478" s="731">
        <f>+N1478+K1478</f>
        <v>0</v>
      </c>
      <c r="R1478" s="731"/>
      <c r="S1478" s="731"/>
      <c r="T1478" s="241"/>
      <c r="U1478" s="241"/>
      <c r="V1478" s="241"/>
      <c r="W1478" s="241"/>
      <c r="X1478" s="674"/>
      <c r="Y1478" s="675"/>
      <c r="Z1478" s="676"/>
      <c r="AA1478" s="675"/>
      <c r="AB1478" s="677">
        <f>+Z1478+X1478</f>
        <v>0</v>
      </c>
      <c r="AC1478" s="678"/>
      <c r="AD1478" s="676"/>
      <c r="AE1478" s="675"/>
      <c r="AF1478" s="676"/>
      <c r="AG1478" s="675"/>
      <c r="AH1478" s="677">
        <f>+AF1478+AD1478</f>
        <v>0</v>
      </c>
      <c r="AI1478" s="695"/>
      <c r="AJ1478" s="241"/>
      <c r="AK1478" s="241"/>
      <c r="AL1478" s="241"/>
      <c r="AM1478" s="241"/>
      <c r="AN1478" s="241"/>
    </row>
    <row r="1479" spans="2:40" ht="16.5" thickBot="1" x14ac:dyDescent="0.3">
      <c r="B1479" s="274" t="s">
        <v>1121</v>
      </c>
      <c r="C1479" s="274"/>
      <c r="D1479" s="274"/>
      <c r="E1479" s="274"/>
      <c r="F1479" s="274"/>
      <c r="G1479" s="275"/>
      <c r="H1479" s="241"/>
      <c r="I1479" s="241"/>
      <c r="J1479" s="241"/>
      <c r="K1479" s="241"/>
      <c r="L1479" s="241"/>
      <c r="M1479" s="241"/>
      <c r="N1479" s="241"/>
      <c r="O1479" s="241"/>
      <c r="P1479" s="241"/>
      <c r="Q1479" s="241"/>
      <c r="R1479" s="241"/>
      <c r="S1479" s="241"/>
      <c r="T1479" s="241"/>
      <c r="U1479" s="241"/>
      <c r="V1479" s="241"/>
      <c r="W1479" s="241"/>
      <c r="X1479" s="696" t="s">
        <v>1122</v>
      </c>
      <c r="Y1479" s="697"/>
      <c r="Z1479" s="697"/>
      <c r="AA1479" s="697"/>
      <c r="AB1479" s="697"/>
      <c r="AC1479" s="697"/>
      <c r="AD1479" s="697"/>
      <c r="AE1479" s="697"/>
      <c r="AF1479" s="697"/>
      <c r="AG1479" s="697"/>
      <c r="AH1479" s="697"/>
      <c r="AI1479" s="697"/>
      <c r="AJ1479" s="697"/>
      <c r="AK1479" s="698"/>
      <c r="AL1479" s="241"/>
      <c r="AM1479" s="241"/>
      <c r="AN1479" s="241"/>
    </row>
    <row r="1480" spans="2:40" ht="34.5" customHeight="1" x14ac:dyDescent="0.25">
      <c r="B1480" s="738" t="s">
        <v>854</v>
      </c>
      <c r="C1480" s="738"/>
      <c r="D1480" s="738"/>
      <c r="E1480" s="738"/>
      <c r="F1480" s="738"/>
      <c r="G1480" s="738"/>
      <c r="H1480" s="738"/>
      <c r="I1480" s="738"/>
      <c r="J1480" s="738"/>
      <c r="K1480" s="739" t="s">
        <v>970</v>
      </c>
      <c r="L1480" s="739"/>
      <c r="M1480" s="739"/>
      <c r="N1480" s="739"/>
      <c r="O1480" s="739"/>
      <c r="P1480" s="739"/>
      <c r="Q1480" s="739"/>
      <c r="R1480" s="739"/>
      <c r="S1480" s="739"/>
      <c r="T1480" s="241"/>
      <c r="U1480" s="241"/>
      <c r="V1480" s="241"/>
      <c r="W1480" s="241"/>
      <c r="X1480" s="699" t="s">
        <v>1123</v>
      </c>
      <c r="Y1480" s="700"/>
      <c r="Z1480" s="700"/>
      <c r="AA1480" s="700"/>
      <c r="AB1480" s="701" t="s">
        <v>1124</v>
      </c>
      <c r="AC1480" s="701"/>
      <c r="AD1480" s="701"/>
      <c r="AE1480" s="701"/>
      <c r="AF1480" s="701" t="s">
        <v>825</v>
      </c>
      <c r="AG1480" s="701"/>
      <c r="AH1480" s="701"/>
      <c r="AI1480" s="701"/>
      <c r="AJ1480" s="701"/>
      <c r="AK1480" s="706"/>
      <c r="AL1480" s="241"/>
      <c r="AM1480" s="241"/>
      <c r="AN1480" s="241"/>
    </row>
    <row r="1481" spans="2:40" ht="18" customHeight="1" x14ac:dyDescent="0.25">
      <c r="B1481" s="727" t="s">
        <v>852</v>
      </c>
      <c r="C1481" s="727"/>
      <c r="D1481" s="727"/>
      <c r="E1481" s="728" t="s">
        <v>853</v>
      </c>
      <c r="F1481" s="728"/>
      <c r="G1481" s="728"/>
      <c r="H1481" s="729" t="s">
        <v>825</v>
      </c>
      <c r="I1481" s="729"/>
      <c r="J1481" s="729"/>
      <c r="K1481" s="728" t="s">
        <v>852</v>
      </c>
      <c r="L1481" s="728"/>
      <c r="M1481" s="728"/>
      <c r="N1481" s="728" t="s">
        <v>853</v>
      </c>
      <c r="O1481" s="728"/>
      <c r="P1481" s="728"/>
      <c r="Q1481" s="730" t="s">
        <v>825</v>
      </c>
      <c r="R1481" s="730"/>
      <c r="S1481" s="730"/>
      <c r="T1481" s="241"/>
      <c r="U1481" s="241"/>
      <c r="V1481" s="241"/>
      <c r="W1481" s="241"/>
      <c r="X1481" s="683" t="s">
        <v>852</v>
      </c>
      <c r="Y1481" s="679"/>
      <c r="Z1481" s="679" t="s">
        <v>853</v>
      </c>
      <c r="AA1481" s="679"/>
      <c r="AB1481" s="679" t="s">
        <v>852</v>
      </c>
      <c r="AC1481" s="679"/>
      <c r="AD1481" s="679" t="s">
        <v>853</v>
      </c>
      <c r="AE1481" s="679"/>
      <c r="AF1481" s="679" t="s">
        <v>852</v>
      </c>
      <c r="AG1481" s="679"/>
      <c r="AH1481" s="679" t="s">
        <v>853</v>
      </c>
      <c r="AI1481" s="679"/>
      <c r="AJ1481" s="715" t="s">
        <v>825</v>
      </c>
      <c r="AK1481" s="745"/>
      <c r="AL1481" s="241"/>
      <c r="AM1481" s="241"/>
      <c r="AN1481" s="241"/>
    </row>
    <row r="1482" spans="2:40" ht="21" customHeight="1" thickBot="1" x14ac:dyDescent="0.3">
      <c r="B1482" s="718"/>
      <c r="C1482" s="718"/>
      <c r="D1482" s="718"/>
      <c r="E1482" s="719"/>
      <c r="F1482" s="719"/>
      <c r="G1482" s="719"/>
      <c r="H1482" s="720">
        <f>+E1482+B1482</f>
        <v>0</v>
      </c>
      <c r="I1482" s="720"/>
      <c r="J1482" s="720"/>
      <c r="K1482" s="719"/>
      <c r="L1482" s="719"/>
      <c r="M1482" s="719"/>
      <c r="N1482" s="719"/>
      <c r="O1482" s="719"/>
      <c r="P1482" s="719"/>
      <c r="Q1482" s="731">
        <f>+N1482+K1482</f>
        <v>0</v>
      </c>
      <c r="R1482" s="731"/>
      <c r="S1482" s="731"/>
      <c r="T1482" s="241"/>
      <c r="U1482" s="241"/>
      <c r="V1482" s="241"/>
      <c r="W1482" s="241"/>
      <c r="X1482" s="702"/>
      <c r="Y1482" s="692"/>
      <c r="Z1482" s="692"/>
      <c r="AA1482" s="692"/>
      <c r="AB1482" s="692"/>
      <c r="AC1482" s="692"/>
      <c r="AD1482" s="692"/>
      <c r="AE1482" s="692"/>
      <c r="AF1482" s="680">
        <f>+AB1482+X1482</f>
        <v>0</v>
      </c>
      <c r="AG1482" s="680"/>
      <c r="AH1482" s="680">
        <f>+AD1482+Z1482</f>
        <v>0</v>
      </c>
      <c r="AI1482" s="680"/>
      <c r="AJ1482" s="680">
        <f>+AH1482+AF1482</f>
        <v>0</v>
      </c>
      <c r="AK1482" s="681"/>
      <c r="AL1482" s="241"/>
      <c r="AM1482" s="241"/>
      <c r="AN1482" s="241"/>
    </row>
    <row r="1483" spans="2:40" ht="16.5" thickBot="1" x14ac:dyDescent="0.3">
      <c r="B1483" s="276" t="s">
        <v>1125</v>
      </c>
      <c r="C1483" s="241"/>
      <c r="D1483" s="241"/>
      <c r="E1483" s="241"/>
      <c r="F1483" s="241"/>
      <c r="G1483" s="241"/>
      <c r="H1483" s="241"/>
      <c r="I1483" s="241"/>
      <c r="J1483" s="241"/>
      <c r="K1483" s="241"/>
      <c r="L1483" s="241"/>
      <c r="M1483" s="241"/>
      <c r="N1483" s="241"/>
      <c r="O1483" s="241"/>
      <c r="P1483" s="241"/>
      <c r="Q1483" s="241"/>
      <c r="R1483" s="241"/>
      <c r="S1483" s="241"/>
      <c r="T1483" s="241"/>
      <c r="U1483" s="241"/>
      <c r="V1483" s="241"/>
      <c r="W1483" s="241"/>
      <c r="X1483" s="553" t="s">
        <v>1258</v>
      </c>
      <c r="Y1483" s="241"/>
      <c r="Z1483" s="241"/>
      <c r="AA1483" s="241"/>
      <c r="AB1483" s="241"/>
      <c r="AC1483" s="241"/>
      <c r="AD1483" s="241"/>
      <c r="AE1483" s="241"/>
      <c r="AF1483" s="241"/>
      <c r="AG1483" s="241"/>
      <c r="AH1483" s="241"/>
      <c r="AI1483" s="241"/>
      <c r="AJ1483" s="241"/>
      <c r="AK1483" s="241"/>
      <c r="AL1483" s="241"/>
      <c r="AM1483" s="241"/>
      <c r="AN1483" s="241"/>
    </row>
    <row r="1484" spans="2:40" ht="16.5" customHeight="1" thickBot="1" x14ac:dyDescent="0.3">
      <c r="B1484" s="274" t="s">
        <v>969</v>
      </c>
      <c r="C1484" s="274"/>
      <c r="D1484" s="241"/>
      <c r="E1484" s="241"/>
      <c r="F1484" s="241"/>
      <c r="G1484" s="241"/>
      <c r="H1484" s="241"/>
      <c r="I1484" s="241"/>
      <c r="J1484" s="241"/>
      <c r="K1484" s="241"/>
      <c r="L1484" s="241"/>
      <c r="M1484" s="241"/>
      <c r="N1484" s="241"/>
      <c r="O1484" s="241"/>
      <c r="P1484" s="241"/>
      <c r="Q1484" s="241"/>
      <c r="R1484" s="241"/>
      <c r="S1484" s="241"/>
      <c r="T1484" s="241"/>
      <c r="U1484" s="241"/>
      <c r="V1484" s="241"/>
      <c r="W1484" s="835" t="s">
        <v>1259</v>
      </c>
      <c r="X1484" s="836"/>
      <c r="Y1484" s="836"/>
      <c r="Z1484" s="836"/>
      <c r="AA1484" s="836"/>
      <c r="AB1484" s="836"/>
      <c r="AC1484" s="851" t="s">
        <v>1257</v>
      </c>
      <c r="AD1484" s="851"/>
      <c r="AE1484" s="851"/>
      <c r="AF1484" s="851"/>
      <c r="AG1484" s="851"/>
      <c r="AH1484" s="851"/>
      <c r="AI1484" s="845" t="s">
        <v>1260</v>
      </c>
      <c r="AJ1484" s="846"/>
      <c r="AK1484" s="846"/>
      <c r="AL1484" s="846"/>
      <c r="AM1484" s="846"/>
      <c r="AN1484" s="847"/>
    </row>
    <row r="1485" spans="2:40" ht="16.5" customHeight="1" thickBot="1" x14ac:dyDescent="0.3">
      <c r="B1485" s="732" t="s">
        <v>971</v>
      </c>
      <c r="C1485" s="733"/>
      <c r="D1485" s="733"/>
      <c r="E1485" s="733"/>
      <c r="F1485" s="733"/>
      <c r="G1485" s="733"/>
      <c r="H1485" s="733"/>
      <c r="I1485" s="734"/>
      <c r="J1485" s="686" t="s">
        <v>855</v>
      </c>
      <c r="K1485" s="686"/>
      <c r="L1485" s="686"/>
      <c r="M1485" s="686"/>
      <c r="N1485" s="686"/>
      <c r="O1485" s="686"/>
      <c r="P1485" s="686" t="s">
        <v>856</v>
      </c>
      <c r="Q1485" s="686"/>
      <c r="R1485" s="686"/>
      <c r="S1485" s="686"/>
      <c r="T1485" s="686"/>
      <c r="U1485" s="688"/>
      <c r="V1485" s="241"/>
      <c r="W1485" s="837"/>
      <c r="X1485" s="838"/>
      <c r="Y1485" s="838"/>
      <c r="Z1485" s="838"/>
      <c r="AA1485" s="838"/>
      <c r="AB1485" s="838"/>
      <c r="AC1485" s="852"/>
      <c r="AD1485" s="852"/>
      <c r="AE1485" s="852"/>
      <c r="AF1485" s="852"/>
      <c r="AG1485" s="852"/>
      <c r="AH1485" s="852"/>
      <c r="AI1485" s="848"/>
      <c r="AJ1485" s="849"/>
      <c r="AK1485" s="849"/>
      <c r="AL1485" s="849"/>
      <c r="AM1485" s="849"/>
      <c r="AN1485" s="850"/>
    </row>
    <row r="1486" spans="2:40" ht="16.5" customHeight="1" thickBot="1" x14ac:dyDescent="0.3">
      <c r="B1486" s="735"/>
      <c r="C1486" s="736"/>
      <c r="D1486" s="736"/>
      <c r="E1486" s="736"/>
      <c r="F1486" s="736"/>
      <c r="G1486" s="736"/>
      <c r="H1486" s="736"/>
      <c r="I1486" s="737"/>
      <c r="J1486" s="687"/>
      <c r="K1486" s="687"/>
      <c r="L1486" s="687"/>
      <c r="M1486" s="687"/>
      <c r="N1486" s="687"/>
      <c r="O1486" s="687"/>
      <c r="P1486" s="687"/>
      <c r="Q1486" s="687"/>
      <c r="R1486" s="687"/>
      <c r="S1486" s="687"/>
      <c r="T1486" s="687"/>
      <c r="U1486" s="689"/>
      <c r="V1486" s="241"/>
      <c r="W1486" s="853" t="s">
        <v>852</v>
      </c>
      <c r="X1486" s="841"/>
      <c r="Y1486" s="841" t="s">
        <v>853</v>
      </c>
      <c r="Z1486" s="841"/>
      <c r="AA1486" s="842" t="s">
        <v>825</v>
      </c>
      <c r="AB1486" s="842"/>
      <c r="AC1486" s="841" t="s">
        <v>852</v>
      </c>
      <c r="AD1486" s="841"/>
      <c r="AE1486" s="841" t="s">
        <v>853</v>
      </c>
      <c r="AF1486" s="841"/>
      <c r="AG1486" s="842" t="s">
        <v>825</v>
      </c>
      <c r="AH1486" s="842"/>
      <c r="AI1486" s="841" t="s">
        <v>852</v>
      </c>
      <c r="AJ1486" s="841"/>
      <c r="AK1486" s="841" t="s">
        <v>853</v>
      </c>
      <c r="AL1486" s="841"/>
      <c r="AM1486" s="842" t="s">
        <v>825</v>
      </c>
      <c r="AN1486" s="843"/>
    </row>
    <row r="1487" spans="2:40" ht="21" customHeight="1" thickBot="1" x14ac:dyDescent="0.3">
      <c r="B1487" s="735"/>
      <c r="C1487" s="736"/>
      <c r="D1487" s="736"/>
      <c r="E1487" s="736"/>
      <c r="F1487" s="736"/>
      <c r="G1487" s="736"/>
      <c r="H1487" s="736"/>
      <c r="I1487" s="737"/>
      <c r="J1487" s="679" t="s">
        <v>852</v>
      </c>
      <c r="K1487" s="679"/>
      <c r="L1487" s="679" t="s">
        <v>853</v>
      </c>
      <c r="M1487" s="679"/>
      <c r="N1487" s="715" t="s">
        <v>825</v>
      </c>
      <c r="O1487" s="715"/>
      <c r="P1487" s="679" t="s">
        <v>852</v>
      </c>
      <c r="Q1487" s="679"/>
      <c r="R1487" s="679" t="s">
        <v>853</v>
      </c>
      <c r="S1487" s="679"/>
      <c r="T1487" s="716" t="s">
        <v>825</v>
      </c>
      <c r="U1487" s="717"/>
      <c r="V1487" s="241"/>
      <c r="W1487" s="844"/>
      <c r="X1487" s="831"/>
      <c r="Y1487" s="831"/>
      <c r="Z1487" s="831"/>
      <c r="AA1487" s="830">
        <f>W1487+Y1487</f>
        <v>0</v>
      </c>
      <c r="AB1487" s="830"/>
      <c r="AC1487" s="831"/>
      <c r="AD1487" s="831"/>
      <c r="AE1487" s="831"/>
      <c r="AF1487" s="831"/>
      <c r="AG1487" s="830">
        <f>AC1487+AE1487</f>
        <v>0</v>
      </c>
      <c r="AH1487" s="830"/>
      <c r="AI1487" s="831"/>
      <c r="AJ1487" s="831"/>
      <c r="AK1487" s="831"/>
      <c r="AL1487" s="832"/>
      <c r="AM1487" s="833">
        <f>AI1487+AK1487</f>
        <v>0</v>
      </c>
      <c r="AN1487" s="834"/>
    </row>
    <row r="1488" spans="2:40" ht="32.25" customHeight="1" x14ac:dyDescent="0.25">
      <c r="B1488" s="713" t="s">
        <v>857</v>
      </c>
      <c r="C1488" s="714"/>
      <c r="D1488" s="714"/>
      <c r="E1488" s="714"/>
      <c r="F1488" s="714"/>
      <c r="G1488" s="714"/>
      <c r="H1488" s="714"/>
      <c r="I1488" s="714"/>
      <c r="J1488" s="707"/>
      <c r="K1488" s="708"/>
      <c r="L1488" s="707"/>
      <c r="M1488" s="708"/>
      <c r="N1488" s="709">
        <f>+L1488+J1488</f>
        <v>0</v>
      </c>
      <c r="O1488" s="710"/>
      <c r="P1488" s="707"/>
      <c r="Q1488" s="708"/>
      <c r="R1488" s="707"/>
      <c r="S1488" s="708"/>
      <c r="T1488" s="693">
        <f>+R1488+P1488</f>
        <v>0</v>
      </c>
      <c r="U1488" s="694"/>
      <c r="V1488" s="241"/>
      <c r="W1488" s="241"/>
      <c r="X1488" s="835" t="s">
        <v>1264</v>
      </c>
      <c r="Y1488" s="836"/>
      <c r="Z1488" s="836"/>
      <c r="AA1488" s="836"/>
      <c r="AB1488" s="836"/>
      <c r="AC1488" s="836"/>
      <c r="AD1488" s="836"/>
      <c r="AE1488" s="836" t="s">
        <v>1265</v>
      </c>
      <c r="AF1488" s="836"/>
      <c r="AG1488" s="836"/>
      <c r="AH1488" s="836"/>
      <c r="AI1488" s="836"/>
      <c r="AJ1488" s="836"/>
      <c r="AK1488" s="839"/>
      <c r="AL1488" s="241"/>
      <c r="AM1488" s="241"/>
      <c r="AN1488" s="241"/>
    </row>
    <row r="1489" spans="1:40" ht="31.5" customHeight="1" x14ac:dyDescent="0.25">
      <c r="B1489" s="711" t="s">
        <v>858</v>
      </c>
      <c r="C1489" s="712"/>
      <c r="D1489" s="712"/>
      <c r="E1489" s="712"/>
      <c r="F1489" s="712"/>
      <c r="G1489" s="712"/>
      <c r="H1489" s="712"/>
      <c r="I1489" s="712"/>
      <c r="J1489" s="703"/>
      <c r="K1489" s="704"/>
      <c r="L1489" s="703"/>
      <c r="M1489" s="704"/>
      <c r="N1489" s="693">
        <f>+L1489+J1489</f>
        <v>0</v>
      </c>
      <c r="O1489" s="705"/>
      <c r="P1489" s="707"/>
      <c r="Q1489" s="708"/>
      <c r="R1489" s="707"/>
      <c r="S1489" s="708"/>
      <c r="T1489" s="693">
        <f>+R1489+P1489</f>
        <v>0</v>
      </c>
      <c r="U1489" s="694"/>
      <c r="V1489" s="241"/>
      <c r="W1489" s="241"/>
      <c r="X1489" s="837"/>
      <c r="Y1489" s="838"/>
      <c r="Z1489" s="838"/>
      <c r="AA1489" s="838"/>
      <c r="AB1489" s="838"/>
      <c r="AC1489" s="838"/>
      <c r="AD1489" s="838"/>
      <c r="AE1489" s="838"/>
      <c r="AF1489" s="838"/>
      <c r="AG1489" s="838"/>
      <c r="AH1489" s="838"/>
      <c r="AI1489" s="838"/>
      <c r="AJ1489" s="838"/>
      <c r="AK1489" s="840"/>
      <c r="AL1489" s="241"/>
      <c r="AM1489" s="241"/>
      <c r="AN1489" s="241"/>
    </row>
    <row r="1490" spans="1:40" ht="31.5" customHeight="1" x14ac:dyDescent="0.25">
      <c r="B1490" s="721" t="s">
        <v>859</v>
      </c>
      <c r="C1490" s="722"/>
      <c r="D1490" s="722"/>
      <c r="E1490" s="722"/>
      <c r="F1490" s="722"/>
      <c r="G1490" s="722"/>
      <c r="H1490" s="722"/>
      <c r="I1490" s="722"/>
      <c r="J1490" s="703"/>
      <c r="K1490" s="704"/>
      <c r="L1490" s="703"/>
      <c r="M1490" s="704"/>
      <c r="N1490" s="693">
        <f>+L1490+J1490</f>
        <v>0</v>
      </c>
      <c r="O1490" s="705"/>
      <c r="P1490" s="707"/>
      <c r="Q1490" s="708"/>
      <c r="R1490" s="707"/>
      <c r="S1490" s="708"/>
      <c r="T1490" s="693">
        <f>+R1490+P1490</f>
        <v>0</v>
      </c>
      <c r="U1490" s="694"/>
      <c r="V1490" s="241"/>
      <c r="W1490" s="241"/>
      <c r="X1490" s="853" t="s">
        <v>852</v>
      </c>
      <c r="Y1490" s="841"/>
      <c r="Z1490" s="841" t="s">
        <v>853</v>
      </c>
      <c r="AA1490" s="841"/>
      <c r="AB1490" s="842" t="s">
        <v>825</v>
      </c>
      <c r="AC1490" s="842"/>
      <c r="AD1490" s="842"/>
      <c r="AE1490" s="841" t="s">
        <v>852</v>
      </c>
      <c r="AF1490" s="841"/>
      <c r="AG1490" s="841" t="s">
        <v>853</v>
      </c>
      <c r="AH1490" s="841"/>
      <c r="AI1490" s="842" t="s">
        <v>825</v>
      </c>
      <c r="AJ1490" s="842"/>
      <c r="AK1490" s="843"/>
      <c r="AL1490" s="241"/>
      <c r="AM1490" s="241"/>
      <c r="AN1490" s="241"/>
    </row>
    <row r="1491" spans="1:40" ht="26.25" customHeight="1" thickBot="1" x14ac:dyDescent="0.3">
      <c r="B1491" s="690" t="s">
        <v>860</v>
      </c>
      <c r="C1491" s="691"/>
      <c r="D1491" s="691"/>
      <c r="E1491" s="691"/>
      <c r="F1491" s="691"/>
      <c r="G1491" s="691"/>
      <c r="H1491" s="691"/>
      <c r="I1491" s="691"/>
      <c r="J1491" s="723"/>
      <c r="K1491" s="724"/>
      <c r="L1491" s="723"/>
      <c r="M1491" s="724"/>
      <c r="N1491" s="725">
        <f>+L1491+J1491</f>
        <v>0</v>
      </c>
      <c r="O1491" s="726"/>
      <c r="P1491" s="707"/>
      <c r="Q1491" s="708"/>
      <c r="R1491" s="707"/>
      <c r="S1491" s="708"/>
      <c r="T1491" s="693">
        <f>+R1491+P1491</f>
        <v>0</v>
      </c>
      <c r="U1491" s="694"/>
      <c r="V1491" s="241"/>
      <c r="W1491" s="241"/>
      <c r="X1491" s="844"/>
      <c r="Y1491" s="832"/>
      <c r="Z1491" s="832"/>
      <c r="AA1491" s="832"/>
      <c r="AB1491" s="833">
        <f>X1491+Z1491</f>
        <v>0</v>
      </c>
      <c r="AC1491" s="833"/>
      <c r="AD1491" s="833"/>
      <c r="AE1491" s="832"/>
      <c r="AF1491" s="832"/>
      <c r="AG1491" s="832"/>
      <c r="AH1491" s="832"/>
      <c r="AI1491" s="833">
        <f>AE1491+AG1491</f>
        <v>0</v>
      </c>
      <c r="AJ1491" s="833"/>
      <c r="AK1491" s="834"/>
      <c r="AL1491" s="241"/>
      <c r="AM1491" s="241"/>
      <c r="AN1491" s="241"/>
    </row>
    <row r="1492" spans="1:40" ht="16.5" thickBot="1" x14ac:dyDescent="0.3">
      <c r="B1492" s="269"/>
      <c r="C1492" s="246"/>
      <c r="D1492" s="246"/>
      <c r="E1492" s="246"/>
      <c r="F1492" s="246"/>
      <c r="G1492" s="246"/>
      <c r="H1492" s="246"/>
      <c r="I1492" s="277"/>
      <c r="J1492" s="277"/>
      <c r="K1492" s="277"/>
      <c r="L1492" s="277"/>
      <c r="M1492" s="246"/>
      <c r="N1492" s="241"/>
      <c r="O1492" s="241"/>
      <c r="P1492" s="241"/>
      <c r="Q1492" s="241"/>
      <c r="R1492" s="241"/>
      <c r="S1492" s="241"/>
      <c r="T1492" s="241"/>
      <c r="U1492" s="241"/>
      <c r="V1492" s="241"/>
      <c r="W1492" s="241"/>
      <c r="X1492" s="614"/>
      <c r="Y1492" s="614"/>
      <c r="Z1492" s="614"/>
      <c r="AA1492" s="614"/>
      <c r="AB1492" s="614"/>
      <c r="AC1492" s="614"/>
      <c r="AD1492" s="614"/>
      <c r="AE1492" s="614"/>
      <c r="AF1492" s="614"/>
      <c r="AG1492" s="614"/>
      <c r="AH1492" s="614"/>
      <c r="AI1492" s="614"/>
      <c r="AJ1492" s="614"/>
      <c r="AK1492" s="614"/>
      <c r="AL1492" s="241"/>
      <c r="AM1492" s="241"/>
      <c r="AN1492" s="241"/>
    </row>
    <row r="1493" spans="1:40" ht="33.75" customHeight="1" x14ac:dyDescent="0.3">
      <c r="B1493" s="682" t="s">
        <v>972</v>
      </c>
      <c r="C1493" s="666"/>
      <c r="D1493" s="666"/>
      <c r="E1493" s="666"/>
      <c r="F1493" s="666"/>
      <c r="G1493" s="666"/>
      <c r="H1493" s="666"/>
      <c r="I1493" s="666"/>
      <c r="J1493" s="740" t="s">
        <v>861</v>
      </c>
      <c r="K1493" s="740"/>
      <c r="L1493" s="740"/>
      <c r="M1493" s="740"/>
      <c r="N1493" s="740"/>
      <c r="O1493" s="740"/>
      <c r="P1493" s="741" t="s">
        <v>862</v>
      </c>
      <c r="Q1493" s="741"/>
      <c r="R1493" s="741"/>
      <c r="S1493" s="741"/>
      <c r="T1493" s="741"/>
      <c r="U1493" s="742"/>
      <c r="V1493" s="241"/>
      <c r="W1493" s="241"/>
      <c r="X1493" s="243" t="s">
        <v>835</v>
      </c>
      <c r="Y1493" s="614"/>
      <c r="Z1493" s="614"/>
      <c r="AA1493" s="614"/>
      <c r="AB1493" s="614"/>
      <c r="AC1493" s="614"/>
      <c r="AD1493" s="614"/>
      <c r="AE1493" s="614"/>
      <c r="AF1493" s="614"/>
      <c r="AG1493" s="614"/>
      <c r="AH1493" s="614"/>
      <c r="AI1493" s="614"/>
      <c r="AJ1493" s="614"/>
      <c r="AK1493" s="614"/>
      <c r="AL1493" s="241"/>
      <c r="AM1493" s="241"/>
      <c r="AN1493" s="241"/>
    </row>
    <row r="1494" spans="1:40" ht="21" customHeight="1" x14ac:dyDescent="0.25">
      <c r="B1494" s="683"/>
      <c r="C1494" s="679"/>
      <c r="D1494" s="679"/>
      <c r="E1494" s="679"/>
      <c r="F1494" s="679"/>
      <c r="G1494" s="679"/>
      <c r="H1494" s="679"/>
      <c r="I1494" s="679"/>
      <c r="J1494" s="679" t="s">
        <v>852</v>
      </c>
      <c r="K1494" s="679"/>
      <c r="L1494" s="679" t="s">
        <v>853</v>
      </c>
      <c r="M1494" s="679"/>
      <c r="N1494" s="715" t="s">
        <v>825</v>
      </c>
      <c r="O1494" s="715"/>
      <c r="P1494" s="679" t="s">
        <v>852</v>
      </c>
      <c r="Q1494" s="679"/>
      <c r="R1494" s="679" t="s">
        <v>853</v>
      </c>
      <c r="S1494" s="679"/>
      <c r="T1494" s="715" t="s">
        <v>825</v>
      </c>
      <c r="U1494" s="745"/>
      <c r="V1494" s="241"/>
      <c r="W1494" s="241"/>
      <c r="X1494" s="854"/>
      <c r="Y1494" s="854"/>
      <c r="Z1494" s="854"/>
      <c r="AA1494" s="854"/>
      <c r="AB1494" s="854"/>
      <c r="AC1494" s="854"/>
      <c r="AD1494" s="854"/>
      <c r="AE1494" s="854"/>
      <c r="AF1494" s="854"/>
      <c r="AG1494" s="854"/>
      <c r="AH1494" s="854"/>
      <c r="AI1494" s="854"/>
      <c r="AJ1494" s="854"/>
      <c r="AK1494" s="854"/>
      <c r="AL1494" s="241"/>
      <c r="AM1494" s="241"/>
      <c r="AN1494" s="241"/>
    </row>
    <row r="1495" spans="1:40" ht="21" customHeight="1" thickBot="1" x14ac:dyDescent="0.3">
      <c r="B1495" s="684"/>
      <c r="C1495" s="685"/>
      <c r="D1495" s="685"/>
      <c r="E1495" s="685"/>
      <c r="F1495" s="685"/>
      <c r="G1495" s="685"/>
      <c r="H1495" s="685"/>
      <c r="I1495" s="685"/>
      <c r="J1495" s="743"/>
      <c r="K1495" s="743"/>
      <c r="L1495" s="743"/>
      <c r="M1495" s="743"/>
      <c r="N1495" s="662">
        <f>+L1495+J1495</f>
        <v>0</v>
      </c>
      <c r="O1495" s="662"/>
      <c r="P1495" s="743"/>
      <c r="Q1495" s="743"/>
      <c r="R1495" s="743"/>
      <c r="S1495" s="743"/>
      <c r="T1495" s="662">
        <f>+R1495+P1495</f>
        <v>0</v>
      </c>
      <c r="U1495" s="663"/>
      <c r="V1495" s="241"/>
      <c r="W1495" s="241"/>
      <c r="X1495" s="854"/>
      <c r="Y1495" s="854"/>
      <c r="Z1495" s="854"/>
      <c r="AA1495" s="854"/>
      <c r="AB1495" s="854"/>
      <c r="AC1495" s="854"/>
      <c r="AD1495" s="854"/>
      <c r="AE1495" s="854"/>
      <c r="AF1495" s="854"/>
      <c r="AG1495" s="854"/>
      <c r="AH1495" s="854"/>
      <c r="AI1495" s="854"/>
      <c r="AJ1495" s="854"/>
      <c r="AK1495" s="854"/>
      <c r="AL1495" s="241"/>
      <c r="AM1495" s="241"/>
      <c r="AN1495" s="241"/>
    </row>
    <row r="1496" spans="1:40" ht="15" customHeight="1" x14ac:dyDescent="0.25">
      <c r="B1496" s="278" t="s">
        <v>1126</v>
      </c>
      <c r="C1496" s="271"/>
      <c r="D1496" s="279"/>
      <c r="E1496" s="271"/>
      <c r="F1496" s="271"/>
      <c r="G1496" s="271"/>
      <c r="H1496" s="271"/>
      <c r="I1496" s="271"/>
      <c r="J1496" s="271"/>
      <c r="K1496" s="271"/>
      <c r="L1496" s="271"/>
      <c r="M1496" s="271"/>
      <c r="N1496" s="241"/>
      <c r="O1496" s="241"/>
      <c r="P1496" s="241"/>
      <c r="Q1496" s="241"/>
      <c r="R1496" s="241"/>
      <c r="S1496" s="241"/>
      <c r="T1496" s="241"/>
      <c r="U1496" s="241"/>
      <c r="V1496" s="241"/>
      <c r="W1496" s="241"/>
      <c r="X1496" s="241"/>
      <c r="Y1496" s="241"/>
      <c r="Z1496" s="241"/>
      <c r="AA1496" s="241"/>
      <c r="AB1496" s="241"/>
      <c r="AC1496" s="241"/>
      <c r="AD1496" s="241"/>
      <c r="AE1496" s="241"/>
      <c r="AF1496" s="241"/>
      <c r="AG1496" s="241"/>
      <c r="AH1496" s="241"/>
      <c r="AI1496" s="241"/>
      <c r="AJ1496" s="241"/>
      <c r="AK1496" s="241"/>
      <c r="AL1496" s="241"/>
      <c r="AM1496" s="241"/>
      <c r="AN1496" s="241"/>
    </row>
    <row r="1497" spans="1:40" ht="15" customHeight="1" thickBot="1" x14ac:dyDescent="0.3">
      <c r="B1497" s="280" t="s">
        <v>863</v>
      </c>
      <c r="C1497" s="272"/>
      <c r="D1497" s="272"/>
      <c r="E1497" s="272"/>
      <c r="F1497" s="272"/>
      <c r="G1497" s="272"/>
      <c r="H1497" s="272"/>
      <c r="I1497" s="272"/>
      <c r="J1497" s="272"/>
      <c r="K1497" s="272"/>
      <c r="L1497" s="272"/>
      <c r="M1497" s="246"/>
      <c r="N1497" s="241"/>
      <c r="O1497" s="241"/>
      <c r="P1497" s="241"/>
      <c r="Q1497" s="241"/>
      <c r="R1497" s="241"/>
      <c r="S1497" s="241"/>
      <c r="T1497" s="241"/>
      <c r="U1497" s="241"/>
      <c r="V1497" s="241"/>
      <c r="W1497" s="241"/>
      <c r="X1497" s="241"/>
      <c r="Y1497" s="241"/>
      <c r="Z1497" s="241"/>
      <c r="AA1497" s="241"/>
      <c r="AB1497" s="241"/>
      <c r="AC1497" s="241"/>
      <c r="AD1497" s="241"/>
      <c r="AE1497" s="241"/>
      <c r="AF1497" s="241"/>
      <c r="AG1497" s="241"/>
      <c r="AH1497" s="241"/>
      <c r="AI1497" s="241"/>
      <c r="AJ1497" s="241"/>
      <c r="AK1497" s="241"/>
      <c r="AL1497" s="241"/>
      <c r="AM1497" s="241"/>
      <c r="AN1497" s="241"/>
    </row>
    <row r="1498" spans="1:40" ht="16.5" customHeight="1" thickBot="1" x14ac:dyDescent="0.3">
      <c r="A1498" s="36"/>
      <c r="B1498" s="37" t="s">
        <v>786</v>
      </c>
      <c r="C1498" s="38"/>
      <c r="D1498" s="38"/>
      <c r="E1498" s="38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38"/>
      <c r="AI1498" s="38"/>
      <c r="AJ1498" s="38"/>
      <c r="AK1498" s="38"/>
      <c r="AL1498" s="750" t="s">
        <v>787</v>
      </c>
      <c r="AM1498" s="750"/>
      <c r="AN1498" s="38"/>
    </row>
    <row r="1499" spans="1:40" ht="12.75" customHeight="1" x14ac:dyDescent="0.25">
      <c r="B1499" s="818" t="s">
        <v>788</v>
      </c>
      <c r="C1499" s="818"/>
      <c r="D1499" s="818"/>
      <c r="E1499" s="818"/>
      <c r="F1499" s="818"/>
      <c r="G1499" s="818"/>
      <c r="H1499" s="818"/>
      <c r="I1499" s="818"/>
      <c r="J1499" s="818"/>
      <c r="K1499" s="818"/>
      <c r="L1499" s="818"/>
      <c r="M1499" s="818"/>
      <c r="N1499" s="818"/>
      <c r="O1499" s="818"/>
      <c r="P1499" s="818"/>
      <c r="Q1499" s="818"/>
      <c r="R1499" s="818"/>
      <c r="S1499" s="818"/>
      <c r="T1499" s="818"/>
      <c r="U1499" s="818"/>
      <c r="V1499" s="818"/>
      <c r="W1499" s="818"/>
      <c r="X1499" s="818"/>
      <c r="Y1499" s="818"/>
      <c r="Z1499" s="818"/>
      <c r="AA1499" s="818"/>
      <c r="AB1499" s="818"/>
      <c r="AC1499" s="818"/>
      <c r="AD1499" s="818"/>
      <c r="AE1499" s="818"/>
      <c r="AF1499" s="818"/>
      <c r="AG1499" s="818"/>
      <c r="AH1499" s="818"/>
      <c r="AI1499" s="818"/>
      <c r="AJ1499" s="818"/>
      <c r="AK1499" s="818"/>
      <c r="AL1499" s="818"/>
      <c r="AM1499" s="818"/>
      <c r="AN1499" s="818"/>
    </row>
    <row r="1500" spans="1:40" ht="15.75" customHeight="1" thickBot="1" x14ac:dyDescent="0.3">
      <c r="B1500" s="819" t="s">
        <v>789</v>
      </c>
      <c r="C1500" s="819"/>
      <c r="D1500" s="819"/>
      <c r="E1500" s="819"/>
      <c r="F1500" s="819"/>
      <c r="G1500" s="819"/>
      <c r="H1500" s="819"/>
      <c r="I1500" s="819"/>
      <c r="J1500" s="819"/>
      <c r="K1500" s="819"/>
      <c r="L1500" s="819"/>
      <c r="M1500" s="819"/>
      <c r="N1500" s="819"/>
      <c r="O1500" s="819"/>
      <c r="P1500" s="819"/>
      <c r="Q1500" s="820"/>
      <c r="R1500" s="820"/>
      <c r="S1500" s="820"/>
      <c r="T1500" s="820"/>
      <c r="U1500" s="820"/>
      <c r="V1500" s="820"/>
      <c r="W1500" s="820"/>
      <c r="X1500" s="820"/>
      <c r="Y1500" s="820"/>
      <c r="Z1500" s="820"/>
      <c r="AA1500" s="820"/>
      <c r="AB1500" s="820"/>
      <c r="AC1500" s="820"/>
      <c r="AD1500" s="820"/>
      <c r="AE1500" s="820"/>
      <c r="AF1500" s="820"/>
      <c r="AG1500" s="820"/>
      <c r="AH1500" s="820"/>
      <c r="AI1500" s="820"/>
      <c r="AJ1500" s="820"/>
      <c r="AK1500" s="820"/>
      <c r="AL1500" s="820"/>
      <c r="AM1500" s="820"/>
      <c r="AN1500" s="820"/>
    </row>
    <row r="1501" spans="1:40" ht="15.75" thickBot="1" x14ac:dyDescent="0.3">
      <c r="A1501" s="41"/>
      <c r="B1501" s="821" t="s">
        <v>790</v>
      </c>
      <c r="C1501" s="822"/>
      <c r="D1501" s="822"/>
      <c r="E1501" s="822"/>
      <c r="F1501" s="823">
        <f>+Menu!D6</f>
        <v>0</v>
      </c>
      <c r="G1501" s="823"/>
      <c r="H1501" s="823"/>
      <c r="I1501" s="823"/>
      <c r="J1501" s="823"/>
      <c r="K1501" s="823"/>
      <c r="L1501" s="823"/>
      <c r="M1501" s="823"/>
      <c r="N1501" s="823"/>
      <c r="O1501" s="823"/>
      <c r="P1501" s="824"/>
      <c r="Q1501" s="825" t="s">
        <v>791</v>
      </c>
      <c r="R1501" s="826"/>
      <c r="S1501" s="826"/>
      <c r="T1501" s="826"/>
      <c r="U1501" s="826"/>
      <c r="V1501" s="826"/>
      <c r="W1501" s="826"/>
      <c r="X1501" s="826"/>
      <c r="Y1501" s="826"/>
      <c r="Z1501" s="826"/>
      <c r="AA1501" s="826"/>
      <c r="AB1501" s="827" t="s">
        <v>792</v>
      </c>
      <c r="AC1501" s="827"/>
      <c r="AD1501" s="827"/>
      <c r="AE1501" s="827"/>
      <c r="AF1501" s="827"/>
      <c r="AG1501" s="827"/>
      <c r="AH1501" s="827"/>
      <c r="AI1501" s="807" t="str">
        <f>IF(Menu!E31="","",Menu!E31)</f>
        <v/>
      </c>
      <c r="AJ1501" s="807"/>
      <c r="AK1501" s="807"/>
      <c r="AL1501" s="807"/>
      <c r="AM1501" s="807"/>
      <c r="AN1501" s="808"/>
    </row>
    <row r="1502" spans="1:40" ht="15.75" thickBot="1" x14ac:dyDescent="0.3">
      <c r="A1502" s="41"/>
      <c r="B1502" s="792" t="s">
        <v>793</v>
      </c>
      <c r="C1502" s="793"/>
      <c r="D1502" s="793"/>
      <c r="E1502" s="793"/>
      <c r="F1502" s="793"/>
      <c r="G1502" s="793"/>
      <c r="H1502" s="793"/>
      <c r="I1502" s="809" t="str">
        <f>+Menu!B31</f>
        <v/>
      </c>
      <c r="J1502" s="809"/>
      <c r="K1502" s="809"/>
      <c r="L1502" s="809"/>
      <c r="M1502" s="809"/>
      <c r="N1502" s="809"/>
      <c r="O1502" s="809"/>
      <c r="P1502" s="810"/>
      <c r="Q1502" s="811" t="str">
        <f>+Q6</f>
        <v>3rd</v>
      </c>
      <c r="R1502" s="812"/>
      <c r="S1502" s="813" t="s">
        <v>794</v>
      </c>
      <c r="T1502" s="813"/>
      <c r="U1502" s="813"/>
      <c r="V1502" s="814">
        <f>+V6</f>
        <v>2022</v>
      </c>
      <c r="W1502" s="815"/>
      <c r="X1502" s="816"/>
      <c r="Y1502" s="813" t="s">
        <v>6</v>
      </c>
      <c r="Z1502" s="813"/>
      <c r="AA1502" s="813"/>
      <c r="AB1502" s="817" t="s">
        <v>973</v>
      </c>
      <c r="AC1502" s="817"/>
      <c r="AD1502" s="817"/>
      <c r="AE1502" s="817"/>
      <c r="AF1502" s="817"/>
      <c r="AG1502" s="817"/>
      <c r="AH1502" s="817"/>
      <c r="AI1502" s="817"/>
      <c r="AJ1502" s="817"/>
      <c r="AK1502" s="817"/>
      <c r="AL1502" s="817"/>
      <c r="AM1502" s="817"/>
      <c r="AN1502" s="817"/>
    </row>
    <row r="1503" spans="1:40" ht="16.5" x14ac:dyDescent="0.25">
      <c r="A1503" s="41"/>
      <c r="B1503" s="792" t="s">
        <v>795</v>
      </c>
      <c r="C1503" s="793"/>
      <c r="D1503" s="793"/>
      <c r="E1503" s="793"/>
      <c r="F1503" s="793"/>
      <c r="G1503" s="793"/>
      <c r="H1503" s="793"/>
      <c r="I1503" s="793"/>
      <c r="J1503" s="793"/>
      <c r="K1503" s="793"/>
      <c r="L1503" s="793"/>
      <c r="M1503" s="793"/>
      <c r="N1503" s="794"/>
      <c r="O1503" s="794"/>
      <c r="P1503" s="795"/>
      <c r="Q1503" s="796" t="s">
        <v>796</v>
      </c>
      <c r="R1503" s="797"/>
      <c r="S1503" s="797"/>
      <c r="T1503" s="797"/>
      <c r="U1503" s="797"/>
      <c r="V1503" s="798" t="str">
        <f>IF(Menu!C31="","",Menu!C31)</f>
        <v/>
      </c>
      <c r="W1503" s="798"/>
      <c r="X1503" s="798"/>
      <c r="Y1503" s="798"/>
      <c r="Z1503" s="798"/>
      <c r="AA1503" s="798"/>
      <c r="AB1503" s="799">
        <f>+Menu!F31</f>
        <v>0</v>
      </c>
      <c r="AC1503" s="799"/>
      <c r="AD1503" s="799"/>
      <c r="AE1503" s="799"/>
      <c r="AF1503" s="799"/>
      <c r="AG1503" s="799"/>
      <c r="AH1503" s="799"/>
      <c r="AI1503" s="799"/>
      <c r="AJ1503" s="799"/>
      <c r="AK1503" s="799"/>
      <c r="AL1503" s="799"/>
      <c r="AM1503" s="799"/>
      <c r="AN1503" s="799"/>
    </row>
    <row r="1504" spans="1:40" ht="16.5" x14ac:dyDescent="0.25">
      <c r="A1504" s="41"/>
      <c r="B1504" s="800">
        <f>+Menu!D31</f>
        <v>0</v>
      </c>
      <c r="C1504" s="801"/>
      <c r="D1504" s="801"/>
      <c r="E1504" s="801"/>
      <c r="F1504" s="801"/>
      <c r="G1504" s="801"/>
      <c r="H1504" s="801"/>
      <c r="I1504" s="801"/>
      <c r="J1504" s="801"/>
      <c r="K1504" s="801"/>
      <c r="L1504" s="801"/>
      <c r="M1504" s="801"/>
      <c r="N1504" s="801"/>
      <c r="O1504" s="801"/>
      <c r="P1504" s="802"/>
      <c r="Q1504" s="803" t="s">
        <v>968</v>
      </c>
      <c r="R1504" s="804"/>
      <c r="S1504" s="804"/>
      <c r="T1504" s="804"/>
      <c r="U1504" s="804"/>
      <c r="V1504" s="805" t="str">
        <f>IF(SUM(B1513:E1513)=0,"",SUM(B1513:E1513))</f>
        <v/>
      </c>
      <c r="W1504" s="805"/>
      <c r="X1504" s="805"/>
      <c r="Y1504" s="805"/>
      <c r="Z1504" s="805"/>
      <c r="AA1504" s="806"/>
      <c r="AB1504" s="799">
        <f>+Menu!G31</f>
        <v>0</v>
      </c>
      <c r="AC1504" s="799"/>
      <c r="AD1504" s="799"/>
      <c r="AE1504" s="799"/>
      <c r="AF1504" s="799"/>
      <c r="AG1504" s="799"/>
      <c r="AH1504" s="799"/>
      <c r="AI1504" s="799"/>
      <c r="AJ1504" s="799"/>
      <c r="AK1504" s="799"/>
      <c r="AL1504" s="799"/>
      <c r="AM1504" s="799"/>
      <c r="AN1504" s="799"/>
    </row>
    <row r="1505" spans="1:40" ht="17.25" thickBot="1" x14ac:dyDescent="0.3">
      <c r="A1505" s="41"/>
      <c r="B1505" s="770"/>
      <c r="C1505" s="771"/>
      <c r="D1505" s="771"/>
      <c r="E1505" s="771"/>
      <c r="F1505" s="771"/>
      <c r="G1505" s="771"/>
      <c r="H1505" s="771"/>
      <c r="I1505" s="771"/>
      <c r="J1505" s="771"/>
      <c r="K1505" s="771"/>
      <c r="L1505" s="771"/>
      <c r="M1505" s="771"/>
      <c r="N1505" s="771"/>
      <c r="O1505" s="771"/>
      <c r="P1505" s="772"/>
      <c r="Q1505" s="773" t="s">
        <v>797</v>
      </c>
      <c r="R1505" s="774"/>
      <c r="S1505" s="774"/>
      <c r="T1505" s="774"/>
      <c r="U1505" s="774"/>
      <c r="V1505" s="775" t="str">
        <f>IF(V1504="","",(V1504/V1503*100000*4))</f>
        <v/>
      </c>
      <c r="W1505" s="775"/>
      <c r="X1505" s="775"/>
      <c r="Y1505" s="775"/>
      <c r="Z1505" s="775"/>
      <c r="AA1505" s="776"/>
      <c r="AB1505" s="779"/>
      <c r="AC1505" s="780"/>
      <c r="AD1505" s="780"/>
      <c r="AE1505" s="780"/>
      <c r="AF1505" s="780"/>
      <c r="AG1505" s="780"/>
      <c r="AH1505" s="780"/>
      <c r="AI1505" s="780"/>
      <c r="AJ1505" s="780"/>
      <c r="AK1505" s="780"/>
      <c r="AL1505" s="780"/>
      <c r="AM1505" s="780"/>
      <c r="AN1505" s="781"/>
    </row>
    <row r="1506" spans="1:40" ht="7.5" customHeight="1" x14ac:dyDescent="0.25">
      <c r="B1506" s="42"/>
      <c r="C1506" s="42"/>
      <c r="D1506" s="42"/>
      <c r="E1506" s="42"/>
      <c r="F1506" s="42"/>
      <c r="G1506" s="42"/>
      <c r="H1506" s="42"/>
      <c r="I1506" s="42"/>
    </row>
    <row r="1507" spans="1:40" ht="15.75" thickBot="1" x14ac:dyDescent="0.3">
      <c r="B1507" s="43" t="s">
        <v>967</v>
      </c>
    </row>
    <row r="1508" spans="1:40" ht="12.75" customHeight="1" thickBot="1" x14ac:dyDescent="0.3">
      <c r="B1508" s="782" t="s">
        <v>798</v>
      </c>
      <c r="C1508" s="783"/>
      <c r="D1508" s="783"/>
      <c r="E1508" s="783"/>
      <c r="F1508" s="783"/>
      <c r="G1508" s="783"/>
      <c r="H1508" s="783"/>
      <c r="I1508" s="783"/>
      <c r="J1508" s="783"/>
      <c r="K1508" s="783"/>
      <c r="L1508" s="783"/>
      <c r="M1508" s="783"/>
      <c r="N1508" s="783"/>
      <c r="O1508" s="783"/>
      <c r="P1508" s="783"/>
      <c r="Q1508" s="783"/>
      <c r="R1508" s="783"/>
      <c r="S1508" s="783"/>
      <c r="T1508" s="783"/>
      <c r="U1508" s="783"/>
      <c r="V1508" s="783"/>
      <c r="W1508" s="783"/>
      <c r="X1508" s="783"/>
      <c r="Y1508" s="783"/>
      <c r="Z1508" s="784" t="s">
        <v>799</v>
      </c>
      <c r="AA1508" s="784"/>
      <c r="AB1508" s="784"/>
      <c r="AC1508" s="784"/>
      <c r="AD1508" s="784"/>
      <c r="AE1508" s="784"/>
      <c r="AF1508" s="784"/>
      <c r="AG1508" s="784"/>
      <c r="AH1508" s="784"/>
      <c r="AI1508" s="784"/>
      <c r="AJ1508" s="784"/>
      <c r="AK1508" s="784"/>
      <c r="AL1508" s="785" t="s">
        <v>800</v>
      </c>
      <c r="AM1508" s="785"/>
      <c r="AN1508" s="786"/>
    </row>
    <row r="1509" spans="1:40" ht="12" customHeight="1" thickBot="1" x14ac:dyDescent="0.3">
      <c r="B1509" s="789" t="s">
        <v>801</v>
      </c>
      <c r="C1509" s="790"/>
      <c r="D1509" s="790"/>
      <c r="E1509" s="790"/>
      <c r="F1509" s="790"/>
      <c r="G1509" s="790"/>
      <c r="H1509" s="790"/>
      <c r="I1509" s="790"/>
      <c r="J1509" s="790"/>
      <c r="K1509" s="790"/>
      <c r="L1509" s="790"/>
      <c r="M1509" s="790"/>
      <c r="N1509" s="791" t="s">
        <v>802</v>
      </c>
      <c r="O1509" s="791"/>
      <c r="P1509" s="791"/>
      <c r="Q1509" s="791"/>
      <c r="R1509" s="791"/>
      <c r="S1509" s="791"/>
      <c r="T1509" s="791"/>
      <c r="U1509" s="791"/>
      <c r="V1509" s="791"/>
      <c r="W1509" s="791"/>
      <c r="X1509" s="791"/>
      <c r="Y1509" s="791"/>
      <c r="Z1509" s="791" t="s">
        <v>803</v>
      </c>
      <c r="AA1509" s="791"/>
      <c r="AB1509" s="791"/>
      <c r="AC1509" s="791"/>
      <c r="AD1509" s="791"/>
      <c r="AE1509" s="791"/>
      <c r="AF1509" s="791"/>
      <c r="AG1509" s="791"/>
      <c r="AH1509" s="791"/>
      <c r="AI1509" s="791"/>
      <c r="AJ1509" s="791"/>
      <c r="AK1509" s="791"/>
      <c r="AL1509" s="787"/>
      <c r="AM1509" s="787"/>
      <c r="AN1509" s="788"/>
    </row>
    <row r="1510" spans="1:40" ht="12" customHeight="1" thickBot="1" x14ac:dyDescent="0.3">
      <c r="B1510" s="777" t="s">
        <v>804</v>
      </c>
      <c r="C1510" s="778"/>
      <c r="D1510" s="761" t="s">
        <v>805</v>
      </c>
      <c r="E1510" s="761"/>
      <c r="F1510" s="762" t="s">
        <v>806</v>
      </c>
      <c r="G1510" s="762"/>
      <c r="H1510" s="762"/>
      <c r="I1510" s="762"/>
      <c r="J1510" s="762"/>
      <c r="K1510" s="762"/>
      <c r="L1510" s="762"/>
      <c r="M1510" s="762"/>
      <c r="N1510" s="761" t="s">
        <v>807</v>
      </c>
      <c r="O1510" s="761"/>
      <c r="P1510" s="761" t="s">
        <v>808</v>
      </c>
      <c r="Q1510" s="761"/>
      <c r="R1510" s="762" t="s">
        <v>806</v>
      </c>
      <c r="S1510" s="762"/>
      <c r="T1510" s="762"/>
      <c r="U1510" s="762"/>
      <c r="V1510" s="762"/>
      <c r="W1510" s="762"/>
      <c r="X1510" s="762"/>
      <c r="Y1510" s="762"/>
      <c r="Z1510" s="761" t="s">
        <v>809</v>
      </c>
      <c r="AA1510" s="761"/>
      <c r="AB1510" s="761" t="s">
        <v>810</v>
      </c>
      <c r="AC1510" s="761"/>
      <c r="AD1510" s="762" t="s">
        <v>806</v>
      </c>
      <c r="AE1510" s="762"/>
      <c r="AF1510" s="762"/>
      <c r="AG1510" s="762"/>
      <c r="AH1510" s="762"/>
      <c r="AI1510" s="762"/>
      <c r="AJ1510" s="762"/>
      <c r="AK1510" s="762"/>
      <c r="AL1510" s="787"/>
      <c r="AM1510" s="787"/>
      <c r="AN1510" s="788"/>
    </row>
    <row r="1511" spans="1:40" ht="51.75" customHeight="1" x14ac:dyDescent="0.25">
      <c r="B1511" s="777"/>
      <c r="C1511" s="778"/>
      <c r="D1511" s="761"/>
      <c r="E1511" s="761"/>
      <c r="F1511" s="761" t="s">
        <v>811</v>
      </c>
      <c r="G1511" s="761"/>
      <c r="H1511" s="761" t="s">
        <v>812</v>
      </c>
      <c r="I1511" s="761"/>
      <c r="J1511" s="761" t="s">
        <v>813</v>
      </c>
      <c r="K1511" s="761"/>
      <c r="L1511" s="763" t="s">
        <v>814</v>
      </c>
      <c r="M1511" s="763"/>
      <c r="N1511" s="761"/>
      <c r="O1511" s="761"/>
      <c r="P1511" s="761"/>
      <c r="Q1511" s="761"/>
      <c r="R1511" s="761" t="s">
        <v>815</v>
      </c>
      <c r="S1511" s="761"/>
      <c r="T1511" s="761" t="s">
        <v>816</v>
      </c>
      <c r="U1511" s="761"/>
      <c r="V1511" s="761" t="s">
        <v>817</v>
      </c>
      <c r="W1511" s="761"/>
      <c r="X1511" s="763" t="s">
        <v>818</v>
      </c>
      <c r="Y1511" s="763"/>
      <c r="Z1511" s="761"/>
      <c r="AA1511" s="761"/>
      <c r="AB1511" s="761"/>
      <c r="AC1511" s="761"/>
      <c r="AD1511" s="761" t="s">
        <v>819</v>
      </c>
      <c r="AE1511" s="761"/>
      <c r="AF1511" s="761" t="s">
        <v>820</v>
      </c>
      <c r="AG1511" s="761"/>
      <c r="AH1511" s="761" t="s">
        <v>821</v>
      </c>
      <c r="AI1511" s="761"/>
      <c r="AJ1511" s="763" t="s">
        <v>822</v>
      </c>
      <c r="AK1511" s="763"/>
      <c r="AL1511" s="787"/>
      <c r="AM1511" s="787"/>
      <c r="AN1511" s="788"/>
    </row>
    <row r="1512" spans="1:40" x14ac:dyDescent="0.25">
      <c r="B1512" s="294" t="s">
        <v>823</v>
      </c>
      <c r="C1512" s="44" t="s">
        <v>824</v>
      </c>
      <c r="D1512" s="44" t="s">
        <v>823</v>
      </c>
      <c r="E1512" s="44" t="s">
        <v>824</v>
      </c>
      <c r="F1512" s="44" t="s">
        <v>823</v>
      </c>
      <c r="G1512" s="44" t="s">
        <v>824</v>
      </c>
      <c r="H1512" s="44" t="s">
        <v>823</v>
      </c>
      <c r="I1512" s="44" t="s">
        <v>824</v>
      </c>
      <c r="J1512" s="44" t="s">
        <v>823</v>
      </c>
      <c r="K1512" s="44" t="s">
        <v>824</v>
      </c>
      <c r="L1512" s="44" t="s">
        <v>823</v>
      </c>
      <c r="M1512" s="44" t="s">
        <v>824</v>
      </c>
      <c r="N1512" s="44" t="s">
        <v>823</v>
      </c>
      <c r="O1512" s="44" t="s">
        <v>824</v>
      </c>
      <c r="P1512" s="44" t="s">
        <v>823</v>
      </c>
      <c r="Q1512" s="44" t="s">
        <v>824</v>
      </c>
      <c r="R1512" s="44" t="s">
        <v>823</v>
      </c>
      <c r="S1512" s="44" t="s">
        <v>824</v>
      </c>
      <c r="T1512" s="44" t="s">
        <v>823</v>
      </c>
      <c r="U1512" s="44" t="s">
        <v>824</v>
      </c>
      <c r="V1512" s="44" t="s">
        <v>823</v>
      </c>
      <c r="W1512" s="44" t="s">
        <v>824</v>
      </c>
      <c r="X1512" s="44" t="s">
        <v>823</v>
      </c>
      <c r="Y1512" s="44" t="s">
        <v>824</v>
      </c>
      <c r="Z1512" s="44" t="s">
        <v>823</v>
      </c>
      <c r="AA1512" s="44" t="s">
        <v>824</v>
      </c>
      <c r="AB1512" s="44" t="s">
        <v>823</v>
      </c>
      <c r="AC1512" s="44" t="s">
        <v>824</v>
      </c>
      <c r="AD1512" s="44" t="s">
        <v>823</v>
      </c>
      <c r="AE1512" s="44" t="s">
        <v>824</v>
      </c>
      <c r="AF1512" s="44" t="s">
        <v>823</v>
      </c>
      <c r="AG1512" s="44" t="s">
        <v>824</v>
      </c>
      <c r="AH1512" s="44" t="s">
        <v>823</v>
      </c>
      <c r="AI1512" s="44" t="s">
        <v>824</v>
      </c>
      <c r="AJ1512" s="44" t="s">
        <v>823</v>
      </c>
      <c r="AK1512" s="44" t="s">
        <v>824</v>
      </c>
      <c r="AL1512" s="44" t="s">
        <v>823</v>
      </c>
      <c r="AM1512" s="44" t="s">
        <v>824</v>
      </c>
      <c r="AN1512" s="295" t="s">
        <v>825</v>
      </c>
    </row>
    <row r="1513" spans="1:40" ht="21" customHeight="1" x14ac:dyDescent="0.25">
      <c r="B1513" s="296"/>
      <c r="C1513" s="45"/>
      <c r="D1513" s="46"/>
      <c r="E1513" s="45"/>
      <c r="F1513" s="46"/>
      <c r="G1513" s="45"/>
      <c r="H1513" s="46"/>
      <c r="I1513" s="45"/>
      <c r="J1513" s="46"/>
      <c r="K1513" s="45"/>
      <c r="L1513" s="46"/>
      <c r="M1513" s="45"/>
      <c r="N1513" s="46"/>
      <c r="O1513" s="45"/>
      <c r="P1513" s="46"/>
      <c r="Q1513" s="45"/>
      <c r="R1513" s="46"/>
      <c r="S1513" s="45"/>
      <c r="T1513" s="46"/>
      <c r="U1513" s="45"/>
      <c r="V1513" s="46"/>
      <c r="W1513" s="45"/>
      <c r="X1513" s="46"/>
      <c r="Y1513" s="45"/>
      <c r="Z1513" s="46"/>
      <c r="AA1513" s="45"/>
      <c r="AB1513" s="46"/>
      <c r="AC1513" s="45"/>
      <c r="AD1513" s="46"/>
      <c r="AE1513" s="45"/>
      <c r="AF1513" s="46"/>
      <c r="AG1513" s="45"/>
      <c r="AH1513" s="46"/>
      <c r="AI1513" s="45"/>
      <c r="AJ1513" s="46"/>
      <c r="AK1513" s="45"/>
      <c r="AL1513" s="47">
        <f>+B1513+D1513+F1513+H1513+J1513+L1513+N1513+P1513+R1513+T1513+V1513+X1513+Z1513+AB1513+AD1513+AF1513+AH1513+AJ1513</f>
        <v>0</v>
      </c>
      <c r="AM1513" s="48">
        <f>+C1513+E1513+G1513+I1513+K1513+M1513+O1513+Q1513+S1513+U1513+W1513+Y1513+AA1513+AC1513+AE1513+AG1513+AI1513+AK1513</f>
        <v>0</v>
      </c>
      <c r="AN1513" s="297">
        <f>+AM1513+AL1513</f>
        <v>0</v>
      </c>
    </row>
    <row r="1514" spans="1:40" ht="15.75" customHeight="1" x14ac:dyDescent="0.25">
      <c r="B1514" s="764" t="s">
        <v>826</v>
      </c>
      <c r="C1514" s="765"/>
      <c r="D1514" s="765"/>
      <c r="E1514" s="765"/>
      <c r="F1514" s="765"/>
      <c r="G1514" s="765"/>
      <c r="H1514" s="765"/>
      <c r="I1514" s="765"/>
      <c r="J1514" s="765"/>
      <c r="K1514" s="765"/>
      <c r="L1514" s="765"/>
      <c r="M1514" s="765"/>
      <c r="N1514" s="765"/>
      <c r="O1514" s="765"/>
      <c r="P1514" s="765"/>
      <c r="Q1514" s="765"/>
      <c r="R1514" s="765"/>
      <c r="S1514" s="765"/>
      <c r="T1514" s="765"/>
      <c r="U1514" s="765"/>
      <c r="V1514" s="765"/>
      <c r="W1514" s="765"/>
      <c r="X1514" s="765"/>
      <c r="Y1514" s="765"/>
      <c r="Z1514" s="765"/>
      <c r="AA1514" s="765"/>
      <c r="AB1514" s="765"/>
      <c r="AC1514" s="765"/>
      <c r="AD1514" s="765"/>
      <c r="AE1514" s="765"/>
      <c r="AF1514" s="765"/>
      <c r="AG1514" s="765"/>
      <c r="AH1514" s="765"/>
      <c r="AI1514" s="765"/>
      <c r="AJ1514" s="765"/>
      <c r="AK1514" s="765"/>
      <c r="AL1514" s="765"/>
      <c r="AM1514" s="765"/>
      <c r="AN1514" s="766"/>
    </row>
    <row r="1515" spans="1:40" ht="12.75" customHeight="1" x14ac:dyDescent="0.25">
      <c r="B1515" s="767" t="s">
        <v>827</v>
      </c>
      <c r="C1515" s="768"/>
      <c r="D1515" s="768"/>
      <c r="E1515" s="768"/>
      <c r="F1515" s="768"/>
      <c r="G1515" s="768"/>
      <c r="H1515" s="768"/>
      <c r="I1515" s="768"/>
      <c r="J1515" s="768"/>
      <c r="K1515" s="768"/>
      <c r="L1515" s="768"/>
      <c r="M1515" s="768"/>
      <c r="N1515" s="768"/>
      <c r="O1515" s="768"/>
      <c r="P1515" s="768"/>
      <c r="Q1515" s="768"/>
      <c r="R1515" s="768"/>
      <c r="S1515" s="768"/>
      <c r="T1515" s="768"/>
      <c r="U1515" s="768"/>
      <c r="V1515" s="768"/>
      <c r="W1515" s="768"/>
      <c r="X1515" s="768"/>
      <c r="Y1515" s="768"/>
      <c r="Z1515" s="768"/>
      <c r="AA1515" s="768"/>
      <c r="AB1515" s="768"/>
      <c r="AC1515" s="768"/>
      <c r="AD1515" s="768"/>
      <c r="AE1515" s="768"/>
      <c r="AF1515" s="768"/>
      <c r="AG1515" s="768"/>
      <c r="AH1515" s="768"/>
      <c r="AI1515" s="768"/>
      <c r="AJ1515" s="768"/>
      <c r="AK1515" s="768"/>
      <c r="AL1515" s="768"/>
      <c r="AM1515" s="768"/>
      <c r="AN1515" s="769"/>
    </row>
    <row r="1516" spans="1:40" ht="21" customHeight="1" x14ac:dyDescent="0.25">
      <c r="B1516" s="296"/>
      <c r="C1516" s="45"/>
      <c r="D1516" s="46"/>
      <c r="E1516" s="45"/>
      <c r="F1516" s="46"/>
      <c r="G1516" s="45"/>
      <c r="H1516" s="46"/>
      <c r="I1516" s="45"/>
      <c r="J1516" s="46"/>
      <c r="K1516" s="45"/>
      <c r="L1516" s="46"/>
      <c r="M1516" s="45"/>
      <c r="N1516" s="46"/>
      <c r="O1516" s="45"/>
      <c r="P1516" s="46"/>
      <c r="Q1516" s="45"/>
      <c r="R1516" s="46"/>
      <c r="S1516" s="45"/>
      <c r="T1516" s="46"/>
      <c r="U1516" s="45"/>
      <c r="V1516" s="46"/>
      <c r="W1516" s="45"/>
      <c r="X1516" s="46"/>
      <c r="Y1516" s="45"/>
      <c r="Z1516" s="46"/>
      <c r="AA1516" s="45"/>
      <c r="AB1516" s="46"/>
      <c r="AC1516" s="45"/>
      <c r="AD1516" s="46"/>
      <c r="AE1516" s="45"/>
      <c r="AF1516" s="46"/>
      <c r="AG1516" s="45"/>
      <c r="AH1516" s="46"/>
      <c r="AI1516" s="45"/>
      <c r="AJ1516" s="46"/>
      <c r="AK1516" s="45"/>
      <c r="AL1516" s="47">
        <f>+B1516+D1516+F1516+H1516+J1516+L1516+N1516+P1516+R1516+T1516+V1516+X1516+Z1516+AB1516+AD1516+AF1516+AH1516+AJ1516</f>
        <v>0</v>
      </c>
      <c r="AM1516" s="48">
        <f>+C1516+E1516+G1516+I1516+K1516+M1516+O1516+Q1516+S1516+U1516+W1516+Y1516+AA1516+AC1516+AE1516+AG1516+AI1516+AK1516</f>
        <v>0</v>
      </c>
      <c r="AN1516" s="297">
        <f>+AM1516+AL1516</f>
        <v>0</v>
      </c>
    </row>
    <row r="1517" spans="1:40" ht="15" customHeight="1" x14ac:dyDescent="0.25">
      <c r="B1517" s="758" t="s">
        <v>828</v>
      </c>
      <c r="C1517" s="759"/>
      <c r="D1517" s="759"/>
      <c r="E1517" s="759"/>
      <c r="F1517" s="759"/>
      <c r="G1517" s="759"/>
      <c r="H1517" s="759"/>
      <c r="I1517" s="759"/>
      <c r="J1517" s="759"/>
      <c r="K1517" s="759"/>
      <c r="L1517" s="759"/>
      <c r="M1517" s="759"/>
      <c r="N1517" s="759"/>
      <c r="O1517" s="759"/>
      <c r="P1517" s="759"/>
      <c r="Q1517" s="759"/>
      <c r="R1517" s="759"/>
      <c r="S1517" s="759"/>
      <c r="T1517" s="759"/>
      <c r="U1517" s="759"/>
      <c r="V1517" s="759"/>
      <c r="W1517" s="759"/>
      <c r="X1517" s="759"/>
      <c r="Y1517" s="759"/>
      <c r="Z1517" s="759"/>
      <c r="AA1517" s="759"/>
      <c r="AB1517" s="759"/>
      <c r="AC1517" s="759"/>
      <c r="AD1517" s="759"/>
      <c r="AE1517" s="759"/>
      <c r="AF1517" s="759"/>
      <c r="AG1517" s="759"/>
      <c r="AH1517" s="759"/>
      <c r="AI1517" s="759"/>
      <c r="AJ1517" s="759"/>
      <c r="AK1517" s="759"/>
      <c r="AL1517" s="759"/>
      <c r="AM1517" s="759"/>
      <c r="AN1517" s="760"/>
    </row>
    <row r="1518" spans="1:40" ht="21" customHeight="1" x14ac:dyDescent="0.25">
      <c r="B1518" s="296"/>
      <c r="C1518" s="45"/>
      <c r="D1518" s="46"/>
      <c r="E1518" s="45"/>
      <c r="F1518" s="46"/>
      <c r="G1518" s="45"/>
      <c r="H1518" s="46"/>
      <c r="I1518" s="45"/>
      <c r="J1518" s="46"/>
      <c r="K1518" s="45"/>
      <c r="L1518" s="46"/>
      <c r="M1518" s="45"/>
      <c r="N1518" s="46"/>
      <c r="O1518" s="45"/>
      <c r="P1518" s="46"/>
      <c r="Q1518" s="45"/>
      <c r="R1518" s="46"/>
      <c r="S1518" s="45"/>
      <c r="T1518" s="46"/>
      <c r="U1518" s="45"/>
      <c r="V1518" s="46"/>
      <c r="W1518" s="45"/>
      <c r="X1518" s="46"/>
      <c r="Y1518" s="45"/>
      <c r="Z1518" s="46"/>
      <c r="AA1518" s="45"/>
      <c r="AB1518" s="46"/>
      <c r="AC1518" s="45"/>
      <c r="AD1518" s="46"/>
      <c r="AE1518" s="45"/>
      <c r="AF1518" s="46"/>
      <c r="AG1518" s="45"/>
      <c r="AH1518" s="46"/>
      <c r="AI1518" s="45"/>
      <c r="AJ1518" s="46"/>
      <c r="AK1518" s="45"/>
      <c r="AL1518" s="47">
        <f>+B1518+D1518+F1518+H1518+J1518+L1518+N1518+P1518+R1518+T1518+V1518+X1518+Z1518+AB1518+AD1518+AF1518+AH1518+AJ1518</f>
        <v>0</v>
      </c>
      <c r="AM1518" s="48">
        <f>+C1518+E1518+G1518+I1518+K1518+M1518+O1518+Q1518+S1518+U1518+W1518+Y1518+AA1518+AC1518+AE1518+AG1518+AI1518+AK1518</f>
        <v>0</v>
      </c>
      <c r="AN1518" s="297">
        <f>+AM1518+AL1518</f>
        <v>0</v>
      </c>
    </row>
    <row r="1519" spans="1:40" ht="14.25" customHeight="1" x14ac:dyDescent="0.25">
      <c r="B1519" s="751" t="s">
        <v>829</v>
      </c>
      <c r="C1519" s="752"/>
      <c r="D1519" s="752"/>
      <c r="E1519" s="752"/>
      <c r="F1519" s="752"/>
      <c r="G1519" s="752"/>
      <c r="H1519" s="752"/>
      <c r="I1519" s="752"/>
      <c r="J1519" s="752"/>
      <c r="K1519" s="752"/>
      <c r="L1519" s="752"/>
      <c r="M1519" s="752"/>
      <c r="N1519" s="752"/>
      <c r="O1519" s="752"/>
      <c r="P1519" s="752"/>
      <c r="Q1519" s="752"/>
      <c r="R1519" s="752"/>
      <c r="S1519" s="752"/>
      <c r="T1519" s="752"/>
      <c r="U1519" s="752"/>
      <c r="V1519" s="752"/>
      <c r="W1519" s="752"/>
      <c r="X1519" s="752"/>
      <c r="Y1519" s="752"/>
      <c r="Z1519" s="752"/>
      <c r="AA1519" s="752"/>
      <c r="AB1519" s="752"/>
      <c r="AC1519" s="752"/>
      <c r="AD1519" s="752"/>
      <c r="AE1519" s="752"/>
      <c r="AF1519" s="752"/>
      <c r="AG1519" s="752"/>
      <c r="AH1519" s="752"/>
      <c r="AI1519" s="752"/>
      <c r="AJ1519" s="752"/>
      <c r="AK1519" s="752"/>
      <c r="AL1519" s="752"/>
      <c r="AM1519" s="752"/>
      <c r="AN1519" s="753"/>
    </row>
    <row r="1520" spans="1:40" ht="21" customHeight="1" x14ac:dyDescent="0.25">
      <c r="B1520" s="296"/>
      <c r="C1520" s="45"/>
      <c r="D1520" s="46"/>
      <c r="E1520" s="45"/>
      <c r="F1520" s="46"/>
      <c r="G1520" s="45"/>
      <c r="H1520" s="46"/>
      <c r="I1520" s="45"/>
      <c r="J1520" s="46"/>
      <c r="K1520" s="45"/>
      <c r="L1520" s="46"/>
      <c r="M1520" s="45"/>
      <c r="N1520" s="46"/>
      <c r="O1520" s="45"/>
      <c r="P1520" s="46"/>
      <c r="Q1520" s="45"/>
      <c r="R1520" s="46"/>
      <c r="S1520" s="45"/>
      <c r="T1520" s="46"/>
      <c r="U1520" s="45"/>
      <c r="V1520" s="46"/>
      <c r="W1520" s="45"/>
      <c r="X1520" s="46"/>
      <c r="Y1520" s="45"/>
      <c r="Z1520" s="46"/>
      <c r="AA1520" s="45"/>
      <c r="AB1520" s="46"/>
      <c r="AC1520" s="45"/>
      <c r="AD1520" s="46"/>
      <c r="AE1520" s="45"/>
      <c r="AF1520" s="46"/>
      <c r="AG1520" s="45"/>
      <c r="AH1520" s="46"/>
      <c r="AI1520" s="45"/>
      <c r="AJ1520" s="46"/>
      <c r="AK1520" s="45"/>
      <c r="AL1520" s="47">
        <f>+B1520+D1520+F1520+H1520+J1520+L1520+N1520+P1520+R1520+T1520+V1520+X1520+Z1520+AB1520+AD1520+AF1520+AH1520+AJ1520</f>
        <v>0</v>
      </c>
      <c r="AM1520" s="48">
        <f>+C1520+E1520+G1520+I1520+K1520+M1520+O1520+Q1520+S1520+U1520+W1520+Y1520+AA1520+AC1520+AE1520+AG1520+AI1520+AK1520</f>
        <v>0</v>
      </c>
      <c r="AN1520" s="297">
        <f>+AM1520+AL1520</f>
        <v>0</v>
      </c>
    </row>
    <row r="1521" spans="1:40" ht="15" customHeight="1" x14ac:dyDescent="0.25">
      <c r="B1521" s="751" t="s">
        <v>830</v>
      </c>
      <c r="C1521" s="752"/>
      <c r="D1521" s="752"/>
      <c r="E1521" s="752"/>
      <c r="F1521" s="752"/>
      <c r="G1521" s="752"/>
      <c r="H1521" s="752"/>
      <c r="I1521" s="752"/>
      <c r="J1521" s="752"/>
      <c r="K1521" s="752"/>
      <c r="L1521" s="752"/>
      <c r="M1521" s="752"/>
      <c r="N1521" s="752"/>
      <c r="O1521" s="752"/>
      <c r="P1521" s="752"/>
      <c r="Q1521" s="752"/>
      <c r="R1521" s="752"/>
      <c r="S1521" s="752"/>
      <c r="T1521" s="752"/>
      <c r="U1521" s="752"/>
      <c r="V1521" s="752"/>
      <c r="W1521" s="752"/>
      <c r="X1521" s="752"/>
      <c r="Y1521" s="752"/>
      <c r="Z1521" s="752"/>
      <c r="AA1521" s="752"/>
      <c r="AB1521" s="752"/>
      <c r="AC1521" s="752"/>
      <c r="AD1521" s="752"/>
      <c r="AE1521" s="752"/>
      <c r="AF1521" s="752"/>
      <c r="AG1521" s="752"/>
      <c r="AH1521" s="752"/>
      <c r="AI1521" s="752"/>
      <c r="AJ1521" s="752"/>
      <c r="AK1521" s="752"/>
      <c r="AL1521" s="752"/>
      <c r="AM1521" s="752"/>
      <c r="AN1521" s="753"/>
    </row>
    <row r="1522" spans="1:40" ht="21" customHeight="1" x14ac:dyDescent="0.25">
      <c r="B1522" s="296"/>
      <c r="C1522" s="45"/>
      <c r="D1522" s="46"/>
      <c r="E1522" s="45"/>
      <c r="F1522" s="46"/>
      <c r="G1522" s="45"/>
      <c r="H1522" s="46"/>
      <c r="I1522" s="45"/>
      <c r="J1522" s="46"/>
      <c r="K1522" s="45"/>
      <c r="L1522" s="46"/>
      <c r="M1522" s="45"/>
      <c r="N1522" s="46"/>
      <c r="O1522" s="45"/>
      <c r="P1522" s="46"/>
      <c r="Q1522" s="45"/>
      <c r="R1522" s="46"/>
      <c r="S1522" s="45"/>
      <c r="T1522" s="46"/>
      <c r="U1522" s="45"/>
      <c r="V1522" s="46"/>
      <c r="W1522" s="45"/>
      <c r="X1522" s="46"/>
      <c r="Y1522" s="45"/>
      <c r="Z1522" s="46"/>
      <c r="AA1522" s="45"/>
      <c r="AB1522" s="46"/>
      <c r="AC1522" s="45"/>
      <c r="AD1522" s="46"/>
      <c r="AE1522" s="45"/>
      <c r="AF1522" s="46"/>
      <c r="AG1522" s="45"/>
      <c r="AH1522" s="46"/>
      <c r="AI1522" s="45"/>
      <c r="AJ1522" s="46"/>
      <c r="AK1522" s="45"/>
      <c r="AL1522" s="47">
        <f>+B1522+D1522+F1522+H1522+J1522+L1522+N1522+P1522+R1522+T1522+V1522+X1522+Z1522+AB1522+AD1522+AF1522+AH1522+AJ1522</f>
        <v>0</v>
      </c>
      <c r="AM1522" s="48">
        <f>+C1522+E1522+G1522+I1522+K1522+M1522+O1522+Q1522+S1522+U1522+W1522+Y1522+AA1522+AC1522+AE1522+AG1522+AI1522+AK1522</f>
        <v>0</v>
      </c>
      <c r="AN1522" s="297">
        <f>+AM1522+AL1522</f>
        <v>0</v>
      </c>
    </row>
    <row r="1523" spans="1:40" ht="15" customHeight="1" x14ac:dyDescent="0.25">
      <c r="B1523" s="751" t="s">
        <v>831</v>
      </c>
      <c r="C1523" s="752"/>
      <c r="D1523" s="752"/>
      <c r="E1523" s="752"/>
      <c r="F1523" s="752"/>
      <c r="G1523" s="752"/>
      <c r="H1523" s="752"/>
      <c r="I1523" s="752"/>
      <c r="J1523" s="752"/>
      <c r="K1523" s="752"/>
      <c r="L1523" s="752"/>
      <c r="M1523" s="752"/>
      <c r="N1523" s="752"/>
      <c r="O1523" s="752"/>
      <c r="P1523" s="752"/>
      <c r="Q1523" s="752"/>
      <c r="R1523" s="752"/>
      <c r="S1523" s="752"/>
      <c r="T1523" s="752"/>
      <c r="U1523" s="752"/>
      <c r="V1523" s="752"/>
      <c r="W1523" s="752"/>
      <c r="X1523" s="752"/>
      <c r="Y1523" s="752"/>
      <c r="Z1523" s="752"/>
      <c r="AA1523" s="752"/>
      <c r="AB1523" s="752"/>
      <c r="AC1523" s="752"/>
      <c r="AD1523" s="752"/>
      <c r="AE1523" s="752"/>
      <c r="AF1523" s="752"/>
      <c r="AG1523" s="752"/>
      <c r="AH1523" s="752"/>
      <c r="AI1523" s="752"/>
      <c r="AJ1523" s="752"/>
      <c r="AK1523" s="752"/>
      <c r="AL1523" s="752"/>
      <c r="AM1523" s="752"/>
      <c r="AN1523" s="753"/>
    </row>
    <row r="1524" spans="1:40" ht="21" customHeight="1" x14ac:dyDescent="0.25">
      <c r="B1524" s="296"/>
      <c r="C1524" s="45"/>
      <c r="D1524" s="46"/>
      <c r="E1524" s="45"/>
      <c r="F1524" s="46"/>
      <c r="G1524" s="45"/>
      <c r="H1524" s="46"/>
      <c r="I1524" s="45"/>
      <c r="J1524" s="46"/>
      <c r="K1524" s="45"/>
      <c r="L1524" s="46"/>
      <c r="M1524" s="45"/>
      <c r="N1524" s="46"/>
      <c r="O1524" s="45"/>
      <c r="P1524" s="46"/>
      <c r="Q1524" s="45"/>
      <c r="R1524" s="46"/>
      <c r="S1524" s="45"/>
      <c r="T1524" s="46"/>
      <c r="U1524" s="45"/>
      <c r="V1524" s="46"/>
      <c r="W1524" s="45"/>
      <c r="X1524" s="46"/>
      <c r="Y1524" s="45"/>
      <c r="Z1524" s="46"/>
      <c r="AA1524" s="45"/>
      <c r="AB1524" s="46"/>
      <c r="AC1524" s="45"/>
      <c r="AD1524" s="46"/>
      <c r="AE1524" s="45"/>
      <c r="AF1524" s="46"/>
      <c r="AG1524" s="45"/>
      <c r="AH1524" s="46"/>
      <c r="AI1524" s="45"/>
      <c r="AJ1524" s="46"/>
      <c r="AK1524" s="45"/>
      <c r="AL1524" s="47">
        <f>+B1524+D1524+F1524+H1524+J1524+L1524+N1524+P1524+R1524+T1524+V1524+X1524+Z1524+AB1524+AD1524+AF1524+AH1524+AJ1524</f>
        <v>0</v>
      </c>
      <c r="AM1524" s="48">
        <f>+C1524+E1524+G1524+I1524+K1524+M1524+O1524+Q1524+S1524+U1524+W1524+Y1524+AA1524+AC1524+AE1524+AG1524+AI1524+AK1524</f>
        <v>0</v>
      </c>
      <c r="AN1524" s="297">
        <f>+AM1524+AL1524</f>
        <v>0</v>
      </c>
    </row>
    <row r="1525" spans="1:40" ht="15" customHeight="1" x14ac:dyDescent="0.25">
      <c r="B1525" s="751" t="s">
        <v>832</v>
      </c>
      <c r="C1525" s="752"/>
      <c r="D1525" s="752"/>
      <c r="E1525" s="752"/>
      <c r="F1525" s="752"/>
      <c r="G1525" s="752"/>
      <c r="H1525" s="752"/>
      <c r="I1525" s="752"/>
      <c r="J1525" s="752"/>
      <c r="K1525" s="752"/>
      <c r="L1525" s="752"/>
      <c r="M1525" s="752"/>
      <c r="N1525" s="752"/>
      <c r="O1525" s="752"/>
      <c r="P1525" s="752"/>
      <c r="Q1525" s="752"/>
      <c r="R1525" s="752"/>
      <c r="S1525" s="752"/>
      <c r="T1525" s="752"/>
      <c r="U1525" s="752"/>
      <c r="V1525" s="752"/>
      <c r="W1525" s="752"/>
      <c r="X1525" s="752"/>
      <c r="Y1525" s="752"/>
      <c r="Z1525" s="752"/>
      <c r="AA1525" s="752"/>
      <c r="AB1525" s="752"/>
      <c r="AC1525" s="752"/>
      <c r="AD1525" s="752"/>
      <c r="AE1525" s="752"/>
      <c r="AF1525" s="752"/>
      <c r="AG1525" s="752"/>
      <c r="AH1525" s="752"/>
      <c r="AI1525" s="752"/>
      <c r="AJ1525" s="752"/>
      <c r="AK1525" s="752"/>
      <c r="AL1525" s="752"/>
      <c r="AM1525" s="752"/>
      <c r="AN1525" s="753"/>
    </row>
    <row r="1526" spans="1:40" ht="21" customHeight="1" x14ac:dyDescent="0.25">
      <c r="B1526" s="296"/>
      <c r="C1526" s="45"/>
      <c r="D1526" s="46"/>
      <c r="E1526" s="45"/>
      <c r="F1526" s="46"/>
      <c r="G1526" s="45"/>
      <c r="H1526" s="46"/>
      <c r="I1526" s="45"/>
      <c r="J1526" s="46"/>
      <c r="K1526" s="45"/>
      <c r="L1526" s="46"/>
      <c r="M1526" s="45"/>
      <c r="N1526" s="46"/>
      <c r="O1526" s="45"/>
      <c r="P1526" s="46"/>
      <c r="Q1526" s="45"/>
      <c r="R1526" s="46"/>
      <c r="S1526" s="45"/>
      <c r="T1526" s="46"/>
      <c r="U1526" s="45"/>
      <c r="V1526" s="46"/>
      <c r="W1526" s="45"/>
      <c r="X1526" s="46"/>
      <c r="Y1526" s="45"/>
      <c r="Z1526" s="46"/>
      <c r="AA1526" s="45"/>
      <c r="AB1526" s="46"/>
      <c r="AC1526" s="45"/>
      <c r="AD1526" s="46"/>
      <c r="AE1526" s="45"/>
      <c r="AF1526" s="46"/>
      <c r="AG1526" s="45"/>
      <c r="AH1526" s="46"/>
      <c r="AI1526" s="45"/>
      <c r="AJ1526" s="46"/>
      <c r="AK1526" s="45"/>
      <c r="AL1526" s="47">
        <f>+B1526+D1526+F1526+H1526+J1526+L1526+N1526+P1526+R1526+T1526+V1526+X1526+Z1526+AB1526+AD1526+AF1526+AH1526+AJ1526</f>
        <v>0</v>
      </c>
      <c r="AM1526" s="48">
        <f>+C1526+E1526+G1526+I1526+K1526+M1526+O1526+Q1526+S1526+U1526+W1526+Y1526+AA1526+AC1526+AE1526+AG1526+AI1526+AK1526</f>
        <v>0</v>
      </c>
      <c r="AN1526" s="297">
        <f>+AM1526+AL1526</f>
        <v>0</v>
      </c>
    </row>
    <row r="1527" spans="1:40" ht="15" customHeight="1" x14ac:dyDescent="0.25">
      <c r="B1527" s="751" t="s">
        <v>833</v>
      </c>
      <c r="C1527" s="752"/>
      <c r="D1527" s="752"/>
      <c r="E1527" s="752"/>
      <c r="F1527" s="752"/>
      <c r="G1527" s="752"/>
      <c r="H1527" s="752"/>
      <c r="I1527" s="752"/>
      <c r="J1527" s="752"/>
      <c r="K1527" s="752"/>
      <c r="L1527" s="752"/>
      <c r="M1527" s="752"/>
      <c r="N1527" s="752"/>
      <c r="O1527" s="752"/>
      <c r="P1527" s="752"/>
      <c r="Q1527" s="752"/>
      <c r="R1527" s="752"/>
      <c r="S1527" s="752"/>
      <c r="T1527" s="752"/>
      <c r="U1527" s="752"/>
      <c r="V1527" s="752"/>
      <c r="W1527" s="752"/>
      <c r="X1527" s="752"/>
      <c r="Y1527" s="752"/>
      <c r="Z1527" s="752"/>
      <c r="AA1527" s="752"/>
      <c r="AB1527" s="752"/>
      <c r="AC1527" s="752"/>
      <c r="AD1527" s="752"/>
      <c r="AE1527" s="752"/>
      <c r="AF1527" s="752"/>
      <c r="AG1527" s="752"/>
      <c r="AH1527" s="752"/>
      <c r="AI1527" s="752"/>
      <c r="AJ1527" s="752"/>
      <c r="AK1527" s="752"/>
      <c r="AL1527" s="752"/>
      <c r="AM1527" s="752"/>
      <c r="AN1527" s="753"/>
    </row>
    <row r="1528" spans="1:40" ht="21" customHeight="1" x14ac:dyDescent="0.25">
      <c r="B1528" s="296"/>
      <c r="C1528" s="45"/>
      <c r="D1528" s="46"/>
      <c r="E1528" s="45"/>
      <c r="F1528" s="46"/>
      <c r="G1528" s="45"/>
      <c r="H1528" s="46"/>
      <c r="I1528" s="45"/>
      <c r="J1528" s="46"/>
      <c r="K1528" s="45"/>
      <c r="L1528" s="46"/>
      <c r="M1528" s="45"/>
      <c r="N1528" s="46"/>
      <c r="O1528" s="45"/>
      <c r="P1528" s="46"/>
      <c r="Q1528" s="45"/>
      <c r="R1528" s="46"/>
      <c r="S1528" s="45"/>
      <c r="T1528" s="46"/>
      <c r="U1528" s="45"/>
      <c r="V1528" s="46"/>
      <c r="W1528" s="45"/>
      <c r="X1528" s="46"/>
      <c r="Y1528" s="45"/>
      <c r="Z1528" s="46"/>
      <c r="AA1528" s="45"/>
      <c r="AB1528" s="46"/>
      <c r="AC1528" s="45"/>
      <c r="AD1528" s="46"/>
      <c r="AE1528" s="45"/>
      <c r="AF1528" s="46"/>
      <c r="AG1528" s="45"/>
      <c r="AH1528" s="46"/>
      <c r="AI1528" s="45"/>
      <c r="AJ1528" s="46"/>
      <c r="AK1528" s="45"/>
      <c r="AL1528" s="47">
        <f>+B1528+D1528+F1528+H1528+J1528+L1528+N1528+P1528+R1528+T1528+V1528+X1528+Z1528+AB1528+AD1528+AF1528+AH1528+AJ1528</f>
        <v>0</v>
      </c>
      <c r="AM1528" s="48">
        <f>+C1528+E1528+G1528+I1528+K1528+M1528+O1528+Q1528+S1528+U1528+W1528+Y1528+AA1528+AC1528+AE1528+AG1528+AI1528+AK1528</f>
        <v>0</v>
      </c>
      <c r="AN1528" s="297">
        <f>+AM1528+AL1528</f>
        <v>0</v>
      </c>
    </row>
    <row r="1529" spans="1:40" ht="15" customHeight="1" x14ac:dyDescent="0.25">
      <c r="B1529" s="751" t="s">
        <v>834</v>
      </c>
      <c r="C1529" s="752"/>
      <c r="D1529" s="752"/>
      <c r="E1529" s="752"/>
      <c r="F1529" s="752"/>
      <c r="G1529" s="752"/>
      <c r="H1529" s="752"/>
      <c r="I1529" s="752"/>
      <c r="J1529" s="752"/>
      <c r="K1529" s="752"/>
      <c r="L1529" s="752"/>
      <c r="M1529" s="752"/>
      <c r="N1529" s="752"/>
      <c r="O1529" s="752"/>
      <c r="P1529" s="752"/>
      <c r="Q1529" s="752"/>
      <c r="R1529" s="752"/>
      <c r="S1529" s="752"/>
      <c r="T1529" s="752"/>
      <c r="U1529" s="752"/>
      <c r="V1529" s="752"/>
      <c r="W1529" s="752"/>
      <c r="X1529" s="752"/>
      <c r="Y1529" s="752"/>
      <c r="Z1529" s="752"/>
      <c r="AA1529" s="752"/>
      <c r="AB1529" s="752"/>
      <c r="AC1529" s="752"/>
      <c r="AD1529" s="752"/>
      <c r="AE1529" s="752"/>
      <c r="AF1529" s="752"/>
      <c r="AG1529" s="752"/>
      <c r="AH1529" s="752"/>
      <c r="AI1529" s="752"/>
      <c r="AJ1529" s="752"/>
      <c r="AK1529" s="752"/>
      <c r="AL1529" s="752"/>
      <c r="AM1529" s="752"/>
      <c r="AN1529" s="753"/>
    </row>
    <row r="1530" spans="1:40" ht="21" customHeight="1" x14ac:dyDescent="0.25">
      <c r="B1530" s="296"/>
      <c r="C1530" s="45"/>
      <c r="D1530" s="46"/>
      <c r="E1530" s="45"/>
      <c r="F1530" s="46"/>
      <c r="G1530" s="45"/>
      <c r="H1530" s="46"/>
      <c r="I1530" s="45"/>
      <c r="J1530" s="46"/>
      <c r="K1530" s="45"/>
      <c r="L1530" s="46"/>
      <c r="M1530" s="45"/>
      <c r="N1530" s="46"/>
      <c r="O1530" s="45"/>
      <c r="P1530" s="46"/>
      <c r="Q1530" s="45"/>
      <c r="R1530" s="46"/>
      <c r="S1530" s="45"/>
      <c r="T1530" s="46"/>
      <c r="U1530" s="45"/>
      <c r="V1530" s="46"/>
      <c r="W1530" s="45"/>
      <c r="X1530" s="46"/>
      <c r="Y1530" s="45"/>
      <c r="Z1530" s="46"/>
      <c r="AA1530" s="45"/>
      <c r="AB1530" s="46"/>
      <c r="AC1530" s="45"/>
      <c r="AD1530" s="46"/>
      <c r="AE1530" s="45"/>
      <c r="AF1530" s="46"/>
      <c r="AG1530" s="45"/>
      <c r="AH1530" s="46"/>
      <c r="AI1530" s="45"/>
      <c r="AJ1530" s="46"/>
      <c r="AK1530" s="45"/>
      <c r="AL1530" s="47">
        <f>+B1530+D1530+F1530+H1530+J1530+L1530+N1530+P1530+R1530+T1530+V1530+X1530+Z1530+AB1530+AD1530+AF1530+AH1530+AJ1530</f>
        <v>0</v>
      </c>
      <c r="AM1530" s="48">
        <f>+C1530+E1530+G1530+I1530+K1530+M1530+O1530+Q1530+S1530+U1530+W1530+Y1530+AA1530+AC1530+AE1530+AG1530+AI1530+AK1530</f>
        <v>0</v>
      </c>
      <c r="AN1530" s="297">
        <f>+AM1530+AL1530</f>
        <v>0</v>
      </c>
    </row>
    <row r="1531" spans="1:40" ht="16.5" customHeight="1" x14ac:dyDescent="0.3">
      <c r="B1531" s="754" t="s">
        <v>825</v>
      </c>
      <c r="C1531" s="755"/>
      <c r="D1531" s="755"/>
      <c r="E1531" s="755"/>
      <c r="F1531" s="755"/>
      <c r="G1531" s="755"/>
      <c r="H1531" s="755"/>
      <c r="I1531" s="755"/>
      <c r="J1531" s="755"/>
      <c r="K1531" s="755"/>
      <c r="L1531" s="755"/>
      <c r="M1531" s="755"/>
      <c r="N1531" s="755"/>
      <c r="O1531" s="755"/>
      <c r="P1531" s="755"/>
      <c r="Q1531" s="755"/>
      <c r="R1531" s="755"/>
      <c r="S1531" s="755"/>
      <c r="T1531" s="755"/>
      <c r="U1531" s="755"/>
      <c r="V1531" s="755"/>
      <c r="W1531" s="755"/>
      <c r="X1531" s="755"/>
      <c r="Y1531" s="755"/>
      <c r="Z1531" s="755"/>
      <c r="AA1531" s="755"/>
      <c r="AB1531" s="755"/>
      <c r="AC1531" s="755"/>
      <c r="AD1531" s="755"/>
      <c r="AE1531" s="755"/>
      <c r="AF1531" s="755"/>
      <c r="AG1531" s="755"/>
      <c r="AH1531" s="755"/>
      <c r="AI1531" s="755"/>
      <c r="AJ1531" s="755"/>
      <c r="AK1531" s="755"/>
      <c r="AL1531" s="755"/>
      <c r="AM1531" s="755"/>
      <c r="AN1531" s="756"/>
    </row>
    <row r="1532" spans="1:40" ht="21" customHeight="1" thickBot="1" x14ac:dyDescent="0.3">
      <c r="B1532" s="298">
        <f>+B1530+B1528+B1526+B1524+B1522+B1520+B1518+B1516</f>
        <v>0</v>
      </c>
      <c r="C1532" s="302">
        <f>+C1530+C1528+C1526+C1524+C1522+C1520+C1518+C1516</f>
        <v>0</v>
      </c>
      <c r="D1532" s="299">
        <f>+D1530+D1528+D1526+D1524+D1522+D1520+D1518+D1516</f>
        <v>0</v>
      </c>
      <c r="E1532" s="302">
        <f>+E1530+E1528+E1526+E1524+E1522+E1520+E1518+E1516</f>
        <v>0</v>
      </c>
      <c r="F1532" s="299">
        <f t="shared" ref="F1532:AK1532" si="22">+F1530+F1528+F1526+F1524+F1522+F1520+F1518+F1516</f>
        <v>0</v>
      </c>
      <c r="G1532" s="302">
        <f t="shared" si="22"/>
        <v>0</v>
      </c>
      <c r="H1532" s="299">
        <f t="shared" si="22"/>
        <v>0</v>
      </c>
      <c r="I1532" s="302">
        <f t="shared" si="22"/>
        <v>0</v>
      </c>
      <c r="J1532" s="299">
        <f t="shared" si="22"/>
        <v>0</v>
      </c>
      <c r="K1532" s="302">
        <f t="shared" si="22"/>
        <v>0</v>
      </c>
      <c r="L1532" s="299">
        <f t="shared" si="22"/>
        <v>0</v>
      </c>
      <c r="M1532" s="302">
        <f t="shared" si="22"/>
        <v>0</v>
      </c>
      <c r="N1532" s="299">
        <f t="shared" si="22"/>
        <v>0</v>
      </c>
      <c r="O1532" s="302">
        <f t="shared" si="22"/>
        <v>0</v>
      </c>
      <c r="P1532" s="299">
        <f t="shared" si="22"/>
        <v>0</v>
      </c>
      <c r="Q1532" s="302">
        <f t="shared" si="22"/>
        <v>0</v>
      </c>
      <c r="R1532" s="299">
        <f t="shared" si="22"/>
        <v>0</v>
      </c>
      <c r="S1532" s="302">
        <f t="shared" si="22"/>
        <v>0</v>
      </c>
      <c r="T1532" s="299">
        <f t="shared" si="22"/>
        <v>0</v>
      </c>
      <c r="U1532" s="302">
        <f t="shared" si="22"/>
        <v>0</v>
      </c>
      <c r="V1532" s="299">
        <f t="shared" si="22"/>
        <v>0</v>
      </c>
      <c r="W1532" s="302">
        <f t="shared" si="22"/>
        <v>0</v>
      </c>
      <c r="X1532" s="299">
        <f t="shared" si="22"/>
        <v>0</v>
      </c>
      <c r="Y1532" s="302">
        <f t="shared" si="22"/>
        <v>0</v>
      </c>
      <c r="Z1532" s="299">
        <f t="shared" si="22"/>
        <v>0</v>
      </c>
      <c r="AA1532" s="302">
        <f t="shared" si="22"/>
        <v>0</v>
      </c>
      <c r="AB1532" s="299">
        <f t="shared" si="22"/>
        <v>0</v>
      </c>
      <c r="AC1532" s="302">
        <f t="shared" si="22"/>
        <v>0</v>
      </c>
      <c r="AD1532" s="299">
        <f t="shared" si="22"/>
        <v>0</v>
      </c>
      <c r="AE1532" s="302">
        <f t="shared" si="22"/>
        <v>0</v>
      </c>
      <c r="AF1532" s="299">
        <f t="shared" si="22"/>
        <v>0</v>
      </c>
      <c r="AG1532" s="302">
        <f t="shared" si="22"/>
        <v>0</v>
      </c>
      <c r="AH1532" s="299">
        <f t="shared" si="22"/>
        <v>0</v>
      </c>
      <c r="AI1532" s="302">
        <f t="shared" si="22"/>
        <v>0</v>
      </c>
      <c r="AJ1532" s="299">
        <f t="shared" si="22"/>
        <v>0</v>
      </c>
      <c r="AK1532" s="302">
        <f t="shared" si="22"/>
        <v>0</v>
      </c>
      <c r="AL1532" s="299">
        <f>+B1532+D1532+F1532+H1532+J1532+L1532+N1532+P1532+R1532+T1532+V1532+X1532+Z1532+AB1532+AD1532+AF1532+AH1532+AJ1532</f>
        <v>0</v>
      </c>
      <c r="AM1532" s="302">
        <f>+C1532+E1532+G1532+I1532+K1532+M1532+O1532+Q1532+S1532+U1532+W1532+Y1532+AA1532+AC1532+AE1532+AG1532+AI1532+AK1532</f>
        <v>0</v>
      </c>
      <c r="AN1532" s="300">
        <f>+AM1532+AL1532</f>
        <v>0</v>
      </c>
    </row>
    <row r="1533" spans="1:40" ht="11.25" customHeight="1" x14ac:dyDescent="0.25">
      <c r="B1533" s="757"/>
      <c r="C1533" s="757"/>
      <c r="D1533" s="757"/>
      <c r="E1533" s="757"/>
      <c r="F1533" s="757"/>
      <c r="G1533" s="757"/>
      <c r="H1533" s="757"/>
      <c r="I1533" s="757"/>
      <c r="J1533" s="757"/>
      <c r="K1533" s="757"/>
      <c r="L1533" s="757"/>
      <c r="M1533" s="757"/>
      <c r="N1533" s="757"/>
      <c r="O1533" s="757"/>
      <c r="P1533" s="757"/>
      <c r="Q1533" s="757"/>
      <c r="R1533" s="757"/>
      <c r="S1533" s="757"/>
      <c r="T1533" s="757"/>
      <c r="U1533" s="757"/>
      <c r="V1533" s="757"/>
      <c r="W1533" s="757"/>
      <c r="X1533" s="757"/>
      <c r="Y1533" s="757"/>
      <c r="Z1533" s="757"/>
      <c r="AA1533" s="757"/>
      <c r="AB1533" s="757"/>
      <c r="AC1533" s="757"/>
      <c r="AD1533" s="757"/>
      <c r="AE1533" s="757"/>
      <c r="AF1533" s="757"/>
      <c r="AG1533" s="757"/>
      <c r="AH1533" s="757"/>
      <c r="AI1533" s="757"/>
      <c r="AJ1533" s="757"/>
      <c r="AK1533" s="757"/>
      <c r="AL1533" s="757"/>
      <c r="AM1533" s="757"/>
      <c r="AN1533" s="757"/>
    </row>
    <row r="1534" spans="1:40" x14ac:dyDescent="0.25">
      <c r="B1534" s="49"/>
      <c r="C1534" s="49"/>
      <c r="D1534" s="49"/>
      <c r="E1534" s="49"/>
      <c r="F1534" s="49"/>
      <c r="G1534" s="49"/>
      <c r="H1534" s="49"/>
      <c r="I1534" s="49"/>
      <c r="J1534" s="49"/>
      <c r="K1534" s="49"/>
      <c r="L1534" s="49"/>
      <c r="M1534" s="49"/>
      <c r="N1534" s="49"/>
      <c r="O1534" s="49"/>
      <c r="P1534" s="49"/>
      <c r="Q1534" s="49"/>
      <c r="R1534" s="49"/>
      <c r="S1534" s="49"/>
      <c r="T1534" s="50" t="s">
        <v>835</v>
      </c>
      <c r="U1534" s="49"/>
      <c r="W1534" s="49"/>
      <c r="X1534" s="749"/>
      <c r="Y1534" s="749"/>
      <c r="Z1534" s="749"/>
      <c r="AA1534" s="749"/>
      <c r="AB1534" s="749"/>
      <c r="AC1534" s="749"/>
      <c r="AD1534" s="749"/>
      <c r="AE1534" s="749"/>
      <c r="AF1534" s="749"/>
      <c r="AG1534" s="749"/>
      <c r="AH1534" s="749"/>
      <c r="AI1534" s="749"/>
      <c r="AJ1534" s="749"/>
      <c r="AK1534" s="749"/>
      <c r="AL1534" s="749"/>
      <c r="AM1534" s="51"/>
      <c r="AN1534" s="49"/>
    </row>
    <row r="1535" spans="1:40" ht="6" customHeight="1" thickBot="1" x14ac:dyDescent="0.3">
      <c r="A1535" s="52"/>
      <c r="B1535" s="49"/>
      <c r="C1535" s="49"/>
      <c r="D1535" s="49"/>
      <c r="E1535" s="49"/>
      <c r="F1535" s="49"/>
      <c r="G1535" s="49"/>
      <c r="H1535" s="49"/>
      <c r="I1535" s="49"/>
      <c r="J1535" s="49"/>
      <c r="K1535" s="49"/>
      <c r="L1535" s="49"/>
      <c r="M1535" s="49"/>
      <c r="N1535" s="49"/>
      <c r="O1535" s="49"/>
      <c r="P1535" s="49"/>
      <c r="Q1535" s="49"/>
      <c r="R1535" s="49"/>
      <c r="S1535" s="49"/>
      <c r="T1535" s="50"/>
      <c r="U1535" s="49"/>
      <c r="W1535" s="49"/>
      <c r="X1535" s="53"/>
      <c r="Y1535" s="53"/>
      <c r="Z1535" s="53"/>
      <c r="AA1535" s="53"/>
      <c r="AB1535" s="53"/>
      <c r="AC1535" s="53"/>
      <c r="AD1535" s="53"/>
      <c r="AE1535" s="53"/>
      <c r="AF1535" s="53"/>
      <c r="AG1535" s="53"/>
      <c r="AH1535" s="53"/>
      <c r="AI1535" s="53"/>
      <c r="AJ1535" s="53"/>
      <c r="AK1535" s="53"/>
      <c r="AL1535" s="53"/>
      <c r="AM1535" s="51"/>
      <c r="AN1535" s="49"/>
    </row>
    <row r="1536" spans="1:40" ht="15.75" thickBot="1" x14ac:dyDescent="0.3">
      <c r="A1536" s="52"/>
      <c r="B1536" s="49"/>
      <c r="C1536" s="49"/>
      <c r="D1536" s="49"/>
      <c r="E1536" s="49"/>
      <c r="F1536" s="49"/>
      <c r="G1536" s="49"/>
      <c r="H1536" s="49"/>
      <c r="I1536" s="49"/>
      <c r="J1536" s="49"/>
      <c r="K1536" s="49"/>
      <c r="L1536" s="49"/>
      <c r="M1536" s="49"/>
      <c r="N1536" s="49"/>
      <c r="O1536" s="49"/>
      <c r="P1536" s="49"/>
      <c r="Q1536" s="49"/>
      <c r="R1536" s="49"/>
      <c r="S1536" s="49"/>
      <c r="T1536" s="49"/>
      <c r="U1536" s="49"/>
      <c r="V1536" s="54" t="s">
        <v>836</v>
      </c>
      <c r="W1536" s="49"/>
      <c r="X1536" s="748">
        <f>+F1501</f>
        <v>0</v>
      </c>
      <c r="Y1536" s="748"/>
      <c r="Z1536" s="748"/>
      <c r="AA1536" s="748"/>
      <c r="AB1536" s="748"/>
      <c r="AC1536" s="748"/>
      <c r="AD1536" s="748"/>
      <c r="AE1536" s="748"/>
      <c r="AF1536" s="748"/>
      <c r="AG1536" s="748"/>
      <c r="AH1536" s="748"/>
      <c r="AI1536" s="748"/>
      <c r="AJ1536" s="748"/>
      <c r="AK1536" s="49"/>
      <c r="AL1536" s="750" t="s">
        <v>787</v>
      </c>
      <c r="AM1536" s="750"/>
      <c r="AN1536" s="49"/>
    </row>
    <row r="1537" spans="2:40" ht="15.75" customHeight="1" x14ac:dyDescent="0.25">
      <c r="B1537" s="55" t="s">
        <v>1128</v>
      </c>
      <c r="C1537" s="56"/>
      <c r="D1537" s="56"/>
      <c r="E1537" s="56"/>
      <c r="F1537" s="56"/>
      <c r="G1537" s="57"/>
      <c r="H1537" s="57"/>
      <c r="I1537" s="57"/>
      <c r="J1537" s="57"/>
      <c r="K1537" s="57"/>
      <c r="L1537" s="57"/>
      <c r="M1537" s="57"/>
      <c r="N1537" s="57"/>
      <c r="V1537" s="54" t="s">
        <v>837</v>
      </c>
      <c r="AB1537" s="748" t="str">
        <f>+I1502</f>
        <v/>
      </c>
      <c r="AC1537" s="748"/>
      <c r="AD1537" s="748"/>
      <c r="AE1537" s="748"/>
      <c r="AF1537" s="748"/>
      <c r="AG1537" s="748"/>
      <c r="AH1537" s="748"/>
      <c r="AI1537" s="748"/>
      <c r="AJ1537" s="748"/>
    </row>
    <row r="1538" spans="2:40" ht="3.75" customHeight="1" thickBot="1" x14ac:dyDescent="0.3">
      <c r="B1538" s="42"/>
      <c r="C1538" s="42"/>
      <c r="D1538" s="42"/>
      <c r="E1538" s="42"/>
      <c r="F1538" s="42"/>
      <c r="G1538" s="42"/>
      <c r="H1538" s="42"/>
      <c r="I1538" s="58"/>
      <c r="J1538" s="58"/>
      <c r="K1538" s="42"/>
      <c r="L1538" s="42"/>
      <c r="M1538" s="57"/>
      <c r="N1538" s="57"/>
    </row>
    <row r="1539" spans="2:40" ht="35.25" customHeight="1" x14ac:dyDescent="0.25">
      <c r="B1539" s="682" t="s">
        <v>838</v>
      </c>
      <c r="C1539" s="666"/>
      <c r="D1539" s="666"/>
      <c r="E1539" s="666" t="s">
        <v>839</v>
      </c>
      <c r="F1539" s="666"/>
      <c r="G1539" s="666"/>
      <c r="H1539" s="666" t="s">
        <v>840</v>
      </c>
      <c r="I1539" s="666"/>
      <c r="J1539" s="666"/>
      <c r="K1539" s="666" t="s">
        <v>841</v>
      </c>
      <c r="L1539" s="666"/>
      <c r="M1539" s="666"/>
      <c r="N1539" s="666" t="s">
        <v>842</v>
      </c>
      <c r="O1539" s="666"/>
      <c r="P1539" s="666"/>
      <c r="Q1539" s="666" t="s">
        <v>843</v>
      </c>
      <c r="R1539" s="666"/>
      <c r="S1539" s="666"/>
      <c r="T1539" s="666" t="s">
        <v>844</v>
      </c>
      <c r="U1539" s="666"/>
      <c r="V1539" s="666"/>
      <c r="W1539" s="666" t="s">
        <v>845</v>
      </c>
      <c r="X1539" s="666"/>
      <c r="Y1539" s="666"/>
      <c r="Z1539" s="666" t="s">
        <v>846</v>
      </c>
      <c r="AA1539" s="666"/>
      <c r="AB1539" s="666"/>
      <c r="AC1539" s="666" t="s">
        <v>847</v>
      </c>
      <c r="AD1539" s="666"/>
      <c r="AE1539" s="666"/>
      <c r="AF1539" s="746" t="s">
        <v>1117</v>
      </c>
      <c r="AG1539" s="746"/>
      <c r="AH1539" s="746"/>
      <c r="AI1539" s="666" t="s">
        <v>848</v>
      </c>
      <c r="AJ1539" s="666"/>
      <c r="AK1539" s="666"/>
      <c r="AL1539" s="660" t="s">
        <v>825</v>
      </c>
      <c r="AM1539" s="660"/>
      <c r="AN1539" s="661"/>
    </row>
    <row r="1540" spans="2:40" ht="21" customHeight="1" thickBot="1" x14ac:dyDescent="0.3">
      <c r="B1540" s="747"/>
      <c r="C1540" s="743"/>
      <c r="D1540" s="743"/>
      <c r="E1540" s="743"/>
      <c r="F1540" s="743"/>
      <c r="G1540" s="743"/>
      <c r="H1540" s="743"/>
      <c r="I1540" s="743"/>
      <c r="J1540" s="743"/>
      <c r="K1540" s="743"/>
      <c r="L1540" s="743"/>
      <c r="M1540" s="743"/>
      <c r="N1540" s="743"/>
      <c r="O1540" s="743"/>
      <c r="P1540" s="743"/>
      <c r="Q1540" s="743"/>
      <c r="R1540" s="743"/>
      <c r="S1540" s="743"/>
      <c r="T1540" s="743"/>
      <c r="U1540" s="743"/>
      <c r="V1540" s="743"/>
      <c r="W1540" s="743"/>
      <c r="X1540" s="743"/>
      <c r="Y1540" s="743"/>
      <c r="Z1540" s="743"/>
      <c r="AA1540" s="743"/>
      <c r="AB1540" s="743"/>
      <c r="AC1540" s="743"/>
      <c r="AD1540" s="743"/>
      <c r="AE1540" s="743"/>
      <c r="AF1540" s="743"/>
      <c r="AG1540" s="743"/>
      <c r="AH1540" s="743"/>
      <c r="AI1540" s="743"/>
      <c r="AJ1540" s="743"/>
      <c r="AK1540" s="743"/>
      <c r="AL1540" s="662">
        <f>SUM(B1540:AK1540)</f>
        <v>0</v>
      </c>
      <c r="AM1540" s="662"/>
      <c r="AN1540" s="663"/>
    </row>
    <row r="1541" spans="2:40" ht="12" customHeight="1" x14ac:dyDescent="0.25">
      <c r="B1541" s="270" t="s">
        <v>849</v>
      </c>
      <c r="C1541" s="271"/>
      <c r="D1541" s="272"/>
      <c r="E1541" s="272"/>
      <c r="F1541" s="246"/>
      <c r="G1541" s="246"/>
      <c r="H1541" s="246"/>
      <c r="I1541" s="269"/>
      <c r="J1541" s="269"/>
      <c r="K1541" s="246"/>
      <c r="L1541" s="246"/>
      <c r="M1541" s="241"/>
      <c r="N1541" s="241"/>
      <c r="O1541" s="241"/>
      <c r="P1541" s="241"/>
      <c r="Q1541" s="241"/>
      <c r="R1541" s="241"/>
      <c r="S1541" s="241"/>
      <c r="T1541" s="241"/>
      <c r="U1541" s="241"/>
      <c r="V1541" s="241"/>
      <c r="W1541" s="241"/>
      <c r="X1541" s="241"/>
      <c r="Y1541" s="241"/>
      <c r="Z1541" s="241"/>
      <c r="AA1541" s="241"/>
      <c r="AB1541" s="241"/>
      <c r="AC1541" s="241"/>
      <c r="AD1541" s="241"/>
      <c r="AE1541" s="241"/>
      <c r="AF1541" s="241"/>
      <c r="AG1541" s="241"/>
      <c r="AH1541" s="241"/>
      <c r="AI1541" s="241"/>
      <c r="AJ1541" s="241"/>
      <c r="AK1541" s="241"/>
      <c r="AL1541" s="241"/>
      <c r="AM1541" s="241"/>
      <c r="AN1541" s="241"/>
    </row>
    <row r="1542" spans="2:40" ht="12.75" customHeight="1" x14ac:dyDescent="0.25">
      <c r="B1542" s="273"/>
      <c r="C1542" s="273"/>
      <c r="D1542" s="273"/>
      <c r="E1542" s="273"/>
      <c r="F1542" s="273"/>
      <c r="G1542" s="273"/>
      <c r="H1542" s="273"/>
      <c r="I1542" s="241"/>
      <c r="J1542" s="241"/>
      <c r="K1542" s="241"/>
      <c r="L1542" s="241"/>
      <c r="M1542" s="241"/>
      <c r="N1542" s="241"/>
      <c r="O1542" s="241"/>
      <c r="P1542" s="241"/>
      <c r="Q1542" s="241"/>
      <c r="R1542" s="241"/>
      <c r="S1542" s="241"/>
      <c r="T1542" s="241"/>
      <c r="U1542" s="241"/>
      <c r="V1542" s="241"/>
      <c r="W1542" s="241"/>
      <c r="X1542" s="241"/>
      <c r="Y1542" s="241"/>
      <c r="Z1542" s="241"/>
      <c r="AA1542" s="241"/>
      <c r="AB1542" s="241"/>
      <c r="AC1542" s="241"/>
      <c r="AD1542" s="241"/>
      <c r="AE1542" s="241"/>
      <c r="AF1542" s="241"/>
      <c r="AG1542" s="241"/>
      <c r="AH1542" s="241"/>
      <c r="AI1542" s="241"/>
      <c r="AJ1542" s="241"/>
      <c r="AK1542" s="241"/>
      <c r="AL1542" s="241"/>
      <c r="AM1542" s="241"/>
      <c r="AN1542" s="241"/>
    </row>
    <row r="1543" spans="2:40" ht="16.5" thickBot="1" x14ac:dyDescent="0.3">
      <c r="B1543" s="274" t="s">
        <v>1118</v>
      </c>
      <c r="C1543" s="274"/>
      <c r="D1543" s="274"/>
      <c r="E1543" s="274"/>
      <c r="F1543" s="274"/>
      <c r="G1543" s="275"/>
      <c r="H1543" s="241"/>
      <c r="I1543" s="241"/>
      <c r="J1543" s="241"/>
      <c r="K1543" s="241"/>
      <c r="L1543" s="241"/>
      <c r="M1543" s="241"/>
      <c r="N1543" s="241"/>
      <c r="O1543" s="241"/>
      <c r="P1543" s="241"/>
      <c r="Q1543" s="241"/>
      <c r="R1543" s="241"/>
      <c r="S1543" s="241"/>
      <c r="T1543" s="241"/>
      <c r="U1543" s="241"/>
      <c r="V1543" s="241"/>
      <c r="W1543" s="241"/>
      <c r="X1543" s="553" t="s">
        <v>1119</v>
      </c>
      <c r="Y1543" s="241"/>
      <c r="Z1543" s="241"/>
      <c r="AA1543" s="241"/>
      <c r="AB1543" s="241"/>
      <c r="AC1543" s="241"/>
      <c r="AD1543" s="241"/>
      <c r="AE1543" s="241"/>
      <c r="AF1543" s="241"/>
      <c r="AG1543" s="241"/>
      <c r="AH1543" s="241"/>
      <c r="AI1543" s="241"/>
      <c r="AJ1543" s="241"/>
      <c r="AK1543" s="241"/>
      <c r="AL1543" s="241"/>
      <c r="AM1543" s="241"/>
      <c r="AN1543" s="241"/>
    </row>
    <row r="1544" spans="2:40" ht="34.5" customHeight="1" x14ac:dyDescent="0.25">
      <c r="B1544" s="736" t="s">
        <v>850</v>
      </c>
      <c r="C1544" s="736"/>
      <c r="D1544" s="736"/>
      <c r="E1544" s="736"/>
      <c r="F1544" s="736"/>
      <c r="G1544" s="736"/>
      <c r="H1544" s="736"/>
      <c r="I1544" s="736"/>
      <c r="J1544" s="736"/>
      <c r="K1544" s="744" t="s">
        <v>851</v>
      </c>
      <c r="L1544" s="744"/>
      <c r="M1544" s="744"/>
      <c r="N1544" s="744"/>
      <c r="O1544" s="744"/>
      <c r="P1544" s="744"/>
      <c r="Q1544" s="744"/>
      <c r="R1544" s="744"/>
      <c r="S1544" s="744"/>
      <c r="T1544" s="241"/>
      <c r="U1544" s="241"/>
      <c r="V1544" s="241"/>
      <c r="W1544" s="241"/>
      <c r="X1544" s="664" t="s">
        <v>1120</v>
      </c>
      <c r="Y1544" s="665"/>
      <c r="Z1544" s="665"/>
      <c r="AA1544" s="665"/>
      <c r="AB1544" s="665"/>
      <c r="AC1544" s="665"/>
      <c r="AD1544" s="666" t="s">
        <v>1127</v>
      </c>
      <c r="AE1544" s="666"/>
      <c r="AF1544" s="666"/>
      <c r="AG1544" s="666"/>
      <c r="AH1544" s="666"/>
      <c r="AI1544" s="667"/>
      <c r="AJ1544" s="241"/>
      <c r="AK1544" s="241"/>
      <c r="AL1544" s="241"/>
      <c r="AM1544" s="241"/>
      <c r="AN1544" s="241"/>
    </row>
    <row r="1545" spans="2:40" ht="18" customHeight="1" x14ac:dyDescent="0.25">
      <c r="B1545" s="727" t="s">
        <v>852</v>
      </c>
      <c r="C1545" s="727"/>
      <c r="D1545" s="727"/>
      <c r="E1545" s="728" t="s">
        <v>853</v>
      </c>
      <c r="F1545" s="728"/>
      <c r="G1545" s="728"/>
      <c r="H1545" s="729" t="s">
        <v>825</v>
      </c>
      <c r="I1545" s="729"/>
      <c r="J1545" s="729"/>
      <c r="K1545" s="728" t="s">
        <v>852</v>
      </c>
      <c r="L1545" s="728"/>
      <c r="M1545" s="728"/>
      <c r="N1545" s="728" t="s">
        <v>853</v>
      </c>
      <c r="O1545" s="728"/>
      <c r="P1545" s="728"/>
      <c r="Q1545" s="730" t="s">
        <v>825</v>
      </c>
      <c r="R1545" s="730"/>
      <c r="S1545" s="730"/>
      <c r="T1545" s="241"/>
      <c r="U1545" s="241"/>
      <c r="V1545" s="241"/>
      <c r="W1545" s="241"/>
      <c r="X1545" s="668" t="s">
        <v>852</v>
      </c>
      <c r="Y1545" s="669"/>
      <c r="Z1545" s="670" t="s">
        <v>853</v>
      </c>
      <c r="AA1545" s="669"/>
      <c r="AB1545" s="671" t="s">
        <v>825</v>
      </c>
      <c r="AC1545" s="672"/>
      <c r="AD1545" s="670" t="s">
        <v>852</v>
      </c>
      <c r="AE1545" s="669"/>
      <c r="AF1545" s="670" t="s">
        <v>853</v>
      </c>
      <c r="AG1545" s="669"/>
      <c r="AH1545" s="671" t="s">
        <v>825</v>
      </c>
      <c r="AI1545" s="673"/>
      <c r="AJ1545" s="241"/>
      <c r="AK1545" s="241"/>
      <c r="AL1545" s="241"/>
      <c r="AM1545" s="241"/>
      <c r="AN1545" s="241"/>
    </row>
    <row r="1546" spans="2:40" ht="21" customHeight="1" thickBot="1" x14ac:dyDescent="0.3">
      <c r="B1546" s="718"/>
      <c r="C1546" s="718"/>
      <c r="D1546" s="718"/>
      <c r="E1546" s="719"/>
      <c r="F1546" s="719"/>
      <c r="G1546" s="719"/>
      <c r="H1546" s="720">
        <f>+E1546+B1546</f>
        <v>0</v>
      </c>
      <c r="I1546" s="720"/>
      <c r="J1546" s="720"/>
      <c r="K1546" s="719"/>
      <c r="L1546" s="719"/>
      <c r="M1546" s="719"/>
      <c r="N1546" s="719"/>
      <c r="O1546" s="719"/>
      <c r="P1546" s="719"/>
      <c r="Q1546" s="731">
        <f>+N1546+K1546</f>
        <v>0</v>
      </c>
      <c r="R1546" s="731"/>
      <c r="S1546" s="731"/>
      <c r="T1546" s="241"/>
      <c r="U1546" s="241"/>
      <c r="V1546" s="241"/>
      <c r="W1546" s="241"/>
      <c r="X1546" s="674"/>
      <c r="Y1546" s="675"/>
      <c r="Z1546" s="676"/>
      <c r="AA1546" s="675"/>
      <c r="AB1546" s="677">
        <f>+Z1546+X1546</f>
        <v>0</v>
      </c>
      <c r="AC1546" s="678"/>
      <c r="AD1546" s="676"/>
      <c r="AE1546" s="675"/>
      <c r="AF1546" s="676"/>
      <c r="AG1546" s="675"/>
      <c r="AH1546" s="677">
        <f>+AF1546+AD1546</f>
        <v>0</v>
      </c>
      <c r="AI1546" s="695"/>
      <c r="AJ1546" s="241"/>
      <c r="AK1546" s="241"/>
      <c r="AL1546" s="241"/>
      <c r="AM1546" s="241"/>
      <c r="AN1546" s="241"/>
    </row>
    <row r="1547" spans="2:40" ht="16.5" thickBot="1" x14ac:dyDescent="0.3">
      <c r="B1547" s="274" t="s">
        <v>1121</v>
      </c>
      <c r="C1547" s="274"/>
      <c r="D1547" s="274"/>
      <c r="E1547" s="274"/>
      <c r="F1547" s="274"/>
      <c r="G1547" s="275"/>
      <c r="H1547" s="241"/>
      <c r="I1547" s="241"/>
      <c r="J1547" s="241"/>
      <c r="K1547" s="241"/>
      <c r="L1547" s="241"/>
      <c r="M1547" s="241"/>
      <c r="N1547" s="241"/>
      <c r="O1547" s="241"/>
      <c r="P1547" s="241"/>
      <c r="Q1547" s="241"/>
      <c r="R1547" s="241"/>
      <c r="S1547" s="241"/>
      <c r="T1547" s="241"/>
      <c r="U1547" s="241"/>
      <c r="V1547" s="241"/>
      <c r="W1547" s="241"/>
      <c r="X1547" s="696" t="s">
        <v>1122</v>
      </c>
      <c r="Y1547" s="697"/>
      <c r="Z1547" s="697"/>
      <c r="AA1547" s="697"/>
      <c r="AB1547" s="697"/>
      <c r="AC1547" s="697"/>
      <c r="AD1547" s="697"/>
      <c r="AE1547" s="697"/>
      <c r="AF1547" s="697"/>
      <c r="AG1547" s="697"/>
      <c r="AH1547" s="697"/>
      <c r="AI1547" s="697"/>
      <c r="AJ1547" s="697"/>
      <c r="AK1547" s="698"/>
      <c r="AL1547" s="241"/>
      <c r="AM1547" s="241"/>
      <c r="AN1547" s="241"/>
    </row>
    <row r="1548" spans="2:40" ht="34.5" customHeight="1" x14ac:dyDescent="0.25">
      <c r="B1548" s="738" t="s">
        <v>854</v>
      </c>
      <c r="C1548" s="738"/>
      <c r="D1548" s="738"/>
      <c r="E1548" s="738"/>
      <c r="F1548" s="738"/>
      <c r="G1548" s="738"/>
      <c r="H1548" s="738"/>
      <c r="I1548" s="738"/>
      <c r="J1548" s="738"/>
      <c r="K1548" s="739" t="s">
        <v>970</v>
      </c>
      <c r="L1548" s="739"/>
      <c r="M1548" s="739"/>
      <c r="N1548" s="739"/>
      <c r="O1548" s="739"/>
      <c r="P1548" s="739"/>
      <c r="Q1548" s="739"/>
      <c r="R1548" s="739"/>
      <c r="S1548" s="739"/>
      <c r="T1548" s="241"/>
      <c r="U1548" s="241"/>
      <c r="V1548" s="241"/>
      <c r="W1548" s="241"/>
      <c r="X1548" s="699" t="s">
        <v>1123</v>
      </c>
      <c r="Y1548" s="700"/>
      <c r="Z1548" s="700"/>
      <c r="AA1548" s="700"/>
      <c r="AB1548" s="701" t="s">
        <v>1124</v>
      </c>
      <c r="AC1548" s="701"/>
      <c r="AD1548" s="701"/>
      <c r="AE1548" s="701"/>
      <c r="AF1548" s="701" t="s">
        <v>825</v>
      </c>
      <c r="AG1548" s="701"/>
      <c r="AH1548" s="701"/>
      <c r="AI1548" s="701"/>
      <c r="AJ1548" s="701"/>
      <c r="AK1548" s="706"/>
      <c r="AL1548" s="241"/>
      <c r="AM1548" s="241"/>
      <c r="AN1548" s="241"/>
    </row>
    <row r="1549" spans="2:40" ht="18" customHeight="1" x14ac:dyDescent="0.25">
      <c r="B1549" s="727" t="s">
        <v>852</v>
      </c>
      <c r="C1549" s="727"/>
      <c r="D1549" s="727"/>
      <c r="E1549" s="728" t="s">
        <v>853</v>
      </c>
      <c r="F1549" s="728"/>
      <c r="G1549" s="728"/>
      <c r="H1549" s="729" t="s">
        <v>825</v>
      </c>
      <c r="I1549" s="729"/>
      <c r="J1549" s="729"/>
      <c r="K1549" s="728" t="s">
        <v>852</v>
      </c>
      <c r="L1549" s="728"/>
      <c r="M1549" s="728"/>
      <c r="N1549" s="728" t="s">
        <v>853</v>
      </c>
      <c r="O1549" s="728"/>
      <c r="P1549" s="728"/>
      <c r="Q1549" s="730" t="s">
        <v>825</v>
      </c>
      <c r="R1549" s="730"/>
      <c r="S1549" s="730"/>
      <c r="T1549" s="241"/>
      <c r="U1549" s="241"/>
      <c r="V1549" s="241"/>
      <c r="W1549" s="241"/>
      <c r="X1549" s="683" t="s">
        <v>852</v>
      </c>
      <c r="Y1549" s="679"/>
      <c r="Z1549" s="679" t="s">
        <v>853</v>
      </c>
      <c r="AA1549" s="679"/>
      <c r="AB1549" s="679" t="s">
        <v>852</v>
      </c>
      <c r="AC1549" s="679"/>
      <c r="AD1549" s="679" t="s">
        <v>853</v>
      </c>
      <c r="AE1549" s="679"/>
      <c r="AF1549" s="679" t="s">
        <v>852</v>
      </c>
      <c r="AG1549" s="679"/>
      <c r="AH1549" s="679" t="s">
        <v>853</v>
      </c>
      <c r="AI1549" s="679"/>
      <c r="AJ1549" s="715" t="s">
        <v>825</v>
      </c>
      <c r="AK1549" s="745"/>
      <c r="AL1549" s="241"/>
      <c r="AM1549" s="241"/>
      <c r="AN1549" s="241"/>
    </row>
    <row r="1550" spans="2:40" ht="21" customHeight="1" thickBot="1" x14ac:dyDescent="0.3">
      <c r="B1550" s="718"/>
      <c r="C1550" s="718"/>
      <c r="D1550" s="718"/>
      <c r="E1550" s="719"/>
      <c r="F1550" s="719"/>
      <c r="G1550" s="719"/>
      <c r="H1550" s="720">
        <f>+E1550+B1550</f>
        <v>0</v>
      </c>
      <c r="I1550" s="720"/>
      <c r="J1550" s="720"/>
      <c r="K1550" s="719"/>
      <c r="L1550" s="719"/>
      <c r="M1550" s="719"/>
      <c r="N1550" s="719"/>
      <c r="O1550" s="719"/>
      <c r="P1550" s="719"/>
      <c r="Q1550" s="731">
        <f>+N1550+K1550</f>
        <v>0</v>
      </c>
      <c r="R1550" s="731"/>
      <c r="S1550" s="731"/>
      <c r="T1550" s="241"/>
      <c r="U1550" s="241"/>
      <c r="V1550" s="241"/>
      <c r="W1550" s="241"/>
      <c r="X1550" s="702"/>
      <c r="Y1550" s="692"/>
      <c r="Z1550" s="692"/>
      <c r="AA1550" s="692"/>
      <c r="AB1550" s="692"/>
      <c r="AC1550" s="692"/>
      <c r="AD1550" s="692"/>
      <c r="AE1550" s="692"/>
      <c r="AF1550" s="680">
        <f>+AB1550+X1550</f>
        <v>0</v>
      </c>
      <c r="AG1550" s="680"/>
      <c r="AH1550" s="680">
        <f>+AD1550+Z1550</f>
        <v>0</v>
      </c>
      <c r="AI1550" s="680"/>
      <c r="AJ1550" s="680">
        <f>+AH1550+AF1550</f>
        <v>0</v>
      </c>
      <c r="AK1550" s="681"/>
      <c r="AL1550" s="241"/>
      <c r="AM1550" s="241"/>
      <c r="AN1550" s="241"/>
    </row>
    <row r="1551" spans="2:40" ht="16.5" thickBot="1" x14ac:dyDescent="0.3">
      <c r="B1551" s="276" t="s">
        <v>1125</v>
      </c>
      <c r="C1551" s="241"/>
      <c r="D1551" s="241"/>
      <c r="E1551" s="241"/>
      <c r="F1551" s="241"/>
      <c r="G1551" s="241"/>
      <c r="H1551" s="241"/>
      <c r="I1551" s="241"/>
      <c r="J1551" s="241"/>
      <c r="K1551" s="241"/>
      <c r="L1551" s="241"/>
      <c r="M1551" s="241"/>
      <c r="N1551" s="241"/>
      <c r="O1551" s="241"/>
      <c r="P1551" s="241"/>
      <c r="Q1551" s="241"/>
      <c r="R1551" s="241"/>
      <c r="S1551" s="241"/>
      <c r="T1551" s="241"/>
      <c r="U1551" s="241"/>
      <c r="V1551" s="241"/>
      <c r="W1551" s="241"/>
      <c r="X1551" s="553" t="s">
        <v>1258</v>
      </c>
      <c r="Y1551" s="241"/>
      <c r="Z1551" s="241"/>
      <c r="AA1551" s="241"/>
      <c r="AB1551" s="241"/>
      <c r="AC1551" s="241"/>
      <c r="AD1551" s="241"/>
      <c r="AE1551" s="241"/>
      <c r="AF1551" s="241"/>
      <c r="AG1551" s="241"/>
      <c r="AH1551" s="241"/>
      <c r="AI1551" s="241"/>
      <c r="AJ1551" s="241"/>
      <c r="AK1551" s="241"/>
      <c r="AL1551" s="241"/>
      <c r="AM1551" s="241"/>
      <c r="AN1551" s="241"/>
    </row>
    <row r="1552" spans="2:40" ht="16.5" customHeight="1" thickBot="1" x14ac:dyDescent="0.3">
      <c r="B1552" s="274" t="s">
        <v>969</v>
      </c>
      <c r="C1552" s="274"/>
      <c r="D1552" s="241"/>
      <c r="E1552" s="241"/>
      <c r="F1552" s="241"/>
      <c r="G1552" s="241"/>
      <c r="H1552" s="241"/>
      <c r="I1552" s="241"/>
      <c r="J1552" s="241"/>
      <c r="K1552" s="241"/>
      <c r="L1552" s="241"/>
      <c r="M1552" s="241"/>
      <c r="N1552" s="241"/>
      <c r="O1552" s="241"/>
      <c r="P1552" s="241"/>
      <c r="Q1552" s="241"/>
      <c r="R1552" s="241"/>
      <c r="S1552" s="241"/>
      <c r="T1552" s="241"/>
      <c r="U1552" s="241"/>
      <c r="V1552" s="241"/>
      <c r="W1552" s="835" t="s">
        <v>1259</v>
      </c>
      <c r="X1552" s="836"/>
      <c r="Y1552" s="836"/>
      <c r="Z1552" s="836"/>
      <c r="AA1552" s="836"/>
      <c r="AB1552" s="836"/>
      <c r="AC1552" s="851" t="s">
        <v>1257</v>
      </c>
      <c r="AD1552" s="851"/>
      <c r="AE1552" s="851"/>
      <c r="AF1552" s="851"/>
      <c r="AG1552" s="851"/>
      <c r="AH1552" s="851"/>
      <c r="AI1552" s="845" t="s">
        <v>1260</v>
      </c>
      <c r="AJ1552" s="846"/>
      <c r="AK1552" s="846"/>
      <c r="AL1552" s="846"/>
      <c r="AM1552" s="846"/>
      <c r="AN1552" s="847"/>
    </row>
    <row r="1553" spans="1:40" ht="16.5" customHeight="1" thickBot="1" x14ac:dyDescent="0.3">
      <c r="B1553" s="732" t="s">
        <v>971</v>
      </c>
      <c r="C1553" s="733"/>
      <c r="D1553" s="733"/>
      <c r="E1553" s="733"/>
      <c r="F1553" s="733"/>
      <c r="G1553" s="733"/>
      <c r="H1553" s="733"/>
      <c r="I1553" s="734"/>
      <c r="J1553" s="686" t="s">
        <v>855</v>
      </c>
      <c r="K1553" s="686"/>
      <c r="L1553" s="686"/>
      <c r="M1553" s="686"/>
      <c r="N1553" s="686"/>
      <c r="O1553" s="686"/>
      <c r="P1553" s="686" t="s">
        <v>856</v>
      </c>
      <c r="Q1553" s="686"/>
      <c r="R1553" s="686"/>
      <c r="S1553" s="686"/>
      <c r="T1553" s="686"/>
      <c r="U1553" s="688"/>
      <c r="V1553" s="241"/>
      <c r="W1553" s="837"/>
      <c r="X1553" s="838"/>
      <c r="Y1553" s="838"/>
      <c r="Z1553" s="838"/>
      <c r="AA1553" s="838"/>
      <c r="AB1553" s="838"/>
      <c r="AC1553" s="852"/>
      <c r="AD1553" s="852"/>
      <c r="AE1553" s="852"/>
      <c r="AF1553" s="852"/>
      <c r="AG1553" s="852"/>
      <c r="AH1553" s="852"/>
      <c r="AI1553" s="848"/>
      <c r="AJ1553" s="849"/>
      <c r="AK1553" s="849"/>
      <c r="AL1553" s="849"/>
      <c r="AM1553" s="849"/>
      <c r="AN1553" s="850"/>
    </row>
    <row r="1554" spans="1:40" ht="16.5" customHeight="1" thickBot="1" x14ac:dyDescent="0.3">
      <c r="B1554" s="735"/>
      <c r="C1554" s="736"/>
      <c r="D1554" s="736"/>
      <c r="E1554" s="736"/>
      <c r="F1554" s="736"/>
      <c r="G1554" s="736"/>
      <c r="H1554" s="736"/>
      <c r="I1554" s="737"/>
      <c r="J1554" s="687"/>
      <c r="K1554" s="687"/>
      <c r="L1554" s="687"/>
      <c r="M1554" s="687"/>
      <c r="N1554" s="687"/>
      <c r="O1554" s="687"/>
      <c r="P1554" s="687"/>
      <c r="Q1554" s="687"/>
      <c r="R1554" s="687"/>
      <c r="S1554" s="687"/>
      <c r="T1554" s="687"/>
      <c r="U1554" s="689"/>
      <c r="V1554" s="241"/>
      <c r="W1554" s="853" t="s">
        <v>852</v>
      </c>
      <c r="X1554" s="841"/>
      <c r="Y1554" s="841" t="s">
        <v>853</v>
      </c>
      <c r="Z1554" s="841"/>
      <c r="AA1554" s="842" t="s">
        <v>825</v>
      </c>
      <c r="AB1554" s="842"/>
      <c r="AC1554" s="841" t="s">
        <v>852</v>
      </c>
      <c r="AD1554" s="841"/>
      <c r="AE1554" s="841" t="s">
        <v>853</v>
      </c>
      <c r="AF1554" s="841"/>
      <c r="AG1554" s="842" t="s">
        <v>825</v>
      </c>
      <c r="AH1554" s="842"/>
      <c r="AI1554" s="841" t="s">
        <v>852</v>
      </c>
      <c r="AJ1554" s="841"/>
      <c r="AK1554" s="841" t="s">
        <v>853</v>
      </c>
      <c r="AL1554" s="841"/>
      <c r="AM1554" s="842" t="s">
        <v>825</v>
      </c>
      <c r="AN1554" s="843"/>
    </row>
    <row r="1555" spans="1:40" ht="21" customHeight="1" thickBot="1" x14ac:dyDescent="0.3">
      <c r="B1555" s="735"/>
      <c r="C1555" s="736"/>
      <c r="D1555" s="736"/>
      <c r="E1555" s="736"/>
      <c r="F1555" s="736"/>
      <c r="G1555" s="736"/>
      <c r="H1555" s="736"/>
      <c r="I1555" s="737"/>
      <c r="J1555" s="679" t="s">
        <v>852</v>
      </c>
      <c r="K1555" s="679"/>
      <c r="L1555" s="679" t="s">
        <v>853</v>
      </c>
      <c r="M1555" s="679"/>
      <c r="N1555" s="715" t="s">
        <v>825</v>
      </c>
      <c r="O1555" s="715"/>
      <c r="P1555" s="679" t="s">
        <v>852</v>
      </c>
      <c r="Q1555" s="679"/>
      <c r="R1555" s="679" t="s">
        <v>853</v>
      </c>
      <c r="S1555" s="679"/>
      <c r="T1555" s="716" t="s">
        <v>825</v>
      </c>
      <c r="U1555" s="717"/>
      <c r="V1555" s="241"/>
      <c r="W1555" s="844"/>
      <c r="X1555" s="831"/>
      <c r="Y1555" s="831"/>
      <c r="Z1555" s="831"/>
      <c r="AA1555" s="830">
        <f>W1555+Y1555</f>
        <v>0</v>
      </c>
      <c r="AB1555" s="830"/>
      <c r="AC1555" s="831"/>
      <c r="AD1555" s="831"/>
      <c r="AE1555" s="831"/>
      <c r="AF1555" s="831"/>
      <c r="AG1555" s="830">
        <f>AC1555+AE1555</f>
        <v>0</v>
      </c>
      <c r="AH1555" s="830"/>
      <c r="AI1555" s="831"/>
      <c r="AJ1555" s="831"/>
      <c r="AK1555" s="831"/>
      <c r="AL1555" s="832"/>
      <c r="AM1555" s="833">
        <f>AI1555+AK1555</f>
        <v>0</v>
      </c>
      <c r="AN1555" s="834"/>
    </row>
    <row r="1556" spans="1:40" ht="32.25" customHeight="1" x14ac:dyDescent="0.25">
      <c r="B1556" s="713" t="s">
        <v>857</v>
      </c>
      <c r="C1556" s="714"/>
      <c r="D1556" s="714"/>
      <c r="E1556" s="714"/>
      <c r="F1556" s="714"/>
      <c r="G1556" s="714"/>
      <c r="H1556" s="714"/>
      <c r="I1556" s="714"/>
      <c r="J1556" s="707"/>
      <c r="K1556" s="708"/>
      <c r="L1556" s="707"/>
      <c r="M1556" s="708"/>
      <c r="N1556" s="709">
        <f>+L1556+J1556</f>
        <v>0</v>
      </c>
      <c r="O1556" s="710"/>
      <c r="P1556" s="707"/>
      <c r="Q1556" s="708"/>
      <c r="R1556" s="707"/>
      <c r="S1556" s="708"/>
      <c r="T1556" s="693">
        <f>+R1556+P1556</f>
        <v>0</v>
      </c>
      <c r="U1556" s="694"/>
      <c r="V1556" s="241"/>
      <c r="W1556" s="241"/>
      <c r="X1556" s="835" t="s">
        <v>1264</v>
      </c>
      <c r="Y1556" s="836"/>
      <c r="Z1556" s="836"/>
      <c r="AA1556" s="836"/>
      <c r="AB1556" s="836"/>
      <c r="AC1556" s="836"/>
      <c r="AD1556" s="836"/>
      <c r="AE1556" s="836" t="s">
        <v>1265</v>
      </c>
      <c r="AF1556" s="836"/>
      <c r="AG1556" s="836"/>
      <c r="AH1556" s="836"/>
      <c r="AI1556" s="836"/>
      <c r="AJ1556" s="836"/>
      <c r="AK1556" s="839"/>
      <c r="AL1556" s="241"/>
      <c r="AM1556" s="241"/>
      <c r="AN1556" s="241"/>
    </row>
    <row r="1557" spans="1:40" ht="31.5" customHeight="1" x14ac:dyDescent="0.25">
      <c r="B1557" s="711" t="s">
        <v>858</v>
      </c>
      <c r="C1557" s="712"/>
      <c r="D1557" s="712"/>
      <c r="E1557" s="712"/>
      <c r="F1557" s="712"/>
      <c r="G1557" s="712"/>
      <c r="H1557" s="712"/>
      <c r="I1557" s="712"/>
      <c r="J1557" s="703"/>
      <c r="K1557" s="704"/>
      <c r="L1557" s="703"/>
      <c r="M1557" s="704"/>
      <c r="N1557" s="693">
        <f>+L1557+J1557</f>
        <v>0</v>
      </c>
      <c r="O1557" s="705"/>
      <c r="P1557" s="707"/>
      <c r="Q1557" s="708"/>
      <c r="R1557" s="707"/>
      <c r="S1557" s="708"/>
      <c r="T1557" s="693">
        <f>+R1557+P1557</f>
        <v>0</v>
      </c>
      <c r="U1557" s="694"/>
      <c r="V1557" s="241"/>
      <c r="W1557" s="241"/>
      <c r="X1557" s="837"/>
      <c r="Y1557" s="838"/>
      <c r="Z1557" s="838"/>
      <c r="AA1557" s="838"/>
      <c r="AB1557" s="838"/>
      <c r="AC1557" s="838"/>
      <c r="AD1557" s="838"/>
      <c r="AE1557" s="838"/>
      <c r="AF1557" s="838"/>
      <c r="AG1557" s="838"/>
      <c r="AH1557" s="838"/>
      <c r="AI1557" s="838"/>
      <c r="AJ1557" s="838"/>
      <c r="AK1557" s="840"/>
      <c r="AL1557" s="241"/>
      <c r="AM1557" s="241"/>
      <c r="AN1557" s="241"/>
    </row>
    <row r="1558" spans="1:40" ht="31.5" customHeight="1" x14ac:dyDescent="0.25">
      <c r="B1558" s="721" t="s">
        <v>859</v>
      </c>
      <c r="C1558" s="722"/>
      <c r="D1558" s="722"/>
      <c r="E1558" s="722"/>
      <c r="F1558" s="722"/>
      <c r="G1558" s="722"/>
      <c r="H1558" s="722"/>
      <c r="I1558" s="722"/>
      <c r="J1558" s="703"/>
      <c r="K1558" s="704"/>
      <c r="L1558" s="703"/>
      <c r="M1558" s="704"/>
      <c r="N1558" s="693">
        <f>+L1558+J1558</f>
        <v>0</v>
      </c>
      <c r="O1558" s="705"/>
      <c r="P1558" s="707"/>
      <c r="Q1558" s="708"/>
      <c r="R1558" s="707"/>
      <c r="S1558" s="708"/>
      <c r="T1558" s="693">
        <f>+R1558+P1558</f>
        <v>0</v>
      </c>
      <c r="U1558" s="694"/>
      <c r="V1558" s="241"/>
      <c r="W1558" s="241"/>
      <c r="X1558" s="853" t="s">
        <v>852</v>
      </c>
      <c r="Y1558" s="841"/>
      <c r="Z1558" s="841" t="s">
        <v>853</v>
      </c>
      <c r="AA1558" s="841"/>
      <c r="AB1558" s="842" t="s">
        <v>825</v>
      </c>
      <c r="AC1558" s="842"/>
      <c r="AD1558" s="842"/>
      <c r="AE1558" s="841" t="s">
        <v>852</v>
      </c>
      <c r="AF1558" s="841"/>
      <c r="AG1558" s="841" t="s">
        <v>853</v>
      </c>
      <c r="AH1558" s="841"/>
      <c r="AI1558" s="842" t="s">
        <v>825</v>
      </c>
      <c r="AJ1558" s="842"/>
      <c r="AK1558" s="843"/>
      <c r="AL1558" s="241"/>
      <c r="AM1558" s="241"/>
      <c r="AN1558" s="241"/>
    </row>
    <row r="1559" spans="1:40" ht="26.25" customHeight="1" thickBot="1" x14ac:dyDescent="0.3">
      <c r="B1559" s="690" t="s">
        <v>860</v>
      </c>
      <c r="C1559" s="691"/>
      <c r="D1559" s="691"/>
      <c r="E1559" s="691"/>
      <c r="F1559" s="691"/>
      <c r="G1559" s="691"/>
      <c r="H1559" s="691"/>
      <c r="I1559" s="691"/>
      <c r="J1559" s="723"/>
      <c r="K1559" s="724"/>
      <c r="L1559" s="723"/>
      <c r="M1559" s="724"/>
      <c r="N1559" s="725">
        <f>+L1559+J1559</f>
        <v>0</v>
      </c>
      <c r="O1559" s="726"/>
      <c r="P1559" s="707"/>
      <c r="Q1559" s="708"/>
      <c r="R1559" s="707"/>
      <c r="S1559" s="708"/>
      <c r="T1559" s="693">
        <f>+R1559+P1559</f>
        <v>0</v>
      </c>
      <c r="U1559" s="694"/>
      <c r="V1559" s="241"/>
      <c r="W1559" s="241"/>
      <c r="X1559" s="844"/>
      <c r="Y1559" s="832"/>
      <c r="Z1559" s="832"/>
      <c r="AA1559" s="832"/>
      <c r="AB1559" s="833">
        <f>X1559+Z1559</f>
        <v>0</v>
      </c>
      <c r="AC1559" s="833"/>
      <c r="AD1559" s="833"/>
      <c r="AE1559" s="832"/>
      <c r="AF1559" s="832"/>
      <c r="AG1559" s="832"/>
      <c r="AH1559" s="832"/>
      <c r="AI1559" s="833">
        <f>AE1559+AG1559</f>
        <v>0</v>
      </c>
      <c r="AJ1559" s="833"/>
      <c r="AK1559" s="834"/>
      <c r="AL1559" s="241"/>
      <c r="AM1559" s="241"/>
      <c r="AN1559" s="241"/>
    </row>
    <row r="1560" spans="1:40" ht="16.5" thickBot="1" x14ac:dyDescent="0.3">
      <c r="B1560" s="269"/>
      <c r="C1560" s="246"/>
      <c r="D1560" s="246"/>
      <c r="E1560" s="246"/>
      <c r="F1560" s="246"/>
      <c r="G1560" s="246"/>
      <c r="H1560" s="246"/>
      <c r="I1560" s="277"/>
      <c r="J1560" s="277"/>
      <c r="K1560" s="277"/>
      <c r="L1560" s="277"/>
      <c r="M1560" s="246"/>
      <c r="N1560" s="241"/>
      <c r="O1560" s="241"/>
      <c r="P1560" s="241"/>
      <c r="Q1560" s="241"/>
      <c r="R1560" s="241"/>
      <c r="S1560" s="241"/>
      <c r="T1560" s="241"/>
      <c r="U1560" s="241"/>
      <c r="V1560" s="241"/>
      <c r="W1560" s="241"/>
      <c r="X1560" s="614"/>
      <c r="Y1560" s="614"/>
      <c r="Z1560" s="614"/>
      <c r="AA1560" s="614"/>
      <c r="AB1560" s="614"/>
      <c r="AC1560" s="614"/>
      <c r="AD1560" s="614"/>
      <c r="AE1560" s="614"/>
      <c r="AF1560" s="614"/>
      <c r="AG1560" s="614"/>
      <c r="AH1560" s="614"/>
      <c r="AI1560" s="614"/>
      <c r="AJ1560" s="614"/>
      <c r="AK1560" s="614"/>
      <c r="AL1560" s="241"/>
      <c r="AM1560" s="241"/>
      <c r="AN1560" s="241"/>
    </row>
    <row r="1561" spans="1:40" ht="33.75" customHeight="1" x14ac:dyDescent="0.3">
      <c r="B1561" s="682" t="s">
        <v>972</v>
      </c>
      <c r="C1561" s="666"/>
      <c r="D1561" s="666"/>
      <c r="E1561" s="666"/>
      <c r="F1561" s="666"/>
      <c r="G1561" s="666"/>
      <c r="H1561" s="666"/>
      <c r="I1561" s="666"/>
      <c r="J1561" s="740" t="s">
        <v>861</v>
      </c>
      <c r="K1561" s="740"/>
      <c r="L1561" s="740"/>
      <c r="M1561" s="740"/>
      <c r="N1561" s="740"/>
      <c r="O1561" s="740"/>
      <c r="P1561" s="741" t="s">
        <v>862</v>
      </c>
      <c r="Q1561" s="741"/>
      <c r="R1561" s="741"/>
      <c r="S1561" s="741"/>
      <c r="T1561" s="741"/>
      <c r="U1561" s="742"/>
      <c r="V1561" s="241"/>
      <c r="W1561" s="241"/>
      <c r="X1561" s="243" t="s">
        <v>835</v>
      </c>
      <c r="Y1561" s="614"/>
      <c r="Z1561" s="614"/>
      <c r="AA1561" s="614"/>
      <c r="AB1561" s="614"/>
      <c r="AC1561" s="614"/>
      <c r="AD1561" s="614"/>
      <c r="AE1561" s="614"/>
      <c r="AF1561" s="614"/>
      <c r="AG1561" s="614"/>
      <c r="AH1561" s="614"/>
      <c r="AI1561" s="614"/>
      <c r="AJ1561" s="614"/>
      <c r="AK1561" s="614"/>
      <c r="AL1561" s="241"/>
      <c r="AM1561" s="241"/>
      <c r="AN1561" s="241"/>
    </row>
    <row r="1562" spans="1:40" ht="21" customHeight="1" x14ac:dyDescent="0.25">
      <c r="B1562" s="683"/>
      <c r="C1562" s="679"/>
      <c r="D1562" s="679"/>
      <c r="E1562" s="679"/>
      <c r="F1562" s="679"/>
      <c r="G1562" s="679"/>
      <c r="H1562" s="679"/>
      <c r="I1562" s="679"/>
      <c r="J1562" s="679" t="s">
        <v>852</v>
      </c>
      <c r="K1562" s="679"/>
      <c r="L1562" s="679" t="s">
        <v>853</v>
      </c>
      <c r="M1562" s="679"/>
      <c r="N1562" s="715" t="s">
        <v>825</v>
      </c>
      <c r="O1562" s="715"/>
      <c r="P1562" s="679" t="s">
        <v>852</v>
      </c>
      <c r="Q1562" s="679"/>
      <c r="R1562" s="679" t="s">
        <v>853</v>
      </c>
      <c r="S1562" s="679"/>
      <c r="T1562" s="715" t="s">
        <v>825</v>
      </c>
      <c r="U1562" s="745"/>
      <c r="V1562" s="241"/>
      <c r="W1562" s="241"/>
      <c r="X1562" s="854"/>
      <c r="Y1562" s="854"/>
      <c r="Z1562" s="854"/>
      <c r="AA1562" s="854"/>
      <c r="AB1562" s="854"/>
      <c r="AC1562" s="854"/>
      <c r="AD1562" s="854"/>
      <c r="AE1562" s="854"/>
      <c r="AF1562" s="854"/>
      <c r="AG1562" s="854"/>
      <c r="AH1562" s="854"/>
      <c r="AI1562" s="854"/>
      <c r="AJ1562" s="854"/>
      <c r="AK1562" s="854"/>
      <c r="AL1562" s="241"/>
      <c r="AM1562" s="241"/>
      <c r="AN1562" s="241"/>
    </row>
    <row r="1563" spans="1:40" ht="21" customHeight="1" thickBot="1" x14ac:dyDescent="0.3">
      <c r="B1563" s="684"/>
      <c r="C1563" s="685"/>
      <c r="D1563" s="685"/>
      <c r="E1563" s="685"/>
      <c r="F1563" s="685"/>
      <c r="G1563" s="685"/>
      <c r="H1563" s="685"/>
      <c r="I1563" s="685"/>
      <c r="J1563" s="743"/>
      <c r="K1563" s="743"/>
      <c r="L1563" s="743"/>
      <c r="M1563" s="743"/>
      <c r="N1563" s="662">
        <f>+L1563+J1563</f>
        <v>0</v>
      </c>
      <c r="O1563" s="662"/>
      <c r="P1563" s="743"/>
      <c r="Q1563" s="743"/>
      <c r="R1563" s="743"/>
      <c r="S1563" s="743"/>
      <c r="T1563" s="662">
        <f>+R1563+P1563</f>
        <v>0</v>
      </c>
      <c r="U1563" s="663"/>
      <c r="V1563" s="241"/>
      <c r="W1563" s="241"/>
      <c r="X1563" s="854"/>
      <c r="Y1563" s="854"/>
      <c r="Z1563" s="854"/>
      <c r="AA1563" s="854"/>
      <c r="AB1563" s="854"/>
      <c r="AC1563" s="854"/>
      <c r="AD1563" s="854"/>
      <c r="AE1563" s="854"/>
      <c r="AF1563" s="854"/>
      <c r="AG1563" s="854"/>
      <c r="AH1563" s="854"/>
      <c r="AI1563" s="854"/>
      <c r="AJ1563" s="854"/>
      <c r="AK1563" s="854"/>
      <c r="AL1563" s="241"/>
      <c r="AM1563" s="241"/>
      <c r="AN1563" s="241"/>
    </row>
    <row r="1564" spans="1:40" ht="15" customHeight="1" x14ac:dyDescent="0.25">
      <c r="B1564" s="278" t="s">
        <v>1126</v>
      </c>
      <c r="C1564" s="271"/>
      <c r="D1564" s="279"/>
      <c r="E1564" s="271"/>
      <c r="F1564" s="271"/>
      <c r="G1564" s="271"/>
      <c r="H1564" s="271"/>
      <c r="I1564" s="271"/>
      <c r="J1564" s="271"/>
      <c r="K1564" s="271"/>
      <c r="L1564" s="271"/>
      <c r="M1564" s="271"/>
      <c r="N1564" s="241"/>
      <c r="O1564" s="241"/>
      <c r="P1564" s="241"/>
      <c r="Q1564" s="241"/>
      <c r="R1564" s="241"/>
      <c r="S1564" s="241"/>
      <c r="T1564" s="241"/>
      <c r="U1564" s="241"/>
      <c r="V1564" s="241"/>
      <c r="W1564" s="241"/>
      <c r="X1564" s="241"/>
      <c r="Y1564" s="241"/>
      <c r="Z1564" s="241"/>
      <c r="AA1564" s="241"/>
      <c r="AB1564" s="241"/>
      <c r="AC1564" s="241"/>
      <c r="AD1564" s="241"/>
      <c r="AE1564" s="241"/>
      <c r="AF1564" s="241"/>
      <c r="AG1564" s="241"/>
      <c r="AH1564" s="241"/>
      <c r="AI1564" s="241"/>
      <c r="AJ1564" s="241"/>
      <c r="AK1564" s="241"/>
      <c r="AL1564" s="241"/>
      <c r="AM1564" s="241"/>
      <c r="AN1564" s="241"/>
    </row>
    <row r="1565" spans="1:40" ht="15" customHeight="1" thickBot="1" x14ac:dyDescent="0.3">
      <c r="B1565" s="280" t="s">
        <v>863</v>
      </c>
      <c r="C1565" s="272"/>
      <c r="D1565" s="272"/>
      <c r="E1565" s="272"/>
      <c r="F1565" s="272"/>
      <c r="G1565" s="272"/>
      <c r="H1565" s="272"/>
      <c r="I1565" s="272"/>
      <c r="J1565" s="272"/>
      <c r="K1565" s="272"/>
      <c r="L1565" s="272"/>
      <c r="M1565" s="246"/>
      <c r="N1565" s="241"/>
      <c r="O1565" s="241"/>
      <c r="P1565" s="241"/>
      <c r="Q1565" s="241"/>
      <c r="R1565" s="241"/>
      <c r="S1565" s="241"/>
      <c r="T1565" s="241"/>
      <c r="U1565" s="241"/>
      <c r="V1565" s="241"/>
      <c r="W1565" s="241"/>
      <c r="X1565" s="241"/>
      <c r="Y1565" s="241"/>
      <c r="Z1565" s="241"/>
      <c r="AA1565" s="241"/>
      <c r="AB1565" s="241"/>
      <c r="AC1565" s="241"/>
      <c r="AD1565" s="241"/>
      <c r="AE1565" s="241"/>
      <c r="AF1565" s="241"/>
      <c r="AG1565" s="241"/>
      <c r="AH1565" s="241"/>
      <c r="AI1565" s="241"/>
      <c r="AJ1565" s="241"/>
      <c r="AK1565" s="241"/>
      <c r="AL1565" s="241"/>
      <c r="AM1565" s="241"/>
      <c r="AN1565" s="241"/>
    </row>
    <row r="1566" spans="1:40" ht="16.5" customHeight="1" thickBot="1" x14ac:dyDescent="0.3">
      <c r="A1566" s="36"/>
      <c r="B1566" s="37" t="s">
        <v>786</v>
      </c>
      <c r="C1566" s="38"/>
      <c r="D1566" s="38"/>
      <c r="E1566" s="38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38"/>
      <c r="AI1566" s="38"/>
      <c r="AJ1566" s="38"/>
      <c r="AK1566" s="38"/>
      <c r="AL1566" s="750" t="s">
        <v>787</v>
      </c>
      <c r="AM1566" s="750"/>
      <c r="AN1566" s="38"/>
    </row>
    <row r="1567" spans="1:40" ht="12.75" customHeight="1" x14ac:dyDescent="0.25">
      <c r="B1567" s="818" t="s">
        <v>788</v>
      </c>
      <c r="C1567" s="818"/>
      <c r="D1567" s="818"/>
      <c r="E1567" s="818"/>
      <c r="F1567" s="818"/>
      <c r="G1567" s="818"/>
      <c r="H1567" s="818"/>
      <c r="I1567" s="818"/>
      <c r="J1567" s="818"/>
      <c r="K1567" s="818"/>
      <c r="L1567" s="818"/>
      <c r="M1567" s="818"/>
      <c r="N1567" s="818"/>
      <c r="O1567" s="818"/>
      <c r="P1567" s="818"/>
      <c r="Q1567" s="818"/>
      <c r="R1567" s="818"/>
      <c r="S1567" s="818"/>
      <c r="T1567" s="818"/>
      <c r="U1567" s="818"/>
      <c r="V1567" s="818"/>
      <c r="W1567" s="818"/>
      <c r="X1567" s="818"/>
      <c r="Y1567" s="818"/>
      <c r="Z1567" s="818"/>
      <c r="AA1567" s="818"/>
      <c r="AB1567" s="818"/>
      <c r="AC1567" s="818"/>
      <c r="AD1567" s="818"/>
      <c r="AE1567" s="818"/>
      <c r="AF1567" s="818"/>
      <c r="AG1567" s="818"/>
      <c r="AH1567" s="818"/>
      <c r="AI1567" s="818"/>
      <c r="AJ1567" s="818"/>
      <c r="AK1567" s="818"/>
      <c r="AL1567" s="818"/>
      <c r="AM1567" s="818"/>
      <c r="AN1567" s="818"/>
    </row>
    <row r="1568" spans="1:40" ht="15.75" customHeight="1" thickBot="1" x14ac:dyDescent="0.3">
      <c r="B1568" s="819" t="s">
        <v>789</v>
      </c>
      <c r="C1568" s="819"/>
      <c r="D1568" s="819"/>
      <c r="E1568" s="819"/>
      <c r="F1568" s="819"/>
      <c r="G1568" s="819"/>
      <c r="H1568" s="819"/>
      <c r="I1568" s="819"/>
      <c r="J1568" s="819"/>
      <c r="K1568" s="819"/>
      <c r="L1568" s="819"/>
      <c r="M1568" s="819"/>
      <c r="N1568" s="819"/>
      <c r="O1568" s="819"/>
      <c r="P1568" s="819"/>
      <c r="Q1568" s="820"/>
      <c r="R1568" s="820"/>
      <c r="S1568" s="820"/>
      <c r="T1568" s="820"/>
      <c r="U1568" s="820"/>
      <c r="V1568" s="820"/>
      <c r="W1568" s="820"/>
      <c r="X1568" s="820"/>
      <c r="Y1568" s="820"/>
      <c r="Z1568" s="820"/>
      <c r="AA1568" s="820"/>
      <c r="AB1568" s="820"/>
      <c r="AC1568" s="820"/>
      <c r="AD1568" s="820"/>
      <c r="AE1568" s="820"/>
      <c r="AF1568" s="820"/>
      <c r="AG1568" s="820"/>
      <c r="AH1568" s="820"/>
      <c r="AI1568" s="820"/>
      <c r="AJ1568" s="820"/>
      <c r="AK1568" s="820"/>
      <c r="AL1568" s="820"/>
      <c r="AM1568" s="820"/>
      <c r="AN1568" s="820"/>
    </row>
    <row r="1569" spans="1:40" ht="15.75" thickBot="1" x14ac:dyDescent="0.3">
      <c r="A1569" s="41"/>
      <c r="B1569" s="821" t="s">
        <v>790</v>
      </c>
      <c r="C1569" s="822"/>
      <c r="D1569" s="822"/>
      <c r="E1569" s="822"/>
      <c r="F1569" s="823">
        <f>+Menu!D6</f>
        <v>0</v>
      </c>
      <c r="G1569" s="823"/>
      <c r="H1569" s="823"/>
      <c r="I1569" s="823"/>
      <c r="J1569" s="823"/>
      <c r="K1569" s="823"/>
      <c r="L1569" s="823"/>
      <c r="M1569" s="823"/>
      <c r="N1569" s="823"/>
      <c r="O1569" s="823"/>
      <c r="P1569" s="824"/>
      <c r="Q1569" s="825" t="s">
        <v>791</v>
      </c>
      <c r="R1569" s="826"/>
      <c r="S1569" s="826"/>
      <c r="T1569" s="826"/>
      <c r="U1569" s="826"/>
      <c r="V1569" s="826"/>
      <c r="W1569" s="826"/>
      <c r="X1569" s="826"/>
      <c r="Y1569" s="826"/>
      <c r="Z1569" s="826"/>
      <c r="AA1569" s="826"/>
      <c r="AB1569" s="827" t="s">
        <v>792</v>
      </c>
      <c r="AC1569" s="827"/>
      <c r="AD1569" s="827"/>
      <c r="AE1569" s="827"/>
      <c r="AF1569" s="827"/>
      <c r="AG1569" s="827"/>
      <c r="AH1569" s="827"/>
      <c r="AI1569" s="807" t="str">
        <f>IF(Menu!E32="","",Menu!E32)</f>
        <v/>
      </c>
      <c r="AJ1569" s="807"/>
      <c r="AK1569" s="807"/>
      <c r="AL1569" s="807"/>
      <c r="AM1569" s="807"/>
      <c r="AN1569" s="808"/>
    </row>
    <row r="1570" spans="1:40" ht="15.75" thickBot="1" x14ac:dyDescent="0.3">
      <c r="A1570" s="41"/>
      <c r="B1570" s="792" t="s">
        <v>793</v>
      </c>
      <c r="C1570" s="793"/>
      <c r="D1570" s="793"/>
      <c r="E1570" s="793"/>
      <c r="F1570" s="793"/>
      <c r="G1570" s="793"/>
      <c r="H1570" s="793"/>
      <c r="I1570" s="809" t="str">
        <f>+Menu!B32</f>
        <v/>
      </c>
      <c r="J1570" s="809"/>
      <c r="K1570" s="809"/>
      <c r="L1570" s="809"/>
      <c r="M1570" s="809"/>
      <c r="N1570" s="809"/>
      <c r="O1570" s="809"/>
      <c r="P1570" s="810"/>
      <c r="Q1570" s="811" t="str">
        <f>+Q6</f>
        <v>3rd</v>
      </c>
      <c r="R1570" s="812"/>
      <c r="S1570" s="813" t="s">
        <v>794</v>
      </c>
      <c r="T1570" s="813"/>
      <c r="U1570" s="813"/>
      <c r="V1570" s="814">
        <f>+V6</f>
        <v>2022</v>
      </c>
      <c r="W1570" s="815"/>
      <c r="X1570" s="816"/>
      <c r="Y1570" s="813" t="s">
        <v>6</v>
      </c>
      <c r="Z1570" s="813"/>
      <c r="AA1570" s="813"/>
      <c r="AB1570" s="817" t="s">
        <v>973</v>
      </c>
      <c r="AC1570" s="817"/>
      <c r="AD1570" s="817"/>
      <c r="AE1570" s="817"/>
      <c r="AF1570" s="817"/>
      <c r="AG1570" s="817"/>
      <c r="AH1570" s="817"/>
      <c r="AI1570" s="817"/>
      <c r="AJ1570" s="817"/>
      <c r="AK1570" s="817"/>
      <c r="AL1570" s="817"/>
      <c r="AM1570" s="817"/>
      <c r="AN1570" s="817"/>
    </row>
    <row r="1571" spans="1:40" ht="16.5" x14ac:dyDescent="0.25">
      <c r="A1571" s="41"/>
      <c r="B1571" s="792" t="s">
        <v>795</v>
      </c>
      <c r="C1571" s="793"/>
      <c r="D1571" s="793"/>
      <c r="E1571" s="793"/>
      <c r="F1571" s="793"/>
      <c r="G1571" s="793"/>
      <c r="H1571" s="793"/>
      <c r="I1571" s="793"/>
      <c r="J1571" s="793"/>
      <c r="K1571" s="793"/>
      <c r="L1571" s="793"/>
      <c r="M1571" s="793"/>
      <c r="N1571" s="794"/>
      <c r="O1571" s="794"/>
      <c r="P1571" s="795"/>
      <c r="Q1571" s="796" t="s">
        <v>796</v>
      </c>
      <c r="R1571" s="797"/>
      <c r="S1571" s="797"/>
      <c r="T1571" s="797"/>
      <c r="U1571" s="797"/>
      <c r="V1571" s="798" t="str">
        <f>IF(Menu!C32="","",Menu!C32)</f>
        <v/>
      </c>
      <c r="W1571" s="798"/>
      <c r="X1571" s="798"/>
      <c r="Y1571" s="798"/>
      <c r="Z1571" s="798"/>
      <c r="AA1571" s="798"/>
      <c r="AB1571" s="799">
        <f>+Menu!F32</f>
        <v>0</v>
      </c>
      <c r="AC1571" s="799"/>
      <c r="AD1571" s="799"/>
      <c r="AE1571" s="799"/>
      <c r="AF1571" s="799"/>
      <c r="AG1571" s="799"/>
      <c r="AH1571" s="799"/>
      <c r="AI1571" s="799"/>
      <c r="AJ1571" s="799"/>
      <c r="AK1571" s="799"/>
      <c r="AL1571" s="799"/>
      <c r="AM1571" s="799"/>
      <c r="AN1571" s="799"/>
    </row>
    <row r="1572" spans="1:40" ht="16.5" x14ac:dyDescent="0.25">
      <c r="A1572" s="41"/>
      <c r="B1572" s="800">
        <f>+Menu!D32</f>
        <v>0</v>
      </c>
      <c r="C1572" s="801"/>
      <c r="D1572" s="801"/>
      <c r="E1572" s="801"/>
      <c r="F1572" s="801"/>
      <c r="G1572" s="801"/>
      <c r="H1572" s="801"/>
      <c r="I1572" s="801"/>
      <c r="J1572" s="801"/>
      <c r="K1572" s="801"/>
      <c r="L1572" s="801"/>
      <c r="M1572" s="801"/>
      <c r="N1572" s="801"/>
      <c r="O1572" s="801"/>
      <c r="P1572" s="802"/>
      <c r="Q1572" s="803" t="s">
        <v>968</v>
      </c>
      <c r="R1572" s="804"/>
      <c r="S1572" s="804"/>
      <c r="T1572" s="804"/>
      <c r="U1572" s="804"/>
      <c r="V1572" s="805" t="str">
        <f>IF(SUM(B1581:E1581)=0,"",SUM(B1581:E1581))</f>
        <v/>
      </c>
      <c r="W1572" s="805"/>
      <c r="X1572" s="805"/>
      <c r="Y1572" s="805"/>
      <c r="Z1572" s="805"/>
      <c r="AA1572" s="806"/>
      <c r="AB1572" s="799">
        <f>+Menu!G32</f>
        <v>0</v>
      </c>
      <c r="AC1572" s="799"/>
      <c r="AD1572" s="799"/>
      <c r="AE1572" s="799"/>
      <c r="AF1572" s="799"/>
      <c r="AG1572" s="799"/>
      <c r="AH1572" s="799"/>
      <c r="AI1572" s="799"/>
      <c r="AJ1572" s="799"/>
      <c r="AK1572" s="799"/>
      <c r="AL1572" s="799"/>
      <c r="AM1572" s="799"/>
      <c r="AN1572" s="799"/>
    </row>
    <row r="1573" spans="1:40" ht="17.25" thickBot="1" x14ac:dyDescent="0.3">
      <c r="A1573" s="41"/>
      <c r="B1573" s="770"/>
      <c r="C1573" s="771"/>
      <c r="D1573" s="771"/>
      <c r="E1573" s="771"/>
      <c r="F1573" s="771"/>
      <c r="G1573" s="771"/>
      <c r="H1573" s="771"/>
      <c r="I1573" s="771"/>
      <c r="J1573" s="771"/>
      <c r="K1573" s="771"/>
      <c r="L1573" s="771"/>
      <c r="M1573" s="771"/>
      <c r="N1573" s="771"/>
      <c r="O1573" s="771"/>
      <c r="P1573" s="772"/>
      <c r="Q1573" s="773" t="s">
        <v>797</v>
      </c>
      <c r="R1573" s="774"/>
      <c r="S1573" s="774"/>
      <c r="T1573" s="774"/>
      <c r="U1573" s="774"/>
      <c r="V1573" s="775" t="str">
        <f>IF(V1572="","",(V1572/V1571*100000*4))</f>
        <v/>
      </c>
      <c r="W1573" s="775"/>
      <c r="X1573" s="775"/>
      <c r="Y1573" s="775"/>
      <c r="Z1573" s="775"/>
      <c r="AA1573" s="776"/>
      <c r="AB1573" s="779"/>
      <c r="AC1573" s="780"/>
      <c r="AD1573" s="780"/>
      <c r="AE1573" s="780"/>
      <c r="AF1573" s="780"/>
      <c r="AG1573" s="780"/>
      <c r="AH1573" s="780"/>
      <c r="AI1573" s="780"/>
      <c r="AJ1573" s="780"/>
      <c r="AK1573" s="780"/>
      <c r="AL1573" s="780"/>
      <c r="AM1573" s="780"/>
      <c r="AN1573" s="781"/>
    </row>
    <row r="1574" spans="1:40" ht="7.5" customHeight="1" x14ac:dyDescent="0.25">
      <c r="B1574" s="42"/>
      <c r="C1574" s="42"/>
      <c r="D1574" s="42"/>
      <c r="E1574" s="42"/>
      <c r="F1574" s="42"/>
      <c r="G1574" s="42"/>
      <c r="H1574" s="42"/>
      <c r="I1574" s="42"/>
    </row>
    <row r="1575" spans="1:40" ht="15.75" thickBot="1" x14ac:dyDescent="0.3">
      <c r="B1575" s="43" t="s">
        <v>967</v>
      </c>
    </row>
    <row r="1576" spans="1:40" ht="12.75" customHeight="1" thickBot="1" x14ac:dyDescent="0.3">
      <c r="B1576" s="782" t="s">
        <v>798</v>
      </c>
      <c r="C1576" s="783"/>
      <c r="D1576" s="783"/>
      <c r="E1576" s="783"/>
      <c r="F1576" s="783"/>
      <c r="G1576" s="783"/>
      <c r="H1576" s="783"/>
      <c r="I1576" s="783"/>
      <c r="J1576" s="783"/>
      <c r="K1576" s="783"/>
      <c r="L1576" s="783"/>
      <c r="M1576" s="783"/>
      <c r="N1576" s="783"/>
      <c r="O1576" s="783"/>
      <c r="P1576" s="783"/>
      <c r="Q1576" s="783"/>
      <c r="R1576" s="783"/>
      <c r="S1576" s="783"/>
      <c r="T1576" s="783"/>
      <c r="U1576" s="783"/>
      <c r="V1576" s="783"/>
      <c r="W1576" s="783"/>
      <c r="X1576" s="783"/>
      <c r="Y1576" s="783"/>
      <c r="Z1576" s="784" t="s">
        <v>799</v>
      </c>
      <c r="AA1576" s="784"/>
      <c r="AB1576" s="784"/>
      <c r="AC1576" s="784"/>
      <c r="AD1576" s="784"/>
      <c r="AE1576" s="784"/>
      <c r="AF1576" s="784"/>
      <c r="AG1576" s="784"/>
      <c r="AH1576" s="784"/>
      <c r="AI1576" s="784"/>
      <c r="AJ1576" s="784"/>
      <c r="AK1576" s="784"/>
      <c r="AL1576" s="785" t="s">
        <v>800</v>
      </c>
      <c r="AM1576" s="785"/>
      <c r="AN1576" s="786"/>
    </row>
    <row r="1577" spans="1:40" ht="12" customHeight="1" thickBot="1" x14ac:dyDescent="0.3">
      <c r="B1577" s="789" t="s">
        <v>801</v>
      </c>
      <c r="C1577" s="790"/>
      <c r="D1577" s="790"/>
      <c r="E1577" s="790"/>
      <c r="F1577" s="790"/>
      <c r="G1577" s="790"/>
      <c r="H1577" s="790"/>
      <c r="I1577" s="790"/>
      <c r="J1577" s="790"/>
      <c r="K1577" s="790"/>
      <c r="L1577" s="790"/>
      <c r="M1577" s="790"/>
      <c r="N1577" s="791" t="s">
        <v>802</v>
      </c>
      <c r="O1577" s="791"/>
      <c r="P1577" s="791"/>
      <c r="Q1577" s="791"/>
      <c r="R1577" s="791"/>
      <c r="S1577" s="791"/>
      <c r="T1577" s="791"/>
      <c r="U1577" s="791"/>
      <c r="V1577" s="791"/>
      <c r="W1577" s="791"/>
      <c r="X1577" s="791"/>
      <c r="Y1577" s="791"/>
      <c r="Z1577" s="791" t="s">
        <v>803</v>
      </c>
      <c r="AA1577" s="791"/>
      <c r="AB1577" s="791"/>
      <c r="AC1577" s="791"/>
      <c r="AD1577" s="791"/>
      <c r="AE1577" s="791"/>
      <c r="AF1577" s="791"/>
      <c r="AG1577" s="791"/>
      <c r="AH1577" s="791"/>
      <c r="AI1577" s="791"/>
      <c r="AJ1577" s="791"/>
      <c r="AK1577" s="791"/>
      <c r="AL1577" s="787"/>
      <c r="AM1577" s="787"/>
      <c r="AN1577" s="788"/>
    </row>
    <row r="1578" spans="1:40" ht="12" customHeight="1" thickBot="1" x14ac:dyDescent="0.3">
      <c r="B1578" s="777" t="s">
        <v>804</v>
      </c>
      <c r="C1578" s="778"/>
      <c r="D1578" s="761" t="s">
        <v>805</v>
      </c>
      <c r="E1578" s="761"/>
      <c r="F1578" s="762" t="s">
        <v>806</v>
      </c>
      <c r="G1578" s="762"/>
      <c r="H1578" s="762"/>
      <c r="I1578" s="762"/>
      <c r="J1578" s="762"/>
      <c r="K1578" s="762"/>
      <c r="L1578" s="762"/>
      <c r="M1578" s="762"/>
      <c r="N1578" s="761" t="s">
        <v>807</v>
      </c>
      <c r="O1578" s="761"/>
      <c r="P1578" s="761" t="s">
        <v>808</v>
      </c>
      <c r="Q1578" s="761"/>
      <c r="R1578" s="762" t="s">
        <v>806</v>
      </c>
      <c r="S1578" s="762"/>
      <c r="T1578" s="762"/>
      <c r="U1578" s="762"/>
      <c r="V1578" s="762"/>
      <c r="W1578" s="762"/>
      <c r="X1578" s="762"/>
      <c r="Y1578" s="762"/>
      <c r="Z1578" s="761" t="s">
        <v>809</v>
      </c>
      <c r="AA1578" s="761"/>
      <c r="AB1578" s="761" t="s">
        <v>810</v>
      </c>
      <c r="AC1578" s="761"/>
      <c r="AD1578" s="762" t="s">
        <v>806</v>
      </c>
      <c r="AE1578" s="762"/>
      <c r="AF1578" s="762"/>
      <c r="AG1578" s="762"/>
      <c r="AH1578" s="762"/>
      <c r="AI1578" s="762"/>
      <c r="AJ1578" s="762"/>
      <c r="AK1578" s="762"/>
      <c r="AL1578" s="787"/>
      <c r="AM1578" s="787"/>
      <c r="AN1578" s="788"/>
    </row>
    <row r="1579" spans="1:40" ht="51.75" customHeight="1" x14ac:dyDescent="0.25">
      <c r="B1579" s="777"/>
      <c r="C1579" s="778"/>
      <c r="D1579" s="761"/>
      <c r="E1579" s="761"/>
      <c r="F1579" s="761" t="s">
        <v>811</v>
      </c>
      <c r="G1579" s="761"/>
      <c r="H1579" s="761" t="s">
        <v>812</v>
      </c>
      <c r="I1579" s="761"/>
      <c r="J1579" s="761" t="s">
        <v>813</v>
      </c>
      <c r="K1579" s="761"/>
      <c r="L1579" s="763" t="s">
        <v>814</v>
      </c>
      <c r="M1579" s="763"/>
      <c r="N1579" s="761"/>
      <c r="O1579" s="761"/>
      <c r="P1579" s="761"/>
      <c r="Q1579" s="761"/>
      <c r="R1579" s="761" t="s">
        <v>815</v>
      </c>
      <c r="S1579" s="761"/>
      <c r="T1579" s="761" t="s">
        <v>816</v>
      </c>
      <c r="U1579" s="761"/>
      <c r="V1579" s="761" t="s">
        <v>817</v>
      </c>
      <c r="W1579" s="761"/>
      <c r="X1579" s="763" t="s">
        <v>818</v>
      </c>
      <c r="Y1579" s="763"/>
      <c r="Z1579" s="761"/>
      <c r="AA1579" s="761"/>
      <c r="AB1579" s="761"/>
      <c r="AC1579" s="761"/>
      <c r="AD1579" s="761" t="s">
        <v>819</v>
      </c>
      <c r="AE1579" s="761"/>
      <c r="AF1579" s="761" t="s">
        <v>820</v>
      </c>
      <c r="AG1579" s="761"/>
      <c r="AH1579" s="761" t="s">
        <v>821</v>
      </c>
      <c r="AI1579" s="761"/>
      <c r="AJ1579" s="763" t="s">
        <v>822</v>
      </c>
      <c r="AK1579" s="763"/>
      <c r="AL1579" s="787"/>
      <c r="AM1579" s="787"/>
      <c r="AN1579" s="788"/>
    </row>
    <row r="1580" spans="1:40" x14ac:dyDescent="0.25">
      <c r="B1580" s="294" t="s">
        <v>823</v>
      </c>
      <c r="C1580" s="44" t="s">
        <v>824</v>
      </c>
      <c r="D1580" s="44" t="s">
        <v>823</v>
      </c>
      <c r="E1580" s="44" t="s">
        <v>824</v>
      </c>
      <c r="F1580" s="44" t="s">
        <v>823</v>
      </c>
      <c r="G1580" s="44" t="s">
        <v>824</v>
      </c>
      <c r="H1580" s="44" t="s">
        <v>823</v>
      </c>
      <c r="I1580" s="44" t="s">
        <v>824</v>
      </c>
      <c r="J1580" s="44" t="s">
        <v>823</v>
      </c>
      <c r="K1580" s="44" t="s">
        <v>824</v>
      </c>
      <c r="L1580" s="44" t="s">
        <v>823</v>
      </c>
      <c r="M1580" s="44" t="s">
        <v>824</v>
      </c>
      <c r="N1580" s="44" t="s">
        <v>823</v>
      </c>
      <c r="O1580" s="44" t="s">
        <v>824</v>
      </c>
      <c r="P1580" s="44" t="s">
        <v>823</v>
      </c>
      <c r="Q1580" s="44" t="s">
        <v>824</v>
      </c>
      <c r="R1580" s="44" t="s">
        <v>823</v>
      </c>
      <c r="S1580" s="44" t="s">
        <v>824</v>
      </c>
      <c r="T1580" s="44" t="s">
        <v>823</v>
      </c>
      <c r="U1580" s="44" t="s">
        <v>824</v>
      </c>
      <c r="V1580" s="44" t="s">
        <v>823</v>
      </c>
      <c r="W1580" s="44" t="s">
        <v>824</v>
      </c>
      <c r="X1580" s="44" t="s">
        <v>823</v>
      </c>
      <c r="Y1580" s="44" t="s">
        <v>824</v>
      </c>
      <c r="Z1580" s="44" t="s">
        <v>823</v>
      </c>
      <c r="AA1580" s="44" t="s">
        <v>824</v>
      </c>
      <c r="AB1580" s="44" t="s">
        <v>823</v>
      </c>
      <c r="AC1580" s="44" t="s">
        <v>824</v>
      </c>
      <c r="AD1580" s="44" t="s">
        <v>823</v>
      </c>
      <c r="AE1580" s="44" t="s">
        <v>824</v>
      </c>
      <c r="AF1580" s="44" t="s">
        <v>823</v>
      </c>
      <c r="AG1580" s="44" t="s">
        <v>824</v>
      </c>
      <c r="AH1580" s="44" t="s">
        <v>823</v>
      </c>
      <c r="AI1580" s="44" t="s">
        <v>824</v>
      </c>
      <c r="AJ1580" s="44" t="s">
        <v>823</v>
      </c>
      <c r="AK1580" s="44" t="s">
        <v>824</v>
      </c>
      <c r="AL1580" s="44" t="s">
        <v>823</v>
      </c>
      <c r="AM1580" s="44" t="s">
        <v>824</v>
      </c>
      <c r="AN1580" s="295" t="s">
        <v>825</v>
      </c>
    </row>
    <row r="1581" spans="1:40" ht="21" customHeight="1" x14ac:dyDescent="0.25">
      <c r="B1581" s="296"/>
      <c r="C1581" s="45"/>
      <c r="D1581" s="46"/>
      <c r="E1581" s="45"/>
      <c r="F1581" s="46"/>
      <c r="G1581" s="45"/>
      <c r="H1581" s="46"/>
      <c r="I1581" s="45"/>
      <c r="J1581" s="46"/>
      <c r="K1581" s="45"/>
      <c r="L1581" s="46"/>
      <c r="M1581" s="45"/>
      <c r="N1581" s="46"/>
      <c r="O1581" s="45"/>
      <c r="P1581" s="46"/>
      <c r="Q1581" s="45"/>
      <c r="R1581" s="46"/>
      <c r="S1581" s="45"/>
      <c r="T1581" s="46"/>
      <c r="U1581" s="45"/>
      <c r="V1581" s="46"/>
      <c r="W1581" s="45"/>
      <c r="X1581" s="46"/>
      <c r="Y1581" s="45"/>
      <c r="Z1581" s="46"/>
      <c r="AA1581" s="45"/>
      <c r="AB1581" s="46"/>
      <c r="AC1581" s="45"/>
      <c r="AD1581" s="46"/>
      <c r="AE1581" s="45"/>
      <c r="AF1581" s="46"/>
      <c r="AG1581" s="45"/>
      <c r="AH1581" s="46"/>
      <c r="AI1581" s="45"/>
      <c r="AJ1581" s="46"/>
      <c r="AK1581" s="45"/>
      <c r="AL1581" s="47">
        <f>+B1581+D1581+F1581+H1581+J1581+L1581+N1581+P1581+R1581+T1581+V1581+X1581+Z1581+AB1581+AD1581+AF1581+AH1581+AJ1581</f>
        <v>0</v>
      </c>
      <c r="AM1581" s="48">
        <f>+C1581+E1581+G1581+I1581+K1581+M1581+O1581+Q1581+S1581+U1581+W1581+Y1581+AA1581+AC1581+AE1581+AG1581+AI1581+AK1581</f>
        <v>0</v>
      </c>
      <c r="AN1581" s="297">
        <f>+AM1581+AL1581</f>
        <v>0</v>
      </c>
    </row>
    <row r="1582" spans="1:40" ht="15.75" customHeight="1" x14ac:dyDescent="0.25">
      <c r="B1582" s="764" t="s">
        <v>826</v>
      </c>
      <c r="C1582" s="765"/>
      <c r="D1582" s="765"/>
      <c r="E1582" s="765"/>
      <c r="F1582" s="765"/>
      <c r="G1582" s="765"/>
      <c r="H1582" s="765"/>
      <c r="I1582" s="765"/>
      <c r="J1582" s="765"/>
      <c r="K1582" s="765"/>
      <c r="L1582" s="765"/>
      <c r="M1582" s="765"/>
      <c r="N1582" s="765"/>
      <c r="O1582" s="765"/>
      <c r="P1582" s="765"/>
      <c r="Q1582" s="765"/>
      <c r="R1582" s="765"/>
      <c r="S1582" s="765"/>
      <c r="T1582" s="765"/>
      <c r="U1582" s="765"/>
      <c r="V1582" s="765"/>
      <c r="W1582" s="765"/>
      <c r="X1582" s="765"/>
      <c r="Y1582" s="765"/>
      <c r="Z1582" s="765"/>
      <c r="AA1582" s="765"/>
      <c r="AB1582" s="765"/>
      <c r="AC1582" s="765"/>
      <c r="AD1582" s="765"/>
      <c r="AE1582" s="765"/>
      <c r="AF1582" s="765"/>
      <c r="AG1582" s="765"/>
      <c r="AH1582" s="765"/>
      <c r="AI1582" s="765"/>
      <c r="AJ1582" s="765"/>
      <c r="AK1582" s="765"/>
      <c r="AL1582" s="765"/>
      <c r="AM1582" s="765"/>
      <c r="AN1582" s="766"/>
    </row>
    <row r="1583" spans="1:40" ht="12.75" customHeight="1" x14ac:dyDescent="0.25">
      <c r="B1583" s="767" t="s">
        <v>827</v>
      </c>
      <c r="C1583" s="768"/>
      <c r="D1583" s="768"/>
      <c r="E1583" s="768"/>
      <c r="F1583" s="768"/>
      <c r="G1583" s="768"/>
      <c r="H1583" s="768"/>
      <c r="I1583" s="768"/>
      <c r="J1583" s="768"/>
      <c r="K1583" s="768"/>
      <c r="L1583" s="768"/>
      <c r="M1583" s="768"/>
      <c r="N1583" s="768"/>
      <c r="O1583" s="768"/>
      <c r="P1583" s="768"/>
      <c r="Q1583" s="768"/>
      <c r="R1583" s="768"/>
      <c r="S1583" s="768"/>
      <c r="T1583" s="768"/>
      <c r="U1583" s="768"/>
      <c r="V1583" s="768"/>
      <c r="W1583" s="768"/>
      <c r="X1583" s="768"/>
      <c r="Y1583" s="768"/>
      <c r="Z1583" s="768"/>
      <c r="AA1583" s="768"/>
      <c r="AB1583" s="768"/>
      <c r="AC1583" s="768"/>
      <c r="AD1583" s="768"/>
      <c r="AE1583" s="768"/>
      <c r="AF1583" s="768"/>
      <c r="AG1583" s="768"/>
      <c r="AH1583" s="768"/>
      <c r="AI1583" s="768"/>
      <c r="AJ1583" s="768"/>
      <c r="AK1583" s="768"/>
      <c r="AL1583" s="768"/>
      <c r="AM1583" s="768"/>
      <c r="AN1583" s="769"/>
    </row>
    <row r="1584" spans="1:40" ht="21" customHeight="1" x14ac:dyDescent="0.25">
      <c r="B1584" s="296"/>
      <c r="C1584" s="45"/>
      <c r="D1584" s="46"/>
      <c r="E1584" s="45"/>
      <c r="F1584" s="46"/>
      <c r="G1584" s="45"/>
      <c r="H1584" s="46"/>
      <c r="I1584" s="45"/>
      <c r="J1584" s="46"/>
      <c r="K1584" s="45"/>
      <c r="L1584" s="46"/>
      <c r="M1584" s="45"/>
      <c r="N1584" s="46"/>
      <c r="O1584" s="45"/>
      <c r="P1584" s="46"/>
      <c r="Q1584" s="45"/>
      <c r="R1584" s="46"/>
      <c r="S1584" s="45"/>
      <c r="T1584" s="46"/>
      <c r="U1584" s="45"/>
      <c r="V1584" s="46"/>
      <c r="W1584" s="45"/>
      <c r="X1584" s="46"/>
      <c r="Y1584" s="45"/>
      <c r="Z1584" s="46"/>
      <c r="AA1584" s="45"/>
      <c r="AB1584" s="46"/>
      <c r="AC1584" s="45"/>
      <c r="AD1584" s="46"/>
      <c r="AE1584" s="45"/>
      <c r="AF1584" s="46"/>
      <c r="AG1584" s="45"/>
      <c r="AH1584" s="46"/>
      <c r="AI1584" s="45"/>
      <c r="AJ1584" s="46"/>
      <c r="AK1584" s="45"/>
      <c r="AL1584" s="47">
        <f>+B1584+D1584+F1584+H1584+J1584+L1584+N1584+P1584+R1584+T1584+V1584+X1584+Z1584+AB1584+AD1584+AF1584+AH1584+AJ1584</f>
        <v>0</v>
      </c>
      <c r="AM1584" s="48">
        <f>+C1584+E1584+G1584+I1584+K1584+M1584+O1584+Q1584+S1584+U1584+W1584+Y1584+AA1584+AC1584+AE1584+AG1584+AI1584+AK1584</f>
        <v>0</v>
      </c>
      <c r="AN1584" s="297">
        <f>+AM1584+AL1584</f>
        <v>0</v>
      </c>
    </row>
    <row r="1585" spans="2:40" ht="15" customHeight="1" x14ac:dyDescent="0.25">
      <c r="B1585" s="758" t="s">
        <v>828</v>
      </c>
      <c r="C1585" s="759"/>
      <c r="D1585" s="759"/>
      <c r="E1585" s="759"/>
      <c r="F1585" s="759"/>
      <c r="G1585" s="759"/>
      <c r="H1585" s="759"/>
      <c r="I1585" s="759"/>
      <c r="J1585" s="759"/>
      <c r="K1585" s="759"/>
      <c r="L1585" s="759"/>
      <c r="M1585" s="759"/>
      <c r="N1585" s="759"/>
      <c r="O1585" s="759"/>
      <c r="P1585" s="759"/>
      <c r="Q1585" s="759"/>
      <c r="R1585" s="759"/>
      <c r="S1585" s="759"/>
      <c r="T1585" s="759"/>
      <c r="U1585" s="759"/>
      <c r="V1585" s="759"/>
      <c r="W1585" s="759"/>
      <c r="X1585" s="759"/>
      <c r="Y1585" s="759"/>
      <c r="Z1585" s="759"/>
      <c r="AA1585" s="759"/>
      <c r="AB1585" s="759"/>
      <c r="AC1585" s="759"/>
      <c r="AD1585" s="759"/>
      <c r="AE1585" s="759"/>
      <c r="AF1585" s="759"/>
      <c r="AG1585" s="759"/>
      <c r="AH1585" s="759"/>
      <c r="AI1585" s="759"/>
      <c r="AJ1585" s="759"/>
      <c r="AK1585" s="759"/>
      <c r="AL1585" s="759"/>
      <c r="AM1585" s="759"/>
      <c r="AN1585" s="760"/>
    </row>
    <row r="1586" spans="2:40" ht="21" customHeight="1" x14ac:dyDescent="0.25">
      <c r="B1586" s="296"/>
      <c r="C1586" s="45"/>
      <c r="D1586" s="46"/>
      <c r="E1586" s="45"/>
      <c r="F1586" s="46"/>
      <c r="G1586" s="45"/>
      <c r="H1586" s="46"/>
      <c r="I1586" s="45"/>
      <c r="J1586" s="46"/>
      <c r="K1586" s="45"/>
      <c r="L1586" s="46"/>
      <c r="M1586" s="45"/>
      <c r="N1586" s="46"/>
      <c r="O1586" s="45"/>
      <c r="P1586" s="46"/>
      <c r="Q1586" s="45"/>
      <c r="R1586" s="46"/>
      <c r="S1586" s="45"/>
      <c r="T1586" s="46"/>
      <c r="U1586" s="45"/>
      <c r="V1586" s="46"/>
      <c r="W1586" s="45"/>
      <c r="X1586" s="46"/>
      <c r="Y1586" s="45"/>
      <c r="Z1586" s="46"/>
      <c r="AA1586" s="45"/>
      <c r="AB1586" s="46"/>
      <c r="AC1586" s="45"/>
      <c r="AD1586" s="46"/>
      <c r="AE1586" s="45"/>
      <c r="AF1586" s="46"/>
      <c r="AG1586" s="45"/>
      <c r="AH1586" s="46"/>
      <c r="AI1586" s="45"/>
      <c r="AJ1586" s="46"/>
      <c r="AK1586" s="45"/>
      <c r="AL1586" s="47">
        <f>+B1586+D1586+F1586+H1586+J1586+L1586+N1586+P1586+R1586+T1586+V1586+X1586+Z1586+AB1586+AD1586+AF1586+AH1586+AJ1586</f>
        <v>0</v>
      </c>
      <c r="AM1586" s="48">
        <f>+C1586+E1586+G1586+I1586+K1586+M1586+O1586+Q1586+S1586+U1586+W1586+Y1586+AA1586+AC1586+AE1586+AG1586+AI1586+AK1586</f>
        <v>0</v>
      </c>
      <c r="AN1586" s="297">
        <f>+AM1586+AL1586</f>
        <v>0</v>
      </c>
    </row>
    <row r="1587" spans="2:40" ht="14.25" customHeight="1" x14ac:dyDescent="0.25">
      <c r="B1587" s="751" t="s">
        <v>829</v>
      </c>
      <c r="C1587" s="752"/>
      <c r="D1587" s="752"/>
      <c r="E1587" s="752"/>
      <c r="F1587" s="752"/>
      <c r="G1587" s="752"/>
      <c r="H1587" s="752"/>
      <c r="I1587" s="752"/>
      <c r="J1587" s="752"/>
      <c r="K1587" s="752"/>
      <c r="L1587" s="752"/>
      <c r="M1587" s="752"/>
      <c r="N1587" s="752"/>
      <c r="O1587" s="752"/>
      <c r="P1587" s="752"/>
      <c r="Q1587" s="752"/>
      <c r="R1587" s="752"/>
      <c r="S1587" s="752"/>
      <c r="T1587" s="752"/>
      <c r="U1587" s="752"/>
      <c r="V1587" s="752"/>
      <c r="W1587" s="752"/>
      <c r="X1587" s="752"/>
      <c r="Y1587" s="752"/>
      <c r="Z1587" s="752"/>
      <c r="AA1587" s="752"/>
      <c r="AB1587" s="752"/>
      <c r="AC1587" s="752"/>
      <c r="AD1587" s="752"/>
      <c r="AE1587" s="752"/>
      <c r="AF1587" s="752"/>
      <c r="AG1587" s="752"/>
      <c r="AH1587" s="752"/>
      <c r="AI1587" s="752"/>
      <c r="AJ1587" s="752"/>
      <c r="AK1587" s="752"/>
      <c r="AL1587" s="752"/>
      <c r="AM1587" s="752"/>
      <c r="AN1587" s="753"/>
    </row>
    <row r="1588" spans="2:40" ht="21" customHeight="1" x14ac:dyDescent="0.25">
      <c r="B1588" s="296"/>
      <c r="C1588" s="45"/>
      <c r="D1588" s="46"/>
      <c r="E1588" s="45"/>
      <c r="F1588" s="46"/>
      <c r="G1588" s="45"/>
      <c r="H1588" s="46"/>
      <c r="I1588" s="45"/>
      <c r="J1588" s="46"/>
      <c r="K1588" s="45"/>
      <c r="L1588" s="46"/>
      <c r="M1588" s="45"/>
      <c r="N1588" s="46"/>
      <c r="O1588" s="45"/>
      <c r="P1588" s="46"/>
      <c r="Q1588" s="45"/>
      <c r="R1588" s="46"/>
      <c r="S1588" s="45"/>
      <c r="T1588" s="46"/>
      <c r="U1588" s="45"/>
      <c r="V1588" s="46"/>
      <c r="W1588" s="45"/>
      <c r="X1588" s="46"/>
      <c r="Y1588" s="45"/>
      <c r="Z1588" s="46"/>
      <c r="AA1588" s="45"/>
      <c r="AB1588" s="46"/>
      <c r="AC1588" s="45"/>
      <c r="AD1588" s="46"/>
      <c r="AE1588" s="45"/>
      <c r="AF1588" s="46"/>
      <c r="AG1588" s="45"/>
      <c r="AH1588" s="46"/>
      <c r="AI1588" s="45"/>
      <c r="AJ1588" s="46"/>
      <c r="AK1588" s="45"/>
      <c r="AL1588" s="47">
        <f>+B1588+D1588+F1588+H1588+J1588+L1588+N1588+P1588+R1588+T1588+V1588+X1588+Z1588+AB1588+AD1588+AF1588+AH1588+AJ1588</f>
        <v>0</v>
      </c>
      <c r="AM1588" s="48">
        <f>+C1588+E1588+G1588+I1588+K1588+M1588+O1588+Q1588+S1588+U1588+W1588+Y1588+AA1588+AC1588+AE1588+AG1588+AI1588+AK1588</f>
        <v>0</v>
      </c>
      <c r="AN1588" s="297">
        <f>+AM1588+AL1588</f>
        <v>0</v>
      </c>
    </row>
    <row r="1589" spans="2:40" ht="15" customHeight="1" x14ac:dyDescent="0.25">
      <c r="B1589" s="751" t="s">
        <v>830</v>
      </c>
      <c r="C1589" s="752"/>
      <c r="D1589" s="752"/>
      <c r="E1589" s="752"/>
      <c r="F1589" s="752"/>
      <c r="G1589" s="752"/>
      <c r="H1589" s="752"/>
      <c r="I1589" s="752"/>
      <c r="J1589" s="752"/>
      <c r="K1589" s="752"/>
      <c r="L1589" s="752"/>
      <c r="M1589" s="752"/>
      <c r="N1589" s="752"/>
      <c r="O1589" s="752"/>
      <c r="P1589" s="752"/>
      <c r="Q1589" s="752"/>
      <c r="R1589" s="752"/>
      <c r="S1589" s="752"/>
      <c r="T1589" s="752"/>
      <c r="U1589" s="752"/>
      <c r="V1589" s="752"/>
      <c r="W1589" s="752"/>
      <c r="X1589" s="752"/>
      <c r="Y1589" s="752"/>
      <c r="Z1589" s="752"/>
      <c r="AA1589" s="752"/>
      <c r="AB1589" s="752"/>
      <c r="AC1589" s="752"/>
      <c r="AD1589" s="752"/>
      <c r="AE1589" s="752"/>
      <c r="AF1589" s="752"/>
      <c r="AG1589" s="752"/>
      <c r="AH1589" s="752"/>
      <c r="AI1589" s="752"/>
      <c r="AJ1589" s="752"/>
      <c r="AK1589" s="752"/>
      <c r="AL1589" s="752"/>
      <c r="AM1589" s="752"/>
      <c r="AN1589" s="753"/>
    </row>
    <row r="1590" spans="2:40" ht="21" customHeight="1" x14ac:dyDescent="0.25">
      <c r="B1590" s="296"/>
      <c r="C1590" s="45"/>
      <c r="D1590" s="46"/>
      <c r="E1590" s="45"/>
      <c r="F1590" s="46"/>
      <c r="G1590" s="45"/>
      <c r="H1590" s="46"/>
      <c r="I1590" s="45"/>
      <c r="J1590" s="46"/>
      <c r="K1590" s="45"/>
      <c r="L1590" s="46"/>
      <c r="M1590" s="45"/>
      <c r="N1590" s="46"/>
      <c r="O1590" s="45"/>
      <c r="P1590" s="46"/>
      <c r="Q1590" s="45"/>
      <c r="R1590" s="46"/>
      <c r="S1590" s="45"/>
      <c r="T1590" s="46"/>
      <c r="U1590" s="45"/>
      <c r="V1590" s="46"/>
      <c r="W1590" s="45"/>
      <c r="X1590" s="46"/>
      <c r="Y1590" s="45"/>
      <c r="Z1590" s="46"/>
      <c r="AA1590" s="45"/>
      <c r="AB1590" s="46"/>
      <c r="AC1590" s="45"/>
      <c r="AD1590" s="46"/>
      <c r="AE1590" s="45"/>
      <c r="AF1590" s="46"/>
      <c r="AG1590" s="45"/>
      <c r="AH1590" s="46"/>
      <c r="AI1590" s="45"/>
      <c r="AJ1590" s="46"/>
      <c r="AK1590" s="45"/>
      <c r="AL1590" s="47">
        <f>+B1590+D1590+F1590+H1590+J1590+L1590+N1590+P1590+R1590+T1590+V1590+X1590+Z1590+AB1590+AD1590+AF1590+AH1590+AJ1590</f>
        <v>0</v>
      </c>
      <c r="AM1590" s="48">
        <f>+C1590+E1590+G1590+I1590+K1590+M1590+O1590+Q1590+S1590+U1590+W1590+Y1590+AA1590+AC1590+AE1590+AG1590+AI1590+AK1590</f>
        <v>0</v>
      </c>
      <c r="AN1590" s="297">
        <f>+AM1590+AL1590</f>
        <v>0</v>
      </c>
    </row>
    <row r="1591" spans="2:40" ht="15" customHeight="1" x14ac:dyDescent="0.25">
      <c r="B1591" s="751" t="s">
        <v>831</v>
      </c>
      <c r="C1591" s="752"/>
      <c r="D1591" s="752"/>
      <c r="E1591" s="752"/>
      <c r="F1591" s="752"/>
      <c r="G1591" s="752"/>
      <c r="H1591" s="752"/>
      <c r="I1591" s="752"/>
      <c r="J1591" s="752"/>
      <c r="K1591" s="752"/>
      <c r="L1591" s="752"/>
      <c r="M1591" s="752"/>
      <c r="N1591" s="752"/>
      <c r="O1591" s="752"/>
      <c r="P1591" s="752"/>
      <c r="Q1591" s="752"/>
      <c r="R1591" s="752"/>
      <c r="S1591" s="752"/>
      <c r="T1591" s="752"/>
      <c r="U1591" s="752"/>
      <c r="V1591" s="752"/>
      <c r="W1591" s="752"/>
      <c r="X1591" s="752"/>
      <c r="Y1591" s="752"/>
      <c r="Z1591" s="752"/>
      <c r="AA1591" s="752"/>
      <c r="AB1591" s="752"/>
      <c r="AC1591" s="752"/>
      <c r="AD1591" s="752"/>
      <c r="AE1591" s="752"/>
      <c r="AF1591" s="752"/>
      <c r="AG1591" s="752"/>
      <c r="AH1591" s="752"/>
      <c r="AI1591" s="752"/>
      <c r="AJ1591" s="752"/>
      <c r="AK1591" s="752"/>
      <c r="AL1591" s="752"/>
      <c r="AM1591" s="752"/>
      <c r="AN1591" s="753"/>
    </row>
    <row r="1592" spans="2:40" ht="21" customHeight="1" x14ac:dyDescent="0.25">
      <c r="B1592" s="296"/>
      <c r="C1592" s="45"/>
      <c r="D1592" s="46"/>
      <c r="E1592" s="45"/>
      <c r="F1592" s="46"/>
      <c r="G1592" s="45"/>
      <c r="H1592" s="46"/>
      <c r="I1592" s="45"/>
      <c r="J1592" s="46"/>
      <c r="K1592" s="45"/>
      <c r="L1592" s="46"/>
      <c r="M1592" s="45"/>
      <c r="N1592" s="46"/>
      <c r="O1592" s="45"/>
      <c r="P1592" s="46"/>
      <c r="Q1592" s="45"/>
      <c r="R1592" s="46"/>
      <c r="S1592" s="45"/>
      <c r="T1592" s="46"/>
      <c r="U1592" s="45"/>
      <c r="V1592" s="46"/>
      <c r="W1592" s="45"/>
      <c r="X1592" s="46"/>
      <c r="Y1592" s="45"/>
      <c r="Z1592" s="46"/>
      <c r="AA1592" s="45"/>
      <c r="AB1592" s="46"/>
      <c r="AC1592" s="45"/>
      <c r="AD1592" s="46"/>
      <c r="AE1592" s="45"/>
      <c r="AF1592" s="46"/>
      <c r="AG1592" s="45"/>
      <c r="AH1592" s="46"/>
      <c r="AI1592" s="45"/>
      <c r="AJ1592" s="46"/>
      <c r="AK1592" s="45"/>
      <c r="AL1592" s="47">
        <f>+B1592+D1592+F1592+H1592+J1592+L1592+N1592+P1592+R1592+T1592+V1592+X1592+Z1592+AB1592+AD1592+AF1592+AH1592+AJ1592</f>
        <v>0</v>
      </c>
      <c r="AM1592" s="48">
        <f>+C1592+E1592+G1592+I1592+K1592+M1592+O1592+Q1592+S1592+U1592+W1592+Y1592+AA1592+AC1592+AE1592+AG1592+AI1592+AK1592</f>
        <v>0</v>
      </c>
      <c r="AN1592" s="297">
        <f>+AM1592+AL1592</f>
        <v>0</v>
      </c>
    </row>
    <row r="1593" spans="2:40" ht="15" customHeight="1" x14ac:dyDescent="0.25">
      <c r="B1593" s="751" t="s">
        <v>832</v>
      </c>
      <c r="C1593" s="752"/>
      <c r="D1593" s="752"/>
      <c r="E1593" s="752"/>
      <c r="F1593" s="752"/>
      <c r="G1593" s="752"/>
      <c r="H1593" s="752"/>
      <c r="I1593" s="752"/>
      <c r="J1593" s="752"/>
      <c r="K1593" s="752"/>
      <c r="L1593" s="752"/>
      <c r="M1593" s="752"/>
      <c r="N1593" s="752"/>
      <c r="O1593" s="752"/>
      <c r="P1593" s="752"/>
      <c r="Q1593" s="752"/>
      <c r="R1593" s="752"/>
      <c r="S1593" s="752"/>
      <c r="T1593" s="752"/>
      <c r="U1593" s="752"/>
      <c r="V1593" s="752"/>
      <c r="W1593" s="752"/>
      <c r="X1593" s="752"/>
      <c r="Y1593" s="752"/>
      <c r="Z1593" s="752"/>
      <c r="AA1593" s="752"/>
      <c r="AB1593" s="752"/>
      <c r="AC1593" s="752"/>
      <c r="AD1593" s="752"/>
      <c r="AE1593" s="752"/>
      <c r="AF1593" s="752"/>
      <c r="AG1593" s="752"/>
      <c r="AH1593" s="752"/>
      <c r="AI1593" s="752"/>
      <c r="AJ1593" s="752"/>
      <c r="AK1593" s="752"/>
      <c r="AL1593" s="752"/>
      <c r="AM1593" s="752"/>
      <c r="AN1593" s="753"/>
    </row>
    <row r="1594" spans="2:40" ht="21" customHeight="1" x14ac:dyDescent="0.25">
      <c r="B1594" s="296"/>
      <c r="C1594" s="45"/>
      <c r="D1594" s="46"/>
      <c r="E1594" s="45"/>
      <c r="F1594" s="46"/>
      <c r="G1594" s="45"/>
      <c r="H1594" s="46"/>
      <c r="I1594" s="45"/>
      <c r="J1594" s="46"/>
      <c r="K1594" s="45"/>
      <c r="L1594" s="46"/>
      <c r="M1594" s="45"/>
      <c r="N1594" s="46"/>
      <c r="O1594" s="45"/>
      <c r="P1594" s="46"/>
      <c r="Q1594" s="45"/>
      <c r="R1594" s="46"/>
      <c r="S1594" s="45"/>
      <c r="T1594" s="46"/>
      <c r="U1594" s="45"/>
      <c r="V1594" s="46"/>
      <c r="W1594" s="45"/>
      <c r="X1594" s="46"/>
      <c r="Y1594" s="45"/>
      <c r="Z1594" s="46"/>
      <c r="AA1594" s="45"/>
      <c r="AB1594" s="46"/>
      <c r="AC1594" s="45"/>
      <c r="AD1594" s="46"/>
      <c r="AE1594" s="45"/>
      <c r="AF1594" s="46"/>
      <c r="AG1594" s="45"/>
      <c r="AH1594" s="46"/>
      <c r="AI1594" s="45"/>
      <c r="AJ1594" s="46"/>
      <c r="AK1594" s="45"/>
      <c r="AL1594" s="47">
        <f>+B1594+D1594+F1594+H1594+J1594+L1594+N1594+P1594+R1594+T1594+V1594+X1594+Z1594+AB1594+AD1594+AF1594+AH1594+AJ1594</f>
        <v>0</v>
      </c>
      <c r="AM1594" s="48">
        <f>+C1594+E1594+G1594+I1594+K1594+M1594+O1594+Q1594+S1594+U1594+W1594+Y1594+AA1594+AC1594+AE1594+AG1594+AI1594+AK1594</f>
        <v>0</v>
      </c>
      <c r="AN1594" s="297">
        <f>+AM1594+AL1594</f>
        <v>0</v>
      </c>
    </row>
    <row r="1595" spans="2:40" ht="15" customHeight="1" x14ac:dyDescent="0.25">
      <c r="B1595" s="751" t="s">
        <v>833</v>
      </c>
      <c r="C1595" s="752"/>
      <c r="D1595" s="752"/>
      <c r="E1595" s="752"/>
      <c r="F1595" s="752"/>
      <c r="G1595" s="752"/>
      <c r="H1595" s="752"/>
      <c r="I1595" s="752"/>
      <c r="J1595" s="752"/>
      <c r="K1595" s="752"/>
      <c r="L1595" s="752"/>
      <c r="M1595" s="752"/>
      <c r="N1595" s="752"/>
      <c r="O1595" s="752"/>
      <c r="P1595" s="752"/>
      <c r="Q1595" s="752"/>
      <c r="R1595" s="752"/>
      <c r="S1595" s="752"/>
      <c r="T1595" s="752"/>
      <c r="U1595" s="752"/>
      <c r="V1595" s="752"/>
      <c r="W1595" s="752"/>
      <c r="X1595" s="752"/>
      <c r="Y1595" s="752"/>
      <c r="Z1595" s="752"/>
      <c r="AA1595" s="752"/>
      <c r="AB1595" s="752"/>
      <c r="AC1595" s="752"/>
      <c r="AD1595" s="752"/>
      <c r="AE1595" s="752"/>
      <c r="AF1595" s="752"/>
      <c r="AG1595" s="752"/>
      <c r="AH1595" s="752"/>
      <c r="AI1595" s="752"/>
      <c r="AJ1595" s="752"/>
      <c r="AK1595" s="752"/>
      <c r="AL1595" s="752"/>
      <c r="AM1595" s="752"/>
      <c r="AN1595" s="753"/>
    </row>
    <row r="1596" spans="2:40" ht="21" customHeight="1" x14ac:dyDescent="0.25">
      <c r="B1596" s="296"/>
      <c r="C1596" s="45"/>
      <c r="D1596" s="46"/>
      <c r="E1596" s="45"/>
      <c r="F1596" s="46"/>
      <c r="G1596" s="45"/>
      <c r="H1596" s="46"/>
      <c r="I1596" s="45"/>
      <c r="J1596" s="46"/>
      <c r="K1596" s="45"/>
      <c r="L1596" s="46"/>
      <c r="M1596" s="45"/>
      <c r="N1596" s="46"/>
      <c r="O1596" s="45"/>
      <c r="P1596" s="46"/>
      <c r="Q1596" s="45"/>
      <c r="R1596" s="46"/>
      <c r="S1596" s="45"/>
      <c r="T1596" s="46"/>
      <c r="U1596" s="45"/>
      <c r="V1596" s="46"/>
      <c r="W1596" s="45"/>
      <c r="X1596" s="46"/>
      <c r="Y1596" s="45"/>
      <c r="Z1596" s="46"/>
      <c r="AA1596" s="45"/>
      <c r="AB1596" s="46"/>
      <c r="AC1596" s="45"/>
      <c r="AD1596" s="46"/>
      <c r="AE1596" s="45"/>
      <c r="AF1596" s="46"/>
      <c r="AG1596" s="45"/>
      <c r="AH1596" s="46"/>
      <c r="AI1596" s="45"/>
      <c r="AJ1596" s="46"/>
      <c r="AK1596" s="45"/>
      <c r="AL1596" s="47">
        <f>+B1596+D1596+F1596+H1596+J1596+L1596+N1596+P1596+R1596+T1596+V1596+X1596+Z1596+AB1596+AD1596+AF1596+AH1596+AJ1596</f>
        <v>0</v>
      </c>
      <c r="AM1596" s="48">
        <f>+C1596+E1596+G1596+I1596+K1596+M1596+O1596+Q1596+S1596+U1596+W1596+Y1596+AA1596+AC1596+AE1596+AG1596+AI1596+AK1596</f>
        <v>0</v>
      </c>
      <c r="AN1596" s="297">
        <f>+AM1596+AL1596</f>
        <v>0</v>
      </c>
    </row>
    <row r="1597" spans="2:40" ht="15" customHeight="1" x14ac:dyDescent="0.25">
      <c r="B1597" s="751" t="s">
        <v>834</v>
      </c>
      <c r="C1597" s="752"/>
      <c r="D1597" s="752"/>
      <c r="E1597" s="752"/>
      <c r="F1597" s="752"/>
      <c r="G1597" s="752"/>
      <c r="H1597" s="752"/>
      <c r="I1597" s="752"/>
      <c r="J1597" s="752"/>
      <c r="K1597" s="752"/>
      <c r="L1597" s="752"/>
      <c r="M1597" s="752"/>
      <c r="N1597" s="752"/>
      <c r="O1597" s="752"/>
      <c r="P1597" s="752"/>
      <c r="Q1597" s="752"/>
      <c r="R1597" s="752"/>
      <c r="S1597" s="752"/>
      <c r="T1597" s="752"/>
      <c r="U1597" s="752"/>
      <c r="V1597" s="752"/>
      <c r="W1597" s="752"/>
      <c r="X1597" s="752"/>
      <c r="Y1597" s="752"/>
      <c r="Z1597" s="752"/>
      <c r="AA1597" s="752"/>
      <c r="AB1597" s="752"/>
      <c r="AC1597" s="752"/>
      <c r="AD1597" s="752"/>
      <c r="AE1597" s="752"/>
      <c r="AF1597" s="752"/>
      <c r="AG1597" s="752"/>
      <c r="AH1597" s="752"/>
      <c r="AI1597" s="752"/>
      <c r="AJ1597" s="752"/>
      <c r="AK1597" s="752"/>
      <c r="AL1597" s="752"/>
      <c r="AM1597" s="752"/>
      <c r="AN1597" s="753"/>
    </row>
    <row r="1598" spans="2:40" ht="21" customHeight="1" x14ac:dyDescent="0.25">
      <c r="B1598" s="296"/>
      <c r="C1598" s="45"/>
      <c r="D1598" s="46"/>
      <c r="E1598" s="45"/>
      <c r="F1598" s="46"/>
      <c r="G1598" s="45"/>
      <c r="H1598" s="46"/>
      <c r="I1598" s="45"/>
      <c r="J1598" s="46"/>
      <c r="K1598" s="45"/>
      <c r="L1598" s="46"/>
      <c r="M1598" s="45"/>
      <c r="N1598" s="46"/>
      <c r="O1598" s="45"/>
      <c r="P1598" s="46"/>
      <c r="Q1598" s="45"/>
      <c r="R1598" s="46"/>
      <c r="S1598" s="45"/>
      <c r="T1598" s="46"/>
      <c r="U1598" s="45"/>
      <c r="V1598" s="46"/>
      <c r="W1598" s="45"/>
      <c r="X1598" s="46"/>
      <c r="Y1598" s="45"/>
      <c r="Z1598" s="46"/>
      <c r="AA1598" s="45"/>
      <c r="AB1598" s="46"/>
      <c r="AC1598" s="45"/>
      <c r="AD1598" s="46"/>
      <c r="AE1598" s="45"/>
      <c r="AF1598" s="46"/>
      <c r="AG1598" s="45"/>
      <c r="AH1598" s="46"/>
      <c r="AI1598" s="45"/>
      <c r="AJ1598" s="46"/>
      <c r="AK1598" s="45"/>
      <c r="AL1598" s="47">
        <f>+B1598+D1598+F1598+H1598+J1598+L1598+N1598+P1598+R1598+T1598+V1598+X1598+Z1598+AB1598+AD1598+AF1598+AH1598+AJ1598</f>
        <v>0</v>
      </c>
      <c r="AM1598" s="48">
        <f>+C1598+E1598+G1598+I1598+K1598+M1598+O1598+Q1598+S1598+U1598+W1598+Y1598+AA1598+AC1598+AE1598+AG1598+AI1598+AK1598</f>
        <v>0</v>
      </c>
      <c r="AN1598" s="297">
        <f>+AM1598+AL1598</f>
        <v>0</v>
      </c>
    </row>
    <row r="1599" spans="2:40" ht="16.5" customHeight="1" x14ac:dyDescent="0.3">
      <c r="B1599" s="754" t="s">
        <v>825</v>
      </c>
      <c r="C1599" s="755"/>
      <c r="D1599" s="755"/>
      <c r="E1599" s="755"/>
      <c r="F1599" s="755"/>
      <c r="G1599" s="755"/>
      <c r="H1599" s="755"/>
      <c r="I1599" s="755"/>
      <c r="J1599" s="755"/>
      <c r="K1599" s="755"/>
      <c r="L1599" s="755"/>
      <c r="M1599" s="755"/>
      <c r="N1599" s="755"/>
      <c r="O1599" s="755"/>
      <c r="P1599" s="755"/>
      <c r="Q1599" s="755"/>
      <c r="R1599" s="755"/>
      <c r="S1599" s="755"/>
      <c r="T1599" s="755"/>
      <c r="U1599" s="755"/>
      <c r="V1599" s="755"/>
      <c r="W1599" s="755"/>
      <c r="X1599" s="755"/>
      <c r="Y1599" s="755"/>
      <c r="Z1599" s="755"/>
      <c r="AA1599" s="755"/>
      <c r="AB1599" s="755"/>
      <c r="AC1599" s="755"/>
      <c r="AD1599" s="755"/>
      <c r="AE1599" s="755"/>
      <c r="AF1599" s="755"/>
      <c r="AG1599" s="755"/>
      <c r="AH1599" s="755"/>
      <c r="AI1599" s="755"/>
      <c r="AJ1599" s="755"/>
      <c r="AK1599" s="755"/>
      <c r="AL1599" s="755"/>
      <c r="AM1599" s="755"/>
      <c r="AN1599" s="756"/>
    </row>
    <row r="1600" spans="2:40" ht="21" customHeight="1" thickBot="1" x14ac:dyDescent="0.3">
      <c r="B1600" s="298">
        <f>+B1598+B1596+B1594+B1592+B1590+B1588+B1586+B1584</f>
        <v>0</v>
      </c>
      <c r="C1600" s="302">
        <f>+C1598+C1596+C1594+C1592+C1590+C1588+C1586+C1584</f>
        <v>0</v>
      </c>
      <c r="D1600" s="299">
        <f>+D1598+D1596+D1594+D1592+D1590+D1588+D1586+D1584</f>
        <v>0</v>
      </c>
      <c r="E1600" s="302">
        <f>+E1598+E1596+E1594+E1592+E1590+E1588+E1586+E1584</f>
        <v>0</v>
      </c>
      <c r="F1600" s="299">
        <f t="shared" ref="F1600:AK1600" si="23">+F1598+F1596+F1594+F1592+F1590+F1588+F1586+F1584</f>
        <v>0</v>
      </c>
      <c r="G1600" s="302">
        <f t="shared" si="23"/>
        <v>0</v>
      </c>
      <c r="H1600" s="299">
        <f t="shared" si="23"/>
        <v>0</v>
      </c>
      <c r="I1600" s="302">
        <f t="shared" si="23"/>
        <v>0</v>
      </c>
      <c r="J1600" s="299">
        <f t="shared" si="23"/>
        <v>0</v>
      </c>
      <c r="K1600" s="302">
        <f t="shared" si="23"/>
        <v>0</v>
      </c>
      <c r="L1600" s="299">
        <f t="shared" si="23"/>
        <v>0</v>
      </c>
      <c r="M1600" s="302">
        <f t="shared" si="23"/>
        <v>0</v>
      </c>
      <c r="N1600" s="299">
        <f t="shared" si="23"/>
        <v>0</v>
      </c>
      <c r="O1600" s="302">
        <f t="shared" si="23"/>
        <v>0</v>
      </c>
      <c r="P1600" s="299">
        <f t="shared" si="23"/>
        <v>0</v>
      </c>
      <c r="Q1600" s="302">
        <f t="shared" si="23"/>
        <v>0</v>
      </c>
      <c r="R1600" s="299">
        <f t="shared" si="23"/>
        <v>0</v>
      </c>
      <c r="S1600" s="302">
        <f t="shared" si="23"/>
        <v>0</v>
      </c>
      <c r="T1600" s="299">
        <f t="shared" si="23"/>
        <v>0</v>
      </c>
      <c r="U1600" s="302">
        <f t="shared" si="23"/>
        <v>0</v>
      </c>
      <c r="V1600" s="299">
        <f t="shared" si="23"/>
        <v>0</v>
      </c>
      <c r="W1600" s="302">
        <f t="shared" si="23"/>
        <v>0</v>
      </c>
      <c r="X1600" s="299">
        <f t="shared" si="23"/>
        <v>0</v>
      </c>
      <c r="Y1600" s="302">
        <f t="shared" si="23"/>
        <v>0</v>
      </c>
      <c r="Z1600" s="299">
        <f t="shared" si="23"/>
        <v>0</v>
      </c>
      <c r="AA1600" s="302">
        <f t="shared" si="23"/>
        <v>0</v>
      </c>
      <c r="AB1600" s="299">
        <f t="shared" si="23"/>
        <v>0</v>
      </c>
      <c r="AC1600" s="302">
        <f t="shared" si="23"/>
        <v>0</v>
      </c>
      <c r="AD1600" s="299">
        <f t="shared" si="23"/>
        <v>0</v>
      </c>
      <c r="AE1600" s="302">
        <f t="shared" si="23"/>
        <v>0</v>
      </c>
      <c r="AF1600" s="299">
        <f t="shared" si="23"/>
        <v>0</v>
      </c>
      <c r="AG1600" s="302">
        <f t="shared" si="23"/>
        <v>0</v>
      </c>
      <c r="AH1600" s="299">
        <f t="shared" si="23"/>
        <v>0</v>
      </c>
      <c r="AI1600" s="302">
        <f t="shared" si="23"/>
        <v>0</v>
      </c>
      <c r="AJ1600" s="299">
        <f t="shared" si="23"/>
        <v>0</v>
      </c>
      <c r="AK1600" s="302">
        <f t="shared" si="23"/>
        <v>0</v>
      </c>
      <c r="AL1600" s="299">
        <f>+B1600+D1600+F1600+H1600+J1600+L1600+N1600+P1600+R1600+T1600+V1600+X1600+Z1600+AB1600+AD1600+AF1600+AH1600+AJ1600</f>
        <v>0</v>
      </c>
      <c r="AM1600" s="302">
        <f>+C1600+E1600+G1600+I1600+K1600+M1600+O1600+Q1600+S1600+U1600+W1600+Y1600+AA1600+AC1600+AE1600+AG1600+AI1600+AK1600</f>
        <v>0</v>
      </c>
      <c r="AN1600" s="300">
        <f>+AM1600+AL1600</f>
        <v>0</v>
      </c>
    </row>
    <row r="1601" spans="1:40" ht="11.25" customHeight="1" x14ac:dyDescent="0.25">
      <c r="B1601" s="757"/>
      <c r="C1601" s="757"/>
      <c r="D1601" s="757"/>
      <c r="E1601" s="757"/>
      <c r="F1601" s="757"/>
      <c r="G1601" s="757"/>
      <c r="H1601" s="757"/>
      <c r="I1601" s="757"/>
      <c r="J1601" s="757"/>
      <c r="K1601" s="757"/>
      <c r="L1601" s="757"/>
      <c r="M1601" s="757"/>
      <c r="N1601" s="757"/>
      <c r="O1601" s="757"/>
      <c r="P1601" s="757"/>
      <c r="Q1601" s="757"/>
      <c r="R1601" s="757"/>
      <c r="S1601" s="757"/>
      <c r="T1601" s="757"/>
      <c r="U1601" s="757"/>
      <c r="V1601" s="757"/>
      <c r="W1601" s="757"/>
      <c r="X1601" s="757"/>
      <c r="Y1601" s="757"/>
      <c r="Z1601" s="757"/>
      <c r="AA1601" s="757"/>
      <c r="AB1601" s="757"/>
      <c r="AC1601" s="757"/>
      <c r="AD1601" s="757"/>
      <c r="AE1601" s="757"/>
      <c r="AF1601" s="757"/>
      <c r="AG1601" s="757"/>
      <c r="AH1601" s="757"/>
      <c r="AI1601" s="757"/>
      <c r="AJ1601" s="757"/>
      <c r="AK1601" s="757"/>
      <c r="AL1601" s="757"/>
      <c r="AM1601" s="757"/>
      <c r="AN1601" s="757"/>
    </row>
    <row r="1602" spans="1:40" x14ac:dyDescent="0.25">
      <c r="B1602" s="49"/>
      <c r="C1602" s="49"/>
      <c r="D1602" s="49"/>
      <c r="E1602" s="49"/>
      <c r="F1602" s="49"/>
      <c r="G1602" s="49"/>
      <c r="H1602" s="49"/>
      <c r="I1602" s="49"/>
      <c r="J1602" s="49"/>
      <c r="K1602" s="49"/>
      <c r="L1602" s="49"/>
      <c r="M1602" s="49"/>
      <c r="N1602" s="49"/>
      <c r="O1602" s="49"/>
      <c r="P1602" s="49"/>
      <c r="Q1602" s="49"/>
      <c r="R1602" s="49"/>
      <c r="S1602" s="49"/>
      <c r="T1602" s="50" t="s">
        <v>835</v>
      </c>
      <c r="U1602" s="49"/>
      <c r="W1602" s="49"/>
      <c r="X1602" s="749"/>
      <c r="Y1602" s="749"/>
      <c r="Z1602" s="749"/>
      <c r="AA1602" s="749"/>
      <c r="AB1602" s="749"/>
      <c r="AC1602" s="749"/>
      <c r="AD1602" s="749"/>
      <c r="AE1602" s="749"/>
      <c r="AF1602" s="749"/>
      <c r="AG1602" s="749"/>
      <c r="AH1602" s="749"/>
      <c r="AI1602" s="749"/>
      <c r="AJ1602" s="749"/>
      <c r="AK1602" s="749"/>
      <c r="AL1602" s="749"/>
      <c r="AM1602" s="51"/>
      <c r="AN1602" s="49"/>
    </row>
    <row r="1603" spans="1:40" ht="6" customHeight="1" thickBot="1" x14ac:dyDescent="0.3">
      <c r="A1603" s="52"/>
      <c r="B1603" s="49"/>
      <c r="C1603" s="49"/>
      <c r="D1603" s="49"/>
      <c r="E1603" s="49"/>
      <c r="F1603" s="49"/>
      <c r="G1603" s="49"/>
      <c r="H1603" s="49"/>
      <c r="I1603" s="49"/>
      <c r="J1603" s="49"/>
      <c r="K1603" s="49"/>
      <c r="L1603" s="49"/>
      <c r="M1603" s="49"/>
      <c r="N1603" s="49"/>
      <c r="O1603" s="49"/>
      <c r="P1603" s="49"/>
      <c r="Q1603" s="49"/>
      <c r="R1603" s="49"/>
      <c r="S1603" s="49"/>
      <c r="T1603" s="50"/>
      <c r="U1603" s="49"/>
      <c r="W1603" s="49"/>
      <c r="X1603" s="53"/>
      <c r="Y1603" s="53"/>
      <c r="Z1603" s="53"/>
      <c r="AA1603" s="53"/>
      <c r="AB1603" s="53"/>
      <c r="AC1603" s="53"/>
      <c r="AD1603" s="53"/>
      <c r="AE1603" s="53"/>
      <c r="AF1603" s="53"/>
      <c r="AG1603" s="53"/>
      <c r="AH1603" s="53"/>
      <c r="AI1603" s="53"/>
      <c r="AJ1603" s="53"/>
      <c r="AK1603" s="53"/>
      <c r="AL1603" s="53"/>
      <c r="AM1603" s="51"/>
      <c r="AN1603" s="49"/>
    </row>
    <row r="1604" spans="1:40" ht="15.75" thickBot="1" x14ac:dyDescent="0.3">
      <c r="A1604" s="52"/>
      <c r="B1604" s="49"/>
      <c r="C1604" s="49"/>
      <c r="D1604" s="49"/>
      <c r="E1604" s="49"/>
      <c r="F1604" s="49"/>
      <c r="G1604" s="49"/>
      <c r="H1604" s="49"/>
      <c r="I1604" s="49"/>
      <c r="J1604" s="49"/>
      <c r="K1604" s="49"/>
      <c r="L1604" s="49"/>
      <c r="M1604" s="49"/>
      <c r="N1604" s="49"/>
      <c r="O1604" s="49"/>
      <c r="P1604" s="49"/>
      <c r="Q1604" s="49"/>
      <c r="R1604" s="49"/>
      <c r="S1604" s="49"/>
      <c r="T1604" s="49"/>
      <c r="U1604" s="49"/>
      <c r="V1604" s="54" t="s">
        <v>836</v>
      </c>
      <c r="W1604" s="49"/>
      <c r="X1604" s="748">
        <f>+F1569</f>
        <v>0</v>
      </c>
      <c r="Y1604" s="748"/>
      <c r="Z1604" s="748"/>
      <c r="AA1604" s="748"/>
      <c r="AB1604" s="748"/>
      <c r="AC1604" s="748"/>
      <c r="AD1604" s="748"/>
      <c r="AE1604" s="748"/>
      <c r="AF1604" s="748"/>
      <c r="AG1604" s="748"/>
      <c r="AH1604" s="748"/>
      <c r="AI1604" s="748"/>
      <c r="AJ1604" s="748"/>
      <c r="AK1604" s="49"/>
      <c r="AL1604" s="750" t="s">
        <v>787</v>
      </c>
      <c r="AM1604" s="750"/>
      <c r="AN1604" s="49"/>
    </row>
    <row r="1605" spans="1:40" ht="15.75" customHeight="1" x14ac:dyDescent="0.25">
      <c r="B1605" s="55" t="s">
        <v>1128</v>
      </c>
      <c r="C1605" s="56"/>
      <c r="D1605" s="56"/>
      <c r="E1605" s="56"/>
      <c r="F1605" s="56"/>
      <c r="G1605" s="57"/>
      <c r="H1605" s="57"/>
      <c r="I1605" s="57"/>
      <c r="J1605" s="57"/>
      <c r="K1605" s="57"/>
      <c r="L1605" s="57"/>
      <c r="M1605" s="57"/>
      <c r="N1605" s="57"/>
      <c r="V1605" s="54" t="s">
        <v>837</v>
      </c>
      <c r="AB1605" s="748" t="str">
        <f>+I1570</f>
        <v/>
      </c>
      <c r="AC1605" s="748"/>
      <c r="AD1605" s="748"/>
      <c r="AE1605" s="748"/>
      <c r="AF1605" s="748"/>
      <c r="AG1605" s="748"/>
      <c r="AH1605" s="748"/>
      <c r="AI1605" s="748"/>
      <c r="AJ1605" s="748"/>
    </row>
    <row r="1606" spans="1:40" ht="3.75" customHeight="1" thickBot="1" x14ac:dyDescent="0.3">
      <c r="B1606" s="42"/>
      <c r="C1606" s="42"/>
      <c r="D1606" s="42"/>
      <c r="E1606" s="42"/>
      <c r="F1606" s="42"/>
      <c r="G1606" s="42"/>
      <c r="H1606" s="42"/>
      <c r="I1606" s="58"/>
      <c r="J1606" s="58"/>
      <c r="K1606" s="42"/>
      <c r="L1606" s="42"/>
      <c r="M1606" s="57"/>
      <c r="N1606" s="57"/>
    </row>
    <row r="1607" spans="1:40" ht="35.25" customHeight="1" x14ac:dyDescent="0.25">
      <c r="B1607" s="682" t="s">
        <v>838</v>
      </c>
      <c r="C1607" s="666"/>
      <c r="D1607" s="666"/>
      <c r="E1607" s="666" t="s">
        <v>839</v>
      </c>
      <c r="F1607" s="666"/>
      <c r="G1607" s="666"/>
      <c r="H1607" s="666" t="s">
        <v>840</v>
      </c>
      <c r="I1607" s="666"/>
      <c r="J1607" s="666"/>
      <c r="K1607" s="666" t="s">
        <v>841</v>
      </c>
      <c r="L1607" s="666"/>
      <c r="M1607" s="666"/>
      <c r="N1607" s="666" t="s">
        <v>842</v>
      </c>
      <c r="O1607" s="666"/>
      <c r="P1607" s="666"/>
      <c r="Q1607" s="666" t="s">
        <v>843</v>
      </c>
      <c r="R1607" s="666"/>
      <c r="S1607" s="666"/>
      <c r="T1607" s="666" t="s">
        <v>844</v>
      </c>
      <c r="U1607" s="666"/>
      <c r="V1607" s="666"/>
      <c r="W1607" s="666" t="s">
        <v>845</v>
      </c>
      <c r="X1607" s="666"/>
      <c r="Y1607" s="666"/>
      <c r="Z1607" s="666" t="s">
        <v>846</v>
      </c>
      <c r="AA1607" s="666"/>
      <c r="AB1607" s="666"/>
      <c r="AC1607" s="666" t="s">
        <v>847</v>
      </c>
      <c r="AD1607" s="666"/>
      <c r="AE1607" s="666"/>
      <c r="AF1607" s="746" t="s">
        <v>1117</v>
      </c>
      <c r="AG1607" s="746"/>
      <c r="AH1607" s="746"/>
      <c r="AI1607" s="666" t="s">
        <v>848</v>
      </c>
      <c r="AJ1607" s="666"/>
      <c r="AK1607" s="666"/>
      <c r="AL1607" s="660" t="s">
        <v>825</v>
      </c>
      <c r="AM1607" s="660"/>
      <c r="AN1607" s="661"/>
    </row>
    <row r="1608" spans="1:40" ht="21" customHeight="1" thickBot="1" x14ac:dyDescent="0.3">
      <c r="B1608" s="747"/>
      <c r="C1608" s="743"/>
      <c r="D1608" s="743"/>
      <c r="E1608" s="743"/>
      <c r="F1608" s="743"/>
      <c r="G1608" s="743"/>
      <c r="H1608" s="743"/>
      <c r="I1608" s="743"/>
      <c r="J1608" s="743"/>
      <c r="K1608" s="743"/>
      <c r="L1608" s="743"/>
      <c r="M1608" s="743"/>
      <c r="N1608" s="743"/>
      <c r="O1608" s="743"/>
      <c r="P1608" s="743"/>
      <c r="Q1608" s="743"/>
      <c r="R1608" s="743"/>
      <c r="S1608" s="743"/>
      <c r="T1608" s="743"/>
      <c r="U1608" s="743"/>
      <c r="V1608" s="743"/>
      <c r="W1608" s="743"/>
      <c r="X1608" s="743"/>
      <c r="Y1608" s="743"/>
      <c r="Z1608" s="743"/>
      <c r="AA1608" s="743"/>
      <c r="AB1608" s="743"/>
      <c r="AC1608" s="743"/>
      <c r="AD1608" s="743"/>
      <c r="AE1608" s="743"/>
      <c r="AF1608" s="743"/>
      <c r="AG1608" s="743"/>
      <c r="AH1608" s="743"/>
      <c r="AI1608" s="743"/>
      <c r="AJ1608" s="743"/>
      <c r="AK1608" s="743"/>
      <c r="AL1608" s="662">
        <f>SUM(B1608:AK1608)</f>
        <v>0</v>
      </c>
      <c r="AM1608" s="662"/>
      <c r="AN1608" s="663"/>
    </row>
    <row r="1609" spans="1:40" ht="12" customHeight="1" x14ac:dyDescent="0.25">
      <c r="B1609" s="270" t="s">
        <v>849</v>
      </c>
      <c r="C1609" s="271"/>
      <c r="D1609" s="272"/>
      <c r="E1609" s="272"/>
      <c r="F1609" s="246"/>
      <c r="G1609" s="246"/>
      <c r="H1609" s="246"/>
      <c r="I1609" s="269"/>
      <c r="J1609" s="269"/>
      <c r="K1609" s="246"/>
      <c r="L1609" s="246"/>
      <c r="M1609" s="241"/>
      <c r="N1609" s="241"/>
      <c r="O1609" s="241"/>
      <c r="P1609" s="241"/>
      <c r="Q1609" s="241"/>
      <c r="R1609" s="241"/>
      <c r="S1609" s="241"/>
      <c r="T1609" s="241"/>
      <c r="U1609" s="241"/>
      <c r="V1609" s="241"/>
      <c r="W1609" s="241"/>
      <c r="X1609" s="241"/>
      <c r="Y1609" s="241"/>
      <c r="Z1609" s="241"/>
      <c r="AA1609" s="241"/>
      <c r="AB1609" s="241"/>
      <c r="AC1609" s="241"/>
      <c r="AD1609" s="241"/>
      <c r="AE1609" s="241"/>
      <c r="AF1609" s="241"/>
      <c r="AG1609" s="241"/>
      <c r="AH1609" s="241"/>
      <c r="AI1609" s="241"/>
      <c r="AJ1609" s="241"/>
      <c r="AK1609" s="241"/>
      <c r="AL1609" s="241"/>
      <c r="AM1609" s="241"/>
      <c r="AN1609" s="241"/>
    </row>
    <row r="1610" spans="1:40" ht="12.75" customHeight="1" x14ac:dyDescent="0.25">
      <c r="B1610" s="273"/>
      <c r="C1610" s="273"/>
      <c r="D1610" s="273"/>
      <c r="E1610" s="273"/>
      <c r="F1610" s="273"/>
      <c r="G1610" s="273"/>
      <c r="H1610" s="273"/>
      <c r="I1610" s="241"/>
      <c r="J1610" s="241"/>
      <c r="K1610" s="241"/>
      <c r="L1610" s="241"/>
      <c r="M1610" s="241"/>
      <c r="N1610" s="241"/>
      <c r="O1610" s="241"/>
      <c r="P1610" s="241"/>
      <c r="Q1610" s="241"/>
      <c r="R1610" s="241"/>
      <c r="S1610" s="241"/>
      <c r="T1610" s="241"/>
      <c r="U1610" s="241"/>
      <c r="V1610" s="241"/>
      <c r="W1610" s="241"/>
      <c r="X1610" s="241"/>
      <c r="Y1610" s="241"/>
      <c r="Z1610" s="241"/>
      <c r="AA1610" s="241"/>
      <c r="AB1610" s="241"/>
      <c r="AC1610" s="241"/>
      <c r="AD1610" s="241"/>
      <c r="AE1610" s="241"/>
      <c r="AF1610" s="241"/>
      <c r="AG1610" s="241"/>
      <c r="AH1610" s="241"/>
      <c r="AI1610" s="241"/>
      <c r="AJ1610" s="241"/>
      <c r="AK1610" s="241"/>
      <c r="AL1610" s="241"/>
      <c r="AM1610" s="241"/>
      <c r="AN1610" s="241"/>
    </row>
    <row r="1611" spans="1:40" ht="16.5" thickBot="1" x14ac:dyDescent="0.3">
      <c r="B1611" s="274" t="s">
        <v>1118</v>
      </c>
      <c r="C1611" s="274"/>
      <c r="D1611" s="274"/>
      <c r="E1611" s="274"/>
      <c r="F1611" s="274"/>
      <c r="G1611" s="275"/>
      <c r="H1611" s="241"/>
      <c r="I1611" s="241"/>
      <c r="J1611" s="241"/>
      <c r="K1611" s="241"/>
      <c r="L1611" s="241"/>
      <c r="M1611" s="241"/>
      <c r="N1611" s="241"/>
      <c r="O1611" s="241"/>
      <c r="P1611" s="241"/>
      <c r="Q1611" s="241"/>
      <c r="R1611" s="241"/>
      <c r="S1611" s="241"/>
      <c r="T1611" s="241"/>
      <c r="U1611" s="241"/>
      <c r="V1611" s="241"/>
      <c r="W1611" s="241"/>
      <c r="X1611" s="553" t="s">
        <v>1119</v>
      </c>
      <c r="Y1611" s="241"/>
      <c r="Z1611" s="241"/>
      <c r="AA1611" s="241"/>
      <c r="AB1611" s="241"/>
      <c r="AC1611" s="241"/>
      <c r="AD1611" s="241"/>
      <c r="AE1611" s="241"/>
      <c r="AF1611" s="241"/>
      <c r="AG1611" s="241"/>
      <c r="AH1611" s="241"/>
      <c r="AI1611" s="241"/>
      <c r="AJ1611" s="241"/>
      <c r="AK1611" s="241"/>
      <c r="AL1611" s="241"/>
      <c r="AM1611" s="241"/>
      <c r="AN1611" s="241"/>
    </row>
    <row r="1612" spans="1:40" ht="34.5" customHeight="1" x14ac:dyDescent="0.25">
      <c r="B1612" s="736" t="s">
        <v>850</v>
      </c>
      <c r="C1612" s="736"/>
      <c r="D1612" s="736"/>
      <c r="E1612" s="736"/>
      <c r="F1612" s="736"/>
      <c r="G1612" s="736"/>
      <c r="H1612" s="736"/>
      <c r="I1612" s="736"/>
      <c r="J1612" s="736"/>
      <c r="K1612" s="744" t="s">
        <v>851</v>
      </c>
      <c r="L1612" s="744"/>
      <c r="M1612" s="744"/>
      <c r="N1612" s="744"/>
      <c r="O1612" s="744"/>
      <c r="P1612" s="744"/>
      <c r="Q1612" s="744"/>
      <c r="R1612" s="744"/>
      <c r="S1612" s="744"/>
      <c r="T1612" s="241"/>
      <c r="U1612" s="241"/>
      <c r="V1612" s="241"/>
      <c r="W1612" s="241"/>
      <c r="X1612" s="664" t="s">
        <v>1120</v>
      </c>
      <c r="Y1612" s="665"/>
      <c r="Z1612" s="665"/>
      <c r="AA1612" s="665"/>
      <c r="AB1612" s="665"/>
      <c r="AC1612" s="665"/>
      <c r="AD1612" s="666" t="s">
        <v>1127</v>
      </c>
      <c r="AE1612" s="666"/>
      <c r="AF1612" s="666"/>
      <c r="AG1612" s="666"/>
      <c r="AH1612" s="666"/>
      <c r="AI1612" s="667"/>
      <c r="AJ1612" s="241"/>
      <c r="AK1612" s="241"/>
      <c r="AL1612" s="241"/>
      <c r="AM1612" s="241"/>
      <c r="AN1612" s="241"/>
    </row>
    <row r="1613" spans="1:40" ht="18" customHeight="1" x14ac:dyDescent="0.25">
      <c r="B1613" s="727" t="s">
        <v>852</v>
      </c>
      <c r="C1613" s="727"/>
      <c r="D1613" s="727"/>
      <c r="E1613" s="728" t="s">
        <v>853</v>
      </c>
      <c r="F1613" s="728"/>
      <c r="G1613" s="728"/>
      <c r="H1613" s="729" t="s">
        <v>825</v>
      </c>
      <c r="I1613" s="729"/>
      <c r="J1613" s="729"/>
      <c r="K1613" s="728" t="s">
        <v>852</v>
      </c>
      <c r="L1613" s="728"/>
      <c r="M1613" s="728"/>
      <c r="N1613" s="728" t="s">
        <v>853</v>
      </c>
      <c r="O1613" s="728"/>
      <c r="P1613" s="728"/>
      <c r="Q1613" s="730" t="s">
        <v>825</v>
      </c>
      <c r="R1613" s="730"/>
      <c r="S1613" s="730"/>
      <c r="T1613" s="241"/>
      <c r="U1613" s="241"/>
      <c r="V1613" s="241"/>
      <c r="W1613" s="241"/>
      <c r="X1613" s="668" t="s">
        <v>852</v>
      </c>
      <c r="Y1613" s="669"/>
      <c r="Z1613" s="670" t="s">
        <v>853</v>
      </c>
      <c r="AA1613" s="669"/>
      <c r="AB1613" s="671" t="s">
        <v>825</v>
      </c>
      <c r="AC1613" s="672"/>
      <c r="AD1613" s="670" t="s">
        <v>852</v>
      </c>
      <c r="AE1613" s="669"/>
      <c r="AF1613" s="670" t="s">
        <v>853</v>
      </c>
      <c r="AG1613" s="669"/>
      <c r="AH1613" s="671" t="s">
        <v>825</v>
      </c>
      <c r="AI1613" s="673"/>
      <c r="AJ1613" s="241"/>
      <c r="AK1613" s="241"/>
      <c r="AL1613" s="241"/>
      <c r="AM1613" s="241"/>
      <c r="AN1613" s="241"/>
    </row>
    <row r="1614" spans="1:40" ht="21" customHeight="1" thickBot="1" x14ac:dyDescent="0.3">
      <c r="B1614" s="718"/>
      <c r="C1614" s="718"/>
      <c r="D1614" s="718"/>
      <c r="E1614" s="719"/>
      <c r="F1614" s="719"/>
      <c r="G1614" s="719"/>
      <c r="H1614" s="720">
        <f>+E1614+B1614</f>
        <v>0</v>
      </c>
      <c r="I1614" s="720"/>
      <c r="J1614" s="720"/>
      <c r="K1614" s="719"/>
      <c r="L1614" s="719"/>
      <c r="M1614" s="719"/>
      <c r="N1614" s="719"/>
      <c r="O1614" s="719"/>
      <c r="P1614" s="719"/>
      <c r="Q1614" s="731">
        <f>+N1614+K1614</f>
        <v>0</v>
      </c>
      <c r="R1614" s="731"/>
      <c r="S1614" s="731"/>
      <c r="T1614" s="241"/>
      <c r="U1614" s="241"/>
      <c r="V1614" s="241"/>
      <c r="W1614" s="241"/>
      <c r="X1614" s="674"/>
      <c r="Y1614" s="675"/>
      <c r="Z1614" s="676"/>
      <c r="AA1614" s="675"/>
      <c r="AB1614" s="677">
        <f>+Z1614+X1614</f>
        <v>0</v>
      </c>
      <c r="AC1614" s="678"/>
      <c r="AD1614" s="676"/>
      <c r="AE1614" s="675"/>
      <c r="AF1614" s="676"/>
      <c r="AG1614" s="675"/>
      <c r="AH1614" s="677">
        <f>+AF1614+AD1614</f>
        <v>0</v>
      </c>
      <c r="AI1614" s="695"/>
      <c r="AJ1614" s="241"/>
      <c r="AK1614" s="241"/>
      <c r="AL1614" s="241"/>
      <c r="AM1614" s="241"/>
      <c r="AN1614" s="241"/>
    </row>
    <row r="1615" spans="1:40" ht="16.5" thickBot="1" x14ac:dyDescent="0.3">
      <c r="B1615" s="274" t="s">
        <v>1121</v>
      </c>
      <c r="C1615" s="274"/>
      <c r="D1615" s="274"/>
      <c r="E1615" s="274"/>
      <c r="F1615" s="274"/>
      <c r="G1615" s="275"/>
      <c r="H1615" s="241"/>
      <c r="I1615" s="241"/>
      <c r="J1615" s="241"/>
      <c r="K1615" s="241"/>
      <c r="L1615" s="241"/>
      <c r="M1615" s="241"/>
      <c r="N1615" s="241"/>
      <c r="O1615" s="241"/>
      <c r="P1615" s="241"/>
      <c r="Q1615" s="241"/>
      <c r="R1615" s="241"/>
      <c r="S1615" s="241"/>
      <c r="T1615" s="241"/>
      <c r="U1615" s="241"/>
      <c r="V1615" s="241"/>
      <c r="W1615" s="241"/>
      <c r="X1615" s="696" t="s">
        <v>1122</v>
      </c>
      <c r="Y1615" s="697"/>
      <c r="Z1615" s="697"/>
      <c r="AA1615" s="697"/>
      <c r="AB1615" s="697"/>
      <c r="AC1615" s="697"/>
      <c r="AD1615" s="697"/>
      <c r="AE1615" s="697"/>
      <c r="AF1615" s="697"/>
      <c r="AG1615" s="697"/>
      <c r="AH1615" s="697"/>
      <c r="AI1615" s="697"/>
      <c r="AJ1615" s="697"/>
      <c r="AK1615" s="698"/>
      <c r="AL1615" s="241"/>
      <c r="AM1615" s="241"/>
      <c r="AN1615" s="241"/>
    </row>
    <row r="1616" spans="1:40" ht="34.5" customHeight="1" x14ac:dyDescent="0.25">
      <c r="B1616" s="738" t="s">
        <v>854</v>
      </c>
      <c r="C1616" s="738"/>
      <c r="D1616" s="738"/>
      <c r="E1616" s="738"/>
      <c r="F1616" s="738"/>
      <c r="G1616" s="738"/>
      <c r="H1616" s="738"/>
      <c r="I1616" s="738"/>
      <c r="J1616" s="738"/>
      <c r="K1616" s="739" t="s">
        <v>970</v>
      </c>
      <c r="L1616" s="739"/>
      <c r="M1616" s="739"/>
      <c r="N1616" s="739"/>
      <c r="O1616" s="739"/>
      <c r="P1616" s="739"/>
      <c r="Q1616" s="739"/>
      <c r="R1616" s="739"/>
      <c r="S1616" s="739"/>
      <c r="T1616" s="241"/>
      <c r="U1616" s="241"/>
      <c r="V1616" s="241"/>
      <c r="W1616" s="241"/>
      <c r="X1616" s="699" t="s">
        <v>1123</v>
      </c>
      <c r="Y1616" s="700"/>
      <c r="Z1616" s="700"/>
      <c r="AA1616" s="700"/>
      <c r="AB1616" s="701" t="s">
        <v>1124</v>
      </c>
      <c r="AC1616" s="701"/>
      <c r="AD1616" s="701"/>
      <c r="AE1616" s="701"/>
      <c r="AF1616" s="701" t="s">
        <v>825</v>
      </c>
      <c r="AG1616" s="701"/>
      <c r="AH1616" s="701"/>
      <c r="AI1616" s="701"/>
      <c r="AJ1616" s="701"/>
      <c r="AK1616" s="706"/>
      <c r="AL1616" s="241"/>
      <c r="AM1616" s="241"/>
      <c r="AN1616" s="241"/>
    </row>
    <row r="1617" spans="2:40" ht="18" customHeight="1" x14ac:dyDescent="0.25">
      <c r="B1617" s="727" t="s">
        <v>852</v>
      </c>
      <c r="C1617" s="727"/>
      <c r="D1617" s="727"/>
      <c r="E1617" s="728" t="s">
        <v>853</v>
      </c>
      <c r="F1617" s="728"/>
      <c r="G1617" s="728"/>
      <c r="H1617" s="729" t="s">
        <v>825</v>
      </c>
      <c r="I1617" s="729"/>
      <c r="J1617" s="729"/>
      <c r="K1617" s="728" t="s">
        <v>852</v>
      </c>
      <c r="L1617" s="728"/>
      <c r="M1617" s="728"/>
      <c r="N1617" s="728" t="s">
        <v>853</v>
      </c>
      <c r="O1617" s="728"/>
      <c r="P1617" s="728"/>
      <c r="Q1617" s="730" t="s">
        <v>825</v>
      </c>
      <c r="R1617" s="730"/>
      <c r="S1617" s="730"/>
      <c r="T1617" s="241"/>
      <c r="U1617" s="241"/>
      <c r="V1617" s="241"/>
      <c r="W1617" s="241"/>
      <c r="X1617" s="683" t="s">
        <v>852</v>
      </c>
      <c r="Y1617" s="679"/>
      <c r="Z1617" s="679" t="s">
        <v>853</v>
      </c>
      <c r="AA1617" s="679"/>
      <c r="AB1617" s="679" t="s">
        <v>852</v>
      </c>
      <c r="AC1617" s="679"/>
      <c r="AD1617" s="679" t="s">
        <v>853</v>
      </c>
      <c r="AE1617" s="679"/>
      <c r="AF1617" s="679" t="s">
        <v>852</v>
      </c>
      <c r="AG1617" s="679"/>
      <c r="AH1617" s="679" t="s">
        <v>853</v>
      </c>
      <c r="AI1617" s="679"/>
      <c r="AJ1617" s="715" t="s">
        <v>825</v>
      </c>
      <c r="AK1617" s="745"/>
      <c r="AL1617" s="241"/>
      <c r="AM1617" s="241"/>
      <c r="AN1617" s="241"/>
    </row>
    <row r="1618" spans="2:40" ht="21" customHeight="1" thickBot="1" x14ac:dyDescent="0.3">
      <c r="B1618" s="718"/>
      <c r="C1618" s="718"/>
      <c r="D1618" s="718"/>
      <c r="E1618" s="719"/>
      <c r="F1618" s="719"/>
      <c r="G1618" s="719"/>
      <c r="H1618" s="720">
        <f>+E1618+B1618</f>
        <v>0</v>
      </c>
      <c r="I1618" s="720"/>
      <c r="J1618" s="720"/>
      <c r="K1618" s="719"/>
      <c r="L1618" s="719"/>
      <c r="M1618" s="719"/>
      <c r="N1618" s="719"/>
      <c r="O1618" s="719"/>
      <c r="P1618" s="719"/>
      <c r="Q1618" s="731">
        <f>+N1618+K1618</f>
        <v>0</v>
      </c>
      <c r="R1618" s="731"/>
      <c r="S1618" s="731"/>
      <c r="T1618" s="241"/>
      <c r="U1618" s="241"/>
      <c r="V1618" s="241"/>
      <c r="W1618" s="241"/>
      <c r="X1618" s="702"/>
      <c r="Y1618" s="692"/>
      <c r="Z1618" s="692"/>
      <c r="AA1618" s="692"/>
      <c r="AB1618" s="692"/>
      <c r="AC1618" s="692"/>
      <c r="AD1618" s="692"/>
      <c r="AE1618" s="692"/>
      <c r="AF1618" s="680">
        <f>+AB1618+X1618</f>
        <v>0</v>
      </c>
      <c r="AG1618" s="680"/>
      <c r="AH1618" s="680">
        <f>+AD1618+Z1618</f>
        <v>0</v>
      </c>
      <c r="AI1618" s="680"/>
      <c r="AJ1618" s="680">
        <f>+AH1618+AF1618</f>
        <v>0</v>
      </c>
      <c r="AK1618" s="681"/>
      <c r="AL1618" s="241"/>
      <c r="AM1618" s="241"/>
      <c r="AN1618" s="241"/>
    </row>
    <row r="1619" spans="2:40" ht="16.5" thickBot="1" x14ac:dyDescent="0.3">
      <c r="B1619" s="276" t="s">
        <v>1125</v>
      </c>
      <c r="C1619" s="241"/>
      <c r="D1619" s="241"/>
      <c r="E1619" s="241"/>
      <c r="F1619" s="241"/>
      <c r="G1619" s="241"/>
      <c r="H1619" s="241"/>
      <c r="I1619" s="241"/>
      <c r="J1619" s="241"/>
      <c r="K1619" s="241"/>
      <c r="L1619" s="241"/>
      <c r="M1619" s="241"/>
      <c r="N1619" s="241"/>
      <c r="O1619" s="241"/>
      <c r="P1619" s="241"/>
      <c r="Q1619" s="241"/>
      <c r="R1619" s="241"/>
      <c r="S1619" s="241"/>
      <c r="T1619" s="241"/>
      <c r="U1619" s="241"/>
      <c r="V1619" s="241"/>
      <c r="W1619" s="241"/>
      <c r="X1619" s="553" t="s">
        <v>1258</v>
      </c>
      <c r="Y1619" s="241"/>
      <c r="Z1619" s="241"/>
      <c r="AA1619" s="241"/>
      <c r="AB1619" s="241"/>
      <c r="AC1619" s="241"/>
      <c r="AD1619" s="241"/>
      <c r="AE1619" s="241"/>
      <c r="AF1619" s="241"/>
      <c r="AG1619" s="241"/>
      <c r="AH1619" s="241"/>
      <c r="AI1619" s="241"/>
      <c r="AJ1619" s="241"/>
      <c r="AK1619" s="241"/>
      <c r="AL1619" s="241"/>
      <c r="AM1619" s="241"/>
      <c r="AN1619" s="241"/>
    </row>
    <row r="1620" spans="2:40" ht="16.5" customHeight="1" thickBot="1" x14ac:dyDescent="0.3">
      <c r="B1620" s="274" t="s">
        <v>969</v>
      </c>
      <c r="C1620" s="274"/>
      <c r="D1620" s="241"/>
      <c r="E1620" s="241"/>
      <c r="F1620" s="241"/>
      <c r="G1620" s="241"/>
      <c r="H1620" s="241"/>
      <c r="I1620" s="241"/>
      <c r="J1620" s="241"/>
      <c r="K1620" s="241"/>
      <c r="L1620" s="241"/>
      <c r="M1620" s="241"/>
      <c r="N1620" s="241"/>
      <c r="O1620" s="241"/>
      <c r="P1620" s="241"/>
      <c r="Q1620" s="241"/>
      <c r="R1620" s="241"/>
      <c r="S1620" s="241"/>
      <c r="T1620" s="241"/>
      <c r="U1620" s="241"/>
      <c r="V1620" s="241"/>
      <c r="W1620" s="835" t="s">
        <v>1259</v>
      </c>
      <c r="X1620" s="836"/>
      <c r="Y1620" s="836"/>
      <c r="Z1620" s="836"/>
      <c r="AA1620" s="836"/>
      <c r="AB1620" s="836"/>
      <c r="AC1620" s="851" t="s">
        <v>1257</v>
      </c>
      <c r="AD1620" s="851"/>
      <c r="AE1620" s="851"/>
      <c r="AF1620" s="851"/>
      <c r="AG1620" s="851"/>
      <c r="AH1620" s="851"/>
      <c r="AI1620" s="845" t="s">
        <v>1260</v>
      </c>
      <c r="AJ1620" s="846"/>
      <c r="AK1620" s="846"/>
      <c r="AL1620" s="846"/>
      <c r="AM1620" s="846"/>
      <c r="AN1620" s="847"/>
    </row>
    <row r="1621" spans="2:40" ht="16.5" customHeight="1" thickBot="1" x14ac:dyDescent="0.3">
      <c r="B1621" s="732" t="s">
        <v>971</v>
      </c>
      <c r="C1621" s="733"/>
      <c r="D1621" s="733"/>
      <c r="E1621" s="733"/>
      <c r="F1621" s="733"/>
      <c r="G1621" s="733"/>
      <c r="H1621" s="733"/>
      <c r="I1621" s="734"/>
      <c r="J1621" s="686" t="s">
        <v>855</v>
      </c>
      <c r="K1621" s="686"/>
      <c r="L1621" s="686"/>
      <c r="M1621" s="686"/>
      <c r="N1621" s="686"/>
      <c r="O1621" s="686"/>
      <c r="P1621" s="686" t="s">
        <v>856</v>
      </c>
      <c r="Q1621" s="686"/>
      <c r="R1621" s="686"/>
      <c r="S1621" s="686"/>
      <c r="T1621" s="686"/>
      <c r="U1621" s="688"/>
      <c r="V1621" s="241"/>
      <c r="W1621" s="837"/>
      <c r="X1621" s="838"/>
      <c r="Y1621" s="838"/>
      <c r="Z1621" s="838"/>
      <c r="AA1621" s="838"/>
      <c r="AB1621" s="838"/>
      <c r="AC1621" s="852"/>
      <c r="AD1621" s="852"/>
      <c r="AE1621" s="852"/>
      <c r="AF1621" s="852"/>
      <c r="AG1621" s="852"/>
      <c r="AH1621" s="852"/>
      <c r="AI1621" s="848"/>
      <c r="AJ1621" s="849"/>
      <c r="AK1621" s="849"/>
      <c r="AL1621" s="849"/>
      <c r="AM1621" s="849"/>
      <c r="AN1621" s="850"/>
    </row>
    <row r="1622" spans="2:40" ht="16.5" customHeight="1" thickBot="1" x14ac:dyDescent="0.3">
      <c r="B1622" s="735"/>
      <c r="C1622" s="736"/>
      <c r="D1622" s="736"/>
      <c r="E1622" s="736"/>
      <c r="F1622" s="736"/>
      <c r="G1622" s="736"/>
      <c r="H1622" s="736"/>
      <c r="I1622" s="737"/>
      <c r="J1622" s="687"/>
      <c r="K1622" s="687"/>
      <c r="L1622" s="687"/>
      <c r="M1622" s="687"/>
      <c r="N1622" s="687"/>
      <c r="O1622" s="687"/>
      <c r="P1622" s="687"/>
      <c r="Q1622" s="687"/>
      <c r="R1622" s="687"/>
      <c r="S1622" s="687"/>
      <c r="T1622" s="687"/>
      <c r="U1622" s="689"/>
      <c r="V1622" s="241"/>
      <c r="W1622" s="853" t="s">
        <v>852</v>
      </c>
      <c r="X1622" s="841"/>
      <c r="Y1622" s="841" t="s">
        <v>853</v>
      </c>
      <c r="Z1622" s="841"/>
      <c r="AA1622" s="842" t="s">
        <v>825</v>
      </c>
      <c r="AB1622" s="842"/>
      <c r="AC1622" s="841" t="s">
        <v>852</v>
      </c>
      <c r="AD1622" s="841"/>
      <c r="AE1622" s="841" t="s">
        <v>853</v>
      </c>
      <c r="AF1622" s="841"/>
      <c r="AG1622" s="842" t="s">
        <v>825</v>
      </c>
      <c r="AH1622" s="842"/>
      <c r="AI1622" s="841" t="s">
        <v>852</v>
      </c>
      <c r="AJ1622" s="841"/>
      <c r="AK1622" s="841" t="s">
        <v>853</v>
      </c>
      <c r="AL1622" s="841"/>
      <c r="AM1622" s="842" t="s">
        <v>825</v>
      </c>
      <c r="AN1622" s="843"/>
    </row>
    <row r="1623" spans="2:40" ht="21" customHeight="1" thickBot="1" x14ac:dyDescent="0.3">
      <c r="B1623" s="735"/>
      <c r="C1623" s="736"/>
      <c r="D1623" s="736"/>
      <c r="E1623" s="736"/>
      <c r="F1623" s="736"/>
      <c r="G1623" s="736"/>
      <c r="H1623" s="736"/>
      <c r="I1623" s="737"/>
      <c r="J1623" s="679" t="s">
        <v>852</v>
      </c>
      <c r="K1623" s="679"/>
      <c r="L1623" s="679" t="s">
        <v>853</v>
      </c>
      <c r="M1623" s="679"/>
      <c r="N1623" s="715" t="s">
        <v>825</v>
      </c>
      <c r="O1623" s="715"/>
      <c r="P1623" s="679" t="s">
        <v>852</v>
      </c>
      <c r="Q1623" s="679"/>
      <c r="R1623" s="679" t="s">
        <v>853</v>
      </c>
      <c r="S1623" s="679"/>
      <c r="T1623" s="716" t="s">
        <v>825</v>
      </c>
      <c r="U1623" s="717"/>
      <c r="V1623" s="241"/>
      <c r="W1623" s="844"/>
      <c r="X1623" s="831"/>
      <c r="Y1623" s="831"/>
      <c r="Z1623" s="831"/>
      <c r="AA1623" s="830">
        <f>W1623+Y1623</f>
        <v>0</v>
      </c>
      <c r="AB1623" s="830"/>
      <c r="AC1623" s="831"/>
      <c r="AD1623" s="831"/>
      <c r="AE1623" s="831"/>
      <c r="AF1623" s="831"/>
      <c r="AG1623" s="830">
        <f>AC1623+AE1623</f>
        <v>0</v>
      </c>
      <c r="AH1623" s="830"/>
      <c r="AI1623" s="831"/>
      <c r="AJ1623" s="831"/>
      <c r="AK1623" s="831"/>
      <c r="AL1623" s="832"/>
      <c r="AM1623" s="833">
        <f>AI1623+AK1623</f>
        <v>0</v>
      </c>
      <c r="AN1623" s="834"/>
    </row>
    <row r="1624" spans="2:40" ht="32.25" customHeight="1" x14ac:dyDescent="0.25">
      <c r="B1624" s="713" t="s">
        <v>857</v>
      </c>
      <c r="C1624" s="714"/>
      <c r="D1624" s="714"/>
      <c r="E1624" s="714"/>
      <c r="F1624" s="714"/>
      <c r="G1624" s="714"/>
      <c r="H1624" s="714"/>
      <c r="I1624" s="714"/>
      <c r="J1624" s="707"/>
      <c r="K1624" s="708"/>
      <c r="L1624" s="707"/>
      <c r="M1624" s="708"/>
      <c r="N1624" s="709">
        <f>+L1624+J1624</f>
        <v>0</v>
      </c>
      <c r="O1624" s="710"/>
      <c r="P1624" s="707"/>
      <c r="Q1624" s="708"/>
      <c r="R1624" s="707"/>
      <c r="S1624" s="708"/>
      <c r="T1624" s="693">
        <f>+R1624+P1624</f>
        <v>0</v>
      </c>
      <c r="U1624" s="694"/>
      <c r="V1624" s="241"/>
      <c r="W1624" s="241"/>
      <c r="X1624" s="835" t="s">
        <v>1264</v>
      </c>
      <c r="Y1624" s="836"/>
      <c r="Z1624" s="836"/>
      <c r="AA1624" s="836"/>
      <c r="AB1624" s="836"/>
      <c r="AC1624" s="836"/>
      <c r="AD1624" s="836"/>
      <c r="AE1624" s="836" t="s">
        <v>1265</v>
      </c>
      <c r="AF1624" s="836"/>
      <c r="AG1624" s="836"/>
      <c r="AH1624" s="836"/>
      <c r="AI1624" s="836"/>
      <c r="AJ1624" s="836"/>
      <c r="AK1624" s="839"/>
      <c r="AL1624" s="241"/>
      <c r="AM1624" s="241"/>
      <c r="AN1624" s="241"/>
    </row>
    <row r="1625" spans="2:40" ht="31.5" customHeight="1" x14ac:dyDescent="0.25">
      <c r="B1625" s="711" t="s">
        <v>858</v>
      </c>
      <c r="C1625" s="712"/>
      <c r="D1625" s="712"/>
      <c r="E1625" s="712"/>
      <c r="F1625" s="712"/>
      <c r="G1625" s="712"/>
      <c r="H1625" s="712"/>
      <c r="I1625" s="712"/>
      <c r="J1625" s="703"/>
      <c r="K1625" s="704"/>
      <c r="L1625" s="703"/>
      <c r="M1625" s="704"/>
      <c r="N1625" s="693">
        <f>+L1625+J1625</f>
        <v>0</v>
      </c>
      <c r="O1625" s="705"/>
      <c r="P1625" s="707"/>
      <c r="Q1625" s="708"/>
      <c r="R1625" s="707"/>
      <c r="S1625" s="708"/>
      <c r="T1625" s="693">
        <f>+R1625+P1625</f>
        <v>0</v>
      </c>
      <c r="U1625" s="694"/>
      <c r="V1625" s="241"/>
      <c r="W1625" s="241"/>
      <c r="X1625" s="837"/>
      <c r="Y1625" s="838"/>
      <c r="Z1625" s="838"/>
      <c r="AA1625" s="838"/>
      <c r="AB1625" s="838"/>
      <c r="AC1625" s="838"/>
      <c r="AD1625" s="838"/>
      <c r="AE1625" s="838"/>
      <c r="AF1625" s="838"/>
      <c r="AG1625" s="838"/>
      <c r="AH1625" s="838"/>
      <c r="AI1625" s="838"/>
      <c r="AJ1625" s="838"/>
      <c r="AK1625" s="840"/>
      <c r="AL1625" s="241"/>
      <c r="AM1625" s="241"/>
      <c r="AN1625" s="241"/>
    </row>
    <row r="1626" spans="2:40" ht="31.5" customHeight="1" x14ac:dyDescent="0.25">
      <c r="B1626" s="721" t="s">
        <v>859</v>
      </c>
      <c r="C1626" s="722"/>
      <c r="D1626" s="722"/>
      <c r="E1626" s="722"/>
      <c r="F1626" s="722"/>
      <c r="G1626" s="722"/>
      <c r="H1626" s="722"/>
      <c r="I1626" s="722"/>
      <c r="J1626" s="703"/>
      <c r="K1626" s="704"/>
      <c r="L1626" s="703"/>
      <c r="M1626" s="704"/>
      <c r="N1626" s="693">
        <f>+L1626+J1626</f>
        <v>0</v>
      </c>
      <c r="O1626" s="705"/>
      <c r="P1626" s="707"/>
      <c r="Q1626" s="708"/>
      <c r="R1626" s="707"/>
      <c r="S1626" s="708"/>
      <c r="T1626" s="693">
        <f>+R1626+P1626</f>
        <v>0</v>
      </c>
      <c r="U1626" s="694"/>
      <c r="V1626" s="241"/>
      <c r="W1626" s="241"/>
      <c r="X1626" s="853" t="s">
        <v>852</v>
      </c>
      <c r="Y1626" s="841"/>
      <c r="Z1626" s="841" t="s">
        <v>853</v>
      </c>
      <c r="AA1626" s="841"/>
      <c r="AB1626" s="842" t="s">
        <v>825</v>
      </c>
      <c r="AC1626" s="842"/>
      <c r="AD1626" s="842"/>
      <c r="AE1626" s="841" t="s">
        <v>852</v>
      </c>
      <c r="AF1626" s="841"/>
      <c r="AG1626" s="841" t="s">
        <v>853</v>
      </c>
      <c r="AH1626" s="841"/>
      <c r="AI1626" s="842" t="s">
        <v>825</v>
      </c>
      <c r="AJ1626" s="842"/>
      <c r="AK1626" s="843"/>
      <c r="AL1626" s="241"/>
      <c r="AM1626" s="241"/>
      <c r="AN1626" s="241"/>
    </row>
    <row r="1627" spans="2:40" ht="26.25" customHeight="1" thickBot="1" x14ac:dyDescent="0.3">
      <c r="B1627" s="690" t="s">
        <v>860</v>
      </c>
      <c r="C1627" s="691"/>
      <c r="D1627" s="691"/>
      <c r="E1627" s="691"/>
      <c r="F1627" s="691"/>
      <c r="G1627" s="691"/>
      <c r="H1627" s="691"/>
      <c r="I1627" s="691"/>
      <c r="J1627" s="723"/>
      <c r="K1627" s="724"/>
      <c r="L1627" s="723"/>
      <c r="M1627" s="724"/>
      <c r="N1627" s="725">
        <f>+L1627+J1627</f>
        <v>0</v>
      </c>
      <c r="O1627" s="726"/>
      <c r="P1627" s="707"/>
      <c r="Q1627" s="708"/>
      <c r="R1627" s="707"/>
      <c r="S1627" s="708"/>
      <c r="T1627" s="693">
        <f>+R1627+P1627</f>
        <v>0</v>
      </c>
      <c r="U1627" s="694"/>
      <c r="V1627" s="241"/>
      <c r="W1627" s="241"/>
      <c r="X1627" s="844"/>
      <c r="Y1627" s="832"/>
      <c r="Z1627" s="832"/>
      <c r="AA1627" s="832"/>
      <c r="AB1627" s="833">
        <f>X1627+Z1627</f>
        <v>0</v>
      </c>
      <c r="AC1627" s="833"/>
      <c r="AD1627" s="833"/>
      <c r="AE1627" s="832"/>
      <c r="AF1627" s="832"/>
      <c r="AG1627" s="832"/>
      <c r="AH1627" s="832"/>
      <c r="AI1627" s="833">
        <f>AE1627+AG1627</f>
        <v>0</v>
      </c>
      <c r="AJ1627" s="833"/>
      <c r="AK1627" s="834"/>
      <c r="AL1627" s="241"/>
      <c r="AM1627" s="241"/>
      <c r="AN1627" s="241"/>
    </row>
    <row r="1628" spans="2:40" ht="16.5" thickBot="1" x14ac:dyDescent="0.3">
      <c r="B1628" s="269"/>
      <c r="C1628" s="246"/>
      <c r="D1628" s="246"/>
      <c r="E1628" s="246"/>
      <c r="F1628" s="246"/>
      <c r="G1628" s="246"/>
      <c r="H1628" s="246"/>
      <c r="I1628" s="277"/>
      <c r="J1628" s="277"/>
      <c r="K1628" s="277"/>
      <c r="L1628" s="277"/>
      <c r="M1628" s="246"/>
      <c r="N1628" s="241"/>
      <c r="O1628" s="241"/>
      <c r="P1628" s="241"/>
      <c r="Q1628" s="241"/>
      <c r="R1628" s="241"/>
      <c r="S1628" s="241"/>
      <c r="T1628" s="241"/>
      <c r="U1628" s="241"/>
      <c r="V1628" s="241"/>
      <c r="W1628" s="241"/>
      <c r="X1628" s="614"/>
      <c r="Y1628" s="614"/>
      <c r="Z1628" s="614"/>
      <c r="AA1628" s="614"/>
      <c r="AB1628" s="614"/>
      <c r="AC1628" s="614"/>
      <c r="AD1628" s="614"/>
      <c r="AE1628" s="614"/>
      <c r="AF1628" s="614"/>
      <c r="AG1628" s="614"/>
      <c r="AH1628" s="614"/>
      <c r="AI1628" s="614"/>
      <c r="AJ1628" s="614"/>
      <c r="AK1628" s="614"/>
      <c r="AL1628" s="241"/>
      <c r="AM1628" s="241"/>
      <c r="AN1628" s="241"/>
    </row>
    <row r="1629" spans="2:40" ht="33.75" customHeight="1" x14ac:dyDescent="0.3">
      <c r="B1629" s="682" t="s">
        <v>972</v>
      </c>
      <c r="C1629" s="666"/>
      <c r="D1629" s="666"/>
      <c r="E1629" s="666"/>
      <c r="F1629" s="666"/>
      <c r="G1629" s="666"/>
      <c r="H1629" s="666"/>
      <c r="I1629" s="666"/>
      <c r="J1629" s="740" t="s">
        <v>861</v>
      </c>
      <c r="K1629" s="740"/>
      <c r="L1629" s="740"/>
      <c r="M1629" s="740"/>
      <c r="N1629" s="740"/>
      <c r="O1629" s="740"/>
      <c r="P1629" s="741" t="s">
        <v>862</v>
      </c>
      <c r="Q1629" s="741"/>
      <c r="R1629" s="741"/>
      <c r="S1629" s="741"/>
      <c r="T1629" s="741"/>
      <c r="U1629" s="742"/>
      <c r="V1629" s="241"/>
      <c r="W1629" s="241"/>
      <c r="X1629" s="243" t="s">
        <v>835</v>
      </c>
      <c r="Y1629" s="614"/>
      <c r="Z1629" s="614"/>
      <c r="AA1629" s="614"/>
      <c r="AB1629" s="614"/>
      <c r="AC1629" s="614"/>
      <c r="AD1629" s="614"/>
      <c r="AE1629" s="614"/>
      <c r="AF1629" s="614"/>
      <c r="AG1629" s="614"/>
      <c r="AH1629" s="614"/>
      <c r="AI1629" s="614"/>
      <c r="AJ1629" s="614"/>
      <c r="AK1629" s="614"/>
      <c r="AL1629" s="241"/>
      <c r="AM1629" s="241"/>
      <c r="AN1629" s="241"/>
    </row>
    <row r="1630" spans="2:40" ht="21" customHeight="1" x14ac:dyDescent="0.25">
      <c r="B1630" s="683"/>
      <c r="C1630" s="679"/>
      <c r="D1630" s="679"/>
      <c r="E1630" s="679"/>
      <c r="F1630" s="679"/>
      <c r="G1630" s="679"/>
      <c r="H1630" s="679"/>
      <c r="I1630" s="679"/>
      <c r="J1630" s="679" t="s">
        <v>852</v>
      </c>
      <c r="K1630" s="679"/>
      <c r="L1630" s="679" t="s">
        <v>853</v>
      </c>
      <c r="M1630" s="679"/>
      <c r="N1630" s="715" t="s">
        <v>825</v>
      </c>
      <c r="O1630" s="715"/>
      <c r="P1630" s="679" t="s">
        <v>852</v>
      </c>
      <c r="Q1630" s="679"/>
      <c r="R1630" s="679" t="s">
        <v>853</v>
      </c>
      <c r="S1630" s="679"/>
      <c r="T1630" s="715" t="s">
        <v>825</v>
      </c>
      <c r="U1630" s="745"/>
      <c r="V1630" s="241"/>
      <c r="W1630" s="241"/>
      <c r="X1630" s="854"/>
      <c r="Y1630" s="854"/>
      <c r="Z1630" s="854"/>
      <c r="AA1630" s="854"/>
      <c r="AB1630" s="854"/>
      <c r="AC1630" s="854"/>
      <c r="AD1630" s="854"/>
      <c r="AE1630" s="854"/>
      <c r="AF1630" s="854"/>
      <c r="AG1630" s="854"/>
      <c r="AH1630" s="854"/>
      <c r="AI1630" s="854"/>
      <c r="AJ1630" s="854"/>
      <c r="AK1630" s="854"/>
      <c r="AL1630" s="241"/>
      <c r="AM1630" s="241"/>
      <c r="AN1630" s="241"/>
    </row>
    <row r="1631" spans="2:40" ht="21" customHeight="1" thickBot="1" x14ac:dyDescent="0.3">
      <c r="B1631" s="684"/>
      <c r="C1631" s="685"/>
      <c r="D1631" s="685"/>
      <c r="E1631" s="685"/>
      <c r="F1631" s="685"/>
      <c r="G1631" s="685"/>
      <c r="H1631" s="685"/>
      <c r="I1631" s="685"/>
      <c r="J1631" s="743"/>
      <c r="K1631" s="743"/>
      <c r="L1631" s="743"/>
      <c r="M1631" s="743"/>
      <c r="N1631" s="662">
        <f>+L1631+J1631</f>
        <v>0</v>
      </c>
      <c r="O1631" s="662"/>
      <c r="P1631" s="743"/>
      <c r="Q1631" s="743"/>
      <c r="R1631" s="743"/>
      <c r="S1631" s="743"/>
      <c r="T1631" s="662">
        <f>+R1631+P1631</f>
        <v>0</v>
      </c>
      <c r="U1631" s="663"/>
      <c r="V1631" s="241"/>
      <c r="W1631" s="241"/>
      <c r="X1631" s="854"/>
      <c r="Y1631" s="854"/>
      <c r="Z1631" s="854"/>
      <c r="AA1631" s="854"/>
      <c r="AB1631" s="854"/>
      <c r="AC1631" s="854"/>
      <c r="AD1631" s="854"/>
      <c r="AE1631" s="854"/>
      <c r="AF1631" s="854"/>
      <c r="AG1631" s="854"/>
      <c r="AH1631" s="854"/>
      <c r="AI1631" s="854"/>
      <c r="AJ1631" s="854"/>
      <c r="AK1631" s="854"/>
      <c r="AL1631" s="241"/>
      <c r="AM1631" s="241"/>
      <c r="AN1631" s="241"/>
    </row>
    <row r="1632" spans="2:40" ht="15" customHeight="1" x14ac:dyDescent="0.25">
      <c r="B1632" s="278" t="s">
        <v>1126</v>
      </c>
      <c r="C1632" s="271"/>
      <c r="D1632" s="279"/>
      <c r="E1632" s="271"/>
      <c r="F1632" s="271"/>
      <c r="G1632" s="271"/>
      <c r="H1632" s="271"/>
      <c r="I1632" s="271"/>
      <c r="J1632" s="271"/>
      <c r="K1632" s="271"/>
      <c r="L1632" s="271"/>
      <c r="M1632" s="271"/>
      <c r="N1632" s="241"/>
      <c r="O1632" s="241"/>
      <c r="P1632" s="241"/>
      <c r="Q1632" s="241"/>
      <c r="R1632" s="241"/>
      <c r="S1632" s="241"/>
      <c r="T1632" s="241"/>
      <c r="U1632" s="241"/>
      <c r="V1632" s="241"/>
      <c r="W1632" s="241"/>
      <c r="X1632" s="241"/>
      <c r="Y1632" s="241"/>
      <c r="Z1632" s="241"/>
      <c r="AA1632" s="241"/>
      <c r="AB1632" s="241"/>
      <c r="AC1632" s="241"/>
      <c r="AD1632" s="241"/>
      <c r="AE1632" s="241"/>
      <c r="AF1632" s="241"/>
      <c r="AG1632" s="241"/>
      <c r="AH1632" s="241"/>
      <c r="AI1632" s="241"/>
      <c r="AJ1632" s="241"/>
      <c r="AK1632" s="241"/>
      <c r="AL1632" s="241"/>
      <c r="AM1632" s="241"/>
      <c r="AN1632" s="241"/>
    </row>
    <row r="1633" spans="1:40" ht="15" customHeight="1" thickBot="1" x14ac:dyDescent="0.3">
      <c r="B1633" s="280" t="s">
        <v>863</v>
      </c>
      <c r="C1633" s="272"/>
      <c r="D1633" s="272"/>
      <c r="E1633" s="272"/>
      <c r="F1633" s="272"/>
      <c r="G1633" s="272"/>
      <c r="H1633" s="272"/>
      <c r="I1633" s="272"/>
      <c r="J1633" s="272"/>
      <c r="K1633" s="272"/>
      <c r="L1633" s="272"/>
      <c r="M1633" s="246"/>
      <c r="N1633" s="241"/>
      <c r="O1633" s="241"/>
      <c r="P1633" s="241"/>
      <c r="Q1633" s="241"/>
      <c r="R1633" s="241"/>
      <c r="S1633" s="241"/>
      <c r="T1633" s="241"/>
      <c r="U1633" s="241"/>
      <c r="V1633" s="241"/>
      <c r="W1633" s="241"/>
      <c r="X1633" s="241"/>
      <c r="Y1633" s="241"/>
      <c r="Z1633" s="241"/>
      <c r="AA1633" s="241"/>
      <c r="AB1633" s="241"/>
      <c r="AC1633" s="241"/>
      <c r="AD1633" s="241"/>
      <c r="AE1633" s="241"/>
      <c r="AF1633" s="241"/>
      <c r="AG1633" s="241"/>
      <c r="AH1633" s="241"/>
      <c r="AI1633" s="241"/>
      <c r="AJ1633" s="241"/>
      <c r="AK1633" s="241"/>
      <c r="AL1633" s="241"/>
      <c r="AM1633" s="241"/>
      <c r="AN1633" s="241"/>
    </row>
    <row r="1634" spans="1:40" ht="16.5" customHeight="1" thickBot="1" x14ac:dyDescent="0.3">
      <c r="A1634" s="36"/>
      <c r="B1634" s="37" t="s">
        <v>786</v>
      </c>
      <c r="C1634" s="38"/>
      <c r="D1634" s="38"/>
      <c r="E1634" s="38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38"/>
      <c r="AI1634" s="38"/>
      <c r="AJ1634" s="38"/>
      <c r="AK1634" s="38"/>
      <c r="AL1634" s="750" t="s">
        <v>787</v>
      </c>
      <c r="AM1634" s="750"/>
      <c r="AN1634" s="38"/>
    </row>
    <row r="1635" spans="1:40" ht="12.75" customHeight="1" x14ac:dyDescent="0.25">
      <c r="B1635" s="818" t="s">
        <v>788</v>
      </c>
      <c r="C1635" s="818"/>
      <c r="D1635" s="818"/>
      <c r="E1635" s="818"/>
      <c r="F1635" s="818"/>
      <c r="G1635" s="818"/>
      <c r="H1635" s="818"/>
      <c r="I1635" s="818"/>
      <c r="J1635" s="818"/>
      <c r="K1635" s="818"/>
      <c r="L1635" s="818"/>
      <c r="M1635" s="818"/>
      <c r="N1635" s="818"/>
      <c r="O1635" s="818"/>
      <c r="P1635" s="818"/>
      <c r="Q1635" s="818"/>
      <c r="R1635" s="818"/>
      <c r="S1635" s="818"/>
      <c r="T1635" s="818"/>
      <c r="U1635" s="818"/>
      <c r="V1635" s="818"/>
      <c r="W1635" s="818"/>
      <c r="X1635" s="818"/>
      <c r="Y1635" s="818"/>
      <c r="Z1635" s="818"/>
      <c r="AA1635" s="818"/>
      <c r="AB1635" s="818"/>
      <c r="AC1635" s="818"/>
      <c r="AD1635" s="818"/>
      <c r="AE1635" s="818"/>
      <c r="AF1635" s="818"/>
      <c r="AG1635" s="818"/>
      <c r="AH1635" s="818"/>
      <c r="AI1635" s="818"/>
      <c r="AJ1635" s="818"/>
      <c r="AK1635" s="818"/>
      <c r="AL1635" s="818"/>
      <c r="AM1635" s="818"/>
      <c r="AN1635" s="818"/>
    </row>
    <row r="1636" spans="1:40" ht="15.75" customHeight="1" thickBot="1" x14ac:dyDescent="0.3">
      <c r="B1636" s="819" t="s">
        <v>789</v>
      </c>
      <c r="C1636" s="819"/>
      <c r="D1636" s="819"/>
      <c r="E1636" s="819"/>
      <c r="F1636" s="819"/>
      <c r="G1636" s="819"/>
      <c r="H1636" s="819"/>
      <c r="I1636" s="819"/>
      <c r="J1636" s="819"/>
      <c r="K1636" s="819"/>
      <c r="L1636" s="819"/>
      <c r="M1636" s="819"/>
      <c r="N1636" s="819"/>
      <c r="O1636" s="819"/>
      <c r="P1636" s="819"/>
      <c r="Q1636" s="820"/>
      <c r="R1636" s="820"/>
      <c r="S1636" s="820"/>
      <c r="T1636" s="820"/>
      <c r="U1636" s="820"/>
      <c r="V1636" s="820"/>
      <c r="W1636" s="820"/>
      <c r="X1636" s="820"/>
      <c r="Y1636" s="820"/>
      <c r="Z1636" s="820"/>
      <c r="AA1636" s="820"/>
      <c r="AB1636" s="820"/>
      <c r="AC1636" s="820"/>
      <c r="AD1636" s="820"/>
      <c r="AE1636" s="820"/>
      <c r="AF1636" s="820"/>
      <c r="AG1636" s="820"/>
      <c r="AH1636" s="820"/>
      <c r="AI1636" s="820"/>
      <c r="AJ1636" s="820"/>
      <c r="AK1636" s="820"/>
      <c r="AL1636" s="820"/>
      <c r="AM1636" s="820"/>
      <c r="AN1636" s="820"/>
    </row>
    <row r="1637" spans="1:40" ht="15.75" thickBot="1" x14ac:dyDescent="0.3">
      <c r="A1637" s="41"/>
      <c r="B1637" s="821" t="s">
        <v>790</v>
      </c>
      <c r="C1637" s="822"/>
      <c r="D1637" s="822"/>
      <c r="E1637" s="822"/>
      <c r="F1637" s="823">
        <f>+Menu!D6</f>
        <v>0</v>
      </c>
      <c r="G1637" s="823"/>
      <c r="H1637" s="823"/>
      <c r="I1637" s="823"/>
      <c r="J1637" s="823"/>
      <c r="K1637" s="823"/>
      <c r="L1637" s="823"/>
      <c r="M1637" s="823"/>
      <c r="N1637" s="823"/>
      <c r="O1637" s="823"/>
      <c r="P1637" s="824"/>
      <c r="Q1637" s="825" t="s">
        <v>791</v>
      </c>
      <c r="R1637" s="826"/>
      <c r="S1637" s="826"/>
      <c r="T1637" s="826"/>
      <c r="U1637" s="826"/>
      <c r="V1637" s="826"/>
      <c r="W1637" s="826"/>
      <c r="X1637" s="826"/>
      <c r="Y1637" s="826"/>
      <c r="Z1637" s="826"/>
      <c r="AA1637" s="826"/>
      <c r="AB1637" s="827" t="s">
        <v>792</v>
      </c>
      <c r="AC1637" s="827"/>
      <c r="AD1637" s="827"/>
      <c r="AE1637" s="827"/>
      <c r="AF1637" s="827"/>
      <c r="AG1637" s="827"/>
      <c r="AH1637" s="827"/>
      <c r="AI1637" s="807" t="str">
        <f>IF(Menu!E33="","",Menu!E33)</f>
        <v/>
      </c>
      <c r="AJ1637" s="807"/>
      <c r="AK1637" s="807"/>
      <c r="AL1637" s="807"/>
      <c r="AM1637" s="807"/>
      <c r="AN1637" s="808"/>
    </row>
    <row r="1638" spans="1:40" ht="15.75" thickBot="1" x14ac:dyDescent="0.3">
      <c r="A1638" s="41"/>
      <c r="B1638" s="792" t="s">
        <v>793</v>
      </c>
      <c r="C1638" s="793"/>
      <c r="D1638" s="793"/>
      <c r="E1638" s="793"/>
      <c r="F1638" s="793"/>
      <c r="G1638" s="793"/>
      <c r="H1638" s="793"/>
      <c r="I1638" s="809" t="str">
        <f>+Menu!B33</f>
        <v/>
      </c>
      <c r="J1638" s="809"/>
      <c r="K1638" s="809"/>
      <c r="L1638" s="809"/>
      <c r="M1638" s="809"/>
      <c r="N1638" s="809"/>
      <c r="O1638" s="809"/>
      <c r="P1638" s="810"/>
      <c r="Q1638" s="811" t="str">
        <f>+Q6</f>
        <v>3rd</v>
      </c>
      <c r="R1638" s="812"/>
      <c r="S1638" s="813" t="s">
        <v>794</v>
      </c>
      <c r="T1638" s="813"/>
      <c r="U1638" s="813"/>
      <c r="V1638" s="814">
        <f>+V6</f>
        <v>2022</v>
      </c>
      <c r="W1638" s="815"/>
      <c r="X1638" s="816"/>
      <c r="Y1638" s="813" t="s">
        <v>6</v>
      </c>
      <c r="Z1638" s="813"/>
      <c r="AA1638" s="813"/>
      <c r="AB1638" s="817" t="s">
        <v>973</v>
      </c>
      <c r="AC1638" s="817"/>
      <c r="AD1638" s="817"/>
      <c r="AE1638" s="817"/>
      <c r="AF1638" s="817"/>
      <c r="AG1638" s="817"/>
      <c r="AH1638" s="817"/>
      <c r="AI1638" s="817"/>
      <c r="AJ1638" s="817"/>
      <c r="AK1638" s="817"/>
      <c r="AL1638" s="817"/>
      <c r="AM1638" s="817"/>
      <c r="AN1638" s="817"/>
    </row>
    <row r="1639" spans="1:40" ht="16.5" x14ac:dyDescent="0.25">
      <c r="A1639" s="41"/>
      <c r="B1639" s="792" t="s">
        <v>795</v>
      </c>
      <c r="C1639" s="793"/>
      <c r="D1639" s="793"/>
      <c r="E1639" s="793"/>
      <c r="F1639" s="793"/>
      <c r="G1639" s="793"/>
      <c r="H1639" s="793"/>
      <c r="I1639" s="793"/>
      <c r="J1639" s="793"/>
      <c r="K1639" s="793"/>
      <c r="L1639" s="793"/>
      <c r="M1639" s="793"/>
      <c r="N1639" s="794"/>
      <c r="O1639" s="794"/>
      <c r="P1639" s="795"/>
      <c r="Q1639" s="796" t="s">
        <v>796</v>
      </c>
      <c r="R1639" s="797"/>
      <c r="S1639" s="797"/>
      <c r="T1639" s="797"/>
      <c r="U1639" s="797"/>
      <c r="V1639" s="798" t="str">
        <f>IF(Menu!C33="","",Menu!C33)</f>
        <v/>
      </c>
      <c r="W1639" s="798"/>
      <c r="X1639" s="798"/>
      <c r="Y1639" s="798"/>
      <c r="Z1639" s="798"/>
      <c r="AA1639" s="798"/>
      <c r="AB1639" s="799">
        <f>+Menu!F33</f>
        <v>0</v>
      </c>
      <c r="AC1639" s="799"/>
      <c r="AD1639" s="799"/>
      <c r="AE1639" s="799"/>
      <c r="AF1639" s="799"/>
      <c r="AG1639" s="799"/>
      <c r="AH1639" s="799"/>
      <c r="AI1639" s="799"/>
      <c r="AJ1639" s="799"/>
      <c r="AK1639" s="799"/>
      <c r="AL1639" s="799"/>
      <c r="AM1639" s="799"/>
      <c r="AN1639" s="799"/>
    </row>
    <row r="1640" spans="1:40" ht="16.5" x14ac:dyDescent="0.25">
      <c r="A1640" s="41"/>
      <c r="B1640" s="800">
        <f>+Menu!D33</f>
        <v>0</v>
      </c>
      <c r="C1640" s="801"/>
      <c r="D1640" s="801"/>
      <c r="E1640" s="801"/>
      <c r="F1640" s="801"/>
      <c r="G1640" s="801"/>
      <c r="H1640" s="801"/>
      <c r="I1640" s="801"/>
      <c r="J1640" s="801"/>
      <c r="K1640" s="801"/>
      <c r="L1640" s="801"/>
      <c r="M1640" s="801"/>
      <c r="N1640" s="801"/>
      <c r="O1640" s="801"/>
      <c r="P1640" s="802"/>
      <c r="Q1640" s="803" t="s">
        <v>968</v>
      </c>
      <c r="R1640" s="804"/>
      <c r="S1640" s="804"/>
      <c r="T1640" s="804"/>
      <c r="U1640" s="804"/>
      <c r="V1640" s="805" t="str">
        <f>IF(SUM(B1649:E1649)=0,"",SUM(B1649:E1649))</f>
        <v/>
      </c>
      <c r="W1640" s="805"/>
      <c r="X1640" s="805"/>
      <c r="Y1640" s="805"/>
      <c r="Z1640" s="805"/>
      <c r="AA1640" s="806"/>
      <c r="AB1640" s="799">
        <f>+Menu!G33</f>
        <v>0</v>
      </c>
      <c r="AC1640" s="799"/>
      <c r="AD1640" s="799"/>
      <c r="AE1640" s="799"/>
      <c r="AF1640" s="799"/>
      <c r="AG1640" s="799"/>
      <c r="AH1640" s="799"/>
      <c r="AI1640" s="799"/>
      <c r="AJ1640" s="799"/>
      <c r="AK1640" s="799"/>
      <c r="AL1640" s="799"/>
      <c r="AM1640" s="799"/>
      <c r="AN1640" s="799"/>
    </row>
    <row r="1641" spans="1:40" ht="17.25" thickBot="1" x14ac:dyDescent="0.3">
      <c r="A1641" s="41"/>
      <c r="B1641" s="770"/>
      <c r="C1641" s="771"/>
      <c r="D1641" s="771"/>
      <c r="E1641" s="771"/>
      <c r="F1641" s="771"/>
      <c r="G1641" s="771"/>
      <c r="H1641" s="771"/>
      <c r="I1641" s="771"/>
      <c r="J1641" s="771"/>
      <c r="K1641" s="771"/>
      <c r="L1641" s="771"/>
      <c r="M1641" s="771"/>
      <c r="N1641" s="771"/>
      <c r="O1641" s="771"/>
      <c r="P1641" s="772"/>
      <c r="Q1641" s="773" t="s">
        <v>797</v>
      </c>
      <c r="R1641" s="774"/>
      <c r="S1641" s="774"/>
      <c r="T1641" s="774"/>
      <c r="U1641" s="774"/>
      <c r="V1641" s="775" t="str">
        <f>IF(V1640="","",(V1640/V1639*100000*4))</f>
        <v/>
      </c>
      <c r="W1641" s="775"/>
      <c r="X1641" s="775"/>
      <c r="Y1641" s="775"/>
      <c r="Z1641" s="775"/>
      <c r="AA1641" s="776"/>
      <c r="AB1641" s="779"/>
      <c r="AC1641" s="780"/>
      <c r="AD1641" s="780"/>
      <c r="AE1641" s="780"/>
      <c r="AF1641" s="780"/>
      <c r="AG1641" s="780"/>
      <c r="AH1641" s="780"/>
      <c r="AI1641" s="780"/>
      <c r="AJ1641" s="780"/>
      <c r="AK1641" s="780"/>
      <c r="AL1641" s="780"/>
      <c r="AM1641" s="780"/>
      <c r="AN1641" s="781"/>
    </row>
    <row r="1642" spans="1:40" ht="7.5" customHeight="1" x14ac:dyDescent="0.25">
      <c r="B1642" s="42"/>
      <c r="C1642" s="42"/>
      <c r="D1642" s="42"/>
      <c r="E1642" s="42"/>
      <c r="F1642" s="42"/>
      <c r="G1642" s="42"/>
      <c r="H1642" s="42"/>
      <c r="I1642" s="42"/>
    </row>
    <row r="1643" spans="1:40" ht="15.75" thickBot="1" x14ac:dyDescent="0.3">
      <c r="B1643" s="43" t="s">
        <v>967</v>
      </c>
    </row>
    <row r="1644" spans="1:40" ht="12.75" customHeight="1" thickBot="1" x14ac:dyDescent="0.3">
      <c r="B1644" s="782" t="s">
        <v>798</v>
      </c>
      <c r="C1644" s="783"/>
      <c r="D1644" s="783"/>
      <c r="E1644" s="783"/>
      <c r="F1644" s="783"/>
      <c r="G1644" s="783"/>
      <c r="H1644" s="783"/>
      <c r="I1644" s="783"/>
      <c r="J1644" s="783"/>
      <c r="K1644" s="783"/>
      <c r="L1644" s="783"/>
      <c r="M1644" s="783"/>
      <c r="N1644" s="783"/>
      <c r="O1644" s="783"/>
      <c r="P1644" s="783"/>
      <c r="Q1644" s="783"/>
      <c r="R1644" s="783"/>
      <c r="S1644" s="783"/>
      <c r="T1644" s="783"/>
      <c r="U1644" s="783"/>
      <c r="V1644" s="783"/>
      <c r="W1644" s="783"/>
      <c r="X1644" s="783"/>
      <c r="Y1644" s="783"/>
      <c r="Z1644" s="784" t="s">
        <v>799</v>
      </c>
      <c r="AA1644" s="784"/>
      <c r="AB1644" s="784"/>
      <c r="AC1644" s="784"/>
      <c r="AD1644" s="784"/>
      <c r="AE1644" s="784"/>
      <c r="AF1644" s="784"/>
      <c r="AG1644" s="784"/>
      <c r="AH1644" s="784"/>
      <c r="AI1644" s="784"/>
      <c r="AJ1644" s="784"/>
      <c r="AK1644" s="784"/>
      <c r="AL1644" s="785" t="s">
        <v>800</v>
      </c>
      <c r="AM1644" s="785"/>
      <c r="AN1644" s="786"/>
    </row>
    <row r="1645" spans="1:40" ht="12" customHeight="1" thickBot="1" x14ac:dyDescent="0.3">
      <c r="B1645" s="789" t="s">
        <v>801</v>
      </c>
      <c r="C1645" s="790"/>
      <c r="D1645" s="790"/>
      <c r="E1645" s="790"/>
      <c r="F1645" s="790"/>
      <c r="G1645" s="790"/>
      <c r="H1645" s="790"/>
      <c r="I1645" s="790"/>
      <c r="J1645" s="790"/>
      <c r="K1645" s="790"/>
      <c r="L1645" s="790"/>
      <c r="M1645" s="790"/>
      <c r="N1645" s="791" t="s">
        <v>802</v>
      </c>
      <c r="O1645" s="791"/>
      <c r="P1645" s="791"/>
      <c r="Q1645" s="791"/>
      <c r="R1645" s="791"/>
      <c r="S1645" s="791"/>
      <c r="T1645" s="791"/>
      <c r="U1645" s="791"/>
      <c r="V1645" s="791"/>
      <c r="W1645" s="791"/>
      <c r="X1645" s="791"/>
      <c r="Y1645" s="791"/>
      <c r="Z1645" s="791" t="s">
        <v>803</v>
      </c>
      <c r="AA1645" s="791"/>
      <c r="AB1645" s="791"/>
      <c r="AC1645" s="791"/>
      <c r="AD1645" s="791"/>
      <c r="AE1645" s="791"/>
      <c r="AF1645" s="791"/>
      <c r="AG1645" s="791"/>
      <c r="AH1645" s="791"/>
      <c r="AI1645" s="791"/>
      <c r="AJ1645" s="791"/>
      <c r="AK1645" s="791"/>
      <c r="AL1645" s="787"/>
      <c r="AM1645" s="787"/>
      <c r="AN1645" s="788"/>
    </row>
    <row r="1646" spans="1:40" ht="12" customHeight="1" thickBot="1" x14ac:dyDescent="0.3">
      <c r="B1646" s="777" t="s">
        <v>804</v>
      </c>
      <c r="C1646" s="778"/>
      <c r="D1646" s="761" t="s">
        <v>805</v>
      </c>
      <c r="E1646" s="761"/>
      <c r="F1646" s="762" t="s">
        <v>806</v>
      </c>
      <c r="G1646" s="762"/>
      <c r="H1646" s="762"/>
      <c r="I1646" s="762"/>
      <c r="J1646" s="762"/>
      <c r="K1646" s="762"/>
      <c r="L1646" s="762"/>
      <c r="M1646" s="762"/>
      <c r="N1646" s="761" t="s">
        <v>807</v>
      </c>
      <c r="O1646" s="761"/>
      <c r="P1646" s="761" t="s">
        <v>808</v>
      </c>
      <c r="Q1646" s="761"/>
      <c r="R1646" s="762" t="s">
        <v>806</v>
      </c>
      <c r="S1646" s="762"/>
      <c r="T1646" s="762"/>
      <c r="U1646" s="762"/>
      <c r="V1646" s="762"/>
      <c r="W1646" s="762"/>
      <c r="X1646" s="762"/>
      <c r="Y1646" s="762"/>
      <c r="Z1646" s="761" t="s">
        <v>809</v>
      </c>
      <c r="AA1646" s="761"/>
      <c r="AB1646" s="761" t="s">
        <v>810</v>
      </c>
      <c r="AC1646" s="761"/>
      <c r="AD1646" s="762" t="s">
        <v>806</v>
      </c>
      <c r="AE1646" s="762"/>
      <c r="AF1646" s="762"/>
      <c r="AG1646" s="762"/>
      <c r="AH1646" s="762"/>
      <c r="AI1646" s="762"/>
      <c r="AJ1646" s="762"/>
      <c r="AK1646" s="762"/>
      <c r="AL1646" s="787"/>
      <c r="AM1646" s="787"/>
      <c r="AN1646" s="788"/>
    </row>
    <row r="1647" spans="1:40" ht="51.75" customHeight="1" x14ac:dyDescent="0.25">
      <c r="B1647" s="777"/>
      <c r="C1647" s="778"/>
      <c r="D1647" s="761"/>
      <c r="E1647" s="761"/>
      <c r="F1647" s="761" t="s">
        <v>811</v>
      </c>
      <c r="G1647" s="761"/>
      <c r="H1647" s="761" t="s">
        <v>812</v>
      </c>
      <c r="I1647" s="761"/>
      <c r="J1647" s="761" t="s">
        <v>813</v>
      </c>
      <c r="K1647" s="761"/>
      <c r="L1647" s="763" t="s">
        <v>814</v>
      </c>
      <c r="M1647" s="763"/>
      <c r="N1647" s="761"/>
      <c r="O1647" s="761"/>
      <c r="P1647" s="761"/>
      <c r="Q1647" s="761"/>
      <c r="R1647" s="761" t="s">
        <v>815</v>
      </c>
      <c r="S1647" s="761"/>
      <c r="T1647" s="761" t="s">
        <v>816</v>
      </c>
      <c r="U1647" s="761"/>
      <c r="V1647" s="761" t="s">
        <v>817</v>
      </c>
      <c r="W1647" s="761"/>
      <c r="X1647" s="763" t="s">
        <v>818</v>
      </c>
      <c r="Y1647" s="763"/>
      <c r="Z1647" s="761"/>
      <c r="AA1647" s="761"/>
      <c r="AB1647" s="761"/>
      <c r="AC1647" s="761"/>
      <c r="AD1647" s="761" t="s">
        <v>819</v>
      </c>
      <c r="AE1647" s="761"/>
      <c r="AF1647" s="761" t="s">
        <v>820</v>
      </c>
      <c r="AG1647" s="761"/>
      <c r="AH1647" s="761" t="s">
        <v>821</v>
      </c>
      <c r="AI1647" s="761"/>
      <c r="AJ1647" s="763" t="s">
        <v>822</v>
      </c>
      <c r="AK1647" s="763"/>
      <c r="AL1647" s="787"/>
      <c r="AM1647" s="787"/>
      <c r="AN1647" s="788"/>
    </row>
    <row r="1648" spans="1:40" x14ac:dyDescent="0.25">
      <c r="B1648" s="294" t="s">
        <v>823</v>
      </c>
      <c r="C1648" s="44" t="s">
        <v>824</v>
      </c>
      <c r="D1648" s="44" t="s">
        <v>823</v>
      </c>
      <c r="E1648" s="44" t="s">
        <v>824</v>
      </c>
      <c r="F1648" s="44" t="s">
        <v>823</v>
      </c>
      <c r="G1648" s="44" t="s">
        <v>824</v>
      </c>
      <c r="H1648" s="44" t="s">
        <v>823</v>
      </c>
      <c r="I1648" s="44" t="s">
        <v>824</v>
      </c>
      <c r="J1648" s="44" t="s">
        <v>823</v>
      </c>
      <c r="K1648" s="44" t="s">
        <v>824</v>
      </c>
      <c r="L1648" s="44" t="s">
        <v>823</v>
      </c>
      <c r="M1648" s="44" t="s">
        <v>824</v>
      </c>
      <c r="N1648" s="44" t="s">
        <v>823</v>
      </c>
      <c r="O1648" s="44" t="s">
        <v>824</v>
      </c>
      <c r="P1648" s="44" t="s">
        <v>823</v>
      </c>
      <c r="Q1648" s="44" t="s">
        <v>824</v>
      </c>
      <c r="R1648" s="44" t="s">
        <v>823</v>
      </c>
      <c r="S1648" s="44" t="s">
        <v>824</v>
      </c>
      <c r="T1648" s="44" t="s">
        <v>823</v>
      </c>
      <c r="U1648" s="44" t="s">
        <v>824</v>
      </c>
      <c r="V1648" s="44" t="s">
        <v>823</v>
      </c>
      <c r="W1648" s="44" t="s">
        <v>824</v>
      </c>
      <c r="X1648" s="44" t="s">
        <v>823</v>
      </c>
      <c r="Y1648" s="44" t="s">
        <v>824</v>
      </c>
      <c r="Z1648" s="44" t="s">
        <v>823</v>
      </c>
      <c r="AA1648" s="44" t="s">
        <v>824</v>
      </c>
      <c r="AB1648" s="44" t="s">
        <v>823</v>
      </c>
      <c r="AC1648" s="44" t="s">
        <v>824</v>
      </c>
      <c r="AD1648" s="44" t="s">
        <v>823</v>
      </c>
      <c r="AE1648" s="44" t="s">
        <v>824</v>
      </c>
      <c r="AF1648" s="44" t="s">
        <v>823</v>
      </c>
      <c r="AG1648" s="44" t="s">
        <v>824</v>
      </c>
      <c r="AH1648" s="44" t="s">
        <v>823</v>
      </c>
      <c r="AI1648" s="44" t="s">
        <v>824</v>
      </c>
      <c r="AJ1648" s="44" t="s">
        <v>823</v>
      </c>
      <c r="AK1648" s="44" t="s">
        <v>824</v>
      </c>
      <c r="AL1648" s="44" t="s">
        <v>823</v>
      </c>
      <c r="AM1648" s="44" t="s">
        <v>824</v>
      </c>
      <c r="AN1648" s="295" t="s">
        <v>825</v>
      </c>
    </row>
    <row r="1649" spans="2:40" ht="21" customHeight="1" x14ac:dyDescent="0.25">
      <c r="B1649" s="296"/>
      <c r="C1649" s="45"/>
      <c r="D1649" s="46"/>
      <c r="E1649" s="45"/>
      <c r="F1649" s="46"/>
      <c r="G1649" s="45"/>
      <c r="H1649" s="46"/>
      <c r="I1649" s="45"/>
      <c r="J1649" s="46"/>
      <c r="K1649" s="45"/>
      <c r="L1649" s="46"/>
      <c r="M1649" s="45"/>
      <c r="N1649" s="46"/>
      <c r="O1649" s="45"/>
      <c r="P1649" s="46"/>
      <c r="Q1649" s="45"/>
      <c r="R1649" s="46"/>
      <c r="S1649" s="45"/>
      <c r="T1649" s="46"/>
      <c r="U1649" s="45"/>
      <c r="V1649" s="46"/>
      <c r="W1649" s="45"/>
      <c r="X1649" s="46"/>
      <c r="Y1649" s="45"/>
      <c r="Z1649" s="46"/>
      <c r="AA1649" s="45"/>
      <c r="AB1649" s="46"/>
      <c r="AC1649" s="45"/>
      <c r="AD1649" s="46"/>
      <c r="AE1649" s="45"/>
      <c r="AF1649" s="46"/>
      <c r="AG1649" s="45"/>
      <c r="AH1649" s="46"/>
      <c r="AI1649" s="45"/>
      <c r="AJ1649" s="46"/>
      <c r="AK1649" s="45"/>
      <c r="AL1649" s="47">
        <f>+B1649+D1649+F1649+H1649+J1649+L1649+N1649+P1649+R1649+T1649+V1649+X1649+Z1649+AB1649+AD1649+AF1649+AH1649+AJ1649</f>
        <v>0</v>
      </c>
      <c r="AM1649" s="48">
        <f>+C1649+E1649+G1649+I1649+K1649+M1649+O1649+Q1649+S1649+U1649+W1649+Y1649+AA1649+AC1649+AE1649+AG1649+AI1649+AK1649</f>
        <v>0</v>
      </c>
      <c r="AN1649" s="297">
        <f>+AM1649+AL1649</f>
        <v>0</v>
      </c>
    </row>
    <row r="1650" spans="2:40" ht="15.75" customHeight="1" x14ac:dyDescent="0.25">
      <c r="B1650" s="764" t="s">
        <v>826</v>
      </c>
      <c r="C1650" s="765"/>
      <c r="D1650" s="765"/>
      <c r="E1650" s="765"/>
      <c r="F1650" s="765"/>
      <c r="G1650" s="765"/>
      <c r="H1650" s="765"/>
      <c r="I1650" s="765"/>
      <c r="J1650" s="765"/>
      <c r="K1650" s="765"/>
      <c r="L1650" s="765"/>
      <c r="M1650" s="765"/>
      <c r="N1650" s="765"/>
      <c r="O1650" s="765"/>
      <c r="P1650" s="765"/>
      <c r="Q1650" s="765"/>
      <c r="R1650" s="765"/>
      <c r="S1650" s="765"/>
      <c r="T1650" s="765"/>
      <c r="U1650" s="765"/>
      <c r="V1650" s="765"/>
      <c r="W1650" s="765"/>
      <c r="X1650" s="765"/>
      <c r="Y1650" s="765"/>
      <c r="Z1650" s="765"/>
      <c r="AA1650" s="765"/>
      <c r="AB1650" s="765"/>
      <c r="AC1650" s="765"/>
      <c r="AD1650" s="765"/>
      <c r="AE1650" s="765"/>
      <c r="AF1650" s="765"/>
      <c r="AG1650" s="765"/>
      <c r="AH1650" s="765"/>
      <c r="AI1650" s="765"/>
      <c r="AJ1650" s="765"/>
      <c r="AK1650" s="765"/>
      <c r="AL1650" s="765"/>
      <c r="AM1650" s="765"/>
      <c r="AN1650" s="766"/>
    </row>
    <row r="1651" spans="2:40" ht="12.75" customHeight="1" x14ac:dyDescent="0.25">
      <c r="B1651" s="767" t="s">
        <v>827</v>
      </c>
      <c r="C1651" s="768"/>
      <c r="D1651" s="768"/>
      <c r="E1651" s="768"/>
      <c r="F1651" s="768"/>
      <c r="G1651" s="768"/>
      <c r="H1651" s="768"/>
      <c r="I1651" s="768"/>
      <c r="J1651" s="768"/>
      <c r="K1651" s="768"/>
      <c r="L1651" s="768"/>
      <c r="M1651" s="768"/>
      <c r="N1651" s="768"/>
      <c r="O1651" s="768"/>
      <c r="P1651" s="768"/>
      <c r="Q1651" s="768"/>
      <c r="R1651" s="768"/>
      <c r="S1651" s="768"/>
      <c r="T1651" s="768"/>
      <c r="U1651" s="768"/>
      <c r="V1651" s="768"/>
      <c r="W1651" s="768"/>
      <c r="X1651" s="768"/>
      <c r="Y1651" s="768"/>
      <c r="Z1651" s="768"/>
      <c r="AA1651" s="768"/>
      <c r="AB1651" s="768"/>
      <c r="AC1651" s="768"/>
      <c r="AD1651" s="768"/>
      <c r="AE1651" s="768"/>
      <c r="AF1651" s="768"/>
      <c r="AG1651" s="768"/>
      <c r="AH1651" s="768"/>
      <c r="AI1651" s="768"/>
      <c r="AJ1651" s="768"/>
      <c r="AK1651" s="768"/>
      <c r="AL1651" s="768"/>
      <c r="AM1651" s="768"/>
      <c r="AN1651" s="769"/>
    </row>
    <row r="1652" spans="2:40" ht="21" customHeight="1" x14ac:dyDescent="0.25">
      <c r="B1652" s="296"/>
      <c r="C1652" s="45"/>
      <c r="D1652" s="46"/>
      <c r="E1652" s="45"/>
      <c r="F1652" s="46"/>
      <c r="G1652" s="45"/>
      <c r="H1652" s="46"/>
      <c r="I1652" s="45"/>
      <c r="J1652" s="46"/>
      <c r="K1652" s="45"/>
      <c r="L1652" s="46"/>
      <c r="M1652" s="45"/>
      <c r="N1652" s="46"/>
      <c r="O1652" s="45"/>
      <c r="P1652" s="46"/>
      <c r="Q1652" s="45"/>
      <c r="R1652" s="46"/>
      <c r="S1652" s="45"/>
      <c r="T1652" s="46"/>
      <c r="U1652" s="45"/>
      <c r="V1652" s="46"/>
      <c r="W1652" s="45"/>
      <c r="X1652" s="46"/>
      <c r="Y1652" s="45"/>
      <c r="Z1652" s="46"/>
      <c r="AA1652" s="45"/>
      <c r="AB1652" s="46"/>
      <c r="AC1652" s="45"/>
      <c r="AD1652" s="46"/>
      <c r="AE1652" s="45"/>
      <c r="AF1652" s="46"/>
      <c r="AG1652" s="45"/>
      <c r="AH1652" s="46"/>
      <c r="AI1652" s="45"/>
      <c r="AJ1652" s="46"/>
      <c r="AK1652" s="45"/>
      <c r="AL1652" s="47">
        <f>+B1652+D1652+F1652+H1652+J1652+L1652+N1652+P1652+R1652+T1652+V1652+X1652+Z1652+AB1652+AD1652+AF1652+AH1652+AJ1652</f>
        <v>0</v>
      </c>
      <c r="AM1652" s="48">
        <f>+C1652+E1652+G1652+I1652+K1652+M1652+O1652+Q1652+S1652+U1652+W1652+Y1652+AA1652+AC1652+AE1652+AG1652+AI1652+AK1652</f>
        <v>0</v>
      </c>
      <c r="AN1652" s="297">
        <f>+AM1652+AL1652</f>
        <v>0</v>
      </c>
    </row>
    <row r="1653" spans="2:40" ht="15" customHeight="1" x14ac:dyDescent="0.25">
      <c r="B1653" s="758" t="s">
        <v>828</v>
      </c>
      <c r="C1653" s="759"/>
      <c r="D1653" s="759"/>
      <c r="E1653" s="759"/>
      <c r="F1653" s="759"/>
      <c r="G1653" s="759"/>
      <c r="H1653" s="759"/>
      <c r="I1653" s="759"/>
      <c r="J1653" s="759"/>
      <c r="K1653" s="759"/>
      <c r="L1653" s="759"/>
      <c r="M1653" s="759"/>
      <c r="N1653" s="759"/>
      <c r="O1653" s="759"/>
      <c r="P1653" s="759"/>
      <c r="Q1653" s="759"/>
      <c r="R1653" s="759"/>
      <c r="S1653" s="759"/>
      <c r="T1653" s="759"/>
      <c r="U1653" s="759"/>
      <c r="V1653" s="759"/>
      <c r="W1653" s="759"/>
      <c r="X1653" s="759"/>
      <c r="Y1653" s="759"/>
      <c r="Z1653" s="759"/>
      <c r="AA1653" s="759"/>
      <c r="AB1653" s="759"/>
      <c r="AC1653" s="759"/>
      <c r="AD1653" s="759"/>
      <c r="AE1653" s="759"/>
      <c r="AF1653" s="759"/>
      <c r="AG1653" s="759"/>
      <c r="AH1653" s="759"/>
      <c r="AI1653" s="759"/>
      <c r="AJ1653" s="759"/>
      <c r="AK1653" s="759"/>
      <c r="AL1653" s="759"/>
      <c r="AM1653" s="759"/>
      <c r="AN1653" s="760"/>
    </row>
    <row r="1654" spans="2:40" ht="21" customHeight="1" x14ac:dyDescent="0.25">
      <c r="B1654" s="296"/>
      <c r="C1654" s="45"/>
      <c r="D1654" s="46"/>
      <c r="E1654" s="45"/>
      <c r="F1654" s="46"/>
      <c r="G1654" s="45"/>
      <c r="H1654" s="46"/>
      <c r="I1654" s="45"/>
      <c r="J1654" s="46"/>
      <c r="K1654" s="45"/>
      <c r="L1654" s="46"/>
      <c r="M1654" s="45"/>
      <c r="N1654" s="46"/>
      <c r="O1654" s="45"/>
      <c r="P1654" s="46"/>
      <c r="Q1654" s="45"/>
      <c r="R1654" s="46"/>
      <c r="S1654" s="45"/>
      <c r="T1654" s="46"/>
      <c r="U1654" s="45"/>
      <c r="V1654" s="46"/>
      <c r="W1654" s="45"/>
      <c r="X1654" s="46"/>
      <c r="Y1654" s="45"/>
      <c r="Z1654" s="46"/>
      <c r="AA1654" s="45"/>
      <c r="AB1654" s="46"/>
      <c r="AC1654" s="45"/>
      <c r="AD1654" s="46"/>
      <c r="AE1654" s="45"/>
      <c r="AF1654" s="46"/>
      <c r="AG1654" s="45"/>
      <c r="AH1654" s="46"/>
      <c r="AI1654" s="45"/>
      <c r="AJ1654" s="46"/>
      <c r="AK1654" s="45"/>
      <c r="AL1654" s="47">
        <f>+B1654+D1654+F1654+H1654+J1654+L1654+N1654+P1654+R1654+T1654+V1654+X1654+Z1654+AB1654+AD1654+AF1654+AH1654+AJ1654</f>
        <v>0</v>
      </c>
      <c r="AM1654" s="48">
        <f>+C1654+E1654+G1654+I1654+K1654+M1654+O1654+Q1654+S1654+U1654+W1654+Y1654+AA1654+AC1654+AE1654+AG1654+AI1654+AK1654</f>
        <v>0</v>
      </c>
      <c r="AN1654" s="297">
        <f>+AM1654+AL1654</f>
        <v>0</v>
      </c>
    </row>
    <row r="1655" spans="2:40" ht="14.25" customHeight="1" x14ac:dyDescent="0.25">
      <c r="B1655" s="751" t="s">
        <v>829</v>
      </c>
      <c r="C1655" s="752"/>
      <c r="D1655" s="752"/>
      <c r="E1655" s="752"/>
      <c r="F1655" s="752"/>
      <c r="G1655" s="752"/>
      <c r="H1655" s="752"/>
      <c r="I1655" s="752"/>
      <c r="J1655" s="752"/>
      <c r="K1655" s="752"/>
      <c r="L1655" s="752"/>
      <c r="M1655" s="752"/>
      <c r="N1655" s="752"/>
      <c r="O1655" s="752"/>
      <c r="P1655" s="752"/>
      <c r="Q1655" s="752"/>
      <c r="R1655" s="752"/>
      <c r="S1655" s="752"/>
      <c r="T1655" s="752"/>
      <c r="U1655" s="752"/>
      <c r="V1655" s="752"/>
      <c r="W1655" s="752"/>
      <c r="X1655" s="752"/>
      <c r="Y1655" s="752"/>
      <c r="Z1655" s="752"/>
      <c r="AA1655" s="752"/>
      <c r="AB1655" s="752"/>
      <c r="AC1655" s="752"/>
      <c r="AD1655" s="752"/>
      <c r="AE1655" s="752"/>
      <c r="AF1655" s="752"/>
      <c r="AG1655" s="752"/>
      <c r="AH1655" s="752"/>
      <c r="AI1655" s="752"/>
      <c r="AJ1655" s="752"/>
      <c r="AK1655" s="752"/>
      <c r="AL1655" s="752"/>
      <c r="AM1655" s="752"/>
      <c r="AN1655" s="753"/>
    </row>
    <row r="1656" spans="2:40" ht="21" customHeight="1" x14ac:dyDescent="0.25">
      <c r="B1656" s="296"/>
      <c r="C1656" s="45"/>
      <c r="D1656" s="46"/>
      <c r="E1656" s="45"/>
      <c r="F1656" s="46"/>
      <c r="G1656" s="45"/>
      <c r="H1656" s="46"/>
      <c r="I1656" s="45"/>
      <c r="J1656" s="46"/>
      <c r="K1656" s="45"/>
      <c r="L1656" s="46"/>
      <c r="M1656" s="45"/>
      <c r="N1656" s="46"/>
      <c r="O1656" s="45"/>
      <c r="P1656" s="46"/>
      <c r="Q1656" s="45"/>
      <c r="R1656" s="46"/>
      <c r="S1656" s="45"/>
      <c r="T1656" s="46"/>
      <c r="U1656" s="45"/>
      <c r="V1656" s="46"/>
      <c r="W1656" s="45"/>
      <c r="X1656" s="46"/>
      <c r="Y1656" s="45"/>
      <c r="Z1656" s="46"/>
      <c r="AA1656" s="45"/>
      <c r="AB1656" s="46"/>
      <c r="AC1656" s="45"/>
      <c r="AD1656" s="46"/>
      <c r="AE1656" s="45"/>
      <c r="AF1656" s="46"/>
      <c r="AG1656" s="45"/>
      <c r="AH1656" s="46"/>
      <c r="AI1656" s="45"/>
      <c r="AJ1656" s="46"/>
      <c r="AK1656" s="45"/>
      <c r="AL1656" s="47">
        <f>+B1656+D1656+F1656+H1656+J1656+L1656+N1656+P1656+R1656+T1656+V1656+X1656+Z1656+AB1656+AD1656+AF1656+AH1656+AJ1656</f>
        <v>0</v>
      </c>
      <c r="AM1656" s="48">
        <f>+C1656+E1656+G1656+I1656+K1656+M1656+O1656+Q1656+S1656+U1656+W1656+Y1656+AA1656+AC1656+AE1656+AG1656+AI1656+AK1656</f>
        <v>0</v>
      </c>
      <c r="AN1656" s="297">
        <f>+AM1656+AL1656</f>
        <v>0</v>
      </c>
    </row>
    <row r="1657" spans="2:40" ht="15" customHeight="1" x14ac:dyDescent="0.25">
      <c r="B1657" s="751" t="s">
        <v>830</v>
      </c>
      <c r="C1657" s="752"/>
      <c r="D1657" s="752"/>
      <c r="E1657" s="752"/>
      <c r="F1657" s="752"/>
      <c r="G1657" s="752"/>
      <c r="H1657" s="752"/>
      <c r="I1657" s="752"/>
      <c r="J1657" s="752"/>
      <c r="K1657" s="752"/>
      <c r="L1657" s="752"/>
      <c r="M1657" s="752"/>
      <c r="N1657" s="752"/>
      <c r="O1657" s="752"/>
      <c r="P1657" s="752"/>
      <c r="Q1657" s="752"/>
      <c r="R1657" s="752"/>
      <c r="S1657" s="752"/>
      <c r="T1657" s="752"/>
      <c r="U1657" s="752"/>
      <c r="V1657" s="752"/>
      <c r="W1657" s="752"/>
      <c r="X1657" s="752"/>
      <c r="Y1657" s="752"/>
      <c r="Z1657" s="752"/>
      <c r="AA1657" s="752"/>
      <c r="AB1657" s="752"/>
      <c r="AC1657" s="752"/>
      <c r="AD1657" s="752"/>
      <c r="AE1657" s="752"/>
      <c r="AF1657" s="752"/>
      <c r="AG1657" s="752"/>
      <c r="AH1657" s="752"/>
      <c r="AI1657" s="752"/>
      <c r="AJ1657" s="752"/>
      <c r="AK1657" s="752"/>
      <c r="AL1657" s="752"/>
      <c r="AM1657" s="752"/>
      <c r="AN1657" s="753"/>
    </row>
    <row r="1658" spans="2:40" ht="21" customHeight="1" x14ac:dyDescent="0.25">
      <c r="B1658" s="296"/>
      <c r="C1658" s="45"/>
      <c r="D1658" s="46"/>
      <c r="E1658" s="45"/>
      <c r="F1658" s="46"/>
      <c r="G1658" s="45"/>
      <c r="H1658" s="46"/>
      <c r="I1658" s="45"/>
      <c r="J1658" s="46"/>
      <c r="K1658" s="45"/>
      <c r="L1658" s="46"/>
      <c r="M1658" s="45"/>
      <c r="N1658" s="46"/>
      <c r="O1658" s="45"/>
      <c r="P1658" s="46"/>
      <c r="Q1658" s="45"/>
      <c r="R1658" s="46"/>
      <c r="S1658" s="45"/>
      <c r="T1658" s="46"/>
      <c r="U1658" s="45"/>
      <c r="V1658" s="46"/>
      <c r="W1658" s="45"/>
      <c r="X1658" s="46"/>
      <c r="Y1658" s="45"/>
      <c r="Z1658" s="46"/>
      <c r="AA1658" s="45"/>
      <c r="AB1658" s="46"/>
      <c r="AC1658" s="45"/>
      <c r="AD1658" s="46"/>
      <c r="AE1658" s="45"/>
      <c r="AF1658" s="46"/>
      <c r="AG1658" s="45"/>
      <c r="AH1658" s="46"/>
      <c r="AI1658" s="45"/>
      <c r="AJ1658" s="46"/>
      <c r="AK1658" s="45"/>
      <c r="AL1658" s="47">
        <f>+B1658+D1658+F1658+H1658+J1658+L1658+N1658+P1658+R1658+T1658+V1658+X1658+Z1658+AB1658+AD1658+AF1658+AH1658+AJ1658</f>
        <v>0</v>
      </c>
      <c r="AM1658" s="48">
        <f>+C1658+E1658+G1658+I1658+K1658+M1658+O1658+Q1658+S1658+U1658+W1658+Y1658+AA1658+AC1658+AE1658+AG1658+AI1658+AK1658</f>
        <v>0</v>
      </c>
      <c r="AN1658" s="297">
        <f>+AM1658+AL1658</f>
        <v>0</v>
      </c>
    </row>
    <row r="1659" spans="2:40" ht="15" customHeight="1" x14ac:dyDescent="0.25">
      <c r="B1659" s="751" t="s">
        <v>831</v>
      </c>
      <c r="C1659" s="752"/>
      <c r="D1659" s="752"/>
      <c r="E1659" s="752"/>
      <c r="F1659" s="752"/>
      <c r="G1659" s="752"/>
      <c r="H1659" s="752"/>
      <c r="I1659" s="752"/>
      <c r="J1659" s="752"/>
      <c r="K1659" s="752"/>
      <c r="L1659" s="752"/>
      <c r="M1659" s="752"/>
      <c r="N1659" s="752"/>
      <c r="O1659" s="752"/>
      <c r="P1659" s="752"/>
      <c r="Q1659" s="752"/>
      <c r="R1659" s="752"/>
      <c r="S1659" s="752"/>
      <c r="T1659" s="752"/>
      <c r="U1659" s="752"/>
      <c r="V1659" s="752"/>
      <c r="W1659" s="752"/>
      <c r="X1659" s="752"/>
      <c r="Y1659" s="752"/>
      <c r="Z1659" s="752"/>
      <c r="AA1659" s="752"/>
      <c r="AB1659" s="752"/>
      <c r="AC1659" s="752"/>
      <c r="AD1659" s="752"/>
      <c r="AE1659" s="752"/>
      <c r="AF1659" s="752"/>
      <c r="AG1659" s="752"/>
      <c r="AH1659" s="752"/>
      <c r="AI1659" s="752"/>
      <c r="AJ1659" s="752"/>
      <c r="AK1659" s="752"/>
      <c r="AL1659" s="752"/>
      <c r="AM1659" s="752"/>
      <c r="AN1659" s="753"/>
    </row>
    <row r="1660" spans="2:40" ht="21" customHeight="1" x14ac:dyDescent="0.25">
      <c r="B1660" s="296"/>
      <c r="C1660" s="45"/>
      <c r="D1660" s="46"/>
      <c r="E1660" s="45"/>
      <c r="F1660" s="46"/>
      <c r="G1660" s="45"/>
      <c r="H1660" s="46"/>
      <c r="I1660" s="45"/>
      <c r="J1660" s="46"/>
      <c r="K1660" s="45"/>
      <c r="L1660" s="46"/>
      <c r="M1660" s="45"/>
      <c r="N1660" s="46"/>
      <c r="O1660" s="45"/>
      <c r="P1660" s="46"/>
      <c r="Q1660" s="45"/>
      <c r="R1660" s="46"/>
      <c r="S1660" s="45"/>
      <c r="T1660" s="46"/>
      <c r="U1660" s="45"/>
      <c r="V1660" s="46"/>
      <c r="W1660" s="45"/>
      <c r="X1660" s="46"/>
      <c r="Y1660" s="45"/>
      <c r="Z1660" s="46"/>
      <c r="AA1660" s="45"/>
      <c r="AB1660" s="46"/>
      <c r="AC1660" s="45"/>
      <c r="AD1660" s="46"/>
      <c r="AE1660" s="45"/>
      <c r="AF1660" s="46"/>
      <c r="AG1660" s="45"/>
      <c r="AH1660" s="46"/>
      <c r="AI1660" s="45"/>
      <c r="AJ1660" s="46"/>
      <c r="AK1660" s="45"/>
      <c r="AL1660" s="47">
        <f>+B1660+D1660+F1660+H1660+J1660+L1660+N1660+P1660+R1660+T1660+V1660+X1660+Z1660+AB1660+AD1660+AF1660+AH1660+AJ1660</f>
        <v>0</v>
      </c>
      <c r="AM1660" s="48">
        <f>+C1660+E1660+G1660+I1660+K1660+M1660+O1660+Q1660+S1660+U1660+W1660+Y1660+AA1660+AC1660+AE1660+AG1660+AI1660+AK1660</f>
        <v>0</v>
      </c>
      <c r="AN1660" s="297">
        <f>+AM1660+AL1660</f>
        <v>0</v>
      </c>
    </row>
    <row r="1661" spans="2:40" ht="15" customHeight="1" x14ac:dyDescent="0.25">
      <c r="B1661" s="751" t="s">
        <v>832</v>
      </c>
      <c r="C1661" s="752"/>
      <c r="D1661" s="752"/>
      <c r="E1661" s="752"/>
      <c r="F1661" s="752"/>
      <c r="G1661" s="752"/>
      <c r="H1661" s="752"/>
      <c r="I1661" s="752"/>
      <c r="J1661" s="752"/>
      <c r="K1661" s="752"/>
      <c r="L1661" s="752"/>
      <c r="M1661" s="752"/>
      <c r="N1661" s="752"/>
      <c r="O1661" s="752"/>
      <c r="P1661" s="752"/>
      <c r="Q1661" s="752"/>
      <c r="R1661" s="752"/>
      <c r="S1661" s="752"/>
      <c r="T1661" s="752"/>
      <c r="U1661" s="752"/>
      <c r="V1661" s="752"/>
      <c r="W1661" s="752"/>
      <c r="X1661" s="752"/>
      <c r="Y1661" s="752"/>
      <c r="Z1661" s="752"/>
      <c r="AA1661" s="752"/>
      <c r="AB1661" s="752"/>
      <c r="AC1661" s="752"/>
      <c r="AD1661" s="752"/>
      <c r="AE1661" s="752"/>
      <c r="AF1661" s="752"/>
      <c r="AG1661" s="752"/>
      <c r="AH1661" s="752"/>
      <c r="AI1661" s="752"/>
      <c r="AJ1661" s="752"/>
      <c r="AK1661" s="752"/>
      <c r="AL1661" s="752"/>
      <c r="AM1661" s="752"/>
      <c r="AN1661" s="753"/>
    </row>
    <row r="1662" spans="2:40" ht="21" customHeight="1" x14ac:dyDescent="0.25">
      <c r="B1662" s="296"/>
      <c r="C1662" s="45"/>
      <c r="D1662" s="46"/>
      <c r="E1662" s="45"/>
      <c r="F1662" s="46"/>
      <c r="G1662" s="45"/>
      <c r="H1662" s="46"/>
      <c r="I1662" s="45"/>
      <c r="J1662" s="46"/>
      <c r="K1662" s="45"/>
      <c r="L1662" s="46"/>
      <c r="M1662" s="45"/>
      <c r="N1662" s="46"/>
      <c r="O1662" s="45"/>
      <c r="P1662" s="46"/>
      <c r="Q1662" s="45"/>
      <c r="R1662" s="46"/>
      <c r="S1662" s="45"/>
      <c r="T1662" s="46"/>
      <c r="U1662" s="45"/>
      <c r="V1662" s="46"/>
      <c r="W1662" s="45"/>
      <c r="X1662" s="46"/>
      <c r="Y1662" s="45"/>
      <c r="Z1662" s="46"/>
      <c r="AA1662" s="45"/>
      <c r="AB1662" s="46"/>
      <c r="AC1662" s="45"/>
      <c r="AD1662" s="46"/>
      <c r="AE1662" s="45"/>
      <c r="AF1662" s="46"/>
      <c r="AG1662" s="45"/>
      <c r="AH1662" s="46"/>
      <c r="AI1662" s="45"/>
      <c r="AJ1662" s="46"/>
      <c r="AK1662" s="45"/>
      <c r="AL1662" s="47">
        <f>+B1662+D1662+F1662+H1662+J1662+L1662+N1662+P1662+R1662+T1662+V1662+X1662+Z1662+AB1662+AD1662+AF1662+AH1662+AJ1662</f>
        <v>0</v>
      </c>
      <c r="AM1662" s="48">
        <f>+C1662+E1662+G1662+I1662+K1662+M1662+O1662+Q1662+S1662+U1662+W1662+Y1662+AA1662+AC1662+AE1662+AG1662+AI1662+AK1662</f>
        <v>0</v>
      </c>
      <c r="AN1662" s="297">
        <f>+AM1662+AL1662</f>
        <v>0</v>
      </c>
    </row>
    <row r="1663" spans="2:40" ht="15" customHeight="1" x14ac:dyDescent="0.25">
      <c r="B1663" s="751" t="s">
        <v>833</v>
      </c>
      <c r="C1663" s="752"/>
      <c r="D1663" s="752"/>
      <c r="E1663" s="752"/>
      <c r="F1663" s="752"/>
      <c r="G1663" s="752"/>
      <c r="H1663" s="752"/>
      <c r="I1663" s="752"/>
      <c r="J1663" s="752"/>
      <c r="K1663" s="752"/>
      <c r="L1663" s="752"/>
      <c r="M1663" s="752"/>
      <c r="N1663" s="752"/>
      <c r="O1663" s="752"/>
      <c r="P1663" s="752"/>
      <c r="Q1663" s="752"/>
      <c r="R1663" s="752"/>
      <c r="S1663" s="752"/>
      <c r="T1663" s="752"/>
      <c r="U1663" s="752"/>
      <c r="V1663" s="752"/>
      <c r="W1663" s="752"/>
      <c r="X1663" s="752"/>
      <c r="Y1663" s="752"/>
      <c r="Z1663" s="752"/>
      <c r="AA1663" s="752"/>
      <c r="AB1663" s="752"/>
      <c r="AC1663" s="752"/>
      <c r="AD1663" s="752"/>
      <c r="AE1663" s="752"/>
      <c r="AF1663" s="752"/>
      <c r="AG1663" s="752"/>
      <c r="AH1663" s="752"/>
      <c r="AI1663" s="752"/>
      <c r="AJ1663" s="752"/>
      <c r="AK1663" s="752"/>
      <c r="AL1663" s="752"/>
      <c r="AM1663" s="752"/>
      <c r="AN1663" s="753"/>
    </row>
    <row r="1664" spans="2:40" ht="21" customHeight="1" x14ac:dyDescent="0.25">
      <c r="B1664" s="296"/>
      <c r="C1664" s="45"/>
      <c r="D1664" s="46"/>
      <c r="E1664" s="45"/>
      <c r="F1664" s="46"/>
      <c r="G1664" s="45"/>
      <c r="H1664" s="46"/>
      <c r="I1664" s="45"/>
      <c r="J1664" s="46"/>
      <c r="K1664" s="45"/>
      <c r="L1664" s="46"/>
      <c r="M1664" s="45"/>
      <c r="N1664" s="46"/>
      <c r="O1664" s="45"/>
      <c r="P1664" s="46"/>
      <c r="Q1664" s="45"/>
      <c r="R1664" s="46"/>
      <c r="S1664" s="45"/>
      <c r="T1664" s="46"/>
      <c r="U1664" s="45"/>
      <c r="V1664" s="46"/>
      <c r="W1664" s="45"/>
      <c r="X1664" s="46"/>
      <c r="Y1664" s="45"/>
      <c r="Z1664" s="46"/>
      <c r="AA1664" s="45"/>
      <c r="AB1664" s="46"/>
      <c r="AC1664" s="45"/>
      <c r="AD1664" s="46"/>
      <c r="AE1664" s="45"/>
      <c r="AF1664" s="46"/>
      <c r="AG1664" s="45"/>
      <c r="AH1664" s="46"/>
      <c r="AI1664" s="45"/>
      <c r="AJ1664" s="46"/>
      <c r="AK1664" s="45"/>
      <c r="AL1664" s="47">
        <f>+B1664+D1664+F1664+H1664+J1664+L1664+N1664+P1664+R1664+T1664+V1664+X1664+Z1664+AB1664+AD1664+AF1664+AH1664+AJ1664</f>
        <v>0</v>
      </c>
      <c r="AM1664" s="48">
        <f>+C1664+E1664+G1664+I1664+K1664+M1664+O1664+Q1664+S1664+U1664+W1664+Y1664+AA1664+AC1664+AE1664+AG1664+AI1664+AK1664</f>
        <v>0</v>
      </c>
      <c r="AN1664" s="297">
        <f>+AM1664+AL1664</f>
        <v>0</v>
      </c>
    </row>
    <row r="1665" spans="1:40" ht="15" customHeight="1" x14ac:dyDescent="0.25">
      <c r="B1665" s="751" t="s">
        <v>834</v>
      </c>
      <c r="C1665" s="752"/>
      <c r="D1665" s="752"/>
      <c r="E1665" s="752"/>
      <c r="F1665" s="752"/>
      <c r="G1665" s="752"/>
      <c r="H1665" s="752"/>
      <c r="I1665" s="752"/>
      <c r="J1665" s="752"/>
      <c r="K1665" s="752"/>
      <c r="L1665" s="752"/>
      <c r="M1665" s="752"/>
      <c r="N1665" s="752"/>
      <c r="O1665" s="752"/>
      <c r="P1665" s="752"/>
      <c r="Q1665" s="752"/>
      <c r="R1665" s="752"/>
      <c r="S1665" s="752"/>
      <c r="T1665" s="752"/>
      <c r="U1665" s="752"/>
      <c r="V1665" s="752"/>
      <c r="W1665" s="752"/>
      <c r="X1665" s="752"/>
      <c r="Y1665" s="752"/>
      <c r="Z1665" s="752"/>
      <c r="AA1665" s="752"/>
      <c r="AB1665" s="752"/>
      <c r="AC1665" s="752"/>
      <c r="AD1665" s="752"/>
      <c r="AE1665" s="752"/>
      <c r="AF1665" s="752"/>
      <c r="AG1665" s="752"/>
      <c r="AH1665" s="752"/>
      <c r="AI1665" s="752"/>
      <c r="AJ1665" s="752"/>
      <c r="AK1665" s="752"/>
      <c r="AL1665" s="752"/>
      <c r="AM1665" s="752"/>
      <c r="AN1665" s="753"/>
    </row>
    <row r="1666" spans="1:40" ht="21" customHeight="1" x14ac:dyDescent="0.25">
      <c r="B1666" s="296"/>
      <c r="C1666" s="45"/>
      <c r="D1666" s="46"/>
      <c r="E1666" s="45"/>
      <c r="F1666" s="46"/>
      <c r="G1666" s="45"/>
      <c r="H1666" s="46"/>
      <c r="I1666" s="45"/>
      <c r="J1666" s="46"/>
      <c r="K1666" s="45"/>
      <c r="L1666" s="46"/>
      <c r="M1666" s="45"/>
      <c r="N1666" s="46"/>
      <c r="O1666" s="45"/>
      <c r="P1666" s="46"/>
      <c r="Q1666" s="45"/>
      <c r="R1666" s="46"/>
      <c r="S1666" s="45"/>
      <c r="T1666" s="46"/>
      <c r="U1666" s="45"/>
      <c r="V1666" s="46"/>
      <c r="W1666" s="45"/>
      <c r="X1666" s="46"/>
      <c r="Y1666" s="45"/>
      <c r="Z1666" s="46"/>
      <c r="AA1666" s="45"/>
      <c r="AB1666" s="46"/>
      <c r="AC1666" s="45"/>
      <c r="AD1666" s="46"/>
      <c r="AE1666" s="45"/>
      <c r="AF1666" s="46"/>
      <c r="AG1666" s="45"/>
      <c r="AH1666" s="46"/>
      <c r="AI1666" s="45"/>
      <c r="AJ1666" s="46"/>
      <c r="AK1666" s="45"/>
      <c r="AL1666" s="47">
        <f>+B1666+D1666+F1666+H1666+J1666+L1666+N1666+P1666+R1666+T1666+V1666+X1666+Z1666+AB1666+AD1666+AF1666+AH1666+AJ1666</f>
        <v>0</v>
      </c>
      <c r="AM1666" s="48">
        <f>+C1666+E1666+G1666+I1666+K1666+M1666+O1666+Q1666+S1666+U1666+W1666+Y1666+AA1666+AC1666+AE1666+AG1666+AI1666+AK1666</f>
        <v>0</v>
      </c>
      <c r="AN1666" s="297">
        <f>+AM1666+AL1666</f>
        <v>0</v>
      </c>
    </row>
    <row r="1667" spans="1:40" ht="16.5" customHeight="1" x14ac:dyDescent="0.3">
      <c r="B1667" s="754" t="s">
        <v>825</v>
      </c>
      <c r="C1667" s="755"/>
      <c r="D1667" s="755"/>
      <c r="E1667" s="755"/>
      <c r="F1667" s="755"/>
      <c r="G1667" s="755"/>
      <c r="H1667" s="755"/>
      <c r="I1667" s="755"/>
      <c r="J1667" s="755"/>
      <c r="K1667" s="755"/>
      <c r="L1667" s="755"/>
      <c r="M1667" s="755"/>
      <c r="N1667" s="755"/>
      <c r="O1667" s="755"/>
      <c r="P1667" s="755"/>
      <c r="Q1667" s="755"/>
      <c r="R1667" s="755"/>
      <c r="S1667" s="755"/>
      <c r="T1667" s="755"/>
      <c r="U1667" s="755"/>
      <c r="V1667" s="755"/>
      <c r="W1667" s="755"/>
      <c r="X1667" s="755"/>
      <c r="Y1667" s="755"/>
      <c r="Z1667" s="755"/>
      <c r="AA1667" s="755"/>
      <c r="AB1667" s="755"/>
      <c r="AC1667" s="755"/>
      <c r="AD1667" s="755"/>
      <c r="AE1667" s="755"/>
      <c r="AF1667" s="755"/>
      <c r="AG1667" s="755"/>
      <c r="AH1667" s="755"/>
      <c r="AI1667" s="755"/>
      <c r="AJ1667" s="755"/>
      <c r="AK1667" s="755"/>
      <c r="AL1667" s="755"/>
      <c r="AM1667" s="755"/>
      <c r="AN1667" s="756"/>
    </row>
    <row r="1668" spans="1:40" ht="21" customHeight="1" thickBot="1" x14ac:dyDescent="0.3">
      <c r="B1668" s="298">
        <f>+B1666+B1664+B1662+B1660+B1658+B1656+B1654+B1652</f>
        <v>0</v>
      </c>
      <c r="C1668" s="302">
        <f>+C1666+C1664+C1662+C1660+C1658+C1656+C1654+C1652</f>
        <v>0</v>
      </c>
      <c r="D1668" s="299">
        <f>+D1666+D1664+D1662+D1660+D1658+D1656+D1654+D1652</f>
        <v>0</v>
      </c>
      <c r="E1668" s="302">
        <f>+E1666+E1664+E1662+E1660+E1658+E1656+E1654+E1652</f>
        <v>0</v>
      </c>
      <c r="F1668" s="299">
        <f t="shared" ref="F1668:AK1668" si="24">+F1666+F1664+F1662+F1660+F1658+F1656+F1654+F1652</f>
        <v>0</v>
      </c>
      <c r="G1668" s="302">
        <f t="shared" si="24"/>
        <v>0</v>
      </c>
      <c r="H1668" s="299">
        <f t="shared" si="24"/>
        <v>0</v>
      </c>
      <c r="I1668" s="302">
        <f t="shared" si="24"/>
        <v>0</v>
      </c>
      <c r="J1668" s="299">
        <f t="shared" si="24"/>
        <v>0</v>
      </c>
      <c r="K1668" s="302">
        <f t="shared" si="24"/>
        <v>0</v>
      </c>
      <c r="L1668" s="299">
        <f t="shared" si="24"/>
        <v>0</v>
      </c>
      <c r="M1668" s="302">
        <f t="shared" si="24"/>
        <v>0</v>
      </c>
      <c r="N1668" s="299">
        <f t="shared" si="24"/>
        <v>0</v>
      </c>
      <c r="O1668" s="302">
        <f t="shared" si="24"/>
        <v>0</v>
      </c>
      <c r="P1668" s="299">
        <f t="shared" si="24"/>
        <v>0</v>
      </c>
      <c r="Q1668" s="302">
        <f t="shared" si="24"/>
        <v>0</v>
      </c>
      <c r="R1668" s="299">
        <f t="shared" si="24"/>
        <v>0</v>
      </c>
      <c r="S1668" s="302">
        <f t="shared" si="24"/>
        <v>0</v>
      </c>
      <c r="T1668" s="299">
        <f t="shared" si="24"/>
        <v>0</v>
      </c>
      <c r="U1668" s="302">
        <f t="shared" si="24"/>
        <v>0</v>
      </c>
      <c r="V1668" s="299">
        <f t="shared" si="24"/>
        <v>0</v>
      </c>
      <c r="W1668" s="302">
        <f t="shared" si="24"/>
        <v>0</v>
      </c>
      <c r="X1668" s="299">
        <f t="shared" si="24"/>
        <v>0</v>
      </c>
      <c r="Y1668" s="302">
        <f t="shared" si="24"/>
        <v>0</v>
      </c>
      <c r="Z1668" s="299">
        <f t="shared" si="24"/>
        <v>0</v>
      </c>
      <c r="AA1668" s="302">
        <f t="shared" si="24"/>
        <v>0</v>
      </c>
      <c r="AB1668" s="299">
        <f t="shared" si="24"/>
        <v>0</v>
      </c>
      <c r="AC1668" s="302">
        <f t="shared" si="24"/>
        <v>0</v>
      </c>
      <c r="AD1668" s="299">
        <f t="shared" si="24"/>
        <v>0</v>
      </c>
      <c r="AE1668" s="302">
        <f t="shared" si="24"/>
        <v>0</v>
      </c>
      <c r="AF1668" s="299">
        <f t="shared" si="24"/>
        <v>0</v>
      </c>
      <c r="AG1668" s="302">
        <f t="shared" si="24"/>
        <v>0</v>
      </c>
      <c r="AH1668" s="299">
        <f t="shared" si="24"/>
        <v>0</v>
      </c>
      <c r="AI1668" s="302">
        <f t="shared" si="24"/>
        <v>0</v>
      </c>
      <c r="AJ1668" s="299">
        <f t="shared" si="24"/>
        <v>0</v>
      </c>
      <c r="AK1668" s="302">
        <f t="shared" si="24"/>
        <v>0</v>
      </c>
      <c r="AL1668" s="299">
        <f>+B1668+D1668+F1668+H1668+J1668+L1668+N1668+P1668+R1668+T1668+V1668+X1668+Z1668+AB1668+AD1668+AF1668+AH1668+AJ1668</f>
        <v>0</v>
      </c>
      <c r="AM1668" s="302">
        <f>+C1668+E1668+G1668+I1668+K1668+M1668+O1668+Q1668+S1668+U1668+W1668+Y1668+AA1668+AC1668+AE1668+AG1668+AI1668+AK1668</f>
        <v>0</v>
      </c>
      <c r="AN1668" s="300">
        <f>+AM1668+AL1668</f>
        <v>0</v>
      </c>
    </row>
    <row r="1669" spans="1:40" ht="11.25" customHeight="1" x14ac:dyDescent="0.25">
      <c r="B1669" s="757"/>
      <c r="C1669" s="757"/>
      <c r="D1669" s="757"/>
      <c r="E1669" s="757"/>
      <c r="F1669" s="757"/>
      <c r="G1669" s="757"/>
      <c r="H1669" s="757"/>
      <c r="I1669" s="757"/>
      <c r="J1669" s="757"/>
      <c r="K1669" s="757"/>
      <c r="L1669" s="757"/>
      <c r="M1669" s="757"/>
      <c r="N1669" s="757"/>
      <c r="O1669" s="757"/>
      <c r="P1669" s="757"/>
      <c r="Q1669" s="757"/>
      <c r="R1669" s="757"/>
      <c r="S1669" s="757"/>
      <c r="T1669" s="757"/>
      <c r="U1669" s="757"/>
      <c r="V1669" s="757"/>
      <c r="W1669" s="757"/>
      <c r="X1669" s="757"/>
      <c r="Y1669" s="757"/>
      <c r="Z1669" s="757"/>
      <c r="AA1669" s="757"/>
      <c r="AB1669" s="757"/>
      <c r="AC1669" s="757"/>
      <c r="AD1669" s="757"/>
      <c r="AE1669" s="757"/>
      <c r="AF1669" s="757"/>
      <c r="AG1669" s="757"/>
      <c r="AH1669" s="757"/>
      <c r="AI1669" s="757"/>
      <c r="AJ1669" s="757"/>
      <c r="AK1669" s="757"/>
      <c r="AL1669" s="757"/>
      <c r="AM1669" s="757"/>
      <c r="AN1669" s="757"/>
    </row>
    <row r="1670" spans="1:40" x14ac:dyDescent="0.25">
      <c r="B1670" s="49"/>
      <c r="C1670" s="49"/>
      <c r="D1670" s="49"/>
      <c r="E1670" s="49"/>
      <c r="F1670" s="49"/>
      <c r="G1670" s="49"/>
      <c r="H1670" s="49"/>
      <c r="I1670" s="49"/>
      <c r="J1670" s="49"/>
      <c r="K1670" s="49"/>
      <c r="L1670" s="49"/>
      <c r="M1670" s="49"/>
      <c r="N1670" s="49"/>
      <c r="O1670" s="49"/>
      <c r="P1670" s="49"/>
      <c r="Q1670" s="49"/>
      <c r="R1670" s="49"/>
      <c r="S1670" s="49"/>
      <c r="T1670" s="50" t="s">
        <v>835</v>
      </c>
      <c r="U1670" s="49"/>
      <c r="W1670" s="49"/>
      <c r="X1670" s="749"/>
      <c r="Y1670" s="749"/>
      <c r="Z1670" s="749"/>
      <c r="AA1670" s="749"/>
      <c r="AB1670" s="749"/>
      <c r="AC1670" s="749"/>
      <c r="AD1670" s="749"/>
      <c r="AE1670" s="749"/>
      <c r="AF1670" s="749"/>
      <c r="AG1670" s="749"/>
      <c r="AH1670" s="749"/>
      <c r="AI1670" s="749"/>
      <c r="AJ1670" s="749"/>
      <c r="AK1670" s="749"/>
      <c r="AL1670" s="749"/>
      <c r="AM1670" s="51"/>
      <c r="AN1670" s="49"/>
    </row>
    <row r="1671" spans="1:40" ht="6" customHeight="1" thickBot="1" x14ac:dyDescent="0.3">
      <c r="A1671" s="52"/>
      <c r="B1671" s="49"/>
      <c r="C1671" s="49"/>
      <c r="D1671" s="49"/>
      <c r="E1671" s="49"/>
      <c r="F1671" s="49"/>
      <c r="G1671" s="49"/>
      <c r="H1671" s="49"/>
      <c r="I1671" s="49"/>
      <c r="J1671" s="49"/>
      <c r="K1671" s="49"/>
      <c r="L1671" s="49"/>
      <c r="M1671" s="49"/>
      <c r="N1671" s="49"/>
      <c r="O1671" s="49"/>
      <c r="P1671" s="49"/>
      <c r="Q1671" s="49"/>
      <c r="R1671" s="49"/>
      <c r="S1671" s="49"/>
      <c r="T1671" s="50"/>
      <c r="U1671" s="49"/>
      <c r="W1671" s="49"/>
      <c r="X1671" s="53"/>
      <c r="Y1671" s="53"/>
      <c r="Z1671" s="53"/>
      <c r="AA1671" s="53"/>
      <c r="AB1671" s="53"/>
      <c r="AC1671" s="53"/>
      <c r="AD1671" s="53"/>
      <c r="AE1671" s="53"/>
      <c r="AF1671" s="53"/>
      <c r="AG1671" s="53"/>
      <c r="AH1671" s="53"/>
      <c r="AI1671" s="53"/>
      <c r="AJ1671" s="53"/>
      <c r="AK1671" s="53"/>
      <c r="AL1671" s="53"/>
      <c r="AM1671" s="51"/>
      <c r="AN1671" s="49"/>
    </row>
    <row r="1672" spans="1:40" ht="15.75" thickBot="1" x14ac:dyDescent="0.3">
      <c r="A1672" s="52"/>
      <c r="B1672" s="49"/>
      <c r="C1672" s="49"/>
      <c r="D1672" s="49"/>
      <c r="E1672" s="49"/>
      <c r="F1672" s="49"/>
      <c r="G1672" s="49"/>
      <c r="H1672" s="49"/>
      <c r="I1672" s="49"/>
      <c r="J1672" s="49"/>
      <c r="K1672" s="49"/>
      <c r="L1672" s="49"/>
      <c r="M1672" s="49"/>
      <c r="N1672" s="49"/>
      <c r="O1672" s="49"/>
      <c r="P1672" s="49"/>
      <c r="Q1672" s="49"/>
      <c r="R1672" s="49"/>
      <c r="S1672" s="49"/>
      <c r="T1672" s="49"/>
      <c r="U1672" s="49"/>
      <c r="V1672" s="54" t="s">
        <v>836</v>
      </c>
      <c r="W1672" s="49"/>
      <c r="X1672" s="748">
        <f>+F1637</f>
        <v>0</v>
      </c>
      <c r="Y1672" s="748"/>
      <c r="Z1672" s="748"/>
      <c r="AA1672" s="748"/>
      <c r="AB1672" s="748"/>
      <c r="AC1672" s="748"/>
      <c r="AD1672" s="748"/>
      <c r="AE1672" s="748"/>
      <c r="AF1672" s="748"/>
      <c r="AG1672" s="748"/>
      <c r="AH1672" s="748"/>
      <c r="AI1672" s="748"/>
      <c r="AJ1672" s="748"/>
      <c r="AK1672" s="49"/>
      <c r="AL1672" s="750" t="s">
        <v>787</v>
      </c>
      <c r="AM1672" s="750"/>
      <c r="AN1672" s="49"/>
    </row>
    <row r="1673" spans="1:40" ht="15.75" customHeight="1" x14ac:dyDescent="0.25">
      <c r="B1673" s="55" t="s">
        <v>1128</v>
      </c>
      <c r="C1673" s="56"/>
      <c r="D1673" s="56"/>
      <c r="E1673" s="56"/>
      <c r="F1673" s="56"/>
      <c r="G1673" s="57"/>
      <c r="H1673" s="57"/>
      <c r="I1673" s="57"/>
      <c r="J1673" s="57"/>
      <c r="K1673" s="57"/>
      <c r="L1673" s="57"/>
      <c r="M1673" s="57"/>
      <c r="N1673" s="57"/>
      <c r="V1673" s="54" t="s">
        <v>837</v>
      </c>
      <c r="AB1673" s="748" t="str">
        <f>+I1638</f>
        <v/>
      </c>
      <c r="AC1673" s="748"/>
      <c r="AD1673" s="748"/>
      <c r="AE1673" s="748"/>
      <c r="AF1673" s="748"/>
      <c r="AG1673" s="748"/>
      <c r="AH1673" s="748"/>
      <c r="AI1673" s="748"/>
      <c r="AJ1673" s="748"/>
    </row>
    <row r="1674" spans="1:40" ht="3.75" customHeight="1" thickBot="1" x14ac:dyDescent="0.3">
      <c r="B1674" s="42"/>
      <c r="C1674" s="42"/>
      <c r="D1674" s="42"/>
      <c r="E1674" s="42"/>
      <c r="F1674" s="42"/>
      <c r="G1674" s="42"/>
      <c r="H1674" s="42"/>
      <c r="I1674" s="58"/>
      <c r="J1674" s="58"/>
      <c r="K1674" s="42"/>
      <c r="L1674" s="42"/>
      <c r="M1674" s="57"/>
      <c r="N1674" s="57"/>
    </row>
    <row r="1675" spans="1:40" ht="35.25" customHeight="1" x14ac:dyDescent="0.25">
      <c r="B1675" s="682" t="s">
        <v>838</v>
      </c>
      <c r="C1675" s="666"/>
      <c r="D1675" s="666"/>
      <c r="E1675" s="666" t="s">
        <v>839</v>
      </c>
      <c r="F1675" s="666"/>
      <c r="G1675" s="666"/>
      <c r="H1675" s="666" t="s">
        <v>840</v>
      </c>
      <c r="I1675" s="666"/>
      <c r="J1675" s="666"/>
      <c r="K1675" s="666" t="s">
        <v>841</v>
      </c>
      <c r="L1675" s="666"/>
      <c r="M1675" s="666"/>
      <c r="N1675" s="666" t="s">
        <v>842</v>
      </c>
      <c r="O1675" s="666"/>
      <c r="P1675" s="666"/>
      <c r="Q1675" s="666" t="s">
        <v>843</v>
      </c>
      <c r="R1675" s="666"/>
      <c r="S1675" s="666"/>
      <c r="T1675" s="666" t="s">
        <v>844</v>
      </c>
      <c r="U1675" s="666"/>
      <c r="V1675" s="666"/>
      <c r="W1675" s="666" t="s">
        <v>845</v>
      </c>
      <c r="X1675" s="666"/>
      <c r="Y1675" s="666"/>
      <c r="Z1675" s="666" t="s">
        <v>846</v>
      </c>
      <c r="AA1675" s="666"/>
      <c r="AB1675" s="666"/>
      <c r="AC1675" s="666" t="s">
        <v>847</v>
      </c>
      <c r="AD1675" s="666"/>
      <c r="AE1675" s="666"/>
      <c r="AF1675" s="746" t="s">
        <v>1117</v>
      </c>
      <c r="AG1675" s="746"/>
      <c r="AH1675" s="746"/>
      <c r="AI1675" s="666" t="s">
        <v>848</v>
      </c>
      <c r="AJ1675" s="666"/>
      <c r="AK1675" s="666"/>
      <c r="AL1675" s="660" t="s">
        <v>825</v>
      </c>
      <c r="AM1675" s="660"/>
      <c r="AN1675" s="661"/>
    </row>
    <row r="1676" spans="1:40" ht="21" customHeight="1" thickBot="1" x14ac:dyDescent="0.3">
      <c r="B1676" s="747"/>
      <c r="C1676" s="743"/>
      <c r="D1676" s="743"/>
      <c r="E1676" s="743"/>
      <c r="F1676" s="743"/>
      <c r="G1676" s="743"/>
      <c r="H1676" s="743"/>
      <c r="I1676" s="743"/>
      <c r="J1676" s="743"/>
      <c r="K1676" s="743"/>
      <c r="L1676" s="743"/>
      <c r="M1676" s="743"/>
      <c r="N1676" s="743"/>
      <c r="O1676" s="743"/>
      <c r="P1676" s="743"/>
      <c r="Q1676" s="743"/>
      <c r="R1676" s="743"/>
      <c r="S1676" s="743"/>
      <c r="T1676" s="743"/>
      <c r="U1676" s="743"/>
      <c r="V1676" s="743"/>
      <c r="W1676" s="743"/>
      <c r="X1676" s="743"/>
      <c r="Y1676" s="743"/>
      <c r="Z1676" s="743"/>
      <c r="AA1676" s="743"/>
      <c r="AB1676" s="743"/>
      <c r="AC1676" s="743"/>
      <c r="AD1676" s="743"/>
      <c r="AE1676" s="743"/>
      <c r="AF1676" s="743"/>
      <c r="AG1676" s="743"/>
      <c r="AH1676" s="743"/>
      <c r="AI1676" s="743"/>
      <c r="AJ1676" s="743"/>
      <c r="AK1676" s="743"/>
      <c r="AL1676" s="662">
        <f>SUM(B1676:AK1676)</f>
        <v>0</v>
      </c>
      <c r="AM1676" s="662"/>
      <c r="AN1676" s="663"/>
    </row>
    <row r="1677" spans="1:40" ht="12" customHeight="1" x14ac:dyDescent="0.25">
      <c r="B1677" s="270" t="s">
        <v>849</v>
      </c>
      <c r="C1677" s="271"/>
      <c r="D1677" s="272"/>
      <c r="E1677" s="272"/>
      <c r="F1677" s="246"/>
      <c r="G1677" s="246"/>
      <c r="H1677" s="246"/>
      <c r="I1677" s="269"/>
      <c r="J1677" s="269"/>
      <c r="K1677" s="246"/>
      <c r="L1677" s="246"/>
      <c r="M1677" s="241"/>
      <c r="N1677" s="241"/>
      <c r="O1677" s="241"/>
      <c r="P1677" s="241"/>
      <c r="Q1677" s="241"/>
      <c r="R1677" s="241"/>
      <c r="S1677" s="241"/>
      <c r="T1677" s="241"/>
      <c r="U1677" s="241"/>
      <c r="V1677" s="241"/>
      <c r="W1677" s="241"/>
      <c r="X1677" s="241"/>
      <c r="Y1677" s="241"/>
      <c r="Z1677" s="241"/>
      <c r="AA1677" s="241"/>
      <c r="AB1677" s="241"/>
      <c r="AC1677" s="241"/>
      <c r="AD1677" s="241"/>
      <c r="AE1677" s="241"/>
      <c r="AF1677" s="241"/>
      <c r="AG1677" s="241"/>
      <c r="AH1677" s="241"/>
      <c r="AI1677" s="241"/>
      <c r="AJ1677" s="241"/>
      <c r="AK1677" s="241"/>
      <c r="AL1677" s="241"/>
      <c r="AM1677" s="241"/>
      <c r="AN1677" s="241"/>
    </row>
    <row r="1678" spans="1:40" ht="12.75" customHeight="1" x14ac:dyDescent="0.25">
      <c r="B1678" s="273"/>
      <c r="C1678" s="273"/>
      <c r="D1678" s="273"/>
      <c r="E1678" s="273"/>
      <c r="F1678" s="273"/>
      <c r="G1678" s="273"/>
      <c r="H1678" s="273"/>
      <c r="I1678" s="241"/>
      <c r="J1678" s="241"/>
      <c r="K1678" s="241"/>
      <c r="L1678" s="241"/>
      <c r="M1678" s="241"/>
      <c r="N1678" s="241"/>
      <c r="O1678" s="241"/>
      <c r="P1678" s="241"/>
      <c r="Q1678" s="241"/>
      <c r="R1678" s="241"/>
      <c r="S1678" s="241"/>
      <c r="T1678" s="241"/>
      <c r="U1678" s="241"/>
      <c r="V1678" s="241"/>
      <c r="W1678" s="241"/>
      <c r="X1678" s="241"/>
      <c r="Y1678" s="241"/>
      <c r="Z1678" s="241"/>
      <c r="AA1678" s="241"/>
      <c r="AB1678" s="241"/>
      <c r="AC1678" s="241"/>
      <c r="AD1678" s="241"/>
      <c r="AE1678" s="241"/>
      <c r="AF1678" s="241"/>
      <c r="AG1678" s="241"/>
      <c r="AH1678" s="241"/>
      <c r="AI1678" s="241"/>
      <c r="AJ1678" s="241"/>
      <c r="AK1678" s="241"/>
      <c r="AL1678" s="241"/>
      <c r="AM1678" s="241"/>
      <c r="AN1678" s="241"/>
    </row>
    <row r="1679" spans="1:40" ht="16.5" thickBot="1" x14ac:dyDescent="0.3">
      <c r="B1679" s="274" t="s">
        <v>1118</v>
      </c>
      <c r="C1679" s="274"/>
      <c r="D1679" s="274"/>
      <c r="E1679" s="274"/>
      <c r="F1679" s="274"/>
      <c r="G1679" s="275"/>
      <c r="H1679" s="241"/>
      <c r="I1679" s="241"/>
      <c r="J1679" s="241"/>
      <c r="K1679" s="241"/>
      <c r="L1679" s="241"/>
      <c r="M1679" s="241"/>
      <c r="N1679" s="241"/>
      <c r="O1679" s="241"/>
      <c r="P1679" s="241"/>
      <c r="Q1679" s="241"/>
      <c r="R1679" s="241"/>
      <c r="S1679" s="241"/>
      <c r="T1679" s="241"/>
      <c r="U1679" s="241"/>
      <c r="V1679" s="241"/>
      <c r="W1679" s="241"/>
      <c r="X1679" s="553" t="s">
        <v>1119</v>
      </c>
      <c r="Y1679" s="241"/>
      <c r="Z1679" s="241"/>
      <c r="AA1679" s="241"/>
      <c r="AB1679" s="241"/>
      <c r="AC1679" s="241"/>
      <c r="AD1679" s="241"/>
      <c r="AE1679" s="241"/>
      <c r="AF1679" s="241"/>
      <c r="AG1679" s="241"/>
      <c r="AH1679" s="241"/>
      <c r="AI1679" s="241"/>
      <c r="AJ1679" s="241"/>
      <c r="AK1679" s="241"/>
      <c r="AL1679" s="241"/>
      <c r="AM1679" s="241"/>
      <c r="AN1679" s="241"/>
    </row>
    <row r="1680" spans="1:40" ht="34.5" customHeight="1" x14ac:dyDescent="0.25">
      <c r="B1680" s="736" t="s">
        <v>850</v>
      </c>
      <c r="C1680" s="736"/>
      <c r="D1680" s="736"/>
      <c r="E1680" s="736"/>
      <c r="F1680" s="736"/>
      <c r="G1680" s="736"/>
      <c r="H1680" s="736"/>
      <c r="I1680" s="736"/>
      <c r="J1680" s="736"/>
      <c r="K1680" s="744" t="s">
        <v>851</v>
      </c>
      <c r="L1680" s="744"/>
      <c r="M1680" s="744"/>
      <c r="N1680" s="744"/>
      <c r="O1680" s="744"/>
      <c r="P1680" s="744"/>
      <c r="Q1680" s="744"/>
      <c r="R1680" s="744"/>
      <c r="S1680" s="744"/>
      <c r="T1680" s="241"/>
      <c r="U1680" s="241"/>
      <c r="V1680" s="241"/>
      <c r="W1680" s="241"/>
      <c r="X1680" s="664" t="s">
        <v>1120</v>
      </c>
      <c r="Y1680" s="665"/>
      <c r="Z1680" s="665"/>
      <c r="AA1680" s="665"/>
      <c r="AB1680" s="665"/>
      <c r="AC1680" s="665"/>
      <c r="AD1680" s="666" t="s">
        <v>1127</v>
      </c>
      <c r="AE1680" s="666"/>
      <c r="AF1680" s="666"/>
      <c r="AG1680" s="666"/>
      <c r="AH1680" s="666"/>
      <c r="AI1680" s="667"/>
      <c r="AJ1680" s="241"/>
      <c r="AK1680" s="241"/>
      <c r="AL1680" s="241"/>
      <c r="AM1680" s="241"/>
      <c r="AN1680" s="241"/>
    </row>
    <row r="1681" spans="2:40" ht="18" customHeight="1" x14ac:dyDescent="0.25">
      <c r="B1681" s="727" t="s">
        <v>852</v>
      </c>
      <c r="C1681" s="727"/>
      <c r="D1681" s="727"/>
      <c r="E1681" s="728" t="s">
        <v>853</v>
      </c>
      <c r="F1681" s="728"/>
      <c r="G1681" s="728"/>
      <c r="H1681" s="729" t="s">
        <v>825</v>
      </c>
      <c r="I1681" s="729"/>
      <c r="J1681" s="729"/>
      <c r="K1681" s="728" t="s">
        <v>852</v>
      </c>
      <c r="L1681" s="728"/>
      <c r="M1681" s="728"/>
      <c r="N1681" s="728" t="s">
        <v>853</v>
      </c>
      <c r="O1681" s="728"/>
      <c r="P1681" s="728"/>
      <c r="Q1681" s="730" t="s">
        <v>825</v>
      </c>
      <c r="R1681" s="730"/>
      <c r="S1681" s="730"/>
      <c r="T1681" s="241"/>
      <c r="U1681" s="241"/>
      <c r="V1681" s="241"/>
      <c r="W1681" s="241"/>
      <c r="X1681" s="668" t="s">
        <v>852</v>
      </c>
      <c r="Y1681" s="669"/>
      <c r="Z1681" s="670" t="s">
        <v>853</v>
      </c>
      <c r="AA1681" s="669"/>
      <c r="AB1681" s="671" t="s">
        <v>825</v>
      </c>
      <c r="AC1681" s="672"/>
      <c r="AD1681" s="670" t="s">
        <v>852</v>
      </c>
      <c r="AE1681" s="669"/>
      <c r="AF1681" s="670" t="s">
        <v>853</v>
      </c>
      <c r="AG1681" s="669"/>
      <c r="AH1681" s="671" t="s">
        <v>825</v>
      </c>
      <c r="AI1681" s="673"/>
      <c r="AJ1681" s="241"/>
      <c r="AK1681" s="241"/>
      <c r="AL1681" s="241"/>
      <c r="AM1681" s="241"/>
      <c r="AN1681" s="241"/>
    </row>
    <row r="1682" spans="2:40" ht="21" customHeight="1" thickBot="1" x14ac:dyDescent="0.3">
      <c r="B1682" s="718"/>
      <c r="C1682" s="718"/>
      <c r="D1682" s="718"/>
      <c r="E1682" s="719"/>
      <c r="F1682" s="719"/>
      <c r="G1682" s="719"/>
      <c r="H1682" s="720">
        <f>+E1682+B1682</f>
        <v>0</v>
      </c>
      <c r="I1682" s="720"/>
      <c r="J1682" s="720"/>
      <c r="K1682" s="719"/>
      <c r="L1682" s="719"/>
      <c r="M1682" s="719"/>
      <c r="N1682" s="719"/>
      <c r="O1682" s="719"/>
      <c r="P1682" s="719"/>
      <c r="Q1682" s="731">
        <f>+N1682+K1682</f>
        <v>0</v>
      </c>
      <c r="R1682" s="731"/>
      <c r="S1682" s="731"/>
      <c r="T1682" s="241"/>
      <c r="U1682" s="241"/>
      <c r="V1682" s="241"/>
      <c r="W1682" s="241"/>
      <c r="X1682" s="674"/>
      <c r="Y1682" s="675"/>
      <c r="Z1682" s="676"/>
      <c r="AA1682" s="675"/>
      <c r="AB1682" s="677">
        <f>+Z1682+X1682</f>
        <v>0</v>
      </c>
      <c r="AC1682" s="678"/>
      <c r="AD1682" s="676"/>
      <c r="AE1682" s="675"/>
      <c r="AF1682" s="676"/>
      <c r="AG1682" s="675"/>
      <c r="AH1682" s="677">
        <f>+AF1682+AD1682</f>
        <v>0</v>
      </c>
      <c r="AI1682" s="695"/>
      <c r="AJ1682" s="241"/>
      <c r="AK1682" s="241"/>
      <c r="AL1682" s="241"/>
      <c r="AM1682" s="241"/>
      <c r="AN1682" s="241"/>
    </row>
    <row r="1683" spans="2:40" ht="16.5" thickBot="1" x14ac:dyDescent="0.3">
      <c r="B1683" s="274" t="s">
        <v>1121</v>
      </c>
      <c r="C1683" s="274"/>
      <c r="D1683" s="274"/>
      <c r="E1683" s="274"/>
      <c r="F1683" s="274"/>
      <c r="G1683" s="275"/>
      <c r="H1683" s="241"/>
      <c r="I1683" s="241"/>
      <c r="J1683" s="241"/>
      <c r="K1683" s="241"/>
      <c r="L1683" s="241"/>
      <c r="M1683" s="241"/>
      <c r="N1683" s="241"/>
      <c r="O1683" s="241"/>
      <c r="P1683" s="241"/>
      <c r="Q1683" s="241"/>
      <c r="R1683" s="241"/>
      <c r="S1683" s="241"/>
      <c r="T1683" s="241"/>
      <c r="U1683" s="241"/>
      <c r="V1683" s="241"/>
      <c r="W1683" s="241"/>
      <c r="X1683" s="696" t="s">
        <v>1122</v>
      </c>
      <c r="Y1683" s="697"/>
      <c r="Z1683" s="697"/>
      <c r="AA1683" s="697"/>
      <c r="AB1683" s="697"/>
      <c r="AC1683" s="697"/>
      <c r="AD1683" s="697"/>
      <c r="AE1683" s="697"/>
      <c r="AF1683" s="697"/>
      <c r="AG1683" s="697"/>
      <c r="AH1683" s="697"/>
      <c r="AI1683" s="697"/>
      <c r="AJ1683" s="697"/>
      <c r="AK1683" s="698"/>
      <c r="AL1683" s="241"/>
      <c r="AM1683" s="241"/>
      <c r="AN1683" s="241"/>
    </row>
    <row r="1684" spans="2:40" ht="34.5" customHeight="1" x14ac:dyDescent="0.25">
      <c r="B1684" s="738" t="s">
        <v>854</v>
      </c>
      <c r="C1684" s="738"/>
      <c r="D1684" s="738"/>
      <c r="E1684" s="738"/>
      <c r="F1684" s="738"/>
      <c r="G1684" s="738"/>
      <c r="H1684" s="738"/>
      <c r="I1684" s="738"/>
      <c r="J1684" s="738"/>
      <c r="K1684" s="739" t="s">
        <v>970</v>
      </c>
      <c r="L1684" s="739"/>
      <c r="M1684" s="739"/>
      <c r="N1684" s="739"/>
      <c r="O1684" s="739"/>
      <c r="P1684" s="739"/>
      <c r="Q1684" s="739"/>
      <c r="R1684" s="739"/>
      <c r="S1684" s="739"/>
      <c r="T1684" s="241"/>
      <c r="U1684" s="241"/>
      <c r="V1684" s="241"/>
      <c r="W1684" s="241"/>
      <c r="X1684" s="699" t="s">
        <v>1123</v>
      </c>
      <c r="Y1684" s="700"/>
      <c r="Z1684" s="700"/>
      <c r="AA1684" s="700"/>
      <c r="AB1684" s="701" t="s">
        <v>1124</v>
      </c>
      <c r="AC1684" s="701"/>
      <c r="AD1684" s="701"/>
      <c r="AE1684" s="701"/>
      <c r="AF1684" s="701" t="s">
        <v>825</v>
      </c>
      <c r="AG1684" s="701"/>
      <c r="AH1684" s="701"/>
      <c r="AI1684" s="701"/>
      <c r="AJ1684" s="701"/>
      <c r="AK1684" s="706"/>
      <c r="AL1684" s="241"/>
      <c r="AM1684" s="241"/>
      <c r="AN1684" s="241"/>
    </row>
    <row r="1685" spans="2:40" ht="18" customHeight="1" x14ac:dyDescent="0.25">
      <c r="B1685" s="727" t="s">
        <v>852</v>
      </c>
      <c r="C1685" s="727"/>
      <c r="D1685" s="727"/>
      <c r="E1685" s="728" t="s">
        <v>853</v>
      </c>
      <c r="F1685" s="728"/>
      <c r="G1685" s="728"/>
      <c r="H1685" s="729" t="s">
        <v>825</v>
      </c>
      <c r="I1685" s="729"/>
      <c r="J1685" s="729"/>
      <c r="K1685" s="728" t="s">
        <v>852</v>
      </c>
      <c r="L1685" s="728"/>
      <c r="M1685" s="728"/>
      <c r="N1685" s="728" t="s">
        <v>853</v>
      </c>
      <c r="O1685" s="728"/>
      <c r="P1685" s="728"/>
      <c r="Q1685" s="730" t="s">
        <v>825</v>
      </c>
      <c r="R1685" s="730"/>
      <c r="S1685" s="730"/>
      <c r="T1685" s="241"/>
      <c r="U1685" s="241"/>
      <c r="V1685" s="241"/>
      <c r="W1685" s="241"/>
      <c r="X1685" s="683" t="s">
        <v>852</v>
      </c>
      <c r="Y1685" s="679"/>
      <c r="Z1685" s="679" t="s">
        <v>853</v>
      </c>
      <c r="AA1685" s="679"/>
      <c r="AB1685" s="679" t="s">
        <v>852</v>
      </c>
      <c r="AC1685" s="679"/>
      <c r="AD1685" s="679" t="s">
        <v>853</v>
      </c>
      <c r="AE1685" s="679"/>
      <c r="AF1685" s="679" t="s">
        <v>852</v>
      </c>
      <c r="AG1685" s="679"/>
      <c r="AH1685" s="679" t="s">
        <v>853</v>
      </c>
      <c r="AI1685" s="679"/>
      <c r="AJ1685" s="715" t="s">
        <v>825</v>
      </c>
      <c r="AK1685" s="745"/>
      <c r="AL1685" s="241"/>
      <c r="AM1685" s="241"/>
      <c r="AN1685" s="241"/>
    </row>
    <row r="1686" spans="2:40" ht="21" customHeight="1" thickBot="1" x14ac:dyDescent="0.3">
      <c r="B1686" s="718"/>
      <c r="C1686" s="718"/>
      <c r="D1686" s="718"/>
      <c r="E1686" s="719"/>
      <c r="F1686" s="719"/>
      <c r="G1686" s="719"/>
      <c r="H1686" s="720">
        <f>+E1686+B1686</f>
        <v>0</v>
      </c>
      <c r="I1686" s="720"/>
      <c r="J1686" s="720"/>
      <c r="K1686" s="719"/>
      <c r="L1686" s="719"/>
      <c r="M1686" s="719"/>
      <c r="N1686" s="719"/>
      <c r="O1686" s="719"/>
      <c r="P1686" s="719"/>
      <c r="Q1686" s="731">
        <f>+N1686+K1686</f>
        <v>0</v>
      </c>
      <c r="R1686" s="731"/>
      <c r="S1686" s="731"/>
      <c r="T1686" s="241"/>
      <c r="U1686" s="241"/>
      <c r="V1686" s="241"/>
      <c r="W1686" s="241"/>
      <c r="X1686" s="702"/>
      <c r="Y1686" s="692"/>
      <c r="Z1686" s="692"/>
      <c r="AA1686" s="692"/>
      <c r="AB1686" s="692"/>
      <c r="AC1686" s="692"/>
      <c r="AD1686" s="692"/>
      <c r="AE1686" s="692"/>
      <c r="AF1686" s="680">
        <f>+AB1686+X1686</f>
        <v>0</v>
      </c>
      <c r="AG1686" s="680"/>
      <c r="AH1686" s="680">
        <f>+AD1686+Z1686</f>
        <v>0</v>
      </c>
      <c r="AI1686" s="680"/>
      <c r="AJ1686" s="680">
        <f>+AH1686+AF1686</f>
        <v>0</v>
      </c>
      <c r="AK1686" s="681"/>
      <c r="AL1686" s="241"/>
      <c r="AM1686" s="241"/>
      <c r="AN1686" s="241"/>
    </row>
    <row r="1687" spans="2:40" ht="16.5" thickBot="1" x14ac:dyDescent="0.3">
      <c r="B1687" s="276" t="s">
        <v>1125</v>
      </c>
      <c r="C1687" s="241"/>
      <c r="D1687" s="241"/>
      <c r="E1687" s="241"/>
      <c r="F1687" s="241"/>
      <c r="G1687" s="241"/>
      <c r="H1687" s="241"/>
      <c r="I1687" s="241"/>
      <c r="J1687" s="241"/>
      <c r="K1687" s="241"/>
      <c r="L1687" s="241"/>
      <c r="M1687" s="241"/>
      <c r="N1687" s="241"/>
      <c r="O1687" s="241"/>
      <c r="P1687" s="241"/>
      <c r="Q1687" s="241"/>
      <c r="R1687" s="241"/>
      <c r="S1687" s="241"/>
      <c r="T1687" s="241"/>
      <c r="U1687" s="241"/>
      <c r="V1687" s="241"/>
      <c r="W1687" s="241"/>
      <c r="X1687" s="553" t="s">
        <v>1258</v>
      </c>
      <c r="Y1687" s="241"/>
      <c r="Z1687" s="241"/>
      <c r="AA1687" s="241"/>
      <c r="AB1687" s="241"/>
      <c r="AC1687" s="241"/>
      <c r="AD1687" s="241"/>
      <c r="AE1687" s="241"/>
      <c r="AF1687" s="241"/>
      <c r="AG1687" s="241"/>
      <c r="AH1687" s="241"/>
      <c r="AI1687" s="241"/>
      <c r="AJ1687" s="241"/>
      <c r="AK1687" s="241"/>
      <c r="AL1687" s="241"/>
      <c r="AM1687" s="241"/>
      <c r="AN1687" s="241"/>
    </row>
    <row r="1688" spans="2:40" ht="16.5" customHeight="1" thickBot="1" x14ac:dyDescent="0.3">
      <c r="B1688" s="274" t="s">
        <v>969</v>
      </c>
      <c r="C1688" s="274"/>
      <c r="D1688" s="241"/>
      <c r="E1688" s="241"/>
      <c r="F1688" s="241"/>
      <c r="G1688" s="241"/>
      <c r="H1688" s="241"/>
      <c r="I1688" s="241"/>
      <c r="J1688" s="241"/>
      <c r="K1688" s="241"/>
      <c r="L1688" s="241"/>
      <c r="M1688" s="241"/>
      <c r="N1688" s="241"/>
      <c r="O1688" s="241"/>
      <c r="P1688" s="241"/>
      <c r="Q1688" s="241"/>
      <c r="R1688" s="241"/>
      <c r="S1688" s="241"/>
      <c r="T1688" s="241"/>
      <c r="U1688" s="241"/>
      <c r="V1688" s="241"/>
      <c r="W1688" s="835" t="s">
        <v>1259</v>
      </c>
      <c r="X1688" s="836"/>
      <c r="Y1688" s="836"/>
      <c r="Z1688" s="836"/>
      <c r="AA1688" s="836"/>
      <c r="AB1688" s="836"/>
      <c r="AC1688" s="851" t="s">
        <v>1257</v>
      </c>
      <c r="AD1688" s="851"/>
      <c r="AE1688" s="851"/>
      <c r="AF1688" s="851"/>
      <c r="AG1688" s="851"/>
      <c r="AH1688" s="851"/>
      <c r="AI1688" s="845" t="s">
        <v>1260</v>
      </c>
      <c r="AJ1688" s="846"/>
      <c r="AK1688" s="846"/>
      <c r="AL1688" s="846"/>
      <c r="AM1688" s="846"/>
      <c r="AN1688" s="847"/>
    </row>
    <row r="1689" spans="2:40" ht="16.5" customHeight="1" thickBot="1" x14ac:dyDescent="0.3">
      <c r="B1689" s="732" t="s">
        <v>971</v>
      </c>
      <c r="C1689" s="733"/>
      <c r="D1689" s="733"/>
      <c r="E1689" s="733"/>
      <c r="F1689" s="733"/>
      <c r="G1689" s="733"/>
      <c r="H1689" s="733"/>
      <c r="I1689" s="734"/>
      <c r="J1689" s="686" t="s">
        <v>855</v>
      </c>
      <c r="K1689" s="686"/>
      <c r="L1689" s="686"/>
      <c r="M1689" s="686"/>
      <c r="N1689" s="686"/>
      <c r="O1689" s="686"/>
      <c r="P1689" s="686" t="s">
        <v>856</v>
      </c>
      <c r="Q1689" s="686"/>
      <c r="R1689" s="686"/>
      <c r="S1689" s="686"/>
      <c r="T1689" s="686"/>
      <c r="U1689" s="688"/>
      <c r="V1689" s="241"/>
      <c r="W1689" s="837"/>
      <c r="X1689" s="838"/>
      <c r="Y1689" s="838"/>
      <c r="Z1689" s="838"/>
      <c r="AA1689" s="838"/>
      <c r="AB1689" s="838"/>
      <c r="AC1689" s="852"/>
      <c r="AD1689" s="852"/>
      <c r="AE1689" s="852"/>
      <c r="AF1689" s="852"/>
      <c r="AG1689" s="852"/>
      <c r="AH1689" s="852"/>
      <c r="AI1689" s="848"/>
      <c r="AJ1689" s="849"/>
      <c r="AK1689" s="849"/>
      <c r="AL1689" s="849"/>
      <c r="AM1689" s="849"/>
      <c r="AN1689" s="850"/>
    </row>
    <row r="1690" spans="2:40" ht="16.5" customHeight="1" thickBot="1" x14ac:dyDescent="0.3">
      <c r="B1690" s="735"/>
      <c r="C1690" s="736"/>
      <c r="D1690" s="736"/>
      <c r="E1690" s="736"/>
      <c r="F1690" s="736"/>
      <c r="G1690" s="736"/>
      <c r="H1690" s="736"/>
      <c r="I1690" s="737"/>
      <c r="J1690" s="687"/>
      <c r="K1690" s="687"/>
      <c r="L1690" s="687"/>
      <c r="M1690" s="687"/>
      <c r="N1690" s="687"/>
      <c r="O1690" s="687"/>
      <c r="P1690" s="687"/>
      <c r="Q1690" s="687"/>
      <c r="R1690" s="687"/>
      <c r="S1690" s="687"/>
      <c r="T1690" s="687"/>
      <c r="U1690" s="689"/>
      <c r="V1690" s="241"/>
      <c r="W1690" s="853" t="s">
        <v>852</v>
      </c>
      <c r="X1690" s="841"/>
      <c r="Y1690" s="841" t="s">
        <v>853</v>
      </c>
      <c r="Z1690" s="841"/>
      <c r="AA1690" s="842" t="s">
        <v>825</v>
      </c>
      <c r="AB1690" s="842"/>
      <c r="AC1690" s="841" t="s">
        <v>852</v>
      </c>
      <c r="AD1690" s="841"/>
      <c r="AE1690" s="841" t="s">
        <v>853</v>
      </c>
      <c r="AF1690" s="841"/>
      <c r="AG1690" s="842" t="s">
        <v>825</v>
      </c>
      <c r="AH1690" s="842"/>
      <c r="AI1690" s="841" t="s">
        <v>852</v>
      </c>
      <c r="AJ1690" s="841"/>
      <c r="AK1690" s="841" t="s">
        <v>853</v>
      </c>
      <c r="AL1690" s="841"/>
      <c r="AM1690" s="842" t="s">
        <v>825</v>
      </c>
      <c r="AN1690" s="843"/>
    </row>
    <row r="1691" spans="2:40" ht="21" customHeight="1" thickBot="1" x14ac:dyDescent="0.3">
      <c r="B1691" s="735"/>
      <c r="C1691" s="736"/>
      <c r="D1691" s="736"/>
      <c r="E1691" s="736"/>
      <c r="F1691" s="736"/>
      <c r="G1691" s="736"/>
      <c r="H1691" s="736"/>
      <c r="I1691" s="737"/>
      <c r="J1691" s="679" t="s">
        <v>852</v>
      </c>
      <c r="K1691" s="679"/>
      <c r="L1691" s="679" t="s">
        <v>853</v>
      </c>
      <c r="M1691" s="679"/>
      <c r="N1691" s="715" t="s">
        <v>825</v>
      </c>
      <c r="O1691" s="715"/>
      <c r="P1691" s="679" t="s">
        <v>852</v>
      </c>
      <c r="Q1691" s="679"/>
      <c r="R1691" s="679" t="s">
        <v>853</v>
      </c>
      <c r="S1691" s="679"/>
      <c r="T1691" s="716" t="s">
        <v>825</v>
      </c>
      <c r="U1691" s="717"/>
      <c r="V1691" s="241"/>
      <c r="W1691" s="844"/>
      <c r="X1691" s="831"/>
      <c r="Y1691" s="831"/>
      <c r="Z1691" s="831"/>
      <c r="AA1691" s="830">
        <f>W1691+Y1691</f>
        <v>0</v>
      </c>
      <c r="AB1691" s="830"/>
      <c r="AC1691" s="831"/>
      <c r="AD1691" s="831"/>
      <c r="AE1691" s="831"/>
      <c r="AF1691" s="831"/>
      <c r="AG1691" s="830">
        <f>AC1691+AE1691</f>
        <v>0</v>
      </c>
      <c r="AH1691" s="830"/>
      <c r="AI1691" s="831"/>
      <c r="AJ1691" s="831"/>
      <c r="AK1691" s="831"/>
      <c r="AL1691" s="832"/>
      <c r="AM1691" s="833">
        <f>AI1691+AK1691</f>
        <v>0</v>
      </c>
      <c r="AN1691" s="834"/>
    </row>
    <row r="1692" spans="2:40" ht="32.25" customHeight="1" x14ac:dyDescent="0.25">
      <c r="B1692" s="713" t="s">
        <v>857</v>
      </c>
      <c r="C1692" s="714"/>
      <c r="D1692" s="714"/>
      <c r="E1692" s="714"/>
      <c r="F1692" s="714"/>
      <c r="G1692" s="714"/>
      <c r="H1692" s="714"/>
      <c r="I1692" s="714"/>
      <c r="J1692" s="707"/>
      <c r="K1692" s="708"/>
      <c r="L1692" s="707"/>
      <c r="M1692" s="708"/>
      <c r="N1692" s="709">
        <f>+L1692+J1692</f>
        <v>0</v>
      </c>
      <c r="O1692" s="710"/>
      <c r="P1692" s="707"/>
      <c r="Q1692" s="708"/>
      <c r="R1692" s="707"/>
      <c r="S1692" s="708"/>
      <c r="T1692" s="693">
        <f>+R1692+P1692</f>
        <v>0</v>
      </c>
      <c r="U1692" s="694"/>
      <c r="V1692" s="241"/>
      <c r="W1692" s="241"/>
      <c r="X1692" s="835" t="s">
        <v>1264</v>
      </c>
      <c r="Y1692" s="836"/>
      <c r="Z1692" s="836"/>
      <c r="AA1692" s="836"/>
      <c r="AB1692" s="836"/>
      <c r="AC1692" s="836"/>
      <c r="AD1692" s="836"/>
      <c r="AE1692" s="836" t="s">
        <v>1265</v>
      </c>
      <c r="AF1692" s="836"/>
      <c r="AG1692" s="836"/>
      <c r="AH1692" s="836"/>
      <c r="AI1692" s="836"/>
      <c r="AJ1692" s="836"/>
      <c r="AK1692" s="839"/>
      <c r="AL1692" s="241"/>
      <c r="AM1692" s="241"/>
      <c r="AN1692" s="241"/>
    </row>
    <row r="1693" spans="2:40" ht="31.5" customHeight="1" x14ac:dyDescent="0.25">
      <c r="B1693" s="711" t="s">
        <v>858</v>
      </c>
      <c r="C1693" s="712"/>
      <c r="D1693" s="712"/>
      <c r="E1693" s="712"/>
      <c r="F1693" s="712"/>
      <c r="G1693" s="712"/>
      <c r="H1693" s="712"/>
      <c r="I1693" s="712"/>
      <c r="J1693" s="703"/>
      <c r="K1693" s="704"/>
      <c r="L1693" s="703"/>
      <c r="M1693" s="704"/>
      <c r="N1693" s="693">
        <f>+L1693+J1693</f>
        <v>0</v>
      </c>
      <c r="O1693" s="705"/>
      <c r="P1693" s="707"/>
      <c r="Q1693" s="708"/>
      <c r="R1693" s="707"/>
      <c r="S1693" s="708"/>
      <c r="T1693" s="693">
        <f>+R1693+P1693</f>
        <v>0</v>
      </c>
      <c r="U1693" s="694"/>
      <c r="V1693" s="241"/>
      <c r="W1693" s="241"/>
      <c r="X1693" s="837"/>
      <c r="Y1693" s="838"/>
      <c r="Z1693" s="838"/>
      <c r="AA1693" s="838"/>
      <c r="AB1693" s="838"/>
      <c r="AC1693" s="838"/>
      <c r="AD1693" s="838"/>
      <c r="AE1693" s="838"/>
      <c r="AF1693" s="838"/>
      <c r="AG1693" s="838"/>
      <c r="AH1693" s="838"/>
      <c r="AI1693" s="838"/>
      <c r="AJ1693" s="838"/>
      <c r="AK1693" s="840"/>
      <c r="AL1693" s="241"/>
      <c r="AM1693" s="241"/>
      <c r="AN1693" s="241"/>
    </row>
    <row r="1694" spans="2:40" ht="31.5" customHeight="1" x14ac:dyDescent="0.25">
      <c r="B1694" s="721" t="s">
        <v>859</v>
      </c>
      <c r="C1694" s="722"/>
      <c r="D1694" s="722"/>
      <c r="E1694" s="722"/>
      <c r="F1694" s="722"/>
      <c r="G1694" s="722"/>
      <c r="H1694" s="722"/>
      <c r="I1694" s="722"/>
      <c r="J1694" s="703"/>
      <c r="K1694" s="704"/>
      <c r="L1694" s="703"/>
      <c r="M1694" s="704"/>
      <c r="N1694" s="693">
        <f>+L1694+J1694</f>
        <v>0</v>
      </c>
      <c r="O1694" s="705"/>
      <c r="P1694" s="707"/>
      <c r="Q1694" s="708"/>
      <c r="R1694" s="707"/>
      <c r="S1694" s="708"/>
      <c r="T1694" s="693">
        <f>+R1694+P1694</f>
        <v>0</v>
      </c>
      <c r="U1694" s="694"/>
      <c r="V1694" s="241"/>
      <c r="W1694" s="241"/>
      <c r="X1694" s="853" t="s">
        <v>852</v>
      </c>
      <c r="Y1694" s="841"/>
      <c r="Z1694" s="841" t="s">
        <v>853</v>
      </c>
      <c r="AA1694" s="841"/>
      <c r="AB1694" s="842" t="s">
        <v>825</v>
      </c>
      <c r="AC1694" s="842"/>
      <c r="AD1694" s="842"/>
      <c r="AE1694" s="841" t="s">
        <v>852</v>
      </c>
      <c r="AF1694" s="841"/>
      <c r="AG1694" s="841" t="s">
        <v>853</v>
      </c>
      <c r="AH1694" s="841"/>
      <c r="AI1694" s="842" t="s">
        <v>825</v>
      </c>
      <c r="AJ1694" s="842"/>
      <c r="AK1694" s="843"/>
      <c r="AL1694" s="241"/>
      <c r="AM1694" s="241"/>
      <c r="AN1694" s="241"/>
    </row>
    <row r="1695" spans="2:40" ht="26.25" customHeight="1" thickBot="1" x14ac:dyDescent="0.3">
      <c r="B1695" s="690" t="s">
        <v>860</v>
      </c>
      <c r="C1695" s="691"/>
      <c r="D1695" s="691"/>
      <c r="E1695" s="691"/>
      <c r="F1695" s="691"/>
      <c r="G1695" s="691"/>
      <c r="H1695" s="691"/>
      <c r="I1695" s="691"/>
      <c r="J1695" s="723"/>
      <c r="K1695" s="724"/>
      <c r="L1695" s="723"/>
      <c r="M1695" s="724"/>
      <c r="N1695" s="725">
        <f>+L1695+J1695</f>
        <v>0</v>
      </c>
      <c r="O1695" s="726"/>
      <c r="P1695" s="707"/>
      <c r="Q1695" s="708"/>
      <c r="R1695" s="707"/>
      <c r="S1695" s="708"/>
      <c r="T1695" s="693">
        <f>+R1695+P1695</f>
        <v>0</v>
      </c>
      <c r="U1695" s="694"/>
      <c r="V1695" s="241"/>
      <c r="W1695" s="241"/>
      <c r="X1695" s="844"/>
      <c r="Y1695" s="832"/>
      <c r="Z1695" s="832"/>
      <c r="AA1695" s="832"/>
      <c r="AB1695" s="833">
        <f>X1695+Z1695</f>
        <v>0</v>
      </c>
      <c r="AC1695" s="833"/>
      <c r="AD1695" s="833"/>
      <c r="AE1695" s="832"/>
      <c r="AF1695" s="832"/>
      <c r="AG1695" s="832"/>
      <c r="AH1695" s="832"/>
      <c r="AI1695" s="833">
        <f>AE1695+AG1695</f>
        <v>0</v>
      </c>
      <c r="AJ1695" s="833"/>
      <c r="AK1695" s="834"/>
      <c r="AL1695" s="241"/>
      <c r="AM1695" s="241"/>
      <c r="AN1695" s="241"/>
    </row>
    <row r="1696" spans="2:40" ht="16.5" thickBot="1" x14ac:dyDescent="0.3">
      <c r="B1696" s="269"/>
      <c r="C1696" s="246"/>
      <c r="D1696" s="246"/>
      <c r="E1696" s="246"/>
      <c r="F1696" s="246"/>
      <c r="G1696" s="246"/>
      <c r="H1696" s="246"/>
      <c r="I1696" s="277"/>
      <c r="J1696" s="277"/>
      <c r="K1696" s="277"/>
      <c r="L1696" s="277"/>
      <c r="M1696" s="246"/>
      <c r="N1696" s="241"/>
      <c r="O1696" s="241"/>
      <c r="P1696" s="241"/>
      <c r="Q1696" s="241"/>
      <c r="R1696" s="241"/>
      <c r="S1696" s="241"/>
      <c r="T1696" s="241"/>
      <c r="U1696" s="241"/>
      <c r="V1696" s="241"/>
      <c r="W1696" s="241"/>
      <c r="X1696" s="614"/>
      <c r="Y1696" s="614"/>
      <c r="Z1696" s="614"/>
      <c r="AA1696" s="614"/>
      <c r="AB1696" s="614"/>
      <c r="AC1696" s="614"/>
      <c r="AD1696" s="614"/>
      <c r="AE1696" s="614"/>
      <c r="AF1696" s="614"/>
      <c r="AG1696" s="614"/>
      <c r="AH1696" s="614"/>
      <c r="AI1696" s="614"/>
      <c r="AJ1696" s="614"/>
      <c r="AK1696" s="614"/>
      <c r="AL1696" s="241"/>
      <c r="AM1696" s="241"/>
      <c r="AN1696" s="241"/>
    </row>
    <row r="1697" spans="2:40" ht="33.75" customHeight="1" x14ac:dyDescent="0.3">
      <c r="B1697" s="682" t="s">
        <v>972</v>
      </c>
      <c r="C1697" s="666"/>
      <c r="D1697" s="666"/>
      <c r="E1697" s="666"/>
      <c r="F1697" s="666"/>
      <c r="G1697" s="666"/>
      <c r="H1697" s="666"/>
      <c r="I1697" s="666"/>
      <c r="J1697" s="740" t="s">
        <v>861</v>
      </c>
      <c r="K1697" s="740"/>
      <c r="L1697" s="740"/>
      <c r="M1697" s="740"/>
      <c r="N1697" s="740"/>
      <c r="O1697" s="740"/>
      <c r="P1697" s="741" t="s">
        <v>862</v>
      </c>
      <c r="Q1697" s="741"/>
      <c r="R1697" s="741"/>
      <c r="S1697" s="741"/>
      <c r="T1697" s="741"/>
      <c r="U1697" s="742"/>
      <c r="V1697" s="241"/>
      <c r="W1697" s="241"/>
      <c r="X1697" s="243" t="s">
        <v>835</v>
      </c>
      <c r="Y1697" s="614"/>
      <c r="Z1697" s="614"/>
      <c r="AA1697" s="614"/>
      <c r="AB1697" s="614"/>
      <c r="AC1697" s="614"/>
      <c r="AD1697" s="614"/>
      <c r="AE1697" s="614"/>
      <c r="AF1697" s="614"/>
      <c r="AG1697" s="614"/>
      <c r="AH1697" s="614"/>
      <c r="AI1697" s="614"/>
      <c r="AJ1697" s="614"/>
      <c r="AK1697" s="614"/>
      <c r="AL1697" s="241"/>
      <c r="AM1697" s="241"/>
      <c r="AN1697" s="241"/>
    </row>
    <row r="1698" spans="2:40" ht="21" customHeight="1" x14ac:dyDescent="0.25">
      <c r="B1698" s="683"/>
      <c r="C1698" s="679"/>
      <c r="D1698" s="679"/>
      <c r="E1698" s="679"/>
      <c r="F1698" s="679"/>
      <c r="G1698" s="679"/>
      <c r="H1698" s="679"/>
      <c r="I1698" s="679"/>
      <c r="J1698" s="679" t="s">
        <v>852</v>
      </c>
      <c r="K1698" s="679"/>
      <c r="L1698" s="679" t="s">
        <v>853</v>
      </c>
      <c r="M1698" s="679"/>
      <c r="N1698" s="715" t="s">
        <v>825</v>
      </c>
      <c r="O1698" s="715"/>
      <c r="P1698" s="679" t="s">
        <v>852</v>
      </c>
      <c r="Q1698" s="679"/>
      <c r="R1698" s="679" t="s">
        <v>853</v>
      </c>
      <c r="S1698" s="679"/>
      <c r="T1698" s="715" t="s">
        <v>825</v>
      </c>
      <c r="U1698" s="745"/>
      <c r="V1698" s="241"/>
      <c r="W1698" s="241"/>
      <c r="X1698" s="854"/>
      <c r="Y1698" s="854"/>
      <c r="Z1698" s="854"/>
      <c r="AA1698" s="854"/>
      <c r="AB1698" s="854"/>
      <c r="AC1698" s="854"/>
      <c r="AD1698" s="854"/>
      <c r="AE1698" s="854"/>
      <c r="AF1698" s="854"/>
      <c r="AG1698" s="854"/>
      <c r="AH1698" s="854"/>
      <c r="AI1698" s="854"/>
      <c r="AJ1698" s="854"/>
      <c r="AK1698" s="854"/>
      <c r="AL1698" s="241"/>
      <c r="AM1698" s="241"/>
      <c r="AN1698" s="241"/>
    </row>
    <row r="1699" spans="2:40" ht="21" customHeight="1" thickBot="1" x14ac:dyDescent="0.3">
      <c r="B1699" s="684"/>
      <c r="C1699" s="685"/>
      <c r="D1699" s="685"/>
      <c r="E1699" s="685"/>
      <c r="F1699" s="685"/>
      <c r="G1699" s="685"/>
      <c r="H1699" s="685"/>
      <c r="I1699" s="685"/>
      <c r="J1699" s="743"/>
      <c r="K1699" s="743"/>
      <c r="L1699" s="743"/>
      <c r="M1699" s="743"/>
      <c r="N1699" s="662">
        <f>+L1699+J1699</f>
        <v>0</v>
      </c>
      <c r="O1699" s="662"/>
      <c r="P1699" s="743"/>
      <c r="Q1699" s="743"/>
      <c r="R1699" s="743"/>
      <c r="S1699" s="743"/>
      <c r="T1699" s="662">
        <f>+R1699+P1699</f>
        <v>0</v>
      </c>
      <c r="U1699" s="663"/>
      <c r="V1699" s="241"/>
      <c r="W1699" s="241"/>
      <c r="X1699" s="854"/>
      <c r="Y1699" s="854"/>
      <c r="Z1699" s="854"/>
      <c r="AA1699" s="854"/>
      <c r="AB1699" s="854"/>
      <c r="AC1699" s="854"/>
      <c r="AD1699" s="854"/>
      <c r="AE1699" s="854"/>
      <c r="AF1699" s="854"/>
      <c r="AG1699" s="854"/>
      <c r="AH1699" s="854"/>
      <c r="AI1699" s="854"/>
      <c r="AJ1699" s="854"/>
      <c r="AK1699" s="854"/>
      <c r="AL1699" s="241"/>
      <c r="AM1699" s="241"/>
      <c r="AN1699" s="241"/>
    </row>
    <row r="1700" spans="2:40" ht="15" customHeight="1" x14ac:dyDescent="0.25">
      <c r="B1700" s="278" t="s">
        <v>1126</v>
      </c>
      <c r="C1700" s="271"/>
      <c r="D1700" s="279"/>
      <c r="E1700" s="271"/>
      <c r="F1700" s="271"/>
      <c r="G1700" s="271"/>
      <c r="H1700" s="271"/>
      <c r="I1700" s="271"/>
      <c r="J1700" s="271"/>
      <c r="K1700" s="271"/>
      <c r="L1700" s="271"/>
      <c r="M1700" s="271"/>
      <c r="N1700" s="241"/>
      <c r="O1700" s="241"/>
      <c r="P1700" s="241"/>
      <c r="Q1700" s="241"/>
      <c r="R1700" s="241"/>
      <c r="S1700" s="241"/>
      <c r="T1700" s="241"/>
      <c r="U1700" s="241"/>
      <c r="V1700" s="241"/>
      <c r="W1700" s="241"/>
      <c r="X1700" s="241"/>
      <c r="Y1700" s="241"/>
      <c r="Z1700" s="241"/>
      <c r="AA1700" s="241"/>
      <c r="AB1700" s="241"/>
      <c r="AC1700" s="241"/>
      <c r="AD1700" s="241"/>
      <c r="AE1700" s="241"/>
      <c r="AF1700" s="241"/>
      <c r="AG1700" s="241"/>
      <c r="AH1700" s="241"/>
      <c r="AI1700" s="241"/>
      <c r="AJ1700" s="241"/>
      <c r="AK1700" s="241"/>
      <c r="AL1700" s="241"/>
      <c r="AM1700" s="241"/>
      <c r="AN1700" s="241"/>
    </row>
    <row r="1701" spans="2:40" ht="15" customHeight="1" x14ac:dyDescent="0.25">
      <c r="B1701" s="280" t="s">
        <v>863</v>
      </c>
      <c r="C1701" s="272"/>
      <c r="D1701" s="272"/>
      <c r="E1701" s="272"/>
      <c r="F1701" s="272"/>
      <c r="G1701" s="272"/>
      <c r="H1701" s="272"/>
      <c r="I1701" s="272"/>
      <c r="J1701" s="272"/>
      <c r="K1701" s="272"/>
      <c r="L1701" s="272"/>
      <c r="M1701" s="246"/>
      <c r="N1701" s="241"/>
      <c r="O1701" s="241"/>
      <c r="P1701" s="241"/>
      <c r="Q1701" s="241"/>
      <c r="R1701" s="241"/>
      <c r="S1701" s="241"/>
      <c r="T1701" s="241"/>
      <c r="U1701" s="241"/>
      <c r="V1701" s="241"/>
      <c r="W1701" s="241"/>
      <c r="X1701" s="241"/>
      <c r="Y1701" s="241"/>
      <c r="Z1701" s="241"/>
      <c r="AA1701" s="241"/>
      <c r="AB1701" s="241"/>
      <c r="AC1701" s="241"/>
      <c r="AD1701" s="241"/>
      <c r="AE1701" s="241"/>
      <c r="AF1701" s="241"/>
      <c r="AG1701" s="241"/>
      <c r="AH1701" s="241"/>
      <c r="AI1701" s="241"/>
      <c r="AJ1701" s="241"/>
      <c r="AK1701" s="241"/>
      <c r="AL1701" s="241"/>
      <c r="AM1701" s="241"/>
      <c r="AN1701" s="241"/>
    </row>
  </sheetData>
  <sheetProtection password="E57F" sheet="1" autoFilter="0"/>
  <customSheetViews>
    <customSheetView guid="{F6944D1D-EB59-4805-AF21-A03688D1882C}">
      <selection activeCell="Q6" sqref="Q6:R6"/>
      <pageMargins left="0.4" right="0.4" top="0.5" bottom="0.05" header="0.51180555555555551" footer="0.51180555555555551"/>
      <pageSetup paperSize="9" scale="88" firstPageNumber="0" orientation="landscape" horizontalDpi="300" verticalDpi="300" r:id="rId1"/>
      <headerFooter alignWithMargins="0"/>
    </customSheetView>
    <customSheetView guid="{0CC9586D-DEC8-48D3-AD62-EDB82E4D3123}" showPageBreaks="1" printArea="1" hiddenColumns="1" topLeftCell="T20">
      <selection activeCell="U20" sqref="U20"/>
      <pageMargins left="0.4" right="0.4" top="0.5" bottom="0.05" header="0.51180555555555551" footer="0.51180555555555551"/>
      <pageSetup paperSize="9" scale="88" firstPageNumber="0" orientation="landscape" horizontalDpi="300" verticalDpi="300" r:id="rId2"/>
      <headerFooter alignWithMargins="0"/>
    </customSheetView>
  </customSheetViews>
  <mergeCells count="6100">
    <mergeCell ref="X1698:AK1699"/>
    <mergeCell ref="X1695:Y1695"/>
    <mergeCell ref="Z1695:AA1695"/>
    <mergeCell ref="AB1695:AD1695"/>
    <mergeCell ref="AE1695:AF1695"/>
    <mergeCell ref="AG1695:AH1695"/>
    <mergeCell ref="AI1695:AK1695"/>
    <mergeCell ref="AK1691:AL1691"/>
    <mergeCell ref="AM1691:AN1691"/>
    <mergeCell ref="X1692:AD1693"/>
    <mergeCell ref="AE1692:AK1693"/>
    <mergeCell ref="X1694:Y1694"/>
    <mergeCell ref="Z1694:AA1694"/>
    <mergeCell ref="AB1694:AD1694"/>
    <mergeCell ref="AE1694:AF1694"/>
    <mergeCell ref="AG1694:AH1694"/>
    <mergeCell ref="AI1694:AK1694"/>
    <mergeCell ref="AI1690:AJ1690"/>
    <mergeCell ref="AK1690:AL1690"/>
    <mergeCell ref="AM1690:AN1690"/>
    <mergeCell ref="W1691:X1691"/>
    <mergeCell ref="Y1691:Z1691"/>
    <mergeCell ref="AA1691:AB1691"/>
    <mergeCell ref="AC1691:AD1691"/>
    <mergeCell ref="AE1691:AF1691"/>
    <mergeCell ref="AG1691:AH1691"/>
    <mergeCell ref="AI1691:AJ1691"/>
    <mergeCell ref="X1630:AK1631"/>
    <mergeCell ref="W1688:AB1689"/>
    <mergeCell ref="AC1688:AH1689"/>
    <mergeCell ref="AI1688:AN1689"/>
    <mergeCell ref="W1690:X1690"/>
    <mergeCell ref="Y1690:Z1690"/>
    <mergeCell ref="AA1690:AB1690"/>
    <mergeCell ref="AC1690:AD1690"/>
    <mergeCell ref="AE1690:AF1690"/>
    <mergeCell ref="AG1690:AH1690"/>
    <mergeCell ref="X1627:Y1627"/>
    <mergeCell ref="Z1627:AA1627"/>
    <mergeCell ref="AB1627:AD1627"/>
    <mergeCell ref="AE1627:AF1627"/>
    <mergeCell ref="AG1627:AH1627"/>
    <mergeCell ref="AI1627:AK1627"/>
    <mergeCell ref="AK1623:AL1623"/>
    <mergeCell ref="AM1623:AN1623"/>
    <mergeCell ref="X1624:AD1625"/>
    <mergeCell ref="AE1624:AK1625"/>
    <mergeCell ref="X1626:Y1626"/>
    <mergeCell ref="Z1626:AA1626"/>
    <mergeCell ref="AB1626:AD1626"/>
    <mergeCell ref="AE1626:AF1626"/>
    <mergeCell ref="AG1626:AH1626"/>
    <mergeCell ref="AI1626:AK1626"/>
    <mergeCell ref="AI1622:AJ1622"/>
    <mergeCell ref="AK1622:AL1622"/>
    <mergeCell ref="AM1622:AN1622"/>
    <mergeCell ref="W1623:X1623"/>
    <mergeCell ref="Y1623:Z1623"/>
    <mergeCell ref="AA1623:AB1623"/>
    <mergeCell ref="AC1623:AD1623"/>
    <mergeCell ref="AE1623:AF1623"/>
    <mergeCell ref="AG1623:AH1623"/>
    <mergeCell ref="AI1623:AJ1623"/>
    <mergeCell ref="X1562:AK1563"/>
    <mergeCell ref="W1620:AB1621"/>
    <mergeCell ref="AC1620:AH1621"/>
    <mergeCell ref="AI1620:AN1621"/>
    <mergeCell ref="W1622:X1622"/>
    <mergeCell ref="Y1622:Z1622"/>
    <mergeCell ref="AA1622:AB1622"/>
    <mergeCell ref="AC1622:AD1622"/>
    <mergeCell ref="AE1622:AF1622"/>
    <mergeCell ref="AG1622:AH1622"/>
    <mergeCell ref="X1559:Y1559"/>
    <mergeCell ref="Z1559:AA1559"/>
    <mergeCell ref="AB1559:AD1559"/>
    <mergeCell ref="AE1559:AF1559"/>
    <mergeCell ref="AG1559:AH1559"/>
    <mergeCell ref="AI1559:AK1559"/>
    <mergeCell ref="AK1555:AL1555"/>
    <mergeCell ref="AM1555:AN1555"/>
    <mergeCell ref="X1556:AD1557"/>
    <mergeCell ref="AE1556:AK1557"/>
    <mergeCell ref="X1558:Y1558"/>
    <mergeCell ref="Z1558:AA1558"/>
    <mergeCell ref="AB1558:AD1558"/>
    <mergeCell ref="AE1558:AF1558"/>
    <mergeCell ref="AG1558:AH1558"/>
    <mergeCell ref="AI1558:AK1558"/>
    <mergeCell ref="AI1554:AJ1554"/>
    <mergeCell ref="AK1554:AL1554"/>
    <mergeCell ref="AM1554:AN1554"/>
    <mergeCell ref="W1555:X1555"/>
    <mergeCell ref="Y1555:Z1555"/>
    <mergeCell ref="AA1555:AB1555"/>
    <mergeCell ref="AC1555:AD1555"/>
    <mergeCell ref="AE1555:AF1555"/>
    <mergeCell ref="AG1555:AH1555"/>
    <mergeCell ref="AI1555:AJ1555"/>
    <mergeCell ref="X1494:AK1495"/>
    <mergeCell ref="W1552:AB1553"/>
    <mergeCell ref="AC1552:AH1553"/>
    <mergeCell ref="AI1552:AN1553"/>
    <mergeCell ref="W1554:X1554"/>
    <mergeCell ref="Y1554:Z1554"/>
    <mergeCell ref="AA1554:AB1554"/>
    <mergeCell ref="AC1554:AD1554"/>
    <mergeCell ref="AE1554:AF1554"/>
    <mergeCell ref="AG1554:AH1554"/>
    <mergeCell ref="X1491:Y1491"/>
    <mergeCell ref="Z1491:AA1491"/>
    <mergeCell ref="AB1491:AD1491"/>
    <mergeCell ref="AE1491:AF1491"/>
    <mergeCell ref="AG1491:AH1491"/>
    <mergeCell ref="AI1491:AK1491"/>
    <mergeCell ref="AK1487:AL1487"/>
    <mergeCell ref="AM1487:AN1487"/>
    <mergeCell ref="X1488:AD1489"/>
    <mergeCell ref="AE1488:AK1489"/>
    <mergeCell ref="X1490:Y1490"/>
    <mergeCell ref="Z1490:AA1490"/>
    <mergeCell ref="AB1490:AD1490"/>
    <mergeCell ref="AE1490:AF1490"/>
    <mergeCell ref="AG1490:AH1490"/>
    <mergeCell ref="AI1490:AK1490"/>
    <mergeCell ref="AI1486:AJ1486"/>
    <mergeCell ref="AK1486:AL1486"/>
    <mergeCell ref="AM1486:AN1486"/>
    <mergeCell ref="W1487:X1487"/>
    <mergeCell ref="Y1487:Z1487"/>
    <mergeCell ref="AA1487:AB1487"/>
    <mergeCell ref="AC1487:AD1487"/>
    <mergeCell ref="AE1487:AF1487"/>
    <mergeCell ref="AG1487:AH1487"/>
    <mergeCell ref="AI1487:AJ1487"/>
    <mergeCell ref="X1426:AK1427"/>
    <mergeCell ref="W1484:AB1485"/>
    <mergeCell ref="AC1484:AH1485"/>
    <mergeCell ref="AI1484:AN1485"/>
    <mergeCell ref="W1486:X1486"/>
    <mergeCell ref="Y1486:Z1486"/>
    <mergeCell ref="AA1486:AB1486"/>
    <mergeCell ref="AC1486:AD1486"/>
    <mergeCell ref="AE1486:AF1486"/>
    <mergeCell ref="AG1486:AH1486"/>
    <mergeCell ref="X1423:Y1423"/>
    <mergeCell ref="Z1423:AA1423"/>
    <mergeCell ref="AB1423:AD1423"/>
    <mergeCell ref="AE1423:AF1423"/>
    <mergeCell ref="AG1423:AH1423"/>
    <mergeCell ref="AI1423:AK1423"/>
    <mergeCell ref="AK1419:AL1419"/>
    <mergeCell ref="AM1419:AN1419"/>
    <mergeCell ref="X1420:AD1421"/>
    <mergeCell ref="AE1420:AK1421"/>
    <mergeCell ref="X1422:Y1422"/>
    <mergeCell ref="Z1422:AA1422"/>
    <mergeCell ref="AB1422:AD1422"/>
    <mergeCell ref="AE1422:AF1422"/>
    <mergeCell ref="AG1422:AH1422"/>
    <mergeCell ref="AI1422:AK1422"/>
    <mergeCell ref="AI1418:AJ1418"/>
    <mergeCell ref="AK1418:AL1418"/>
    <mergeCell ref="AM1418:AN1418"/>
    <mergeCell ref="W1419:X1419"/>
    <mergeCell ref="Y1419:Z1419"/>
    <mergeCell ref="AA1419:AB1419"/>
    <mergeCell ref="AC1419:AD1419"/>
    <mergeCell ref="AE1419:AF1419"/>
    <mergeCell ref="AG1419:AH1419"/>
    <mergeCell ref="AI1419:AJ1419"/>
    <mergeCell ref="X1358:AK1359"/>
    <mergeCell ref="W1416:AB1417"/>
    <mergeCell ref="AC1416:AH1417"/>
    <mergeCell ref="AI1416:AN1417"/>
    <mergeCell ref="W1418:X1418"/>
    <mergeCell ref="Y1418:Z1418"/>
    <mergeCell ref="AA1418:AB1418"/>
    <mergeCell ref="AC1418:AD1418"/>
    <mergeCell ref="AE1418:AF1418"/>
    <mergeCell ref="AG1418:AH1418"/>
    <mergeCell ref="X1355:Y1355"/>
    <mergeCell ref="Z1355:AA1355"/>
    <mergeCell ref="AB1355:AD1355"/>
    <mergeCell ref="AE1355:AF1355"/>
    <mergeCell ref="AG1355:AH1355"/>
    <mergeCell ref="AI1355:AK1355"/>
    <mergeCell ref="AK1351:AL1351"/>
    <mergeCell ref="AM1351:AN1351"/>
    <mergeCell ref="X1352:AD1353"/>
    <mergeCell ref="AE1352:AK1353"/>
    <mergeCell ref="X1354:Y1354"/>
    <mergeCell ref="Z1354:AA1354"/>
    <mergeCell ref="AB1354:AD1354"/>
    <mergeCell ref="AE1354:AF1354"/>
    <mergeCell ref="AG1354:AH1354"/>
    <mergeCell ref="AI1354:AK1354"/>
    <mergeCell ref="AI1350:AJ1350"/>
    <mergeCell ref="AK1350:AL1350"/>
    <mergeCell ref="AM1350:AN1350"/>
    <mergeCell ref="W1351:X1351"/>
    <mergeCell ref="Y1351:Z1351"/>
    <mergeCell ref="AA1351:AB1351"/>
    <mergeCell ref="AC1351:AD1351"/>
    <mergeCell ref="AE1351:AF1351"/>
    <mergeCell ref="AG1351:AH1351"/>
    <mergeCell ref="AI1351:AJ1351"/>
    <mergeCell ref="X1290:AK1291"/>
    <mergeCell ref="W1348:AB1349"/>
    <mergeCell ref="AC1348:AH1349"/>
    <mergeCell ref="AI1348:AN1349"/>
    <mergeCell ref="W1350:X1350"/>
    <mergeCell ref="Y1350:Z1350"/>
    <mergeCell ref="AA1350:AB1350"/>
    <mergeCell ref="AC1350:AD1350"/>
    <mergeCell ref="AE1350:AF1350"/>
    <mergeCell ref="AG1350:AH1350"/>
    <mergeCell ref="X1287:Y1287"/>
    <mergeCell ref="Z1287:AA1287"/>
    <mergeCell ref="AB1287:AD1287"/>
    <mergeCell ref="AE1287:AF1287"/>
    <mergeCell ref="AG1287:AH1287"/>
    <mergeCell ref="AI1287:AK1287"/>
    <mergeCell ref="AK1283:AL1283"/>
    <mergeCell ref="AM1283:AN1283"/>
    <mergeCell ref="X1284:AD1285"/>
    <mergeCell ref="AE1284:AK1285"/>
    <mergeCell ref="X1286:Y1286"/>
    <mergeCell ref="Z1286:AA1286"/>
    <mergeCell ref="AB1286:AD1286"/>
    <mergeCell ref="AE1286:AF1286"/>
    <mergeCell ref="AG1286:AH1286"/>
    <mergeCell ref="AI1286:AK1286"/>
    <mergeCell ref="AI1282:AJ1282"/>
    <mergeCell ref="AK1282:AL1282"/>
    <mergeCell ref="AM1282:AN1282"/>
    <mergeCell ref="W1283:X1283"/>
    <mergeCell ref="Y1283:Z1283"/>
    <mergeCell ref="AA1283:AB1283"/>
    <mergeCell ref="AC1283:AD1283"/>
    <mergeCell ref="AE1283:AF1283"/>
    <mergeCell ref="AG1283:AH1283"/>
    <mergeCell ref="AI1283:AJ1283"/>
    <mergeCell ref="X1222:AK1223"/>
    <mergeCell ref="W1280:AB1281"/>
    <mergeCell ref="AC1280:AH1281"/>
    <mergeCell ref="AI1280:AN1281"/>
    <mergeCell ref="W1282:X1282"/>
    <mergeCell ref="Y1282:Z1282"/>
    <mergeCell ref="AA1282:AB1282"/>
    <mergeCell ref="AC1282:AD1282"/>
    <mergeCell ref="AE1282:AF1282"/>
    <mergeCell ref="AG1282:AH1282"/>
    <mergeCell ref="X1219:Y1219"/>
    <mergeCell ref="Z1219:AA1219"/>
    <mergeCell ref="AB1219:AD1219"/>
    <mergeCell ref="AE1219:AF1219"/>
    <mergeCell ref="AG1219:AH1219"/>
    <mergeCell ref="AI1219:AK1219"/>
    <mergeCell ref="AK1215:AL1215"/>
    <mergeCell ref="AM1215:AN1215"/>
    <mergeCell ref="X1216:AD1217"/>
    <mergeCell ref="AE1216:AK1217"/>
    <mergeCell ref="X1218:Y1218"/>
    <mergeCell ref="Z1218:AA1218"/>
    <mergeCell ref="AB1218:AD1218"/>
    <mergeCell ref="AE1218:AF1218"/>
    <mergeCell ref="AG1218:AH1218"/>
    <mergeCell ref="AI1218:AK1218"/>
    <mergeCell ref="AI1214:AJ1214"/>
    <mergeCell ref="AK1214:AL1214"/>
    <mergeCell ref="AM1214:AN1214"/>
    <mergeCell ref="W1215:X1215"/>
    <mergeCell ref="Y1215:Z1215"/>
    <mergeCell ref="AA1215:AB1215"/>
    <mergeCell ref="AC1215:AD1215"/>
    <mergeCell ref="AE1215:AF1215"/>
    <mergeCell ref="AG1215:AH1215"/>
    <mergeCell ref="AI1215:AJ1215"/>
    <mergeCell ref="X1154:AK1155"/>
    <mergeCell ref="W1212:AB1213"/>
    <mergeCell ref="AC1212:AH1213"/>
    <mergeCell ref="AI1212:AN1213"/>
    <mergeCell ref="W1214:X1214"/>
    <mergeCell ref="Y1214:Z1214"/>
    <mergeCell ref="AA1214:AB1214"/>
    <mergeCell ref="AC1214:AD1214"/>
    <mergeCell ref="AE1214:AF1214"/>
    <mergeCell ref="AG1214:AH1214"/>
    <mergeCell ref="X1151:Y1151"/>
    <mergeCell ref="Z1151:AA1151"/>
    <mergeCell ref="AB1151:AD1151"/>
    <mergeCell ref="AE1151:AF1151"/>
    <mergeCell ref="AG1151:AH1151"/>
    <mergeCell ref="AI1151:AK1151"/>
    <mergeCell ref="AK1147:AL1147"/>
    <mergeCell ref="AM1147:AN1147"/>
    <mergeCell ref="X1148:AD1149"/>
    <mergeCell ref="AE1148:AK1149"/>
    <mergeCell ref="X1150:Y1150"/>
    <mergeCell ref="Z1150:AA1150"/>
    <mergeCell ref="AB1150:AD1150"/>
    <mergeCell ref="AE1150:AF1150"/>
    <mergeCell ref="AG1150:AH1150"/>
    <mergeCell ref="AI1150:AK1150"/>
    <mergeCell ref="AI1146:AJ1146"/>
    <mergeCell ref="AK1146:AL1146"/>
    <mergeCell ref="AM1146:AN1146"/>
    <mergeCell ref="W1147:X1147"/>
    <mergeCell ref="Y1147:Z1147"/>
    <mergeCell ref="AA1147:AB1147"/>
    <mergeCell ref="AC1147:AD1147"/>
    <mergeCell ref="AE1147:AF1147"/>
    <mergeCell ref="AG1147:AH1147"/>
    <mergeCell ref="AI1147:AJ1147"/>
    <mergeCell ref="X1086:AK1087"/>
    <mergeCell ref="W1144:AB1145"/>
    <mergeCell ref="AC1144:AH1145"/>
    <mergeCell ref="AI1144:AN1145"/>
    <mergeCell ref="W1146:X1146"/>
    <mergeCell ref="Y1146:Z1146"/>
    <mergeCell ref="AA1146:AB1146"/>
    <mergeCell ref="AC1146:AD1146"/>
    <mergeCell ref="AE1146:AF1146"/>
    <mergeCell ref="AG1146:AH1146"/>
    <mergeCell ref="X1083:Y1083"/>
    <mergeCell ref="Z1083:AA1083"/>
    <mergeCell ref="AB1083:AD1083"/>
    <mergeCell ref="AE1083:AF1083"/>
    <mergeCell ref="AG1083:AH1083"/>
    <mergeCell ref="AI1083:AK1083"/>
    <mergeCell ref="AK1079:AL1079"/>
    <mergeCell ref="AM1079:AN1079"/>
    <mergeCell ref="X1080:AD1081"/>
    <mergeCell ref="AE1080:AK1081"/>
    <mergeCell ref="X1082:Y1082"/>
    <mergeCell ref="Z1082:AA1082"/>
    <mergeCell ref="AB1082:AD1082"/>
    <mergeCell ref="AE1082:AF1082"/>
    <mergeCell ref="AG1082:AH1082"/>
    <mergeCell ref="AI1082:AK1082"/>
    <mergeCell ref="AI1078:AJ1078"/>
    <mergeCell ref="AK1078:AL1078"/>
    <mergeCell ref="AM1078:AN1078"/>
    <mergeCell ref="W1079:X1079"/>
    <mergeCell ref="Y1079:Z1079"/>
    <mergeCell ref="AA1079:AB1079"/>
    <mergeCell ref="AC1079:AD1079"/>
    <mergeCell ref="AE1079:AF1079"/>
    <mergeCell ref="AG1079:AH1079"/>
    <mergeCell ref="AI1079:AJ1079"/>
    <mergeCell ref="X1018:AK1019"/>
    <mergeCell ref="W1076:AB1077"/>
    <mergeCell ref="AC1076:AH1077"/>
    <mergeCell ref="AI1076:AN1077"/>
    <mergeCell ref="W1078:X1078"/>
    <mergeCell ref="Y1078:Z1078"/>
    <mergeCell ref="AA1078:AB1078"/>
    <mergeCell ref="AC1078:AD1078"/>
    <mergeCell ref="AE1078:AF1078"/>
    <mergeCell ref="AG1078:AH1078"/>
    <mergeCell ref="X1015:Y1015"/>
    <mergeCell ref="Z1015:AA1015"/>
    <mergeCell ref="AB1015:AD1015"/>
    <mergeCell ref="AE1015:AF1015"/>
    <mergeCell ref="AG1015:AH1015"/>
    <mergeCell ref="AI1015:AK1015"/>
    <mergeCell ref="AK1011:AL1011"/>
    <mergeCell ref="AM1011:AN1011"/>
    <mergeCell ref="X1012:AD1013"/>
    <mergeCell ref="AE1012:AK1013"/>
    <mergeCell ref="X1014:Y1014"/>
    <mergeCell ref="Z1014:AA1014"/>
    <mergeCell ref="AB1014:AD1014"/>
    <mergeCell ref="AE1014:AF1014"/>
    <mergeCell ref="AG1014:AH1014"/>
    <mergeCell ref="AI1014:AK1014"/>
    <mergeCell ref="AI1010:AJ1010"/>
    <mergeCell ref="AK1010:AL1010"/>
    <mergeCell ref="AM1010:AN1010"/>
    <mergeCell ref="W1011:X1011"/>
    <mergeCell ref="Y1011:Z1011"/>
    <mergeCell ref="AA1011:AB1011"/>
    <mergeCell ref="AC1011:AD1011"/>
    <mergeCell ref="AE1011:AF1011"/>
    <mergeCell ref="AG1011:AH1011"/>
    <mergeCell ref="AI1011:AJ1011"/>
    <mergeCell ref="X950:AK951"/>
    <mergeCell ref="W1008:AB1009"/>
    <mergeCell ref="AC1008:AH1009"/>
    <mergeCell ref="AI1008:AN1009"/>
    <mergeCell ref="W1010:X1010"/>
    <mergeCell ref="Y1010:Z1010"/>
    <mergeCell ref="AA1010:AB1010"/>
    <mergeCell ref="AC1010:AD1010"/>
    <mergeCell ref="AE1010:AF1010"/>
    <mergeCell ref="AG1010:AH1010"/>
    <mergeCell ref="X947:Y947"/>
    <mergeCell ref="Z947:AA947"/>
    <mergeCell ref="AB947:AD947"/>
    <mergeCell ref="AE947:AF947"/>
    <mergeCell ref="AG947:AH947"/>
    <mergeCell ref="AI947:AK947"/>
    <mergeCell ref="AK943:AL943"/>
    <mergeCell ref="AM943:AN943"/>
    <mergeCell ref="X944:AD945"/>
    <mergeCell ref="AE944:AK945"/>
    <mergeCell ref="X946:Y946"/>
    <mergeCell ref="Z946:AA946"/>
    <mergeCell ref="AB946:AD946"/>
    <mergeCell ref="AE946:AF946"/>
    <mergeCell ref="AG946:AH946"/>
    <mergeCell ref="AI946:AK946"/>
    <mergeCell ref="AI942:AJ942"/>
    <mergeCell ref="AK942:AL942"/>
    <mergeCell ref="AM942:AN942"/>
    <mergeCell ref="W943:X943"/>
    <mergeCell ref="Y943:Z943"/>
    <mergeCell ref="AA943:AB943"/>
    <mergeCell ref="AC943:AD943"/>
    <mergeCell ref="AE943:AF943"/>
    <mergeCell ref="AG943:AH943"/>
    <mergeCell ref="AI943:AJ943"/>
    <mergeCell ref="X882:AK883"/>
    <mergeCell ref="W940:AB941"/>
    <mergeCell ref="AC940:AH941"/>
    <mergeCell ref="AI940:AN941"/>
    <mergeCell ref="W942:X942"/>
    <mergeCell ref="Y942:Z942"/>
    <mergeCell ref="AA942:AB942"/>
    <mergeCell ref="AC942:AD942"/>
    <mergeCell ref="AE942:AF942"/>
    <mergeCell ref="AG942:AH942"/>
    <mergeCell ref="X879:Y879"/>
    <mergeCell ref="Z879:AA879"/>
    <mergeCell ref="AB879:AD879"/>
    <mergeCell ref="AE879:AF879"/>
    <mergeCell ref="AG879:AH879"/>
    <mergeCell ref="AI879:AK879"/>
    <mergeCell ref="AK875:AL875"/>
    <mergeCell ref="AM875:AN875"/>
    <mergeCell ref="X876:AD877"/>
    <mergeCell ref="AE876:AK877"/>
    <mergeCell ref="X878:Y878"/>
    <mergeCell ref="Z878:AA878"/>
    <mergeCell ref="AB878:AD878"/>
    <mergeCell ref="AE878:AF878"/>
    <mergeCell ref="AG878:AH878"/>
    <mergeCell ref="AI878:AK878"/>
    <mergeCell ref="AI874:AJ874"/>
    <mergeCell ref="AK874:AL874"/>
    <mergeCell ref="AM874:AN874"/>
    <mergeCell ref="W875:X875"/>
    <mergeCell ref="Y875:Z875"/>
    <mergeCell ref="AA875:AB875"/>
    <mergeCell ref="AC875:AD875"/>
    <mergeCell ref="AE875:AF875"/>
    <mergeCell ref="AG875:AH875"/>
    <mergeCell ref="AI875:AJ875"/>
    <mergeCell ref="X814:AK815"/>
    <mergeCell ref="W872:AB873"/>
    <mergeCell ref="AC872:AH873"/>
    <mergeCell ref="AI872:AN873"/>
    <mergeCell ref="W874:X874"/>
    <mergeCell ref="Y874:Z874"/>
    <mergeCell ref="AA874:AB874"/>
    <mergeCell ref="AC874:AD874"/>
    <mergeCell ref="AE874:AF874"/>
    <mergeCell ref="AG874:AH874"/>
    <mergeCell ref="X811:Y811"/>
    <mergeCell ref="Z811:AA811"/>
    <mergeCell ref="AB811:AD811"/>
    <mergeCell ref="AE811:AF811"/>
    <mergeCell ref="AG811:AH811"/>
    <mergeCell ref="AI811:AK811"/>
    <mergeCell ref="AK807:AL807"/>
    <mergeCell ref="AM807:AN807"/>
    <mergeCell ref="X808:AD809"/>
    <mergeCell ref="AE808:AK809"/>
    <mergeCell ref="X810:Y810"/>
    <mergeCell ref="Z810:AA810"/>
    <mergeCell ref="AB810:AD810"/>
    <mergeCell ref="AE810:AF810"/>
    <mergeCell ref="AG810:AH810"/>
    <mergeCell ref="AI810:AK810"/>
    <mergeCell ref="AI806:AJ806"/>
    <mergeCell ref="AK806:AL806"/>
    <mergeCell ref="AM806:AN806"/>
    <mergeCell ref="W807:X807"/>
    <mergeCell ref="Y807:Z807"/>
    <mergeCell ref="AA807:AB807"/>
    <mergeCell ref="AC807:AD807"/>
    <mergeCell ref="AE807:AF807"/>
    <mergeCell ref="AG807:AH807"/>
    <mergeCell ref="AI807:AJ807"/>
    <mergeCell ref="X746:AK747"/>
    <mergeCell ref="W804:AB805"/>
    <mergeCell ref="AC804:AH805"/>
    <mergeCell ref="AI804:AN805"/>
    <mergeCell ref="W806:X806"/>
    <mergeCell ref="Y806:Z806"/>
    <mergeCell ref="AA806:AB806"/>
    <mergeCell ref="AC806:AD806"/>
    <mergeCell ref="AE806:AF806"/>
    <mergeCell ref="AG806:AH806"/>
    <mergeCell ref="X743:Y743"/>
    <mergeCell ref="Z743:AA743"/>
    <mergeCell ref="AB743:AD743"/>
    <mergeCell ref="AE743:AF743"/>
    <mergeCell ref="AG743:AH743"/>
    <mergeCell ref="AI743:AK743"/>
    <mergeCell ref="AK739:AL739"/>
    <mergeCell ref="AM739:AN739"/>
    <mergeCell ref="X740:AD741"/>
    <mergeCell ref="AE740:AK741"/>
    <mergeCell ref="X742:Y742"/>
    <mergeCell ref="Z742:AA742"/>
    <mergeCell ref="AB742:AD742"/>
    <mergeCell ref="AE742:AF742"/>
    <mergeCell ref="AG742:AH742"/>
    <mergeCell ref="AI742:AK742"/>
    <mergeCell ref="AI738:AJ738"/>
    <mergeCell ref="AK738:AL738"/>
    <mergeCell ref="AM738:AN738"/>
    <mergeCell ref="W739:X739"/>
    <mergeCell ref="Y739:Z739"/>
    <mergeCell ref="AA739:AB739"/>
    <mergeCell ref="AC739:AD739"/>
    <mergeCell ref="AE739:AF739"/>
    <mergeCell ref="AG739:AH739"/>
    <mergeCell ref="AI739:AJ739"/>
    <mergeCell ref="X678:AK679"/>
    <mergeCell ref="W736:AB737"/>
    <mergeCell ref="AC736:AH737"/>
    <mergeCell ref="AI736:AN737"/>
    <mergeCell ref="W738:X738"/>
    <mergeCell ref="Y738:Z738"/>
    <mergeCell ref="AA738:AB738"/>
    <mergeCell ref="AC738:AD738"/>
    <mergeCell ref="AE738:AF738"/>
    <mergeCell ref="AG738:AH738"/>
    <mergeCell ref="X675:Y675"/>
    <mergeCell ref="Z675:AA675"/>
    <mergeCell ref="AB675:AD675"/>
    <mergeCell ref="AE675:AF675"/>
    <mergeCell ref="AG675:AH675"/>
    <mergeCell ref="AI675:AK675"/>
    <mergeCell ref="AK671:AL671"/>
    <mergeCell ref="AM671:AN671"/>
    <mergeCell ref="X672:AD673"/>
    <mergeCell ref="AE672:AK673"/>
    <mergeCell ref="X674:Y674"/>
    <mergeCell ref="Z674:AA674"/>
    <mergeCell ref="AB674:AD674"/>
    <mergeCell ref="AE674:AF674"/>
    <mergeCell ref="AG674:AH674"/>
    <mergeCell ref="AI674:AK674"/>
    <mergeCell ref="AI670:AJ670"/>
    <mergeCell ref="AK670:AL670"/>
    <mergeCell ref="AM670:AN670"/>
    <mergeCell ref="W671:X671"/>
    <mergeCell ref="Y671:Z671"/>
    <mergeCell ref="AA671:AB671"/>
    <mergeCell ref="AC671:AD671"/>
    <mergeCell ref="AE671:AF671"/>
    <mergeCell ref="AG671:AH671"/>
    <mergeCell ref="AI671:AJ671"/>
    <mergeCell ref="X610:AK611"/>
    <mergeCell ref="W668:AB669"/>
    <mergeCell ref="AC668:AH669"/>
    <mergeCell ref="AI668:AN669"/>
    <mergeCell ref="W670:X670"/>
    <mergeCell ref="Y670:Z670"/>
    <mergeCell ref="AA670:AB670"/>
    <mergeCell ref="AC670:AD670"/>
    <mergeCell ref="AE670:AF670"/>
    <mergeCell ref="AG670:AH670"/>
    <mergeCell ref="X607:Y607"/>
    <mergeCell ref="Z607:AA607"/>
    <mergeCell ref="AB607:AD607"/>
    <mergeCell ref="AE607:AF607"/>
    <mergeCell ref="AG607:AH607"/>
    <mergeCell ref="AI607:AK607"/>
    <mergeCell ref="AK603:AL603"/>
    <mergeCell ref="AM603:AN603"/>
    <mergeCell ref="X604:AD605"/>
    <mergeCell ref="AE604:AK605"/>
    <mergeCell ref="X606:Y606"/>
    <mergeCell ref="Z606:AA606"/>
    <mergeCell ref="AB606:AD606"/>
    <mergeCell ref="AE606:AF606"/>
    <mergeCell ref="AG606:AH606"/>
    <mergeCell ref="AI606:AK606"/>
    <mergeCell ref="AI602:AJ602"/>
    <mergeCell ref="AK602:AL602"/>
    <mergeCell ref="AM602:AN602"/>
    <mergeCell ref="W603:X603"/>
    <mergeCell ref="Y603:Z603"/>
    <mergeCell ref="AA603:AB603"/>
    <mergeCell ref="AC603:AD603"/>
    <mergeCell ref="AE603:AF603"/>
    <mergeCell ref="AG603:AH603"/>
    <mergeCell ref="AI603:AJ603"/>
    <mergeCell ref="X542:AK543"/>
    <mergeCell ref="W600:AB601"/>
    <mergeCell ref="AC600:AH601"/>
    <mergeCell ref="AI600:AN601"/>
    <mergeCell ref="W602:X602"/>
    <mergeCell ref="Y602:Z602"/>
    <mergeCell ref="AA602:AB602"/>
    <mergeCell ref="AC602:AD602"/>
    <mergeCell ref="AE602:AF602"/>
    <mergeCell ref="AG602:AH602"/>
    <mergeCell ref="X539:Y539"/>
    <mergeCell ref="Z539:AA539"/>
    <mergeCell ref="AB539:AD539"/>
    <mergeCell ref="AE539:AF539"/>
    <mergeCell ref="AG539:AH539"/>
    <mergeCell ref="AI539:AK539"/>
    <mergeCell ref="AK535:AL535"/>
    <mergeCell ref="AM535:AN535"/>
    <mergeCell ref="X536:AD537"/>
    <mergeCell ref="AE536:AK537"/>
    <mergeCell ref="X538:Y538"/>
    <mergeCell ref="Z538:AA538"/>
    <mergeCell ref="AB538:AD538"/>
    <mergeCell ref="AE538:AF538"/>
    <mergeCell ref="AG538:AH538"/>
    <mergeCell ref="AI538:AK538"/>
    <mergeCell ref="AI534:AJ534"/>
    <mergeCell ref="AK534:AL534"/>
    <mergeCell ref="AM534:AN534"/>
    <mergeCell ref="W535:X535"/>
    <mergeCell ref="Y535:Z535"/>
    <mergeCell ref="AA535:AB535"/>
    <mergeCell ref="AC535:AD535"/>
    <mergeCell ref="AE535:AF535"/>
    <mergeCell ref="AG535:AH535"/>
    <mergeCell ref="AI535:AJ535"/>
    <mergeCell ref="X474:AK475"/>
    <mergeCell ref="W532:AB533"/>
    <mergeCell ref="AC532:AH533"/>
    <mergeCell ref="AI532:AN533"/>
    <mergeCell ref="W534:X534"/>
    <mergeCell ref="Y534:Z534"/>
    <mergeCell ref="AA534:AB534"/>
    <mergeCell ref="AC534:AD534"/>
    <mergeCell ref="AE534:AF534"/>
    <mergeCell ref="AG534:AH534"/>
    <mergeCell ref="X471:Y471"/>
    <mergeCell ref="Z471:AA471"/>
    <mergeCell ref="AB471:AD471"/>
    <mergeCell ref="AE471:AF471"/>
    <mergeCell ref="AG471:AH471"/>
    <mergeCell ref="AI471:AK471"/>
    <mergeCell ref="AK467:AL467"/>
    <mergeCell ref="AM467:AN467"/>
    <mergeCell ref="X468:AD469"/>
    <mergeCell ref="AE468:AK469"/>
    <mergeCell ref="X470:Y470"/>
    <mergeCell ref="Z470:AA470"/>
    <mergeCell ref="AB470:AD470"/>
    <mergeCell ref="AE470:AF470"/>
    <mergeCell ref="AG470:AH470"/>
    <mergeCell ref="AI470:AK470"/>
    <mergeCell ref="AI466:AJ466"/>
    <mergeCell ref="AK466:AL466"/>
    <mergeCell ref="AM466:AN466"/>
    <mergeCell ref="W467:X467"/>
    <mergeCell ref="Y467:Z467"/>
    <mergeCell ref="AA467:AB467"/>
    <mergeCell ref="AC467:AD467"/>
    <mergeCell ref="AE467:AF467"/>
    <mergeCell ref="AG467:AH467"/>
    <mergeCell ref="AI467:AJ467"/>
    <mergeCell ref="X406:AK407"/>
    <mergeCell ref="W464:AB465"/>
    <mergeCell ref="AC464:AH465"/>
    <mergeCell ref="AI464:AN465"/>
    <mergeCell ref="W466:X466"/>
    <mergeCell ref="Y466:Z466"/>
    <mergeCell ref="AA466:AB466"/>
    <mergeCell ref="AC466:AD466"/>
    <mergeCell ref="AE466:AF466"/>
    <mergeCell ref="AG466:AH466"/>
    <mergeCell ref="X403:Y403"/>
    <mergeCell ref="Z403:AA403"/>
    <mergeCell ref="AB403:AD403"/>
    <mergeCell ref="AE403:AF403"/>
    <mergeCell ref="AG403:AH403"/>
    <mergeCell ref="AI403:AK403"/>
    <mergeCell ref="AK399:AL399"/>
    <mergeCell ref="AM399:AN399"/>
    <mergeCell ref="X400:AD401"/>
    <mergeCell ref="AE400:AK401"/>
    <mergeCell ref="X402:Y402"/>
    <mergeCell ref="Z402:AA402"/>
    <mergeCell ref="AB402:AD402"/>
    <mergeCell ref="AE402:AF402"/>
    <mergeCell ref="AG402:AH402"/>
    <mergeCell ref="AI402:AK402"/>
    <mergeCell ref="AI398:AJ398"/>
    <mergeCell ref="AK398:AL398"/>
    <mergeCell ref="AM398:AN398"/>
    <mergeCell ref="W399:X399"/>
    <mergeCell ref="Y399:Z399"/>
    <mergeCell ref="AA399:AB399"/>
    <mergeCell ref="AC399:AD399"/>
    <mergeCell ref="AE399:AF399"/>
    <mergeCell ref="AG399:AH399"/>
    <mergeCell ref="AI399:AJ399"/>
    <mergeCell ref="X338:AK339"/>
    <mergeCell ref="W396:AB397"/>
    <mergeCell ref="AC396:AH397"/>
    <mergeCell ref="AI396:AN397"/>
    <mergeCell ref="W398:X398"/>
    <mergeCell ref="Y398:Z398"/>
    <mergeCell ref="AA398:AB398"/>
    <mergeCell ref="AC398:AD398"/>
    <mergeCell ref="AE398:AF398"/>
    <mergeCell ref="AG398:AH398"/>
    <mergeCell ref="X335:Y335"/>
    <mergeCell ref="Z335:AA335"/>
    <mergeCell ref="AB335:AD335"/>
    <mergeCell ref="AE335:AF335"/>
    <mergeCell ref="AG335:AH335"/>
    <mergeCell ref="AI335:AK335"/>
    <mergeCell ref="AK331:AL331"/>
    <mergeCell ref="AM331:AN331"/>
    <mergeCell ref="X332:AD333"/>
    <mergeCell ref="AE332:AK333"/>
    <mergeCell ref="X334:Y334"/>
    <mergeCell ref="Z334:AA334"/>
    <mergeCell ref="AB334:AD334"/>
    <mergeCell ref="AE334:AF334"/>
    <mergeCell ref="AG334:AH334"/>
    <mergeCell ref="AI334:AK334"/>
    <mergeCell ref="AI330:AJ330"/>
    <mergeCell ref="AK330:AL330"/>
    <mergeCell ref="AM330:AN330"/>
    <mergeCell ref="W331:X331"/>
    <mergeCell ref="Y331:Z331"/>
    <mergeCell ref="AA331:AB331"/>
    <mergeCell ref="AC331:AD331"/>
    <mergeCell ref="AE331:AF331"/>
    <mergeCell ref="AG331:AH331"/>
    <mergeCell ref="AI331:AJ331"/>
    <mergeCell ref="X270:AK271"/>
    <mergeCell ref="W328:AB329"/>
    <mergeCell ref="AC328:AH329"/>
    <mergeCell ref="AI328:AN329"/>
    <mergeCell ref="W330:X330"/>
    <mergeCell ref="Y330:Z330"/>
    <mergeCell ref="AA330:AB330"/>
    <mergeCell ref="AC330:AD330"/>
    <mergeCell ref="AE330:AF330"/>
    <mergeCell ref="AG330:AH330"/>
    <mergeCell ref="X267:Y267"/>
    <mergeCell ref="Z267:AA267"/>
    <mergeCell ref="AB267:AD267"/>
    <mergeCell ref="AE267:AF267"/>
    <mergeCell ref="AG267:AH267"/>
    <mergeCell ref="AI267:AK267"/>
    <mergeCell ref="AK263:AL263"/>
    <mergeCell ref="AM263:AN263"/>
    <mergeCell ref="X264:AD265"/>
    <mergeCell ref="AE264:AK265"/>
    <mergeCell ref="X266:Y266"/>
    <mergeCell ref="Z266:AA266"/>
    <mergeCell ref="AB266:AD266"/>
    <mergeCell ref="AE266:AF266"/>
    <mergeCell ref="AG266:AH266"/>
    <mergeCell ref="AI266:AK266"/>
    <mergeCell ref="AI262:AJ262"/>
    <mergeCell ref="AK262:AL262"/>
    <mergeCell ref="AM262:AN262"/>
    <mergeCell ref="W263:X263"/>
    <mergeCell ref="Y263:Z263"/>
    <mergeCell ref="AA263:AB263"/>
    <mergeCell ref="AC263:AD263"/>
    <mergeCell ref="AE263:AF263"/>
    <mergeCell ref="AG263:AH263"/>
    <mergeCell ref="AI263:AJ263"/>
    <mergeCell ref="X202:AK203"/>
    <mergeCell ref="W260:AB261"/>
    <mergeCell ref="AC260:AH261"/>
    <mergeCell ref="AI260:AN261"/>
    <mergeCell ref="W262:X262"/>
    <mergeCell ref="Y262:Z262"/>
    <mergeCell ref="AA262:AB262"/>
    <mergeCell ref="AC262:AD262"/>
    <mergeCell ref="AE262:AF262"/>
    <mergeCell ref="AG262:AH262"/>
    <mergeCell ref="X199:Y199"/>
    <mergeCell ref="Z199:AA199"/>
    <mergeCell ref="AB199:AD199"/>
    <mergeCell ref="AE199:AF199"/>
    <mergeCell ref="AG199:AH199"/>
    <mergeCell ref="AI199:AK199"/>
    <mergeCell ref="AK195:AL195"/>
    <mergeCell ref="AM195:AN195"/>
    <mergeCell ref="X196:AD197"/>
    <mergeCell ref="AE196:AK197"/>
    <mergeCell ref="X198:Y198"/>
    <mergeCell ref="Z198:AA198"/>
    <mergeCell ref="AB198:AD198"/>
    <mergeCell ref="AE198:AF198"/>
    <mergeCell ref="AG198:AH198"/>
    <mergeCell ref="AI198:AK198"/>
    <mergeCell ref="AI194:AJ194"/>
    <mergeCell ref="AK194:AL194"/>
    <mergeCell ref="AM194:AN194"/>
    <mergeCell ref="W195:X195"/>
    <mergeCell ref="Y195:Z195"/>
    <mergeCell ref="AA195:AB195"/>
    <mergeCell ref="AC195:AD195"/>
    <mergeCell ref="AE195:AF195"/>
    <mergeCell ref="AG195:AH195"/>
    <mergeCell ref="AI195:AJ195"/>
    <mergeCell ref="X134:AK135"/>
    <mergeCell ref="W192:AB193"/>
    <mergeCell ref="AC192:AH193"/>
    <mergeCell ref="AI192:AN193"/>
    <mergeCell ref="W194:X194"/>
    <mergeCell ref="Y194:Z194"/>
    <mergeCell ref="AA194:AB194"/>
    <mergeCell ref="AC194:AD194"/>
    <mergeCell ref="AE194:AF194"/>
    <mergeCell ref="AG194:AH194"/>
    <mergeCell ref="X131:Y131"/>
    <mergeCell ref="Z131:AA131"/>
    <mergeCell ref="AB131:AD131"/>
    <mergeCell ref="AE131:AF131"/>
    <mergeCell ref="AG131:AH131"/>
    <mergeCell ref="AI131:AK131"/>
    <mergeCell ref="X130:Y130"/>
    <mergeCell ref="Z130:AA130"/>
    <mergeCell ref="AB130:AD130"/>
    <mergeCell ref="AE130:AF130"/>
    <mergeCell ref="AG130:AH130"/>
    <mergeCell ref="AI130:AK130"/>
    <mergeCell ref="AI62:AK62"/>
    <mergeCell ref="X63:Y63"/>
    <mergeCell ref="Z63:AA63"/>
    <mergeCell ref="AB63:AD63"/>
    <mergeCell ref="AE63:AF63"/>
    <mergeCell ref="AG63:AH63"/>
    <mergeCell ref="AI63:AK63"/>
    <mergeCell ref="AE59:AF59"/>
    <mergeCell ref="AG59:AH59"/>
    <mergeCell ref="AI59:AJ59"/>
    <mergeCell ref="AK59:AL59"/>
    <mergeCell ref="AM59:AN59"/>
    <mergeCell ref="X62:Y62"/>
    <mergeCell ref="Z62:AA62"/>
    <mergeCell ref="AB62:AD62"/>
    <mergeCell ref="AE62:AF62"/>
    <mergeCell ref="AG62:AH62"/>
    <mergeCell ref="AI58:AJ58"/>
    <mergeCell ref="AK58:AL58"/>
    <mergeCell ref="AM58:AN58"/>
    <mergeCell ref="X66:AK67"/>
    <mergeCell ref="W59:X59"/>
    <mergeCell ref="Y59:Z59"/>
    <mergeCell ref="AA59:AB59"/>
    <mergeCell ref="AC59:AD59"/>
    <mergeCell ref="W58:X58"/>
    <mergeCell ref="Y58:Z58"/>
    <mergeCell ref="AA58:AB58"/>
    <mergeCell ref="W56:AB57"/>
    <mergeCell ref="AC58:AD58"/>
    <mergeCell ref="AE58:AF58"/>
    <mergeCell ref="AG58:AH58"/>
    <mergeCell ref="AC56:AH57"/>
    <mergeCell ref="AI56:AN57"/>
    <mergeCell ref="W124:AB125"/>
    <mergeCell ref="AC124:AH125"/>
    <mergeCell ref="AI124:AN125"/>
    <mergeCell ref="W126:X126"/>
    <mergeCell ref="Y126:Z126"/>
    <mergeCell ref="AA126:AB126"/>
    <mergeCell ref="AC126:AD126"/>
    <mergeCell ref="AE126:AF126"/>
    <mergeCell ref="AG126:AH126"/>
    <mergeCell ref="X60:AD61"/>
    <mergeCell ref="AE60:AK61"/>
    <mergeCell ref="AI126:AJ126"/>
    <mergeCell ref="AK126:AL126"/>
    <mergeCell ref="AM126:AN126"/>
    <mergeCell ref="W127:X127"/>
    <mergeCell ref="Y127:Z127"/>
    <mergeCell ref="AA127:AB127"/>
    <mergeCell ref="AC127:AD127"/>
    <mergeCell ref="AE127:AF127"/>
    <mergeCell ref="AG127:AH127"/>
    <mergeCell ref="AI127:AJ127"/>
    <mergeCell ref="AK127:AL127"/>
    <mergeCell ref="AM127:AN127"/>
    <mergeCell ref="X128:AD129"/>
    <mergeCell ref="AE128:AK129"/>
    <mergeCell ref="R1695:S1695"/>
    <mergeCell ref="T1695:U1695"/>
    <mergeCell ref="R1699:S1699"/>
    <mergeCell ref="T1699:U1699"/>
    <mergeCell ref="J1697:O1697"/>
    <mergeCell ref="P1697:U1697"/>
    <mergeCell ref="J1698:K1698"/>
    <mergeCell ref="L1698:M1698"/>
    <mergeCell ref="N1698:O1698"/>
    <mergeCell ref="P1698:Q1698"/>
    <mergeCell ref="R1698:S1698"/>
    <mergeCell ref="T1698:U1698"/>
    <mergeCell ref="R1693:S1693"/>
    <mergeCell ref="T1693:U1693"/>
    <mergeCell ref="R1692:S1692"/>
    <mergeCell ref="J1694:K1694"/>
    <mergeCell ref="L1694:M1694"/>
    <mergeCell ref="N1694:O1694"/>
    <mergeCell ref="P1694:Q1694"/>
    <mergeCell ref="R1694:S1694"/>
    <mergeCell ref="T1694:U1694"/>
    <mergeCell ref="J1691:K1691"/>
    <mergeCell ref="L1691:M1691"/>
    <mergeCell ref="N1691:O1691"/>
    <mergeCell ref="P1691:Q1691"/>
    <mergeCell ref="R1691:S1691"/>
    <mergeCell ref="T1691:U1691"/>
    <mergeCell ref="J1692:K1692"/>
    <mergeCell ref="T1692:U1692"/>
    <mergeCell ref="AJ1685:AK1685"/>
    <mergeCell ref="X1686:Y1686"/>
    <mergeCell ref="Z1686:AA1686"/>
    <mergeCell ref="AB1686:AC1686"/>
    <mergeCell ref="AD1686:AE1686"/>
    <mergeCell ref="AF1686:AG1686"/>
    <mergeCell ref="AH1686:AI1686"/>
    <mergeCell ref="AJ1686:AK1686"/>
    <mergeCell ref="X1683:AK1683"/>
    <mergeCell ref="X1684:AA1684"/>
    <mergeCell ref="AB1684:AE1684"/>
    <mergeCell ref="AF1684:AK1684"/>
    <mergeCell ref="X1685:Y1685"/>
    <mergeCell ref="Z1685:AA1685"/>
    <mergeCell ref="AB1685:AC1685"/>
    <mergeCell ref="AD1685:AE1685"/>
    <mergeCell ref="AF1685:AG1685"/>
    <mergeCell ref="AH1685:AI1685"/>
    <mergeCell ref="X1682:Y1682"/>
    <mergeCell ref="Z1682:AA1682"/>
    <mergeCell ref="AB1682:AC1682"/>
    <mergeCell ref="AD1682:AE1682"/>
    <mergeCell ref="AF1682:AG1682"/>
    <mergeCell ref="AH1682:AI1682"/>
    <mergeCell ref="X1681:Y1681"/>
    <mergeCell ref="Z1681:AA1681"/>
    <mergeCell ref="AB1681:AC1681"/>
    <mergeCell ref="AD1681:AE1681"/>
    <mergeCell ref="AF1681:AG1681"/>
    <mergeCell ref="AH1681:AI1681"/>
    <mergeCell ref="R1631:S1631"/>
    <mergeCell ref="T1631:U1631"/>
    <mergeCell ref="AL1675:AN1675"/>
    <mergeCell ref="AL1676:AN1676"/>
    <mergeCell ref="X1680:AC1680"/>
    <mergeCell ref="AD1680:AI1680"/>
    <mergeCell ref="T1676:V1676"/>
    <mergeCell ref="W1676:Y1676"/>
    <mergeCell ref="Z1676:AB1676"/>
    <mergeCell ref="AC1676:AE1676"/>
    <mergeCell ref="T1627:U1627"/>
    <mergeCell ref="J1630:K1630"/>
    <mergeCell ref="L1630:M1630"/>
    <mergeCell ref="N1630:O1630"/>
    <mergeCell ref="P1630:Q1630"/>
    <mergeCell ref="R1630:S1630"/>
    <mergeCell ref="T1630:U1630"/>
    <mergeCell ref="L1626:M1626"/>
    <mergeCell ref="N1626:O1626"/>
    <mergeCell ref="P1626:Q1626"/>
    <mergeCell ref="R1626:S1626"/>
    <mergeCell ref="T1626:U1626"/>
    <mergeCell ref="J1627:K1627"/>
    <mergeCell ref="L1627:M1627"/>
    <mergeCell ref="N1627:O1627"/>
    <mergeCell ref="P1627:Q1627"/>
    <mergeCell ref="R1627:S1627"/>
    <mergeCell ref="N1623:O1623"/>
    <mergeCell ref="P1623:Q1623"/>
    <mergeCell ref="R1623:S1623"/>
    <mergeCell ref="T1623:U1623"/>
    <mergeCell ref="P1625:Q1625"/>
    <mergeCell ref="R1625:S1625"/>
    <mergeCell ref="T1625:U1625"/>
    <mergeCell ref="P1624:Q1624"/>
    <mergeCell ref="R1624:S1624"/>
    <mergeCell ref="T1624:U1624"/>
    <mergeCell ref="J1625:K1625"/>
    <mergeCell ref="AJ1617:AK1617"/>
    <mergeCell ref="X1618:Y1618"/>
    <mergeCell ref="Z1618:AA1618"/>
    <mergeCell ref="AB1618:AC1618"/>
    <mergeCell ref="AD1618:AE1618"/>
    <mergeCell ref="AF1618:AG1618"/>
    <mergeCell ref="AH1618:AI1618"/>
    <mergeCell ref="J1623:K1623"/>
    <mergeCell ref="AJ1618:AK1618"/>
    <mergeCell ref="X1615:AK1615"/>
    <mergeCell ref="X1616:AA1616"/>
    <mergeCell ref="AB1616:AE1616"/>
    <mergeCell ref="AF1616:AK1616"/>
    <mergeCell ref="X1617:Y1617"/>
    <mergeCell ref="Z1617:AA1617"/>
    <mergeCell ref="AB1617:AC1617"/>
    <mergeCell ref="AD1617:AE1617"/>
    <mergeCell ref="AF1617:AG1617"/>
    <mergeCell ref="AH1617:AI1617"/>
    <mergeCell ref="X1614:Y1614"/>
    <mergeCell ref="Z1614:AA1614"/>
    <mergeCell ref="AB1614:AC1614"/>
    <mergeCell ref="AD1614:AE1614"/>
    <mergeCell ref="AF1614:AG1614"/>
    <mergeCell ref="AH1614:AI1614"/>
    <mergeCell ref="X1613:Y1613"/>
    <mergeCell ref="Z1613:AA1613"/>
    <mergeCell ref="AB1613:AC1613"/>
    <mergeCell ref="AD1613:AE1613"/>
    <mergeCell ref="AF1613:AG1613"/>
    <mergeCell ref="AH1613:AI1613"/>
    <mergeCell ref="R1563:S1563"/>
    <mergeCell ref="T1563:U1563"/>
    <mergeCell ref="AL1607:AN1607"/>
    <mergeCell ref="AL1608:AN1608"/>
    <mergeCell ref="X1612:AC1612"/>
    <mergeCell ref="AD1612:AI1612"/>
    <mergeCell ref="T1608:V1608"/>
    <mergeCell ref="W1608:Y1608"/>
    <mergeCell ref="Z1608:AB1608"/>
    <mergeCell ref="AC1608:AE1608"/>
    <mergeCell ref="T1559:U1559"/>
    <mergeCell ref="J1562:K1562"/>
    <mergeCell ref="L1562:M1562"/>
    <mergeCell ref="N1562:O1562"/>
    <mergeCell ref="P1562:Q1562"/>
    <mergeCell ref="R1562:S1562"/>
    <mergeCell ref="T1562:U1562"/>
    <mergeCell ref="L1558:M1558"/>
    <mergeCell ref="N1558:O1558"/>
    <mergeCell ref="P1558:Q1558"/>
    <mergeCell ref="R1558:S1558"/>
    <mergeCell ref="T1558:U1558"/>
    <mergeCell ref="J1559:K1559"/>
    <mergeCell ref="L1559:M1559"/>
    <mergeCell ref="N1559:O1559"/>
    <mergeCell ref="P1559:Q1559"/>
    <mergeCell ref="R1559:S1559"/>
    <mergeCell ref="N1555:O1555"/>
    <mergeCell ref="P1555:Q1555"/>
    <mergeCell ref="R1555:S1555"/>
    <mergeCell ref="T1555:U1555"/>
    <mergeCell ref="P1557:Q1557"/>
    <mergeCell ref="R1557:S1557"/>
    <mergeCell ref="T1557:U1557"/>
    <mergeCell ref="P1556:Q1556"/>
    <mergeCell ref="R1556:S1556"/>
    <mergeCell ref="T1556:U1556"/>
    <mergeCell ref="J1557:K1557"/>
    <mergeCell ref="AJ1549:AK1549"/>
    <mergeCell ref="X1550:Y1550"/>
    <mergeCell ref="Z1550:AA1550"/>
    <mergeCell ref="AB1550:AC1550"/>
    <mergeCell ref="AD1550:AE1550"/>
    <mergeCell ref="AF1550:AG1550"/>
    <mergeCell ref="AH1550:AI1550"/>
    <mergeCell ref="J1555:K1555"/>
    <mergeCell ref="AJ1550:AK1550"/>
    <mergeCell ref="X1547:AK1547"/>
    <mergeCell ref="X1548:AA1548"/>
    <mergeCell ref="AB1548:AE1548"/>
    <mergeCell ref="AF1548:AK1548"/>
    <mergeCell ref="X1549:Y1549"/>
    <mergeCell ref="Z1549:AA1549"/>
    <mergeCell ref="AB1549:AC1549"/>
    <mergeCell ref="AD1549:AE1549"/>
    <mergeCell ref="AF1549:AG1549"/>
    <mergeCell ref="AH1549:AI1549"/>
    <mergeCell ref="X1546:Y1546"/>
    <mergeCell ref="Z1546:AA1546"/>
    <mergeCell ref="AB1546:AC1546"/>
    <mergeCell ref="AD1546:AE1546"/>
    <mergeCell ref="AF1546:AG1546"/>
    <mergeCell ref="AH1546:AI1546"/>
    <mergeCell ref="X1545:Y1545"/>
    <mergeCell ref="Z1545:AA1545"/>
    <mergeCell ref="AB1545:AC1545"/>
    <mergeCell ref="AD1545:AE1545"/>
    <mergeCell ref="AF1545:AG1545"/>
    <mergeCell ref="AH1545:AI1545"/>
    <mergeCell ref="R1495:S1495"/>
    <mergeCell ref="T1495:U1495"/>
    <mergeCell ref="AL1539:AN1539"/>
    <mergeCell ref="AL1540:AN1540"/>
    <mergeCell ref="X1544:AC1544"/>
    <mergeCell ref="AD1544:AI1544"/>
    <mergeCell ref="T1540:V1540"/>
    <mergeCell ref="W1540:Y1540"/>
    <mergeCell ref="Z1540:AB1540"/>
    <mergeCell ref="AC1540:AE1540"/>
    <mergeCell ref="T1491:U1491"/>
    <mergeCell ref="J1494:K1494"/>
    <mergeCell ref="L1494:M1494"/>
    <mergeCell ref="N1494:O1494"/>
    <mergeCell ref="P1494:Q1494"/>
    <mergeCell ref="R1494:S1494"/>
    <mergeCell ref="T1494:U1494"/>
    <mergeCell ref="L1490:M1490"/>
    <mergeCell ref="N1490:O1490"/>
    <mergeCell ref="P1490:Q1490"/>
    <mergeCell ref="R1490:S1490"/>
    <mergeCell ref="T1490:U1490"/>
    <mergeCell ref="J1491:K1491"/>
    <mergeCell ref="L1491:M1491"/>
    <mergeCell ref="N1491:O1491"/>
    <mergeCell ref="P1491:Q1491"/>
    <mergeCell ref="R1491:S1491"/>
    <mergeCell ref="N1487:O1487"/>
    <mergeCell ref="P1487:Q1487"/>
    <mergeCell ref="R1487:S1487"/>
    <mergeCell ref="T1487:U1487"/>
    <mergeCell ref="P1489:Q1489"/>
    <mergeCell ref="R1489:S1489"/>
    <mergeCell ref="T1489:U1489"/>
    <mergeCell ref="P1488:Q1488"/>
    <mergeCell ref="R1488:S1488"/>
    <mergeCell ref="T1488:U1488"/>
    <mergeCell ref="J1489:K1489"/>
    <mergeCell ref="AJ1481:AK1481"/>
    <mergeCell ref="X1482:Y1482"/>
    <mergeCell ref="Z1482:AA1482"/>
    <mergeCell ref="AB1482:AC1482"/>
    <mergeCell ref="AD1482:AE1482"/>
    <mergeCell ref="AF1482:AG1482"/>
    <mergeCell ref="AH1482:AI1482"/>
    <mergeCell ref="J1487:K1487"/>
    <mergeCell ref="AJ1482:AK1482"/>
    <mergeCell ref="X1479:AK1479"/>
    <mergeCell ref="X1480:AA1480"/>
    <mergeCell ref="AB1480:AE1480"/>
    <mergeCell ref="AF1480:AK1480"/>
    <mergeCell ref="X1481:Y1481"/>
    <mergeCell ref="Z1481:AA1481"/>
    <mergeCell ref="AB1481:AC1481"/>
    <mergeCell ref="AD1481:AE1481"/>
    <mergeCell ref="AF1481:AG1481"/>
    <mergeCell ref="AH1481:AI1481"/>
    <mergeCell ref="X1478:Y1478"/>
    <mergeCell ref="Z1478:AA1478"/>
    <mergeCell ref="AB1478:AC1478"/>
    <mergeCell ref="AD1478:AE1478"/>
    <mergeCell ref="AF1478:AG1478"/>
    <mergeCell ref="AH1478:AI1478"/>
    <mergeCell ref="X1477:Y1477"/>
    <mergeCell ref="Z1477:AA1477"/>
    <mergeCell ref="AB1477:AC1477"/>
    <mergeCell ref="AD1477:AE1477"/>
    <mergeCell ref="AF1477:AG1477"/>
    <mergeCell ref="AH1477:AI1477"/>
    <mergeCell ref="R1427:S1427"/>
    <mergeCell ref="T1427:U1427"/>
    <mergeCell ref="AL1471:AN1471"/>
    <mergeCell ref="AL1472:AN1472"/>
    <mergeCell ref="X1476:AC1476"/>
    <mergeCell ref="AD1476:AI1476"/>
    <mergeCell ref="T1472:V1472"/>
    <mergeCell ref="W1472:Y1472"/>
    <mergeCell ref="Z1472:AB1472"/>
    <mergeCell ref="AC1472:AE1472"/>
    <mergeCell ref="T1423:U1423"/>
    <mergeCell ref="J1426:K1426"/>
    <mergeCell ref="L1426:M1426"/>
    <mergeCell ref="N1426:O1426"/>
    <mergeCell ref="P1426:Q1426"/>
    <mergeCell ref="R1426:S1426"/>
    <mergeCell ref="T1426:U1426"/>
    <mergeCell ref="L1422:M1422"/>
    <mergeCell ref="N1422:O1422"/>
    <mergeCell ref="P1422:Q1422"/>
    <mergeCell ref="R1422:S1422"/>
    <mergeCell ref="T1422:U1422"/>
    <mergeCell ref="J1423:K1423"/>
    <mergeCell ref="L1423:M1423"/>
    <mergeCell ref="N1423:O1423"/>
    <mergeCell ref="P1423:Q1423"/>
    <mergeCell ref="R1423:S1423"/>
    <mergeCell ref="N1419:O1419"/>
    <mergeCell ref="P1419:Q1419"/>
    <mergeCell ref="R1419:S1419"/>
    <mergeCell ref="T1419:U1419"/>
    <mergeCell ref="P1421:Q1421"/>
    <mergeCell ref="R1421:S1421"/>
    <mergeCell ref="T1421:U1421"/>
    <mergeCell ref="P1420:Q1420"/>
    <mergeCell ref="R1420:S1420"/>
    <mergeCell ref="T1420:U1420"/>
    <mergeCell ref="J1421:K1421"/>
    <mergeCell ref="AJ1413:AK1413"/>
    <mergeCell ref="X1414:Y1414"/>
    <mergeCell ref="Z1414:AA1414"/>
    <mergeCell ref="AB1414:AC1414"/>
    <mergeCell ref="AD1414:AE1414"/>
    <mergeCell ref="AF1414:AG1414"/>
    <mergeCell ref="AH1414:AI1414"/>
    <mergeCell ref="J1419:K1419"/>
    <mergeCell ref="AJ1414:AK1414"/>
    <mergeCell ref="X1411:AK1411"/>
    <mergeCell ref="X1412:AA1412"/>
    <mergeCell ref="AB1412:AE1412"/>
    <mergeCell ref="AF1412:AK1412"/>
    <mergeCell ref="X1413:Y1413"/>
    <mergeCell ref="Z1413:AA1413"/>
    <mergeCell ref="AB1413:AC1413"/>
    <mergeCell ref="AD1413:AE1413"/>
    <mergeCell ref="AF1413:AG1413"/>
    <mergeCell ref="AH1413:AI1413"/>
    <mergeCell ref="X1410:Y1410"/>
    <mergeCell ref="Z1410:AA1410"/>
    <mergeCell ref="AB1410:AC1410"/>
    <mergeCell ref="AD1410:AE1410"/>
    <mergeCell ref="AF1410:AG1410"/>
    <mergeCell ref="AH1410:AI1410"/>
    <mergeCell ref="X1409:Y1409"/>
    <mergeCell ref="Z1409:AA1409"/>
    <mergeCell ref="AB1409:AC1409"/>
    <mergeCell ref="AD1409:AE1409"/>
    <mergeCell ref="AF1409:AG1409"/>
    <mergeCell ref="AH1409:AI1409"/>
    <mergeCell ref="R1359:S1359"/>
    <mergeCell ref="T1359:U1359"/>
    <mergeCell ref="AL1403:AN1403"/>
    <mergeCell ref="AL1404:AN1404"/>
    <mergeCell ref="X1408:AC1408"/>
    <mergeCell ref="AD1408:AI1408"/>
    <mergeCell ref="T1404:V1404"/>
    <mergeCell ref="W1404:Y1404"/>
    <mergeCell ref="Z1404:AB1404"/>
    <mergeCell ref="AC1404:AE1404"/>
    <mergeCell ref="T1355:U1355"/>
    <mergeCell ref="J1358:K1358"/>
    <mergeCell ref="L1358:M1358"/>
    <mergeCell ref="N1358:O1358"/>
    <mergeCell ref="P1358:Q1358"/>
    <mergeCell ref="R1358:S1358"/>
    <mergeCell ref="T1358:U1358"/>
    <mergeCell ref="L1354:M1354"/>
    <mergeCell ref="N1354:O1354"/>
    <mergeCell ref="P1354:Q1354"/>
    <mergeCell ref="R1354:S1354"/>
    <mergeCell ref="T1354:U1354"/>
    <mergeCell ref="J1355:K1355"/>
    <mergeCell ref="L1355:M1355"/>
    <mergeCell ref="N1355:O1355"/>
    <mergeCell ref="P1355:Q1355"/>
    <mergeCell ref="R1355:S1355"/>
    <mergeCell ref="N1351:O1351"/>
    <mergeCell ref="P1351:Q1351"/>
    <mergeCell ref="R1351:S1351"/>
    <mergeCell ref="T1351:U1351"/>
    <mergeCell ref="P1353:Q1353"/>
    <mergeCell ref="R1353:S1353"/>
    <mergeCell ref="T1353:U1353"/>
    <mergeCell ref="P1352:Q1352"/>
    <mergeCell ref="R1352:S1352"/>
    <mergeCell ref="T1352:U1352"/>
    <mergeCell ref="J1353:K1353"/>
    <mergeCell ref="AJ1345:AK1345"/>
    <mergeCell ref="X1346:Y1346"/>
    <mergeCell ref="Z1346:AA1346"/>
    <mergeCell ref="AB1346:AC1346"/>
    <mergeCell ref="AD1346:AE1346"/>
    <mergeCell ref="AF1346:AG1346"/>
    <mergeCell ref="AH1346:AI1346"/>
    <mergeCell ref="J1351:K1351"/>
    <mergeCell ref="AJ1346:AK1346"/>
    <mergeCell ref="X1343:AK1343"/>
    <mergeCell ref="X1344:AA1344"/>
    <mergeCell ref="AB1344:AE1344"/>
    <mergeCell ref="AF1344:AK1344"/>
    <mergeCell ref="X1345:Y1345"/>
    <mergeCell ref="Z1345:AA1345"/>
    <mergeCell ref="AB1345:AC1345"/>
    <mergeCell ref="AD1345:AE1345"/>
    <mergeCell ref="AF1345:AG1345"/>
    <mergeCell ref="AH1345:AI1345"/>
    <mergeCell ref="X1342:Y1342"/>
    <mergeCell ref="Z1342:AA1342"/>
    <mergeCell ref="AB1342:AC1342"/>
    <mergeCell ref="AD1342:AE1342"/>
    <mergeCell ref="AF1342:AG1342"/>
    <mergeCell ref="AH1342:AI1342"/>
    <mergeCell ref="X1341:Y1341"/>
    <mergeCell ref="Z1341:AA1341"/>
    <mergeCell ref="AB1341:AC1341"/>
    <mergeCell ref="AD1341:AE1341"/>
    <mergeCell ref="AF1341:AG1341"/>
    <mergeCell ref="AH1341:AI1341"/>
    <mergeCell ref="R1291:S1291"/>
    <mergeCell ref="T1291:U1291"/>
    <mergeCell ref="AL1335:AN1335"/>
    <mergeCell ref="AL1336:AN1336"/>
    <mergeCell ref="X1340:AC1340"/>
    <mergeCell ref="AD1340:AI1340"/>
    <mergeCell ref="T1336:V1336"/>
    <mergeCell ref="W1336:Y1336"/>
    <mergeCell ref="Z1336:AB1336"/>
    <mergeCell ref="AC1336:AE1336"/>
    <mergeCell ref="T1287:U1287"/>
    <mergeCell ref="J1290:K1290"/>
    <mergeCell ref="L1290:M1290"/>
    <mergeCell ref="N1290:O1290"/>
    <mergeCell ref="P1290:Q1290"/>
    <mergeCell ref="R1290:S1290"/>
    <mergeCell ref="T1290:U1290"/>
    <mergeCell ref="L1286:M1286"/>
    <mergeCell ref="N1286:O1286"/>
    <mergeCell ref="P1286:Q1286"/>
    <mergeCell ref="R1286:S1286"/>
    <mergeCell ref="T1286:U1286"/>
    <mergeCell ref="J1287:K1287"/>
    <mergeCell ref="L1287:M1287"/>
    <mergeCell ref="N1287:O1287"/>
    <mergeCell ref="P1287:Q1287"/>
    <mergeCell ref="R1287:S1287"/>
    <mergeCell ref="N1283:O1283"/>
    <mergeCell ref="P1283:Q1283"/>
    <mergeCell ref="R1283:S1283"/>
    <mergeCell ref="T1283:U1283"/>
    <mergeCell ref="P1285:Q1285"/>
    <mergeCell ref="R1285:S1285"/>
    <mergeCell ref="T1285:U1285"/>
    <mergeCell ref="P1284:Q1284"/>
    <mergeCell ref="R1284:S1284"/>
    <mergeCell ref="T1284:U1284"/>
    <mergeCell ref="J1285:K1285"/>
    <mergeCell ref="AJ1277:AK1277"/>
    <mergeCell ref="X1278:Y1278"/>
    <mergeCell ref="Z1278:AA1278"/>
    <mergeCell ref="AB1278:AC1278"/>
    <mergeCell ref="AD1278:AE1278"/>
    <mergeCell ref="AF1278:AG1278"/>
    <mergeCell ref="AH1278:AI1278"/>
    <mergeCell ref="J1283:K1283"/>
    <mergeCell ref="AJ1278:AK1278"/>
    <mergeCell ref="X1275:AK1275"/>
    <mergeCell ref="X1276:AA1276"/>
    <mergeCell ref="AB1276:AE1276"/>
    <mergeCell ref="AF1276:AK1276"/>
    <mergeCell ref="X1277:Y1277"/>
    <mergeCell ref="Z1277:AA1277"/>
    <mergeCell ref="AB1277:AC1277"/>
    <mergeCell ref="AD1277:AE1277"/>
    <mergeCell ref="AF1277:AG1277"/>
    <mergeCell ref="AH1277:AI1277"/>
    <mergeCell ref="X1274:Y1274"/>
    <mergeCell ref="Z1274:AA1274"/>
    <mergeCell ref="AB1274:AC1274"/>
    <mergeCell ref="AD1274:AE1274"/>
    <mergeCell ref="AF1274:AG1274"/>
    <mergeCell ref="AH1274:AI1274"/>
    <mergeCell ref="X1273:Y1273"/>
    <mergeCell ref="Z1273:AA1273"/>
    <mergeCell ref="AB1273:AC1273"/>
    <mergeCell ref="AD1273:AE1273"/>
    <mergeCell ref="AF1273:AG1273"/>
    <mergeCell ref="AH1273:AI1273"/>
    <mergeCell ref="R1223:S1223"/>
    <mergeCell ref="T1223:U1223"/>
    <mergeCell ref="AL1267:AN1267"/>
    <mergeCell ref="AL1268:AN1268"/>
    <mergeCell ref="X1272:AC1272"/>
    <mergeCell ref="AD1272:AI1272"/>
    <mergeCell ref="T1268:V1268"/>
    <mergeCell ref="W1268:Y1268"/>
    <mergeCell ref="Z1268:AB1268"/>
    <mergeCell ref="AC1268:AE1268"/>
    <mergeCell ref="T1219:U1219"/>
    <mergeCell ref="J1222:K1222"/>
    <mergeCell ref="L1222:M1222"/>
    <mergeCell ref="N1222:O1222"/>
    <mergeCell ref="P1222:Q1222"/>
    <mergeCell ref="R1222:S1222"/>
    <mergeCell ref="T1222:U1222"/>
    <mergeCell ref="L1218:M1218"/>
    <mergeCell ref="N1218:O1218"/>
    <mergeCell ref="P1218:Q1218"/>
    <mergeCell ref="R1218:S1218"/>
    <mergeCell ref="T1218:U1218"/>
    <mergeCell ref="J1219:K1219"/>
    <mergeCell ref="L1219:M1219"/>
    <mergeCell ref="N1219:O1219"/>
    <mergeCell ref="P1219:Q1219"/>
    <mergeCell ref="R1219:S1219"/>
    <mergeCell ref="N1215:O1215"/>
    <mergeCell ref="P1215:Q1215"/>
    <mergeCell ref="R1215:S1215"/>
    <mergeCell ref="T1215:U1215"/>
    <mergeCell ref="P1217:Q1217"/>
    <mergeCell ref="R1217:S1217"/>
    <mergeCell ref="T1217:U1217"/>
    <mergeCell ref="P1216:Q1216"/>
    <mergeCell ref="R1216:S1216"/>
    <mergeCell ref="T1216:U1216"/>
    <mergeCell ref="J1217:K1217"/>
    <mergeCell ref="AJ1209:AK1209"/>
    <mergeCell ref="X1210:Y1210"/>
    <mergeCell ref="Z1210:AA1210"/>
    <mergeCell ref="AB1210:AC1210"/>
    <mergeCell ref="AD1210:AE1210"/>
    <mergeCell ref="AF1210:AG1210"/>
    <mergeCell ref="AH1210:AI1210"/>
    <mergeCell ref="J1215:K1215"/>
    <mergeCell ref="AJ1210:AK1210"/>
    <mergeCell ref="X1207:AK1207"/>
    <mergeCell ref="X1208:AA1208"/>
    <mergeCell ref="AB1208:AE1208"/>
    <mergeCell ref="AF1208:AK1208"/>
    <mergeCell ref="X1209:Y1209"/>
    <mergeCell ref="Z1209:AA1209"/>
    <mergeCell ref="AB1209:AC1209"/>
    <mergeCell ref="AD1209:AE1209"/>
    <mergeCell ref="AF1209:AG1209"/>
    <mergeCell ref="AH1209:AI1209"/>
    <mergeCell ref="X1206:Y1206"/>
    <mergeCell ref="Z1206:AA1206"/>
    <mergeCell ref="AB1206:AC1206"/>
    <mergeCell ref="AD1206:AE1206"/>
    <mergeCell ref="AF1206:AG1206"/>
    <mergeCell ref="AH1206:AI1206"/>
    <mergeCell ref="X1205:Y1205"/>
    <mergeCell ref="Z1205:AA1205"/>
    <mergeCell ref="AB1205:AC1205"/>
    <mergeCell ref="AD1205:AE1205"/>
    <mergeCell ref="AF1205:AG1205"/>
    <mergeCell ref="AH1205:AI1205"/>
    <mergeCell ref="R1155:S1155"/>
    <mergeCell ref="T1155:U1155"/>
    <mergeCell ref="AL1199:AN1199"/>
    <mergeCell ref="AL1200:AN1200"/>
    <mergeCell ref="X1204:AC1204"/>
    <mergeCell ref="AD1204:AI1204"/>
    <mergeCell ref="T1200:V1200"/>
    <mergeCell ref="W1200:Y1200"/>
    <mergeCell ref="Z1200:AB1200"/>
    <mergeCell ref="AC1200:AE1200"/>
    <mergeCell ref="T1151:U1151"/>
    <mergeCell ref="J1154:K1154"/>
    <mergeCell ref="L1154:M1154"/>
    <mergeCell ref="N1154:O1154"/>
    <mergeCell ref="P1154:Q1154"/>
    <mergeCell ref="R1154:S1154"/>
    <mergeCell ref="T1154:U1154"/>
    <mergeCell ref="L1150:M1150"/>
    <mergeCell ref="N1150:O1150"/>
    <mergeCell ref="P1150:Q1150"/>
    <mergeCell ref="R1150:S1150"/>
    <mergeCell ref="T1150:U1150"/>
    <mergeCell ref="J1151:K1151"/>
    <mergeCell ref="L1151:M1151"/>
    <mergeCell ref="N1151:O1151"/>
    <mergeCell ref="P1151:Q1151"/>
    <mergeCell ref="R1151:S1151"/>
    <mergeCell ref="N1147:O1147"/>
    <mergeCell ref="P1147:Q1147"/>
    <mergeCell ref="R1147:S1147"/>
    <mergeCell ref="T1147:U1147"/>
    <mergeCell ref="P1149:Q1149"/>
    <mergeCell ref="R1149:S1149"/>
    <mergeCell ref="T1149:U1149"/>
    <mergeCell ref="P1148:Q1148"/>
    <mergeCell ref="R1148:S1148"/>
    <mergeCell ref="T1148:U1148"/>
    <mergeCell ref="J1149:K1149"/>
    <mergeCell ref="AJ1141:AK1141"/>
    <mergeCell ref="X1142:Y1142"/>
    <mergeCell ref="Z1142:AA1142"/>
    <mergeCell ref="AB1142:AC1142"/>
    <mergeCell ref="AD1142:AE1142"/>
    <mergeCell ref="AF1142:AG1142"/>
    <mergeCell ref="AH1142:AI1142"/>
    <mergeCell ref="J1147:K1147"/>
    <mergeCell ref="AJ1142:AK1142"/>
    <mergeCell ref="X1139:AK1139"/>
    <mergeCell ref="X1140:AA1140"/>
    <mergeCell ref="AB1140:AE1140"/>
    <mergeCell ref="AF1140:AK1140"/>
    <mergeCell ref="X1141:Y1141"/>
    <mergeCell ref="Z1141:AA1141"/>
    <mergeCell ref="AB1141:AC1141"/>
    <mergeCell ref="AD1141:AE1141"/>
    <mergeCell ref="AF1141:AG1141"/>
    <mergeCell ref="AH1141:AI1141"/>
    <mergeCell ref="X1138:Y1138"/>
    <mergeCell ref="Z1138:AA1138"/>
    <mergeCell ref="AB1138:AC1138"/>
    <mergeCell ref="AD1138:AE1138"/>
    <mergeCell ref="AF1138:AG1138"/>
    <mergeCell ref="AH1138:AI1138"/>
    <mergeCell ref="X1137:Y1137"/>
    <mergeCell ref="Z1137:AA1137"/>
    <mergeCell ref="AB1137:AC1137"/>
    <mergeCell ref="AD1137:AE1137"/>
    <mergeCell ref="AF1137:AG1137"/>
    <mergeCell ref="AH1137:AI1137"/>
    <mergeCell ref="R1087:S1087"/>
    <mergeCell ref="T1087:U1087"/>
    <mergeCell ref="AL1131:AN1131"/>
    <mergeCell ref="AL1132:AN1132"/>
    <mergeCell ref="X1136:AC1136"/>
    <mergeCell ref="AD1136:AI1136"/>
    <mergeCell ref="T1132:V1132"/>
    <mergeCell ref="W1132:Y1132"/>
    <mergeCell ref="Z1132:AB1132"/>
    <mergeCell ref="AC1132:AE1132"/>
    <mergeCell ref="T1083:U1083"/>
    <mergeCell ref="J1086:K1086"/>
    <mergeCell ref="L1086:M1086"/>
    <mergeCell ref="N1086:O1086"/>
    <mergeCell ref="P1086:Q1086"/>
    <mergeCell ref="R1086:S1086"/>
    <mergeCell ref="T1086:U1086"/>
    <mergeCell ref="L1082:M1082"/>
    <mergeCell ref="N1082:O1082"/>
    <mergeCell ref="P1082:Q1082"/>
    <mergeCell ref="R1082:S1082"/>
    <mergeCell ref="T1082:U1082"/>
    <mergeCell ref="J1083:K1083"/>
    <mergeCell ref="L1083:M1083"/>
    <mergeCell ref="N1083:O1083"/>
    <mergeCell ref="P1083:Q1083"/>
    <mergeCell ref="R1083:S1083"/>
    <mergeCell ref="N1079:O1079"/>
    <mergeCell ref="P1079:Q1079"/>
    <mergeCell ref="R1079:S1079"/>
    <mergeCell ref="T1079:U1079"/>
    <mergeCell ref="P1081:Q1081"/>
    <mergeCell ref="R1081:S1081"/>
    <mergeCell ref="T1081:U1081"/>
    <mergeCell ref="P1080:Q1080"/>
    <mergeCell ref="R1080:S1080"/>
    <mergeCell ref="T1080:U1080"/>
    <mergeCell ref="J1081:K1081"/>
    <mergeCell ref="AJ1073:AK1073"/>
    <mergeCell ref="X1074:Y1074"/>
    <mergeCell ref="Z1074:AA1074"/>
    <mergeCell ref="AB1074:AC1074"/>
    <mergeCell ref="AD1074:AE1074"/>
    <mergeCell ref="AF1074:AG1074"/>
    <mergeCell ref="AH1074:AI1074"/>
    <mergeCell ref="J1079:K1079"/>
    <mergeCell ref="AJ1074:AK1074"/>
    <mergeCell ref="X1071:AK1071"/>
    <mergeCell ref="X1072:AA1072"/>
    <mergeCell ref="AB1072:AE1072"/>
    <mergeCell ref="AF1072:AK1072"/>
    <mergeCell ref="X1073:Y1073"/>
    <mergeCell ref="Z1073:AA1073"/>
    <mergeCell ref="AB1073:AC1073"/>
    <mergeCell ref="AD1073:AE1073"/>
    <mergeCell ref="AF1073:AG1073"/>
    <mergeCell ref="AH1073:AI1073"/>
    <mergeCell ref="X1070:Y1070"/>
    <mergeCell ref="Z1070:AA1070"/>
    <mergeCell ref="AB1070:AC1070"/>
    <mergeCell ref="AD1070:AE1070"/>
    <mergeCell ref="AF1070:AG1070"/>
    <mergeCell ref="AH1070:AI1070"/>
    <mergeCell ref="X1069:Y1069"/>
    <mergeCell ref="Z1069:AA1069"/>
    <mergeCell ref="AB1069:AC1069"/>
    <mergeCell ref="AD1069:AE1069"/>
    <mergeCell ref="AF1069:AG1069"/>
    <mergeCell ref="AH1069:AI1069"/>
    <mergeCell ref="R1019:S1019"/>
    <mergeCell ref="T1019:U1019"/>
    <mergeCell ref="AL1063:AN1063"/>
    <mergeCell ref="AL1064:AN1064"/>
    <mergeCell ref="X1068:AC1068"/>
    <mergeCell ref="AD1068:AI1068"/>
    <mergeCell ref="T1064:V1064"/>
    <mergeCell ref="W1064:Y1064"/>
    <mergeCell ref="Z1064:AB1064"/>
    <mergeCell ref="AC1064:AE1064"/>
    <mergeCell ref="T1015:U1015"/>
    <mergeCell ref="J1018:K1018"/>
    <mergeCell ref="L1018:M1018"/>
    <mergeCell ref="N1018:O1018"/>
    <mergeCell ref="P1018:Q1018"/>
    <mergeCell ref="R1018:S1018"/>
    <mergeCell ref="T1018:U1018"/>
    <mergeCell ref="L1014:M1014"/>
    <mergeCell ref="N1014:O1014"/>
    <mergeCell ref="P1014:Q1014"/>
    <mergeCell ref="R1014:S1014"/>
    <mergeCell ref="T1014:U1014"/>
    <mergeCell ref="J1015:K1015"/>
    <mergeCell ref="L1015:M1015"/>
    <mergeCell ref="N1015:O1015"/>
    <mergeCell ref="P1015:Q1015"/>
    <mergeCell ref="R1015:S1015"/>
    <mergeCell ref="N1011:O1011"/>
    <mergeCell ref="P1011:Q1011"/>
    <mergeCell ref="R1011:S1011"/>
    <mergeCell ref="T1011:U1011"/>
    <mergeCell ref="P1013:Q1013"/>
    <mergeCell ref="R1013:S1013"/>
    <mergeCell ref="T1013:U1013"/>
    <mergeCell ref="P1012:Q1012"/>
    <mergeCell ref="R1012:S1012"/>
    <mergeCell ref="T1012:U1012"/>
    <mergeCell ref="J1013:K1013"/>
    <mergeCell ref="AJ1005:AK1005"/>
    <mergeCell ref="X1006:Y1006"/>
    <mergeCell ref="Z1006:AA1006"/>
    <mergeCell ref="AB1006:AC1006"/>
    <mergeCell ref="AD1006:AE1006"/>
    <mergeCell ref="AF1006:AG1006"/>
    <mergeCell ref="AH1006:AI1006"/>
    <mergeCell ref="J1011:K1011"/>
    <mergeCell ref="AJ1006:AK1006"/>
    <mergeCell ref="X1003:AK1003"/>
    <mergeCell ref="X1004:AA1004"/>
    <mergeCell ref="AB1004:AE1004"/>
    <mergeCell ref="AF1004:AK1004"/>
    <mergeCell ref="X1005:Y1005"/>
    <mergeCell ref="Z1005:AA1005"/>
    <mergeCell ref="AB1005:AC1005"/>
    <mergeCell ref="AD1005:AE1005"/>
    <mergeCell ref="AF1005:AG1005"/>
    <mergeCell ref="AH1005:AI1005"/>
    <mergeCell ref="X1002:Y1002"/>
    <mergeCell ref="Z1002:AA1002"/>
    <mergeCell ref="AB1002:AC1002"/>
    <mergeCell ref="AD1002:AE1002"/>
    <mergeCell ref="AF1002:AG1002"/>
    <mergeCell ref="AH1002:AI1002"/>
    <mergeCell ref="X1001:Y1001"/>
    <mergeCell ref="Z1001:AA1001"/>
    <mergeCell ref="AB1001:AC1001"/>
    <mergeCell ref="AD1001:AE1001"/>
    <mergeCell ref="AF1001:AG1001"/>
    <mergeCell ref="AH1001:AI1001"/>
    <mergeCell ref="R951:S951"/>
    <mergeCell ref="T951:U951"/>
    <mergeCell ref="AL995:AN995"/>
    <mergeCell ref="AL996:AN996"/>
    <mergeCell ref="X1000:AC1000"/>
    <mergeCell ref="AD1000:AI1000"/>
    <mergeCell ref="T996:V996"/>
    <mergeCell ref="W996:Y996"/>
    <mergeCell ref="Z996:AB996"/>
    <mergeCell ref="AC996:AE996"/>
    <mergeCell ref="T947:U947"/>
    <mergeCell ref="J950:K950"/>
    <mergeCell ref="L950:M950"/>
    <mergeCell ref="N950:O950"/>
    <mergeCell ref="P950:Q950"/>
    <mergeCell ref="R950:S950"/>
    <mergeCell ref="T950:U950"/>
    <mergeCell ref="L946:M946"/>
    <mergeCell ref="N946:O946"/>
    <mergeCell ref="P946:Q946"/>
    <mergeCell ref="R946:S946"/>
    <mergeCell ref="T946:U946"/>
    <mergeCell ref="J947:K947"/>
    <mergeCell ref="L947:M947"/>
    <mergeCell ref="N947:O947"/>
    <mergeCell ref="P947:Q947"/>
    <mergeCell ref="R947:S947"/>
    <mergeCell ref="N943:O943"/>
    <mergeCell ref="P943:Q943"/>
    <mergeCell ref="R943:S943"/>
    <mergeCell ref="T943:U943"/>
    <mergeCell ref="P945:Q945"/>
    <mergeCell ref="R945:S945"/>
    <mergeCell ref="T945:U945"/>
    <mergeCell ref="P944:Q944"/>
    <mergeCell ref="R944:S944"/>
    <mergeCell ref="T944:U944"/>
    <mergeCell ref="J945:K945"/>
    <mergeCell ref="AJ937:AK937"/>
    <mergeCell ref="X938:Y938"/>
    <mergeCell ref="Z938:AA938"/>
    <mergeCell ref="AB938:AC938"/>
    <mergeCell ref="AD938:AE938"/>
    <mergeCell ref="AF938:AG938"/>
    <mergeCell ref="AH938:AI938"/>
    <mergeCell ref="J943:K943"/>
    <mergeCell ref="AJ938:AK938"/>
    <mergeCell ref="X935:AK935"/>
    <mergeCell ref="X936:AA936"/>
    <mergeCell ref="AB936:AE936"/>
    <mergeCell ref="AF936:AK936"/>
    <mergeCell ref="X937:Y937"/>
    <mergeCell ref="Z937:AA937"/>
    <mergeCell ref="AB937:AC937"/>
    <mergeCell ref="AD937:AE937"/>
    <mergeCell ref="AF937:AG937"/>
    <mergeCell ref="AH937:AI937"/>
    <mergeCell ref="X934:Y934"/>
    <mergeCell ref="Z934:AA934"/>
    <mergeCell ref="AB934:AC934"/>
    <mergeCell ref="AD934:AE934"/>
    <mergeCell ref="AF934:AG934"/>
    <mergeCell ref="AH934:AI934"/>
    <mergeCell ref="X933:Y933"/>
    <mergeCell ref="Z933:AA933"/>
    <mergeCell ref="AB933:AC933"/>
    <mergeCell ref="AD933:AE933"/>
    <mergeCell ref="AF933:AG933"/>
    <mergeCell ref="AH933:AI933"/>
    <mergeCell ref="R883:S883"/>
    <mergeCell ref="T883:U883"/>
    <mergeCell ref="AL927:AN927"/>
    <mergeCell ref="AL928:AN928"/>
    <mergeCell ref="X932:AC932"/>
    <mergeCell ref="AD932:AI932"/>
    <mergeCell ref="T928:V928"/>
    <mergeCell ref="W928:Y928"/>
    <mergeCell ref="Z928:AB928"/>
    <mergeCell ref="AC928:AE928"/>
    <mergeCell ref="T879:U879"/>
    <mergeCell ref="J882:K882"/>
    <mergeCell ref="L882:M882"/>
    <mergeCell ref="N882:O882"/>
    <mergeCell ref="P882:Q882"/>
    <mergeCell ref="R882:S882"/>
    <mergeCell ref="T882:U882"/>
    <mergeCell ref="L878:M878"/>
    <mergeCell ref="N878:O878"/>
    <mergeCell ref="P878:Q878"/>
    <mergeCell ref="R878:S878"/>
    <mergeCell ref="T878:U878"/>
    <mergeCell ref="J879:K879"/>
    <mergeCell ref="L879:M879"/>
    <mergeCell ref="N879:O879"/>
    <mergeCell ref="P879:Q879"/>
    <mergeCell ref="R879:S879"/>
    <mergeCell ref="N875:O875"/>
    <mergeCell ref="P875:Q875"/>
    <mergeCell ref="R875:S875"/>
    <mergeCell ref="T875:U875"/>
    <mergeCell ref="P877:Q877"/>
    <mergeCell ref="R877:S877"/>
    <mergeCell ref="T877:U877"/>
    <mergeCell ref="P876:Q876"/>
    <mergeCell ref="R876:S876"/>
    <mergeCell ref="T876:U876"/>
    <mergeCell ref="J877:K877"/>
    <mergeCell ref="AJ869:AK869"/>
    <mergeCell ref="X870:Y870"/>
    <mergeCell ref="Z870:AA870"/>
    <mergeCell ref="AB870:AC870"/>
    <mergeCell ref="AD870:AE870"/>
    <mergeCell ref="AF870:AG870"/>
    <mergeCell ref="AH870:AI870"/>
    <mergeCell ref="J875:K875"/>
    <mergeCell ref="AJ870:AK870"/>
    <mergeCell ref="X867:AK867"/>
    <mergeCell ref="X868:AA868"/>
    <mergeCell ref="AB868:AE868"/>
    <mergeCell ref="AF868:AK868"/>
    <mergeCell ref="X869:Y869"/>
    <mergeCell ref="Z869:AA869"/>
    <mergeCell ref="AB869:AC869"/>
    <mergeCell ref="AD869:AE869"/>
    <mergeCell ref="AF869:AG869"/>
    <mergeCell ref="AH869:AI869"/>
    <mergeCell ref="X866:Y866"/>
    <mergeCell ref="Z866:AA866"/>
    <mergeCell ref="AB866:AC866"/>
    <mergeCell ref="AD866:AE866"/>
    <mergeCell ref="AF866:AG866"/>
    <mergeCell ref="AH866:AI866"/>
    <mergeCell ref="AL859:AN859"/>
    <mergeCell ref="AL860:AN860"/>
    <mergeCell ref="X864:AC864"/>
    <mergeCell ref="AD864:AI864"/>
    <mergeCell ref="X865:Y865"/>
    <mergeCell ref="Z865:AA865"/>
    <mergeCell ref="AB865:AC865"/>
    <mergeCell ref="AD865:AE865"/>
    <mergeCell ref="AF865:AG865"/>
    <mergeCell ref="AH865:AI865"/>
    <mergeCell ref="J815:K815"/>
    <mergeCell ref="L815:M815"/>
    <mergeCell ref="N815:O815"/>
    <mergeCell ref="P815:Q815"/>
    <mergeCell ref="R815:S815"/>
    <mergeCell ref="T815:U815"/>
    <mergeCell ref="J813:O813"/>
    <mergeCell ref="P813:U813"/>
    <mergeCell ref="J814:K814"/>
    <mergeCell ref="L814:M814"/>
    <mergeCell ref="N814:O814"/>
    <mergeCell ref="P814:Q814"/>
    <mergeCell ref="R814:S814"/>
    <mergeCell ref="T814:U814"/>
    <mergeCell ref="J811:K811"/>
    <mergeCell ref="L811:M811"/>
    <mergeCell ref="N811:O811"/>
    <mergeCell ref="P811:Q811"/>
    <mergeCell ref="R811:S811"/>
    <mergeCell ref="T811:U811"/>
    <mergeCell ref="N809:O809"/>
    <mergeCell ref="P809:Q809"/>
    <mergeCell ref="R809:S809"/>
    <mergeCell ref="T809:U809"/>
    <mergeCell ref="J810:K810"/>
    <mergeCell ref="L810:M810"/>
    <mergeCell ref="N810:O810"/>
    <mergeCell ref="P810:Q810"/>
    <mergeCell ref="R810:S810"/>
    <mergeCell ref="T810:U810"/>
    <mergeCell ref="J807:K807"/>
    <mergeCell ref="L807:M807"/>
    <mergeCell ref="N807:O807"/>
    <mergeCell ref="P807:Q807"/>
    <mergeCell ref="R807:S807"/>
    <mergeCell ref="T807:U807"/>
    <mergeCell ref="J808:K808"/>
    <mergeCell ref="T808:U808"/>
    <mergeCell ref="J809:K809"/>
    <mergeCell ref="AJ801:AK801"/>
    <mergeCell ref="X802:Y802"/>
    <mergeCell ref="Z802:AA802"/>
    <mergeCell ref="AB802:AC802"/>
    <mergeCell ref="AD802:AE802"/>
    <mergeCell ref="AF802:AG802"/>
    <mergeCell ref="AH802:AI802"/>
    <mergeCell ref="AJ802:AK802"/>
    <mergeCell ref="X799:AK799"/>
    <mergeCell ref="X800:AA800"/>
    <mergeCell ref="AB800:AE800"/>
    <mergeCell ref="AF800:AK800"/>
    <mergeCell ref="X801:Y801"/>
    <mergeCell ref="Z801:AA801"/>
    <mergeCell ref="AB801:AC801"/>
    <mergeCell ref="AD801:AE801"/>
    <mergeCell ref="AF801:AG801"/>
    <mergeCell ref="AH801:AI801"/>
    <mergeCell ref="X798:Y798"/>
    <mergeCell ref="Z798:AA798"/>
    <mergeCell ref="AB798:AC798"/>
    <mergeCell ref="AD798:AE798"/>
    <mergeCell ref="AF798:AG798"/>
    <mergeCell ref="AH798:AI798"/>
    <mergeCell ref="AL791:AN791"/>
    <mergeCell ref="AL792:AN792"/>
    <mergeCell ref="X796:AC796"/>
    <mergeCell ref="AD796:AI796"/>
    <mergeCell ref="X797:Y797"/>
    <mergeCell ref="Z797:AA797"/>
    <mergeCell ref="AB797:AC797"/>
    <mergeCell ref="AD797:AE797"/>
    <mergeCell ref="AF797:AG797"/>
    <mergeCell ref="AH797:AI797"/>
    <mergeCell ref="J747:K747"/>
    <mergeCell ref="L747:M747"/>
    <mergeCell ref="N747:O747"/>
    <mergeCell ref="P747:Q747"/>
    <mergeCell ref="R747:S747"/>
    <mergeCell ref="T747:U747"/>
    <mergeCell ref="J745:O745"/>
    <mergeCell ref="P745:U745"/>
    <mergeCell ref="J746:K746"/>
    <mergeCell ref="L746:M746"/>
    <mergeCell ref="N746:O746"/>
    <mergeCell ref="P746:Q746"/>
    <mergeCell ref="R746:S746"/>
    <mergeCell ref="T746:U746"/>
    <mergeCell ref="J743:K743"/>
    <mergeCell ref="L743:M743"/>
    <mergeCell ref="N743:O743"/>
    <mergeCell ref="P743:Q743"/>
    <mergeCell ref="R743:S743"/>
    <mergeCell ref="T743:U743"/>
    <mergeCell ref="N741:O741"/>
    <mergeCell ref="P741:Q741"/>
    <mergeCell ref="R741:S741"/>
    <mergeCell ref="T741:U741"/>
    <mergeCell ref="J742:K742"/>
    <mergeCell ref="L742:M742"/>
    <mergeCell ref="N742:O742"/>
    <mergeCell ref="P742:Q742"/>
    <mergeCell ref="R742:S742"/>
    <mergeCell ref="T742:U742"/>
    <mergeCell ref="J739:K739"/>
    <mergeCell ref="L739:M739"/>
    <mergeCell ref="N739:O739"/>
    <mergeCell ref="P739:Q739"/>
    <mergeCell ref="R739:S739"/>
    <mergeCell ref="T739:U739"/>
    <mergeCell ref="J740:K740"/>
    <mergeCell ref="T740:U740"/>
    <mergeCell ref="J741:K741"/>
    <mergeCell ref="AJ733:AK733"/>
    <mergeCell ref="X734:Y734"/>
    <mergeCell ref="Z734:AA734"/>
    <mergeCell ref="AB734:AC734"/>
    <mergeCell ref="AD734:AE734"/>
    <mergeCell ref="AF734:AG734"/>
    <mergeCell ref="AH734:AI734"/>
    <mergeCell ref="AJ734:AK734"/>
    <mergeCell ref="X731:AK731"/>
    <mergeCell ref="X732:AA732"/>
    <mergeCell ref="AB732:AE732"/>
    <mergeCell ref="AF732:AK732"/>
    <mergeCell ref="X733:Y733"/>
    <mergeCell ref="Z733:AA733"/>
    <mergeCell ref="AB733:AC733"/>
    <mergeCell ref="AD733:AE733"/>
    <mergeCell ref="AF733:AG733"/>
    <mergeCell ref="AH733:AI733"/>
    <mergeCell ref="X730:Y730"/>
    <mergeCell ref="Z730:AA730"/>
    <mergeCell ref="AB730:AC730"/>
    <mergeCell ref="AD730:AE730"/>
    <mergeCell ref="AF730:AG730"/>
    <mergeCell ref="AH730:AI730"/>
    <mergeCell ref="AL723:AN723"/>
    <mergeCell ref="AL724:AN724"/>
    <mergeCell ref="X728:AC728"/>
    <mergeCell ref="AD728:AI728"/>
    <mergeCell ref="X729:Y729"/>
    <mergeCell ref="Z729:AA729"/>
    <mergeCell ref="AB729:AC729"/>
    <mergeCell ref="AD729:AE729"/>
    <mergeCell ref="AF729:AG729"/>
    <mergeCell ref="AH729:AI729"/>
    <mergeCell ref="J679:K679"/>
    <mergeCell ref="L679:M679"/>
    <mergeCell ref="N679:O679"/>
    <mergeCell ref="P679:Q679"/>
    <mergeCell ref="R679:S679"/>
    <mergeCell ref="T679:U679"/>
    <mergeCell ref="J677:O677"/>
    <mergeCell ref="P677:U677"/>
    <mergeCell ref="J678:K678"/>
    <mergeCell ref="L678:M678"/>
    <mergeCell ref="N678:O678"/>
    <mergeCell ref="P678:Q678"/>
    <mergeCell ref="R678:S678"/>
    <mergeCell ref="T678:U678"/>
    <mergeCell ref="J675:K675"/>
    <mergeCell ref="L675:M675"/>
    <mergeCell ref="N675:O675"/>
    <mergeCell ref="P675:Q675"/>
    <mergeCell ref="R675:S675"/>
    <mergeCell ref="T675:U675"/>
    <mergeCell ref="N673:O673"/>
    <mergeCell ref="P673:Q673"/>
    <mergeCell ref="R673:S673"/>
    <mergeCell ref="T673:U673"/>
    <mergeCell ref="J674:K674"/>
    <mergeCell ref="L674:M674"/>
    <mergeCell ref="N674:O674"/>
    <mergeCell ref="P674:Q674"/>
    <mergeCell ref="R674:S674"/>
    <mergeCell ref="T674:U674"/>
    <mergeCell ref="J671:K671"/>
    <mergeCell ref="L671:M671"/>
    <mergeCell ref="N671:O671"/>
    <mergeCell ref="P671:Q671"/>
    <mergeCell ref="R671:S671"/>
    <mergeCell ref="T671:U671"/>
    <mergeCell ref="J672:K672"/>
    <mergeCell ref="T672:U672"/>
    <mergeCell ref="J673:K673"/>
    <mergeCell ref="AJ665:AK665"/>
    <mergeCell ref="X666:Y666"/>
    <mergeCell ref="Z666:AA666"/>
    <mergeCell ref="AB666:AC666"/>
    <mergeCell ref="AD666:AE666"/>
    <mergeCell ref="AF666:AG666"/>
    <mergeCell ref="AH666:AI666"/>
    <mergeCell ref="AJ666:AK666"/>
    <mergeCell ref="X663:AK663"/>
    <mergeCell ref="X664:AA664"/>
    <mergeCell ref="AB664:AE664"/>
    <mergeCell ref="AF664:AK664"/>
    <mergeCell ref="X665:Y665"/>
    <mergeCell ref="Z665:AA665"/>
    <mergeCell ref="AB665:AC665"/>
    <mergeCell ref="AD665:AE665"/>
    <mergeCell ref="AF665:AG665"/>
    <mergeCell ref="AH665:AI665"/>
    <mergeCell ref="X662:Y662"/>
    <mergeCell ref="Z662:AA662"/>
    <mergeCell ref="AB662:AC662"/>
    <mergeCell ref="AD662:AE662"/>
    <mergeCell ref="AF662:AG662"/>
    <mergeCell ref="AH662:AI662"/>
    <mergeCell ref="AL655:AN655"/>
    <mergeCell ref="AL656:AN656"/>
    <mergeCell ref="X660:AC660"/>
    <mergeCell ref="AD660:AI660"/>
    <mergeCell ref="X661:Y661"/>
    <mergeCell ref="Z661:AA661"/>
    <mergeCell ref="AB661:AC661"/>
    <mergeCell ref="AD661:AE661"/>
    <mergeCell ref="AF661:AG661"/>
    <mergeCell ref="AH661:AI661"/>
    <mergeCell ref="J611:K611"/>
    <mergeCell ref="L611:M611"/>
    <mergeCell ref="N611:O611"/>
    <mergeCell ref="P611:Q611"/>
    <mergeCell ref="R611:S611"/>
    <mergeCell ref="T611:U611"/>
    <mergeCell ref="J609:O609"/>
    <mergeCell ref="P609:U609"/>
    <mergeCell ref="J610:K610"/>
    <mergeCell ref="L610:M610"/>
    <mergeCell ref="N610:O610"/>
    <mergeCell ref="P610:Q610"/>
    <mergeCell ref="R610:S610"/>
    <mergeCell ref="T610:U610"/>
    <mergeCell ref="J607:K607"/>
    <mergeCell ref="L607:M607"/>
    <mergeCell ref="N607:O607"/>
    <mergeCell ref="P607:Q607"/>
    <mergeCell ref="R607:S607"/>
    <mergeCell ref="T607:U607"/>
    <mergeCell ref="N605:O605"/>
    <mergeCell ref="P605:Q605"/>
    <mergeCell ref="R605:S605"/>
    <mergeCell ref="T605:U605"/>
    <mergeCell ref="J606:K606"/>
    <mergeCell ref="L606:M606"/>
    <mergeCell ref="N606:O606"/>
    <mergeCell ref="P606:Q606"/>
    <mergeCell ref="R606:S606"/>
    <mergeCell ref="T606:U606"/>
    <mergeCell ref="J603:K603"/>
    <mergeCell ref="L603:M603"/>
    <mergeCell ref="N603:O603"/>
    <mergeCell ref="P603:Q603"/>
    <mergeCell ref="R603:S603"/>
    <mergeCell ref="T603:U603"/>
    <mergeCell ref="J604:K604"/>
    <mergeCell ref="T604:U604"/>
    <mergeCell ref="J605:K605"/>
    <mergeCell ref="AJ597:AK597"/>
    <mergeCell ref="X598:Y598"/>
    <mergeCell ref="Z598:AA598"/>
    <mergeCell ref="AB598:AC598"/>
    <mergeCell ref="AD598:AE598"/>
    <mergeCell ref="AF598:AG598"/>
    <mergeCell ref="AH598:AI598"/>
    <mergeCell ref="AJ598:AK598"/>
    <mergeCell ref="X595:AK595"/>
    <mergeCell ref="X596:AA596"/>
    <mergeCell ref="AB596:AE596"/>
    <mergeCell ref="AF596:AK596"/>
    <mergeCell ref="X597:Y597"/>
    <mergeCell ref="Z597:AA597"/>
    <mergeCell ref="AB597:AC597"/>
    <mergeCell ref="AD597:AE597"/>
    <mergeCell ref="AF597:AG597"/>
    <mergeCell ref="AH597:AI597"/>
    <mergeCell ref="X594:Y594"/>
    <mergeCell ref="Z594:AA594"/>
    <mergeCell ref="AB594:AC594"/>
    <mergeCell ref="AD594:AE594"/>
    <mergeCell ref="AF594:AG594"/>
    <mergeCell ref="AH594:AI594"/>
    <mergeCell ref="AL587:AN587"/>
    <mergeCell ref="AL588:AN588"/>
    <mergeCell ref="X592:AC592"/>
    <mergeCell ref="AD592:AI592"/>
    <mergeCell ref="X593:Y593"/>
    <mergeCell ref="Z593:AA593"/>
    <mergeCell ref="AB593:AC593"/>
    <mergeCell ref="AD593:AE593"/>
    <mergeCell ref="AF593:AG593"/>
    <mergeCell ref="AH593:AI593"/>
    <mergeCell ref="J543:K543"/>
    <mergeCell ref="L543:M543"/>
    <mergeCell ref="N543:O543"/>
    <mergeCell ref="P543:Q543"/>
    <mergeCell ref="R543:S543"/>
    <mergeCell ref="T543:U543"/>
    <mergeCell ref="J541:O541"/>
    <mergeCell ref="P541:U541"/>
    <mergeCell ref="J542:K542"/>
    <mergeCell ref="L542:M542"/>
    <mergeCell ref="N542:O542"/>
    <mergeCell ref="P542:Q542"/>
    <mergeCell ref="R542:S542"/>
    <mergeCell ref="T542:U542"/>
    <mergeCell ref="J539:K539"/>
    <mergeCell ref="L539:M539"/>
    <mergeCell ref="N539:O539"/>
    <mergeCell ref="P539:Q539"/>
    <mergeCell ref="R539:S539"/>
    <mergeCell ref="T539:U539"/>
    <mergeCell ref="N537:O537"/>
    <mergeCell ref="P537:Q537"/>
    <mergeCell ref="R537:S537"/>
    <mergeCell ref="T537:U537"/>
    <mergeCell ref="J538:K538"/>
    <mergeCell ref="L538:M538"/>
    <mergeCell ref="N538:O538"/>
    <mergeCell ref="P538:Q538"/>
    <mergeCell ref="R538:S538"/>
    <mergeCell ref="T538:U538"/>
    <mergeCell ref="J535:K535"/>
    <mergeCell ref="L535:M535"/>
    <mergeCell ref="N535:O535"/>
    <mergeCell ref="P535:Q535"/>
    <mergeCell ref="R535:S535"/>
    <mergeCell ref="T535:U535"/>
    <mergeCell ref="J536:K536"/>
    <mergeCell ref="T536:U536"/>
    <mergeCell ref="J537:K537"/>
    <mergeCell ref="AJ529:AK529"/>
    <mergeCell ref="X530:Y530"/>
    <mergeCell ref="Z530:AA530"/>
    <mergeCell ref="AB530:AC530"/>
    <mergeCell ref="AD530:AE530"/>
    <mergeCell ref="AF530:AG530"/>
    <mergeCell ref="AH530:AI530"/>
    <mergeCell ref="AJ530:AK530"/>
    <mergeCell ref="X527:AK527"/>
    <mergeCell ref="X528:AA528"/>
    <mergeCell ref="AB528:AE528"/>
    <mergeCell ref="AF528:AK528"/>
    <mergeCell ref="X529:Y529"/>
    <mergeCell ref="Z529:AA529"/>
    <mergeCell ref="AB529:AC529"/>
    <mergeCell ref="AD529:AE529"/>
    <mergeCell ref="AF529:AG529"/>
    <mergeCell ref="AH529:AI529"/>
    <mergeCell ref="X526:Y526"/>
    <mergeCell ref="Z526:AA526"/>
    <mergeCell ref="AB526:AC526"/>
    <mergeCell ref="AD526:AE526"/>
    <mergeCell ref="AF526:AG526"/>
    <mergeCell ref="AH526:AI526"/>
    <mergeCell ref="AL519:AN519"/>
    <mergeCell ref="AL520:AN520"/>
    <mergeCell ref="X524:AC524"/>
    <mergeCell ref="AD524:AI524"/>
    <mergeCell ref="X525:Y525"/>
    <mergeCell ref="Z525:AA525"/>
    <mergeCell ref="AB525:AC525"/>
    <mergeCell ref="AD525:AE525"/>
    <mergeCell ref="AF525:AG525"/>
    <mergeCell ref="AH525:AI525"/>
    <mergeCell ref="J475:K475"/>
    <mergeCell ref="L475:M475"/>
    <mergeCell ref="N475:O475"/>
    <mergeCell ref="P475:Q475"/>
    <mergeCell ref="R475:S475"/>
    <mergeCell ref="T475:U475"/>
    <mergeCell ref="J473:O473"/>
    <mergeCell ref="P473:U473"/>
    <mergeCell ref="J474:K474"/>
    <mergeCell ref="L474:M474"/>
    <mergeCell ref="N474:O474"/>
    <mergeCell ref="P474:Q474"/>
    <mergeCell ref="R474:S474"/>
    <mergeCell ref="T474:U474"/>
    <mergeCell ref="J471:K471"/>
    <mergeCell ref="L471:M471"/>
    <mergeCell ref="N471:O471"/>
    <mergeCell ref="P471:Q471"/>
    <mergeCell ref="R471:S471"/>
    <mergeCell ref="T471:U471"/>
    <mergeCell ref="N469:O469"/>
    <mergeCell ref="P469:Q469"/>
    <mergeCell ref="R469:S469"/>
    <mergeCell ref="T469:U469"/>
    <mergeCell ref="J470:K470"/>
    <mergeCell ref="L470:M470"/>
    <mergeCell ref="N470:O470"/>
    <mergeCell ref="P470:Q470"/>
    <mergeCell ref="R470:S470"/>
    <mergeCell ref="T470:U470"/>
    <mergeCell ref="J467:K467"/>
    <mergeCell ref="L467:M467"/>
    <mergeCell ref="N467:O467"/>
    <mergeCell ref="P467:Q467"/>
    <mergeCell ref="R467:S467"/>
    <mergeCell ref="T467:U467"/>
    <mergeCell ref="J468:K468"/>
    <mergeCell ref="T468:U468"/>
    <mergeCell ref="J469:K469"/>
    <mergeCell ref="AJ461:AK461"/>
    <mergeCell ref="X462:Y462"/>
    <mergeCell ref="Z462:AA462"/>
    <mergeCell ref="AB462:AC462"/>
    <mergeCell ref="AD462:AE462"/>
    <mergeCell ref="AF462:AG462"/>
    <mergeCell ref="AH462:AI462"/>
    <mergeCell ref="AJ462:AK462"/>
    <mergeCell ref="X459:AK459"/>
    <mergeCell ref="X460:AA460"/>
    <mergeCell ref="AB460:AE460"/>
    <mergeCell ref="AF460:AK460"/>
    <mergeCell ref="X461:Y461"/>
    <mergeCell ref="Z461:AA461"/>
    <mergeCell ref="AB461:AC461"/>
    <mergeCell ref="AD461:AE461"/>
    <mergeCell ref="AF461:AG461"/>
    <mergeCell ref="AH461:AI461"/>
    <mergeCell ref="X458:Y458"/>
    <mergeCell ref="Z458:AA458"/>
    <mergeCell ref="AB458:AC458"/>
    <mergeCell ref="AD458:AE458"/>
    <mergeCell ref="AF458:AG458"/>
    <mergeCell ref="AH458:AI458"/>
    <mergeCell ref="AL451:AN451"/>
    <mergeCell ref="AL452:AN452"/>
    <mergeCell ref="X456:AC456"/>
    <mergeCell ref="AD456:AI456"/>
    <mergeCell ref="X457:Y457"/>
    <mergeCell ref="Z457:AA457"/>
    <mergeCell ref="AB457:AC457"/>
    <mergeCell ref="AD457:AE457"/>
    <mergeCell ref="AF457:AG457"/>
    <mergeCell ref="AH457:AI457"/>
    <mergeCell ref="J407:K407"/>
    <mergeCell ref="L407:M407"/>
    <mergeCell ref="N407:O407"/>
    <mergeCell ref="P407:Q407"/>
    <mergeCell ref="R407:S407"/>
    <mergeCell ref="T407:U407"/>
    <mergeCell ref="J405:O405"/>
    <mergeCell ref="P405:U405"/>
    <mergeCell ref="J406:K406"/>
    <mergeCell ref="L406:M406"/>
    <mergeCell ref="N406:O406"/>
    <mergeCell ref="P406:Q406"/>
    <mergeCell ref="R406:S406"/>
    <mergeCell ref="T406:U406"/>
    <mergeCell ref="J403:K403"/>
    <mergeCell ref="L403:M403"/>
    <mergeCell ref="N403:O403"/>
    <mergeCell ref="P403:Q403"/>
    <mergeCell ref="R403:S403"/>
    <mergeCell ref="T403:U403"/>
    <mergeCell ref="N401:O401"/>
    <mergeCell ref="P401:Q401"/>
    <mergeCell ref="R401:S401"/>
    <mergeCell ref="T401:U401"/>
    <mergeCell ref="J402:K402"/>
    <mergeCell ref="L402:M402"/>
    <mergeCell ref="N402:O402"/>
    <mergeCell ref="P402:Q402"/>
    <mergeCell ref="R402:S402"/>
    <mergeCell ref="T402:U402"/>
    <mergeCell ref="J399:K399"/>
    <mergeCell ref="L399:M399"/>
    <mergeCell ref="N399:O399"/>
    <mergeCell ref="P399:Q399"/>
    <mergeCell ref="R399:S399"/>
    <mergeCell ref="T399:U399"/>
    <mergeCell ref="J400:K400"/>
    <mergeCell ref="T400:U400"/>
    <mergeCell ref="J401:K401"/>
    <mergeCell ref="AJ393:AK393"/>
    <mergeCell ref="X394:Y394"/>
    <mergeCell ref="Z394:AA394"/>
    <mergeCell ref="AB394:AC394"/>
    <mergeCell ref="AD394:AE394"/>
    <mergeCell ref="AF394:AG394"/>
    <mergeCell ref="AH394:AI394"/>
    <mergeCell ref="AJ394:AK394"/>
    <mergeCell ref="X391:AK391"/>
    <mergeCell ref="X392:AA392"/>
    <mergeCell ref="AB392:AE392"/>
    <mergeCell ref="AF392:AK392"/>
    <mergeCell ref="X393:Y393"/>
    <mergeCell ref="Z393:AA393"/>
    <mergeCell ref="AB393:AC393"/>
    <mergeCell ref="AD393:AE393"/>
    <mergeCell ref="AF393:AG393"/>
    <mergeCell ref="AH393:AI393"/>
    <mergeCell ref="X390:Y390"/>
    <mergeCell ref="Z390:AA390"/>
    <mergeCell ref="AB390:AC390"/>
    <mergeCell ref="AD390:AE390"/>
    <mergeCell ref="AF390:AG390"/>
    <mergeCell ref="AH390:AI390"/>
    <mergeCell ref="AL383:AN383"/>
    <mergeCell ref="AL384:AN384"/>
    <mergeCell ref="X388:AC388"/>
    <mergeCell ref="AD388:AI388"/>
    <mergeCell ref="X389:Y389"/>
    <mergeCell ref="Z389:AA389"/>
    <mergeCell ref="AB389:AC389"/>
    <mergeCell ref="AD389:AE389"/>
    <mergeCell ref="AF389:AG389"/>
    <mergeCell ref="AH389:AI389"/>
    <mergeCell ref="J339:K339"/>
    <mergeCell ref="L339:M339"/>
    <mergeCell ref="N339:O339"/>
    <mergeCell ref="P339:Q339"/>
    <mergeCell ref="R339:S339"/>
    <mergeCell ref="T339:U339"/>
    <mergeCell ref="J337:O337"/>
    <mergeCell ref="P337:U337"/>
    <mergeCell ref="J338:K338"/>
    <mergeCell ref="L338:M338"/>
    <mergeCell ref="N338:O338"/>
    <mergeCell ref="P338:Q338"/>
    <mergeCell ref="R338:S338"/>
    <mergeCell ref="T338:U338"/>
    <mergeCell ref="J335:K335"/>
    <mergeCell ref="L335:M335"/>
    <mergeCell ref="N335:O335"/>
    <mergeCell ref="P335:Q335"/>
    <mergeCell ref="R335:S335"/>
    <mergeCell ref="T335:U335"/>
    <mergeCell ref="N333:O333"/>
    <mergeCell ref="P333:Q333"/>
    <mergeCell ref="R333:S333"/>
    <mergeCell ref="T333:U333"/>
    <mergeCell ref="J334:K334"/>
    <mergeCell ref="L334:M334"/>
    <mergeCell ref="N334:O334"/>
    <mergeCell ref="P334:Q334"/>
    <mergeCell ref="R334:S334"/>
    <mergeCell ref="T334:U334"/>
    <mergeCell ref="J331:K331"/>
    <mergeCell ref="L331:M331"/>
    <mergeCell ref="N331:O331"/>
    <mergeCell ref="P331:Q331"/>
    <mergeCell ref="R331:S331"/>
    <mergeCell ref="T331:U331"/>
    <mergeCell ref="J332:K332"/>
    <mergeCell ref="T332:U332"/>
    <mergeCell ref="J333:K333"/>
    <mergeCell ref="AJ325:AK325"/>
    <mergeCell ref="X326:Y326"/>
    <mergeCell ref="Z326:AA326"/>
    <mergeCell ref="AB326:AC326"/>
    <mergeCell ref="AD326:AE326"/>
    <mergeCell ref="AF326:AG326"/>
    <mergeCell ref="AH326:AI326"/>
    <mergeCell ref="AJ326:AK326"/>
    <mergeCell ref="X323:AK323"/>
    <mergeCell ref="X324:AA324"/>
    <mergeCell ref="AB324:AE324"/>
    <mergeCell ref="AF324:AK324"/>
    <mergeCell ref="X325:Y325"/>
    <mergeCell ref="Z325:AA325"/>
    <mergeCell ref="AB325:AC325"/>
    <mergeCell ref="AD325:AE325"/>
    <mergeCell ref="AF325:AG325"/>
    <mergeCell ref="AH325:AI325"/>
    <mergeCell ref="X322:Y322"/>
    <mergeCell ref="Z322:AA322"/>
    <mergeCell ref="AB322:AC322"/>
    <mergeCell ref="AD322:AE322"/>
    <mergeCell ref="AF322:AG322"/>
    <mergeCell ref="AH322:AI322"/>
    <mergeCell ref="AL315:AN315"/>
    <mergeCell ref="AL316:AN316"/>
    <mergeCell ref="X320:AC320"/>
    <mergeCell ref="AD320:AI320"/>
    <mergeCell ref="X321:Y321"/>
    <mergeCell ref="Z321:AA321"/>
    <mergeCell ref="AB321:AC321"/>
    <mergeCell ref="AD321:AE321"/>
    <mergeCell ref="AF321:AG321"/>
    <mergeCell ref="AH321:AI321"/>
    <mergeCell ref="J271:K271"/>
    <mergeCell ref="L271:M271"/>
    <mergeCell ref="N271:O271"/>
    <mergeCell ref="P271:Q271"/>
    <mergeCell ref="R271:S271"/>
    <mergeCell ref="T271:U271"/>
    <mergeCell ref="J269:O269"/>
    <mergeCell ref="P269:U269"/>
    <mergeCell ref="J270:K270"/>
    <mergeCell ref="L270:M270"/>
    <mergeCell ref="N270:O270"/>
    <mergeCell ref="P270:Q270"/>
    <mergeCell ref="R270:S270"/>
    <mergeCell ref="T270:U270"/>
    <mergeCell ref="J267:K267"/>
    <mergeCell ref="L267:M267"/>
    <mergeCell ref="N267:O267"/>
    <mergeCell ref="P267:Q267"/>
    <mergeCell ref="R267:S267"/>
    <mergeCell ref="T267:U267"/>
    <mergeCell ref="N265:O265"/>
    <mergeCell ref="P265:Q265"/>
    <mergeCell ref="R265:S265"/>
    <mergeCell ref="T265:U265"/>
    <mergeCell ref="J266:K266"/>
    <mergeCell ref="L266:M266"/>
    <mergeCell ref="N266:O266"/>
    <mergeCell ref="P266:Q266"/>
    <mergeCell ref="R266:S266"/>
    <mergeCell ref="T266:U266"/>
    <mergeCell ref="J263:K263"/>
    <mergeCell ref="L263:M263"/>
    <mergeCell ref="N263:O263"/>
    <mergeCell ref="P263:Q263"/>
    <mergeCell ref="R263:S263"/>
    <mergeCell ref="T263:U263"/>
    <mergeCell ref="J264:K264"/>
    <mergeCell ref="T264:U264"/>
    <mergeCell ref="J265:K265"/>
    <mergeCell ref="AJ257:AK257"/>
    <mergeCell ref="X258:Y258"/>
    <mergeCell ref="Z258:AA258"/>
    <mergeCell ref="AB258:AC258"/>
    <mergeCell ref="AD258:AE258"/>
    <mergeCell ref="AF258:AG258"/>
    <mergeCell ref="AH258:AI258"/>
    <mergeCell ref="AJ258:AK258"/>
    <mergeCell ref="X255:AK255"/>
    <mergeCell ref="X256:AA256"/>
    <mergeCell ref="AB256:AE256"/>
    <mergeCell ref="AF256:AK256"/>
    <mergeCell ref="X257:Y257"/>
    <mergeCell ref="Z257:AA257"/>
    <mergeCell ref="AB257:AC257"/>
    <mergeCell ref="AD257:AE257"/>
    <mergeCell ref="AF257:AG257"/>
    <mergeCell ref="AH257:AI257"/>
    <mergeCell ref="X254:Y254"/>
    <mergeCell ref="Z254:AA254"/>
    <mergeCell ref="AB254:AC254"/>
    <mergeCell ref="AD254:AE254"/>
    <mergeCell ref="AF254:AG254"/>
    <mergeCell ref="AH254:AI254"/>
    <mergeCell ref="AL247:AN247"/>
    <mergeCell ref="AL248:AN248"/>
    <mergeCell ref="X252:AC252"/>
    <mergeCell ref="AD252:AI252"/>
    <mergeCell ref="X253:Y253"/>
    <mergeCell ref="Z253:AA253"/>
    <mergeCell ref="AB253:AC253"/>
    <mergeCell ref="AD253:AE253"/>
    <mergeCell ref="AF253:AG253"/>
    <mergeCell ref="AH253:AI253"/>
    <mergeCell ref="J203:K203"/>
    <mergeCell ref="L203:M203"/>
    <mergeCell ref="N203:O203"/>
    <mergeCell ref="P203:Q203"/>
    <mergeCell ref="R203:S203"/>
    <mergeCell ref="T203:U203"/>
    <mergeCell ref="J201:O201"/>
    <mergeCell ref="P201:U201"/>
    <mergeCell ref="J202:K202"/>
    <mergeCell ref="L202:M202"/>
    <mergeCell ref="N202:O202"/>
    <mergeCell ref="P202:Q202"/>
    <mergeCell ref="R202:S202"/>
    <mergeCell ref="T202:U202"/>
    <mergeCell ref="J199:K199"/>
    <mergeCell ref="L199:M199"/>
    <mergeCell ref="N199:O199"/>
    <mergeCell ref="P199:Q199"/>
    <mergeCell ref="R199:S199"/>
    <mergeCell ref="T199:U199"/>
    <mergeCell ref="N197:O197"/>
    <mergeCell ref="P197:Q197"/>
    <mergeCell ref="R197:S197"/>
    <mergeCell ref="T197:U197"/>
    <mergeCell ref="J198:K198"/>
    <mergeCell ref="L198:M198"/>
    <mergeCell ref="N198:O198"/>
    <mergeCell ref="P198:Q198"/>
    <mergeCell ref="R198:S198"/>
    <mergeCell ref="T198:U198"/>
    <mergeCell ref="J195:K195"/>
    <mergeCell ref="L195:M195"/>
    <mergeCell ref="N195:O195"/>
    <mergeCell ref="P195:Q195"/>
    <mergeCell ref="R195:S195"/>
    <mergeCell ref="T195:U195"/>
    <mergeCell ref="J196:K196"/>
    <mergeCell ref="T196:U196"/>
    <mergeCell ref="J197:K197"/>
    <mergeCell ref="AJ189:AK189"/>
    <mergeCell ref="X190:Y190"/>
    <mergeCell ref="Z190:AA190"/>
    <mergeCell ref="AB190:AC190"/>
    <mergeCell ref="AD190:AE190"/>
    <mergeCell ref="AF190:AG190"/>
    <mergeCell ref="AH190:AI190"/>
    <mergeCell ref="AJ190:AK190"/>
    <mergeCell ref="X187:AK187"/>
    <mergeCell ref="X188:AA188"/>
    <mergeCell ref="AB188:AE188"/>
    <mergeCell ref="AF188:AK188"/>
    <mergeCell ref="X189:Y189"/>
    <mergeCell ref="Z189:AA189"/>
    <mergeCell ref="AB189:AC189"/>
    <mergeCell ref="AD189:AE189"/>
    <mergeCell ref="AF189:AG189"/>
    <mergeCell ref="AH189:AI189"/>
    <mergeCell ref="X186:Y186"/>
    <mergeCell ref="Z186:AA186"/>
    <mergeCell ref="AB186:AC186"/>
    <mergeCell ref="AD186:AE186"/>
    <mergeCell ref="AF186:AG186"/>
    <mergeCell ref="AH186:AI186"/>
    <mergeCell ref="AL179:AN179"/>
    <mergeCell ref="AL180:AN180"/>
    <mergeCell ref="X184:AC184"/>
    <mergeCell ref="AD184:AI184"/>
    <mergeCell ref="X185:Y185"/>
    <mergeCell ref="Z185:AA185"/>
    <mergeCell ref="AB185:AC185"/>
    <mergeCell ref="AD185:AE185"/>
    <mergeCell ref="AF185:AG185"/>
    <mergeCell ref="AH185:AI185"/>
    <mergeCell ref="J1699:K1699"/>
    <mergeCell ref="L1699:M1699"/>
    <mergeCell ref="N1699:O1699"/>
    <mergeCell ref="P1699:Q1699"/>
    <mergeCell ref="B1697:I1699"/>
    <mergeCell ref="B1695:I1695"/>
    <mergeCell ref="J1695:K1695"/>
    <mergeCell ref="L1695:M1695"/>
    <mergeCell ref="N1695:O1695"/>
    <mergeCell ref="P1695:Q1695"/>
    <mergeCell ref="B1694:I1694"/>
    <mergeCell ref="B1693:I1693"/>
    <mergeCell ref="B1692:I1692"/>
    <mergeCell ref="L1692:M1692"/>
    <mergeCell ref="N1692:O1692"/>
    <mergeCell ref="P1692:Q1692"/>
    <mergeCell ref="L1693:M1693"/>
    <mergeCell ref="N1693:O1693"/>
    <mergeCell ref="P1693:Q1693"/>
    <mergeCell ref="J1693:K1693"/>
    <mergeCell ref="B1689:I1691"/>
    <mergeCell ref="B1686:D1686"/>
    <mergeCell ref="E1686:G1686"/>
    <mergeCell ref="H1686:J1686"/>
    <mergeCell ref="K1686:M1686"/>
    <mergeCell ref="N1686:P1686"/>
    <mergeCell ref="J1689:O1690"/>
    <mergeCell ref="P1689:U1690"/>
    <mergeCell ref="Q1686:S1686"/>
    <mergeCell ref="B1685:D1685"/>
    <mergeCell ref="E1685:G1685"/>
    <mergeCell ref="H1685:J1685"/>
    <mergeCell ref="K1685:M1685"/>
    <mergeCell ref="N1685:P1685"/>
    <mergeCell ref="Q1685:S1685"/>
    <mergeCell ref="E1682:G1682"/>
    <mergeCell ref="H1682:J1682"/>
    <mergeCell ref="K1682:M1682"/>
    <mergeCell ref="N1682:P1682"/>
    <mergeCell ref="Q1682:S1682"/>
    <mergeCell ref="B1684:J1684"/>
    <mergeCell ref="K1684:S1684"/>
    <mergeCell ref="B1682:D1682"/>
    <mergeCell ref="B1680:J1680"/>
    <mergeCell ref="K1680:S1680"/>
    <mergeCell ref="B1681:D1681"/>
    <mergeCell ref="E1681:G1681"/>
    <mergeCell ref="H1681:J1681"/>
    <mergeCell ref="K1681:M1681"/>
    <mergeCell ref="N1681:P1681"/>
    <mergeCell ref="Q1681:S1681"/>
    <mergeCell ref="AF1676:AH1676"/>
    <mergeCell ref="AI1676:AK1676"/>
    <mergeCell ref="B1676:D1676"/>
    <mergeCell ref="E1676:G1676"/>
    <mergeCell ref="H1676:J1676"/>
    <mergeCell ref="K1676:M1676"/>
    <mergeCell ref="N1676:P1676"/>
    <mergeCell ref="Q1676:S1676"/>
    <mergeCell ref="T1675:V1675"/>
    <mergeCell ref="W1675:Y1675"/>
    <mergeCell ref="Z1675:AB1675"/>
    <mergeCell ref="AC1675:AE1675"/>
    <mergeCell ref="AF1675:AH1675"/>
    <mergeCell ref="AI1675:AK1675"/>
    <mergeCell ref="X1670:AL1670"/>
    <mergeCell ref="X1672:AJ1672"/>
    <mergeCell ref="AL1672:AM1672"/>
    <mergeCell ref="AB1673:AJ1673"/>
    <mergeCell ref="B1675:D1675"/>
    <mergeCell ref="E1675:G1675"/>
    <mergeCell ref="H1675:J1675"/>
    <mergeCell ref="K1675:M1675"/>
    <mergeCell ref="N1675:P1675"/>
    <mergeCell ref="Q1675:S1675"/>
    <mergeCell ref="B1659:AN1659"/>
    <mergeCell ref="B1661:AN1661"/>
    <mergeCell ref="B1663:AN1663"/>
    <mergeCell ref="B1665:AN1665"/>
    <mergeCell ref="B1667:AN1667"/>
    <mergeCell ref="B1669:AN1669"/>
    <mergeCell ref="B1657:AN1657"/>
    <mergeCell ref="T1647:U1647"/>
    <mergeCell ref="V1647:W1647"/>
    <mergeCell ref="X1647:Y1647"/>
    <mergeCell ref="AD1647:AE1647"/>
    <mergeCell ref="AH1647:AI1647"/>
    <mergeCell ref="B1646:C1647"/>
    <mergeCell ref="D1646:E1647"/>
    <mergeCell ref="F1646:M1646"/>
    <mergeCell ref="N1646:O1647"/>
    <mergeCell ref="AD1646:AK1646"/>
    <mergeCell ref="AJ1647:AK1647"/>
    <mergeCell ref="B1650:AN1650"/>
    <mergeCell ref="B1651:AN1651"/>
    <mergeCell ref="B1653:AN1653"/>
    <mergeCell ref="B1655:AN1655"/>
    <mergeCell ref="J1647:K1647"/>
    <mergeCell ref="L1647:M1647"/>
    <mergeCell ref="R1647:S1647"/>
    <mergeCell ref="AL1644:AN1647"/>
    <mergeCell ref="B1644:Y1644"/>
    <mergeCell ref="AF1647:AG1647"/>
    <mergeCell ref="Z1644:AK1644"/>
    <mergeCell ref="P1646:Q1647"/>
    <mergeCell ref="R1646:Y1646"/>
    <mergeCell ref="Z1646:AA1647"/>
    <mergeCell ref="AB1646:AC1647"/>
    <mergeCell ref="B1645:M1645"/>
    <mergeCell ref="N1645:Y1645"/>
    <mergeCell ref="Z1645:AK1645"/>
    <mergeCell ref="F1647:G1647"/>
    <mergeCell ref="H1647:I1647"/>
    <mergeCell ref="B1640:P1640"/>
    <mergeCell ref="Q1640:U1640"/>
    <mergeCell ref="V1640:AA1640"/>
    <mergeCell ref="AB1640:AN1640"/>
    <mergeCell ref="B1641:P1641"/>
    <mergeCell ref="Q1641:U1641"/>
    <mergeCell ref="V1641:AA1641"/>
    <mergeCell ref="AB1641:AN1641"/>
    <mergeCell ref="Y1638:AA1638"/>
    <mergeCell ref="AB1638:AN1638"/>
    <mergeCell ref="B1639:M1639"/>
    <mergeCell ref="N1639:P1639"/>
    <mergeCell ref="Q1639:U1639"/>
    <mergeCell ref="V1639:AA1639"/>
    <mergeCell ref="AB1639:AN1639"/>
    <mergeCell ref="B1637:E1637"/>
    <mergeCell ref="F1637:P1637"/>
    <mergeCell ref="Q1637:AA1637"/>
    <mergeCell ref="AB1637:AH1637"/>
    <mergeCell ref="AI1637:AN1637"/>
    <mergeCell ref="B1638:H1638"/>
    <mergeCell ref="I1638:P1638"/>
    <mergeCell ref="Q1638:R1638"/>
    <mergeCell ref="S1638:U1638"/>
    <mergeCell ref="V1638:X1638"/>
    <mergeCell ref="AL1634:AM1634"/>
    <mergeCell ref="B1635:AN1635"/>
    <mergeCell ref="B1636:AN1636"/>
    <mergeCell ref="J1631:K1631"/>
    <mergeCell ref="L1631:M1631"/>
    <mergeCell ref="N1631:O1631"/>
    <mergeCell ref="P1631:Q1631"/>
    <mergeCell ref="B1629:I1631"/>
    <mergeCell ref="J1629:O1629"/>
    <mergeCell ref="P1629:U1629"/>
    <mergeCell ref="B1627:I1627"/>
    <mergeCell ref="B1626:I1626"/>
    <mergeCell ref="B1625:I1625"/>
    <mergeCell ref="B1624:I1624"/>
    <mergeCell ref="L1624:M1624"/>
    <mergeCell ref="N1624:O1624"/>
    <mergeCell ref="L1625:M1625"/>
    <mergeCell ref="N1625:O1625"/>
    <mergeCell ref="J1624:K1624"/>
    <mergeCell ref="J1626:K1626"/>
    <mergeCell ref="B1621:I1623"/>
    <mergeCell ref="B1618:D1618"/>
    <mergeCell ref="E1618:G1618"/>
    <mergeCell ref="H1618:J1618"/>
    <mergeCell ref="K1618:M1618"/>
    <mergeCell ref="N1618:P1618"/>
    <mergeCell ref="J1621:O1622"/>
    <mergeCell ref="P1621:U1622"/>
    <mergeCell ref="Q1618:S1618"/>
    <mergeCell ref="L1623:M1623"/>
    <mergeCell ref="B1617:D1617"/>
    <mergeCell ref="E1617:G1617"/>
    <mergeCell ref="H1617:J1617"/>
    <mergeCell ref="K1617:M1617"/>
    <mergeCell ref="N1617:P1617"/>
    <mergeCell ref="Q1617:S1617"/>
    <mergeCell ref="E1614:G1614"/>
    <mergeCell ref="H1614:J1614"/>
    <mergeCell ref="K1614:M1614"/>
    <mergeCell ref="N1614:P1614"/>
    <mergeCell ref="Q1614:S1614"/>
    <mergeCell ref="B1616:J1616"/>
    <mergeCell ref="K1616:S1616"/>
    <mergeCell ref="B1614:D1614"/>
    <mergeCell ref="B1612:J1612"/>
    <mergeCell ref="K1612:S1612"/>
    <mergeCell ref="B1613:D1613"/>
    <mergeCell ref="E1613:G1613"/>
    <mergeCell ref="H1613:J1613"/>
    <mergeCell ref="K1613:M1613"/>
    <mergeCell ref="N1613:P1613"/>
    <mergeCell ref="Q1613:S1613"/>
    <mergeCell ref="AF1608:AH1608"/>
    <mergeCell ref="AI1608:AK1608"/>
    <mergeCell ref="B1608:D1608"/>
    <mergeCell ref="E1608:G1608"/>
    <mergeCell ref="H1608:J1608"/>
    <mergeCell ref="K1608:M1608"/>
    <mergeCell ref="N1608:P1608"/>
    <mergeCell ref="Q1608:S1608"/>
    <mergeCell ref="T1607:V1607"/>
    <mergeCell ref="W1607:Y1607"/>
    <mergeCell ref="Z1607:AB1607"/>
    <mergeCell ref="AC1607:AE1607"/>
    <mergeCell ref="AF1607:AH1607"/>
    <mergeCell ref="AI1607:AK1607"/>
    <mergeCell ref="X1602:AL1602"/>
    <mergeCell ref="X1604:AJ1604"/>
    <mergeCell ref="AL1604:AM1604"/>
    <mergeCell ref="AB1605:AJ1605"/>
    <mergeCell ref="B1607:D1607"/>
    <mergeCell ref="E1607:G1607"/>
    <mergeCell ref="H1607:J1607"/>
    <mergeCell ref="K1607:M1607"/>
    <mergeCell ref="N1607:P1607"/>
    <mergeCell ref="Q1607:S1607"/>
    <mergeCell ref="B1591:AN1591"/>
    <mergeCell ref="B1593:AN1593"/>
    <mergeCell ref="B1595:AN1595"/>
    <mergeCell ref="B1597:AN1597"/>
    <mergeCell ref="B1599:AN1599"/>
    <mergeCell ref="B1601:AN1601"/>
    <mergeCell ref="B1589:AN1589"/>
    <mergeCell ref="T1579:U1579"/>
    <mergeCell ref="V1579:W1579"/>
    <mergeCell ref="X1579:Y1579"/>
    <mergeCell ref="AD1579:AE1579"/>
    <mergeCell ref="AH1579:AI1579"/>
    <mergeCell ref="B1578:C1579"/>
    <mergeCell ref="D1578:E1579"/>
    <mergeCell ref="F1578:M1578"/>
    <mergeCell ref="N1578:O1579"/>
    <mergeCell ref="AD1578:AK1578"/>
    <mergeCell ref="AJ1579:AK1579"/>
    <mergeCell ref="B1582:AN1582"/>
    <mergeCell ref="B1583:AN1583"/>
    <mergeCell ref="B1585:AN1585"/>
    <mergeCell ref="B1587:AN1587"/>
    <mergeCell ref="J1579:K1579"/>
    <mergeCell ref="L1579:M1579"/>
    <mergeCell ref="R1579:S1579"/>
    <mergeCell ref="AL1576:AN1579"/>
    <mergeCell ref="B1576:Y1576"/>
    <mergeCell ref="AF1579:AG1579"/>
    <mergeCell ref="Z1576:AK1576"/>
    <mergeCell ref="P1578:Q1579"/>
    <mergeCell ref="R1578:Y1578"/>
    <mergeCell ref="Z1578:AA1579"/>
    <mergeCell ref="AB1578:AC1579"/>
    <mergeCell ref="B1577:M1577"/>
    <mergeCell ref="N1577:Y1577"/>
    <mergeCell ref="Z1577:AK1577"/>
    <mergeCell ref="F1579:G1579"/>
    <mergeCell ref="H1579:I1579"/>
    <mergeCell ref="B1572:P1572"/>
    <mergeCell ref="Q1572:U1572"/>
    <mergeCell ref="V1572:AA1572"/>
    <mergeCell ref="AB1572:AN1572"/>
    <mergeCell ref="B1573:P1573"/>
    <mergeCell ref="Q1573:U1573"/>
    <mergeCell ref="V1573:AA1573"/>
    <mergeCell ref="AB1573:AN1573"/>
    <mergeCell ref="Y1570:AA1570"/>
    <mergeCell ref="AB1570:AN1570"/>
    <mergeCell ref="B1571:M1571"/>
    <mergeCell ref="N1571:P1571"/>
    <mergeCell ref="Q1571:U1571"/>
    <mergeCell ref="V1571:AA1571"/>
    <mergeCell ref="AB1571:AN1571"/>
    <mergeCell ref="B1569:E1569"/>
    <mergeCell ref="F1569:P1569"/>
    <mergeCell ref="Q1569:AA1569"/>
    <mergeCell ref="AB1569:AH1569"/>
    <mergeCell ref="AI1569:AN1569"/>
    <mergeCell ref="B1570:H1570"/>
    <mergeCell ref="I1570:P1570"/>
    <mergeCell ref="Q1570:R1570"/>
    <mergeCell ref="S1570:U1570"/>
    <mergeCell ref="V1570:X1570"/>
    <mergeCell ref="AL1566:AM1566"/>
    <mergeCell ref="B1567:AN1567"/>
    <mergeCell ref="B1568:AN1568"/>
    <mergeCell ref="J1563:K1563"/>
    <mergeCell ref="L1563:M1563"/>
    <mergeCell ref="N1563:O1563"/>
    <mergeCell ref="P1563:Q1563"/>
    <mergeCell ref="B1561:I1563"/>
    <mergeCell ref="J1561:O1561"/>
    <mergeCell ref="P1561:U1561"/>
    <mergeCell ref="B1559:I1559"/>
    <mergeCell ref="B1558:I1558"/>
    <mergeCell ref="B1557:I1557"/>
    <mergeCell ref="B1556:I1556"/>
    <mergeCell ref="L1556:M1556"/>
    <mergeCell ref="N1556:O1556"/>
    <mergeCell ref="L1557:M1557"/>
    <mergeCell ref="N1557:O1557"/>
    <mergeCell ref="J1556:K1556"/>
    <mergeCell ref="J1558:K1558"/>
    <mergeCell ref="B1553:I1555"/>
    <mergeCell ref="B1550:D1550"/>
    <mergeCell ref="E1550:G1550"/>
    <mergeCell ref="H1550:J1550"/>
    <mergeCell ref="K1550:M1550"/>
    <mergeCell ref="N1550:P1550"/>
    <mergeCell ref="J1553:O1554"/>
    <mergeCell ref="P1553:U1554"/>
    <mergeCell ref="Q1550:S1550"/>
    <mergeCell ref="L1555:M1555"/>
    <mergeCell ref="B1549:D1549"/>
    <mergeCell ref="E1549:G1549"/>
    <mergeCell ref="H1549:J1549"/>
    <mergeCell ref="K1549:M1549"/>
    <mergeCell ref="N1549:P1549"/>
    <mergeCell ref="Q1549:S1549"/>
    <mergeCell ref="E1546:G1546"/>
    <mergeCell ref="H1546:J1546"/>
    <mergeCell ref="K1546:M1546"/>
    <mergeCell ref="N1546:P1546"/>
    <mergeCell ref="Q1546:S1546"/>
    <mergeCell ref="B1548:J1548"/>
    <mergeCell ref="K1548:S1548"/>
    <mergeCell ref="B1546:D1546"/>
    <mergeCell ref="B1544:J1544"/>
    <mergeCell ref="K1544:S1544"/>
    <mergeCell ref="B1545:D1545"/>
    <mergeCell ref="E1545:G1545"/>
    <mergeCell ref="H1545:J1545"/>
    <mergeCell ref="K1545:M1545"/>
    <mergeCell ref="N1545:P1545"/>
    <mergeCell ref="Q1545:S1545"/>
    <mergeCell ref="AF1540:AH1540"/>
    <mergeCell ref="AI1540:AK1540"/>
    <mergeCell ref="B1540:D1540"/>
    <mergeCell ref="E1540:G1540"/>
    <mergeCell ref="H1540:J1540"/>
    <mergeCell ref="K1540:M1540"/>
    <mergeCell ref="N1540:P1540"/>
    <mergeCell ref="Q1540:S1540"/>
    <mergeCell ref="T1539:V1539"/>
    <mergeCell ref="W1539:Y1539"/>
    <mergeCell ref="Z1539:AB1539"/>
    <mergeCell ref="AC1539:AE1539"/>
    <mergeCell ref="AF1539:AH1539"/>
    <mergeCell ref="AI1539:AK1539"/>
    <mergeCell ref="X1534:AL1534"/>
    <mergeCell ref="X1536:AJ1536"/>
    <mergeCell ref="AL1536:AM1536"/>
    <mergeCell ref="AB1537:AJ1537"/>
    <mergeCell ref="B1539:D1539"/>
    <mergeCell ref="E1539:G1539"/>
    <mergeCell ref="H1539:J1539"/>
    <mergeCell ref="K1539:M1539"/>
    <mergeCell ref="N1539:P1539"/>
    <mergeCell ref="Q1539:S1539"/>
    <mergeCell ref="B1523:AN1523"/>
    <mergeCell ref="B1525:AN1525"/>
    <mergeCell ref="B1527:AN1527"/>
    <mergeCell ref="B1529:AN1529"/>
    <mergeCell ref="B1531:AN1531"/>
    <mergeCell ref="B1533:AN1533"/>
    <mergeCell ref="B1521:AN1521"/>
    <mergeCell ref="T1511:U1511"/>
    <mergeCell ref="V1511:W1511"/>
    <mergeCell ref="X1511:Y1511"/>
    <mergeCell ref="AD1511:AE1511"/>
    <mergeCell ref="AH1511:AI1511"/>
    <mergeCell ref="B1510:C1511"/>
    <mergeCell ref="D1510:E1511"/>
    <mergeCell ref="F1510:M1510"/>
    <mergeCell ref="N1510:O1511"/>
    <mergeCell ref="AD1510:AK1510"/>
    <mergeCell ref="AJ1511:AK1511"/>
    <mergeCell ref="B1514:AN1514"/>
    <mergeCell ref="B1515:AN1515"/>
    <mergeCell ref="B1517:AN1517"/>
    <mergeCell ref="B1519:AN1519"/>
    <mergeCell ref="J1511:K1511"/>
    <mergeCell ref="L1511:M1511"/>
    <mergeCell ref="R1511:S1511"/>
    <mergeCell ref="AL1508:AN1511"/>
    <mergeCell ref="B1508:Y1508"/>
    <mergeCell ref="AF1511:AG1511"/>
    <mergeCell ref="Z1508:AK1508"/>
    <mergeCell ref="P1510:Q1511"/>
    <mergeCell ref="R1510:Y1510"/>
    <mergeCell ref="Z1510:AA1511"/>
    <mergeCell ref="AB1510:AC1511"/>
    <mergeCell ref="B1509:M1509"/>
    <mergeCell ref="N1509:Y1509"/>
    <mergeCell ref="Z1509:AK1509"/>
    <mergeCell ref="F1511:G1511"/>
    <mergeCell ref="H1511:I1511"/>
    <mergeCell ref="B1504:P1504"/>
    <mergeCell ref="Q1504:U1504"/>
    <mergeCell ref="V1504:AA1504"/>
    <mergeCell ref="AB1504:AN1504"/>
    <mergeCell ref="B1505:P1505"/>
    <mergeCell ref="Q1505:U1505"/>
    <mergeCell ref="V1505:AA1505"/>
    <mergeCell ref="AB1505:AN1505"/>
    <mergeCell ref="Y1502:AA1502"/>
    <mergeCell ref="AB1502:AN1502"/>
    <mergeCell ref="B1503:M1503"/>
    <mergeCell ref="N1503:P1503"/>
    <mergeCell ref="Q1503:U1503"/>
    <mergeCell ref="V1503:AA1503"/>
    <mergeCell ref="AB1503:AN1503"/>
    <mergeCell ref="B1501:E1501"/>
    <mergeCell ref="F1501:P1501"/>
    <mergeCell ref="Q1501:AA1501"/>
    <mergeCell ref="AB1501:AH1501"/>
    <mergeCell ref="AI1501:AN1501"/>
    <mergeCell ref="B1502:H1502"/>
    <mergeCell ref="I1502:P1502"/>
    <mergeCell ref="Q1502:R1502"/>
    <mergeCell ref="S1502:U1502"/>
    <mergeCell ref="V1502:X1502"/>
    <mergeCell ref="AL1498:AM1498"/>
    <mergeCell ref="B1499:AN1499"/>
    <mergeCell ref="B1500:AN1500"/>
    <mergeCell ref="J1495:K1495"/>
    <mergeCell ref="L1495:M1495"/>
    <mergeCell ref="N1495:O1495"/>
    <mergeCell ref="P1495:Q1495"/>
    <mergeCell ref="B1493:I1495"/>
    <mergeCell ref="J1493:O1493"/>
    <mergeCell ref="P1493:U1493"/>
    <mergeCell ref="B1491:I1491"/>
    <mergeCell ref="B1490:I1490"/>
    <mergeCell ref="B1489:I1489"/>
    <mergeCell ref="B1488:I1488"/>
    <mergeCell ref="L1488:M1488"/>
    <mergeCell ref="N1488:O1488"/>
    <mergeCell ref="L1489:M1489"/>
    <mergeCell ref="N1489:O1489"/>
    <mergeCell ref="J1488:K1488"/>
    <mergeCell ref="J1490:K1490"/>
    <mergeCell ref="B1485:I1487"/>
    <mergeCell ref="B1482:D1482"/>
    <mergeCell ref="E1482:G1482"/>
    <mergeCell ref="H1482:J1482"/>
    <mergeCell ref="K1482:M1482"/>
    <mergeCell ref="N1482:P1482"/>
    <mergeCell ref="J1485:O1486"/>
    <mergeCell ref="P1485:U1486"/>
    <mergeCell ref="Q1482:S1482"/>
    <mergeCell ref="L1487:M1487"/>
    <mergeCell ref="B1481:D1481"/>
    <mergeCell ref="E1481:G1481"/>
    <mergeCell ref="H1481:J1481"/>
    <mergeCell ref="K1481:M1481"/>
    <mergeCell ref="N1481:P1481"/>
    <mergeCell ref="Q1481:S1481"/>
    <mergeCell ref="E1478:G1478"/>
    <mergeCell ref="H1478:J1478"/>
    <mergeCell ref="K1478:M1478"/>
    <mergeCell ref="N1478:P1478"/>
    <mergeCell ref="Q1478:S1478"/>
    <mergeCell ref="B1480:J1480"/>
    <mergeCell ref="K1480:S1480"/>
    <mergeCell ref="B1478:D1478"/>
    <mergeCell ref="B1476:J1476"/>
    <mergeCell ref="K1476:S1476"/>
    <mergeCell ref="B1477:D1477"/>
    <mergeCell ref="E1477:G1477"/>
    <mergeCell ref="H1477:J1477"/>
    <mergeCell ref="K1477:M1477"/>
    <mergeCell ref="N1477:P1477"/>
    <mergeCell ref="Q1477:S1477"/>
    <mergeCell ref="AF1472:AH1472"/>
    <mergeCell ref="AI1472:AK1472"/>
    <mergeCell ref="B1472:D1472"/>
    <mergeCell ref="E1472:G1472"/>
    <mergeCell ref="H1472:J1472"/>
    <mergeCell ref="K1472:M1472"/>
    <mergeCell ref="N1472:P1472"/>
    <mergeCell ref="Q1472:S1472"/>
    <mergeCell ref="T1471:V1471"/>
    <mergeCell ref="W1471:Y1471"/>
    <mergeCell ref="Z1471:AB1471"/>
    <mergeCell ref="AC1471:AE1471"/>
    <mergeCell ref="AF1471:AH1471"/>
    <mergeCell ref="AI1471:AK1471"/>
    <mergeCell ref="X1466:AL1466"/>
    <mergeCell ref="X1468:AJ1468"/>
    <mergeCell ref="AL1468:AM1468"/>
    <mergeCell ref="AB1469:AJ1469"/>
    <mergeCell ref="B1471:D1471"/>
    <mergeCell ref="E1471:G1471"/>
    <mergeCell ref="H1471:J1471"/>
    <mergeCell ref="K1471:M1471"/>
    <mergeCell ref="N1471:P1471"/>
    <mergeCell ref="Q1471:S1471"/>
    <mergeCell ref="B1455:AN1455"/>
    <mergeCell ref="B1457:AN1457"/>
    <mergeCell ref="B1459:AN1459"/>
    <mergeCell ref="B1461:AN1461"/>
    <mergeCell ref="B1463:AN1463"/>
    <mergeCell ref="B1465:AN1465"/>
    <mergeCell ref="B1453:AN1453"/>
    <mergeCell ref="T1443:U1443"/>
    <mergeCell ref="V1443:W1443"/>
    <mergeCell ref="X1443:Y1443"/>
    <mergeCell ref="AD1443:AE1443"/>
    <mergeCell ref="AH1443:AI1443"/>
    <mergeCell ref="B1442:C1443"/>
    <mergeCell ref="D1442:E1443"/>
    <mergeCell ref="F1442:M1442"/>
    <mergeCell ref="N1442:O1443"/>
    <mergeCell ref="AD1442:AK1442"/>
    <mergeCell ref="AJ1443:AK1443"/>
    <mergeCell ref="B1446:AN1446"/>
    <mergeCell ref="B1447:AN1447"/>
    <mergeCell ref="B1449:AN1449"/>
    <mergeCell ref="B1451:AN1451"/>
    <mergeCell ref="J1443:K1443"/>
    <mergeCell ref="L1443:M1443"/>
    <mergeCell ref="R1443:S1443"/>
    <mergeCell ref="AL1440:AN1443"/>
    <mergeCell ref="B1440:Y1440"/>
    <mergeCell ref="AF1443:AG1443"/>
    <mergeCell ref="Z1440:AK1440"/>
    <mergeCell ref="P1442:Q1443"/>
    <mergeCell ref="R1442:Y1442"/>
    <mergeCell ref="Z1442:AA1443"/>
    <mergeCell ref="AB1442:AC1443"/>
    <mergeCell ref="B1441:M1441"/>
    <mergeCell ref="N1441:Y1441"/>
    <mergeCell ref="Z1441:AK1441"/>
    <mergeCell ref="F1443:G1443"/>
    <mergeCell ref="H1443:I1443"/>
    <mergeCell ref="B1436:P1436"/>
    <mergeCell ref="Q1436:U1436"/>
    <mergeCell ref="V1436:AA1436"/>
    <mergeCell ref="AB1436:AN1436"/>
    <mergeCell ref="B1437:P1437"/>
    <mergeCell ref="Q1437:U1437"/>
    <mergeCell ref="V1437:AA1437"/>
    <mergeCell ref="AB1437:AN1437"/>
    <mergeCell ref="Y1434:AA1434"/>
    <mergeCell ref="AB1434:AN1434"/>
    <mergeCell ref="B1435:M1435"/>
    <mergeCell ref="N1435:P1435"/>
    <mergeCell ref="Q1435:U1435"/>
    <mergeCell ref="V1435:AA1435"/>
    <mergeCell ref="AB1435:AN1435"/>
    <mergeCell ref="B1433:E1433"/>
    <mergeCell ref="F1433:P1433"/>
    <mergeCell ref="Q1433:AA1433"/>
    <mergeCell ref="AB1433:AH1433"/>
    <mergeCell ref="AI1433:AN1433"/>
    <mergeCell ref="B1434:H1434"/>
    <mergeCell ref="I1434:P1434"/>
    <mergeCell ref="Q1434:R1434"/>
    <mergeCell ref="S1434:U1434"/>
    <mergeCell ref="V1434:X1434"/>
    <mergeCell ref="AL1430:AM1430"/>
    <mergeCell ref="B1431:AN1431"/>
    <mergeCell ref="B1432:AN1432"/>
    <mergeCell ref="J1427:K1427"/>
    <mergeCell ref="L1427:M1427"/>
    <mergeCell ref="N1427:O1427"/>
    <mergeCell ref="P1427:Q1427"/>
    <mergeCell ref="B1425:I1427"/>
    <mergeCell ref="J1425:O1425"/>
    <mergeCell ref="P1425:U1425"/>
    <mergeCell ref="B1423:I1423"/>
    <mergeCell ref="B1422:I1422"/>
    <mergeCell ref="B1421:I1421"/>
    <mergeCell ref="B1420:I1420"/>
    <mergeCell ref="L1420:M1420"/>
    <mergeCell ref="N1420:O1420"/>
    <mergeCell ref="L1421:M1421"/>
    <mergeCell ref="N1421:O1421"/>
    <mergeCell ref="J1420:K1420"/>
    <mergeCell ref="J1422:K1422"/>
    <mergeCell ref="B1417:I1419"/>
    <mergeCell ref="B1414:D1414"/>
    <mergeCell ref="E1414:G1414"/>
    <mergeCell ref="H1414:J1414"/>
    <mergeCell ref="K1414:M1414"/>
    <mergeCell ref="N1414:P1414"/>
    <mergeCell ref="J1417:O1418"/>
    <mergeCell ref="P1417:U1418"/>
    <mergeCell ref="Q1414:S1414"/>
    <mergeCell ref="L1419:M1419"/>
    <mergeCell ref="B1413:D1413"/>
    <mergeCell ref="E1413:G1413"/>
    <mergeCell ref="H1413:J1413"/>
    <mergeCell ref="K1413:M1413"/>
    <mergeCell ref="N1413:P1413"/>
    <mergeCell ref="Q1413:S1413"/>
    <mergeCell ref="E1410:G1410"/>
    <mergeCell ref="H1410:J1410"/>
    <mergeCell ref="K1410:M1410"/>
    <mergeCell ref="N1410:P1410"/>
    <mergeCell ref="Q1410:S1410"/>
    <mergeCell ref="B1412:J1412"/>
    <mergeCell ref="K1412:S1412"/>
    <mergeCell ref="B1410:D1410"/>
    <mergeCell ref="B1408:J1408"/>
    <mergeCell ref="K1408:S1408"/>
    <mergeCell ref="B1409:D1409"/>
    <mergeCell ref="E1409:G1409"/>
    <mergeCell ref="H1409:J1409"/>
    <mergeCell ref="K1409:M1409"/>
    <mergeCell ref="N1409:P1409"/>
    <mergeCell ref="Q1409:S1409"/>
    <mergeCell ref="AF1404:AH1404"/>
    <mergeCell ref="AI1404:AK1404"/>
    <mergeCell ref="B1404:D1404"/>
    <mergeCell ref="E1404:G1404"/>
    <mergeCell ref="H1404:J1404"/>
    <mergeCell ref="K1404:M1404"/>
    <mergeCell ref="N1404:P1404"/>
    <mergeCell ref="Q1404:S1404"/>
    <mergeCell ref="T1403:V1403"/>
    <mergeCell ref="W1403:Y1403"/>
    <mergeCell ref="Z1403:AB1403"/>
    <mergeCell ref="AC1403:AE1403"/>
    <mergeCell ref="AF1403:AH1403"/>
    <mergeCell ref="AI1403:AK1403"/>
    <mergeCell ref="X1398:AL1398"/>
    <mergeCell ref="X1400:AJ1400"/>
    <mergeCell ref="AL1400:AM1400"/>
    <mergeCell ref="AB1401:AJ1401"/>
    <mergeCell ref="B1403:D1403"/>
    <mergeCell ref="E1403:G1403"/>
    <mergeCell ref="H1403:J1403"/>
    <mergeCell ref="K1403:M1403"/>
    <mergeCell ref="N1403:P1403"/>
    <mergeCell ref="Q1403:S1403"/>
    <mergeCell ref="B1387:AN1387"/>
    <mergeCell ref="B1389:AN1389"/>
    <mergeCell ref="B1391:AN1391"/>
    <mergeCell ref="B1393:AN1393"/>
    <mergeCell ref="B1395:AN1395"/>
    <mergeCell ref="B1397:AN1397"/>
    <mergeCell ref="B1385:AN1385"/>
    <mergeCell ref="T1375:U1375"/>
    <mergeCell ref="V1375:W1375"/>
    <mergeCell ref="X1375:Y1375"/>
    <mergeCell ref="AD1375:AE1375"/>
    <mergeCell ref="AH1375:AI1375"/>
    <mergeCell ref="B1374:C1375"/>
    <mergeCell ref="D1374:E1375"/>
    <mergeCell ref="F1374:M1374"/>
    <mergeCell ref="N1374:O1375"/>
    <mergeCell ref="AD1374:AK1374"/>
    <mergeCell ref="AJ1375:AK1375"/>
    <mergeCell ref="B1378:AN1378"/>
    <mergeCell ref="B1379:AN1379"/>
    <mergeCell ref="B1381:AN1381"/>
    <mergeCell ref="B1383:AN1383"/>
    <mergeCell ref="J1375:K1375"/>
    <mergeCell ref="L1375:M1375"/>
    <mergeCell ref="R1375:S1375"/>
    <mergeCell ref="AL1372:AN1375"/>
    <mergeCell ref="B1372:Y1372"/>
    <mergeCell ref="AF1375:AG1375"/>
    <mergeCell ref="Z1372:AK1372"/>
    <mergeCell ref="P1374:Q1375"/>
    <mergeCell ref="R1374:Y1374"/>
    <mergeCell ref="Z1374:AA1375"/>
    <mergeCell ref="AB1374:AC1375"/>
    <mergeCell ref="B1373:M1373"/>
    <mergeCell ref="N1373:Y1373"/>
    <mergeCell ref="Z1373:AK1373"/>
    <mergeCell ref="F1375:G1375"/>
    <mergeCell ref="H1375:I1375"/>
    <mergeCell ref="B1368:P1368"/>
    <mergeCell ref="Q1368:U1368"/>
    <mergeCell ref="V1368:AA1368"/>
    <mergeCell ref="AB1368:AN1368"/>
    <mergeCell ref="B1369:P1369"/>
    <mergeCell ref="Q1369:U1369"/>
    <mergeCell ref="V1369:AA1369"/>
    <mergeCell ref="AB1369:AN1369"/>
    <mergeCell ref="Y1366:AA1366"/>
    <mergeCell ref="AB1366:AN1366"/>
    <mergeCell ref="B1367:M1367"/>
    <mergeCell ref="N1367:P1367"/>
    <mergeCell ref="Q1367:U1367"/>
    <mergeCell ref="V1367:AA1367"/>
    <mergeCell ref="AB1367:AN1367"/>
    <mergeCell ref="B1365:E1365"/>
    <mergeCell ref="F1365:P1365"/>
    <mergeCell ref="Q1365:AA1365"/>
    <mergeCell ref="AB1365:AH1365"/>
    <mergeCell ref="AI1365:AN1365"/>
    <mergeCell ref="B1366:H1366"/>
    <mergeCell ref="I1366:P1366"/>
    <mergeCell ref="Q1366:R1366"/>
    <mergeCell ref="S1366:U1366"/>
    <mergeCell ref="V1366:X1366"/>
    <mergeCell ref="AL1362:AM1362"/>
    <mergeCell ref="B1363:AN1363"/>
    <mergeCell ref="B1364:AN1364"/>
    <mergeCell ref="J1359:K1359"/>
    <mergeCell ref="L1359:M1359"/>
    <mergeCell ref="N1359:O1359"/>
    <mergeCell ref="P1359:Q1359"/>
    <mergeCell ref="B1357:I1359"/>
    <mergeCell ref="J1357:O1357"/>
    <mergeCell ref="P1357:U1357"/>
    <mergeCell ref="B1355:I1355"/>
    <mergeCell ref="B1354:I1354"/>
    <mergeCell ref="B1353:I1353"/>
    <mergeCell ref="B1352:I1352"/>
    <mergeCell ref="L1352:M1352"/>
    <mergeCell ref="N1352:O1352"/>
    <mergeCell ref="L1353:M1353"/>
    <mergeCell ref="N1353:O1353"/>
    <mergeCell ref="J1352:K1352"/>
    <mergeCell ref="J1354:K1354"/>
    <mergeCell ref="B1349:I1351"/>
    <mergeCell ref="B1346:D1346"/>
    <mergeCell ref="E1346:G1346"/>
    <mergeCell ref="H1346:J1346"/>
    <mergeCell ref="K1346:M1346"/>
    <mergeCell ref="N1346:P1346"/>
    <mergeCell ref="J1349:O1350"/>
    <mergeCell ref="P1349:U1350"/>
    <mergeCell ref="Q1346:S1346"/>
    <mergeCell ref="L1351:M1351"/>
    <mergeCell ref="B1345:D1345"/>
    <mergeCell ref="E1345:G1345"/>
    <mergeCell ref="H1345:J1345"/>
    <mergeCell ref="K1345:M1345"/>
    <mergeCell ref="N1345:P1345"/>
    <mergeCell ref="Q1345:S1345"/>
    <mergeCell ref="E1342:G1342"/>
    <mergeCell ref="H1342:J1342"/>
    <mergeCell ref="K1342:M1342"/>
    <mergeCell ref="N1342:P1342"/>
    <mergeCell ref="Q1342:S1342"/>
    <mergeCell ref="B1344:J1344"/>
    <mergeCell ref="K1344:S1344"/>
    <mergeCell ref="B1342:D1342"/>
    <mergeCell ref="B1340:J1340"/>
    <mergeCell ref="K1340:S1340"/>
    <mergeCell ref="B1341:D1341"/>
    <mergeCell ref="E1341:G1341"/>
    <mergeCell ref="H1341:J1341"/>
    <mergeCell ref="K1341:M1341"/>
    <mergeCell ref="N1341:P1341"/>
    <mergeCell ref="Q1341:S1341"/>
    <mergeCell ref="AF1336:AH1336"/>
    <mergeCell ref="AI1336:AK1336"/>
    <mergeCell ref="B1336:D1336"/>
    <mergeCell ref="E1336:G1336"/>
    <mergeCell ref="H1336:J1336"/>
    <mergeCell ref="K1336:M1336"/>
    <mergeCell ref="N1336:P1336"/>
    <mergeCell ref="Q1336:S1336"/>
    <mergeCell ref="T1335:V1335"/>
    <mergeCell ref="W1335:Y1335"/>
    <mergeCell ref="Z1335:AB1335"/>
    <mergeCell ref="AC1335:AE1335"/>
    <mergeCell ref="AF1335:AH1335"/>
    <mergeCell ref="AI1335:AK1335"/>
    <mergeCell ref="X1330:AL1330"/>
    <mergeCell ref="X1332:AJ1332"/>
    <mergeCell ref="AL1332:AM1332"/>
    <mergeCell ref="AB1333:AJ1333"/>
    <mergeCell ref="B1335:D1335"/>
    <mergeCell ref="E1335:G1335"/>
    <mergeCell ref="H1335:J1335"/>
    <mergeCell ref="K1335:M1335"/>
    <mergeCell ref="N1335:P1335"/>
    <mergeCell ref="Q1335:S1335"/>
    <mergeCell ref="B1319:AN1319"/>
    <mergeCell ref="B1321:AN1321"/>
    <mergeCell ref="B1323:AN1323"/>
    <mergeCell ref="B1325:AN1325"/>
    <mergeCell ref="B1327:AN1327"/>
    <mergeCell ref="B1329:AN1329"/>
    <mergeCell ref="B1317:AN1317"/>
    <mergeCell ref="T1307:U1307"/>
    <mergeCell ref="V1307:W1307"/>
    <mergeCell ref="X1307:Y1307"/>
    <mergeCell ref="AD1307:AE1307"/>
    <mergeCell ref="AH1307:AI1307"/>
    <mergeCell ref="B1306:C1307"/>
    <mergeCell ref="D1306:E1307"/>
    <mergeCell ref="F1306:M1306"/>
    <mergeCell ref="N1306:O1307"/>
    <mergeCell ref="AD1306:AK1306"/>
    <mergeCell ref="AJ1307:AK1307"/>
    <mergeCell ref="B1310:AN1310"/>
    <mergeCell ref="B1311:AN1311"/>
    <mergeCell ref="B1313:AN1313"/>
    <mergeCell ref="B1315:AN1315"/>
    <mergeCell ref="J1307:K1307"/>
    <mergeCell ref="L1307:M1307"/>
    <mergeCell ref="R1307:S1307"/>
    <mergeCell ref="AL1304:AN1307"/>
    <mergeCell ref="B1304:Y1304"/>
    <mergeCell ref="AF1307:AG1307"/>
    <mergeCell ref="Z1304:AK1304"/>
    <mergeCell ref="P1306:Q1307"/>
    <mergeCell ref="R1306:Y1306"/>
    <mergeCell ref="Z1306:AA1307"/>
    <mergeCell ref="AB1306:AC1307"/>
    <mergeCell ref="B1305:M1305"/>
    <mergeCell ref="N1305:Y1305"/>
    <mergeCell ref="Z1305:AK1305"/>
    <mergeCell ref="F1307:G1307"/>
    <mergeCell ref="H1307:I1307"/>
    <mergeCell ref="B1300:P1300"/>
    <mergeCell ref="Q1300:U1300"/>
    <mergeCell ref="V1300:AA1300"/>
    <mergeCell ref="AB1300:AN1300"/>
    <mergeCell ref="B1301:P1301"/>
    <mergeCell ref="Q1301:U1301"/>
    <mergeCell ref="V1301:AA1301"/>
    <mergeCell ref="AB1301:AN1301"/>
    <mergeCell ref="Y1298:AA1298"/>
    <mergeCell ref="AB1298:AN1298"/>
    <mergeCell ref="B1299:M1299"/>
    <mergeCell ref="N1299:P1299"/>
    <mergeCell ref="Q1299:U1299"/>
    <mergeCell ref="V1299:AA1299"/>
    <mergeCell ref="AB1299:AN1299"/>
    <mergeCell ref="B1297:E1297"/>
    <mergeCell ref="F1297:P1297"/>
    <mergeCell ref="Q1297:AA1297"/>
    <mergeCell ref="AB1297:AH1297"/>
    <mergeCell ref="AI1297:AN1297"/>
    <mergeCell ref="B1298:H1298"/>
    <mergeCell ref="I1298:P1298"/>
    <mergeCell ref="Q1298:R1298"/>
    <mergeCell ref="S1298:U1298"/>
    <mergeCell ref="V1298:X1298"/>
    <mergeCell ref="AL1294:AM1294"/>
    <mergeCell ref="B1295:AN1295"/>
    <mergeCell ref="B1296:AN1296"/>
    <mergeCell ref="J1291:K1291"/>
    <mergeCell ref="L1291:M1291"/>
    <mergeCell ref="N1291:O1291"/>
    <mergeCell ref="P1291:Q1291"/>
    <mergeCell ref="B1289:I1291"/>
    <mergeCell ref="J1289:O1289"/>
    <mergeCell ref="P1289:U1289"/>
    <mergeCell ref="B1287:I1287"/>
    <mergeCell ref="B1286:I1286"/>
    <mergeCell ref="B1285:I1285"/>
    <mergeCell ref="B1284:I1284"/>
    <mergeCell ref="L1284:M1284"/>
    <mergeCell ref="N1284:O1284"/>
    <mergeCell ref="L1285:M1285"/>
    <mergeCell ref="N1285:O1285"/>
    <mergeCell ref="J1284:K1284"/>
    <mergeCell ref="J1286:K1286"/>
    <mergeCell ref="B1281:I1283"/>
    <mergeCell ref="B1278:D1278"/>
    <mergeCell ref="E1278:G1278"/>
    <mergeCell ref="H1278:J1278"/>
    <mergeCell ref="K1278:M1278"/>
    <mergeCell ref="N1278:P1278"/>
    <mergeCell ref="J1281:O1282"/>
    <mergeCell ref="P1281:U1282"/>
    <mergeCell ref="Q1278:S1278"/>
    <mergeCell ref="L1283:M1283"/>
    <mergeCell ref="B1277:D1277"/>
    <mergeCell ref="E1277:G1277"/>
    <mergeCell ref="H1277:J1277"/>
    <mergeCell ref="K1277:M1277"/>
    <mergeCell ref="N1277:P1277"/>
    <mergeCell ref="Q1277:S1277"/>
    <mergeCell ref="E1274:G1274"/>
    <mergeCell ref="H1274:J1274"/>
    <mergeCell ref="K1274:M1274"/>
    <mergeCell ref="N1274:P1274"/>
    <mergeCell ref="Q1274:S1274"/>
    <mergeCell ref="B1276:J1276"/>
    <mergeCell ref="K1276:S1276"/>
    <mergeCell ref="B1274:D1274"/>
    <mergeCell ref="B1272:J1272"/>
    <mergeCell ref="K1272:S1272"/>
    <mergeCell ref="B1273:D1273"/>
    <mergeCell ref="E1273:G1273"/>
    <mergeCell ref="H1273:J1273"/>
    <mergeCell ref="K1273:M1273"/>
    <mergeCell ref="N1273:P1273"/>
    <mergeCell ref="Q1273:S1273"/>
    <mergeCell ref="AF1268:AH1268"/>
    <mergeCell ref="AI1268:AK1268"/>
    <mergeCell ref="B1268:D1268"/>
    <mergeCell ref="E1268:G1268"/>
    <mergeCell ref="H1268:J1268"/>
    <mergeCell ref="K1268:M1268"/>
    <mergeCell ref="N1268:P1268"/>
    <mergeCell ref="Q1268:S1268"/>
    <mergeCell ref="T1267:V1267"/>
    <mergeCell ref="W1267:Y1267"/>
    <mergeCell ref="Z1267:AB1267"/>
    <mergeCell ref="AC1267:AE1267"/>
    <mergeCell ref="AF1267:AH1267"/>
    <mergeCell ref="AI1267:AK1267"/>
    <mergeCell ref="X1262:AL1262"/>
    <mergeCell ref="X1264:AJ1264"/>
    <mergeCell ref="AL1264:AM1264"/>
    <mergeCell ref="AB1265:AJ1265"/>
    <mergeCell ref="B1267:D1267"/>
    <mergeCell ref="E1267:G1267"/>
    <mergeCell ref="H1267:J1267"/>
    <mergeCell ref="K1267:M1267"/>
    <mergeCell ref="N1267:P1267"/>
    <mergeCell ref="Q1267:S1267"/>
    <mergeCell ref="B1251:AN1251"/>
    <mergeCell ref="B1253:AN1253"/>
    <mergeCell ref="B1255:AN1255"/>
    <mergeCell ref="B1257:AN1257"/>
    <mergeCell ref="B1259:AN1259"/>
    <mergeCell ref="B1261:AN1261"/>
    <mergeCell ref="B1249:AN1249"/>
    <mergeCell ref="T1239:U1239"/>
    <mergeCell ref="V1239:W1239"/>
    <mergeCell ref="X1239:Y1239"/>
    <mergeCell ref="AD1239:AE1239"/>
    <mergeCell ref="AH1239:AI1239"/>
    <mergeCell ref="B1238:C1239"/>
    <mergeCell ref="D1238:E1239"/>
    <mergeCell ref="F1238:M1238"/>
    <mergeCell ref="N1238:O1239"/>
    <mergeCell ref="AD1238:AK1238"/>
    <mergeCell ref="AJ1239:AK1239"/>
    <mergeCell ref="B1242:AN1242"/>
    <mergeCell ref="B1243:AN1243"/>
    <mergeCell ref="B1245:AN1245"/>
    <mergeCell ref="B1247:AN1247"/>
    <mergeCell ref="J1239:K1239"/>
    <mergeCell ref="L1239:M1239"/>
    <mergeCell ref="R1239:S1239"/>
    <mergeCell ref="AL1236:AN1239"/>
    <mergeCell ref="B1236:Y1236"/>
    <mergeCell ref="AF1239:AG1239"/>
    <mergeCell ref="Z1236:AK1236"/>
    <mergeCell ref="P1238:Q1239"/>
    <mergeCell ref="R1238:Y1238"/>
    <mergeCell ref="Z1238:AA1239"/>
    <mergeCell ref="AB1238:AC1239"/>
    <mergeCell ref="B1237:M1237"/>
    <mergeCell ref="N1237:Y1237"/>
    <mergeCell ref="Z1237:AK1237"/>
    <mergeCell ref="F1239:G1239"/>
    <mergeCell ref="H1239:I1239"/>
    <mergeCell ref="B1232:P1232"/>
    <mergeCell ref="Q1232:U1232"/>
    <mergeCell ref="V1232:AA1232"/>
    <mergeCell ref="AB1232:AN1232"/>
    <mergeCell ref="B1233:P1233"/>
    <mergeCell ref="Q1233:U1233"/>
    <mergeCell ref="V1233:AA1233"/>
    <mergeCell ref="AB1233:AN1233"/>
    <mergeCell ref="Y1230:AA1230"/>
    <mergeCell ref="AB1230:AN1230"/>
    <mergeCell ref="B1231:M1231"/>
    <mergeCell ref="N1231:P1231"/>
    <mergeCell ref="Q1231:U1231"/>
    <mergeCell ref="V1231:AA1231"/>
    <mergeCell ref="AB1231:AN1231"/>
    <mergeCell ref="B1229:E1229"/>
    <mergeCell ref="F1229:P1229"/>
    <mergeCell ref="Q1229:AA1229"/>
    <mergeCell ref="AB1229:AH1229"/>
    <mergeCell ref="AI1229:AN1229"/>
    <mergeCell ref="B1230:H1230"/>
    <mergeCell ref="I1230:P1230"/>
    <mergeCell ref="Q1230:R1230"/>
    <mergeCell ref="S1230:U1230"/>
    <mergeCell ref="V1230:X1230"/>
    <mergeCell ref="AL1226:AM1226"/>
    <mergeCell ref="B1227:AN1227"/>
    <mergeCell ref="B1228:AN1228"/>
    <mergeCell ref="J1223:K1223"/>
    <mergeCell ref="L1223:M1223"/>
    <mergeCell ref="N1223:O1223"/>
    <mergeCell ref="P1223:Q1223"/>
    <mergeCell ref="B1221:I1223"/>
    <mergeCell ref="J1221:O1221"/>
    <mergeCell ref="P1221:U1221"/>
    <mergeCell ref="B1219:I1219"/>
    <mergeCell ref="B1218:I1218"/>
    <mergeCell ref="B1217:I1217"/>
    <mergeCell ref="B1216:I1216"/>
    <mergeCell ref="L1216:M1216"/>
    <mergeCell ref="N1216:O1216"/>
    <mergeCell ref="L1217:M1217"/>
    <mergeCell ref="N1217:O1217"/>
    <mergeCell ref="J1216:K1216"/>
    <mergeCell ref="J1218:K1218"/>
    <mergeCell ref="B1213:I1215"/>
    <mergeCell ref="B1210:D1210"/>
    <mergeCell ref="E1210:G1210"/>
    <mergeCell ref="H1210:J1210"/>
    <mergeCell ref="K1210:M1210"/>
    <mergeCell ref="N1210:P1210"/>
    <mergeCell ref="J1213:O1214"/>
    <mergeCell ref="P1213:U1214"/>
    <mergeCell ref="Q1210:S1210"/>
    <mergeCell ref="L1215:M1215"/>
    <mergeCell ref="B1209:D1209"/>
    <mergeCell ref="E1209:G1209"/>
    <mergeCell ref="H1209:J1209"/>
    <mergeCell ref="K1209:M1209"/>
    <mergeCell ref="N1209:P1209"/>
    <mergeCell ref="Q1209:S1209"/>
    <mergeCell ref="E1206:G1206"/>
    <mergeCell ref="H1206:J1206"/>
    <mergeCell ref="K1206:M1206"/>
    <mergeCell ref="N1206:P1206"/>
    <mergeCell ref="Q1206:S1206"/>
    <mergeCell ref="B1208:J1208"/>
    <mergeCell ref="K1208:S1208"/>
    <mergeCell ref="B1206:D1206"/>
    <mergeCell ref="B1204:J1204"/>
    <mergeCell ref="K1204:S1204"/>
    <mergeCell ref="B1205:D1205"/>
    <mergeCell ref="E1205:G1205"/>
    <mergeCell ref="H1205:J1205"/>
    <mergeCell ref="K1205:M1205"/>
    <mergeCell ref="N1205:P1205"/>
    <mergeCell ref="Q1205:S1205"/>
    <mergeCell ref="AF1200:AH1200"/>
    <mergeCell ref="AI1200:AK1200"/>
    <mergeCell ref="B1200:D1200"/>
    <mergeCell ref="E1200:G1200"/>
    <mergeCell ref="H1200:J1200"/>
    <mergeCell ref="K1200:M1200"/>
    <mergeCell ref="N1200:P1200"/>
    <mergeCell ref="Q1200:S1200"/>
    <mergeCell ref="T1199:V1199"/>
    <mergeCell ref="W1199:Y1199"/>
    <mergeCell ref="Z1199:AB1199"/>
    <mergeCell ref="AC1199:AE1199"/>
    <mergeCell ref="AF1199:AH1199"/>
    <mergeCell ref="AI1199:AK1199"/>
    <mergeCell ref="X1194:AL1194"/>
    <mergeCell ref="X1196:AJ1196"/>
    <mergeCell ref="AL1196:AM1196"/>
    <mergeCell ref="AB1197:AJ1197"/>
    <mergeCell ref="B1199:D1199"/>
    <mergeCell ref="E1199:G1199"/>
    <mergeCell ref="H1199:J1199"/>
    <mergeCell ref="K1199:M1199"/>
    <mergeCell ref="N1199:P1199"/>
    <mergeCell ref="Q1199:S1199"/>
    <mergeCell ref="B1183:AN1183"/>
    <mergeCell ref="B1185:AN1185"/>
    <mergeCell ref="B1187:AN1187"/>
    <mergeCell ref="B1189:AN1189"/>
    <mergeCell ref="B1191:AN1191"/>
    <mergeCell ref="B1193:AN1193"/>
    <mergeCell ref="B1181:AN1181"/>
    <mergeCell ref="T1171:U1171"/>
    <mergeCell ref="V1171:W1171"/>
    <mergeCell ref="X1171:Y1171"/>
    <mergeCell ref="AD1171:AE1171"/>
    <mergeCell ref="AH1171:AI1171"/>
    <mergeCell ref="B1170:C1171"/>
    <mergeCell ref="D1170:E1171"/>
    <mergeCell ref="F1170:M1170"/>
    <mergeCell ref="N1170:O1171"/>
    <mergeCell ref="AD1170:AK1170"/>
    <mergeCell ref="AJ1171:AK1171"/>
    <mergeCell ref="B1174:AN1174"/>
    <mergeCell ref="B1175:AN1175"/>
    <mergeCell ref="B1177:AN1177"/>
    <mergeCell ref="B1179:AN1179"/>
    <mergeCell ref="J1171:K1171"/>
    <mergeCell ref="L1171:M1171"/>
    <mergeCell ref="R1171:S1171"/>
    <mergeCell ref="AL1168:AN1171"/>
    <mergeCell ref="B1168:Y1168"/>
    <mergeCell ref="AF1171:AG1171"/>
    <mergeCell ref="Z1168:AK1168"/>
    <mergeCell ref="P1170:Q1171"/>
    <mergeCell ref="R1170:Y1170"/>
    <mergeCell ref="Z1170:AA1171"/>
    <mergeCell ref="AB1170:AC1171"/>
    <mergeCell ref="B1169:M1169"/>
    <mergeCell ref="N1169:Y1169"/>
    <mergeCell ref="Z1169:AK1169"/>
    <mergeCell ref="F1171:G1171"/>
    <mergeCell ref="H1171:I1171"/>
    <mergeCell ref="B1164:P1164"/>
    <mergeCell ref="Q1164:U1164"/>
    <mergeCell ref="V1164:AA1164"/>
    <mergeCell ref="AB1164:AN1164"/>
    <mergeCell ref="B1165:P1165"/>
    <mergeCell ref="Q1165:U1165"/>
    <mergeCell ref="V1165:AA1165"/>
    <mergeCell ref="AB1165:AN1165"/>
    <mergeCell ref="Y1162:AA1162"/>
    <mergeCell ref="AB1162:AN1162"/>
    <mergeCell ref="B1163:M1163"/>
    <mergeCell ref="N1163:P1163"/>
    <mergeCell ref="Q1163:U1163"/>
    <mergeCell ref="V1163:AA1163"/>
    <mergeCell ref="AB1163:AN1163"/>
    <mergeCell ref="B1161:E1161"/>
    <mergeCell ref="F1161:P1161"/>
    <mergeCell ref="Q1161:AA1161"/>
    <mergeCell ref="AB1161:AH1161"/>
    <mergeCell ref="AI1161:AN1161"/>
    <mergeCell ref="B1162:H1162"/>
    <mergeCell ref="I1162:P1162"/>
    <mergeCell ref="Q1162:R1162"/>
    <mergeCell ref="S1162:U1162"/>
    <mergeCell ref="V1162:X1162"/>
    <mergeCell ref="AL1158:AM1158"/>
    <mergeCell ref="B1159:AN1159"/>
    <mergeCell ref="B1160:AN1160"/>
    <mergeCell ref="J1155:K1155"/>
    <mergeCell ref="L1155:M1155"/>
    <mergeCell ref="N1155:O1155"/>
    <mergeCell ref="P1155:Q1155"/>
    <mergeCell ref="B1153:I1155"/>
    <mergeCell ref="J1153:O1153"/>
    <mergeCell ref="P1153:U1153"/>
    <mergeCell ref="B1151:I1151"/>
    <mergeCell ref="B1150:I1150"/>
    <mergeCell ref="B1149:I1149"/>
    <mergeCell ref="B1148:I1148"/>
    <mergeCell ref="L1148:M1148"/>
    <mergeCell ref="N1148:O1148"/>
    <mergeCell ref="L1149:M1149"/>
    <mergeCell ref="N1149:O1149"/>
    <mergeCell ref="J1148:K1148"/>
    <mergeCell ref="J1150:K1150"/>
    <mergeCell ref="B1145:I1147"/>
    <mergeCell ref="B1142:D1142"/>
    <mergeCell ref="E1142:G1142"/>
    <mergeCell ref="H1142:J1142"/>
    <mergeCell ref="K1142:M1142"/>
    <mergeCell ref="N1142:P1142"/>
    <mergeCell ref="J1145:O1146"/>
    <mergeCell ref="P1145:U1146"/>
    <mergeCell ref="Q1142:S1142"/>
    <mergeCell ref="L1147:M1147"/>
    <mergeCell ref="B1141:D1141"/>
    <mergeCell ref="E1141:G1141"/>
    <mergeCell ref="H1141:J1141"/>
    <mergeCell ref="K1141:M1141"/>
    <mergeCell ref="N1141:P1141"/>
    <mergeCell ref="Q1141:S1141"/>
    <mergeCell ref="E1138:G1138"/>
    <mergeCell ref="H1138:J1138"/>
    <mergeCell ref="K1138:M1138"/>
    <mergeCell ref="N1138:P1138"/>
    <mergeCell ref="Q1138:S1138"/>
    <mergeCell ref="B1140:J1140"/>
    <mergeCell ref="K1140:S1140"/>
    <mergeCell ref="B1138:D1138"/>
    <mergeCell ref="B1136:J1136"/>
    <mergeCell ref="K1136:S1136"/>
    <mergeCell ref="B1137:D1137"/>
    <mergeCell ref="E1137:G1137"/>
    <mergeCell ref="H1137:J1137"/>
    <mergeCell ref="K1137:M1137"/>
    <mergeCell ref="N1137:P1137"/>
    <mergeCell ref="Q1137:S1137"/>
    <mergeCell ref="AF1132:AH1132"/>
    <mergeCell ref="AI1132:AK1132"/>
    <mergeCell ref="B1132:D1132"/>
    <mergeCell ref="E1132:G1132"/>
    <mergeCell ref="H1132:J1132"/>
    <mergeCell ref="K1132:M1132"/>
    <mergeCell ref="N1132:P1132"/>
    <mergeCell ref="Q1132:S1132"/>
    <mergeCell ref="T1131:V1131"/>
    <mergeCell ref="W1131:Y1131"/>
    <mergeCell ref="Z1131:AB1131"/>
    <mergeCell ref="AC1131:AE1131"/>
    <mergeCell ref="AF1131:AH1131"/>
    <mergeCell ref="AI1131:AK1131"/>
    <mergeCell ref="X1126:AL1126"/>
    <mergeCell ref="X1128:AJ1128"/>
    <mergeCell ref="AL1128:AM1128"/>
    <mergeCell ref="AB1129:AJ1129"/>
    <mergeCell ref="B1131:D1131"/>
    <mergeCell ref="E1131:G1131"/>
    <mergeCell ref="H1131:J1131"/>
    <mergeCell ref="K1131:M1131"/>
    <mergeCell ref="N1131:P1131"/>
    <mergeCell ref="Q1131:S1131"/>
    <mergeCell ref="B1115:AN1115"/>
    <mergeCell ref="B1117:AN1117"/>
    <mergeCell ref="B1119:AN1119"/>
    <mergeCell ref="B1121:AN1121"/>
    <mergeCell ref="B1123:AN1123"/>
    <mergeCell ref="B1125:AN1125"/>
    <mergeCell ref="B1113:AN1113"/>
    <mergeCell ref="T1103:U1103"/>
    <mergeCell ref="V1103:W1103"/>
    <mergeCell ref="X1103:Y1103"/>
    <mergeCell ref="AD1103:AE1103"/>
    <mergeCell ref="AH1103:AI1103"/>
    <mergeCell ref="B1102:C1103"/>
    <mergeCell ref="D1102:E1103"/>
    <mergeCell ref="F1102:M1102"/>
    <mergeCell ref="N1102:O1103"/>
    <mergeCell ref="AD1102:AK1102"/>
    <mergeCell ref="AJ1103:AK1103"/>
    <mergeCell ref="B1106:AN1106"/>
    <mergeCell ref="B1107:AN1107"/>
    <mergeCell ref="B1109:AN1109"/>
    <mergeCell ref="B1111:AN1111"/>
    <mergeCell ref="J1103:K1103"/>
    <mergeCell ref="L1103:M1103"/>
    <mergeCell ref="R1103:S1103"/>
    <mergeCell ref="AL1100:AN1103"/>
    <mergeCell ref="B1100:Y1100"/>
    <mergeCell ref="AF1103:AG1103"/>
    <mergeCell ref="Z1100:AK1100"/>
    <mergeCell ref="P1102:Q1103"/>
    <mergeCell ref="R1102:Y1102"/>
    <mergeCell ref="Z1102:AA1103"/>
    <mergeCell ref="AB1102:AC1103"/>
    <mergeCell ref="B1101:M1101"/>
    <mergeCell ref="N1101:Y1101"/>
    <mergeCell ref="Z1101:AK1101"/>
    <mergeCell ref="F1103:G1103"/>
    <mergeCell ref="H1103:I1103"/>
    <mergeCell ref="B1096:P1096"/>
    <mergeCell ref="Q1096:U1096"/>
    <mergeCell ref="V1096:AA1096"/>
    <mergeCell ref="AB1096:AN1096"/>
    <mergeCell ref="B1097:P1097"/>
    <mergeCell ref="Q1097:U1097"/>
    <mergeCell ref="V1097:AA1097"/>
    <mergeCell ref="AB1097:AN1097"/>
    <mergeCell ref="Y1094:AA1094"/>
    <mergeCell ref="AB1094:AN1094"/>
    <mergeCell ref="B1095:M1095"/>
    <mergeCell ref="N1095:P1095"/>
    <mergeCell ref="Q1095:U1095"/>
    <mergeCell ref="V1095:AA1095"/>
    <mergeCell ref="AB1095:AN1095"/>
    <mergeCell ref="B1093:E1093"/>
    <mergeCell ref="F1093:P1093"/>
    <mergeCell ref="Q1093:AA1093"/>
    <mergeCell ref="AB1093:AH1093"/>
    <mergeCell ref="AI1093:AN1093"/>
    <mergeCell ref="B1094:H1094"/>
    <mergeCell ref="I1094:P1094"/>
    <mergeCell ref="Q1094:R1094"/>
    <mergeCell ref="S1094:U1094"/>
    <mergeCell ref="V1094:X1094"/>
    <mergeCell ref="AL1090:AM1090"/>
    <mergeCell ref="B1091:AN1091"/>
    <mergeCell ref="B1092:AN1092"/>
    <mergeCell ref="J1087:K1087"/>
    <mergeCell ref="L1087:M1087"/>
    <mergeCell ref="N1087:O1087"/>
    <mergeCell ref="P1087:Q1087"/>
    <mergeCell ref="B1085:I1087"/>
    <mergeCell ref="J1085:O1085"/>
    <mergeCell ref="P1085:U1085"/>
    <mergeCell ref="B1083:I1083"/>
    <mergeCell ref="B1082:I1082"/>
    <mergeCell ref="B1081:I1081"/>
    <mergeCell ref="B1080:I1080"/>
    <mergeCell ref="L1080:M1080"/>
    <mergeCell ref="N1080:O1080"/>
    <mergeCell ref="L1081:M1081"/>
    <mergeCell ref="N1081:O1081"/>
    <mergeCell ref="J1080:K1080"/>
    <mergeCell ref="J1082:K1082"/>
    <mergeCell ref="B1077:I1079"/>
    <mergeCell ref="B1074:D1074"/>
    <mergeCell ref="E1074:G1074"/>
    <mergeCell ref="H1074:J1074"/>
    <mergeCell ref="K1074:M1074"/>
    <mergeCell ref="N1074:P1074"/>
    <mergeCell ref="J1077:O1078"/>
    <mergeCell ref="P1077:U1078"/>
    <mergeCell ref="Q1074:S1074"/>
    <mergeCell ref="L1079:M1079"/>
    <mergeCell ref="B1073:D1073"/>
    <mergeCell ref="E1073:G1073"/>
    <mergeCell ref="H1073:J1073"/>
    <mergeCell ref="K1073:M1073"/>
    <mergeCell ref="N1073:P1073"/>
    <mergeCell ref="Q1073:S1073"/>
    <mergeCell ref="E1070:G1070"/>
    <mergeCell ref="H1070:J1070"/>
    <mergeCell ref="K1070:M1070"/>
    <mergeCell ref="N1070:P1070"/>
    <mergeCell ref="Q1070:S1070"/>
    <mergeCell ref="B1072:J1072"/>
    <mergeCell ref="K1072:S1072"/>
    <mergeCell ref="B1070:D1070"/>
    <mergeCell ref="B1068:J1068"/>
    <mergeCell ref="K1068:S1068"/>
    <mergeCell ref="B1069:D1069"/>
    <mergeCell ref="E1069:G1069"/>
    <mergeCell ref="H1069:J1069"/>
    <mergeCell ref="K1069:M1069"/>
    <mergeCell ref="N1069:P1069"/>
    <mergeCell ref="Q1069:S1069"/>
    <mergeCell ref="AF1064:AH1064"/>
    <mergeCell ref="AI1064:AK1064"/>
    <mergeCell ref="B1064:D1064"/>
    <mergeCell ref="E1064:G1064"/>
    <mergeCell ref="H1064:J1064"/>
    <mergeCell ref="K1064:M1064"/>
    <mergeCell ref="N1064:P1064"/>
    <mergeCell ref="Q1064:S1064"/>
    <mergeCell ref="T1063:V1063"/>
    <mergeCell ref="W1063:Y1063"/>
    <mergeCell ref="Z1063:AB1063"/>
    <mergeCell ref="AC1063:AE1063"/>
    <mergeCell ref="AF1063:AH1063"/>
    <mergeCell ref="AI1063:AK1063"/>
    <mergeCell ref="X1058:AL1058"/>
    <mergeCell ref="X1060:AJ1060"/>
    <mergeCell ref="AL1060:AM1060"/>
    <mergeCell ref="AB1061:AJ1061"/>
    <mergeCell ref="B1063:D1063"/>
    <mergeCell ref="E1063:G1063"/>
    <mergeCell ref="H1063:J1063"/>
    <mergeCell ref="K1063:M1063"/>
    <mergeCell ref="N1063:P1063"/>
    <mergeCell ref="Q1063:S1063"/>
    <mergeCell ref="B1047:AN1047"/>
    <mergeCell ref="B1049:AN1049"/>
    <mergeCell ref="B1051:AN1051"/>
    <mergeCell ref="B1053:AN1053"/>
    <mergeCell ref="B1055:AN1055"/>
    <mergeCell ref="B1057:AN1057"/>
    <mergeCell ref="B1045:AN1045"/>
    <mergeCell ref="T1035:U1035"/>
    <mergeCell ref="V1035:W1035"/>
    <mergeCell ref="X1035:Y1035"/>
    <mergeCell ref="AD1035:AE1035"/>
    <mergeCell ref="AH1035:AI1035"/>
    <mergeCell ref="B1034:C1035"/>
    <mergeCell ref="D1034:E1035"/>
    <mergeCell ref="F1034:M1034"/>
    <mergeCell ref="N1034:O1035"/>
    <mergeCell ref="AD1034:AK1034"/>
    <mergeCell ref="AJ1035:AK1035"/>
    <mergeCell ref="B1038:AN1038"/>
    <mergeCell ref="B1039:AN1039"/>
    <mergeCell ref="B1041:AN1041"/>
    <mergeCell ref="B1043:AN1043"/>
    <mergeCell ref="J1035:K1035"/>
    <mergeCell ref="L1035:M1035"/>
    <mergeCell ref="R1035:S1035"/>
    <mergeCell ref="AL1032:AN1035"/>
    <mergeCell ref="B1032:Y1032"/>
    <mergeCell ref="AF1035:AG1035"/>
    <mergeCell ref="Z1032:AK1032"/>
    <mergeCell ref="P1034:Q1035"/>
    <mergeCell ref="R1034:Y1034"/>
    <mergeCell ref="Z1034:AA1035"/>
    <mergeCell ref="AB1034:AC1035"/>
    <mergeCell ref="B1033:M1033"/>
    <mergeCell ref="N1033:Y1033"/>
    <mergeCell ref="Z1033:AK1033"/>
    <mergeCell ref="F1035:G1035"/>
    <mergeCell ref="H1035:I1035"/>
    <mergeCell ref="B1028:P1028"/>
    <mergeCell ref="Q1028:U1028"/>
    <mergeCell ref="V1028:AA1028"/>
    <mergeCell ref="AB1028:AN1028"/>
    <mergeCell ref="B1029:P1029"/>
    <mergeCell ref="Q1029:U1029"/>
    <mergeCell ref="V1029:AA1029"/>
    <mergeCell ref="AB1029:AN1029"/>
    <mergeCell ref="Y1026:AA1026"/>
    <mergeCell ref="AB1026:AN1026"/>
    <mergeCell ref="B1027:M1027"/>
    <mergeCell ref="N1027:P1027"/>
    <mergeCell ref="Q1027:U1027"/>
    <mergeCell ref="V1027:AA1027"/>
    <mergeCell ref="AB1027:AN1027"/>
    <mergeCell ref="B1025:E1025"/>
    <mergeCell ref="F1025:P1025"/>
    <mergeCell ref="Q1025:AA1025"/>
    <mergeCell ref="AB1025:AH1025"/>
    <mergeCell ref="AI1025:AN1025"/>
    <mergeCell ref="B1026:H1026"/>
    <mergeCell ref="I1026:P1026"/>
    <mergeCell ref="Q1026:R1026"/>
    <mergeCell ref="S1026:U1026"/>
    <mergeCell ref="V1026:X1026"/>
    <mergeCell ref="AL1022:AM1022"/>
    <mergeCell ref="B1023:AN1023"/>
    <mergeCell ref="B1024:AN1024"/>
    <mergeCell ref="J1019:K1019"/>
    <mergeCell ref="L1019:M1019"/>
    <mergeCell ref="N1019:O1019"/>
    <mergeCell ref="P1019:Q1019"/>
    <mergeCell ref="B1017:I1019"/>
    <mergeCell ref="J1017:O1017"/>
    <mergeCell ref="P1017:U1017"/>
    <mergeCell ref="B1015:I1015"/>
    <mergeCell ref="B1014:I1014"/>
    <mergeCell ref="B1013:I1013"/>
    <mergeCell ref="B1012:I1012"/>
    <mergeCell ref="L1012:M1012"/>
    <mergeCell ref="N1012:O1012"/>
    <mergeCell ref="L1013:M1013"/>
    <mergeCell ref="N1013:O1013"/>
    <mergeCell ref="J1012:K1012"/>
    <mergeCell ref="J1014:K1014"/>
    <mergeCell ref="B1009:I1011"/>
    <mergeCell ref="B1006:D1006"/>
    <mergeCell ref="E1006:G1006"/>
    <mergeCell ref="H1006:J1006"/>
    <mergeCell ref="K1006:M1006"/>
    <mergeCell ref="N1006:P1006"/>
    <mergeCell ref="J1009:O1010"/>
    <mergeCell ref="P1009:U1010"/>
    <mergeCell ref="Q1006:S1006"/>
    <mergeCell ref="L1011:M1011"/>
    <mergeCell ref="B1005:D1005"/>
    <mergeCell ref="E1005:G1005"/>
    <mergeCell ref="H1005:J1005"/>
    <mergeCell ref="K1005:M1005"/>
    <mergeCell ref="N1005:P1005"/>
    <mergeCell ref="Q1005:S1005"/>
    <mergeCell ref="E1002:G1002"/>
    <mergeCell ref="H1002:J1002"/>
    <mergeCell ref="K1002:M1002"/>
    <mergeCell ref="N1002:P1002"/>
    <mergeCell ref="Q1002:S1002"/>
    <mergeCell ref="B1004:J1004"/>
    <mergeCell ref="K1004:S1004"/>
    <mergeCell ref="B1002:D1002"/>
    <mergeCell ref="B1000:J1000"/>
    <mergeCell ref="K1000:S1000"/>
    <mergeCell ref="B1001:D1001"/>
    <mergeCell ref="E1001:G1001"/>
    <mergeCell ref="H1001:J1001"/>
    <mergeCell ref="K1001:M1001"/>
    <mergeCell ref="N1001:P1001"/>
    <mergeCell ref="Q1001:S1001"/>
    <mergeCell ref="AF996:AH996"/>
    <mergeCell ref="AI996:AK996"/>
    <mergeCell ref="B996:D996"/>
    <mergeCell ref="E996:G996"/>
    <mergeCell ref="H996:J996"/>
    <mergeCell ref="K996:M996"/>
    <mergeCell ref="N996:P996"/>
    <mergeCell ref="Q996:S996"/>
    <mergeCell ref="T995:V995"/>
    <mergeCell ref="W995:Y995"/>
    <mergeCell ref="Z995:AB995"/>
    <mergeCell ref="AC995:AE995"/>
    <mergeCell ref="AF995:AH995"/>
    <mergeCell ref="AI995:AK995"/>
    <mergeCell ref="X990:AL990"/>
    <mergeCell ref="X992:AJ992"/>
    <mergeCell ref="AL992:AM992"/>
    <mergeCell ref="AB993:AJ993"/>
    <mergeCell ref="B995:D995"/>
    <mergeCell ref="E995:G995"/>
    <mergeCell ref="H995:J995"/>
    <mergeCell ref="K995:M995"/>
    <mergeCell ref="N995:P995"/>
    <mergeCell ref="Q995:S995"/>
    <mergeCell ref="B979:AN979"/>
    <mergeCell ref="B981:AN981"/>
    <mergeCell ref="B983:AN983"/>
    <mergeCell ref="B985:AN985"/>
    <mergeCell ref="B987:AN987"/>
    <mergeCell ref="B989:AN989"/>
    <mergeCell ref="B977:AN977"/>
    <mergeCell ref="T967:U967"/>
    <mergeCell ref="V967:W967"/>
    <mergeCell ref="X967:Y967"/>
    <mergeCell ref="AD967:AE967"/>
    <mergeCell ref="AH967:AI967"/>
    <mergeCell ref="B966:C967"/>
    <mergeCell ref="D966:E967"/>
    <mergeCell ref="F966:M966"/>
    <mergeCell ref="N966:O967"/>
    <mergeCell ref="AD966:AK966"/>
    <mergeCell ref="AJ967:AK967"/>
    <mergeCell ref="B970:AN970"/>
    <mergeCell ref="B971:AN971"/>
    <mergeCell ref="B973:AN973"/>
    <mergeCell ref="B975:AN975"/>
    <mergeCell ref="J967:K967"/>
    <mergeCell ref="L967:M967"/>
    <mergeCell ref="R967:S967"/>
    <mergeCell ref="AL964:AN967"/>
    <mergeCell ref="B964:Y964"/>
    <mergeCell ref="AF967:AG967"/>
    <mergeCell ref="Z964:AK964"/>
    <mergeCell ref="P966:Q967"/>
    <mergeCell ref="R966:Y966"/>
    <mergeCell ref="Z966:AA967"/>
    <mergeCell ref="AB966:AC967"/>
    <mergeCell ref="B965:M965"/>
    <mergeCell ref="N965:Y965"/>
    <mergeCell ref="Z965:AK965"/>
    <mergeCell ref="F967:G967"/>
    <mergeCell ref="H967:I967"/>
    <mergeCell ref="B960:P960"/>
    <mergeCell ref="Q960:U960"/>
    <mergeCell ref="V960:AA960"/>
    <mergeCell ref="AB960:AN960"/>
    <mergeCell ref="B961:P961"/>
    <mergeCell ref="Q961:U961"/>
    <mergeCell ref="V961:AA961"/>
    <mergeCell ref="AB961:AN961"/>
    <mergeCell ref="Y958:AA958"/>
    <mergeCell ref="AB958:AN958"/>
    <mergeCell ref="B959:M959"/>
    <mergeCell ref="N959:P959"/>
    <mergeCell ref="Q959:U959"/>
    <mergeCell ref="V959:AA959"/>
    <mergeCell ref="AB959:AN959"/>
    <mergeCell ref="B957:E957"/>
    <mergeCell ref="F957:P957"/>
    <mergeCell ref="Q957:AA957"/>
    <mergeCell ref="AB957:AH957"/>
    <mergeCell ref="AI957:AN957"/>
    <mergeCell ref="B958:H958"/>
    <mergeCell ref="I958:P958"/>
    <mergeCell ref="Q958:R958"/>
    <mergeCell ref="S958:U958"/>
    <mergeCell ref="V958:X958"/>
    <mergeCell ref="AL954:AM954"/>
    <mergeCell ref="B955:AN955"/>
    <mergeCell ref="B956:AN956"/>
    <mergeCell ref="J951:K951"/>
    <mergeCell ref="L951:M951"/>
    <mergeCell ref="N951:O951"/>
    <mergeCell ref="P951:Q951"/>
    <mergeCell ref="B949:I951"/>
    <mergeCell ref="J949:O949"/>
    <mergeCell ref="P949:U949"/>
    <mergeCell ref="B947:I947"/>
    <mergeCell ref="B946:I946"/>
    <mergeCell ref="B945:I945"/>
    <mergeCell ref="B944:I944"/>
    <mergeCell ref="L944:M944"/>
    <mergeCell ref="N944:O944"/>
    <mergeCell ref="L945:M945"/>
    <mergeCell ref="N945:O945"/>
    <mergeCell ref="J944:K944"/>
    <mergeCell ref="J946:K946"/>
    <mergeCell ref="B941:I943"/>
    <mergeCell ref="B938:D938"/>
    <mergeCell ref="E938:G938"/>
    <mergeCell ref="H938:J938"/>
    <mergeCell ref="K938:M938"/>
    <mergeCell ref="N938:P938"/>
    <mergeCell ref="J941:O942"/>
    <mergeCell ref="P941:U942"/>
    <mergeCell ref="Q938:S938"/>
    <mergeCell ref="L943:M943"/>
    <mergeCell ref="B937:D937"/>
    <mergeCell ref="E937:G937"/>
    <mergeCell ref="H937:J937"/>
    <mergeCell ref="K937:M937"/>
    <mergeCell ref="N937:P937"/>
    <mergeCell ref="Q937:S937"/>
    <mergeCell ref="E934:G934"/>
    <mergeCell ref="H934:J934"/>
    <mergeCell ref="K934:M934"/>
    <mergeCell ref="N934:P934"/>
    <mergeCell ref="Q934:S934"/>
    <mergeCell ref="B936:J936"/>
    <mergeCell ref="K936:S936"/>
    <mergeCell ref="B934:D934"/>
    <mergeCell ref="B932:J932"/>
    <mergeCell ref="K932:S932"/>
    <mergeCell ref="B933:D933"/>
    <mergeCell ref="E933:G933"/>
    <mergeCell ref="H933:J933"/>
    <mergeCell ref="K933:M933"/>
    <mergeCell ref="N933:P933"/>
    <mergeCell ref="Q933:S933"/>
    <mergeCell ref="AF928:AH928"/>
    <mergeCell ref="AI928:AK928"/>
    <mergeCell ref="B928:D928"/>
    <mergeCell ref="E928:G928"/>
    <mergeCell ref="H928:J928"/>
    <mergeCell ref="K928:M928"/>
    <mergeCell ref="N928:P928"/>
    <mergeCell ref="Q928:S928"/>
    <mergeCell ref="T927:V927"/>
    <mergeCell ref="W927:Y927"/>
    <mergeCell ref="Z927:AB927"/>
    <mergeCell ref="AC927:AE927"/>
    <mergeCell ref="AF927:AH927"/>
    <mergeCell ref="AI927:AK927"/>
    <mergeCell ref="X922:AL922"/>
    <mergeCell ref="X924:AJ924"/>
    <mergeCell ref="AL924:AM924"/>
    <mergeCell ref="AB925:AJ925"/>
    <mergeCell ref="B927:D927"/>
    <mergeCell ref="E927:G927"/>
    <mergeCell ref="H927:J927"/>
    <mergeCell ref="K927:M927"/>
    <mergeCell ref="N927:P927"/>
    <mergeCell ref="Q927:S927"/>
    <mergeCell ref="B911:AN911"/>
    <mergeCell ref="B913:AN913"/>
    <mergeCell ref="B915:AN915"/>
    <mergeCell ref="B917:AN917"/>
    <mergeCell ref="B919:AN919"/>
    <mergeCell ref="B921:AN921"/>
    <mergeCell ref="B909:AN909"/>
    <mergeCell ref="T899:U899"/>
    <mergeCell ref="V899:W899"/>
    <mergeCell ref="X899:Y899"/>
    <mergeCell ref="AD899:AE899"/>
    <mergeCell ref="AH899:AI899"/>
    <mergeCell ref="B898:C899"/>
    <mergeCell ref="D898:E899"/>
    <mergeCell ref="F898:M898"/>
    <mergeCell ref="N898:O899"/>
    <mergeCell ref="AD898:AK898"/>
    <mergeCell ref="AJ899:AK899"/>
    <mergeCell ref="B902:AN902"/>
    <mergeCell ref="B903:AN903"/>
    <mergeCell ref="B905:AN905"/>
    <mergeCell ref="B907:AN907"/>
    <mergeCell ref="J899:K899"/>
    <mergeCell ref="L899:M899"/>
    <mergeCell ref="R899:S899"/>
    <mergeCell ref="AL896:AN899"/>
    <mergeCell ref="B896:Y896"/>
    <mergeCell ref="AF899:AG899"/>
    <mergeCell ref="Z896:AK896"/>
    <mergeCell ref="P898:Q899"/>
    <mergeCell ref="R898:Y898"/>
    <mergeCell ref="Z898:AA899"/>
    <mergeCell ref="AB898:AC899"/>
    <mergeCell ref="B897:M897"/>
    <mergeCell ref="N897:Y897"/>
    <mergeCell ref="Z897:AK897"/>
    <mergeCell ref="F899:G899"/>
    <mergeCell ref="H899:I899"/>
    <mergeCell ref="B892:P892"/>
    <mergeCell ref="Q892:U892"/>
    <mergeCell ref="V892:AA892"/>
    <mergeCell ref="AB892:AN892"/>
    <mergeCell ref="B893:P893"/>
    <mergeCell ref="Q893:U893"/>
    <mergeCell ref="V893:AA893"/>
    <mergeCell ref="AB893:AN893"/>
    <mergeCell ref="Y890:AA890"/>
    <mergeCell ref="AB890:AN890"/>
    <mergeCell ref="B891:M891"/>
    <mergeCell ref="N891:P891"/>
    <mergeCell ref="Q891:U891"/>
    <mergeCell ref="V891:AA891"/>
    <mergeCell ref="AB891:AN891"/>
    <mergeCell ref="B889:E889"/>
    <mergeCell ref="F889:P889"/>
    <mergeCell ref="Q889:AA889"/>
    <mergeCell ref="AB889:AH889"/>
    <mergeCell ref="AI889:AN889"/>
    <mergeCell ref="B890:H890"/>
    <mergeCell ref="I890:P890"/>
    <mergeCell ref="Q890:R890"/>
    <mergeCell ref="S890:U890"/>
    <mergeCell ref="V890:X890"/>
    <mergeCell ref="AL886:AM886"/>
    <mergeCell ref="B887:AN887"/>
    <mergeCell ref="B888:AN888"/>
    <mergeCell ref="J883:K883"/>
    <mergeCell ref="L883:M883"/>
    <mergeCell ref="N883:O883"/>
    <mergeCell ref="P883:Q883"/>
    <mergeCell ref="B881:I883"/>
    <mergeCell ref="J881:O881"/>
    <mergeCell ref="P881:U881"/>
    <mergeCell ref="B879:I879"/>
    <mergeCell ref="B878:I878"/>
    <mergeCell ref="B877:I877"/>
    <mergeCell ref="B876:I876"/>
    <mergeCell ref="L876:M876"/>
    <mergeCell ref="N876:O876"/>
    <mergeCell ref="L877:M877"/>
    <mergeCell ref="N877:O877"/>
    <mergeCell ref="J876:K876"/>
    <mergeCell ref="J878:K878"/>
    <mergeCell ref="B873:I875"/>
    <mergeCell ref="B870:D870"/>
    <mergeCell ref="E870:G870"/>
    <mergeCell ref="H870:J870"/>
    <mergeCell ref="K870:M870"/>
    <mergeCell ref="N870:P870"/>
    <mergeCell ref="J873:O874"/>
    <mergeCell ref="P873:U874"/>
    <mergeCell ref="Q870:S870"/>
    <mergeCell ref="L875:M875"/>
    <mergeCell ref="B869:D869"/>
    <mergeCell ref="E869:G869"/>
    <mergeCell ref="H869:J869"/>
    <mergeCell ref="K869:M869"/>
    <mergeCell ref="N869:P869"/>
    <mergeCell ref="Q869:S869"/>
    <mergeCell ref="E866:G866"/>
    <mergeCell ref="H866:J866"/>
    <mergeCell ref="K866:M866"/>
    <mergeCell ref="N866:P866"/>
    <mergeCell ref="Q866:S866"/>
    <mergeCell ref="B868:J868"/>
    <mergeCell ref="K868:S868"/>
    <mergeCell ref="B866:D866"/>
    <mergeCell ref="B864:J864"/>
    <mergeCell ref="K864:S864"/>
    <mergeCell ref="B865:D865"/>
    <mergeCell ref="E865:G865"/>
    <mergeCell ref="H865:J865"/>
    <mergeCell ref="K865:M865"/>
    <mergeCell ref="N865:P865"/>
    <mergeCell ref="Q865:S865"/>
    <mergeCell ref="T860:V860"/>
    <mergeCell ref="W860:Y860"/>
    <mergeCell ref="Z860:AB860"/>
    <mergeCell ref="AC860:AE860"/>
    <mergeCell ref="AF860:AH860"/>
    <mergeCell ref="AI860:AK860"/>
    <mergeCell ref="B860:D860"/>
    <mergeCell ref="E860:G860"/>
    <mergeCell ref="H860:J860"/>
    <mergeCell ref="K860:M860"/>
    <mergeCell ref="N860:P860"/>
    <mergeCell ref="Q860:S860"/>
    <mergeCell ref="T859:V859"/>
    <mergeCell ref="W859:Y859"/>
    <mergeCell ref="Z859:AB859"/>
    <mergeCell ref="AC859:AE859"/>
    <mergeCell ref="AF859:AH859"/>
    <mergeCell ref="AI859:AK859"/>
    <mergeCell ref="X854:AL854"/>
    <mergeCell ref="X856:AJ856"/>
    <mergeCell ref="AL856:AM856"/>
    <mergeCell ref="AB857:AJ857"/>
    <mergeCell ref="B859:D859"/>
    <mergeCell ref="E859:G859"/>
    <mergeCell ref="H859:J859"/>
    <mergeCell ref="K859:M859"/>
    <mergeCell ref="N859:P859"/>
    <mergeCell ref="Q859:S859"/>
    <mergeCell ref="B843:AN843"/>
    <mergeCell ref="B845:AN845"/>
    <mergeCell ref="B847:AN847"/>
    <mergeCell ref="B849:AN849"/>
    <mergeCell ref="B851:AN851"/>
    <mergeCell ref="B853:AN853"/>
    <mergeCell ref="B841:AN841"/>
    <mergeCell ref="T831:U831"/>
    <mergeCell ref="V831:W831"/>
    <mergeCell ref="X831:Y831"/>
    <mergeCell ref="AD831:AE831"/>
    <mergeCell ref="AH831:AI831"/>
    <mergeCell ref="B830:C831"/>
    <mergeCell ref="D830:E831"/>
    <mergeCell ref="F830:M830"/>
    <mergeCell ref="N830:O831"/>
    <mergeCell ref="AD830:AK830"/>
    <mergeCell ref="AJ831:AK831"/>
    <mergeCell ref="B834:AN834"/>
    <mergeCell ref="B835:AN835"/>
    <mergeCell ref="B837:AN837"/>
    <mergeCell ref="B839:AN839"/>
    <mergeCell ref="J831:K831"/>
    <mergeCell ref="L831:M831"/>
    <mergeCell ref="R831:S831"/>
    <mergeCell ref="AL828:AN831"/>
    <mergeCell ref="B828:Y828"/>
    <mergeCell ref="AF831:AG831"/>
    <mergeCell ref="Z828:AK828"/>
    <mergeCell ref="P830:Q831"/>
    <mergeCell ref="R830:Y830"/>
    <mergeCell ref="Z830:AA831"/>
    <mergeCell ref="AB830:AC831"/>
    <mergeCell ref="B829:M829"/>
    <mergeCell ref="N829:Y829"/>
    <mergeCell ref="Z829:AK829"/>
    <mergeCell ref="F831:G831"/>
    <mergeCell ref="H831:I831"/>
    <mergeCell ref="B824:P824"/>
    <mergeCell ref="Q824:U824"/>
    <mergeCell ref="V824:AA824"/>
    <mergeCell ref="AB824:AN824"/>
    <mergeCell ref="B825:P825"/>
    <mergeCell ref="Q825:U825"/>
    <mergeCell ref="V825:AA825"/>
    <mergeCell ref="AB825:AN825"/>
    <mergeCell ref="AB822:AN822"/>
    <mergeCell ref="B823:M823"/>
    <mergeCell ref="N823:P823"/>
    <mergeCell ref="Q823:U823"/>
    <mergeCell ref="V823:AA823"/>
    <mergeCell ref="AB823:AN823"/>
    <mergeCell ref="B822:H822"/>
    <mergeCell ref="I822:P822"/>
    <mergeCell ref="Q822:R822"/>
    <mergeCell ref="S822:U822"/>
    <mergeCell ref="V822:X822"/>
    <mergeCell ref="Y822:AA822"/>
    <mergeCell ref="AL818:AM818"/>
    <mergeCell ref="B819:AN819"/>
    <mergeCell ref="B820:AN820"/>
    <mergeCell ref="B821:E821"/>
    <mergeCell ref="F821:P821"/>
    <mergeCell ref="Q821:AA821"/>
    <mergeCell ref="AB821:AH821"/>
    <mergeCell ref="AI821:AN821"/>
    <mergeCell ref="V6:X6"/>
    <mergeCell ref="Y6:AA6"/>
    <mergeCell ref="AL2:AM2"/>
    <mergeCell ref="B3:AN3"/>
    <mergeCell ref="B4:AN4"/>
    <mergeCell ref="B5:E5"/>
    <mergeCell ref="F5:P5"/>
    <mergeCell ref="Q5:AA5"/>
    <mergeCell ref="AB5:AH5"/>
    <mergeCell ref="AI5:AN5"/>
    <mergeCell ref="AB6:AN6"/>
    <mergeCell ref="B7:M7"/>
    <mergeCell ref="N7:P7"/>
    <mergeCell ref="Q7:U7"/>
    <mergeCell ref="V7:AA7"/>
    <mergeCell ref="AB7:AN7"/>
    <mergeCell ref="B6:H6"/>
    <mergeCell ref="I6:P6"/>
    <mergeCell ref="Q6:R6"/>
    <mergeCell ref="S6:U6"/>
    <mergeCell ref="F15:G15"/>
    <mergeCell ref="H15:I15"/>
    <mergeCell ref="B8:P8"/>
    <mergeCell ref="Q8:U8"/>
    <mergeCell ref="V8:AA8"/>
    <mergeCell ref="AB8:AN8"/>
    <mergeCell ref="B9:P9"/>
    <mergeCell ref="Q9:U9"/>
    <mergeCell ref="V9:AA9"/>
    <mergeCell ref="AB9:AN9"/>
    <mergeCell ref="B12:Y12"/>
    <mergeCell ref="AF15:AG15"/>
    <mergeCell ref="Z12:AK12"/>
    <mergeCell ref="P14:Q15"/>
    <mergeCell ref="R14:Y14"/>
    <mergeCell ref="Z14:AA15"/>
    <mergeCell ref="AB14:AC15"/>
    <mergeCell ref="B13:M13"/>
    <mergeCell ref="N13:Y13"/>
    <mergeCell ref="Z13:AK13"/>
    <mergeCell ref="AD14:AK14"/>
    <mergeCell ref="AJ15:AK15"/>
    <mergeCell ref="B18:AN18"/>
    <mergeCell ref="B19:AN19"/>
    <mergeCell ref="B21:AN21"/>
    <mergeCell ref="B23:AN23"/>
    <mergeCell ref="J15:K15"/>
    <mergeCell ref="L15:M15"/>
    <mergeCell ref="R15:S15"/>
    <mergeCell ref="AL12:AN15"/>
    <mergeCell ref="B25:AN25"/>
    <mergeCell ref="T15:U15"/>
    <mergeCell ref="V15:W15"/>
    <mergeCell ref="X15:Y15"/>
    <mergeCell ref="AD15:AE15"/>
    <mergeCell ref="AH15:AI15"/>
    <mergeCell ref="B14:C15"/>
    <mergeCell ref="D14:E15"/>
    <mergeCell ref="F14:M14"/>
    <mergeCell ref="N14:O15"/>
    <mergeCell ref="B27:AN27"/>
    <mergeCell ref="B29:AN29"/>
    <mergeCell ref="B31:AN31"/>
    <mergeCell ref="B33:AN33"/>
    <mergeCell ref="B35:AN35"/>
    <mergeCell ref="B37:AN37"/>
    <mergeCell ref="X38:AL38"/>
    <mergeCell ref="X40:AJ40"/>
    <mergeCell ref="AL40:AM40"/>
    <mergeCell ref="AB41:AJ41"/>
    <mergeCell ref="B43:D43"/>
    <mergeCell ref="E43:G43"/>
    <mergeCell ref="H43:J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I43:AK43"/>
    <mergeCell ref="B44:D44"/>
    <mergeCell ref="E44:G44"/>
    <mergeCell ref="H44:J44"/>
    <mergeCell ref="K44:M44"/>
    <mergeCell ref="N44:P44"/>
    <mergeCell ref="Q44:S44"/>
    <mergeCell ref="T44:V44"/>
    <mergeCell ref="W44:Y44"/>
    <mergeCell ref="Z44:AB44"/>
    <mergeCell ref="AC44:AE44"/>
    <mergeCell ref="AF44:AH44"/>
    <mergeCell ref="AI44:AK44"/>
    <mergeCell ref="B48:J48"/>
    <mergeCell ref="K48:S48"/>
    <mergeCell ref="B49:D49"/>
    <mergeCell ref="E49:G49"/>
    <mergeCell ref="H49:J49"/>
    <mergeCell ref="K49:M49"/>
    <mergeCell ref="N49:P49"/>
    <mergeCell ref="Q49:S49"/>
    <mergeCell ref="E50:G50"/>
    <mergeCell ref="H50:J50"/>
    <mergeCell ref="K50:M50"/>
    <mergeCell ref="N50:P50"/>
    <mergeCell ref="Q50:S50"/>
    <mergeCell ref="B52:J52"/>
    <mergeCell ref="K52:S52"/>
    <mergeCell ref="B50:D50"/>
    <mergeCell ref="B53:D53"/>
    <mergeCell ref="E53:G53"/>
    <mergeCell ref="H53:J53"/>
    <mergeCell ref="K53:M53"/>
    <mergeCell ref="N53:P53"/>
    <mergeCell ref="Q53:S53"/>
    <mergeCell ref="B57:I59"/>
    <mergeCell ref="B54:D54"/>
    <mergeCell ref="E54:G54"/>
    <mergeCell ref="H54:J54"/>
    <mergeCell ref="K54:M54"/>
    <mergeCell ref="N54:P54"/>
    <mergeCell ref="J57:O58"/>
    <mergeCell ref="P57:U58"/>
    <mergeCell ref="Q54:S54"/>
    <mergeCell ref="J59:K59"/>
    <mergeCell ref="B65:I67"/>
    <mergeCell ref="B63:I63"/>
    <mergeCell ref="B62:I62"/>
    <mergeCell ref="B61:I61"/>
    <mergeCell ref="B60:I60"/>
    <mergeCell ref="L60:M60"/>
    <mergeCell ref="L61:M61"/>
    <mergeCell ref="J62:K62"/>
    <mergeCell ref="L62:M62"/>
    <mergeCell ref="J65:O65"/>
    <mergeCell ref="AL750:AM750"/>
    <mergeCell ref="B751:AN751"/>
    <mergeCell ref="AI685:AN685"/>
    <mergeCell ref="B686:H686"/>
    <mergeCell ref="I686:P686"/>
    <mergeCell ref="Q686:R686"/>
    <mergeCell ref="S686:U686"/>
    <mergeCell ref="V686:X686"/>
    <mergeCell ref="Y686:AA686"/>
    <mergeCell ref="AB686:AN686"/>
    <mergeCell ref="Y754:AA754"/>
    <mergeCell ref="B752:AN752"/>
    <mergeCell ref="B753:E753"/>
    <mergeCell ref="F753:P753"/>
    <mergeCell ref="Q753:AA753"/>
    <mergeCell ref="AB753:AH753"/>
    <mergeCell ref="AI753:AN753"/>
    <mergeCell ref="AB754:AN754"/>
    <mergeCell ref="B755:M755"/>
    <mergeCell ref="N755:P755"/>
    <mergeCell ref="Q755:U755"/>
    <mergeCell ref="V755:AA755"/>
    <mergeCell ref="AB755:AN755"/>
    <mergeCell ref="B754:H754"/>
    <mergeCell ref="I754:P754"/>
    <mergeCell ref="Q754:R754"/>
    <mergeCell ref="S754:U754"/>
    <mergeCell ref="V754:X754"/>
    <mergeCell ref="F763:G763"/>
    <mergeCell ref="H763:I763"/>
    <mergeCell ref="B756:P756"/>
    <mergeCell ref="Q756:U756"/>
    <mergeCell ref="V756:AA756"/>
    <mergeCell ref="AB756:AN756"/>
    <mergeCell ref="B757:P757"/>
    <mergeCell ref="Q757:U757"/>
    <mergeCell ref="V757:AA757"/>
    <mergeCell ref="AB757:AN757"/>
    <mergeCell ref="B760:Y760"/>
    <mergeCell ref="AF763:AG763"/>
    <mergeCell ref="Z760:AK760"/>
    <mergeCell ref="P762:Q763"/>
    <mergeCell ref="R762:Y762"/>
    <mergeCell ref="Z762:AA763"/>
    <mergeCell ref="AB762:AC763"/>
    <mergeCell ref="B761:M761"/>
    <mergeCell ref="N761:Y761"/>
    <mergeCell ref="Z761:AK761"/>
    <mergeCell ref="AD762:AK762"/>
    <mergeCell ref="AJ763:AK763"/>
    <mergeCell ref="B766:AN766"/>
    <mergeCell ref="B767:AN767"/>
    <mergeCell ref="B769:AN769"/>
    <mergeCell ref="B771:AN771"/>
    <mergeCell ref="J763:K763"/>
    <mergeCell ref="L763:M763"/>
    <mergeCell ref="R763:S763"/>
    <mergeCell ref="AL760:AN763"/>
    <mergeCell ref="B773:AN773"/>
    <mergeCell ref="T763:U763"/>
    <mergeCell ref="V763:W763"/>
    <mergeCell ref="X763:Y763"/>
    <mergeCell ref="AD763:AE763"/>
    <mergeCell ref="AH763:AI763"/>
    <mergeCell ref="B762:C763"/>
    <mergeCell ref="D762:E763"/>
    <mergeCell ref="F762:M762"/>
    <mergeCell ref="N762:O763"/>
    <mergeCell ref="B775:AN775"/>
    <mergeCell ref="B777:AN777"/>
    <mergeCell ref="B779:AN779"/>
    <mergeCell ref="B781:AN781"/>
    <mergeCell ref="B783:AN783"/>
    <mergeCell ref="B785:AN785"/>
    <mergeCell ref="X786:AL786"/>
    <mergeCell ref="X788:AJ788"/>
    <mergeCell ref="AL788:AM788"/>
    <mergeCell ref="AB789:AJ789"/>
    <mergeCell ref="B791:D791"/>
    <mergeCell ref="E791:G791"/>
    <mergeCell ref="H791:J791"/>
    <mergeCell ref="K791:M791"/>
    <mergeCell ref="N791:P791"/>
    <mergeCell ref="Q791:S791"/>
    <mergeCell ref="T791:V791"/>
    <mergeCell ref="W791:Y791"/>
    <mergeCell ref="Z791:AB791"/>
    <mergeCell ref="AC791:AE791"/>
    <mergeCell ref="AF791:AH791"/>
    <mergeCell ref="AI791:AK791"/>
    <mergeCell ref="B792:D792"/>
    <mergeCell ref="E792:G792"/>
    <mergeCell ref="H792:J792"/>
    <mergeCell ref="K792:M792"/>
    <mergeCell ref="N792:P792"/>
    <mergeCell ref="Q792:S792"/>
    <mergeCell ref="T792:V792"/>
    <mergeCell ref="W792:Y792"/>
    <mergeCell ref="Z792:AB792"/>
    <mergeCell ref="AC792:AE792"/>
    <mergeCell ref="AF792:AH792"/>
    <mergeCell ref="AI792:AK792"/>
    <mergeCell ref="B796:J796"/>
    <mergeCell ref="K796:S796"/>
    <mergeCell ref="B797:D797"/>
    <mergeCell ref="E797:G797"/>
    <mergeCell ref="H797:J797"/>
    <mergeCell ref="K797:M797"/>
    <mergeCell ref="N797:P797"/>
    <mergeCell ref="Q797:S797"/>
    <mergeCell ref="B798:D798"/>
    <mergeCell ref="E798:G798"/>
    <mergeCell ref="H798:J798"/>
    <mergeCell ref="K798:M798"/>
    <mergeCell ref="N798:P798"/>
    <mergeCell ref="Q798:S798"/>
    <mergeCell ref="B800:J800"/>
    <mergeCell ref="K800:S800"/>
    <mergeCell ref="B801:D801"/>
    <mergeCell ref="E801:G801"/>
    <mergeCell ref="H801:J801"/>
    <mergeCell ref="K801:M801"/>
    <mergeCell ref="N801:P801"/>
    <mergeCell ref="Q801:S801"/>
    <mergeCell ref="B802:D802"/>
    <mergeCell ref="E802:G802"/>
    <mergeCell ref="H802:J802"/>
    <mergeCell ref="K802:M802"/>
    <mergeCell ref="N802:P802"/>
    <mergeCell ref="Q802:S802"/>
    <mergeCell ref="B805:I807"/>
    <mergeCell ref="L808:M808"/>
    <mergeCell ref="N808:O808"/>
    <mergeCell ref="P808:Q808"/>
    <mergeCell ref="R808:S808"/>
    <mergeCell ref="B809:I809"/>
    <mergeCell ref="B808:I808"/>
    <mergeCell ref="J805:O806"/>
    <mergeCell ref="P805:U806"/>
    <mergeCell ref="L809:M809"/>
    <mergeCell ref="B810:I810"/>
    <mergeCell ref="B811:I811"/>
    <mergeCell ref="B813:I815"/>
    <mergeCell ref="AL682:AM682"/>
    <mergeCell ref="B683:AN683"/>
    <mergeCell ref="B684:AN684"/>
    <mergeCell ref="B685:E685"/>
    <mergeCell ref="F685:P685"/>
    <mergeCell ref="Q685:AA685"/>
    <mergeCell ref="AB685:AH685"/>
    <mergeCell ref="B687:M687"/>
    <mergeCell ref="N687:P687"/>
    <mergeCell ref="Q687:U687"/>
    <mergeCell ref="V687:AA687"/>
    <mergeCell ref="AB687:AN687"/>
    <mergeCell ref="F695:G695"/>
    <mergeCell ref="H695:I695"/>
    <mergeCell ref="B688:P688"/>
    <mergeCell ref="Q688:U688"/>
    <mergeCell ref="V688:AA688"/>
    <mergeCell ref="AB688:AN688"/>
    <mergeCell ref="B689:P689"/>
    <mergeCell ref="Q689:U689"/>
    <mergeCell ref="V689:AA689"/>
    <mergeCell ref="AB689:AN689"/>
    <mergeCell ref="B692:Y692"/>
    <mergeCell ref="AD694:AK694"/>
    <mergeCell ref="AJ695:AK695"/>
    <mergeCell ref="B698:AN698"/>
    <mergeCell ref="AF695:AG695"/>
    <mergeCell ref="Z692:AK692"/>
    <mergeCell ref="P694:Q695"/>
    <mergeCell ref="R694:Y694"/>
    <mergeCell ref="Z694:AA695"/>
    <mergeCell ref="AB694:AC695"/>
    <mergeCell ref="B699:AN699"/>
    <mergeCell ref="B701:AN701"/>
    <mergeCell ref="B703:AN703"/>
    <mergeCell ref="J695:K695"/>
    <mergeCell ref="L695:M695"/>
    <mergeCell ref="R695:S695"/>
    <mergeCell ref="AL692:AN695"/>
    <mergeCell ref="B693:M693"/>
    <mergeCell ref="N693:Y693"/>
    <mergeCell ref="Z693:AK693"/>
    <mergeCell ref="B705:AN705"/>
    <mergeCell ref="T695:U695"/>
    <mergeCell ref="V695:W695"/>
    <mergeCell ref="X695:Y695"/>
    <mergeCell ref="AD695:AE695"/>
    <mergeCell ref="AH695:AI695"/>
    <mergeCell ref="B694:C695"/>
    <mergeCell ref="D694:E695"/>
    <mergeCell ref="F694:M694"/>
    <mergeCell ref="N694:O695"/>
    <mergeCell ref="B707:AN707"/>
    <mergeCell ref="B709:AN709"/>
    <mergeCell ref="B711:AN711"/>
    <mergeCell ref="B713:AN713"/>
    <mergeCell ref="B715:AN715"/>
    <mergeCell ref="B717:AN717"/>
    <mergeCell ref="X718:AL718"/>
    <mergeCell ref="X720:AJ720"/>
    <mergeCell ref="AL720:AM720"/>
    <mergeCell ref="AB721:AJ721"/>
    <mergeCell ref="B723:D723"/>
    <mergeCell ref="E723:G723"/>
    <mergeCell ref="H723:J723"/>
    <mergeCell ref="K723:M723"/>
    <mergeCell ref="N723:P723"/>
    <mergeCell ref="Q723:S723"/>
    <mergeCell ref="T723:V723"/>
    <mergeCell ref="W723:Y723"/>
    <mergeCell ref="Z723:AB723"/>
    <mergeCell ref="AC723:AE723"/>
    <mergeCell ref="AF723:AH723"/>
    <mergeCell ref="AI723:AK723"/>
    <mergeCell ref="B724:D724"/>
    <mergeCell ref="E724:G724"/>
    <mergeCell ref="H724:J724"/>
    <mergeCell ref="K724:M724"/>
    <mergeCell ref="N724:P724"/>
    <mergeCell ref="Q724:S724"/>
    <mergeCell ref="T724:V724"/>
    <mergeCell ref="W724:Y724"/>
    <mergeCell ref="Z724:AB724"/>
    <mergeCell ref="AC724:AE724"/>
    <mergeCell ref="AF724:AH724"/>
    <mergeCell ref="AI724:AK724"/>
    <mergeCell ref="B728:J728"/>
    <mergeCell ref="K728:S728"/>
    <mergeCell ref="B729:D729"/>
    <mergeCell ref="E729:G729"/>
    <mergeCell ref="H729:J729"/>
    <mergeCell ref="K729:M729"/>
    <mergeCell ref="N729:P729"/>
    <mergeCell ref="Q729:S729"/>
    <mergeCell ref="B730:D730"/>
    <mergeCell ref="E730:G730"/>
    <mergeCell ref="H730:J730"/>
    <mergeCell ref="K730:M730"/>
    <mergeCell ref="N730:P730"/>
    <mergeCell ref="Q730:S730"/>
    <mergeCell ref="B732:J732"/>
    <mergeCell ref="K732:S732"/>
    <mergeCell ref="B733:D733"/>
    <mergeCell ref="E733:G733"/>
    <mergeCell ref="H733:J733"/>
    <mergeCell ref="K733:M733"/>
    <mergeCell ref="N733:P733"/>
    <mergeCell ref="Q733:S733"/>
    <mergeCell ref="B734:D734"/>
    <mergeCell ref="E734:G734"/>
    <mergeCell ref="H734:J734"/>
    <mergeCell ref="K734:M734"/>
    <mergeCell ref="N734:P734"/>
    <mergeCell ref="Q734:S734"/>
    <mergeCell ref="B737:I739"/>
    <mergeCell ref="L740:M740"/>
    <mergeCell ref="N740:O740"/>
    <mergeCell ref="P740:Q740"/>
    <mergeCell ref="R740:S740"/>
    <mergeCell ref="B741:I741"/>
    <mergeCell ref="B740:I740"/>
    <mergeCell ref="J737:O738"/>
    <mergeCell ref="P737:U738"/>
    <mergeCell ref="L741:M741"/>
    <mergeCell ref="B742:I742"/>
    <mergeCell ref="B743:I743"/>
    <mergeCell ref="B745:I747"/>
    <mergeCell ref="AL614:AM614"/>
    <mergeCell ref="B615:AN615"/>
    <mergeCell ref="B616:AN616"/>
    <mergeCell ref="B617:E617"/>
    <mergeCell ref="F617:P617"/>
    <mergeCell ref="Q617:AA617"/>
    <mergeCell ref="AB617:AH617"/>
    <mergeCell ref="AI617:AN617"/>
    <mergeCell ref="B618:H618"/>
    <mergeCell ref="I618:P618"/>
    <mergeCell ref="Q618:R618"/>
    <mergeCell ref="S618:U618"/>
    <mergeCell ref="V618:X618"/>
    <mergeCell ref="Y618:AA618"/>
    <mergeCell ref="AB618:AN618"/>
    <mergeCell ref="B619:M619"/>
    <mergeCell ref="N619:P619"/>
    <mergeCell ref="Q619:U619"/>
    <mergeCell ref="V619:AA619"/>
    <mergeCell ref="AB619:AN619"/>
    <mergeCell ref="B620:P620"/>
    <mergeCell ref="Q620:U620"/>
    <mergeCell ref="V620:AA620"/>
    <mergeCell ref="AB620:AN620"/>
    <mergeCell ref="AB621:AN621"/>
    <mergeCell ref="B624:Y624"/>
    <mergeCell ref="Z624:AK624"/>
    <mergeCell ref="AL624:AN627"/>
    <mergeCell ref="B625:M625"/>
    <mergeCell ref="N625:Y625"/>
    <mergeCell ref="Z625:AK625"/>
    <mergeCell ref="H627:I627"/>
    <mergeCell ref="J627:K627"/>
    <mergeCell ref="L627:M627"/>
    <mergeCell ref="B621:P621"/>
    <mergeCell ref="Q621:U621"/>
    <mergeCell ref="V621:AA621"/>
    <mergeCell ref="AD627:AE627"/>
    <mergeCell ref="AF627:AG627"/>
    <mergeCell ref="AH627:AI627"/>
    <mergeCell ref="B626:C627"/>
    <mergeCell ref="D626:E627"/>
    <mergeCell ref="F626:M626"/>
    <mergeCell ref="N626:O627"/>
    <mergeCell ref="AB626:AC627"/>
    <mergeCell ref="AD626:AK626"/>
    <mergeCell ref="F627:G627"/>
    <mergeCell ref="R627:S627"/>
    <mergeCell ref="T627:U627"/>
    <mergeCell ref="V627:W627"/>
    <mergeCell ref="B633:AN633"/>
    <mergeCell ref="B635:AN635"/>
    <mergeCell ref="B637:AN637"/>
    <mergeCell ref="P626:Q627"/>
    <mergeCell ref="R626:Y626"/>
    <mergeCell ref="X627:Y627"/>
    <mergeCell ref="AJ627:AK627"/>
    <mergeCell ref="B630:AN630"/>
    <mergeCell ref="B631:AN631"/>
    <mergeCell ref="Z626:AA627"/>
    <mergeCell ref="B639:AN639"/>
    <mergeCell ref="B641:AN641"/>
    <mergeCell ref="B643:AN643"/>
    <mergeCell ref="B645:AN645"/>
    <mergeCell ref="B647:AN647"/>
    <mergeCell ref="B649:AN649"/>
    <mergeCell ref="X650:AL650"/>
    <mergeCell ref="X652:AJ652"/>
    <mergeCell ref="AL652:AM652"/>
    <mergeCell ref="AB653:AJ653"/>
    <mergeCell ref="B655:D655"/>
    <mergeCell ref="E655:G655"/>
    <mergeCell ref="H655:J655"/>
    <mergeCell ref="K655:M655"/>
    <mergeCell ref="N655:P655"/>
    <mergeCell ref="Q655:S655"/>
    <mergeCell ref="T655:V655"/>
    <mergeCell ref="W655:Y655"/>
    <mergeCell ref="Z655:AB655"/>
    <mergeCell ref="AC655:AE655"/>
    <mergeCell ref="AF655:AH655"/>
    <mergeCell ref="AI655:AK655"/>
    <mergeCell ref="B656:D656"/>
    <mergeCell ref="E656:G656"/>
    <mergeCell ref="H656:J656"/>
    <mergeCell ref="K656:M656"/>
    <mergeCell ref="N656:P656"/>
    <mergeCell ref="Q656:S656"/>
    <mergeCell ref="T656:V656"/>
    <mergeCell ref="W656:Y656"/>
    <mergeCell ref="Z656:AB656"/>
    <mergeCell ref="AC656:AE656"/>
    <mergeCell ref="AF656:AH656"/>
    <mergeCell ref="AI656:AK656"/>
    <mergeCell ref="B660:J660"/>
    <mergeCell ref="K660:S660"/>
    <mergeCell ref="B661:D661"/>
    <mergeCell ref="E661:G661"/>
    <mergeCell ref="H661:J661"/>
    <mergeCell ref="K661:M661"/>
    <mergeCell ref="N661:P661"/>
    <mergeCell ref="Q661:S661"/>
    <mergeCell ref="B662:D662"/>
    <mergeCell ref="E662:G662"/>
    <mergeCell ref="H662:J662"/>
    <mergeCell ref="K662:M662"/>
    <mergeCell ref="N662:P662"/>
    <mergeCell ref="Q662:S662"/>
    <mergeCell ref="B664:J664"/>
    <mergeCell ref="K664:S664"/>
    <mergeCell ref="B665:D665"/>
    <mergeCell ref="E665:G665"/>
    <mergeCell ref="H665:J665"/>
    <mergeCell ref="K665:M665"/>
    <mergeCell ref="N665:P665"/>
    <mergeCell ref="Q665:S665"/>
    <mergeCell ref="B666:D666"/>
    <mergeCell ref="E666:G666"/>
    <mergeCell ref="H666:J666"/>
    <mergeCell ref="K666:M666"/>
    <mergeCell ref="N666:P666"/>
    <mergeCell ref="Q666:S666"/>
    <mergeCell ref="B669:I671"/>
    <mergeCell ref="L672:M672"/>
    <mergeCell ref="N672:O672"/>
    <mergeCell ref="P672:Q672"/>
    <mergeCell ref="R672:S672"/>
    <mergeCell ref="B673:I673"/>
    <mergeCell ref="B672:I672"/>
    <mergeCell ref="J669:O670"/>
    <mergeCell ref="P669:U670"/>
    <mergeCell ref="L673:M673"/>
    <mergeCell ref="B674:I674"/>
    <mergeCell ref="B675:I675"/>
    <mergeCell ref="B677:I679"/>
    <mergeCell ref="AL546:AM546"/>
    <mergeCell ref="B547:AN547"/>
    <mergeCell ref="B548:AN548"/>
    <mergeCell ref="B549:E549"/>
    <mergeCell ref="F549:P549"/>
    <mergeCell ref="Q549:AA549"/>
    <mergeCell ref="AB549:AH549"/>
    <mergeCell ref="AI549:AN549"/>
    <mergeCell ref="B550:H550"/>
    <mergeCell ref="I550:P550"/>
    <mergeCell ref="Q550:R550"/>
    <mergeCell ref="S550:U550"/>
    <mergeCell ref="V550:X550"/>
    <mergeCell ref="Y550:AA550"/>
    <mergeCell ref="AB550:AN550"/>
    <mergeCell ref="B551:M551"/>
    <mergeCell ref="N551:P551"/>
    <mergeCell ref="Q551:U551"/>
    <mergeCell ref="V551:AA551"/>
    <mergeCell ref="AB551:AN551"/>
    <mergeCell ref="B552:P552"/>
    <mergeCell ref="Q552:U552"/>
    <mergeCell ref="V552:AA552"/>
    <mergeCell ref="AB552:AN552"/>
    <mergeCell ref="AB553:AN553"/>
    <mergeCell ref="B556:Y556"/>
    <mergeCell ref="Z556:AK556"/>
    <mergeCell ref="AL556:AN559"/>
    <mergeCell ref="B557:M557"/>
    <mergeCell ref="N557:Y557"/>
    <mergeCell ref="Z557:AK557"/>
    <mergeCell ref="H559:I559"/>
    <mergeCell ref="J559:K559"/>
    <mergeCell ref="L559:M559"/>
    <mergeCell ref="B553:P553"/>
    <mergeCell ref="Q553:U553"/>
    <mergeCell ref="V553:AA553"/>
    <mergeCell ref="AD559:AE559"/>
    <mergeCell ref="AF559:AG559"/>
    <mergeCell ref="AH559:AI559"/>
    <mergeCell ref="B558:C559"/>
    <mergeCell ref="D558:E559"/>
    <mergeCell ref="F558:M558"/>
    <mergeCell ref="N558:O559"/>
    <mergeCell ref="AB558:AC559"/>
    <mergeCell ref="AD558:AK558"/>
    <mergeCell ref="F559:G559"/>
    <mergeCell ref="R559:S559"/>
    <mergeCell ref="T559:U559"/>
    <mergeCell ref="V559:W559"/>
    <mergeCell ref="B565:AN565"/>
    <mergeCell ref="B567:AN567"/>
    <mergeCell ref="B569:AN569"/>
    <mergeCell ref="P558:Q559"/>
    <mergeCell ref="R558:Y558"/>
    <mergeCell ref="X559:Y559"/>
    <mergeCell ref="AJ559:AK559"/>
    <mergeCell ref="B562:AN562"/>
    <mergeCell ref="B563:AN563"/>
    <mergeCell ref="Z558:AA559"/>
    <mergeCell ref="B571:AN571"/>
    <mergeCell ref="B573:AN573"/>
    <mergeCell ref="B575:AN575"/>
    <mergeCell ref="B577:AN577"/>
    <mergeCell ref="B579:AN579"/>
    <mergeCell ref="B581:AN581"/>
    <mergeCell ref="X582:AL582"/>
    <mergeCell ref="X584:AJ584"/>
    <mergeCell ref="AL584:AM584"/>
    <mergeCell ref="AB585:AJ585"/>
    <mergeCell ref="B587:D587"/>
    <mergeCell ref="E587:G587"/>
    <mergeCell ref="H587:J587"/>
    <mergeCell ref="K587:M587"/>
    <mergeCell ref="N587:P587"/>
    <mergeCell ref="Q587:S587"/>
    <mergeCell ref="T587:V587"/>
    <mergeCell ref="W587:Y587"/>
    <mergeCell ref="Z587:AB587"/>
    <mergeCell ref="AC587:AE587"/>
    <mergeCell ref="AF587:AH587"/>
    <mergeCell ref="AI587:AK587"/>
    <mergeCell ref="B588:D588"/>
    <mergeCell ref="E588:G588"/>
    <mergeCell ref="H588:J588"/>
    <mergeCell ref="K588:M588"/>
    <mergeCell ref="N588:P588"/>
    <mergeCell ref="Q588:S588"/>
    <mergeCell ref="T588:V588"/>
    <mergeCell ref="W588:Y588"/>
    <mergeCell ref="Z588:AB588"/>
    <mergeCell ref="AC588:AE588"/>
    <mergeCell ref="AF588:AH588"/>
    <mergeCell ref="AI588:AK588"/>
    <mergeCell ref="B592:J592"/>
    <mergeCell ref="K592:S592"/>
    <mergeCell ref="B593:D593"/>
    <mergeCell ref="E593:G593"/>
    <mergeCell ref="H593:J593"/>
    <mergeCell ref="K593:M593"/>
    <mergeCell ref="N593:P593"/>
    <mergeCell ref="Q593:S593"/>
    <mergeCell ref="B594:D594"/>
    <mergeCell ref="E594:G594"/>
    <mergeCell ref="H594:J594"/>
    <mergeCell ref="K594:M594"/>
    <mergeCell ref="N594:P594"/>
    <mergeCell ref="Q594:S594"/>
    <mergeCell ref="B596:J596"/>
    <mergeCell ref="K596:S596"/>
    <mergeCell ref="B597:D597"/>
    <mergeCell ref="E597:G597"/>
    <mergeCell ref="H597:J597"/>
    <mergeCell ref="K597:M597"/>
    <mergeCell ref="N597:P597"/>
    <mergeCell ref="Q597:S597"/>
    <mergeCell ref="B598:D598"/>
    <mergeCell ref="E598:G598"/>
    <mergeCell ref="H598:J598"/>
    <mergeCell ref="K598:M598"/>
    <mergeCell ref="N598:P598"/>
    <mergeCell ref="Q598:S598"/>
    <mergeCell ref="B601:I603"/>
    <mergeCell ref="L604:M604"/>
    <mergeCell ref="N604:O604"/>
    <mergeCell ref="P604:Q604"/>
    <mergeCell ref="R604:S604"/>
    <mergeCell ref="B605:I605"/>
    <mergeCell ref="B604:I604"/>
    <mergeCell ref="J601:O602"/>
    <mergeCell ref="P601:U602"/>
    <mergeCell ref="L605:M605"/>
    <mergeCell ref="B606:I606"/>
    <mergeCell ref="B607:I607"/>
    <mergeCell ref="B609:I611"/>
    <mergeCell ref="AL478:AM478"/>
    <mergeCell ref="B479:AN479"/>
    <mergeCell ref="B480:AN480"/>
    <mergeCell ref="B481:E481"/>
    <mergeCell ref="F481:P481"/>
    <mergeCell ref="Q481:AA481"/>
    <mergeCell ref="AB481:AH481"/>
    <mergeCell ref="AI481:AN481"/>
    <mergeCell ref="B482:H482"/>
    <mergeCell ref="I482:P482"/>
    <mergeCell ref="Q482:R482"/>
    <mergeCell ref="S482:U482"/>
    <mergeCell ref="V482:X482"/>
    <mergeCell ref="Y482:AA482"/>
    <mergeCell ref="AB482:AN482"/>
    <mergeCell ref="B483:M483"/>
    <mergeCell ref="N483:P483"/>
    <mergeCell ref="Q483:U483"/>
    <mergeCell ref="V483:AA483"/>
    <mergeCell ref="AB483:AN483"/>
    <mergeCell ref="B484:P484"/>
    <mergeCell ref="Q484:U484"/>
    <mergeCell ref="V484:AA484"/>
    <mergeCell ref="AB484:AN484"/>
    <mergeCell ref="AB485:AN485"/>
    <mergeCell ref="B488:Y488"/>
    <mergeCell ref="Z488:AK488"/>
    <mergeCell ref="AL488:AN491"/>
    <mergeCell ref="B489:M489"/>
    <mergeCell ref="N489:Y489"/>
    <mergeCell ref="Z489:AK489"/>
    <mergeCell ref="H491:I491"/>
    <mergeCell ref="J491:K491"/>
    <mergeCell ref="L491:M491"/>
    <mergeCell ref="B485:P485"/>
    <mergeCell ref="Q485:U485"/>
    <mergeCell ref="V485:AA485"/>
    <mergeCell ref="AD491:AE491"/>
    <mergeCell ref="AF491:AG491"/>
    <mergeCell ref="AH491:AI491"/>
    <mergeCell ref="B490:C491"/>
    <mergeCell ref="D490:E491"/>
    <mergeCell ref="F490:M490"/>
    <mergeCell ref="N490:O491"/>
    <mergeCell ref="AB490:AC491"/>
    <mergeCell ref="AD490:AK490"/>
    <mergeCell ref="F491:G491"/>
    <mergeCell ref="R491:S491"/>
    <mergeCell ref="T491:U491"/>
    <mergeCell ref="V491:W491"/>
    <mergeCell ref="B497:AN497"/>
    <mergeCell ref="B499:AN499"/>
    <mergeCell ref="B501:AN501"/>
    <mergeCell ref="P490:Q491"/>
    <mergeCell ref="R490:Y490"/>
    <mergeCell ref="X491:Y491"/>
    <mergeCell ref="AJ491:AK491"/>
    <mergeCell ref="B494:AN494"/>
    <mergeCell ref="B495:AN495"/>
    <mergeCell ref="Z490:AA491"/>
    <mergeCell ref="B503:AN503"/>
    <mergeCell ref="B505:AN505"/>
    <mergeCell ref="B507:AN507"/>
    <mergeCell ref="B509:AN509"/>
    <mergeCell ref="B511:AN511"/>
    <mergeCell ref="B513:AN513"/>
    <mergeCell ref="X514:AL514"/>
    <mergeCell ref="X516:AJ516"/>
    <mergeCell ref="AL516:AM516"/>
    <mergeCell ref="AB517:AJ517"/>
    <mergeCell ref="B519:D519"/>
    <mergeCell ref="E519:G519"/>
    <mergeCell ref="H519:J519"/>
    <mergeCell ref="K519:M519"/>
    <mergeCell ref="N519:P519"/>
    <mergeCell ref="Q519:S519"/>
    <mergeCell ref="T519:V519"/>
    <mergeCell ref="W519:Y519"/>
    <mergeCell ref="Z519:AB519"/>
    <mergeCell ref="AC519:AE519"/>
    <mergeCell ref="AF519:AH519"/>
    <mergeCell ref="AI519:AK519"/>
    <mergeCell ref="B520:D520"/>
    <mergeCell ref="E520:G520"/>
    <mergeCell ref="H520:J520"/>
    <mergeCell ref="K520:M520"/>
    <mergeCell ref="N520:P520"/>
    <mergeCell ref="Q520:S520"/>
    <mergeCell ref="T520:V520"/>
    <mergeCell ref="W520:Y520"/>
    <mergeCell ref="Z520:AB520"/>
    <mergeCell ref="AC520:AE520"/>
    <mergeCell ref="AF520:AH520"/>
    <mergeCell ref="AI520:AK520"/>
    <mergeCell ref="B524:J524"/>
    <mergeCell ref="K524:S524"/>
    <mergeCell ref="B525:D525"/>
    <mergeCell ref="E525:G525"/>
    <mergeCell ref="H525:J525"/>
    <mergeCell ref="K525:M525"/>
    <mergeCell ref="N525:P525"/>
    <mergeCell ref="Q525:S525"/>
    <mergeCell ref="B526:D526"/>
    <mergeCell ref="E526:G526"/>
    <mergeCell ref="H526:J526"/>
    <mergeCell ref="K526:M526"/>
    <mergeCell ref="N526:P526"/>
    <mergeCell ref="Q526:S526"/>
    <mergeCell ref="B528:J528"/>
    <mergeCell ref="K528:S528"/>
    <mergeCell ref="B529:D529"/>
    <mergeCell ref="E529:G529"/>
    <mergeCell ref="H529:J529"/>
    <mergeCell ref="K529:M529"/>
    <mergeCell ref="N529:P529"/>
    <mergeCell ref="Q529:S529"/>
    <mergeCell ref="B530:D530"/>
    <mergeCell ref="E530:G530"/>
    <mergeCell ref="H530:J530"/>
    <mergeCell ref="K530:M530"/>
    <mergeCell ref="N530:P530"/>
    <mergeCell ref="Q530:S530"/>
    <mergeCell ref="B533:I535"/>
    <mergeCell ref="L536:M536"/>
    <mergeCell ref="N536:O536"/>
    <mergeCell ref="P536:Q536"/>
    <mergeCell ref="R536:S536"/>
    <mergeCell ref="B537:I537"/>
    <mergeCell ref="B536:I536"/>
    <mergeCell ref="J533:O534"/>
    <mergeCell ref="P533:U534"/>
    <mergeCell ref="L537:M537"/>
    <mergeCell ref="B538:I538"/>
    <mergeCell ref="B539:I539"/>
    <mergeCell ref="B541:I543"/>
    <mergeCell ref="AL410:AM410"/>
    <mergeCell ref="B411:AN411"/>
    <mergeCell ref="B412:AN412"/>
    <mergeCell ref="B413:E413"/>
    <mergeCell ref="F413:P413"/>
    <mergeCell ref="Q413:AA413"/>
    <mergeCell ref="AB413:AH413"/>
    <mergeCell ref="AI413:AN413"/>
    <mergeCell ref="B414:H414"/>
    <mergeCell ref="I414:P414"/>
    <mergeCell ref="Q414:R414"/>
    <mergeCell ref="S414:U414"/>
    <mergeCell ref="V414:X414"/>
    <mergeCell ref="Y414:AA414"/>
    <mergeCell ref="AB414:AN414"/>
    <mergeCell ref="B415:M415"/>
    <mergeCell ref="N415:P415"/>
    <mergeCell ref="Q415:U415"/>
    <mergeCell ref="V415:AA415"/>
    <mergeCell ref="AB415:AN415"/>
    <mergeCell ref="B416:P416"/>
    <mergeCell ref="Q416:U416"/>
    <mergeCell ref="V416:AA416"/>
    <mergeCell ref="AB416:AN416"/>
    <mergeCell ref="AB417:AN417"/>
    <mergeCell ref="B420:Y420"/>
    <mergeCell ref="Z420:AK420"/>
    <mergeCell ref="AL420:AN423"/>
    <mergeCell ref="B421:M421"/>
    <mergeCell ref="N421:Y421"/>
    <mergeCell ref="Z421:AK421"/>
    <mergeCell ref="H423:I423"/>
    <mergeCell ref="J423:K423"/>
    <mergeCell ref="L423:M423"/>
    <mergeCell ref="B417:P417"/>
    <mergeCell ref="Q417:U417"/>
    <mergeCell ref="V417:AA417"/>
    <mergeCell ref="AD423:AE423"/>
    <mergeCell ref="AF423:AG423"/>
    <mergeCell ref="AH423:AI423"/>
    <mergeCell ref="B422:C423"/>
    <mergeCell ref="D422:E423"/>
    <mergeCell ref="F422:M422"/>
    <mergeCell ref="N422:O423"/>
    <mergeCell ref="AB422:AC423"/>
    <mergeCell ref="AD422:AK422"/>
    <mergeCell ref="F423:G423"/>
    <mergeCell ref="R423:S423"/>
    <mergeCell ref="T423:U423"/>
    <mergeCell ref="V423:W423"/>
    <mergeCell ref="B429:AN429"/>
    <mergeCell ref="B431:AN431"/>
    <mergeCell ref="B433:AN433"/>
    <mergeCell ref="P422:Q423"/>
    <mergeCell ref="R422:Y422"/>
    <mergeCell ref="X423:Y423"/>
    <mergeCell ref="AJ423:AK423"/>
    <mergeCell ref="B426:AN426"/>
    <mergeCell ref="B427:AN427"/>
    <mergeCell ref="Z422:AA423"/>
    <mergeCell ref="B435:AN435"/>
    <mergeCell ref="B437:AN437"/>
    <mergeCell ref="B439:AN439"/>
    <mergeCell ref="B441:AN441"/>
    <mergeCell ref="B443:AN443"/>
    <mergeCell ref="B445:AN445"/>
    <mergeCell ref="X446:AL446"/>
    <mergeCell ref="X448:AJ448"/>
    <mergeCell ref="AL448:AM448"/>
    <mergeCell ref="AB449:AJ449"/>
    <mergeCell ref="B451:D451"/>
    <mergeCell ref="E451:G451"/>
    <mergeCell ref="H451:J451"/>
    <mergeCell ref="K451:M451"/>
    <mergeCell ref="N451:P451"/>
    <mergeCell ref="Q451:S451"/>
    <mergeCell ref="T451:V451"/>
    <mergeCell ref="W451:Y451"/>
    <mergeCell ref="Z451:AB451"/>
    <mergeCell ref="AC451:AE451"/>
    <mergeCell ref="AF451:AH451"/>
    <mergeCell ref="AI451:AK451"/>
    <mergeCell ref="B452:D452"/>
    <mergeCell ref="E452:G452"/>
    <mergeCell ref="H452:J452"/>
    <mergeCell ref="K452:M452"/>
    <mergeCell ref="N452:P452"/>
    <mergeCell ref="Q452:S452"/>
    <mergeCell ref="T452:V452"/>
    <mergeCell ref="W452:Y452"/>
    <mergeCell ref="Z452:AB452"/>
    <mergeCell ref="AC452:AE452"/>
    <mergeCell ref="AF452:AH452"/>
    <mergeCell ref="AI452:AK452"/>
    <mergeCell ref="B456:J456"/>
    <mergeCell ref="K456:S456"/>
    <mergeCell ref="B457:D457"/>
    <mergeCell ref="E457:G457"/>
    <mergeCell ref="H457:J457"/>
    <mergeCell ref="K457:M457"/>
    <mergeCell ref="N457:P457"/>
    <mergeCell ref="Q457:S457"/>
    <mergeCell ref="B458:D458"/>
    <mergeCell ref="E458:G458"/>
    <mergeCell ref="H458:J458"/>
    <mergeCell ref="K458:M458"/>
    <mergeCell ref="N458:P458"/>
    <mergeCell ref="Q458:S458"/>
    <mergeCell ref="B460:J460"/>
    <mergeCell ref="K460:S460"/>
    <mergeCell ref="B461:D461"/>
    <mergeCell ref="E461:G461"/>
    <mergeCell ref="H461:J461"/>
    <mergeCell ref="K461:M461"/>
    <mergeCell ref="N461:P461"/>
    <mergeCell ref="Q461:S461"/>
    <mergeCell ref="B462:D462"/>
    <mergeCell ref="E462:G462"/>
    <mergeCell ref="H462:J462"/>
    <mergeCell ref="K462:M462"/>
    <mergeCell ref="N462:P462"/>
    <mergeCell ref="Q462:S462"/>
    <mergeCell ref="B465:I467"/>
    <mergeCell ref="L468:M468"/>
    <mergeCell ref="N468:O468"/>
    <mergeCell ref="P468:Q468"/>
    <mergeCell ref="R468:S468"/>
    <mergeCell ref="B469:I469"/>
    <mergeCell ref="B468:I468"/>
    <mergeCell ref="J465:O466"/>
    <mergeCell ref="P465:U466"/>
    <mergeCell ref="L469:M469"/>
    <mergeCell ref="B470:I470"/>
    <mergeCell ref="B471:I471"/>
    <mergeCell ref="B473:I475"/>
    <mergeCell ref="AL342:AM342"/>
    <mergeCell ref="B343:AN343"/>
    <mergeCell ref="B344:AN344"/>
    <mergeCell ref="B345:E345"/>
    <mergeCell ref="F345:P345"/>
    <mergeCell ref="Q345:AA345"/>
    <mergeCell ref="AB345:AH345"/>
    <mergeCell ref="AI345:AN345"/>
    <mergeCell ref="B346:H346"/>
    <mergeCell ref="I346:P346"/>
    <mergeCell ref="Q346:R346"/>
    <mergeCell ref="S346:U346"/>
    <mergeCell ref="V346:X346"/>
    <mergeCell ref="Y346:AA346"/>
    <mergeCell ref="AB346:AN346"/>
    <mergeCell ref="B347:M347"/>
    <mergeCell ref="N347:P347"/>
    <mergeCell ref="Q347:U347"/>
    <mergeCell ref="V347:AA347"/>
    <mergeCell ref="AB347:AN347"/>
    <mergeCell ref="B348:P348"/>
    <mergeCell ref="Q348:U348"/>
    <mergeCell ref="V348:AA348"/>
    <mergeCell ref="AB348:AN348"/>
    <mergeCell ref="AB349:AN349"/>
    <mergeCell ref="B352:Y352"/>
    <mergeCell ref="Z352:AK352"/>
    <mergeCell ref="AL352:AN355"/>
    <mergeCell ref="B353:M353"/>
    <mergeCell ref="N353:Y353"/>
    <mergeCell ref="Z353:AK353"/>
    <mergeCell ref="H355:I355"/>
    <mergeCell ref="J355:K355"/>
    <mergeCell ref="L355:M355"/>
    <mergeCell ref="B349:P349"/>
    <mergeCell ref="Q349:U349"/>
    <mergeCell ref="V349:AA349"/>
    <mergeCell ref="AD355:AE355"/>
    <mergeCell ref="AF355:AG355"/>
    <mergeCell ref="AH355:AI355"/>
    <mergeCell ref="B354:C355"/>
    <mergeCell ref="D354:E355"/>
    <mergeCell ref="F354:M354"/>
    <mergeCell ref="N354:O355"/>
    <mergeCell ref="AB354:AC355"/>
    <mergeCell ref="AD354:AK354"/>
    <mergeCell ref="F355:G355"/>
    <mergeCell ref="R355:S355"/>
    <mergeCell ref="T355:U355"/>
    <mergeCell ref="V355:W355"/>
    <mergeCell ref="B361:AN361"/>
    <mergeCell ref="B363:AN363"/>
    <mergeCell ref="B365:AN365"/>
    <mergeCell ref="P354:Q355"/>
    <mergeCell ref="R354:Y354"/>
    <mergeCell ref="X355:Y355"/>
    <mergeCell ref="AJ355:AK355"/>
    <mergeCell ref="B358:AN358"/>
    <mergeCell ref="B359:AN359"/>
    <mergeCell ref="Z354:AA355"/>
    <mergeCell ref="B367:AN367"/>
    <mergeCell ref="B369:AN369"/>
    <mergeCell ref="B371:AN371"/>
    <mergeCell ref="B373:AN373"/>
    <mergeCell ref="B375:AN375"/>
    <mergeCell ref="B377:AN377"/>
    <mergeCell ref="X378:AL378"/>
    <mergeCell ref="X380:AJ380"/>
    <mergeCell ref="AL380:AM380"/>
    <mergeCell ref="AB381:AJ381"/>
    <mergeCell ref="B383:D383"/>
    <mergeCell ref="E383:G383"/>
    <mergeCell ref="H383:J383"/>
    <mergeCell ref="K383:M383"/>
    <mergeCell ref="N383:P383"/>
    <mergeCell ref="Q383:S383"/>
    <mergeCell ref="T383:V383"/>
    <mergeCell ref="W383:Y383"/>
    <mergeCell ref="Z383:AB383"/>
    <mergeCell ref="AC383:AE383"/>
    <mergeCell ref="AF383:AH383"/>
    <mergeCell ref="AI383:AK383"/>
    <mergeCell ref="B384:D384"/>
    <mergeCell ref="E384:G384"/>
    <mergeCell ref="H384:J384"/>
    <mergeCell ref="K384:M384"/>
    <mergeCell ref="N384:P384"/>
    <mergeCell ref="Q384:S384"/>
    <mergeCell ref="T384:V384"/>
    <mergeCell ref="W384:Y384"/>
    <mergeCell ref="Z384:AB384"/>
    <mergeCell ref="AC384:AE384"/>
    <mergeCell ref="AF384:AH384"/>
    <mergeCell ref="AI384:AK384"/>
    <mergeCell ref="B388:J388"/>
    <mergeCell ref="K388:S388"/>
    <mergeCell ref="B389:D389"/>
    <mergeCell ref="E389:G389"/>
    <mergeCell ref="H389:J389"/>
    <mergeCell ref="K389:M389"/>
    <mergeCell ref="N389:P389"/>
    <mergeCell ref="Q389:S389"/>
    <mergeCell ref="B390:D390"/>
    <mergeCell ref="E390:G390"/>
    <mergeCell ref="H390:J390"/>
    <mergeCell ref="K390:M390"/>
    <mergeCell ref="N390:P390"/>
    <mergeCell ref="Q390:S390"/>
    <mergeCell ref="B392:J392"/>
    <mergeCell ref="K392:S392"/>
    <mergeCell ref="B393:D393"/>
    <mergeCell ref="E393:G393"/>
    <mergeCell ref="H393:J393"/>
    <mergeCell ref="K393:M393"/>
    <mergeCell ref="N393:P393"/>
    <mergeCell ref="Q393:S393"/>
    <mergeCell ref="B394:D394"/>
    <mergeCell ref="E394:G394"/>
    <mergeCell ref="H394:J394"/>
    <mergeCell ref="K394:M394"/>
    <mergeCell ref="N394:P394"/>
    <mergeCell ref="Q394:S394"/>
    <mergeCell ref="B397:I399"/>
    <mergeCell ref="L400:M400"/>
    <mergeCell ref="N400:O400"/>
    <mergeCell ref="P400:Q400"/>
    <mergeCell ref="R400:S400"/>
    <mergeCell ref="B401:I401"/>
    <mergeCell ref="B400:I400"/>
    <mergeCell ref="J397:O398"/>
    <mergeCell ref="P397:U398"/>
    <mergeCell ref="L401:M401"/>
    <mergeCell ref="B402:I402"/>
    <mergeCell ref="B403:I403"/>
    <mergeCell ref="B405:I407"/>
    <mergeCell ref="AL274:AM274"/>
    <mergeCell ref="B275:AN275"/>
    <mergeCell ref="B276:AN276"/>
    <mergeCell ref="B277:E277"/>
    <mergeCell ref="F277:P277"/>
    <mergeCell ref="Q277:AA277"/>
    <mergeCell ref="AB277:AH277"/>
    <mergeCell ref="AI277:AN277"/>
    <mergeCell ref="B278:H278"/>
    <mergeCell ref="I278:P278"/>
    <mergeCell ref="Q278:R278"/>
    <mergeCell ref="S278:U278"/>
    <mergeCell ref="V278:X278"/>
    <mergeCell ref="Y278:AA278"/>
    <mergeCell ref="AB278:AN278"/>
    <mergeCell ref="B279:M279"/>
    <mergeCell ref="N279:P279"/>
    <mergeCell ref="Q279:U279"/>
    <mergeCell ref="V279:AA279"/>
    <mergeCell ref="AB279:AN279"/>
    <mergeCell ref="B280:P280"/>
    <mergeCell ref="Q280:U280"/>
    <mergeCell ref="V280:AA280"/>
    <mergeCell ref="AB280:AN280"/>
    <mergeCell ref="AB281:AN281"/>
    <mergeCell ref="B284:Y284"/>
    <mergeCell ref="Z284:AK284"/>
    <mergeCell ref="AL284:AN287"/>
    <mergeCell ref="B285:M285"/>
    <mergeCell ref="N285:Y285"/>
    <mergeCell ref="Z285:AK285"/>
    <mergeCell ref="H287:I287"/>
    <mergeCell ref="J287:K287"/>
    <mergeCell ref="L287:M287"/>
    <mergeCell ref="B281:P281"/>
    <mergeCell ref="Q281:U281"/>
    <mergeCell ref="V281:AA281"/>
    <mergeCell ref="AD287:AE287"/>
    <mergeCell ref="AF287:AG287"/>
    <mergeCell ref="AH287:AI287"/>
    <mergeCell ref="B286:C287"/>
    <mergeCell ref="D286:E287"/>
    <mergeCell ref="F286:M286"/>
    <mergeCell ref="N286:O287"/>
    <mergeCell ref="AB286:AC287"/>
    <mergeCell ref="AD286:AK286"/>
    <mergeCell ref="F287:G287"/>
    <mergeCell ref="R287:S287"/>
    <mergeCell ref="T287:U287"/>
    <mergeCell ref="V287:W287"/>
    <mergeCell ref="B293:AN293"/>
    <mergeCell ref="B295:AN295"/>
    <mergeCell ref="B297:AN297"/>
    <mergeCell ref="P286:Q287"/>
    <mergeCell ref="R286:Y286"/>
    <mergeCell ref="X287:Y287"/>
    <mergeCell ref="AJ287:AK287"/>
    <mergeCell ref="B290:AN290"/>
    <mergeCell ref="B291:AN291"/>
    <mergeCell ref="Z286:AA287"/>
    <mergeCell ref="B299:AN299"/>
    <mergeCell ref="B301:AN301"/>
    <mergeCell ref="B303:AN303"/>
    <mergeCell ref="B305:AN305"/>
    <mergeCell ref="B307:AN307"/>
    <mergeCell ref="B309:AN309"/>
    <mergeCell ref="X310:AL310"/>
    <mergeCell ref="X312:AJ312"/>
    <mergeCell ref="AL312:AM312"/>
    <mergeCell ref="AB313:AJ313"/>
    <mergeCell ref="B315:D315"/>
    <mergeCell ref="E315:G315"/>
    <mergeCell ref="H315:J315"/>
    <mergeCell ref="K315:M315"/>
    <mergeCell ref="N315:P315"/>
    <mergeCell ref="Q315:S315"/>
    <mergeCell ref="T315:V315"/>
    <mergeCell ref="W315:Y315"/>
    <mergeCell ref="Z315:AB315"/>
    <mergeCell ref="AC315:AE315"/>
    <mergeCell ref="AF315:AH315"/>
    <mergeCell ref="AI315:AK315"/>
    <mergeCell ref="B316:D316"/>
    <mergeCell ref="E316:G316"/>
    <mergeCell ref="H316:J316"/>
    <mergeCell ref="K316:M316"/>
    <mergeCell ref="N316:P316"/>
    <mergeCell ref="Q316:S316"/>
    <mergeCell ref="T316:V316"/>
    <mergeCell ref="W316:Y316"/>
    <mergeCell ref="Z316:AB316"/>
    <mergeCell ref="AC316:AE316"/>
    <mergeCell ref="AF316:AH316"/>
    <mergeCell ref="AI316:AK316"/>
    <mergeCell ref="B320:J320"/>
    <mergeCell ref="K320:S320"/>
    <mergeCell ref="B321:D321"/>
    <mergeCell ref="E321:G321"/>
    <mergeCell ref="H321:J321"/>
    <mergeCell ref="K321:M321"/>
    <mergeCell ref="N321:P321"/>
    <mergeCell ref="Q321:S321"/>
    <mergeCell ref="B322:D322"/>
    <mergeCell ref="E322:G322"/>
    <mergeCell ref="H322:J322"/>
    <mergeCell ref="K322:M322"/>
    <mergeCell ref="N322:P322"/>
    <mergeCell ref="Q322:S322"/>
    <mergeCell ref="B324:J324"/>
    <mergeCell ref="K324:S324"/>
    <mergeCell ref="B325:D325"/>
    <mergeCell ref="E325:G325"/>
    <mergeCell ref="H325:J325"/>
    <mergeCell ref="K325:M325"/>
    <mergeCell ref="N325:P325"/>
    <mergeCell ref="Q325:S325"/>
    <mergeCell ref="B326:D326"/>
    <mergeCell ref="E326:G326"/>
    <mergeCell ref="H326:J326"/>
    <mergeCell ref="K326:M326"/>
    <mergeCell ref="N326:P326"/>
    <mergeCell ref="Q326:S326"/>
    <mergeCell ref="B329:I331"/>
    <mergeCell ref="L332:M332"/>
    <mergeCell ref="N332:O332"/>
    <mergeCell ref="P332:Q332"/>
    <mergeCell ref="R332:S332"/>
    <mergeCell ref="B333:I333"/>
    <mergeCell ref="B332:I332"/>
    <mergeCell ref="J329:O330"/>
    <mergeCell ref="P329:U330"/>
    <mergeCell ref="L333:M333"/>
    <mergeCell ref="B334:I334"/>
    <mergeCell ref="B335:I335"/>
    <mergeCell ref="B337:I339"/>
    <mergeCell ref="AL206:AM206"/>
    <mergeCell ref="B207:AN207"/>
    <mergeCell ref="B208:AN208"/>
    <mergeCell ref="B209:E209"/>
    <mergeCell ref="F209:P209"/>
    <mergeCell ref="Q209:AA209"/>
    <mergeCell ref="AB209:AH209"/>
    <mergeCell ref="AI209:AN209"/>
    <mergeCell ref="B210:H210"/>
    <mergeCell ref="I210:P210"/>
    <mergeCell ref="Q210:R210"/>
    <mergeCell ref="S210:U210"/>
    <mergeCell ref="V210:X210"/>
    <mergeCell ref="Y210:AA210"/>
    <mergeCell ref="AB210:AN210"/>
    <mergeCell ref="B211:M211"/>
    <mergeCell ref="N211:P211"/>
    <mergeCell ref="Q211:U211"/>
    <mergeCell ref="V211:AA211"/>
    <mergeCell ref="AB211:AN211"/>
    <mergeCell ref="B212:P212"/>
    <mergeCell ref="Q212:U212"/>
    <mergeCell ref="V212:AA212"/>
    <mergeCell ref="AB212:AN212"/>
    <mergeCell ref="AB213:AN213"/>
    <mergeCell ref="B216:Y216"/>
    <mergeCell ref="Z216:AK216"/>
    <mergeCell ref="AL216:AN219"/>
    <mergeCell ref="B217:M217"/>
    <mergeCell ref="N217:Y217"/>
    <mergeCell ref="Z217:AK217"/>
    <mergeCell ref="H219:I219"/>
    <mergeCell ref="J219:K219"/>
    <mergeCell ref="L219:M219"/>
    <mergeCell ref="B213:P213"/>
    <mergeCell ref="Q213:U213"/>
    <mergeCell ref="V213:AA213"/>
    <mergeCell ref="AD219:AE219"/>
    <mergeCell ref="AF219:AG219"/>
    <mergeCell ref="AH219:AI219"/>
    <mergeCell ref="B218:C219"/>
    <mergeCell ref="D218:E219"/>
    <mergeCell ref="F218:M218"/>
    <mergeCell ref="N218:O219"/>
    <mergeCell ref="AB218:AC219"/>
    <mergeCell ref="AD218:AK218"/>
    <mergeCell ref="F219:G219"/>
    <mergeCell ref="R219:S219"/>
    <mergeCell ref="T219:U219"/>
    <mergeCell ref="V219:W219"/>
    <mergeCell ref="B225:AN225"/>
    <mergeCell ref="B227:AN227"/>
    <mergeCell ref="B229:AN229"/>
    <mergeCell ref="P218:Q219"/>
    <mergeCell ref="R218:Y218"/>
    <mergeCell ref="X219:Y219"/>
    <mergeCell ref="AJ219:AK219"/>
    <mergeCell ref="B222:AN222"/>
    <mergeCell ref="B223:AN223"/>
    <mergeCell ref="Z218:AA219"/>
    <mergeCell ref="B231:AN231"/>
    <mergeCell ref="B233:AN233"/>
    <mergeCell ref="B235:AN235"/>
    <mergeCell ref="B237:AN237"/>
    <mergeCell ref="B239:AN239"/>
    <mergeCell ref="B241:AN241"/>
    <mergeCell ref="X242:AL242"/>
    <mergeCell ref="X244:AJ244"/>
    <mergeCell ref="AL244:AM244"/>
    <mergeCell ref="AB245:AJ245"/>
    <mergeCell ref="B247:D247"/>
    <mergeCell ref="E247:G247"/>
    <mergeCell ref="H247:J247"/>
    <mergeCell ref="K247:M247"/>
    <mergeCell ref="N247:P247"/>
    <mergeCell ref="Q247:S247"/>
    <mergeCell ref="T247:V247"/>
    <mergeCell ref="W247:Y247"/>
    <mergeCell ref="Z247:AB247"/>
    <mergeCell ref="AC247:AE247"/>
    <mergeCell ref="AF247:AH247"/>
    <mergeCell ref="AI247:AK247"/>
    <mergeCell ref="B248:D248"/>
    <mergeCell ref="E248:G248"/>
    <mergeCell ref="H248:J248"/>
    <mergeCell ref="K248:M248"/>
    <mergeCell ref="N248:P248"/>
    <mergeCell ref="Q248:S248"/>
    <mergeCell ref="T248:V248"/>
    <mergeCell ref="W248:Y248"/>
    <mergeCell ref="Z248:AB248"/>
    <mergeCell ref="AC248:AE248"/>
    <mergeCell ref="AF248:AH248"/>
    <mergeCell ref="AI248:AK248"/>
    <mergeCell ref="B252:J252"/>
    <mergeCell ref="K252:S252"/>
    <mergeCell ref="B253:D253"/>
    <mergeCell ref="E253:G253"/>
    <mergeCell ref="H253:J253"/>
    <mergeCell ref="K253:M253"/>
    <mergeCell ref="N253:P253"/>
    <mergeCell ref="Q253:S253"/>
    <mergeCell ref="B254:D254"/>
    <mergeCell ref="E254:G254"/>
    <mergeCell ref="H254:J254"/>
    <mergeCell ref="K254:M254"/>
    <mergeCell ref="N254:P254"/>
    <mergeCell ref="Q254:S254"/>
    <mergeCell ref="B256:J256"/>
    <mergeCell ref="K256:S256"/>
    <mergeCell ref="B257:D257"/>
    <mergeCell ref="E257:G257"/>
    <mergeCell ref="H257:J257"/>
    <mergeCell ref="K257:M257"/>
    <mergeCell ref="N257:P257"/>
    <mergeCell ref="Q257:S257"/>
    <mergeCell ref="B258:D258"/>
    <mergeCell ref="E258:G258"/>
    <mergeCell ref="H258:J258"/>
    <mergeCell ref="K258:M258"/>
    <mergeCell ref="N258:P258"/>
    <mergeCell ref="Q258:S258"/>
    <mergeCell ref="B261:I263"/>
    <mergeCell ref="L264:M264"/>
    <mergeCell ref="N264:O264"/>
    <mergeCell ref="P264:Q264"/>
    <mergeCell ref="R264:S264"/>
    <mergeCell ref="B265:I265"/>
    <mergeCell ref="B264:I264"/>
    <mergeCell ref="J261:O262"/>
    <mergeCell ref="P261:U262"/>
    <mergeCell ref="L265:M265"/>
    <mergeCell ref="B266:I266"/>
    <mergeCell ref="B267:I267"/>
    <mergeCell ref="B269:I271"/>
    <mergeCell ref="AL138:AM138"/>
    <mergeCell ref="B139:AN139"/>
    <mergeCell ref="B140:AN140"/>
    <mergeCell ref="B141:E141"/>
    <mergeCell ref="F141:P141"/>
    <mergeCell ref="Q141:AA141"/>
    <mergeCell ref="AB141:AH141"/>
    <mergeCell ref="AI141:AN141"/>
    <mergeCell ref="B142:H142"/>
    <mergeCell ref="I142:P142"/>
    <mergeCell ref="Q142:R142"/>
    <mergeCell ref="S142:U142"/>
    <mergeCell ref="V142:X142"/>
    <mergeCell ref="Y142:AA142"/>
    <mergeCell ref="AB142:AN142"/>
    <mergeCell ref="B143:M143"/>
    <mergeCell ref="N143:P143"/>
    <mergeCell ref="Q143:U143"/>
    <mergeCell ref="V143:AA143"/>
    <mergeCell ref="AB143:AN143"/>
    <mergeCell ref="B144:P144"/>
    <mergeCell ref="Q144:U144"/>
    <mergeCell ref="V144:AA144"/>
    <mergeCell ref="AB144:AN144"/>
    <mergeCell ref="AB145:AN145"/>
    <mergeCell ref="B148:Y148"/>
    <mergeCell ref="Z148:AK148"/>
    <mergeCell ref="AL148:AN151"/>
    <mergeCell ref="B149:M149"/>
    <mergeCell ref="N149:Y149"/>
    <mergeCell ref="Z149:AK149"/>
    <mergeCell ref="H151:I151"/>
    <mergeCell ref="J151:K151"/>
    <mergeCell ref="L151:M151"/>
    <mergeCell ref="B145:P145"/>
    <mergeCell ref="Q145:U145"/>
    <mergeCell ref="V145:AA145"/>
    <mergeCell ref="AD151:AE151"/>
    <mergeCell ref="AF151:AG151"/>
    <mergeCell ref="AH151:AI151"/>
    <mergeCell ref="B150:C151"/>
    <mergeCell ref="D150:E151"/>
    <mergeCell ref="F150:M150"/>
    <mergeCell ref="N150:O151"/>
    <mergeCell ref="AB150:AC151"/>
    <mergeCell ref="AD150:AK150"/>
    <mergeCell ref="F151:G151"/>
    <mergeCell ref="R151:S151"/>
    <mergeCell ref="T151:U151"/>
    <mergeCell ref="V151:W151"/>
    <mergeCell ref="B157:AN157"/>
    <mergeCell ref="B159:AN159"/>
    <mergeCell ref="B161:AN161"/>
    <mergeCell ref="P150:Q151"/>
    <mergeCell ref="R150:Y150"/>
    <mergeCell ref="X151:Y151"/>
    <mergeCell ref="AJ151:AK151"/>
    <mergeCell ref="B154:AN154"/>
    <mergeCell ref="B155:AN155"/>
    <mergeCell ref="Z150:AA151"/>
    <mergeCell ref="B163:AN163"/>
    <mergeCell ref="B165:AN165"/>
    <mergeCell ref="B167:AN167"/>
    <mergeCell ref="B169:AN169"/>
    <mergeCell ref="B171:AN171"/>
    <mergeCell ref="B173:AN173"/>
    <mergeCell ref="X174:AL174"/>
    <mergeCell ref="X176:AJ176"/>
    <mergeCell ref="AL176:AM176"/>
    <mergeCell ref="AB177:AJ177"/>
    <mergeCell ref="B179:D179"/>
    <mergeCell ref="E179:G179"/>
    <mergeCell ref="H179:J179"/>
    <mergeCell ref="K179:M179"/>
    <mergeCell ref="N179:P179"/>
    <mergeCell ref="Q179:S179"/>
    <mergeCell ref="T179:V179"/>
    <mergeCell ref="W179:Y179"/>
    <mergeCell ref="Z179:AB179"/>
    <mergeCell ref="AC179:AE179"/>
    <mergeCell ref="AF179:AH179"/>
    <mergeCell ref="AI179:AK179"/>
    <mergeCell ref="B180:D180"/>
    <mergeCell ref="E180:G180"/>
    <mergeCell ref="H180:J180"/>
    <mergeCell ref="K180:M180"/>
    <mergeCell ref="N180:P180"/>
    <mergeCell ref="Q180:S180"/>
    <mergeCell ref="T180:V180"/>
    <mergeCell ref="W180:Y180"/>
    <mergeCell ref="Z180:AB180"/>
    <mergeCell ref="AC180:AE180"/>
    <mergeCell ref="AF180:AH180"/>
    <mergeCell ref="AI180:AK180"/>
    <mergeCell ref="B184:J184"/>
    <mergeCell ref="K184:S184"/>
    <mergeCell ref="B185:D185"/>
    <mergeCell ref="E185:G185"/>
    <mergeCell ref="H185:J185"/>
    <mergeCell ref="K185:M185"/>
    <mergeCell ref="N185:P185"/>
    <mergeCell ref="Q185:S185"/>
    <mergeCell ref="B186:D186"/>
    <mergeCell ref="E186:G186"/>
    <mergeCell ref="H186:J186"/>
    <mergeCell ref="K186:M186"/>
    <mergeCell ref="N186:P186"/>
    <mergeCell ref="Q186:S186"/>
    <mergeCell ref="B188:J188"/>
    <mergeCell ref="K188:S188"/>
    <mergeCell ref="B189:D189"/>
    <mergeCell ref="E189:G189"/>
    <mergeCell ref="H189:J189"/>
    <mergeCell ref="K189:M189"/>
    <mergeCell ref="N189:P189"/>
    <mergeCell ref="Q189:S189"/>
    <mergeCell ref="B190:D190"/>
    <mergeCell ref="E190:G190"/>
    <mergeCell ref="H190:J190"/>
    <mergeCell ref="K190:M190"/>
    <mergeCell ref="N190:P190"/>
    <mergeCell ref="Q190:S190"/>
    <mergeCell ref="B193:I195"/>
    <mergeCell ref="L196:M196"/>
    <mergeCell ref="N196:O196"/>
    <mergeCell ref="P196:Q196"/>
    <mergeCell ref="R196:S196"/>
    <mergeCell ref="B197:I197"/>
    <mergeCell ref="B196:I196"/>
    <mergeCell ref="J193:O194"/>
    <mergeCell ref="P193:U194"/>
    <mergeCell ref="L197:M197"/>
    <mergeCell ref="B198:I198"/>
    <mergeCell ref="B199:I199"/>
    <mergeCell ref="B201:I203"/>
    <mergeCell ref="AL70:AM70"/>
    <mergeCell ref="B71:AN71"/>
    <mergeCell ref="B72:AN72"/>
    <mergeCell ref="B73:E73"/>
    <mergeCell ref="F73:P73"/>
    <mergeCell ref="Q73:AA73"/>
    <mergeCell ref="AB73:AH73"/>
    <mergeCell ref="AI73:AN73"/>
    <mergeCell ref="B74:H74"/>
    <mergeCell ref="I74:P74"/>
    <mergeCell ref="Q74:R74"/>
    <mergeCell ref="S74:U74"/>
    <mergeCell ref="V74:X74"/>
    <mergeCell ref="Y74:AA74"/>
    <mergeCell ref="AB74:AN74"/>
    <mergeCell ref="B75:M75"/>
    <mergeCell ref="N75:P75"/>
    <mergeCell ref="Q75:U75"/>
    <mergeCell ref="V75:AA75"/>
    <mergeCell ref="AB75:AN75"/>
    <mergeCell ref="B76:P76"/>
    <mergeCell ref="Q76:U76"/>
    <mergeCell ref="V76:AA76"/>
    <mergeCell ref="AB76:AN76"/>
    <mergeCell ref="AB77:AN77"/>
    <mergeCell ref="B80:Y80"/>
    <mergeCell ref="Z80:AK80"/>
    <mergeCell ref="AL80:AN83"/>
    <mergeCell ref="B81:M81"/>
    <mergeCell ref="N81:Y81"/>
    <mergeCell ref="Z81:AK81"/>
    <mergeCell ref="H83:I83"/>
    <mergeCell ref="J83:K83"/>
    <mergeCell ref="L83:M83"/>
    <mergeCell ref="B77:P77"/>
    <mergeCell ref="Q77:U77"/>
    <mergeCell ref="V77:AA77"/>
    <mergeCell ref="AD83:AE83"/>
    <mergeCell ref="AF83:AG83"/>
    <mergeCell ref="AH83:AI83"/>
    <mergeCell ref="B82:C83"/>
    <mergeCell ref="D82:E83"/>
    <mergeCell ref="F82:M82"/>
    <mergeCell ref="N82:O83"/>
    <mergeCell ref="AB82:AC83"/>
    <mergeCell ref="AD82:AK82"/>
    <mergeCell ref="F83:G83"/>
    <mergeCell ref="R83:S83"/>
    <mergeCell ref="T83:U83"/>
    <mergeCell ref="V83:W83"/>
    <mergeCell ref="B89:AN89"/>
    <mergeCell ref="B91:AN91"/>
    <mergeCell ref="B93:AN93"/>
    <mergeCell ref="P82:Q83"/>
    <mergeCell ref="R82:Y82"/>
    <mergeCell ref="X83:Y83"/>
    <mergeCell ref="AJ83:AK83"/>
    <mergeCell ref="B86:AN86"/>
    <mergeCell ref="B87:AN87"/>
    <mergeCell ref="Z82:AA83"/>
    <mergeCell ref="X106:AL106"/>
    <mergeCell ref="X108:AJ108"/>
    <mergeCell ref="AL108:AM108"/>
    <mergeCell ref="B95:AN95"/>
    <mergeCell ref="B97:AN97"/>
    <mergeCell ref="B99:AN99"/>
    <mergeCell ref="B101:AN101"/>
    <mergeCell ref="B103:AN103"/>
    <mergeCell ref="B105:AN105"/>
    <mergeCell ref="AL43:AN43"/>
    <mergeCell ref="AL44:AN44"/>
    <mergeCell ref="X48:AC48"/>
    <mergeCell ref="AD48:AI48"/>
    <mergeCell ref="X49:Y49"/>
    <mergeCell ref="Z49:AA49"/>
    <mergeCell ref="AB49:AC49"/>
    <mergeCell ref="AD49:AE49"/>
    <mergeCell ref="AF49:AG49"/>
    <mergeCell ref="AH49:AI49"/>
    <mergeCell ref="X50:Y50"/>
    <mergeCell ref="Z50:AA50"/>
    <mergeCell ref="AB50:AC50"/>
    <mergeCell ref="AD50:AE50"/>
    <mergeCell ref="AF50:AG50"/>
    <mergeCell ref="AH50:AI50"/>
    <mergeCell ref="X51:AK51"/>
    <mergeCell ref="X52:AA52"/>
    <mergeCell ref="AB52:AE52"/>
    <mergeCell ref="AF52:AK52"/>
    <mergeCell ref="X53:Y53"/>
    <mergeCell ref="Z53:AA53"/>
    <mergeCell ref="AB53:AC53"/>
    <mergeCell ref="AD53:AE53"/>
    <mergeCell ref="AF53:AG53"/>
    <mergeCell ref="AH53:AI53"/>
    <mergeCell ref="AJ53:AK53"/>
    <mergeCell ref="X54:Y54"/>
    <mergeCell ref="Z54:AA54"/>
    <mergeCell ref="AB54:AC54"/>
    <mergeCell ref="AD54:AE54"/>
    <mergeCell ref="AF54:AG54"/>
    <mergeCell ref="AH54:AI54"/>
    <mergeCell ref="AJ54:AK54"/>
    <mergeCell ref="L59:M59"/>
    <mergeCell ref="N59:O59"/>
    <mergeCell ref="P59:Q59"/>
    <mergeCell ref="R59:S59"/>
    <mergeCell ref="T59:U59"/>
    <mergeCell ref="J60:K60"/>
    <mergeCell ref="T60:U60"/>
    <mergeCell ref="J61:K61"/>
    <mergeCell ref="N61:O61"/>
    <mergeCell ref="P61:Q61"/>
    <mergeCell ref="R61:S61"/>
    <mergeCell ref="T61:U61"/>
    <mergeCell ref="N60:O60"/>
    <mergeCell ref="P60:Q60"/>
    <mergeCell ref="R60:S60"/>
    <mergeCell ref="N62:O62"/>
    <mergeCell ref="P62:Q62"/>
    <mergeCell ref="R62:S62"/>
    <mergeCell ref="T62:U62"/>
    <mergeCell ref="J63:K63"/>
    <mergeCell ref="L63:M63"/>
    <mergeCell ref="N63:O63"/>
    <mergeCell ref="P63:Q63"/>
    <mergeCell ref="R63:S63"/>
    <mergeCell ref="T63:U63"/>
    <mergeCell ref="P65:U65"/>
    <mergeCell ref="J66:K66"/>
    <mergeCell ref="L66:M66"/>
    <mergeCell ref="N66:O66"/>
    <mergeCell ref="P66:Q66"/>
    <mergeCell ref="R66:S66"/>
    <mergeCell ref="T66:U66"/>
    <mergeCell ref="J67:K67"/>
    <mergeCell ref="L67:M67"/>
    <mergeCell ref="N67:O67"/>
    <mergeCell ref="P67:Q67"/>
    <mergeCell ref="R67:S67"/>
    <mergeCell ref="T67:U67"/>
    <mergeCell ref="AB109:AJ109"/>
    <mergeCell ref="B111:D111"/>
    <mergeCell ref="E111:G111"/>
    <mergeCell ref="H111:J111"/>
    <mergeCell ref="K111:M111"/>
    <mergeCell ref="N111:P111"/>
    <mergeCell ref="Q111:S111"/>
    <mergeCell ref="T111:V111"/>
    <mergeCell ref="W111:Y111"/>
    <mergeCell ref="Z111:AB111"/>
    <mergeCell ref="AC111:AE111"/>
    <mergeCell ref="AF111:AH111"/>
    <mergeCell ref="AI111:AK111"/>
    <mergeCell ref="B112:D112"/>
    <mergeCell ref="E112:G112"/>
    <mergeCell ref="H112:J112"/>
    <mergeCell ref="K112:M112"/>
    <mergeCell ref="N112:P112"/>
    <mergeCell ref="Q112:S112"/>
    <mergeCell ref="T112:V112"/>
    <mergeCell ref="W112:Y112"/>
    <mergeCell ref="Z112:AB112"/>
    <mergeCell ref="AC112:AE112"/>
    <mergeCell ref="AF112:AH112"/>
    <mergeCell ref="AI112:AK112"/>
    <mergeCell ref="T135:U135"/>
    <mergeCell ref="T134:U134"/>
    <mergeCell ref="T128:U128"/>
    <mergeCell ref="AH121:AI121"/>
    <mergeCell ref="AJ121:AK121"/>
    <mergeCell ref="B116:J116"/>
    <mergeCell ref="K116:S116"/>
    <mergeCell ref="B117:D117"/>
    <mergeCell ref="E117:G117"/>
    <mergeCell ref="H117:J117"/>
    <mergeCell ref="K117:M117"/>
    <mergeCell ref="N117:P117"/>
    <mergeCell ref="Q117:S117"/>
    <mergeCell ref="J135:K135"/>
    <mergeCell ref="L135:M135"/>
    <mergeCell ref="N135:O135"/>
    <mergeCell ref="P135:Q135"/>
    <mergeCell ref="R135:S135"/>
    <mergeCell ref="B118:D118"/>
    <mergeCell ref="E118:G118"/>
    <mergeCell ref="H118:J118"/>
    <mergeCell ref="K118:M118"/>
    <mergeCell ref="N118:P118"/>
    <mergeCell ref="Q118:S118"/>
    <mergeCell ref="B120:J120"/>
    <mergeCell ref="K120:S120"/>
    <mergeCell ref="J133:O133"/>
    <mergeCell ref="P133:U133"/>
    <mergeCell ref="J134:K134"/>
    <mergeCell ref="L134:M134"/>
    <mergeCell ref="N134:O134"/>
    <mergeCell ref="P134:Q134"/>
    <mergeCell ref="R134:S134"/>
    <mergeCell ref="T131:U131"/>
    <mergeCell ref="B121:D121"/>
    <mergeCell ref="E121:G121"/>
    <mergeCell ref="H121:J121"/>
    <mergeCell ref="K121:M121"/>
    <mergeCell ref="N121:P121"/>
    <mergeCell ref="Q121:S121"/>
    <mergeCell ref="Q122:S122"/>
    <mergeCell ref="B125:I127"/>
    <mergeCell ref="J131:K131"/>
    <mergeCell ref="L131:M131"/>
    <mergeCell ref="N131:O131"/>
    <mergeCell ref="P131:Q131"/>
    <mergeCell ref="R131:S131"/>
    <mergeCell ref="J130:K130"/>
    <mergeCell ref="P129:Q129"/>
    <mergeCell ref="J128:K128"/>
    <mergeCell ref="L130:M130"/>
    <mergeCell ref="T127:U127"/>
    <mergeCell ref="B122:D122"/>
    <mergeCell ref="E122:G122"/>
    <mergeCell ref="H122:J122"/>
    <mergeCell ref="K122:M122"/>
    <mergeCell ref="N122:P122"/>
    <mergeCell ref="B130:I130"/>
    <mergeCell ref="T130:U130"/>
    <mergeCell ref="Z122:AA122"/>
    <mergeCell ref="B129:I129"/>
    <mergeCell ref="J127:K127"/>
    <mergeCell ref="B128:I128"/>
    <mergeCell ref="P128:Q128"/>
    <mergeCell ref="R128:S128"/>
    <mergeCell ref="R129:S129"/>
    <mergeCell ref="L128:M128"/>
    <mergeCell ref="L127:M127"/>
    <mergeCell ref="N127:O127"/>
    <mergeCell ref="P127:Q127"/>
    <mergeCell ref="R127:S127"/>
    <mergeCell ref="N130:O130"/>
    <mergeCell ref="P130:Q130"/>
    <mergeCell ref="R130:S130"/>
    <mergeCell ref="N128:O128"/>
    <mergeCell ref="AH118:AI118"/>
    <mergeCell ref="X119:AK119"/>
    <mergeCell ref="X120:AA120"/>
    <mergeCell ref="AB120:AE120"/>
    <mergeCell ref="X122:Y122"/>
    <mergeCell ref="J129:K129"/>
    <mergeCell ref="L129:M129"/>
    <mergeCell ref="N129:O129"/>
    <mergeCell ref="AF120:AK120"/>
    <mergeCell ref="X121:Y121"/>
    <mergeCell ref="AH122:AI122"/>
    <mergeCell ref="AJ122:AK122"/>
    <mergeCell ref="B133:I135"/>
    <mergeCell ref="J125:O126"/>
    <mergeCell ref="P125:U126"/>
    <mergeCell ref="B131:I131"/>
    <mergeCell ref="AB122:AC122"/>
    <mergeCell ref="AD122:AE122"/>
    <mergeCell ref="AF122:AG122"/>
    <mergeCell ref="T129:U129"/>
    <mergeCell ref="X118:Y118"/>
    <mergeCell ref="Z118:AA118"/>
    <mergeCell ref="AB118:AC118"/>
    <mergeCell ref="AD118:AE118"/>
    <mergeCell ref="AF118:AG118"/>
    <mergeCell ref="AF121:AG121"/>
    <mergeCell ref="Z121:AA121"/>
    <mergeCell ref="AB121:AC121"/>
    <mergeCell ref="AD121:AE121"/>
    <mergeCell ref="AL111:AN111"/>
    <mergeCell ref="AL112:AN112"/>
    <mergeCell ref="X116:AC116"/>
    <mergeCell ref="AD116:AI116"/>
    <mergeCell ref="X117:Y117"/>
    <mergeCell ref="Z117:AA117"/>
    <mergeCell ref="AB117:AC117"/>
    <mergeCell ref="AD117:AE117"/>
    <mergeCell ref="AF117:AG117"/>
    <mergeCell ref="AH117:AI117"/>
  </mergeCells>
  <conditionalFormatting sqref="B36">
    <cfRule type="cellIs" dxfId="1139" priority="926" stopIfTrue="1" operator="notEqual">
      <formula>B17</formula>
    </cfRule>
  </conditionalFormatting>
  <conditionalFormatting sqref="C36:AN36">
    <cfRule type="cellIs" dxfId="1138" priority="925" stopIfTrue="1" operator="notEqual">
      <formula>C17</formula>
    </cfRule>
  </conditionalFormatting>
  <conditionalFormatting sqref="B104:AN104">
    <cfRule type="cellIs" dxfId="1137" priority="924" stopIfTrue="1" operator="notEqual">
      <formula>B85</formula>
    </cfRule>
  </conditionalFormatting>
  <conditionalFormatting sqref="B172:AN172">
    <cfRule type="cellIs" dxfId="1136" priority="923" stopIfTrue="1" operator="notEqual">
      <formula>B153</formula>
    </cfRule>
  </conditionalFormatting>
  <conditionalFormatting sqref="B240:AN240">
    <cfRule type="cellIs" dxfId="1135" priority="922" stopIfTrue="1" operator="notEqual">
      <formula>B221</formula>
    </cfRule>
  </conditionalFormatting>
  <conditionalFormatting sqref="B308:AN308">
    <cfRule type="cellIs" dxfId="1134" priority="921" stopIfTrue="1" operator="notEqual">
      <formula>B289</formula>
    </cfRule>
  </conditionalFormatting>
  <conditionalFormatting sqref="B376:AN376">
    <cfRule type="cellIs" dxfId="1133" priority="920" stopIfTrue="1" operator="notEqual">
      <formula>B357</formula>
    </cfRule>
  </conditionalFormatting>
  <conditionalFormatting sqref="B444:AN444">
    <cfRule type="cellIs" dxfId="1132" priority="919" stopIfTrue="1" operator="notEqual">
      <formula>B425</formula>
    </cfRule>
  </conditionalFormatting>
  <conditionalFormatting sqref="B512:AN512">
    <cfRule type="cellIs" dxfId="1131" priority="918" stopIfTrue="1" operator="notEqual">
      <formula>B493</formula>
    </cfRule>
  </conditionalFormatting>
  <conditionalFormatting sqref="B580:AN580">
    <cfRule type="cellIs" dxfId="1130" priority="917" stopIfTrue="1" operator="notEqual">
      <formula>B561</formula>
    </cfRule>
  </conditionalFormatting>
  <conditionalFormatting sqref="B648:AN648">
    <cfRule type="cellIs" dxfId="1129" priority="916" stopIfTrue="1" operator="notEqual">
      <formula>B629</formula>
    </cfRule>
  </conditionalFormatting>
  <conditionalFormatting sqref="B716:AN716">
    <cfRule type="cellIs" dxfId="1128" priority="915" stopIfTrue="1" operator="notEqual">
      <formula>B697</formula>
    </cfRule>
  </conditionalFormatting>
  <conditionalFormatting sqref="B784:AN784">
    <cfRule type="cellIs" dxfId="1127" priority="914" stopIfTrue="1" operator="notEqual">
      <formula>B765</formula>
    </cfRule>
  </conditionalFormatting>
  <conditionalFormatting sqref="B852:AN852">
    <cfRule type="cellIs" dxfId="1126" priority="913" stopIfTrue="1" operator="notEqual">
      <formula>B833</formula>
    </cfRule>
  </conditionalFormatting>
  <conditionalFormatting sqref="B920:AN920">
    <cfRule type="cellIs" dxfId="1125" priority="912" stopIfTrue="1" operator="notEqual">
      <formula>B901</formula>
    </cfRule>
  </conditionalFormatting>
  <conditionalFormatting sqref="B988:AN988">
    <cfRule type="cellIs" dxfId="1124" priority="911" stopIfTrue="1" operator="notEqual">
      <formula>B969</formula>
    </cfRule>
  </conditionalFormatting>
  <conditionalFormatting sqref="B1056:AN1056">
    <cfRule type="cellIs" dxfId="1123" priority="910" stopIfTrue="1" operator="notEqual">
      <formula>B1037</formula>
    </cfRule>
  </conditionalFormatting>
  <conditionalFormatting sqref="B1124:AN1124">
    <cfRule type="cellIs" dxfId="1122" priority="909" stopIfTrue="1" operator="notEqual">
      <formula>B1105</formula>
    </cfRule>
  </conditionalFormatting>
  <conditionalFormatting sqref="B1192:AN1192">
    <cfRule type="cellIs" dxfId="1121" priority="908" stopIfTrue="1" operator="notEqual">
      <formula>B1173</formula>
    </cfRule>
  </conditionalFormatting>
  <conditionalFormatting sqref="B1260:AN1260">
    <cfRule type="cellIs" dxfId="1120" priority="907" stopIfTrue="1" operator="notEqual">
      <formula>B1241</formula>
    </cfRule>
  </conditionalFormatting>
  <conditionalFormatting sqref="B1328:AN1328">
    <cfRule type="cellIs" dxfId="1119" priority="906" stopIfTrue="1" operator="notEqual">
      <formula>B1309</formula>
    </cfRule>
  </conditionalFormatting>
  <conditionalFormatting sqref="B1396:AN1396">
    <cfRule type="cellIs" dxfId="1118" priority="905" stopIfTrue="1" operator="notEqual">
      <formula>B1377</formula>
    </cfRule>
  </conditionalFormatting>
  <conditionalFormatting sqref="B1464:AN1464">
    <cfRule type="cellIs" dxfId="1117" priority="904" stopIfTrue="1" operator="notEqual">
      <formula>B1445</formula>
    </cfRule>
  </conditionalFormatting>
  <conditionalFormatting sqref="B1532:AN1532">
    <cfRule type="cellIs" dxfId="1116" priority="903" stopIfTrue="1" operator="notEqual">
      <formula>B1513</formula>
    </cfRule>
  </conditionalFormatting>
  <conditionalFormatting sqref="B1600:AN1600">
    <cfRule type="cellIs" dxfId="1115" priority="902" stopIfTrue="1" operator="notEqual">
      <formula>B1581</formula>
    </cfRule>
  </conditionalFormatting>
  <conditionalFormatting sqref="B1668:AN1668">
    <cfRule type="cellIs" dxfId="1114" priority="901" stopIfTrue="1" operator="notEqual">
      <formula>B1649</formula>
    </cfRule>
  </conditionalFormatting>
  <conditionalFormatting sqref="AL44:AN44">
    <cfRule type="cellIs" dxfId="1113" priority="873" stopIfTrue="1" operator="notEqual">
      <formula>AN17</formula>
    </cfRule>
  </conditionalFormatting>
  <conditionalFormatting sqref="Q50:S50">
    <cfRule type="cellIs" dxfId="1112" priority="874" stopIfTrue="1" operator="greaterThan">
      <formula>H50</formula>
    </cfRule>
  </conditionalFormatting>
  <conditionalFormatting sqref="Q54:S54">
    <cfRule type="cellIs" dxfId="1111" priority="875" stopIfTrue="1" operator="greaterThan">
      <formula>H54</formula>
    </cfRule>
  </conditionalFormatting>
  <conditionalFormatting sqref="AF54:AG54">
    <cfRule type="cellIs" dxfId="1110" priority="872" stopIfTrue="1" operator="notEqual">
      <formula>AD50</formula>
    </cfRule>
  </conditionalFormatting>
  <conditionalFormatting sqref="AH54:AI54">
    <cfRule type="cellIs" dxfId="1109" priority="871" stopIfTrue="1" operator="notEqual">
      <formula>AF50</formula>
    </cfRule>
  </conditionalFormatting>
  <conditionalFormatting sqref="AJ54:AK54">
    <cfRule type="cellIs" dxfId="1108" priority="870" stopIfTrue="1" operator="notEqual">
      <formula>AH50</formula>
    </cfRule>
  </conditionalFormatting>
  <conditionalFormatting sqref="AL112:AN112">
    <cfRule type="cellIs" dxfId="1107" priority="848" stopIfTrue="1" operator="notEqual">
      <formula>AN85</formula>
    </cfRule>
  </conditionalFormatting>
  <conditionalFormatting sqref="Q118:S118">
    <cfRule type="cellIs" dxfId="1106" priority="849" stopIfTrue="1" operator="greaterThan">
      <formula>H118</formula>
    </cfRule>
  </conditionalFormatting>
  <conditionalFormatting sqref="Q122:S122">
    <cfRule type="cellIs" dxfId="1105" priority="850" stopIfTrue="1" operator="greaterThan">
      <formula>H122</formula>
    </cfRule>
  </conditionalFormatting>
  <conditionalFormatting sqref="AF122:AG122">
    <cfRule type="cellIs" dxfId="1104" priority="847" stopIfTrue="1" operator="notEqual">
      <formula>AD118</formula>
    </cfRule>
  </conditionalFormatting>
  <conditionalFormatting sqref="AH122:AI122">
    <cfRule type="cellIs" dxfId="1103" priority="846" stopIfTrue="1" operator="notEqual">
      <formula>AF118</formula>
    </cfRule>
  </conditionalFormatting>
  <conditionalFormatting sqref="AJ122:AK122">
    <cfRule type="cellIs" dxfId="1102" priority="845" stopIfTrue="1" operator="notEqual">
      <formula>AH118</formula>
    </cfRule>
  </conditionalFormatting>
  <conditionalFormatting sqref="AL180:AN180">
    <cfRule type="cellIs" dxfId="1101" priority="823" stopIfTrue="1" operator="notEqual">
      <formula>AN153</formula>
    </cfRule>
  </conditionalFormatting>
  <conditionalFormatting sqref="Q186:S186">
    <cfRule type="cellIs" dxfId="1100" priority="824" stopIfTrue="1" operator="greaterThan">
      <formula>H186</formula>
    </cfRule>
  </conditionalFormatting>
  <conditionalFormatting sqref="Q190:S190">
    <cfRule type="cellIs" dxfId="1099" priority="825" stopIfTrue="1" operator="greaterThan">
      <formula>H190</formula>
    </cfRule>
  </conditionalFormatting>
  <conditionalFormatting sqref="AF190:AG190">
    <cfRule type="cellIs" dxfId="1098" priority="822" stopIfTrue="1" operator="notEqual">
      <formula>AD186</formula>
    </cfRule>
  </conditionalFormatting>
  <conditionalFormatting sqref="AH190:AI190">
    <cfRule type="cellIs" dxfId="1097" priority="821" stopIfTrue="1" operator="notEqual">
      <formula>AF186</formula>
    </cfRule>
  </conditionalFormatting>
  <conditionalFormatting sqref="AJ190:AK190">
    <cfRule type="cellIs" dxfId="1096" priority="820" stopIfTrue="1" operator="notEqual">
      <formula>AH186</formula>
    </cfRule>
  </conditionalFormatting>
  <conditionalFormatting sqref="AL248:AN248">
    <cfRule type="cellIs" dxfId="1095" priority="798" stopIfTrue="1" operator="notEqual">
      <formula>AN221</formula>
    </cfRule>
  </conditionalFormatting>
  <conditionalFormatting sqref="Q254:S254">
    <cfRule type="cellIs" dxfId="1094" priority="799" stopIfTrue="1" operator="greaterThan">
      <formula>H254</formula>
    </cfRule>
  </conditionalFormatting>
  <conditionalFormatting sqref="Q258:S258">
    <cfRule type="cellIs" dxfId="1093" priority="800" stopIfTrue="1" operator="greaterThan">
      <formula>H258</formula>
    </cfRule>
  </conditionalFormatting>
  <conditionalFormatting sqref="AF258:AG258">
    <cfRule type="cellIs" dxfId="1092" priority="797" stopIfTrue="1" operator="notEqual">
      <formula>AD254</formula>
    </cfRule>
  </conditionalFormatting>
  <conditionalFormatting sqref="AH258:AI258">
    <cfRule type="cellIs" dxfId="1091" priority="796" stopIfTrue="1" operator="notEqual">
      <formula>AF254</formula>
    </cfRule>
  </conditionalFormatting>
  <conditionalFormatting sqref="AJ258:AK258">
    <cfRule type="cellIs" dxfId="1090" priority="795" stopIfTrue="1" operator="notEqual">
      <formula>AH254</formula>
    </cfRule>
  </conditionalFormatting>
  <conditionalFormatting sqref="AL316:AN316">
    <cfRule type="cellIs" dxfId="1089" priority="773" stopIfTrue="1" operator="notEqual">
      <formula>AN289</formula>
    </cfRule>
  </conditionalFormatting>
  <conditionalFormatting sqref="Q322:S322">
    <cfRule type="cellIs" dxfId="1088" priority="774" stopIfTrue="1" operator="greaterThan">
      <formula>H322</formula>
    </cfRule>
  </conditionalFormatting>
  <conditionalFormatting sqref="Q326:S326">
    <cfRule type="cellIs" dxfId="1087" priority="775" stopIfTrue="1" operator="greaterThan">
      <formula>H326</formula>
    </cfRule>
  </conditionalFormatting>
  <conditionalFormatting sqref="AF326:AG326">
    <cfRule type="cellIs" dxfId="1086" priority="772" stopIfTrue="1" operator="notEqual">
      <formula>AD322</formula>
    </cfRule>
  </conditionalFormatting>
  <conditionalFormatting sqref="AH326:AI326">
    <cfRule type="cellIs" dxfId="1085" priority="771" stopIfTrue="1" operator="notEqual">
      <formula>AF322</formula>
    </cfRule>
  </conditionalFormatting>
  <conditionalFormatting sqref="AJ326:AK326">
    <cfRule type="cellIs" dxfId="1084" priority="770" stopIfTrue="1" operator="notEqual">
      <formula>AH322</formula>
    </cfRule>
  </conditionalFormatting>
  <conditionalFormatting sqref="AL384:AN384">
    <cfRule type="cellIs" dxfId="1083" priority="748" stopIfTrue="1" operator="notEqual">
      <formula>AN357</formula>
    </cfRule>
  </conditionalFormatting>
  <conditionalFormatting sqref="Q390:S390">
    <cfRule type="cellIs" dxfId="1082" priority="749" stopIfTrue="1" operator="greaterThan">
      <formula>H390</formula>
    </cfRule>
  </conditionalFormatting>
  <conditionalFormatting sqref="Q394:S394">
    <cfRule type="cellIs" dxfId="1081" priority="750" stopIfTrue="1" operator="greaterThan">
      <formula>H394</formula>
    </cfRule>
  </conditionalFormatting>
  <conditionalFormatting sqref="AF394:AG394">
    <cfRule type="cellIs" dxfId="1080" priority="747" stopIfTrue="1" operator="notEqual">
      <formula>AD390</formula>
    </cfRule>
  </conditionalFormatting>
  <conditionalFormatting sqref="AH394:AI394">
    <cfRule type="cellIs" dxfId="1079" priority="746" stopIfTrue="1" operator="notEqual">
      <formula>AF390</formula>
    </cfRule>
  </conditionalFormatting>
  <conditionalFormatting sqref="AJ394:AK394">
    <cfRule type="cellIs" dxfId="1078" priority="745" stopIfTrue="1" operator="notEqual">
      <formula>AH390</formula>
    </cfRule>
  </conditionalFormatting>
  <conditionalFormatting sqref="AL452:AN452">
    <cfRule type="cellIs" dxfId="1077" priority="723" stopIfTrue="1" operator="notEqual">
      <formula>AN425</formula>
    </cfRule>
  </conditionalFormatting>
  <conditionalFormatting sqref="Q458:S458">
    <cfRule type="cellIs" dxfId="1076" priority="724" stopIfTrue="1" operator="greaterThan">
      <formula>H458</formula>
    </cfRule>
  </conditionalFormatting>
  <conditionalFormatting sqref="Q462:S462">
    <cfRule type="cellIs" dxfId="1075" priority="725" stopIfTrue="1" operator="greaterThan">
      <formula>H462</formula>
    </cfRule>
  </conditionalFormatting>
  <conditionalFormatting sqref="AF462:AG462">
    <cfRule type="cellIs" dxfId="1074" priority="722" stopIfTrue="1" operator="notEqual">
      <formula>AD458</formula>
    </cfRule>
  </conditionalFormatting>
  <conditionalFormatting sqref="AH462:AI462">
    <cfRule type="cellIs" dxfId="1073" priority="721" stopIfTrue="1" operator="notEqual">
      <formula>AF458</formula>
    </cfRule>
  </conditionalFormatting>
  <conditionalFormatting sqref="AJ462:AK462">
    <cfRule type="cellIs" dxfId="1072" priority="720" stopIfTrue="1" operator="notEqual">
      <formula>AH458</formula>
    </cfRule>
  </conditionalFormatting>
  <conditionalFormatting sqref="AL520:AN520">
    <cfRule type="cellIs" dxfId="1071" priority="698" stopIfTrue="1" operator="notEqual">
      <formula>AN493</formula>
    </cfRule>
  </conditionalFormatting>
  <conditionalFormatting sqref="Q526:S526">
    <cfRule type="cellIs" dxfId="1070" priority="699" stopIfTrue="1" operator="greaterThan">
      <formula>H526</formula>
    </cfRule>
  </conditionalFormatting>
  <conditionalFormatting sqref="Q530:S530">
    <cfRule type="cellIs" dxfId="1069" priority="700" stopIfTrue="1" operator="greaterThan">
      <formula>H530</formula>
    </cfRule>
  </conditionalFormatting>
  <conditionalFormatting sqref="AF530:AG530">
    <cfRule type="cellIs" dxfId="1068" priority="697" stopIfTrue="1" operator="notEqual">
      <formula>AD526</formula>
    </cfRule>
  </conditionalFormatting>
  <conditionalFormatting sqref="AH530:AI530">
    <cfRule type="cellIs" dxfId="1067" priority="696" stopIfTrue="1" operator="notEqual">
      <formula>AF526</formula>
    </cfRule>
  </conditionalFormatting>
  <conditionalFormatting sqref="AJ530:AK530">
    <cfRule type="cellIs" dxfId="1066" priority="695" stopIfTrue="1" operator="notEqual">
      <formula>AH526</formula>
    </cfRule>
  </conditionalFormatting>
  <conditionalFormatting sqref="AL588:AN588">
    <cfRule type="cellIs" dxfId="1065" priority="673" stopIfTrue="1" operator="notEqual">
      <formula>AN561</formula>
    </cfRule>
  </conditionalFormatting>
  <conditionalFormatting sqref="Q594:S594">
    <cfRule type="cellIs" dxfId="1064" priority="674" stopIfTrue="1" operator="greaterThan">
      <formula>H594</formula>
    </cfRule>
  </conditionalFormatting>
  <conditionalFormatting sqref="Q598:S598">
    <cfRule type="cellIs" dxfId="1063" priority="675" stopIfTrue="1" operator="greaterThan">
      <formula>H598</formula>
    </cfRule>
  </conditionalFormatting>
  <conditionalFormatting sqref="AF598:AG598">
    <cfRule type="cellIs" dxfId="1062" priority="672" stopIfTrue="1" operator="notEqual">
      <formula>AD594</formula>
    </cfRule>
  </conditionalFormatting>
  <conditionalFormatting sqref="AH598:AI598">
    <cfRule type="cellIs" dxfId="1061" priority="671" stopIfTrue="1" operator="notEqual">
      <formula>AF594</formula>
    </cfRule>
  </conditionalFormatting>
  <conditionalFormatting sqref="AJ598:AK598">
    <cfRule type="cellIs" dxfId="1060" priority="670" stopIfTrue="1" operator="notEqual">
      <formula>AH594</formula>
    </cfRule>
  </conditionalFormatting>
  <conditionalFormatting sqref="AL656:AN656">
    <cfRule type="cellIs" dxfId="1059" priority="648" stopIfTrue="1" operator="notEqual">
      <formula>AN629</formula>
    </cfRule>
  </conditionalFormatting>
  <conditionalFormatting sqref="Q662:S662">
    <cfRule type="cellIs" dxfId="1058" priority="649" stopIfTrue="1" operator="greaterThan">
      <formula>H662</formula>
    </cfRule>
  </conditionalFormatting>
  <conditionalFormatting sqref="Q666:S666">
    <cfRule type="cellIs" dxfId="1057" priority="650" stopIfTrue="1" operator="greaterThan">
      <formula>H666</formula>
    </cfRule>
  </conditionalFormatting>
  <conditionalFormatting sqref="AF666:AG666">
    <cfRule type="cellIs" dxfId="1056" priority="647" stopIfTrue="1" operator="notEqual">
      <formula>AD662</formula>
    </cfRule>
  </conditionalFormatting>
  <conditionalFormatting sqref="AH666:AI666">
    <cfRule type="cellIs" dxfId="1055" priority="646" stopIfTrue="1" operator="notEqual">
      <formula>AF662</formula>
    </cfRule>
  </conditionalFormatting>
  <conditionalFormatting sqref="AJ666:AK666">
    <cfRule type="cellIs" dxfId="1054" priority="645" stopIfTrue="1" operator="notEqual">
      <formula>AH662</formula>
    </cfRule>
  </conditionalFormatting>
  <conditionalFormatting sqref="AL724:AN724">
    <cfRule type="cellIs" dxfId="1053" priority="623" stopIfTrue="1" operator="notEqual">
      <formula>AN697</formula>
    </cfRule>
  </conditionalFormatting>
  <conditionalFormatting sqref="Q730:S730">
    <cfRule type="cellIs" dxfId="1052" priority="624" stopIfTrue="1" operator="greaterThan">
      <formula>H730</formula>
    </cfRule>
  </conditionalFormatting>
  <conditionalFormatting sqref="Q734:S734">
    <cfRule type="cellIs" dxfId="1051" priority="625" stopIfTrue="1" operator="greaterThan">
      <formula>H734</formula>
    </cfRule>
  </conditionalFormatting>
  <conditionalFormatting sqref="AF734:AG734">
    <cfRule type="cellIs" dxfId="1050" priority="622" stopIfTrue="1" operator="notEqual">
      <formula>AD730</formula>
    </cfRule>
  </conditionalFormatting>
  <conditionalFormatting sqref="AH734:AI734">
    <cfRule type="cellIs" dxfId="1049" priority="621" stopIfTrue="1" operator="notEqual">
      <formula>AF730</formula>
    </cfRule>
  </conditionalFormatting>
  <conditionalFormatting sqref="AJ734:AK734">
    <cfRule type="cellIs" dxfId="1048" priority="620" stopIfTrue="1" operator="notEqual">
      <formula>AH730</formula>
    </cfRule>
  </conditionalFormatting>
  <conditionalFormatting sqref="AL792:AN792">
    <cfRule type="cellIs" dxfId="1047" priority="598" stopIfTrue="1" operator="notEqual">
      <formula>AN765</formula>
    </cfRule>
  </conditionalFormatting>
  <conditionalFormatting sqref="Q798:S798">
    <cfRule type="cellIs" dxfId="1046" priority="599" stopIfTrue="1" operator="greaterThan">
      <formula>H798</formula>
    </cfRule>
  </conditionalFormatting>
  <conditionalFormatting sqref="Q802:S802">
    <cfRule type="cellIs" dxfId="1045" priority="600" stopIfTrue="1" operator="greaterThan">
      <formula>H802</formula>
    </cfRule>
  </conditionalFormatting>
  <conditionalFormatting sqref="AF802:AG802">
    <cfRule type="cellIs" dxfId="1044" priority="597" stopIfTrue="1" operator="notEqual">
      <formula>AD798</formula>
    </cfRule>
  </conditionalFormatting>
  <conditionalFormatting sqref="AH802:AI802">
    <cfRule type="cellIs" dxfId="1043" priority="596" stopIfTrue="1" operator="notEqual">
      <formula>AF798</formula>
    </cfRule>
  </conditionalFormatting>
  <conditionalFormatting sqref="AJ802:AK802">
    <cfRule type="cellIs" dxfId="1042" priority="595" stopIfTrue="1" operator="notEqual">
      <formula>AH798</formula>
    </cfRule>
  </conditionalFormatting>
  <conditionalFormatting sqref="AL860:AN860">
    <cfRule type="cellIs" dxfId="1041" priority="573" stopIfTrue="1" operator="notEqual">
      <formula>AN833</formula>
    </cfRule>
  </conditionalFormatting>
  <conditionalFormatting sqref="Q866:S866">
    <cfRule type="cellIs" dxfId="1040" priority="574" stopIfTrue="1" operator="greaterThan">
      <formula>H866</formula>
    </cfRule>
  </conditionalFormatting>
  <conditionalFormatting sqref="Q870:S870">
    <cfRule type="cellIs" dxfId="1039" priority="575" stopIfTrue="1" operator="greaterThan">
      <formula>H870</formula>
    </cfRule>
  </conditionalFormatting>
  <conditionalFormatting sqref="AF870:AG870">
    <cfRule type="cellIs" dxfId="1038" priority="572" stopIfTrue="1" operator="notEqual">
      <formula>AD866</formula>
    </cfRule>
  </conditionalFormatting>
  <conditionalFormatting sqref="AH870:AI870">
    <cfRule type="cellIs" dxfId="1037" priority="571" stopIfTrue="1" operator="notEqual">
      <formula>AF866</formula>
    </cfRule>
  </conditionalFormatting>
  <conditionalFormatting sqref="AJ870:AK870">
    <cfRule type="cellIs" dxfId="1036" priority="570" stopIfTrue="1" operator="notEqual">
      <formula>AH866</formula>
    </cfRule>
  </conditionalFormatting>
  <conditionalFormatting sqref="AL928:AN928">
    <cfRule type="cellIs" dxfId="1035" priority="548" stopIfTrue="1" operator="notEqual">
      <formula>AN901</formula>
    </cfRule>
  </conditionalFormatting>
  <conditionalFormatting sqref="Q934:S934">
    <cfRule type="cellIs" dxfId="1034" priority="549" stopIfTrue="1" operator="greaterThan">
      <formula>H934</formula>
    </cfRule>
  </conditionalFormatting>
  <conditionalFormatting sqref="Q938:S938">
    <cfRule type="cellIs" dxfId="1033" priority="550" stopIfTrue="1" operator="greaterThan">
      <formula>H938</formula>
    </cfRule>
  </conditionalFormatting>
  <conditionalFormatting sqref="AF938:AG938">
    <cfRule type="cellIs" dxfId="1032" priority="547" stopIfTrue="1" operator="notEqual">
      <formula>AD934</formula>
    </cfRule>
  </conditionalFormatting>
  <conditionalFormatting sqref="AH938:AI938">
    <cfRule type="cellIs" dxfId="1031" priority="546" stopIfTrue="1" operator="notEqual">
      <formula>AF934</formula>
    </cfRule>
  </conditionalFormatting>
  <conditionalFormatting sqref="AJ938:AK938">
    <cfRule type="cellIs" dxfId="1030" priority="545" stopIfTrue="1" operator="notEqual">
      <formula>AH934</formula>
    </cfRule>
  </conditionalFormatting>
  <conditionalFormatting sqref="AL996:AN996">
    <cfRule type="cellIs" dxfId="1029" priority="523" stopIfTrue="1" operator="notEqual">
      <formula>AN969</formula>
    </cfRule>
  </conditionalFormatting>
  <conditionalFormatting sqref="Q1002:S1002">
    <cfRule type="cellIs" dxfId="1028" priority="524" stopIfTrue="1" operator="greaterThan">
      <formula>H1002</formula>
    </cfRule>
  </conditionalFormatting>
  <conditionalFormatting sqref="Q1006:S1006">
    <cfRule type="cellIs" dxfId="1027" priority="525" stopIfTrue="1" operator="greaterThan">
      <formula>H1006</formula>
    </cfRule>
  </conditionalFormatting>
  <conditionalFormatting sqref="AF1006:AG1006">
    <cfRule type="cellIs" dxfId="1026" priority="522" stopIfTrue="1" operator="notEqual">
      <formula>AD1002</formula>
    </cfRule>
  </conditionalFormatting>
  <conditionalFormatting sqref="AH1006:AI1006">
    <cfRule type="cellIs" dxfId="1025" priority="521" stopIfTrue="1" operator="notEqual">
      <formula>AF1002</formula>
    </cfRule>
  </conditionalFormatting>
  <conditionalFormatting sqref="AJ1006:AK1006">
    <cfRule type="cellIs" dxfId="1024" priority="520" stopIfTrue="1" operator="notEqual">
      <formula>AH1002</formula>
    </cfRule>
  </conditionalFormatting>
  <conditionalFormatting sqref="AL1064:AN1064">
    <cfRule type="cellIs" dxfId="1023" priority="498" stopIfTrue="1" operator="notEqual">
      <formula>AN1037</formula>
    </cfRule>
  </conditionalFormatting>
  <conditionalFormatting sqref="Q1070:S1070">
    <cfRule type="cellIs" dxfId="1022" priority="499" stopIfTrue="1" operator="greaterThan">
      <formula>H1070</formula>
    </cfRule>
  </conditionalFormatting>
  <conditionalFormatting sqref="Q1074:S1074">
    <cfRule type="cellIs" dxfId="1021" priority="500" stopIfTrue="1" operator="greaterThan">
      <formula>H1074</formula>
    </cfRule>
  </conditionalFormatting>
  <conditionalFormatting sqref="AF1074:AG1074">
    <cfRule type="cellIs" dxfId="1020" priority="497" stopIfTrue="1" operator="notEqual">
      <formula>AD1070</formula>
    </cfRule>
  </conditionalFormatting>
  <conditionalFormatting sqref="AH1074:AI1074">
    <cfRule type="cellIs" dxfId="1019" priority="496" stopIfTrue="1" operator="notEqual">
      <formula>AF1070</formula>
    </cfRule>
  </conditionalFormatting>
  <conditionalFormatting sqref="AJ1074:AK1074">
    <cfRule type="cellIs" dxfId="1018" priority="495" stopIfTrue="1" operator="notEqual">
      <formula>AH1070</formula>
    </cfRule>
  </conditionalFormatting>
  <conditionalFormatting sqref="AL1132:AN1132">
    <cfRule type="cellIs" dxfId="1017" priority="473" stopIfTrue="1" operator="notEqual">
      <formula>AN1105</formula>
    </cfRule>
  </conditionalFormatting>
  <conditionalFormatting sqref="Q1138:S1138">
    <cfRule type="cellIs" dxfId="1016" priority="474" stopIfTrue="1" operator="greaterThan">
      <formula>H1138</formula>
    </cfRule>
  </conditionalFormatting>
  <conditionalFormatting sqref="Q1142:S1142">
    <cfRule type="cellIs" dxfId="1015" priority="475" stopIfTrue="1" operator="greaterThan">
      <formula>H1142</formula>
    </cfRule>
  </conditionalFormatting>
  <conditionalFormatting sqref="AF1142:AG1142">
    <cfRule type="cellIs" dxfId="1014" priority="472" stopIfTrue="1" operator="notEqual">
      <formula>AD1138</formula>
    </cfRule>
  </conditionalFormatting>
  <conditionalFormatting sqref="AH1142:AI1142">
    <cfRule type="cellIs" dxfId="1013" priority="471" stopIfTrue="1" operator="notEqual">
      <formula>AF1138</formula>
    </cfRule>
  </conditionalFormatting>
  <conditionalFormatting sqref="AJ1142:AK1142">
    <cfRule type="cellIs" dxfId="1012" priority="470" stopIfTrue="1" operator="notEqual">
      <formula>AH1138</formula>
    </cfRule>
  </conditionalFormatting>
  <conditionalFormatting sqref="AL1200:AN1200">
    <cfRule type="cellIs" dxfId="1011" priority="448" stopIfTrue="1" operator="notEqual">
      <formula>AN1173</formula>
    </cfRule>
  </conditionalFormatting>
  <conditionalFormatting sqref="Q1206:S1206">
    <cfRule type="cellIs" dxfId="1010" priority="449" stopIfTrue="1" operator="greaterThan">
      <formula>H1206</formula>
    </cfRule>
  </conditionalFormatting>
  <conditionalFormatting sqref="Q1210:S1210">
    <cfRule type="cellIs" dxfId="1009" priority="450" stopIfTrue="1" operator="greaterThan">
      <formula>H1210</formula>
    </cfRule>
  </conditionalFormatting>
  <conditionalFormatting sqref="AF1210:AG1210">
    <cfRule type="cellIs" dxfId="1008" priority="447" stopIfTrue="1" operator="notEqual">
      <formula>AD1206</formula>
    </cfRule>
  </conditionalFormatting>
  <conditionalFormatting sqref="AH1210:AI1210">
    <cfRule type="cellIs" dxfId="1007" priority="446" stopIfTrue="1" operator="notEqual">
      <formula>AF1206</formula>
    </cfRule>
  </conditionalFormatting>
  <conditionalFormatting sqref="AJ1210:AK1210">
    <cfRule type="cellIs" dxfId="1006" priority="445" stopIfTrue="1" operator="notEqual">
      <formula>AH1206</formula>
    </cfRule>
  </conditionalFormatting>
  <conditionalFormatting sqref="AL1268:AN1268">
    <cfRule type="cellIs" dxfId="1005" priority="423" stopIfTrue="1" operator="notEqual">
      <formula>AN1241</formula>
    </cfRule>
  </conditionalFormatting>
  <conditionalFormatting sqref="Q1274:S1274">
    <cfRule type="cellIs" dxfId="1004" priority="424" stopIfTrue="1" operator="greaterThan">
      <formula>H1274</formula>
    </cfRule>
  </conditionalFormatting>
  <conditionalFormatting sqref="Q1278:S1278">
    <cfRule type="cellIs" dxfId="1003" priority="425" stopIfTrue="1" operator="greaterThan">
      <formula>H1278</formula>
    </cfRule>
  </conditionalFormatting>
  <conditionalFormatting sqref="AF1278:AG1278">
    <cfRule type="cellIs" dxfId="1002" priority="422" stopIfTrue="1" operator="notEqual">
      <formula>AD1274</formula>
    </cfRule>
  </conditionalFormatting>
  <conditionalFormatting sqref="AH1278:AI1278">
    <cfRule type="cellIs" dxfId="1001" priority="421" stopIfTrue="1" operator="notEqual">
      <formula>AF1274</formula>
    </cfRule>
  </conditionalFormatting>
  <conditionalFormatting sqref="AJ1278:AK1278">
    <cfRule type="cellIs" dxfId="1000" priority="420" stopIfTrue="1" operator="notEqual">
      <formula>AH1274</formula>
    </cfRule>
  </conditionalFormatting>
  <conditionalFormatting sqref="AL1336:AN1336">
    <cfRule type="cellIs" dxfId="999" priority="398" stopIfTrue="1" operator="notEqual">
      <formula>AN1309</formula>
    </cfRule>
  </conditionalFormatting>
  <conditionalFormatting sqref="Q1342:S1342">
    <cfRule type="cellIs" dxfId="998" priority="399" stopIfTrue="1" operator="greaterThan">
      <formula>H1342</formula>
    </cfRule>
  </conditionalFormatting>
  <conditionalFormatting sqref="Q1346:S1346">
    <cfRule type="cellIs" dxfId="997" priority="400" stopIfTrue="1" operator="greaterThan">
      <formula>H1346</formula>
    </cfRule>
  </conditionalFormatting>
  <conditionalFormatting sqref="AF1346:AG1346">
    <cfRule type="cellIs" dxfId="996" priority="397" stopIfTrue="1" operator="notEqual">
      <formula>AD1342</formula>
    </cfRule>
  </conditionalFormatting>
  <conditionalFormatting sqref="AH1346:AI1346">
    <cfRule type="cellIs" dxfId="995" priority="396" stopIfTrue="1" operator="notEqual">
      <formula>AF1342</formula>
    </cfRule>
  </conditionalFormatting>
  <conditionalFormatting sqref="AJ1346:AK1346">
    <cfRule type="cellIs" dxfId="994" priority="395" stopIfTrue="1" operator="notEqual">
      <formula>AH1342</formula>
    </cfRule>
  </conditionalFormatting>
  <conditionalFormatting sqref="AL1404:AN1404">
    <cfRule type="cellIs" dxfId="993" priority="373" stopIfTrue="1" operator="notEqual">
      <formula>AN1377</formula>
    </cfRule>
  </conditionalFormatting>
  <conditionalFormatting sqref="Q1410:S1410">
    <cfRule type="cellIs" dxfId="992" priority="374" stopIfTrue="1" operator="greaterThan">
      <formula>H1410</formula>
    </cfRule>
  </conditionalFormatting>
  <conditionalFormatting sqref="Q1414:S1414">
    <cfRule type="cellIs" dxfId="991" priority="375" stopIfTrue="1" operator="greaterThan">
      <formula>H1414</formula>
    </cfRule>
  </conditionalFormatting>
  <conditionalFormatting sqref="AF1414:AG1414">
    <cfRule type="cellIs" dxfId="990" priority="372" stopIfTrue="1" operator="notEqual">
      <formula>AD1410</formula>
    </cfRule>
  </conditionalFormatting>
  <conditionalFormatting sqref="AH1414:AI1414">
    <cfRule type="cellIs" dxfId="989" priority="371" stopIfTrue="1" operator="notEqual">
      <formula>AF1410</formula>
    </cfRule>
  </conditionalFormatting>
  <conditionalFormatting sqref="AJ1414:AK1414">
    <cfRule type="cellIs" dxfId="988" priority="370" stopIfTrue="1" operator="notEqual">
      <formula>AH1410</formula>
    </cfRule>
  </conditionalFormatting>
  <conditionalFormatting sqref="AL1472:AN1472">
    <cfRule type="cellIs" dxfId="987" priority="348" stopIfTrue="1" operator="notEqual">
      <formula>AN1445</formula>
    </cfRule>
  </conditionalFormatting>
  <conditionalFormatting sqref="Q1478:S1478">
    <cfRule type="cellIs" dxfId="986" priority="349" stopIfTrue="1" operator="greaterThan">
      <formula>H1478</formula>
    </cfRule>
  </conditionalFormatting>
  <conditionalFormatting sqref="Q1482:S1482">
    <cfRule type="cellIs" dxfId="985" priority="350" stopIfTrue="1" operator="greaterThan">
      <formula>H1482</formula>
    </cfRule>
  </conditionalFormatting>
  <conditionalFormatting sqref="AF1482:AG1482">
    <cfRule type="cellIs" dxfId="984" priority="347" stopIfTrue="1" operator="notEqual">
      <formula>AD1478</formula>
    </cfRule>
  </conditionalFormatting>
  <conditionalFormatting sqref="AH1482:AI1482">
    <cfRule type="cellIs" dxfId="983" priority="346" stopIfTrue="1" operator="notEqual">
      <formula>AF1478</formula>
    </cfRule>
  </conditionalFormatting>
  <conditionalFormatting sqref="AJ1482:AK1482">
    <cfRule type="cellIs" dxfId="982" priority="345" stopIfTrue="1" operator="notEqual">
      <formula>AH1478</formula>
    </cfRule>
  </conditionalFormatting>
  <conditionalFormatting sqref="AL1540:AN1540">
    <cfRule type="cellIs" dxfId="981" priority="323" stopIfTrue="1" operator="notEqual">
      <formula>AN1513</formula>
    </cfRule>
  </conditionalFormatting>
  <conditionalFormatting sqref="Q1546:S1546">
    <cfRule type="cellIs" dxfId="980" priority="324" stopIfTrue="1" operator="greaterThan">
      <formula>H1546</formula>
    </cfRule>
  </conditionalFormatting>
  <conditionalFormatting sqref="Q1550:S1550">
    <cfRule type="cellIs" dxfId="979" priority="325" stopIfTrue="1" operator="greaterThan">
      <formula>H1550</formula>
    </cfRule>
  </conditionalFormatting>
  <conditionalFormatting sqref="AF1550:AG1550">
    <cfRule type="cellIs" dxfId="978" priority="322" stopIfTrue="1" operator="notEqual">
      <formula>AD1546</formula>
    </cfRule>
  </conditionalFormatting>
  <conditionalFormatting sqref="AH1550:AI1550">
    <cfRule type="cellIs" dxfId="977" priority="321" stopIfTrue="1" operator="notEqual">
      <formula>AF1546</formula>
    </cfRule>
  </conditionalFormatting>
  <conditionalFormatting sqref="AJ1550:AK1550">
    <cfRule type="cellIs" dxfId="976" priority="320" stopIfTrue="1" operator="notEqual">
      <formula>AH1546</formula>
    </cfRule>
  </conditionalFormatting>
  <conditionalFormatting sqref="AL1608:AN1608">
    <cfRule type="cellIs" dxfId="975" priority="298" stopIfTrue="1" operator="notEqual">
      <formula>AN1581</formula>
    </cfRule>
  </conditionalFormatting>
  <conditionalFormatting sqref="Q1614:S1614">
    <cfRule type="cellIs" dxfId="974" priority="299" stopIfTrue="1" operator="greaterThan">
      <formula>H1614</formula>
    </cfRule>
  </conditionalFormatting>
  <conditionalFormatting sqref="Q1618:S1618">
    <cfRule type="cellIs" dxfId="973" priority="300" stopIfTrue="1" operator="greaterThan">
      <formula>H1618</formula>
    </cfRule>
  </conditionalFormatting>
  <conditionalFormatting sqref="AF1618:AG1618">
    <cfRule type="cellIs" dxfId="972" priority="297" stopIfTrue="1" operator="notEqual">
      <formula>AD1614</formula>
    </cfRule>
  </conditionalFormatting>
  <conditionalFormatting sqref="AH1618:AI1618">
    <cfRule type="cellIs" dxfId="971" priority="296" stopIfTrue="1" operator="notEqual">
      <formula>AF1614</formula>
    </cfRule>
  </conditionalFormatting>
  <conditionalFormatting sqref="AJ1618:AK1618">
    <cfRule type="cellIs" dxfId="970" priority="295" stopIfTrue="1" operator="notEqual">
      <formula>AH1614</formula>
    </cfRule>
  </conditionalFormatting>
  <conditionalFormatting sqref="AL1676:AN1676">
    <cfRule type="cellIs" dxfId="969" priority="273" stopIfTrue="1" operator="notEqual">
      <formula>AN1649</formula>
    </cfRule>
  </conditionalFormatting>
  <conditionalFormatting sqref="Q1682:S1682">
    <cfRule type="cellIs" dxfId="968" priority="274" stopIfTrue="1" operator="greaterThan">
      <formula>H1682</formula>
    </cfRule>
  </conditionalFormatting>
  <conditionalFormatting sqref="Q1686:S1686">
    <cfRule type="cellIs" dxfId="967" priority="275" stopIfTrue="1" operator="greaterThan">
      <formula>H1686</formula>
    </cfRule>
  </conditionalFormatting>
  <conditionalFormatting sqref="AF1686:AG1686">
    <cfRule type="cellIs" dxfId="966" priority="272" stopIfTrue="1" operator="notEqual">
      <formula>AD1682</formula>
    </cfRule>
  </conditionalFormatting>
  <conditionalFormatting sqref="AH1686:AI1686">
    <cfRule type="cellIs" dxfId="965" priority="271" stopIfTrue="1" operator="notEqual">
      <formula>AF1682</formula>
    </cfRule>
  </conditionalFormatting>
  <conditionalFormatting sqref="AJ1686:AK1686">
    <cfRule type="cellIs" dxfId="964" priority="270" stopIfTrue="1" operator="notEqual">
      <formula>AH1682</formula>
    </cfRule>
  </conditionalFormatting>
  <dataValidations count="6">
    <dataValidation allowBlank="1" showInputMessage="1" showErrorMessage="1" prompt="Must match with cases" sqref="B36:AN36 B1668:AN1668 B920:AN920 B988:AN988 B1056:AN1056 B1124:AN1124 B1192:AN1192 B1260:AN1260 B1328:AN1328 B1396:AN1396 B1464:AN1464 B1532:AN1532 B1600:AN1600 B852:AN852 B104:AN104 B172:AN172 B240:AN240 B308:AN308 B376:AN376 B444:AN444 B512:AN512 B580:AN580 B648:AN648 B716:AN716 B784:AN784">
      <formula1>0</formula1>
      <formula2>0</formula2>
    </dataValidation>
    <dataValidation allowBlank="1" showInputMessage="1" showErrorMessage="1" prompt="Must match with all TB cases (Block 1)" sqref="AL1608:AN1608 AL1676:AN1676 AL860:AN860 AL928:AN928 AL996:AN996 AL1064:AN1064 AL1132:AN1132 AL1200:AN1200 AL1268:AN1268 AL1336:AN1336 AL1404:AN1404 AL1472:AN1472 AL1540:AN1540 AL792:AN792 AL44:AN44 AL112:AN112 AL180:AN180 AL248:AN248 AL316:AN316 AL384:AN384 AL452:AN452 AL520:AN520 AL588:AN588 AL656:AN656 AL724:AN724">
      <formula1>0</formula1>
      <formula2>0</formula2>
    </dataValidation>
    <dataValidation type="whole" operator="greaterThanOrEqual" allowBlank="1" showErrorMessage="1" sqref="B17:AK17 B1676:AH1676 T1692:T1695 N1699 B1608:AH1608 T1624:T1627 N1631 N1563 B1526:AK1526 B1524:AK1524 B1522:AK1522 B1520:AK1520 B1518:AK1518 B1516:AK1516 B1513:AK1513 B1540:AH1540 T1556:T1559 B1598:AK1598 B1596:AK1596 B1594:AK1594 B1592:AK1592 B1590:AK1590 B1588:AK1588 B1586:AK1586 B1584:AK1584 B1581:AK1581 B792:AH792 T808:T811 N815 B1173:AK1173 B1200:AH1200 T1216:T1219 N1223 B1336:AH1336 B1394:AK1394 B1392:AK1392 B1390:AK1390 B1388:AK1388 B850:AK850 B848:AK848 B846:AK846 B844:AK844 B842:AK842 B840:AK840 B838:AK838 B836:AK836 B833:AK833 B44:AH44 T60:T63 N67 B860:AH860 T876:T879 N883 B1386:AK1386 B1384:AK1384 B1382:AK1382 B1380:AK1380 B918:AK918 B916:AK916 B102:AK102 B100:AK100 B98:AK98 B96:AK96 B94:AK94 B92:AK92 B90:AK90 B88:AK88 B85:AK85 B112:AH112 T128:T131 N135 B914:AK914 B912:AK912 B910:AK910 B908:AK908 B906:AK906 B904:AK904 B901:AK901 B928:AH928 T944:T947 B170:AK170 B168:AK168 B166:AK166 B164:AK164 B162:AK162 B160:AK160 B158:AK158 B156:AK156 B153:AK153 B180:AH180 T196:T199 N203 N951 B1248:AK1248 B1246:AK1246 B1244:AK1244 B1241:AK1241 B1268:AH1268 T1284:T1287 N1291 B1377:AK1377 B238:AK238 B236:AK236 B234:AK234 B232:AK232 B230:AK230 B228:AK228 B226:AK226 B224:AK224 B221:AK221 B248:AH248 T264:T267 N271 B1404:AH1404 B986:AK986 B984:AK984 B982:AK982 B980:AK980 B978:AK978 B976:AK976 B974:AK974 B972:AK972 B306:AK306 B304:AK304 B302:AK302 B300:AK300 B298:AK298 B296:AK296 B294:AK294 B292:AK292 B289:AK289 B316:AH316 T332:T335 N339 B969:AK969 B996:AH996 T1012:T1015 N1019 T1420:T1423 N1427 B1452:AK1452 B1450:AK1450 B1448:AK1448 B374:AK374 B372:AK372 B370:AK370 B368:AK368 B366:AK366 B364:AK364 B362:AK362 B360:AK360 B357:AK357 B384:AH384 T400:T403 N407 B1445:AK1445 T1488:T1491 B1326:AK1326 B1324:AK1324 B1054:AK1054 B1052:AK1052 B1050:AK1050 B1048:AK1048 B1046:AK1046 B442:AK442 B440:AK440 B438:AK438 B436:AK436 B434:AK434 B432:AK432 B430:AK430 B428:AK428 B425:AK425 B452:AH452 T468:T471 N475 B1044:AK1044 B1042:AK1042 B1040:AK1040 B1037:AK1037 B1064:AH1064 T1080:T1083 N1087 B1322:AK1322 B1320:AK1320 B510:AK510 B508:AK508 B506:AK506 B504:AK504 B502:AK502 B500:AK500 B498:AK498 B496:AK496 B493:AK493 B520:AH520 T536:T539 N543 B1318:AK1318 B1316:AK1316 B1314:AK1314 B1312:AK1312 B1309:AK1309 T1352:T1355 N1359 B1122:AK1122 B1120:AK1120 B578:AK578 B576:AK576 B574:AK574 B572:AK572 B570:AK570 B568:AK568 B566:AK566 B564:AK564 B561:AK561 B588:AH588 T604:T607 N611 B1118:AK1118 B1116:AK1116 B1114:AK1114 B1112:AK1112 B1110:AK1110 B1108:AK1108 B1105:AK1105 B1132:AH1132 T1148:T1151 B646:AK646 B644:AK644 B642:AK642 B640:AK640 B638:AK638 B636:AK636 B634:AK634 B632:AK632 B629:AK629 B656:AH656 T672:T675 N679 N1155 N1495 B1472:AH1472 B1530:AK1530 B1528:AK1528 B1462:AK1462 B1460:AK1460 B1458:AK1458 B1456:AK1456 B714:AK714 B712:AK712 B710:AK710 B708:AK708 B706:AK706 B704:AK704 B702:AK702 B700:AK700 B697:AK697 B724:AH724 T740:T743 N747 B1454:AK1454 B1190:AK1190 B1188:AK1188 B1186:AK1186 B1184:AK1184 B1182:AK1182 B1180:AK1180 B1178:AK1178 B1176:AK1176 B782:AK782 B780:AK780 B778:AK778 B776:AK776 B774:AK774 B772:AK772 B770:AK770 B768:AK768 B765:AK765 B20:AK20 B1660:AK1660 B1658:AK1658 B1656:AK1656 B1654:AK1654 B1652:AK1652 B1649:AK1649 B1258:AK1258 B1256:AK1256 B1254:AK1254 B1252:AK1252 B1250:AK1250 B22:AK22 B34:AK34 B32:AK32 B30:AK30 B28:AK28 B26:AK26 B24:AK24 B1662:AK1662">
      <formula1>0</formula1>
      <formula2>0</formula2>
    </dataValidation>
    <dataValidation allowBlank="1" showInputMessage="1" showErrorMessage="1" prompt="Must match with ragistered cases" sqref="AF54:AK54 AF1686:AK1686 AF1618:AK1618 AF1550:AK1550 AF1482:AK1482 AF1414:AK1414 AF1346:AK1346 AF1278:AK1278 AF1210:AK1210 AF1142:AK1142 AF1074:AK1074 AF1006:AK1006 AF938:AK938 AF870:AK870 AF802:AK802 AF734:AK734 AF666:AK666 AF598:AK598 AF530:AK530 AF462:AK462 AF394:AK394 AF326:AK326 AF258:AK258 AF190:AK190 AF122:AK122"/>
    <dataValidation type="whole" operator="greaterThanOrEqual" allowBlank="1" showInputMessage="1" showErrorMessage="1" sqref="AI44:AK44 AI1676:AK1676 AI1608:AK1608 AI1540:AK1540 AI1472:AK1472 AI1404:AK1404 AI1336:AK1336 AI1268:AK1268 AI1200:AK1200 AI1132:AK1132 AI1064:AK1064 AI996:AK996 AI928:AK928 AI860:AK860 AI792:AK792 AI724:AK724 AI656:AK656 AI588:AK588 AI520:AK520 AI452:AK452 AI384:AK384 AI316:AK316 AI248:AK248 AI180:AK180 AI112:AK112">
      <formula1>0</formula1>
    </dataValidation>
    <dataValidation type="whole" operator="greaterThanOrEqual" allowBlank="1" showErrorMessage="1" sqref="X50:AA50 K1682:P1682 B1682:G1682 K1686:P1686 B1686:G1686 J1699:M1699 P1699:S1699 P1692:S1695 J1692:M1695 X1686:AE1686 AD1682:AG1682 X1682:AA1682 K1614:P1614 B1614:G1614 K1618:P1618 B1618:G1618 J1631:M1631 P1631:S1631 P1624:S1627 J1624:M1627 X1618:AE1618 AD1614:AG1614 X1614:AA1614 K1546:P1546 B1546:G1546 K1550:P1550 B1550:G1550 J1563:M1563 P1563:S1563 P1556:S1559 J1556:M1559 X1550:AE1550 AD1546:AG1546 X1546:AA1546 K1478:P1478 B1478:G1478 K1482:P1482 B1482:G1482 J1495:M1495 P1495:S1495 P1488:S1491 J1488:M1491 X1482:AE1482 AD1478:AG1478 X1478:AA1478 K1410:P1410 B1410:G1410 K1414:P1414 B1414:G1414 J1427:M1427 P1427:S1427 P1420:S1423 J1420:M1423 X1414:AE1414 AD1410:AG1410 X1410:AA1410 K1342:P1342 B1342:G1342 K1346:P1346 B1346:G1346 J1359:M1359 P1359:S1359 P1352:S1355 J1352:M1355 X1346:AE1346 AD1342:AG1342 X1342:AA1342 K1274:P1274 B1274:G1274 K1278:P1278 B1278:G1278 J1291:M1291 P1291:S1291 P1284:S1287 J1284:M1287 X1278:AE1278 AD1274:AG1274 X1274:AA1274 K1206:P1206 B1206:G1206 K1210:P1210 B1210:G1210 J1223:M1223 P1223:S1223 P1216:S1219 J1216:M1219 X1210:AE1210 AD1206:AG1206 X1206:AA1206 K1138:P1138 B1138:G1138 K1142:P1142 B1142:G1142 J1155:M1155 P1155:S1155 P1148:S1151 J1148:M1151 X1142:AE1142 AD1138:AG1138 X1138:AA1138 K1070:P1070 B1070:G1070 K1074:P1074 B1074:G1074 J1087:M1087 P1087:S1087 P1080:S1083 J1080:M1083 X1074:AE1074 AD1070:AG1070 X1070:AA1070 K1002:P1002 B1002:G1002 K1006:P1006 B1006:G1006 J1019:M1019 P1019:S1019 P1012:S1015 J1012:M1015 X1006:AE1006 AD1002:AG1002 X1002:AA1002 K934:P934 B934:G934 K938:P938 B938:G938 J951:M951 P951:S951 P944:S947 J944:M947 X938:AE938 AD934:AG934 X934:AA934 K866:P866 B866:G866 K870:P870 B870:G870 J883:M883 P883:S883 P876:S879 J876:M879 X870:AE870 AD866:AG866 X866:AA866 K798:P798 B798:G798 K802:P802 B802:G802 J815:M815 P815:S815 P808:S811 J808:M811 X802:AE802 AD798:AG798 X798:AA798 K730:P730 B730:G730 K734:P734 B734:G734 J747:M747 P747:S747 P740:S743 J740:M743 X734:AE734 AD730:AG730 X730:AA730 K662:P662 B662:G662 K666:P666 B666:G666 J679:M679 P679:S679 P672:S675 J672:M675 X666:AE666 AD662:AG662 X662:AA662 K594:P594 B594:G594 K598:P598 B598:G598 J611:M611 P611:S611 P604:S607 J604:M607 X598:AE598 AD594:AG594 X594:AA594 K526:P526 B526:G526 K530:P530 B530:G530 J543:M543 P543:S543 P536:S539 J536:M539 X530:AE530 AD526:AG526 X526:AA526 K458:P458 B458:G458 K462:P462 B462:G462 J475:M475 P475:S475 P468:S471 J468:M471 X462:AE462 AD458:AG458 X458:AA458 K390:P390 B390:G390 K394:P394 B394:G394 J407:M407 P407:S407 P400:S403 J400:M403 X394:AE394 AD390:AG390 X390:AA390 K322:P322 B322:G322 K326:P326 B326:G326 J339:M339 P339:S339 P332:S335 J332:M335 X326:AE326 AD322:AG322 X322:AA322 K254:P254 B254:G254 K258:P258 B258:G258 J271:M271 P271:S271 P264:S267 J264:M267 X258:AE258 AD254:AG254 X254:AA254 K186:P186 B186:G186 K190:P190 B190:G190 J203:M203 P203:S203 P196:S199 J196:M199 X190:AE190 AD186:AG186 X186:AA186 K118:P118 B118:G118 K122:P122 B122:G122 J135:M135 P135:S135 P128:S131 J128:M131 X122:AE122 AD118:AG118 X118:AA118 K50:P50 B50:G50 K54:P54 B54:G54 J67:M67 P67:S67 P60:S63 J60:M63 X54:AE54 AD50:AG50">
      <formula1>0</formula1>
    </dataValidation>
  </dataValidations>
  <hyperlinks>
    <hyperlink ref="A1" location="Menu!A1" display="Menu"/>
  </hyperlinks>
  <pageMargins left="0.4" right="0.4" top="0.5" bottom="0.05" header="0.51180555555555551" footer="0.51180555555555551"/>
  <pageSetup paperSize="9" scale="88" firstPageNumber="0" orientation="landscape" horizontalDpi="300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R3088"/>
  <sheetViews>
    <sheetView view="pageBreakPreview" zoomScaleNormal="100" zoomScaleSheetLayoutView="100" workbookViewId="0">
      <selection activeCell="A2208" sqref="A2208:IV3088"/>
    </sheetView>
  </sheetViews>
  <sheetFormatPr defaultRowHeight="12.75" x14ac:dyDescent="0.25"/>
  <cols>
    <col min="1" max="1" width="6.42578125" style="40" customWidth="1"/>
    <col min="2" max="3" width="6.7109375" style="40" customWidth="1"/>
    <col min="4" max="4" width="7.140625" style="40" customWidth="1"/>
    <col min="5" max="5" width="12.85546875" style="40" customWidth="1"/>
    <col min="6" max="6" width="17.5703125" style="40" customWidth="1"/>
    <col min="7" max="20" width="5.85546875" style="40" customWidth="1"/>
    <col min="21" max="22" width="6.7109375" style="40" customWidth="1"/>
    <col min="23" max="23" width="7.140625" style="40" customWidth="1"/>
    <col min="24" max="24" width="4.85546875" style="40" customWidth="1"/>
    <col min="25" max="25" width="5.5703125" style="40" customWidth="1"/>
    <col min="26" max="26" width="7" style="40" customWidth="1"/>
    <col min="27" max="16384" width="9.140625" style="40"/>
  </cols>
  <sheetData>
    <row r="1" spans="1:26" ht="19.5" customHeight="1" thickBot="1" x14ac:dyDescent="0.3">
      <c r="A1" s="36" t="s">
        <v>785</v>
      </c>
    </row>
    <row r="2" spans="1:26" ht="16.5" customHeight="1" thickBot="1" x14ac:dyDescent="0.3">
      <c r="A2" s="36"/>
      <c r="B2" s="60" t="s">
        <v>786</v>
      </c>
      <c r="C2" s="61"/>
      <c r="D2" s="61"/>
      <c r="E2" s="62"/>
      <c r="F2" s="62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1"/>
      <c r="V2" s="61"/>
      <c r="W2" s="64" t="s">
        <v>864</v>
      </c>
    </row>
    <row r="3" spans="1:26" ht="12.75" customHeight="1" x14ac:dyDescent="0.25">
      <c r="B3" s="864" t="s">
        <v>788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</row>
    <row r="4" spans="1:26" ht="12.75" customHeight="1" thickBot="1" x14ac:dyDescent="0.3">
      <c r="B4" s="865" t="s">
        <v>865</v>
      </c>
      <c r="C4" s="865"/>
      <c r="D4" s="865"/>
      <c r="E4" s="865"/>
      <c r="F4" s="865"/>
      <c r="G4" s="865"/>
      <c r="H4" s="865"/>
      <c r="I4" s="866"/>
      <c r="J4" s="866"/>
      <c r="K4" s="866"/>
      <c r="L4" s="866"/>
      <c r="M4" s="866"/>
      <c r="N4" s="866"/>
      <c r="O4" s="865"/>
      <c r="P4" s="865"/>
      <c r="Q4" s="865"/>
      <c r="R4" s="865"/>
      <c r="S4" s="865"/>
      <c r="T4" s="865"/>
      <c r="U4" s="865"/>
      <c r="V4" s="865"/>
      <c r="W4" s="865"/>
    </row>
    <row r="5" spans="1:26" s="41" customFormat="1" ht="17.25" customHeight="1" thickBot="1" x14ac:dyDescent="0.25">
      <c r="B5" s="867" t="s">
        <v>790</v>
      </c>
      <c r="C5" s="868"/>
      <c r="D5" s="869">
        <f>+Menu!$D$6</f>
        <v>0</v>
      </c>
      <c r="E5" s="869"/>
      <c r="F5" s="869"/>
      <c r="G5" s="869"/>
      <c r="H5" s="870"/>
      <c r="I5" s="902" t="s">
        <v>791</v>
      </c>
      <c r="J5" s="903"/>
      <c r="K5" s="903"/>
      <c r="L5" s="903"/>
      <c r="M5" s="903"/>
      <c r="N5" s="904"/>
      <c r="O5" s="886" t="s">
        <v>792</v>
      </c>
      <c r="P5" s="887"/>
      <c r="Q5" s="887"/>
      <c r="R5" s="887"/>
      <c r="S5" s="887"/>
      <c r="T5" s="905" t="str">
        <f>IF(Menu!E9="","",Menu!E9)</f>
        <v/>
      </c>
      <c r="U5" s="905"/>
      <c r="V5" s="905"/>
      <c r="W5" s="906"/>
    </row>
    <row r="6" spans="1:26" s="41" customFormat="1" ht="17.25" customHeight="1" thickBot="1" x14ac:dyDescent="0.25">
      <c r="A6" s="41" t="str">
        <f>IF(F6=0,"",$D$5&amp;" "&amp;$F$6)</f>
        <v xml:space="preserve">0 </v>
      </c>
      <c r="B6" s="910" t="s">
        <v>793</v>
      </c>
      <c r="C6" s="911"/>
      <c r="D6" s="911"/>
      <c r="E6" s="911"/>
      <c r="F6" s="912" t="str">
        <f>+Menu!B9</f>
        <v/>
      </c>
      <c r="G6" s="912"/>
      <c r="H6" s="913"/>
      <c r="I6" s="65" t="str">
        <f>+Menu!D3</f>
        <v>3rd</v>
      </c>
      <c r="J6" s="914" t="s">
        <v>866</v>
      </c>
      <c r="K6" s="914"/>
      <c r="L6" s="66">
        <f>IF(Menu!D4="","",Menu!D4-1)</f>
        <v>2021</v>
      </c>
      <c r="M6" s="915" t="s">
        <v>6</v>
      </c>
      <c r="N6" s="916"/>
      <c r="O6" s="306" t="s">
        <v>973</v>
      </c>
      <c r="P6" s="67"/>
      <c r="Q6" s="67"/>
      <c r="R6" s="68"/>
      <c r="S6" s="68"/>
      <c r="T6" s="68"/>
      <c r="U6" s="68"/>
      <c r="V6" s="68"/>
      <c r="W6" s="69"/>
    </row>
    <row r="7" spans="1:26" s="41" customFormat="1" ht="17.25" customHeight="1" x14ac:dyDescent="0.2">
      <c r="B7" s="70" t="s">
        <v>795</v>
      </c>
      <c r="C7" s="71"/>
      <c r="D7" s="71"/>
      <c r="E7" s="71"/>
      <c r="F7" s="71"/>
      <c r="G7" s="71"/>
      <c r="H7" s="72"/>
      <c r="I7" s="917" t="s">
        <v>867</v>
      </c>
      <c r="J7" s="918"/>
      <c r="K7" s="918"/>
      <c r="L7" s="918"/>
      <c r="M7" s="918"/>
      <c r="N7" s="919"/>
      <c r="O7" s="920">
        <f>+Menu!F9</f>
        <v>0</v>
      </c>
      <c r="P7" s="921"/>
      <c r="Q7" s="921"/>
      <c r="R7" s="921"/>
      <c r="S7" s="921"/>
      <c r="T7" s="921"/>
      <c r="U7" s="921"/>
      <c r="V7" s="921"/>
      <c r="W7" s="913"/>
    </row>
    <row r="8" spans="1:26" s="41" customFormat="1" ht="17.25" customHeight="1" x14ac:dyDescent="0.2">
      <c r="B8" s="920">
        <f>+Menu!D9</f>
        <v>0</v>
      </c>
      <c r="C8" s="921"/>
      <c r="D8" s="921"/>
      <c r="E8" s="921"/>
      <c r="F8" s="921"/>
      <c r="G8" s="921"/>
      <c r="H8" s="913"/>
      <c r="I8" s="925" t="s">
        <v>1011</v>
      </c>
      <c r="J8" s="926"/>
      <c r="K8" s="926"/>
      <c r="L8" s="926"/>
      <c r="M8" s="926"/>
      <c r="N8" s="911"/>
      <c r="O8" s="920">
        <f>+Menu!G9</f>
        <v>0</v>
      </c>
      <c r="P8" s="921"/>
      <c r="Q8" s="921"/>
      <c r="R8" s="921"/>
      <c r="S8" s="921"/>
      <c r="T8" s="921"/>
      <c r="U8" s="921"/>
      <c r="V8" s="921"/>
      <c r="W8" s="913"/>
    </row>
    <row r="9" spans="1:26" s="41" customFormat="1" ht="17.25" customHeight="1" thickBot="1" x14ac:dyDescent="0.25">
      <c r="B9" s="907"/>
      <c r="C9" s="908"/>
      <c r="D9" s="908"/>
      <c r="E9" s="908"/>
      <c r="F9" s="908"/>
      <c r="G9" s="908"/>
      <c r="H9" s="909"/>
      <c r="I9" s="927" t="s">
        <v>868</v>
      </c>
      <c r="J9" s="928"/>
      <c r="K9" s="928"/>
      <c r="L9" s="928"/>
      <c r="M9" s="929" t="e">
        <f>IF(D16=0,"",SUM(G16:J16)/D16*100)</f>
        <v>#N/A</v>
      </c>
      <c r="N9" s="930"/>
      <c r="O9" s="907"/>
      <c r="P9" s="908"/>
      <c r="Q9" s="908"/>
      <c r="R9" s="908"/>
      <c r="S9" s="908"/>
      <c r="T9" s="908"/>
      <c r="U9" s="908"/>
      <c r="V9" s="908"/>
      <c r="W9" s="909"/>
      <c r="X9" s="73"/>
    </row>
    <row r="10" spans="1:26" ht="6.75" customHeight="1" x14ac:dyDescent="0.25"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61"/>
      <c r="U10" s="61"/>
      <c r="V10" s="61"/>
      <c r="W10" s="61"/>
    </row>
    <row r="11" spans="1:26" ht="12.75" customHeight="1" thickBot="1" x14ac:dyDescent="0.3">
      <c r="B11" s="68" t="s">
        <v>1075</v>
      </c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61"/>
      <c r="U11" s="61"/>
      <c r="V11" s="61"/>
      <c r="W11" s="61"/>
    </row>
    <row r="12" spans="1:26" ht="37.5" customHeight="1" thickBot="1" x14ac:dyDescent="0.25">
      <c r="B12" s="877" t="s">
        <v>869</v>
      </c>
      <c r="C12" s="861"/>
      <c r="D12" s="878"/>
      <c r="E12" s="935" t="s">
        <v>870</v>
      </c>
      <c r="F12" s="936"/>
      <c r="G12" s="922" t="s">
        <v>1068</v>
      </c>
      <c r="H12" s="923"/>
      <c r="I12" s="923"/>
      <c r="J12" s="924"/>
      <c r="K12" s="877" t="s">
        <v>1067</v>
      </c>
      <c r="L12" s="861"/>
      <c r="M12" s="861" t="s">
        <v>1074</v>
      </c>
      <c r="N12" s="861"/>
      <c r="O12" s="861" t="s">
        <v>1073</v>
      </c>
      <c r="P12" s="861"/>
      <c r="Q12" s="861" t="s">
        <v>1072</v>
      </c>
      <c r="R12" s="861"/>
      <c r="S12" s="861" t="s">
        <v>1071</v>
      </c>
      <c r="T12" s="861"/>
      <c r="U12" s="871" t="s">
        <v>1070</v>
      </c>
      <c r="V12" s="871"/>
      <c r="W12" s="872"/>
    </row>
    <row r="13" spans="1:26" ht="11.25" customHeight="1" x14ac:dyDescent="0.2">
      <c r="B13" s="879"/>
      <c r="C13" s="862"/>
      <c r="D13" s="880"/>
      <c r="E13" s="937"/>
      <c r="F13" s="938"/>
      <c r="G13" s="883" t="s">
        <v>1069</v>
      </c>
      <c r="H13" s="884"/>
      <c r="I13" s="884"/>
      <c r="J13" s="885"/>
      <c r="K13" s="879"/>
      <c r="L13" s="862"/>
      <c r="M13" s="862"/>
      <c r="N13" s="862"/>
      <c r="O13" s="862"/>
      <c r="P13" s="862"/>
      <c r="Q13" s="862"/>
      <c r="R13" s="862"/>
      <c r="S13" s="862"/>
      <c r="T13" s="862"/>
      <c r="U13" s="873"/>
      <c r="V13" s="873"/>
      <c r="W13" s="874"/>
      <c r="Y13" s="857" t="s">
        <v>1099</v>
      </c>
      <c r="Z13" s="857"/>
    </row>
    <row r="14" spans="1:26" ht="12.75" customHeight="1" thickBot="1" x14ac:dyDescent="0.3">
      <c r="B14" s="881"/>
      <c r="C14" s="863"/>
      <c r="D14" s="882"/>
      <c r="E14" s="939"/>
      <c r="F14" s="940"/>
      <c r="G14" s="941" t="s">
        <v>1065</v>
      </c>
      <c r="H14" s="942"/>
      <c r="I14" s="942" t="s">
        <v>1066</v>
      </c>
      <c r="J14" s="943"/>
      <c r="K14" s="881"/>
      <c r="L14" s="863"/>
      <c r="M14" s="863"/>
      <c r="N14" s="863"/>
      <c r="O14" s="863"/>
      <c r="P14" s="863"/>
      <c r="Q14" s="863"/>
      <c r="R14" s="863"/>
      <c r="S14" s="863"/>
      <c r="T14" s="863"/>
      <c r="U14" s="875"/>
      <c r="V14" s="875"/>
      <c r="W14" s="876"/>
      <c r="Y14" s="857"/>
      <c r="Z14" s="857"/>
    </row>
    <row r="15" spans="1:26" ht="25.5" customHeight="1" thickBot="1" x14ac:dyDescent="0.3">
      <c r="B15" s="462" t="s">
        <v>823</v>
      </c>
      <c r="C15" s="463" t="s">
        <v>824</v>
      </c>
      <c r="D15" s="464" t="s">
        <v>874</v>
      </c>
      <c r="E15" s="931" t="s">
        <v>875</v>
      </c>
      <c r="F15" s="932"/>
      <c r="G15" s="485" t="s">
        <v>823</v>
      </c>
      <c r="H15" s="486" t="s">
        <v>824</v>
      </c>
      <c r="I15" s="486" t="s">
        <v>823</v>
      </c>
      <c r="J15" s="487" t="s">
        <v>824</v>
      </c>
      <c r="K15" s="465" t="s">
        <v>823</v>
      </c>
      <c r="L15" s="461" t="s">
        <v>824</v>
      </c>
      <c r="M15" s="461" t="s">
        <v>823</v>
      </c>
      <c r="N15" s="461" t="s">
        <v>824</v>
      </c>
      <c r="O15" s="461" t="s">
        <v>823</v>
      </c>
      <c r="P15" s="461" t="s">
        <v>824</v>
      </c>
      <c r="Q15" s="461" t="s">
        <v>823</v>
      </c>
      <c r="R15" s="461" t="s">
        <v>824</v>
      </c>
      <c r="S15" s="461" t="s">
        <v>823</v>
      </c>
      <c r="T15" s="461" t="s">
        <v>824</v>
      </c>
      <c r="U15" s="461" t="s">
        <v>823</v>
      </c>
      <c r="V15" s="461" t="s">
        <v>824</v>
      </c>
      <c r="W15" s="466" t="s">
        <v>825</v>
      </c>
      <c r="Y15" s="539" t="s">
        <v>852</v>
      </c>
      <c r="Z15" s="539" t="s">
        <v>853</v>
      </c>
    </row>
    <row r="16" spans="1:26" ht="15" customHeight="1" x14ac:dyDescent="0.25">
      <c r="B16" s="373" t="e">
        <f>IF($A$6="",0,VLOOKUP($A$6,$C$2209:$R$3100,2,FALSE))</f>
        <v>#N/A</v>
      </c>
      <c r="C16" s="374" t="e">
        <f>IF($A$6="",0,VLOOKUP($A$6,$W$2209:$AL$3100,2,FALSE))</f>
        <v>#N/A</v>
      </c>
      <c r="D16" s="78" t="e">
        <f>SUM(B16:C16)</f>
        <v>#N/A</v>
      </c>
      <c r="E16" s="933" t="s">
        <v>876</v>
      </c>
      <c r="F16" s="934"/>
      <c r="G16" s="288"/>
      <c r="H16" s="283"/>
      <c r="I16" s="289"/>
      <c r="J16" s="471"/>
      <c r="K16" s="467"/>
      <c r="L16" s="283"/>
      <c r="M16" s="283"/>
      <c r="N16" s="283"/>
      <c r="O16" s="283"/>
      <c r="P16" s="283"/>
      <c r="Q16" s="283"/>
      <c r="R16" s="283"/>
      <c r="S16" s="283"/>
      <c r="T16" s="283"/>
      <c r="U16" s="128">
        <f t="shared" ref="U16:V18" si="0">+G16+I16+K16+M16+O16+Q16+S16</f>
        <v>0</v>
      </c>
      <c r="V16" s="128">
        <f t="shared" si="0"/>
        <v>0</v>
      </c>
      <c r="W16" s="122">
        <f>SUM(U16:V16)</f>
        <v>0</v>
      </c>
      <c r="Y16" s="539" t="e">
        <f>IF($A$6="",0,VLOOKUP($A$6,$AQ$2209:$BF$3100,2,FALSE))</f>
        <v>#N/A</v>
      </c>
      <c r="Z16" s="539" t="e">
        <f>IF($A$6="",0,VLOOKUP($A$6,$BJ$2209:$BY$3100,2,FALSE))</f>
        <v>#N/A</v>
      </c>
    </row>
    <row r="17" spans="2:26" ht="15" customHeight="1" x14ac:dyDescent="0.25">
      <c r="B17" s="373" t="e">
        <f>IF($A$6="",0,VLOOKUP($A$6,$C$2209:$R$3100,3,FALSE))</f>
        <v>#N/A</v>
      </c>
      <c r="C17" s="374" t="e">
        <f>IF($A$6="",0,VLOOKUP($A$6,$W$2209:$AL$3100,3,FALSE))</f>
        <v>#N/A</v>
      </c>
      <c r="D17" s="80" t="e">
        <f>SUM(B17:C17)</f>
        <v>#N/A</v>
      </c>
      <c r="E17" s="944" t="s">
        <v>877</v>
      </c>
      <c r="F17" s="891"/>
      <c r="G17" s="305"/>
      <c r="H17" s="304"/>
      <c r="I17" s="107"/>
      <c r="J17" s="472"/>
      <c r="K17" s="468"/>
      <c r="L17" s="107"/>
      <c r="M17" s="107"/>
      <c r="N17" s="107"/>
      <c r="O17" s="107"/>
      <c r="P17" s="107"/>
      <c r="Q17" s="107"/>
      <c r="R17" s="107"/>
      <c r="S17" s="107"/>
      <c r="T17" s="107"/>
      <c r="U17" s="121">
        <f t="shared" si="0"/>
        <v>0</v>
      </c>
      <c r="V17" s="121">
        <f t="shared" si="0"/>
        <v>0</v>
      </c>
      <c r="W17" s="123">
        <f>SUM(U17:V17)</f>
        <v>0</v>
      </c>
      <c r="Y17" s="539" t="e">
        <f>IF($A$6="",0,VLOOKUP($A$6,$AQ$2209:$BF$3100,3,FALSE))</f>
        <v>#N/A</v>
      </c>
      <c r="Z17" s="539" t="e">
        <f>IF($A$6="",0,VLOOKUP($A$6,$BJ$2209:$BY$3100,3,FALSE))</f>
        <v>#N/A</v>
      </c>
    </row>
    <row r="18" spans="2:26" ht="15" customHeight="1" x14ac:dyDescent="0.25">
      <c r="B18" s="373" t="e">
        <f>IF($A$6="",0,VLOOKUP($A$6,$C$2209:$R$3100,4,FALSE))</f>
        <v>#N/A</v>
      </c>
      <c r="C18" s="374" t="e">
        <f>IF($A$6="",0,VLOOKUP($A$6,$W$2209:$AL$3100,4,FALSE))</f>
        <v>#N/A</v>
      </c>
      <c r="D18" s="80" t="e">
        <f>SUM(B18:C18)</f>
        <v>#N/A</v>
      </c>
      <c r="E18" s="944" t="s">
        <v>878</v>
      </c>
      <c r="F18" s="891"/>
      <c r="G18" s="305"/>
      <c r="H18" s="304"/>
      <c r="I18" s="107"/>
      <c r="J18" s="472"/>
      <c r="K18" s="468"/>
      <c r="L18" s="107"/>
      <c r="M18" s="107"/>
      <c r="N18" s="107"/>
      <c r="O18" s="107"/>
      <c r="P18" s="107"/>
      <c r="Q18" s="107"/>
      <c r="R18" s="107"/>
      <c r="S18" s="107"/>
      <c r="T18" s="107"/>
      <c r="U18" s="121">
        <f t="shared" si="0"/>
        <v>0</v>
      </c>
      <c r="V18" s="121">
        <f t="shared" si="0"/>
        <v>0</v>
      </c>
      <c r="W18" s="123">
        <f>SUM(U18:V18)</f>
        <v>0</v>
      </c>
      <c r="Y18" s="539" t="e">
        <f>IF($A$6="",0,VLOOKUP($A$6,$AQ$2209:$BF$3100,4,FALSE))</f>
        <v>#N/A</v>
      </c>
      <c r="Z18" s="539" t="e">
        <f>IF($A$6="",0,VLOOKUP($A$6,$BJ$2209:$BY$3100,4,FALSE))</f>
        <v>#N/A</v>
      </c>
    </row>
    <row r="19" spans="2:26" ht="15" customHeight="1" x14ac:dyDescent="0.25">
      <c r="B19" s="373" t="e">
        <f>IF($A$6="",0,VLOOKUP($A$6,$C$2209:$R$3100,5,FALSE))</f>
        <v>#N/A</v>
      </c>
      <c r="C19" s="374" t="e">
        <f>IF($A$6="",0,VLOOKUP($A$6,$W$2209:$AL$3100,5,FALSE))</f>
        <v>#N/A</v>
      </c>
      <c r="D19" s="80" t="e">
        <f>SUM(B19:C19)</f>
        <v>#N/A</v>
      </c>
      <c r="E19" s="944" t="s">
        <v>879</v>
      </c>
      <c r="F19" s="891"/>
      <c r="G19" s="305"/>
      <c r="H19" s="304"/>
      <c r="I19" s="360"/>
      <c r="J19" s="472"/>
      <c r="K19" s="468"/>
      <c r="L19" s="107"/>
      <c r="M19" s="107"/>
      <c r="N19" s="107"/>
      <c r="O19" s="107"/>
      <c r="P19" s="107"/>
      <c r="Q19" s="107"/>
      <c r="R19" s="107"/>
      <c r="S19" s="107"/>
      <c r="T19" s="107"/>
      <c r="U19" s="121">
        <f>+G19+I19+K19+M19+O19+Q19+S19</f>
        <v>0</v>
      </c>
      <c r="V19" s="121">
        <f>+H19+J19+L19+N19+P19+R19+T19</f>
        <v>0</v>
      </c>
      <c r="W19" s="123">
        <f>SUM(U19:V19)</f>
        <v>0</v>
      </c>
      <c r="Y19" s="539" t="e">
        <f>IF($A$6="",0,VLOOKUP($A$6,$AQ$2209:$BF$3100,5,FALSE))</f>
        <v>#N/A</v>
      </c>
      <c r="Z19" s="539" t="e">
        <f>IF($A$6="",0,VLOOKUP($A$6,$BJ$2209:$BY$3100,5,FALSE))</f>
        <v>#N/A</v>
      </c>
    </row>
    <row r="20" spans="2:26" ht="15" customHeight="1" thickBot="1" x14ac:dyDescent="0.3">
      <c r="B20" s="373" t="e">
        <f>IF($A$6="",0,VLOOKUP($A$6,$C$2209:$R$3100,6,FALSE))</f>
        <v>#N/A</v>
      </c>
      <c r="C20" s="374" t="e">
        <f>IF($A$6="",0,VLOOKUP($A$6,$W$2209:$AL$3100,6,FALSE))</f>
        <v>#N/A</v>
      </c>
      <c r="D20" s="81" t="e">
        <f>SUM(B20:C20)</f>
        <v>#N/A</v>
      </c>
      <c r="E20" s="945" t="s">
        <v>880</v>
      </c>
      <c r="F20" s="946"/>
      <c r="G20" s="361"/>
      <c r="H20" s="362"/>
      <c r="I20" s="363"/>
      <c r="J20" s="473"/>
      <c r="K20" s="469"/>
      <c r="L20" s="363"/>
      <c r="M20" s="363"/>
      <c r="N20" s="363"/>
      <c r="O20" s="363"/>
      <c r="P20" s="363"/>
      <c r="Q20" s="363"/>
      <c r="R20" s="363"/>
      <c r="S20" s="363"/>
      <c r="T20" s="363"/>
      <c r="U20" s="364">
        <f>+G20+I20+K20+M20+O20+Q20+S20</f>
        <v>0</v>
      </c>
      <c r="V20" s="364">
        <f>+H20+J20+L20+N20+P20+R20+T20</f>
        <v>0</v>
      </c>
      <c r="W20" s="365">
        <f>SUM(U20:V20)</f>
        <v>0</v>
      </c>
      <c r="Y20" s="539" t="e">
        <f>IF($A$6="",0,VLOOKUP($A$6,$AQ$2209:$BF$3100,6,FALSE))</f>
        <v>#N/A</v>
      </c>
      <c r="Z20" s="539" t="e">
        <f>IF($A$6="",0,VLOOKUP($A$6,$BJ$2209:$BY$3100,6,FALSE))</f>
        <v>#N/A</v>
      </c>
    </row>
    <row r="21" spans="2:26" ht="18" customHeight="1" thickBot="1" x14ac:dyDescent="0.3">
      <c r="B21" s="82" t="e">
        <f>SUM(B16:B20)</f>
        <v>#N/A</v>
      </c>
      <c r="C21" s="83" t="e">
        <f>SUM(C16:C20)</f>
        <v>#N/A</v>
      </c>
      <c r="D21" s="84" t="e">
        <f>SUM(D16:D20)</f>
        <v>#N/A</v>
      </c>
      <c r="E21" s="947" t="s">
        <v>881</v>
      </c>
      <c r="F21" s="948"/>
      <c r="G21" s="82">
        <f>SUM(G16:G20)</f>
        <v>0</v>
      </c>
      <c r="H21" s="83">
        <f t="shared" ref="H21:T21" si="1">SUM(H16:H20)</f>
        <v>0</v>
      </c>
      <c r="I21" s="83">
        <f t="shared" si="1"/>
        <v>0</v>
      </c>
      <c r="J21" s="84">
        <f t="shared" si="1"/>
        <v>0</v>
      </c>
      <c r="K21" s="470">
        <f t="shared" si="1"/>
        <v>0</v>
      </c>
      <c r="L21" s="83">
        <f t="shared" si="1"/>
        <v>0</v>
      </c>
      <c r="M21" s="83">
        <f t="shared" si="1"/>
        <v>0</v>
      </c>
      <c r="N21" s="83">
        <f t="shared" si="1"/>
        <v>0</v>
      </c>
      <c r="O21" s="83">
        <f t="shared" si="1"/>
        <v>0</v>
      </c>
      <c r="P21" s="83">
        <f t="shared" si="1"/>
        <v>0</v>
      </c>
      <c r="Q21" s="83">
        <f t="shared" si="1"/>
        <v>0</v>
      </c>
      <c r="R21" s="83">
        <f t="shared" si="1"/>
        <v>0</v>
      </c>
      <c r="S21" s="83">
        <f t="shared" si="1"/>
        <v>0</v>
      </c>
      <c r="T21" s="83">
        <f t="shared" si="1"/>
        <v>0</v>
      </c>
      <c r="U21" s="83">
        <f>SUM(U16:U20)</f>
        <v>0</v>
      </c>
      <c r="V21" s="83">
        <f>SUM(V16:V20)</f>
        <v>0</v>
      </c>
      <c r="W21" s="84">
        <f>SUM(W16:W20)</f>
        <v>0</v>
      </c>
      <c r="Y21" s="87"/>
      <c r="Z21" s="87"/>
    </row>
    <row r="22" spans="2:26" ht="6.75" customHeight="1" thickBot="1" x14ac:dyDescent="0.3"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</row>
    <row r="23" spans="2:26" ht="25.5" customHeight="1" thickBot="1" x14ac:dyDescent="0.3">
      <c r="B23" s="75" t="s">
        <v>823</v>
      </c>
      <c r="C23" s="76" t="s">
        <v>824</v>
      </c>
      <c r="D23" s="77" t="s">
        <v>874</v>
      </c>
      <c r="E23" s="949" t="s">
        <v>882</v>
      </c>
      <c r="F23" s="950"/>
      <c r="G23" s="485" t="s">
        <v>823</v>
      </c>
      <c r="H23" s="486" t="s">
        <v>824</v>
      </c>
      <c r="I23" s="486" t="s">
        <v>823</v>
      </c>
      <c r="J23" s="487" t="s">
        <v>824</v>
      </c>
      <c r="K23" s="108" t="s">
        <v>823</v>
      </c>
      <c r="L23" s="109" t="s">
        <v>824</v>
      </c>
      <c r="M23" s="109" t="s">
        <v>823</v>
      </c>
      <c r="N23" s="109" t="s">
        <v>824</v>
      </c>
      <c r="O23" s="109" t="s">
        <v>823</v>
      </c>
      <c r="P23" s="109" t="s">
        <v>824</v>
      </c>
      <c r="Q23" s="109" t="s">
        <v>823</v>
      </c>
      <c r="R23" s="109" t="s">
        <v>824</v>
      </c>
      <c r="S23" s="109" t="s">
        <v>823</v>
      </c>
      <c r="T23" s="109" t="s">
        <v>824</v>
      </c>
      <c r="U23" s="109" t="s">
        <v>823</v>
      </c>
      <c r="V23" s="109" t="s">
        <v>824</v>
      </c>
      <c r="W23" s="110" t="s">
        <v>825</v>
      </c>
    </row>
    <row r="24" spans="2:26" ht="15" customHeight="1" x14ac:dyDescent="0.25">
      <c r="B24" s="373" t="e">
        <f>IF($A$6="",0,VLOOKUP($A$6,$C$2209:$R$3100,7,FALSE))</f>
        <v>#N/A</v>
      </c>
      <c r="C24" s="374" t="e">
        <f>IF($A$6="",0,VLOOKUP($A$6,$W$2209:$AL$3100,7,FALSE))</f>
        <v>#N/A</v>
      </c>
      <c r="D24" s="88" t="e">
        <f>SUM(B24:C24)</f>
        <v>#N/A</v>
      </c>
      <c r="E24" s="933" t="s">
        <v>883</v>
      </c>
      <c r="F24" s="934"/>
      <c r="G24" s="288"/>
      <c r="H24" s="283"/>
      <c r="I24" s="478"/>
      <c r="J24" s="479"/>
      <c r="K24" s="474"/>
      <c r="L24" s="281"/>
      <c r="M24" s="281"/>
      <c r="N24" s="281"/>
      <c r="O24" s="281"/>
      <c r="P24" s="281"/>
      <c r="Q24" s="281"/>
      <c r="R24" s="281"/>
      <c r="S24" s="281"/>
      <c r="T24" s="282"/>
      <c r="U24" s="128">
        <f>+G24+I24+K24+M24+O24+Q24+S24</f>
        <v>0</v>
      </c>
      <c r="V24" s="128">
        <f t="shared" ref="U24:V28" si="2">+H24+J24+L24+N24+P24+R24+T24</f>
        <v>0</v>
      </c>
      <c r="W24" s="122">
        <f>SUM(U24:V24)</f>
        <v>0</v>
      </c>
      <c r="Y24" s="539" t="e">
        <f>IF($A$6="",0,VLOOKUP($A$6,$AQ$2209:$BF$3100,7,FALSE))</f>
        <v>#N/A</v>
      </c>
      <c r="Z24" s="539" t="e">
        <f>IF($A$6="",0,VLOOKUP($A$6,$BJ$2209:$BY$3100,7,FALSE))</f>
        <v>#N/A</v>
      </c>
    </row>
    <row r="25" spans="2:26" ht="15" customHeight="1" x14ac:dyDescent="0.25">
      <c r="B25" s="373" t="e">
        <f>IF($A$6="",0,VLOOKUP($A$6,$C$2209:$R$3100,8,FALSE))</f>
        <v>#N/A</v>
      </c>
      <c r="C25" s="374" t="e">
        <f>IF($A$6="",0,VLOOKUP($A$6,$W$2209:$AL$3100,8,FALSE))</f>
        <v>#N/A</v>
      </c>
      <c r="D25" s="80" t="e">
        <f>SUM(B25:C25)</f>
        <v>#N/A</v>
      </c>
      <c r="E25" s="944" t="s">
        <v>884</v>
      </c>
      <c r="F25" s="891"/>
      <c r="G25" s="305"/>
      <c r="H25" s="304"/>
      <c r="I25" s="480"/>
      <c r="J25" s="481"/>
      <c r="K25" s="475"/>
      <c r="L25" s="79"/>
      <c r="M25" s="79"/>
      <c r="N25" s="79"/>
      <c r="O25" s="79"/>
      <c r="P25" s="79"/>
      <c r="Q25" s="79"/>
      <c r="R25" s="79"/>
      <c r="S25" s="79"/>
      <c r="T25" s="106"/>
      <c r="U25" s="121">
        <f t="shared" si="2"/>
        <v>0</v>
      </c>
      <c r="V25" s="121">
        <f t="shared" si="2"/>
        <v>0</v>
      </c>
      <c r="W25" s="123">
        <f>SUM(U25:V25)</f>
        <v>0</v>
      </c>
      <c r="Y25" s="539" t="e">
        <f>IF($A$6="",0,VLOOKUP($A$6,$AQ$2209:$BF$3100,8,FALSE))</f>
        <v>#N/A</v>
      </c>
      <c r="Z25" s="539" t="e">
        <f>IF($A$6="",0,VLOOKUP($A$6,$BJ$2209:$BY$3100,8,FALSE))</f>
        <v>#N/A</v>
      </c>
    </row>
    <row r="26" spans="2:26" ht="15" customHeight="1" x14ac:dyDescent="0.25">
      <c r="B26" s="373" t="e">
        <f>IF($A$6="",0,VLOOKUP($A$6,$C$2209:$R$3100,9,FALSE))</f>
        <v>#N/A</v>
      </c>
      <c r="C26" s="374" t="e">
        <f>IF($A$6="",0,VLOOKUP($A$6,$W$2209:$AL$3100,9,FALSE))</f>
        <v>#N/A</v>
      </c>
      <c r="D26" s="80" t="e">
        <f>SUM(B26:C26)</f>
        <v>#N/A</v>
      </c>
      <c r="E26" s="944" t="s">
        <v>885</v>
      </c>
      <c r="F26" s="891"/>
      <c r="G26" s="305"/>
      <c r="H26" s="304"/>
      <c r="I26" s="480"/>
      <c r="J26" s="481"/>
      <c r="K26" s="475"/>
      <c r="L26" s="79"/>
      <c r="M26" s="79"/>
      <c r="N26" s="79"/>
      <c r="O26" s="79"/>
      <c r="P26" s="79"/>
      <c r="Q26" s="79"/>
      <c r="R26" s="79"/>
      <c r="S26" s="79"/>
      <c r="T26" s="106"/>
      <c r="U26" s="121">
        <f t="shared" si="2"/>
        <v>0</v>
      </c>
      <c r="V26" s="121">
        <f t="shared" si="2"/>
        <v>0</v>
      </c>
      <c r="W26" s="123">
        <f>SUM(U26:V26)</f>
        <v>0</v>
      </c>
      <c r="Y26" s="539" t="e">
        <f>IF($A$6="",0,VLOOKUP($A$6,$AQ$2209:$BF$3100,9,FALSE))</f>
        <v>#N/A</v>
      </c>
      <c r="Z26" s="539" t="e">
        <f>IF($A$6="",0,VLOOKUP($A$6,$BJ$2209:$BY$3100,9,FALSE))</f>
        <v>#N/A</v>
      </c>
    </row>
    <row r="27" spans="2:26" ht="15" customHeight="1" x14ac:dyDescent="0.25">
      <c r="B27" s="373" t="e">
        <f>IF($A$6="",0,VLOOKUP($A$6,$C$2209:$R$3100,10,FALSE))</f>
        <v>#N/A</v>
      </c>
      <c r="C27" s="374" t="e">
        <f>IF($A$6="",0,VLOOKUP($A$6,$W$2209:$AL$3100,10,FALSE))</f>
        <v>#N/A</v>
      </c>
      <c r="D27" s="80" t="e">
        <f>SUM(B27:C27)</f>
        <v>#N/A</v>
      </c>
      <c r="E27" s="944" t="s">
        <v>886</v>
      </c>
      <c r="F27" s="891"/>
      <c r="G27" s="305"/>
      <c r="H27" s="304"/>
      <c r="I27" s="480"/>
      <c r="J27" s="481"/>
      <c r="K27" s="475"/>
      <c r="L27" s="79"/>
      <c r="M27" s="79"/>
      <c r="N27" s="79"/>
      <c r="O27" s="79"/>
      <c r="P27" s="79"/>
      <c r="Q27" s="79"/>
      <c r="R27" s="79"/>
      <c r="S27" s="79"/>
      <c r="T27" s="106"/>
      <c r="U27" s="121">
        <f t="shared" si="2"/>
        <v>0</v>
      </c>
      <c r="V27" s="121">
        <f t="shared" si="2"/>
        <v>0</v>
      </c>
      <c r="W27" s="123">
        <f>SUM(U27:V27)</f>
        <v>0</v>
      </c>
      <c r="Y27" s="539" t="e">
        <f>IF($A$6="",0,VLOOKUP($A$6,$AQ$2209:$BF$3100,10,FALSE))</f>
        <v>#N/A</v>
      </c>
      <c r="Z27" s="539" t="e">
        <f>IF($A$6="",0,VLOOKUP($A$6,$BJ$2209:$BY$3100,10,FALSE))</f>
        <v>#N/A</v>
      </c>
    </row>
    <row r="28" spans="2:26" ht="15" customHeight="1" thickBot="1" x14ac:dyDescent="0.3">
      <c r="B28" s="373" t="e">
        <f>IF($A$6="",0,VLOOKUP($A$6,$C$2209:$R$3100,11,FALSE))</f>
        <v>#N/A</v>
      </c>
      <c r="C28" s="374" t="e">
        <f>IF($A$6="",0,VLOOKUP($A$6,$W$2209:$AL$3100,11,FALSE))</f>
        <v>#N/A</v>
      </c>
      <c r="D28" s="90" t="e">
        <f>SUM(B28:C28)</f>
        <v>#N/A</v>
      </c>
      <c r="E28" s="945" t="s">
        <v>887</v>
      </c>
      <c r="F28" s="946"/>
      <c r="G28" s="361"/>
      <c r="H28" s="362"/>
      <c r="I28" s="482"/>
      <c r="J28" s="483"/>
      <c r="K28" s="476"/>
      <c r="L28" s="285"/>
      <c r="M28" s="285"/>
      <c r="N28" s="285"/>
      <c r="O28" s="285"/>
      <c r="P28" s="285"/>
      <c r="Q28" s="285"/>
      <c r="R28" s="285"/>
      <c r="S28" s="285"/>
      <c r="T28" s="286"/>
      <c r="U28" s="129">
        <f t="shared" si="2"/>
        <v>0</v>
      </c>
      <c r="V28" s="129">
        <f t="shared" si="2"/>
        <v>0</v>
      </c>
      <c r="W28" s="124">
        <f>SUM(U28:V28)</f>
        <v>0</v>
      </c>
      <c r="Y28" s="539" t="e">
        <f>IF($A$6="",0,VLOOKUP($A$6,$AQ$2209:$BF$3100,11,FALSE))</f>
        <v>#N/A</v>
      </c>
      <c r="Z28" s="539" t="e">
        <f>IF($A$6="",0,VLOOKUP($A$6,$BJ$2209:$BY$3100,11,FALSE))</f>
        <v>#N/A</v>
      </c>
    </row>
    <row r="29" spans="2:26" ht="18" customHeight="1" thickBot="1" x14ac:dyDescent="0.3">
      <c r="B29" s="91" t="e">
        <f>SUM(B24:B28)</f>
        <v>#N/A</v>
      </c>
      <c r="C29" s="92" t="e">
        <f>SUM(C24:C28)</f>
        <v>#N/A</v>
      </c>
      <c r="D29" s="93" t="e">
        <f>SUM(D24:D28)</f>
        <v>#N/A</v>
      </c>
      <c r="E29" s="951" t="s">
        <v>888</v>
      </c>
      <c r="F29" s="948"/>
      <c r="G29" s="82">
        <f>SUM(G24:G28)</f>
        <v>0</v>
      </c>
      <c r="H29" s="83">
        <f>SUM(H24:H28)</f>
        <v>0</v>
      </c>
      <c r="I29" s="83">
        <f>SUM(I24:I28)</f>
        <v>0</v>
      </c>
      <c r="J29" s="84">
        <f>SUM(J24:J28)</f>
        <v>0</v>
      </c>
      <c r="K29" s="477">
        <f t="shared" ref="K29:W29" si="3">SUM(K24:K28)</f>
        <v>0</v>
      </c>
      <c r="L29" s="85">
        <f t="shared" si="3"/>
        <v>0</v>
      </c>
      <c r="M29" s="85">
        <f t="shared" si="3"/>
        <v>0</v>
      </c>
      <c r="N29" s="85">
        <f>SUM(N24:N28)</f>
        <v>0</v>
      </c>
      <c r="O29" s="85">
        <f t="shared" si="3"/>
        <v>0</v>
      </c>
      <c r="P29" s="85">
        <f t="shared" si="3"/>
        <v>0</v>
      </c>
      <c r="Q29" s="85">
        <f t="shared" si="3"/>
        <v>0</v>
      </c>
      <c r="R29" s="85">
        <f t="shared" si="3"/>
        <v>0</v>
      </c>
      <c r="S29" s="85">
        <f t="shared" si="3"/>
        <v>0</v>
      </c>
      <c r="T29" s="290">
        <f t="shared" si="3"/>
        <v>0</v>
      </c>
      <c r="U29" s="83">
        <f t="shared" si="3"/>
        <v>0</v>
      </c>
      <c r="V29" s="83">
        <f t="shared" si="3"/>
        <v>0</v>
      </c>
      <c r="W29" s="84">
        <f t="shared" si="3"/>
        <v>0</v>
      </c>
    </row>
    <row r="30" spans="2:26" ht="6.75" customHeight="1" thickBot="1" x14ac:dyDescent="0.3"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</row>
    <row r="31" spans="2:26" ht="25.5" customHeight="1" thickBot="1" x14ac:dyDescent="0.3">
      <c r="B31" s="75" t="s">
        <v>823</v>
      </c>
      <c r="C31" s="76" t="s">
        <v>824</v>
      </c>
      <c r="D31" s="77" t="s">
        <v>874</v>
      </c>
      <c r="E31" s="952" t="s">
        <v>1012</v>
      </c>
      <c r="F31" s="953"/>
      <c r="G31" s="485" t="s">
        <v>823</v>
      </c>
      <c r="H31" s="486" t="s">
        <v>824</v>
      </c>
      <c r="I31" s="486" t="s">
        <v>823</v>
      </c>
      <c r="J31" s="487" t="s">
        <v>824</v>
      </c>
      <c r="K31" s="108" t="s">
        <v>823</v>
      </c>
      <c r="L31" s="109" t="s">
        <v>824</v>
      </c>
      <c r="M31" s="109" t="s">
        <v>823</v>
      </c>
      <c r="N31" s="109" t="s">
        <v>824</v>
      </c>
      <c r="O31" s="109" t="s">
        <v>823</v>
      </c>
      <c r="P31" s="109" t="s">
        <v>824</v>
      </c>
      <c r="Q31" s="109" t="s">
        <v>823</v>
      </c>
      <c r="R31" s="109" t="s">
        <v>824</v>
      </c>
      <c r="S31" s="109" t="s">
        <v>823</v>
      </c>
      <c r="T31" s="109" t="s">
        <v>824</v>
      </c>
      <c r="U31" s="109" t="s">
        <v>823</v>
      </c>
      <c r="V31" s="109" t="s">
        <v>824</v>
      </c>
      <c r="W31" s="110" t="s">
        <v>825</v>
      </c>
    </row>
    <row r="32" spans="2:26" ht="15" customHeight="1" x14ac:dyDescent="0.25">
      <c r="B32" s="373" t="e">
        <f>IF($A$6="",0,VLOOKUP($A$6,$C$2209:$R$3100,12,FALSE))</f>
        <v>#N/A</v>
      </c>
      <c r="C32" s="374" t="e">
        <f>IF($A$6="",0,VLOOKUP($A$6,$W$2209:$AL$3100,12,FALSE))</f>
        <v>#N/A</v>
      </c>
      <c r="D32" s="88" t="e">
        <f>SUM(B32:C32)</f>
        <v>#N/A</v>
      </c>
      <c r="E32" s="933" t="s">
        <v>1013</v>
      </c>
      <c r="F32" s="934"/>
      <c r="G32" s="288"/>
      <c r="H32" s="283"/>
      <c r="I32" s="478"/>
      <c r="J32" s="479"/>
      <c r="K32" s="474"/>
      <c r="L32" s="281"/>
      <c r="M32" s="281"/>
      <c r="N32" s="281"/>
      <c r="O32" s="281"/>
      <c r="P32" s="281"/>
      <c r="Q32" s="281"/>
      <c r="R32" s="281"/>
      <c r="S32" s="282"/>
      <c r="T32" s="283"/>
      <c r="U32" s="128">
        <f t="shared" ref="U32:V36" si="4">+G32+I32+K32+M32+O32+Q32+S32</f>
        <v>0</v>
      </c>
      <c r="V32" s="128">
        <f t="shared" si="4"/>
        <v>0</v>
      </c>
      <c r="W32" s="122">
        <f>SUM(U32:V32)</f>
        <v>0</v>
      </c>
      <c r="Y32" s="539" t="e">
        <f>IF($A$6="",0,VLOOKUP($A$6,$AQ$2209:$BF$3100,12,FALSE))</f>
        <v>#N/A</v>
      </c>
      <c r="Z32" s="539" t="e">
        <f>IF($A$6="",0,VLOOKUP($A$6,$BJ$2209:$BY$3100,12,FALSE))</f>
        <v>#N/A</v>
      </c>
    </row>
    <row r="33" spans="2:26" ht="15" customHeight="1" x14ac:dyDescent="0.25">
      <c r="B33" s="373" t="e">
        <f>IF($A$6="",0,VLOOKUP($A$6,$C$2209:$R$3100,13,FALSE))</f>
        <v>#N/A</v>
      </c>
      <c r="C33" s="374" t="e">
        <f>IF($A$6="",0,VLOOKUP($A$6,$W$2209:$AL$3100,13,FALSE))</f>
        <v>#N/A</v>
      </c>
      <c r="D33" s="80" t="e">
        <f>SUM(B33:C33)</f>
        <v>#N/A</v>
      </c>
      <c r="E33" s="944" t="s">
        <v>1014</v>
      </c>
      <c r="F33" s="891"/>
      <c r="G33" s="305"/>
      <c r="H33" s="304"/>
      <c r="I33" s="480"/>
      <c r="J33" s="481"/>
      <c r="K33" s="475"/>
      <c r="L33" s="79"/>
      <c r="M33" s="79"/>
      <c r="N33" s="79"/>
      <c r="O33" s="79"/>
      <c r="P33" s="79"/>
      <c r="Q33" s="79"/>
      <c r="R33" s="79"/>
      <c r="S33" s="106"/>
      <c r="T33" s="107"/>
      <c r="U33" s="121">
        <f>+G33+I33+K33+M33+O33+Q33+S33</f>
        <v>0</v>
      </c>
      <c r="V33" s="121">
        <f t="shared" si="4"/>
        <v>0</v>
      </c>
      <c r="W33" s="123">
        <f>SUM(U33:V33)</f>
        <v>0</v>
      </c>
      <c r="Y33" s="539" t="e">
        <f>IF($A$6="",0,VLOOKUP($A$6,$AQ$2209:$BF$3100,13,FALSE))</f>
        <v>#N/A</v>
      </c>
      <c r="Z33" s="539" t="e">
        <f>IF($A$6="",0,VLOOKUP($A$6,$BJ$2209:$BY$3100,13,FALSE))</f>
        <v>#N/A</v>
      </c>
    </row>
    <row r="34" spans="2:26" ht="15" customHeight="1" x14ac:dyDescent="0.25">
      <c r="B34" s="373" t="e">
        <f>IF($A$6="",0,VLOOKUP($A$6,$C$2209:$R$3100,14,FALSE))</f>
        <v>#N/A</v>
      </c>
      <c r="C34" s="374" t="e">
        <f>IF($A$6="",0,VLOOKUP($A$6,$W$2209:$AL$3100,14,FALSE))</f>
        <v>#N/A</v>
      </c>
      <c r="D34" s="80" t="e">
        <f>SUM(B34:C34)</f>
        <v>#N/A</v>
      </c>
      <c r="E34" s="944" t="s">
        <v>1015</v>
      </c>
      <c r="F34" s="891"/>
      <c r="G34" s="305"/>
      <c r="H34" s="304"/>
      <c r="I34" s="480"/>
      <c r="J34" s="481"/>
      <c r="K34" s="475"/>
      <c r="L34" s="79"/>
      <c r="M34" s="79"/>
      <c r="N34" s="79"/>
      <c r="O34" s="79"/>
      <c r="P34" s="79"/>
      <c r="Q34" s="79"/>
      <c r="R34" s="79"/>
      <c r="S34" s="106"/>
      <c r="T34" s="107"/>
      <c r="U34" s="121">
        <f t="shared" si="4"/>
        <v>0</v>
      </c>
      <c r="V34" s="121">
        <f t="shared" si="4"/>
        <v>0</v>
      </c>
      <c r="W34" s="123">
        <f>SUM(U34:V34)</f>
        <v>0</v>
      </c>
      <c r="Y34" s="539" t="e">
        <f>IF($A$6="",0,VLOOKUP($A$6,$AQ$2209:$BF$3100,14,FALSE))</f>
        <v>#N/A</v>
      </c>
      <c r="Z34" s="539" t="e">
        <f>IF($A$6="",0,VLOOKUP($A$6,$BJ$2209:$BY$3100,14,FALSE))</f>
        <v>#N/A</v>
      </c>
    </row>
    <row r="35" spans="2:26" ht="15" customHeight="1" x14ac:dyDescent="0.25">
      <c r="B35" s="373" t="e">
        <f>IF($A$6="",0,VLOOKUP($A$6,$C$2209:$R$3100,15,FALSE))</f>
        <v>#N/A</v>
      </c>
      <c r="C35" s="374" t="e">
        <f>IF($A$6="",0,VLOOKUP($A$6,$W$2209:$AL$3100,15,FALSE))</f>
        <v>#N/A</v>
      </c>
      <c r="D35" s="80" t="e">
        <f>SUM(B35:C35)</f>
        <v>#N/A</v>
      </c>
      <c r="E35" s="944" t="s">
        <v>1016</v>
      </c>
      <c r="F35" s="891"/>
      <c r="G35" s="305"/>
      <c r="H35" s="304"/>
      <c r="I35" s="480"/>
      <c r="J35" s="481"/>
      <c r="K35" s="475"/>
      <c r="L35" s="79"/>
      <c r="M35" s="79"/>
      <c r="N35" s="79"/>
      <c r="O35" s="79"/>
      <c r="P35" s="79"/>
      <c r="Q35" s="79"/>
      <c r="R35" s="79"/>
      <c r="S35" s="106"/>
      <c r="T35" s="107"/>
      <c r="U35" s="121">
        <f t="shared" si="4"/>
        <v>0</v>
      </c>
      <c r="V35" s="121">
        <f t="shared" si="4"/>
        <v>0</v>
      </c>
      <c r="W35" s="123">
        <f>SUM(U35:V35)</f>
        <v>0</v>
      </c>
      <c r="Y35" s="539" t="e">
        <f>IF($A$6="",0,VLOOKUP($A$6,$AQ$2209:$BF$3100,15,FALSE))</f>
        <v>#N/A</v>
      </c>
      <c r="Z35" s="539" t="e">
        <f>IF($A$6="",0,VLOOKUP($A$6,$BJ$2209:$BY$3100,15,FALSE))</f>
        <v>#N/A</v>
      </c>
    </row>
    <row r="36" spans="2:26" ht="15" customHeight="1" thickBot="1" x14ac:dyDescent="0.3">
      <c r="B36" s="373" t="e">
        <f>IF($A$6="",0,VLOOKUP($A$6,$C$2209:$R$3100,16,FALSE))</f>
        <v>#N/A</v>
      </c>
      <c r="C36" s="374" t="e">
        <f>IF($A$6="",0,VLOOKUP($A$6,$W$2209:$AL$3100,16,FALSE))</f>
        <v>#N/A</v>
      </c>
      <c r="D36" s="90" t="e">
        <f>SUM(B36:C36)</f>
        <v>#N/A</v>
      </c>
      <c r="E36" s="945" t="s">
        <v>1017</v>
      </c>
      <c r="F36" s="946"/>
      <c r="G36" s="361"/>
      <c r="H36" s="362"/>
      <c r="I36" s="482"/>
      <c r="J36" s="483"/>
      <c r="K36" s="476"/>
      <c r="L36" s="285"/>
      <c r="M36" s="285"/>
      <c r="N36" s="285"/>
      <c r="O36" s="285"/>
      <c r="P36" s="285"/>
      <c r="Q36" s="285"/>
      <c r="R36" s="285"/>
      <c r="S36" s="286"/>
      <c r="T36" s="287"/>
      <c r="U36" s="129">
        <f t="shared" si="4"/>
        <v>0</v>
      </c>
      <c r="V36" s="129">
        <f t="shared" si="4"/>
        <v>0</v>
      </c>
      <c r="W36" s="124">
        <f>SUM(U36:V36)</f>
        <v>0</v>
      </c>
      <c r="Y36" s="539" t="e">
        <f>IF($A$6="",0,VLOOKUP($A$6,$AQ$2209:$BF$3100,16,FALSE))</f>
        <v>#N/A</v>
      </c>
      <c r="Z36" s="539" t="e">
        <f>IF($A$6="",0,VLOOKUP($A$6,$BJ$2209:$BY$3100,16,FALSE))</f>
        <v>#N/A</v>
      </c>
    </row>
    <row r="37" spans="2:26" ht="18" customHeight="1" thickBot="1" x14ac:dyDescent="0.3">
      <c r="B37" s="91" t="e">
        <f>SUM(B32:B36)</f>
        <v>#N/A</v>
      </c>
      <c r="C37" s="92" t="e">
        <f>SUM(C32:C36)</f>
        <v>#N/A</v>
      </c>
      <c r="D37" s="93" t="e">
        <f>SUM(D32:D36)</f>
        <v>#N/A</v>
      </c>
      <c r="E37" s="951" t="s">
        <v>1018</v>
      </c>
      <c r="F37" s="948"/>
      <c r="G37" s="82">
        <f>SUM(G32:G36)</f>
        <v>0</v>
      </c>
      <c r="H37" s="83">
        <f>SUM(H32:H36)</f>
        <v>0</v>
      </c>
      <c r="I37" s="83">
        <f t="shared" ref="I37:W37" si="5">SUM(I32:I36)</f>
        <v>0</v>
      </c>
      <c r="J37" s="84">
        <f t="shared" si="5"/>
        <v>0</v>
      </c>
      <c r="K37" s="477">
        <f t="shared" si="5"/>
        <v>0</v>
      </c>
      <c r="L37" s="85">
        <f t="shared" si="5"/>
        <v>0</v>
      </c>
      <c r="M37" s="85">
        <f t="shared" si="5"/>
        <v>0</v>
      </c>
      <c r="N37" s="85">
        <f t="shared" si="5"/>
        <v>0</v>
      </c>
      <c r="O37" s="85">
        <f>SUM(O32:O36)</f>
        <v>0</v>
      </c>
      <c r="P37" s="85">
        <f t="shared" si="5"/>
        <v>0</v>
      </c>
      <c r="Q37" s="85">
        <f t="shared" si="5"/>
        <v>0</v>
      </c>
      <c r="R37" s="85">
        <f t="shared" si="5"/>
        <v>0</v>
      </c>
      <c r="S37" s="85">
        <f t="shared" si="5"/>
        <v>0</v>
      </c>
      <c r="T37" s="85">
        <f t="shared" si="5"/>
        <v>0</v>
      </c>
      <c r="U37" s="85">
        <f t="shared" si="5"/>
        <v>0</v>
      </c>
      <c r="V37" s="85">
        <f t="shared" si="5"/>
        <v>0</v>
      </c>
      <c r="W37" s="86">
        <f t="shared" si="5"/>
        <v>0</v>
      </c>
    </row>
    <row r="38" spans="2:26" ht="3" customHeight="1" x14ac:dyDescent="0.25">
      <c r="B38" s="488"/>
      <c r="C38" s="488"/>
      <c r="D38" s="488"/>
      <c r="E38" s="489"/>
      <c r="F38" s="489"/>
      <c r="G38" s="490"/>
      <c r="H38" s="490"/>
      <c r="I38" s="488"/>
      <c r="J38" s="488"/>
      <c r="K38" s="488"/>
      <c r="L38" s="488"/>
      <c r="M38" s="488"/>
      <c r="N38" s="488"/>
      <c r="O38" s="488"/>
      <c r="P38" s="488"/>
      <c r="Q38" s="488"/>
      <c r="R38" s="488"/>
      <c r="S38" s="488"/>
      <c r="T38" s="488"/>
      <c r="U38" s="488"/>
      <c r="V38" s="488"/>
      <c r="W38" s="488"/>
    </row>
    <row r="39" spans="2:26" ht="12.75" customHeight="1" thickBot="1" x14ac:dyDescent="0.25">
      <c r="B39" s="491" t="s">
        <v>1129</v>
      </c>
      <c r="C39" s="96"/>
      <c r="D39" s="96"/>
      <c r="E39" s="96"/>
      <c r="F39" s="491" t="s">
        <v>835</v>
      </c>
      <c r="G39" s="1019" t="s">
        <v>1270</v>
      </c>
      <c r="H39" s="1019"/>
      <c r="I39" s="1019"/>
      <c r="J39" s="1019"/>
      <c r="K39" s="1019"/>
      <c r="L39" s="1019"/>
      <c r="M39" s="1019"/>
      <c r="N39" s="1019"/>
      <c r="O39" s="1019"/>
      <c r="P39" s="1019"/>
      <c r="Q39" s="1019"/>
      <c r="R39" s="1019"/>
      <c r="S39" s="1019"/>
      <c r="T39" s="1019"/>
      <c r="U39" s="1019"/>
      <c r="V39" s="1019"/>
      <c r="W39" s="1019"/>
    </row>
    <row r="40" spans="2:26" ht="27.75" customHeight="1" x14ac:dyDescent="0.25">
      <c r="B40" s="888" t="s">
        <v>1132</v>
      </c>
      <c r="C40" s="889"/>
      <c r="D40" s="889"/>
      <c r="E40" s="889"/>
      <c r="F40" s="841"/>
      <c r="G40" s="1042" t="s">
        <v>1076</v>
      </c>
      <c r="H40" s="1039"/>
      <c r="I40" s="1039"/>
      <c r="J40" s="1039"/>
      <c r="K40" s="1040" t="s">
        <v>1131</v>
      </c>
      <c r="L40" s="1040"/>
      <c r="M40" s="1040"/>
      <c r="N40" s="1041"/>
      <c r="O40" s="241"/>
      <c r="P40" s="1043" t="s">
        <v>1268</v>
      </c>
      <c r="Q40" s="1043"/>
      <c r="R40" s="1043"/>
      <c r="S40" s="1043"/>
      <c r="T40" s="1040" t="s">
        <v>1269</v>
      </c>
      <c r="U40" s="1040"/>
      <c r="V40" s="1040"/>
      <c r="W40" s="1041"/>
    </row>
    <row r="41" spans="2:26" ht="11.25" customHeight="1" x14ac:dyDescent="0.25">
      <c r="B41" s="963" t="s">
        <v>1130</v>
      </c>
      <c r="C41" s="964"/>
      <c r="D41" s="965" t="s">
        <v>903</v>
      </c>
      <c r="E41" s="966"/>
      <c r="F41" s="841"/>
      <c r="G41" s="1006" t="s">
        <v>823</v>
      </c>
      <c r="H41" s="1007"/>
      <c r="I41" s="1007" t="s">
        <v>824</v>
      </c>
      <c r="J41" s="1007"/>
      <c r="K41" s="1007" t="s">
        <v>823</v>
      </c>
      <c r="L41" s="1007"/>
      <c r="M41" s="1007" t="s">
        <v>824</v>
      </c>
      <c r="N41" s="1021"/>
      <c r="O41" s="241"/>
      <c r="P41" s="1007" t="s">
        <v>823</v>
      </c>
      <c r="Q41" s="1007"/>
      <c r="R41" s="1007" t="s">
        <v>824</v>
      </c>
      <c r="S41" s="1007"/>
      <c r="T41" s="1007" t="s">
        <v>823</v>
      </c>
      <c r="U41" s="1007"/>
      <c r="V41" s="1007" t="s">
        <v>824</v>
      </c>
      <c r="W41" s="1021"/>
    </row>
    <row r="42" spans="2:26" ht="18.75" customHeight="1" thickBot="1" x14ac:dyDescent="0.3">
      <c r="B42" s="986"/>
      <c r="C42" s="987"/>
      <c r="D42" s="988"/>
      <c r="E42" s="989"/>
      <c r="F42" s="841"/>
      <c r="G42" s="1023" t="e">
        <f>IF($A$6="",0,VLOOKUP($A$6,$DB$2209:$DC$3100,2,FALSE))</f>
        <v>#N/A</v>
      </c>
      <c r="H42" s="1022"/>
      <c r="I42" s="1022" t="e">
        <f>IF($A$6="",0,VLOOKUP($A$6,$DG$2209:$DH$3100,2,FALSE))</f>
        <v>#N/A</v>
      </c>
      <c r="J42" s="1022"/>
      <c r="K42" s="1024"/>
      <c r="L42" s="1024"/>
      <c r="M42" s="1024"/>
      <c r="N42" s="1025"/>
      <c r="O42" s="241"/>
      <c r="P42" s="1008" t="e">
        <f>IF($A$6="",0,VLOOKUP($A$6,$DL$2209:$DM$3100,2,FALSE))</f>
        <v>#N/A</v>
      </c>
      <c r="Q42" s="1008"/>
      <c r="R42" s="1008" t="e">
        <f>IF($A$6="",0,VLOOKUP($A$6,$DQ$2209:$DR$3100,2,FALSE))</f>
        <v>#N/A</v>
      </c>
      <c r="S42" s="1008"/>
      <c r="T42" s="1024"/>
      <c r="U42" s="1024"/>
      <c r="V42" s="1024"/>
      <c r="W42" s="1025"/>
    </row>
    <row r="43" spans="2:26" s="52" customFormat="1" ht="14.25" customHeight="1" thickBot="1" x14ac:dyDescent="0.3">
      <c r="B43" s="368"/>
      <c r="C43" s="368"/>
      <c r="D43" s="368"/>
      <c r="E43" s="369"/>
      <c r="F43" s="376"/>
      <c r="G43" s="377"/>
      <c r="H43" s="377"/>
      <c r="I43" s="241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5"/>
      <c r="W43" s="96"/>
    </row>
    <row r="44" spans="2:26" s="52" customFormat="1" ht="12.75" customHeight="1" thickBot="1" x14ac:dyDescent="0.3">
      <c r="B44" s="372"/>
      <c r="C44" s="100"/>
      <c r="D44" s="100"/>
      <c r="E44" s="100"/>
      <c r="F44" s="100"/>
      <c r="G44" s="100"/>
      <c r="H44" s="100"/>
      <c r="I44" s="100"/>
      <c r="J44" s="100"/>
      <c r="K44" s="500" t="s">
        <v>836</v>
      </c>
      <c r="L44" s="859">
        <f>+D5</f>
        <v>0</v>
      </c>
      <c r="M44" s="860"/>
      <c r="N44" s="860"/>
      <c r="O44" s="860"/>
      <c r="P44" s="860"/>
      <c r="Q44" s="860"/>
      <c r="R44" s="860"/>
      <c r="S44" s="860"/>
      <c r="T44" s="860"/>
      <c r="U44" s="860"/>
      <c r="V44" s="484"/>
      <c r="W44" s="417" t="s">
        <v>864</v>
      </c>
    </row>
    <row r="45" spans="2:26" ht="15" x14ac:dyDescent="0.25">
      <c r="B45" s="372"/>
      <c r="C45" s="100"/>
      <c r="D45" s="100"/>
      <c r="E45" s="100"/>
      <c r="F45" s="100"/>
      <c r="G45" s="100"/>
      <c r="H45" s="100"/>
      <c r="I45" s="100"/>
      <c r="J45" s="100"/>
      <c r="K45" s="500" t="s">
        <v>837</v>
      </c>
      <c r="L45" s="500"/>
      <c r="M45" s="242"/>
      <c r="N45" s="54"/>
      <c r="O45" s="858" t="str">
        <f>+F6</f>
        <v/>
      </c>
      <c r="P45" s="858"/>
      <c r="Q45" s="858"/>
      <c r="R45" s="858"/>
      <c r="S45" s="858"/>
      <c r="T45" s="858"/>
      <c r="U45" s="858"/>
      <c r="V45" s="484"/>
      <c r="W45" s="96"/>
    </row>
    <row r="46" spans="2:26" ht="16.5" thickBot="1" x14ac:dyDescent="0.3">
      <c r="B46" s="68" t="s">
        <v>1133</v>
      </c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61"/>
      <c r="U46" s="61"/>
      <c r="V46" s="61"/>
      <c r="W46" s="61"/>
    </row>
    <row r="47" spans="2:26" ht="40.5" customHeight="1" thickBot="1" x14ac:dyDescent="0.3">
      <c r="B47" s="990" t="s">
        <v>1077</v>
      </c>
      <c r="C47" s="991"/>
      <c r="D47" s="992"/>
      <c r="E47" s="979" t="s">
        <v>870</v>
      </c>
      <c r="F47" s="980"/>
      <c r="G47" s="985" t="s">
        <v>1068</v>
      </c>
      <c r="H47" s="957"/>
      <c r="I47" s="957"/>
      <c r="J47" s="958"/>
      <c r="K47" s="957" t="s">
        <v>1067</v>
      </c>
      <c r="L47" s="958"/>
      <c r="M47" s="957" t="s">
        <v>1074</v>
      </c>
      <c r="N47" s="958"/>
      <c r="O47" s="957" t="s">
        <v>1073</v>
      </c>
      <c r="P47" s="958"/>
      <c r="Q47" s="957" t="s">
        <v>1072</v>
      </c>
      <c r="R47" s="958"/>
      <c r="S47" s="957" t="s">
        <v>1071</v>
      </c>
      <c r="T47" s="958"/>
      <c r="U47" s="967" t="s">
        <v>1070</v>
      </c>
      <c r="V47" s="968"/>
      <c r="W47" s="969"/>
    </row>
    <row r="48" spans="2:26" ht="13.5" x14ac:dyDescent="0.2">
      <c r="B48" s="993"/>
      <c r="C48" s="959"/>
      <c r="D48" s="994"/>
      <c r="E48" s="981"/>
      <c r="F48" s="982"/>
      <c r="G48" s="999" t="s">
        <v>1069</v>
      </c>
      <c r="H48" s="1000"/>
      <c r="I48" s="1000"/>
      <c r="J48" s="1001"/>
      <c r="K48" s="959"/>
      <c r="L48" s="960"/>
      <c r="M48" s="959"/>
      <c r="N48" s="960"/>
      <c r="O48" s="959"/>
      <c r="P48" s="960"/>
      <c r="Q48" s="959"/>
      <c r="R48" s="960"/>
      <c r="S48" s="959"/>
      <c r="T48" s="960"/>
      <c r="U48" s="970"/>
      <c r="V48" s="971"/>
      <c r="W48" s="972"/>
    </row>
    <row r="49" spans="2:23" ht="14.25" thickBot="1" x14ac:dyDescent="0.25">
      <c r="B49" s="995"/>
      <c r="C49" s="996"/>
      <c r="D49" s="997"/>
      <c r="E49" s="983"/>
      <c r="F49" s="984"/>
      <c r="G49" s="955" t="s">
        <v>1065</v>
      </c>
      <c r="H49" s="956"/>
      <c r="I49" s="956" t="s">
        <v>1066</v>
      </c>
      <c r="J49" s="998"/>
      <c r="K49" s="961"/>
      <c r="L49" s="962"/>
      <c r="M49" s="961"/>
      <c r="N49" s="962"/>
      <c r="O49" s="961"/>
      <c r="P49" s="962"/>
      <c r="Q49" s="961"/>
      <c r="R49" s="962"/>
      <c r="S49" s="961"/>
      <c r="T49" s="962"/>
      <c r="U49" s="973"/>
      <c r="V49" s="974"/>
      <c r="W49" s="975"/>
    </row>
    <row r="50" spans="2:23" ht="13.5" thickBot="1" x14ac:dyDescent="0.3">
      <c r="B50" s="116" t="s">
        <v>823</v>
      </c>
      <c r="C50" s="109" t="s">
        <v>824</v>
      </c>
      <c r="D50" s="117" t="s">
        <v>874</v>
      </c>
      <c r="E50" s="977" t="s">
        <v>1078</v>
      </c>
      <c r="F50" s="978"/>
      <c r="G50" s="485" t="s">
        <v>823</v>
      </c>
      <c r="H50" s="486" t="s">
        <v>824</v>
      </c>
      <c r="I50" s="486" t="s">
        <v>823</v>
      </c>
      <c r="J50" s="487" t="s">
        <v>824</v>
      </c>
      <c r="K50" s="493" t="s">
        <v>823</v>
      </c>
      <c r="L50" s="131" t="s">
        <v>824</v>
      </c>
      <c r="M50" s="131" t="s">
        <v>823</v>
      </c>
      <c r="N50" s="131" t="s">
        <v>824</v>
      </c>
      <c r="O50" s="131" t="s">
        <v>823</v>
      </c>
      <c r="P50" s="131" t="s">
        <v>824</v>
      </c>
      <c r="Q50" s="131" t="s">
        <v>823</v>
      </c>
      <c r="R50" s="131" t="s">
        <v>824</v>
      </c>
      <c r="S50" s="131" t="s">
        <v>823</v>
      </c>
      <c r="T50" s="131" t="s">
        <v>824</v>
      </c>
      <c r="U50" s="131" t="s">
        <v>823</v>
      </c>
      <c r="V50" s="131" t="s">
        <v>824</v>
      </c>
      <c r="W50" s="132" t="s">
        <v>825</v>
      </c>
    </row>
    <row r="51" spans="2:23" ht="33.75" customHeight="1" x14ac:dyDescent="0.25">
      <c r="B51" s="534" t="e">
        <f>IF($A$6="",0,VLOOKUP($A$6,$CC$2209:$CK$3100,2,FALSE))</f>
        <v>#N/A</v>
      </c>
      <c r="C51" s="535" t="e">
        <f>IF($A$6="",0,VLOOKUP($A$6,$CP$2209:$CX$3100,2,FALSE))</f>
        <v>#N/A</v>
      </c>
      <c r="D51" s="122" t="e">
        <f>SUM(B51:C51)</f>
        <v>#N/A</v>
      </c>
      <c r="E51" s="900" t="s">
        <v>1079</v>
      </c>
      <c r="F51" s="901"/>
      <c r="G51" s="288"/>
      <c r="H51" s="283"/>
      <c r="I51" s="283"/>
      <c r="J51" s="471"/>
      <c r="K51" s="288"/>
      <c r="L51" s="283"/>
      <c r="M51" s="283"/>
      <c r="N51" s="283"/>
      <c r="O51" s="283"/>
      <c r="P51" s="283"/>
      <c r="Q51" s="283"/>
      <c r="R51" s="283"/>
      <c r="S51" s="283"/>
      <c r="T51" s="283"/>
      <c r="U51" s="128">
        <f>+G51+I51+K51+M51+O51+Q51+S51</f>
        <v>0</v>
      </c>
      <c r="V51" s="128">
        <f>+H51+J51+L51+N51+P51+R51+T51</f>
        <v>0</v>
      </c>
      <c r="W51" s="122">
        <f>+V51+U51</f>
        <v>0</v>
      </c>
    </row>
    <row r="52" spans="2:23" ht="33.75" customHeight="1" x14ac:dyDescent="0.25">
      <c r="B52" s="536" t="e">
        <f>IF($A$6="",0,VLOOKUP($A$6,$CC$2209:$CK$3100,3,FALSE))</f>
        <v>#N/A</v>
      </c>
      <c r="C52" s="374" t="e">
        <f>IF($A$6="",0,VLOOKUP($A$6,$CP$2209:$CX$3100,3,FALSE))</f>
        <v>#N/A</v>
      </c>
      <c r="D52" s="123" t="e">
        <f>SUM(B52:C52)</f>
        <v>#N/A</v>
      </c>
      <c r="E52" s="896" t="s">
        <v>1080</v>
      </c>
      <c r="F52" s="897"/>
      <c r="G52" s="451"/>
      <c r="H52" s="107"/>
      <c r="I52" s="107"/>
      <c r="J52" s="472"/>
      <c r="K52" s="451"/>
      <c r="L52" s="107"/>
      <c r="M52" s="107"/>
      <c r="N52" s="107"/>
      <c r="O52" s="107"/>
      <c r="P52" s="107"/>
      <c r="Q52" s="107"/>
      <c r="R52" s="107"/>
      <c r="S52" s="107"/>
      <c r="T52" s="107"/>
      <c r="U52" s="121">
        <f t="shared" ref="U52:V54" si="6">+G52+I52+K52+M52+O52+Q52+S52</f>
        <v>0</v>
      </c>
      <c r="V52" s="121">
        <f t="shared" si="6"/>
        <v>0</v>
      </c>
      <c r="W52" s="123">
        <f>+V52+U52</f>
        <v>0</v>
      </c>
    </row>
    <row r="53" spans="2:23" ht="33.75" customHeight="1" x14ac:dyDescent="0.25">
      <c r="B53" s="536" t="e">
        <f>IF($A$6="",0,VLOOKUP($A$6,$CC$2209:$CK$3100,4,FALSE))</f>
        <v>#N/A</v>
      </c>
      <c r="C53" s="374" t="e">
        <f>IF($A$6="",0,VLOOKUP($A$6,$CP$2209:$CX$3100,4,FALSE))</f>
        <v>#N/A</v>
      </c>
      <c r="D53" s="123" t="e">
        <f>SUM(B53:C53)</f>
        <v>#N/A</v>
      </c>
      <c r="E53" s="890" t="s">
        <v>1081</v>
      </c>
      <c r="F53" s="891"/>
      <c r="G53" s="451"/>
      <c r="H53" s="107"/>
      <c r="I53" s="107"/>
      <c r="J53" s="472"/>
      <c r="K53" s="451"/>
      <c r="L53" s="107"/>
      <c r="M53" s="107"/>
      <c r="N53" s="107"/>
      <c r="O53" s="107"/>
      <c r="P53" s="107"/>
      <c r="Q53" s="107"/>
      <c r="R53" s="107"/>
      <c r="S53" s="107"/>
      <c r="T53" s="107"/>
      <c r="U53" s="121">
        <f t="shared" si="6"/>
        <v>0</v>
      </c>
      <c r="V53" s="121">
        <f t="shared" si="6"/>
        <v>0</v>
      </c>
      <c r="W53" s="123">
        <f>+V53+U53</f>
        <v>0</v>
      </c>
    </row>
    <row r="54" spans="2:23" ht="17.25" thickBot="1" x14ac:dyDescent="0.3">
      <c r="B54" s="537" t="e">
        <f>IF($A$6="",0,VLOOKUP($A$6,$CC$2209:$CK$3100,5,FALSE))</f>
        <v>#N/A</v>
      </c>
      <c r="C54" s="538" t="e">
        <f>IF($A$6="",0,VLOOKUP($A$6,$CP$2209:$CX$3100,5,FALSE))</f>
        <v>#N/A</v>
      </c>
      <c r="D54" s="124" t="e">
        <f>SUM(B54:C54)</f>
        <v>#N/A</v>
      </c>
      <c r="E54" s="890" t="s">
        <v>1082</v>
      </c>
      <c r="F54" s="891"/>
      <c r="G54" s="498"/>
      <c r="H54" s="363"/>
      <c r="I54" s="363"/>
      <c r="J54" s="473"/>
      <c r="K54" s="452"/>
      <c r="L54" s="287"/>
      <c r="M54" s="287"/>
      <c r="N54" s="287"/>
      <c r="O54" s="287"/>
      <c r="P54" s="287"/>
      <c r="Q54" s="287"/>
      <c r="R54" s="287"/>
      <c r="S54" s="287"/>
      <c r="T54" s="287"/>
      <c r="U54" s="129">
        <f t="shared" si="6"/>
        <v>0</v>
      </c>
      <c r="V54" s="129">
        <f t="shared" si="6"/>
        <v>0</v>
      </c>
      <c r="W54" s="124">
        <f>+V54+U54</f>
        <v>0</v>
      </c>
    </row>
    <row r="55" spans="2:23" ht="17.25" thickBot="1" x14ac:dyDescent="0.3">
      <c r="B55" s="82" t="e">
        <f>SUM(B51:B54)</f>
        <v>#N/A</v>
      </c>
      <c r="C55" s="83" t="e">
        <f>SUM(C51:C54)</f>
        <v>#N/A</v>
      </c>
      <c r="D55" s="84" t="e">
        <f>SUM(D51:D54)</f>
        <v>#N/A</v>
      </c>
      <c r="E55" s="898" t="s">
        <v>1083</v>
      </c>
      <c r="F55" s="899"/>
      <c r="G55" s="82">
        <f>SUM(G51:G54)</f>
        <v>0</v>
      </c>
      <c r="H55" s="83">
        <f t="shared" ref="H55:W55" si="7">SUM(H51:H54)</f>
        <v>0</v>
      </c>
      <c r="I55" s="83">
        <f t="shared" si="7"/>
        <v>0</v>
      </c>
      <c r="J55" s="84">
        <f t="shared" si="7"/>
        <v>0</v>
      </c>
      <c r="K55" s="82">
        <f t="shared" si="7"/>
        <v>0</v>
      </c>
      <c r="L55" s="83">
        <f t="shared" si="7"/>
        <v>0</v>
      </c>
      <c r="M55" s="83">
        <f t="shared" si="7"/>
        <v>0</v>
      </c>
      <c r="N55" s="83">
        <f t="shared" si="7"/>
        <v>0</v>
      </c>
      <c r="O55" s="83">
        <f t="shared" si="7"/>
        <v>0</v>
      </c>
      <c r="P55" s="83">
        <f t="shared" si="7"/>
        <v>0</v>
      </c>
      <c r="Q55" s="83">
        <f t="shared" si="7"/>
        <v>0</v>
      </c>
      <c r="R55" s="83">
        <f t="shared" si="7"/>
        <v>0</v>
      </c>
      <c r="S55" s="83">
        <f t="shared" si="7"/>
        <v>0</v>
      </c>
      <c r="T55" s="83">
        <f t="shared" si="7"/>
        <v>0</v>
      </c>
      <c r="U55" s="83">
        <f t="shared" si="7"/>
        <v>0</v>
      </c>
      <c r="V55" s="83">
        <f t="shared" si="7"/>
        <v>0</v>
      </c>
      <c r="W55" s="84">
        <f t="shared" si="7"/>
        <v>0</v>
      </c>
    </row>
    <row r="56" spans="2:23" ht="17.25" thickBot="1" x14ac:dyDescent="0.3">
      <c r="B56" s="488"/>
      <c r="C56" s="488"/>
      <c r="D56" s="488"/>
      <c r="E56" s="489"/>
      <c r="F56" s="489"/>
      <c r="G56" s="488"/>
      <c r="H56" s="488"/>
      <c r="I56" s="488"/>
      <c r="J56" s="488"/>
      <c r="K56" s="488"/>
      <c r="L56" s="488"/>
      <c r="M56" s="488"/>
      <c r="N56" s="488"/>
      <c r="O56" s="488"/>
      <c r="P56" s="488"/>
      <c r="Q56" s="488"/>
      <c r="R56" s="488"/>
      <c r="S56" s="488"/>
      <c r="T56" s="488"/>
      <c r="U56" s="488"/>
      <c r="V56" s="488"/>
      <c r="W56" s="488"/>
    </row>
    <row r="57" spans="2:23" ht="13.5" thickBot="1" x14ac:dyDescent="0.3">
      <c r="B57" s="130" t="s">
        <v>823</v>
      </c>
      <c r="C57" s="131" t="s">
        <v>824</v>
      </c>
      <c r="D57" s="494" t="s">
        <v>874</v>
      </c>
      <c r="E57" s="892" t="s">
        <v>1084</v>
      </c>
      <c r="F57" s="893"/>
      <c r="G57" s="485" t="s">
        <v>823</v>
      </c>
      <c r="H57" s="486" t="s">
        <v>824</v>
      </c>
      <c r="I57" s="486" t="s">
        <v>823</v>
      </c>
      <c r="J57" s="487" t="s">
        <v>824</v>
      </c>
      <c r="K57" s="495" t="s">
        <v>823</v>
      </c>
      <c r="L57" s="486" t="s">
        <v>824</v>
      </c>
      <c r="M57" s="486" t="s">
        <v>823</v>
      </c>
      <c r="N57" s="486" t="s">
        <v>824</v>
      </c>
      <c r="O57" s="486" t="s">
        <v>823</v>
      </c>
      <c r="P57" s="486" t="s">
        <v>824</v>
      </c>
      <c r="Q57" s="486" t="s">
        <v>823</v>
      </c>
      <c r="R57" s="486" t="s">
        <v>824</v>
      </c>
      <c r="S57" s="486" t="s">
        <v>823</v>
      </c>
      <c r="T57" s="486" t="s">
        <v>824</v>
      </c>
      <c r="U57" s="486" t="s">
        <v>823</v>
      </c>
      <c r="V57" s="486" t="s">
        <v>824</v>
      </c>
      <c r="W57" s="496" t="s">
        <v>825</v>
      </c>
    </row>
    <row r="58" spans="2:23" ht="33" customHeight="1" x14ac:dyDescent="0.25">
      <c r="B58" s="534" t="e">
        <f>IF($A$6="",0,VLOOKUP($A$6,$CC$2209:$CK$3100,6,FALSE))</f>
        <v>#N/A</v>
      </c>
      <c r="C58" s="535" t="e">
        <f>IF($A$6="",0,VLOOKUP($A$6,$CP$2209:$CX$3100,6,FALSE))</f>
        <v>#N/A</v>
      </c>
      <c r="D58" s="122" t="e">
        <f>SUM(B58:C58)</f>
        <v>#N/A</v>
      </c>
      <c r="E58" s="894" t="s">
        <v>1085</v>
      </c>
      <c r="F58" s="895"/>
      <c r="G58" s="288"/>
      <c r="H58" s="283"/>
      <c r="I58" s="283"/>
      <c r="J58" s="471"/>
      <c r="K58" s="288"/>
      <c r="L58" s="283"/>
      <c r="M58" s="283"/>
      <c r="N58" s="283"/>
      <c r="O58" s="283"/>
      <c r="P58" s="283"/>
      <c r="Q58" s="283"/>
      <c r="R58" s="283"/>
      <c r="S58" s="283"/>
      <c r="T58" s="283"/>
      <c r="U58" s="128">
        <f>+G58+I58+K58+M58+O58+Q58+S58</f>
        <v>0</v>
      </c>
      <c r="V58" s="128">
        <f>+H58+J58+L58+N58+P58+R58+T58</f>
        <v>0</v>
      </c>
      <c r="W58" s="122">
        <f>+V58+U58</f>
        <v>0</v>
      </c>
    </row>
    <row r="59" spans="2:23" ht="32.25" customHeight="1" x14ac:dyDescent="0.25">
      <c r="B59" s="536" t="e">
        <f>IF($A$6="",0,VLOOKUP($A$6,$CC$2209:$CK$3100,7,FALSE))</f>
        <v>#N/A</v>
      </c>
      <c r="C59" s="374" t="e">
        <f>IF($A$6="",0,VLOOKUP($A$6,$CP$2209:$CX$3100,7,FALSE))</f>
        <v>#N/A</v>
      </c>
      <c r="D59" s="123" t="e">
        <f>SUM(B59:C59)</f>
        <v>#N/A</v>
      </c>
      <c r="E59" s="896" t="s">
        <v>1086</v>
      </c>
      <c r="F59" s="897"/>
      <c r="G59" s="451"/>
      <c r="H59" s="107"/>
      <c r="I59" s="107"/>
      <c r="J59" s="472"/>
      <c r="K59" s="451"/>
      <c r="L59" s="107"/>
      <c r="M59" s="107"/>
      <c r="N59" s="107"/>
      <c r="O59" s="107"/>
      <c r="P59" s="107"/>
      <c r="Q59" s="107"/>
      <c r="R59" s="107"/>
      <c r="S59" s="107"/>
      <c r="T59" s="107"/>
      <c r="U59" s="121">
        <f t="shared" ref="U59:V61" si="8">+G59+I59+K59+M59+O59+Q59+S59</f>
        <v>0</v>
      </c>
      <c r="V59" s="121">
        <f t="shared" si="8"/>
        <v>0</v>
      </c>
      <c r="W59" s="123">
        <f>+V59+U59</f>
        <v>0</v>
      </c>
    </row>
    <row r="60" spans="2:23" ht="33" customHeight="1" x14ac:dyDescent="0.25">
      <c r="B60" s="536" t="e">
        <f>IF($A$6="",0,VLOOKUP($A$6,$CC$2209:$CK$3100,8,FALSE))</f>
        <v>#N/A</v>
      </c>
      <c r="C60" s="374" t="e">
        <f>IF($A$6="",0,VLOOKUP($A$6,$CP$2209:$CX$3100,8,FALSE))</f>
        <v>#N/A</v>
      </c>
      <c r="D60" s="123" t="e">
        <f>SUM(B60:C60)</f>
        <v>#N/A</v>
      </c>
      <c r="E60" s="890" t="s">
        <v>1087</v>
      </c>
      <c r="F60" s="891"/>
      <c r="G60" s="451"/>
      <c r="H60" s="107"/>
      <c r="I60" s="107"/>
      <c r="J60" s="472"/>
      <c r="K60" s="451"/>
      <c r="L60" s="107"/>
      <c r="M60" s="107"/>
      <c r="N60" s="107"/>
      <c r="O60" s="107"/>
      <c r="P60" s="107"/>
      <c r="Q60" s="107"/>
      <c r="R60" s="107"/>
      <c r="S60" s="107"/>
      <c r="T60" s="107"/>
      <c r="U60" s="121">
        <f t="shared" si="8"/>
        <v>0</v>
      </c>
      <c r="V60" s="121">
        <f t="shared" si="8"/>
        <v>0</v>
      </c>
      <c r="W60" s="123">
        <f>+V60+U60</f>
        <v>0</v>
      </c>
    </row>
    <row r="61" spans="2:23" ht="17.25" thickBot="1" x14ac:dyDescent="0.3">
      <c r="B61" s="537" t="e">
        <f>IF($A$6="",0,VLOOKUP($A$6,$CC$2209:$CK$3100,9,FALSE))</f>
        <v>#N/A</v>
      </c>
      <c r="C61" s="538" t="e">
        <f>IF($A$6="",0,VLOOKUP($A$6,$CP$2209:$CX$3100,9,FALSE))</f>
        <v>#N/A</v>
      </c>
      <c r="D61" s="124" t="e">
        <f>SUM(B61:C61)</f>
        <v>#N/A</v>
      </c>
      <c r="E61" s="890" t="s">
        <v>1088</v>
      </c>
      <c r="F61" s="891"/>
      <c r="G61" s="452"/>
      <c r="H61" s="287"/>
      <c r="I61" s="287"/>
      <c r="J61" s="499"/>
      <c r="K61" s="452"/>
      <c r="L61" s="287"/>
      <c r="M61" s="287"/>
      <c r="N61" s="287"/>
      <c r="O61" s="287"/>
      <c r="P61" s="287"/>
      <c r="Q61" s="287"/>
      <c r="R61" s="287"/>
      <c r="S61" s="287"/>
      <c r="T61" s="287"/>
      <c r="U61" s="129">
        <f t="shared" si="8"/>
        <v>0</v>
      </c>
      <c r="V61" s="129">
        <f t="shared" si="8"/>
        <v>0</v>
      </c>
      <c r="W61" s="124">
        <f>+V61+U61</f>
        <v>0</v>
      </c>
    </row>
    <row r="62" spans="2:23" ht="17.25" thickBot="1" x14ac:dyDescent="0.3">
      <c r="B62" s="82" t="e">
        <f>SUM(B58:B61)</f>
        <v>#N/A</v>
      </c>
      <c r="C62" s="83" t="e">
        <f>SUM(C58:C61)</f>
        <v>#N/A</v>
      </c>
      <c r="D62" s="84" t="e">
        <f>SUM(D58:D61)</f>
        <v>#N/A</v>
      </c>
      <c r="E62" s="898" t="s">
        <v>1089</v>
      </c>
      <c r="F62" s="899"/>
      <c r="G62" s="82">
        <f>SUM(G58:G61)</f>
        <v>0</v>
      </c>
      <c r="H62" s="83">
        <f t="shared" ref="H62:W62" si="9">SUM(H58:H61)</f>
        <v>0</v>
      </c>
      <c r="I62" s="83">
        <f t="shared" si="9"/>
        <v>0</v>
      </c>
      <c r="J62" s="84">
        <f t="shared" si="9"/>
        <v>0</v>
      </c>
      <c r="K62" s="82">
        <f t="shared" si="9"/>
        <v>0</v>
      </c>
      <c r="L62" s="83">
        <f t="shared" si="9"/>
        <v>0</v>
      </c>
      <c r="M62" s="83">
        <f t="shared" si="9"/>
        <v>0</v>
      </c>
      <c r="N62" s="83">
        <f t="shared" si="9"/>
        <v>0</v>
      </c>
      <c r="O62" s="83">
        <f t="shared" si="9"/>
        <v>0</v>
      </c>
      <c r="P62" s="83">
        <f t="shared" si="9"/>
        <v>0</v>
      </c>
      <c r="Q62" s="83">
        <f t="shared" si="9"/>
        <v>0</v>
      </c>
      <c r="R62" s="83">
        <f t="shared" si="9"/>
        <v>0</v>
      </c>
      <c r="S62" s="83">
        <f t="shared" si="9"/>
        <v>0</v>
      </c>
      <c r="T62" s="83">
        <f t="shared" si="9"/>
        <v>0</v>
      </c>
      <c r="U62" s="83">
        <f t="shared" si="9"/>
        <v>0</v>
      </c>
      <c r="V62" s="83">
        <f t="shared" si="9"/>
        <v>0</v>
      </c>
      <c r="W62" s="84">
        <f t="shared" si="9"/>
        <v>0</v>
      </c>
    </row>
    <row r="63" spans="2:23" ht="15.75" thickBot="1" x14ac:dyDescent="0.3">
      <c r="B63" s="497" t="s">
        <v>889</v>
      </c>
      <c r="C63" s="95"/>
      <c r="D63" s="95"/>
      <c r="E63" s="95"/>
      <c r="F63" s="96"/>
      <c r="G63" s="96"/>
      <c r="H63" s="96"/>
      <c r="I63" s="96"/>
      <c r="J63"/>
      <c r="K63"/>
      <c r="L63"/>
      <c r="M63"/>
      <c r="N63"/>
      <c r="O63"/>
      <c r="P63"/>
      <c r="Q63"/>
      <c r="R63"/>
      <c r="S63"/>
      <c r="T63"/>
      <c r="U63"/>
      <c r="V63" s="96"/>
      <c r="W63" s="96"/>
    </row>
    <row r="64" spans="2:23" ht="15" x14ac:dyDescent="0.25">
      <c r="B64" s="1026" t="s">
        <v>1020</v>
      </c>
      <c r="C64" s="1027"/>
      <c r="D64" s="1028" t="s">
        <v>890</v>
      </c>
      <c r="E64" s="1028"/>
      <c r="F64" s="1029" t="s">
        <v>1021</v>
      </c>
      <c r="G64" s="1029"/>
      <c r="H64" s="1030"/>
      <c r="I64" s="241"/>
      <c r="J64"/>
      <c r="K64"/>
      <c r="L64"/>
      <c r="M64"/>
      <c r="N64"/>
      <c r="O64"/>
      <c r="P64"/>
      <c r="Q64"/>
      <c r="R64"/>
      <c r="S64"/>
      <c r="T64"/>
      <c r="U64"/>
      <c r="V64" s="375"/>
      <c r="W64" s="96"/>
    </row>
    <row r="65" spans="1:24" ht="15" x14ac:dyDescent="0.25">
      <c r="B65" s="366" t="s">
        <v>823</v>
      </c>
      <c r="C65" s="367" t="s">
        <v>824</v>
      </c>
      <c r="D65" s="367" t="s">
        <v>823</v>
      </c>
      <c r="E65" s="367" t="s">
        <v>824</v>
      </c>
      <c r="F65" s="367" t="s">
        <v>823</v>
      </c>
      <c r="G65" s="1031" t="s">
        <v>824</v>
      </c>
      <c r="H65" s="1032"/>
      <c r="I65" s="241"/>
      <c r="J65"/>
      <c r="K65"/>
      <c r="L65" s="1009" t="s">
        <v>835</v>
      </c>
      <c r="M65" s="1009"/>
      <c r="N65" s="1009"/>
      <c r="O65" s="1010"/>
      <c r="P65" s="1011"/>
      <c r="Q65" s="1011"/>
      <c r="R65" s="1011"/>
      <c r="S65" s="1011"/>
      <c r="T65" s="1011"/>
      <c r="U65" s="1011"/>
      <c r="V65" s="1012"/>
      <c r="W65" s="96"/>
    </row>
    <row r="66" spans="1:24" ht="17.25" thickBot="1" x14ac:dyDescent="0.3">
      <c r="B66" s="452"/>
      <c r="C66" s="287"/>
      <c r="D66" s="287"/>
      <c r="E66" s="287"/>
      <c r="F66" s="287"/>
      <c r="G66" s="1033"/>
      <c r="H66" s="1034"/>
      <c r="I66" s="241"/>
      <c r="J66"/>
      <c r="K66"/>
      <c r="L66" s="1009"/>
      <c r="M66" s="1009"/>
      <c r="N66" s="1009"/>
      <c r="O66" s="1013"/>
      <c r="P66" s="1014"/>
      <c r="Q66" s="1014"/>
      <c r="R66" s="1014"/>
      <c r="S66" s="1014"/>
      <c r="T66" s="1014"/>
      <c r="U66" s="1014"/>
      <c r="V66" s="1015"/>
      <c r="W66" s="96"/>
    </row>
    <row r="67" spans="1:24" ht="16.5" x14ac:dyDescent="0.25">
      <c r="B67" s="368"/>
      <c r="C67" s="368"/>
      <c r="D67" s="368"/>
      <c r="E67" s="369"/>
      <c r="F67" s="376"/>
      <c r="G67" s="377"/>
      <c r="H67" s="377"/>
      <c r="I67" s="241"/>
      <c r="J67" s="370"/>
      <c r="K67" s="370"/>
      <c r="L67" s="370"/>
      <c r="M67" s="370"/>
      <c r="N67" s="370"/>
      <c r="O67" s="1013"/>
      <c r="P67" s="1014"/>
      <c r="Q67" s="1014"/>
      <c r="R67" s="1014"/>
      <c r="S67" s="1014"/>
      <c r="T67" s="1014"/>
      <c r="U67" s="1014"/>
      <c r="V67" s="1015"/>
      <c r="W67" s="96"/>
    </row>
    <row r="68" spans="1:24" ht="15" x14ac:dyDescent="0.25">
      <c r="B68" s="371" t="s">
        <v>891</v>
      </c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16"/>
      <c r="P68" s="1017"/>
      <c r="Q68" s="1017"/>
      <c r="R68" s="1017"/>
      <c r="S68" s="1017"/>
      <c r="T68" s="1017"/>
      <c r="U68" s="1017"/>
      <c r="V68" s="1018"/>
      <c r="W68" s="96"/>
    </row>
    <row r="69" spans="1:24" ht="15.75" thickBot="1" x14ac:dyDescent="0.3">
      <c r="B69" s="372" t="s">
        <v>892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96"/>
    </row>
    <row r="70" spans="1:24" ht="16.5" customHeight="1" thickBot="1" x14ac:dyDescent="0.3">
      <c r="A70" s="36"/>
      <c r="B70" s="60" t="s">
        <v>786</v>
      </c>
      <c r="C70" s="61"/>
      <c r="D70" s="61"/>
      <c r="E70" s="62"/>
      <c r="F70" s="62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1"/>
      <c r="V70" s="61"/>
      <c r="W70" s="64" t="s">
        <v>864</v>
      </c>
    </row>
    <row r="71" spans="1:24" ht="12.75" customHeight="1" x14ac:dyDescent="0.25">
      <c r="B71" s="864" t="s">
        <v>788</v>
      </c>
      <c r="C71" s="864"/>
      <c r="D71" s="864"/>
      <c r="E71" s="864"/>
      <c r="F71" s="864"/>
      <c r="G71" s="864"/>
      <c r="H71" s="864"/>
      <c r="I71" s="864"/>
      <c r="J71" s="864"/>
      <c r="K71" s="864"/>
      <c r="L71" s="864"/>
      <c r="M71" s="864"/>
      <c r="N71" s="864"/>
      <c r="O71" s="864"/>
      <c r="P71" s="864"/>
      <c r="Q71" s="864"/>
      <c r="R71" s="864"/>
      <c r="S71" s="864"/>
      <c r="T71" s="864"/>
      <c r="U71" s="864"/>
      <c r="V71" s="864"/>
      <c r="W71" s="864"/>
    </row>
    <row r="72" spans="1:24" ht="12.75" customHeight="1" thickBot="1" x14ac:dyDescent="0.3">
      <c r="B72" s="865" t="s">
        <v>865</v>
      </c>
      <c r="C72" s="865"/>
      <c r="D72" s="865"/>
      <c r="E72" s="865"/>
      <c r="F72" s="865"/>
      <c r="G72" s="865"/>
      <c r="H72" s="865"/>
      <c r="I72" s="866"/>
      <c r="J72" s="866"/>
      <c r="K72" s="866"/>
      <c r="L72" s="866"/>
      <c r="M72" s="866"/>
      <c r="N72" s="866"/>
      <c r="O72" s="865"/>
      <c r="P72" s="865"/>
      <c r="Q72" s="865"/>
      <c r="R72" s="865"/>
      <c r="S72" s="865"/>
      <c r="T72" s="865"/>
      <c r="U72" s="865"/>
      <c r="V72" s="865"/>
      <c r="W72" s="865"/>
    </row>
    <row r="73" spans="1:24" s="41" customFormat="1" ht="17.25" customHeight="1" thickBot="1" x14ac:dyDescent="0.25">
      <c r="B73" s="867" t="s">
        <v>790</v>
      </c>
      <c r="C73" s="868"/>
      <c r="D73" s="869">
        <f>IF(F74=0,"",$D$5)</f>
        <v>0</v>
      </c>
      <c r="E73" s="869"/>
      <c r="F73" s="869"/>
      <c r="G73" s="869"/>
      <c r="H73" s="870"/>
      <c r="I73" s="902" t="s">
        <v>791</v>
      </c>
      <c r="J73" s="903"/>
      <c r="K73" s="903"/>
      <c r="L73" s="903"/>
      <c r="M73" s="903"/>
      <c r="N73" s="904"/>
      <c r="O73" s="886" t="s">
        <v>792</v>
      </c>
      <c r="P73" s="887"/>
      <c r="Q73" s="887"/>
      <c r="R73" s="887"/>
      <c r="S73" s="887"/>
      <c r="T73" s="905" t="str">
        <f>IF(Menu!E10="","",Menu!E10)</f>
        <v/>
      </c>
      <c r="U73" s="905"/>
      <c r="V73" s="905"/>
      <c r="W73" s="906"/>
    </row>
    <row r="74" spans="1:24" s="41" customFormat="1" ht="17.25" customHeight="1" thickBot="1" x14ac:dyDescent="0.25">
      <c r="A74" s="41" t="str">
        <f>IF(F74=0,"",$D$73&amp;" "&amp;$F$74)</f>
        <v xml:space="preserve">0 </v>
      </c>
      <c r="B74" s="910" t="s">
        <v>793</v>
      </c>
      <c r="C74" s="911"/>
      <c r="D74" s="911"/>
      <c r="E74" s="911"/>
      <c r="F74" s="912" t="str">
        <f>+Menu!B10</f>
        <v/>
      </c>
      <c r="G74" s="912"/>
      <c r="H74" s="913"/>
      <c r="I74" s="65" t="str">
        <f>+$I$6</f>
        <v>3rd</v>
      </c>
      <c r="J74" s="914" t="s">
        <v>866</v>
      </c>
      <c r="K74" s="914"/>
      <c r="L74" s="66">
        <f>+$L$6</f>
        <v>2021</v>
      </c>
      <c r="M74" s="915" t="s">
        <v>6</v>
      </c>
      <c r="N74" s="916"/>
      <c r="O74" s="306" t="s">
        <v>973</v>
      </c>
      <c r="P74" s="67"/>
      <c r="Q74" s="67"/>
      <c r="R74" s="68"/>
      <c r="S74" s="68"/>
      <c r="T74" s="68"/>
      <c r="U74" s="68"/>
      <c r="V74" s="68"/>
      <c r="W74" s="69"/>
    </row>
    <row r="75" spans="1:24" s="41" customFormat="1" ht="17.25" customHeight="1" x14ac:dyDescent="0.2">
      <c r="B75" s="70" t="s">
        <v>795</v>
      </c>
      <c r="C75" s="71"/>
      <c r="D75" s="71"/>
      <c r="E75" s="71"/>
      <c r="F75" s="71"/>
      <c r="G75" s="71"/>
      <c r="H75" s="72"/>
      <c r="I75" s="917" t="s">
        <v>867</v>
      </c>
      <c r="J75" s="918"/>
      <c r="K75" s="918"/>
      <c r="L75" s="918"/>
      <c r="M75" s="918"/>
      <c r="N75" s="919"/>
      <c r="O75" s="920">
        <f>+Menu!F10</f>
        <v>0</v>
      </c>
      <c r="P75" s="921"/>
      <c r="Q75" s="921"/>
      <c r="R75" s="921"/>
      <c r="S75" s="921"/>
      <c r="T75" s="921"/>
      <c r="U75" s="921"/>
      <c r="V75" s="921"/>
      <c r="W75" s="913"/>
    </row>
    <row r="76" spans="1:24" s="41" customFormat="1" ht="17.25" customHeight="1" x14ac:dyDescent="0.2">
      <c r="B76" s="920">
        <f>+Menu!D10</f>
        <v>0</v>
      </c>
      <c r="C76" s="921"/>
      <c r="D76" s="921"/>
      <c r="E76" s="921"/>
      <c r="F76" s="921"/>
      <c r="G76" s="921"/>
      <c r="H76" s="913"/>
      <c r="I76" s="925" t="s">
        <v>1011</v>
      </c>
      <c r="J76" s="926"/>
      <c r="K76" s="926"/>
      <c r="L76" s="926"/>
      <c r="M76" s="926"/>
      <c r="N76" s="911"/>
      <c r="O76" s="920">
        <f>+Menu!G10</f>
        <v>0</v>
      </c>
      <c r="P76" s="921"/>
      <c r="Q76" s="921"/>
      <c r="R76" s="921"/>
      <c r="S76" s="921"/>
      <c r="T76" s="921"/>
      <c r="U76" s="921"/>
      <c r="V76" s="921"/>
      <c r="W76" s="913"/>
    </row>
    <row r="77" spans="1:24" s="41" customFormat="1" ht="17.25" customHeight="1" thickBot="1" x14ac:dyDescent="0.25">
      <c r="B77" s="907"/>
      <c r="C77" s="908"/>
      <c r="D77" s="908"/>
      <c r="E77" s="908"/>
      <c r="F77" s="908"/>
      <c r="G77" s="908"/>
      <c r="H77" s="909"/>
      <c r="I77" s="927" t="s">
        <v>868</v>
      </c>
      <c r="J77" s="928"/>
      <c r="K77" s="928"/>
      <c r="L77" s="928"/>
      <c r="M77" s="929" t="e">
        <f>IF(D84=0,"",SUM(G84:J84)/D84*100)</f>
        <v>#N/A</v>
      </c>
      <c r="N77" s="930"/>
      <c r="O77" s="907"/>
      <c r="P77" s="908"/>
      <c r="Q77" s="908"/>
      <c r="R77" s="908"/>
      <c r="S77" s="908"/>
      <c r="T77" s="908"/>
      <c r="U77" s="908"/>
      <c r="V77" s="908"/>
      <c r="W77" s="909"/>
      <c r="X77" s="73"/>
    </row>
    <row r="78" spans="1:24" ht="6.75" customHeight="1" x14ac:dyDescent="0.25"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61"/>
      <c r="U78" s="61"/>
      <c r="V78" s="61"/>
      <c r="W78" s="61"/>
    </row>
    <row r="79" spans="1:24" ht="15" customHeight="1" thickBot="1" x14ac:dyDescent="0.3">
      <c r="B79" s="68" t="s">
        <v>1075</v>
      </c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61"/>
      <c r="U79" s="61"/>
      <c r="V79" s="61"/>
      <c r="W79" s="61"/>
    </row>
    <row r="80" spans="1:24" ht="36.75" customHeight="1" thickBot="1" x14ac:dyDescent="0.25">
      <c r="B80" s="877" t="s">
        <v>869</v>
      </c>
      <c r="C80" s="861"/>
      <c r="D80" s="878"/>
      <c r="E80" s="935" t="s">
        <v>870</v>
      </c>
      <c r="F80" s="936"/>
      <c r="G80" s="922" t="s">
        <v>1068</v>
      </c>
      <c r="H80" s="923"/>
      <c r="I80" s="923"/>
      <c r="J80" s="924"/>
      <c r="K80" s="877" t="s">
        <v>1067</v>
      </c>
      <c r="L80" s="861"/>
      <c r="M80" s="861" t="s">
        <v>1074</v>
      </c>
      <c r="N80" s="861"/>
      <c r="O80" s="861" t="s">
        <v>1073</v>
      </c>
      <c r="P80" s="861"/>
      <c r="Q80" s="861" t="s">
        <v>1072</v>
      </c>
      <c r="R80" s="861"/>
      <c r="S80" s="861" t="s">
        <v>1071</v>
      </c>
      <c r="T80" s="861"/>
      <c r="U80" s="871" t="s">
        <v>1070</v>
      </c>
      <c r="V80" s="871"/>
      <c r="W80" s="872"/>
    </row>
    <row r="81" spans="2:26" ht="13.5" customHeight="1" x14ac:dyDescent="0.2">
      <c r="B81" s="879"/>
      <c r="C81" s="862"/>
      <c r="D81" s="880"/>
      <c r="E81" s="937"/>
      <c r="F81" s="938"/>
      <c r="G81" s="883" t="s">
        <v>1069</v>
      </c>
      <c r="H81" s="884"/>
      <c r="I81" s="884"/>
      <c r="J81" s="885"/>
      <c r="K81" s="879"/>
      <c r="L81" s="862"/>
      <c r="M81" s="862"/>
      <c r="N81" s="862"/>
      <c r="O81" s="862"/>
      <c r="P81" s="862"/>
      <c r="Q81" s="862"/>
      <c r="R81" s="862"/>
      <c r="S81" s="862"/>
      <c r="T81" s="862"/>
      <c r="U81" s="873"/>
      <c r="V81" s="873"/>
      <c r="W81" s="874"/>
    </row>
    <row r="82" spans="2:26" ht="12" customHeight="1" thickBot="1" x14ac:dyDescent="0.3">
      <c r="B82" s="881"/>
      <c r="C82" s="863"/>
      <c r="D82" s="882"/>
      <c r="E82" s="939"/>
      <c r="F82" s="940"/>
      <c r="G82" s="941" t="s">
        <v>1065</v>
      </c>
      <c r="H82" s="942"/>
      <c r="I82" s="942" t="s">
        <v>1066</v>
      </c>
      <c r="J82" s="943"/>
      <c r="K82" s="881"/>
      <c r="L82" s="863"/>
      <c r="M82" s="863"/>
      <c r="N82" s="863"/>
      <c r="O82" s="863"/>
      <c r="P82" s="863"/>
      <c r="Q82" s="863"/>
      <c r="R82" s="863"/>
      <c r="S82" s="863"/>
      <c r="T82" s="863"/>
      <c r="U82" s="875"/>
      <c r="V82" s="875"/>
      <c r="W82" s="876"/>
    </row>
    <row r="83" spans="2:26" ht="25.5" customHeight="1" thickBot="1" x14ac:dyDescent="0.3">
      <c r="B83" s="75" t="s">
        <v>823</v>
      </c>
      <c r="C83" s="76" t="s">
        <v>824</v>
      </c>
      <c r="D83" s="77" t="s">
        <v>874</v>
      </c>
      <c r="E83" s="954" t="s">
        <v>875</v>
      </c>
      <c r="F83" s="976"/>
      <c r="G83" s="485" t="s">
        <v>823</v>
      </c>
      <c r="H83" s="486" t="s">
        <v>824</v>
      </c>
      <c r="I83" s="486" t="s">
        <v>823</v>
      </c>
      <c r="J83" s="487" t="s">
        <v>824</v>
      </c>
      <c r="K83" s="108" t="s">
        <v>823</v>
      </c>
      <c r="L83" s="109" t="s">
        <v>824</v>
      </c>
      <c r="M83" s="109" t="s">
        <v>823</v>
      </c>
      <c r="N83" s="109" t="s">
        <v>824</v>
      </c>
      <c r="O83" s="109" t="s">
        <v>823</v>
      </c>
      <c r="P83" s="109" t="s">
        <v>824</v>
      </c>
      <c r="Q83" s="109" t="s">
        <v>823</v>
      </c>
      <c r="R83" s="109" t="s">
        <v>824</v>
      </c>
      <c r="S83" s="109" t="s">
        <v>823</v>
      </c>
      <c r="T83" s="109" t="s">
        <v>824</v>
      </c>
      <c r="U83" s="109" t="s">
        <v>823</v>
      </c>
      <c r="V83" s="109" t="s">
        <v>824</v>
      </c>
      <c r="W83" s="110" t="s">
        <v>825</v>
      </c>
    </row>
    <row r="84" spans="2:26" ht="15" customHeight="1" x14ac:dyDescent="0.25">
      <c r="B84" s="373" t="e">
        <f>IF($A$74="",0,VLOOKUP($A$74,$C$2209:$R$3100,2,FALSE))</f>
        <v>#N/A</v>
      </c>
      <c r="C84" s="374" t="e">
        <f>IF($A$74="",0,VLOOKUP($A$74,$W$2209:$AL$3100,2,FALSE))</f>
        <v>#N/A</v>
      </c>
      <c r="D84" s="78" t="e">
        <f>SUM(B84:C84)</f>
        <v>#N/A</v>
      </c>
      <c r="E84" s="933" t="s">
        <v>876</v>
      </c>
      <c r="F84" s="934"/>
      <c r="G84" s="288"/>
      <c r="H84" s="283"/>
      <c r="I84" s="289"/>
      <c r="J84" s="471"/>
      <c r="K84" s="467"/>
      <c r="L84" s="283"/>
      <c r="M84" s="283"/>
      <c r="N84" s="283"/>
      <c r="O84" s="283"/>
      <c r="P84" s="283"/>
      <c r="Q84" s="283"/>
      <c r="R84" s="283"/>
      <c r="S84" s="283"/>
      <c r="T84" s="283"/>
      <c r="U84" s="128">
        <f t="shared" ref="U84:V86" si="10">+G84+I84+K84+M84+O84+Q84+S84</f>
        <v>0</v>
      </c>
      <c r="V84" s="128">
        <f t="shared" si="10"/>
        <v>0</v>
      </c>
      <c r="W84" s="122">
        <f>SUM(U84:V84)</f>
        <v>0</v>
      </c>
      <c r="Y84" s="539" t="e">
        <f>IF($A$74="",0,VLOOKUP($A$74,$AQ$2209:$BF$3100,2,FALSE))</f>
        <v>#N/A</v>
      </c>
      <c r="Z84" s="539" t="e">
        <f>IF($A$74="",0,VLOOKUP($A$74,$BJ$2209:$BY$3100,2,FALSE))</f>
        <v>#N/A</v>
      </c>
    </row>
    <row r="85" spans="2:26" ht="15" customHeight="1" x14ac:dyDescent="0.25">
      <c r="B85" s="373" t="e">
        <f>IF($A$74="",0,VLOOKUP($A$74,$C$2209:$R$3100,3,FALSE))</f>
        <v>#N/A</v>
      </c>
      <c r="C85" s="374" t="e">
        <f>IF($A$74="",0,VLOOKUP($A$74,$W$2209:$AL$3100,3,FALSE))</f>
        <v>#N/A</v>
      </c>
      <c r="D85" s="80" t="e">
        <f>SUM(B85:C85)</f>
        <v>#N/A</v>
      </c>
      <c r="E85" s="944" t="s">
        <v>877</v>
      </c>
      <c r="F85" s="891"/>
      <c r="G85" s="305"/>
      <c r="H85" s="304"/>
      <c r="I85" s="107"/>
      <c r="J85" s="472"/>
      <c r="K85" s="468"/>
      <c r="L85" s="107"/>
      <c r="M85" s="107"/>
      <c r="N85" s="107"/>
      <c r="O85" s="107"/>
      <c r="P85" s="107"/>
      <c r="Q85" s="107"/>
      <c r="R85" s="107"/>
      <c r="S85" s="107"/>
      <c r="T85" s="107"/>
      <c r="U85" s="121">
        <f t="shared" si="10"/>
        <v>0</v>
      </c>
      <c r="V85" s="121">
        <f t="shared" si="10"/>
        <v>0</v>
      </c>
      <c r="W85" s="123">
        <f>SUM(U85:V85)</f>
        <v>0</v>
      </c>
      <c r="Y85" s="539" t="e">
        <f>IF($A$74="",0,VLOOKUP($A$74,$AQ$2209:$BF$3100,3,FALSE))</f>
        <v>#N/A</v>
      </c>
      <c r="Z85" s="539" t="e">
        <f>IF($A$74="",0,VLOOKUP($A$74,$BJ$2209:$BY$3100,3,FALSE))</f>
        <v>#N/A</v>
      </c>
    </row>
    <row r="86" spans="2:26" ht="15" customHeight="1" x14ac:dyDescent="0.25">
      <c r="B86" s="373" t="e">
        <f>IF($A$74="",0,VLOOKUP($A$74,$C$2209:$R$3100,4,FALSE))</f>
        <v>#N/A</v>
      </c>
      <c r="C86" s="374" t="e">
        <f>IF($A$74="",0,VLOOKUP($A$74,$W$2209:$AL$3100,4,FALSE))</f>
        <v>#N/A</v>
      </c>
      <c r="D86" s="80" t="e">
        <f>SUM(B86:C86)</f>
        <v>#N/A</v>
      </c>
      <c r="E86" s="944" t="s">
        <v>878</v>
      </c>
      <c r="F86" s="891"/>
      <c r="G86" s="305"/>
      <c r="H86" s="304"/>
      <c r="I86" s="107"/>
      <c r="J86" s="472"/>
      <c r="K86" s="468"/>
      <c r="L86" s="107"/>
      <c r="M86" s="107"/>
      <c r="N86" s="107"/>
      <c r="O86" s="107"/>
      <c r="P86" s="107"/>
      <c r="Q86" s="107"/>
      <c r="R86" s="107"/>
      <c r="S86" s="107"/>
      <c r="T86" s="107"/>
      <c r="U86" s="121">
        <f t="shared" si="10"/>
        <v>0</v>
      </c>
      <c r="V86" s="121">
        <f t="shared" si="10"/>
        <v>0</v>
      </c>
      <c r="W86" s="123">
        <f>SUM(U86:V86)</f>
        <v>0</v>
      </c>
      <c r="Y86" s="539" t="e">
        <f>IF($A$74="",0,VLOOKUP($A$74,$AQ$2209:$BF$3100,4,FALSE))</f>
        <v>#N/A</v>
      </c>
      <c r="Z86" s="539" t="e">
        <f>IF($A$74="",0,VLOOKUP($A$74,$BJ$2209:$BY$3100,4,FALSE))</f>
        <v>#N/A</v>
      </c>
    </row>
    <row r="87" spans="2:26" ht="15" customHeight="1" x14ac:dyDescent="0.25">
      <c r="B87" s="373" t="e">
        <f>IF($A$74="",0,VLOOKUP($A$74,$C$2209:$R$3100,5,FALSE))</f>
        <v>#N/A</v>
      </c>
      <c r="C87" s="374" t="e">
        <f>IF($A$74="",0,VLOOKUP($A$74,$W$2209:$AL$3100,5,FALSE))</f>
        <v>#N/A</v>
      </c>
      <c r="D87" s="80" t="e">
        <f>SUM(B87:C87)</f>
        <v>#N/A</v>
      </c>
      <c r="E87" s="944" t="s">
        <v>879</v>
      </c>
      <c r="F87" s="891"/>
      <c r="G87" s="305"/>
      <c r="H87" s="304"/>
      <c r="I87" s="360"/>
      <c r="J87" s="472"/>
      <c r="K87" s="468"/>
      <c r="L87" s="107"/>
      <c r="M87" s="107"/>
      <c r="N87" s="107"/>
      <c r="O87" s="107"/>
      <c r="P87" s="107"/>
      <c r="Q87" s="107"/>
      <c r="R87" s="107"/>
      <c r="S87" s="107"/>
      <c r="T87" s="107"/>
      <c r="U87" s="121">
        <f>+G87+I87+K87+M87+O87+Q87+S87</f>
        <v>0</v>
      </c>
      <c r="V87" s="121">
        <f>+H87+J87+L87+N87+P87+R87+T87</f>
        <v>0</v>
      </c>
      <c r="W87" s="123">
        <f>SUM(U87:V87)</f>
        <v>0</v>
      </c>
      <c r="Y87" s="539" t="e">
        <f>IF($A$74="",0,VLOOKUP($A$74,$AQ$2209:$BF$3100,5,FALSE))</f>
        <v>#N/A</v>
      </c>
      <c r="Z87" s="539" t="e">
        <f>IF($A$74="",0,VLOOKUP($A$74,$BJ$2209:$BY$3100,5,FALSE))</f>
        <v>#N/A</v>
      </c>
    </row>
    <row r="88" spans="2:26" ht="15" customHeight="1" thickBot="1" x14ac:dyDescent="0.3">
      <c r="B88" s="373" t="e">
        <f>IF($A$74="",0,VLOOKUP($A$74,$C$2209:$R$3100,6,FALSE))</f>
        <v>#N/A</v>
      </c>
      <c r="C88" s="374" t="e">
        <f>IF($A$74="",0,VLOOKUP($A$74,$W$2209:$AL$3100,6,FALSE))</f>
        <v>#N/A</v>
      </c>
      <c r="D88" s="81" t="e">
        <f>SUM(B88:C88)</f>
        <v>#N/A</v>
      </c>
      <c r="E88" s="945" t="s">
        <v>880</v>
      </c>
      <c r="F88" s="946"/>
      <c r="G88" s="361"/>
      <c r="H88" s="362"/>
      <c r="I88" s="363"/>
      <c r="J88" s="473"/>
      <c r="K88" s="469"/>
      <c r="L88" s="363"/>
      <c r="M88" s="363"/>
      <c r="N88" s="363"/>
      <c r="O88" s="363"/>
      <c r="P88" s="363"/>
      <c r="Q88" s="363"/>
      <c r="R88" s="363"/>
      <c r="S88" s="363"/>
      <c r="T88" s="363"/>
      <c r="U88" s="364">
        <f>+G88+I88+K88+M88+O88+Q88+S88</f>
        <v>0</v>
      </c>
      <c r="V88" s="364">
        <f>+H88+J88+L88+N88+P88+R88+T88</f>
        <v>0</v>
      </c>
      <c r="W88" s="365">
        <f>SUM(U88:V88)</f>
        <v>0</v>
      </c>
      <c r="Y88" s="539" t="e">
        <f>IF($A$74="",0,VLOOKUP($A$74,$AQ$2209:$BF$3100,6,FALSE))</f>
        <v>#N/A</v>
      </c>
      <c r="Z88" s="539" t="e">
        <f>IF($A$74="",0,VLOOKUP($A$74,$BJ$2209:$BY$3100,6,FALSE))</f>
        <v>#N/A</v>
      </c>
    </row>
    <row r="89" spans="2:26" ht="18" customHeight="1" thickBot="1" x14ac:dyDescent="0.3">
      <c r="B89" s="82" t="e">
        <f>SUM(B84:B88)</f>
        <v>#N/A</v>
      </c>
      <c r="C89" s="83" t="e">
        <f>SUM(C84:C88)</f>
        <v>#N/A</v>
      </c>
      <c r="D89" s="84" t="e">
        <f>SUM(D84:D88)</f>
        <v>#N/A</v>
      </c>
      <c r="E89" s="947" t="s">
        <v>881</v>
      </c>
      <c r="F89" s="948"/>
      <c r="G89" s="82">
        <f>SUM(G84:G88)</f>
        <v>0</v>
      </c>
      <c r="H89" s="83">
        <f t="shared" ref="H89:T89" si="11">SUM(H84:H88)</f>
        <v>0</v>
      </c>
      <c r="I89" s="83">
        <f t="shared" si="11"/>
        <v>0</v>
      </c>
      <c r="J89" s="84">
        <f t="shared" si="11"/>
        <v>0</v>
      </c>
      <c r="K89" s="470">
        <f t="shared" si="11"/>
        <v>0</v>
      </c>
      <c r="L89" s="83">
        <f t="shared" si="11"/>
        <v>0</v>
      </c>
      <c r="M89" s="83">
        <f t="shared" si="11"/>
        <v>0</v>
      </c>
      <c r="N89" s="83">
        <f t="shared" si="11"/>
        <v>0</v>
      </c>
      <c r="O89" s="83">
        <f t="shared" si="11"/>
        <v>0</v>
      </c>
      <c r="P89" s="83">
        <f t="shared" si="11"/>
        <v>0</v>
      </c>
      <c r="Q89" s="83">
        <f t="shared" si="11"/>
        <v>0</v>
      </c>
      <c r="R89" s="83">
        <f t="shared" si="11"/>
        <v>0</v>
      </c>
      <c r="S89" s="83">
        <f t="shared" si="11"/>
        <v>0</v>
      </c>
      <c r="T89" s="83">
        <f t="shared" si="11"/>
        <v>0</v>
      </c>
      <c r="U89" s="83">
        <f>SUM(U84:U88)</f>
        <v>0</v>
      </c>
      <c r="V89" s="83">
        <f>SUM(V84:V88)</f>
        <v>0</v>
      </c>
      <c r="W89" s="84">
        <f>SUM(W84:W88)</f>
        <v>0</v>
      </c>
      <c r="Y89" s="87"/>
      <c r="Z89" s="87"/>
    </row>
    <row r="90" spans="2:26" ht="6.75" customHeight="1" thickBot="1" x14ac:dyDescent="0.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</row>
    <row r="91" spans="2:26" ht="25.5" customHeight="1" thickBot="1" x14ac:dyDescent="0.3">
      <c r="B91" s="75" t="s">
        <v>823</v>
      </c>
      <c r="C91" s="76" t="s">
        <v>824</v>
      </c>
      <c r="D91" s="77" t="s">
        <v>874</v>
      </c>
      <c r="E91" s="949" t="s">
        <v>882</v>
      </c>
      <c r="F91" s="949"/>
      <c r="G91" s="485" t="s">
        <v>823</v>
      </c>
      <c r="H91" s="486" t="s">
        <v>824</v>
      </c>
      <c r="I91" s="486" t="s">
        <v>823</v>
      </c>
      <c r="J91" s="487" t="s">
        <v>824</v>
      </c>
      <c r="K91" s="109" t="s">
        <v>823</v>
      </c>
      <c r="L91" s="109" t="s">
        <v>824</v>
      </c>
      <c r="M91" s="109" t="s">
        <v>823</v>
      </c>
      <c r="N91" s="109" t="s">
        <v>824</v>
      </c>
      <c r="O91" s="109" t="s">
        <v>823</v>
      </c>
      <c r="P91" s="109" t="s">
        <v>824</v>
      </c>
      <c r="Q91" s="109" t="s">
        <v>823</v>
      </c>
      <c r="R91" s="109" t="s">
        <v>824</v>
      </c>
      <c r="S91" s="109" t="s">
        <v>823</v>
      </c>
      <c r="T91" s="109" t="s">
        <v>824</v>
      </c>
      <c r="U91" s="109" t="s">
        <v>823</v>
      </c>
      <c r="V91" s="109" t="s">
        <v>824</v>
      </c>
      <c r="W91" s="110" t="s">
        <v>825</v>
      </c>
    </row>
    <row r="92" spans="2:26" ht="15" customHeight="1" x14ac:dyDescent="0.25">
      <c r="B92" s="373" t="e">
        <f>IF($A$74="",0,VLOOKUP($A$74,$C$2209:$R$3100,7,FALSE))</f>
        <v>#N/A</v>
      </c>
      <c r="C92" s="374" t="e">
        <f>IF($A$74="",0,VLOOKUP($A$74,$W$2209:$AL$3100,7,FALSE))</f>
        <v>#N/A</v>
      </c>
      <c r="D92" s="88" t="e">
        <f>SUM(B92:C92)</f>
        <v>#N/A</v>
      </c>
      <c r="E92" s="933" t="s">
        <v>883</v>
      </c>
      <c r="F92" s="934"/>
      <c r="G92" s="288"/>
      <c r="H92" s="283"/>
      <c r="I92" s="478"/>
      <c r="J92" s="479"/>
      <c r="K92" s="474"/>
      <c r="L92" s="281"/>
      <c r="M92" s="281"/>
      <c r="N92" s="281"/>
      <c r="O92" s="281"/>
      <c r="P92" s="281"/>
      <c r="Q92" s="281"/>
      <c r="R92" s="281"/>
      <c r="S92" s="281"/>
      <c r="T92" s="282"/>
      <c r="U92" s="128">
        <f t="shared" ref="U92:V96" si="12">+G92+I92+K92+M92+O92+Q92+S92</f>
        <v>0</v>
      </c>
      <c r="V92" s="128">
        <f t="shared" si="12"/>
        <v>0</v>
      </c>
      <c r="W92" s="122">
        <f>SUM(U92:V92)</f>
        <v>0</v>
      </c>
      <c r="Y92" s="539" t="e">
        <f>IF($A$74="",0,VLOOKUP($A$74,$AQ$2209:$BF$3100,7,FALSE))</f>
        <v>#N/A</v>
      </c>
      <c r="Z92" s="539" t="e">
        <f>IF($A$74="",0,VLOOKUP($A$74,$BJ$2209:$BY$3100,7,FALSE))</f>
        <v>#N/A</v>
      </c>
    </row>
    <row r="93" spans="2:26" ht="15" customHeight="1" x14ac:dyDescent="0.25">
      <c r="B93" s="373" t="e">
        <f>IF($A$74="",0,VLOOKUP($A$74,$C$2209:$R$3100,8,FALSE))</f>
        <v>#N/A</v>
      </c>
      <c r="C93" s="374" t="e">
        <f>IF($A$74="",0,VLOOKUP($A$74,$W$2209:$AL$3100,8,FALSE))</f>
        <v>#N/A</v>
      </c>
      <c r="D93" s="80" t="e">
        <f>SUM(B93:C93)</f>
        <v>#N/A</v>
      </c>
      <c r="E93" s="944" t="s">
        <v>884</v>
      </c>
      <c r="F93" s="891"/>
      <c r="G93" s="305"/>
      <c r="H93" s="304"/>
      <c r="I93" s="480"/>
      <c r="J93" s="481"/>
      <c r="K93" s="475"/>
      <c r="L93" s="79"/>
      <c r="M93" s="79"/>
      <c r="N93" s="79"/>
      <c r="O93" s="79"/>
      <c r="P93" s="79"/>
      <c r="Q93" s="79"/>
      <c r="R93" s="79"/>
      <c r="S93" s="79"/>
      <c r="T93" s="106"/>
      <c r="U93" s="121">
        <f t="shared" si="12"/>
        <v>0</v>
      </c>
      <c r="V93" s="121">
        <f t="shared" si="12"/>
        <v>0</v>
      </c>
      <c r="W93" s="123">
        <f>SUM(U93:V93)</f>
        <v>0</v>
      </c>
      <c r="Y93" s="539" t="e">
        <f>IF($A$74="",0,VLOOKUP($A$74,$AQ$2209:$BF$3100,8,FALSE))</f>
        <v>#N/A</v>
      </c>
      <c r="Z93" s="539" t="e">
        <f>IF($A$74="",0,VLOOKUP($A$74,$BJ$2209:$BY$3100,8,FALSE))</f>
        <v>#N/A</v>
      </c>
    </row>
    <row r="94" spans="2:26" ht="15" customHeight="1" x14ac:dyDescent="0.25">
      <c r="B94" s="373" t="e">
        <f>IF($A$74="",0,VLOOKUP($A$74,$C$2209:$R$3100,9,FALSE))</f>
        <v>#N/A</v>
      </c>
      <c r="C94" s="374" t="e">
        <f>IF($A$74="",0,VLOOKUP($A$74,$W$2209:$AL$3100,9,FALSE))</f>
        <v>#N/A</v>
      </c>
      <c r="D94" s="80" t="e">
        <f>SUM(B94:C94)</f>
        <v>#N/A</v>
      </c>
      <c r="E94" s="944" t="s">
        <v>885</v>
      </c>
      <c r="F94" s="891"/>
      <c r="G94" s="305"/>
      <c r="H94" s="304"/>
      <c r="I94" s="480"/>
      <c r="J94" s="481"/>
      <c r="K94" s="475"/>
      <c r="L94" s="79"/>
      <c r="M94" s="79"/>
      <c r="N94" s="79"/>
      <c r="O94" s="79"/>
      <c r="P94" s="79"/>
      <c r="Q94" s="79"/>
      <c r="R94" s="79"/>
      <c r="S94" s="79"/>
      <c r="T94" s="106"/>
      <c r="U94" s="121">
        <f t="shared" si="12"/>
        <v>0</v>
      </c>
      <c r="V94" s="121">
        <f t="shared" si="12"/>
        <v>0</v>
      </c>
      <c r="W94" s="123">
        <f>SUM(U94:V94)</f>
        <v>0</v>
      </c>
      <c r="Y94" s="539" t="e">
        <f>IF($A$74="",0,VLOOKUP($A$74,$AQ$2209:$BF$3100,9,FALSE))</f>
        <v>#N/A</v>
      </c>
      <c r="Z94" s="539" t="e">
        <f>IF($A$74="",0,VLOOKUP($A$74,$BJ$2209:$BY$3100,9,FALSE))</f>
        <v>#N/A</v>
      </c>
    </row>
    <row r="95" spans="2:26" ht="15" customHeight="1" x14ac:dyDescent="0.25">
      <c r="B95" s="373" t="e">
        <f>IF($A$74="",0,VLOOKUP($A$74,$C$2209:$R$3100,10,FALSE))</f>
        <v>#N/A</v>
      </c>
      <c r="C95" s="374" t="e">
        <f>IF($A$74="",0,VLOOKUP($A$74,$W$2209:$AL$3100,10,FALSE))</f>
        <v>#N/A</v>
      </c>
      <c r="D95" s="80" t="e">
        <f>SUM(B95:C95)</f>
        <v>#N/A</v>
      </c>
      <c r="E95" s="944" t="s">
        <v>886</v>
      </c>
      <c r="F95" s="891"/>
      <c r="G95" s="305"/>
      <c r="H95" s="304"/>
      <c r="I95" s="480"/>
      <c r="J95" s="481"/>
      <c r="K95" s="475"/>
      <c r="L95" s="79"/>
      <c r="M95" s="79"/>
      <c r="N95" s="79"/>
      <c r="O95" s="79"/>
      <c r="P95" s="79"/>
      <c r="Q95" s="79"/>
      <c r="R95" s="79"/>
      <c r="S95" s="79"/>
      <c r="T95" s="106"/>
      <c r="U95" s="121">
        <f t="shared" si="12"/>
        <v>0</v>
      </c>
      <c r="V95" s="121">
        <f t="shared" si="12"/>
        <v>0</v>
      </c>
      <c r="W95" s="123">
        <f>SUM(U95:V95)</f>
        <v>0</v>
      </c>
      <c r="Y95" s="539" t="e">
        <f>IF($A$74="",0,VLOOKUP($A$74,$AQ$2209:$BF$3100,10,FALSE))</f>
        <v>#N/A</v>
      </c>
      <c r="Z95" s="539" t="e">
        <f>IF($A$74="",0,VLOOKUP($A$74,$BJ$2209:$BY$3100,10,FALSE))</f>
        <v>#N/A</v>
      </c>
    </row>
    <row r="96" spans="2:26" ht="15" customHeight="1" thickBot="1" x14ac:dyDescent="0.3">
      <c r="B96" s="373" t="e">
        <f>IF($A$74="",0,VLOOKUP($A$74,$C$2209:$R$3100,11,FALSE))</f>
        <v>#N/A</v>
      </c>
      <c r="C96" s="374" t="e">
        <f>IF($A$74="",0,VLOOKUP($A$74,$W$2209:$AL$3100,11,FALSE))</f>
        <v>#N/A</v>
      </c>
      <c r="D96" s="90" t="e">
        <f>SUM(B96:C96)</f>
        <v>#N/A</v>
      </c>
      <c r="E96" s="945" t="s">
        <v>887</v>
      </c>
      <c r="F96" s="946"/>
      <c r="G96" s="361"/>
      <c r="H96" s="362"/>
      <c r="I96" s="482"/>
      <c r="J96" s="483"/>
      <c r="K96" s="476"/>
      <c r="L96" s="285"/>
      <c r="M96" s="285"/>
      <c r="N96" s="285"/>
      <c r="O96" s="285"/>
      <c r="P96" s="285"/>
      <c r="Q96" s="285"/>
      <c r="R96" s="285"/>
      <c r="S96" s="285"/>
      <c r="T96" s="286"/>
      <c r="U96" s="129">
        <f t="shared" si="12"/>
        <v>0</v>
      </c>
      <c r="V96" s="129">
        <f t="shared" si="12"/>
        <v>0</v>
      </c>
      <c r="W96" s="124">
        <f>SUM(U96:V96)</f>
        <v>0</v>
      </c>
      <c r="Y96" s="539" t="e">
        <f>IF($A$74="",0,VLOOKUP($A$74,$AQ$2209:$BF$3100,11,FALSE))</f>
        <v>#N/A</v>
      </c>
      <c r="Z96" s="539" t="e">
        <f>IF($A$74="",0,VLOOKUP($A$74,$BJ$2209:$BY$3100,11,FALSE))</f>
        <v>#N/A</v>
      </c>
    </row>
    <row r="97" spans="2:26" ht="18" customHeight="1" thickBot="1" x14ac:dyDescent="0.3">
      <c r="B97" s="91" t="e">
        <f>SUM(B92:B96)</f>
        <v>#N/A</v>
      </c>
      <c r="C97" s="92" t="e">
        <f>SUM(C92:C96)</f>
        <v>#N/A</v>
      </c>
      <c r="D97" s="93" t="e">
        <f>SUM(D92:D96)</f>
        <v>#N/A</v>
      </c>
      <c r="E97" s="951" t="s">
        <v>888</v>
      </c>
      <c r="F97" s="948"/>
      <c r="G97" s="82">
        <f>SUM(G92:G96)</f>
        <v>0</v>
      </c>
      <c r="H97" s="83">
        <f>SUM(H92:H96)</f>
        <v>0</v>
      </c>
      <c r="I97" s="83">
        <f t="shared" ref="I97:N97" si="13">SUM(I92:I96)</f>
        <v>0</v>
      </c>
      <c r="J97" s="84">
        <f t="shared" si="13"/>
        <v>0</v>
      </c>
      <c r="K97" s="477">
        <f t="shared" si="13"/>
        <v>0</v>
      </c>
      <c r="L97" s="85">
        <f t="shared" si="13"/>
        <v>0</v>
      </c>
      <c r="M97" s="85">
        <f t="shared" si="13"/>
        <v>0</v>
      </c>
      <c r="N97" s="85">
        <f t="shared" si="13"/>
        <v>0</v>
      </c>
      <c r="O97" s="85">
        <f t="shared" ref="O97:W97" si="14">SUM(O92:O96)</f>
        <v>0</v>
      </c>
      <c r="P97" s="85">
        <f t="shared" si="14"/>
        <v>0</v>
      </c>
      <c r="Q97" s="85">
        <f t="shared" si="14"/>
        <v>0</v>
      </c>
      <c r="R97" s="85">
        <f t="shared" si="14"/>
        <v>0</v>
      </c>
      <c r="S97" s="85">
        <f t="shared" si="14"/>
        <v>0</v>
      </c>
      <c r="T97" s="290">
        <f t="shared" si="14"/>
        <v>0</v>
      </c>
      <c r="U97" s="83">
        <f t="shared" si="14"/>
        <v>0</v>
      </c>
      <c r="V97" s="83">
        <f t="shared" si="14"/>
        <v>0</v>
      </c>
      <c r="W97" s="84">
        <f t="shared" si="14"/>
        <v>0</v>
      </c>
    </row>
    <row r="98" spans="2:26" ht="6.75" customHeight="1" thickBot="1" x14ac:dyDescent="0.3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</row>
    <row r="99" spans="2:26" ht="25.5" customHeight="1" thickBot="1" x14ac:dyDescent="0.3">
      <c r="B99" s="75" t="s">
        <v>823</v>
      </c>
      <c r="C99" s="76" t="s">
        <v>824</v>
      </c>
      <c r="D99" s="77" t="s">
        <v>874</v>
      </c>
      <c r="E99" s="952" t="s">
        <v>1012</v>
      </c>
      <c r="F99" s="952"/>
      <c r="G99" s="485" t="s">
        <v>823</v>
      </c>
      <c r="H99" s="486" t="s">
        <v>824</v>
      </c>
      <c r="I99" s="486" t="s">
        <v>823</v>
      </c>
      <c r="J99" s="487" t="s">
        <v>824</v>
      </c>
      <c r="K99" s="109" t="s">
        <v>823</v>
      </c>
      <c r="L99" s="109" t="s">
        <v>824</v>
      </c>
      <c r="M99" s="109" t="s">
        <v>823</v>
      </c>
      <c r="N99" s="109" t="s">
        <v>824</v>
      </c>
      <c r="O99" s="109" t="s">
        <v>823</v>
      </c>
      <c r="P99" s="109" t="s">
        <v>824</v>
      </c>
      <c r="Q99" s="109" t="s">
        <v>823</v>
      </c>
      <c r="R99" s="109" t="s">
        <v>824</v>
      </c>
      <c r="S99" s="109" t="s">
        <v>823</v>
      </c>
      <c r="T99" s="109" t="s">
        <v>824</v>
      </c>
      <c r="U99" s="109" t="s">
        <v>823</v>
      </c>
      <c r="V99" s="109" t="s">
        <v>824</v>
      </c>
      <c r="W99" s="110" t="s">
        <v>825</v>
      </c>
    </row>
    <row r="100" spans="2:26" ht="15" customHeight="1" x14ac:dyDescent="0.25">
      <c r="B100" s="373" t="e">
        <f>IF($A$74="",0,VLOOKUP($A$74,$C$2209:$R$3100,12,FALSE))</f>
        <v>#N/A</v>
      </c>
      <c r="C100" s="374" t="e">
        <f>IF($A$74="",0,VLOOKUP($A$74,$W$2209:$AL$3100,12,FALSE))</f>
        <v>#N/A</v>
      </c>
      <c r="D100" s="88" t="e">
        <f>SUM(B100:C100)</f>
        <v>#N/A</v>
      </c>
      <c r="E100" s="933" t="s">
        <v>1013</v>
      </c>
      <c r="F100" s="934"/>
      <c r="G100" s="288"/>
      <c r="H100" s="283"/>
      <c r="I100" s="478"/>
      <c r="J100" s="479"/>
      <c r="K100" s="474"/>
      <c r="L100" s="281"/>
      <c r="M100" s="281"/>
      <c r="N100" s="281"/>
      <c r="O100" s="281"/>
      <c r="P100" s="281"/>
      <c r="Q100" s="281"/>
      <c r="R100" s="281"/>
      <c r="S100" s="282"/>
      <c r="T100" s="283"/>
      <c r="U100" s="128">
        <f t="shared" ref="U100:V104" si="15">+G100+I100+K100+M100+O100+Q100+S100</f>
        <v>0</v>
      </c>
      <c r="V100" s="128">
        <f t="shared" si="15"/>
        <v>0</v>
      </c>
      <c r="W100" s="122">
        <f>SUM(U100:V100)</f>
        <v>0</v>
      </c>
      <c r="Y100" s="539" t="e">
        <f>IF($A$74="",0,VLOOKUP($A$74,$AQ$2209:$BF$3100,12,FALSE))</f>
        <v>#N/A</v>
      </c>
      <c r="Z100" s="539" t="e">
        <f>IF($A$74="",0,VLOOKUP($A$74,$BJ$2209:$BY$3100,12,FALSE))</f>
        <v>#N/A</v>
      </c>
    </row>
    <row r="101" spans="2:26" ht="15" customHeight="1" x14ac:dyDescent="0.25">
      <c r="B101" s="373" t="e">
        <f>IF($A$74="",0,VLOOKUP($A$74,$C$2209:$R$3100,13,FALSE))</f>
        <v>#N/A</v>
      </c>
      <c r="C101" s="374" t="e">
        <f>IF($A$74="",0,VLOOKUP($A$74,$W$2209:$AL$3100,13,FALSE))</f>
        <v>#N/A</v>
      </c>
      <c r="D101" s="80" t="e">
        <f>SUM(B101:C101)</f>
        <v>#N/A</v>
      </c>
      <c r="E101" s="944" t="s">
        <v>1014</v>
      </c>
      <c r="F101" s="891"/>
      <c r="G101" s="305"/>
      <c r="H101" s="304"/>
      <c r="I101" s="480"/>
      <c r="J101" s="481"/>
      <c r="K101" s="475"/>
      <c r="L101" s="79"/>
      <c r="M101" s="79"/>
      <c r="N101" s="79"/>
      <c r="O101" s="79"/>
      <c r="P101" s="79"/>
      <c r="Q101" s="79"/>
      <c r="R101" s="79"/>
      <c r="S101" s="106"/>
      <c r="T101" s="107"/>
      <c r="U101" s="121">
        <f t="shared" si="15"/>
        <v>0</v>
      </c>
      <c r="V101" s="121">
        <f t="shared" si="15"/>
        <v>0</v>
      </c>
      <c r="W101" s="123">
        <f>SUM(U101:V101)</f>
        <v>0</v>
      </c>
      <c r="Y101" s="539" t="e">
        <f>IF($A$74="",0,VLOOKUP($A$74,$AQ$2209:$BF$3100,13,FALSE))</f>
        <v>#N/A</v>
      </c>
      <c r="Z101" s="539" t="e">
        <f>IF($A$74="",0,VLOOKUP($A$74,$BJ$2209:$BY$3100,13,FALSE))</f>
        <v>#N/A</v>
      </c>
    </row>
    <row r="102" spans="2:26" ht="15" customHeight="1" x14ac:dyDescent="0.25">
      <c r="B102" s="373" t="e">
        <f>IF($A$74="",0,VLOOKUP($A$74,$C$2209:$R$3100,14,FALSE))</f>
        <v>#N/A</v>
      </c>
      <c r="C102" s="374" t="e">
        <f>IF($A$74="",0,VLOOKUP($A$74,$W$2209:$AL$3100,14,FALSE))</f>
        <v>#N/A</v>
      </c>
      <c r="D102" s="80" t="e">
        <f>SUM(B102:C102)</f>
        <v>#N/A</v>
      </c>
      <c r="E102" s="944" t="s">
        <v>1015</v>
      </c>
      <c r="F102" s="891"/>
      <c r="G102" s="305"/>
      <c r="H102" s="304"/>
      <c r="I102" s="480"/>
      <c r="J102" s="481"/>
      <c r="K102" s="475"/>
      <c r="L102" s="79"/>
      <c r="M102" s="79"/>
      <c r="N102" s="79"/>
      <c r="O102" s="79"/>
      <c r="P102" s="79"/>
      <c r="Q102" s="79"/>
      <c r="R102" s="79"/>
      <c r="S102" s="106"/>
      <c r="T102" s="107"/>
      <c r="U102" s="121">
        <f t="shared" si="15"/>
        <v>0</v>
      </c>
      <c r="V102" s="121">
        <f t="shared" si="15"/>
        <v>0</v>
      </c>
      <c r="W102" s="123">
        <f>SUM(U102:V102)</f>
        <v>0</v>
      </c>
      <c r="Y102" s="539" t="e">
        <f>IF($A$74="",0,VLOOKUP($A$74,$AQ$2209:$BF$3100,14,FALSE))</f>
        <v>#N/A</v>
      </c>
      <c r="Z102" s="539" t="e">
        <f>IF($A$74="",0,VLOOKUP($A$74,$BJ$2209:$BY$3100,14,FALSE))</f>
        <v>#N/A</v>
      </c>
    </row>
    <row r="103" spans="2:26" ht="15" customHeight="1" x14ac:dyDescent="0.25">
      <c r="B103" s="373" t="e">
        <f>IF($A$74="",0,VLOOKUP($A$74,$C$2209:$R$3100,15,FALSE))</f>
        <v>#N/A</v>
      </c>
      <c r="C103" s="374" t="e">
        <f>IF($A$74="",0,VLOOKUP($A$74,$W$2209:$AL$3100,15,FALSE))</f>
        <v>#N/A</v>
      </c>
      <c r="D103" s="80" t="e">
        <f>SUM(B103:C103)</f>
        <v>#N/A</v>
      </c>
      <c r="E103" s="944" t="s">
        <v>1016</v>
      </c>
      <c r="F103" s="891"/>
      <c r="G103" s="305"/>
      <c r="H103" s="304"/>
      <c r="I103" s="480"/>
      <c r="J103" s="481"/>
      <c r="K103" s="475"/>
      <c r="L103" s="79"/>
      <c r="M103" s="79"/>
      <c r="N103" s="79"/>
      <c r="O103" s="79"/>
      <c r="P103" s="79"/>
      <c r="Q103" s="79"/>
      <c r="R103" s="79"/>
      <c r="S103" s="106"/>
      <c r="T103" s="107"/>
      <c r="U103" s="121">
        <f t="shared" si="15"/>
        <v>0</v>
      </c>
      <c r="V103" s="121">
        <f t="shared" si="15"/>
        <v>0</v>
      </c>
      <c r="W103" s="123">
        <f>SUM(U103:V103)</f>
        <v>0</v>
      </c>
      <c r="Y103" s="539" t="e">
        <f>IF($A$74="",0,VLOOKUP($A$74,$AQ$2209:$BF$3100,15,FALSE))</f>
        <v>#N/A</v>
      </c>
      <c r="Z103" s="539" t="e">
        <f>IF($A$74="",0,VLOOKUP($A$74,$BJ$2209:$BY$3100,15,FALSE))</f>
        <v>#N/A</v>
      </c>
    </row>
    <row r="104" spans="2:26" ht="15" customHeight="1" thickBot="1" x14ac:dyDescent="0.3">
      <c r="B104" s="373" t="e">
        <f>IF($A$74="",0,VLOOKUP($A$74,$C$2209:$R$3100,16,FALSE))</f>
        <v>#N/A</v>
      </c>
      <c r="C104" s="374" t="e">
        <f>IF($A$74="",0,VLOOKUP($A$74,$W$2209:$AL$3100,16,FALSE))</f>
        <v>#N/A</v>
      </c>
      <c r="D104" s="90" t="e">
        <f>SUM(B104:C104)</f>
        <v>#N/A</v>
      </c>
      <c r="E104" s="945" t="s">
        <v>1017</v>
      </c>
      <c r="F104" s="946"/>
      <c r="G104" s="361"/>
      <c r="H104" s="362"/>
      <c r="I104" s="482"/>
      <c r="J104" s="483"/>
      <c r="K104" s="476"/>
      <c r="L104" s="285"/>
      <c r="M104" s="285"/>
      <c r="N104" s="285"/>
      <c r="O104" s="285"/>
      <c r="P104" s="285"/>
      <c r="Q104" s="285"/>
      <c r="R104" s="285"/>
      <c r="S104" s="286"/>
      <c r="T104" s="287"/>
      <c r="U104" s="129">
        <f t="shared" si="15"/>
        <v>0</v>
      </c>
      <c r="V104" s="129">
        <f t="shared" si="15"/>
        <v>0</v>
      </c>
      <c r="W104" s="124">
        <f>SUM(U104:V104)</f>
        <v>0</v>
      </c>
      <c r="Y104" s="539" t="e">
        <f>IF($A$74="",0,VLOOKUP($A$74,$AQ$2209:$BF$3100,16,FALSE))</f>
        <v>#N/A</v>
      </c>
      <c r="Z104" s="539" t="e">
        <f>IF($A$74="",0,VLOOKUP($A$74,$BJ$2209:$BY$3100,16,FALSE))</f>
        <v>#N/A</v>
      </c>
    </row>
    <row r="105" spans="2:26" ht="18" customHeight="1" thickBot="1" x14ac:dyDescent="0.3">
      <c r="B105" s="91" t="e">
        <f>SUM(B100:B104)</f>
        <v>#N/A</v>
      </c>
      <c r="C105" s="92" t="e">
        <f>SUM(C100:C104)</f>
        <v>#N/A</v>
      </c>
      <c r="D105" s="93" t="e">
        <f>SUM(D100:D104)</f>
        <v>#N/A</v>
      </c>
      <c r="E105" s="951" t="s">
        <v>1018</v>
      </c>
      <c r="F105" s="948"/>
      <c r="G105" s="82">
        <f>SUM(G100:G104)</f>
        <v>0</v>
      </c>
      <c r="H105" s="83">
        <f>SUM(H100:H104)</f>
        <v>0</v>
      </c>
      <c r="I105" s="83">
        <f t="shared" ref="I105:O105" si="16">SUM(I100:I104)</f>
        <v>0</v>
      </c>
      <c r="J105" s="84">
        <f t="shared" si="16"/>
        <v>0</v>
      </c>
      <c r="K105" s="477">
        <f t="shared" si="16"/>
        <v>0</v>
      </c>
      <c r="L105" s="85">
        <f t="shared" si="16"/>
        <v>0</v>
      </c>
      <c r="M105" s="85">
        <f t="shared" si="16"/>
        <v>0</v>
      </c>
      <c r="N105" s="85">
        <f t="shared" si="16"/>
        <v>0</v>
      </c>
      <c r="O105" s="85">
        <f t="shared" si="16"/>
        <v>0</v>
      </c>
      <c r="P105" s="85">
        <f t="shared" ref="P105:W105" si="17">SUM(P100:P104)</f>
        <v>0</v>
      </c>
      <c r="Q105" s="85">
        <f t="shared" si="17"/>
        <v>0</v>
      </c>
      <c r="R105" s="85">
        <f t="shared" si="17"/>
        <v>0</v>
      </c>
      <c r="S105" s="85">
        <f t="shared" si="17"/>
        <v>0</v>
      </c>
      <c r="T105" s="85">
        <f t="shared" si="17"/>
        <v>0</v>
      </c>
      <c r="U105" s="85">
        <f t="shared" si="17"/>
        <v>0</v>
      </c>
      <c r="V105" s="85">
        <f t="shared" si="17"/>
        <v>0</v>
      </c>
      <c r="W105" s="86">
        <f t="shared" si="17"/>
        <v>0</v>
      </c>
    </row>
    <row r="106" spans="2:26" ht="3" customHeight="1" x14ac:dyDescent="0.25">
      <c r="B106" s="488"/>
      <c r="C106" s="488"/>
      <c r="D106" s="488"/>
      <c r="E106" s="489"/>
      <c r="F106" s="489"/>
      <c r="G106" s="490"/>
      <c r="H106" s="490"/>
      <c r="I106" s="488"/>
      <c r="J106" s="488"/>
      <c r="K106" s="488"/>
      <c r="L106" s="488"/>
      <c r="M106" s="488"/>
      <c r="N106" s="488"/>
      <c r="O106" s="488"/>
      <c r="P106" s="488"/>
      <c r="Q106" s="488"/>
      <c r="R106" s="488"/>
      <c r="S106" s="488"/>
      <c r="T106" s="488"/>
      <c r="U106" s="488"/>
      <c r="V106" s="488"/>
      <c r="W106" s="488"/>
    </row>
    <row r="107" spans="2:26" ht="12.75" customHeight="1" thickBot="1" x14ac:dyDescent="0.25">
      <c r="B107" s="491" t="s">
        <v>1129</v>
      </c>
      <c r="C107" s="96"/>
      <c r="D107" s="96"/>
      <c r="E107" s="96"/>
      <c r="F107" s="491" t="s">
        <v>835</v>
      </c>
      <c r="G107" s="1019" t="s">
        <v>1270</v>
      </c>
      <c r="H107" s="1019"/>
      <c r="I107" s="1019"/>
      <c r="J107" s="1019"/>
      <c r="K107" s="1019"/>
      <c r="L107" s="1019"/>
      <c r="M107" s="1019"/>
      <c r="N107" s="1019"/>
      <c r="O107" s="1019"/>
      <c r="P107" s="1020"/>
      <c r="Q107" s="1020"/>
      <c r="R107" s="1020"/>
      <c r="S107" s="1020"/>
      <c r="T107" s="1019"/>
      <c r="U107" s="1019"/>
      <c r="V107" s="1019"/>
      <c r="W107" s="1019"/>
    </row>
    <row r="108" spans="2:26" ht="27.75" customHeight="1" x14ac:dyDescent="0.25">
      <c r="B108" s="888" t="s">
        <v>1132</v>
      </c>
      <c r="C108" s="889"/>
      <c r="D108" s="889"/>
      <c r="E108" s="1036"/>
      <c r="F108" s="841"/>
      <c r="G108" s="1044" t="s">
        <v>1076</v>
      </c>
      <c r="H108" s="1003"/>
      <c r="I108" s="1003"/>
      <c r="J108" s="1003"/>
      <c r="K108" s="1004" t="s">
        <v>1131</v>
      </c>
      <c r="L108" s="1004"/>
      <c r="M108" s="1004"/>
      <c r="N108" s="1005"/>
      <c r="O108" s="241"/>
      <c r="P108" s="1043" t="s">
        <v>1268</v>
      </c>
      <c r="Q108" s="1043"/>
      <c r="R108" s="1043"/>
      <c r="S108" s="1043"/>
      <c r="T108" s="1040" t="s">
        <v>1269</v>
      </c>
      <c r="U108" s="1040"/>
      <c r="V108" s="1040"/>
      <c r="W108" s="1041"/>
    </row>
    <row r="109" spans="2:26" ht="11.25" customHeight="1" x14ac:dyDescent="0.25">
      <c r="B109" s="963" t="s">
        <v>1130</v>
      </c>
      <c r="C109" s="964"/>
      <c r="D109" s="965" t="s">
        <v>903</v>
      </c>
      <c r="E109" s="1037"/>
      <c r="F109" s="841"/>
      <c r="G109" s="1045" t="s">
        <v>823</v>
      </c>
      <c r="H109" s="1007"/>
      <c r="I109" s="1007" t="s">
        <v>824</v>
      </c>
      <c r="J109" s="1007"/>
      <c r="K109" s="1007" t="s">
        <v>823</v>
      </c>
      <c r="L109" s="1007"/>
      <c r="M109" s="1007" t="s">
        <v>824</v>
      </c>
      <c r="N109" s="1021"/>
      <c r="O109" s="241"/>
      <c r="P109" s="1007" t="s">
        <v>823</v>
      </c>
      <c r="Q109" s="1007"/>
      <c r="R109" s="1007" t="s">
        <v>824</v>
      </c>
      <c r="S109" s="1007"/>
      <c r="T109" s="1007" t="s">
        <v>823</v>
      </c>
      <c r="U109" s="1007"/>
      <c r="V109" s="1007" t="s">
        <v>824</v>
      </c>
      <c r="W109" s="1021"/>
    </row>
    <row r="110" spans="2:26" ht="18.75" customHeight="1" thickBot="1" x14ac:dyDescent="0.3">
      <c r="B110" s="986"/>
      <c r="C110" s="987"/>
      <c r="D110" s="988"/>
      <c r="E110" s="1038"/>
      <c r="F110" s="841"/>
      <c r="G110" s="1035" t="e">
        <f>IF($A$74="",0,VLOOKUP($A$74,$DB$2209:$DC$3100,2,FALSE))</f>
        <v>#N/A</v>
      </c>
      <c r="H110" s="1022"/>
      <c r="I110" s="1022" t="e">
        <f>IF($A$74="",0,VLOOKUP($A$74,$DG$2209:$DH$3100,2,FALSE))</f>
        <v>#N/A</v>
      </c>
      <c r="J110" s="1022"/>
      <c r="K110" s="1024"/>
      <c r="L110" s="1024"/>
      <c r="M110" s="1024"/>
      <c r="N110" s="1025"/>
      <c r="O110" s="241"/>
      <c r="P110" s="1008" t="e">
        <f>IF($A$74="",0,VLOOKUP($A$74,$DL$2209:$DM$3100,2,FALSE))</f>
        <v>#N/A</v>
      </c>
      <c r="Q110" s="1008"/>
      <c r="R110" s="1008" t="e">
        <f>IF($A$74="",0,VLOOKUP($A$74,$DQ$2209:$DR$3100,2,FALSE))</f>
        <v>#N/A</v>
      </c>
      <c r="S110" s="1008"/>
      <c r="T110" s="1024"/>
      <c r="U110" s="1024"/>
      <c r="V110" s="1024"/>
      <c r="W110" s="1025"/>
    </row>
    <row r="111" spans="2:26" s="52" customFormat="1" ht="14.25" customHeight="1" thickBot="1" x14ac:dyDescent="0.3">
      <c r="B111" s="368"/>
      <c r="C111" s="368"/>
      <c r="D111" s="368"/>
      <c r="E111" s="369"/>
      <c r="F111" s="376"/>
      <c r="G111" s="377"/>
      <c r="H111" s="377"/>
      <c r="I111" s="241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5"/>
      <c r="W111" s="96"/>
    </row>
    <row r="112" spans="2:26" s="52" customFormat="1" ht="12.75" customHeight="1" thickBot="1" x14ac:dyDescent="0.3">
      <c r="B112" s="372"/>
      <c r="C112" s="100"/>
      <c r="D112" s="100"/>
      <c r="E112" s="100"/>
      <c r="F112" s="100"/>
      <c r="G112" s="100"/>
      <c r="H112" s="100"/>
      <c r="I112" s="100"/>
      <c r="J112" s="100"/>
      <c r="K112" s="500" t="s">
        <v>836</v>
      </c>
      <c r="L112" s="859">
        <f>+D73</f>
        <v>0</v>
      </c>
      <c r="M112" s="860"/>
      <c r="N112" s="860"/>
      <c r="O112" s="860"/>
      <c r="P112" s="860"/>
      <c r="Q112" s="860"/>
      <c r="R112" s="860"/>
      <c r="S112" s="860"/>
      <c r="T112" s="860"/>
      <c r="U112" s="860"/>
      <c r="V112" s="484"/>
      <c r="W112" s="417" t="s">
        <v>864</v>
      </c>
    </row>
    <row r="113" spans="2:23" ht="15" x14ac:dyDescent="0.25">
      <c r="B113" s="372"/>
      <c r="C113" s="100"/>
      <c r="D113" s="100"/>
      <c r="E113" s="100"/>
      <c r="F113" s="100"/>
      <c r="G113" s="100"/>
      <c r="H113" s="100"/>
      <c r="I113" s="100"/>
      <c r="J113" s="100"/>
      <c r="K113" s="500" t="s">
        <v>837</v>
      </c>
      <c r="L113" s="500"/>
      <c r="M113" s="242"/>
      <c r="N113" s="54"/>
      <c r="O113" s="858" t="str">
        <f>+F74</f>
        <v/>
      </c>
      <c r="P113" s="858"/>
      <c r="Q113" s="858"/>
      <c r="R113" s="858"/>
      <c r="S113" s="858"/>
      <c r="T113" s="858"/>
      <c r="U113" s="858"/>
      <c r="V113" s="484"/>
      <c r="W113" s="96"/>
    </row>
    <row r="114" spans="2:23" ht="16.5" thickBot="1" x14ac:dyDescent="0.3">
      <c r="B114" s="68" t="s">
        <v>1133</v>
      </c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61"/>
      <c r="U114" s="61"/>
      <c r="V114" s="61"/>
      <c r="W114" s="61"/>
    </row>
    <row r="115" spans="2:23" ht="40.5" customHeight="1" thickBot="1" x14ac:dyDescent="0.3">
      <c r="B115" s="990" t="s">
        <v>1077</v>
      </c>
      <c r="C115" s="991"/>
      <c r="D115" s="992"/>
      <c r="E115" s="979" t="s">
        <v>870</v>
      </c>
      <c r="F115" s="980"/>
      <c r="G115" s="985" t="s">
        <v>1068</v>
      </c>
      <c r="H115" s="957"/>
      <c r="I115" s="957"/>
      <c r="J115" s="958"/>
      <c r="K115" s="957" t="s">
        <v>1067</v>
      </c>
      <c r="L115" s="958"/>
      <c r="M115" s="957" t="s">
        <v>1074</v>
      </c>
      <c r="N115" s="958"/>
      <c r="O115" s="957" t="s">
        <v>1073</v>
      </c>
      <c r="P115" s="958"/>
      <c r="Q115" s="957" t="s">
        <v>1072</v>
      </c>
      <c r="R115" s="958"/>
      <c r="S115" s="957" t="s">
        <v>1071</v>
      </c>
      <c r="T115" s="958"/>
      <c r="U115" s="967" t="s">
        <v>1070</v>
      </c>
      <c r="V115" s="968"/>
      <c r="W115" s="969"/>
    </row>
    <row r="116" spans="2:23" ht="13.5" x14ac:dyDescent="0.2">
      <c r="B116" s="993"/>
      <c r="C116" s="959"/>
      <c r="D116" s="994"/>
      <c r="E116" s="981"/>
      <c r="F116" s="982"/>
      <c r="G116" s="999" t="s">
        <v>1069</v>
      </c>
      <c r="H116" s="1000"/>
      <c r="I116" s="1000"/>
      <c r="J116" s="1001"/>
      <c r="K116" s="959"/>
      <c r="L116" s="960"/>
      <c r="M116" s="959"/>
      <c r="N116" s="960"/>
      <c r="O116" s="959"/>
      <c r="P116" s="960"/>
      <c r="Q116" s="959"/>
      <c r="R116" s="960"/>
      <c r="S116" s="959"/>
      <c r="T116" s="960"/>
      <c r="U116" s="970"/>
      <c r="V116" s="971"/>
      <c r="W116" s="972"/>
    </row>
    <row r="117" spans="2:23" ht="14.25" thickBot="1" x14ac:dyDescent="0.25">
      <c r="B117" s="995"/>
      <c r="C117" s="996"/>
      <c r="D117" s="997"/>
      <c r="E117" s="983"/>
      <c r="F117" s="984"/>
      <c r="G117" s="955" t="s">
        <v>1065</v>
      </c>
      <c r="H117" s="956"/>
      <c r="I117" s="956" t="s">
        <v>1066</v>
      </c>
      <c r="J117" s="998"/>
      <c r="K117" s="961"/>
      <c r="L117" s="962"/>
      <c r="M117" s="961"/>
      <c r="N117" s="962"/>
      <c r="O117" s="961"/>
      <c r="P117" s="962"/>
      <c r="Q117" s="961"/>
      <c r="R117" s="962"/>
      <c r="S117" s="961"/>
      <c r="T117" s="962"/>
      <c r="U117" s="973"/>
      <c r="V117" s="974"/>
      <c r="W117" s="975"/>
    </row>
    <row r="118" spans="2:23" ht="13.5" thickBot="1" x14ac:dyDescent="0.3">
      <c r="B118" s="116" t="s">
        <v>823</v>
      </c>
      <c r="C118" s="109" t="s">
        <v>824</v>
      </c>
      <c r="D118" s="117" t="s">
        <v>874</v>
      </c>
      <c r="E118" s="977" t="s">
        <v>1078</v>
      </c>
      <c r="F118" s="978"/>
      <c r="G118" s="485" t="s">
        <v>823</v>
      </c>
      <c r="H118" s="486" t="s">
        <v>824</v>
      </c>
      <c r="I118" s="486" t="s">
        <v>823</v>
      </c>
      <c r="J118" s="487" t="s">
        <v>824</v>
      </c>
      <c r="K118" s="493" t="s">
        <v>823</v>
      </c>
      <c r="L118" s="131" t="s">
        <v>824</v>
      </c>
      <c r="M118" s="131" t="s">
        <v>823</v>
      </c>
      <c r="N118" s="131" t="s">
        <v>824</v>
      </c>
      <c r="O118" s="131" t="s">
        <v>823</v>
      </c>
      <c r="P118" s="131" t="s">
        <v>824</v>
      </c>
      <c r="Q118" s="131" t="s">
        <v>823</v>
      </c>
      <c r="R118" s="131" t="s">
        <v>824</v>
      </c>
      <c r="S118" s="131" t="s">
        <v>823</v>
      </c>
      <c r="T118" s="131" t="s">
        <v>824</v>
      </c>
      <c r="U118" s="131" t="s">
        <v>823</v>
      </c>
      <c r="V118" s="131" t="s">
        <v>824</v>
      </c>
      <c r="W118" s="132" t="s">
        <v>825</v>
      </c>
    </row>
    <row r="119" spans="2:23" ht="33.75" customHeight="1" x14ac:dyDescent="0.25">
      <c r="B119" s="534" t="e">
        <f>IF($A$74="",0,VLOOKUP($A$74,$CC$2209:$CK$3100,2,FALSE))</f>
        <v>#N/A</v>
      </c>
      <c r="C119" s="535" t="e">
        <f>IF($A$74="",0,VLOOKUP($A$74,$CP$2209:$CX$3100,2,FALSE))</f>
        <v>#N/A</v>
      </c>
      <c r="D119" s="122" t="e">
        <f>SUM(B119:C119)</f>
        <v>#N/A</v>
      </c>
      <c r="E119" s="900" t="s">
        <v>1079</v>
      </c>
      <c r="F119" s="901"/>
      <c r="G119" s="288"/>
      <c r="H119" s="283"/>
      <c r="I119" s="283"/>
      <c r="J119" s="471"/>
      <c r="K119" s="288"/>
      <c r="L119" s="283"/>
      <c r="M119" s="283"/>
      <c r="N119" s="283"/>
      <c r="O119" s="283"/>
      <c r="P119" s="283"/>
      <c r="Q119" s="283"/>
      <c r="R119" s="283"/>
      <c r="S119" s="283"/>
      <c r="T119" s="283"/>
      <c r="U119" s="128">
        <f t="shared" ref="U119:V122" si="18">+G119+I119+K119+M119+O119+Q119+S119</f>
        <v>0</v>
      </c>
      <c r="V119" s="128">
        <f t="shared" si="18"/>
        <v>0</v>
      </c>
      <c r="W119" s="122">
        <f>+V119+U119</f>
        <v>0</v>
      </c>
    </row>
    <row r="120" spans="2:23" ht="33.75" customHeight="1" x14ac:dyDescent="0.25">
      <c r="B120" s="536" t="e">
        <f>IF($A$74="",0,VLOOKUP($A$74,$CC$2209:$CK$3100,3,FALSE))</f>
        <v>#N/A</v>
      </c>
      <c r="C120" s="374" t="e">
        <f>IF($A$74="",0,VLOOKUP($A$74,$CP$2209:$CX$3100,3,FALSE))</f>
        <v>#N/A</v>
      </c>
      <c r="D120" s="123" t="e">
        <f>SUM(B120:C120)</f>
        <v>#N/A</v>
      </c>
      <c r="E120" s="896" t="s">
        <v>1080</v>
      </c>
      <c r="F120" s="897"/>
      <c r="G120" s="451"/>
      <c r="H120" s="107"/>
      <c r="I120" s="107"/>
      <c r="J120" s="472"/>
      <c r="K120" s="451"/>
      <c r="L120" s="107"/>
      <c r="M120" s="107"/>
      <c r="N120" s="107"/>
      <c r="O120" s="107"/>
      <c r="P120" s="107"/>
      <c r="Q120" s="107"/>
      <c r="R120" s="107"/>
      <c r="S120" s="107"/>
      <c r="T120" s="107"/>
      <c r="U120" s="121">
        <f t="shared" si="18"/>
        <v>0</v>
      </c>
      <c r="V120" s="121">
        <f t="shared" si="18"/>
        <v>0</v>
      </c>
      <c r="W120" s="123">
        <f>+V120+U120</f>
        <v>0</v>
      </c>
    </row>
    <row r="121" spans="2:23" ht="33.75" customHeight="1" x14ac:dyDescent="0.25">
      <c r="B121" s="536" t="e">
        <f>IF($A$74="",0,VLOOKUP($A$74,$CC$2209:$CK$3100,4,FALSE))</f>
        <v>#N/A</v>
      </c>
      <c r="C121" s="374" t="e">
        <f>IF($A$74="",0,VLOOKUP($A$74,$CP$2209:$CX$3100,4,FALSE))</f>
        <v>#N/A</v>
      </c>
      <c r="D121" s="123" t="e">
        <f>SUM(B121:C121)</f>
        <v>#N/A</v>
      </c>
      <c r="E121" s="890" t="s">
        <v>1081</v>
      </c>
      <c r="F121" s="891"/>
      <c r="G121" s="451"/>
      <c r="H121" s="107"/>
      <c r="I121" s="107"/>
      <c r="J121" s="472"/>
      <c r="K121" s="451"/>
      <c r="L121" s="107"/>
      <c r="M121" s="107"/>
      <c r="N121" s="107"/>
      <c r="O121" s="107"/>
      <c r="P121" s="107"/>
      <c r="Q121" s="107"/>
      <c r="R121" s="107"/>
      <c r="S121" s="107"/>
      <c r="T121" s="107"/>
      <c r="U121" s="121">
        <f t="shared" si="18"/>
        <v>0</v>
      </c>
      <c r="V121" s="121">
        <f t="shared" si="18"/>
        <v>0</v>
      </c>
      <c r="W121" s="123">
        <f>+V121+U121</f>
        <v>0</v>
      </c>
    </row>
    <row r="122" spans="2:23" ht="17.25" thickBot="1" x14ac:dyDescent="0.3">
      <c r="B122" s="537" t="e">
        <f>IF($A$74="",0,VLOOKUP($A$74,$CC$2209:$CK$3100,5,FALSE))</f>
        <v>#N/A</v>
      </c>
      <c r="C122" s="538" t="e">
        <f>IF($A$74="",0,VLOOKUP($A$74,$CP$2209:$CX$3100,5,FALSE))</f>
        <v>#N/A</v>
      </c>
      <c r="D122" s="365" t="e">
        <f>SUM(B122:C122)</f>
        <v>#N/A</v>
      </c>
      <c r="E122" s="890" t="s">
        <v>1082</v>
      </c>
      <c r="F122" s="891"/>
      <c r="G122" s="498"/>
      <c r="H122" s="363"/>
      <c r="I122" s="363"/>
      <c r="J122" s="473"/>
      <c r="K122" s="452"/>
      <c r="L122" s="287"/>
      <c r="M122" s="287"/>
      <c r="N122" s="287"/>
      <c r="O122" s="287"/>
      <c r="P122" s="287"/>
      <c r="Q122" s="287"/>
      <c r="R122" s="287"/>
      <c r="S122" s="287"/>
      <c r="T122" s="287"/>
      <c r="U122" s="129">
        <f t="shared" si="18"/>
        <v>0</v>
      </c>
      <c r="V122" s="129">
        <f t="shared" si="18"/>
        <v>0</v>
      </c>
      <c r="W122" s="124">
        <f>+V122+U122</f>
        <v>0</v>
      </c>
    </row>
    <row r="123" spans="2:23" ht="17.25" thickBot="1" x14ac:dyDescent="0.3">
      <c r="B123" s="82" t="e">
        <f>SUM(B119:B122)</f>
        <v>#N/A</v>
      </c>
      <c r="C123" s="83" t="e">
        <f>SUM(C119:C122)</f>
        <v>#N/A</v>
      </c>
      <c r="D123" s="84" t="e">
        <f>SUM(D119:D122)</f>
        <v>#N/A</v>
      </c>
      <c r="E123" s="898" t="s">
        <v>1083</v>
      </c>
      <c r="F123" s="899"/>
      <c r="G123" s="82">
        <f t="shared" ref="G123:W123" si="19">SUM(G119:G122)</f>
        <v>0</v>
      </c>
      <c r="H123" s="83">
        <f t="shared" si="19"/>
        <v>0</v>
      </c>
      <c r="I123" s="83">
        <f t="shared" si="19"/>
        <v>0</v>
      </c>
      <c r="J123" s="84">
        <f t="shared" si="19"/>
        <v>0</v>
      </c>
      <c r="K123" s="82">
        <f t="shared" si="19"/>
        <v>0</v>
      </c>
      <c r="L123" s="83">
        <f t="shared" si="19"/>
        <v>0</v>
      </c>
      <c r="M123" s="83">
        <f t="shared" si="19"/>
        <v>0</v>
      </c>
      <c r="N123" s="83">
        <f t="shared" si="19"/>
        <v>0</v>
      </c>
      <c r="O123" s="83">
        <f t="shared" si="19"/>
        <v>0</v>
      </c>
      <c r="P123" s="83">
        <f t="shared" si="19"/>
        <v>0</v>
      </c>
      <c r="Q123" s="83">
        <f t="shared" si="19"/>
        <v>0</v>
      </c>
      <c r="R123" s="83">
        <f t="shared" si="19"/>
        <v>0</v>
      </c>
      <c r="S123" s="83">
        <f t="shared" si="19"/>
        <v>0</v>
      </c>
      <c r="T123" s="83">
        <f t="shared" si="19"/>
        <v>0</v>
      </c>
      <c r="U123" s="83">
        <f t="shared" si="19"/>
        <v>0</v>
      </c>
      <c r="V123" s="83">
        <f t="shared" si="19"/>
        <v>0</v>
      </c>
      <c r="W123" s="84">
        <f t="shared" si="19"/>
        <v>0</v>
      </c>
    </row>
    <row r="124" spans="2:23" ht="17.25" thickBot="1" x14ac:dyDescent="0.3">
      <c r="B124" s="488"/>
      <c r="C124" s="488"/>
      <c r="D124" s="488"/>
      <c r="E124" s="489"/>
      <c r="F124" s="489"/>
      <c r="G124" s="488"/>
      <c r="H124" s="488"/>
      <c r="I124" s="488"/>
      <c r="J124" s="488"/>
      <c r="K124" s="488"/>
      <c r="L124" s="488"/>
      <c r="M124" s="488"/>
      <c r="N124" s="488"/>
      <c r="O124" s="488"/>
      <c r="P124" s="488"/>
      <c r="Q124" s="488"/>
      <c r="R124" s="488"/>
      <c r="S124" s="488"/>
      <c r="T124" s="488"/>
      <c r="U124" s="488"/>
      <c r="V124" s="488"/>
      <c r="W124" s="488"/>
    </row>
    <row r="125" spans="2:23" ht="13.5" thickBot="1" x14ac:dyDescent="0.3">
      <c r="B125" s="130" t="s">
        <v>823</v>
      </c>
      <c r="C125" s="131" t="s">
        <v>824</v>
      </c>
      <c r="D125" s="494" t="s">
        <v>874</v>
      </c>
      <c r="E125" s="892" t="s">
        <v>1084</v>
      </c>
      <c r="F125" s="893"/>
      <c r="G125" s="485" t="s">
        <v>823</v>
      </c>
      <c r="H125" s="486" t="s">
        <v>824</v>
      </c>
      <c r="I125" s="486" t="s">
        <v>823</v>
      </c>
      <c r="J125" s="487" t="s">
        <v>824</v>
      </c>
      <c r="K125" s="495" t="s">
        <v>823</v>
      </c>
      <c r="L125" s="486" t="s">
        <v>824</v>
      </c>
      <c r="M125" s="486" t="s">
        <v>823</v>
      </c>
      <c r="N125" s="486" t="s">
        <v>824</v>
      </c>
      <c r="O125" s="486" t="s">
        <v>823</v>
      </c>
      <c r="P125" s="486" t="s">
        <v>824</v>
      </c>
      <c r="Q125" s="486" t="s">
        <v>823</v>
      </c>
      <c r="R125" s="486" t="s">
        <v>824</v>
      </c>
      <c r="S125" s="486" t="s">
        <v>823</v>
      </c>
      <c r="T125" s="486" t="s">
        <v>824</v>
      </c>
      <c r="U125" s="486" t="s">
        <v>823</v>
      </c>
      <c r="V125" s="486" t="s">
        <v>824</v>
      </c>
      <c r="W125" s="496" t="s">
        <v>825</v>
      </c>
    </row>
    <row r="126" spans="2:23" ht="33" customHeight="1" x14ac:dyDescent="0.25">
      <c r="B126" s="534" t="e">
        <f>IF($A$74="",0,VLOOKUP($A$74,$CC$2209:$CK$3100,6,FALSE))</f>
        <v>#N/A</v>
      </c>
      <c r="C126" s="535" t="e">
        <f>IF($A$74="",0,VLOOKUP($A$74,$CP$2209:$CX$3100,6,FALSE))</f>
        <v>#N/A</v>
      </c>
      <c r="D126" s="122" t="e">
        <f>SUM(B126:C126)</f>
        <v>#N/A</v>
      </c>
      <c r="E126" s="894" t="s">
        <v>1085</v>
      </c>
      <c r="F126" s="895"/>
      <c r="G126" s="288"/>
      <c r="H126" s="283"/>
      <c r="I126" s="283"/>
      <c r="J126" s="471"/>
      <c r="K126" s="288"/>
      <c r="L126" s="283"/>
      <c r="M126" s="283"/>
      <c r="N126" s="283"/>
      <c r="O126" s="283"/>
      <c r="P126" s="283"/>
      <c r="Q126" s="283"/>
      <c r="R126" s="283"/>
      <c r="S126" s="283"/>
      <c r="T126" s="283"/>
      <c r="U126" s="128">
        <f t="shared" ref="U126:V129" si="20">+G126+I126+K126+M126+O126+Q126+S126</f>
        <v>0</v>
      </c>
      <c r="V126" s="128">
        <f t="shared" si="20"/>
        <v>0</v>
      </c>
      <c r="W126" s="122">
        <f>+V126+U126</f>
        <v>0</v>
      </c>
    </row>
    <row r="127" spans="2:23" ht="32.25" customHeight="1" x14ac:dyDescent="0.25">
      <c r="B127" s="536" t="e">
        <f>IF($A$74="",0,VLOOKUP($A$74,$CC$2209:$CK$3100,7,FALSE))</f>
        <v>#N/A</v>
      </c>
      <c r="C127" s="374" t="e">
        <f>IF($A$74="",0,VLOOKUP($A$74,$CP$2209:$CX$3100,7,FALSE))</f>
        <v>#N/A</v>
      </c>
      <c r="D127" s="123" t="e">
        <f>SUM(B127:C127)</f>
        <v>#N/A</v>
      </c>
      <c r="E127" s="896" t="s">
        <v>1086</v>
      </c>
      <c r="F127" s="897"/>
      <c r="G127" s="451"/>
      <c r="H127" s="107"/>
      <c r="I127" s="107"/>
      <c r="J127" s="472"/>
      <c r="K127" s="451"/>
      <c r="L127" s="107"/>
      <c r="M127" s="107"/>
      <c r="N127" s="107"/>
      <c r="O127" s="107"/>
      <c r="P127" s="107"/>
      <c r="Q127" s="107"/>
      <c r="R127" s="107"/>
      <c r="S127" s="107"/>
      <c r="T127" s="107"/>
      <c r="U127" s="121">
        <f t="shared" si="20"/>
        <v>0</v>
      </c>
      <c r="V127" s="121">
        <f t="shared" si="20"/>
        <v>0</v>
      </c>
      <c r="W127" s="123">
        <f>+V127+U127</f>
        <v>0</v>
      </c>
    </row>
    <row r="128" spans="2:23" ht="33" customHeight="1" x14ac:dyDescent="0.25">
      <c r="B128" s="536" t="e">
        <f>IF($A$74="",0,VLOOKUP($A$74,$CC$2209:$CK$3100,8,FALSE))</f>
        <v>#N/A</v>
      </c>
      <c r="C128" s="374" t="e">
        <f>IF($A$74="",0,VLOOKUP($A$74,$CP$2209:$CX$3100,8,FALSE))</f>
        <v>#N/A</v>
      </c>
      <c r="D128" s="123" t="e">
        <f>SUM(B128:C128)</f>
        <v>#N/A</v>
      </c>
      <c r="E128" s="890" t="s">
        <v>1087</v>
      </c>
      <c r="F128" s="891"/>
      <c r="G128" s="451"/>
      <c r="H128" s="107"/>
      <c r="I128" s="107"/>
      <c r="J128" s="472"/>
      <c r="K128" s="451"/>
      <c r="L128" s="107"/>
      <c r="M128" s="107"/>
      <c r="N128" s="107"/>
      <c r="O128" s="107"/>
      <c r="P128" s="107"/>
      <c r="Q128" s="107"/>
      <c r="R128" s="107"/>
      <c r="S128" s="107"/>
      <c r="T128" s="107"/>
      <c r="U128" s="121">
        <f t="shared" si="20"/>
        <v>0</v>
      </c>
      <c r="V128" s="121">
        <f t="shared" si="20"/>
        <v>0</v>
      </c>
      <c r="W128" s="123">
        <f>+V128+U128</f>
        <v>0</v>
      </c>
    </row>
    <row r="129" spans="1:23" ht="17.25" thickBot="1" x14ac:dyDescent="0.3">
      <c r="B129" s="537" t="e">
        <f>IF($A$74="",0,VLOOKUP($A$74,$CC$2209:$CK$3100,9,FALSE))</f>
        <v>#N/A</v>
      </c>
      <c r="C129" s="538" t="e">
        <f>IF($A$74="",0,VLOOKUP($A$74,$CP$2209:$CX$3100,9,FALSE))</f>
        <v>#N/A</v>
      </c>
      <c r="D129" s="365" t="e">
        <f>SUM(B129:C129)</f>
        <v>#N/A</v>
      </c>
      <c r="E129" s="890" t="s">
        <v>1088</v>
      </c>
      <c r="F129" s="891"/>
      <c r="G129" s="452"/>
      <c r="H129" s="287"/>
      <c r="I129" s="287"/>
      <c r="J129" s="499"/>
      <c r="K129" s="452"/>
      <c r="L129" s="287"/>
      <c r="M129" s="287"/>
      <c r="N129" s="287"/>
      <c r="O129" s="287"/>
      <c r="P129" s="287"/>
      <c r="Q129" s="287"/>
      <c r="R129" s="287"/>
      <c r="S129" s="287"/>
      <c r="T129" s="287"/>
      <c r="U129" s="129">
        <f t="shared" si="20"/>
        <v>0</v>
      </c>
      <c r="V129" s="129">
        <f t="shared" si="20"/>
        <v>0</v>
      </c>
      <c r="W129" s="124">
        <f>+V129+U129</f>
        <v>0</v>
      </c>
    </row>
    <row r="130" spans="1:23" ht="17.25" thickBot="1" x14ac:dyDescent="0.3">
      <c r="B130" s="82" t="e">
        <f>SUM(B126:B129)</f>
        <v>#N/A</v>
      </c>
      <c r="C130" s="83" t="e">
        <f>SUM(C126:C129)</f>
        <v>#N/A</v>
      </c>
      <c r="D130" s="84" t="e">
        <f>SUM(D126:D129)</f>
        <v>#N/A</v>
      </c>
      <c r="E130" s="898" t="s">
        <v>1089</v>
      </c>
      <c r="F130" s="899"/>
      <c r="G130" s="82">
        <f t="shared" ref="G130:W130" si="21">SUM(G126:G129)</f>
        <v>0</v>
      </c>
      <c r="H130" s="83">
        <f t="shared" si="21"/>
        <v>0</v>
      </c>
      <c r="I130" s="83">
        <f t="shared" si="21"/>
        <v>0</v>
      </c>
      <c r="J130" s="84">
        <f t="shared" si="21"/>
        <v>0</v>
      </c>
      <c r="K130" s="82">
        <f t="shared" si="21"/>
        <v>0</v>
      </c>
      <c r="L130" s="83">
        <f t="shared" si="21"/>
        <v>0</v>
      </c>
      <c r="M130" s="83">
        <f t="shared" si="21"/>
        <v>0</v>
      </c>
      <c r="N130" s="83">
        <f t="shared" si="21"/>
        <v>0</v>
      </c>
      <c r="O130" s="83">
        <f t="shared" si="21"/>
        <v>0</v>
      </c>
      <c r="P130" s="83">
        <f t="shared" si="21"/>
        <v>0</v>
      </c>
      <c r="Q130" s="83">
        <f t="shared" si="21"/>
        <v>0</v>
      </c>
      <c r="R130" s="83">
        <f t="shared" si="21"/>
        <v>0</v>
      </c>
      <c r="S130" s="83">
        <f t="shared" si="21"/>
        <v>0</v>
      </c>
      <c r="T130" s="83">
        <f t="shared" si="21"/>
        <v>0</v>
      </c>
      <c r="U130" s="83">
        <f t="shared" si="21"/>
        <v>0</v>
      </c>
      <c r="V130" s="83">
        <f t="shared" si="21"/>
        <v>0</v>
      </c>
      <c r="W130" s="84">
        <f t="shared" si="21"/>
        <v>0</v>
      </c>
    </row>
    <row r="131" spans="1:23" ht="15.75" thickBot="1" x14ac:dyDescent="0.3">
      <c r="B131" s="497" t="s">
        <v>889</v>
      </c>
      <c r="C131" s="95"/>
      <c r="D131" s="95"/>
      <c r="E131" s="95"/>
      <c r="F131" s="96"/>
      <c r="G131" s="96"/>
      <c r="H131" s="96"/>
      <c r="I131" s="96"/>
      <c r="J131"/>
      <c r="K131"/>
      <c r="L131"/>
      <c r="M131"/>
      <c r="N131"/>
      <c r="O131"/>
      <c r="P131"/>
      <c r="Q131"/>
      <c r="R131"/>
      <c r="S131"/>
      <c r="T131"/>
      <c r="U131"/>
      <c r="V131" s="96"/>
      <c r="W131" s="96"/>
    </row>
    <row r="132" spans="1:23" ht="15" x14ac:dyDescent="0.25">
      <c r="B132" s="1026" t="s">
        <v>1020</v>
      </c>
      <c r="C132" s="1027"/>
      <c r="D132" s="1028" t="s">
        <v>890</v>
      </c>
      <c r="E132" s="1028"/>
      <c r="F132" s="1029" t="s">
        <v>1021</v>
      </c>
      <c r="G132" s="1029"/>
      <c r="H132" s="1030"/>
      <c r="I132" s="241"/>
      <c r="J132"/>
      <c r="K132"/>
      <c r="L132"/>
      <c r="M132"/>
      <c r="N132"/>
      <c r="O132"/>
      <c r="P132"/>
      <c r="Q132"/>
      <c r="R132"/>
      <c r="S132"/>
      <c r="T132"/>
      <c r="U132"/>
      <c r="V132" s="375"/>
      <c r="W132" s="96"/>
    </row>
    <row r="133" spans="1:23" ht="15" x14ac:dyDescent="0.25">
      <c r="B133" s="366" t="s">
        <v>823</v>
      </c>
      <c r="C133" s="367" t="s">
        <v>824</v>
      </c>
      <c r="D133" s="367" t="s">
        <v>823</v>
      </c>
      <c r="E133" s="367" t="s">
        <v>824</v>
      </c>
      <c r="F133" s="367" t="s">
        <v>823</v>
      </c>
      <c r="G133" s="1031" t="s">
        <v>824</v>
      </c>
      <c r="H133" s="1032"/>
      <c r="I133" s="241"/>
      <c r="J133"/>
      <c r="K133"/>
      <c r="L133" s="1009" t="s">
        <v>835</v>
      </c>
      <c r="M133" s="1009"/>
      <c r="N133" s="1009"/>
      <c r="O133" s="1010"/>
      <c r="P133" s="1011"/>
      <c r="Q133" s="1011"/>
      <c r="R133" s="1011"/>
      <c r="S133" s="1011"/>
      <c r="T133" s="1011"/>
      <c r="U133" s="1011"/>
      <c r="V133" s="1012"/>
      <c r="W133" s="96"/>
    </row>
    <row r="134" spans="1:23" ht="17.25" thickBot="1" x14ac:dyDescent="0.3">
      <c r="B134" s="452"/>
      <c r="C134" s="287"/>
      <c r="D134" s="287"/>
      <c r="E134" s="287"/>
      <c r="F134" s="287"/>
      <c r="G134" s="1033"/>
      <c r="H134" s="1034"/>
      <c r="I134" s="241"/>
      <c r="J134"/>
      <c r="K134"/>
      <c r="L134" s="1009"/>
      <c r="M134" s="1009"/>
      <c r="N134" s="1009"/>
      <c r="O134" s="1013"/>
      <c r="P134" s="1014"/>
      <c r="Q134" s="1014"/>
      <c r="R134" s="1014"/>
      <c r="S134" s="1014"/>
      <c r="T134" s="1014"/>
      <c r="U134" s="1014"/>
      <c r="V134" s="1015"/>
      <c r="W134" s="96"/>
    </row>
    <row r="135" spans="1:23" ht="16.5" x14ac:dyDescent="0.25">
      <c r="B135" s="368"/>
      <c r="C135" s="368"/>
      <c r="D135" s="368"/>
      <c r="E135" s="369"/>
      <c r="F135" s="376"/>
      <c r="G135" s="377"/>
      <c r="H135" s="377"/>
      <c r="I135" s="241"/>
      <c r="J135" s="370"/>
      <c r="K135" s="370"/>
      <c r="L135" s="370"/>
      <c r="M135" s="370"/>
      <c r="N135" s="370"/>
      <c r="O135" s="1013"/>
      <c r="P135" s="1014"/>
      <c r="Q135" s="1014"/>
      <c r="R135" s="1014"/>
      <c r="S135" s="1014"/>
      <c r="T135" s="1014"/>
      <c r="U135" s="1014"/>
      <c r="V135" s="1015"/>
      <c r="W135" s="96"/>
    </row>
    <row r="136" spans="1:23" ht="15" x14ac:dyDescent="0.25">
      <c r="B136" s="371" t="s">
        <v>891</v>
      </c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16"/>
      <c r="P136" s="1017"/>
      <c r="Q136" s="1017"/>
      <c r="R136" s="1017"/>
      <c r="S136" s="1017"/>
      <c r="T136" s="1017"/>
      <c r="U136" s="1017"/>
      <c r="V136" s="1018"/>
      <c r="W136" s="96"/>
    </row>
    <row r="137" spans="1:23" ht="15.75" thickBot="1" x14ac:dyDescent="0.3">
      <c r="B137" s="372" t="s">
        <v>892</v>
      </c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96"/>
    </row>
    <row r="138" spans="1:23" ht="16.5" customHeight="1" thickBot="1" x14ac:dyDescent="0.3">
      <c r="A138" s="36"/>
      <c r="B138" s="60" t="s">
        <v>786</v>
      </c>
      <c r="C138" s="61"/>
      <c r="D138" s="61"/>
      <c r="E138" s="62"/>
      <c r="F138" s="62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1"/>
      <c r="V138" s="61"/>
      <c r="W138" s="64" t="s">
        <v>864</v>
      </c>
    </row>
    <row r="139" spans="1:23" ht="12.75" customHeight="1" x14ac:dyDescent="0.25">
      <c r="B139" s="864" t="s">
        <v>788</v>
      </c>
      <c r="C139" s="864"/>
      <c r="D139" s="864"/>
      <c r="E139" s="864"/>
      <c r="F139" s="864"/>
      <c r="G139" s="864"/>
      <c r="H139" s="864"/>
      <c r="I139" s="864"/>
      <c r="J139" s="864"/>
      <c r="K139" s="864"/>
      <c r="L139" s="864"/>
      <c r="M139" s="864"/>
      <c r="N139" s="864"/>
      <c r="O139" s="864"/>
      <c r="P139" s="864"/>
      <c r="Q139" s="864"/>
      <c r="R139" s="864"/>
      <c r="S139" s="864"/>
      <c r="T139" s="864"/>
      <c r="U139" s="864"/>
      <c r="V139" s="864"/>
      <c r="W139" s="864"/>
    </row>
    <row r="140" spans="1:23" ht="12.75" customHeight="1" thickBot="1" x14ac:dyDescent="0.3">
      <c r="B140" s="865" t="s">
        <v>865</v>
      </c>
      <c r="C140" s="865"/>
      <c r="D140" s="865"/>
      <c r="E140" s="865"/>
      <c r="F140" s="865"/>
      <c r="G140" s="865"/>
      <c r="H140" s="865"/>
      <c r="I140" s="866"/>
      <c r="J140" s="866"/>
      <c r="K140" s="866"/>
      <c r="L140" s="866"/>
      <c r="M140" s="866"/>
      <c r="N140" s="866"/>
      <c r="O140" s="865"/>
      <c r="P140" s="865"/>
      <c r="Q140" s="865"/>
      <c r="R140" s="865"/>
      <c r="S140" s="865"/>
      <c r="T140" s="865"/>
      <c r="U140" s="865"/>
      <c r="V140" s="865"/>
      <c r="W140" s="865"/>
    </row>
    <row r="141" spans="1:23" s="41" customFormat="1" ht="17.25" customHeight="1" thickBot="1" x14ac:dyDescent="0.25">
      <c r="B141" s="867" t="s">
        <v>790</v>
      </c>
      <c r="C141" s="868"/>
      <c r="D141" s="869">
        <f>IF(F142=0,"",$D$5)</f>
        <v>0</v>
      </c>
      <c r="E141" s="869"/>
      <c r="F141" s="869"/>
      <c r="G141" s="869"/>
      <c r="H141" s="870"/>
      <c r="I141" s="902" t="s">
        <v>791</v>
      </c>
      <c r="J141" s="903"/>
      <c r="K141" s="903"/>
      <c r="L141" s="903"/>
      <c r="M141" s="903"/>
      <c r="N141" s="904"/>
      <c r="O141" s="886" t="s">
        <v>792</v>
      </c>
      <c r="P141" s="887"/>
      <c r="Q141" s="887"/>
      <c r="R141" s="887"/>
      <c r="S141" s="887"/>
      <c r="T141" s="905" t="str">
        <f>IF(Menu!E11="","",Menu!E11)</f>
        <v/>
      </c>
      <c r="U141" s="905"/>
      <c r="V141" s="905"/>
      <c r="W141" s="906"/>
    </row>
    <row r="142" spans="1:23" s="41" customFormat="1" ht="17.25" customHeight="1" thickBot="1" x14ac:dyDescent="0.25">
      <c r="A142" s="41" t="str">
        <f>IF(F142=0,"",$D$141&amp;" "&amp;$F$142)</f>
        <v xml:space="preserve">0 </v>
      </c>
      <c r="B142" s="910" t="s">
        <v>793</v>
      </c>
      <c r="C142" s="911"/>
      <c r="D142" s="911"/>
      <c r="E142" s="911"/>
      <c r="F142" s="912" t="str">
        <f>+Menu!B11</f>
        <v/>
      </c>
      <c r="G142" s="912"/>
      <c r="H142" s="913"/>
      <c r="I142" s="65" t="str">
        <f>+$I$6</f>
        <v>3rd</v>
      </c>
      <c r="J142" s="914" t="s">
        <v>866</v>
      </c>
      <c r="K142" s="914"/>
      <c r="L142" s="66">
        <f>+$L$6</f>
        <v>2021</v>
      </c>
      <c r="M142" s="915" t="s">
        <v>6</v>
      </c>
      <c r="N142" s="916"/>
      <c r="O142" s="306" t="s">
        <v>973</v>
      </c>
      <c r="P142" s="67"/>
      <c r="Q142" s="67"/>
      <c r="R142" s="68"/>
      <c r="S142" s="68"/>
      <c r="T142" s="68"/>
      <c r="U142" s="68"/>
      <c r="V142" s="68"/>
      <c r="W142" s="69"/>
    </row>
    <row r="143" spans="1:23" s="41" customFormat="1" ht="17.25" customHeight="1" x14ac:dyDescent="0.2">
      <c r="B143" s="70" t="s">
        <v>795</v>
      </c>
      <c r="C143" s="71"/>
      <c r="D143" s="71"/>
      <c r="E143" s="71"/>
      <c r="F143" s="71"/>
      <c r="G143" s="71"/>
      <c r="H143" s="72"/>
      <c r="I143" s="917" t="s">
        <v>867</v>
      </c>
      <c r="J143" s="918"/>
      <c r="K143" s="918"/>
      <c r="L143" s="918"/>
      <c r="M143" s="918"/>
      <c r="N143" s="919"/>
      <c r="O143" s="920">
        <f>+Menu!F11</f>
        <v>0</v>
      </c>
      <c r="P143" s="921"/>
      <c r="Q143" s="921"/>
      <c r="R143" s="921"/>
      <c r="S143" s="921"/>
      <c r="T143" s="921"/>
      <c r="U143" s="921"/>
      <c r="V143" s="921"/>
      <c r="W143" s="913"/>
    </row>
    <row r="144" spans="1:23" s="41" customFormat="1" ht="17.25" customHeight="1" x14ac:dyDescent="0.2">
      <c r="B144" s="920">
        <f>+Menu!D11</f>
        <v>0</v>
      </c>
      <c r="C144" s="921"/>
      <c r="D144" s="921"/>
      <c r="E144" s="921"/>
      <c r="F144" s="921"/>
      <c r="G144" s="921"/>
      <c r="H144" s="913"/>
      <c r="I144" s="925" t="s">
        <v>1011</v>
      </c>
      <c r="J144" s="926"/>
      <c r="K144" s="926"/>
      <c r="L144" s="926"/>
      <c r="M144" s="926"/>
      <c r="N144" s="911"/>
      <c r="O144" s="920">
        <f>+Menu!G11</f>
        <v>0</v>
      </c>
      <c r="P144" s="921"/>
      <c r="Q144" s="921"/>
      <c r="R144" s="921"/>
      <c r="S144" s="921"/>
      <c r="T144" s="921"/>
      <c r="U144" s="921"/>
      <c r="V144" s="921"/>
      <c r="W144" s="913"/>
    </row>
    <row r="145" spans="2:26" s="41" customFormat="1" ht="17.25" customHeight="1" thickBot="1" x14ac:dyDescent="0.25">
      <c r="B145" s="907"/>
      <c r="C145" s="908"/>
      <c r="D145" s="908"/>
      <c r="E145" s="908"/>
      <c r="F145" s="908"/>
      <c r="G145" s="908"/>
      <c r="H145" s="909"/>
      <c r="I145" s="927" t="s">
        <v>868</v>
      </c>
      <c r="J145" s="928"/>
      <c r="K145" s="928"/>
      <c r="L145" s="928"/>
      <c r="M145" s="929" t="e">
        <f>IF(D152=0,"",SUM(G152:J152)/D152*100)</f>
        <v>#N/A</v>
      </c>
      <c r="N145" s="930"/>
      <c r="O145" s="907"/>
      <c r="P145" s="908"/>
      <c r="Q145" s="908"/>
      <c r="R145" s="908"/>
      <c r="S145" s="908"/>
      <c r="T145" s="908"/>
      <c r="U145" s="908"/>
      <c r="V145" s="908"/>
      <c r="W145" s="909"/>
      <c r="X145" s="73"/>
    </row>
    <row r="146" spans="2:26" ht="6.75" customHeight="1" x14ac:dyDescent="0.25"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61"/>
      <c r="U146" s="61"/>
      <c r="V146" s="61"/>
      <c r="W146" s="61"/>
    </row>
    <row r="147" spans="2:26" ht="10.5" customHeight="1" thickBot="1" x14ac:dyDescent="0.3">
      <c r="B147" s="68" t="s">
        <v>1075</v>
      </c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61"/>
      <c r="U147" s="61"/>
      <c r="V147" s="61"/>
      <c r="W147" s="61"/>
    </row>
    <row r="148" spans="2:26" ht="37.5" customHeight="1" thickBot="1" x14ac:dyDescent="0.25">
      <c r="B148" s="877" t="s">
        <v>869</v>
      </c>
      <c r="C148" s="861"/>
      <c r="D148" s="878"/>
      <c r="E148" s="935" t="s">
        <v>870</v>
      </c>
      <c r="F148" s="936"/>
      <c r="G148" s="922" t="s">
        <v>1068</v>
      </c>
      <c r="H148" s="923"/>
      <c r="I148" s="923"/>
      <c r="J148" s="924"/>
      <c r="K148" s="877" t="s">
        <v>1067</v>
      </c>
      <c r="L148" s="861"/>
      <c r="M148" s="861" t="s">
        <v>1074</v>
      </c>
      <c r="N148" s="861"/>
      <c r="O148" s="861" t="s">
        <v>1073</v>
      </c>
      <c r="P148" s="861"/>
      <c r="Q148" s="861" t="s">
        <v>1072</v>
      </c>
      <c r="R148" s="861"/>
      <c r="S148" s="861" t="s">
        <v>1071</v>
      </c>
      <c r="T148" s="861"/>
      <c r="U148" s="871" t="s">
        <v>1070</v>
      </c>
      <c r="V148" s="871"/>
      <c r="W148" s="872"/>
    </row>
    <row r="149" spans="2:26" ht="12.75" customHeight="1" x14ac:dyDescent="0.2">
      <c r="B149" s="879"/>
      <c r="C149" s="862"/>
      <c r="D149" s="880"/>
      <c r="E149" s="937"/>
      <c r="F149" s="938"/>
      <c r="G149" s="883" t="s">
        <v>1069</v>
      </c>
      <c r="H149" s="884"/>
      <c r="I149" s="884"/>
      <c r="J149" s="885"/>
      <c r="K149" s="879"/>
      <c r="L149" s="862"/>
      <c r="M149" s="862"/>
      <c r="N149" s="862"/>
      <c r="O149" s="862"/>
      <c r="P149" s="862"/>
      <c r="Q149" s="862"/>
      <c r="R149" s="862"/>
      <c r="S149" s="862"/>
      <c r="T149" s="862"/>
      <c r="U149" s="873"/>
      <c r="V149" s="873"/>
      <c r="W149" s="874"/>
    </row>
    <row r="150" spans="2:26" ht="14.25" customHeight="1" thickBot="1" x14ac:dyDescent="0.3">
      <c r="B150" s="881"/>
      <c r="C150" s="863"/>
      <c r="D150" s="882"/>
      <c r="E150" s="939"/>
      <c r="F150" s="940"/>
      <c r="G150" s="941" t="s">
        <v>1065</v>
      </c>
      <c r="H150" s="942"/>
      <c r="I150" s="942" t="s">
        <v>1066</v>
      </c>
      <c r="J150" s="943"/>
      <c r="K150" s="881"/>
      <c r="L150" s="863"/>
      <c r="M150" s="863"/>
      <c r="N150" s="863"/>
      <c r="O150" s="863"/>
      <c r="P150" s="863"/>
      <c r="Q150" s="863"/>
      <c r="R150" s="863"/>
      <c r="S150" s="863"/>
      <c r="T150" s="863"/>
      <c r="U150" s="875"/>
      <c r="V150" s="875"/>
      <c r="W150" s="876"/>
    </row>
    <row r="151" spans="2:26" ht="25.5" customHeight="1" thickBot="1" x14ac:dyDescent="0.3">
      <c r="B151" s="75" t="s">
        <v>823</v>
      </c>
      <c r="C151" s="76" t="s">
        <v>824</v>
      </c>
      <c r="D151" s="77" t="s">
        <v>874</v>
      </c>
      <c r="E151" s="954" t="s">
        <v>875</v>
      </c>
      <c r="F151" s="954"/>
      <c r="G151" s="485" t="s">
        <v>823</v>
      </c>
      <c r="H151" s="486" t="s">
        <v>824</v>
      </c>
      <c r="I151" s="486" t="s">
        <v>823</v>
      </c>
      <c r="J151" s="487" t="s">
        <v>824</v>
      </c>
      <c r="K151" s="109" t="s">
        <v>823</v>
      </c>
      <c r="L151" s="109" t="s">
        <v>824</v>
      </c>
      <c r="M151" s="109" t="s">
        <v>823</v>
      </c>
      <c r="N151" s="109" t="s">
        <v>824</v>
      </c>
      <c r="O151" s="109" t="s">
        <v>823</v>
      </c>
      <c r="P151" s="109" t="s">
        <v>824</v>
      </c>
      <c r="Q151" s="109" t="s">
        <v>823</v>
      </c>
      <c r="R151" s="109" t="s">
        <v>824</v>
      </c>
      <c r="S151" s="109" t="s">
        <v>823</v>
      </c>
      <c r="T151" s="109" t="s">
        <v>824</v>
      </c>
      <c r="U151" s="109" t="s">
        <v>823</v>
      </c>
      <c r="V151" s="109" t="s">
        <v>824</v>
      </c>
      <c r="W151" s="110" t="s">
        <v>825</v>
      </c>
    </row>
    <row r="152" spans="2:26" ht="15" customHeight="1" x14ac:dyDescent="0.25">
      <c r="B152" s="373" t="e">
        <f>IF($A$142="",0,VLOOKUP($A$142,$C$2209:$R$3100,2,FALSE))</f>
        <v>#N/A</v>
      </c>
      <c r="C152" s="374" t="e">
        <f>IF($A$142="",0,VLOOKUP($A$142,$W$2209:$AL$3100,2,FALSE))</f>
        <v>#N/A</v>
      </c>
      <c r="D152" s="78" t="e">
        <f>SUM(B152:C152)</f>
        <v>#N/A</v>
      </c>
      <c r="E152" s="933" t="s">
        <v>876</v>
      </c>
      <c r="F152" s="934"/>
      <c r="G152" s="288"/>
      <c r="H152" s="283"/>
      <c r="I152" s="289"/>
      <c r="J152" s="471"/>
      <c r="K152" s="467"/>
      <c r="L152" s="283"/>
      <c r="M152" s="283"/>
      <c r="N152" s="283"/>
      <c r="O152" s="283"/>
      <c r="P152" s="283"/>
      <c r="Q152" s="283"/>
      <c r="R152" s="283"/>
      <c r="S152" s="283"/>
      <c r="T152" s="283"/>
      <c r="U152" s="128">
        <f t="shared" ref="U152:V154" si="22">+G152+I152+K152+M152+O152+Q152+S152</f>
        <v>0</v>
      </c>
      <c r="V152" s="128">
        <f t="shared" si="22"/>
        <v>0</v>
      </c>
      <c r="W152" s="122">
        <f>SUM(U152:V152)</f>
        <v>0</v>
      </c>
      <c r="Y152" s="539" t="e">
        <f>IF($A$142="",0,VLOOKUP($A$142,$AQ$2209:$BF$3100,2,FALSE))</f>
        <v>#N/A</v>
      </c>
      <c r="Z152" s="539" t="e">
        <f>IF($A$142="",0,VLOOKUP($A$142,$BJ$2209:$BY$3100,2,FALSE))</f>
        <v>#N/A</v>
      </c>
    </row>
    <row r="153" spans="2:26" ht="15" customHeight="1" x14ac:dyDescent="0.25">
      <c r="B153" s="373" t="e">
        <f>IF($A$142="",0,VLOOKUP($A$142,$C$2209:$R$3100,3,FALSE))</f>
        <v>#N/A</v>
      </c>
      <c r="C153" s="374" t="e">
        <f>IF($A$142="",0,VLOOKUP($A$142,$W$2209:$AL$3100,3,FALSE))</f>
        <v>#N/A</v>
      </c>
      <c r="D153" s="80" t="e">
        <f>SUM(B153:C153)</f>
        <v>#N/A</v>
      </c>
      <c r="E153" s="944" t="s">
        <v>877</v>
      </c>
      <c r="F153" s="891"/>
      <c r="G153" s="305"/>
      <c r="H153" s="304"/>
      <c r="I153" s="107"/>
      <c r="J153" s="472"/>
      <c r="K153" s="468"/>
      <c r="L153" s="107"/>
      <c r="M153" s="107"/>
      <c r="N153" s="107"/>
      <c r="O153" s="107"/>
      <c r="P153" s="107"/>
      <c r="Q153" s="107"/>
      <c r="R153" s="107"/>
      <c r="S153" s="107"/>
      <c r="T153" s="107"/>
      <c r="U153" s="121">
        <f t="shared" si="22"/>
        <v>0</v>
      </c>
      <c r="V153" s="121">
        <f t="shared" si="22"/>
        <v>0</v>
      </c>
      <c r="W153" s="123">
        <f>SUM(U153:V153)</f>
        <v>0</v>
      </c>
      <c r="Y153" s="539" t="e">
        <f>IF($A$142="",0,VLOOKUP($A$142,$AQ$2209:$BF$3100,3,FALSE))</f>
        <v>#N/A</v>
      </c>
      <c r="Z153" s="539" t="e">
        <f>IF($A$142="",0,VLOOKUP($A$142,$BJ$2209:$BY$3100,3,FALSE))</f>
        <v>#N/A</v>
      </c>
    </row>
    <row r="154" spans="2:26" ht="15" customHeight="1" x14ac:dyDescent="0.25">
      <c r="B154" s="373" t="e">
        <f>IF($A$142="",0,VLOOKUP($A$142,$C$2209:$R$3100,4,FALSE))</f>
        <v>#N/A</v>
      </c>
      <c r="C154" s="374" t="e">
        <f>IF($A$142="",0,VLOOKUP($A$142,$W$2209:$AL$3100,4,FALSE))</f>
        <v>#N/A</v>
      </c>
      <c r="D154" s="80" t="e">
        <f>SUM(B154:C154)</f>
        <v>#N/A</v>
      </c>
      <c r="E154" s="944" t="s">
        <v>878</v>
      </c>
      <c r="F154" s="891"/>
      <c r="G154" s="305"/>
      <c r="H154" s="304"/>
      <c r="I154" s="107"/>
      <c r="J154" s="472"/>
      <c r="K154" s="468"/>
      <c r="L154" s="107"/>
      <c r="M154" s="107"/>
      <c r="N154" s="107"/>
      <c r="O154" s="107"/>
      <c r="P154" s="107"/>
      <c r="Q154" s="107"/>
      <c r="R154" s="107"/>
      <c r="S154" s="107"/>
      <c r="T154" s="107"/>
      <c r="U154" s="121">
        <f t="shared" si="22"/>
        <v>0</v>
      </c>
      <c r="V154" s="121">
        <f t="shared" si="22"/>
        <v>0</v>
      </c>
      <c r="W154" s="123">
        <f>SUM(U154:V154)</f>
        <v>0</v>
      </c>
      <c r="Y154" s="539" t="e">
        <f>IF($A$142="",0,VLOOKUP($A$142,$AQ$2209:$BF$3100,4,FALSE))</f>
        <v>#N/A</v>
      </c>
      <c r="Z154" s="539" t="e">
        <f>IF($A$142="",0,VLOOKUP($A$142,$BJ$2209:$BY$3100,4,FALSE))</f>
        <v>#N/A</v>
      </c>
    </row>
    <row r="155" spans="2:26" ht="15" customHeight="1" x14ac:dyDescent="0.25">
      <c r="B155" s="373" t="e">
        <f>IF($A$142="",0,VLOOKUP($A$142,$C$2209:$R$3100,5,FALSE))</f>
        <v>#N/A</v>
      </c>
      <c r="C155" s="374" t="e">
        <f>IF($A$142="",0,VLOOKUP($A$142,$W$2209:$AL$3100,5,FALSE))</f>
        <v>#N/A</v>
      </c>
      <c r="D155" s="80" t="e">
        <f>SUM(B155:C155)</f>
        <v>#N/A</v>
      </c>
      <c r="E155" s="944" t="s">
        <v>879</v>
      </c>
      <c r="F155" s="891"/>
      <c r="G155" s="305"/>
      <c r="H155" s="304"/>
      <c r="I155" s="360"/>
      <c r="J155" s="472"/>
      <c r="K155" s="468"/>
      <c r="L155" s="107"/>
      <c r="M155" s="107"/>
      <c r="N155" s="107"/>
      <c r="O155" s="107"/>
      <c r="P155" s="107"/>
      <c r="Q155" s="107"/>
      <c r="R155" s="107"/>
      <c r="S155" s="107"/>
      <c r="T155" s="107"/>
      <c r="U155" s="121">
        <f>+G155+I155+K155+M155+O155+Q155+S155</f>
        <v>0</v>
      </c>
      <c r="V155" s="121">
        <f>+H155+J155+L155+N155+P155+R155+T155</f>
        <v>0</v>
      </c>
      <c r="W155" s="123">
        <f>SUM(U155:V155)</f>
        <v>0</v>
      </c>
      <c r="Y155" s="539" t="e">
        <f>IF($A$142="",0,VLOOKUP($A$142,$AQ$2209:$BF$3100,5,FALSE))</f>
        <v>#N/A</v>
      </c>
      <c r="Z155" s="539" t="e">
        <f>IF($A$142="",0,VLOOKUP($A$142,$BJ$2209:$BY$3100,5,FALSE))</f>
        <v>#N/A</v>
      </c>
    </row>
    <row r="156" spans="2:26" ht="15" customHeight="1" thickBot="1" x14ac:dyDescent="0.3">
      <c r="B156" s="373" t="e">
        <f>IF($A$142="",0,VLOOKUP($A$142,$C$2209:$R$3100,6,FALSE))</f>
        <v>#N/A</v>
      </c>
      <c r="C156" s="374" t="e">
        <f>IF($A$142="",0,VLOOKUP($A$142,$W$2209:$AL$3100,6,FALSE))</f>
        <v>#N/A</v>
      </c>
      <c r="D156" s="81" t="e">
        <f>SUM(B156:C156)</f>
        <v>#N/A</v>
      </c>
      <c r="E156" s="945" t="s">
        <v>880</v>
      </c>
      <c r="F156" s="946"/>
      <c r="G156" s="361"/>
      <c r="H156" s="362"/>
      <c r="I156" s="363"/>
      <c r="J156" s="473"/>
      <c r="K156" s="469"/>
      <c r="L156" s="363"/>
      <c r="M156" s="363"/>
      <c r="N156" s="363"/>
      <c r="O156" s="363"/>
      <c r="P156" s="363"/>
      <c r="Q156" s="363"/>
      <c r="R156" s="363"/>
      <c r="S156" s="363"/>
      <c r="T156" s="363"/>
      <c r="U156" s="364">
        <f>+G156+I156+K156+M156+O156+Q156+S156</f>
        <v>0</v>
      </c>
      <c r="V156" s="364">
        <f>+H156+J156+L156+N156+P156+R156+T156</f>
        <v>0</v>
      </c>
      <c r="W156" s="365">
        <f>SUM(U156:V156)</f>
        <v>0</v>
      </c>
      <c r="Y156" s="539" t="e">
        <f>IF($A$142="",0,VLOOKUP($A$142,$AQ$2209:$BF$3100,6,FALSE))</f>
        <v>#N/A</v>
      </c>
      <c r="Z156" s="539" t="e">
        <f>IF($A$142="",0,VLOOKUP($A$142,$BJ$2209:$BY$3100,6,FALSE))</f>
        <v>#N/A</v>
      </c>
    </row>
    <row r="157" spans="2:26" ht="18" customHeight="1" thickBot="1" x14ac:dyDescent="0.3">
      <c r="B157" s="82" t="e">
        <f>SUM(B152:B156)</f>
        <v>#N/A</v>
      </c>
      <c r="C157" s="83" t="e">
        <f>SUM(C152:C156)</f>
        <v>#N/A</v>
      </c>
      <c r="D157" s="84" t="e">
        <f>SUM(D152:D156)</f>
        <v>#N/A</v>
      </c>
      <c r="E157" s="947" t="s">
        <v>881</v>
      </c>
      <c r="F157" s="948"/>
      <c r="G157" s="82">
        <f>SUM(G152:G156)</f>
        <v>0</v>
      </c>
      <c r="H157" s="83">
        <f t="shared" ref="H157:T157" si="23">SUM(H152:H156)</f>
        <v>0</v>
      </c>
      <c r="I157" s="83">
        <f t="shared" si="23"/>
        <v>0</v>
      </c>
      <c r="J157" s="84">
        <f t="shared" si="23"/>
        <v>0</v>
      </c>
      <c r="K157" s="470">
        <f t="shared" si="23"/>
        <v>0</v>
      </c>
      <c r="L157" s="83">
        <f t="shared" si="23"/>
        <v>0</v>
      </c>
      <c r="M157" s="83">
        <f t="shared" si="23"/>
        <v>0</v>
      </c>
      <c r="N157" s="83">
        <f t="shared" si="23"/>
        <v>0</v>
      </c>
      <c r="O157" s="83">
        <f t="shared" si="23"/>
        <v>0</v>
      </c>
      <c r="P157" s="83">
        <f t="shared" si="23"/>
        <v>0</v>
      </c>
      <c r="Q157" s="83">
        <f t="shared" si="23"/>
        <v>0</v>
      </c>
      <c r="R157" s="83">
        <f t="shared" si="23"/>
        <v>0</v>
      </c>
      <c r="S157" s="83">
        <f t="shared" si="23"/>
        <v>0</v>
      </c>
      <c r="T157" s="83">
        <f t="shared" si="23"/>
        <v>0</v>
      </c>
      <c r="U157" s="83">
        <f>SUM(U152:U156)</f>
        <v>0</v>
      </c>
      <c r="V157" s="83">
        <f>SUM(V152:V156)</f>
        <v>0</v>
      </c>
      <c r="W157" s="84">
        <f>SUM(W152:W156)</f>
        <v>0</v>
      </c>
      <c r="Y157" s="87"/>
      <c r="Z157" s="87"/>
    </row>
    <row r="158" spans="2:26" ht="6.75" customHeight="1" thickBot="1" x14ac:dyDescent="0.3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</row>
    <row r="159" spans="2:26" ht="25.5" customHeight="1" thickBot="1" x14ac:dyDescent="0.3">
      <c r="B159" s="75" t="s">
        <v>823</v>
      </c>
      <c r="C159" s="76" t="s">
        <v>824</v>
      </c>
      <c r="D159" s="77" t="s">
        <v>874</v>
      </c>
      <c r="E159" s="949" t="s">
        <v>882</v>
      </c>
      <c r="F159" s="949"/>
      <c r="G159" s="485" t="s">
        <v>823</v>
      </c>
      <c r="H159" s="486" t="s">
        <v>824</v>
      </c>
      <c r="I159" s="486" t="s">
        <v>823</v>
      </c>
      <c r="J159" s="487" t="s">
        <v>824</v>
      </c>
      <c r="K159" s="109" t="s">
        <v>823</v>
      </c>
      <c r="L159" s="109" t="s">
        <v>824</v>
      </c>
      <c r="M159" s="109" t="s">
        <v>823</v>
      </c>
      <c r="N159" s="109" t="s">
        <v>824</v>
      </c>
      <c r="O159" s="109" t="s">
        <v>823</v>
      </c>
      <c r="P159" s="109" t="s">
        <v>824</v>
      </c>
      <c r="Q159" s="109" t="s">
        <v>823</v>
      </c>
      <c r="R159" s="109" t="s">
        <v>824</v>
      </c>
      <c r="S159" s="109" t="s">
        <v>823</v>
      </c>
      <c r="T159" s="109" t="s">
        <v>824</v>
      </c>
      <c r="U159" s="109" t="s">
        <v>823</v>
      </c>
      <c r="V159" s="109" t="s">
        <v>824</v>
      </c>
      <c r="W159" s="110" t="s">
        <v>825</v>
      </c>
    </row>
    <row r="160" spans="2:26" ht="15" customHeight="1" x14ac:dyDescent="0.25">
      <c r="B160" s="373" t="e">
        <f>IF($A$142="",0,VLOOKUP($A$142,$C$2209:$R$3100,7,FALSE))</f>
        <v>#N/A</v>
      </c>
      <c r="C160" s="374" t="e">
        <f>IF($A$142="",0,VLOOKUP($A$142,$W$2209:$AL$3100,7,FALSE))</f>
        <v>#N/A</v>
      </c>
      <c r="D160" s="88" t="e">
        <f>SUM(B160:C160)</f>
        <v>#N/A</v>
      </c>
      <c r="E160" s="933" t="s">
        <v>883</v>
      </c>
      <c r="F160" s="934"/>
      <c r="G160" s="288"/>
      <c r="H160" s="283"/>
      <c r="I160" s="478"/>
      <c r="J160" s="479"/>
      <c r="K160" s="474"/>
      <c r="L160" s="281"/>
      <c r="M160" s="281"/>
      <c r="N160" s="281"/>
      <c r="O160" s="281"/>
      <c r="P160" s="281"/>
      <c r="Q160" s="281"/>
      <c r="R160" s="281"/>
      <c r="S160" s="281"/>
      <c r="T160" s="282"/>
      <c r="U160" s="128">
        <f t="shared" ref="U160:V164" si="24">+G160+I160+K160+M160+O160+Q160+S160</f>
        <v>0</v>
      </c>
      <c r="V160" s="128">
        <f t="shared" si="24"/>
        <v>0</v>
      </c>
      <c r="W160" s="122">
        <f>SUM(U160:V160)</f>
        <v>0</v>
      </c>
      <c r="Y160" s="539" t="e">
        <f>IF($A$142="",0,VLOOKUP($A$142,$AQ$2209:$BF$3100,7,FALSE))</f>
        <v>#N/A</v>
      </c>
      <c r="Z160" s="539" t="e">
        <f>IF($A$142="",0,VLOOKUP($A$142,$BJ$2209:$BY$3100,7,FALSE))</f>
        <v>#N/A</v>
      </c>
    </row>
    <row r="161" spans="2:26" ht="15" customHeight="1" x14ac:dyDescent="0.25">
      <c r="B161" s="373" t="e">
        <f>IF($A$142="",0,VLOOKUP($A$142,$C$2209:$R$3100,8,FALSE))</f>
        <v>#N/A</v>
      </c>
      <c r="C161" s="374" t="e">
        <f>IF($A$142="",0,VLOOKUP($A$142,$W$2209:$AL$3100,8,FALSE))</f>
        <v>#N/A</v>
      </c>
      <c r="D161" s="80" t="e">
        <f>SUM(B161:C161)</f>
        <v>#N/A</v>
      </c>
      <c r="E161" s="944" t="s">
        <v>884</v>
      </c>
      <c r="F161" s="891"/>
      <c r="G161" s="305"/>
      <c r="H161" s="304"/>
      <c r="I161" s="480"/>
      <c r="J161" s="481"/>
      <c r="K161" s="475"/>
      <c r="L161" s="79"/>
      <c r="M161" s="79"/>
      <c r="N161" s="79"/>
      <c r="O161" s="79"/>
      <c r="P161" s="79"/>
      <c r="Q161" s="79"/>
      <c r="R161" s="79"/>
      <c r="S161" s="79"/>
      <c r="T161" s="106"/>
      <c r="U161" s="121">
        <f t="shared" si="24"/>
        <v>0</v>
      </c>
      <c r="V161" s="121">
        <f t="shared" si="24"/>
        <v>0</v>
      </c>
      <c r="W161" s="123">
        <f>SUM(U161:V161)</f>
        <v>0</v>
      </c>
      <c r="Y161" s="539" t="e">
        <f>IF($A$142="",0,VLOOKUP($A$142,$AQ$2209:$BF$3100,8,FALSE))</f>
        <v>#N/A</v>
      </c>
      <c r="Z161" s="539" t="e">
        <f>IF($A$142="",0,VLOOKUP($A$142,$BJ$2209:$BY$3100,8,FALSE))</f>
        <v>#N/A</v>
      </c>
    </row>
    <row r="162" spans="2:26" ht="15" customHeight="1" x14ac:dyDescent="0.25">
      <c r="B162" s="373" t="e">
        <f>IF($A$142="",0,VLOOKUP($A$142,$C$2209:$R$3100,9,FALSE))</f>
        <v>#N/A</v>
      </c>
      <c r="C162" s="374" t="e">
        <f>IF($A$142="",0,VLOOKUP($A$142,$W$2209:$AL$3100,9,FALSE))</f>
        <v>#N/A</v>
      </c>
      <c r="D162" s="80" t="e">
        <f>SUM(B162:C162)</f>
        <v>#N/A</v>
      </c>
      <c r="E162" s="944" t="s">
        <v>885</v>
      </c>
      <c r="F162" s="891"/>
      <c r="G162" s="305"/>
      <c r="H162" s="304"/>
      <c r="I162" s="480"/>
      <c r="J162" s="481"/>
      <c r="K162" s="475"/>
      <c r="L162" s="79"/>
      <c r="M162" s="79"/>
      <c r="N162" s="79"/>
      <c r="O162" s="79"/>
      <c r="P162" s="79"/>
      <c r="Q162" s="79"/>
      <c r="R162" s="79"/>
      <c r="S162" s="79"/>
      <c r="T162" s="106"/>
      <c r="U162" s="121">
        <f t="shared" si="24"/>
        <v>0</v>
      </c>
      <c r="V162" s="121">
        <f t="shared" si="24"/>
        <v>0</v>
      </c>
      <c r="W162" s="123">
        <f>SUM(U162:V162)</f>
        <v>0</v>
      </c>
      <c r="Y162" s="539" t="e">
        <f>IF($A$142="",0,VLOOKUP($A$142,$AQ$2209:$BF$3100,9,FALSE))</f>
        <v>#N/A</v>
      </c>
      <c r="Z162" s="539" t="e">
        <f>IF($A$142="",0,VLOOKUP($A$142,$BJ$2209:$BY$3100,9,FALSE))</f>
        <v>#N/A</v>
      </c>
    </row>
    <row r="163" spans="2:26" ht="15" customHeight="1" x14ac:dyDescent="0.25">
      <c r="B163" s="373" t="e">
        <f>IF($A$142="",0,VLOOKUP($A$142,$C$2209:$R$3100,10,FALSE))</f>
        <v>#N/A</v>
      </c>
      <c r="C163" s="374" t="e">
        <f>IF($A$142="",0,VLOOKUP($A$142,$W$2209:$AL$3100,10,FALSE))</f>
        <v>#N/A</v>
      </c>
      <c r="D163" s="80" t="e">
        <f>SUM(B163:C163)</f>
        <v>#N/A</v>
      </c>
      <c r="E163" s="944" t="s">
        <v>886</v>
      </c>
      <c r="F163" s="891"/>
      <c r="G163" s="305"/>
      <c r="H163" s="304"/>
      <c r="I163" s="480"/>
      <c r="J163" s="481"/>
      <c r="K163" s="475"/>
      <c r="L163" s="79"/>
      <c r="M163" s="79"/>
      <c r="N163" s="79"/>
      <c r="O163" s="79"/>
      <c r="P163" s="79"/>
      <c r="Q163" s="79"/>
      <c r="R163" s="79"/>
      <c r="S163" s="79"/>
      <c r="T163" s="106"/>
      <c r="U163" s="121">
        <f t="shared" si="24"/>
        <v>0</v>
      </c>
      <c r="V163" s="121">
        <f t="shared" si="24"/>
        <v>0</v>
      </c>
      <c r="W163" s="123">
        <f>SUM(U163:V163)</f>
        <v>0</v>
      </c>
      <c r="Y163" s="539" t="e">
        <f>IF($A$142="",0,VLOOKUP($A$142,$AQ$2209:$BF$3100,10,FALSE))</f>
        <v>#N/A</v>
      </c>
      <c r="Z163" s="539" t="e">
        <f>IF($A$142="",0,VLOOKUP($A$142,$BJ$2209:$BY$3100,10,FALSE))</f>
        <v>#N/A</v>
      </c>
    </row>
    <row r="164" spans="2:26" ht="15" customHeight="1" thickBot="1" x14ac:dyDescent="0.3">
      <c r="B164" s="373" t="e">
        <f>IF($A$142="",0,VLOOKUP($A$142,$C$2209:$R$3100,11,FALSE))</f>
        <v>#N/A</v>
      </c>
      <c r="C164" s="374" t="e">
        <f>IF($A$142="",0,VLOOKUP($A$142,$W$2209:$AL$3100,11,FALSE))</f>
        <v>#N/A</v>
      </c>
      <c r="D164" s="90" t="e">
        <f>SUM(B164:C164)</f>
        <v>#N/A</v>
      </c>
      <c r="E164" s="945" t="s">
        <v>887</v>
      </c>
      <c r="F164" s="946"/>
      <c r="G164" s="361"/>
      <c r="H164" s="362"/>
      <c r="I164" s="482"/>
      <c r="J164" s="483"/>
      <c r="K164" s="476"/>
      <c r="L164" s="285"/>
      <c r="M164" s="285"/>
      <c r="N164" s="285"/>
      <c r="O164" s="285"/>
      <c r="P164" s="285"/>
      <c r="Q164" s="285"/>
      <c r="R164" s="285"/>
      <c r="S164" s="285"/>
      <c r="T164" s="286"/>
      <c r="U164" s="129">
        <f t="shared" si="24"/>
        <v>0</v>
      </c>
      <c r="V164" s="129">
        <f t="shared" si="24"/>
        <v>0</v>
      </c>
      <c r="W164" s="124">
        <f>SUM(U164:V164)</f>
        <v>0</v>
      </c>
      <c r="Y164" s="539" t="e">
        <f>IF($A$142="",0,VLOOKUP($A$142,$AQ$2209:$BF$3100,11,FALSE))</f>
        <v>#N/A</v>
      </c>
      <c r="Z164" s="539" t="e">
        <f>IF($A$142="",0,VLOOKUP($A$142,$BJ$2209:$BY$3100,11,FALSE))</f>
        <v>#N/A</v>
      </c>
    </row>
    <row r="165" spans="2:26" ht="18" customHeight="1" thickBot="1" x14ac:dyDescent="0.3">
      <c r="B165" s="91" t="e">
        <f>SUM(B160:B164)</f>
        <v>#N/A</v>
      </c>
      <c r="C165" s="92" t="e">
        <f>SUM(C160:C164)</f>
        <v>#N/A</v>
      </c>
      <c r="D165" s="93" t="e">
        <f>SUM(D160:D164)</f>
        <v>#N/A</v>
      </c>
      <c r="E165" s="951" t="s">
        <v>888</v>
      </c>
      <c r="F165" s="948"/>
      <c r="G165" s="82">
        <f>SUM(G160:G164)</f>
        <v>0</v>
      </c>
      <c r="H165" s="83">
        <f>SUM(H160:H164)</f>
        <v>0</v>
      </c>
      <c r="I165" s="83">
        <f t="shared" ref="I165:N165" si="25">SUM(I160:I164)</f>
        <v>0</v>
      </c>
      <c r="J165" s="84">
        <f t="shared" si="25"/>
        <v>0</v>
      </c>
      <c r="K165" s="477">
        <f t="shared" si="25"/>
        <v>0</v>
      </c>
      <c r="L165" s="85">
        <f t="shared" si="25"/>
        <v>0</v>
      </c>
      <c r="M165" s="85">
        <f t="shared" si="25"/>
        <v>0</v>
      </c>
      <c r="N165" s="85">
        <f t="shared" si="25"/>
        <v>0</v>
      </c>
      <c r="O165" s="85">
        <f t="shared" ref="O165:W165" si="26">SUM(O160:O164)</f>
        <v>0</v>
      </c>
      <c r="P165" s="85">
        <f t="shared" si="26"/>
        <v>0</v>
      </c>
      <c r="Q165" s="85">
        <f t="shared" si="26"/>
        <v>0</v>
      </c>
      <c r="R165" s="85">
        <f t="shared" si="26"/>
        <v>0</v>
      </c>
      <c r="S165" s="85">
        <f t="shared" si="26"/>
        <v>0</v>
      </c>
      <c r="T165" s="290">
        <f t="shared" si="26"/>
        <v>0</v>
      </c>
      <c r="U165" s="83">
        <f t="shared" si="26"/>
        <v>0</v>
      </c>
      <c r="V165" s="83">
        <f t="shared" si="26"/>
        <v>0</v>
      </c>
      <c r="W165" s="84">
        <f t="shared" si="26"/>
        <v>0</v>
      </c>
    </row>
    <row r="166" spans="2:26" ht="6.75" customHeight="1" thickBot="1" x14ac:dyDescent="0.3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</row>
    <row r="167" spans="2:26" ht="25.5" customHeight="1" thickBot="1" x14ac:dyDescent="0.3">
      <c r="B167" s="75" t="s">
        <v>823</v>
      </c>
      <c r="C167" s="76" t="s">
        <v>824</v>
      </c>
      <c r="D167" s="77" t="s">
        <v>874</v>
      </c>
      <c r="E167" s="952" t="s">
        <v>1012</v>
      </c>
      <c r="F167" s="952"/>
      <c r="G167" s="485" t="s">
        <v>823</v>
      </c>
      <c r="H167" s="486" t="s">
        <v>824</v>
      </c>
      <c r="I167" s="486" t="s">
        <v>823</v>
      </c>
      <c r="J167" s="487" t="s">
        <v>824</v>
      </c>
      <c r="K167" s="109" t="s">
        <v>823</v>
      </c>
      <c r="L167" s="109" t="s">
        <v>824</v>
      </c>
      <c r="M167" s="109" t="s">
        <v>823</v>
      </c>
      <c r="N167" s="109" t="s">
        <v>824</v>
      </c>
      <c r="O167" s="109" t="s">
        <v>823</v>
      </c>
      <c r="P167" s="109" t="s">
        <v>824</v>
      </c>
      <c r="Q167" s="109" t="s">
        <v>823</v>
      </c>
      <c r="R167" s="109" t="s">
        <v>824</v>
      </c>
      <c r="S167" s="109" t="s">
        <v>823</v>
      </c>
      <c r="T167" s="109" t="s">
        <v>824</v>
      </c>
      <c r="U167" s="109" t="s">
        <v>823</v>
      </c>
      <c r="V167" s="109" t="s">
        <v>824</v>
      </c>
      <c r="W167" s="110" t="s">
        <v>825</v>
      </c>
    </row>
    <row r="168" spans="2:26" ht="15" customHeight="1" x14ac:dyDescent="0.25">
      <c r="B168" s="373" t="e">
        <f>IF($A$142="",0,VLOOKUP($A$142,$C$2209:$R$3100,12,FALSE))</f>
        <v>#N/A</v>
      </c>
      <c r="C168" s="374" t="e">
        <f>IF($A$142="",0,VLOOKUP($A$142,$W$2209:$AL$3100,12,FALSE))</f>
        <v>#N/A</v>
      </c>
      <c r="D168" s="88" t="e">
        <f>SUM(B168:C168)</f>
        <v>#N/A</v>
      </c>
      <c r="E168" s="933" t="s">
        <v>1013</v>
      </c>
      <c r="F168" s="934"/>
      <c r="G168" s="288"/>
      <c r="H168" s="283"/>
      <c r="I168" s="478"/>
      <c r="J168" s="479"/>
      <c r="K168" s="474"/>
      <c r="L168" s="281"/>
      <c r="M168" s="281"/>
      <c r="N168" s="281"/>
      <c r="O168" s="281"/>
      <c r="P168" s="281"/>
      <c r="Q168" s="281"/>
      <c r="R168" s="281"/>
      <c r="S168" s="282"/>
      <c r="T168" s="283"/>
      <c r="U168" s="128">
        <f t="shared" ref="U168:V172" si="27">+G168+I168+K168+M168+O168+Q168+S168</f>
        <v>0</v>
      </c>
      <c r="V168" s="128">
        <f t="shared" si="27"/>
        <v>0</v>
      </c>
      <c r="W168" s="122">
        <f>SUM(U168:V168)</f>
        <v>0</v>
      </c>
      <c r="Y168" s="539" t="e">
        <f>IF($A$142="",0,VLOOKUP($A$142,$AQ$2209:$BF$3100,12,FALSE))</f>
        <v>#N/A</v>
      </c>
      <c r="Z168" s="539" t="e">
        <f>IF($A$142="",0,VLOOKUP($A$142,$BJ$2209:$BY$3100,12,FALSE))</f>
        <v>#N/A</v>
      </c>
    </row>
    <row r="169" spans="2:26" ht="15" customHeight="1" x14ac:dyDescent="0.25">
      <c r="B169" s="373" t="e">
        <f>IF($A$142="",0,VLOOKUP($A$142,$C$2209:$R$3100,13,FALSE))</f>
        <v>#N/A</v>
      </c>
      <c r="C169" s="374" t="e">
        <f>IF($A$142="",0,VLOOKUP($A$142,$W$2209:$AL$3100,13,FALSE))</f>
        <v>#N/A</v>
      </c>
      <c r="D169" s="80" t="e">
        <f>SUM(B169:C169)</f>
        <v>#N/A</v>
      </c>
      <c r="E169" s="944" t="s">
        <v>1014</v>
      </c>
      <c r="F169" s="891"/>
      <c r="G169" s="305"/>
      <c r="H169" s="304"/>
      <c r="I169" s="480"/>
      <c r="J169" s="481"/>
      <c r="K169" s="475"/>
      <c r="L169" s="79"/>
      <c r="M169" s="79"/>
      <c r="N169" s="79"/>
      <c r="O169" s="79"/>
      <c r="P169" s="79"/>
      <c r="Q169" s="79"/>
      <c r="R169" s="79"/>
      <c r="S169" s="106"/>
      <c r="T169" s="107"/>
      <c r="U169" s="121">
        <f t="shared" si="27"/>
        <v>0</v>
      </c>
      <c r="V169" s="121">
        <f t="shared" si="27"/>
        <v>0</v>
      </c>
      <c r="W169" s="123">
        <f>SUM(U169:V169)</f>
        <v>0</v>
      </c>
      <c r="Y169" s="539" t="e">
        <f>IF($A$142="",0,VLOOKUP($A$142,$AQ$2209:$BF$3100,13,FALSE))</f>
        <v>#N/A</v>
      </c>
      <c r="Z169" s="539" t="e">
        <f>IF($A$142="",0,VLOOKUP($A$142,$BJ$2209:$BY$3100,13,FALSE))</f>
        <v>#N/A</v>
      </c>
    </row>
    <row r="170" spans="2:26" ht="15" customHeight="1" x14ac:dyDescent="0.25">
      <c r="B170" s="373" t="e">
        <f>IF($A$142="",0,VLOOKUP($A$142,$C$2209:$R$3100,14,FALSE))</f>
        <v>#N/A</v>
      </c>
      <c r="C170" s="374" t="e">
        <f>IF($A$142="",0,VLOOKUP($A$142,$W$2209:$AL$3100,14,FALSE))</f>
        <v>#N/A</v>
      </c>
      <c r="D170" s="80" t="e">
        <f>SUM(B170:C170)</f>
        <v>#N/A</v>
      </c>
      <c r="E170" s="944" t="s">
        <v>1015</v>
      </c>
      <c r="F170" s="891"/>
      <c r="G170" s="305"/>
      <c r="H170" s="304"/>
      <c r="I170" s="480"/>
      <c r="J170" s="481"/>
      <c r="K170" s="475"/>
      <c r="L170" s="79"/>
      <c r="M170" s="79"/>
      <c r="N170" s="79"/>
      <c r="O170" s="79"/>
      <c r="P170" s="79"/>
      <c r="Q170" s="79"/>
      <c r="R170" s="79"/>
      <c r="S170" s="106"/>
      <c r="T170" s="107"/>
      <c r="U170" s="121">
        <f t="shared" si="27"/>
        <v>0</v>
      </c>
      <c r="V170" s="121">
        <f t="shared" si="27"/>
        <v>0</v>
      </c>
      <c r="W170" s="123">
        <f>SUM(U170:V170)</f>
        <v>0</v>
      </c>
      <c r="Y170" s="539" t="e">
        <f>IF($A$142="",0,VLOOKUP($A$142,$AQ$2209:$BF$3100,14,FALSE))</f>
        <v>#N/A</v>
      </c>
      <c r="Z170" s="539" t="e">
        <f>IF($A$142="",0,VLOOKUP($A$142,$BJ$2209:$BY$3100,14,FALSE))</f>
        <v>#N/A</v>
      </c>
    </row>
    <row r="171" spans="2:26" ht="15" customHeight="1" x14ac:dyDescent="0.25">
      <c r="B171" s="373" t="e">
        <f>IF($A$142="",0,VLOOKUP($A$142,$C$2209:$R$3100,15,FALSE))</f>
        <v>#N/A</v>
      </c>
      <c r="C171" s="374" t="e">
        <f>IF($A$142="",0,VLOOKUP($A$142,$W$2209:$AL$3100,15,FALSE))</f>
        <v>#N/A</v>
      </c>
      <c r="D171" s="80" t="e">
        <f>SUM(B171:C171)</f>
        <v>#N/A</v>
      </c>
      <c r="E171" s="944" t="s">
        <v>1016</v>
      </c>
      <c r="F171" s="891"/>
      <c r="G171" s="305"/>
      <c r="H171" s="304"/>
      <c r="I171" s="480"/>
      <c r="J171" s="481"/>
      <c r="K171" s="475"/>
      <c r="L171" s="79"/>
      <c r="M171" s="79"/>
      <c r="N171" s="79"/>
      <c r="O171" s="79"/>
      <c r="P171" s="79"/>
      <c r="Q171" s="79"/>
      <c r="R171" s="79"/>
      <c r="S171" s="106"/>
      <c r="T171" s="107"/>
      <c r="U171" s="121">
        <f t="shared" si="27"/>
        <v>0</v>
      </c>
      <c r="V171" s="121">
        <f t="shared" si="27"/>
        <v>0</v>
      </c>
      <c r="W171" s="123">
        <f>SUM(U171:V171)</f>
        <v>0</v>
      </c>
      <c r="Y171" s="539" t="e">
        <f>IF($A$142="",0,VLOOKUP($A$142,$AQ$2209:$BF$3100,15,FALSE))</f>
        <v>#N/A</v>
      </c>
      <c r="Z171" s="539" t="e">
        <f>IF($A$142="",0,VLOOKUP($A$142,$BJ$2209:$BY$3100,15,FALSE))</f>
        <v>#N/A</v>
      </c>
    </row>
    <row r="172" spans="2:26" ht="15" customHeight="1" thickBot="1" x14ac:dyDescent="0.3">
      <c r="B172" s="373" t="e">
        <f>IF($A$142="",0,VLOOKUP($A$142,$C$2209:$R$3100,16,FALSE))</f>
        <v>#N/A</v>
      </c>
      <c r="C172" s="374" t="e">
        <f>IF($A$142="",0,VLOOKUP($A$142,$W$2209:$AL$3100,16,FALSE))</f>
        <v>#N/A</v>
      </c>
      <c r="D172" s="90" t="e">
        <f>SUM(B172:C172)</f>
        <v>#N/A</v>
      </c>
      <c r="E172" s="945" t="s">
        <v>1017</v>
      </c>
      <c r="F172" s="946"/>
      <c r="G172" s="361"/>
      <c r="H172" s="362"/>
      <c r="I172" s="482"/>
      <c r="J172" s="483"/>
      <c r="K172" s="476"/>
      <c r="L172" s="285"/>
      <c r="M172" s="285"/>
      <c r="N172" s="285"/>
      <c r="O172" s="285"/>
      <c r="P172" s="285"/>
      <c r="Q172" s="285"/>
      <c r="R172" s="285"/>
      <c r="S172" s="286"/>
      <c r="T172" s="287"/>
      <c r="U172" s="129">
        <f t="shared" si="27"/>
        <v>0</v>
      </c>
      <c r="V172" s="129">
        <f t="shared" si="27"/>
        <v>0</v>
      </c>
      <c r="W172" s="124">
        <f>SUM(U172:V172)</f>
        <v>0</v>
      </c>
      <c r="Y172" s="539" t="e">
        <f>IF($A$142="",0,VLOOKUP($A$142,$AQ$2209:$BF$3100,16,FALSE))</f>
        <v>#N/A</v>
      </c>
      <c r="Z172" s="539" t="e">
        <f>IF($A$142="",0,VLOOKUP($A$142,$BJ$2209:$BY$3100,16,FALSE))</f>
        <v>#N/A</v>
      </c>
    </row>
    <row r="173" spans="2:26" ht="18" customHeight="1" thickBot="1" x14ac:dyDescent="0.3">
      <c r="B173" s="91" t="e">
        <f>SUM(B168:B172)</f>
        <v>#N/A</v>
      </c>
      <c r="C173" s="92" t="e">
        <f>SUM(C168:C172)</f>
        <v>#N/A</v>
      </c>
      <c r="D173" s="93" t="e">
        <f>SUM(D168:D172)</f>
        <v>#N/A</v>
      </c>
      <c r="E173" s="951" t="s">
        <v>1018</v>
      </c>
      <c r="F173" s="948"/>
      <c r="G173" s="82">
        <f>SUM(G168:G172)</f>
        <v>0</v>
      </c>
      <c r="H173" s="83">
        <f>SUM(H168:H172)</f>
        <v>0</v>
      </c>
      <c r="I173" s="83">
        <f t="shared" ref="I173:O173" si="28">SUM(I168:I172)</f>
        <v>0</v>
      </c>
      <c r="J173" s="84">
        <f t="shared" si="28"/>
        <v>0</v>
      </c>
      <c r="K173" s="477">
        <f t="shared" si="28"/>
        <v>0</v>
      </c>
      <c r="L173" s="85">
        <f t="shared" si="28"/>
        <v>0</v>
      </c>
      <c r="M173" s="85">
        <f t="shared" si="28"/>
        <v>0</v>
      </c>
      <c r="N173" s="85">
        <f t="shared" si="28"/>
        <v>0</v>
      </c>
      <c r="O173" s="85">
        <f t="shared" si="28"/>
        <v>0</v>
      </c>
      <c r="P173" s="85">
        <f t="shared" ref="P173:W173" si="29">SUM(P168:P172)</f>
        <v>0</v>
      </c>
      <c r="Q173" s="85">
        <f t="shared" si="29"/>
        <v>0</v>
      </c>
      <c r="R173" s="85">
        <f t="shared" si="29"/>
        <v>0</v>
      </c>
      <c r="S173" s="85">
        <f t="shared" si="29"/>
        <v>0</v>
      </c>
      <c r="T173" s="85">
        <f t="shared" si="29"/>
        <v>0</v>
      </c>
      <c r="U173" s="85">
        <f t="shared" si="29"/>
        <v>0</v>
      </c>
      <c r="V173" s="85">
        <f t="shared" si="29"/>
        <v>0</v>
      </c>
      <c r="W173" s="86">
        <f t="shared" si="29"/>
        <v>0</v>
      </c>
    </row>
    <row r="174" spans="2:26" ht="3" customHeight="1" x14ac:dyDescent="0.25">
      <c r="B174" s="488"/>
      <c r="C174" s="488"/>
      <c r="D174" s="488"/>
      <c r="E174" s="489"/>
      <c r="F174" s="489"/>
      <c r="G174" s="490"/>
      <c r="H174" s="490"/>
      <c r="I174" s="488"/>
      <c r="J174" s="488"/>
      <c r="K174" s="488"/>
      <c r="L174" s="488"/>
      <c r="M174" s="488"/>
      <c r="N174" s="488"/>
      <c r="O174" s="488"/>
      <c r="P174" s="488"/>
      <c r="Q174" s="488"/>
      <c r="R174" s="488"/>
      <c r="S174" s="488"/>
      <c r="T174" s="488"/>
      <c r="U174" s="488"/>
      <c r="V174" s="488"/>
      <c r="W174" s="488"/>
    </row>
    <row r="175" spans="2:26" ht="12.75" customHeight="1" thickBot="1" x14ac:dyDescent="0.25">
      <c r="B175" s="491" t="s">
        <v>1129</v>
      </c>
      <c r="C175" s="96"/>
      <c r="D175" s="96"/>
      <c r="E175" s="96"/>
      <c r="F175" s="492" t="s">
        <v>835</v>
      </c>
      <c r="G175" s="1019" t="s">
        <v>1270</v>
      </c>
      <c r="H175" s="1019"/>
      <c r="I175" s="1019"/>
      <c r="J175" s="1019"/>
      <c r="K175" s="1019"/>
      <c r="L175" s="1019"/>
      <c r="M175" s="1019"/>
      <c r="N175" s="1019"/>
      <c r="O175" s="1019"/>
      <c r="P175" s="1020"/>
      <c r="Q175" s="1020"/>
      <c r="R175" s="1020"/>
      <c r="S175" s="1020"/>
      <c r="T175" s="1019"/>
      <c r="U175" s="1019"/>
      <c r="V175" s="1019"/>
      <c r="W175" s="1019"/>
    </row>
    <row r="176" spans="2:26" ht="27.75" customHeight="1" x14ac:dyDescent="0.25">
      <c r="B176" s="888" t="s">
        <v>1132</v>
      </c>
      <c r="C176" s="889"/>
      <c r="D176" s="889"/>
      <c r="E176" s="889"/>
      <c r="F176" s="841"/>
      <c r="G176" s="1002" t="s">
        <v>1076</v>
      </c>
      <c r="H176" s="1003"/>
      <c r="I176" s="1003"/>
      <c r="J176" s="1003"/>
      <c r="K176" s="1004" t="s">
        <v>1131</v>
      </c>
      <c r="L176" s="1004"/>
      <c r="M176" s="1004"/>
      <c r="N176" s="1005"/>
      <c r="O176" s="241"/>
      <c r="P176" s="1043" t="s">
        <v>1268</v>
      </c>
      <c r="Q176" s="1043"/>
      <c r="R176" s="1043"/>
      <c r="S176" s="1043"/>
      <c r="T176" s="1040" t="s">
        <v>1269</v>
      </c>
      <c r="U176" s="1040"/>
      <c r="V176" s="1040"/>
      <c r="W176" s="1041"/>
    </row>
    <row r="177" spans="2:23" ht="11.25" customHeight="1" x14ac:dyDescent="0.25">
      <c r="B177" s="963" t="s">
        <v>1130</v>
      </c>
      <c r="C177" s="964"/>
      <c r="D177" s="965" t="s">
        <v>903</v>
      </c>
      <c r="E177" s="966"/>
      <c r="F177" s="841"/>
      <c r="G177" s="1006" t="s">
        <v>823</v>
      </c>
      <c r="H177" s="1007"/>
      <c r="I177" s="1007" t="s">
        <v>824</v>
      </c>
      <c r="J177" s="1007"/>
      <c r="K177" s="1007" t="s">
        <v>823</v>
      </c>
      <c r="L177" s="1007"/>
      <c r="M177" s="1007" t="s">
        <v>824</v>
      </c>
      <c r="N177" s="1021"/>
      <c r="O177" s="241"/>
      <c r="P177" s="1007" t="s">
        <v>823</v>
      </c>
      <c r="Q177" s="1007"/>
      <c r="R177" s="1007" t="s">
        <v>824</v>
      </c>
      <c r="S177" s="1007"/>
      <c r="T177" s="1007" t="s">
        <v>823</v>
      </c>
      <c r="U177" s="1007"/>
      <c r="V177" s="1007" t="s">
        <v>824</v>
      </c>
      <c r="W177" s="1021"/>
    </row>
    <row r="178" spans="2:23" ht="18.75" customHeight="1" thickBot="1" x14ac:dyDescent="0.3">
      <c r="B178" s="986"/>
      <c r="C178" s="987"/>
      <c r="D178" s="988"/>
      <c r="E178" s="989"/>
      <c r="F178" s="841"/>
      <c r="G178" s="1023" t="e">
        <f>IF($A$142="",0,VLOOKUP($A$142,$DB$2209:$DC$3100,2,FALSE))</f>
        <v>#N/A</v>
      </c>
      <c r="H178" s="1022"/>
      <c r="I178" s="1022" t="e">
        <f>IF($A$142="",0,VLOOKUP($A$142,$DG$2209:$DH$3100,2,FALSE))</f>
        <v>#N/A</v>
      </c>
      <c r="J178" s="1022"/>
      <c r="K178" s="1024"/>
      <c r="L178" s="1024"/>
      <c r="M178" s="1024"/>
      <c r="N178" s="1025"/>
      <c r="O178" s="241"/>
      <c r="P178" s="1008" t="e">
        <f>IF($A$142="",0,VLOOKUP($A$142,$DL$2209:$DM$3100,2,FALSE))</f>
        <v>#N/A</v>
      </c>
      <c r="Q178" s="1008"/>
      <c r="R178" s="1008" t="e">
        <f>IF($A$142="",0,VLOOKUP($A$142,$DQ$2209:$DR$3100,2,FALSE))</f>
        <v>#N/A</v>
      </c>
      <c r="S178" s="1008"/>
      <c r="T178" s="1024"/>
      <c r="U178" s="1024"/>
      <c r="V178" s="1024"/>
      <c r="W178" s="1025"/>
    </row>
    <row r="179" spans="2:23" s="52" customFormat="1" ht="14.25" customHeight="1" thickBot="1" x14ac:dyDescent="0.3">
      <c r="B179" s="368"/>
      <c r="C179" s="368"/>
      <c r="D179" s="368"/>
      <c r="E179" s="369"/>
      <c r="F179" s="376"/>
      <c r="G179" s="377"/>
      <c r="H179" s="377"/>
      <c r="I179" s="241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5"/>
      <c r="W179" s="96"/>
    </row>
    <row r="180" spans="2:23" s="52" customFormat="1" ht="12.75" customHeight="1" thickBot="1" x14ac:dyDescent="0.3">
      <c r="B180" s="372"/>
      <c r="C180" s="100"/>
      <c r="D180" s="100"/>
      <c r="E180" s="100"/>
      <c r="F180" s="100"/>
      <c r="G180" s="100"/>
      <c r="H180" s="100"/>
      <c r="I180" s="100"/>
      <c r="J180" s="100"/>
      <c r="K180" s="500" t="s">
        <v>836</v>
      </c>
      <c r="L180" s="859">
        <f>+D141</f>
        <v>0</v>
      </c>
      <c r="M180" s="860"/>
      <c r="N180" s="860"/>
      <c r="O180" s="860"/>
      <c r="P180" s="860"/>
      <c r="Q180" s="860"/>
      <c r="R180" s="860"/>
      <c r="S180" s="860"/>
      <c r="T180" s="860"/>
      <c r="U180" s="860"/>
      <c r="V180" s="484"/>
      <c r="W180" s="417" t="s">
        <v>864</v>
      </c>
    </row>
    <row r="181" spans="2:23" ht="15" x14ac:dyDescent="0.25">
      <c r="B181" s="372"/>
      <c r="C181" s="100"/>
      <c r="D181" s="100"/>
      <c r="E181" s="100"/>
      <c r="F181" s="100"/>
      <c r="G181" s="100"/>
      <c r="H181" s="100"/>
      <c r="I181" s="100"/>
      <c r="J181" s="100"/>
      <c r="K181" s="500" t="s">
        <v>837</v>
      </c>
      <c r="L181" s="500"/>
      <c r="M181" s="242"/>
      <c r="N181" s="54"/>
      <c r="O181" s="858" t="str">
        <f>+F142</f>
        <v/>
      </c>
      <c r="P181" s="858"/>
      <c r="Q181" s="858"/>
      <c r="R181" s="858"/>
      <c r="S181" s="858"/>
      <c r="T181" s="858"/>
      <c r="U181" s="858"/>
      <c r="V181" s="484"/>
      <c r="W181" s="96"/>
    </row>
    <row r="182" spans="2:23" ht="16.5" thickBot="1" x14ac:dyDescent="0.3">
      <c r="B182" s="68" t="s">
        <v>1133</v>
      </c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61"/>
      <c r="U182" s="61"/>
      <c r="V182" s="61"/>
      <c r="W182" s="61"/>
    </row>
    <row r="183" spans="2:23" ht="40.5" customHeight="1" thickBot="1" x14ac:dyDescent="0.3">
      <c r="B183" s="990" t="s">
        <v>1077</v>
      </c>
      <c r="C183" s="991"/>
      <c r="D183" s="992"/>
      <c r="E183" s="979" t="s">
        <v>870</v>
      </c>
      <c r="F183" s="980"/>
      <c r="G183" s="985" t="s">
        <v>1068</v>
      </c>
      <c r="H183" s="957"/>
      <c r="I183" s="957"/>
      <c r="J183" s="958"/>
      <c r="K183" s="957" t="s">
        <v>1067</v>
      </c>
      <c r="L183" s="958"/>
      <c r="M183" s="957" t="s">
        <v>1074</v>
      </c>
      <c r="N183" s="958"/>
      <c r="O183" s="957" t="s">
        <v>1073</v>
      </c>
      <c r="P183" s="958"/>
      <c r="Q183" s="957" t="s">
        <v>1072</v>
      </c>
      <c r="R183" s="958"/>
      <c r="S183" s="957" t="s">
        <v>1071</v>
      </c>
      <c r="T183" s="958"/>
      <c r="U183" s="967" t="s">
        <v>1070</v>
      </c>
      <c r="V183" s="968"/>
      <c r="W183" s="969"/>
    </row>
    <row r="184" spans="2:23" ht="13.5" x14ac:dyDescent="0.2">
      <c r="B184" s="993"/>
      <c r="C184" s="959"/>
      <c r="D184" s="994"/>
      <c r="E184" s="981"/>
      <c r="F184" s="982"/>
      <c r="G184" s="999" t="s">
        <v>1069</v>
      </c>
      <c r="H184" s="1000"/>
      <c r="I184" s="1000"/>
      <c r="J184" s="1001"/>
      <c r="K184" s="959"/>
      <c r="L184" s="960"/>
      <c r="M184" s="959"/>
      <c r="N184" s="960"/>
      <c r="O184" s="959"/>
      <c r="P184" s="960"/>
      <c r="Q184" s="959"/>
      <c r="R184" s="960"/>
      <c r="S184" s="959"/>
      <c r="T184" s="960"/>
      <c r="U184" s="970"/>
      <c r="V184" s="971"/>
      <c r="W184" s="972"/>
    </row>
    <row r="185" spans="2:23" ht="14.25" thickBot="1" x14ac:dyDescent="0.25">
      <c r="B185" s="995"/>
      <c r="C185" s="996"/>
      <c r="D185" s="997"/>
      <c r="E185" s="983"/>
      <c r="F185" s="984"/>
      <c r="G185" s="955" t="s">
        <v>1065</v>
      </c>
      <c r="H185" s="956"/>
      <c r="I185" s="956" t="s">
        <v>1066</v>
      </c>
      <c r="J185" s="998"/>
      <c r="K185" s="961"/>
      <c r="L185" s="962"/>
      <c r="M185" s="961"/>
      <c r="N185" s="962"/>
      <c r="O185" s="961"/>
      <c r="P185" s="962"/>
      <c r="Q185" s="961"/>
      <c r="R185" s="962"/>
      <c r="S185" s="961"/>
      <c r="T185" s="962"/>
      <c r="U185" s="973"/>
      <c r="V185" s="974"/>
      <c r="W185" s="975"/>
    </row>
    <row r="186" spans="2:23" ht="13.5" thickBot="1" x14ac:dyDescent="0.3">
      <c r="B186" s="116" t="s">
        <v>823</v>
      </c>
      <c r="C186" s="109" t="s">
        <v>824</v>
      </c>
      <c r="D186" s="117" t="s">
        <v>874</v>
      </c>
      <c r="E186" s="977" t="s">
        <v>1078</v>
      </c>
      <c r="F186" s="978"/>
      <c r="G186" s="485" t="s">
        <v>823</v>
      </c>
      <c r="H186" s="486" t="s">
        <v>824</v>
      </c>
      <c r="I186" s="486" t="s">
        <v>823</v>
      </c>
      <c r="J186" s="487" t="s">
        <v>824</v>
      </c>
      <c r="K186" s="493" t="s">
        <v>823</v>
      </c>
      <c r="L186" s="131" t="s">
        <v>824</v>
      </c>
      <c r="M186" s="131" t="s">
        <v>823</v>
      </c>
      <c r="N186" s="131" t="s">
        <v>824</v>
      </c>
      <c r="O186" s="131" t="s">
        <v>823</v>
      </c>
      <c r="P186" s="131" t="s">
        <v>824</v>
      </c>
      <c r="Q186" s="131" t="s">
        <v>823</v>
      </c>
      <c r="R186" s="131" t="s">
        <v>824</v>
      </c>
      <c r="S186" s="131" t="s">
        <v>823</v>
      </c>
      <c r="T186" s="131" t="s">
        <v>824</v>
      </c>
      <c r="U186" s="131" t="s">
        <v>823</v>
      </c>
      <c r="V186" s="131" t="s">
        <v>824</v>
      </c>
      <c r="W186" s="132" t="s">
        <v>825</v>
      </c>
    </row>
    <row r="187" spans="2:23" ht="33.75" customHeight="1" x14ac:dyDescent="0.25">
      <c r="B187" s="534" t="e">
        <f>IF($A$142="",0,VLOOKUP($A$142,$CC$2209:$CK$3100,2,FALSE))</f>
        <v>#N/A</v>
      </c>
      <c r="C187" s="535" t="e">
        <f>IF($A$142="",0,VLOOKUP($A$142,$CP$2209:$CX$3100,2,FALSE))</f>
        <v>#N/A</v>
      </c>
      <c r="D187" s="122" t="e">
        <f>SUM(B187:C187)</f>
        <v>#N/A</v>
      </c>
      <c r="E187" s="900" t="s">
        <v>1079</v>
      </c>
      <c r="F187" s="901"/>
      <c r="G187" s="288"/>
      <c r="H187" s="283"/>
      <c r="I187" s="283"/>
      <c r="J187" s="471"/>
      <c r="K187" s="288"/>
      <c r="L187" s="283"/>
      <c r="M187" s="283"/>
      <c r="N187" s="283"/>
      <c r="O187" s="283"/>
      <c r="P187" s="283"/>
      <c r="Q187" s="283"/>
      <c r="R187" s="283"/>
      <c r="S187" s="283"/>
      <c r="T187" s="283"/>
      <c r="U187" s="128">
        <f t="shared" ref="U187:V190" si="30">+G187+I187+K187+M187+O187+Q187+S187</f>
        <v>0</v>
      </c>
      <c r="V187" s="128">
        <f t="shared" si="30"/>
        <v>0</v>
      </c>
      <c r="W187" s="122">
        <f>+V187+U187</f>
        <v>0</v>
      </c>
    </row>
    <row r="188" spans="2:23" ht="33.75" customHeight="1" x14ac:dyDescent="0.25">
      <c r="B188" s="536" t="e">
        <f>IF($A$142="",0,VLOOKUP($A$142,$CC$2209:$CK$3100,3,FALSE))</f>
        <v>#N/A</v>
      </c>
      <c r="C188" s="374" t="e">
        <f>IF($A$142="",0,VLOOKUP($A$142,$CP$2209:$CX$3100,3,FALSE))</f>
        <v>#N/A</v>
      </c>
      <c r="D188" s="123" t="e">
        <f>SUM(B188:C188)</f>
        <v>#N/A</v>
      </c>
      <c r="E188" s="896" t="s">
        <v>1080</v>
      </c>
      <c r="F188" s="897"/>
      <c r="G188" s="451"/>
      <c r="H188" s="107"/>
      <c r="I188" s="107"/>
      <c r="J188" s="472"/>
      <c r="K188" s="451"/>
      <c r="L188" s="107"/>
      <c r="M188" s="107"/>
      <c r="N188" s="107"/>
      <c r="O188" s="107"/>
      <c r="P188" s="107"/>
      <c r="Q188" s="107"/>
      <c r="R188" s="107"/>
      <c r="S188" s="107"/>
      <c r="T188" s="107"/>
      <c r="U188" s="121">
        <f t="shared" si="30"/>
        <v>0</v>
      </c>
      <c r="V188" s="121">
        <f t="shared" si="30"/>
        <v>0</v>
      </c>
      <c r="W188" s="123">
        <f>+V188+U188</f>
        <v>0</v>
      </c>
    </row>
    <row r="189" spans="2:23" ht="33.75" customHeight="1" x14ac:dyDescent="0.25">
      <c r="B189" s="536" t="e">
        <f>IF($A$142="",0,VLOOKUP($A$142,$CC$2209:$CK$3100,4,FALSE))</f>
        <v>#N/A</v>
      </c>
      <c r="C189" s="374" t="e">
        <f>IF($A$142="",0,VLOOKUP($A$142,$CP$2209:$CX$3100,4,FALSE))</f>
        <v>#N/A</v>
      </c>
      <c r="D189" s="123" t="e">
        <f>SUM(B189:C189)</f>
        <v>#N/A</v>
      </c>
      <c r="E189" s="890" t="s">
        <v>1081</v>
      </c>
      <c r="F189" s="891"/>
      <c r="G189" s="451"/>
      <c r="H189" s="107"/>
      <c r="I189" s="107"/>
      <c r="J189" s="472"/>
      <c r="K189" s="451"/>
      <c r="L189" s="107"/>
      <c r="M189" s="107"/>
      <c r="N189" s="107"/>
      <c r="O189" s="107"/>
      <c r="P189" s="107"/>
      <c r="Q189" s="107"/>
      <c r="R189" s="107"/>
      <c r="S189" s="107"/>
      <c r="T189" s="107"/>
      <c r="U189" s="121">
        <f t="shared" si="30"/>
        <v>0</v>
      </c>
      <c r="V189" s="121">
        <f t="shared" si="30"/>
        <v>0</v>
      </c>
      <c r="W189" s="123">
        <f>+V189+U189</f>
        <v>0</v>
      </c>
    </row>
    <row r="190" spans="2:23" ht="17.25" thickBot="1" x14ac:dyDescent="0.3">
      <c r="B190" s="537" t="e">
        <f>IF($A$142="",0,VLOOKUP($A$142,$CC$2209:$CK$3100,5,FALSE))</f>
        <v>#N/A</v>
      </c>
      <c r="C190" s="538" t="e">
        <f>IF($A$142="",0,VLOOKUP($A$142,$CP$2209:$CX$3100,5,FALSE))</f>
        <v>#N/A</v>
      </c>
      <c r="D190" s="365" t="e">
        <f>SUM(B190:C190)</f>
        <v>#N/A</v>
      </c>
      <c r="E190" s="890" t="s">
        <v>1082</v>
      </c>
      <c r="F190" s="891"/>
      <c r="G190" s="498"/>
      <c r="H190" s="363"/>
      <c r="I190" s="363"/>
      <c r="J190" s="473"/>
      <c r="K190" s="452"/>
      <c r="L190" s="287"/>
      <c r="M190" s="287"/>
      <c r="N190" s="287"/>
      <c r="O190" s="287"/>
      <c r="P190" s="287"/>
      <c r="Q190" s="287"/>
      <c r="R190" s="287"/>
      <c r="S190" s="287"/>
      <c r="T190" s="287"/>
      <c r="U190" s="129">
        <f t="shared" si="30"/>
        <v>0</v>
      </c>
      <c r="V190" s="129">
        <f t="shared" si="30"/>
        <v>0</v>
      </c>
      <c r="W190" s="124">
        <f>+V190+U190</f>
        <v>0</v>
      </c>
    </row>
    <row r="191" spans="2:23" ht="17.25" thickBot="1" x14ac:dyDescent="0.3">
      <c r="B191" s="82" t="e">
        <f>SUM(B187:B190)</f>
        <v>#N/A</v>
      </c>
      <c r="C191" s="83" t="e">
        <f>SUM(C187:C190)</f>
        <v>#N/A</v>
      </c>
      <c r="D191" s="84" t="e">
        <f>SUM(D187:D190)</f>
        <v>#N/A</v>
      </c>
      <c r="E191" s="898" t="s">
        <v>1083</v>
      </c>
      <c r="F191" s="899"/>
      <c r="G191" s="82">
        <f t="shared" ref="G191:W191" si="31">SUM(G187:G190)</f>
        <v>0</v>
      </c>
      <c r="H191" s="83">
        <f t="shared" si="31"/>
        <v>0</v>
      </c>
      <c r="I191" s="83">
        <f t="shared" si="31"/>
        <v>0</v>
      </c>
      <c r="J191" s="84">
        <f t="shared" si="31"/>
        <v>0</v>
      </c>
      <c r="K191" s="82">
        <f t="shared" si="31"/>
        <v>0</v>
      </c>
      <c r="L191" s="83">
        <f t="shared" si="31"/>
        <v>0</v>
      </c>
      <c r="M191" s="83">
        <f t="shared" si="31"/>
        <v>0</v>
      </c>
      <c r="N191" s="83">
        <f t="shared" si="31"/>
        <v>0</v>
      </c>
      <c r="O191" s="83">
        <f t="shared" si="31"/>
        <v>0</v>
      </c>
      <c r="P191" s="83">
        <f t="shared" si="31"/>
        <v>0</v>
      </c>
      <c r="Q191" s="83">
        <f t="shared" si="31"/>
        <v>0</v>
      </c>
      <c r="R191" s="83">
        <f t="shared" si="31"/>
        <v>0</v>
      </c>
      <c r="S191" s="83">
        <f t="shared" si="31"/>
        <v>0</v>
      </c>
      <c r="T191" s="83">
        <f t="shared" si="31"/>
        <v>0</v>
      </c>
      <c r="U191" s="83">
        <f t="shared" si="31"/>
        <v>0</v>
      </c>
      <c r="V191" s="83">
        <f t="shared" si="31"/>
        <v>0</v>
      </c>
      <c r="W191" s="84">
        <f t="shared" si="31"/>
        <v>0</v>
      </c>
    </row>
    <row r="192" spans="2:23" ht="17.25" thickBot="1" x14ac:dyDescent="0.3">
      <c r="B192" s="488"/>
      <c r="C192" s="488"/>
      <c r="D192" s="488"/>
      <c r="E192" s="489"/>
      <c r="F192" s="489"/>
      <c r="G192" s="488"/>
      <c r="H192" s="488"/>
      <c r="I192" s="488"/>
      <c r="J192" s="488"/>
      <c r="K192" s="488"/>
      <c r="L192" s="488"/>
      <c r="M192" s="488"/>
      <c r="N192" s="488"/>
      <c r="O192" s="488"/>
      <c r="P192" s="488"/>
      <c r="Q192" s="488"/>
      <c r="R192" s="488"/>
      <c r="S192" s="488"/>
      <c r="T192" s="488"/>
      <c r="U192" s="488"/>
      <c r="V192" s="488"/>
      <c r="W192" s="488"/>
    </row>
    <row r="193" spans="1:23" ht="13.5" thickBot="1" x14ac:dyDescent="0.3">
      <c r="B193" s="130" t="s">
        <v>823</v>
      </c>
      <c r="C193" s="131" t="s">
        <v>824</v>
      </c>
      <c r="D193" s="494" t="s">
        <v>874</v>
      </c>
      <c r="E193" s="892" t="s">
        <v>1084</v>
      </c>
      <c r="F193" s="893"/>
      <c r="G193" s="485" t="s">
        <v>823</v>
      </c>
      <c r="H193" s="486" t="s">
        <v>824</v>
      </c>
      <c r="I193" s="486" t="s">
        <v>823</v>
      </c>
      <c r="J193" s="487" t="s">
        <v>824</v>
      </c>
      <c r="K193" s="495" t="s">
        <v>823</v>
      </c>
      <c r="L193" s="486" t="s">
        <v>824</v>
      </c>
      <c r="M193" s="486" t="s">
        <v>823</v>
      </c>
      <c r="N193" s="486" t="s">
        <v>824</v>
      </c>
      <c r="O193" s="486" t="s">
        <v>823</v>
      </c>
      <c r="P193" s="486" t="s">
        <v>824</v>
      </c>
      <c r="Q193" s="486" t="s">
        <v>823</v>
      </c>
      <c r="R193" s="486" t="s">
        <v>824</v>
      </c>
      <c r="S193" s="486" t="s">
        <v>823</v>
      </c>
      <c r="T193" s="486" t="s">
        <v>824</v>
      </c>
      <c r="U193" s="486" t="s">
        <v>823</v>
      </c>
      <c r="V193" s="486" t="s">
        <v>824</v>
      </c>
      <c r="W193" s="496" t="s">
        <v>825</v>
      </c>
    </row>
    <row r="194" spans="1:23" ht="33" customHeight="1" x14ac:dyDescent="0.25">
      <c r="B194" s="534" t="e">
        <f>IF($A$142="",0,VLOOKUP($A$142,$CC$2209:$CK$3100,6,FALSE))</f>
        <v>#N/A</v>
      </c>
      <c r="C194" s="535" t="e">
        <f>IF($A$142="",0,VLOOKUP($A$142,$CP$2209:$CX$3100,6,FALSE))</f>
        <v>#N/A</v>
      </c>
      <c r="D194" s="122" t="e">
        <f>SUM(B194:C194)</f>
        <v>#N/A</v>
      </c>
      <c r="E194" s="894" t="s">
        <v>1085</v>
      </c>
      <c r="F194" s="895"/>
      <c r="G194" s="288"/>
      <c r="H194" s="283"/>
      <c r="I194" s="283"/>
      <c r="J194" s="471"/>
      <c r="K194" s="288"/>
      <c r="L194" s="283"/>
      <c r="M194" s="283"/>
      <c r="N194" s="283"/>
      <c r="O194" s="283"/>
      <c r="P194" s="283"/>
      <c r="Q194" s="283"/>
      <c r="R194" s="283"/>
      <c r="S194" s="283"/>
      <c r="T194" s="283"/>
      <c r="U194" s="128">
        <f t="shared" ref="U194:V197" si="32">+G194+I194+K194+M194+O194+Q194+S194</f>
        <v>0</v>
      </c>
      <c r="V194" s="128">
        <f t="shared" si="32"/>
        <v>0</v>
      </c>
      <c r="W194" s="122">
        <f>+V194+U194</f>
        <v>0</v>
      </c>
    </row>
    <row r="195" spans="1:23" ht="32.25" customHeight="1" x14ac:dyDescent="0.25">
      <c r="B195" s="536" t="e">
        <f>IF($A$142="",0,VLOOKUP($A$142,$CC$2209:$CK$3100,7,FALSE))</f>
        <v>#N/A</v>
      </c>
      <c r="C195" s="374" t="e">
        <f>IF($A$142="",0,VLOOKUP($A$142,$CP$2209:$CX$3100,7,FALSE))</f>
        <v>#N/A</v>
      </c>
      <c r="D195" s="123" t="e">
        <f>SUM(B195:C195)</f>
        <v>#N/A</v>
      </c>
      <c r="E195" s="896" t="s">
        <v>1086</v>
      </c>
      <c r="F195" s="897"/>
      <c r="G195" s="451"/>
      <c r="H195" s="107"/>
      <c r="I195" s="107"/>
      <c r="J195" s="472"/>
      <c r="K195" s="451"/>
      <c r="L195" s="107"/>
      <c r="M195" s="107"/>
      <c r="N195" s="107"/>
      <c r="O195" s="107"/>
      <c r="P195" s="107"/>
      <c r="Q195" s="107"/>
      <c r="R195" s="107"/>
      <c r="S195" s="107"/>
      <c r="T195" s="107"/>
      <c r="U195" s="121">
        <f t="shared" si="32"/>
        <v>0</v>
      </c>
      <c r="V195" s="121">
        <f t="shared" si="32"/>
        <v>0</v>
      </c>
      <c r="W195" s="123">
        <f>+V195+U195</f>
        <v>0</v>
      </c>
    </row>
    <row r="196" spans="1:23" ht="33" customHeight="1" x14ac:dyDescent="0.25">
      <c r="B196" s="536" t="e">
        <f>IF($A$142="",0,VLOOKUP($A$142,$CC$2209:$CK$3100,8,FALSE))</f>
        <v>#N/A</v>
      </c>
      <c r="C196" s="374" t="e">
        <f>IF($A$142="",0,VLOOKUP($A$142,$CP$2209:$CX$3100,8,FALSE))</f>
        <v>#N/A</v>
      </c>
      <c r="D196" s="123" t="e">
        <f>SUM(B196:C196)</f>
        <v>#N/A</v>
      </c>
      <c r="E196" s="890" t="s">
        <v>1087</v>
      </c>
      <c r="F196" s="891"/>
      <c r="G196" s="451"/>
      <c r="H196" s="107"/>
      <c r="I196" s="107"/>
      <c r="J196" s="472"/>
      <c r="K196" s="451"/>
      <c r="L196" s="107"/>
      <c r="M196" s="107"/>
      <c r="N196" s="107"/>
      <c r="O196" s="107"/>
      <c r="P196" s="107"/>
      <c r="Q196" s="107"/>
      <c r="R196" s="107"/>
      <c r="S196" s="107"/>
      <c r="T196" s="107"/>
      <c r="U196" s="121">
        <f t="shared" si="32"/>
        <v>0</v>
      </c>
      <c r="V196" s="121">
        <f t="shared" si="32"/>
        <v>0</v>
      </c>
      <c r="W196" s="123">
        <f>+V196+U196</f>
        <v>0</v>
      </c>
    </row>
    <row r="197" spans="1:23" ht="17.25" thickBot="1" x14ac:dyDescent="0.3">
      <c r="B197" s="537" t="e">
        <f>IF($A$142="",0,VLOOKUP($A$142,$CC$2209:$CK$3100,9,FALSE))</f>
        <v>#N/A</v>
      </c>
      <c r="C197" s="538" t="e">
        <f>IF($A$142="",0,VLOOKUP($A$142,$CP$2209:$CX$3100,9,FALSE))</f>
        <v>#N/A</v>
      </c>
      <c r="D197" s="365" t="e">
        <f>SUM(B197:C197)</f>
        <v>#N/A</v>
      </c>
      <c r="E197" s="890" t="s">
        <v>1088</v>
      </c>
      <c r="F197" s="891"/>
      <c r="G197" s="452"/>
      <c r="H197" s="287"/>
      <c r="I197" s="287"/>
      <c r="J197" s="499"/>
      <c r="K197" s="452"/>
      <c r="L197" s="287"/>
      <c r="M197" s="287"/>
      <c r="N197" s="287"/>
      <c r="O197" s="287"/>
      <c r="P197" s="287"/>
      <c r="Q197" s="287"/>
      <c r="R197" s="287"/>
      <c r="S197" s="287"/>
      <c r="T197" s="287"/>
      <c r="U197" s="129">
        <f t="shared" si="32"/>
        <v>0</v>
      </c>
      <c r="V197" s="129">
        <f t="shared" si="32"/>
        <v>0</v>
      </c>
      <c r="W197" s="124">
        <f>+V197+U197</f>
        <v>0</v>
      </c>
    </row>
    <row r="198" spans="1:23" ht="17.25" thickBot="1" x14ac:dyDescent="0.3">
      <c r="B198" s="82" t="e">
        <f>SUM(B194:B197)</f>
        <v>#N/A</v>
      </c>
      <c r="C198" s="83" t="e">
        <f>SUM(C194:C197)</f>
        <v>#N/A</v>
      </c>
      <c r="D198" s="84" t="e">
        <f>SUM(D194:D197)</f>
        <v>#N/A</v>
      </c>
      <c r="E198" s="898" t="s">
        <v>1089</v>
      </c>
      <c r="F198" s="899"/>
      <c r="G198" s="82">
        <f t="shared" ref="G198:W198" si="33">SUM(G194:G197)</f>
        <v>0</v>
      </c>
      <c r="H198" s="83">
        <f t="shared" si="33"/>
        <v>0</v>
      </c>
      <c r="I198" s="83">
        <f t="shared" si="33"/>
        <v>0</v>
      </c>
      <c r="J198" s="84">
        <f t="shared" si="33"/>
        <v>0</v>
      </c>
      <c r="K198" s="82">
        <f t="shared" si="33"/>
        <v>0</v>
      </c>
      <c r="L198" s="83">
        <f t="shared" si="33"/>
        <v>0</v>
      </c>
      <c r="M198" s="83">
        <f t="shared" si="33"/>
        <v>0</v>
      </c>
      <c r="N198" s="83">
        <f t="shared" si="33"/>
        <v>0</v>
      </c>
      <c r="O198" s="83">
        <f t="shared" si="33"/>
        <v>0</v>
      </c>
      <c r="P198" s="83">
        <f t="shared" si="33"/>
        <v>0</v>
      </c>
      <c r="Q198" s="83">
        <f t="shared" si="33"/>
        <v>0</v>
      </c>
      <c r="R198" s="83">
        <f t="shared" si="33"/>
        <v>0</v>
      </c>
      <c r="S198" s="83">
        <f t="shared" si="33"/>
        <v>0</v>
      </c>
      <c r="T198" s="83">
        <f t="shared" si="33"/>
        <v>0</v>
      </c>
      <c r="U198" s="83">
        <f t="shared" si="33"/>
        <v>0</v>
      </c>
      <c r="V198" s="83">
        <f t="shared" si="33"/>
        <v>0</v>
      </c>
      <c r="W198" s="84">
        <f t="shared" si="33"/>
        <v>0</v>
      </c>
    </row>
    <row r="199" spans="1:23" ht="15.75" thickBot="1" x14ac:dyDescent="0.3">
      <c r="B199" s="497" t="s">
        <v>889</v>
      </c>
      <c r="C199" s="95"/>
      <c r="D199" s="95"/>
      <c r="E199" s="95"/>
      <c r="F199" s="96"/>
      <c r="G199" s="96"/>
      <c r="H199" s="96"/>
      <c r="I199" s="96"/>
      <c r="J199"/>
      <c r="K199"/>
      <c r="L199"/>
      <c r="M199"/>
      <c r="N199"/>
      <c r="O199"/>
      <c r="P199"/>
      <c r="Q199"/>
      <c r="R199"/>
      <c r="S199"/>
      <c r="T199"/>
      <c r="U199"/>
      <c r="V199" s="96"/>
      <c r="W199" s="96"/>
    </row>
    <row r="200" spans="1:23" ht="15" x14ac:dyDescent="0.25">
      <c r="B200" s="1026" t="s">
        <v>1020</v>
      </c>
      <c r="C200" s="1027"/>
      <c r="D200" s="1028" t="s">
        <v>890</v>
      </c>
      <c r="E200" s="1028"/>
      <c r="F200" s="1029" t="s">
        <v>1021</v>
      </c>
      <c r="G200" s="1029"/>
      <c r="H200" s="1030"/>
      <c r="I200" s="241"/>
      <c r="J200"/>
      <c r="K200"/>
      <c r="L200"/>
      <c r="M200"/>
      <c r="N200"/>
      <c r="O200"/>
      <c r="P200"/>
      <c r="Q200"/>
      <c r="R200"/>
      <c r="S200"/>
      <c r="T200"/>
      <c r="U200"/>
      <c r="V200" s="375"/>
      <c r="W200" s="96"/>
    </row>
    <row r="201" spans="1:23" ht="15" x14ac:dyDescent="0.25">
      <c r="B201" s="366" t="s">
        <v>823</v>
      </c>
      <c r="C201" s="367" t="s">
        <v>824</v>
      </c>
      <c r="D201" s="367" t="s">
        <v>823</v>
      </c>
      <c r="E201" s="367" t="s">
        <v>824</v>
      </c>
      <c r="F201" s="367" t="s">
        <v>823</v>
      </c>
      <c r="G201" s="1031" t="s">
        <v>824</v>
      </c>
      <c r="H201" s="1032"/>
      <c r="I201" s="241"/>
      <c r="J201"/>
      <c r="K201"/>
      <c r="L201" s="1009" t="s">
        <v>835</v>
      </c>
      <c r="M201" s="1009"/>
      <c r="N201" s="1009"/>
      <c r="O201" s="1010"/>
      <c r="P201" s="1011"/>
      <c r="Q201" s="1011"/>
      <c r="R201" s="1011"/>
      <c r="S201" s="1011"/>
      <c r="T201" s="1011"/>
      <c r="U201" s="1011"/>
      <c r="V201" s="1012"/>
      <c r="W201" s="96"/>
    </row>
    <row r="202" spans="1:23" ht="17.25" thickBot="1" x14ac:dyDescent="0.3">
      <c r="B202" s="452"/>
      <c r="C202" s="287"/>
      <c r="D202" s="287"/>
      <c r="E202" s="287"/>
      <c r="F202" s="287"/>
      <c r="G202" s="1033"/>
      <c r="H202" s="1034"/>
      <c r="I202" s="241"/>
      <c r="J202"/>
      <c r="K202"/>
      <c r="L202" s="1009"/>
      <c r="M202" s="1009"/>
      <c r="N202" s="1009"/>
      <c r="O202" s="1013"/>
      <c r="P202" s="1014"/>
      <c r="Q202" s="1014"/>
      <c r="R202" s="1014"/>
      <c r="S202" s="1014"/>
      <c r="T202" s="1014"/>
      <c r="U202" s="1014"/>
      <c r="V202" s="1015"/>
      <c r="W202" s="96"/>
    </row>
    <row r="203" spans="1:23" ht="16.5" x14ac:dyDescent="0.25">
      <c r="B203" s="368"/>
      <c r="C203" s="368"/>
      <c r="D203" s="368"/>
      <c r="E203" s="369"/>
      <c r="F203" s="376"/>
      <c r="G203" s="377"/>
      <c r="H203" s="377"/>
      <c r="I203" s="241"/>
      <c r="J203" s="370"/>
      <c r="K203" s="370"/>
      <c r="L203" s="370"/>
      <c r="M203" s="370"/>
      <c r="N203" s="370"/>
      <c r="O203" s="1013"/>
      <c r="P203" s="1014"/>
      <c r="Q203" s="1014"/>
      <c r="R203" s="1014"/>
      <c r="S203" s="1014"/>
      <c r="T203" s="1014"/>
      <c r="U203" s="1014"/>
      <c r="V203" s="1015"/>
      <c r="W203" s="96"/>
    </row>
    <row r="204" spans="1:23" ht="15" x14ac:dyDescent="0.25">
      <c r="B204" s="371" t="s">
        <v>891</v>
      </c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16"/>
      <c r="P204" s="1017"/>
      <c r="Q204" s="1017"/>
      <c r="R204" s="1017"/>
      <c r="S204" s="1017"/>
      <c r="T204" s="1017"/>
      <c r="U204" s="1017"/>
      <c r="V204" s="1018"/>
      <c r="W204" s="96"/>
    </row>
    <row r="205" spans="1:23" ht="15.75" thickBot="1" x14ac:dyDescent="0.3">
      <c r="B205" s="372" t="s">
        <v>892</v>
      </c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96"/>
    </row>
    <row r="206" spans="1:23" ht="16.5" customHeight="1" thickBot="1" x14ac:dyDescent="0.3">
      <c r="A206" s="36"/>
      <c r="B206" s="60" t="s">
        <v>786</v>
      </c>
      <c r="C206" s="61"/>
      <c r="D206" s="61"/>
      <c r="E206" s="62"/>
      <c r="F206" s="62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1"/>
      <c r="V206" s="61"/>
      <c r="W206" s="64" t="s">
        <v>864</v>
      </c>
    </row>
    <row r="207" spans="1:23" ht="12.75" customHeight="1" x14ac:dyDescent="0.25">
      <c r="B207" s="864" t="s">
        <v>788</v>
      </c>
      <c r="C207" s="864"/>
      <c r="D207" s="864"/>
      <c r="E207" s="864"/>
      <c r="F207" s="864"/>
      <c r="G207" s="864"/>
      <c r="H207" s="864"/>
      <c r="I207" s="864"/>
      <c r="J207" s="864"/>
      <c r="K207" s="864"/>
      <c r="L207" s="864"/>
      <c r="M207" s="864"/>
      <c r="N207" s="864"/>
      <c r="O207" s="864"/>
      <c r="P207" s="864"/>
      <c r="Q207" s="864"/>
      <c r="R207" s="864"/>
      <c r="S207" s="864"/>
      <c r="T207" s="864"/>
      <c r="U207" s="864"/>
      <c r="V207" s="864"/>
      <c r="W207" s="864"/>
    </row>
    <row r="208" spans="1:23" ht="12.75" customHeight="1" thickBot="1" x14ac:dyDescent="0.3">
      <c r="B208" s="865" t="s">
        <v>865</v>
      </c>
      <c r="C208" s="865"/>
      <c r="D208" s="865"/>
      <c r="E208" s="865"/>
      <c r="F208" s="865"/>
      <c r="G208" s="865"/>
      <c r="H208" s="865"/>
      <c r="I208" s="866"/>
      <c r="J208" s="866"/>
      <c r="K208" s="866"/>
      <c r="L208" s="866"/>
      <c r="M208" s="866"/>
      <c r="N208" s="866"/>
      <c r="O208" s="865"/>
      <c r="P208" s="865"/>
      <c r="Q208" s="865"/>
      <c r="R208" s="865"/>
      <c r="S208" s="865"/>
      <c r="T208" s="865"/>
      <c r="U208" s="865"/>
      <c r="V208" s="865"/>
      <c r="W208" s="865"/>
    </row>
    <row r="209" spans="1:26" s="41" customFormat="1" ht="17.25" customHeight="1" thickBot="1" x14ac:dyDescent="0.25">
      <c r="B209" s="867" t="s">
        <v>790</v>
      </c>
      <c r="C209" s="868"/>
      <c r="D209" s="869">
        <f>IF(F210=0,"",$D$5)</f>
        <v>0</v>
      </c>
      <c r="E209" s="869"/>
      <c r="F209" s="869"/>
      <c r="G209" s="869"/>
      <c r="H209" s="870"/>
      <c r="I209" s="902" t="s">
        <v>791</v>
      </c>
      <c r="J209" s="903"/>
      <c r="K209" s="903"/>
      <c r="L209" s="903"/>
      <c r="M209" s="903"/>
      <c r="N209" s="904"/>
      <c r="O209" s="886" t="s">
        <v>792</v>
      </c>
      <c r="P209" s="887"/>
      <c r="Q209" s="887"/>
      <c r="R209" s="887"/>
      <c r="S209" s="887"/>
      <c r="T209" s="905" t="str">
        <f>IF(Menu!E12="","",Menu!E12)</f>
        <v/>
      </c>
      <c r="U209" s="905"/>
      <c r="V209" s="905"/>
      <c r="W209" s="906"/>
    </row>
    <row r="210" spans="1:26" s="41" customFormat="1" ht="17.25" customHeight="1" thickBot="1" x14ac:dyDescent="0.25">
      <c r="A210" s="41" t="str">
        <f>IF(F210=0,"",$D$209&amp;" "&amp;$F$210)</f>
        <v xml:space="preserve">0 </v>
      </c>
      <c r="B210" s="910" t="s">
        <v>793</v>
      </c>
      <c r="C210" s="911"/>
      <c r="D210" s="911"/>
      <c r="E210" s="911"/>
      <c r="F210" s="912" t="str">
        <f>+Menu!B12</f>
        <v/>
      </c>
      <c r="G210" s="912"/>
      <c r="H210" s="913"/>
      <c r="I210" s="65" t="str">
        <f>+$I$6</f>
        <v>3rd</v>
      </c>
      <c r="J210" s="914" t="s">
        <v>866</v>
      </c>
      <c r="K210" s="914"/>
      <c r="L210" s="66">
        <f>+$L$6</f>
        <v>2021</v>
      </c>
      <c r="M210" s="915" t="s">
        <v>6</v>
      </c>
      <c r="N210" s="916"/>
      <c r="O210" s="306" t="s">
        <v>973</v>
      </c>
      <c r="P210" s="67"/>
      <c r="Q210" s="67"/>
      <c r="R210" s="68"/>
      <c r="S210" s="68"/>
      <c r="T210" s="68"/>
      <c r="U210" s="68"/>
      <c r="V210" s="68"/>
      <c r="W210" s="69"/>
    </row>
    <row r="211" spans="1:26" s="41" customFormat="1" ht="17.25" customHeight="1" x14ac:dyDescent="0.2">
      <c r="B211" s="70" t="s">
        <v>795</v>
      </c>
      <c r="C211" s="71"/>
      <c r="D211" s="71"/>
      <c r="E211" s="71"/>
      <c r="F211" s="71"/>
      <c r="G211" s="71"/>
      <c r="H211" s="72"/>
      <c r="I211" s="917" t="s">
        <v>867</v>
      </c>
      <c r="J211" s="918"/>
      <c r="K211" s="918"/>
      <c r="L211" s="918"/>
      <c r="M211" s="918"/>
      <c r="N211" s="919"/>
      <c r="O211" s="920">
        <f>+Menu!F12</f>
        <v>0</v>
      </c>
      <c r="P211" s="921"/>
      <c r="Q211" s="921"/>
      <c r="R211" s="921"/>
      <c r="S211" s="921"/>
      <c r="T211" s="921"/>
      <c r="U211" s="921"/>
      <c r="V211" s="921"/>
      <c r="W211" s="913"/>
    </row>
    <row r="212" spans="1:26" s="41" customFormat="1" ht="17.25" customHeight="1" x14ac:dyDescent="0.2">
      <c r="B212" s="920">
        <f>+Menu!D12</f>
        <v>0</v>
      </c>
      <c r="C212" s="921"/>
      <c r="D212" s="921"/>
      <c r="E212" s="921"/>
      <c r="F212" s="921"/>
      <c r="G212" s="921"/>
      <c r="H212" s="913"/>
      <c r="I212" s="925" t="s">
        <v>1011</v>
      </c>
      <c r="J212" s="926"/>
      <c r="K212" s="926"/>
      <c r="L212" s="926"/>
      <c r="M212" s="926"/>
      <c r="N212" s="911"/>
      <c r="O212" s="920">
        <f>+Menu!G12</f>
        <v>0</v>
      </c>
      <c r="P212" s="921"/>
      <c r="Q212" s="921"/>
      <c r="R212" s="921"/>
      <c r="S212" s="921"/>
      <c r="T212" s="921"/>
      <c r="U212" s="921"/>
      <c r="V212" s="921"/>
      <c r="W212" s="913"/>
    </row>
    <row r="213" spans="1:26" s="41" customFormat="1" ht="17.25" customHeight="1" thickBot="1" x14ac:dyDescent="0.25">
      <c r="B213" s="907"/>
      <c r="C213" s="908"/>
      <c r="D213" s="908"/>
      <c r="E213" s="908"/>
      <c r="F213" s="908"/>
      <c r="G213" s="908"/>
      <c r="H213" s="909"/>
      <c r="I213" s="927" t="s">
        <v>868</v>
      </c>
      <c r="J213" s="928"/>
      <c r="K213" s="928"/>
      <c r="L213" s="928"/>
      <c r="M213" s="929" t="e">
        <f>IF(D220=0,"",SUM(G220:J220)/D220*100)</f>
        <v>#N/A</v>
      </c>
      <c r="N213" s="930"/>
      <c r="O213" s="907"/>
      <c r="P213" s="908"/>
      <c r="Q213" s="908"/>
      <c r="R213" s="908"/>
      <c r="S213" s="908"/>
      <c r="T213" s="908"/>
      <c r="U213" s="908"/>
      <c r="V213" s="908"/>
      <c r="W213" s="909"/>
      <c r="X213" s="73"/>
    </row>
    <row r="214" spans="1:26" ht="6.75" customHeight="1" x14ac:dyDescent="0.25"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61"/>
      <c r="U214" s="61"/>
      <c r="V214" s="61"/>
      <c r="W214" s="61"/>
    </row>
    <row r="215" spans="1:26" ht="10.5" customHeight="1" thickBot="1" x14ac:dyDescent="0.3">
      <c r="B215" s="68" t="s">
        <v>1075</v>
      </c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61"/>
      <c r="U215" s="61"/>
      <c r="V215" s="61"/>
      <c r="W215" s="61"/>
    </row>
    <row r="216" spans="1:26" ht="36.75" customHeight="1" thickBot="1" x14ac:dyDescent="0.25">
      <c r="B216" s="877" t="s">
        <v>869</v>
      </c>
      <c r="C216" s="861"/>
      <c r="D216" s="878"/>
      <c r="E216" s="935" t="s">
        <v>870</v>
      </c>
      <c r="F216" s="936"/>
      <c r="G216" s="922" t="s">
        <v>1068</v>
      </c>
      <c r="H216" s="923"/>
      <c r="I216" s="923"/>
      <c r="J216" s="924"/>
      <c r="K216" s="877" t="s">
        <v>1067</v>
      </c>
      <c r="L216" s="861"/>
      <c r="M216" s="861" t="s">
        <v>1074</v>
      </c>
      <c r="N216" s="861"/>
      <c r="O216" s="861" t="s">
        <v>1073</v>
      </c>
      <c r="P216" s="861"/>
      <c r="Q216" s="861" t="s">
        <v>1072</v>
      </c>
      <c r="R216" s="861"/>
      <c r="S216" s="861" t="s">
        <v>1071</v>
      </c>
      <c r="T216" s="861"/>
      <c r="U216" s="871" t="s">
        <v>1070</v>
      </c>
      <c r="V216" s="871"/>
      <c r="W216" s="872"/>
    </row>
    <row r="217" spans="1:26" ht="12" customHeight="1" x14ac:dyDescent="0.2">
      <c r="B217" s="879"/>
      <c r="C217" s="862"/>
      <c r="D217" s="880"/>
      <c r="E217" s="937"/>
      <c r="F217" s="938"/>
      <c r="G217" s="883" t="s">
        <v>1069</v>
      </c>
      <c r="H217" s="884"/>
      <c r="I217" s="884"/>
      <c r="J217" s="885"/>
      <c r="K217" s="879"/>
      <c r="L217" s="862"/>
      <c r="M217" s="862"/>
      <c r="N217" s="862"/>
      <c r="O217" s="862"/>
      <c r="P217" s="862"/>
      <c r="Q217" s="862"/>
      <c r="R217" s="862"/>
      <c r="S217" s="862"/>
      <c r="T217" s="862"/>
      <c r="U217" s="873"/>
      <c r="V217" s="873"/>
      <c r="W217" s="874"/>
    </row>
    <row r="218" spans="1:26" ht="9.75" customHeight="1" thickBot="1" x14ac:dyDescent="0.3">
      <c r="B218" s="881"/>
      <c r="C218" s="863"/>
      <c r="D218" s="882"/>
      <c r="E218" s="939"/>
      <c r="F218" s="940"/>
      <c r="G218" s="941" t="s">
        <v>1065</v>
      </c>
      <c r="H218" s="942"/>
      <c r="I218" s="942" t="s">
        <v>1066</v>
      </c>
      <c r="J218" s="943"/>
      <c r="K218" s="881"/>
      <c r="L218" s="863"/>
      <c r="M218" s="863"/>
      <c r="N218" s="863"/>
      <c r="O218" s="863"/>
      <c r="P218" s="863"/>
      <c r="Q218" s="863"/>
      <c r="R218" s="863"/>
      <c r="S218" s="863"/>
      <c r="T218" s="863"/>
      <c r="U218" s="875"/>
      <c r="V218" s="875"/>
      <c r="W218" s="876"/>
    </row>
    <row r="219" spans="1:26" ht="25.5" customHeight="1" thickBot="1" x14ac:dyDescent="0.3">
      <c r="B219" s="75" t="s">
        <v>823</v>
      </c>
      <c r="C219" s="76" t="s">
        <v>824</v>
      </c>
      <c r="D219" s="77" t="s">
        <v>874</v>
      </c>
      <c r="E219" s="954" t="s">
        <v>875</v>
      </c>
      <c r="F219" s="954"/>
      <c r="G219" s="485" t="s">
        <v>823</v>
      </c>
      <c r="H219" s="486" t="s">
        <v>824</v>
      </c>
      <c r="I219" s="486" t="s">
        <v>823</v>
      </c>
      <c r="J219" s="487" t="s">
        <v>824</v>
      </c>
      <c r="K219" s="109" t="s">
        <v>823</v>
      </c>
      <c r="L219" s="109" t="s">
        <v>824</v>
      </c>
      <c r="M219" s="109" t="s">
        <v>823</v>
      </c>
      <c r="N219" s="109" t="s">
        <v>824</v>
      </c>
      <c r="O219" s="109" t="s">
        <v>823</v>
      </c>
      <c r="P219" s="109" t="s">
        <v>824</v>
      </c>
      <c r="Q219" s="109" t="s">
        <v>823</v>
      </c>
      <c r="R219" s="109" t="s">
        <v>824</v>
      </c>
      <c r="S219" s="109" t="s">
        <v>823</v>
      </c>
      <c r="T219" s="109" t="s">
        <v>824</v>
      </c>
      <c r="U219" s="109" t="s">
        <v>823</v>
      </c>
      <c r="V219" s="109" t="s">
        <v>824</v>
      </c>
      <c r="W219" s="110" t="s">
        <v>825</v>
      </c>
    </row>
    <row r="220" spans="1:26" ht="15" customHeight="1" x14ac:dyDescent="0.25">
      <c r="B220" s="373" t="e">
        <f>IF($A$210="",0,VLOOKUP($A$210,$C$2209:$R$3100,2,FALSE))</f>
        <v>#N/A</v>
      </c>
      <c r="C220" s="374" t="e">
        <f>IF($A$210="",0,VLOOKUP($A$210,$W$2209:$AL$3100,2,FALSE))</f>
        <v>#N/A</v>
      </c>
      <c r="D220" s="78" t="e">
        <f>SUM(B220:C220)</f>
        <v>#N/A</v>
      </c>
      <c r="E220" s="933" t="s">
        <v>876</v>
      </c>
      <c r="F220" s="934"/>
      <c r="G220" s="288"/>
      <c r="H220" s="283"/>
      <c r="I220" s="289"/>
      <c r="J220" s="471"/>
      <c r="K220" s="467"/>
      <c r="L220" s="283"/>
      <c r="M220" s="283"/>
      <c r="N220" s="283"/>
      <c r="O220" s="283"/>
      <c r="P220" s="283"/>
      <c r="Q220" s="283"/>
      <c r="R220" s="283"/>
      <c r="S220" s="283"/>
      <c r="T220" s="283"/>
      <c r="U220" s="128">
        <f t="shared" ref="U220:V222" si="34">+G220+I220+K220+M220+O220+Q220+S220</f>
        <v>0</v>
      </c>
      <c r="V220" s="128">
        <f t="shared" si="34"/>
        <v>0</v>
      </c>
      <c r="W220" s="122">
        <f>SUM(U220:V220)</f>
        <v>0</v>
      </c>
      <c r="Y220" s="539" t="e">
        <f>IF($A$210="",0,VLOOKUP($A$210,$AQ$2209:$BF$3100,2,FALSE))</f>
        <v>#N/A</v>
      </c>
      <c r="Z220" s="539" t="e">
        <f>IF($A$210="",0,VLOOKUP($A$210,$BJ$2209:$BY$3100,2,FALSE))</f>
        <v>#N/A</v>
      </c>
    </row>
    <row r="221" spans="1:26" ht="15" customHeight="1" x14ac:dyDescent="0.25">
      <c r="B221" s="373" t="e">
        <f>IF($A$210="",0,VLOOKUP($A$210,$C$2209:$R$3100,3,FALSE))</f>
        <v>#N/A</v>
      </c>
      <c r="C221" s="374" t="e">
        <f>IF($A$210="",0,VLOOKUP($A$210,$W$2209:$AL$3100,3,FALSE))</f>
        <v>#N/A</v>
      </c>
      <c r="D221" s="80" t="e">
        <f>SUM(B221:C221)</f>
        <v>#N/A</v>
      </c>
      <c r="E221" s="944" t="s">
        <v>877</v>
      </c>
      <c r="F221" s="891"/>
      <c r="G221" s="305"/>
      <c r="H221" s="304"/>
      <c r="I221" s="107"/>
      <c r="J221" s="472"/>
      <c r="K221" s="468"/>
      <c r="L221" s="107"/>
      <c r="M221" s="107"/>
      <c r="N221" s="107"/>
      <c r="O221" s="107"/>
      <c r="P221" s="107"/>
      <c r="Q221" s="107"/>
      <c r="R221" s="107"/>
      <c r="S221" s="107"/>
      <c r="T221" s="107"/>
      <c r="U221" s="121">
        <f t="shared" si="34"/>
        <v>0</v>
      </c>
      <c r="V221" s="121">
        <f t="shared" si="34"/>
        <v>0</v>
      </c>
      <c r="W221" s="123">
        <f>SUM(U221:V221)</f>
        <v>0</v>
      </c>
      <c r="Y221" s="539" t="e">
        <f>IF($A$210="",0,VLOOKUP($A$210,$AQ$2209:$BF$3100,3,FALSE))</f>
        <v>#N/A</v>
      </c>
      <c r="Z221" s="539" t="e">
        <f>IF($A$210="",0,VLOOKUP($A$210,$BJ$2209:$BY$3100,3,FALSE))</f>
        <v>#N/A</v>
      </c>
    </row>
    <row r="222" spans="1:26" ht="15" customHeight="1" x14ac:dyDescent="0.25">
      <c r="B222" s="373" t="e">
        <f>IF($A$210="",0,VLOOKUP($A$210,$C$2209:$R$3100,4,FALSE))</f>
        <v>#N/A</v>
      </c>
      <c r="C222" s="374" t="e">
        <f>IF($A$210="",0,VLOOKUP($A$210,$W$2209:$AL$3100,4,FALSE))</f>
        <v>#N/A</v>
      </c>
      <c r="D222" s="80" t="e">
        <f>SUM(B222:C222)</f>
        <v>#N/A</v>
      </c>
      <c r="E222" s="944" t="s">
        <v>878</v>
      </c>
      <c r="F222" s="891"/>
      <c r="G222" s="305"/>
      <c r="H222" s="304"/>
      <c r="I222" s="107"/>
      <c r="J222" s="472"/>
      <c r="K222" s="468"/>
      <c r="L222" s="107"/>
      <c r="M222" s="107"/>
      <c r="N222" s="107"/>
      <c r="O222" s="107"/>
      <c r="P222" s="107"/>
      <c r="Q222" s="107"/>
      <c r="R222" s="107"/>
      <c r="S222" s="107"/>
      <c r="T222" s="107"/>
      <c r="U222" s="121">
        <f t="shared" si="34"/>
        <v>0</v>
      </c>
      <c r="V222" s="121">
        <f t="shared" si="34"/>
        <v>0</v>
      </c>
      <c r="W222" s="123">
        <f>SUM(U222:V222)</f>
        <v>0</v>
      </c>
      <c r="Y222" s="539" t="e">
        <f>IF($A$210="",0,VLOOKUP($A$210,$AQ$2209:$BF$3100,4,FALSE))</f>
        <v>#N/A</v>
      </c>
      <c r="Z222" s="539" t="e">
        <f>IF($A$210="",0,VLOOKUP($A$210,$BJ$2209:$BY$3100,4,FALSE))</f>
        <v>#N/A</v>
      </c>
    </row>
    <row r="223" spans="1:26" ht="15" customHeight="1" x14ac:dyDescent="0.25">
      <c r="B223" s="373" t="e">
        <f>IF($A$210="",0,VLOOKUP($A$210,$C$2209:$R$3100,5,FALSE))</f>
        <v>#N/A</v>
      </c>
      <c r="C223" s="374" t="e">
        <f>IF($A$210="",0,VLOOKUP($A$210,$W$2209:$AL$3100,5,FALSE))</f>
        <v>#N/A</v>
      </c>
      <c r="D223" s="80" t="e">
        <f>SUM(B223:C223)</f>
        <v>#N/A</v>
      </c>
      <c r="E223" s="944" t="s">
        <v>879</v>
      </c>
      <c r="F223" s="891"/>
      <c r="G223" s="305"/>
      <c r="H223" s="304"/>
      <c r="I223" s="360"/>
      <c r="J223" s="472"/>
      <c r="K223" s="468"/>
      <c r="L223" s="107"/>
      <c r="M223" s="107"/>
      <c r="N223" s="107"/>
      <c r="O223" s="107"/>
      <c r="P223" s="107"/>
      <c r="Q223" s="107"/>
      <c r="R223" s="107"/>
      <c r="S223" s="107"/>
      <c r="T223" s="107"/>
      <c r="U223" s="121">
        <f>+G223+I223+K223+M223+O223+Q223+S223</f>
        <v>0</v>
      </c>
      <c r="V223" s="121">
        <f>+H223+J223+L223+N223+P223+R223+T223</f>
        <v>0</v>
      </c>
      <c r="W223" s="123">
        <f>SUM(U223:V223)</f>
        <v>0</v>
      </c>
      <c r="Y223" s="539" t="e">
        <f>IF($A$210="",0,VLOOKUP($A$210,$AQ$2209:$BF$3100,5,FALSE))</f>
        <v>#N/A</v>
      </c>
      <c r="Z223" s="539" t="e">
        <f>IF($A$210="",0,VLOOKUP($A$210,$BJ$2209:$BY$3100,5,FALSE))</f>
        <v>#N/A</v>
      </c>
    </row>
    <row r="224" spans="1:26" ht="15" customHeight="1" thickBot="1" x14ac:dyDescent="0.3">
      <c r="B224" s="373" t="e">
        <f>IF($A$210="",0,VLOOKUP($A$210,$C$2209:$R$3100,6,FALSE))</f>
        <v>#N/A</v>
      </c>
      <c r="C224" s="374" t="e">
        <f>IF($A$210="",0,VLOOKUP($A$210,$W$2209:$AL$3100,6,FALSE))</f>
        <v>#N/A</v>
      </c>
      <c r="D224" s="81" t="e">
        <f>SUM(B224:C224)</f>
        <v>#N/A</v>
      </c>
      <c r="E224" s="945" t="s">
        <v>880</v>
      </c>
      <c r="F224" s="946"/>
      <c r="G224" s="361"/>
      <c r="H224" s="362"/>
      <c r="I224" s="363"/>
      <c r="J224" s="473"/>
      <c r="K224" s="469"/>
      <c r="L224" s="363"/>
      <c r="M224" s="363"/>
      <c r="N224" s="363"/>
      <c r="O224" s="363"/>
      <c r="P224" s="363"/>
      <c r="Q224" s="363"/>
      <c r="R224" s="363"/>
      <c r="S224" s="363"/>
      <c r="T224" s="363"/>
      <c r="U224" s="364">
        <f>+G224+I224+K224+M224+O224+Q224+S224</f>
        <v>0</v>
      </c>
      <c r="V224" s="364">
        <f>+H224+J224+L224+N224+P224+R224+T224</f>
        <v>0</v>
      </c>
      <c r="W224" s="365">
        <f>SUM(U224:V224)</f>
        <v>0</v>
      </c>
      <c r="Y224" s="539" t="e">
        <f>IF($A$210="",0,VLOOKUP($A$210,$AQ$2209:$BF$3100,6,FALSE))</f>
        <v>#N/A</v>
      </c>
      <c r="Z224" s="539" t="e">
        <f>IF($A$210="",0,VLOOKUP($A$210,$BJ$2209:$BY$3100,6,FALSE))</f>
        <v>#N/A</v>
      </c>
    </row>
    <row r="225" spans="2:26" ht="18" customHeight="1" thickBot="1" x14ac:dyDescent="0.3">
      <c r="B225" s="82" t="e">
        <f>SUM(B220:B224)</f>
        <v>#N/A</v>
      </c>
      <c r="C225" s="83" t="e">
        <f>SUM(C220:C224)</f>
        <v>#N/A</v>
      </c>
      <c r="D225" s="84" t="e">
        <f>SUM(D220:D224)</f>
        <v>#N/A</v>
      </c>
      <c r="E225" s="947" t="s">
        <v>881</v>
      </c>
      <c r="F225" s="948"/>
      <c r="G225" s="82">
        <f>SUM(G220:G224)</f>
        <v>0</v>
      </c>
      <c r="H225" s="83">
        <f t="shared" ref="H225:T225" si="35">SUM(H220:H224)</f>
        <v>0</v>
      </c>
      <c r="I225" s="83">
        <f t="shared" si="35"/>
        <v>0</v>
      </c>
      <c r="J225" s="84">
        <f t="shared" si="35"/>
        <v>0</v>
      </c>
      <c r="K225" s="470">
        <f t="shared" si="35"/>
        <v>0</v>
      </c>
      <c r="L225" s="83">
        <f t="shared" si="35"/>
        <v>0</v>
      </c>
      <c r="M225" s="83">
        <f t="shared" si="35"/>
        <v>0</v>
      </c>
      <c r="N225" s="83">
        <f t="shared" si="35"/>
        <v>0</v>
      </c>
      <c r="O225" s="83">
        <f t="shared" si="35"/>
        <v>0</v>
      </c>
      <c r="P225" s="83">
        <f t="shared" si="35"/>
        <v>0</v>
      </c>
      <c r="Q225" s="83">
        <f t="shared" si="35"/>
        <v>0</v>
      </c>
      <c r="R225" s="83">
        <f t="shared" si="35"/>
        <v>0</v>
      </c>
      <c r="S225" s="83">
        <f t="shared" si="35"/>
        <v>0</v>
      </c>
      <c r="T225" s="83">
        <f t="shared" si="35"/>
        <v>0</v>
      </c>
      <c r="U225" s="83">
        <f>SUM(U220:U224)</f>
        <v>0</v>
      </c>
      <c r="V225" s="83">
        <f>SUM(V220:V224)</f>
        <v>0</v>
      </c>
      <c r="W225" s="84">
        <f>SUM(W220:W224)</f>
        <v>0</v>
      </c>
      <c r="Y225" s="87"/>
      <c r="Z225" s="87"/>
    </row>
    <row r="226" spans="2:26" ht="6.75" customHeight="1" thickBot="1" x14ac:dyDescent="0.3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</row>
    <row r="227" spans="2:26" ht="25.5" customHeight="1" thickBot="1" x14ac:dyDescent="0.3">
      <c r="B227" s="75" t="s">
        <v>823</v>
      </c>
      <c r="C227" s="76" t="s">
        <v>824</v>
      </c>
      <c r="D227" s="77" t="s">
        <v>874</v>
      </c>
      <c r="E227" s="949" t="s">
        <v>882</v>
      </c>
      <c r="F227" s="949"/>
      <c r="G227" s="485" t="s">
        <v>823</v>
      </c>
      <c r="H227" s="486" t="s">
        <v>824</v>
      </c>
      <c r="I227" s="486" t="s">
        <v>823</v>
      </c>
      <c r="J227" s="487" t="s">
        <v>824</v>
      </c>
      <c r="K227" s="109" t="s">
        <v>823</v>
      </c>
      <c r="L227" s="109" t="s">
        <v>824</v>
      </c>
      <c r="M227" s="109" t="s">
        <v>823</v>
      </c>
      <c r="N227" s="109" t="s">
        <v>824</v>
      </c>
      <c r="O227" s="109" t="s">
        <v>823</v>
      </c>
      <c r="P227" s="109" t="s">
        <v>824</v>
      </c>
      <c r="Q227" s="109" t="s">
        <v>823</v>
      </c>
      <c r="R227" s="109" t="s">
        <v>824</v>
      </c>
      <c r="S227" s="109" t="s">
        <v>823</v>
      </c>
      <c r="T227" s="109" t="s">
        <v>824</v>
      </c>
      <c r="U227" s="109" t="s">
        <v>823</v>
      </c>
      <c r="V227" s="109" t="s">
        <v>824</v>
      </c>
      <c r="W227" s="110" t="s">
        <v>825</v>
      </c>
    </row>
    <row r="228" spans="2:26" ht="15" customHeight="1" x14ac:dyDescent="0.25">
      <c r="B228" s="373" t="e">
        <f>IF($A$210="",0,VLOOKUP($A$210,$C$2209:$R$3100,7,FALSE))</f>
        <v>#N/A</v>
      </c>
      <c r="C228" s="374" t="e">
        <f>IF($A$210="",0,VLOOKUP($A$210,$W$2209:$AL$3100,7,FALSE))</f>
        <v>#N/A</v>
      </c>
      <c r="D228" s="88" t="e">
        <f>SUM(B228:C228)</f>
        <v>#N/A</v>
      </c>
      <c r="E228" s="933" t="s">
        <v>883</v>
      </c>
      <c r="F228" s="934"/>
      <c r="G228" s="288"/>
      <c r="H228" s="283"/>
      <c r="I228" s="478"/>
      <c r="J228" s="479"/>
      <c r="K228" s="474"/>
      <c r="L228" s="281"/>
      <c r="M228" s="281"/>
      <c r="N228" s="281"/>
      <c r="O228" s="281"/>
      <c r="P228" s="281"/>
      <c r="Q228" s="281"/>
      <c r="R228" s="281"/>
      <c r="S228" s="281"/>
      <c r="T228" s="282"/>
      <c r="U228" s="128">
        <f t="shared" ref="U228:V232" si="36">+G228+I228+K228+M228+O228+Q228+S228</f>
        <v>0</v>
      </c>
      <c r="V228" s="128">
        <f t="shared" si="36"/>
        <v>0</v>
      </c>
      <c r="W228" s="122">
        <f>SUM(U228:V228)</f>
        <v>0</v>
      </c>
      <c r="Y228" s="539" t="e">
        <f>IF($A$210="",0,VLOOKUP($A$210,$AQ$2209:$BF$3100,7,FALSE))</f>
        <v>#N/A</v>
      </c>
      <c r="Z228" s="539" t="e">
        <f>IF($A$210="",0,VLOOKUP($A$210,$BJ$2209:$BY$3100,7,FALSE))</f>
        <v>#N/A</v>
      </c>
    </row>
    <row r="229" spans="2:26" ht="15" customHeight="1" x14ac:dyDescent="0.25">
      <c r="B229" s="373" t="e">
        <f>IF($A$210="",0,VLOOKUP($A$210,$C$2209:$R$3100,8,FALSE))</f>
        <v>#N/A</v>
      </c>
      <c r="C229" s="374" t="e">
        <f>IF($A$210="",0,VLOOKUP($A$210,$W$2209:$AL$3100,8,FALSE))</f>
        <v>#N/A</v>
      </c>
      <c r="D229" s="80" t="e">
        <f>SUM(B229:C229)</f>
        <v>#N/A</v>
      </c>
      <c r="E229" s="944" t="s">
        <v>884</v>
      </c>
      <c r="F229" s="891"/>
      <c r="G229" s="305"/>
      <c r="H229" s="304"/>
      <c r="I229" s="480"/>
      <c r="J229" s="481"/>
      <c r="K229" s="475"/>
      <c r="L229" s="79"/>
      <c r="M229" s="79"/>
      <c r="N229" s="79"/>
      <c r="O229" s="79"/>
      <c r="P229" s="79"/>
      <c r="Q229" s="79"/>
      <c r="R229" s="79"/>
      <c r="S229" s="79"/>
      <c r="T229" s="106"/>
      <c r="U229" s="121">
        <f t="shared" si="36"/>
        <v>0</v>
      </c>
      <c r="V229" s="121">
        <f t="shared" si="36"/>
        <v>0</v>
      </c>
      <c r="W229" s="123">
        <f>SUM(U229:V229)</f>
        <v>0</v>
      </c>
      <c r="Y229" s="539" t="e">
        <f>IF($A$210="",0,VLOOKUP($A$210,$AQ$2209:$BF$3100,8,FALSE))</f>
        <v>#N/A</v>
      </c>
      <c r="Z229" s="539" t="e">
        <f>IF($A$210="",0,VLOOKUP($A$210,$BJ$2209:$BY$3100,8,FALSE))</f>
        <v>#N/A</v>
      </c>
    </row>
    <row r="230" spans="2:26" ht="15" customHeight="1" x14ac:dyDescent="0.25">
      <c r="B230" s="373" t="e">
        <f>IF($A$210="",0,VLOOKUP($A$210,$C$2209:$R$3100,9,FALSE))</f>
        <v>#N/A</v>
      </c>
      <c r="C230" s="374" t="e">
        <f>IF($A$210="",0,VLOOKUP($A$210,$W$2209:$AL$3100,9,FALSE))</f>
        <v>#N/A</v>
      </c>
      <c r="D230" s="80" t="e">
        <f>SUM(B230:C230)</f>
        <v>#N/A</v>
      </c>
      <c r="E230" s="944" t="s">
        <v>885</v>
      </c>
      <c r="F230" s="891"/>
      <c r="G230" s="305"/>
      <c r="H230" s="304"/>
      <c r="I230" s="480"/>
      <c r="J230" s="481"/>
      <c r="K230" s="475"/>
      <c r="L230" s="79"/>
      <c r="M230" s="79"/>
      <c r="N230" s="79"/>
      <c r="O230" s="79"/>
      <c r="P230" s="79"/>
      <c r="Q230" s="79"/>
      <c r="R230" s="79"/>
      <c r="S230" s="79"/>
      <c r="T230" s="106"/>
      <c r="U230" s="121">
        <f t="shared" si="36"/>
        <v>0</v>
      </c>
      <c r="V230" s="121">
        <f t="shared" si="36"/>
        <v>0</v>
      </c>
      <c r="W230" s="123">
        <f>SUM(U230:V230)</f>
        <v>0</v>
      </c>
      <c r="Y230" s="539" t="e">
        <f>IF($A$210="",0,VLOOKUP($A$210,$AQ$2209:$BF$3100,9,FALSE))</f>
        <v>#N/A</v>
      </c>
      <c r="Z230" s="539" t="e">
        <f>IF($A$210="",0,VLOOKUP($A$210,$BJ$2209:$BY$3100,9,FALSE))</f>
        <v>#N/A</v>
      </c>
    </row>
    <row r="231" spans="2:26" ht="15" customHeight="1" x14ac:dyDescent="0.25">
      <c r="B231" s="373" t="e">
        <f>IF($A$210="",0,VLOOKUP($A$210,$C$2209:$R$3100,10,FALSE))</f>
        <v>#N/A</v>
      </c>
      <c r="C231" s="374" t="e">
        <f>IF($A$210="",0,VLOOKUP($A$210,$W$2209:$AL$3100,10,FALSE))</f>
        <v>#N/A</v>
      </c>
      <c r="D231" s="80" t="e">
        <f>SUM(B231:C231)</f>
        <v>#N/A</v>
      </c>
      <c r="E231" s="944" t="s">
        <v>886</v>
      </c>
      <c r="F231" s="891"/>
      <c r="G231" s="305"/>
      <c r="H231" s="304"/>
      <c r="I231" s="480"/>
      <c r="J231" s="481"/>
      <c r="K231" s="475"/>
      <c r="L231" s="79"/>
      <c r="M231" s="79"/>
      <c r="N231" s="79"/>
      <c r="O231" s="79"/>
      <c r="P231" s="79"/>
      <c r="Q231" s="79"/>
      <c r="R231" s="79"/>
      <c r="S231" s="79"/>
      <c r="T231" s="106"/>
      <c r="U231" s="121">
        <f t="shared" si="36"/>
        <v>0</v>
      </c>
      <c r="V231" s="121">
        <f t="shared" si="36"/>
        <v>0</v>
      </c>
      <c r="W231" s="123">
        <f>SUM(U231:V231)</f>
        <v>0</v>
      </c>
      <c r="Y231" s="539" t="e">
        <f>IF($A$210="",0,VLOOKUP($A$210,$AQ$2209:$BF$3100,10,FALSE))</f>
        <v>#N/A</v>
      </c>
      <c r="Z231" s="539" t="e">
        <f>IF($A$210="",0,VLOOKUP($A$210,$BJ$2209:$BY$3100,10,FALSE))</f>
        <v>#N/A</v>
      </c>
    </row>
    <row r="232" spans="2:26" ht="15" customHeight="1" thickBot="1" x14ac:dyDescent="0.3">
      <c r="B232" s="373" t="e">
        <f>IF($A$210="",0,VLOOKUP($A$210,$C$2209:$R$3100,11,FALSE))</f>
        <v>#N/A</v>
      </c>
      <c r="C232" s="374" t="e">
        <f>IF($A$210="",0,VLOOKUP($A$210,$W$2209:$AL$3100,11,FALSE))</f>
        <v>#N/A</v>
      </c>
      <c r="D232" s="90" t="e">
        <f>SUM(B232:C232)</f>
        <v>#N/A</v>
      </c>
      <c r="E232" s="945" t="s">
        <v>887</v>
      </c>
      <c r="F232" s="946"/>
      <c r="G232" s="361"/>
      <c r="H232" s="362"/>
      <c r="I232" s="482"/>
      <c r="J232" s="483"/>
      <c r="K232" s="476"/>
      <c r="L232" s="285"/>
      <c r="M232" s="285"/>
      <c r="N232" s="285"/>
      <c r="O232" s="285"/>
      <c r="P232" s="285"/>
      <c r="Q232" s="285"/>
      <c r="R232" s="285"/>
      <c r="S232" s="285"/>
      <c r="T232" s="286"/>
      <c r="U232" s="129">
        <f t="shared" si="36"/>
        <v>0</v>
      </c>
      <c r="V232" s="129">
        <f t="shared" si="36"/>
        <v>0</v>
      </c>
      <c r="W232" s="124">
        <f>SUM(U232:V232)</f>
        <v>0</v>
      </c>
      <c r="Y232" s="539" t="e">
        <f>IF($A$210="",0,VLOOKUP($A$210,$AQ$2209:$BF$3100,11,FALSE))</f>
        <v>#N/A</v>
      </c>
      <c r="Z232" s="539" t="e">
        <f>IF($A$210="",0,VLOOKUP($A$210,$BJ$2209:$BY$3100,11,FALSE))</f>
        <v>#N/A</v>
      </c>
    </row>
    <row r="233" spans="2:26" ht="18" customHeight="1" thickBot="1" x14ac:dyDescent="0.3">
      <c r="B233" s="91" t="e">
        <f>SUM(B228:B232)</f>
        <v>#N/A</v>
      </c>
      <c r="C233" s="92" t="e">
        <f>SUM(C228:C232)</f>
        <v>#N/A</v>
      </c>
      <c r="D233" s="93" t="e">
        <f>SUM(D228:D232)</f>
        <v>#N/A</v>
      </c>
      <c r="E233" s="951" t="s">
        <v>888</v>
      </c>
      <c r="F233" s="948"/>
      <c r="G233" s="82">
        <f>SUM(G228:G232)</f>
        <v>0</v>
      </c>
      <c r="H233" s="83">
        <f>SUM(H228:H232)</f>
        <v>0</v>
      </c>
      <c r="I233" s="83">
        <f t="shared" ref="I233:N233" si="37">SUM(I228:I232)</f>
        <v>0</v>
      </c>
      <c r="J233" s="84">
        <f t="shared" si="37"/>
        <v>0</v>
      </c>
      <c r="K233" s="477">
        <f t="shared" si="37"/>
        <v>0</v>
      </c>
      <c r="L233" s="85">
        <f t="shared" si="37"/>
        <v>0</v>
      </c>
      <c r="M233" s="85">
        <f t="shared" si="37"/>
        <v>0</v>
      </c>
      <c r="N233" s="85">
        <f t="shared" si="37"/>
        <v>0</v>
      </c>
      <c r="O233" s="85">
        <f t="shared" ref="O233:W233" si="38">SUM(O228:O232)</f>
        <v>0</v>
      </c>
      <c r="P233" s="85">
        <f t="shared" si="38"/>
        <v>0</v>
      </c>
      <c r="Q233" s="85">
        <f t="shared" si="38"/>
        <v>0</v>
      </c>
      <c r="R233" s="85">
        <f t="shared" si="38"/>
        <v>0</v>
      </c>
      <c r="S233" s="85">
        <f t="shared" si="38"/>
        <v>0</v>
      </c>
      <c r="T233" s="290">
        <f t="shared" si="38"/>
        <v>0</v>
      </c>
      <c r="U233" s="83">
        <f t="shared" si="38"/>
        <v>0</v>
      </c>
      <c r="V233" s="83">
        <f t="shared" si="38"/>
        <v>0</v>
      </c>
      <c r="W233" s="84">
        <f t="shared" si="38"/>
        <v>0</v>
      </c>
    </row>
    <row r="234" spans="2:26" ht="6.75" customHeight="1" thickBot="1" x14ac:dyDescent="0.3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</row>
    <row r="235" spans="2:26" ht="25.5" customHeight="1" thickBot="1" x14ac:dyDescent="0.3">
      <c r="B235" s="75" t="s">
        <v>823</v>
      </c>
      <c r="C235" s="76" t="s">
        <v>824</v>
      </c>
      <c r="D235" s="77" t="s">
        <v>874</v>
      </c>
      <c r="E235" s="952" t="s">
        <v>1012</v>
      </c>
      <c r="F235" s="952"/>
      <c r="G235" s="485" t="s">
        <v>823</v>
      </c>
      <c r="H235" s="486" t="s">
        <v>824</v>
      </c>
      <c r="I235" s="486" t="s">
        <v>823</v>
      </c>
      <c r="J235" s="487" t="s">
        <v>824</v>
      </c>
      <c r="K235" s="109" t="s">
        <v>823</v>
      </c>
      <c r="L235" s="109" t="s">
        <v>824</v>
      </c>
      <c r="M235" s="109" t="s">
        <v>823</v>
      </c>
      <c r="N235" s="109" t="s">
        <v>824</v>
      </c>
      <c r="O235" s="109" t="s">
        <v>823</v>
      </c>
      <c r="P235" s="109" t="s">
        <v>824</v>
      </c>
      <c r="Q235" s="109" t="s">
        <v>823</v>
      </c>
      <c r="R235" s="109" t="s">
        <v>824</v>
      </c>
      <c r="S235" s="109" t="s">
        <v>823</v>
      </c>
      <c r="T235" s="109" t="s">
        <v>824</v>
      </c>
      <c r="U235" s="109" t="s">
        <v>823</v>
      </c>
      <c r="V235" s="109" t="s">
        <v>824</v>
      </c>
      <c r="W235" s="110" t="s">
        <v>825</v>
      </c>
    </row>
    <row r="236" spans="2:26" ht="15" customHeight="1" x14ac:dyDescent="0.25">
      <c r="B236" s="373" t="e">
        <f>IF($A$210="",0,VLOOKUP($A$210,$C$2209:$R$3100,12,FALSE))</f>
        <v>#N/A</v>
      </c>
      <c r="C236" s="374" t="e">
        <f>IF($A$210="",0,VLOOKUP($A$210,$W$2209:$AL$3100,12,FALSE))</f>
        <v>#N/A</v>
      </c>
      <c r="D236" s="88" t="e">
        <f>SUM(B236:C236)</f>
        <v>#N/A</v>
      </c>
      <c r="E236" s="933" t="s">
        <v>1013</v>
      </c>
      <c r="F236" s="934"/>
      <c r="G236" s="288"/>
      <c r="H236" s="283"/>
      <c r="I236" s="478"/>
      <c r="J236" s="479"/>
      <c r="K236" s="474"/>
      <c r="L236" s="281"/>
      <c r="M236" s="281"/>
      <c r="N236" s="281"/>
      <c r="O236" s="281"/>
      <c r="P236" s="281"/>
      <c r="Q236" s="281"/>
      <c r="R236" s="281"/>
      <c r="S236" s="282"/>
      <c r="T236" s="283"/>
      <c r="U236" s="128">
        <f t="shared" ref="U236:V240" si="39">+G236+I236+K236+M236+O236+Q236+S236</f>
        <v>0</v>
      </c>
      <c r="V236" s="128">
        <f t="shared" si="39"/>
        <v>0</v>
      </c>
      <c r="W236" s="122">
        <f>SUM(U236:V236)</f>
        <v>0</v>
      </c>
      <c r="Y236" s="539" t="e">
        <f>IF($A$210="",0,VLOOKUP($A$210,$AQ$2209:$BF$3100,12,FALSE))</f>
        <v>#N/A</v>
      </c>
      <c r="Z236" s="539" t="e">
        <f>IF($A$210="",0,VLOOKUP($A$210,$BJ$2209:$BY$3100,12,FALSE))</f>
        <v>#N/A</v>
      </c>
    </row>
    <row r="237" spans="2:26" ht="15" customHeight="1" x14ac:dyDescent="0.25">
      <c r="B237" s="373" t="e">
        <f>IF($A$210="",0,VLOOKUP($A$210,$C$2209:$R$3100,13,FALSE))</f>
        <v>#N/A</v>
      </c>
      <c r="C237" s="374" t="e">
        <f>IF($A$210="",0,VLOOKUP($A$210,$W$2209:$AL$3100,13,FALSE))</f>
        <v>#N/A</v>
      </c>
      <c r="D237" s="80" t="e">
        <f>SUM(B237:C237)</f>
        <v>#N/A</v>
      </c>
      <c r="E237" s="944" t="s">
        <v>1014</v>
      </c>
      <c r="F237" s="891"/>
      <c r="G237" s="305"/>
      <c r="H237" s="304"/>
      <c r="I237" s="480"/>
      <c r="J237" s="481"/>
      <c r="K237" s="475"/>
      <c r="L237" s="79"/>
      <c r="M237" s="79"/>
      <c r="N237" s="79"/>
      <c r="O237" s="79"/>
      <c r="P237" s="79"/>
      <c r="Q237" s="79"/>
      <c r="R237" s="79"/>
      <c r="S237" s="106"/>
      <c r="T237" s="107"/>
      <c r="U237" s="121">
        <f t="shared" si="39"/>
        <v>0</v>
      </c>
      <c r="V237" s="121">
        <f t="shared" si="39"/>
        <v>0</v>
      </c>
      <c r="W237" s="123">
        <f>SUM(U237:V237)</f>
        <v>0</v>
      </c>
      <c r="Y237" s="539" t="e">
        <f>IF($A$210="",0,VLOOKUP($A$210,$AQ$2209:$BF$3100,13,FALSE))</f>
        <v>#N/A</v>
      </c>
      <c r="Z237" s="539" t="e">
        <f>IF($A$210="",0,VLOOKUP($A$210,$BJ$2209:$BY$3100,13,FALSE))</f>
        <v>#N/A</v>
      </c>
    </row>
    <row r="238" spans="2:26" ht="15" customHeight="1" x14ac:dyDescent="0.25">
      <c r="B238" s="373" t="e">
        <f>IF($A$210="",0,VLOOKUP($A$210,$C$2209:$R$3100,14,FALSE))</f>
        <v>#N/A</v>
      </c>
      <c r="C238" s="374" t="e">
        <f>IF($A$210="",0,VLOOKUP($A$210,$W$2209:$AL$3100,14,FALSE))</f>
        <v>#N/A</v>
      </c>
      <c r="D238" s="80" t="e">
        <f>SUM(B238:C238)</f>
        <v>#N/A</v>
      </c>
      <c r="E238" s="944" t="s">
        <v>1015</v>
      </c>
      <c r="F238" s="891"/>
      <c r="G238" s="305"/>
      <c r="H238" s="304"/>
      <c r="I238" s="480"/>
      <c r="J238" s="481"/>
      <c r="K238" s="475"/>
      <c r="L238" s="79"/>
      <c r="M238" s="79"/>
      <c r="N238" s="79"/>
      <c r="O238" s="79"/>
      <c r="P238" s="79"/>
      <c r="Q238" s="79"/>
      <c r="R238" s="79"/>
      <c r="S238" s="106"/>
      <c r="T238" s="107"/>
      <c r="U238" s="121">
        <f t="shared" si="39"/>
        <v>0</v>
      </c>
      <c r="V238" s="121">
        <f t="shared" si="39"/>
        <v>0</v>
      </c>
      <c r="W238" s="123">
        <f>SUM(U238:V238)</f>
        <v>0</v>
      </c>
      <c r="Y238" s="539" t="e">
        <f>IF($A$210="",0,VLOOKUP($A$210,$AQ$2209:$BF$3100,14,FALSE))</f>
        <v>#N/A</v>
      </c>
      <c r="Z238" s="539" t="e">
        <f>IF($A$210="",0,VLOOKUP($A$210,$BJ$2209:$BY$3100,14,FALSE))</f>
        <v>#N/A</v>
      </c>
    </row>
    <row r="239" spans="2:26" ht="15" customHeight="1" x14ac:dyDescent="0.25">
      <c r="B239" s="373" t="e">
        <f>IF($A$210="",0,VLOOKUP($A$210,$C$2209:$R$3100,15,FALSE))</f>
        <v>#N/A</v>
      </c>
      <c r="C239" s="374" t="e">
        <f>IF($A$210="",0,VLOOKUP($A$210,$W$2209:$AL$3100,15,FALSE))</f>
        <v>#N/A</v>
      </c>
      <c r="D239" s="80" t="e">
        <f>SUM(B239:C239)</f>
        <v>#N/A</v>
      </c>
      <c r="E239" s="944" t="s">
        <v>1016</v>
      </c>
      <c r="F239" s="891"/>
      <c r="G239" s="305"/>
      <c r="H239" s="304"/>
      <c r="I239" s="480"/>
      <c r="J239" s="481"/>
      <c r="K239" s="475"/>
      <c r="L239" s="79"/>
      <c r="M239" s="79"/>
      <c r="N239" s="79"/>
      <c r="O239" s="79"/>
      <c r="P239" s="79"/>
      <c r="Q239" s="79"/>
      <c r="R239" s="79"/>
      <c r="S239" s="106"/>
      <c r="T239" s="107"/>
      <c r="U239" s="121">
        <f t="shared" si="39"/>
        <v>0</v>
      </c>
      <c r="V239" s="121">
        <f t="shared" si="39"/>
        <v>0</v>
      </c>
      <c r="W239" s="123">
        <f>SUM(U239:V239)</f>
        <v>0</v>
      </c>
      <c r="Y239" s="539" t="e">
        <f>IF($A$210="",0,VLOOKUP($A$210,$AQ$2209:$BF$3100,15,FALSE))</f>
        <v>#N/A</v>
      </c>
      <c r="Z239" s="539" t="e">
        <f>IF($A$210="",0,VLOOKUP($A$210,$BJ$2209:$BY$3100,15,FALSE))</f>
        <v>#N/A</v>
      </c>
    </row>
    <row r="240" spans="2:26" ht="15" customHeight="1" thickBot="1" x14ac:dyDescent="0.3">
      <c r="B240" s="373" t="e">
        <f>IF($A$210="",0,VLOOKUP($A$210,$C$2209:$R$3100,16,FALSE))</f>
        <v>#N/A</v>
      </c>
      <c r="C240" s="374" t="e">
        <f>IF($A$210="",0,VLOOKUP($A$210,$W$2209:$AL$3100,16,FALSE))</f>
        <v>#N/A</v>
      </c>
      <c r="D240" s="90" t="e">
        <f>SUM(B240:C240)</f>
        <v>#N/A</v>
      </c>
      <c r="E240" s="945" t="s">
        <v>1017</v>
      </c>
      <c r="F240" s="946"/>
      <c r="G240" s="361"/>
      <c r="H240" s="362"/>
      <c r="I240" s="482"/>
      <c r="J240" s="483"/>
      <c r="K240" s="476"/>
      <c r="L240" s="285"/>
      <c r="M240" s="285"/>
      <c r="N240" s="285"/>
      <c r="O240" s="285"/>
      <c r="P240" s="285"/>
      <c r="Q240" s="285"/>
      <c r="R240" s="285"/>
      <c r="S240" s="286"/>
      <c r="T240" s="287"/>
      <c r="U240" s="129">
        <f t="shared" si="39"/>
        <v>0</v>
      </c>
      <c r="V240" s="129">
        <f t="shared" si="39"/>
        <v>0</v>
      </c>
      <c r="W240" s="124">
        <f>SUM(U240:V240)</f>
        <v>0</v>
      </c>
      <c r="Y240" s="539" t="e">
        <f>IF($A$210="",0,VLOOKUP($A$210,$AQ$2209:$BF$3100,16,FALSE))</f>
        <v>#N/A</v>
      </c>
      <c r="Z240" s="539" t="e">
        <f>IF($A$210="",0,VLOOKUP($A$210,$BJ$2209:$BY$3100,16,FALSE))</f>
        <v>#N/A</v>
      </c>
    </row>
    <row r="241" spans="2:23" ht="18" customHeight="1" thickBot="1" x14ac:dyDescent="0.3">
      <c r="B241" s="91" t="e">
        <f>SUM(B236:B240)</f>
        <v>#N/A</v>
      </c>
      <c r="C241" s="92" t="e">
        <f>SUM(C236:C240)</f>
        <v>#N/A</v>
      </c>
      <c r="D241" s="93" t="e">
        <f>SUM(D236:D240)</f>
        <v>#N/A</v>
      </c>
      <c r="E241" s="951" t="s">
        <v>1018</v>
      </c>
      <c r="F241" s="948"/>
      <c r="G241" s="82">
        <f>SUM(G236:G240)</f>
        <v>0</v>
      </c>
      <c r="H241" s="83">
        <f>SUM(H236:H240)</f>
        <v>0</v>
      </c>
      <c r="I241" s="83">
        <f t="shared" ref="I241:O241" si="40">SUM(I236:I240)</f>
        <v>0</v>
      </c>
      <c r="J241" s="84">
        <f t="shared" si="40"/>
        <v>0</v>
      </c>
      <c r="K241" s="477">
        <f t="shared" si="40"/>
        <v>0</v>
      </c>
      <c r="L241" s="85">
        <f t="shared" si="40"/>
        <v>0</v>
      </c>
      <c r="M241" s="85">
        <f t="shared" si="40"/>
        <v>0</v>
      </c>
      <c r="N241" s="85">
        <f t="shared" si="40"/>
        <v>0</v>
      </c>
      <c r="O241" s="85">
        <f t="shared" si="40"/>
        <v>0</v>
      </c>
      <c r="P241" s="85">
        <f t="shared" ref="P241:W241" si="41">SUM(P236:P240)</f>
        <v>0</v>
      </c>
      <c r="Q241" s="85">
        <f t="shared" si="41"/>
        <v>0</v>
      </c>
      <c r="R241" s="85">
        <f t="shared" si="41"/>
        <v>0</v>
      </c>
      <c r="S241" s="85">
        <f t="shared" si="41"/>
        <v>0</v>
      </c>
      <c r="T241" s="85">
        <f t="shared" si="41"/>
        <v>0</v>
      </c>
      <c r="U241" s="85">
        <f t="shared" si="41"/>
        <v>0</v>
      </c>
      <c r="V241" s="85">
        <f t="shared" si="41"/>
        <v>0</v>
      </c>
      <c r="W241" s="86">
        <f t="shared" si="41"/>
        <v>0</v>
      </c>
    </row>
    <row r="242" spans="2:23" ht="3" customHeight="1" x14ac:dyDescent="0.25">
      <c r="B242" s="488"/>
      <c r="C242" s="488"/>
      <c r="D242" s="488"/>
      <c r="E242" s="489"/>
      <c r="F242" s="489"/>
      <c r="G242" s="490"/>
      <c r="H242" s="490"/>
      <c r="I242" s="488"/>
      <c r="J242" s="488"/>
      <c r="K242" s="488"/>
      <c r="L242" s="488"/>
      <c r="M242" s="488"/>
      <c r="N242" s="488"/>
      <c r="O242" s="488"/>
      <c r="P242" s="488"/>
      <c r="Q242" s="488"/>
      <c r="R242" s="488"/>
      <c r="S242" s="488"/>
      <c r="T242" s="488"/>
      <c r="U242" s="488"/>
      <c r="V242" s="488"/>
      <c r="W242" s="488"/>
    </row>
    <row r="243" spans="2:23" ht="12.75" customHeight="1" thickBot="1" x14ac:dyDescent="0.25">
      <c r="B243" s="491" t="s">
        <v>1129</v>
      </c>
      <c r="C243" s="96"/>
      <c r="D243" s="96"/>
      <c r="E243" s="96"/>
      <c r="F243" s="492" t="s">
        <v>835</v>
      </c>
      <c r="G243" s="1019" t="s">
        <v>1270</v>
      </c>
      <c r="H243" s="1019"/>
      <c r="I243" s="1019"/>
      <c r="J243" s="1019"/>
      <c r="K243" s="1019"/>
      <c r="L243" s="1019"/>
      <c r="M243" s="1019"/>
      <c r="N243" s="1019"/>
      <c r="O243" s="1019"/>
      <c r="P243" s="1020"/>
      <c r="Q243" s="1020"/>
      <c r="R243" s="1020"/>
      <c r="S243" s="1020"/>
      <c r="T243" s="1019"/>
      <c r="U243" s="1019"/>
      <c r="V243" s="1019"/>
      <c r="W243" s="1019"/>
    </row>
    <row r="244" spans="2:23" ht="27.75" customHeight="1" x14ac:dyDescent="0.25">
      <c r="B244" s="888" t="s">
        <v>1132</v>
      </c>
      <c r="C244" s="889"/>
      <c r="D244" s="889"/>
      <c r="E244" s="889"/>
      <c r="F244" s="841"/>
      <c r="G244" s="1002" t="s">
        <v>1076</v>
      </c>
      <c r="H244" s="1003"/>
      <c r="I244" s="1003"/>
      <c r="J244" s="1003"/>
      <c r="K244" s="1004" t="s">
        <v>1131</v>
      </c>
      <c r="L244" s="1004"/>
      <c r="M244" s="1004"/>
      <c r="N244" s="1005"/>
      <c r="O244" s="241"/>
      <c r="P244" s="1043" t="s">
        <v>1268</v>
      </c>
      <c r="Q244" s="1043"/>
      <c r="R244" s="1043"/>
      <c r="S244" s="1043"/>
      <c r="T244" s="1040" t="s">
        <v>1269</v>
      </c>
      <c r="U244" s="1040"/>
      <c r="V244" s="1040"/>
      <c r="W244" s="1041"/>
    </row>
    <row r="245" spans="2:23" ht="11.25" customHeight="1" x14ac:dyDescent="0.25">
      <c r="B245" s="963" t="s">
        <v>1130</v>
      </c>
      <c r="C245" s="964"/>
      <c r="D245" s="965" t="s">
        <v>903</v>
      </c>
      <c r="E245" s="966"/>
      <c r="F245" s="841"/>
      <c r="G245" s="1006" t="s">
        <v>823</v>
      </c>
      <c r="H245" s="1007"/>
      <c r="I245" s="1007" t="s">
        <v>824</v>
      </c>
      <c r="J245" s="1007"/>
      <c r="K245" s="1007" t="s">
        <v>823</v>
      </c>
      <c r="L245" s="1007"/>
      <c r="M245" s="1007" t="s">
        <v>824</v>
      </c>
      <c r="N245" s="1021"/>
      <c r="O245" s="241"/>
      <c r="P245" s="1007" t="s">
        <v>823</v>
      </c>
      <c r="Q245" s="1007"/>
      <c r="R245" s="1007" t="s">
        <v>824</v>
      </c>
      <c r="S245" s="1007"/>
      <c r="T245" s="1007" t="s">
        <v>823</v>
      </c>
      <c r="U245" s="1007"/>
      <c r="V245" s="1007" t="s">
        <v>824</v>
      </c>
      <c r="W245" s="1021"/>
    </row>
    <row r="246" spans="2:23" ht="18.75" customHeight="1" thickBot="1" x14ac:dyDescent="0.3">
      <c r="B246" s="986"/>
      <c r="C246" s="987"/>
      <c r="D246" s="988"/>
      <c r="E246" s="989"/>
      <c r="F246" s="841"/>
      <c r="G246" s="1023" t="e">
        <f>IF($A$210="",0,VLOOKUP($A$210,$DB$2209:$DC$3100,2,FALSE))</f>
        <v>#N/A</v>
      </c>
      <c r="H246" s="1022"/>
      <c r="I246" s="1022" t="e">
        <f>IF($A$210="",0,VLOOKUP($A$210,$DG$2209:$DH$3100,2,FALSE))</f>
        <v>#N/A</v>
      </c>
      <c r="J246" s="1022"/>
      <c r="K246" s="1024"/>
      <c r="L246" s="1024"/>
      <c r="M246" s="1024"/>
      <c r="N246" s="1025"/>
      <c r="O246" s="241"/>
      <c r="P246" s="1008" t="e">
        <f>IF($A$210="",0,VLOOKUP($A$210,$DL$2209:$DM$3100,2,FALSE))</f>
        <v>#N/A</v>
      </c>
      <c r="Q246" s="1008"/>
      <c r="R246" s="1008" t="e">
        <f>IF($A$210="",0,VLOOKUP($A$210,$DQ$2209:$DR$3100,2,FALSE))</f>
        <v>#N/A</v>
      </c>
      <c r="S246" s="1008"/>
      <c r="T246" s="1024"/>
      <c r="U246" s="1024"/>
      <c r="V246" s="1024"/>
      <c r="W246" s="1025"/>
    </row>
    <row r="247" spans="2:23" s="52" customFormat="1" ht="14.25" customHeight="1" thickBot="1" x14ac:dyDescent="0.3">
      <c r="B247" s="368"/>
      <c r="C247" s="368"/>
      <c r="D247" s="368"/>
      <c r="E247" s="369"/>
      <c r="F247" s="376"/>
      <c r="G247" s="377"/>
      <c r="H247" s="377"/>
      <c r="I247" s="241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5"/>
      <c r="W247" s="96"/>
    </row>
    <row r="248" spans="2:23" s="52" customFormat="1" ht="12.75" customHeight="1" thickBot="1" x14ac:dyDescent="0.3">
      <c r="B248" s="372"/>
      <c r="C248" s="100"/>
      <c r="D248" s="100"/>
      <c r="E248" s="100"/>
      <c r="F248" s="100"/>
      <c r="G248" s="100"/>
      <c r="H248" s="100"/>
      <c r="I248" s="100"/>
      <c r="J248" s="100"/>
      <c r="K248" s="500" t="s">
        <v>836</v>
      </c>
      <c r="L248" s="859">
        <f>+D209</f>
        <v>0</v>
      </c>
      <c r="M248" s="860"/>
      <c r="N248" s="860"/>
      <c r="O248" s="860"/>
      <c r="P248" s="860"/>
      <c r="Q248" s="860"/>
      <c r="R248" s="860"/>
      <c r="S248" s="860"/>
      <c r="T248" s="860"/>
      <c r="U248" s="860"/>
      <c r="V248" s="484"/>
      <c r="W248" s="417" t="s">
        <v>864</v>
      </c>
    </row>
    <row r="249" spans="2:23" ht="15" x14ac:dyDescent="0.25">
      <c r="B249" s="372"/>
      <c r="C249" s="100"/>
      <c r="D249" s="100"/>
      <c r="E249" s="100"/>
      <c r="F249" s="100"/>
      <c r="G249" s="100"/>
      <c r="H249" s="100"/>
      <c r="I249" s="100"/>
      <c r="J249" s="100"/>
      <c r="K249" s="500" t="s">
        <v>837</v>
      </c>
      <c r="L249" s="500"/>
      <c r="M249" s="242"/>
      <c r="N249" s="54"/>
      <c r="O249" s="858" t="str">
        <f>+F210</f>
        <v/>
      </c>
      <c r="P249" s="858"/>
      <c r="Q249" s="858"/>
      <c r="R249" s="858"/>
      <c r="S249" s="858"/>
      <c r="T249" s="858"/>
      <c r="U249" s="858"/>
      <c r="V249" s="484"/>
      <c r="W249" s="96"/>
    </row>
    <row r="250" spans="2:23" ht="16.5" thickBot="1" x14ac:dyDescent="0.3">
      <c r="B250" s="68" t="s">
        <v>1133</v>
      </c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61"/>
      <c r="U250" s="61"/>
      <c r="V250" s="61"/>
      <c r="W250" s="61"/>
    </row>
    <row r="251" spans="2:23" ht="40.5" customHeight="1" thickBot="1" x14ac:dyDescent="0.3">
      <c r="B251" s="990" t="s">
        <v>1077</v>
      </c>
      <c r="C251" s="991"/>
      <c r="D251" s="992"/>
      <c r="E251" s="979" t="s">
        <v>870</v>
      </c>
      <c r="F251" s="980"/>
      <c r="G251" s="985" t="s">
        <v>1068</v>
      </c>
      <c r="H251" s="957"/>
      <c r="I251" s="957"/>
      <c r="J251" s="958"/>
      <c r="K251" s="957" t="s">
        <v>1067</v>
      </c>
      <c r="L251" s="958"/>
      <c r="M251" s="957" t="s">
        <v>1074</v>
      </c>
      <c r="N251" s="958"/>
      <c r="O251" s="957" t="s">
        <v>1073</v>
      </c>
      <c r="P251" s="958"/>
      <c r="Q251" s="957" t="s">
        <v>1072</v>
      </c>
      <c r="R251" s="958"/>
      <c r="S251" s="957" t="s">
        <v>1071</v>
      </c>
      <c r="T251" s="958"/>
      <c r="U251" s="967" t="s">
        <v>1070</v>
      </c>
      <c r="V251" s="968"/>
      <c r="W251" s="969"/>
    </row>
    <row r="252" spans="2:23" ht="13.5" x14ac:dyDescent="0.2">
      <c r="B252" s="993"/>
      <c r="C252" s="959"/>
      <c r="D252" s="994"/>
      <c r="E252" s="981"/>
      <c r="F252" s="982"/>
      <c r="G252" s="999" t="s">
        <v>1069</v>
      </c>
      <c r="H252" s="1000"/>
      <c r="I252" s="1000"/>
      <c r="J252" s="1001"/>
      <c r="K252" s="959"/>
      <c r="L252" s="960"/>
      <c r="M252" s="959"/>
      <c r="N252" s="960"/>
      <c r="O252" s="959"/>
      <c r="P252" s="960"/>
      <c r="Q252" s="959"/>
      <c r="R252" s="960"/>
      <c r="S252" s="959"/>
      <c r="T252" s="960"/>
      <c r="U252" s="970"/>
      <c r="V252" s="971"/>
      <c r="W252" s="972"/>
    </row>
    <row r="253" spans="2:23" ht="14.25" thickBot="1" x14ac:dyDescent="0.25">
      <c r="B253" s="995"/>
      <c r="C253" s="996"/>
      <c r="D253" s="997"/>
      <c r="E253" s="983"/>
      <c r="F253" s="984"/>
      <c r="G253" s="955" t="s">
        <v>1065</v>
      </c>
      <c r="H253" s="956"/>
      <c r="I253" s="956" t="s">
        <v>1066</v>
      </c>
      <c r="J253" s="998"/>
      <c r="K253" s="961"/>
      <c r="L253" s="962"/>
      <c r="M253" s="961"/>
      <c r="N253" s="962"/>
      <c r="O253" s="961"/>
      <c r="P253" s="962"/>
      <c r="Q253" s="961"/>
      <c r="R253" s="962"/>
      <c r="S253" s="961"/>
      <c r="T253" s="962"/>
      <c r="U253" s="973"/>
      <c r="V253" s="974"/>
      <c r="W253" s="975"/>
    </row>
    <row r="254" spans="2:23" ht="13.5" thickBot="1" x14ac:dyDescent="0.3">
      <c r="B254" s="116" t="s">
        <v>823</v>
      </c>
      <c r="C254" s="109" t="s">
        <v>824</v>
      </c>
      <c r="D254" s="117" t="s">
        <v>874</v>
      </c>
      <c r="E254" s="977" t="s">
        <v>1078</v>
      </c>
      <c r="F254" s="978"/>
      <c r="G254" s="485" t="s">
        <v>823</v>
      </c>
      <c r="H254" s="486" t="s">
        <v>824</v>
      </c>
      <c r="I254" s="486" t="s">
        <v>823</v>
      </c>
      <c r="J254" s="487" t="s">
        <v>824</v>
      </c>
      <c r="K254" s="493" t="s">
        <v>823</v>
      </c>
      <c r="L254" s="131" t="s">
        <v>824</v>
      </c>
      <c r="M254" s="131" t="s">
        <v>823</v>
      </c>
      <c r="N254" s="131" t="s">
        <v>824</v>
      </c>
      <c r="O254" s="131" t="s">
        <v>823</v>
      </c>
      <c r="P254" s="131" t="s">
        <v>824</v>
      </c>
      <c r="Q254" s="131" t="s">
        <v>823</v>
      </c>
      <c r="R254" s="131" t="s">
        <v>824</v>
      </c>
      <c r="S254" s="131" t="s">
        <v>823</v>
      </c>
      <c r="T254" s="131" t="s">
        <v>824</v>
      </c>
      <c r="U254" s="131" t="s">
        <v>823</v>
      </c>
      <c r="V254" s="131" t="s">
        <v>824</v>
      </c>
      <c r="W254" s="132" t="s">
        <v>825</v>
      </c>
    </row>
    <row r="255" spans="2:23" ht="33.75" customHeight="1" x14ac:dyDescent="0.25">
      <c r="B255" s="534" t="e">
        <f>IF($A$210="",0,VLOOKUP($A$210,$CC$2209:$CK$3100,2,FALSE))</f>
        <v>#N/A</v>
      </c>
      <c r="C255" s="535" t="e">
        <f>IF($A$210="",0,VLOOKUP($A$210,$CP$2209:$CX$3100,2,FALSE))</f>
        <v>#N/A</v>
      </c>
      <c r="D255" s="122" t="e">
        <f>SUM(B255:C255)</f>
        <v>#N/A</v>
      </c>
      <c r="E255" s="900" t="s">
        <v>1079</v>
      </c>
      <c r="F255" s="901"/>
      <c r="G255" s="288"/>
      <c r="H255" s="283"/>
      <c r="I255" s="283"/>
      <c r="J255" s="471"/>
      <c r="K255" s="288"/>
      <c r="L255" s="283"/>
      <c r="M255" s="283"/>
      <c r="N255" s="283"/>
      <c r="O255" s="283"/>
      <c r="P255" s="283"/>
      <c r="Q255" s="283"/>
      <c r="R255" s="283"/>
      <c r="S255" s="283"/>
      <c r="T255" s="283"/>
      <c r="U255" s="128">
        <f t="shared" ref="U255:V258" si="42">+G255+I255+K255+M255+O255+Q255+S255</f>
        <v>0</v>
      </c>
      <c r="V255" s="128">
        <f t="shared" si="42"/>
        <v>0</v>
      </c>
      <c r="W255" s="122">
        <f>+V255+U255</f>
        <v>0</v>
      </c>
    </row>
    <row r="256" spans="2:23" ht="33.75" customHeight="1" x14ac:dyDescent="0.25">
      <c r="B256" s="536" t="e">
        <f>IF($A$210="",0,VLOOKUP($A$210,$CC$2209:$CK$3100,3,FALSE))</f>
        <v>#N/A</v>
      </c>
      <c r="C256" s="374" t="e">
        <f>IF($A$210="",0,VLOOKUP($A$210,$CP$2209:$CX$3100,3,FALSE))</f>
        <v>#N/A</v>
      </c>
      <c r="D256" s="123" t="e">
        <f>SUM(B256:C256)</f>
        <v>#N/A</v>
      </c>
      <c r="E256" s="896" t="s">
        <v>1080</v>
      </c>
      <c r="F256" s="897"/>
      <c r="G256" s="451"/>
      <c r="H256" s="107"/>
      <c r="I256" s="107"/>
      <c r="J256" s="472"/>
      <c r="K256" s="451"/>
      <c r="L256" s="107"/>
      <c r="M256" s="107"/>
      <c r="N256" s="107"/>
      <c r="O256" s="107"/>
      <c r="P256" s="107"/>
      <c r="Q256" s="107"/>
      <c r="R256" s="107"/>
      <c r="S256" s="107"/>
      <c r="T256" s="107"/>
      <c r="U256" s="121">
        <f t="shared" si="42"/>
        <v>0</v>
      </c>
      <c r="V256" s="121">
        <f t="shared" si="42"/>
        <v>0</v>
      </c>
      <c r="W256" s="123">
        <f>+V256+U256</f>
        <v>0</v>
      </c>
    </row>
    <row r="257" spans="2:23" ht="33.75" customHeight="1" x14ac:dyDescent="0.25">
      <c r="B257" s="536" t="e">
        <f>IF($A$210="",0,VLOOKUP($A$210,$CC$2209:$CK$3100,4,FALSE))</f>
        <v>#N/A</v>
      </c>
      <c r="C257" s="374" t="e">
        <f>IF($A$210="",0,VLOOKUP($A$210,$CP$2209:$CX$3100,4,FALSE))</f>
        <v>#N/A</v>
      </c>
      <c r="D257" s="123" t="e">
        <f>SUM(B257:C257)</f>
        <v>#N/A</v>
      </c>
      <c r="E257" s="890" t="s">
        <v>1081</v>
      </c>
      <c r="F257" s="891"/>
      <c r="G257" s="451"/>
      <c r="H257" s="107"/>
      <c r="I257" s="107"/>
      <c r="J257" s="472"/>
      <c r="K257" s="451"/>
      <c r="L257" s="107"/>
      <c r="M257" s="107"/>
      <c r="N257" s="107"/>
      <c r="O257" s="107"/>
      <c r="P257" s="107"/>
      <c r="Q257" s="107"/>
      <c r="R257" s="107"/>
      <c r="S257" s="107"/>
      <c r="T257" s="107"/>
      <c r="U257" s="121">
        <f t="shared" si="42"/>
        <v>0</v>
      </c>
      <c r="V257" s="121">
        <f t="shared" si="42"/>
        <v>0</v>
      </c>
      <c r="W257" s="123">
        <f>+V257+U257</f>
        <v>0</v>
      </c>
    </row>
    <row r="258" spans="2:23" ht="17.25" thickBot="1" x14ac:dyDescent="0.3">
      <c r="B258" s="537" t="e">
        <f>IF($A$210="",0,VLOOKUP($A$210,$CC$2209:$CK$3100,5,FALSE))</f>
        <v>#N/A</v>
      </c>
      <c r="C258" s="538" t="e">
        <f>IF($A$210="",0,VLOOKUP($A$210,$CP$2209:$CX$3100,5,FALSE))</f>
        <v>#N/A</v>
      </c>
      <c r="D258" s="365" t="e">
        <f>SUM(B258:C258)</f>
        <v>#N/A</v>
      </c>
      <c r="E258" s="890" t="s">
        <v>1082</v>
      </c>
      <c r="F258" s="891"/>
      <c r="G258" s="498"/>
      <c r="H258" s="363"/>
      <c r="I258" s="363"/>
      <c r="J258" s="473"/>
      <c r="K258" s="452"/>
      <c r="L258" s="287"/>
      <c r="M258" s="287"/>
      <c r="N258" s="287"/>
      <c r="O258" s="287"/>
      <c r="P258" s="287"/>
      <c r="Q258" s="287"/>
      <c r="R258" s="287"/>
      <c r="S258" s="287"/>
      <c r="T258" s="287"/>
      <c r="U258" s="129">
        <f t="shared" si="42"/>
        <v>0</v>
      </c>
      <c r="V258" s="129">
        <f t="shared" si="42"/>
        <v>0</v>
      </c>
      <c r="W258" s="124">
        <f>+V258+U258</f>
        <v>0</v>
      </c>
    </row>
    <row r="259" spans="2:23" ht="17.25" thickBot="1" x14ac:dyDescent="0.3">
      <c r="B259" s="82" t="e">
        <f>SUM(B255:B258)</f>
        <v>#N/A</v>
      </c>
      <c r="C259" s="83" t="e">
        <f>SUM(C255:C258)</f>
        <v>#N/A</v>
      </c>
      <c r="D259" s="84" t="e">
        <f>SUM(D255:D258)</f>
        <v>#N/A</v>
      </c>
      <c r="E259" s="898" t="s">
        <v>1083</v>
      </c>
      <c r="F259" s="899"/>
      <c r="G259" s="82">
        <f t="shared" ref="G259:W259" si="43">SUM(G255:G258)</f>
        <v>0</v>
      </c>
      <c r="H259" s="83">
        <f t="shared" si="43"/>
        <v>0</v>
      </c>
      <c r="I259" s="83">
        <f t="shared" si="43"/>
        <v>0</v>
      </c>
      <c r="J259" s="84">
        <f t="shared" si="43"/>
        <v>0</v>
      </c>
      <c r="K259" s="82">
        <f t="shared" si="43"/>
        <v>0</v>
      </c>
      <c r="L259" s="83">
        <f t="shared" si="43"/>
        <v>0</v>
      </c>
      <c r="M259" s="83">
        <f t="shared" si="43"/>
        <v>0</v>
      </c>
      <c r="N259" s="83">
        <f t="shared" si="43"/>
        <v>0</v>
      </c>
      <c r="O259" s="83">
        <f t="shared" si="43"/>
        <v>0</v>
      </c>
      <c r="P259" s="83">
        <f t="shared" si="43"/>
        <v>0</v>
      </c>
      <c r="Q259" s="83">
        <f t="shared" si="43"/>
        <v>0</v>
      </c>
      <c r="R259" s="83">
        <f t="shared" si="43"/>
        <v>0</v>
      </c>
      <c r="S259" s="83">
        <f t="shared" si="43"/>
        <v>0</v>
      </c>
      <c r="T259" s="83">
        <f t="shared" si="43"/>
        <v>0</v>
      </c>
      <c r="U259" s="83">
        <f t="shared" si="43"/>
        <v>0</v>
      </c>
      <c r="V259" s="83">
        <f t="shared" si="43"/>
        <v>0</v>
      </c>
      <c r="W259" s="84">
        <f t="shared" si="43"/>
        <v>0</v>
      </c>
    </row>
    <row r="260" spans="2:23" ht="17.25" thickBot="1" x14ac:dyDescent="0.3">
      <c r="B260" s="488"/>
      <c r="C260" s="488"/>
      <c r="D260" s="488"/>
      <c r="E260" s="489"/>
      <c r="F260" s="489"/>
      <c r="G260" s="488"/>
      <c r="H260" s="488"/>
      <c r="I260" s="488"/>
      <c r="J260" s="488"/>
      <c r="K260" s="488"/>
      <c r="L260" s="488"/>
      <c r="M260" s="488"/>
      <c r="N260" s="488"/>
      <c r="O260" s="488"/>
      <c r="P260" s="488"/>
      <c r="Q260" s="488"/>
      <c r="R260" s="488"/>
      <c r="S260" s="488"/>
      <c r="T260" s="488"/>
      <c r="U260" s="488"/>
      <c r="V260" s="488"/>
      <c r="W260" s="488"/>
    </row>
    <row r="261" spans="2:23" ht="13.5" thickBot="1" x14ac:dyDescent="0.3">
      <c r="B261" s="130" t="s">
        <v>823</v>
      </c>
      <c r="C261" s="131" t="s">
        <v>824</v>
      </c>
      <c r="D261" s="494" t="s">
        <v>874</v>
      </c>
      <c r="E261" s="892" t="s">
        <v>1084</v>
      </c>
      <c r="F261" s="893"/>
      <c r="G261" s="485" t="s">
        <v>823</v>
      </c>
      <c r="H261" s="486" t="s">
        <v>824</v>
      </c>
      <c r="I261" s="486" t="s">
        <v>823</v>
      </c>
      <c r="J261" s="487" t="s">
        <v>824</v>
      </c>
      <c r="K261" s="495" t="s">
        <v>823</v>
      </c>
      <c r="L261" s="486" t="s">
        <v>824</v>
      </c>
      <c r="M261" s="486" t="s">
        <v>823</v>
      </c>
      <c r="N261" s="486" t="s">
        <v>824</v>
      </c>
      <c r="O261" s="486" t="s">
        <v>823</v>
      </c>
      <c r="P261" s="486" t="s">
        <v>824</v>
      </c>
      <c r="Q261" s="486" t="s">
        <v>823</v>
      </c>
      <c r="R261" s="486" t="s">
        <v>824</v>
      </c>
      <c r="S261" s="486" t="s">
        <v>823</v>
      </c>
      <c r="T261" s="486" t="s">
        <v>824</v>
      </c>
      <c r="U261" s="486" t="s">
        <v>823</v>
      </c>
      <c r="V261" s="486" t="s">
        <v>824</v>
      </c>
      <c r="W261" s="496" t="s">
        <v>825</v>
      </c>
    </row>
    <row r="262" spans="2:23" ht="33" customHeight="1" x14ac:dyDescent="0.25">
      <c r="B262" s="534" t="e">
        <f>IF($A$210="",0,VLOOKUP($A$210,$CC$2209:$CK$3100,6,FALSE))</f>
        <v>#N/A</v>
      </c>
      <c r="C262" s="535" t="e">
        <f>IF($A$210="",0,VLOOKUP($A$210,$CP$2209:$CX$3100,6,FALSE))</f>
        <v>#N/A</v>
      </c>
      <c r="D262" s="122" t="e">
        <f>SUM(B262:C262)</f>
        <v>#N/A</v>
      </c>
      <c r="E262" s="894" t="s">
        <v>1085</v>
      </c>
      <c r="F262" s="895"/>
      <c r="G262" s="288"/>
      <c r="H262" s="283"/>
      <c r="I262" s="283"/>
      <c r="J262" s="471"/>
      <c r="K262" s="288"/>
      <c r="L262" s="283"/>
      <c r="M262" s="283"/>
      <c r="N262" s="283"/>
      <c r="O262" s="283"/>
      <c r="P262" s="283"/>
      <c r="Q262" s="283"/>
      <c r="R262" s="283"/>
      <c r="S262" s="283"/>
      <c r="T262" s="283"/>
      <c r="U262" s="128">
        <f t="shared" ref="U262:V265" si="44">+G262+I262+K262+M262+O262+Q262+S262</f>
        <v>0</v>
      </c>
      <c r="V262" s="128">
        <f t="shared" si="44"/>
        <v>0</v>
      </c>
      <c r="W262" s="122">
        <f>+V262+U262</f>
        <v>0</v>
      </c>
    </row>
    <row r="263" spans="2:23" ht="32.25" customHeight="1" x14ac:dyDescent="0.25">
      <c r="B263" s="536" t="e">
        <f>IF($A$210="",0,VLOOKUP($A$210,$CC$2209:$CK$3100,7,FALSE))</f>
        <v>#N/A</v>
      </c>
      <c r="C263" s="374" t="e">
        <f>IF($A$210="",0,VLOOKUP($A$210,$CP$2209:$CX$3100,7,FALSE))</f>
        <v>#N/A</v>
      </c>
      <c r="D263" s="123" t="e">
        <f>SUM(B263:C263)</f>
        <v>#N/A</v>
      </c>
      <c r="E263" s="896" t="s">
        <v>1086</v>
      </c>
      <c r="F263" s="897"/>
      <c r="G263" s="451"/>
      <c r="H263" s="107"/>
      <c r="I263" s="107"/>
      <c r="J263" s="472"/>
      <c r="K263" s="451"/>
      <c r="L263" s="107"/>
      <c r="M263" s="107"/>
      <c r="N263" s="107"/>
      <c r="O263" s="107"/>
      <c r="P263" s="107"/>
      <c r="Q263" s="107"/>
      <c r="R263" s="107"/>
      <c r="S263" s="107"/>
      <c r="T263" s="107"/>
      <c r="U263" s="121">
        <f t="shared" si="44"/>
        <v>0</v>
      </c>
      <c r="V263" s="121">
        <f t="shared" si="44"/>
        <v>0</v>
      </c>
      <c r="W263" s="123">
        <f>+V263+U263</f>
        <v>0</v>
      </c>
    </row>
    <row r="264" spans="2:23" ht="33" customHeight="1" x14ac:dyDescent="0.25">
      <c r="B264" s="536" t="e">
        <f>IF($A$210="",0,VLOOKUP($A$210,$CC$2209:$CK$3100,8,FALSE))</f>
        <v>#N/A</v>
      </c>
      <c r="C264" s="374" t="e">
        <f>IF($A$210="",0,VLOOKUP($A$210,$CP$2209:$CX$3100,8,FALSE))</f>
        <v>#N/A</v>
      </c>
      <c r="D264" s="123" t="e">
        <f>SUM(B264:C264)</f>
        <v>#N/A</v>
      </c>
      <c r="E264" s="890" t="s">
        <v>1087</v>
      </c>
      <c r="F264" s="891"/>
      <c r="G264" s="451"/>
      <c r="H264" s="107"/>
      <c r="I264" s="107"/>
      <c r="J264" s="472"/>
      <c r="K264" s="451"/>
      <c r="L264" s="107"/>
      <c r="M264" s="107"/>
      <c r="N264" s="107"/>
      <c r="O264" s="107"/>
      <c r="P264" s="107"/>
      <c r="Q264" s="107"/>
      <c r="R264" s="107"/>
      <c r="S264" s="107"/>
      <c r="T264" s="107"/>
      <c r="U264" s="121">
        <f t="shared" si="44"/>
        <v>0</v>
      </c>
      <c r="V264" s="121">
        <f t="shared" si="44"/>
        <v>0</v>
      </c>
      <c r="W264" s="123">
        <f>+V264+U264</f>
        <v>0</v>
      </c>
    </row>
    <row r="265" spans="2:23" ht="17.25" thickBot="1" x14ac:dyDescent="0.3">
      <c r="B265" s="537" t="e">
        <f>IF($A$210="",0,VLOOKUP($A$210,$CC$2209:$CK$3100,9,FALSE))</f>
        <v>#N/A</v>
      </c>
      <c r="C265" s="538" t="e">
        <f>IF($A$210="",0,VLOOKUP($A$210,$CP$2209:$CX$3100,9,FALSE))</f>
        <v>#N/A</v>
      </c>
      <c r="D265" s="365" t="e">
        <f>SUM(B265:C265)</f>
        <v>#N/A</v>
      </c>
      <c r="E265" s="890" t="s">
        <v>1088</v>
      </c>
      <c r="F265" s="891"/>
      <c r="G265" s="452"/>
      <c r="H265" s="287"/>
      <c r="I265" s="287"/>
      <c r="J265" s="499"/>
      <c r="K265" s="452"/>
      <c r="L265" s="287"/>
      <c r="M265" s="287"/>
      <c r="N265" s="287"/>
      <c r="O265" s="287"/>
      <c r="P265" s="287"/>
      <c r="Q265" s="287"/>
      <c r="R265" s="287"/>
      <c r="S265" s="287"/>
      <c r="T265" s="287"/>
      <c r="U265" s="129">
        <f t="shared" si="44"/>
        <v>0</v>
      </c>
      <c r="V265" s="129">
        <f t="shared" si="44"/>
        <v>0</v>
      </c>
      <c r="W265" s="124">
        <f>+V265+U265</f>
        <v>0</v>
      </c>
    </row>
    <row r="266" spans="2:23" ht="17.25" thickBot="1" x14ac:dyDescent="0.3">
      <c r="B266" s="82" t="e">
        <f>SUM(B262:B265)</f>
        <v>#N/A</v>
      </c>
      <c r="C266" s="83" t="e">
        <f>SUM(C262:C265)</f>
        <v>#N/A</v>
      </c>
      <c r="D266" s="84" t="e">
        <f>SUM(D262:D265)</f>
        <v>#N/A</v>
      </c>
      <c r="E266" s="898" t="s">
        <v>1089</v>
      </c>
      <c r="F266" s="899"/>
      <c r="G266" s="82">
        <f t="shared" ref="G266:W266" si="45">SUM(G262:G265)</f>
        <v>0</v>
      </c>
      <c r="H266" s="83">
        <f t="shared" si="45"/>
        <v>0</v>
      </c>
      <c r="I266" s="83">
        <f t="shared" si="45"/>
        <v>0</v>
      </c>
      <c r="J266" s="84">
        <f t="shared" si="45"/>
        <v>0</v>
      </c>
      <c r="K266" s="82">
        <f t="shared" si="45"/>
        <v>0</v>
      </c>
      <c r="L266" s="83">
        <f t="shared" si="45"/>
        <v>0</v>
      </c>
      <c r="M266" s="83">
        <f t="shared" si="45"/>
        <v>0</v>
      </c>
      <c r="N266" s="83">
        <f t="shared" si="45"/>
        <v>0</v>
      </c>
      <c r="O266" s="83">
        <f t="shared" si="45"/>
        <v>0</v>
      </c>
      <c r="P266" s="83">
        <f t="shared" si="45"/>
        <v>0</v>
      </c>
      <c r="Q266" s="83">
        <f t="shared" si="45"/>
        <v>0</v>
      </c>
      <c r="R266" s="83">
        <f t="shared" si="45"/>
        <v>0</v>
      </c>
      <c r="S266" s="83">
        <f t="shared" si="45"/>
        <v>0</v>
      </c>
      <c r="T266" s="83">
        <f t="shared" si="45"/>
        <v>0</v>
      </c>
      <c r="U266" s="83">
        <f t="shared" si="45"/>
        <v>0</v>
      </c>
      <c r="V266" s="83">
        <f t="shared" si="45"/>
        <v>0</v>
      </c>
      <c r="W266" s="84">
        <f t="shared" si="45"/>
        <v>0</v>
      </c>
    </row>
    <row r="267" spans="2:23" ht="15.75" thickBot="1" x14ac:dyDescent="0.3">
      <c r="B267" s="497" t="s">
        <v>889</v>
      </c>
      <c r="C267" s="95"/>
      <c r="D267" s="95"/>
      <c r="E267" s="95"/>
      <c r="F267" s="96"/>
      <c r="G267" s="96"/>
      <c r="H267" s="96"/>
      <c r="I267" s="96"/>
      <c r="J267"/>
      <c r="K267"/>
      <c r="L267"/>
      <c r="M267"/>
      <c r="N267"/>
      <c r="O267"/>
      <c r="P267"/>
      <c r="Q267"/>
      <c r="R267"/>
      <c r="S267"/>
      <c r="T267"/>
      <c r="U267"/>
      <c r="V267" s="96"/>
      <c r="W267" s="96"/>
    </row>
    <row r="268" spans="2:23" ht="15" x14ac:dyDescent="0.25">
      <c r="B268" s="1026" t="s">
        <v>1020</v>
      </c>
      <c r="C268" s="1027"/>
      <c r="D268" s="1028" t="s">
        <v>890</v>
      </c>
      <c r="E268" s="1028"/>
      <c r="F268" s="1029" t="s">
        <v>1021</v>
      </c>
      <c r="G268" s="1029"/>
      <c r="H268" s="1030"/>
      <c r="I268" s="241"/>
      <c r="J268"/>
      <c r="K268"/>
      <c r="L268"/>
      <c r="M268"/>
      <c r="N268"/>
      <c r="O268"/>
      <c r="P268"/>
      <c r="Q268"/>
      <c r="R268"/>
      <c r="S268"/>
      <c r="T268"/>
      <c r="U268"/>
      <c r="V268" s="375"/>
      <c r="W268" s="96"/>
    </row>
    <row r="269" spans="2:23" ht="15" x14ac:dyDescent="0.25">
      <c r="B269" s="366" t="s">
        <v>823</v>
      </c>
      <c r="C269" s="367" t="s">
        <v>824</v>
      </c>
      <c r="D269" s="367" t="s">
        <v>823</v>
      </c>
      <c r="E269" s="367" t="s">
        <v>824</v>
      </c>
      <c r="F269" s="367" t="s">
        <v>823</v>
      </c>
      <c r="G269" s="1031" t="s">
        <v>824</v>
      </c>
      <c r="H269" s="1032"/>
      <c r="I269" s="241"/>
      <c r="J269"/>
      <c r="K269"/>
      <c r="L269" s="1009" t="s">
        <v>835</v>
      </c>
      <c r="M269" s="1009"/>
      <c r="N269" s="1009"/>
      <c r="O269" s="1010"/>
      <c r="P269" s="1011"/>
      <c r="Q269" s="1011"/>
      <c r="R269" s="1011"/>
      <c r="S269" s="1011"/>
      <c r="T269" s="1011"/>
      <c r="U269" s="1011"/>
      <c r="V269" s="1012"/>
      <c r="W269" s="96"/>
    </row>
    <row r="270" spans="2:23" ht="17.25" thickBot="1" x14ac:dyDescent="0.3">
      <c r="B270" s="452"/>
      <c r="C270" s="287"/>
      <c r="D270" s="287"/>
      <c r="E270" s="287"/>
      <c r="F270" s="287"/>
      <c r="G270" s="1033"/>
      <c r="H270" s="1034"/>
      <c r="I270" s="241"/>
      <c r="J270"/>
      <c r="K270"/>
      <c r="L270" s="1009"/>
      <c r="M270" s="1009"/>
      <c r="N270" s="1009"/>
      <c r="O270" s="1013"/>
      <c r="P270" s="1014"/>
      <c r="Q270" s="1014"/>
      <c r="R270" s="1014"/>
      <c r="S270" s="1014"/>
      <c r="T270" s="1014"/>
      <c r="U270" s="1014"/>
      <c r="V270" s="1015"/>
      <c r="W270" s="96"/>
    </row>
    <row r="271" spans="2:23" ht="16.5" x14ac:dyDescent="0.25">
      <c r="B271" s="368"/>
      <c r="C271" s="368"/>
      <c r="D271" s="368"/>
      <c r="E271" s="369"/>
      <c r="F271" s="376"/>
      <c r="G271" s="377"/>
      <c r="H271" s="377"/>
      <c r="I271" s="241"/>
      <c r="J271" s="370"/>
      <c r="K271" s="370"/>
      <c r="L271" s="370"/>
      <c r="M271" s="370"/>
      <c r="N271" s="370"/>
      <c r="O271" s="1013"/>
      <c r="P271" s="1014"/>
      <c r="Q271" s="1014"/>
      <c r="R271" s="1014"/>
      <c r="S271" s="1014"/>
      <c r="T271" s="1014"/>
      <c r="U271" s="1014"/>
      <c r="V271" s="1015"/>
      <c r="W271" s="96"/>
    </row>
    <row r="272" spans="2:23" ht="15" x14ac:dyDescent="0.25">
      <c r="B272" s="371" t="s">
        <v>891</v>
      </c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16"/>
      <c r="P272" s="1017"/>
      <c r="Q272" s="1017"/>
      <c r="R272" s="1017"/>
      <c r="S272" s="1017"/>
      <c r="T272" s="1017"/>
      <c r="U272" s="1017"/>
      <c r="V272" s="1018"/>
      <c r="W272" s="96"/>
    </row>
    <row r="273" spans="1:26" ht="15.75" thickBot="1" x14ac:dyDescent="0.3">
      <c r="B273" s="372" t="s">
        <v>892</v>
      </c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96"/>
    </row>
    <row r="274" spans="1:26" ht="16.5" customHeight="1" thickBot="1" x14ac:dyDescent="0.3">
      <c r="A274" s="36"/>
      <c r="B274" s="60" t="s">
        <v>786</v>
      </c>
      <c r="C274" s="61"/>
      <c r="D274" s="61"/>
      <c r="E274" s="62"/>
      <c r="F274" s="62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1"/>
      <c r="V274" s="61"/>
      <c r="W274" s="64" t="s">
        <v>864</v>
      </c>
    </row>
    <row r="275" spans="1:26" ht="12.75" customHeight="1" x14ac:dyDescent="0.25">
      <c r="B275" s="864" t="s">
        <v>788</v>
      </c>
      <c r="C275" s="864"/>
      <c r="D275" s="864"/>
      <c r="E275" s="864"/>
      <c r="F275" s="864"/>
      <c r="G275" s="864"/>
      <c r="H275" s="864"/>
      <c r="I275" s="864"/>
      <c r="J275" s="864"/>
      <c r="K275" s="864"/>
      <c r="L275" s="864"/>
      <c r="M275" s="864"/>
      <c r="N275" s="864"/>
      <c r="O275" s="864"/>
      <c r="P275" s="864"/>
      <c r="Q275" s="864"/>
      <c r="R275" s="864"/>
      <c r="S275" s="864"/>
      <c r="T275" s="864"/>
      <c r="U275" s="864"/>
      <c r="V275" s="864"/>
      <c r="W275" s="864"/>
    </row>
    <row r="276" spans="1:26" ht="12.75" customHeight="1" thickBot="1" x14ac:dyDescent="0.3">
      <c r="B276" s="865" t="s">
        <v>865</v>
      </c>
      <c r="C276" s="865"/>
      <c r="D276" s="865"/>
      <c r="E276" s="865"/>
      <c r="F276" s="865"/>
      <c r="G276" s="865"/>
      <c r="H276" s="865"/>
      <c r="I276" s="866"/>
      <c r="J276" s="866"/>
      <c r="K276" s="866"/>
      <c r="L276" s="866"/>
      <c r="M276" s="866"/>
      <c r="N276" s="866"/>
      <c r="O276" s="865"/>
      <c r="P276" s="865"/>
      <c r="Q276" s="865"/>
      <c r="R276" s="865"/>
      <c r="S276" s="865"/>
      <c r="T276" s="865"/>
      <c r="U276" s="865"/>
      <c r="V276" s="865"/>
      <c r="W276" s="865"/>
    </row>
    <row r="277" spans="1:26" s="41" customFormat="1" ht="17.25" customHeight="1" thickBot="1" x14ac:dyDescent="0.25">
      <c r="B277" s="867" t="s">
        <v>790</v>
      </c>
      <c r="C277" s="868"/>
      <c r="D277" s="869">
        <f>IF(F278=0,"",$D$5)</f>
        <v>0</v>
      </c>
      <c r="E277" s="869"/>
      <c r="F277" s="869"/>
      <c r="G277" s="869"/>
      <c r="H277" s="870"/>
      <c r="I277" s="902" t="s">
        <v>791</v>
      </c>
      <c r="J277" s="903"/>
      <c r="K277" s="903"/>
      <c r="L277" s="903"/>
      <c r="M277" s="903"/>
      <c r="N277" s="904"/>
      <c r="O277" s="886" t="s">
        <v>792</v>
      </c>
      <c r="P277" s="887"/>
      <c r="Q277" s="887"/>
      <c r="R277" s="887"/>
      <c r="S277" s="887"/>
      <c r="T277" s="905" t="str">
        <f>IF(Menu!E13="","",Menu!E13)</f>
        <v/>
      </c>
      <c r="U277" s="905"/>
      <c r="V277" s="905"/>
      <c r="W277" s="906"/>
    </row>
    <row r="278" spans="1:26" s="41" customFormat="1" ht="17.25" customHeight="1" thickBot="1" x14ac:dyDescent="0.25">
      <c r="A278" s="41" t="str">
        <f>IF(F278=0,"",$D$277&amp;" "&amp;$F$278)</f>
        <v xml:space="preserve">0 </v>
      </c>
      <c r="B278" s="910" t="s">
        <v>793</v>
      </c>
      <c r="C278" s="911"/>
      <c r="D278" s="911"/>
      <c r="E278" s="911"/>
      <c r="F278" s="912" t="str">
        <f>+Menu!B13</f>
        <v/>
      </c>
      <c r="G278" s="912"/>
      <c r="H278" s="913"/>
      <c r="I278" s="65" t="str">
        <f>+$I$6</f>
        <v>3rd</v>
      </c>
      <c r="J278" s="914" t="s">
        <v>866</v>
      </c>
      <c r="K278" s="914"/>
      <c r="L278" s="66">
        <f>+$L$6</f>
        <v>2021</v>
      </c>
      <c r="M278" s="915" t="s">
        <v>6</v>
      </c>
      <c r="N278" s="916"/>
      <c r="O278" s="306" t="s">
        <v>973</v>
      </c>
      <c r="P278" s="67"/>
      <c r="Q278" s="67"/>
      <c r="R278" s="68"/>
      <c r="S278" s="68"/>
      <c r="T278" s="68"/>
      <c r="U278" s="68"/>
      <c r="V278" s="68"/>
      <c r="W278" s="69"/>
    </row>
    <row r="279" spans="1:26" s="41" customFormat="1" ht="17.25" customHeight="1" x14ac:dyDescent="0.2">
      <c r="B279" s="70" t="s">
        <v>795</v>
      </c>
      <c r="C279" s="71"/>
      <c r="D279" s="71"/>
      <c r="E279" s="71"/>
      <c r="F279" s="71"/>
      <c r="G279" s="71"/>
      <c r="H279" s="72"/>
      <c r="I279" s="917" t="s">
        <v>867</v>
      </c>
      <c r="J279" s="918"/>
      <c r="K279" s="918"/>
      <c r="L279" s="918"/>
      <c r="M279" s="918"/>
      <c r="N279" s="919"/>
      <c r="O279" s="920">
        <f>+Menu!F13</f>
        <v>0</v>
      </c>
      <c r="P279" s="921"/>
      <c r="Q279" s="921"/>
      <c r="R279" s="921"/>
      <c r="S279" s="921"/>
      <c r="T279" s="921"/>
      <c r="U279" s="921"/>
      <c r="V279" s="921"/>
      <c r="W279" s="913"/>
    </row>
    <row r="280" spans="1:26" s="41" customFormat="1" ht="17.25" customHeight="1" x14ac:dyDescent="0.2">
      <c r="B280" s="920">
        <f>+Menu!D13</f>
        <v>0</v>
      </c>
      <c r="C280" s="921"/>
      <c r="D280" s="921"/>
      <c r="E280" s="921"/>
      <c r="F280" s="921"/>
      <c r="G280" s="921"/>
      <c r="H280" s="913"/>
      <c r="I280" s="925" t="s">
        <v>1011</v>
      </c>
      <c r="J280" s="926"/>
      <c r="K280" s="926"/>
      <c r="L280" s="926"/>
      <c r="M280" s="926"/>
      <c r="N280" s="911"/>
      <c r="O280" s="920">
        <f>+Menu!G13</f>
        <v>0</v>
      </c>
      <c r="P280" s="921"/>
      <c r="Q280" s="921"/>
      <c r="R280" s="921"/>
      <c r="S280" s="921"/>
      <c r="T280" s="921"/>
      <c r="U280" s="921"/>
      <c r="V280" s="921"/>
      <c r="W280" s="913"/>
    </row>
    <row r="281" spans="1:26" s="41" customFormat="1" ht="17.25" customHeight="1" thickBot="1" x14ac:dyDescent="0.25">
      <c r="B281" s="907"/>
      <c r="C281" s="908"/>
      <c r="D281" s="908"/>
      <c r="E281" s="908"/>
      <c r="F281" s="908"/>
      <c r="G281" s="908"/>
      <c r="H281" s="909"/>
      <c r="I281" s="927" t="s">
        <v>868</v>
      </c>
      <c r="J281" s="928"/>
      <c r="K281" s="928"/>
      <c r="L281" s="928"/>
      <c r="M281" s="929" t="e">
        <f>IF(D288=0,"",SUM(G288:J288)/D288*100)</f>
        <v>#N/A</v>
      </c>
      <c r="N281" s="930"/>
      <c r="O281" s="907"/>
      <c r="P281" s="908"/>
      <c r="Q281" s="908"/>
      <c r="R281" s="908"/>
      <c r="S281" s="908"/>
      <c r="T281" s="908"/>
      <c r="U281" s="908"/>
      <c r="V281" s="908"/>
      <c r="W281" s="909"/>
      <c r="X281" s="73"/>
    </row>
    <row r="282" spans="1:26" ht="6.75" customHeight="1" x14ac:dyDescent="0.25"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61"/>
      <c r="U282" s="61"/>
      <c r="V282" s="61"/>
      <c r="W282" s="61"/>
    </row>
    <row r="283" spans="1:26" ht="11.25" customHeight="1" thickBot="1" x14ac:dyDescent="0.3">
      <c r="B283" s="68" t="s">
        <v>1075</v>
      </c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61"/>
      <c r="U283" s="61"/>
      <c r="V283" s="61"/>
      <c r="W283" s="61"/>
    </row>
    <row r="284" spans="1:26" ht="36" customHeight="1" thickBot="1" x14ac:dyDescent="0.25">
      <c r="B284" s="877" t="s">
        <v>869</v>
      </c>
      <c r="C284" s="861"/>
      <c r="D284" s="878"/>
      <c r="E284" s="935" t="s">
        <v>870</v>
      </c>
      <c r="F284" s="936"/>
      <c r="G284" s="922" t="s">
        <v>1068</v>
      </c>
      <c r="H284" s="923"/>
      <c r="I284" s="923"/>
      <c r="J284" s="924"/>
      <c r="K284" s="877" t="s">
        <v>1067</v>
      </c>
      <c r="L284" s="861"/>
      <c r="M284" s="861" t="s">
        <v>1074</v>
      </c>
      <c r="N284" s="861"/>
      <c r="O284" s="861" t="s">
        <v>1073</v>
      </c>
      <c r="P284" s="861"/>
      <c r="Q284" s="861" t="s">
        <v>1072</v>
      </c>
      <c r="R284" s="861"/>
      <c r="S284" s="861" t="s">
        <v>1071</v>
      </c>
      <c r="T284" s="861"/>
      <c r="U284" s="871" t="s">
        <v>1070</v>
      </c>
      <c r="V284" s="871"/>
      <c r="W284" s="872"/>
    </row>
    <row r="285" spans="1:26" ht="13.5" customHeight="1" x14ac:dyDescent="0.2">
      <c r="B285" s="879"/>
      <c r="C285" s="862"/>
      <c r="D285" s="880"/>
      <c r="E285" s="937"/>
      <c r="F285" s="938"/>
      <c r="G285" s="883" t="s">
        <v>1069</v>
      </c>
      <c r="H285" s="884"/>
      <c r="I285" s="884"/>
      <c r="J285" s="885"/>
      <c r="K285" s="879"/>
      <c r="L285" s="862"/>
      <c r="M285" s="862"/>
      <c r="N285" s="862"/>
      <c r="O285" s="862"/>
      <c r="P285" s="862"/>
      <c r="Q285" s="862"/>
      <c r="R285" s="862"/>
      <c r="S285" s="862"/>
      <c r="T285" s="862"/>
      <c r="U285" s="873"/>
      <c r="V285" s="873"/>
      <c r="W285" s="874"/>
    </row>
    <row r="286" spans="1:26" ht="13.5" customHeight="1" thickBot="1" x14ac:dyDescent="0.3">
      <c r="B286" s="881"/>
      <c r="C286" s="863"/>
      <c r="D286" s="882"/>
      <c r="E286" s="939"/>
      <c r="F286" s="940"/>
      <c r="G286" s="941" t="s">
        <v>1065</v>
      </c>
      <c r="H286" s="942"/>
      <c r="I286" s="942" t="s">
        <v>1066</v>
      </c>
      <c r="J286" s="943"/>
      <c r="K286" s="881"/>
      <c r="L286" s="863"/>
      <c r="M286" s="863"/>
      <c r="N286" s="863"/>
      <c r="O286" s="863"/>
      <c r="P286" s="863"/>
      <c r="Q286" s="863"/>
      <c r="R286" s="863"/>
      <c r="S286" s="863"/>
      <c r="T286" s="863"/>
      <c r="U286" s="875"/>
      <c r="V286" s="875"/>
      <c r="W286" s="876"/>
    </row>
    <row r="287" spans="1:26" ht="25.5" customHeight="1" thickBot="1" x14ac:dyDescent="0.3">
      <c r="B287" s="75" t="s">
        <v>823</v>
      </c>
      <c r="C287" s="76" t="s">
        <v>824</v>
      </c>
      <c r="D287" s="77" t="s">
        <v>874</v>
      </c>
      <c r="E287" s="954" t="s">
        <v>875</v>
      </c>
      <c r="F287" s="954"/>
      <c r="G287" s="485" t="s">
        <v>823</v>
      </c>
      <c r="H287" s="486" t="s">
        <v>824</v>
      </c>
      <c r="I287" s="486" t="s">
        <v>823</v>
      </c>
      <c r="J287" s="487" t="s">
        <v>824</v>
      </c>
      <c r="K287" s="109" t="s">
        <v>823</v>
      </c>
      <c r="L287" s="109" t="s">
        <v>824</v>
      </c>
      <c r="M287" s="109" t="s">
        <v>823</v>
      </c>
      <c r="N287" s="109" t="s">
        <v>824</v>
      </c>
      <c r="O287" s="109" t="s">
        <v>823</v>
      </c>
      <c r="P287" s="109" t="s">
        <v>824</v>
      </c>
      <c r="Q287" s="109" t="s">
        <v>823</v>
      </c>
      <c r="R287" s="109" t="s">
        <v>824</v>
      </c>
      <c r="S287" s="109" t="s">
        <v>823</v>
      </c>
      <c r="T287" s="109" t="s">
        <v>824</v>
      </c>
      <c r="U287" s="109" t="s">
        <v>823</v>
      </c>
      <c r="V287" s="109" t="s">
        <v>824</v>
      </c>
      <c r="W287" s="110" t="s">
        <v>825</v>
      </c>
    </row>
    <row r="288" spans="1:26" ht="15" customHeight="1" x14ac:dyDescent="0.25">
      <c r="B288" s="373" t="e">
        <f>IF($A$278="",0,VLOOKUP($A$278,$C$2209:$R$3100,2,FALSE))</f>
        <v>#N/A</v>
      </c>
      <c r="C288" s="374" t="e">
        <f>IF($A$278="",0,VLOOKUP($A$278,$W$2209:$AL$3100,2,FALSE))</f>
        <v>#N/A</v>
      </c>
      <c r="D288" s="78" t="e">
        <f>SUM(B288:C288)</f>
        <v>#N/A</v>
      </c>
      <c r="E288" s="933" t="s">
        <v>876</v>
      </c>
      <c r="F288" s="934"/>
      <c r="G288" s="288"/>
      <c r="H288" s="283"/>
      <c r="I288" s="289"/>
      <c r="J288" s="471"/>
      <c r="K288" s="467"/>
      <c r="L288" s="283"/>
      <c r="M288" s="283"/>
      <c r="N288" s="283"/>
      <c r="O288" s="283"/>
      <c r="P288" s="283"/>
      <c r="Q288" s="283"/>
      <c r="R288" s="283"/>
      <c r="S288" s="283"/>
      <c r="T288" s="283"/>
      <c r="U288" s="128">
        <f t="shared" ref="U288:V290" si="46">+G288+I288+K288+M288+O288+Q288+S288</f>
        <v>0</v>
      </c>
      <c r="V288" s="128">
        <f t="shared" si="46"/>
        <v>0</v>
      </c>
      <c r="W288" s="122">
        <f>SUM(U288:V288)</f>
        <v>0</v>
      </c>
      <c r="Y288" s="539" t="e">
        <f>IF($A$278="",0,VLOOKUP($A$278,$AQ$2209:$BF$3100,2,FALSE))</f>
        <v>#N/A</v>
      </c>
      <c r="Z288" s="539" t="e">
        <f>IF($A$278="",0,VLOOKUP($A$278,$BJ$2209:$BY$3100,2,FALSE))</f>
        <v>#N/A</v>
      </c>
    </row>
    <row r="289" spans="2:26" ht="15" customHeight="1" x14ac:dyDescent="0.25">
      <c r="B289" s="373" t="e">
        <f>IF($A$278="",0,VLOOKUP($A$278,$C$2209:$R$3100,3,FALSE))</f>
        <v>#N/A</v>
      </c>
      <c r="C289" s="374" t="e">
        <f>IF($A$278="",0,VLOOKUP($A$278,$W$2209:$AL$3100,3,FALSE))</f>
        <v>#N/A</v>
      </c>
      <c r="D289" s="80" t="e">
        <f>SUM(B289:C289)</f>
        <v>#N/A</v>
      </c>
      <c r="E289" s="944" t="s">
        <v>877</v>
      </c>
      <c r="F289" s="891"/>
      <c r="G289" s="305"/>
      <c r="H289" s="304"/>
      <c r="I289" s="107"/>
      <c r="J289" s="472"/>
      <c r="K289" s="468"/>
      <c r="L289" s="107"/>
      <c r="M289" s="107"/>
      <c r="N289" s="107"/>
      <c r="O289" s="107"/>
      <c r="P289" s="107"/>
      <c r="Q289" s="107"/>
      <c r="R289" s="107"/>
      <c r="S289" s="107"/>
      <c r="T289" s="107"/>
      <c r="U289" s="121">
        <f t="shared" si="46"/>
        <v>0</v>
      </c>
      <c r="V289" s="121">
        <f t="shared" si="46"/>
        <v>0</v>
      </c>
      <c r="W289" s="123">
        <f>SUM(U289:V289)</f>
        <v>0</v>
      </c>
      <c r="Y289" s="539" t="e">
        <f>IF($A$278="",0,VLOOKUP($A$278,$AQ$2209:$BF$3100,3,FALSE))</f>
        <v>#N/A</v>
      </c>
      <c r="Z289" s="539" t="e">
        <f>IF($A$278="",0,VLOOKUP($A$278,$BJ$2209:$BY$3100,3,FALSE))</f>
        <v>#N/A</v>
      </c>
    </row>
    <row r="290" spans="2:26" ht="15" customHeight="1" x14ac:dyDescent="0.25">
      <c r="B290" s="373" t="e">
        <f>IF($A$278="",0,VLOOKUP($A$278,$C$2209:$R$3100,4,FALSE))</f>
        <v>#N/A</v>
      </c>
      <c r="C290" s="374" t="e">
        <f>IF($A$278="",0,VLOOKUP($A$278,$W$2209:$AL$3100,4,FALSE))</f>
        <v>#N/A</v>
      </c>
      <c r="D290" s="80" t="e">
        <f>SUM(B290:C290)</f>
        <v>#N/A</v>
      </c>
      <c r="E290" s="944" t="s">
        <v>878</v>
      </c>
      <c r="F290" s="891"/>
      <c r="G290" s="305"/>
      <c r="H290" s="304"/>
      <c r="I290" s="107"/>
      <c r="J290" s="472"/>
      <c r="K290" s="468"/>
      <c r="L290" s="107"/>
      <c r="M290" s="107"/>
      <c r="N290" s="107"/>
      <c r="O290" s="107"/>
      <c r="P290" s="107"/>
      <c r="Q290" s="107"/>
      <c r="R290" s="107"/>
      <c r="S290" s="107"/>
      <c r="T290" s="107"/>
      <c r="U290" s="121">
        <f t="shared" si="46"/>
        <v>0</v>
      </c>
      <c r="V290" s="121">
        <f t="shared" si="46"/>
        <v>0</v>
      </c>
      <c r="W290" s="123">
        <f>SUM(U290:V290)</f>
        <v>0</v>
      </c>
      <c r="Y290" s="539" t="e">
        <f>IF($A$278="",0,VLOOKUP($A$278,$AQ$2209:$BF$3100,4,FALSE))</f>
        <v>#N/A</v>
      </c>
      <c r="Z290" s="539" t="e">
        <f>IF($A$278="",0,VLOOKUP($A$278,$BJ$2209:$BY$3100,4,FALSE))</f>
        <v>#N/A</v>
      </c>
    </row>
    <row r="291" spans="2:26" ht="15" customHeight="1" x14ac:dyDescent="0.25">
      <c r="B291" s="373" t="e">
        <f>IF($A$278="",0,VLOOKUP($A$278,$C$2209:$R$3100,5,FALSE))</f>
        <v>#N/A</v>
      </c>
      <c r="C291" s="374" t="e">
        <f>IF($A$278="",0,VLOOKUP($A$278,$W$2209:$AL$3100,5,FALSE))</f>
        <v>#N/A</v>
      </c>
      <c r="D291" s="80" t="e">
        <f>SUM(B291:C291)</f>
        <v>#N/A</v>
      </c>
      <c r="E291" s="944" t="s">
        <v>879</v>
      </c>
      <c r="F291" s="891"/>
      <c r="G291" s="305"/>
      <c r="H291" s="304"/>
      <c r="I291" s="360"/>
      <c r="J291" s="472"/>
      <c r="K291" s="468"/>
      <c r="L291" s="107"/>
      <c r="M291" s="107"/>
      <c r="N291" s="107"/>
      <c r="O291" s="107"/>
      <c r="P291" s="107"/>
      <c r="Q291" s="107"/>
      <c r="R291" s="107"/>
      <c r="S291" s="107"/>
      <c r="T291" s="107"/>
      <c r="U291" s="121">
        <f>+G291+I291+K291+M291+O291+Q291+S291</f>
        <v>0</v>
      </c>
      <c r="V291" s="121">
        <f>+H291+J291+L291+N291+P291+R291+T291</f>
        <v>0</v>
      </c>
      <c r="W291" s="123">
        <f>SUM(U291:V291)</f>
        <v>0</v>
      </c>
      <c r="Y291" s="539" t="e">
        <f>IF($A$278="",0,VLOOKUP($A$278,$AQ$2209:$BF$3100,5,FALSE))</f>
        <v>#N/A</v>
      </c>
      <c r="Z291" s="539" t="e">
        <f>IF($A$278="",0,VLOOKUP($A$278,$BJ$2209:$BY$3100,5,FALSE))</f>
        <v>#N/A</v>
      </c>
    </row>
    <row r="292" spans="2:26" ht="15" customHeight="1" thickBot="1" x14ac:dyDescent="0.3">
      <c r="B292" s="373" t="e">
        <f>IF($A$278="",0,VLOOKUP($A$278,$C$2209:$R$3100,6,FALSE))</f>
        <v>#N/A</v>
      </c>
      <c r="C292" s="374" t="e">
        <f>IF($A$278="",0,VLOOKUP($A$278,$W$2209:$AL$3100,6,FALSE))</f>
        <v>#N/A</v>
      </c>
      <c r="D292" s="81" t="e">
        <f>SUM(B292:C292)</f>
        <v>#N/A</v>
      </c>
      <c r="E292" s="945" t="s">
        <v>880</v>
      </c>
      <c r="F292" s="946"/>
      <c r="G292" s="361"/>
      <c r="H292" s="362"/>
      <c r="I292" s="363"/>
      <c r="J292" s="473"/>
      <c r="K292" s="469"/>
      <c r="L292" s="363"/>
      <c r="M292" s="363"/>
      <c r="N292" s="363"/>
      <c r="O292" s="363"/>
      <c r="P292" s="363"/>
      <c r="Q292" s="363"/>
      <c r="R292" s="363"/>
      <c r="S292" s="363"/>
      <c r="T292" s="363"/>
      <c r="U292" s="364">
        <f>+G292+I292+K292+M292+O292+Q292+S292</f>
        <v>0</v>
      </c>
      <c r="V292" s="364">
        <f>+H292+J292+L292+N292+P292+R292+T292</f>
        <v>0</v>
      </c>
      <c r="W292" s="365">
        <f>SUM(U292:V292)</f>
        <v>0</v>
      </c>
      <c r="Y292" s="539" t="e">
        <f>IF($A$278="",0,VLOOKUP($A$278,$AQ$2209:$BF$3100,6,FALSE))</f>
        <v>#N/A</v>
      </c>
      <c r="Z292" s="539" t="e">
        <f>IF($A$278="",0,VLOOKUP($A$278,$BJ$2209:$BY$3100,6,FALSE))</f>
        <v>#N/A</v>
      </c>
    </row>
    <row r="293" spans="2:26" ht="18" customHeight="1" thickBot="1" x14ac:dyDescent="0.3">
      <c r="B293" s="82" t="e">
        <f>SUM(B288:B292)</f>
        <v>#N/A</v>
      </c>
      <c r="C293" s="83" t="e">
        <f>SUM(C288:C292)</f>
        <v>#N/A</v>
      </c>
      <c r="D293" s="84" t="e">
        <f>SUM(D288:D292)</f>
        <v>#N/A</v>
      </c>
      <c r="E293" s="947" t="s">
        <v>881</v>
      </c>
      <c r="F293" s="948"/>
      <c r="G293" s="82">
        <f>SUM(G288:G292)</f>
        <v>0</v>
      </c>
      <c r="H293" s="83">
        <f t="shared" ref="H293:T293" si="47">SUM(H288:H292)</f>
        <v>0</v>
      </c>
      <c r="I293" s="83">
        <f t="shared" si="47"/>
        <v>0</v>
      </c>
      <c r="J293" s="84">
        <f t="shared" si="47"/>
        <v>0</v>
      </c>
      <c r="K293" s="470">
        <f t="shared" si="47"/>
        <v>0</v>
      </c>
      <c r="L293" s="83">
        <f t="shared" si="47"/>
        <v>0</v>
      </c>
      <c r="M293" s="83">
        <f t="shared" si="47"/>
        <v>0</v>
      </c>
      <c r="N293" s="83">
        <f t="shared" si="47"/>
        <v>0</v>
      </c>
      <c r="O293" s="83">
        <f t="shared" si="47"/>
        <v>0</v>
      </c>
      <c r="P293" s="83">
        <f t="shared" si="47"/>
        <v>0</v>
      </c>
      <c r="Q293" s="83">
        <f t="shared" si="47"/>
        <v>0</v>
      </c>
      <c r="R293" s="83">
        <f t="shared" si="47"/>
        <v>0</v>
      </c>
      <c r="S293" s="83">
        <f t="shared" si="47"/>
        <v>0</v>
      </c>
      <c r="T293" s="83">
        <f t="shared" si="47"/>
        <v>0</v>
      </c>
      <c r="U293" s="83">
        <f>SUM(U288:U292)</f>
        <v>0</v>
      </c>
      <c r="V293" s="83">
        <f>SUM(V288:V292)</f>
        <v>0</v>
      </c>
      <c r="W293" s="84">
        <f>SUM(W288:W292)</f>
        <v>0</v>
      </c>
      <c r="Y293" s="87"/>
      <c r="Z293" s="87"/>
    </row>
    <row r="294" spans="2:26" ht="6.75" customHeight="1" thickBot="1" x14ac:dyDescent="0.3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</row>
    <row r="295" spans="2:26" ht="25.5" customHeight="1" thickBot="1" x14ac:dyDescent="0.3">
      <c r="B295" s="75" t="s">
        <v>823</v>
      </c>
      <c r="C295" s="76" t="s">
        <v>824</v>
      </c>
      <c r="D295" s="77" t="s">
        <v>874</v>
      </c>
      <c r="E295" s="949" t="s">
        <v>882</v>
      </c>
      <c r="F295" s="949"/>
      <c r="G295" s="485" t="s">
        <v>823</v>
      </c>
      <c r="H295" s="486" t="s">
        <v>824</v>
      </c>
      <c r="I295" s="486" t="s">
        <v>823</v>
      </c>
      <c r="J295" s="487" t="s">
        <v>824</v>
      </c>
      <c r="K295" s="109" t="s">
        <v>823</v>
      </c>
      <c r="L295" s="109" t="s">
        <v>824</v>
      </c>
      <c r="M295" s="109" t="s">
        <v>823</v>
      </c>
      <c r="N295" s="109" t="s">
        <v>824</v>
      </c>
      <c r="O295" s="109" t="s">
        <v>823</v>
      </c>
      <c r="P295" s="109" t="s">
        <v>824</v>
      </c>
      <c r="Q295" s="109" t="s">
        <v>823</v>
      </c>
      <c r="R295" s="109" t="s">
        <v>824</v>
      </c>
      <c r="S295" s="109" t="s">
        <v>823</v>
      </c>
      <c r="T295" s="109" t="s">
        <v>824</v>
      </c>
      <c r="U295" s="109" t="s">
        <v>823</v>
      </c>
      <c r="V295" s="109" t="s">
        <v>824</v>
      </c>
      <c r="W295" s="110" t="s">
        <v>825</v>
      </c>
    </row>
    <row r="296" spans="2:26" ht="15" customHeight="1" x14ac:dyDescent="0.25">
      <c r="B296" s="373" t="e">
        <f>IF($A$278="",0,VLOOKUP($A$278,$C$2209:$R$3100,7,FALSE))</f>
        <v>#N/A</v>
      </c>
      <c r="C296" s="374" t="e">
        <f>IF($A$278="",0,VLOOKUP($A$278,$W$2209:$AL$3100,7,FALSE))</f>
        <v>#N/A</v>
      </c>
      <c r="D296" s="88" t="e">
        <f>SUM(B296:C296)</f>
        <v>#N/A</v>
      </c>
      <c r="E296" s="933" t="s">
        <v>883</v>
      </c>
      <c r="F296" s="934"/>
      <c r="G296" s="288"/>
      <c r="H296" s="283"/>
      <c r="I296" s="478"/>
      <c r="J296" s="479"/>
      <c r="K296" s="474"/>
      <c r="L296" s="281"/>
      <c r="M296" s="281"/>
      <c r="N296" s="281"/>
      <c r="O296" s="281"/>
      <c r="P296" s="281"/>
      <c r="Q296" s="281"/>
      <c r="R296" s="281"/>
      <c r="S296" s="281"/>
      <c r="T296" s="282"/>
      <c r="U296" s="128">
        <f t="shared" ref="U296:V300" si="48">+G296+I296+K296+M296+O296+Q296+S296</f>
        <v>0</v>
      </c>
      <c r="V296" s="128">
        <f t="shared" si="48"/>
        <v>0</v>
      </c>
      <c r="W296" s="122">
        <f>SUM(U296:V296)</f>
        <v>0</v>
      </c>
      <c r="Y296" s="539" t="e">
        <f>IF($A$278="",0,VLOOKUP($A$278,$AQ$2209:$BF$3100,7,FALSE))</f>
        <v>#N/A</v>
      </c>
      <c r="Z296" s="539" t="e">
        <f>IF($A$278="",0,VLOOKUP($A$278,$BJ$2209:$BY$3100,7,FALSE))</f>
        <v>#N/A</v>
      </c>
    </row>
    <row r="297" spans="2:26" ht="15" customHeight="1" x14ac:dyDescent="0.25">
      <c r="B297" s="373" t="e">
        <f>IF($A$278="",0,VLOOKUP($A$278,$C$2209:$R$3100,8,FALSE))</f>
        <v>#N/A</v>
      </c>
      <c r="C297" s="374" t="e">
        <f>IF($A$278="",0,VLOOKUP($A$278,$W$2209:$AL$3100,8,FALSE))</f>
        <v>#N/A</v>
      </c>
      <c r="D297" s="80" t="e">
        <f>SUM(B297:C297)</f>
        <v>#N/A</v>
      </c>
      <c r="E297" s="944" t="s">
        <v>884</v>
      </c>
      <c r="F297" s="891"/>
      <c r="G297" s="305"/>
      <c r="H297" s="304"/>
      <c r="I297" s="480"/>
      <c r="J297" s="481"/>
      <c r="K297" s="475"/>
      <c r="L297" s="79"/>
      <c r="M297" s="79"/>
      <c r="N297" s="79"/>
      <c r="O297" s="79"/>
      <c r="P297" s="79"/>
      <c r="Q297" s="79"/>
      <c r="R297" s="79"/>
      <c r="S297" s="79"/>
      <c r="T297" s="106"/>
      <c r="U297" s="121">
        <f t="shared" si="48"/>
        <v>0</v>
      </c>
      <c r="V297" s="121">
        <f t="shared" si="48"/>
        <v>0</v>
      </c>
      <c r="W297" s="123">
        <f>SUM(U297:V297)</f>
        <v>0</v>
      </c>
      <c r="Y297" s="539" t="e">
        <f>IF($A$278="",0,VLOOKUP($A$278,$AQ$2209:$BF$3100,8,FALSE))</f>
        <v>#N/A</v>
      </c>
      <c r="Z297" s="539" t="e">
        <f>IF($A$278="",0,VLOOKUP($A$278,$BJ$2209:$BY$3100,8,FALSE))</f>
        <v>#N/A</v>
      </c>
    </row>
    <row r="298" spans="2:26" ht="15" customHeight="1" x14ac:dyDescent="0.25">
      <c r="B298" s="373" t="e">
        <f>IF($A$278="",0,VLOOKUP($A$278,$C$2209:$R$3100,9,FALSE))</f>
        <v>#N/A</v>
      </c>
      <c r="C298" s="374" t="e">
        <f>IF($A$278="",0,VLOOKUP($A$278,$W$2209:$AL$3100,9,FALSE))</f>
        <v>#N/A</v>
      </c>
      <c r="D298" s="80" t="e">
        <f>SUM(B298:C298)</f>
        <v>#N/A</v>
      </c>
      <c r="E298" s="944" t="s">
        <v>885</v>
      </c>
      <c r="F298" s="891"/>
      <c r="G298" s="305"/>
      <c r="H298" s="304"/>
      <c r="I298" s="480"/>
      <c r="J298" s="481"/>
      <c r="K298" s="475"/>
      <c r="L298" s="79"/>
      <c r="M298" s="79"/>
      <c r="N298" s="79"/>
      <c r="O298" s="79"/>
      <c r="P298" s="79"/>
      <c r="Q298" s="79"/>
      <c r="R298" s="79"/>
      <c r="S298" s="79"/>
      <c r="T298" s="106"/>
      <c r="U298" s="121">
        <f t="shared" si="48"/>
        <v>0</v>
      </c>
      <c r="V298" s="121">
        <f t="shared" si="48"/>
        <v>0</v>
      </c>
      <c r="W298" s="123">
        <f>SUM(U298:V298)</f>
        <v>0</v>
      </c>
      <c r="Y298" s="539" t="e">
        <f>IF($A$278="",0,VLOOKUP($A$278,$AQ$2209:$BF$3100,9,FALSE))</f>
        <v>#N/A</v>
      </c>
      <c r="Z298" s="539" t="e">
        <f>IF($A$278="",0,VLOOKUP($A$278,$BJ$2209:$BY$3100,9,FALSE))</f>
        <v>#N/A</v>
      </c>
    </row>
    <row r="299" spans="2:26" ht="15" customHeight="1" x14ac:dyDescent="0.25">
      <c r="B299" s="373" t="e">
        <f>IF($A$278="",0,VLOOKUP($A$278,$C$2209:$R$3100,10,FALSE))</f>
        <v>#N/A</v>
      </c>
      <c r="C299" s="374" t="e">
        <f>IF($A$278="",0,VLOOKUP($A$278,$W$2209:$AL$3100,10,FALSE))</f>
        <v>#N/A</v>
      </c>
      <c r="D299" s="80" t="e">
        <f>SUM(B299:C299)</f>
        <v>#N/A</v>
      </c>
      <c r="E299" s="944" t="s">
        <v>886</v>
      </c>
      <c r="F299" s="891"/>
      <c r="G299" s="305"/>
      <c r="H299" s="304"/>
      <c r="I299" s="480"/>
      <c r="J299" s="481"/>
      <c r="K299" s="475"/>
      <c r="L299" s="79"/>
      <c r="M299" s="79"/>
      <c r="N299" s="79"/>
      <c r="O299" s="79"/>
      <c r="P299" s="79"/>
      <c r="Q299" s="79"/>
      <c r="R299" s="79"/>
      <c r="S299" s="79"/>
      <c r="T299" s="106"/>
      <c r="U299" s="121">
        <f t="shared" si="48"/>
        <v>0</v>
      </c>
      <c r="V299" s="121">
        <f t="shared" si="48"/>
        <v>0</v>
      </c>
      <c r="W299" s="123">
        <f>SUM(U299:V299)</f>
        <v>0</v>
      </c>
      <c r="Y299" s="539" t="e">
        <f>IF($A$278="",0,VLOOKUP($A$278,$AQ$2209:$BF$3100,10,FALSE))</f>
        <v>#N/A</v>
      </c>
      <c r="Z299" s="539" t="e">
        <f>IF($A$278="",0,VLOOKUP($A$278,$BJ$2209:$BY$3100,10,FALSE))</f>
        <v>#N/A</v>
      </c>
    </row>
    <row r="300" spans="2:26" ht="15" customHeight="1" thickBot="1" x14ac:dyDescent="0.3">
      <c r="B300" s="373" t="e">
        <f>IF($A$278="",0,VLOOKUP($A$278,$C$2209:$R$3100,11,FALSE))</f>
        <v>#N/A</v>
      </c>
      <c r="C300" s="374" t="e">
        <f>IF($A$278="",0,VLOOKUP($A$278,$W$2209:$AL$3100,11,FALSE))</f>
        <v>#N/A</v>
      </c>
      <c r="D300" s="90" t="e">
        <f>SUM(B300:C300)</f>
        <v>#N/A</v>
      </c>
      <c r="E300" s="945" t="s">
        <v>887</v>
      </c>
      <c r="F300" s="946"/>
      <c r="G300" s="361"/>
      <c r="H300" s="362"/>
      <c r="I300" s="482"/>
      <c r="J300" s="483"/>
      <c r="K300" s="476"/>
      <c r="L300" s="285"/>
      <c r="M300" s="285"/>
      <c r="N300" s="285"/>
      <c r="O300" s="285"/>
      <c r="P300" s="285"/>
      <c r="Q300" s="285"/>
      <c r="R300" s="285"/>
      <c r="S300" s="285"/>
      <c r="T300" s="286"/>
      <c r="U300" s="129">
        <f t="shared" si="48"/>
        <v>0</v>
      </c>
      <c r="V300" s="129">
        <f t="shared" si="48"/>
        <v>0</v>
      </c>
      <c r="W300" s="124">
        <f>SUM(U300:V300)</f>
        <v>0</v>
      </c>
      <c r="Y300" s="539" t="e">
        <f>IF($A$278="",0,VLOOKUP($A$278,$AQ$2209:$BF$3100,11,FALSE))</f>
        <v>#N/A</v>
      </c>
      <c r="Z300" s="539" t="e">
        <f>IF($A$278="",0,VLOOKUP($A$278,$BJ$2209:$BY$3100,11,FALSE))</f>
        <v>#N/A</v>
      </c>
    </row>
    <row r="301" spans="2:26" ht="18" customHeight="1" thickBot="1" x14ac:dyDescent="0.3">
      <c r="B301" s="91" t="e">
        <f>SUM(B296:B300)</f>
        <v>#N/A</v>
      </c>
      <c r="C301" s="92" t="e">
        <f>SUM(C296:C300)</f>
        <v>#N/A</v>
      </c>
      <c r="D301" s="93" t="e">
        <f>SUM(D296:D300)</f>
        <v>#N/A</v>
      </c>
      <c r="E301" s="951" t="s">
        <v>888</v>
      </c>
      <c r="F301" s="948"/>
      <c r="G301" s="82">
        <f>SUM(G296:G300)</f>
        <v>0</v>
      </c>
      <c r="H301" s="83">
        <f>SUM(H296:H300)</f>
        <v>0</v>
      </c>
      <c r="I301" s="83">
        <f t="shared" ref="I301:N301" si="49">SUM(I296:I300)</f>
        <v>0</v>
      </c>
      <c r="J301" s="84">
        <f t="shared" si="49"/>
        <v>0</v>
      </c>
      <c r="K301" s="477">
        <f t="shared" si="49"/>
        <v>0</v>
      </c>
      <c r="L301" s="85">
        <f t="shared" si="49"/>
        <v>0</v>
      </c>
      <c r="M301" s="85">
        <f t="shared" si="49"/>
        <v>0</v>
      </c>
      <c r="N301" s="85">
        <f t="shared" si="49"/>
        <v>0</v>
      </c>
      <c r="O301" s="85">
        <f t="shared" ref="O301:W301" si="50">SUM(O296:O300)</f>
        <v>0</v>
      </c>
      <c r="P301" s="85">
        <f t="shared" si="50"/>
        <v>0</v>
      </c>
      <c r="Q301" s="85">
        <f t="shared" si="50"/>
        <v>0</v>
      </c>
      <c r="R301" s="85">
        <f t="shared" si="50"/>
        <v>0</v>
      </c>
      <c r="S301" s="85">
        <f t="shared" si="50"/>
        <v>0</v>
      </c>
      <c r="T301" s="290">
        <f t="shared" si="50"/>
        <v>0</v>
      </c>
      <c r="U301" s="83">
        <f t="shared" si="50"/>
        <v>0</v>
      </c>
      <c r="V301" s="83">
        <f t="shared" si="50"/>
        <v>0</v>
      </c>
      <c r="W301" s="84">
        <f t="shared" si="50"/>
        <v>0</v>
      </c>
    </row>
    <row r="302" spans="2:26" ht="6.75" customHeight="1" thickBot="1" x14ac:dyDescent="0.3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</row>
    <row r="303" spans="2:26" ht="25.5" customHeight="1" thickBot="1" x14ac:dyDescent="0.3">
      <c r="B303" s="75" t="s">
        <v>823</v>
      </c>
      <c r="C303" s="76" t="s">
        <v>824</v>
      </c>
      <c r="D303" s="77" t="s">
        <v>874</v>
      </c>
      <c r="E303" s="952" t="s">
        <v>1012</v>
      </c>
      <c r="F303" s="952"/>
      <c r="G303" s="485" t="s">
        <v>823</v>
      </c>
      <c r="H303" s="486" t="s">
        <v>824</v>
      </c>
      <c r="I303" s="486" t="s">
        <v>823</v>
      </c>
      <c r="J303" s="487" t="s">
        <v>824</v>
      </c>
      <c r="K303" s="109" t="s">
        <v>823</v>
      </c>
      <c r="L303" s="109" t="s">
        <v>824</v>
      </c>
      <c r="M303" s="109" t="s">
        <v>823</v>
      </c>
      <c r="N303" s="109" t="s">
        <v>824</v>
      </c>
      <c r="O303" s="109" t="s">
        <v>823</v>
      </c>
      <c r="P303" s="109" t="s">
        <v>824</v>
      </c>
      <c r="Q303" s="109" t="s">
        <v>823</v>
      </c>
      <c r="R303" s="109" t="s">
        <v>824</v>
      </c>
      <c r="S303" s="109" t="s">
        <v>823</v>
      </c>
      <c r="T303" s="109" t="s">
        <v>824</v>
      </c>
      <c r="U303" s="109" t="s">
        <v>823</v>
      </c>
      <c r="V303" s="109" t="s">
        <v>824</v>
      </c>
      <c r="W303" s="110" t="s">
        <v>825</v>
      </c>
    </row>
    <row r="304" spans="2:26" ht="15" customHeight="1" x14ac:dyDescent="0.25">
      <c r="B304" s="373" t="e">
        <f>IF($A$278="",0,VLOOKUP($A$278,$C$2209:$R$3100,12,FALSE))</f>
        <v>#N/A</v>
      </c>
      <c r="C304" s="374" t="e">
        <f>IF($A$278="",0,VLOOKUP($A$278,$W$2209:$AL$3100,12,FALSE))</f>
        <v>#N/A</v>
      </c>
      <c r="D304" s="88" t="e">
        <f>SUM(B304:C304)</f>
        <v>#N/A</v>
      </c>
      <c r="E304" s="933" t="s">
        <v>1013</v>
      </c>
      <c r="F304" s="934"/>
      <c r="G304" s="288"/>
      <c r="H304" s="283"/>
      <c r="I304" s="478"/>
      <c r="J304" s="479"/>
      <c r="K304" s="474"/>
      <c r="L304" s="281"/>
      <c r="M304" s="281"/>
      <c r="N304" s="281"/>
      <c r="O304" s="281"/>
      <c r="P304" s="281"/>
      <c r="Q304" s="281"/>
      <c r="R304" s="281"/>
      <c r="S304" s="282"/>
      <c r="T304" s="283"/>
      <c r="U304" s="128">
        <f t="shared" ref="U304:V308" si="51">+G304+I304+K304+M304+O304+Q304+S304</f>
        <v>0</v>
      </c>
      <c r="V304" s="128">
        <f t="shared" si="51"/>
        <v>0</v>
      </c>
      <c r="W304" s="122">
        <f>SUM(U304:V304)</f>
        <v>0</v>
      </c>
      <c r="Y304" s="539" t="e">
        <f>IF($A$278="",0,VLOOKUP($A$278,$AQ$2209:$BF$3100,12,FALSE))</f>
        <v>#N/A</v>
      </c>
      <c r="Z304" s="539" t="e">
        <f>IF($A$278="",0,VLOOKUP($A$278,$BJ$2209:$BY$3100,12,FALSE))</f>
        <v>#N/A</v>
      </c>
    </row>
    <row r="305" spans="2:26" ht="15" customHeight="1" x14ac:dyDescent="0.25">
      <c r="B305" s="373" t="e">
        <f>IF($A$278="",0,VLOOKUP($A$278,$C$2209:$R$3100,13,FALSE))</f>
        <v>#N/A</v>
      </c>
      <c r="C305" s="374" t="e">
        <f>IF($A$278="",0,VLOOKUP($A$278,$W$2209:$AL$3100,13,FALSE))</f>
        <v>#N/A</v>
      </c>
      <c r="D305" s="80" t="e">
        <f>SUM(B305:C305)</f>
        <v>#N/A</v>
      </c>
      <c r="E305" s="944" t="s">
        <v>1014</v>
      </c>
      <c r="F305" s="891"/>
      <c r="G305" s="305"/>
      <c r="H305" s="304"/>
      <c r="I305" s="480"/>
      <c r="J305" s="481"/>
      <c r="K305" s="475"/>
      <c r="L305" s="79"/>
      <c r="M305" s="79"/>
      <c r="N305" s="79"/>
      <c r="O305" s="79"/>
      <c r="P305" s="79"/>
      <c r="Q305" s="79"/>
      <c r="R305" s="79"/>
      <c r="S305" s="106"/>
      <c r="T305" s="107"/>
      <c r="U305" s="121">
        <f t="shared" si="51"/>
        <v>0</v>
      </c>
      <c r="V305" s="121">
        <f t="shared" si="51"/>
        <v>0</v>
      </c>
      <c r="W305" s="123">
        <f>SUM(U305:V305)</f>
        <v>0</v>
      </c>
      <c r="Y305" s="539" t="e">
        <f>IF($A$278="",0,VLOOKUP($A$278,$AQ$2209:$BF$3100,13,FALSE))</f>
        <v>#N/A</v>
      </c>
      <c r="Z305" s="539" t="e">
        <f>IF($A$278="",0,VLOOKUP($A$278,$BJ$2209:$BY$3100,13,FALSE))</f>
        <v>#N/A</v>
      </c>
    </row>
    <row r="306" spans="2:26" ht="15" customHeight="1" x14ac:dyDescent="0.25">
      <c r="B306" s="373" t="e">
        <f>IF($A$278="",0,VLOOKUP($A$278,$C$2209:$R$3100,14,FALSE))</f>
        <v>#N/A</v>
      </c>
      <c r="C306" s="374" t="e">
        <f>IF($A$278="",0,VLOOKUP($A$278,$W$2209:$AL$3100,14,FALSE))</f>
        <v>#N/A</v>
      </c>
      <c r="D306" s="80" t="e">
        <f>SUM(B306:C306)</f>
        <v>#N/A</v>
      </c>
      <c r="E306" s="944" t="s">
        <v>1015</v>
      </c>
      <c r="F306" s="891"/>
      <c r="G306" s="305"/>
      <c r="H306" s="304"/>
      <c r="I306" s="480"/>
      <c r="J306" s="481"/>
      <c r="K306" s="475"/>
      <c r="L306" s="79"/>
      <c r="M306" s="79"/>
      <c r="N306" s="79"/>
      <c r="O306" s="79"/>
      <c r="P306" s="79"/>
      <c r="Q306" s="79"/>
      <c r="R306" s="79"/>
      <c r="S306" s="106"/>
      <c r="T306" s="107"/>
      <c r="U306" s="121">
        <f t="shared" si="51"/>
        <v>0</v>
      </c>
      <c r="V306" s="121">
        <f t="shared" si="51"/>
        <v>0</v>
      </c>
      <c r="W306" s="123">
        <f>SUM(U306:V306)</f>
        <v>0</v>
      </c>
      <c r="Y306" s="539" t="e">
        <f>IF($A$278="",0,VLOOKUP($A$278,$AQ$2209:$BF$3100,14,FALSE))</f>
        <v>#N/A</v>
      </c>
      <c r="Z306" s="539" t="e">
        <f>IF($A$278="",0,VLOOKUP($A$278,$BJ$2209:$BY$3100,14,FALSE))</f>
        <v>#N/A</v>
      </c>
    </row>
    <row r="307" spans="2:26" ht="15" customHeight="1" x14ac:dyDescent="0.25">
      <c r="B307" s="373" t="e">
        <f>IF($A$278="",0,VLOOKUP($A$278,$C$2209:$R$3100,15,FALSE))</f>
        <v>#N/A</v>
      </c>
      <c r="C307" s="374" t="e">
        <f>IF($A$278="",0,VLOOKUP($A$278,$W$2209:$AL$3100,15,FALSE))</f>
        <v>#N/A</v>
      </c>
      <c r="D307" s="80" t="e">
        <f>SUM(B307:C307)</f>
        <v>#N/A</v>
      </c>
      <c r="E307" s="944" t="s">
        <v>1016</v>
      </c>
      <c r="F307" s="891"/>
      <c r="G307" s="305"/>
      <c r="H307" s="304"/>
      <c r="I307" s="480"/>
      <c r="J307" s="481"/>
      <c r="K307" s="475"/>
      <c r="L307" s="79"/>
      <c r="M307" s="79"/>
      <c r="N307" s="79"/>
      <c r="O307" s="79"/>
      <c r="P307" s="79"/>
      <c r="Q307" s="79"/>
      <c r="R307" s="79"/>
      <c r="S307" s="106"/>
      <c r="T307" s="107"/>
      <c r="U307" s="121">
        <f t="shared" si="51"/>
        <v>0</v>
      </c>
      <c r="V307" s="121">
        <f t="shared" si="51"/>
        <v>0</v>
      </c>
      <c r="W307" s="123">
        <f>SUM(U307:V307)</f>
        <v>0</v>
      </c>
      <c r="Y307" s="539" t="e">
        <f>IF($A$278="",0,VLOOKUP($A$278,$AQ$2209:$BF$3100,15,FALSE))</f>
        <v>#N/A</v>
      </c>
      <c r="Z307" s="539" t="e">
        <f>IF($A$278="",0,VLOOKUP($A$278,$BJ$2209:$BY$3100,15,FALSE))</f>
        <v>#N/A</v>
      </c>
    </row>
    <row r="308" spans="2:26" ht="15" customHeight="1" thickBot="1" x14ac:dyDescent="0.3">
      <c r="B308" s="373" t="e">
        <f>IF($A$278="",0,VLOOKUP($A$278,$C$2209:$R$3100,16,FALSE))</f>
        <v>#N/A</v>
      </c>
      <c r="C308" s="374" t="e">
        <f>IF($A$278="",0,VLOOKUP($A$278,$W$2209:$AL$3100,16,FALSE))</f>
        <v>#N/A</v>
      </c>
      <c r="D308" s="90" t="e">
        <f>SUM(B308:C308)</f>
        <v>#N/A</v>
      </c>
      <c r="E308" s="945" t="s">
        <v>1017</v>
      </c>
      <c r="F308" s="946"/>
      <c r="G308" s="361"/>
      <c r="H308" s="362"/>
      <c r="I308" s="482"/>
      <c r="J308" s="483"/>
      <c r="K308" s="476"/>
      <c r="L308" s="285"/>
      <c r="M308" s="285"/>
      <c r="N308" s="285"/>
      <c r="O308" s="285"/>
      <c r="P308" s="285"/>
      <c r="Q308" s="285"/>
      <c r="R308" s="285"/>
      <c r="S308" s="286"/>
      <c r="T308" s="287"/>
      <c r="U308" s="129">
        <f t="shared" si="51"/>
        <v>0</v>
      </c>
      <c r="V308" s="129">
        <f t="shared" si="51"/>
        <v>0</v>
      </c>
      <c r="W308" s="124">
        <f>SUM(U308:V308)</f>
        <v>0</v>
      </c>
      <c r="Y308" s="539" t="e">
        <f>IF($A$278="",0,VLOOKUP($A$278,$AQ$2209:$BF$3100,16,FALSE))</f>
        <v>#N/A</v>
      </c>
      <c r="Z308" s="539" t="e">
        <f>IF($A$278="",0,VLOOKUP($A$278,$BJ$2209:$BY$3100,16,FALSE))</f>
        <v>#N/A</v>
      </c>
    </row>
    <row r="309" spans="2:26" ht="18" customHeight="1" thickBot="1" x14ac:dyDescent="0.3">
      <c r="B309" s="91" t="e">
        <f>SUM(B304:B308)</f>
        <v>#N/A</v>
      </c>
      <c r="C309" s="92" t="e">
        <f>SUM(C304:C308)</f>
        <v>#N/A</v>
      </c>
      <c r="D309" s="93" t="e">
        <f>SUM(D304:D308)</f>
        <v>#N/A</v>
      </c>
      <c r="E309" s="951" t="s">
        <v>1018</v>
      </c>
      <c r="F309" s="948"/>
      <c r="G309" s="82">
        <f>SUM(G304:G308)</f>
        <v>0</v>
      </c>
      <c r="H309" s="83">
        <f>SUM(H304:H308)</f>
        <v>0</v>
      </c>
      <c r="I309" s="83">
        <f t="shared" ref="I309:O309" si="52">SUM(I304:I308)</f>
        <v>0</v>
      </c>
      <c r="J309" s="84">
        <f t="shared" si="52"/>
        <v>0</v>
      </c>
      <c r="K309" s="477">
        <f t="shared" si="52"/>
        <v>0</v>
      </c>
      <c r="L309" s="85">
        <f t="shared" si="52"/>
        <v>0</v>
      </c>
      <c r="M309" s="85">
        <f t="shared" si="52"/>
        <v>0</v>
      </c>
      <c r="N309" s="85">
        <f t="shared" si="52"/>
        <v>0</v>
      </c>
      <c r="O309" s="85">
        <f t="shared" si="52"/>
        <v>0</v>
      </c>
      <c r="P309" s="85">
        <f t="shared" ref="P309:W309" si="53">SUM(P304:P308)</f>
        <v>0</v>
      </c>
      <c r="Q309" s="85">
        <f t="shared" si="53"/>
        <v>0</v>
      </c>
      <c r="R309" s="85">
        <f t="shared" si="53"/>
        <v>0</v>
      </c>
      <c r="S309" s="85">
        <f t="shared" si="53"/>
        <v>0</v>
      </c>
      <c r="T309" s="85">
        <f t="shared" si="53"/>
        <v>0</v>
      </c>
      <c r="U309" s="85">
        <f t="shared" si="53"/>
        <v>0</v>
      </c>
      <c r="V309" s="85">
        <f t="shared" si="53"/>
        <v>0</v>
      </c>
      <c r="W309" s="86">
        <f t="shared" si="53"/>
        <v>0</v>
      </c>
    </row>
    <row r="310" spans="2:26" ht="3" customHeight="1" x14ac:dyDescent="0.25">
      <c r="B310" s="488"/>
      <c r="C310" s="488"/>
      <c r="D310" s="488"/>
      <c r="E310" s="489"/>
      <c r="F310" s="489"/>
      <c r="G310" s="490"/>
      <c r="H310" s="490"/>
      <c r="I310" s="488"/>
      <c r="J310" s="488"/>
      <c r="K310" s="488"/>
      <c r="L310" s="488"/>
      <c r="M310" s="488"/>
      <c r="N310" s="488"/>
      <c r="O310" s="488"/>
      <c r="P310" s="488"/>
      <c r="Q310" s="488"/>
      <c r="R310" s="488"/>
      <c r="S310" s="488"/>
      <c r="T310" s="488"/>
      <c r="U310" s="488"/>
      <c r="V310" s="488"/>
      <c r="W310" s="488"/>
    </row>
    <row r="311" spans="2:26" ht="12.75" customHeight="1" thickBot="1" x14ac:dyDescent="0.25">
      <c r="B311" s="491" t="s">
        <v>1129</v>
      </c>
      <c r="C311" s="96"/>
      <c r="D311" s="96"/>
      <c r="E311" s="96"/>
      <c r="F311" s="492" t="s">
        <v>835</v>
      </c>
      <c r="G311" s="1019" t="s">
        <v>1270</v>
      </c>
      <c r="H311" s="1019"/>
      <c r="I311" s="1019"/>
      <c r="J311" s="1019"/>
      <c r="K311" s="1019"/>
      <c r="L311" s="1019"/>
      <c r="M311" s="1019"/>
      <c r="N311" s="1019"/>
      <c r="O311" s="1019"/>
      <c r="P311" s="1020"/>
      <c r="Q311" s="1020"/>
      <c r="R311" s="1020"/>
      <c r="S311" s="1020"/>
      <c r="T311" s="1019"/>
      <c r="U311" s="1019"/>
      <c r="V311" s="1019"/>
      <c r="W311" s="1019"/>
    </row>
    <row r="312" spans="2:26" ht="27.75" customHeight="1" x14ac:dyDescent="0.25">
      <c r="B312" s="888" t="s">
        <v>1132</v>
      </c>
      <c r="C312" s="889"/>
      <c r="D312" s="889"/>
      <c r="E312" s="889"/>
      <c r="F312" s="841"/>
      <c r="G312" s="1002" t="s">
        <v>1076</v>
      </c>
      <c r="H312" s="1003"/>
      <c r="I312" s="1003"/>
      <c r="J312" s="1003"/>
      <c r="K312" s="1004" t="s">
        <v>1131</v>
      </c>
      <c r="L312" s="1004"/>
      <c r="M312" s="1004"/>
      <c r="N312" s="1005"/>
      <c r="O312" s="241"/>
      <c r="P312" s="1043" t="s">
        <v>1268</v>
      </c>
      <c r="Q312" s="1043"/>
      <c r="R312" s="1043"/>
      <c r="S312" s="1043"/>
      <c r="T312" s="1040" t="s">
        <v>1269</v>
      </c>
      <c r="U312" s="1040"/>
      <c r="V312" s="1040"/>
      <c r="W312" s="1041"/>
    </row>
    <row r="313" spans="2:26" ht="11.25" customHeight="1" x14ac:dyDescent="0.25">
      <c r="B313" s="963" t="s">
        <v>1130</v>
      </c>
      <c r="C313" s="964"/>
      <c r="D313" s="965" t="s">
        <v>903</v>
      </c>
      <c r="E313" s="966"/>
      <c r="F313" s="841"/>
      <c r="G313" s="1006" t="s">
        <v>823</v>
      </c>
      <c r="H313" s="1007"/>
      <c r="I313" s="1007" t="s">
        <v>824</v>
      </c>
      <c r="J313" s="1007"/>
      <c r="K313" s="1007" t="s">
        <v>823</v>
      </c>
      <c r="L313" s="1007"/>
      <c r="M313" s="1007" t="s">
        <v>824</v>
      </c>
      <c r="N313" s="1021"/>
      <c r="O313" s="241"/>
      <c r="P313" s="1007" t="s">
        <v>823</v>
      </c>
      <c r="Q313" s="1007"/>
      <c r="R313" s="1007" t="s">
        <v>824</v>
      </c>
      <c r="S313" s="1007"/>
      <c r="T313" s="1007" t="s">
        <v>823</v>
      </c>
      <c r="U313" s="1007"/>
      <c r="V313" s="1007" t="s">
        <v>824</v>
      </c>
      <c r="W313" s="1021"/>
    </row>
    <row r="314" spans="2:26" ht="18.75" customHeight="1" thickBot="1" x14ac:dyDescent="0.3">
      <c r="B314" s="986"/>
      <c r="C314" s="987"/>
      <c r="D314" s="988"/>
      <c r="E314" s="989"/>
      <c r="F314" s="841"/>
      <c r="G314" s="1023" t="e">
        <f>IF($A$278="",0,VLOOKUP($A$278,$DB$2209:$DC$3100,2,FALSE))</f>
        <v>#N/A</v>
      </c>
      <c r="H314" s="1022"/>
      <c r="I314" s="1022" t="e">
        <f>IF($A$278="",0,VLOOKUP($A$278,$DG$2209:$DH$3100,2,FALSE))</f>
        <v>#N/A</v>
      </c>
      <c r="J314" s="1022"/>
      <c r="K314" s="1024"/>
      <c r="L314" s="1024"/>
      <c r="M314" s="1024"/>
      <c r="N314" s="1025"/>
      <c r="O314" s="241"/>
      <c r="P314" s="1008" t="e">
        <f>IF($A$278="",0,VLOOKUP($A$278,$DL$2209:$DM$3100,2,FALSE))</f>
        <v>#N/A</v>
      </c>
      <c r="Q314" s="1008"/>
      <c r="R314" s="1008" t="e">
        <f>IF($A$278="",0,VLOOKUP($A$278,$DQ$2209:$DR$3100,2,FALSE))</f>
        <v>#N/A</v>
      </c>
      <c r="S314" s="1008"/>
      <c r="T314" s="1024"/>
      <c r="U314" s="1024"/>
      <c r="V314" s="1024"/>
      <c r="W314" s="1025"/>
    </row>
    <row r="315" spans="2:26" s="52" customFormat="1" ht="14.25" customHeight="1" thickBot="1" x14ac:dyDescent="0.3">
      <c r="B315" s="368"/>
      <c r="C315" s="368"/>
      <c r="D315" s="368"/>
      <c r="E315" s="369"/>
      <c r="F315" s="376"/>
      <c r="G315" s="377"/>
      <c r="H315" s="377"/>
      <c r="I315" s="241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5"/>
      <c r="W315" s="96"/>
    </row>
    <row r="316" spans="2:26" s="52" customFormat="1" ht="12.75" customHeight="1" thickBot="1" x14ac:dyDescent="0.3">
      <c r="B316" s="372"/>
      <c r="C316" s="100"/>
      <c r="D316" s="100"/>
      <c r="E316" s="100"/>
      <c r="F316" s="100"/>
      <c r="G316" s="100"/>
      <c r="H316" s="100"/>
      <c r="I316" s="100"/>
      <c r="J316" s="100"/>
      <c r="K316" s="500" t="s">
        <v>836</v>
      </c>
      <c r="L316" s="859">
        <f>+D277</f>
        <v>0</v>
      </c>
      <c r="M316" s="860"/>
      <c r="N316" s="860"/>
      <c r="O316" s="860"/>
      <c r="P316" s="860"/>
      <c r="Q316" s="860"/>
      <c r="R316" s="860"/>
      <c r="S316" s="860"/>
      <c r="T316" s="860"/>
      <c r="U316" s="860"/>
      <c r="V316" s="484"/>
      <c r="W316" s="417" t="s">
        <v>864</v>
      </c>
    </row>
    <row r="317" spans="2:26" ht="15" x14ac:dyDescent="0.25">
      <c r="B317" s="372"/>
      <c r="C317" s="100"/>
      <c r="D317" s="100"/>
      <c r="E317" s="100"/>
      <c r="F317" s="100"/>
      <c r="G317" s="100"/>
      <c r="H317" s="100"/>
      <c r="I317" s="100"/>
      <c r="J317" s="100"/>
      <c r="K317" s="500" t="s">
        <v>837</v>
      </c>
      <c r="L317" s="500"/>
      <c r="M317" s="242"/>
      <c r="N317" s="54"/>
      <c r="O317" s="858" t="str">
        <f>+F278</f>
        <v/>
      </c>
      <c r="P317" s="858"/>
      <c r="Q317" s="858"/>
      <c r="R317" s="858"/>
      <c r="S317" s="858"/>
      <c r="T317" s="858"/>
      <c r="U317" s="858"/>
      <c r="V317" s="484"/>
      <c r="W317" s="96"/>
    </row>
    <row r="318" spans="2:26" ht="16.5" thickBot="1" x14ac:dyDescent="0.3">
      <c r="B318" s="68" t="s">
        <v>1133</v>
      </c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61"/>
      <c r="U318" s="61"/>
      <c r="V318" s="61"/>
      <c r="W318" s="61"/>
    </row>
    <row r="319" spans="2:26" ht="40.5" customHeight="1" thickBot="1" x14ac:dyDescent="0.3">
      <c r="B319" s="990" t="s">
        <v>1077</v>
      </c>
      <c r="C319" s="991"/>
      <c r="D319" s="992"/>
      <c r="E319" s="979" t="s">
        <v>870</v>
      </c>
      <c r="F319" s="980"/>
      <c r="G319" s="985" t="s">
        <v>1068</v>
      </c>
      <c r="H319" s="957"/>
      <c r="I319" s="957"/>
      <c r="J319" s="958"/>
      <c r="K319" s="957" t="s">
        <v>1067</v>
      </c>
      <c r="L319" s="958"/>
      <c r="M319" s="957" t="s">
        <v>1074</v>
      </c>
      <c r="N319" s="958"/>
      <c r="O319" s="957" t="s">
        <v>1073</v>
      </c>
      <c r="P319" s="958"/>
      <c r="Q319" s="957" t="s">
        <v>1072</v>
      </c>
      <c r="R319" s="958"/>
      <c r="S319" s="957" t="s">
        <v>1071</v>
      </c>
      <c r="T319" s="958"/>
      <c r="U319" s="967" t="s">
        <v>1070</v>
      </c>
      <c r="V319" s="968"/>
      <c r="W319" s="969"/>
    </row>
    <row r="320" spans="2:26" ht="13.5" x14ac:dyDescent="0.2">
      <c r="B320" s="993"/>
      <c r="C320" s="959"/>
      <c r="D320" s="994"/>
      <c r="E320" s="981"/>
      <c r="F320" s="982"/>
      <c r="G320" s="999" t="s">
        <v>1069</v>
      </c>
      <c r="H320" s="1000"/>
      <c r="I320" s="1000"/>
      <c r="J320" s="1001"/>
      <c r="K320" s="959"/>
      <c r="L320" s="960"/>
      <c r="M320" s="959"/>
      <c r="N320" s="960"/>
      <c r="O320" s="959"/>
      <c r="P320" s="960"/>
      <c r="Q320" s="959"/>
      <c r="R320" s="960"/>
      <c r="S320" s="959"/>
      <c r="T320" s="960"/>
      <c r="U320" s="970"/>
      <c r="V320" s="971"/>
      <c r="W320" s="972"/>
    </row>
    <row r="321" spans="2:23" ht="14.25" thickBot="1" x14ac:dyDescent="0.25">
      <c r="B321" s="995"/>
      <c r="C321" s="996"/>
      <c r="D321" s="997"/>
      <c r="E321" s="983"/>
      <c r="F321" s="984"/>
      <c r="G321" s="955" t="s">
        <v>1065</v>
      </c>
      <c r="H321" s="956"/>
      <c r="I321" s="956" t="s">
        <v>1066</v>
      </c>
      <c r="J321" s="998"/>
      <c r="K321" s="961"/>
      <c r="L321" s="962"/>
      <c r="M321" s="961"/>
      <c r="N321" s="962"/>
      <c r="O321" s="961"/>
      <c r="P321" s="962"/>
      <c r="Q321" s="961"/>
      <c r="R321" s="962"/>
      <c r="S321" s="961"/>
      <c r="T321" s="962"/>
      <c r="U321" s="973"/>
      <c r="V321" s="974"/>
      <c r="W321" s="975"/>
    </row>
    <row r="322" spans="2:23" ht="13.5" thickBot="1" x14ac:dyDescent="0.3">
      <c r="B322" s="116" t="s">
        <v>823</v>
      </c>
      <c r="C322" s="109" t="s">
        <v>824</v>
      </c>
      <c r="D322" s="117" t="s">
        <v>874</v>
      </c>
      <c r="E322" s="977" t="s">
        <v>1078</v>
      </c>
      <c r="F322" s="978"/>
      <c r="G322" s="485" t="s">
        <v>823</v>
      </c>
      <c r="H322" s="486" t="s">
        <v>824</v>
      </c>
      <c r="I322" s="486" t="s">
        <v>823</v>
      </c>
      <c r="J322" s="487" t="s">
        <v>824</v>
      </c>
      <c r="K322" s="493" t="s">
        <v>823</v>
      </c>
      <c r="L322" s="131" t="s">
        <v>824</v>
      </c>
      <c r="M322" s="131" t="s">
        <v>823</v>
      </c>
      <c r="N322" s="131" t="s">
        <v>824</v>
      </c>
      <c r="O322" s="131" t="s">
        <v>823</v>
      </c>
      <c r="P322" s="131" t="s">
        <v>824</v>
      </c>
      <c r="Q322" s="131" t="s">
        <v>823</v>
      </c>
      <c r="R322" s="131" t="s">
        <v>824</v>
      </c>
      <c r="S322" s="131" t="s">
        <v>823</v>
      </c>
      <c r="T322" s="131" t="s">
        <v>824</v>
      </c>
      <c r="U322" s="131" t="s">
        <v>823</v>
      </c>
      <c r="V322" s="131" t="s">
        <v>824</v>
      </c>
      <c r="W322" s="132" t="s">
        <v>825</v>
      </c>
    </row>
    <row r="323" spans="2:23" ht="33.75" customHeight="1" x14ac:dyDescent="0.25">
      <c r="B323" s="534" t="e">
        <f>IF($A$278="",0,VLOOKUP($A$278,$CC$2209:$CK$3100,2,FALSE))</f>
        <v>#N/A</v>
      </c>
      <c r="C323" s="535" t="e">
        <f>IF($A$278="",0,VLOOKUP($A$278,$CP$2209:$CX$3100,2,FALSE))</f>
        <v>#N/A</v>
      </c>
      <c r="D323" s="122" t="e">
        <f>SUM(B323:C323)</f>
        <v>#N/A</v>
      </c>
      <c r="E323" s="900" t="s">
        <v>1079</v>
      </c>
      <c r="F323" s="901"/>
      <c r="G323" s="288"/>
      <c r="H323" s="283"/>
      <c r="I323" s="283"/>
      <c r="J323" s="471"/>
      <c r="K323" s="288"/>
      <c r="L323" s="283"/>
      <c r="M323" s="283"/>
      <c r="N323" s="283"/>
      <c r="O323" s="283"/>
      <c r="P323" s="283"/>
      <c r="Q323" s="283"/>
      <c r="R323" s="283"/>
      <c r="S323" s="283"/>
      <c r="T323" s="283"/>
      <c r="U323" s="128">
        <f t="shared" ref="U323:V326" si="54">+G323+I323+K323+M323+O323+Q323+S323</f>
        <v>0</v>
      </c>
      <c r="V323" s="128">
        <f t="shared" si="54"/>
        <v>0</v>
      </c>
      <c r="W323" s="122">
        <f>+V323+U323</f>
        <v>0</v>
      </c>
    </row>
    <row r="324" spans="2:23" ht="33.75" customHeight="1" x14ac:dyDescent="0.25">
      <c r="B324" s="536" t="e">
        <f>IF($A$278="",0,VLOOKUP($A$278,$CC$2209:$CK$3100,3,FALSE))</f>
        <v>#N/A</v>
      </c>
      <c r="C324" s="374" t="e">
        <f>IF($A$278="",0,VLOOKUP($A$278,$CP$2209:$CX$3100,3,FALSE))</f>
        <v>#N/A</v>
      </c>
      <c r="D324" s="123" t="e">
        <f>SUM(B324:C324)</f>
        <v>#N/A</v>
      </c>
      <c r="E324" s="896" t="s">
        <v>1080</v>
      </c>
      <c r="F324" s="897"/>
      <c r="G324" s="451"/>
      <c r="H324" s="107"/>
      <c r="I324" s="107"/>
      <c r="J324" s="472"/>
      <c r="K324" s="451"/>
      <c r="L324" s="107"/>
      <c r="M324" s="107"/>
      <c r="N324" s="107"/>
      <c r="O324" s="107"/>
      <c r="P324" s="107"/>
      <c r="Q324" s="107"/>
      <c r="R324" s="107"/>
      <c r="S324" s="107"/>
      <c r="T324" s="107"/>
      <c r="U324" s="121">
        <f t="shared" si="54"/>
        <v>0</v>
      </c>
      <c r="V324" s="121">
        <f t="shared" si="54"/>
        <v>0</v>
      </c>
      <c r="W324" s="123">
        <f>+V324+U324</f>
        <v>0</v>
      </c>
    </row>
    <row r="325" spans="2:23" ht="33.75" customHeight="1" x14ac:dyDescent="0.25">
      <c r="B325" s="536" t="e">
        <f>IF($A$278="",0,VLOOKUP($A$278,$CC$2209:$CK$3100,4,FALSE))</f>
        <v>#N/A</v>
      </c>
      <c r="C325" s="374" t="e">
        <f>IF($A$278="",0,VLOOKUP($A$278,$CP$2209:$CX$3100,4,FALSE))</f>
        <v>#N/A</v>
      </c>
      <c r="D325" s="123" t="e">
        <f>SUM(B325:C325)</f>
        <v>#N/A</v>
      </c>
      <c r="E325" s="890" t="s">
        <v>1081</v>
      </c>
      <c r="F325" s="891"/>
      <c r="G325" s="451"/>
      <c r="H325" s="107"/>
      <c r="I325" s="107"/>
      <c r="J325" s="472"/>
      <c r="K325" s="451"/>
      <c r="L325" s="107"/>
      <c r="M325" s="107"/>
      <c r="N325" s="107"/>
      <c r="O325" s="107"/>
      <c r="P325" s="107"/>
      <c r="Q325" s="107"/>
      <c r="R325" s="107"/>
      <c r="S325" s="107"/>
      <c r="T325" s="107"/>
      <c r="U325" s="121">
        <f t="shared" si="54"/>
        <v>0</v>
      </c>
      <c r="V325" s="121">
        <f t="shared" si="54"/>
        <v>0</v>
      </c>
      <c r="W325" s="123">
        <f>+V325+U325</f>
        <v>0</v>
      </c>
    </row>
    <row r="326" spans="2:23" ht="17.25" thickBot="1" x14ac:dyDescent="0.3">
      <c r="B326" s="537" t="e">
        <f>IF($A$278="",0,VLOOKUP($A$278,$CC$2209:$CK$3100,5,FALSE))</f>
        <v>#N/A</v>
      </c>
      <c r="C326" s="538" t="e">
        <f>IF($A$278="",0,VLOOKUP($A$278,$CP$2209:$CX$3100,5,FALSE))</f>
        <v>#N/A</v>
      </c>
      <c r="D326" s="365" t="e">
        <f>SUM(B326:C326)</f>
        <v>#N/A</v>
      </c>
      <c r="E326" s="890" t="s">
        <v>1082</v>
      </c>
      <c r="F326" s="891"/>
      <c r="G326" s="498"/>
      <c r="H326" s="363"/>
      <c r="I326" s="363"/>
      <c r="J326" s="473"/>
      <c r="K326" s="452"/>
      <c r="L326" s="287"/>
      <c r="M326" s="287"/>
      <c r="N326" s="287"/>
      <c r="O326" s="287"/>
      <c r="P326" s="287"/>
      <c r="Q326" s="287"/>
      <c r="R326" s="287"/>
      <c r="S326" s="287"/>
      <c r="T326" s="287"/>
      <c r="U326" s="129">
        <f t="shared" si="54"/>
        <v>0</v>
      </c>
      <c r="V326" s="129">
        <f t="shared" si="54"/>
        <v>0</v>
      </c>
      <c r="W326" s="124">
        <f>+V326+U326</f>
        <v>0</v>
      </c>
    </row>
    <row r="327" spans="2:23" ht="17.25" thickBot="1" x14ac:dyDescent="0.3">
      <c r="B327" s="82" t="e">
        <f>SUM(B323:B326)</f>
        <v>#N/A</v>
      </c>
      <c r="C327" s="83" t="e">
        <f>SUM(C323:C326)</f>
        <v>#N/A</v>
      </c>
      <c r="D327" s="84" t="e">
        <f>SUM(D323:D326)</f>
        <v>#N/A</v>
      </c>
      <c r="E327" s="898" t="s">
        <v>1083</v>
      </c>
      <c r="F327" s="899"/>
      <c r="G327" s="82">
        <f t="shared" ref="G327:W327" si="55">SUM(G323:G326)</f>
        <v>0</v>
      </c>
      <c r="H327" s="83">
        <f t="shared" si="55"/>
        <v>0</v>
      </c>
      <c r="I327" s="83">
        <f t="shared" si="55"/>
        <v>0</v>
      </c>
      <c r="J327" s="84">
        <f t="shared" si="55"/>
        <v>0</v>
      </c>
      <c r="K327" s="82">
        <f t="shared" si="55"/>
        <v>0</v>
      </c>
      <c r="L327" s="83">
        <f t="shared" si="55"/>
        <v>0</v>
      </c>
      <c r="M327" s="83">
        <f t="shared" si="55"/>
        <v>0</v>
      </c>
      <c r="N327" s="83">
        <f t="shared" si="55"/>
        <v>0</v>
      </c>
      <c r="O327" s="83">
        <f t="shared" si="55"/>
        <v>0</v>
      </c>
      <c r="P327" s="83">
        <f t="shared" si="55"/>
        <v>0</v>
      </c>
      <c r="Q327" s="83">
        <f t="shared" si="55"/>
        <v>0</v>
      </c>
      <c r="R327" s="83">
        <f t="shared" si="55"/>
        <v>0</v>
      </c>
      <c r="S327" s="83">
        <f t="shared" si="55"/>
        <v>0</v>
      </c>
      <c r="T327" s="83">
        <f t="shared" si="55"/>
        <v>0</v>
      </c>
      <c r="U327" s="83">
        <f t="shared" si="55"/>
        <v>0</v>
      </c>
      <c r="V327" s="83">
        <f t="shared" si="55"/>
        <v>0</v>
      </c>
      <c r="W327" s="84">
        <f t="shared" si="55"/>
        <v>0</v>
      </c>
    </row>
    <row r="328" spans="2:23" ht="17.25" thickBot="1" x14ac:dyDescent="0.3">
      <c r="B328" s="488"/>
      <c r="C328" s="488"/>
      <c r="D328" s="488"/>
      <c r="E328" s="489"/>
      <c r="F328" s="489"/>
      <c r="G328" s="488"/>
      <c r="H328" s="488"/>
      <c r="I328" s="488"/>
      <c r="J328" s="488"/>
      <c r="K328" s="488"/>
      <c r="L328" s="488"/>
      <c r="M328" s="488"/>
      <c r="N328" s="488"/>
      <c r="O328" s="488"/>
      <c r="P328" s="488"/>
      <c r="Q328" s="488"/>
      <c r="R328" s="488"/>
      <c r="S328" s="488"/>
      <c r="T328" s="488"/>
      <c r="U328" s="488"/>
      <c r="V328" s="488"/>
      <c r="W328" s="488"/>
    </row>
    <row r="329" spans="2:23" ht="13.5" thickBot="1" x14ac:dyDescent="0.3">
      <c r="B329" s="130" t="s">
        <v>823</v>
      </c>
      <c r="C329" s="131" t="s">
        <v>824</v>
      </c>
      <c r="D329" s="494" t="s">
        <v>874</v>
      </c>
      <c r="E329" s="892" t="s">
        <v>1084</v>
      </c>
      <c r="F329" s="893"/>
      <c r="G329" s="485" t="s">
        <v>823</v>
      </c>
      <c r="H329" s="486" t="s">
        <v>824</v>
      </c>
      <c r="I329" s="486" t="s">
        <v>823</v>
      </c>
      <c r="J329" s="487" t="s">
        <v>824</v>
      </c>
      <c r="K329" s="495" t="s">
        <v>823</v>
      </c>
      <c r="L329" s="486" t="s">
        <v>824</v>
      </c>
      <c r="M329" s="486" t="s">
        <v>823</v>
      </c>
      <c r="N329" s="486" t="s">
        <v>824</v>
      </c>
      <c r="O329" s="486" t="s">
        <v>823</v>
      </c>
      <c r="P329" s="486" t="s">
        <v>824</v>
      </c>
      <c r="Q329" s="486" t="s">
        <v>823</v>
      </c>
      <c r="R329" s="486" t="s">
        <v>824</v>
      </c>
      <c r="S329" s="486" t="s">
        <v>823</v>
      </c>
      <c r="T329" s="486" t="s">
        <v>824</v>
      </c>
      <c r="U329" s="486" t="s">
        <v>823</v>
      </c>
      <c r="V329" s="486" t="s">
        <v>824</v>
      </c>
      <c r="W329" s="496" t="s">
        <v>825</v>
      </c>
    </row>
    <row r="330" spans="2:23" ht="33" customHeight="1" x14ac:dyDescent="0.25">
      <c r="B330" s="534" t="e">
        <f>IF($A$278="",0,VLOOKUP($A$278,$CC$2209:$CK$3100,6,FALSE))</f>
        <v>#N/A</v>
      </c>
      <c r="C330" s="535" t="e">
        <f>IF($A$278="",0,VLOOKUP($A$278,$CP$2209:$CX$3100,6,FALSE))</f>
        <v>#N/A</v>
      </c>
      <c r="D330" s="122" t="e">
        <f>SUM(B330:C330)</f>
        <v>#N/A</v>
      </c>
      <c r="E330" s="894" t="s">
        <v>1085</v>
      </c>
      <c r="F330" s="895"/>
      <c r="G330" s="288"/>
      <c r="H330" s="283"/>
      <c r="I330" s="283"/>
      <c r="J330" s="471"/>
      <c r="K330" s="288"/>
      <c r="L330" s="283"/>
      <c r="M330" s="283"/>
      <c r="N330" s="283"/>
      <c r="O330" s="283"/>
      <c r="P330" s="283"/>
      <c r="Q330" s="283"/>
      <c r="R330" s="283"/>
      <c r="S330" s="283"/>
      <c r="T330" s="283"/>
      <c r="U330" s="128">
        <f t="shared" ref="U330:V333" si="56">+G330+I330+K330+M330+O330+Q330+S330</f>
        <v>0</v>
      </c>
      <c r="V330" s="128">
        <f t="shared" si="56"/>
        <v>0</v>
      </c>
      <c r="W330" s="122">
        <f>+V330+U330</f>
        <v>0</v>
      </c>
    </row>
    <row r="331" spans="2:23" ht="32.25" customHeight="1" x14ac:dyDescent="0.25">
      <c r="B331" s="536" t="e">
        <f>IF($A$278="",0,VLOOKUP($A$278,$CC$2209:$CK$3100,7,FALSE))</f>
        <v>#N/A</v>
      </c>
      <c r="C331" s="374" t="e">
        <f>IF($A$278="",0,VLOOKUP($A$278,$CP$2209:$CX$3100,7,FALSE))</f>
        <v>#N/A</v>
      </c>
      <c r="D331" s="123" t="e">
        <f>SUM(B331:C331)</f>
        <v>#N/A</v>
      </c>
      <c r="E331" s="896" t="s">
        <v>1086</v>
      </c>
      <c r="F331" s="897"/>
      <c r="G331" s="451"/>
      <c r="H331" s="107"/>
      <c r="I331" s="107"/>
      <c r="J331" s="472"/>
      <c r="K331" s="451"/>
      <c r="L331" s="107"/>
      <c r="M331" s="107"/>
      <c r="N331" s="107"/>
      <c r="O331" s="107"/>
      <c r="P331" s="107"/>
      <c r="Q331" s="107"/>
      <c r="R331" s="107"/>
      <c r="S331" s="107"/>
      <c r="T331" s="107"/>
      <c r="U331" s="121">
        <f t="shared" si="56"/>
        <v>0</v>
      </c>
      <c r="V331" s="121">
        <f t="shared" si="56"/>
        <v>0</v>
      </c>
      <c r="W331" s="123">
        <f>+V331+U331</f>
        <v>0</v>
      </c>
    </row>
    <row r="332" spans="2:23" ht="33" customHeight="1" x14ac:dyDescent="0.25">
      <c r="B332" s="536" t="e">
        <f>IF($A$278="",0,VLOOKUP($A$278,$CC$2209:$CK$3100,8,FALSE))</f>
        <v>#N/A</v>
      </c>
      <c r="C332" s="374" t="e">
        <f>IF($A$278="",0,VLOOKUP($A$278,$CP$2209:$CX$3100,8,FALSE))</f>
        <v>#N/A</v>
      </c>
      <c r="D332" s="123" t="e">
        <f>SUM(B332:C332)</f>
        <v>#N/A</v>
      </c>
      <c r="E332" s="890" t="s">
        <v>1087</v>
      </c>
      <c r="F332" s="891"/>
      <c r="G332" s="451"/>
      <c r="H332" s="107"/>
      <c r="I332" s="107"/>
      <c r="J332" s="472"/>
      <c r="K332" s="451"/>
      <c r="L332" s="107"/>
      <c r="M332" s="107"/>
      <c r="N332" s="107"/>
      <c r="O332" s="107"/>
      <c r="P332" s="107"/>
      <c r="Q332" s="107"/>
      <c r="R332" s="107"/>
      <c r="S332" s="107"/>
      <c r="T332" s="107"/>
      <c r="U332" s="121">
        <f t="shared" si="56"/>
        <v>0</v>
      </c>
      <c r="V332" s="121">
        <f t="shared" si="56"/>
        <v>0</v>
      </c>
      <c r="W332" s="123">
        <f>+V332+U332</f>
        <v>0</v>
      </c>
    </row>
    <row r="333" spans="2:23" ht="17.25" thickBot="1" x14ac:dyDescent="0.3">
      <c r="B333" s="537" t="e">
        <f>IF($A$278="",0,VLOOKUP($A$278,$CC$2209:$CK$3100,9,FALSE))</f>
        <v>#N/A</v>
      </c>
      <c r="C333" s="538" t="e">
        <f>IF($A$278="",0,VLOOKUP($A$278,$CP$2209:$CX$3100,9,FALSE))</f>
        <v>#N/A</v>
      </c>
      <c r="D333" s="365" t="e">
        <f>SUM(B333:C333)</f>
        <v>#N/A</v>
      </c>
      <c r="E333" s="890" t="s">
        <v>1088</v>
      </c>
      <c r="F333" s="891"/>
      <c r="G333" s="452"/>
      <c r="H333" s="287"/>
      <c r="I333" s="287"/>
      <c r="J333" s="499"/>
      <c r="K333" s="452"/>
      <c r="L333" s="287"/>
      <c r="M333" s="287"/>
      <c r="N333" s="287"/>
      <c r="O333" s="287"/>
      <c r="P333" s="287"/>
      <c r="Q333" s="287"/>
      <c r="R333" s="287"/>
      <c r="S333" s="287"/>
      <c r="T333" s="287"/>
      <c r="U333" s="129">
        <f t="shared" si="56"/>
        <v>0</v>
      </c>
      <c r="V333" s="129">
        <f t="shared" si="56"/>
        <v>0</v>
      </c>
      <c r="W333" s="124">
        <f>+V333+U333</f>
        <v>0</v>
      </c>
    </row>
    <row r="334" spans="2:23" ht="17.25" thickBot="1" x14ac:dyDescent="0.3">
      <c r="B334" s="82" t="e">
        <f>SUM(B330:B333)</f>
        <v>#N/A</v>
      </c>
      <c r="C334" s="83" t="e">
        <f>SUM(C330:C333)</f>
        <v>#N/A</v>
      </c>
      <c r="D334" s="84" t="e">
        <f>SUM(D330:D333)</f>
        <v>#N/A</v>
      </c>
      <c r="E334" s="898" t="s">
        <v>1089</v>
      </c>
      <c r="F334" s="899"/>
      <c r="G334" s="82">
        <f t="shared" ref="G334:W334" si="57">SUM(G330:G333)</f>
        <v>0</v>
      </c>
      <c r="H334" s="83">
        <f t="shared" si="57"/>
        <v>0</v>
      </c>
      <c r="I334" s="83">
        <f t="shared" si="57"/>
        <v>0</v>
      </c>
      <c r="J334" s="84">
        <f t="shared" si="57"/>
        <v>0</v>
      </c>
      <c r="K334" s="82">
        <f t="shared" si="57"/>
        <v>0</v>
      </c>
      <c r="L334" s="83">
        <f t="shared" si="57"/>
        <v>0</v>
      </c>
      <c r="M334" s="83">
        <f t="shared" si="57"/>
        <v>0</v>
      </c>
      <c r="N334" s="83">
        <f t="shared" si="57"/>
        <v>0</v>
      </c>
      <c r="O334" s="83">
        <f t="shared" si="57"/>
        <v>0</v>
      </c>
      <c r="P334" s="83">
        <f t="shared" si="57"/>
        <v>0</v>
      </c>
      <c r="Q334" s="83">
        <f t="shared" si="57"/>
        <v>0</v>
      </c>
      <c r="R334" s="83">
        <f t="shared" si="57"/>
        <v>0</v>
      </c>
      <c r="S334" s="83">
        <f t="shared" si="57"/>
        <v>0</v>
      </c>
      <c r="T334" s="83">
        <f t="shared" si="57"/>
        <v>0</v>
      </c>
      <c r="U334" s="83">
        <f t="shared" si="57"/>
        <v>0</v>
      </c>
      <c r="V334" s="83">
        <f t="shared" si="57"/>
        <v>0</v>
      </c>
      <c r="W334" s="84">
        <f t="shared" si="57"/>
        <v>0</v>
      </c>
    </row>
    <row r="335" spans="2:23" ht="15.75" thickBot="1" x14ac:dyDescent="0.3">
      <c r="B335" s="497" t="s">
        <v>889</v>
      </c>
      <c r="C335" s="95"/>
      <c r="D335" s="95"/>
      <c r="E335" s="95"/>
      <c r="F335" s="96"/>
      <c r="G335" s="96"/>
      <c r="H335" s="96"/>
      <c r="I335" s="96"/>
      <c r="J335"/>
      <c r="K335"/>
      <c r="L335"/>
      <c r="M335"/>
      <c r="N335"/>
      <c r="O335"/>
      <c r="P335"/>
      <c r="Q335"/>
      <c r="R335"/>
      <c r="S335"/>
      <c r="T335"/>
      <c r="U335"/>
      <c r="V335" s="96"/>
      <c r="W335" s="96"/>
    </row>
    <row r="336" spans="2:23" ht="15" x14ac:dyDescent="0.25">
      <c r="B336" s="1026" t="s">
        <v>1020</v>
      </c>
      <c r="C336" s="1027"/>
      <c r="D336" s="1028" t="s">
        <v>890</v>
      </c>
      <c r="E336" s="1028"/>
      <c r="F336" s="1029" t="s">
        <v>1021</v>
      </c>
      <c r="G336" s="1029"/>
      <c r="H336" s="1030"/>
      <c r="I336" s="241"/>
      <c r="J336"/>
      <c r="K336"/>
      <c r="L336"/>
      <c r="M336"/>
      <c r="N336"/>
      <c r="O336"/>
      <c r="P336"/>
      <c r="Q336"/>
      <c r="R336"/>
      <c r="S336"/>
      <c r="T336"/>
      <c r="U336"/>
      <c r="V336" s="375"/>
      <c r="W336" s="96"/>
    </row>
    <row r="337" spans="1:24" ht="15" x14ac:dyDescent="0.25">
      <c r="B337" s="366" t="s">
        <v>823</v>
      </c>
      <c r="C337" s="367" t="s">
        <v>824</v>
      </c>
      <c r="D337" s="367" t="s">
        <v>823</v>
      </c>
      <c r="E337" s="367" t="s">
        <v>824</v>
      </c>
      <c r="F337" s="367" t="s">
        <v>823</v>
      </c>
      <c r="G337" s="1031" t="s">
        <v>824</v>
      </c>
      <c r="H337" s="1032"/>
      <c r="I337" s="241"/>
      <c r="J337"/>
      <c r="K337"/>
      <c r="L337" s="1009" t="s">
        <v>835</v>
      </c>
      <c r="M337" s="1009"/>
      <c r="N337" s="1009"/>
      <c r="O337" s="1010"/>
      <c r="P337" s="1011"/>
      <c r="Q337" s="1011"/>
      <c r="R337" s="1011"/>
      <c r="S337" s="1011"/>
      <c r="T337" s="1011"/>
      <c r="U337" s="1011"/>
      <c r="V337" s="1012"/>
      <c r="W337" s="96"/>
    </row>
    <row r="338" spans="1:24" ht="17.25" thickBot="1" x14ac:dyDescent="0.3">
      <c r="B338" s="452"/>
      <c r="C338" s="287"/>
      <c r="D338" s="287"/>
      <c r="E338" s="287"/>
      <c r="F338" s="287"/>
      <c r="G338" s="1033"/>
      <c r="H338" s="1034"/>
      <c r="I338" s="241"/>
      <c r="J338"/>
      <c r="K338"/>
      <c r="L338" s="1009"/>
      <c r="M338" s="1009"/>
      <c r="N338" s="1009"/>
      <c r="O338" s="1013"/>
      <c r="P338" s="1014"/>
      <c r="Q338" s="1014"/>
      <c r="R338" s="1014"/>
      <c r="S338" s="1014"/>
      <c r="T338" s="1014"/>
      <c r="U338" s="1014"/>
      <c r="V338" s="1015"/>
      <c r="W338" s="96"/>
    </row>
    <row r="339" spans="1:24" ht="16.5" x14ac:dyDescent="0.25">
      <c r="B339" s="368"/>
      <c r="C339" s="368"/>
      <c r="D339" s="368"/>
      <c r="E339" s="369"/>
      <c r="F339" s="376"/>
      <c r="G339" s="377"/>
      <c r="H339" s="377"/>
      <c r="I339" s="241"/>
      <c r="J339" s="370"/>
      <c r="K339" s="370"/>
      <c r="L339" s="370"/>
      <c r="M339" s="370"/>
      <c r="N339" s="370"/>
      <c r="O339" s="1013"/>
      <c r="P339" s="1014"/>
      <c r="Q339" s="1014"/>
      <c r="R339" s="1014"/>
      <c r="S339" s="1014"/>
      <c r="T339" s="1014"/>
      <c r="U339" s="1014"/>
      <c r="V339" s="1015"/>
      <c r="W339" s="96"/>
    </row>
    <row r="340" spans="1:24" ht="15" x14ac:dyDescent="0.25">
      <c r="B340" s="371" t="s">
        <v>891</v>
      </c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16"/>
      <c r="P340" s="1017"/>
      <c r="Q340" s="1017"/>
      <c r="R340" s="1017"/>
      <c r="S340" s="1017"/>
      <c r="T340" s="1017"/>
      <c r="U340" s="1017"/>
      <c r="V340" s="1018"/>
      <c r="W340" s="96"/>
    </row>
    <row r="341" spans="1:24" ht="15.75" thickBot="1" x14ac:dyDescent="0.3">
      <c r="B341" s="372" t="s">
        <v>892</v>
      </c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96"/>
    </row>
    <row r="342" spans="1:24" ht="16.5" customHeight="1" thickBot="1" x14ac:dyDescent="0.3">
      <c r="A342" s="36"/>
      <c r="B342" s="60" t="s">
        <v>786</v>
      </c>
      <c r="C342" s="61"/>
      <c r="D342" s="61"/>
      <c r="E342" s="62"/>
      <c r="F342" s="62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1"/>
      <c r="V342" s="61"/>
      <c r="W342" s="64" t="s">
        <v>864</v>
      </c>
    </row>
    <row r="343" spans="1:24" ht="12.75" customHeight="1" x14ac:dyDescent="0.25">
      <c r="B343" s="864" t="s">
        <v>788</v>
      </c>
      <c r="C343" s="864"/>
      <c r="D343" s="864"/>
      <c r="E343" s="864"/>
      <c r="F343" s="864"/>
      <c r="G343" s="864"/>
      <c r="H343" s="864"/>
      <c r="I343" s="864"/>
      <c r="J343" s="864"/>
      <c r="K343" s="864"/>
      <c r="L343" s="864"/>
      <c r="M343" s="864"/>
      <c r="N343" s="864"/>
      <c r="O343" s="864"/>
      <c r="P343" s="864"/>
      <c r="Q343" s="864"/>
      <c r="R343" s="864"/>
      <c r="S343" s="864"/>
      <c r="T343" s="864"/>
      <c r="U343" s="864"/>
      <c r="V343" s="864"/>
      <c r="W343" s="864"/>
    </row>
    <row r="344" spans="1:24" ht="12.75" customHeight="1" thickBot="1" x14ac:dyDescent="0.3">
      <c r="B344" s="865" t="s">
        <v>865</v>
      </c>
      <c r="C344" s="865"/>
      <c r="D344" s="865"/>
      <c r="E344" s="865"/>
      <c r="F344" s="865"/>
      <c r="G344" s="865"/>
      <c r="H344" s="865"/>
      <c r="I344" s="866"/>
      <c r="J344" s="866"/>
      <c r="K344" s="866"/>
      <c r="L344" s="866"/>
      <c r="M344" s="866"/>
      <c r="N344" s="866"/>
      <c r="O344" s="865"/>
      <c r="P344" s="865"/>
      <c r="Q344" s="865"/>
      <c r="R344" s="865"/>
      <c r="S344" s="865"/>
      <c r="T344" s="865"/>
      <c r="U344" s="865"/>
      <c r="V344" s="865"/>
      <c r="W344" s="865"/>
    </row>
    <row r="345" spans="1:24" s="41" customFormat="1" ht="17.25" customHeight="1" thickBot="1" x14ac:dyDescent="0.25">
      <c r="B345" s="867" t="s">
        <v>790</v>
      </c>
      <c r="C345" s="868"/>
      <c r="D345" s="869">
        <f>IF(F346=0,"",$D$5)</f>
        <v>0</v>
      </c>
      <c r="E345" s="869"/>
      <c r="F345" s="869"/>
      <c r="G345" s="869"/>
      <c r="H345" s="870"/>
      <c r="I345" s="902" t="s">
        <v>791</v>
      </c>
      <c r="J345" s="903"/>
      <c r="K345" s="903"/>
      <c r="L345" s="903"/>
      <c r="M345" s="903"/>
      <c r="N345" s="904"/>
      <c r="O345" s="886" t="s">
        <v>792</v>
      </c>
      <c r="P345" s="887"/>
      <c r="Q345" s="887"/>
      <c r="R345" s="887"/>
      <c r="S345" s="887"/>
      <c r="T345" s="905" t="str">
        <f>IF(Menu!E14="","",Menu!E14)</f>
        <v/>
      </c>
      <c r="U345" s="905"/>
      <c r="V345" s="905"/>
      <c r="W345" s="906"/>
    </row>
    <row r="346" spans="1:24" s="41" customFormat="1" ht="17.25" customHeight="1" thickBot="1" x14ac:dyDescent="0.25">
      <c r="A346" s="41" t="str">
        <f>IF(F346=0,"",$D$345&amp;" "&amp;$F$346)</f>
        <v xml:space="preserve">0 </v>
      </c>
      <c r="B346" s="910" t="s">
        <v>793</v>
      </c>
      <c r="C346" s="911"/>
      <c r="D346" s="911"/>
      <c r="E346" s="911"/>
      <c r="F346" s="912" t="str">
        <f>+Menu!B14</f>
        <v/>
      </c>
      <c r="G346" s="912"/>
      <c r="H346" s="913"/>
      <c r="I346" s="65" t="str">
        <f>+$I$6</f>
        <v>3rd</v>
      </c>
      <c r="J346" s="914" t="s">
        <v>866</v>
      </c>
      <c r="K346" s="914"/>
      <c r="L346" s="66">
        <f>+$L$6</f>
        <v>2021</v>
      </c>
      <c r="M346" s="915" t="s">
        <v>6</v>
      </c>
      <c r="N346" s="916"/>
      <c r="O346" s="306" t="s">
        <v>973</v>
      </c>
      <c r="P346" s="67"/>
      <c r="Q346" s="67"/>
      <c r="R346" s="68"/>
      <c r="S346" s="68"/>
      <c r="T346" s="68"/>
      <c r="U346" s="68"/>
      <c r="V346" s="68"/>
      <c r="W346" s="69"/>
    </row>
    <row r="347" spans="1:24" s="41" customFormat="1" ht="17.25" customHeight="1" x14ac:dyDescent="0.2">
      <c r="B347" s="70" t="s">
        <v>795</v>
      </c>
      <c r="C347" s="71"/>
      <c r="D347" s="71"/>
      <c r="E347" s="71"/>
      <c r="F347" s="71"/>
      <c r="G347" s="71"/>
      <c r="H347" s="72"/>
      <c r="I347" s="917" t="s">
        <v>867</v>
      </c>
      <c r="J347" s="918"/>
      <c r="K347" s="918"/>
      <c r="L347" s="918"/>
      <c r="M347" s="918"/>
      <c r="N347" s="919"/>
      <c r="O347" s="920">
        <f>+Menu!F14</f>
        <v>0</v>
      </c>
      <c r="P347" s="921"/>
      <c r="Q347" s="921"/>
      <c r="R347" s="921"/>
      <c r="S347" s="921"/>
      <c r="T347" s="921"/>
      <c r="U347" s="921"/>
      <c r="V347" s="921"/>
      <c r="W347" s="913"/>
    </row>
    <row r="348" spans="1:24" s="41" customFormat="1" ht="17.25" customHeight="1" x14ac:dyDescent="0.2">
      <c r="B348" s="920">
        <f>+Menu!D14</f>
        <v>0</v>
      </c>
      <c r="C348" s="921"/>
      <c r="D348" s="921"/>
      <c r="E348" s="921"/>
      <c r="F348" s="921"/>
      <c r="G348" s="921"/>
      <c r="H348" s="913"/>
      <c r="I348" s="925" t="s">
        <v>1011</v>
      </c>
      <c r="J348" s="926"/>
      <c r="K348" s="926"/>
      <c r="L348" s="926"/>
      <c r="M348" s="926"/>
      <c r="N348" s="911"/>
      <c r="O348" s="920">
        <f>+Menu!G14</f>
        <v>0</v>
      </c>
      <c r="P348" s="921"/>
      <c r="Q348" s="921"/>
      <c r="R348" s="921"/>
      <c r="S348" s="921"/>
      <c r="T348" s="921"/>
      <c r="U348" s="921"/>
      <c r="V348" s="921"/>
      <c r="W348" s="913"/>
    </row>
    <row r="349" spans="1:24" s="41" customFormat="1" ht="17.25" customHeight="1" thickBot="1" x14ac:dyDescent="0.25">
      <c r="B349" s="907"/>
      <c r="C349" s="908"/>
      <c r="D349" s="908"/>
      <c r="E349" s="908"/>
      <c r="F349" s="908"/>
      <c r="G349" s="908"/>
      <c r="H349" s="909"/>
      <c r="I349" s="927" t="s">
        <v>868</v>
      </c>
      <c r="J349" s="928"/>
      <c r="K349" s="928"/>
      <c r="L349" s="928"/>
      <c r="M349" s="929" t="e">
        <f>IF(D356=0,"",SUM(G356:J356)/D356*100)</f>
        <v>#N/A</v>
      </c>
      <c r="N349" s="930"/>
      <c r="O349" s="907"/>
      <c r="P349" s="908"/>
      <c r="Q349" s="908"/>
      <c r="R349" s="908"/>
      <c r="S349" s="908"/>
      <c r="T349" s="908"/>
      <c r="U349" s="908"/>
      <c r="V349" s="908"/>
      <c r="W349" s="909"/>
      <c r="X349" s="73"/>
    </row>
    <row r="350" spans="1:24" ht="6.75" customHeight="1" x14ac:dyDescent="0.25"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61"/>
      <c r="U350" s="61"/>
      <c r="V350" s="61"/>
      <c r="W350" s="61"/>
    </row>
    <row r="351" spans="1:24" ht="10.5" customHeight="1" thickBot="1" x14ac:dyDescent="0.3">
      <c r="B351" s="68" t="s">
        <v>1075</v>
      </c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61"/>
      <c r="U351" s="61"/>
      <c r="V351" s="61"/>
      <c r="W351" s="61"/>
    </row>
    <row r="352" spans="1:24" ht="36.75" customHeight="1" thickBot="1" x14ac:dyDescent="0.25">
      <c r="B352" s="877" t="s">
        <v>869</v>
      </c>
      <c r="C352" s="861"/>
      <c r="D352" s="878"/>
      <c r="E352" s="935" t="s">
        <v>870</v>
      </c>
      <c r="F352" s="936"/>
      <c r="G352" s="922" t="s">
        <v>1068</v>
      </c>
      <c r="H352" s="923"/>
      <c r="I352" s="923"/>
      <c r="J352" s="924"/>
      <c r="K352" s="877" t="s">
        <v>1067</v>
      </c>
      <c r="L352" s="861"/>
      <c r="M352" s="861" t="s">
        <v>1074</v>
      </c>
      <c r="N352" s="861"/>
      <c r="O352" s="861" t="s">
        <v>1073</v>
      </c>
      <c r="P352" s="861"/>
      <c r="Q352" s="861" t="s">
        <v>1072</v>
      </c>
      <c r="R352" s="861"/>
      <c r="S352" s="861" t="s">
        <v>1071</v>
      </c>
      <c r="T352" s="861"/>
      <c r="U352" s="871" t="s">
        <v>1070</v>
      </c>
      <c r="V352" s="871"/>
      <c r="W352" s="872"/>
    </row>
    <row r="353" spans="2:26" ht="12.75" customHeight="1" x14ac:dyDescent="0.2">
      <c r="B353" s="879"/>
      <c r="C353" s="862"/>
      <c r="D353" s="880"/>
      <c r="E353" s="937"/>
      <c r="F353" s="938"/>
      <c r="G353" s="883" t="s">
        <v>1069</v>
      </c>
      <c r="H353" s="884"/>
      <c r="I353" s="884"/>
      <c r="J353" s="885"/>
      <c r="K353" s="879"/>
      <c r="L353" s="862"/>
      <c r="M353" s="862"/>
      <c r="N353" s="862"/>
      <c r="O353" s="862"/>
      <c r="P353" s="862"/>
      <c r="Q353" s="862"/>
      <c r="R353" s="862"/>
      <c r="S353" s="862"/>
      <c r="T353" s="862"/>
      <c r="U353" s="873"/>
      <c r="V353" s="873"/>
      <c r="W353" s="874"/>
    </row>
    <row r="354" spans="2:26" ht="14.25" customHeight="1" thickBot="1" x14ac:dyDescent="0.3">
      <c r="B354" s="881"/>
      <c r="C354" s="863"/>
      <c r="D354" s="882"/>
      <c r="E354" s="939"/>
      <c r="F354" s="940"/>
      <c r="G354" s="941" t="s">
        <v>1065</v>
      </c>
      <c r="H354" s="942"/>
      <c r="I354" s="942" t="s">
        <v>1066</v>
      </c>
      <c r="J354" s="943"/>
      <c r="K354" s="881"/>
      <c r="L354" s="863"/>
      <c r="M354" s="863"/>
      <c r="N354" s="863"/>
      <c r="O354" s="863"/>
      <c r="P354" s="863"/>
      <c r="Q354" s="863"/>
      <c r="R354" s="863"/>
      <c r="S354" s="863"/>
      <c r="T354" s="863"/>
      <c r="U354" s="875"/>
      <c r="V354" s="875"/>
      <c r="W354" s="876"/>
    </row>
    <row r="355" spans="2:26" ht="25.5" customHeight="1" thickBot="1" x14ac:dyDescent="0.3">
      <c r="B355" s="75" t="s">
        <v>823</v>
      </c>
      <c r="C355" s="76" t="s">
        <v>824</v>
      </c>
      <c r="D355" s="77" t="s">
        <v>874</v>
      </c>
      <c r="E355" s="954" t="s">
        <v>875</v>
      </c>
      <c r="F355" s="954"/>
      <c r="G355" s="485" t="s">
        <v>823</v>
      </c>
      <c r="H355" s="486" t="s">
        <v>824</v>
      </c>
      <c r="I355" s="486" t="s">
        <v>823</v>
      </c>
      <c r="J355" s="487" t="s">
        <v>824</v>
      </c>
      <c r="K355" s="109" t="s">
        <v>823</v>
      </c>
      <c r="L355" s="109" t="s">
        <v>824</v>
      </c>
      <c r="M355" s="109" t="s">
        <v>823</v>
      </c>
      <c r="N355" s="109" t="s">
        <v>824</v>
      </c>
      <c r="O355" s="109" t="s">
        <v>823</v>
      </c>
      <c r="P355" s="109" t="s">
        <v>824</v>
      </c>
      <c r="Q355" s="109" t="s">
        <v>823</v>
      </c>
      <c r="R355" s="109" t="s">
        <v>824</v>
      </c>
      <c r="S355" s="109" t="s">
        <v>823</v>
      </c>
      <c r="T355" s="109" t="s">
        <v>824</v>
      </c>
      <c r="U355" s="109" t="s">
        <v>823</v>
      </c>
      <c r="V355" s="109" t="s">
        <v>824</v>
      </c>
      <c r="W355" s="110" t="s">
        <v>825</v>
      </c>
    </row>
    <row r="356" spans="2:26" ht="15" customHeight="1" x14ac:dyDescent="0.25">
      <c r="B356" s="373" t="e">
        <f>IF($A$346="",0,VLOOKUP($A$346,$C$2209:$R$3100,2,FALSE))</f>
        <v>#N/A</v>
      </c>
      <c r="C356" s="374" t="e">
        <f>IF($A$346="",0,VLOOKUP($A$346,$W$2209:$AL$3100,2,FALSE))</f>
        <v>#N/A</v>
      </c>
      <c r="D356" s="78" t="e">
        <f>SUM(B356:C356)</f>
        <v>#N/A</v>
      </c>
      <c r="E356" s="933" t="s">
        <v>876</v>
      </c>
      <c r="F356" s="934"/>
      <c r="G356" s="288"/>
      <c r="H356" s="283"/>
      <c r="I356" s="289"/>
      <c r="J356" s="471"/>
      <c r="K356" s="467"/>
      <c r="L356" s="283"/>
      <c r="M356" s="283"/>
      <c r="N356" s="283"/>
      <c r="O356" s="283"/>
      <c r="P356" s="283"/>
      <c r="Q356" s="283"/>
      <c r="R356" s="283"/>
      <c r="S356" s="283"/>
      <c r="T356" s="283"/>
      <c r="U356" s="128">
        <f t="shared" ref="U356:V358" si="58">+G356+I356+K356+M356+O356+Q356+S356</f>
        <v>0</v>
      </c>
      <c r="V356" s="128">
        <f t="shared" si="58"/>
        <v>0</v>
      </c>
      <c r="W356" s="122">
        <f>SUM(U356:V356)</f>
        <v>0</v>
      </c>
      <c r="Y356" s="539" t="e">
        <f>IF($A$346="",0,VLOOKUP($A$346,$AQ$2209:$BF$3100,2,FALSE))</f>
        <v>#N/A</v>
      </c>
      <c r="Z356" s="539" t="e">
        <f>IF($A$346="",0,VLOOKUP($A$346,$BJ$2209:$BY$3100,2,FALSE))</f>
        <v>#N/A</v>
      </c>
    </row>
    <row r="357" spans="2:26" ht="15" customHeight="1" x14ac:dyDescent="0.25">
      <c r="B357" s="373" t="e">
        <f>IF($A$346="",0,VLOOKUP($A$346,$C$2209:$R$3100,3,FALSE))</f>
        <v>#N/A</v>
      </c>
      <c r="C357" s="374" t="e">
        <f>IF($A$346="",0,VLOOKUP($A$346,$W$2209:$AL$3100,3,FALSE))</f>
        <v>#N/A</v>
      </c>
      <c r="D357" s="80" t="e">
        <f>SUM(B357:C357)</f>
        <v>#N/A</v>
      </c>
      <c r="E357" s="944" t="s">
        <v>877</v>
      </c>
      <c r="F357" s="891"/>
      <c r="G357" s="305"/>
      <c r="H357" s="304"/>
      <c r="I357" s="107"/>
      <c r="J357" s="472"/>
      <c r="K357" s="468"/>
      <c r="L357" s="107"/>
      <c r="M357" s="107"/>
      <c r="N357" s="107"/>
      <c r="O357" s="107"/>
      <c r="P357" s="107"/>
      <c r="Q357" s="107"/>
      <c r="R357" s="107"/>
      <c r="S357" s="107"/>
      <c r="T357" s="107"/>
      <c r="U357" s="121">
        <f t="shared" si="58"/>
        <v>0</v>
      </c>
      <c r="V357" s="121">
        <f t="shared" si="58"/>
        <v>0</v>
      </c>
      <c r="W357" s="123">
        <f>SUM(U357:V357)</f>
        <v>0</v>
      </c>
      <c r="Y357" s="539" t="e">
        <f>IF($A$346="",0,VLOOKUP($A$346,$AQ$2209:$BF$3100,3,FALSE))</f>
        <v>#N/A</v>
      </c>
      <c r="Z357" s="539" t="e">
        <f>IF($A$346="",0,VLOOKUP($A$346,$BJ$2209:$BY$3100,3,FALSE))</f>
        <v>#N/A</v>
      </c>
    </row>
    <row r="358" spans="2:26" ht="15" customHeight="1" x14ac:dyDescent="0.25">
      <c r="B358" s="373" t="e">
        <f>IF($A$346="",0,VLOOKUP($A$346,$C$2209:$R$3100,4,FALSE))</f>
        <v>#N/A</v>
      </c>
      <c r="C358" s="374" t="e">
        <f>IF($A$346="",0,VLOOKUP($A$346,$W$2209:$AL$3100,4,FALSE))</f>
        <v>#N/A</v>
      </c>
      <c r="D358" s="80" t="e">
        <f>SUM(B358:C358)</f>
        <v>#N/A</v>
      </c>
      <c r="E358" s="944" t="s">
        <v>878</v>
      </c>
      <c r="F358" s="891"/>
      <c r="G358" s="305"/>
      <c r="H358" s="304"/>
      <c r="I358" s="107"/>
      <c r="J358" s="472"/>
      <c r="K358" s="468"/>
      <c r="L358" s="107"/>
      <c r="M358" s="107"/>
      <c r="N358" s="107"/>
      <c r="O358" s="107"/>
      <c r="P358" s="107"/>
      <c r="Q358" s="107"/>
      <c r="R358" s="107"/>
      <c r="S358" s="107"/>
      <c r="T358" s="107"/>
      <c r="U358" s="121">
        <f t="shared" si="58"/>
        <v>0</v>
      </c>
      <c r="V358" s="121">
        <f t="shared" si="58"/>
        <v>0</v>
      </c>
      <c r="W358" s="123">
        <f>SUM(U358:V358)</f>
        <v>0</v>
      </c>
      <c r="Y358" s="539" t="e">
        <f>IF($A$346="",0,VLOOKUP($A$346,$AQ$2209:$BF$3100,4,FALSE))</f>
        <v>#N/A</v>
      </c>
      <c r="Z358" s="539" t="e">
        <f>IF($A$346="",0,VLOOKUP($A$346,$BJ$2209:$BY$3100,4,FALSE))</f>
        <v>#N/A</v>
      </c>
    </row>
    <row r="359" spans="2:26" ht="15" customHeight="1" x14ac:dyDescent="0.25">
      <c r="B359" s="373" t="e">
        <f>IF($A$346="",0,VLOOKUP($A$346,$C$2209:$R$3100,5,FALSE))</f>
        <v>#N/A</v>
      </c>
      <c r="C359" s="374" t="e">
        <f>IF($A$346="",0,VLOOKUP($A$346,$W$2209:$AL$3100,5,FALSE))</f>
        <v>#N/A</v>
      </c>
      <c r="D359" s="80" t="e">
        <f>SUM(B359:C359)</f>
        <v>#N/A</v>
      </c>
      <c r="E359" s="944" t="s">
        <v>879</v>
      </c>
      <c r="F359" s="891"/>
      <c r="G359" s="305"/>
      <c r="H359" s="304"/>
      <c r="I359" s="360"/>
      <c r="J359" s="472"/>
      <c r="K359" s="468"/>
      <c r="L359" s="107"/>
      <c r="M359" s="107"/>
      <c r="N359" s="107"/>
      <c r="O359" s="107"/>
      <c r="P359" s="107"/>
      <c r="Q359" s="107"/>
      <c r="R359" s="107"/>
      <c r="S359" s="107"/>
      <c r="T359" s="107"/>
      <c r="U359" s="121">
        <f>+G359+I359+K359+M359+O359+Q359+S359</f>
        <v>0</v>
      </c>
      <c r="V359" s="121">
        <f>+H359+J359+L359+N359+P359+R359+T359</f>
        <v>0</v>
      </c>
      <c r="W359" s="123">
        <f>SUM(U359:V359)</f>
        <v>0</v>
      </c>
      <c r="Y359" s="539" t="e">
        <f>IF($A$346="",0,VLOOKUP($A$346,$AQ$2209:$BF$3100,5,FALSE))</f>
        <v>#N/A</v>
      </c>
      <c r="Z359" s="539" t="e">
        <f>IF($A$346="",0,VLOOKUP($A$346,$BJ$2209:$BY$3100,5,FALSE))</f>
        <v>#N/A</v>
      </c>
    </row>
    <row r="360" spans="2:26" ht="15" customHeight="1" thickBot="1" x14ac:dyDescent="0.3">
      <c r="B360" s="373" t="e">
        <f>IF($A$346="",0,VLOOKUP($A$346,$C$2209:$R$3100,6,FALSE))</f>
        <v>#N/A</v>
      </c>
      <c r="C360" s="374" t="e">
        <f>IF($A$346="",0,VLOOKUP($A$346,$W$2209:$AL$3100,6,FALSE))</f>
        <v>#N/A</v>
      </c>
      <c r="D360" s="81" t="e">
        <f>SUM(B360:C360)</f>
        <v>#N/A</v>
      </c>
      <c r="E360" s="945" t="s">
        <v>880</v>
      </c>
      <c r="F360" s="946"/>
      <c r="G360" s="361"/>
      <c r="H360" s="362"/>
      <c r="I360" s="363"/>
      <c r="J360" s="473"/>
      <c r="K360" s="469"/>
      <c r="L360" s="363"/>
      <c r="M360" s="363"/>
      <c r="N360" s="363"/>
      <c r="O360" s="363"/>
      <c r="P360" s="363"/>
      <c r="Q360" s="363"/>
      <c r="R360" s="363"/>
      <c r="S360" s="363"/>
      <c r="T360" s="363"/>
      <c r="U360" s="364">
        <f>+G360+I360+K360+M360+O360+Q360+S360</f>
        <v>0</v>
      </c>
      <c r="V360" s="364">
        <f>+H360+J360+L360+N360+P360+R360+T360</f>
        <v>0</v>
      </c>
      <c r="W360" s="365">
        <f>SUM(U360:V360)</f>
        <v>0</v>
      </c>
      <c r="Y360" s="539" t="e">
        <f>IF($A$346="",0,VLOOKUP($A$346,$AQ$2209:$BF$3100,6,FALSE))</f>
        <v>#N/A</v>
      </c>
      <c r="Z360" s="539" t="e">
        <f>IF($A$346="",0,VLOOKUP($A$346,$BJ$2209:$BY$3100,6,FALSE))</f>
        <v>#N/A</v>
      </c>
    </row>
    <row r="361" spans="2:26" ht="18" customHeight="1" thickBot="1" x14ac:dyDescent="0.3">
      <c r="B361" s="82" t="e">
        <f>SUM(B356:B360)</f>
        <v>#N/A</v>
      </c>
      <c r="C361" s="83" t="e">
        <f>SUM(C356:C360)</f>
        <v>#N/A</v>
      </c>
      <c r="D361" s="84" t="e">
        <f>SUM(D356:D360)</f>
        <v>#N/A</v>
      </c>
      <c r="E361" s="947" t="s">
        <v>881</v>
      </c>
      <c r="F361" s="948"/>
      <c r="G361" s="82">
        <f>SUM(G356:G360)</f>
        <v>0</v>
      </c>
      <c r="H361" s="83">
        <f t="shared" ref="H361:T361" si="59">SUM(H356:H360)</f>
        <v>0</v>
      </c>
      <c r="I361" s="83">
        <f t="shared" si="59"/>
        <v>0</v>
      </c>
      <c r="J361" s="84">
        <f t="shared" si="59"/>
        <v>0</v>
      </c>
      <c r="K361" s="470">
        <f t="shared" si="59"/>
        <v>0</v>
      </c>
      <c r="L361" s="83">
        <f t="shared" si="59"/>
        <v>0</v>
      </c>
      <c r="M361" s="83">
        <f t="shared" si="59"/>
        <v>0</v>
      </c>
      <c r="N361" s="83">
        <f t="shared" si="59"/>
        <v>0</v>
      </c>
      <c r="O361" s="83">
        <f t="shared" si="59"/>
        <v>0</v>
      </c>
      <c r="P361" s="83">
        <f t="shared" si="59"/>
        <v>0</v>
      </c>
      <c r="Q361" s="83">
        <f t="shared" si="59"/>
        <v>0</v>
      </c>
      <c r="R361" s="83">
        <f t="shared" si="59"/>
        <v>0</v>
      </c>
      <c r="S361" s="83">
        <f t="shared" si="59"/>
        <v>0</v>
      </c>
      <c r="T361" s="83">
        <f t="shared" si="59"/>
        <v>0</v>
      </c>
      <c r="U361" s="83">
        <f>SUM(U356:U360)</f>
        <v>0</v>
      </c>
      <c r="V361" s="83">
        <f>SUM(V356:V360)</f>
        <v>0</v>
      </c>
      <c r="W361" s="84">
        <f>SUM(W356:W360)</f>
        <v>0</v>
      </c>
      <c r="Y361" s="87"/>
      <c r="Z361" s="87"/>
    </row>
    <row r="362" spans="2:26" ht="6.75" customHeight="1" thickBot="1" x14ac:dyDescent="0.3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</row>
    <row r="363" spans="2:26" ht="25.5" customHeight="1" thickBot="1" x14ac:dyDescent="0.3">
      <c r="B363" s="75" t="s">
        <v>823</v>
      </c>
      <c r="C363" s="76" t="s">
        <v>824</v>
      </c>
      <c r="D363" s="77" t="s">
        <v>874</v>
      </c>
      <c r="E363" s="949" t="s">
        <v>882</v>
      </c>
      <c r="F363" s="949"/>
      <c r="G363" s="485" t="s">
        <v>823</v>
      </c>
      <c r="H363" s="486" t="s">
        <v>824</v>
      </c>
      <c r="I363" s="486" t="s">
        <v>823</v>
      </c>
      <c r="J363" s="487" t="s">
        <v>824</v>
      </c>
      <c r="K363" s="109" t="s">
        <v>823</v>
      </c>
      <c r="L363" s="109" t="s">
        <v>824</v>
      </c>
      <c r="M363" s="109" t="s">
        <v>823</v>
      </c>
      <c r="N363" s="109" t="s">
        <v>824</v>
      </c>
      <c r="O363" s="109" t="s">
        <v>823</v>
      </c>
      <c r="P363" s="109" t="s">
        <v>824</v>
      </c>
      <c r="Q363" s="109" t="s">
        <v>823</v>
      </c>
      <c r="R363" s="109" t="s">
        <v>824</v>
      </c>
      <c r="S363" s="109" t="s">
        <v>823</v>
      </c>
      <c r="T363" s="109" t="s">
        <v>824</v>
      </c>
      <c r="U363" s="109" t="s">
        <v>823</v>
      </c>
      <c r="V363" s="109" t="s">
        <v>824</v>
      </c>
      <c r="W363" s="110" t="s">
        <v>825</v>
      </c>
    </row>
    <row r="364" spans="2:26" ht="15" customHeight="1" x14ac:dyDescent="0.25">
      <c r="B364" s="373" t="e">
        <f>IF($A$346="",0,VLOOKUP($A$346,$C$2209:$R$3100,7,FALSE))</f>
        <v>#N/A</v>
      </c>
      <c r="C364" s="374" t="e">
        <f>IF($A$346="",0,VLOOKUP($A$346,$W$2209:$AL$3100,7,FALSE))</f>
        <v>#N/A</v>
      </c>
      <c r="D364" s="88" t="e">
        <f>SUM(B364:C364)</f>
        <v>#N/A</v>
      </c>
      <c r="E364" s="933" t="s">
        <v>883</v>
      </c>
      <c r="F364" s="934"/>
      <c r="G364" s="288"/>
      <c r="H364" s="283"/>
      <c r="I364" s="478"/>
      <c r="J364" s="479"/>
      <c r="K364" s="474"/>
      <c r="L364" s="281"/>
      <c r="M364" s="281"/>
      <c r="N364" s="281"/>
      <c r="O364" s="281"/>
      <c r="P364" s="281"/>
      <c r="Q364" s="281"/>
      <c r="R364" s="281"/>
      <c r="S364" s="281"/>
      <c r="T364" s="282"/>
      <c r="U364" s="128">
        <f t="shared" ref="U364:V368" si="60">+G364+I364+K364+M364+O364+Q364+S364</f>
        <v>0</v>
      </c>
      <c r="V364" s="128">
        <f t="shared" si="60"/>
        <v>0</v>
      </c>
      <c r="W364" s="122">
        <f>SUM(U364:V364)</f>
        <v>0</v>
      </c>
      <c r="Y364" s="539" t="e">
        <f>IF($A$346="",0,VLOOKUP($A$346,$AQ$2209:$BF$3100,7,FALSE))</f>
        <v>#N/A</v>
      </c>
      <c r="Z364" s="539" t="e">
        <f>IF($A$346="",0,VLOOKUP($A$346,$BJ$2209:$BY$3100,7,FALSE))</f>
        <v>#N/A</v>
      </c>
    </row>
    <row r="365" spans="2:26" ht="15" customHeight="1" x14ac:dyDescent="0.25">
      <c r="B365" s="373" t="e">
        <f>IF($A$346="",0,VLOOKUP($A$346,$C$2209:$R$3100,8,FALSE))</f>
        <v>#N/A</v>
      </c>
      <c r="C365" s="374" t="e">
        <f>IF($A$346="",0,VLOOKUP($A$346,$W$2209:$AL$3100,8,FALSE))</f>
        <v>#N/A</v>
      </c>
      <c r="D365" s="80" t="e">
        <f>SUM(B365:C365)</f>
        <v>#N/A</v>
      </c>
      <c r="E365" s="944" t="s">
        <v>884</v>
      </c>
      <c r="F365" s="891"/>
      <c r="G365" s="305"/>
      <c r="H365" s="304"/>
      <c r="I365" s="480"/>
      <c r="J365" s="481"/>
      <c r="K365" s="475"/>
      <c r="L365" s="79"/>
      <c r="M365" s="79"/>
      <c r="N365" s="79"/>
      <c r="O365" s="79"/>
      <c r="P365" s="79"/>
      <c r="Q365" s="79"/>
      <c r="R365" s="79"/>
      <c r="S365" s="79"/>
      <c r="T365" s="106"/>
      <c r="U365" s="121">
        <f t="shared" si="60"/>
        <v>0</v>
      </c>
      <c r="V365" s="121">
        <f t="shared" si="60"/>
        <v>0</v>
      </c>
      <c r="W365" s="123">
        <f>SUM(U365:V365)</f>
        <v>0</v>
      </c>
      <c r="Y365" s="539" t="e">
        <f>IF($A$346="",0,VLOOKUP($A$346,$AQ$2209:$BF$3100,8,FALSE))</f>
        <v>#N/A</v>
      </c>
      <c r="Z365" s="539" t="e">
        <f>IF($A$346="",0,VLOOKUP($A$346,$BJ$2209:$BY$3100,8,FALSE))</f>
        <v>#N/A</v>
      </c>
    </row>
    <row r="366" spans="2:26" ht="15" customHeight="1" x14ac:dyDescent="0.25">
      <c r="B366" s="373" t="e">
        <f>IF($A$346="",0,VLOOKUP($A$346,$C$2209:$R$3100,9,FALSE))</f>
        <v>#N/A</v>
      </c>
      <c r="C366" s="374" t="e">
        <f>IF($A$346="",0,VLOOKUP($A$346,$W$2209:$AL$3100,9,FALSE))</f>
        <v>#N/A</v>
      </c>
      <c r="D366" s="80" t="e">
        <f>SUM(B366:C366)</f>
        <v>#N/A</v>
      </c>
      <c r="E366" s="944" t="s">
        <v>885</v>
      </c>
      <c r="F366" s="891"/>
      <c r="G366" s="305"/>
      <c r="H366" s="304"/>
      <c r="I366" s="480"/>
      <c r="J366" s="481"/>
      <c r="K366" s="475"/>
      <c r="L366" s="79"/>
      <c r="M366" s="79"/>
      <c r="N366" s="79"/>
      <c r="O366" s="79"/>
      <c r="P366" s="79"/>
      <c r="Q366" s="79"/>
      <c r="R366" s="79"/>
      <c r="S366" s="79"/>
      <c r="T366" s="106"/>
      <c r="U366" s="121">
        <f t="shared" si="60"/>
        <v>0</v>
      </c>
      <c r="V366" s="121">
        <f t="shared" si="60"/>
        <v>0</v>
      </c>
      <c r="W366" s="123">
        <f>SUM(U366:V366)</f>
        <v>0</v>
      </c>
      <c r="Y366" s="539" t="e">
        <f>IF($A$346="",0,VLOOKUP($A$346,$AQ$2209:$BF$3100,9,FALSE))</f>
        <v>#N/A</v>
      </c>
      <c r="Z366" s="539" t="e">
        <f>IF($A$346="",0,VLOOKUP($A$346,$BJ$2209:$BY$3100,9,FALSE))</f>
        <v>#N/A</v>
      </c>
    </row>
    <row r="367" spans="2:26" ht="15" customHeight="1" x14ac:dyDescent="0.25">
      <c r="B367" s="373" t="e">
        <f>IF($A$346="",0,VLOOKUP($A$346,$C$2209:$R$3100,10,FALSE))</f>
        <v>#N/A</v>
      </c>
      <c r="C367" s="374" t="e">
        <f>IF($A$346="",0,VLOOKUP($A$346,$W$2209:$AL$3100,10,FALSE))</f>
        <v>#N/A</v>
      </c>
      <c r="D367" s="80" t="e">
        <f>SUM(B367:C367)</f>
        <v>#N/A</v>
      </c>
      <c r="E367" s="944" t="s">
        <v>886</v>
      </c>
      <c r="F367" s="891"/>
      <c r="G367" s="305"/>
      <c r="H367" s="304"/>
      <c r="I367" s="480"/>
      <c r="J367" s="481"/>
      <c r="K367" s="475"/>
      <c r="L367" s="79"/>
      <c r="M367" s="79"/>
      <c r="N367" s="79"/>
      <c r="O367" s="79"/>
      <c r="P367" s="79"/>
      <c r="Q367" s="79"/>
      <c r="R367" s="79"/>
      <c r="S367" s="79"/>
      <c r="T367" s="106"/>
      <c r="U367" s="121">
        <f t="shared" si="60"/>
        <v>0</v>
      </c>
      <c r="V367" s="121">
        <f t="shared" si="60"/>
        <v>0</v>
      </c>
      <c r="W367" s="123">
        <f>SUM(U367:V367)</f>
        <v>0</v>
      </c>
      <c r="Y367" s="539" t="e">
        <f>IF($A$346="",0,VLOOKUP($A$346,$AQ$2209:$BF$3100,10,FALSE))</f>
        <v>#N/A</v>
      </c>
      <c r="Z367" s="539" t="e">
        <f>IF($A$346="",0,VLOOKUP($A$346,$BJ$2209:$BY$3100,10,FALSE))</f>
        <v>#N/A</v>
      </c>
    </row>
    <row r="368" spans="2:26" ht="15" customHeight="1" thickBot="1" x14ac:dyDescent="0.3">
      <c r="B368" s="373" t="e">
        <f>IF($A$346="",0,VLOOKUP($A$346,$C$2209:$R$3100,11,FALSE))</f>
        <v>#N/A</v>
      </c>
      <c r="C368" s="374" t="e">
        <f>IF($A$346="",0,VLOOKUP($A$346,$W$2209:$AL$3100,11,FALSE))</f>
        <v>#N/A</v>
      </c>
      <c r="D368" s="90" t="e">
        <f>SUM(B368:C368)</f>
        <v>#N/A</v>
      </c>
      <c r="E368" s="945" t="s">
        <v>887</v>
      </c>
      <c r="F368" s="946"/>
      <c r="G368" s="361"/>
      <c r="H368" s="362"/>
      <c r="I368" s="482"/>
      <c r="J368" s="483"/>
      <c r="K368" s="476"/>
      <c r="L368" s="285"/>
      <c r="M368" s="285"/>
      <c r="N368" s="285"/>
      <c r="O368" s="285"/>
      <c r="P368" s="285"/>
      <c r="Q368" s="285"/>
      <c r="R368" s="285"/>
      <c r="S368" s="285"/>
      <c r="T368" s="286"/>
      <c r="U368" s="129">
        <f t="shared" si="60"/>
        <v>0</v>
      </c>
      <c r="V368" s="129">
        <f t="shared" si="60"/>
        <v>0</v>
      </c>
      <c r="W368" s="124">
        <f>SUM(U368:V368)</f>
        <v>0</v>
      </c>
      <c r="Y368" s="539" t="e">
        <f>IF($A$346="",0,VLOOKUP($A$346,$AQ$2209:$BF$3100,11,FALSE))</f>
        <v>#N/A</v>
      </c>
      <c r="Z368" s="539" t="e">
        <f>IF($A$346="",0,VLOOKUP($A$346,$BJ$2209:$BY$3100,11,FALSE))</f>
        <v>#N/A</v>
      </c>
    </row>
    <row r="369" spans="2:26" ht="18" customHeight="1" thickBot="1" x14ac:dyDescent="0.3">
      <c r="B369" s="91" t="e">
        <f>SUM(B364:B368)</f>
        <v>#N/A</v>
      </c>
      <c r="C369" s="92" t="e">
        <f>SUM(C364:C368)</f>
        <v>#N/A</v>
      </c>
      <c r="D369" s="93" t="e">
        <f>SUM(D364:D368)</f>
        <v>#N/A</v>
      </c>
      <c r="E369" s="951" t="s">
        <v>888</v>
      </c>
      <c r="F369" s="948"/>
      <c r="G369" s="82">
        <f>SUM(G364:G368)</f>
        <v>0</v>
      </c>
      <c r="H369" s="83">
        <f>SUM(H364:H368)</f>
        <v>0</v>
      </c>
      <c r="I369" s="83">
        <f t="shared" ref="I369:N369" si="61">SUM(I364:I368)</f>
        <v>0</v>
      </c>
      <c r="J369" s="84">
        <f t="shared" si="61"/>
        <v>0</v>
      </c>
      <c r="K369" s="477">
        <f t="shared" si="61"/>
        <v>0</v>
      </c>
      <c r="L369" s="85">
        <f t="shared" si="61"/>
        <v>0</v>
      </c>
      <c r="M369" s="85">
        <f t="shared" si="61"/>
        <v>0</v>
      </c>
      <c r="N369" s="85">
        <f t="shared" si="61"/>
        <v>0</v>
      </c>
      <c r="O369" s="85">
        <f t="shared" ref="O369:W369" si="62">SUM(O364:O368)</f>
        <v>0</v>
      </c>
      <c r="P369" s="85">
        <f t="shared" si="62"/>
        <v>0</v>
      </c>
      <c r="Q369" s="85">
        <f t="shared" si="62"/>
        <v>0</v>
      </c>
      <c r="R369" s="85">
        <f t="shared" si="62"/>
        <v>0</v>
      </c>
      <c r="S369" s="85">
        <f t="shared" si="62"/>
        <v>0</v>
      </c>
      <c r="T369" s="290">
        <f t="shared" si="62"/>
        <v>0</v>
      </c>
      <c r="U369" s="83">
        <f t="shared" si="62"/>
        <v>0</v>
      </c>
      <c r="V369" s="83">
        <f t="shared" si="62"/>
        <v>0</v>
      </c>
      <c r="W369" s="84">
        <f t="shared" si="62"/>
        <v>0</v>
      </c>
    </row>
    <row r="370" spans="2:26" ht="6.75" customHeight="1" thickBot="1" x14ac:dyDescent="0.3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</row>
    <row r="371" spans="2:26" ht="25.5" customHeight="1" thickBot="1" x14ac:dyDescent="0.3">
      <c r="B371" s="75" t="s">
        <v>823</v>
      </c>
      <c r="C371" s="76" t="s">
        <v>824</v>
      </c>
      <c r="D371" s="77" t="s">
        <v>874</v>
      </c>
      <c r="E371" s="952" t="s">
        <v>1012</v>
      </c>
      <c r="F371" s="952"/>
      <c r="G371" s="485" t="s">
        <v>823</v>
      </c>
      <c r="H371" s="486" t="s">
        <v>824</v>
      </c>
      <c r="I371" s="486" t="s">
        <v>823</v>
      </c>
      <c r="J371" s="487" t="s">
        <v>824</v>
      </c>
      <c r="K371" s="109" t="s">
        <v>823</v>
      </c>
      <c r="L371" s="109" t="s">
        <v>824</v>
      </c>
      <c r="M371" s="109" t="s">
        <v>823</v>
      </c>
      <c r="N371" s="109" t="s">
        <v>824</v>
      </c>
      <c r="O371" s="109" t="s">
        <v>823</v>
      </c>
      <c r="P371" s="109" t="s">
        <v>824</v>
      </c>
      <c r="Q371" s="109" t="s">
        <v>823</v>
      </c>
      <c r="R371" s="109" t="s">
        <v>824</v>
      </c>
      <c r="S371" s="109" t="s">
        <v>823</v>
      </c>
      <c r="T371" s="109" t="s">
        <v>824</v>
      </c>
      <c r="U371" s="109" t="s">
        <v>823</v>
      </c>
      <c r="V371" s="109" t="s">
        <v>824</v>
      </c>
      <c r="W371" s="110" t="s">
        <v>825</v>
      </c>
    </row>
    <row r="372" spans="2:26" ht="15" customHeight="1" x14ac:dyDescent="0.25">
      <c r="B372" s="373" t="e">
        <f>IF($A$346="",0,VLOOKUP($A$346,$C$2209:$R$3100,12,FALSE))</f>
        <v>#N/A</v>
      </c>
      <c r="C372" s="374" t="e">
        <f>IF($A$346="",0,VLOOKUP($A$346,$W$2209:$AL$3100,12,FALSE))</f>
        <v>#N/A</v>
      </c>
      <c r="D372" s="88" t="e">
        <f>SUM(B372:C372)</f>
        <v>#N/A</v>
      </c>
      <c r="E372" s="933" t="s">
        <v>1013</v>
      </c>
      <c r="F372" s="934"/>
      <c r="G372" s="288"/>
      <c r="H372" s="283"/>
      <c r="I372" s="478"/>
      <c r="J372" s="479"/>
      <c r="K372" s="474"/>
      <c r="L372" s="281"/>
      <c r="M372" s="281"/>
      <c r="N372" s="281"/>
      <c r="O372" s="281"/>
      <c r="P372" s="281"/>
      <c r="Q372" s="281"/>
      <c r="R372" s="281"/>
      <c r="S372" s="282"/>
      <c r="T372" s="283"/>
      <c r="U372" s="128">
        <f t="shared" ref="U372:V376" si="63">+G372+I372+K372+M372+O372+Q372+S372</f>
        <v>0</v>
      </c>
      <c r="V372" s="128">
        <f t="shared" si="63"/>
        <v>0</v>
      </c>
      <c r="W372" s="122">
        <f>SUM(U372:V372)</f>
        <v>0</v>
      </c>
      <c r="Y372" s="539" t="e">
        <f>IF($A$346="",0,VLOOKUP($A$346,$AQ$2209:$BF$3100,12,FALSE))</f>
        <v>#N/A</v>
      </c>
      <c r="Z372" s="539" t="e">
        <f>IF($A$346="",0,VLOOKUP($A$346,$BJ$2209:$BY$3100,12,FALSE))</f>
        <v>#N/A</v>
      </c>
    </row>
    <row r="373" spans="2:26" ht="15" customHeight="1" x14ac:dyDescent="0.25">
      <c r="B373" s="373" t="e">
        <f>IF($A$346="",0,VLOOKUP($A$346,$C$2209:$R$3100,13,FALSE))</f>
        <v>#N/A</v>
      </c>
      <c r="C373" s="374" t="e">
        <f>IF($A$346="",0,VLOOKUP($A$346,$W$2209:$AL$3100,13,FALSE))</f>
        <v>#N/A</v>
      </c>
      <c r="D373" s="80" t="e">
        <f>SUM(B373:C373)</f>
        <v>#N/A</v>
      </c>
      <c r="E373" s="944" t="s">
        <v>1014</v>
      </c>
      <c r="F373" s="891"/>
      <c r="G373" s="305"/>
      <c r="H373" s="304"/>
      <c r="I373" s="480"/>
      <c r="J373" s="481"/>
      <c r="K373" s="475"/>
      <c r="L373" s="79"/>
      <c r="M373" s="79"/>
      <c r="N373" s="79"/>
      <c r="O373" s="79"/>
      <c r="P373" s="79"/>
      <c r="Q373" s="79"/>
      <c r="R373" s="79"/>
      <c r="S373" s="106"/>
      <c r="T373" s="107"/>
      <c r="U373" s="121">
        <f t="shared" si="63"/>
        <v>0</v>
      </c>
      <c r="V373" s="121">
        <f t="shared" si="63"/>
        <v>0</v>
      </c>
      <c r="W373" s="123">
        <f>SUM(U373:V373)</f>
        <v>0</v>
      </c>
      <c r="Y373" s="539" t="e">
        <f>IF($A$346="",0,VLOOKUP($A$346,$AQ$2209:$BF$3100,13,FALSE))</f>
        <v>#N/A</v>
      </c>
      <c r="Z373" s="539" t="e">
        <f>IF($A$346="",0,VLOOKUP($A$346,$BJ$2209:$BY$3100,13,FALSE))</f>
        <v>#N/A</v>
      </c>
    </row>
    <row r="374" spans="2:26" ht="15" customHeight="1" x14ac:dyDescent="0.25">
      <c r="B374" s="373" t="e">
        <f>IF($A$346="",0,VLOOKUP($A$346,$C$2209:$R$3100,14,FALSE))</f>
        <v>#N/A</v>
      </c>
      <c r="C374" s="374" t="e">
        <f>IF($A$346="",0,VLOOKUP($A$346,$W$2209:$AL$3100,14,FALSE))</f>
        <v>#N/A</v>
      </c>
      <c r="D374" s="80" t="e">
        <f>SUM(B374:C374)</f>
        <v>#N/A</v>
      </c>
      <c r="E374" s="944" t="s">
        <v>1015</v>
      </c>
      <c r="F374" s="891"/>
      <c r="G374" s="305"/>
      <c r="H374" s="304"/>
      <c r="I374" s="480"/>
      <c r="J374" s="481"/>
      <c r="K374" s="475"/>
      <c r="L374" s="79"/>
      <c r="M374" s="79"/>
      <c r="N374" s="79"/>
      <c r="O374" s="79"/>
      <c r="P374" s="79"/>
      <c r="Q374" s="79"/>
      <c r="R374" s="79"/>
      <c r="S374" s="106"/>
      <c r="T374" s="107"/>
      <c r="U374" s="121">
        <f t="shared" si="63"/>
        <v>0</v>
      </c>
      <c r="V374" s="121">
        <f t="shared" si="63"/>
        <v>0</v>
      </c>
      <c r="W374" s="123">
        <f>SUM(U374:V374)</f>
        <v>0</v>
      </c>
      <c r="Y374" s="539" t="e">
        <f>IF($A$346="",0,VLOOKUP($A$346,$AQ$2209:$BF$3100,14,FALSE))</f>
        <v>#N/A</v>
      </c>
      <c r="Z374" s="539" t="e">
        <f>IF($A$346="",0,VLOOKUP($A$346,$BJ$2209:$BY$3100,14,FALSE))</f>
        <v>#N/A</v>
      </c>
    </row>
    <row r="375" spans="2:26" ht="15" customHeight="1" x14ac:dyDescent="0.25">
      <c r="B375" s="373" t="e">
        <f>IF($A$346="",0,VLOOKUP($A$346,$C$2209:$R$3100,15,FALSE))</f>
        <v>#N/A</v>
      </c>
      <c r="C375" s="374" t="e">
        <f>IF($A$346="",0,VLOOKUP($A$346,$W$2209:$AL$3100,15,FALSE))</f>
        <v>#N/A</v>
      </c>
      <c r="D375" s="80" t="e">
        <f>SUM(B375:C375)</f>
        <v>#N/A</v>
      </c>
      <c r="E375" s="944" t="s">
        <v>1016</v>
      </c>
      <c r="F375" s="891"/>
      <c r="G375" s="305"/>
      <c r="H375" s="304"/>
      <c r="I375" s="480"/>
      <c r="J375" s="481"/>
      <c r="K375" s="475"/>
      <c r="L375" s="79"/>
      <c r="M375" s="79"/>
      <c r="N375" s="79"/>
      <c r="O375" s="79"/>
      <c r="P375" s="79"/>
      <c r="Q375" s="79"/>
      <c r="R375" s="79"/>
      <c r="S375" s="106"/>
      <c r="T375" s="107"/>
      <c r="U375" s="121">
        <f t="shared" si="63"/>
        <v>0</v>
      </c>
      <c r="V375" s="121">
        <f t="shared" si="63"/>
        <v>0</v>
      </c>
      <c r="W375" s="123">
        <f>SUM(U375:V375)</f>
        <v>0</v>
      </c>
      <c r="Y375" s="539" t="e">
        <f>IF($A$346="",0,VLOOKUP($A$346,$AQ$2209:$BF$3100,15,FALSE))</f>
        <v>#N/A</v>
      </c>
      <c r="Z375" s="539" t="e">
        <f>IF($A$346="",0,VLOOKUP($A$346,$BJ$2209:$BY$3100,15,FALSE))</f>
        <v>#N/A</v>
      </c>
    </row>
    <row r="376" spans="2:26" ht="15" customHeight="1" thickBot="1" x14ac:dyDescent="0.3">
      <c r="B376" s="373" t="e">
        <f>IF($A$346="",0,VLOOKUP($A$346,$C$2209:$R$3100,16,FALSE))</f>
        <v>#N/A</v>
      </c>
      <c r="C376" s="374" t="e">
        <f>IF($A$346="",0,VLOOKUP($A$346,$W$2209:$AL$3100,16,FALSE))</f>
        <v>#N/A</v>
      </c>
      <c r="D376" s="90" t="e">
        <f>SUM(B376:C376)</f>
        <v>#N/A</v>
      </c>
      <c r="E376" s="945" t="s">
        <v>1017</v>
      </c>
      <c r="F376" s="946"/>
      <c r="G376" s="361"/>
      <c r="H376" s="362"/>
      <c r="I376" s="482"/>
      <c r="J376" s="483"/>
      <c r="K376" s="476"/>
      <c r="L376" s="285"/>
      <c r="M376" s="285"/>
      <c r="N376" s="285"/>
      <c r="O376" s="285"/>
      <c r="P376" s="285"/>
      <c r="Q376" s="285"/>
      <c r="R376" s="285"/>
      <c r="S376" s="286"/>
      <c r="T376" s="287"/>
      <c r="U376" s="129">
        <f t="shared" si="63"/>
        <v>0</v>
      </c>
      <c r="V376" s="129">
        <f t="shared" si="63"/>
        <v>0</v>
      </c>
      <c r="W376" s="124">
        <f>SUM(U376:V376)</f>
        <v>0</v>
      </c>
      <c r="Y376" s="539" t="e">
        <f>IF($A$346="",0,VLOOKUP($A$346,$AQ$2209:$BF$3100,16,FALSE))</f>
        <v>#N/A</v>
      </c>
      <c r="Z376" s="539" t="e">
        <f>IF($A$346="",0,VLOOKUP($A$346,$BJ$2209:$BY$3100,16,FALSE))</f>
        <v>#N/A</v>
      </c>
    </row>
    <row r="377" spans="2:26" ht="18" customHeight="1" thickBot="1" x14ac:dyDescent="0.3">
      <c r="B377" s="91" t="e">
        <f>SUM(B372:B376)</f>
        <v>#N/A</v>
      </c>
      <c r="C377" s="92" t="e">
        <f>SUM(C372:C376)</f>
        <v>#N/A</v>
      </c>
      <c r="D377" s="93" t="e">
        <f>SUM(D372:D376)</f>
        <v>#N/A</v>
      </c>
      <c r="E377" s="951" t="s">
        <v>1018</v>
      </c>
      <c r="F377" s="948"/>
      <c r="G377" s="82">
        <f>SUM(G372:G376)</f>
        <v>0</v>
      </c>
      <c r="H377" s="83">
        <f>SUM(H372:H376)</f>
        <v>0</v>
      </c>
      <c r="I377" s="83">
        <f t="shared" ref="I377:O377" si="64">SUM(I372:I376)</f>
        <v>0</v>
      </c>
      <c r="J377" s="84">
        <f t="shared" si="64"/>
        <v>0</v>
      </c>
      <c r="K377" s="477">
        <f t="shared" si="64"/>
        <v>0</v>
      </c>
      <c r="L377" s="85">
        <f t="shared" si="64"/>
        <v>0</v>
      </c>
      <c r="M377" s="85">
        <f t="shared" si="64"/>
        <v>0</v>
      </c>
      <c r="N377" s="85">
        <f t="shared" si="64"/>
        <v>0</v>
      </c>
      <c r="O377" s="85">
        <f t="shared" si="64"/>
        <v>0</v>
      </c>
      <c r="P377" s="85">
        <f t="shared" ref="P377:W377" si="65">SUM(P372:P376)</f>
        <v>0</v>
      </c>
      <c r="Q377" s="85">
        <f t="shared" si="65"/>
        <v>0</v>
      </c>
      <c r="R377" s="85">
        <f t="shared" si="65"/>
        <v>0</v>
      </c>
      <c r="S377" s="85">
        <f t="shared" si="65"/>
        <v>0</v>
      </c>
      <c r="T377" s="85">
        <f t="shared" si="65"/>
        <v>0</v>
      </c>
      <c r="U377" s="85">
        <f t="shared" si="65"/>
        <v>0</v>
      </c>
      <c r="V377" s="85">
        <f t="shared" si="65"/>
        <v>0</v>
      </c>
      <c r="W377" s="86">
        <f t="shared" si="65"/>
        <v>0</v>
      </c>
    </row>
    <row r="378" spans="2:26" ht="3" customHeight="1" x14ac:dyDescent="0.25">
      <c r="B378" s="488"/>
      <c r="C378" s="488"/>
      <c r="D378" s="488"/>
      <c r="E378" s="489"/>
      <c r="F378" s="489"/>
      <c r="G378" s="490"/>
      <c r="H378" s="490"/>
      <c r="I378" s="488"/>
      <c r="J378" s="488"/>
      <c r="K378" s="488"/>
      <c r="L378" s="488"/>
      <c r="M378" s="488"/>
      <c r="N378" s="488"/>
      <c r="O378" s="488"/>
      <c r="P378" s="488"/>
      <c r="Q378" s="488"/>
      <c r="R378" s="488"/>
      <c r="S378" s="488"/>
      <c r="T378" s="488"/>
      <c r="U378" s="488"/>
      <c r="V378" s="488"/>
      <c r="W378" s="488"/>
    </row>
    <row r="379" spans="2:26" ht="12.75" customHeight="1" thickBot="1" x14ac:dyDescent="0.25">
      <c r="B379" s="491" t="s">
        <v>1129</v>
      </c>
      <c r="C379" s="96"/>
      <c r="D379" s="96"/>
      <c r="E379" s="96"/>
      <c r="F379" s="491" t="s">
        <v>835</v>
      </c>
      <c r="G379" s="1019" t="s">
        <v>1270</v>
      </c>
      <c r="H379" s="1019"/>
      <c r="I379" s="1019"/>
      <c r="J379" s="1019"/>
      <c r="K379" s="1019"/>
      <c r="L379" s="1019"/>
      <c r="M379" s="1019"/>
      <c r="N379" s="1019"/>
      <c r="O379" s="1019"/>
      <c r="P379" s="1019"/>
      <c r="Q379" s="1019"/>
      <c r="R379" s="1019"/>
      <c r="S379" s="1019"/>
      <c r="T379" s="1019"/>
      <c r="U379" s="1019"/>
      <c r="V379" s="1019"/>
      <c r="W379" s="1019"/>
    </row>
    <row r="380" spans="2:26" ht="27.75" customHeight="1" x14ac:dyDescent="0.25">
      <c r="B380" s="888" t="s">
        <v>1132</v>
      </c>
      <c r="C380" s="889"/>
      <c r="D380" s="889"/>
      <c r="E380" s="889"/>
      <c r="F380" s="830"/>
      <c r="G380" s="1002" t="s">
        <v>1076</v>
      </c>
      <c r="H380" s="1003"/>
      <c r="I380" s="1003"/>
      <c r="J380" s="1003"/>
      <c r="K380" s="1004" t="s">
        <v>1131</v>
      </c>
      <c r="L380" s="1004"/>
      <c r="M380" s="1004"/>
      <c r="N380" s="1005"/>
      <c r="O380" s="241"/>
      <c r="P380" s="1043" t="s">
        <v>1268</v>
      </c>
      <c r="Q380" s="1043"/>
      <c r="R380" s="1043"/>
      <c r="S380" s="1043"/>
      <c r="T380" s="1040" t="s">
        <v>1269</v>
      </c>
      <c r="U380" s="1040"/>
      <c r="V380" s="1040"/>
      <c r="W380" s="1041"/>
    </row>
    <row r="381" spans="2:26" ht="11.25" customHeight="1" x14ac:dyDescent="0.25">
      <c r="B381" s="963" t="s">
        <v>1130</v>
      </c>
      <c r="C381" s="964"/>
      <c r="D381" s="965" t="s">
        <v>903</v>
      </c>
      <c r="E381" s="966"/>
      <c r="F381" s="1048"/>
      <c r="G381" s="1006" t="s">
        <v>823</v>
      </c>
      <c r="H381" s="1007"/>
      <c r="I381" s="1007" t="s">
        <v>824</v>
      </c>
      <c r="J381" s="1007"/>
      <c r="K381" s="1007" t="s">
        <v>823</v>
      </c>
      <c r="L381" s="1007"/>
      <c r="M381" s="1007" t="s">
        <v>824</v>
      </c>
      <c r="N381" s="1021"/>
      <c r="O381" s="241"/>
      <c r="P381" s="1007" t="s">
        <v>823</v>
      </c>
      <c r="Q381" s="1007"/>
      <c r="R381" s="1007" t="s">
        <v>824</v>
      </c>
      <c r="S381" s="1007"/>
      <c r="T381" s="1007" t="s">
        <v>823</v>
      </c>
      <c r="U381" s="1007"/>
      <c r="V381" s="1007" t="s">
        <v>824</v>
      </c>
      <c r="W381" s="1021"/>
    </row>
    <row r="382" spans="2:26" ht="18.75" customHeight="1" thickBot="1" x14ac:dyDescent="0.3">
      <c r="B382" s="986"/>
      <c r="C382" s="987"/>
      <c r="D382" s="988"/>
      <c r="E382" s="989"/>
      <c r="F382" s="1049"/>
      <c r="G382" s="1023" t="e">
        <f>IF($A$346="",0,VLOOKUP($A$346,$DB$2209:$DC$3100,2,FALSE))</f>
        <v>#N/A</v>
      </c>
      <c r="H382" s="1022"/>
      <c r="I382" s="1022" t="e">
        <f>IF($A$346="",0,VLOOKUP($A$346,$DG$2209:$DH$3100,2,FALSE))</f>
        <v>#N/A</v>
      </c>
      <c r="J382" s="1022"/>
      <c r="K382" s="1024"/>
      <c r="L382" s="1024"/>
      <c r="M382" s="1024"/>
      <c r="N382" s="1025"/>
      <c r="O382" s="241"/>
      <c r="P382" s="1008" t="e">
        <f>IF($A$278="",0,VLOOKUP($A$278,$DL$2209:$DM$3100,2,FALSE))</f>
        <v>#N/A</v>
      </c>
      <c r="Q382" s="1008"/>
      <c r="R382" s="1008" t="e">
        <f>IF($A$278="",0,VLOOKUP($A$278,$DQ$2209:$DR$3100,2,FALSE))</f>
        <v>#N/A</v>
      </c>
      <c r="S382" s="1008"/>
      <c r="T382" s="1024"/>
      <c r="U382" s="1024"/>
      <c r="V382" s="1024"/>
      <c r="W382" s="1025"/>
    </row>
    <row r="383" spans="2:26" s="52" customFormat="1" ht="14.25" customHeight="1" thickBot="1" x14ac:dyDescent="0.3">
      <c r="B383" s="368"/>
      <c r="C383" s="368"/>
      <c r="D383" s="368"/>
      <c r="E383" s="369"/>
      <c r="F383" s="376"/>
      <c r="G383" s="377"/>
      <c r="H383" s="377"/>
      <c r="I383" s="241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5"/>
      <c r="W383" s="96"/>
    </row>
    <row r="384" spans="2:26" s="52" customFormat="1" ht="12.75" customHeight="1" thickBot="1" x14ac:dyDescent="0.3">
      <c r="B384" s="372"/>
      <c r="C384" s="100"/>
      <c r="D384" s="100"/>
      <c r="E384" s="100"/>
      <c r="F384" s="100"/>
      <c r="G384" s="100"/>
      <c r="H384" s="100"/>
      <c r="I384" s="100"/>
      <c r="J384" s="100"/>
      <c r="K384" s="500" t="s">
        <v>836</v>
      </c>
      <c r="L384" s="859">
        <f>+D345</f>
        <v>0</v>
      </c>
      <c r="M384" s="860"/>
      <c r="N384" s="860"/>
      <c r="O384" s="860"/>
      <c r="P384" s="860"/>
      <c r="Q384" s="860"/>
      <c r="R384" s="860"/>
      <c r="S384" s="860"/>
      <c r="T384" s="860"/>
      <c r="U384" s="860"/>
      <c r="V384" s="484"/>
      <c r="W384" s="417" t="s">
        <v>864</v>
      </c>
    </row>
    <row r="385" spans="2:23" ht="15" x14ac:dyDescent="0.25">
      <c r="B385" s="372"/>
      <c r="C385" s="100"/>
      <c r="D385" s="100"/>
      <c r="E385" s="100"/>
      <c r="F385" s="100"/>
      <c r="G385" s="100"/>
      <c r="H385" s="100"/>
      <c r="I385" s="100"/>
      <c r="J385" s="100"/>
      <c r="K385" s="500" t="s">
        <v>837</v>
      </c>
      <c r="L385" s="500"/>
      <c r="M385" s="242"/>
      <c r="N385" s="54"/>
      <c r="O385" s="858" t="str">
        <f>+F346</f>
        <v/>
      </c>
      <c r="P385" s="858"/>
      <c r="Q385" s="858"/>
      <c r="R385" s="858"/>
      <c r="S385" s="858"/>
      <c r="T385" s="858"/>
      <c r="U385" s="858"/>
      <c r="V385" s="484"/>
      <c r="W385" s="96"/>
    </row>
    <row r="386" spans="2:23" ht="16.5" thickBot="1" x14ac:dyDescent="0.3">
      <c r="B386" s="68" t="s">
        <v>1133</v>
      </c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61"/>
      <c r="U386" s="61"/>
      <c r="V386" s="61"/>
      <c r="W386" s="61"/>
    </row>
    <row r="387" spans="2:23" ht="40.5" customHeight="1" thickBot="1" x14ac:dyDescent="0.3">
      <c r="B387" s="990" t="s">
        <v>1077</v>
      </c>
      <c r="C387" s="991"/>
      <c r="D387" s="992"/>
      <c r="E387" s="979" t="s">
        <v>870</v>
      </c>
      <c r="F387" s="980"/>
      <c r="G387" s="985" t="s">
        <v>1068</v>
      </c>
      <c r="H387" s="957"/>
      <c r="I387" s="957"/>
      <c r="J387" s="958"/>
      <c r="K387" s="957" t="s">
        <v>1067</v>
      </c>
      <c r="L387" s="958"/>
      <c r="M387" s="957" t="s">
        <v>1074</v>
      </c>
      <c r="N387" s="958"/>
      <c r="O387" s="957" t="s">
        <v>1073</v>
      </c>
      <c r="P387" s="958"/>
      <c r="Q387" s="957" t="s">
        <v>1072</v>
      </c>
      <c r="R387" s="958"/>
      <c r="S387" s="957" t="s">
        <v>1071</v>
      </c>
      <c r="T387" s="958"/>
      <c r="U387" s="967" t="s">
        <v>1070</v>
      </c>
      <c r="V387" s="968"/>
      <c r="W387" s="969"/>
    </row>
    <row r="388" spans="2:23" ht="13.5" x14ac:dyDescent="0.2">
      <c r="B388" s="993"/>
      <c r="C388" s="959"/>
      <c r="D388" s="994"/>
      <c r="E388" s="981"/>
      <c r="F388" s="982"/>
      <c r="G388" s="999" t="s">
        <v>1069</v>
      </c>
      <c r="H388" s="1000"/>
      <c r="I388" s="1000"/>
      <c r="J388" s="1001"/>
      <c r="K388" s="959"/>
      <c r="L388" s="960"/>
      <c r="M388" s="959"/>
      <c r="N388" s="960"/>
      <c r="O388" s="959"/>
      <c r="P388" s="960"/>
      <c r="Q388" s="959"/>
      <c r="R388" s="960"/>
      <c r="S388" s="959"/>
      <c r="T388" s="960"/>
      <c r="U388" s="970"/>
      <c r="V388" s="971"/>
      <c r="W388" s="972"/>
    </row>
    <row r="389" spans="2:23" ht="14.25" thickBot="1" x14ac:dyDescent="0.25">
      <c r="B389" s="995"/>
      <c r="C389" s="996"/>
      <c r="D389" s="997"/>
      <c r="E389" s="983"/>
      <c r="F389" s="984"/>
      <c r="G389" s="955" t="s">
        <v>1065</v>
      </c>
      <c r="H389" s="956"/>
      <c r="I389" s="956" t="s">
        <v>1066</v>
      </c>
      <c r="J389" s="998"/>
      <c r="K389" s="961"/>
      <c r="L389" s="962"/>
      <c r="M389" s="961"/>
      <c r="N389" s="962"/>
      <c r="O389" s="961"/>
      <c r="P389" s="962"/>
      <c r="Q389" s="961"/>
      <c r="R389" s="962"/>
      <c r="S389" s="961"/>
      <c r="T389" s="962"/>
      <c r="U389" s="973"/>
      <c r="V389" s="974"/>
      <c r="W389" s="975"/>
    </row>
    <row r="390" spans="2:23" ht="13.5" thickBot="1" x14ac:dyDescent="0.3">
      <c r="B390" s="116" t="s">
        <v>823</v>
      </c>
      <c r="C390" s="109" t="s">
        <v>824</v>
      </c>
      <c r="D390" s="117" t="s">
        <v>874</v>
      </c>
      <c r="E390" s="977" t="s">
        <v>1078</v>
      </c>
      <c r="F390" s="978"/>
      <c r="G390" s="485" t="s">
        <v>823</v>
      </c>
      <c r="H390" s="486" t="s">
        <v>824</v>
      </c>
      <c r="I390" s="486" t="s">
        <v>823</v>
      </c>
      <c r="J390" s="487" t="s">
        <v>824</v>
      </c>
      <c r="K390" s="493" t="s">
        <v>823</v>
      </c>
      <c r="L390" s="131" t="s">
        <v>824</v>
      </c>
      <c r="M390" s="131" t="s">
        <v>823</v>
      </c>
      <c r="N390" s="131" t="s">
        <v>824</v>
      </c>
      <c r="O390" s="131" t="s">
        <v>823</v>
      </c>
      <c r="P390" s="131" t="s">
        <v>824</v>
      </c>
      <c r="Q390" s="131" t="s">
        <v>823</v>
      </c>
      <c r="R390" s="131" t="s">
        <v>824</v>
      </c>
      <c r="S390" s="131" t="s">
        <v>823</v>
      </c>
      <c r="T390" s="131" t="s">
        <v>824</v>
      </c>
      <c r="U390" s="131" t="s">
        <v>823</v>
      </c>
      <c r="V390" s="131" t="s">
        <v>824</v>
      </c>
      <c r="W390" s="132" t="s">
        <v>825</v>
      </c>
    </row>
    <row r="391" spans="2:23" ht="33.75" customHeight="1" x14ac:dyDescent="0.25">
      <c r="B391" s="534" t="e">
        <f>IF($A$346="",0,VLOOKUP($A$346,$CC$2209:$CK$3100,2,FALSE))</f>
        <v>#N/A</v>
      </c>
      <c r="C391" s="535" t="e">
        <f>IF($A$346="",0,VLOOKUP($A$346,$CP$2209:$CX$3100,2,FALSE))</f>
        <v>#N/A</v>
      </c>
      <c r="D391" s="122" t="e">
        <f>SUM(B391:C391)</f>
        <v>#N/A</v>
      </c>
      <c r="E391" s="900" t="s">
        <v>1079</v>
      </c>
      <c r="F391" s="901"/>
      <c r="G391" s="288"/>
      <c r="H391" s="283"/>
      <c r="I391" s="283"/>
      <c r="J391" s="471"/>
      <c r="K391" s="288"/>
      <c r="L391" s="283"/>
      <c r="M391" s="283"/>
      <c r="N391" s="283"/>
      <c r="O391" s="283"/>
      <c r="P391" s="283"/>
      <c r="Q391" s="283"/>
      <c r="R391" s="283"/>
      <c r="S391" s="283"/>
      <c r="T391" s="283"/>
      <c r="U391" s="128">
        <f t="shared" ref="U391:V394" si="66">+G391+I391+K391+M391+O391+Q391+S391</f>
        <v>0</v>
      </c>
      <c r="V391" s="128">
        <f t="shared" si="66"/>
        <v>0</v>
      </c>
      <c r="W391" s="122">
        <f>+V391+U391</f>
        <v>0</v>
      </c>
    </row>
    <row r="392" spans="2:23" ht="33.75" customHeight="1" x14ac:dyDescent="0.25">
      <c r="B392" s="536" t="e">
        <f>IF($A$346="",0,VLOOKUP($A$346,$CC$2209:$CK$3100,3,FALSE))</f>
        <v>#N/A</v>
      </c>
      <c r="C392" s="374" t="e">
        <f>IF($A$346="",0,VLOOKUP($A$346,$CP$2209:$CX$3100,3,FALSE))</f>
        <v>#N/A</v>
      </c>
      <c r="D392" s="123" t="e">
        <f>SUM(B392:C392)</f>
        <v>#N/A</v>
      </c>
      <c r="E392" s="896" t="s">
        <v>1080</v>
      </c>
      <c r="F392" s="897"/>
      <c r="G392" s="451"/>
      <c r="H392" s="107"/>
      <c r="I392" s="107"/>
      <c r="J392" s="472"/>
      <c r="K392" s="451"/>
      <c r="L392" s="107"/>
      <c r="M392" s="107"/>
      <c r="N392" s="107"/>
      <c r="O392" s="107"/>
      <c r="P392" s="107"/>
      <c r="Q392" s="107"/>
      <c r="R392" s="107"/>
      <c r="S392" s="107"/>
      <c r="T392" s="107"/>
      <c r="U392" s="121">
        <f t="shared" si="66"/>
        <v>0</v>
      </c>
      <c r="V392" s="121">
        <f t="shared" si="66"/>
        <v>0</v>
      </c>
      <c r="W392" s="123">
        <f>+V392+U392</f>
        <v>0</v>
      </c>
    </row>
    <row r="393" spans="2:23" ht="33.75" customHeight="1" x14ac:dyDescent="0.25">
      <c r="B393" s="536" t="e">
        <f>IF($A$346="",0,VLOOKUP($A$346,$CC$2209:$CK$3100,4,FALSE))</f>
        <v>#N/A</v>
      </c>
      <c r="C393" s="374" t="e">
        <f>IF($A$346="",0,VLOOKUP($A$346,$CP$2209:$CX$3100,4,FALSE))</f>
        <v>#N/A</v>
      </c>
      <c r="D393" s="123" t="e">
        <f>SUM(B393:C393)</f>
        <v>#N/A</v>
      </c>
      <c r="E393" s="890" t="s">
        <v>1081</v>
      </c>
      <c r="F393" s="891"/>
      <c r="G393" s="451"/>
      <c r="H393" s="107"/>
      <c r="I393" s="107"/>
      <c r="J393" s="472"/>
      <c r="K393" s="451"/>
      <c r="L393" s="107"/>
      <c r="M393" s="107"/>
      <c r="N393" s="107"/>
      <c r="O393" s="107"/>
      <c r="P393" s="107"/>
      <c r="Q393" s="107"/>
      <c r="R393" s="107"/>
      <c r="S393" s="107"/>
      <c r="T393" s="107"/>
      <c r="U393" s="121">
        <f t="shared" si="66"/>
        <v>0</v>
      </c>
      <c r="V393" s="121">
        <f t="shared" si="66"/>
        <v>0</v>
      </c>
      <c r="W393" s="123">
        <f>+V393+U393</f>
        <v>0</v>
      </c>
    </row>
    <row r="394" spans="2:23" ht="17.25" thickBot="1" x14ac:dyDescent="0.3">
      <c r="B394" s="537" t="e">
        <f>IF($A$346="",0,VLOOKUP($A$346,$CC$2209:$CK$3100,5,FALSE))</f>
        <v>#N/A</v>
      </c>
      <c r="C394" s="538" t="e">
        <f>IF($A$346="",0,VLOOKUP($A$346,$CP$2209:$CX$3100,5,FALSE))</f>
        <v>#N/A</v>
      </c>
      <c r="D394" s="365" t="e">
        <f>SUM(B394:C394)</f>
        <v>#N/A</v>
      </c>
      <c r="E394" s="890" t="s">
        <v>1082</v>
      </c>
      <c r="F394" s="891"/>
      <c r="G394" s="498"/>
      <c r="H394" s="363"/>
      <c r="I394" s="363"/>
      <c r="J394" s="473"/>
      <c r="K394" s="452"/>
      <c r="L394" s="287"/>
      <c r="M394" s="287"/>
      <c r="N394" s="287"/>
      <c r="O394" s="287"/>
      <c r="P394" s="287"/>
      <c r="Q394" s="287"/>
      <c r="R394" s="287"/>
      <c r="S394" s="287"/>
      <c r="T394" s="287"/>
      <c r="U394" s="129">
        <f t="shared" si="66"/>
        <v>0</v>
      </c>
      <c r="V394" s="129">
        <f t="shared" si="66"/>
        <v>0</v>
      </c>
      <c r="W394" s="124">
        <f>+V394+U394</f>
        <v>0</v>
      </c>
    </row>
    <row r="395" spans="2:23" ht="17.25" thickBot="1" x14ac:dyDescent="0.3">
      <c r="B395" s="82" t="e">
        <f>SUM(B391:B394)</f>
        <v>#N/A</v>
      </c>
      <c r="C395" s="83" t="e">
        <f>SUM(C391:C394)</f>
        <v>#N/A</v>
      </c>
      <c r="D395" s="84" t="e">
        <f>SUM(D391:D394)</f>
        <v>#N/A</v>
      </c>
      <c r="E395" s="898" t="s">
        <v>1083</v>
      </c>
      <c r="F395" s="899"/>
      <c r="G395" s="82">
        <f t="shared" ref="G395:W395" si="67">SUM(G391:G394)</f>
        <v>0</v>
      </c>
      <c r="H395" s="83">
        <f t="shared" si="67"/>
        <v>0</v>
      </c>
      <c r="I395" s="83">
        <f t="shared" si="67"/>
        <v>0</v>
      </c>
      <c r="J395" s="84">
        <f t="shared" si="67"/>
        <v>0</v>
      </c>
      <c r="K395" s="82">
        <f t="shared" si="67"/>
        <v>0</v>
      </c>
      <c r="L395" s="83">
        <f t="shared" si="67"/>
        <v>0</v>
      </c>
      <c r="M395" s="83">
        <f t="shared" si="67"/>
        <v>0</v>
      </c>
      <c r="N395" s="83">
        <f t="shared" si="67"/>
        <v>0</v>
      </c>
      <c r="O395" s="83">
        <f t="shared" si="67"/>
        <v>0</v>
      </c>
      <c r="P395" s="83">
        <f t="shared" si="67"/>
        <v>0</v>
      </c>
      <c r="Q395" s="83">
        <f t="shared" si="67"/>
        <v>0</v>
      </c>
      <c r="R395" s="83">
        <f t="shared" si="67"/>
        <v>0</v>
      </c>
      <c r="S395" s="83">
        <f t="shared" si="67"/>
        <v>0</v>
      </c>
      <c r="T395" s="83">
        <f t="shared" si="67"/>
        <v>0</v>
      </c>
      <c r="U395" s="83">
        <f t="shared" si="67"/>
        <v>0</v>
      </c>
      <c r="V395" s="83">
        <f t="shared" si="67"/>
        <v>0</v>
      </c>
      <c r="W395" s="84">
        <f t="shared" si="67"/>
        <v>0</v>
      </c>
    </row>
    <row r="396" spans="2:23" ht="17.25" thickBot="1" x14ac:dyDescent="0.3">
      <c r="B396" s="488"/>
      <c r="C396" s="488"/>
      <c r="D396" s="488"/>
      <c r="E396" s="489"/>
      <c r="F396" s="489"/>
      <c r="G396" s="488"/>
      <c r="H396" s="488"/>
      <c r="I396" s="488"/>
      <c r="J396" s="488"/>
      <c r="K396" s="488"/>
      <c r="L396" s="488"/>
      <c r="M396" s="488"/>
      <c r="N396" s="488"/>
      <c r="O396" s="488"/>
      <c r="P396" s="488"/>
      <c r="Q396" s="488"/>
      <c r="R396" s="488"/>
      <c r="S396" s="488"/>
      <c r="T396" s="488"/>
      <c r="U396" s="488"/>
      <c r="V396" s="488"/>
      <c r="W396" s="488"/>
    </row>
    <row r="397" spans="2:23" ht="13.5" thickBot="1" x14ac:dyDescent="0.3">
      <c r="B397" s="130" t="s">
        <v>823</v>
      </c>
      <c r="C397" s="131" t="s">
        <v>824</v>
      </c>
      <c r="D397" s="494" t="s">
        <v>874</v>
      </c>
      <c r="E397" s="892" t="s">
        <v>1084</v>
      </c>
      <c r="F397" s="893"/>
      <c r="G397" s="485" t="s">
        <v>823</v>
      </c>
      <c r="H397" s="486" t="s">
        <v>824</v>
      </c>
      <c r="I397" s="486" t="s">
        <v>823</v>
      </c>
      <c r="J397" s="487" t="s">
        <v>824</v>
      </c>
      <c r="K397" s="495" t="s">
        <v>823</v>
      </c>
      <c r="L397" s="486" t="s">
        <v>824</v>
      </c>
      <c r="M397" s="486" t="s">
        <v>823</v>
      </c>
      <c r="N397" s="486" t="s">
        <v>824</v>
      </c>
      <c r="O397" s="486" t="s">
        <v>823</v>
      </c>
      <c r="P397" s="486" t="s">
        <v>824</v>
      </c>
      <c r="Q397" s="486" t="s">
        <v>823</v>
      </c>
      <c r="R397" s="486" t="s">
        <v>824</v>
      </c>
      <c r="S397" s="486" t="s">
        <v>823</v>
      </c>
      <c r="T397" s="486" t="s">
        <v>824</v>
      </c>
      <c r="U397" s="486" t="s">
        <v>823</v>
      </c>
      <c r="V397" s="486" t="s">
        <v>824</v>
      </c>
      <c r="W397" s="496" t="s">
        <v>825</v>
      </c>
    </row>
    <row r="398" spans="2:23" ht="33" customHeight="1" x14ac:dyDescent="0.25">
      <c r="B398" s="534" t="e">
        <f>IF($A$346="",0,VLOOKUP($A$346,$CC$2209:$CK$3100,6,FALSE))</f>
        <v>#N/A</v>
      </c>
      <c r="C398" s="535" t="e">
        <f>IF($A$346="",0,VLOOKUP($A$346,$CP$2209:$CX$3100,6,FALSE))</f>
        <v>#N/A</v>
      </c>
      <c r="D398" s="122" t="e">
        <f>SUM(B398:C398)</f>
        <v>#N/A</v>
      </c>
      <c r="E398" s="894" t="s">
        <v>1085</v>
      </c>
      <c r="F398" s="895"/>
      <c r="G398" s="288"/>
      <c r="H398" s="283"/>
      <c r="I398" s="283"/>
      <c r="J398" s="471"/>
      <c r="K398" s="288"/>
      <c r="L398" s="283"/>
      <c r="M398" s="283"/>
      <c r="N398" s="283"/>
      <c r="O398" s="283"/>
      <c r="P398" s="283"/>
      <c r="Q398" s="283"/>
      <c r="R398" s="283"/>
      <c r="S398" s="283"/>
      <c r="T398" s="283"/>
      <c r="U398" s="128">
        <f t="shared" ref="U398:V401" si="68">+G398+I398+K398+M398+O398+Q398+S398</f>
        <v>0</v>
      </c>
      <c r="V398" s="128">
        <f t="shared" si="68"/>
        <v>0</v>
      </c>
      <c r="W398" s="122">
        <f>+V398+U398</f>
        <v>0</v>
      </c>
    </row>
    <row r="399" spans="2:23" ht="32.25" customHeight="1" x14ac:dyDescent="0.25">
      <c r="B399" s="536" t="e">
        <f>IF($A$346="",0,VLOOKUP($A$346,$CC$2209:$CK$3100,7,FALSE))</f>
        <v>#N/A</v>
      </c>
      <c r="C399" s="374" t="e">
        <f>IF($A$346="",0,VLOOKUP($A$346,$CP$2209:$CX$3100,7,FALSE))</f>
        <v>#N/A</v>
      </c>
      <c r="D399" s="123" t="e">
        <f>SUM(B399:C399)</f>
        <v>#N/A</v>
      </c>
      <c r="E399" s="896" t="s">
        <v>1086</v>
      </c>
      <c r="F399" s="897"/>
      <c r="G399" s="451"/>
      <c r="H399" s="107"/>
      <c r="I399" s="107"/>
      <c r="J399" s="472"/>
      <c r="K399" s="451"/>
      <c r="L399" s="107"/>
      <c r="M399" s="107"/>
      <c r="N399" s="107"/>
      <c r="O399" s="107"/>
      <c r="P399" s="107"/>
      <c r="Q399" s="107"/>
      <c r="R399" s="107"/>
      <c r="S399" s="107"/>
      <c r="T399" s="107"/>
      <c r="U399" s="121">
        <f t="shared" si="68"/>
        <v>0</v>
      </c>
      <c r="V399" s="121">
        <f t="shared" si="68"/>
        <v>0</v>
      </c>
      <c r="W399" s="123">
        <f>+V399+U399</f>
        <v>0</v>
      </c>
    </row>
    <row r="400" spans="2:23" ht="33" customHeight="1" x14ac:dyDescent="0.25">
      <c r="B400" s="536" t="e">
        <f>IF($A$346="",0,VLOOKUP($A$346,$CC$2209:$CK$3100,8,FALSE))</f>
        <v>#N/A</v>
      </c>
      <c r="C400" s="374" t="e">
        <f>IF($A$346="",0,VLOOKUP($A$346,$CP$2209:$CX$3100,8,FALSE))</f>
        <v>#N/A</v>
      </c>
      <c r="D400" s="123" t="e">
        <f>SUM(B400:C400)</f>
        <v>#N/A</v>
      </c>
      <c r="E400" s="890" t="s">
        <v>1087</v>
      </c>
      <c r="F400" s="891"/>
      <c r="G400" s="451"/>
      <c r="H400" s="107"/>
      <c r="I400" s="107"/>
      <c r="J400" s="472"/>
      <c r="K400" s="451"/>
      <c r="L400" s="107"/>
      <c r="M400" s="107"/>
      <c r="N400" s="107"/>
      <c r="O400" s="107"/>
      <c r="P400" s="107"/>
      <c r="Q400" s="107"/>
      <c r="R400" s="107"/>
      <c r="S400" s="107"/>
      <c r="T400" s="107"/>
      <c r="U400" s="121">
        <f t="shared" si="68"/>
        <v>0</v>
      </c>
      <c r="V400" s="121">
        <f t="shared" si="68"/>
        <v>0</v>
      </c>
      <c r="W400" s="123">
        <f>+V400+U400</f>
        <v>0</v>
      </c>
    </row>
    <row r="401" spans="1:23" ht="17.25" thickBot="1" x14ac:dyDescent="0.3">
      <c r="B401" s="537" t="e">
        <f>IF($A$346="",0,VLOOKUP($A$346,$CC$2209:$CK$3100,9,FALSE))</f>
        <v>#N/A</v>
      </c>
      <c r="C401" s="538" t="e">
        <f>IF($A$346="",0,VLOOKUP($A$346,$CP$2209:$CX$3100,9,FALSE))</f>
        <v>#N/A</v>
      </c>
      <c r="D401" s="365" t="e">
        <f>SUM(B401:C401)</f>
        <v>#N/A</v>
      </c>
      <c r="E401" s="890" t="s">
        <v>1088</v>
      </c>
      <c r="F401" s="891"/>
      <c r="G401" s="452"/>
      <c r="H401" s="287"/>
      <c r="I401" s="287"/>
      <c r="J401" s="499"/>
      <c r="K401" s="452"/>
      <c r="L401" s="287"/>
      <c r="M401" s="287"/>
      <c r="N401" s="287"/>
      <c r="O401" s="287"/>
      <c r="P401" s="287"/>
      <c r="Q401" s="287"/>
      <c r="R401" s="287"/>
      <c r="S401" s="287"/>
      <c r="T401" s="287"/>
      <c r="U401" s="129">
        <f t="shared" si="68"/>
        <v>0</v>
      </c>
      <c r="V401" s="129">
        <f t="shared" si="68"/>
        <v>0</v>
      </c>
      <c r="W401" s="124">
        <f>+V401+U401</f>
        <v>0</v>
      </c>
    </row>
    <row r="402" spans="1:23" ht="17.25" thickBot="1" x14ac:dyDescent="0.3">
      <c r="B402" s="82" t="e">
        <f>SUM(B398:B401)</f>
        <v>#N/A</v>
      </c>
      <c r="C402" s="83" t="e">
        <f>SUM(C398:C401)</f>
        <v>#N/A</v>
      </c>
      <c r="D402" s="84" t="e">
        <f>SUM(D398:D401)</f>
        <v>#N/A</v>
      </c>
      <c r="E402" s="898" t="s">
        <v>1089</v>
      </c>
      <c r="F402" s="899"/>
      <c r="G402" s="82">
        <f t="shared" ref="G402:W402" si="69">SUM(G398:G401)</f>
        <v>0</v>
      </c>
      <c r="H402" s="83">
        <f t="shared" si="69"/>
        <v>0</v>
      </c>
      <c r="I402" s="83">
        <f t="shared" si="69"/>
        <v>0</v>
      </c>
      <c r="J402" s="84">
        <f t="shared" si="69"/>
        <v>0</v>
      </c>
      <c r="K402" s="82">
        <f t="shared" si="69"/>
        <v>0</v>
      </c>
      <c r="L402" s="83">
        <f t="shared" si="69"/>
        <v>0</v>
      </c>
      <c r="M402" s="83">
        <f t="shared" si="69"/>
        <v>0</v>
      </c>
      <c r="N402" s="83">
        <f t="shared" si="69"/>
        <v>0</v>
      </c>
      <c r="O402" s="83">
        <f t="shared" si="69"/>
        <v>0</v>
      </c>
      <c r="P402" s="83">
        <f t="shared" si="69"/>
        <v>0</v>
      </c>
      <c r="Q402" s="83">
        <f t="shared" si="69"/>
        <v>0</v>
      </c>
      <c r="R402" s="83">
        <f t="shared" si="69"/>
        <v>0</v>
      </c>
      <c r="S402" s="83">
        <f t="shared" si="69"/>
        <v>0</v>
      </c>
      <c r="T402" s="83">
        <f t="shared" si="69"/>
        <v>0</v>
      </c>
      <c r="U402" s="83">
        <f t="shared" si="69"/>
        <v>0</v>
      </c>
      <c r="V402" s="83">
        <f t="shared" si="69"/>
        <v>0</v>
      </c>
      <c r="W402" s="84">
        <f t="shared" si="69"/>
        <v>0</v>
      </c>
    </row>
    <row r="403" spans="1:23" ht="15.75" thickBot="1" x14ac:dyDescent="0.3">
      <c r="B403" s="497" t="s">
        <v>889</v>
      </c>
      <c r="C403" s="95"/>
      <c r="D403" s="95"/>
      <c r="E403" s="95"/>
      <c r="F403" s="96"/>
      <c r="G403" s="96"/>
      <c r="H403" s="96"/>
      <c r="I403" s="96"/>
      <c r="J403"/>
      <c r="K403"/>
      <c r="L403"/>
      <c r="M403"/>
      <c r="N403"/>
      <c r="O403"/>
      <c r="P403"/>
      <c r="Q403"/>
      <c r="R403"/>
      <c r="S403"/>
      <c r="T403"/>
      <c r="U403"/>
      <c r="V403" s="96"/>
      <c r="W403" s="96"/>
    </row>
    <row r="404" spans="1:23" ht="15" x14ac:dyDescent="0.25">
      <c r="B404" s="1026" t="s">
        <v>1020</v>
      </c>
      <c r="C404" s="1027"/>
      <c r="D404" s="1028" t="s">
        <v>890</v>
      </c>
      <c r="E404" s="1028"/>
      <c r="F404" s="1029" t="s">
        <v>1021</v>
      </c>
      <c r="G404" s="1029"/>
      <c r="H404" s="1030"/>
      <c r="I404" s="241"/>
      <c r="J404"/>
      <c r="K404"/>
      <c r="L404"/>
      <c r="M404"/>
      <c r="N404"/>
      <c r="O404"/>
      <c r="P404"/>
      <c r="Q404"/>
      <c r="R404"/>
      <c r="S404"/>
      <c r="T404"/>
      <c r="U404"/>
      <c r="V404" s="375"/>
      <c r="W404" s="96"/>
    </row>
    <row r="405" spans="1:23" ht="15" x14ac:dyDescent="0.25">
      <c r="B405" s="366" t="s">
        <v>823</v>
      </c>
      <c r="C405" s="367" t="s">
        <v>824</v>
      </c>
      <c r="D405" s="367" t="s">
        <v>823</v>
      </c>
      <c r="E405" s="367" t="s">
        <v>824</v>
      </c>
      <c r="F405" s="367" t="s">
        <v>823</v>
      </c>
      <c r="G405" s="1031" t="s">
        <v>824</v>
      </c>
      <c r="H405" s="1032"/>
      <c r="I405" s="241"/>
      <c r="J405"/>
      <c r="K405"/>
      <c r="L405" s="1009" t="s">
        <v>835</v>
      </c>
      <c r="M405" s="1009"/>
      <c r="N405" s="1009"/>
      <c r="O405" s="1010"/>
      <c r="P405" s="1011"/>
      <c r="Q405" s="1011"/>
      <c r="R405" s="1011"/>
      <c r="S405" s="1011"/>
      <c r="T405" s="1011"/>
      <c r="U405" s="1011"/>
      <c r="V405" s="1012"/>
      <c r="W405" s="96"/>
    </row>
    <row r="406" spans="1:23" ht="17.25" thickBot="1" x14ac:dyDescent="0.3">
      <c r="B406" s="452"/>
      <c r="C406" s="287"/>
      <c r="D406" s="287"/>
      <c r="E406" s="287"/>
      <c r="F406" s="287"/>
      <c r="G406" s="1033"/>
      <c r="H406" s="1034"/>
      <c r="I406" s="241"/>
      <c r="J406"/>
      <c r="K406"/>
      <c r="L406" s="1009"/>
      <c r="M406" s="1009"/>
      <c r="N406" s="1009"/>
      <c r="O406" s="1013"/>
      <c r="P406" s="1014"/>
      <c r="Q406" s="1014"/>
      <c r="R406" s="1014"/>
      <c r="S406" s="1014"/>
      <c r="T406" s="1014"/>
      <c r="U406" s="1014"/>
      <c r="V406" s="1015"/>
      <c r="W406" s="96"/>
    </row>
    <row r="407" spans="1:23" ht="16.5" x14ac:dyDescent="0.25">
      <c r="B407" s="368"/>
      <c r="C407" s="368"/>
      <c r="D407" s="368"/>
      <c r="E407" s="369"/>
      <c r="F407" s="376"/>
      <c r="G407" s="377"/>
      <c r="H407" s="377"/>
      <c r="I407" s="241"/>
      <c r="J407" s="370"/>
      <c r="K407" s="370"/>
      <c r="L407" s="370"/>
      <c r="M407" s="370"/>
      <c r="N407" s="370"/>
      <c r="O407" s="1013"/>
      <c r="P407" s="1014"/>
      <c r="Q407" s="1014"/>
      <c r="R407" s="1014"/>
      <c r="S407" s="1014"/>
      <c r="T407" s="1014"/>
      <c r="U407" s="1014"/>
      <c r="V407" s="1015"/>
      <c r="W407" s="96"/>
    </row>
    <row r="408" spans="1:23" ht="15" x14ac:dyDescent="0.25">
      <c r="B408" s="371" t="s">
        <v>891</v>
      </c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16"/>
      <c r="P408" s="1017"/>
      <c r="Q408" s="1017"/>
      <c r="R408" s="1017"/>
      <c r="S408" s="1017"/>
      <c r="T408" s="1017"/>
      <c r="U408" s="1017"/>
      <c r="V408" s="1018"/>
      <c r="W408" s="96"/>
    </row>
    <row r="409" spans="1:23" ht="15.75" thickBot="1" x14ac:dyDescent="0.3">
      <c r="B409" s="372" t="s">
        <v>892</v>
      </c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96"/>
    </row>
    <row r="410" spans="1:23" ht="16.5" customHeight="1" thickBot="1" x14ac:dyDescent="0.3">
      <c r="A410" s="36"/>
      <c r="B410" s="60" t="s">
        <v>786</v>
      </c>
      <c r="C410" s="61"/>
      <c r="D410" s="61"/>
      <c r="E410" s="62"/>
      <c r="F410" s="62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1"/>
      <c r="V410" s="61"/>
      <c r="W410" s="64" t="s">
        <v>864</v>
      </c>
    </row>
    <row r="411" spans="1:23" ht="12.75" customHeight="1" x14ac:dyDescent="0.25">
      <c r="B411" s="864" t="s">
        <v>788</v>
      </c>
      <c r="C411" s="864"/>
      <c r="D411" s="864"/>
      <c r="E411" s="864"/>
      <c r="F411" s="864"/>
      <c r="G411" s="864"/>
      <c r="H411" s="864"/>
      <c r="I411" s="864"/>
      <c r="J411" s="864"/>
      <c r="K411" s="864"/>
      <c r="L411" s="864"/>
      <c r="M411" s="864"/>
      <c r="N411" s="864"/>
      <c r="O411" s="864"/>
      <c r="P411" s="864"/>
      <c r="Q411" s="864"/>
      <c r="R411" s="864"/>
      <c r="S411" s="864"/>
      <c r="T411" s="864"/>
      <c r="U411" s="864"/>
      <c r="V411" s="864"/>
      <c r="W411" s="864"/>
    </row>
    <row r="412" spans="1:23" ht="12.75" customHeight="1" thickBot="1" x14ac:dyDescent="0.3">
      <c r="B412" s="865" t="s">
        <v>865</v>
      </c>
      <c r="C412" s="865"/>
      <c r="D412" s="865"/>
      <c r="E412" s="865"/>
      <c r="F412" s="865"/>
      <c r="G412" s="865"/>
      <c r="H412" s="865"/>
      <c r="I412" s="866"/>
      <c r="J412" s="866"/>
      <c r="K412" s="866"/>
      <c r="L412" s="866"/>
      <c r="M412" s="866"/>
      <c r="N412" s="866"/>
      <c r="O412" s="865"/>
      <c r="P412" s="865"/>
      <c r="Q412" s="865"/>
      <c r="R412" s="865"/>
      <c r="S412" s="865"/>
      <c r="T412" s="865"/>
      <c r="U412" s="865"/>
      <c r="V412" s="865"/>
      <c r="W412" s="865"/>
    </row>
    <row r="413" spans="1:23" s="41" customFormat="1" ht="17.25" customHeight="1" thickBot="1" x14ac:dyDescent="0.25">
      <c r="B413" s="867" t="s">
        <v>790</v>
      </c>
      <c r="C413" s="868"/>
      <c r="D413" s="869">
        <f>IF(F414=0,"",$D$5)</f>
        <v>0</v>
      </c>
      <c r="E413" s="869"/>
      <c r="F413" s="869"/>
      <c r="G413" s="869"/>
      <c r="H413" s="870"/>
      <c r="I413" s="902" t="s">
        <v>791</v>
      </c>
      <c r="J413" s="903"/>
      <c r="K413" s="903"/>
      <c r="L413" s="903"/>
      <c r="M413" s="903"/>
      <c r="N413" s="904"/>
      <c r="O413" s="886" t="s">
        <v>792</v>
      </c>
      <c r="P413" s="887"/>
      <c r="Q413" s="887"/>
      <c r="R413" s="887"/>
      <c r="S413" s="887"/>
      <c r="T413" s="905" t="str">
        <f>IF(Menu!E15="","",Menu!E15)</f>
        <v/>
      </c>
      <c r="U413" s="905"/>
      <c r="V413" s="905"/>
      <c r="W413" s="906"/>
    </row>
    <row r="414" spans="1:23" s="41" customFormat="1" ht="17.25" customHeight="1" thickBot="1" x14ac:dyDescent="0.25">
      <c r="A414" s="41" t="str">
        <f>IF(F414=0,"",$D$413&amp;" "&amp;$F$414)</f>
        <v xml:space="preserve">0 </v>
      </c>
      <c r="B414" s="910" t="s">
        <v>793</v>
      </c>
      <c r="C414" s="911"/>
      <c r="D414" s="911"/>
      <c r="E414" s="911"/>
      <c r="F414" s="912" t="str">
        <f>+Menu!B15</f>
        <v/>
      </c>
      <c r="G414" s="912"/>
      <c r="H414" s="913"/>
      <c r="I414" s="65" t="str">
        <f>+$I$6</f>
        <v>3rd</v>
      </c>
      <c r="J414" s="914" t="s">
        <v>866</v>
      </c>
      <c r="K414" s="914"/>
      <c r="L414" s="66">
        <f>+$L$6</f>
        <v>2021</v>
      </c>
      <c r="M414" s="915" t="s">
        <v>6</v>
      </c>
      <c r="N414" s="916"/>
      <c r="O414" s="306" t="s">
        <v>973</v>
      </c>
      <c r="P414" s="67"/>
      <c r="Q414" s="67"/>
      <c r="R414" s="68"/>
      <c r="S414" s="68"/>
      <c r="T414" s="68"/>
      <c r="U414" s="68"/>
      <c r="V414" s="68"/>
      <c r="W414" s="69"/>
    </row>
    <row r="415" spans="1:23" s="41" customFormat="1" ht="17.25" customHeight="1" x14ac:dyDescent="0.2">
      <c r="B415" s="70" t="s">
        <v>795</v>
      </c>
      <c r="C415" s="71"/>
      <c r="D415" s="71"/>
      <c r="E415" s="71"/>
      <c r="F415" s="71"/>
      <c r="G415" s="71"/>
      <c r="H415" s="72"/>
      <c r="I415" s="917" t="s">
        <v>867</v>
      </c>
      <c r="J415" s="918"/>
      <c r="K415" s="918"/>
      <c r="L415" s="918"/>
      <c r="M415" s="918"/>
      <c r="N415" s="919"/>
      <c r="O415" s="920">
        <f>+Menu!F15</f>
        <v>0</v>
      </c>
      <c r="P415" s="921"/>
      <c r="Q415" s="921"/>
      <c r="R415" s="921"/>
      <c r="S415" s="921"/>
      <c r="T415" s="921"/>
      <c r="U415" s="921"/>
      <c r="V415" s="921"/>
      <c r="W415" s="913"/>
    </row>
    <row r="416" spans="1:23" s="41" customFormat="1" ht="17.25" customHeight="1" x14ac:dyDescent="0.2">
      <c r="B416" s="920">
        <f>+Menu!D15</f>
        <v>0</v>
      </c>
      <c r="C416" s="921"/>
      <c r="D416" s="921"/>
      <c r="E416" s="921"/>
      <c r="F416" s="921"/>
      <c r="G416" s="921"/>
      <c r="H416" s="913"/>
      <c r="I416" s="925" t="s">
        <v>1011</v>
      </c>
      <c r="J416" s="926"/>
      <c r="K416" s="926"/>
      <c r="L416" s="926"/>
      <c r="M416" s="926"/>
      <c r="N416" s="911"/>
      <c r="O416" s="920">
        <f>+Menu!G15</f>
        <v>0</v>
      </c>
      <c r="P416" s="921"/>
      <c r="Q416" s="921"/>
      <c r="R416" s="921"/>
      <c r="S416" s="921"/>
      <c r="T416" s="921"/>
      <c r="U416" s="921"/>
      <c r="V416" s="921"/>
      <c r="W416" s="913"/>
    </row>
    <row r="417" spans="2:26" s="41" customFormat="1" ht="17.25" customHeight="1" thickBot="1" x14ac:dyDescent="0.25">
      <c r="B417" s="907"/>
      <c r="C417" s="908"/>
      <c r="D417" s="908"/>
      <c r="E417" s="908"/>
      <c r="F417" s="908"/>
      <c r="G417" s="908"/>
      <c r="H417" s="909"/>
      <c r="I417" s="927" t="s">
        <v>868</v>
      </c>
      <c r="J417" s="928"/>
      <c r="K417" s="928"/>
      <c r="L417" s="928"/>
      <c r="M417" s="929" t="e">
        <f>IF(D424=0,"",SUM(G424:J424)/D424*100)</f>
        <v>#N/A</v>
      </c>
      <c r="N417" s="930"/>
      <c r="O417" s="907"/>
      <c r="P417" s="908"/>
      <c r="Q417" s="908"/>
      <c r="R417" s="908"/>
      <c r="S417" s="908"/>
      <c r="T417" s="908"/>
      <c r="U417" s="908"/>
      <c r="V417" s="908"/>
      <c r="W417" s="909"/>
      <c r="X417" s="73"/>
    </row>
    <row r="418" spans="2:26" ht="6.75" customHeight="1" x14ac:dyDescent="0.25"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61"/>
      <c r="U418" s="61"/>
      <c r="V418" s="61"/>
      <c r="W418" s="61"/>
    </row>
    <row r="419" spans="2:26" ht="11.25" customHeight="1" thickBot="1" x14ac:dyDescent="0.3">
      <c r="B419" s="68" t="s">
        <v>1075</v>
      </c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61"/>
      <c r="U419" s="61"/>
      <c r="V419" s="61"/>
      <c r="W419" s="61"/>
    </row>
    <row r="420" spans="2:26" ht="36.75" customHeight="1" thickBot="1" x14ac:dyDescent="0.25">
      <c r="B420" s="877" t="s">
        <v>869</v>
      </c>
      <c r="C420" s="861"/>
      <c r="D420" s="878"/>
      <c r="E420" s="935" t="s">
        <v>870</v>
      </c>
      <c r="F420" s="936"/>
      <c r="G420" s="922" t="s">
        <v>1068</v>
      </c>
      <c r="H420" s="923"/>
      <c r="I420" s="923"/>
      <c r="J420" s="924"/>
      <c r="K420" s="877" t="s">
        <v>1067</v>
      </c>
      <c r="L420" s="861"/>
      <c r="M420" s="861" t="s">
        <v>1074</v>
      </c>
      <c r="N420" s="861"/>
      <c r="O420" s="861" t="s">
        <v>1073</v>
      </c>
      <c r="P420" s="861"/>
      <c r="Q420" s="861" t="s">
        <v>1072</v>
      </c>
      <c r="R420" s="861"/>
      <c r="S420" s="861" t="s">
        <v>1071</v>
      </c>
      <c r="T420" s="861"/>
      <c r="U420" s="871" t="s">
        <v>1070</v>
      </c>
      <c r="V420" s="871"/>
      <c r="W420" s="872"/>
    </row>
    <row r="421" spans="2:26" ht="12.75" customHeight="1" x14ac:dyDescent="0.2">
      <c r="B421" s="879"/>
      <c r="C421" s="862"/>
      <c r="D421" s="880"/>
      <c r="E421" s="937"/>
      <c r="F421" s="938"/>
      <c r="G421" s="883" t="s">
        <v>1069</v>
      </c>
      <c r="H421" s="884"/>
      <c r="I421" s="884"/>
      <c r="J421" s="885"/>
      <c r="K421" s="879"/>
      <c r="L421" s="862"/>
      <c r="M421" s="862"/>
      <c r="N421" s="862"/>
      <c r="O421" s="862"/>
      <c r="P421" s="862"/>
      <c r="Q421" s="862"/>
      <c r="R421" s="862"/>
      <c r="S421" s="862"/>
      <c r="T421" s="862"/>
      <c r="U421" s="873"/>
      <c r="V421" s="873"/>
      <c r="W421" s="874"/>
    </row>
    <row r="422" spans="2:26" ht="15.75" customHeight="1" thickBot="1" x14ac:dyDescent="0.3">
      <c r="B422" s="881"/>
      <c r="C422" s="863"/>
      <c r="D422" s="882"/>
      <c r="E422" s="939"/>
      <c r="F422" s="940"/>
      <c r="G422" s="941" t="s">
        <v>1065</v>
      </c>
      <c r="H422" s="942"/>
      <c r="I422" s="942" t="s">
        <v>1066</v>
      </c>
      <c r="J422" s="943"/>
      <c r="K422" s="881"/>
      <c r="L422" s="863"/>
      <c r="M422" s="863"/>
      <c r="N422" s="863"/>
      <c r="O422" s="863"/>
      <c r="P422" s="863"/>
      <c r="Q422" s="863"/>
      <c r="R422" s="863"/>
      <c r="S422" s="863"/>
      <c r="T422" s="863"/>
      <c r="U422" s="875"/>
      <c r="V422" s="875"/>
      <c r="W422" s="876"/>
    </row>
    <row r="423" spans="2:26" ht="25.5" customHeight="1" thickBot="1" x14ac:dyDescent="0.3">
      <c r="B423" s="75" t="s">
        <v>823</v>
      </c>
      <c r="C423" s="76" t="s">
        <v>824</v>
      </c>
      <c r="D423" s="77" t="s">
        <v>874</v>
      </c>
      <c r="E423" s="954" t="s">
        <v>875</v>
      </c>
      <c r="F423" s="954"/>
      <c r="G423" s="485" t="s">
        <v>823</v>
      </c>
      <c r="H423" s="486" t="s">
        <v>824</v>
      </c>
      <c r="I423" s="486" t="s">
        <v>823</v>
      </c>
      <c r="J423" s="487" t="s">
        <v>824</v>
      </c>
      <c r="K423" s="109" t="s">
        <v>823</v>
      </c>
      <c r="L423" s="109" t="s">
        <v>824</v>
      </c>
      <c r="M423" s="109" t="s">
        <v>823</v>
      </c>
      <c r="N423" s="109" t="s">
        <v>824</v>
      </c>
      <c r="O423" s="109" t="s">
        <v>823</v>
      </c>
      <c r="P423" s="109" t="s">
        <v>824</v>
      </c>
      <c r="Q423" s="109" t="s">
        <v>823</v>
      </c>
      <c r="R423" s="109" t="s">
        <v>824</v>
      </c>
      <c r="S423" s="109" t="s">
        <v>823</v>
      </c>
      <c r="T423" s="109" t="s">
        <v>824</v>
      </c>
      <c r="U423" s="109" t="s">
        <v>823</v>
      </c>
      <c r="V423" s="109" t="s">
        <v>824</v>
      </c>
      <c r="W423" s="110" t="s">
        <v>825</v>
      </c>
    </row>
    <row r="424" spans="2:26" ht="15" customHeight="1" x14ac:dyDescent="0.25">
      <c r="B424" s="373" t="e">
        <f>IF($A$414="",0,VLOOKUP($A$414,$C$2209:$R$3100,2,FALSE))</f>
        <v>#N/A</v>
      </c>
      <c r="C424" s="374" t="e">
        <f>IF($A$414="",0,VLOOKUP($A$414,$W$2209:$AL$3100,2,FALSE))</f>
        <v>#N/A</v>
      </c>
      <c r="D424" s="78" t="e">
        <f>SUM(B424:C424)</f>
        <v>#N/A</v>
      </c>
      <c r="E424" s="933" t="s">
        <v>876</v>
      </c>
      <c r="F424" s="934"/>
      <c r="G424" s="288"/>
      <c r="H424" s="283"/>
      <c r="I424" s="289"/>
      <c r="J424" s="471"/>
      <c r="K424" s="467"/>
      <c r="L424" s="283"/>
      <c r="M424" s="283"/>
      <c r="N424" s="283"/>
      <c r="O424" s="283"/>
      <c r="P424" s="283"/>
      <c r="Q424" s="283"/>
      <c r="R424" s="283"/>
      <c r="S424" s="283"/>
      <c r="T424" s="283"/>
      <c r="U424" s="128">
        <f t="shared" ref="U424:V426" si="70">+G424+I424+K424+M424+O424+Q424+S424</f>
        <v>0</v>
      </c>
      <c r="V424" s="128">
        <f t="shared" si="70"/>
        <v>0</v>
      </c>
      <c r="W424" s="122">
        <f>SUM(U424:V424)</f>
        <v>0</v>
      </c>
      <c r="Y424" s="539" t="e">
        <f>IF($A$414="",0,VLOOKUP($A$414,$AQ$2209:$BF$3100,2,FALSE))</f>
        <v>#N/A</v>
      </c>
      <c r="Z424" s="539" t="e">
        <f>IF($A$414="",0,VLOOKUP($A$414,$BJ$2209:$BY$3100,2,FALSE))</f>
        <v>#N/A</v>
      </c>
    </row>
    <row r="425" spans="2:26" ht="15" customHeight="1" x14ac:dyDescent="0.25">
      <c r="B425" s="373" t="e">
        <f>IF($A$414="",0,VLOOKUP($A$414,$C$2209:$R$3100,3,FALSE))</f>
        <v>#N/A</v>
      </c>
      <c r="C425" s="374" t="e">
        <f>IF($A$414="",0,VLOOKUP($A$414,$W$2209:$AL$3100,3,FALSE))</f>
        <v>#N/A</v>
      </c>
      <c r="D425" s="80" t="e">
        <f>SUM(B425:C425)</f>
        <v>#N/A</v>
      </c>
      <c r="E425" s="944" t="s">
        <v>877</v>
      </c>
      <c r="F425" s="891"/>
      <c r="G425" s="305"/>
      <c r="H425" s="304"/>
      <c r="I425" s="107"/>
      <c r="J425" s="472"/>
      <c r="K425" s="468"/>
      <c r="L425" s="107"/>
      <c r="M425" s="107"/>
      <c r="N425" s="107"/>
      <c r="O425" s="107"/>
      <c r="P425" s="107"/>
      <c r="Q425" s="107"/>
      <c r="R425" s="107"/>
      <c r="S425" s="107"/>
      <c r="T425" s="107"/>
      <c r="U425" s="121">
        <f t="shared" si="70"/>
        <v>0</v>
      </c>
      <c r="V425" s="121">
        <f t="shared" si="70"/>
        <v>0</v>
      </c>
      <c r="W425" s="123">
        <f>SUM(U425:V425)</f>
        <v>0</v>
      </c>
      <c r="Y425" s="539" t="e">
        <f>IF($A$414="",0,VLOOKUP($A$414,$AQ$2209:$BF$3100,3,FALSE))</f>
        <v>#N/A</v>
      </c>
      <c r="Z425" s="539" t="e">
        <f>IF($A$414="",0,VLOOKUP($A$414,$BJ$2209:$BY$3100,3,FALSE))</f>
        <v>#N/A</v>
      </c>
    </row>
    <row r="426" spans="2:26" ht="15" customHeight="1" x14ac:dyDescent="0.25">
      <c r="B426" s="373" t="e">
        <f>IF($A$414="",0,VLOOKUP($A$414,$C$2209:$R$3100,4,FALSE))</f>
        <v>#N/A</v>
      </c>
      <c r="C426" s="374" t="e">
        <f>IF($A$414="",0,VLOOKUP($A$414,$W$2209:$AL$3100,4,FALSE))</f>
        <v>#N/A</v>
      </c>
      <c r="D426" s="80" t="e">
        <f>SUM(B426:C426)</f>
        <v>#N/A</v>
      </c>
      <c r="E426" s="944" t="s">
        <v>878</v>
      </c>
      <c r="F426" s="891"/>
      <c r="G426" s="305"/>
      <c r="H426" s="304"/>
      <c r="I426" s="107"/>
      <c r="J426" s="472"/>
      <c r="K426" s="468"/>
      <c r="L426" s="107"/>
      <c r="M426" s="107"/>
      <c r="N426" s="107"/>
      <c r="O426" s="107"/>
      <c r="P426" s="107"/>
      <c r="Q426" s="107"/>
      <c r="R426" s="107"/>
      <c r="S426" s="107"/>
      <c r="T426" s="107"/>
      <c r="U426" s="121">
        <f t="shared" si="70"/>
        <v>0</v>
      </c>
      <c r="V426" s="121">
        <f t="shared" si="70"/>
        <v>0</v>
      </c>
      <c r="W426" s="123">
        <f>SUM(U426:V426)</f>
        <v>0</v>
      </c>
      <c r="Y426" s="539" t="e">
        <f>IF($A$414="",0,VLOOKUP($A$414,$AQ$2209:$BF$3100,4,FALSE))</f>
        <v>#N/A</v>
      </c>
      <c r="Z426" s="539" t="e">
        <f>IF($A$414="",0,VLOOKUP($A$414,$BJ$2209:$BY$3100,4,FALSE))</f>
        <v>#N/A</v>
      </c>
    </row>
    <row r="427" spans="2:26" ht="15" customHeight="1" x14ac:dyDescent="0.25">
      <c r="B427" s="373" t="e">
        <f>IF($A$414="",0,VLOOKUP($A$414,$C$2209:$R$3100,5,FALSE))</f>
        <v>#N/A</v>
      </c>
      <c r="C427" s="374" t="e">
        <f>IF($A$414="",0,VLOOKUP($A$414,$W$2209:$AL$3100,5,FALSE))</f>
        <v>#N/A</v>
      </c>
      <c r="D427" s="80" t="e">
        <f>SUM(B427:C427)</f>
        <v>#N/A</v>
      </c>
      <c r="E427" s="944" t="s">
        <v>879</v>
      </c>
      <c r="F427" s="891"/>
      <c r="G427" s="305"/>
      <c r="H427" s="304"/>
      <c r="I427" s="360"/>
      <c r="J427" s="472"/>
      <c r="K427" s="468"/>
      <c r="L427" s="107"/>
      <c r="M427" s="107"/>
      <c r="N427" s="107"/>
      <c r="O427" s="107"/>
      <c r="P427" s="107"/>
      <c r="Q427" s="107"/>
      <c r="R427" s="107"/>
      <c r="S427" s="107"/>
      <c r="T427" s="107"/>
      <c r="U427" s="121">
        <f>+G427+I427+K427+M427+O427+Q427+S427</f>
        <v>0</v>
      </c>
      <c r="V427" s="121">
        <f>+H427+J427+L427+N427+P427+R427+T427</f>
        <v>0</v>
      </c>
      <c r="W427" s="123">
        <f>SUM(U427:V427)</f>
        <v>0</v>
      </c>
      <c r="Y427" s="539" t="e">
        <f>IF($A$414="",0,VLOOKUP($A$414,$AQ$2209:$BF$3100,5,FALSE))</f>
        <v>#N/A</v>
      </c>
      <c r="Z427" s="539" t="e">
        <f>IF($A$414="",0,VLOOKUP($A$414,$BJ$2209:$BY$3100,5,FALSE))</f>
        <v>#N/A</v>
      </c>
    </row>
    <row r="428" spans="2:26" ht="15" customHeight="1" thickBot="1" x14ac:dyDescent="0.3">
      <c r="B428" s="373" t="e">
        <f>IF($A$414="",0,VLOOKUP($A$414,$C$2209:$R$3100,6,FALSE))</f>
        <v>#N/A</v>
      </c>
      <c r="C428" s="374" t="e">
        <f>IF($A$414="",0,VLOOKUP($A$414,$W$2209:$AL$3100,6,FALSE))</f>
        <v>#N/A</v>
      </c>
      <c r="D428" s="81" t="e">
        <f>SUM(B428:C428)</f>
        <v>#N/A</v>
      </c>
      <c r="E428" s="945" t="s">
        <v>880</v>
      </c>
      <c r="F428" s="946"/>
      <c r="G428" s="361"/>
      <c r="H428" s="362"/>
      <c r="I428" s="363"/>
      <c r="J428" s="473"/>
      <c r="K428" s="469"/>
      <c r="L428" s="363"/>
      <c r="M428" s="363"/>
      <c r="N428" s="363"/>
      <c r="O428" s="363"/>
      <c r="P428" s="363"/>
      <c r="Q428" s="363"/>
      <c r="R428" s="363"/>
      <c r="S428" s="363"/>
      <c r="T428" s="363"/>
      <c r="U428" s="364">
        <f>+G428+I428+K428+M428+O428+Q428+S428</f>
        <v>0</v>
      </c>
      <c r="V428" s="364">
        <f>+H428+J428+L428+N428+P428+R428+T428</f>
        <v>0</v>
      </c>
      <c r="W428" s="365">
        <f>SUM(U428:V428)</f>
        <v>0</v>
      </c>
      <c r="Y428" s="539" t="e">
        <f>IF($A$414="",0,VLOOKUP($A$414,$AQ$2209:$BF$3100,6,FALSE))</f>
        <v>#N/A</v>
      </c>
      <c r="Z428" s="539" t="e">
        <f>IF($A$414="",0,VLOOKUP($A$414,$BJ$2209:$BY$3100,6,FALSE))</f>
        <v>#N/A</v>
      </c>
    </row>
    <row r="429" spans="2:26" ht="18" customHeight="1" thickBot="1" x14ac:dyDescent="0.3">
      <c r="B429" s="82" t="e">
        <f>SUM(B424:B428)</f>
        <v>#N/A</v>
      </c>
      <c r="C429" s="83" t="e">
        <f>SUM(C424:C428)</f>
        <v>#N/A</v>
      </c>
      <c r="D429" s="84" t="e">
        <f>SUM(D424:D428)</f>
        <v>#N/A</v>
      </c>
      <c r="E429" s="947" t="s">
        <v>881</v>
      </c>
      <c r="F429" s="948"/>
      <c r="G429" s="82">
        <f>SUM(G424:G428)</f>
        <v>0</v>
      </c>
      <c r="H429" s="83">
        <f t="shared" ref="H429:T429" si="71">SUM(H424:H428)</f>
        <v>0</v>
      </c>
      <c r="I429" s="83">
        <f t="shared" si="71"/>
        <v>0</v>
      </c>
      <c r="J429" s="84">
        <f t="shared" si="71"/>
        <v>0</v>
      </c>
      <c r="K429" s="470">
        <f t="shared" si="71"/>
        <v>0</v>
      </c>
      <c r="L429" s="83">
        <f t="shared" si="71"/>
        <v>0</v>
      </c>
      <c r="M429" s="83">
        <f t="shared" si="71"/>
        <v>0</v>
      </c>
      <c r="N429" s="83">
        <f t="shared" si="71"/>
        <v>0</v>
      </c>
      <c r="O429" s="83">
        <f t="shared" si="71"/>
        <v>0</v>
      </c>
      <c r="P429" s="83">
        <f t="shared" si="71"/>
        <v>0</v>
      </c>
      <c r="Q429" s="83">
        <f t="shared" si="71"/>
        <v>0</v>
      </c>
      <c r="R429" s="83">
        <f t="shared" si="71"/>
        <v>0</v>
      </c>
      <c r="S429" s="83">
        <f t="shared" si="71"/>
        <v>0</v>
      </c>
      <c r="T429" s="83">
        <f t="shared" si="71"/>
        <v>0</v>
      </c>
      <c r="U429" s="83">
        <f>SUM(U424:U428)</f>
        <v>0</v>
      </c>
      <c r="V429" s="83">
        <f>SUM(V424:V428)</f>
        <v>0</v>
      </c>
      <c r="W429" s="84">
        <f>SUM(W424:W428)</f>
        <v>0</v>
      </c>
      <c r="Y429" s="87"/>
      <c r="Z429" s="87"/>
    </row>
    <row r="430" spans="2:26" ht="6.75" customHeight="1" thickBot="1" x14ac:dyDescent="0.3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</row>
    <row r="431" spans="2:26" ht="25.5" customHeight="1" thickBot="1" x14ac:dyDescent="0.3">
      <c r="B431" s="75" t="s">
        <v>823</v>
      </c>
      <c r="C431" s="76" t="s">
        <v>824</v>
      </c>
      <c r="D431" s="77" t="s">
        <v>874</v>
      </c>
      <c r="E431" s="949" t="s">
        <v>882</v>
      </c>
      <c r="F431" s="949"/>
      <c r="G431" s="485" t="s">
        <v>823</v>
      </c>
      <c r="H431" s="486" t="s">
        <v>824</v>
      </c>
      <c r="I431" s="486" t="s">
        <v>823</v>
      </c>
      <c r="J431" s="487" t="s">
        <v>824</v>
      </c>
      <c r="K431" s="109" t="s">
        <v>823</v>
      </c>
      <c r="L431" s="109" t="s">
        <v>824</v>
      </c>
      <c r="M431" s="109" t="s">
        <v>823</v>
      </c>
      <c r="N431" s="109" t="s">
        <v>824</v>
      </c>
      <c r="O431" s="109" t="s">
        <v>823</v>
      </c>
      <c r="P431" s="109" t="s">
        <v>824</v>
      </c>
      <c r="Q431" s="109" t="s">
        <v>823</v>
      </c>
      <c r="R431" s="109" t="s">
        <v>824</v>
      </c>
      <c r="S431" s="109" t="s">
        <v>823</v>
      </c>
      <c r="T431" s="109" t="s">
        <v>824</v>
      </c>
      <c r="U431" s="109" t="s">
        <v>823</v>
      </c>
      <c r="V431" s="109" t="s">
        <v>824</v>
      </c>
      <c r="W431" s="110" t="s">
        <v>825</v>
      </c>
    </row>
    <row r="432" spans="2:26" ht="15" customHeight="1" x14ac:dyDescent="0.25">
      <c r="B432" s="373" t="e">
        <f>IF($A$414="",0,VLOOKUP($A$414,$C$2209:$R$3100,7,FALSE))</f>
        <v>#N/A</v>
      </c>
      <c r="C432" s="374" t="e">
        <f>IF($A$414="",0,VLOOKUP($A$414,$W$2209:$AL$3100,7,FALSE))</f>
        <v>#N/A</v>
      </c>
      <c r="D432" s="88" t="e">
        <f>SUM(B432:C432)</f>
        <v>#N/A</v>
      </c>
      <c r="E432" s="933" t="s">
        <v>883</v>
      </c>
      <c r="F432" s="934"/>
      <c r="G432" s="288"/>
      <c r="H432" s="283"/>
      <c r="I432" s="478"/>
      <c r="J432" s="479"/>
      <c r="K432" s="474"/>
      <c r="L432" s="281"/>
      <c r="M432" s="281"/>
      <c r="N432" s="281"/>
      <c r="O432" s="281"/>
      <c r="P432" s="281"/>
      <c r="Q432" s="281"/>
      <c r="R432" s="281"/>
      <c r="S432" s="281"/>
      <c r="T432" s="282"/>
      <c r="U432" s="128">
        <f t="shared" ref="U432:V436" si="72">+G432+I432+K432+M432+O432+Q432+S432</f>
        <v>0</v>
      </c>
      <c r="V432" s="128">
        <f t="shared" si="72"/>
        <v>0</v>
      </c>
      <c r="W432" s="122">
        <f>SUM(U432:V432)</f>
        <v>0</v>
      </c>
      <c r="Y432" s="539" t="e">
        <f>IF($A$414="",0,VLOOKUP($A$414,$AQ$2209:$BF$3100,7,FALSE))</f>
        <v>#N/A</v>
      </c>
      <c r="Z432" s="539" t="e">
        <f>IF($A$414="",0,VLOOKUP($A$414,$BJ$2209:$BY$3100,7,FALSE))</f>
        <v>#N/A</v>
      </c>
    </row>
    <row r="433" spans="2:26" ht="15" customHeight="1" x14ac:dyDescent="0.25">
      <c r="B433" s="373" t="e">
        <f>IF($A$414="",0,VLOOKUP($A$414,$C$2209:$R$3100,8,FALSE))</f>
        <v>#N/A</v>
      </c>
      <c r="C433" s="374" t="e">
        <f>IF($A$414="",0,VLOOKUP($A$414,$W$2209:$AL$3100,8,FALSE))</f>
        <v>#N/A</v>
      </c>
      <c r="D433" s="80" t="e">
        <f>SUM(B433:C433)</f>
        <v>#N/A</v>
      </c>
      <c r="E433" s="944" t="s">
        <v>884</v>
      </c>
      <c r="F433" s="891"/>
      <c r="G433" s="305"/>
      <c r="H433" s="304"/>
      <c r="I433" s="480"/>
      <c r="J433" s="481"/>
      <c r="K433" s="475"/>
      <c r="L433" s="79"/>
      <c r="M433" s="79"/>
      <c r="N433" s="79"/>
      <c r="O433" s="79"/>
      <c r="P433" s="79"/>
      <c r="Q433" s="79"/>
      <c r="R433" s="79"/>
      <c r="S433" s="79"/>
      <c r="T433" s="106"/>
      <c r="U433" s="121">
        <f t="shared" si="72"/>
        <v>0</v>
      </c>
      <c r="V433" s="121">
        <f t="shared" si="72"/>
        <v>0</v>
      </c>
      <c r="W433" s="123">
        <f>SUM(U433:V433)</f>
        <v>0</v>
      </c>
      <c r="Y433" s="539" t="e">
        <f>IF($A$414="",0,VLOOKUP($A$414,$AQ$2209:$BF$3100,8,FALSE))</f>
        <v>#N/A</v>
      </c>
      <c r="Z433" s="539" t="e">
        <f>IF($A$414="",0,VLOOKUP($A$414,$BJ$2209:$BY$3100,8,FALSE))</f>
        <v>#N/A</v>
      </c>
    </row>
    <row r="434" spans="2:26" ht="15" customHeight="1" x14ac:dyDescent="0.25">
      <c r="B434" s="373" t="e">
        <f>IF($A$414="",0,VLOOKUP($A$414,$C$2209:$R$3100,9,FALSE))</f>
        <v>#N/A</v>
      </c>
      <c r="C434" s="374" t="e">
        <f>IF($A$414="",0,VLOOKUP($A$414,$W$2209:$AL$3100,9,FALSE))</f>
        <v>#N/A</v>
      </c>
      <c r="D434" s="80" t="e">
        <f>SUM(B434:C434)</f>
        <v>#N/A</v>
      </c>
      <c r="E434" s="944" t="s">
        <v>885</v>
      </c>
      <c r="F434" s="891"/>
      <c r="G434" s="305"/>
      <c r="H434" s="304"/>
      <c r="I434" s="480"/>
      <c r="J434" s="481"/>
      <c r="K434" s="475"/>
      <c r="L434" s="79"/>
      <c r="M434" s="79"/>
      <c r="N434" s="79"/>
      <c r="O434" s="79"/>
      <c r="P434" s="79"/>
      <c r="Q434" s="79"/>
      <c r="R434" s="79"/>
      <c r="S434" s="79"/>
      <c r="T434" s="106"/>
      <c r="U434" s="121">
        <f t="shared" si="72"/>
        <v>0</v>
      </c>
      <c r="V434" s="121">
        <f t="shared" si="72"/>
        <v>0</v>
      </c>
      <c r="W434" s="123">
        <f>SUM(U434:V434)</f>
        <v>0</v>
      </c>
      <c r="Y434" s="539" t="e">
        <f>IF($A$414="",0,VLOOKUP($A$414,$AQ$2209:$BF$3100,9,FALSE))</f>
        <v>#N/A</v>
      </c>
      <c r="Z434" s="539" t="e">
        <f>IF($A$414="",0,VLOOKUP($A$414,$BJ$2209:$BY$3100,9,FALSE))</f>
        <v>#N/A</v>
      </c>
    </row>
    <row r="435" spans="2:26" ht="15" customHeight="1" x14ac:dyDescent="0.25">
      <c r="B435" s="373" t="e">
        <f>IF($A$414="",0,VLOOKUP($A$414,$C$2209:$R$3100,10,FALSE))</f>
        <v>#N/A</v>
      </c>
      <c r="C435" s="374" t="e">
        <f>IF($A$414="",0,VLOOKUP($A$414,$W$2209:$AL$3100,10,FALSE))</f>
        <v>#N/A</v>
      </c>
      <c r="D435" s="80" t="e">
        <f>SUM(B435:C435)</f>
        <v>#N/A</v>
      </c>
      <c r="E435" s="944" t="s">
        <v>886</v>
      </c>
      <c r="F435" s="891"/>
      <c r="G435" s="305"/>
      <c r="H435" s="304"/>
      <c r="I435" s="480"/>
      <c r="J435" s="481"/>
      <c r="K435" s="475"/>
      <c r="L435" s="79"/>
      <c r="M435" s="79"/>
      <c r="N435" s="79"/>
      <c r="O435" s="79"/>
      <c r="P435" s="79"/>
      <c r="Q435" s="79"/>
      <c r="R435" s="79"/>
      <c r="S435" s="79"/>
      <c r="T435" s="106"/>
      <c r="U435" s="121">
        <f t="shared" si="72"/>
        <v>0</v>
      </c>
      <c r="V435" s="121">
        <f t="shared" si="72"/>
        <v>0</v>
      </c>
      <c r="W435" s="123">
        <f>SUM(U435:V435)</f>
        <v>0</v>
      </c>
      <c r="Y435" s="539" t="e">
        <f>IF($A$414="",0,VLOOKUP($A$414,$AQ$2209:$BF$3100,10,FALSE))</f>
        <v>#N/A</v>
      </c>
      <c r="Z435" s="539" t="e">
        <f>IF($A$414="",0,VLOOKUP($A$414,$BJ$2209:$BY$3100,10,FALSE))</f>
        <v>#N/A</v>
      </c>
    </row>
    <row r="436" spans="2:26" ht="15" customHeight="1" thickBot="1" x14ac:dyDescent="0.3">
      <c r="B436" s="373" t="e">
        <f>IF($A$414="",0,VLOOKUP($A$414,$C$2209:$R$3100,11,FALSE))</f>
        <v>#N/A</v>
      </c>
      <c r="C436" s="374" t="e">
        <f>IF($A$414="",0,VLOOKUP($A$414,$W$2209:$AL$3100,11,FALSE))</f>
        <v>#N/A</v>
      </c>
      <c r="D436" s="90" t="e">
        <f>SUM(B436:C436)</f>
        <v>#N/A</v>
      </c>
      <c r="E436" s="945" t="s">
        <v>887</v>
      </c>
      <c r="F436" s="946"/>
      <c r="G436" s="361"/>
      <c r="H436" s="362"/>
      <c r="I436" s="482"/>
      <c r="J436" s="483"/>
      <c r="K436" s="476"/>
      <c r="L436" s="285"/>
      <c r="M436" s="285"/>
      <c r="N436" s="285"/>
      <c r="O436" s="285"/>
      <c r="P436" s="285"/>
      <c r="Q436" s="285"/>
      <c r="R436" s="285"/>
      <c r="S436" s="285"/>
      <c r="T436" s="286"/>
      <c r="U436" s="129">
        <f t="shared" si="72"/>
        <v>0</v>
      </c>
      <c r="V436" s="129">
        <f t="shared" si="72"/>
        <v>0</v>
      </c>
      <c r="W436" s="124">
        <f>SUM(U436:V436)</f>
        <v>0</v>
      </c>
      <c r="Y436" s="539" t="e">
        <f>IF($A$414="",0,VLOOKUP($A$414,$AQ$2209:$BF$3100,11,FALSE))</f>
        <v>#N/A</v>
      </c>
      <c r="Z436" s="539" t="e">
        <f>IF($A$414="",0,VLOOKUP($A$414,$BJ$2209:$BY$3100,11,FALSE))</f>
        <v>#N/A</v>
      </c>
    </row>
    <row r="437" spans="2:26" ht="18" customHeight="1" thickBot="1" x14ac:dyDescent="0.3">
      <c r="B437" s="91" t="e">
        <f>SUM(B432:B436)</f>
        <v>#N/A</v>
      </c>
      <c r="C437" s="92" t="e">
        <f>SUM(C432:C436)</f>
        <v>#N/A</v>
      </c>
      <c r="D437" s="93" t="e">
        <f>SUM(D432:D436)</f>
        <v>#N/A</v>
      </c>
      <c r="E437" s="951" t="s">
        <v>888</v>
      </c>
      <c r="F437" s="948"/>
      <c r="G437" s="82">
        <f>SUM(G432:G436)</f>
        <v>0</v>
      </c>
      <c r="H437" s="83">
        <f>SUM(H432:H436)</f>
        <v>0</v>
      </c>
      <c r="I437" s="83">
        <f t="shared" ref="I437:N437" si="73">SUM(I432:I436)</f>
        <v>0</v>
      </c>
      <c r="J437" s="84">
        <f t="shared" si="73"/>
        <v>0</v>
      </c>
      <c r="K437" s="477">
        <f t="shared" si="73"/>
        <v>0</v>
      </c>
      <c r="L437" s="85">
        <f t="shared" si="73"/>
        <v>0</v>
      </c>
      <c r="M437" s="85">
        <f t="shared" si="73"/>
        <v>0</v>
      </c>
      <c r="N437" s="85">
        <f t="shared" si="73"/>
        <v>0</v>
      </c>
      <c r="O437" s="85">
        <f t="shared" ref="O437:W437" si="74">SUM(O432:O436)</f>
        <v>0</v>
      </c>
      <c r="P437" s="85">
        <f t="shared" si="74"/>
        <v>0</v>
      </c>
      <c r="Q437" s="85">
        <f t="shared" si="74"/>
        <v>0</v>
      </c>
      <c r="R437" s="85">
        <f t="shared" si="74"/>
        <v>0</v>
      </c>
      <c r="S437" s="85">
        <f t="shared" si="74"/>
        <v>0</v>
      </c>
      <c r="T437" s="290">
        <f t="shared" si="74"/>
        <v>0</v>
      </c>
      <c r="U437" s="83">
        <f t="shared" si="74"/>
        <v>0</v>
      </c>
      <c r="V437" s="83">
        <f t="shared" si="74"/>
        <v>0</v>
      </c>
      <c r="W437" s="84">
        <f t="shared" si="74"/>
        <v>0</v>
      </c>
    </row>
    <row r="438" spans="2:26" ht="6.75" customHeight="1" thickBot="1" x14ac:dyDescent="0.3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</row>
    <row r="439" spans="2:26" ht="25.5" customHeight="1" thickBot="1" x14ac:dyDescent="0.3">
      <c r="B439" s="75" t="s">
        <v>823</v>
      </c>
      <c r="C439" s="76" t="s">
        <v>824</v>
      </c>
      <c r="D439" s="77" t="s">
        <v>874</v>
      </c>
      <c r="E439" s="952" t="s">
        <v>1012</v>
      </c>
      <c r="F439" s="952"/>
      <c r="G439" s="485" t="s">
        <v>823</v>
      </c>
      <c r="H439" s="486" t="s">
        <v>824</v>
      </c>
      <c r="I439" s="486" t="s">
        <v>823</v>
      </c>
      <c r="J439" s="487" t="s">
        <v>824</v>
      </c>
      <c r="K439" s="109" t="s">
        <v>823</v>
      </c>
      <c r="L439" s="109" t="s">
        <v>824</v>
      </c>
      <c r="M439" s="109" t="s">
        <v>823</v>
      </c>
      <c r="N439" s="109" t="s">
        <v>824</v>
      </c>
      <c r="O439" s="109" t="s">
        <v>823</v>
      </c>
      <c r="P439" s="109" t="s">
        <v>824</v>
      </c>
      <c r="Q439" s="109" t="s">
        <v>823</v>
      </c>
      <c r="R439" s="109" t="s">
        <v>824</v>
      </c>
      <c r="S439" s="109" t="s">
        <v>823</v>
      </c>
      <c r="T439" s="109" t="s">
        <v>824</v>
      </c>
      <c r="U439" s="109" t="s">
        <v>823</v>
      </c>
      <c r="V439" s="109" t="s">
        <v>824</v>
      </c>
      <c r="W439" s="110" t="s">
        <v>825</v>
      </c>
    </row>
    <row r="440" spans="2:26" ht="15" customHeight="1" x14ac:dyDescent="0.25">
      <c r="B440" s="373" t="e">
        <f>IF($A$414="",0,VLOOKUP($A$414,$C$2209:$R$3100,12,FALSE))</f>
        <v>#N/A</v>
      </c>
      <c r="C440" s="374" t="e">
        <f>IF($A$414="",0,VLOOKUP($A$414,$W$2209:$AL$3100,12,FALSE))</f>
        <v>#N/A</v>
      </c>
      <c r="D440" s="88" t="e">
        <f>SUM(B440:C440)</f>
        <v>#N/A</v>
      </c>
      <c r="E440" s="933" t="s">
        <v>1013</v>
      </c>
      <c r="F440" s="934"/>
      <c r="G440" s="288"/>
      <c r="H440" s="283"/>
      <c r="I440" s="478"/>
      <c r="J440" s="479"/>
      <c r="K440" s="474"/>
      <c r="L440" s="281"/>
      <c r="M440" s="281"/>
      <c r="N440" s="281"/>
      <c r="O440" s="281"/>
      <c r="P440" s="281"/>
      <c r="Q440" s="281"/>
      <c r="R440" s="281"/>
      <c r="S440" s="282"/>
      <c r="T440" s="283"/>
      <c r="U440" s="128">
        <f t="shared" ref="U440:V444" si="75">+G440+I440+K440+M440+O440+Q440+S440</f>
        <v>0</v>
      </c>
      <c r="V440" s="128">
        <f t="shared" si="75"/>
        <v>0</v>
      </c>
      <c r="W440" s="122">
        <f>SUM(U440:V440)</f>
        <v>0</v>
      </c>
      <c r="Y440" s="539" t="e">
        <f>IF($A$414="",0,VLOOKUP($A$414,$AQ$2209:$BF$3100,12,FALSE))</f>
        <v>#N/A</v>
      </c>
      <c r="Z440" s="539" t="e">
        <f>IF($A$414="",0,VLOOKUP($A$414,$BJ$2209:$BY$3100,12,FALSE))</f>
        <v>#N/A</v>
      </c>
    </row>
    <row r="441" spans="2:26" ht="15" customHeight="1" x14ac:dyDescent="0.25">
      <c r="B441" s="373" t="e">
        <f>IF($A$414="",0,VLOOKUP($A$414,$C$2209:$R$3100,13,FALSE))</f>
        <v>#N/A</v>
      </c>
      <c r="C441" s="374" t="e">
        <f>IF($A$414="",0,VLOOKUP($A$414,$W$2209:$AL$3100,13,FALSE))</f>
        <v>#N/A</v>
      </c>
      <c r="D441" s="80" t="e">
        <f>SUM(B441:C441)</f>
        <v>#N/A</v>
      </c>
      <c r="E441" s="944" t="s">
        <v>1014</v>
      </c>
      <c r="F441" s="891"/>
      <c r="G441" s="305"/>
      <c r="H441" s="304"/>
      <c r="I441" s="480"/>
      <c r="J441" s="481"/>
      <c r="K441" s="475"/>
      <c r="L441" s="79"/>
      <c r="M441" s="79"/>
      <c r="N441" s="79"/>
      <c r="O441" s="79"/>
      <c r="P441" s="79"/>
      <c r="Q441" s="79"/>
      <c r="R441" s="79"/>
      <c r="S441" s="106"/>
      <c r="T441" s="107"/>
      <c r="U441" s="121">
        <f t="shared" si="75"/>
        <v>0</v>
      </c>
      <c r="V441" s="121">
        <f t="shared" si="75"/>
        <v>0</v>
      </c>
      <c r="W441" s="123">
        <f>SUM(U441:V441)</f>
        <v>0</v>
      </c>
      <c r="Y441" s="539" t="e">
        <f>IF($A$414="",0,VLOOKUP($A$414,$AQ$2209:$BF$3100,13,FALSE))</f>
        <v>#N/A</v>
      </c>
      <c r="Z441" s="539" t="e">
        <f>IF($A$414="",0,VLOOKUP($A$414,$BJ$2209:$BY$3100,13,FALSE))</f>
        <v>#N/A</v>
      </c>
    </row>
    <row r="442" spans="2:26" ht="15" customHeight="1" x14ac:dyDescent="0.25">
      <c r="B442" s="373" t="e">
        <f>IF($A$414="",0,VLOOKUP($A$414,$C$2209:$R$3100,14,FALSE))</f>
        <v>#N/A</v>
      </c>
      <c r="C442" s="374" t="e">
        <f>IF($A$414="",0,VLOOKUP($A$414,$W$2209:$AL$3100,14,FALSE))</f>
        <v>#N/A</v>
      </c>
      <c r="D442" s="80" t="e">
        <f>SUM(B442:C442)</f>
        <v>#N/A</v>
      </c>
      <c r="E442" s="944" t="s">
        <v>1015</v>
      </c>
      <c r="F442" s="891"/>
      <c r="G442" s="305"/>
      <c r="H442" s="304"/>
      <c r="I442" s="480"/>
      <c r="J442" s="481"/>
      <c r="K442" s="475"/>
      <c r="L442" s="79"/>
      <c r="M442" s="79"/>
      <c r="N442" s="79"/>
      <c r="O442" s="79"/>
      <c r="P442" s="79"/>
      <c r="Q442" s="79"/>
      <c r="R442" s="79"/>
      <c r="S442" s="106"/>
      <c r="T442" s="107"/>
      <c r="U442" s="121">
        <f t="shared" si="75"/>
        <v>0</v>
      </c>
      <c r="V442" s="121">
        <f t="shared" si="75"/>
        <v>0</v>
      </c>
      <c r="W442" s="123">
        <f>SUM(U442:V442)</f>
        <v>0</v>
      </c>
      <c r="Y442" s="539" t="e">
        <f>IF($A$414="",0,VLOOKUP($A$414,$AQ$2209:$BF$3100,14,FALSE))</f>
        <v>#N/A</v>
      </c>
      <c r="Z442" s="539" t="e">
        <f>IF($A$414="",0,VLOOKUP($A$414,$BJ$2209:$BY$3100,14,FALSE))</f>
        <v>#N/A</v>
      </c>
    </row>
    <row r="443" spans="2:26" ht="15" customHeight="1" x14ac:dyDescent="0.25">
      <c r="B443" s="373" t="e">
        <f>IF($A$414="",0,VLOOKUP($A$414,$C$2209:$R$3100,15,FALSE))</f>
        <v>#N/A</v>
      </c>
      <c r="C443" s="374" t="e">
        <f>IF($A$414="",0,VLOOKUP($A$414,$W$2209:$AL$3100,15,FALSE))</f>
        <v>#N/A</v>
      </c>
      <c r="D443" s="80" t="e">
        <f>SUM(B443:C443)</f>
        <v>#N/A</v>
      </c>
      <c r="E443" s="944" t="s">
        <v>1016</v>
      </c>
      <c r="F443" s="891"/>
      <c r="G443" s="305"/>
      <c r="H443" s="304"/>
      <c r="I443" s="480"/>
      <c r="J443" s="481"/>
      <c r="K443" s="475"/>
      <c r="L443" s="79"/>
      <c r="M443" s="79"/>
      <c r="N443" s="79"/>
      <c r="O443" s="79"/>
      <c r="P443" s="79"/>
      <c r="Q443" s="79"/>
      <c r="R443" s="79"/>
      <c r="S443" s="106"/>
      <c r="T443" s="107"/>
      <c r="U443" s="121">
        <f t="shared" si="75"/>
        <v>0</v>
      </c>
      <c r="V443" s="121">
        <f t="shared" si="75"/>
        <v>0</v>
      </c>
      <c r="W443" s="123">
        <f>SUM(U443:V443)</f>
        <v>0</v>
      </c>
      <c r="Y443" s="539" t="e">
        <f>IF($A$414="",0,VLOOKUP($A$414,$AQ$2209:$BF$3100,15,FALSE))</f>
        <v>#N/A</v>
      </c>
      <c r="Z443" s="539" t="e">
        <f>IF($A$414="",0,VLOOKUP($A$414,$BJ$2209:$BY$3100,15,FALSE))</f>
        <v>#N/A</v>
      </c>
    </row>
    <row r="444" spans="2:26" ht="15" customHeight="1" thickBot="1" x14ac:dyDescent="0.3">
      <c r="B444" s="373" t="e">
        <f>IF($A$414="",0,VLOOKUP($A$414,$C$2209:$R$3100,16,FALSE))</f>
        <v>#N/A</v>
      </c>
      <c r="C444" s="374" t="e">
        <f>IF($A$414="",0,VLOOKUP($A$414,$W$2209:$AL$3100,16,FALSE))</f>
        <v>#N/A</v>
      </c>
      <c r="D444" s="90" t="e">
        <f>SUM(B444:C444)</f>
        <v>#N/A</v>
      </c>
      <c r="E444" s="945" t="s">
        <v>1017</v>
      </c>
      <c r="F444" s="946"/>
      <c r="G444" s="361"/>
      <c r="H444" s="362"/>
      <c r="I444" s="482"/>
      <c r="J444" s="483"/>
      <c r="K444" s="476"/>
      <c r="L444" s="285"/>
      <c r="M444" s="285"/>
      <c r="N444" s="285"/>
      <c r="O444" s="285"/>
      <c r="P444" s="285"/>
      <c r="Q444" s="285"/>
      <c r="R444" s="285"/>
      <c r="S444" s="286"/>
      <c r="T444" s="287"/>
      <c r="U444" s="129">
        <f t="shared" si="75"/>
        <v>0</v>
      </c>
      <c r="V444" s="129">
        <f t="shared" si="75"/>
        <v>0</v>
      </c>
      <c r="W444" s="124">
        <f>SUM(U444:V444)</f>
        <v>0</v>
      </c>
      <c r="Y444" s="539" t="e">
        <f>IF($A$414="",0,VLOOKUP($A$414,$AQ$2209:$BF$3100,16,FALSE))</f>
        <v>#N/A</v>
      </c>
      <c r="Z444" s="539" t="e">
        <f>IF($A$414="",0,VLOOKUP($A$414,$BJ$2209:$BY$3100,16,FALSE))</f>
        <v>#N/A</v>
      </c>
    </row>
    <row r="445" spans="2:26" ht="18" customHeight="1" thickBot="1" x14ac:dyDescent="0.3">
      <c r="B445" s="91" t="e">
        <f>SUM(B440:B444)</f>
        <v>#N/A</v>
      </c>
      <c r="C445" s="92" t="e">
        <f>SUM(C440:C444)</f>
        <v>#N/A</v>
      </c>
      <c r="D445" s="93" t="e">
        <f>SUM(D440:D444)</f>
        <v>#N/A</v>
      </c>
      <c r="E445" s="951" t="s">
        <v>1018</v>
      </c>
      <c r="F445" s="948"/>
      <c r="G445" s="82">
        <f>SUM(G440:G444)</f>
        <v>0</v>
      </c>
      <c r="H445" s="83">
        <f>SUM(H440:H444)</f>
        <v>0</v>
      </c>
      <c r="I445" s="83">
        <f t="shared" ref="I445:O445" si="76">SUM(I440:I444)</f>
        <v>0</v>
      </c>
      <c r="J445" s="84">
        <f t="shared" si="76"/>
        <v>0</v>
      </c>
      <c r="K445" s="477">
        <f t="shared" si="76"/>
        <v>0</v>
      </c>
      <c r="L445" s="85">
        <f t="shared" si="76"/>
        <v>0</v>
      </c>
      <c r="M445" s="85">
        <f t="shared" si="76"/>
        <v>0</v>
      </c>
      <c r="N445" s="85">
        <f t="shared" si="76"/>
        <v>0</v>
      </c>
      <c r="O445" s="85">
        <f t="shared" si="76"/>
        <v>0</v>
      </c>
      <c r="P445" s="85">
        <f t="shared" ref="P445:W445" si="77">SUM(P440:P444)</f>
        <v>0</v>
      </c>
      <c r="Q445" s="85">
        <f t="shared" si="77"/>
        <v>0</v>
      </c>
      <c r="R445" s="85">
        <f t="shared" si="77"/>
        <v>0</v>
      </c>
      <c r="S445" s="85">
        <f t="shared" si="77"/>
        <v>0</v>
      </c>
      <c r="T445" s="85">
        <f t="shared" si="77"/>
        <v>0</v>
      </c>
      <c r="U445" s="85">
        <f t="shared" si="77"/>
        <v>0</v>
      </c>
      <c r="V445" s="85">
        <f t="shared" si="77"/>
        <v>0</v>
      </c>
      <c r="W445" s="86">
        <f t="shared" si="77"/>
        <v>0</v>
      </c>
    </row>
    <row r="446" spans="2:26" ht="3" customHeight="1" x14ac:dyDescent="0.25">
      <c r="B446" s="488"/>
      <c r="C446" s="488"/>
      <c r="D446" s="488"/>
      <c r="E446" s="489"/>
      <c r="F446" s="489"/>
      <c r="G446" s="490"/>
      <c r="H446" s="490"/>
      <c r="I446" s="488"/>
      <c r="J446" s="488"/>
      <c r="K446" s="488"/>
      <c r="L446" s="488"/>
      <c r="M446" s="488"/>
      <c r="N446" s="488"/>
      <c r="O446" s="488"/>
      <c r="P446" s="488"/>
      <c r="Q446" s="488"/>
      <c r="R446" s="488"/>
      <c r="S446" s="488"/>
      <c r="T446" s="488"/>
      <c r="U446" s="488"/>
      <c r="V446" s="488"/>
      <c r="W446" s="488"/>
    </row>
    <row r="447" spans="2:26" ht="12.75" customHeight="1" thickBot="1" x14ac:dyDescent="0.25">
      <c r="B447" s="491" t="s">
        <v>1129</v>
      </c>
      <c r="C447" s="96"/>
      <c r="D447" s="96"/>
      <c r="E447" s="96"/>
      <c r="F447" s="492" t="s">
        <v>835</v>
      </c>
      <c r="G447" s="1019" t="s">
        <v>1270</v>
      </c>
      <c r="H447" s="1019"/>
      <c r="I447" s="1019"/>
      <c r="J447" s="1019"/>
      <c r="K447" s="1019"/>
      <c r="L447" s="1019"/>
      <c r="M447" s="1019"/>
      <c r="N447" s="1019"/>
      <c r="O447" s="1019"/>
      <c r="P447" s="1019"/>
      <c r="Q447" s="1019"/>
      <c r="R447" s="1019"/>
      <c r="S447" s="1019"/>
      <c r="T447" s="1019"/>
      <c r="U447" s="1019"/>
      <c r="V447" s="1019"/>
      <c r="W447" s="1019"/>
    </row>
    <row r="448" spans="2:26" ht="27.75" customHeight="1" x14ac:dyDescent="0.25">
      <c r="B448" s="888" t="s">
        <v>1132</v>
      </c>
      <c r="C448" s="889"/>
      <c r="D448" s="889"/>
      <c r="E448" s="889"/>
      <c r="F448" s="841"/>
      <c r="G448" s="1002" t="s">
        <v>1076</v>
      </c>
      <c r="H448" s="1003"/>
      <c r="I448" s="1003"/>
      <c r="J448" s="1003"/>
      <c r="K448" s="1004" t="s">
        <v>1131</v>
      </c>
      <c r="L448" s="1004"/>
      <c r="M448" s="1004"/>
      <c r="N448" s="1005"/>
      <c r="O448" s="241"/>
      <c r="P448" s="1043" t="s">
        <v>1268</v>
      </c>
      <c r="Q448" s="1043"/>
      <c r="R448" s="1043"/>
      <c r="S448" s="1043"/>
      <c r="T448" s="1040" t="s">
        <v>1269</v>
      </c>
      <c r="U448" s="1040"/>
      <c r="V448" s="1040"/>
      <c r="W448" s="1041"/>
    </row>
    <row r="449" spans="2:23" ht="11.25" customHeight="1" x14ac:dyDescent="0.25">
      <c r="B449" s="963" t="s">
        <v>1130</v>
      </c>
      <c r="C449" s="964"/>
      <c r="D449" s="965" t="s">
        <v>903</v>
      </c>
      <c r="E449" s="966"/>
      <c r="F449" s="841"/>
      <c r="G449" s="1006" t="s">
        <v>823</v>
      </c>
      <c r="H449" s="1007"/>
      <c r="I449" s="1007" t="s">
        <v>824</v>
      </c>
      <c r="J449" s="1007"/>
      <c r="K449" s="1007" t="s">
        <v>823</v>
      </c>
      <c r="L449" s="1007"/>
      <c r="M449" s="1007" t="s">
        <v>824</v>
      </c>
      <c r="N449" s="1021"/>
      <c r="O449" s="241"/>
      <c r="P449" s="1007" t="s">
        <v>823</v>
      </c>
      <c r="Q449" s="1007"/>
      <c r="R449" s="1007" t="s">
        <v>824</v>
      </c>
      <c r="S449" s="1007"/>
      <c r="T449" s="1007" t="s">
        <v>823</v>
      </c>
      <c r="U449" s="1007"/>
      <c r="V449" s="1007" t="s">
        <v>824</v>
      </c>
      <c r="W449" s="1021"/>
    </row>
    <row r="450" spans="2:23" ht="18.75" customHeight="1" thickBot="1" x14ac:dyDescent="0.3">
      <c r="B450" s="986"/>
      <c r="C450" s="987"/>
      <c r="D450" s="988"/>
      <c r="E450" s="989"/>
      <c r="F450" s="841"/>
      <c r="G450" s="1023" t="e">
        <f>IF($A$414="",0,VLOOKUP($A$414,$DB$2209:$DC$3100,2,FALSE))</f>
        <v>#N/A</v>
      </c>
      <c r="H450" s="1022"/>
      <c r="I450" s="1022" t="e">
        <f>IF($A$414="",0,VLOOKUP($A$414,$DG$2209:$DH$3100,2,FALSE))</f>
        <v>#N/A</v>
      </c>
      <c r="J450" s="1022"/>
      <c r="K450" s="1024"/>
      <c r="L450" s="1024"/>
      <c r="M450" s="1024"/>
      <c r="N450" s="1025"/>
      <c r="O450" s="241"/>
      <c r="P450" s="1008" t="e">
        <f>IF($A$414="",0,VLOOKUP($A$414,$DL$2209:$DM$3100,2,FALSE))</f>
        <v>#N/A</v>
      </c>
      <c r="Q450" s="1008"/>
      <c r="R450" s="1008" t="e">
        <f>IF($A$414="",0,VLOOKUP($A$414,$DQ$2209:$DR$3100,2,FALSE))</f>
        <v>#N/A</v>
      </c>
      <c r="S450" s="1008"/>
      <c r="T450" s="1024"/>
      <c r="U450" s="1024"/>
      <c r="V450" s="1024"/>
      <c r="W450" s="1025"/>
    </row>
    <row r="451" spans="2:23" s="52" customFormat="1" ht="14.25" customHeight="1" thickBot="1" x14ac:dyDescent="0.3">
      <c r="B451" s="368"/>
      <c r="C451" s="368"/>
      <c r="D451" s="368"/>
      <c r="E451" s="369"/>
      <c r="F451" s="376"/>
      <c r="G451" s="377"/>
      <c r="H451" s="377"/>
      <c r="I451" s="241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5"/>
      <c r="W451" s="96"/>
    </row>
    <row r="452" spans="2:23" s="52" customFormat="1" ht="12.75" customHeight="1" thickBot="1" x14ac:dyDescent="0.3">
      <c r="B452" s="372"/>
      <c r="C452" s="100"/>
      <c r="D452" s="100"/>
      <c r="E452" s="100"/>
      <c r="F452" s="100"/>
      <c r="G452" s="100"/>
      <c r="H452" s="100"/>
      <c r="I452" s="100"/>
      <c r="J452" s="100"/>
      <c r="K452" s="500" t="s">
        <v>836</v>
      </c>
      <c r="L452" s="859">
        <f>+D413</f>
        <v>0</v>
      </c>
      <c r="M452" s="860"/>
      <c r="N452" s="860"/>
      <c r="O452" s="860"/>
      <c r="P452" s="860"/>
      <c r="Q452" s="860"/>
      <c r="R452" s="860"/>
      <c r="S452" s="860"/>
      <c r="T452" s="860"/>
      <c r="U452" s="860"/>
      <c r="V452" s="484"/>
      <c r="W452" s="417" t="s">
        <v>864</v>
      </c>
    </row>
    <row r="453" spans="2:23" ht="15" x14ac:dyDescent="0.25">
      <c r="B453" s="372"/>
      <c r="C453" s="100"/>
      <c r="D453" s="100"/>
      <c r="E453" s="100"/>
      <c r="F453" s="100"/>
      <c r="G453" s="100"/>
      <c r="H453" s="100"/>
      <c r="I453" s="100"/>
      <c r="J453" s="100"/>
      <c r="K453" s="500" t="s">
        <v>837</v>
      </c>
      <c r="L453" s="500"/>
      <c r="M453" s="242"/>
      <c r="N453" s="54"/>
      <c r="O453" s="858" t="str">
        <f>+F414</f>
        <v/>
      </c>
      <c r="P453" s="858"/>
      <c r="Q453" s="858"/>
      <c r="R453" s="858"/>
      <c r="S453" s="858"/>
      <c r="T453" s="858"/>
      <c r="U453" s="858"/>
      <c r="V453" s="484"/>
      <c r="W453" s="96"/>
    </row>
    <row r="454" spans="2:23" ht="16.5" thickBot="1" x14ac:dyDescent="0.3">
      <c r="B454" s="68" t="s">
        <v>1133</v>
      </c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61"/>
      <c r="U454" s="61"/>
      <c r="V454" s="61"/>
      <c r="W454" s="61"/>
    </row>
    <row r="455" spans="2:23" ht="40.5" customHeight="1" thickBot="1" x14ac:dyDescent="0.3">
      <c r="B455" s="990" t="s">
        <v>1077</v>
      </c>
      <c r="C455" s="991"/>
      <c r="D455" s="992"/>
      <c r="E455" s="979" t="s">
        <v>870</v>
      </c>
      <c r="F455" s="980"/>
      <c r="G455" s="985" t="s">
        <v>1068</v>
      </c>
      <c r="H455" s="957"/>
      <c r="I455" s="957"/>
      <c r="J455" s="958"/>
      <c r="K455" s="957" t="s">
        <v>1067</v>
      </c>
      <c r="L455" s="958"/>
      <c r="M455" s="957" t="s">
        <v>1074</v>
      </c>
      <c r="N455" s="958"/>
      <c r="O455" s="957" t="s">
        <v>1073</v>
      </c>
      <c r="P455" s="958"/>
      <c r="Q455" s="957" t="s">
        <v>1072</v>
      </c>
      <c r="R455" s="958"/>
      <c r="S455" s="957" t="s">
        <v>1071</v>
      </c>
      <c r="T455" s="958"/>
      <c r="U455" s="967" t="s">
        <v>1070</v>
      </c>
      <c r="V455" s="968"/>
      <c r="W455" s="969"/>
    </row>
    <row r="456" spans="2:23" ht="13.5" x14ac:dyDescent="0.2">
      <c r="B456" s="993"/>
      <c r="C456" s="959"/>
      <c r="D456" s="994"/>
      <c r="E456" s="981"/>
      <c r="F456" s="982"/>
      <c r="G456" s="999" t="s">
        <v>1069</v>
      </c>
      <c r="H456" s="1000"/>
      <c r="I456" s="1000"/>
      <c r="J456" s="1001"/>
      <c r="K456" s="959"/>
      <c r="L456" s="960"/>
      <c r="M456" s="959"/>
      <c r="N456" s="960"/>
      <c r="O456" s="959"/>
      <c r="P456" s="960"/>
      <c r="Q456" s="959"/>
      <c r="R456" s="960"/>
      <c r="S456" s="959"/>
      <c r="T456" s="960"/>
      <c r="U456" s="970"/>
      <c r="V456" s="971"/>
      <c r="W456" s="972"/>
    </row>
    <row r="457" spans="2:23" ht="14.25" thickBot="1" x14ac:dyDescent="0.25">
      <c r="B457" s="995"/>
      <c r="C457" s="996"/>
      <c r="D457" s="997"/>
      <c r="E457" s="983"/>
      <c r="F457" s="984"/>
      <c r="G457" s="955" t="s">
        <v>1065</v>
      </c>
      <c r="H457" s="956"/>
      <c r="I457" s="956" t="s">
        <v>1066</v>
      </c>
      <c r="J457" s="998"/>
      <c r="K457" s="961"/>
      <c r="L457" s="962"/>
      <c r="M457" s="961"/>
      <c r="N457" s="962"/>
      <c r="O457" s="961"/>
      <c r="P457" s="962"/>
      <c r="Q457" s="961"/>
      <c r="R457" s="962"/>
      <c r="S457" s="961"/>
      <c r="T457" s="962"/>
      <c r="U457" s="973"/>
      <c r="V457" s="974"/>
      <c r="W457" s="975"/>
    </row>
    <row r="458" spans="2:23" ht="13.5" thickBot="1" x14ac:dyDescent="0.3">
      <c r="B458" s="116" t="s">
        <v>823</v>
      </c>
      <c r="C458" s="109" t="s">
        <v>824</v>
      </c>
      <c r="D458" s="117" t="s">
        <v>874</v>
      </c>
      <c r="E458" s="977" t="s">
        <v>1078</v>
      </c>
      <c r="F458" s="978"/>
      <c r="G458" s="485" t="s">
        <v>823</v>
      </c>
      <c r="H458" s="486" t="s">
        <v>824</v>
      </c>
      <c r="I458" s="486" t="s">
        <v>823</v>
      </c>
      <c r="J458" s="487" t="s">
        <v>824</v>
      </c>
      <c r="K458" s="493" t="s">
        <v>823</v>
      </c>
      <c r="L458" s="131" t="s">
        <v>824</v>
      </c>
      <c r="M458" s="131" t="s">
        <v>823</v>
      </c>
      <c r="N458" s="131" t="s">
        <v>824</v>
      </c>
      <c r="O458" s="131" t="s">
        <v>823</v>
      </c>
      <c r="P458" s="131" t="s">
        <v>824</v>
      </c>
      <c r="Q458" s="131" t="s">
        <v>823</v>
      </c>
      <c r="R458" s="131" t="s">
        <v>824</v>
      </c>
      <c r="S458" s="131" t="s">
        <v>823</v>
      </c>
      <c r="T458" s="131" t="s">
        <v>824</v>
      </c>
      <c r="U458" s="131" t="s">
        <v>823</v>
      </c>
      <c r="V458" s="131" t="s">
        <v>824</v>
      </c>
      <c r="W458" s="132" t="s">
        <v>825</v>
      </c>
    </row>
    <row r="459" spans="2:23" ht="33.75" customHeight="1" x14ac:dyDescent="0.25">
      <c r="B459" s="534" t="e">
        <f>IF($A$414="",0,VLOOKUP($A$414,$CC$2209:$CK$3100,2,FALSE))</f>
        <v>#N/A</v>
      </c>
      <c r="C459" s="535" t="e">
        <f>IF($A$414="",0,VLOOKUP($A$414,$CP$2209:$CX$3100,2,FALSE))</f>
        <v>#N/A</v>
      </c>
      <c r="D459" s="122" t="e">
        <f>SUM(B459:C459)</f>
        <v>#N/A</v>
      </c>
      <c r="E459" s="900" t="s">
        <v>1079</v>
      </c>
      <c r="F459" s="901"/>
      <c r="G459" s="288"/>
      <c r="H459" s="283"/>
      <c r="I459" s="283"/>
      <c r="J459" s="471"/>
      <c r="K459" s="288"/>
      <c r="L459" s="283"/>
      <c r="M459" s="283"/>
      <c r="N459" s="283"/>
      <c r="O459" s="283"/>
      <c r="P459" s="283"/>
      <c r="Q459" s="283"/>
      <c r="R459" s="283"/>
      <c r="S459" s="283"/>
      <c r="T459" s="283"/>
      <c r="U459" s="128">
        <f t="shared" ref="U459:V462" si="78">+G459+I459+K459+M459+O459+Q459+S459</f>
        <v>0</v>
      </c>
      <c r="V459" s="128">
        <f t="shared" si="78"/>
        <v>0</v>
      </c>
      <c r="W459" s="122">
        <f>+V459+U459</f>
        <v>0</v>
      </c>
    </row>
    <row r="460" spans="2:23" ht="33.75" customHeight="1" x14ac:dyDescent="0.25">
      <c r="B460" s="536" t="e">
        <f>IF($A$414="",0,VLOOKUP($A$414,$CC$2209:$CK$3100,3,FALSE))</f>
        <v>#N/A</v>
      </c>
      <c r="C460" s="374" t="e">
        <f>IF($A$414="",0,VLOOKUP($A$414,$CP$2209:$CX$3100,3,FALSE))</f>
        <v>#N/A</v>
      </c>
      <c r="D460" s="123" t="e">
        <f>SUM(B460:C460)</f>
        <v>#N/A</v>
      </c>
      <c r="E460" s="896" t="s">
        <v>1080</v>
      </c>
      <c r="F460" s="897"/>
      <c r="G460" s="451"/>
      <c r="H460" s="107"/>
      <c r="I460" s="107"/>
      <c r="J460" s="472"/>
      <c r="K460" s="451"/>
      <c r="L460" s="107"/>
      <c r="M460" s="107"/>
      <c r="N460" s="107"/>
      <c r="O460" s="107"/>
      <c r="P460" s="107"/>
      <c r="Q460" s="107"/>
      <c r="R460" s="107"/>
      <c r="S460" s="107"/>
      <c r="T460" s="107"/>
      <c r="U460" s="121">
        <f t="shared" si="78"/>
        <v>0</v>
      </c>
      <c r="V460" s="121">
        <f t="shared" si="78"/>
        <v>0</v>
      </c>
      <c r="W460" s="123">
        <f>+V460+U460</f>
        <v>0</v>
      </c>
    </row>
    <row r="461" spans="2:23" ht="33.75" customHeight="1" x14ac:dyDescent="0.25">
      <c r="B461" s="536" t="e">
        <f>IF($A$414="",0,VLOOKUP($A$414,$CC$2209:$CK$3100,4,FALSE))</f>
        <v>#N/A</v>
      </c>
      <c r="C461" s="374" t="e">
        <f>IF($A$414="",0,VLOOKUP($A$414,$CP$2209:$CX$3100,4,FALSE))</f>
        <v>#N/A</v>
      </c>
      <c r="D461" s="123" t="e">
        <f>SUM(B461:C461)</f>
        <v>#N/A</v>
      </c>
      <c r="E461" s="890" t="s">
        <v>1081</v>
      </c>
      <c r="F461" s="891"/>
      <c r="G461" s="451"/>
      <c r="H461" s="107"/>
      <c r="I461" s="107"/>
      <c r="J461" s="472"/>
      <c r="K461" s="451"/>
      <c r="L461" s="107"/>
      <c r="M461" s="107"/>
      <c r="N461" s="107"/>
      <c r="O461" s="107"/>
      <c r="P461" s="107"/>
      <c r="Q461" s="107"/>
      <c r="R461" s="107"/>
      <c r="S461" s="107"/>
      <c r="T461" s="107"/>
      <c r="U461" s="121">
        <f t="shared" si="78"/>
        <v>0</v>
      </c>
      <c r="V461" s="121">
        <f t="shared" si="78"/>
        <v>0</v>
      </c>
      <c r="W461" s="123">
        <f>+V461+U461</f>
        <v>0</v>
      </c>
    </row>
    <row r="462" spans="2:23" ht="17.25" thickBot="1" x14ac:dyDescent="0.3">
      <c r="B462" s="537" t="e">
        <f>IF($A$414="",0,VLOOKUP($A$414,$CC$2209:$CK$3100,5,FALSE))</f>
        <v>#N/A</v>
      </c>
      <c r="C462" s="538" t="e">
        <f>IF($A$414="",0,VLOOKUP($A$414,$CP$2209:$CX$3100,5,FALSE))</f>
        <v>#N/A</v>
      </c>
      <c r="D462" s="365" t="e">
        <f>SUM(B462:C462)</f>
        <v>#N/A</v>
      </c>
      <c r="E462" s="890" t="s">
        <v>1082</v>
      </c>
      <c r="F462" s="891"/>
      <c r="G462" s="498"/>
      <c r="H462" s="363"/>
      <c r="I462" s="363"/>
      <c r="J462" s="473"/>
      <c r="K462" s="452"/>
      <c r="L462" s="287"/>
      <c r="M462" s="287"/>
      <c r="N462" s="287"/>
      <c r="O462" s="287"/>
      <c r="P462" s="287"/>
      <c r="Q462" s="287"/>
      <c r="R462" s="287"/>
      <c r="S462" s="287"/>
      <c r="T462" s="287"/>
      <c r="U462" s="129">
        <f t="shared" si="78"/>
        <v>0</v>
      </c>
      <c r="V462" s="129">
        <f t="shared" si="78"/>
        <v>0</v>
      </c>
      <c r="W462" s="124">
        <f>+V462+U462</f>
        <v>0</v>
      </c>
    </row>
    <row r="463" spans="2:23" ht="17.25" thickBot="1" x14ac:dyDescent="0.3">
      <c r="B463" s="82" t="e">
        <f>SUM(B459:B462)</f>
        <v>#N/A</v>
      </c>
      <c r="C463" s="83" t="e">
        <f>SUM(C459:C462)</f>
        <v>#N/A</v>
      </c>
      <c r="D463" s="84" t="e">
        <f>SUM(D459:D462)</f>
        <v>#N/A</v>
      </c>
      <c r="E463" s="898" t="s">
        <v>1083</v>
      </c>
      <c r="F463" s="899"/>
      <c r="G463" s="82">
        <f t="shared" ref="G463:W463" si="79">SUM(G459:G462)</f>
        <v>0</v>
      </c>
      <c r="H463" s="83">
        <f t="shared" si="79"/>
        <v>0</v>
      </c>
      <c r="I463" s="83">
        <f t="shared" si="79"/>
        <v>0</v>
      </c>
      <c r="J463" s="84">
        <f t="shared" si="79"/>
        <v>0</v>
      </c>
      <c r="K463" s="82">
        <f t="shared" si="79"/>
        <v>0</v>
      </c>
      <c r="L463" s="83">
        <f t="shared" si="79"/>
        <v>0</v>
      </c>
      <c r="M463" s="83">
        <f t="shared" si="79"/>
        <v>0</v>
      </c>
      <c r="N463" s="83">
        <f t="shared" si="79"/>
        <v>0</v>
      </c>
      <c r="O463" s="83">
        <f t="shared" si="79"/>
        <v>0</v>
      </c>
      <c r="P463" s="83">
        <f t="shared" si="79"/>
        <v>0</v>
      </c>
      <c r="Q463" s="83">
        <f t="shared" si="79"/>
        <v>0</v>
      </c>
      <c r="R463" s="83">
        <f t="shared" si="79"/>
        <v>0</v>
      </c>
      <c r="S463" s="83">
        <f t="shared" si="79"/>
        <v>0</v>
      </c>
      <c r="T463" s="83">
        <f t="shared" si="79"/>
        <v>0</v>
      </c>
      <c r="U463" s="83">
        <f t="shared" si="79"/>
        <v>0</v>
      </c>
      <c r="V463" s="83">
        <f t="shared" si="79"/>
        <v>0</v>
      </c>
      <c r="W463" s="84">
        <f t="shared" si="79"/>
        <v>0</v>
      </c>
    </row>
    <row r="464" spans="2:23" ht="17.25" thickBot="1" x14ac:dyDescent="0.3">
      <c r="B464" s="488"/>
      <c r="C464" s="488"/>
      <c r="D464" s="488"/>
      <c r="E464" s="489"/>
      <c r="F464" s="489"/>
      <c r="G464" s="488"/>
      <c r="H464" s="488"/>
      <c r="I464" s="488"/>
      <c r="J464" s="488"/>
      <c r="K464" s="488"/>
      <c r="L464" s="488"/>
      <c r="M464" s="488"/>
      <c r="N464" s="488"/>
      <c r="O464" s="488"/>
      <c r="P464" s="488"/>
      <c r="Q464" s="488"/>
      <c r="R464" s="488"/>
      <c r="S464" s="488"/>
      <c r="T464" s="488"/>
      <c r="U464" s="488"/>
      <c r="V464" s="488"/>
      <c r="W464" s="488"/>
    </row>
    <row r="465" spans="1:23" ht="13.5" thickBot="1" x14ac:dyDescent="0.3">
      <c r="B465" s="130" t="s">
        <v>823</v>
      </c>
      <c r="C465" s="131" t="s">
        <v>824</v>
      </c>
      <c r="D465" s="494" t="s">
        <v>874</v>
      </c>
      <c r="E465" s="892" t="s">
        <v>1084</v>
      </c>
      <c r="F465" s="893"/>
      <c r="G465" s="485" t="s">
        <v>823</v>
      </c>
      <c r="H465" s="486" t="s">
        <v>824</v>
      </c>
      <c r="I465" s="486" t="s">
        <v>823</v>
      </c>
      <c r="J465" s="487" t="s">
        <v>824</v>
      </c>
      <c r="K465" s="495" t="s">
        <v>823</v>
      </c>
      <c r="L465" s="486" t="s">
        <v>824</v>
      </c>
      <c r="M465" s="486" t="s">
        <v>823</v>
      </c>
      <c r="N465" s="486" t="s">
        <v>824</v>
      </c>
      <c r="O465" s="486" t="s">
        <v>823</v>
      </c>
      <c r="P465" s="486" t="s">
        <v>824</v>
      </c>
      <c r="Q465" s="486" t="s">
        <v>823</v>
      </c>
      <c r="R465" s="486" t="s">
        <v>824</v>
      </c>
      <c r="S465" s="486" t="s">
        <v>823</v>
      </c>
      <c r="T465" s="486" t="s">
        <v>824</v>
      </c>
      <c r="U465" s="486" t="s">
        <v>823</v>
      </c>
      <c r="V465" s="486" t="s">
        <v>824</v>
      </c>
      <c r="W465" s="496" t="s">
        <v>825</v>
      </c>
    </row>
    <row r="466" spans="1:23" ht="33" customHeight="1" x14ac:dyDescent="0.25">
      <c r="B466" s="534" t="e">
        <f>IF($A$414="",0,VLOOKUP($A$414,$CC$2209:$CK$3100,6,FALSE))</f>
        <v>#N/A</v>
      </c>
      <c r="C466" s="535" t="e">
        <f>IF($A$414="",0,VLOOKUP($A$414,$CP$2209:$CX$3100,6,FALSE))</f>
        <v>#N/A</v>
      </c>
      <c r="D466" s="122" t="e">
        <f>SUM(B466:C466)</f>
        <v>#N/A</v>
      </c>
      <c r="E466" s="894" t="s">
        <v>1085</v>
      </c>
      <c r="F466" s="895"/>
      <c r="G466" s="288"/>
      <c r="H466" s="283"/>
      <c r="I466" s="283"/>
      <c r="J466" s="471"/>
      <c r="K466" s="288"/>
      <c r="L466" s="283"/>
      <c r="M466" s="283"/>
      <c r="N466" s="283"/>
      <c r="O466" s="283"/>
      <c r="P466" s="283"/>
      <c r="Q466" s="283"/>
      <c r="R466" s="283"/>
      <c r="S466" s="283"/>
      <c r="T466" s="283"/>
      <c r="U466" s="128">
        <f t="shared" ref="U466:V469" si="80">+G466+I466+K466+M466+O466+Q466+S466</f>
        <v>0</v>
      </c>
      <c r="V466" s="128">
        <f t="shared" si="80"/>
        <v>0</v>
      </c>
      <c r="W466" s="122">
        <f>+V466+U466</f>
        <v>0</v>
      </c>
    </row>
    <row r="467" spans="1:23" ht="32.25" customHeight="1" x14ac:dyDescent="0.25">
      <c r="B467" s="536" t="e">
        <f>IF($A$414="",0,VLOOKUP($A$414,$CC$2209:$CK$3100,7,FALSE))</f>
        <v>#N/A</v>
      </c>
      <c r="C467" s="374" t="e">
        <f>IF($A$414="",0,VLOOKUP($A$414,$CP$2209:$CX$3100,7,FALSE))</f>
        <v>#N/A</v>
      </c>
      <c r="D467" s="123" t="e">
        <f>SUM(B467:C467)</f>
        <v>#N/A</v>
      </c>
      <c r="E467" s="896" t="s">
        <v>1086</v>
      </c>
      <c r="F467" s="897"/>
      <c r="G467" s="451"/>
      <c r="H467" s="107"/>
      <c r="I467" s="107"/>
      <c r="J467" s="472"/>
      <c r="K467" s="451"/>
      <c r="L467" s="107"/>
      <c r="M467" s="107"/>
      <c r="N467" s="107"/>
      <c r="O467" s="107"/>
      <c r="P467" s="107"/>
      <c r="Q467" s="107"/>
      <c r="R467" s="107"/>
      <c r="S467" s="107"/>
      <c r="T467" s="107"/>
      <c r="U467" s="121">
        <f t="shared" si="80"/>
        <v>0</v>
      </c>
      <c r="V467" s="121">
        <f t="shared" si="80"/>
        <v>0</v>
      </c>
      <c r="W467" s="123">
        <f>+V467+U467</f>
        <v>0</v>
      </c>
    </row>
    <row r="468" spans="1:23" ht="33" customHeight="1" x14ac:dyDescent="0.25">
      <c r="B468" s="536" t="e">
        <f>IF($A$414="",0,VLOOKUP($A$414,$CC$2209:$CK$3100,8,FALSE))</f>
        <v>#N/A</v>
      </c>
      <c r="C468" s="374" t="e">
        <f>IF($A$414="",0,VLOOKUP($A$414,$CP$2209:$CX$3100,8,FALSE))</f>
        <v>#N/A</v>
      </c>
      <c r="D468" s="123" t="e">
        <f>SUM(B468:C468)</f>
        <v>#N/A</v>
      </c>
      <c r="E468" s="890" t="s">
        <v>1087</v>
      </c>
      <c r="F468" s="891"/>
      <c r="G468" s="451"/>
      <c r="H468" s="107"/>
      <c r="I468" s="107"/>
      <c r="J468" s="472"/>
      <c r="K468" s="451"/>
      <c r="L468" s="107"/>
      <c r="M468" s="107"/>
      <c r="N468" s="107"/>
      <c r="O468" s="107"/>
      <c r="P468" s="107"/>
      <c r="Q468" s="107"/>
      <c r="R468" s="107"/>
      <c r="S468" s="107"/>
      <c r="T468" s="107"/>
      <c r="U468" s="121">
        <f t="shared" si="80"/>
        <v>0</v>
      </c>
      <c r="V468" s="121">
        <f t="shared" si="80"/>
        <v>0</v>
      </c>
      <c r="W468" s="123">
        <f>+V468+U468</f>
        <v>0</v>
      </c>
    </row>
    <row r="469" spans="1:23" ht="17.25" thickBot="1" x14ac:dyDescent="0.3">
      <c r="B469" s="537" t="e">
        <f>IF($A$414="",0,VLOOKUP($A$414,$CC$2209:$CK$3100,9,FALSE))</f>
        <v>#N/A</v>
      </c>
      <c r="C469" s="538" t="e">
        <f>IF($A$414="",0,VLOOKUP($A$414,$CP$2209:$CX$3100,9,FALSE))</f>
        <v>#N/A</v>
      </c>
      <c r="D469" s="365" t="e">
        <f>SUM(B469:C469)</f>
        <v>#N/A</v>
      </c>
      <c r="E469" s="890" t="s">
        <v>1088</v>
      </c>
      <c r="F469" s="891"/>
      <c r="G469" s="452"/>
      <c r="H469" s="287"/>
      <c r="I469" s="287"/>
      <c r="J469" s="499"/>
      <c r="K469" s="452"/>
      <c r="L469" s="287"/>
      <c r="M469" s="287"/>
      <c r="N469" s="287"/>
      <c r="O469" s="287"/>
      <c r="P469" s="287"/>
      <c r="Q469" s="287"/>
      <c r="R469" s="287"/>
      <c r="S469" s="287"/>
      <c r="T469" s="287"/>
      <c r="U469" s="129">
        <f t="shared" si="80"/>
        <v>0</v>
      </c>
      <c r="V469" s="129">
        <f t="shared" si="80"/>
        <v>0</v>
      </c>
      <c r="W469" s="124">
        <f>+V469+U469</f>
        <v>0</v>
      </c>
    </row>
    <row r="470" spans="1:23" ht="17.25" thickBot="1" x14ac:dyDescent="0.3">
      <c r="B470" s="82" t="e">
        <f>SUM(B466:B469)</f>
        <v>#N/A</v>
      </c>
      <c r="C470" s="83" t="e">
        <f>SUM(C466:C469)</f>
        <v>#N/A</v>
      </c>
      <c r="D470" s="84" t="e">
        <f>SUM(D466:D469)</f>
        <v>#N/A</v>
      </c>
      <c r="E470" s="898" t="s">
        <v>1089</v>
      </c>
      <c r="F470" s="899"/>
      <c r="G470" s="82">
        <f t="shared" ref="G470:W470" si="81">SUM(G466:G469)</f>
        <v>0</v>
      </c>
      <c r="H470" s="83">
        <f t="shared" si="81"/>
        <v>0</v>
      </c>
      <c r="I470" s="83">
        <f t="shared" si="81"/>
        <v>0</v>
      </c>
      <c r="J470" s="84">
        <f t="shared" si="81"/>
        <v>0</v>
      </c>
      <c r="K470" s="82">
        <f t="shared" si="81"/>
        <v>0</v>
      </c>
      <c r="L470" s="83">
        <f t="shared" si="81"/>
        <v>0</v>
      </c>
      <c r="M470" s="83">
        <f t="shared" si="81"/>
        <v>0</v>
      </c>
      <c r="N470" s="83">
        <f t="shared" si="81"/>
        <v>0</v>
      </c>
      <c r="O470" s="83">
        <f t="shared" si="81"/>
        <v>0</v>
      </c>
      <c r="P470" s="83">
        <f t="shared" si="81"/>
        <v>0</v>
      </c>
      <c r="Q470" s="83">
        <f t="shared" si="81"/>
        <v>0</v>
      </c>
      <c r="R470" s="83">
        <f t="shared" si="81"/>
        <v>0</v>
      </c>
      <c r="S470" s="83">
        <f t="shared" si="81"/>
        <v>0</v>
      </c>
      <c r="T470" s="83">
        <f t="shared" si="81"/>
        <v>0</v>
      </c>
      <c r="U470" s="83">
        <f t="shared" si="81"/>
        <v>0</v>
      </c>
      <c r="V470" s="83">
        <f t="shared" si="81"/>
        <v>0</v>
      </c>
      <c r="W470" s="84">
        <f t="shared" si="81"/>
        <v>0</v>
      </c>
    </row>
    <row r="471" spans="1:23" ht="15.75" thickBot="1" x14ac:dyDescent="0.3">
      <c r="B471" s="497" t="s">
        <v>889</v>
      </c>
      <c r="C471" s="95"/>
      <c r="D471" s="95"/>
      <c r="E471" s="95"/>
      <c r="F471" s="96"/>
      <c r="G471" s="96"/>
      <c r="H471" s="96"/>
      <c r="I471" s="96"/>
      <c r="J471"/>
      <c r="K471"/>
      <c r="L471"/>
      <c r="M471"/>
      <c r="N471"/>
      <c r="O471"/>
      <c r="P471"/>
      <c r="Q471"/>
      <c r="R471"/>
      <c r="S471"/>
      <c r="T471"/>
      <c r="U471"/>
      <c r="V471" s="96"/>
      <c r="W471" s="96"/>
    </row>
    <row r="472" spans="1:23" ht="15" x14ac:dyDescent="0.25">
      <c r="B472" s="1026" t="s">
        <v>1020</v>
      </c>
      <c r="C472" s="1027"/>
      <c r="D472" s="1028" t="s">
        <v>890</v>
      </c>
      <c r="E472" s="1028"/>
      <c r="F472" s="1029" t="s">
        <v>1021</v>
      </c>
      <c r="G472" s="1029"/>
      <c r="H472" s="1030"/>
      <c r="I472" s="241"/>
      <c r="J472"/>
      <c r="K472"/>
      <c r="L472"/>
      <c r="M472"/>
      <c r="N472"/>
      <c r="O472"/>
      <c r="P472"/>
      <c r="Q472"/>
      <c r="R472"/>
      <c r="S472"/>
      <c r="T472"/>
      <c r="U472"/>
      <c r="V472" s="375"/>
      <c r="W472" s="96"/>
    </row>
    <row r="473" spans="1:23" ht="15" x14ac:dyDescent="0.25">
      <c r="B473" s="366" t="s">
        <v>823</v>
      </c>
      <c r="C473" s="367" t="s">
        <v>824</v>
      </c>
      <c r="D473" s="367" t="s">
        <v>823</v>
      </c>
      <c r="E473" s="367" t="s">
        <v>824</v>
      </c>
      <c r="F473" s="367" t="s">
        <v>823</v>
      </c>
      <c r="G473" s="1031" t="s">
        <v>824</v>
      </c>
      <c r="H473" s="1032"/>
      <c r="I473" s="241"/>
      <c r="J473"/>
      <c r="K473"/>
      <c r="L473" s="1009" t="s">
        <v>835</v>
      </c>
      <c r="M473" s="1009"/>
      <c r="N473" s="1009"/>
      <c r="O473" s="1010"/>
      <c r="P473" s="1011"/>
      <c r="Q473" s="1011"/>
      <c r="R473" s="1011"/>
      <c r="S473" s="1011"/>
      <c r="T473" s="1011"/>
      <c r="U473" s="1011"/>
      <c r="V473" s="1012"/>
      <c r="W473" s="96"/>
    </row>
    <row r="474" spans="1:23" ht="17.25" thickBot="1" x14ac:dyDescent="0.3">
      <c r="B474" s="452"/>
      <c r="C474" s="287"/>
      <c r="D474" s="287"/>
      <c r="E474" s="287"/>
      <c r="F474" s="287"/>
      <c r="G474" s="1033"/>
      <c r="H474" s="1034"/>
      <c r="I474" s="241"/>
      <c r="J474"/>
      <c r="K474"/>
      <c r="L474" s="1009"/>
      <c r="M474" s="1009"/>
      <c r="N474" s="1009"/>
      <c r="O474" s="1013"/>
      <c r="P474" s="1014"/>
      <c r="Q474" s="1014"/>
      <c r="R474" s="1014"/>
      <c r="S474" s="1014"/>
      <c r="T474" s="1014"/>
      <c r="U474" s="1014"/>
      <c r="V474" s="1015"/>
      <c r="W474" s="96"/>
    </row>
    <row r="475" spans="1:23" ht="16.5" x14ac:dyDescent="0.25">
      <c r="B475" s="368"/>
      <c r="C475" s="368"/>
      <c r="D475" s="368"/>
      <c r="E475" s="369"/>
      <c r="F475" s="376"/>
      <c r="G475" s="377"/>
      <c r="H475" s="377"/>
      <c r="I475" s="241"/>
      <c r="J475" s="370"/>
      <c r="K475" s="370"/>
      <c r="L475" s="370"/>
      <c r="M475" s="370"/>
      <c r="N475" s="370"/>
      <c r="O475" s="1013"/>
      <c r="P475" s="1014"/>
      <c r="Q475" s="1014"/>
      <c r="R475" s="1014"/>
      <c r="S475" s="1014"/>
      <c r="T475" s="1014"/>
      <c r="U475" s="1014"/>
      <c r="V475" s="1015"/>
      <c r="W475" s="96"/>
    </row>
    <row r="476" spans="1:23" ht="15" x14ac:dyDescent="0.25">
      <c r="B476" s="371" t="s">
        <v>891</v>
      </c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016"/>
      <c r="P476" s="1017"/>
      <c r="Q476" s="1017"/>
      <c r="R476" s="1017"/>
      <c r="S476" s="1017"/>
      <c r="T476" s="1017"/>
      <c r="U476" s="1017"/>
      <c r="V476" s="1018"/>
      <c r="W476" s="96"/>
    </row>
    <row r="477" spans="1:23" ht="15.75" thickBot="1" x14ac:dyDescent="0.3">
      <c r="B477" s="372" t="s">
        <v>892</v>
      </c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96"/>
    </row>
    <row r="478" spans="1:23" ht="16.5" customHeight="1" thickBot="1" x14ac:dyDescent="0.3">
      <c r="A478" s="36"/>
      <c r="B478" s="60" t="s">
        <v>786</v>
      </c>
      <c r="C478" s="61"/>
      <c r="D478" s="61"/>
      <c r="E478" s="62"/>
      <c r="F478" s="62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1"/>
      <c r="V478" s="61"/>
      <c r="W478" s="64" t="s">
        <v>864</v>
      </c>
    </row>
    <row r="479" spans="1:23" ht="12.75" customHeight="1" x14ac:dyDescent="0.25">
      <c r="B479" s="864" t="s">
        <v>788</v>
      </c>
      <c r="C479" s="864"/>
      <c r="D479" s="864"/>
      <c r="E479" s="864"/>
      <c r="F479" s="864"/>
      <c r="G479" s="864"/>
      <c r="H479" s="864"/>
      <c r="I479" s="864"/>
      <c r="J479" s="864"/>
      <c r="K479" s="864"/>
      <c r="L479" s="864"/>
      <c r="M479" s="864"/>
      <c r="N479" s="864"/>
      <c r="O479" s="864"/>
      <c r="P479" s="864"/>
      <c r="Q479" s="864"/>
      <c r="R479" s="864"/>
      <c r="S479" s="864"/>
      <c r="T479" s="864"/>
      <c r="U479" s="864"/>
      <c r="V479" s="864"/>
      <c r="W479" s="864"/>
    </row>
    <row r="480" spans="1:23" ht="12.75" customHeight="1" thickBot="1" x14ac:dyDescent="0.3">
      <c r="B480" s="865" t="s">
        <v>865</v>
      </c>
      <c r="C480" s="865"/>
      <c r="D480" s="865"/>
      <c r="E480" s="865"/>
      <c r="F480" s="865"/>
      <c r="G480" s="865"/>
      <c r="H480" s="865"/>
      <c r="I480" s="866"/>
      <c r="J480" s="866"/>
      <c r="K480" s="866"/>
      <c r="L480" s="866"/>
      <c r="M480" s="866"/>
      <c r="N480" s="866"/>
      <c r="O480" s="865"/>
      <c r="P480" s="865"/>
      <c r="Q480" s="865"/>
      <c r="R480" s="865"/>
      <c r="S480" s="865"/>
      <c r="T480" s="865"/>
      <c r="U480" s="865"/>
      <c r="V480" s="865"/>
      <c r="W480" s="865"/>
    </row>
    <row r="481" spans="1:26" s="41" customFormat="1" ht="17.25" customHeight="1" thickBot="1" x14ac:dyDescent="0.25">
      <c r="B481" s="867" t="s">
        <v>790</v>
      </c>
      <c r="C481" s="868"/>
      <c r="D481" s="869">
        <f>IF(F482=0,"",$D$5)</f>
        <v>0</v>
      </c>
      <c r="E481" s="869"/>
      <c r="F481" s="869"/>
      <c r="G481" s="869"/>
      <c r="H481" s="870"/>
      <c r="I481" s="902" t="s">
        <v>791</v>
      </c>
      <c r="J481" s="903"/>
      <c r="K481" s="903"/>
      <c r="L481" s="903"/>
      <c r="M481" s="903"/>
      <c r="N481" s="904"/>
      <c r="O481" s="886" t="s">
        <v>792</v>
      </c>
      <c r="P481" s="887"/>
      <c r="Q481" s="887"/>
      <c r="R481" s="887"/>
      <c r="S481" s="887"/>
      <c r="T481" s="905" t="str">
        <f>IF(Menu!E16="","",Menu!E16)</f>
        <v/>
      </c>
      <c r="U481" s="905"/>
      <c r="V481" s="905"/>
      <c r="W481" s="906"/>
    </row>
    <row r="482" spans="1:26" s="41" customFormat="1" ht="17.25" customHeight="1" thickBot="1" x14ac:dyDescent="0.25">
      <c r="A482" s="41" t="str">
        <f>IF(F482=0,"",$D$481&amp;" "&amp;$F$482)</f>
        <v xml:space="preserve">0 </v>
      </c>
      <c r="B482" s="910" t="s">
        <v>793</v>
      </c>
      <c r="C482" s="911"/>
      <c r="D482" s="911"/>
      <c r="E482" s="911"/>
      <c r="F482" s="912" t="str">
        <f>+Menu!B16</f>
        <v/>
      </c>
      <c r="G482" s="912"/>
      <c r="H482" s="913"/>
      <c r="I482" s="65" t="str">
        <f>+$I$6</f>
        <v>3rd</v>
      </c>
      <c r="J482" s="914" t="s">
        <v>866</v>
      </c>
      <c r="K482" s="914"/>
      <c r="L482" s="66">
        <f>+$L$6</f>
        <v>2021</v>
      </c>
      <c r="M482" s="915" t="s">
        <v>6</v>
      </c>
      <c r="N482" s="916"/>
      <c r="O482" s="306" t="s">
        <v>973</v>
      </c>
      <c r="P482" s="67"/>
      <c r="Q482" s="67"/>
      <c r="R482" s="68"/>
      <c r="S482" s="68"/>
      <c r="T482" s="68"/>
      <c r="U482" s="68"/>
      <c r="V482" s="68"/>
      <c r="W482" s="69"/>
    </row>
    <row r="483" spans="1:26" s="41" customFormat="1" ht="17.25" customHeight="1" x14ac:dyDescent="0.2">
      <c r="B483" s="70" t="s">
        <v>795</v>
      </c>
      <c r="C483" s="71"/>
      <c r="D483" s="71"/>
      <c r="E483" s="71"/>
      <c r="F483" s="71"/>
      <c r="G483" s="71"/>
      <c r="H483" s="72"/>
      <c r="I483" s="917" t="s">
        <v>867</v>
      </c>
      <c r="J483" s="918"/>
      <c r="K483" s="918"/>
      <c r="L483" s="918"/>
      <c r="M483" s="918"/>
      <c r="N483" s="919"/>
      <c r="O483" s="920">
        <f>+Menu!F16</f>
        <v>0</v>
      </c>
      <c r="P483" s="921"/>
      <c r="Q483" s="921"/>
      <c r="R483" s="921"/>
      <c r="S483" s="921"/>
      <c r="T483" s="921"/>
      <c r="U483" s="921"/>
      <c r="V483" s="921"/>
      <c r="W483" s="913"/>
    </row>
    <row r="484" spans="1:26" s="41" customFormat="1" ht="17.25" customHeight="1" x14ac:dyDescent="0.2">
      <c r="B484" s="920">
        <f>+Menu!D16</f>
        <v>0</v>
      </c>
      <c r="C484" s="921"/>
      <c r="D484" s="921"/>
      <c r="E484" s="921"/>
      <c r="F484" s="921"/>
      <c r="G484" s="921"/>
      <c r="H484" s="913"/>
      <c r="I484" s="925" t="s">
        <v>1011</v>
      </c>
      <c r="J484" s="926"/>
      <c r="K484" s="926"/>
      <c r="L484" s="926"/>
      <c r="M484" s="926"/>
      <c r="N484" s="911"/>
      <c r="O484" s="920">
        <f>+Menu!G16</f>
        <v>0</v>
      </c>
      <c r="P484" s="921"/>
      <c r="Q484" s="921"/>
      <c r="R484" s="921"/>
      <c r="S484" s="921"/>
      <c r="T484" s="921"/>
      <c r="U484" s="921"/>
      <c r="V484" s="921"/>
      <c r="W484" s="913"/>
    </row>
    <row r="485" spans="1:26" s="41" customFormat="1" ht="17.25" customHeight="1" thickBot="1" x14ac:dyDescent="0.25">
      <c r="B485" s="907"/>
      <c r="C485" s="908"/>
      <c r="D485" s="908"/>
      <c r="E485" s="908"/>
      <c r="F485" s="908"/>
      <c r="G485" s="908"/>
      <c r="H485" s="909"/>
      <c r="I485" s="927" t="s">
        <v>868</v>
      </c>
      <c r="J485" s="928"/>
      <c r="K485" s="928"/>
      <c r="L485" s="928"/>
      <c r="M485" s="929" t="e">
        <f>IF(D492=0,"",SUM(G492:J492)/D492*100)</f>
        <v>#N/A</v>
      </c>
      <c r="N485" s="930"/>
      <c r="O485" s="907"/>
      <c r="P485" s="908"/>
      <c r="Q485" s="908"/>
      <c r="R485" s="908"/>
      <c r="S485" s="908"/>
      <c r="T485" s="908"/>
      <c r="U485" s="908"/>
      <c r="V485" s="908"/>
      <c r="W485" s="909"/>
      <c r="X485" s="73"/>
    </row>
    <row r="486" spans="1:26" ht="6.75" customHeight="1" x14ac:dyDescent="0.25"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61"/>
      <c r="U486" s="61"/>
      <c r="V486" s="61"/>
      <c r="W486" s="61"/>
    </row>
    <row r="487" spans="1:26" ht="12" customHeight="1" thickBot="1" x14ac:dyDescent="0.3">
      <c r="B487" s="68" t="s">
        <v>1075</v>
      </c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61"/>
      <c r="U487" s="61"/>
      <c r="V487" s="61"/>
      <c r="W487" s="61"/>
    </row>
    <row r="488" spans="1:26" ht="36" customHeight="1" thickBot="1" x14ac:dyDescent="0.25">
      <c r="B488" s="877" t="s">
        <v>869</v>
      </c>
      <c r="C488" s="861"/>
      <c r="D488" s="878"/>
      <c r="E488" s="935" t="s">
        <v>870</v>
      </c>
      <c r="F488" s="936"/>
      <c r="G488" s="922" t="s">
        <v>1068</v>
      </c>
      <c r="H488" s="923"/>
      <c r="I488" s="923"/>
      <c r="J488" s="924"/>
      <c r="K488" s="877" t="s">
        <v>1067</v>
      </c>
      <c r="L488" s="861"/>
      <c r="M488" s="861" t="s">
        <v>1074</v>
      </c>
      <c r="N488" s="861"/>
      <c r="O488" s="861" t="s">
        <v>1073</v>
      </c>
      <c r="P488" s="861"/>
      <c r="Q488" s="861" t="s">
        <v>1072</v>
      </c>
      <c r="R488" s="861"/>
      <c r="S488" s="861" t="s">
        <v>1071</v>
      </c>
      <c r="T488" s="861"/>
      <c r="U488" s="871" t="s">
        <v>1070</v>
      </c>
      <c r="V488" s="871"/>
      <c r="W488" s="872"/>
    </row>
    <row r="489" spans="1:26" ht="12" customHeight="1" x14ac:dyDescent="0.2">
      <c r="B489" s="879"/>
      <c r="C489" s="862"/>
      <c r="D489" s="880"/>
      <c r="E489" s="937"/>
      <c r="F489" s="938"/>
      <c r="G489" s="883" t="s">
        <v>1069</v>
      </c>
      <c r="H489" s="884"/>
      <c r="I489" s="884"/>
      <c r="J489" s="885"/>
      <c r="K489" s="879"/>
      <c r="L489" s="862"/>
      <c r="M489" s="862"/>
      <c r="N489" s="862"/>
      <c r="O489" s="862"/>
      <c r="P489" s="862"/>
      <c r="Q489" s="862"/>
      <c r="R489" s="862"/>
      <c r="S489" s="862"/>
      <c r="T489" s="862"/>
      <c r="U489" s="873"/>
      <c r="V489" s="873"/>
      <c r="W489" s="874"/>
    </row>
    <row r="490" spans="1:26" ht="15" customHeight="1" thickBot="1" x14ac:dyDescent="0.3">
      <c r="B490" s="881"/>
      <c r="C490" s="863"/>
      <c r="D490" s="882"/>
      <c r="E490" s="939"/>
      <c r="F490" s="940"/>
      <c r="G490" s="941" t="s">
        <v>1065</v>
      </c>
      <c r="H490" s="942"/>
      <c r="I490" s="942" t="s">
        <v>1066</v>
      </c>
      <c r="J490" s="943"/>
      <c r="K490" s="881"/>
      <c r="L490" s="863"/>
      <c r="M490" s="863"/>
      <c r="N490" s="863"/>
      <c r="O490" s="863"/>
      <c r="P490" s="863"/>
      <c r="Q490" s="863"/>
      <c r="R490" s="863"/>
      <c r="S490" s="863"/>
      <c r="T490" s="863"/>
      <c r="U490" s="875"/>
      <c r="V490" s="875"/>
      <c r="W490" s="876"/>
    </row>
    <row r="491" spans="1:26" ht="25.5" customHeight="1" thickBot="1" x14ac:dyDescent="0.3">
      <c r="B491" s="75" t="s">
        <v>823</v>
      </c>
      <c r="C491" s="76" t="s">
        <v>824</v>
      </c>
      <c r="D491" s="77" t="s">
        <v>874</v>
      </c>
      <c r="E491" s="954" t="s">
        <v>875</v>
      </c>
      <c r="F491" s="954"/>
      <c r="G491" s="485" t="s">
        <v>823</v>
      </c>
      <c r="H491" s="486" t="s">
        <v>824</v>
      </c>
      <c r="I491" s="486" t="s">
        <v>823</v>
      </c>
      <c r="J491" s="487" t="s">
        <v>824</v>
      </c>
      <c r="K491" s="109" t="s">
        <v>823</v>
      </c>
      <c r="L491" s="109" t="s">
        <v>824</v>
      </c>
      <c r="M491" s="109" t="s">
        <v>823</v>
      </c>
      <c r="N491" s="109" t="s">
        <v>824</v>
      </c>
      <c r="O491" s="109" t="s">
        <v>823</v>
      </c>
      <c r="P491" s="109" t="s">
        <v>824</v>
      </c>
      <c r="Q491" s="109" t="s">
        <v>823</v>
      </c>
      <c r="R491" s="109" t="s">
        <v>824</v>
      </c>
      <c r="S491" s="109" t="s">
        <v>823</v>
      </c>
      <c r="T491" s="109" t="s">
        <v>824</v>
      </c>
      <c r="U491" s="109" t="s">
        <v>823</v>
      </c>
      <c r="V491" s="109" t="s">
        <v>824</v>
      </c>
      <c r="W491" s="110" t="s">
        <v>825</v>
      </c>
    </row>
    <row r="492" spans="1:26" ht="15" customHeight="1" x14ac:dyDescent="0.25">
      <c r="B492" s="373" t="e">
        <f>IF($A$482="",0,VLOOKUP($A$482,$C$2209:$R$3100,2,FALSE))</f>
        <v>#N/A</v>
      </c>
      <c r="C492" s="374" t="e">
        <f>IF($A$482="",0,VLOOKUP($A$482,$W$2209:$AL$3100,2,FALSE))</f>
        <v>#N/A</v>
      </c>
      <c r="D492" s="78" t="e">
        <f>SUM(B492:C492)</f>
        <v>#N/A</v>
      </c>
      <c r="E492" s="933" t="s">
        <v>876</v>
      </c>
      <c r="F492" s="934"/>
      <c r="G492" s="288"/>
      <c r="H492" s="283"/>
      <c r="I492" s="289"/>
      <c r="J492" s="471"/>
      <c r="K492" s="467"/>
      <c r="L492" s="283"/>
      <c r="M492" s="283"/>
      <c r="N492" s="283"/>
      <c r="O492" s="283"/>
      <c r="P492" s="283"/>
      <c r="Q492" s="283"/>
      <c r="R492" s="283"/>
      <c r="S492" s="283"/>
      <c r="T492" s="283"/>
      <c r="U492" s="128">
        <f t="shared" ref="U492:V494" si="82">+G492+I492+K492+M492+O492+Q492+S492</f>
        <v>0</v>
      </c>
      <c r="V492" s="128">
        <f t="shared" si="82"/>
        <v>0</v>
      </c>
      <c r="W492" s="122">
        <f>SUM(U492:V492)</f>
        <v>0</v>
      </c>
      <c r="Y492" s="539" t="e">
        <f>IF($A$482="",0,VLOOKUP($A$482,$AQ$2209:$BF$3100,2,FALSE))</f>
        <v>#N/A</v>
      </c>
      <c r="Z492" s="539" t="e">
        <f>IF($A$482="",0,VLOOKUP($A$482,$BJ$2209:$BY$3100,2,FALSE))</f>
        <v>#N/A</v>
      </c>
    </row>
    <row r="493" spans="1:26" ht="15" customHeight="1" x14ac:dyDescent="0.25">
      <c r="B493" s="373" t="e">
        <f>IF($A$482="",0,VLOOKUP($A$482,$C$2209:$R$3100,3,FALSE))</f>
        <v>#N/A</v>
      </c>
      <c r="C493" s="374" t="e">
        <f>IF($A$482="",0,VLOOKUP($A$482,$W$2209:$AL$3100,3,FALSE))</f>
        <v>#N/A</v>
      </c>
      <c r="D493" s="80" t="e">
        <f>SUM(B493:C493)</f>
        <v>#N/A</v>
      </c>
      <c r="E493" s="944" t="s">
        <v>877</v>
      </c>
      <c r="F493" s="891"/>
      <c r="G493" s="305"/>
      <c r="H493" s="304"/>
      <c r="I493" s="107"/>
      <c r="J493" s="472"/>
      <c r="K493" s="468"/>
      <c r="L493" s="107"/>
      <c r="M493" s="107"/>
      <c r="N493" s="107"/>
      <c r="O493" s="107"/>
      <c r="P493" s="107"/>
      <c r="Q493" s="107"/>
      <c r="R493" s="107"/>
      <c r="S493" s="107"/>
      <c r="T493" s="107"/>
      <c r="U493" s="121">
        <f t="shared" si="82"/>
        <v>0</v>
      </c>
      <c r="V493" s="121">
        <f t="shared" si="82"/>
        <v>0</v>
      </c>
      <c r="W493" s="123">
        <f>SUM(U493:V493)</f>
        <v>0</v>
      </c>
      <c r="Y493" s="539" t="e">
        <f>IF($A$482="",0,VLOOKUP($A$482,$AQ$2209:$BF$3100,3,FALSE))</f>
        <v>#N/A</v>
      </c>
      <c r="Z493" s="539" t="e">
        <f>IF($A$482="",0,VLOOKUP($A$482,$BJ$2209:$BY$3100,3,FALSE))</f>
        <v>#N/A</v>
      </c>
    </row>
    <row r="494" spans="1:26" ht="15" customHeight="1" x14ac:dyDescent="0.25">
      <c r="B494" s="373" t="e">
        <f>IF($A$482="",0,VLOOKUP($A$482,$C$2209:$R$3100,4,FALSE))</f>
        <v>#N/A</v>
      </c>
      <c r="C494" s="374" t="e">
        <f>IF($A$482="",0,VLOOKUP($A$482,$W$2209:$AL$3100,4,FALSE))</f>
        <v>#N/A</v>
      </c>
      <c r="D494" s="80" t="e">
        <f>SUM(B494:C494)</f>
        <v>#N/A</v>
      </c>
      <c r="E494" s="944" t="s">
        <v>878</v>
      </c>
      <c r="F494" s="891"/>
      <c r="G494" s="305"/>
      <c r="H494" s="304"/>
      <c r="I494" s="107"/>
      <c r="J494" s="472"/>
      <c r="K494" s="468"/>
      <c r="L494" s="107"/>
      <c r="M494" s="107"/>
      <c r="N494" s="107"/>
      <c r="O494" s="107"/>
      <c r="P494" s="107"/>
      <c r="Q494" s="107"/>
      <c r="R494" s="107"/>
      <c r="S494" s="107"/>
      <c r="T494" s="107"/>
      <c r="U494" s="121">
        <f t="shared" si="82"/>
        <v>0</v>
      </c>
      <c r="V494" s="121">
        <f t="shared" si="82"/>
        <v>0</v>
      </c>
      <c r="W494" s="123">
        <f>SUM(U494:V494)</f>
        <v>0</v>
      </c>
      <c r="Y494" s="539" t="e">
        <f>IF($A$482="",0,VLOOKUP($A$482,$AQ$2209:$BF$3100,4,FALSE))</f>
        <v>#N/A</v>
      </c>
      <c r="Z494" s="539" t="e">
        <f>IF($A$482="",0,VLOOKUP($A$482,$BJ$2209:$BY$3100,4,FALSE))</f>
        <v>#N/A</v>
      </c>
    </row>
    <row r="495" spans="1:26" ht="15" customHeight="1" x14ac:dyDescent="0.25">
      <c r="B495" s="373" t="e">
        <f>IF($A$482="",0,VLOOKUP($A$482,$C$2209:$R$3100,5,FALSE))</f>
        <v>#N/A</v>
      </c>
      <c r="C495" s="374" t="e">
        <f>IF($A$482="",0,VLOOKUP($A$482,$W$2209:$AL$3100,5,FALSE))</f>
        <v>#N/A</v>
      </c>
      <c r="D495" s="80" t="e">
        <f>SUM(B495:C495)</f>
        <v>#N/A</v>
      </c>
      <c r="E495" s="944" t="s">
        <v>879</v>
      </c>
      <c r="F495" s="891"/>
      <c r="G495" s="305"/>
      <c r="H495" s="304"/>
      <c r="I495" s="360"/>
      <c r="J495" s="472"/>
      <c r="K495" s="468"/>
      <c r="L495" s="107"/>
      <c r="M495" s="107"/>
      <c r="N495" s="107"/>
      <c r="O495" s="107"/>
      <c r="P495" s="107"/>
      <c r="Q495" s="107"/>
      <c r="R495" s="107"/>
      <c r="S495" s="107"/>
      <c r="T495" s="107"/>
      <c r="U495" s="121">
        <f>+G495+I495+K495+M495+O495+Q495+S495</f>
        <v>0</v>
      </c>
      <c r="V495" s="121">
        <f>+H495+J495+L495+N495+P495+R495+T495</f>
        <v>0</v>
      </c>
      <c r="W495" s="123">
        <f>SUM(U495:V495)</f>
        <v>0</v>
      </c>
      <c r="Y495" s="539" t="e">
        <f>IF($A$482="",0,VLOOKUP($A$482,$AQ$2209:$BF$3100,5,FALSE))</f>
        <v>#N/A</v>
      </c>
      <c r="Z495" s="539" t="e">
        <f>IF($A$482="",0,VLOOKUP($A$482,$BJ$2209:$BY$3100,5,FALSE))</f>
        <v>#N/A</v>
      </c>
    </row>
    <row r="496" spans="1:26" ht="15" customHeight="1" thickBot="1" x14ac:dyDescent="0.3">
      <c r="B496" s="373" t="e">
        <f>IF($A$482="",0,VLOOKUP($A$482,$C$2209:$R$3100,6,FALSE))</f>
        <v>#N/A</v>
      </c>
      <c r="C496" s="374" t="e">
        <f>IF($A$482="",0,VLOOKUP($A$482,$W$2209:$AL$3100,6,FALSE))</f>
        <v>#N/A</v>
      </c>
      <c r="D496" s="81" t="e">
        <f>SUM(B496:C496)</f>
        <v>#N/A</v>
      </c>
      <c r="E496" s="945" t="s">
        <v>880</v>
      </c>
      <c r="F496" s="946"/>
      <c r="G496" s="361"/>
      <c r="H496" s="362"/>
      <c r="I496" s="363"/>
      <c r="J496" s="473"/>
      <c r="K496" s="469"/>
      <c r="L496" s="363"/>
      <c r="M496" s="363"/>
      <c r="N496" s="363"/>
      <c r="O496" s="363"/>
      <c r="P496" s="363"/>
      <c r="Q496" s="363"/>
      <c r="R496" s="363"/>
      <c r="S496" s="363"/>
      <c r="T496" s="363"/>
      <c r="U496" s="364">
        <f>+G496+I496+K496+M496+O496+Q496+S496</f>
        <v>0</v>
      </c>
      <c r="V496" s="364">
        <f>+H496+J496+L496+N496+P496+R496+T496</f>
        <v>0</v>
      </c>
      <c r="W496" s="365">
        <f>SUM(U496:V496)</f>
        <v>0</v>
      </c>
      <c r="Y496" s="539" t="e">
        <f>IF($A$482="",0,VLOOKUP($A$482,$AQ$2209:$BF$3100,6,FALSE))</f>
        <v>#N/A</v>
      </c>
      <c r="Z496" s="539" t="e">
        <f>IF($A$482="",0,VLOOKUP($A$482,$BJ$2209:$BY$3100,6,FALSE))</f>
        <v>#N/A</v>
      </c>
    </row>
    <row r="497" spans="2:26" ht="18" customHeight="1" thickBot="1" x14ac:dyDescent="0.3">
      <c r="B497" s="82" t="e">
        <f>SUM(B492:B496)</f>
        <v>#N/A</v>
      </c>
      <c r="C497" s="83" t="e">
        <f>SUM(C492:C496)</f>
        <v>#N/A</v>
      </c>
      <c r="D497" s="84" t="e">
        <f>SUM(D492:D496)</f>
        <v>#N/A</v>
      </c>
      <c r="E497" s="947" t="s">
        <v>881</v>
      </c>
      <c r="F497" s="948"/>
      <c r="G497" s="82">
        <f>SUM(G492:G496)</f>
        <v>0</v>
      </c>
      <c r="H497" s="83">
        <f t="shared" ref="H497:T497" si="83">SUM(H492:H496)</f>
        <v>0</v>
      </c>
      <c r="I497" s="83">
        <f t="shared" si="83"/>
        <v>0</v>
      </c>
      <c r="J497" s="84">
        <f t="shared" si="83"/>
        <v>0</v>
      </c>
      <c r="K497" s="470">
        <f t="shared" si="83"/>
        <v>0</v>
      </c>
      <c r="L497" s="83">
        <f t="shared" si="83"/>
        <v>0</v>
      </c>
      <c r="M497" s="83">
        <f t="shared" si="83"/>
        <v>0</v>
      </c>
      <c r="N497" s="83">
        <f t="shared" si="83"/>
        <v>0</v>
      </c>
      <c r="O497" s="83">
        <f t="shared" si="83"/>
        <v>0</v>
      </c>
      <c r="P497" s="83">
        <f t="shared" si="83"/>
        <v>0</v>
      </c>
      <c r="Q497" s="83">
        <f t="shared" si="83"/>
        <v>0</v>
      </c>
      <c r="R497" s="83">
        <f t="shared" si="83"/>
        <v>0</v>
      </c>
      <c r="S497" s="83">
        <f t="shared" si="83"/>
        <v>0</v>
      </c>
      <c r="T497" s="83">
        <f t="shared" si="83"/>
        <v>0</v>
      </c>
      <c r="U497" s="83">
        <f>SUM(U492:U496)</f>
        <v>0</v>
      </c>
      <c r="V497" s="83">
        <f>SUM(V492:V496)</f>
        <v>0</v>
      </c>
      <c r="W497" s="84">
        <f>SUM(W492:W496)</f>
        <v>0</v>
      </c>
      <c r="Y497" s="87"/>
      <c r="Z497" s="87"/>
    </row>
    <row r="498" spans="2:26" ht="6.75" customHeight="1" thickBot="1" x14ac:dyDescent="0.3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</row>
    <row r="499" spans="2:26" ht="25.5" customHeight="1" thickBot="1" x14ac:dyDescent="0.3">
      <c r="B499" s="75" t="s">
        <v>823</v>
      </c>
      <c r="C499" s="76" t="s">
        <v>824</v>
      </c>
      <c r="D499" s="77" t="s">
        <v>874</v>
      </c>
      <c r="E499" s="949" t="s">
        <v>882</v>
      </c>
      <c r="F499" s="949"/>
      <c r="G499" s="485" t="s">
        <v>823</v>
      </c>
      <c r="H499" s="486" t="s">
        <v>824</v>
      </c>
      <c r="I499" s="486" t="s">
        <v>823</v>
      </c>
      <c r="J499" s="487" t="s">
        <v>824</v>
      </c>
      <c r="K499" s="109" t="s">
        <v>823</v>
      </c>
      <c r="L499" s="109" t="s">
        <v>824</v>
      </c>
      <c r="M499" s="109" t="s">
        <v>823</v>
      </c>
      <c r="N499" s="109" t="s">
        <v>824</v>
      </c>
      <c r="O499" s="109" t="s">
        <v>823</v>
      </c>
      <c r="P499" s="109" t="s">
        <v>824</v>
      </c>
      <c r="Q499" s="109" t="s">
        <v>823</v>
      </c>
      <c r="R499" s="109" t="s">
        <v>824</v>
      </c>
      <c r="S499" s="109" t="s">
        <v>823</v>
      </c>
      <c r="T499" s="109" t="s">
        <v>824</v>
      </c>
      <c r="U499" s="109" t="s">
        <v>823</v>
      </c>
      <c r="V499" s="109" t="s">
        <v>824</v>
      </c>
      <c r="W499" s="110" t="s">
        <v>825</v>
      </c>
    </row>
    <row r="500" spans="2:26" ht="15" customHeight="1" x14ac:dyDescent="0.25">
      <c r="B500" s="373" t="e">
        <f>IF($A$482="",0,VLOOKUP($A$482,$C$2209:$R$3100,7,FALSE))</f>
        <v>#N/A</v>
      </c>
      <c r="C500" s="374" t="e">
        <f>IF($A$482="",0,VLOOKUP($A$482,$W$2209:$AL$3100,7,FALSE))</f>
        <v>#N/A</v>
      </c>
      <c r="D500" s="88" t="e">
        <f>SUM(B500:C500)</f>
        <v>#N/A</v>
      </c>
      <c r="E500" s="933" t="s">
        <v>883</v>
      </c>
      <c r="F500" s="934"/>
      <c r="G500" s="288"/>
      <c r="H500" s="283"/>
      <c r="I500" s="478"/>
      <c r="J500" s="479"/>
      <c r="K500" s="474"/>
      <c r="L500" s="281"/>
      <c r="M500" s="281"/>
      <c r="N500" s="281"/>
      <c r="O500" s="281"/>
      <c r="P500" s="281"/>
      <c r="Q500" s="281"/>
      <c r="R500" s="281"/>
      <c r="S500" s="281"/>
      <c r="T500" s="282"/>
      <c r="U500" s="128">
        <f t="shared" ref="U500:V504" si="84">+G500+I500+K500+M500+O500+Q500+S500</f>
        <v>0</v>
      </c>
      <c r="V500" s="128">
        <f t="shared" si="84"/>
        <v>0</v>
      </c>
      <c r="W500" s="122">
        <f>SUM(U500:V500)</f>
        <v>0</v>
      </c>
      <c r="Y500" s="539" t="e">
        <f>IF($A$482="",0,VLOOKUP($A$482,$AQ$2209:$BF$3100,7,FALSE))</f>
        <v>#N/A</v>
      </c>
      <c r="Z500" s="539" t="e">
        <f>IF($A$482="",0,VLOOKUP($A$482,$BJ$2209:$BY$3100,7,FALSE))</f>
        <v>#N/A</v>
      </c>
    </row>
    <row r="501" spans="2:26" ht="15" customHeight="1" x14ac:dyDescent="0.25">
      <c r="B501" s="373" t="e">
        <f>IF($A$482="",0,VLOOKUP($A$482,$C$2209:$R$3100,8,FALSE))</f>
        <v>#N/A</v>
      </c>
      <c r="C501" s="374" t="e">
        <f>IF($A$482="",0,VLOOKUP($A$482,$W$2209:$AL$3100,8,FALSE))</f>
        <v>#N/A</v>
      </c>
      <c r="D501" s="80" t="e">
        <f>SUM(B501:C501)</f>
        <v>#N/A</v>
      </c>
      <c r="E501" s="944" t="s">
        <v>884</v>
      </c>
      <c r="F501" s="891"/>
      <c r="G501" s="305"/>
      <c r="H501" s="304"/>
      <c r="I501" s="480"/>
      <c r="J501" s="481"/>
      <c r="K501" s="475"/>
      <c r="L501" s="79"/>
      <c r="M501" s="79"/>
      <c r="N501" s="79"/>
      <c r="O501" s="79"/>
      <c r="P501" s="79"/>
      <c r="Q501" s="79"/>
      <c r="R501" s="79"/>
      <c r="S501" s="79"/>
      <c r="T501" s="106"/>
      <c r="U501" s="121">
        <f t="shared" si="84"/>
        <v>0</v>
      </c>
      <c r="V501" s="121">
        <f t="shared" si="84"/>
        <v>0</v>
      </c>
      <c r="W501" s="123">
        <f>SUM(U501:V501)</f>
        <v>0</v>
      </c>
      <c r="Y501" s="539" t="e">
        <f>IF($A$482="",0,VLOOKUP($A$482,$AQ$2209:$BF$3100,8,FALSE))</f>
        <v>#N/A</v>
      </c>
      <c r="Z501" s="539" t="e">
        <f>IF($A$482="",0,VLOOKUP($A$482,$BJ$2209:$BY$3100,8,FALSE))</f>
        <v>#N/A</v>
      </c>
    </row>
    <row r="502" spans="2:26" ht="15" customHeight="1" x14ac:dyDescent="0.25">
      <c r="B502" s="373" t="e">
        <f>IF($A$482="",0,VLOOKUP($A$482,$C$2209:$R$3100,9,FALSE))</f>
        <v>#N/A</v>
      </c>
      <c r="C502" s="374" t="e">
        <f>IF($A$482="",0,VLOOKUP($A$482,$W$2209:$AL$3100,9,FALSE))</f>
        <v>#N/A</v>
      </c>
      <c r="D502" s="80" t="e">
        <f>SUM(B502:C502)</f>
        <v>#N/A</v>
      </c>
      <c r="E502" s="944" t="s">
        <v>885</v>
      </c>
      <c r="F502" s="891"/>
      <c r="G502" s="305"/>
      <c r="H502" s="304"/>
      <c r="I502" s="480"/>
      <c r="J502" s="481"/>
      <c r="K502" s="475"/>
      <c r="L502" s="79"/>
      <c r="M502" s="79"/>
      <c r="N502" s="79"/>
      <c r="O502" s="79"/>
      <c r="P502" s="79"/>
      <c r="Q502" s="79"/>
      <c r="R502" s="79"/>
      <c r="S502" s="79"/>
      <c r="T502" s="106"/>
      <c r="U502" s="121">
        <f t="shared" si="84"/>
        <v>0</v>
      </c>
      <c r="V502" s="121">
        <f t="shared" si="84"/>
        <v>0</v>
      </c>
      <c r="W502" s="123">
        <f>SUM(U502:V502)</f>
        <v>0</v>
      </c>
      <c r="Y502" s="539" t="e">
        <f>IF($A$482="",0,VLOOKUP($A$482,$AQ$2209:$BF$3100,9,FALSE))</f>
        <v>#N/A</v>
      </c>
      <c r="Z502" s="539" t="e">
        <f>IF($A$482="",0,VLOOKUP($A$482,$BJ$2209:$BY$3100,9,FALSE))</f>
        <v>#N/A</v>
      </c>
    </row>
    <row r="503" spans="2:26" ht="15" customHeight="1" x14ac:dyDescent="0.25">
      <c r="B503" s="373" t="e">
        <f>IF($A$482="",0,VLOOKUP($A$482,$C$2209:$R$3100,10,FALSE))</f>
        <v>#N/A</v>
      </c>
      <c r="C503" s="374" t="e">
        <f>IF($A$482="",0,VLOOKUP($A$482,$W$2209:$AL$3100,10,FALSE))</f>
        <v>#N/A</v>
      </c>
      <c r="D503" s="80" t="e">
        <f>SUM(B503:C503)</f>
        <v>#N/A</v>
      </c>
      <c r="E503" s="944" t="s">
        <v>886</v>
      </c>
      <c r="F503" s="891"/>
      <c r="G503" s="305"/>
      <c r="H503" s="304"/>
      <c r="I503" s="480"/>
      <c r="J503" s="481"/>
      <c r="K503" s="475"/>
      <c r="L503" s="79"/>
      <c r="M503" s="79"/>
      <c r="N503" s="79"/>
      <c r="O503" s="79"/>
      <c r="P503" s="79"/>
      <c r="Q503" s="79"/>
      <c r="R503" s="79"/>
      <c r="S503" s="79"/>
      <c r="T503" s="106"/>
      <c r="U503" s="121">
        <f t="shared" si="84"/>
        <v>0</v>
      </c>
      <c r="V503" s="121">
        <f t="shared" si="84"/>
        <v>0</v>
      </c>
      <c r="W503" s="123">
        <f>SUM(U503:V503)</f>
        <v>0</v>
      </c>
      <c r="Y503" s="539" t="e">
        <f>IF($A$482="",0,VLOOKUP($A$482,$AQ$2209:$BF$3100,10,FALSE))</f>
        <v>#N/A</v>
      </c>
      <c r="Z503" s="539" t="e">
        <f>IF($A$482="",0,VLOOKUP($A$482,$BJ$2209:$BY$3100,10,FALSE))</f>
        <v>#N/A</v>
      </c>
    </row>
    <row r="504" spans="2:26" ht="15" customHeight="1" thickBot="1" x14ac:dyDescent="0.3">
      <c r="B504" s="373" t="e">
        <f>IF($A$482="",0,VLOOKUP($A$482,$C$2209:$R$3100,11,FALSE))</f>
        <v>#N/A</v>
      </c>
      <c r="C504" s="374" t="e">
        <f>IF($A$482="",0,VLOOKUP($A$482,$W$2209:$AL$3100,11,FALSE))</f>
        <v>#N/A</v>
      </c>
      <c r="D504" s="90" t="e">
        <f>SUM(B504:C504)</f>
        <v>#N/A</v>
      </c>
      <c r="E504" s="945" t="s">
        <v>887</v>
      </c>
      <c r="F504" s="946"/>
      <c r="G504" s="361"/>
      <c r="H504" s="362"/>
      <c r="I504" s="482"/>
      <c r="J504" s="483"/>
      <c r="K504" s="476"/>
      <c r="L504" s="285"/>
      <c r="M504" s="285"/>
      <c r="N504" s="285"/>
      <c r="O504" s="285"/>
      <c r="P504" s="285"/>
      <c r="Q504" s="285"/>
      <c r="R504" s="285"/>
      <c r="S504" s="285"/>
      <c r="T504" s="286"/>
      <c r="U504" s="129">
        <f t="shared" si="84"/>
        <v>0</v>
      </c>
      <c r="V504" s="129">
        <f t="shared" si="84"/>
        <v>0</v>
      </c>
      <c r="W504" s="124">
        <f>SUM(U504:V504)</f>
        <v>0</v>
      </c>
      <c r="Y504" s="539" t="e">
        <f>IF($A$482="",0,VLOOKUP($A$482,$AQ$2209:$BF$3100,11,FALSE))</f>
        <v>#N/A</v>
      </c>
      <c r="Z504" s="539" t="e">
        <f>IF($A$482="",0,VLOOKUP($A$482,$BJ$2209:$BY$3100,11,FALSE))</f>
        <v>#N/A</v>
      </c>
    </row>
    <row r="505" spans="2:26" ht="18" customHeight="1" thickBot="1" x14ac:dyDescent="0.3">
      <c r="B505" s="91" t="e">
        <f>SUM(B500:B504)</f>
        <v>#N/A</v>
      </c>
      <c r="C505" s="92" t="e">
        <f>SUM(C500:C504)</f>
        <v>#N/A</v>
      </c>
      <c r="D505" s="93" t="e">
        <f>SUM(D500:D504)</f>
        <v>#N/A</v>
      </c>
      <c r="E505" s="951" t="s">
        <v>888</v>
      </c>
      <c r="F505" s="948"/>
      <c r="G505" s="82">
        <f>SUM(G500:G504)</f>
        <v>0</v>
      </c>
      <c r="H505" s="83">
        <f>SUM(H500:H504)</f>
        <v>0</v>
      </c>
      <c r="I505" s="83">
        <f t="shared" ref="I505:N505" si="85">SUM(I500:I504)</f>
        <v>0</v>
      </c>
      <c r="J505" s="84">
        <f t="shared" si="85"/>
        <v>0</v>
      </c>
      <c r="K505" s="477">
        <f t="shared" si="85"/>
        <v>0</v>
      </c>
      <c r="L505" s="85">
        <f t="shared" si="85"/>
        <v>0</v>
      </c>
      <c r="M505" s="85">
        <f t="shared" si="85"/>
        <v>0</v>
      </c>
      <c r="N505" s="85">
        <f t="shared" si="85"/>
        <v>0</v>
      </c>
      <c r="O505" s="85">
        <f t="shared" ref="O505:W505" si="86">SUM(O500:O504)</f>
        <v>0</v>
      </c>
      <c r="P505" s="85">
        <f t="shared" si="86"/>
        <v>0</v>
      </c>
      <c r="Q505" s="85">
        <f t="shared" si="86"/>
        <v>0</v>
      </c>
      <c r="R505" s="85">
        <f t="shared" si="86"/>
        <v>0</v>
      </c>
      <c r="S505" s="85">
        <f t="shared" si="86"/>
        <v>0</v>
      </c>
      <c r="T505" s="290">
        <f t="shared" si="86"/>
        <v>0</v>
      </c>
      <c r="U505" s="83">
        <f t="shared" si="86"/>
        <v>0</v>
      </c>
      <c r="V505" s="83">
        <f t="shared" si="86"/>
        <v>0</v>
      </c>
      <c r="W505" s="84">
        <f t="shared" si="86"/>
        <v>0</v>
      </c>
    </row>
    <row r="506" spans="2:26" ht="6.75" customHeight="1" thickBot="1" x14ac:dyDescent="0.3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</row>
    <row r="507" spans="2:26" ht="25.5" customHeight="1" thickBot="1" x14ac:dyDescent="0.3">
      <c r="B507" s="75" t="s">
        <v>823</v>
      </c>
      <c r="C507" s="76" t="s">
        <v>824</v>
      </c>
      <c r="D507" s="77" t="s">
        <v>874</v>
      </c>
      <c r="E507" s="952" t="s">
        <v>1012</v>
      </c>
      <c r="F507" s="952"/>
      <c r="G507" s="485" t="s">
        <v>823</v>
      </c>
      <c r="H507" s="486" t="s">
        <v>824</v>
      </c>
      <c r="I507" s="486" t="s">
        <v>823</v>
      </c>
      <c r="J507" s="487" t="s">
        <v>824</v>
      </c>
      <c r="K507" s="109" t="s">
        <v>823</v>
      </c>
      <c r="L507" s="109" t="s">
        <v>824</v>
      </c>
      <c r="M507" s="109" t="s">
        <v>823</v>
      </c>
      <c r="N507" s="109" t="s">
        <v>824</v>
      </c>
      <c r="O507" s="109" t="s">
        <v>823</v>
      </c>
      <c r="P507" s="109" t="s">
        <v>824</v>
      </c>
      <c r="Q507" s="109" t="s">
        <v>823</v>
      </c>
      <c r="R507" s="109" t="s">
        <v>824</v>
      </c>
      <c r="S507" s="109" t="s">
        <v>823</v>
      </c>
      <c r="T507" s="109" t="s">
        <v>824</v>
      </c>
      <c r="U507" s="109" t="s">
        <v>823</v>
      </c>
      <c r="V507" s="109" t="s">
        <v>824</v>
      </c>
      <c r="W507" s="110" t="s">
        <v>825</v>
      </c>
    </row>
    <row r="508" spans="2:26" ht="15" customHeight="1" x14ac:dyDescent="0.25">
      <c r="B508" s="373" t="e">
        <f>IF($A$482="",0,VLOOKUP($A$482,$C$2209:$R$3100,12,FALSE))</f>
        <v>#N/A</v>
      </c>
      <c r="C508" s="374" t="e">
        <f>IF($A$482="",0,VLOOKUP($A$482,$W$2209:$AL$3100,12,FALSE))</f>
        <v>#N/A</v>
      </c>
      <c r="D508" s="88" t="e">
        <f>SUM(B508:C508)</f>
        <v>#N/A</v>
      </c>
      <c r="E508" s="933" t="s">
        <v>1013</v>
      </c>
      <c r="F508" s="934"/>
      <c r="G508" s="288"/>
      <c r="H508" s="283"/>
      <c r="I508" s="478"/>
      <c r="J508" s="479"/>
      <c r="K508" s="474"/>
      <c r="L508" s="281"/>
      <c r="M508" s="281"/>
      <c r="N508" s="281"/>
      <c r="O508" s="281"/>
      <c r="P508" s="281"/>
      <c r="Q508" s="281"/>
      <c r="R508" s="281"/>
      <c r="S508" s="282"/>
      <c r="T508" s="283"/>
      <c r="U508" s="128">
        <f t="shared" ref="U508:V512" si="87">+G508+I508+K508+M508+O508+Q508+S508</f>
        <v>0</v>
      </c>
      <c r="V508" s="128">
        <f t="shared" si="87"/>
        <v>0</v>
      </c>
      <c r="W508" s="122">
        <f>SUM(U508:V508)</f>
        <v>0</v>
      </c>
      <c r="Y508" s="539" t="e">
        <f>IF($A$482="",0,VLOOKUP($A$482,$AQ$2209:$BF$3100,12,FALSE))</f>
        <v>#N/A</v>
      </c>
      <c r="Z508" s="539" t="e">
        <f>IF($A$482="",0,VLOOKUP($A$482,$BJ$2209:$BY$3100,12,FALSE))</f>
        <v>#N/A</v>
      </c>
    </row>
    <row r="509" spans="2:26" ht="15" customHeight="1" x14ac:dyDescent="0.25">
      <c r="B509" s="373" t="e">
        <f>IF($A$482="",0,VLOOKUP($A$482,$C$2209:$R$3100,13,FALSE))</f>
        <v>#N/A</v>
      </c>
      <c r="C509" s="374" t="e">
        <f>IF($A$482="",0,VLOOKUP($A$482,$W$2209:$AL$3100,13,FALSE))</f>
        <v>#N/A</v>
      </c>
      <c r="D509" s="80" t="e">
        <f>SUM(B509:C509)</f>
        <v>#N/A</v>
      </c>
      <c r="E509" s="944" t="s">
        <v>1014</v>
      </c>
      <c r="F509" s="891"/>
      <c r="G509" s="305"/>
      <c r="H509" s="304"/>
      <c r="I509" s="480"/>
      <c r="J509" s="481"/>
      <c r="K509" s="475"/>
      <c r="L509" s="79"/>
      <c r="M509" s="79"/>
      <c r="N509" s="79"/>
      <c r="O509" s="79"/>
      <c r="P509" s="79"/>
      <c r="Q509" s="79"/>
      <c r="R509" s="79"/>
      <c r="S509" s="106"/>
      <c r="T509" s="107"/>
      <c r="U509" s="121">
        <f t="shared" si="87"/>
        <v>0</v>
      </c>
      <c r="V509" s="121">
        <f t="shared" si="87"/>
        <v>0</v>
      </c>
      <c r="W509" s="123">
        <f>SUM(U509:V509)</f>
        <v>0</v>
      </c>
      <c r="Y509" s="539" t="e">
        <f>IF($A$482="",0,VLOOKUP($A$482,$AQ$2209:$BF$3100,13,FALSE))</f>
        <v>#N/A</v>
      </c>
      <c r="Z509" s="539" t="e">
        <f>IF($A$482="",0,VLOOKUP($A$482,$BJ$2209:$BY$3100,13,FALSE))</f>
        <v>#N/A</v>
      </c>
    </row>
    <row r="510" spans="2:26" ht="15" customHeight="1" x14ac:dyDescent="0.25">
      <c r="B510" s="373" t="e">
        <f>IF($A$482="",0,VLOOKUP($A$482,$C$2209:$R$3100,14,FALSE))</f>
        <v>#N/A</v>
      </c>
      <c r="C510" s="374" t="e">
        <f>IF($A$482="",0,VLOOKUP($A$482,$W$2209:$AL$3100,14,FALSE))</f>
        <v>#N/A</v>
      </c>
      <c r="D510" s="80" t="e">
        <f>SUM(B510:C510)</f>
        <v>#N/A</v>
      </c>
      <c r="E510" s="944" t="s">
        <v>1015</v>
      </c>
      <c r="F510" s="891"/>
      <c r="G510" s="305"/>
      <c r="H510" s="304"/>
      <c r="I510" s="480"/>
      <c r="J510" s="481"/>
      <c r="K510" s="475"/>
      <c r="L510" s="79"/>
      <c r="M510" s="79"/>
      <c r="N510" s="79"/>
      <c r="O510" s="79"/>
      <c r="P510" s="79"/>
      <c r="Q510" s="79"/>
      <c r="R510" s="79"/>
      <c r="S510" s="106"/>
      <c r="T510" s="107"/>
      <c r="U510" s="121">
        <f t="shared" si="87"/>
        <v>0</v>
      </c>
      <c r="V510" s="121">
        <f t="shared" si="87"/>
        <v>0</v>
      </c>
      <c r="W510" s="123">
        <f>SUM(U510:V510)</f>
        <v>0</v>
      </c>
      <c r="Y510" s="539" t="e">
        <f>IF($A$482="",0,VLOOKUP($A$482,$AQ$2209:$BF$3100,14,FALSE))</f>
        <v>#N/A</v>
      </c>
      <c r="Z510" s="539" t="e">
        <f>IF($A$482="",0,VLOOKUP($A$482,$BJ$2209:$BY$3100,14,FALSE))</f>
        <v>#N/A</v>
      </c>
    </row>
    <row r="511" spans="2:26" ht="15" customHeight="1" x14ac:dyDescent="0.25">
      <c r="B511" s="373" t="e">
        <f>IF($A$482="",0,VLOOKUP($A$482,$C$2209:$R$3100,15,FALSE))</f>
        <v>#N/A</v>
      </c>
      <c r="C511" s="374" t="e">
        <f>IF($A$482="",0,VLOOKUP($A$482,$W$2209:$AL$3100,15,FALSE))</f>
        <v>#N/A</v>
      </c>
      <c r="D511" s="80" t="e">
        <f>SUM(B511:C511)</f>
        <v>#N/A</v>
      </c>
      <c r="E511" s="944" t="s">
        <v>1016</v>
      </c>
      <c r="F511" s="891"/>
      <c r="G511" s="305"/>
      <c r="H511" s="304"/>
      <c r="I511" s="480"/>
      <c r="J511" s="481"/>
      <c r="K511" s="475"/>
      <c r="L511" s="79"/>
      <c r="M511" s="79"/>
      <c r="N511" s="79"/>
      <c r="O511" s="79"/>
      <c r="P511" s="79"/>
      <c r="Q511" s="79"/>
      <c r="R511" s="79"/>
      <c r="S511" s="106"/>
      <c r="T511" s="107"/>
      <c r="U511" s="121">
        <f t="shared" si="87"/>
        <v>0</v>
      </c>
      <c r="V511" s="121">
        <f t="shared" si="87"/>
        <v>0</v>
      </c>
      <c r="W511" s="123">
        <f>SUM(U511:V511)</f>
        <v>0</v>
      </c>
      <c r="Y511" s="539" t="e">
        <f>IF($A$482="",0,VLOOKUP($A$482,$AQ$2209:$BF$3100,15,FALSE))</f>
        <v>#N/A</v>
      </c>
      <c r="Z511" s="539" t="e">
        <f>IF($A$482="",0,VLOOKUP($A$482,$BJ$2209:$BY$3100,15,FALSE))</f>
        <v>#N/A</v>
      </c>
    </row>
    <row r="512" spans="2:26" ht="15" customHeight="1" thickBot="1" x14ac:dyDescent="0.3">
      <c r="B512" s="373" t="e">
        <f>IF($A$482="",0,VLOOKUP($A$482,$C$2209:$R$3100,16,FALSE))</f>
        <v>#N/A</v>
      </c>
      <c r="C512" s="374" t="e">
        <f>IF($A$482="",0,VLOOKUP($A$482,$W$2209:$AL$3100,16,FALSE))</f>
        <v>#N/A</v>
      </c>
      <c r="D512" s="90" t="e">
        <f>SUM(B512:C512)</f>
        <v>#N/A</v>
      </c>
      <c r="E512" s="945" t="s">
        <v>1017</v>
      </c>
      <c r="F512" s="946"/>
      <c r="G512" s="361"/>
      <c r="H512" s="362"/>
      <c r="I512" s="482"/>
      <c r="J512" s="483"/>
      <c r="K512" s="476"/>
      <c r="L512" s="285"/>
      <c r="M512" s="285"/>
      <c r="N512" s="285"/>
      <c r="O512" s="285"/>
      <c r="P512" s="285"/>
      <c r="Q512" s="285"/>
      <c r="R512" s="285"/>
      <c r="S512" s="286"/>
      <c r="T512" s="287"/>
      <c r="U512" s="129">
        <f t="shared" si="87"/>
        <v>0</v>
      </c>
      <c r="V512" s="129">
        <f t="shared" si="87"/>
        <v>0</v>
      </c>
      <c r="W512" s="124">
        <f>SUM(U512:V512)</f>
        <v>0</v>
      </c>
      <c r="Y512" s="539" t="e">
        <f>IF($A$482="",0,VLOOKUP($A$482,$AQ$2209:$BF$3100,16,FALSE))</f>
        <v>#N/A</v>
      </c>
      <c r="Z512" s="539" t="e">
        <f>IF($A$482="",0,VLOOKUP($A$482,$BJ$2209:$BY$3100,16,FALSE))</f>
        <v>#N/A</v>
      </c>
    </row>
    <row r="513" spans="2:23" ht="18" customHeight="1" thickBot="1" x14ac:dyDescent="0.3">
      <c r="B513" s="91" t="e">
        <f>SUM(B508:B512)</f>
        <v>#N/A</v>
      </c>
      <c r="C513" s="92" t="e">
        <f>SUM(C508:C512)</f>
        <v>#N/A</v>
      </c>
      <c r="D513" s="93" t="e">
        <f>SUM(D508:D512)</f>
        <v>#N/A</v>
      </c>
      <c r="E513" s="951" t="s">
        <v>1018</v>
      </c>
      <c r="F513" s="948"/>
      <c r="G513" s="82">
        <f>SUM(G508:G512)</f>
        <v>0</v>
      </c>
      <c r="H513" s="83">
        <f>SUM(H508:H512)</f>
        <v>0</v>
      </c>
      <c r="I513" s="83">
        <f t="shared" ref="I513:O513" si="88">SUM(I508:I512)</f>
        <v>0</v>
      </c>
      <c r="J513" s="84">
        <f t="shared" si="88"/>
        <v>0</v>
      </c>
      <c r="K513" s="477">
        <f t="shared" si="88"/>
        <v>0</v>
      </c>
      <c r="L513" s="85">
        <f t="shared" si="88"/>
        <v>0</v>
      </c>
      <c r="M513" s="85">
        <f t="shared" si="88"/>
        <v>0</v>
      </c>
      <c r="N513" s="85">
        <f t="shared" si="88"/>
        <v>0</v>
      </c>
      <c r="O513" s="85">
        <f t="shared" si="88"/>
        <v>0</v>
      </c>
      <c r="P513" s="85">
        <f t="shared" ref="P513:W513" si="89">SUM(P508:P512)</f>
        <v>0</v>
      </c>
      <c r="Q513" s="85">
        <f t="shared" si="89"/>
        <v>0</v>
      </c>
      <c r="R513" s="85">
        <f t="shared" si="89"/>
        <v>0</v>
      </c>
      <c r="S513" s="85">
        <f t="shared" si="89"/>
        <v>0</v>
      </c>
      <c r="T513" s="85">
        <f t="shared" si="89"/>
        <v>0</v>
      </c>
      <c r="U513" s="85">
        <f t="shared" si="89"/>
        <v>0</v>
      </c>
      <c r="V513" s="85">
        <f t="shared" si="89"/>
        <v>0</v>
      </c>
      <c r="W513" s="86">
        <f t="shared" si="89"/>
        <v>0</v>
      </c>
    </row>
    <row r="514" spans="2:23" ht="3" customHeight="1" x14ac:dyDescent="0.25">
      <c r="B514" s="488"/>
      <c r="C514" s="488"/>
      <c r="D514" s="488"/>
      <c r="E514" s="489"/>
      <c r="F514" s="489"/>
      <c r="G514" s="490"/>
      <c r="H514" s="490"/>
      <c r="I514" s="488"/>
      <c r="J514" s="488"/>
      <c r="K514" s="488"/>
      <c r="L514" s="488"/>
      <c r="M514" s="488"/>
      <c r="N514" s="488"/>
      <c r="O514" s="488"/>
      <c r="P514" s="488"/>
      <c r="Q514" s="488"/>
      <c r="R514" s="488"/>
      <c r="S514" s="488"/>
      <c r="T514" s="488"/>
      <c r="U514" s="488"/>
      <c r="V514" s="488"/>
      <c r="W514" s="488"/>
    </row>
    <row r="515" spans="2:23" ht="12.75" customHeight="1" thickBot="1" x14ac:dyDescent="0.25">
      <c r="B515" s="491" t="s">
        <v>1129</v>
      </c>
      <c r="C515" s="96"/>
      <c r="D515" s="96"/>
      <c r="E515" s="96"/>
      <c r="F515" s="492" t="s">
        <v>835</v>
      </c>
      <c r="G515" s="1019" t="s">
        <v>1270</v>
      </c>
      <c r="H515" s="1019"/>
      <c r="I515" s="1019"/>
      <c r="J515" s="1019"/>
      <c r="K515" s="1019"/>
      <c r="L515" s="1019"/>
      <c r="M515" s="1019"/>
      <c r="N515" s="1019"/>
      <c r="O515" s="1019"/>
      <c r="P515" s="1019"/>
      <c r="Q515" s="1019"/>
      <c r="R515" s="1019"/>
      <c r="S515" s="1019"/>
      <c r="T515" s="1019"/>
      <c r="U515" s="1019"/>
      <c r="V515" s="1019"/>
      <c r="W515" s="1019"/>
    </row>
    <row r="516" spans="2:23" ht="27.75" customHeight="1" x14ac:dyDescent="0.25">
      <c r="B516" s="888" t="s">
        <v>1132</v>
      </c>
      <c r="C516" s="889"/>
      <c r="D516" s="889"/>
      <c r="E516" s="889"/>
      <c r="F516" s="841"/>
      <c r="G516" s="1002" t="s">
        <v>1076</v>
      </c>
      <c r="H516" s="1003"/>
      <c r="I516" s="1003"/>
      <c r="J516" s="1003"/>
      <c r="K516" s="1004" t="s">
        <v>1131</v>
      </c>
      <c r="L516" s="1004"/>
      <c r="M516" s="1004"/>
      <c r="N516" s="1005"/>
      <c r="O516" s="241"/>
      <c r="P516" s="1043" t="s">
        <v>1268</v>
      </c>
      <c r="Q516" s="1043"/>
      <c r="R516" s="1043"/>
      <c r="S516" s="1043"/>
      <c r="T516" s="1040" t="s">
        <v>1269</v>
      </c>
      <c r="U516" s="1040"/>
      <c r="V516" s="1040"/>
      <c r="W516" s="1041"/>
    </row>
    <row r="517" spans="2:23" ht="11.25" customHeight="1" x14ac:dyDescent="0.25">
      <c r="B517" s="963" t="s">
        <v>1130</v>
      </c>
      <c r="C517" s="964"/>
      <c r="D517" s="965" t="s">
        <v>903</v>
      </c>
      <c r="E517" s="966"/>
      <c r="F517" s="841"/>
      <c r="G517" s="1006" t="s">
        <v>823</v>
      </c>
      <c r="H517" s="1007"/>
      <c r="I517" s="1007" t="s">
        <v>824</v>
      </c>
      <c r="J517" s="1007"/>
      <c r="K517" s="1007" t="s">
        <v>823</v>
      </c>
      <c r="L517" s="1007"/>
      <c r="M517" s="1007" t="s">
        <v>824</v>
      </c>
      <c r="N517" s="1021"/>
      <c r="O517" s="241"/>
      <c r="P517" s="1007" t="s">
        <v>823</v>
      </c>
      <c r="Q517" s="1007"/>
      <c r="R517" s="1007" t="s">
        <v>824</v>
      </c>
      <c r="S517" s="1007"/>
      <c r="T517" s="1007" t="s">
        <v>823</v>
      </c>
      <c r="U517" s="1007"/>
      <c r="V517" s="1007" t="s">
        <v>824</v>
      </c>
      <c r="W517" s="1021"/>
    </row>
    <row r="518" spans="2:23" ht="18.75" customHeight="1" thickBot="1" x14ac:dyDescent="0.3">
      <c r="B518" s="986"/>
      <c r="C518" s="987"/>
      <c r="D518" s="988"/>
      <c r="E518" s="989"/>
      <c r="F518" s="841"/>
      <c r="G518" s="1023" t="e">
        <f>IF($A$482="",0,VLOOKUP($A$482,$DB$2209:$DC$3100,2,FALSE))</f>
        <v>#N/A</v>
      </c>
      <c r="H518" s="1022"/>
      <c r="I518" s="1022" t="e">
        <f>IF($A$482="",0,VLOOKUP($A$482,$DG$2209:$DH$3100,2,FALSE))</f>
        <v>#N/A</v>
      </c>
      <c r="J518" s="1022"/>
      <c r="K518" s="1024"/>
      <c r="L518" s="1024"/>
      <c r="M518" s="1024"/>
      <c r="N518" s="1025"/>
      <c r="O518" s="241"/>
      <c r="P518" s="1008" t="e">
        <f>IF($A$482="",0,VLOOKUP($A$482,$DL$2209:$DM$3100,2,FALSE))</f>
        <v>#N/A</v>
      </c>
      <c r="Q518" s="1008"/>
      <c r="R518" s="1008" t="e">
        <f>IF($A$482="",0,VLOOKUP($A$482,$DQ$2209:$DR$3100,2,FALSE))</f>
        <v>#N/A</v>
      </c>
      <c r="S518" s="1008"/>
      <c r="T518" s="1024"/>
      <c r="U518" s="1024"/>
      <c r="V518" s="1024"/>
      <c r="W518" s="1025"/>
    </row>
    <row r="519" spans="2:23" s="52" customFormat="1" ht="14.25" customHeight="1" thickBot="1" x14ac:dyDescent="0.3">
      <c r="B519" s="368"/>
      <c r="C519" s="368"/>
      <c r="D519" s="368"/>
      <c r="E519" s="369"/>
      <c r="F519" s="376"/>
      <c r="G519" s="377"/>
      <c r="H519" s="377"/>
      <c r="I519" s="241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5"/>
      <c r="W519" s="96"/>
    </row>
    <row r="520" spans="2:23" s="52" customFormat="1" ht="12.75" customHeight="1" thickBot="1" x14ac:dyDescent="0.3">
      <c r="B520" s="372"/>
      <c r="C520" s="100"/>
      <c r="D520" s="100"/>
      <c r="E520" s="100"/>
      <c r="F520" s="100"/>
      <c r="G520" s="100"/>
      <c r="H520" s="100"/>
      <c r="I520" s="100"/>
      <c r="J520" s="100"/>
      <c r="K520" s="500" t="s">
        <v>836</v>
      </c>
      <c r="L520" s="859">
        <f>+D481</f>
        <v>0</v>
      </c>
      <c r="M520" s="860"/>
      <c r="N520" s="860"/>
      <c r="O520" s="860"/>
      <c r="P520" s="860"/>
      <c r="Q520" s="860"/>
      <c r="R520" s="860"/>
      <c r="S520" s="860"/>
      <c r="T520" s="860"/>
      <c r="U520" s="860"/>
      <c r="V520" s="484"/>
      <c r="W520" s="417" t="s">
        <v>864</v>
      </c>
    </row>
    <row r="521" spans="2:23" ht="15" x14ac:dyDescent="0.25">
      <c r="B521" s="372"/>
      <c r="C521" s="100"/>
      <c r="D521" s="100"/>
      <c r="E521" s="100"/>
      <c r="F521" s="100"/>
      <c r="G521" s="100"/>
      <c r="H521" s="100"/>
      <c r="I521" s="100"/>
      <c r="J521" s="100"/>
      <c r="K521" s="500" t="s">
        <v>837</v>
      </c>
      <c r="L521" s="500"/>
      <c r="M521" s="242"/>
      <c r="N521" s="54"/>
      <c r="O521" s="858" t="str">
        <f>+F482</f>
        <v/>
      </c>
      <c r="P521" s="858"/>
      <c r="Q521" s="858"/>
      <c r="R521" s="858"/>
      <c r="S521" s="858"/>
      <c r="T521" s="858"/>
      <c r="U521" s="858"/>
      <c r="V521" s="484"/>
      <c r="W521" s="96"/>
    </row>
    <row r="522" spans="2:23" ht="16.5" thickBot="1" x14ac:dyDescent="0.3">
      <c r="B522" s="68" t="s">
        <v>1133</v>
      </c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61"/>
      <c r="U522" s="61"/>
      <c r="V522" s="61"/>
      <c r="W522" s="61"/>
    </row>
    <row r="523" spans="2:23" ht="40.5" customHeight="1" thickBot="1" x14ac:dyDescent="0.3">
      <c r="B523" s="990" t="s">
        <v>1077</v>
      </c>
      <c r="C523" s="991"/>
      <c r="D523" s="992"/>
      <c r="E523" s="979" t="s">
        <v>870</v>
      </c>
      <c r="F523" s="980"/>
      <c r="G523" s="985" t="s">
        <v>1068</v>
      </c>
      <c r="H523" s="957"/>
      <c r="I523" s="957"/>
      <c r="J523" s="958"/>
      <c r="K523" s="957" t="s">
        <v>1067</v>
      </c>
      <c r="L523" s="958"/>
      <c r="M523" s="957" t="s">
        <v>1074</v>
      </c>
      <c r="N523" s="958"/>
      <c r="O523" s="957" t="s">
        <v>1073</v>
      </c>
      <c r="P523" s="958"/>
      <c r="Q523" s="957" t="s">
        <v>1072</v>
      </c>
      <c r="R523" s="958"/>
      <c r="S523" s="957" t="s">
        <v>1071</v>
      </c>
      <c r="T523" s="958"/>
      <c r="U523" s="967" t="s">
        <v>1070</v>
      </c>
      <c r="V523" s="968"/>
      <c r="W523" s="969"/>
    </row>
    <row r="524" spans="2:23" ht="13.5" x14ac:dyDescent="0.2">
      <c r="B524" s="993"/>
      <c r="C524" s="959"/>
      <c r="D524" s="994"/>
      <c r="E524" s="981"/>
      <c r="F524" s="982"/>
      <c r="G524" s="999" t="s">
        <v>1069</v>
      </c>
      <c r="H524" s="1000"/>
      <c r="I524" s="1000"/>
      <c r="J524" s="1001"/>
      <c r="K524" s="959"/>
      <c r="L524" s="960"/>
      <c r="M524" s="959"/>
      <c r="N524" s="960"/>
      <c r="O524" s="959"/>
      <c r="P524" s="960"/>
      <c r="Q524" s="959"/>
      <c r="R524" s="960"/>
      <c r="S524" s="959"/>
      <c r="T524" s="960"/>
      <c r="U524" s="970"/>
      <c r="V524" s="971"/>
      <c r="W524" s="972"/>
    </row>
    <row r="525" spans="2:23" ht="14.25" thickBot="1" x14ac:dyDescent="0.25">
      <c r="B525" s="995"/>
      <c r="C525" s="996"/>
      <c r="D525" s="997"/>
      <c r="E525" s="983"/>
      <c r="F525" s="984"/>
      <c r="G525" s="955" t="s">
        <v>1065</v>
      </c>
      <c r="H525" s="956"/>
      <c r="I525" s="956" t="s">
        <v>1066</v>
      </c>
      <c r="J525" s="998"/>
      <c r="K525" s="961"/>
      <c r="L525" s="962"/>
      <c r="M525" s="961"/>
      <c r="N525" s="962"/>
      <c r="O525" s="961"/>
      <c r="P525" s="962"/>
      <c r="Q525" s="961"/>
      <c r="R525" s="962"/>
      <c r="S525" s="961"/>
      <c r="T525" s="962"/>
      <c r="U525" s="973"/>
      <c r="V525" s="974"/>
      <c r="W525" s="975"/>
    </row>
    <row r="526" spans="2:23" ht="13.5" thickBot="1" x14ac:dyDescent="0.3">
      <c r="B526" s="116" t="s">
        <v>823</v>
      </c>
      <c r="C526" s="109" t="s">
        <v>824</v>
      </c>
      <c r="D526" s="117" t="s">
        <v>874</v>
      </c>
      <c r="E526" s="977" t="s">
        <v>1078</v>
      </c>
      <c r="F526" s="978"/>
      <c r="G526" s="485" t="s">
        <v>823</v>
      </c>
      <c r="H526" s="486" t="s">
        <v>824</v>
      </c>
      <c r="I526" s="486" t="s">
        <v>823</v>
      </c>
      <c r="J526" s="487" t="s">
        <v>824</v>
      </c>
      <c r="K526" s="493" t="s">
        <v>823</v>
      </c>
      <c r="L526" s="131" t="s">
        <v>824</v>
      </c>
      <c r="M526" s="131" t="s">
        <v>823</v>
      </c>
      <c r="N526" s="131" t="s">
        <v>824</v>
      </c>
      <c r="O526" s="131" t="s">
        <v>823</v>
      </c>
      <c r="P526" s="131" t="s">
        <v>824</v>
      </c>
      <c r="Q526" s="131" t="s">
        <v>823</v>
      </c>
      <c r="R526" s="131" t="s">
        <v>824</v>
      </c>
      <c r="S526" s="131" t="s">
        <v>823</v>
      </c>
      <c r="T526" s="131" t="s">
        <v>824</v>
      </c>
      <c r="U526" s="131" t="s">
        <v>823</v>
      </c>
      <c r="V526" s="131" t="s">
        <v>824</v>
      </c>
      <c r="W526" s="132" t="s">
        <v>825</v>
      </c>
    </row>
    <row r="527" spans="2:23" ht="33.75" customHeight="1" x14ac:dyDescent="0.25">
      <c r="B527" s="534" t="e">
        <f>IF($A$482="",0,VLOOKUP($A$482,$CC$2209:$CK$3100,2,FALSE))</f>
        <v>#N/A</v>
      </c>
      <c r="C527" s="535" t="e">
        <f>IF($A$482="",0,VLOOKUP($A$482,$CP$2209:$CX$3100,2,FALSE))</f>
        <v>#N/A</v>
      </c>
      <c r="D527" s="122" t="e">
        <f>SUM(B527:C527)</f>
        <v>#N/A</v>
      </c>
      <c r="E527" s="900" t="s">
        <v>1079</v>
      </c>
      <c r="F527" s="901"/>
      <c r="G527" s="288"/>
      <c r="H527" s="283"/>
      <c r="I527" s="283"/>
      <c r="J527" s="471"/>
      <c r="K527" s="288"/>
      <c r="L527" s="283"/>
      <c r="M527" s="283"/>
      <c r="N527" s="283"/>
      <c r="O527" s="283"/>
      <c r="P527" s="283"/>
      <c r="Q527" s="283"/>
      <c r="R527" s="283"/>
      <c r="S527" s="283"/>
      <c r="T527" s="283"/>
      <c r="U527" s="128">
        <f t="shared" ref="U527:V530" si="90">+G527+I527+K527+M527+O527+Q527+S527</f>
        <v>0</v>
      </c>
      <c r="V527" s="128">
        <f t="shared" si="90"/>
        <v>0</v>
      </c>
      <c r="W527" s="122">
        <f>+V527+U527</f>
        <v>0</v>
      </c>
    </row>
    <row r="528" spans="2:23" ht="33.75" customHeight="1" x14ac:dyDescent="0.25">
      <c r="B528" s="536" t="e">
        <f>IF($A$482="",0,VLOOKUP($A$482,$CC$2209:$CK$3100,3,FALSE))</f>
        <v>#N/A</v>
      </c>
      <c r="C528" s="374" t="e">
        <f>IF($A$482="",0,VLOOKUP($A$482,$CP$2209:$CX$3100,3,FALSE))</f>
        <v>#N/A</v>
      </c>
      <c r="D528" s="123" t="e">
        <f>SUM(B528:C528)</f>
        <v>#N/A</v>
      </c>
      <c r="E528" s="896" t="s">
        <v>1080</v>
      </c>
      <c r="F528" s="897"/>
      <c r="G528" s="451"/>
      <c r="H528" s="107"/>
      <c r="I528" s="107"/>
      <c r="J528" s="472"/>
      <c r="K528" s="451"/>
      <c r="L528" s="107"/>
      <c r="M528" s="107"/>
      <c r="N528" s="107"/>
      <c r="O528" s="107"/>
      <c r="P528" s="107"/>
      <c r="Q528" s="107"/>
      <c r="R528" s="107"/>
      <c r="S528" s="107"/>
      <c r="T528" s="107"/>
      <c r="U528" s="121">
        <f t="shared" si="90"/>
        <v>0</v>
      </c>
      <c r="V528" s="121">
        <f t="shared" si="90"/>
        <v>0</v>
      </c>
      <c r="W528" s="123">
        <f>+V528+U528</f>
        <v>0</v>
      </c>
    </row>
    <row r="529" spans="2:23" ht="33.75" customHeight="1" x14ac:dyDescent="0.25">
      <c r="B529" s="536" t="e">
        <f>IF($A$482="",0,VLOOKUP($A$482,$CC$2209:$CK$3100,4,FALSE))</f>
        <v>#N/A</v>
      </c>
      <c r="C529" s="374" t="e">
        <f>IF($A$482="",0,VLOOKUP($A$482,$CP$2209:$CX$3100,4,FALSE))</f>
        <v>#N/A</v>
      </c>
      <c r="D529" s="123" t="e">
        <f>SUM(B529:C529)</f>
        <v>#N/A</v>
      </c>
      <c r="E529" s="890" t="s">
        <v>1081</v>
      </c>
      <c r="F529" s="891"/>
      <c r="G529" s="451"/>
      <c r="H529" s="107"/>
      <c r="I529" s="107"/>
      <c r="J529" s="472"/>
      <c r="K529" s="451"/>
      <c r="L529" s="107"/>
      <c r="M529" s="107"/>
      <c r="N529" s="107"/>
      <c r="O529" s="107"/>
      <c r="P529" s="107"/>
      <c r="Q529" s="107"/>
      <c r="R529" s="107"/>
      <c r="S529" s="107"/>
      <c r="T529" s="107"/>
      <c r="U529" s="121">
        <f t="shared" si="90"/>
        <v>0</v>
      </c>
      <c r="V529" s="121">
        <f t="shared" si="90"/>
        <v>0</v>
      </c>
      <c r="W529" s="123">
        <f>+V529+U529</f>
        <v>0</v>
      </c>
    </row>
    <row r="530" spans="2:23" ht="17.25" thickBot="1" x14ac:dyDescent="0.3">
      <c r="B530" s="537" t="e">
        <f>IF($A$482="",0,VLOOKUP($A$482,$CC$2209:$CK$3100,5,FALSE))</f>
        <v>#N/A</v>
      </c>
      <c r="C530" s="538" t="e">
        <f>IF($A$482="",0,VLOOKUP($A$482,$CP$2209:$CX$3100,5,FALSE))</f>
        <v>#N/A</v>
      </c>
      <c r="D530" s="365" t="e">
        <f>SUM(B530:C530)</f>
        <v>#N/A</v>
      </c>
      <c r="E530" s="890" t="s">
        <v>1082</v>
      </c>
      <c r="F530" s="891"/>
      <c r="G530" s="498"/>
      <c r="H530" s="363"/>
      <c r="I530" s="363"/>
      <c r="J530" s="473"/>
      <c r="K530" s="452"/>
      <c r="L530" s="287"/>
      <c r="M530" s="287"/>
      <c r="N530" s="287"/>
      <c r="O530" s="287"/>
      <c r="P530" s="287"/>
      <c r="Q530" s="287"/>
      <c r="R530" s="287"/>
      <c r="S530" s="287"/>
      <c r="T530" s="287"/>
      <c r="U530" s="129">
        <f t="shared" si="90"/>
        <v>0</v>
      </c>
      <c r="V530" s="129">
        <f t="shared" si="90"/>
        <v>0</v>
      </c>
      <c r="W530" s="124">
        <f>+V530+U530</f>
        <v>0</v>
      </c>
    </row>
    <row r="531" spans="2:23" ht="17.25" thickBot="1" x14ac:dyDescent="0.3">
      <c r="B531" s="82" t="e">
        <f>SUM(B527:B530)</f>
        <v>#N/A</v>
      </c>
      <c r="C531" s="83" t="e">
        <f>SUM(C527:C530)</f>
        <v>#N/A</v>
      </c>
      <c r="D531" s="84" t="e">
        <f>SUM(D527:D530)</f>
        <v>#N/A</v>
      </c>
      <c r="E531" s="898" t="s">
        <v>1083</v>
      </c>
      <c r="F531" s="899"/>
      <c r="G531" s="82">
        <f t="shared" ref="G531:W531" si="91">SUM(G527:G530)</f>
        <v>0</v>
      </c>
      <c r="H531" s="83">
        <f t="shared" si="91"/>
        <v>0</v>
      </c>
      <c r="I531" s="83">
        <f t="shared" si="91"/>
        <v>0</v>
      </c>
      <c r="J531" s="84">
        <f t="shared" si="91"/>
        <v>0</v>
      </c>
      <c r="K531" s="82">
        <f t="shared" si="91"/>
        <v>0</v>
      </c>
      <c r="L531" s="83">
        <f t="shared" si="91"/>
        <v>0</v>
      </c>
      <c r="M531" s="83">
        <f t="shared" si="91"/>
        <v>0</v>
      </c>
      <c r="N531" s="83">
        <f t="shared" si="91"/>
        <v>0</v>
      </c>
      <c r="O531" s="83">
        <f t="shared" si="91"/>
        <v>0</v>
      </c>
      <c r="P531" s="83">
        <f t="shared" si="91"/>
        <v>0</v>
      </c>
      <c r="Q531" s="83">
        <f t="shared" si="91"/>
        <v>0</v>
      </c>
      <c r="R531" s="83">
        <f t="shared" si="91"/>
        <v>0</v>
      </c>
      <c r="S531" s="83">
        <f t="shared" si="91"/>
        <v>0</v>
      </c>
      <c r="T531" s="83">
        <f t="shared" si="91"/>
        <v>0</v>
      </c>
      <c r="U531" s="83">
        <f t="shared" si="91"/>
        <v>0</v>
      </c>
      <c r="V531" s="83">
        <f t="shared" si="91"/>
        <v>0</v>
      </c>
      <c r="W531" s="84">
        <f t="shared" si="91"/>
        <v>0</v>
      </c>
    </row>
    <row r="532" spans="2:23" ht="17.25" thickBot="1" x14ac:dyDescent="0.3">
      <c r="B532" s="488"/>
      <c r="C532" s="488"/>
      <c r="D532" s="488"/>
      <c r="E532" s="489"/>
      <c r="F532" s="489"/>
      <c r="G532" s="488"/>
      <c r="H532" s="488"/>
      <c r="I532" s="488"/>
      <c r="J532" s="488"/>
      <c r="K532" s="488"/>
      <c r="L532" s="488"/>
      <c r="M532" s="488"/>
      <c r="N532" s="488"/>
      <c r="O532" s="488"/>
      <c r="P532" s="488"/>
      <c r="Q532" s="488"/>
      <c r="R532" s="488"/>
      <c r="S532" s="488"/>
      <c r="T532" s="488"/>
      <c r="U532" s="488"/>
      <c r="V532" s="488"/>
      <c r="W532" s="488"/>
    </row>
    <row r="533" spans="2:23" ht="13.5" thickBot="1" x14ac:dyDescent="0.3">
      <c r="B533" s="130" t="s">
        <v>823</v>
      </c>
      <c r="C533" s="131" t="s">
        <v>824</v>
      </c>
      <c r="D533" s="494" t="s">
        <v>874</v>
      </c>
      <c r="E533" s="892" t="s">
        <v>1084</v>
      </c>
      <c r="F533" s="893"/>
      <c r="G533" s="485" t="s">
        <v>823</v>
      </c>
      <c r="H533" s="486" t="s">
        <v>824</v>
      </c>
      <c r="I533" s="486" t="s">
        <v>823</v>
      </c>
      <c r="J533" s="487" t="s">
        <v>824</v>
      </c>
      <c r="K533" s="495" t="s">
        <v>823</v>
      </c>
      <c r="L533" s="486" t="s">
        <v>824</v>
      </c>
      <c r="M533" s="486" t="s">
        <v>823</v>
      </c>
      <c r="N533" s="486" t="s">
        <v>824</v>
      </c>
      <c r="O533" s="486" t="s">
        <v>823</v>
      </c>
      <c r="P533" s="486" t="s">
        <v>824</v>
      </c>
      <c r="Q533" s="486" t="s">
        <v>823</v>
      </c>
      <c r="R533" s="486" t="s">
        <v>824</v>
      </c>
      <c r="S533" s="486" t="s">
        <v>823</v>
      </c>
      <c r="T533" s="486" t="s">
        <v>824</v>
      </c>
      <c r="U533" s="486" t="s">
        <v>823</v>
      </c>
      <c r="V533" s="486" t="s">
        <v>824</v>
      </c>
      <c r="W533" s="496" t="s">
        <v>825</v>
      </c>
    </row>
    <row r="534" spans="2:23" ht="33" customHeight="1" x14ac:dyDescent="0.25">
      <c r="B534" s="534" t="e">
        <f>IF($A$482="",0,VLOOKUP($A$482,$CC$2209:$CK$3100,6,FALSE))</f>
        <v>#N/A</v>
      </c>
      <c r="C534" s="535" t="e">
        <f>IF($A$482="",0,VLOOKUP($A$482,$CP$2209:$CX$3100,6,FALSE))</f>
        <v>#N/A</v>
      </c>
      <c r="D534" s="122" t="e">
        <f>SUM(B534:C534)</f>
        <v>#N/A</v>
      </c>
      <c r="E534" s="894" t="s">
        <v>1085</v>
      </c>
      <c r="F534" s="895"/>
      <c r="G534" s="288"/>
      <c r="H534" s="283"/>
      <c r="I534" s="283"/>
      <c r="J534" s="471"/>
      <c r="K534" s="288"/>
      <c r="L534" s="283"/>
      <c r="M534" s="283"/>
      <c r="N534" s="283"/>
      <c r="O534" s="283"/>
      <c r="P534" s="283"/>
      <c r="Q534" s="283"/>
      <c r="R534" s="283"/>
      <c r="S534" s="283"/>
      <c r="T534" s="283"/>
      <c r="U534" s="128">
        <f t="shared" ref="U534:V537" si="92">+G534+I534+K534+M534+O534+Q534+S534</f>
        <v>0</v>
      </c>
      <c r="V534" s="128">
        <f t="shared" si="92"/>
        <v>0</v>
      </c>
      <c r="W534" s="122">
        <f>+V534+U534</f>
        <v>0</v>
      </c>
    </row>
    <row r="535" spans="2:23" ht="32.25" customHeight="1" x14ac:dyDescent="0.25">
      <c r="B535" s="536" t="e">
        <f>IF($A$482="",0,VLOOKUP($A$482,$CC$2209:$CK$3100,7,FALSE))</f>
        <v>#N/A</v>
      </c>
      <c r="C535" s="374" t="e">
        <f>IF($A$482="",0,VLOOKUP($A$482,$CP$2209:$CX$3100,7,FALSE))</f>
        <v>#N/A</v>
      </c>
      <c r="D535" s="123" t="e">
        <f>SUM(B535:C535)</f>
        <v>#N/A</v>
      </c>
      <c r="E535" s="896" t="s">
        <v>1086</v>
      </c>
      <c r="F535" s="897"/>
      <c r="G535" s="451"/>
      <c r="H535" s="107"/>
      <c r="I535" s="107"/>
      <c r="J535" s="472"/>
      <c r="K535" s="451"/>
      <c r="L535" s="107"/>
      <c r="M535" s="107"/>
      <c r="N535" s="107"/>
      <c r="O535" s="107"/>
      <c r="P535" s="107"/>
      <c r="Q535" s="107"/>
      <c r="R535" s="107"/>
      <c r="S535" s="107"/>
      <c r="T535" s="107"/>
      <c r="U535" s="121">
        <f t="shared" si="92"/>
        <v>0</v>
      </c>
      <c r="V535" s="121">
        <f t="shared" si="92"/>
        <v>0</v>
      </c>
      <c r="W535" s="123">
        <f>+V535+U535</f>
        <v>0</v>
      </c>
    </row>
    <row r="536" spans="2:23" ht="33" customHeight="1" x14ac:dyDescent="0.25">
      <c r="B536" s="536" t="e">
        <f>IF($A$482="",0,VLOOKUP($A$482,$CC$2209:$CK$3100,8,FALSE))</f>
        <v>#N/A</v>
      </c>
      <c r="C536" s="374" t="e">
        <f>IF($A$482="",0,VLOOKUP($A$482,$CP$2209:$CX$3100,8,FALSE))</f>
        <v>#N/A</v>
      </c>
      <c r="D536" s="123" t="e">
        <f>SUM(B536:C536)</f>
        <v>#N/A</v>
      </c>
      <c r="E536" s="890" t="s">
        <v>1087</v>
      </c>
      <c r="F536" s="891"/>
      <c r="G536" s="451"/>
      <c r="H536" s="107"/>
      <c r="I536" s="107"/>
      <c r="J536" s="472"/>
      <c r="K536" s="451"/>
      <c r="L536" s="107"/>
      <c r="M536" s="107"/>
      <c r="N536" s="107"/>
      <c r="O536" s="107"/>
      <c r="P536" s="107"/>
      <c r="Q536" s="107"/>
      <c r="R536" s="107"/>
      <c r="S536" s="107"/>
      <c r="T536" s="107"/>
      <c r="U536" s="121">
        <f t="shared" si="92"/>
        <v>0</v>
      </c>
      <c r="V536" s="121">
        <f t="shared" si="92"/>
        <v>0</v>
      </c>
      <c r="W536" s="123">
        <f>+V536+U536</f>
        <v>0</v>
      </c>
    </row>
    <row r="537" spans="2:23" ht="17.25" thickBot="1" x14ac:dyDescent="0.3">
      <c r="B537" s="537" t="e">
        <f>IF($A$482="",0,VLOOKUP($A$482,$CC$2209:$CK$3100,9,FALSE))</f>
        <v>#N/A</v>
      </c>
      <c r="C537" s="538" t="e">
        <f>IF($A$482="",0,VLOOKUP($A$482,$CP$2209:$CX$3100,9,FALSE))</f>
        <v>#N/A</v>
      </c>
      <c r="D537" s="365" t="e">
        <f>SUM(B537:C537)</f>
        <v>#N/A</v>
      </c>
      <c r="E537" s="890" t="s">
        <v>1088</v>
      </c>
      <c r="F537" s="891"/>
      <c r="G537" s="452"/>
      <c r="H537" s="287"/>
      <c r="I537" s="287"/>
      <c r="J537" s="499"/>
      <c r="K537" s="452"/>
      <c r="L537" s="287"/>
      <c r="M537" s="287"/>
      <c r="N537" s="287"/>
      <c r="O537" s="287"/>
      <c r="P537" s="287"/>
      <c r="Q537" s="287"/>
      <c r="R537" s="287"/>
      <c r="S537" s="287"/>
      <c r="T537" s="287"/>
      <c r="U537" s="129">
        <f t="shared" si="92"/>
        <v>0</v>
      </c>
      <c r="V537" s="129">
        <f t="shared" si="92"/>
        <v>0</v>
      </c>
      <c r="W537" s="124">
        <f>+V537+U537</f>
        <v>0</v>
      </c>
    </row>
    <row r="538" spans="2:23" ht="17.25" thickBot="1" x14ac:dyDescent="0.3">
      <c r="B538" s="82" t="e">
        <f>SUM(B534:B537)</f>
        <v>#N/A</v>
      </c>
      <c r="C538" s="83" t="e">
        <f>SUM(C534:C537)</f>
        <v>#N/A</v>
      </c>
      <c r="D538" s="84" t="e">
        <f>SUM(D534:D537)</f>
        <v>#N/A</v>
      </c>
      <c r="E538" s="898" t="s">
        <v>1089</v>
      </c>
      <c r="F538" s="899"/>
      <c r="G538" s="82">
        <f t="shared" ref="G538:W538" si="93">SUM(G534:G537)</f>
        <v>0</v>
      </c>
      <c r="H538" s="83">
        <f t="shared" si="93"/>
        <v>0</v>
      </c>
      <c r="I538" s="83">
        <f t="shared" si="93"/>
        <v>0</v>
      </c>
      <c r="J538" s="84">
        <f t="shared" si="93"/>
        <v>0</v>
      </c>
      <c r="K538" s="82">
        <f t="shared" si="93"/>
        <v>0</v>
      </c>
      <c r="L538" s="83">
        <f t="shared" si="93"/>
        <v>0</v>
      </c>
      <c r="M538" s="83">
        <f t="shared" si="93"/>
        <v>0</v>
      </c>
      <c r="N538" s="83">
        <f t="shared" si="93"/>
        <v>0</v>
      </c>
      <c r="O538" s="83">
        <f t="shared" si="93"/>
        <v>0</v>
      </c>
      <c r="P538" s="83">
        <f t="shared" si="93"/>
        <v>0</v>
      </c>
      <c r="Q538" s="83">
        <f t="shared" si="93"/>
        <v>0</v>
      </c>
      <c r="R538" s="83">
        <f t="shared" si="93"/>
        <v>0</v>
      </c>
      <c r="S538" s="83">
        <f t="shared" si="93"/>
        <v>0</v>
      </c>
      <c r="T538" s="83">
        <f t="shared" si="93"/>
        <v>0</v>
      </c>
      <c r="U538" s="83">
        <f t="shared" si="93"/>
        <v>0</v>
      </c>
      <c r="V538" s="83">
        <f t="shared" si="93"/>
        <v>0</v>
      </c>
      <c r="W538" s="84">
        <f t="shared" si="93"/>
        <v>0</v>
      </c>
    </row>
    <row r="539" spans="2:23" ht="15.75" thickBot="1" x14ac:dyDescent="0.3">
      <c r="B539" s="497" t="s">
        <v>889</v>
      </c>
      <c r="C539" s="95"/>
      <c r="D539" s="95"/>
      <c r="E539" s="95"/>
      <c r="F539" s="96"/>
      <c r="G539" s="96"/>
      <c r="H539" s="96"/>
      <c r="I539" s="96"/>
      <c r="J539"/>
      <c r="K539"/>
      <c r="L539"/>
      <c r="M539"/>
      <c r="N539"/>
      <c r="O539"/>
      <c r="P539"/>
      <c r="Q539"/>
      <c r="R539"/>
      <c r="S539"/>
      <c r="T539"/>
      <c r="U539"/>
      <c r="V539" s="96"/>
      <c r="W539" s="96"/>
    </row>
    <row r="540" spans="2:23" ht="15" x14ac:dyDescent="0.25">
      <c r="B540" s="1026" t="s">
        <v>1020</v>
      </c>
      <c r="C540" s="1027"/>
      <c r="D540" s="1028" t="s">
        <v>890</v>
      </c>
      <c r="E540" s="1028"/>
      <c r="F540" s="1029" t="s">
        <v>1021</v>
      </c>
      <c r="G540" s="1029"/>
      <c r="H540" s="1030"/>
      <c r="I540" s="241"/>
      <c r="J540"/>
      <c r="K540"/>
      <c r="L540"/>
      <c r="M540"/>
      <c r="N540"/>
      <c r="O540"/>
      <c r="P540"/>
      <c r="Q540"/>
      <c r="R540"/>
      <c r="S540"/>
      <c r="T540"/>
      <c r="U540"/>
      <c r="V540" s="375"/>
      <c r="W540" s="96"/>
    </row>
    <row r="541" spans="2:23" ht="15" x14ac:dyDescent="0.25">
      <c r="B541" s="366" t="s">
        <v>823</v>
      </c>
      <c r="C541" s="367" t="s">
        <v>824</v>
      </c>
      <c r="D541" s="367" t="s">
        <v>823</v>
      </c>
      <c r="E541" s="367" t="s">
        <v>824</v>
      </c>
      <c r="F541" s="367" t="s">
        <v>823</v>
      </c>
      <c r="G541" s="1031" t="s">
        <v>824</v>
      </c>
      <c r="H541" s="1032"/>
      <c r="I541" s="241"/>
      <c r="J541"/>
      <c r="K541"/>
      <c r="L541" s="1009" t="s">
        <v>835</v>
      </c>
      <c r="M541" s="1009"/>
      <c r="N541" s="1009"/>
      <c r="O541" s="1010"/>
      <c r="P541" s="1011"/>
      <c r="Q541" s="1011"/>
      <c r="R541" s="1011"/>
      <c r="S541" s="1011"/>
      <c r="T541" s="1011"/>
      <c r="U541" s="1011"/>
      <c r="V541" s="1012"/>
      <c r="W541" s="96"/>
    </row>
    <row r="542" spans="2:23" ht="17.25" thickBot="1" x14ac:dyDescent="0.3">
      <c r="B542" s="452"/>
      <c r="C542" s="287"/>
      <c r="D542" s="287"/>
      <c r="E542" s="287"/>
      <c r="F542" s="287"/>
      <c r="G542" s="1033"/>
      <c r="H542" s="1034"/>
      <c r="I542" s="241"/>
      <c r="J542"/>
      <c r="K542"/>
      <c r="L542" s="1009"/>
      <c r="M542" s="1009"/>
      <c r="N542" s="1009"/>
      <c r="O542" s="1013"/>
      <c r="P542" s="1014"/>
      <c r="Q542" s="1014"/>
      <c r="R542" s="1014"/>
      <c r="S542" s="1014"/>
      <c r="T542" s="1014"/>
      <c r="U542" s="1014"/>
      <c r="V542" s="1015"/>
      <c r="W542" s="96"/>
    </row>
    <row r="543" spans="2:23" ht="16.5" x14ac:dyDescent="0.25">
      <c r="B543" s="368"/>
      <c r="C543" s="368"/>
      <c r="D543" s="368"/>
      <c r="E543" s="369"/>
      <c r="F543" s="376"/>
      <c r="G543" s="377"/>
      <c r="H543" s="377"/>
      <c r="I543" s="241"/>
      <c r="J543" s="370"/>
      <c r="K543" s="370"/>
      <c r="L543" s="370"/>
      <c r="M543" s="370"/>
      <c r="N543" s="370"/>
      <c r="O543" s="1013"/>
      <c r="P543" s="1014"/>
      <c r="Q543" s="1014"/>
      <c r="R543" s="1014"/>
      <c r="S543" s="1014"/>
      <c r="T543" s="1014"/>
      <c r="U543" s="1014"/>
      <c r="V543" s="1015"/>
      <c r="W543" s="96"/>
    </row>
    <row r="544" spans="2:23" ht="15" x14ac:dyDescent="0.25">
      <c r="B544" s="371" t="s">
        <v>891</v>
      </c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16"/>
      <c r="P544" s="1017"/>
      <c r="Q544" s="1017"/>
      <c r="R544" s="1017"/>
      <c r="S544" s="1017"/>
      <c r="T544" s="1017"/>
      <c r="U544" s="1017"/>
      <c r="V544" s="1018"/>
      <c r="W544" s="96"/>
    </row>
    <row r="545" spans="1:26" ht="15.75" thickBot="1" x14ac:dyDescent="0.3">
      <c r="B545" s="372" t="s">
        <v>892</v>
      </c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96"/>
    </row>
    <row r="546" spans="1:26" ht="16.5" customHeight="1" thickBot="1" x14ac:dyDescent="0.3">
      <c r="A546" s="36"/>
      <c r="B546" s="60" t="s">
        <v>786</v>
      </c>
      <c r="C546" s="61"/>
      <c r="D546" s="61"/>
      <c r="E546" s="62"/>
      <c r="F546" s="62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1"/>
      <c r="V546" s="61"/>
      <c r="W546" s="64" t="s">
        <v>864</v>
      </c>
    </row>
    <row r="547" spans="1:26" ht="12.75" customHeight="1" x14ac:dyDescent="0.25">
      <c r="B547" s="864" t="s">
        <v>788</v>
      </c>
      <c r="C547" s="864"/>
      <c r="D547" s="864"/>
      <c r="E547" s="864"/>
      <c r="F547" s="864"/>
      <c r="G547" s="864"/>
      <c r="H547" s="864"/>
      <c r="I547" s="864"/>
      <c r="J547" s="864"/>
      <c r="K547" s="864"/>
      <c r="L547" s="864"/>
      <c r="M547" s="864"/>
      <c r="N547" s="864"/>
      <c r="O547" s="864"/>
      <c r="P547" s="864"/>
      <c r="Q547" s="864"/>
      <c r="R547" s="864"/>
      <c r="S547" s="864"/>
      <c r="T547" s="864"/>
      <c r="U547" s="864"/>
      <c r="V547" s="864"/>
      <c r="W547" s="864"/>
    </row>
    <row r="548" spans="1:26" ht="12.75" customHeight="1" thickBot="1" x14ac:dyDescent="0.3">
      <c r="B548" s="865" t="s">
        <v>865</v>
      </c>
      <c r="C548" s="865"/>
      <c r="D548" s="865"/>
      <c r="E548" s="865"/>
      <c r="F548" s="865"/>
      <c r="G548" s="865"/>
      <c r="H548" s="865"/>
      <c r="I548" s="866"/>
      <c r="J548" s="866"/>
      <c r="K548" s="866"/>
      <c r="L548" s="866"/>
      <c r="M548" s="866"/>
      <c r="N548" s="866"/>
      <c r="O548" s="865"/>
      <c r="P548" s="865"/>
      <c r="Q548" s="865"/>
      <c r="R548" s="865"/>
      <c r="S548" s="865"/>
      <c r="T548" s="865"/>
      <c r="U548" s="865"/>
      <c r="V548" s="865"/>
      <c r="W548" s="865"/>
    </row>
    <row r="549" spans="1:26" s="41" customFormat="1" ht="17.25" customHeight="1" thickBot="1" x14ac:dyDescent="0.25">
      <c r="B549" s="867" t="s">
        <v>790</v>
      </c>
      <c r="C549" s="868"/>
      <c r="D549" s="869">
        <f>IF(F550=0,"",$D$5)</f>
        <v>0</v>
      </c>
      <c r="E549" s="869"/>
      <c r="F549" s="869"/>
      <c r="G549" s="869"/>
      <c r="H549" s="870"/>
      <c r="I549" s="902" t="s">
        <v>791</v>
      </c>
      <c r="J549" s="903"/>
      <c r="K549" s="903"/>
      <c r="L549" s="903"/>
      <c r="M549" s="903"/>
      <c r="N549" s="904"/>
      <c r="O549" s="886" t="s">
        <v>792</v>
      </c>
      <c r="P549" s="887"/>
      <c r="Q549" s="887"/>
      <c r="R549" s="887"/>
      <c r="S549" s="887"/>
      <c r="T549" s="905" t="str">
        <f>IF(Menu!E17="","",Menu!E17)</f>
        <v/>
      </c>
      <c r="U549" s="905"/>
      <c r="V549" s="905"/>
      <c r="W549" s="906"/>
    </row>
    <row r="550" spans="1:26" s="41" customFormat="1" ht="17.25" customHeight="1" thickBot="1" x14ac:dyDescent="0.25">
      <c r="A550" s="41" t="str">
        <f>IF(F550=0,"",$D$549&amp;" "&amp;$F$550)</f>
        <v xml:space="preserve">0 </v>
      </c>
      <c r="B550" s="910" t="s">
        <v>793</v>
      </c>
      <c r="C550" s="911"/>
      <c r="D550" s="911"/>
      <c r="E550" s="911"/>
      <c r="F550" s="912" t="str">
        <f>+Menu!B17</f>
        <v/>
      </c>
      <c r="G550" s="912"/>
      <c r="H550" s="913"/>
      <c r="I550" s="65" t="str">
        <f>+$I$6</f>
        <v>3rd</v>
      </c>
      <c r="J550" s="914" t="s">
        <v>866</v>
      </c>
      <c r="K550" s="914"/>
      <c r="L550" s="66">
        <f>+$L$6</f>
        <v>2021</v>
      </c>
      <c r="M550" s="915" t="s">
        <v>6</v>
      </c>
      <c r="N550" s="916"/>
      <c r="O550" s="306" t="s">
        <v>973</v>
      </c>
      <c r="P550" s="67"/>
      <c r="Q550" s="67"/>
      <c r="R550" s="68"/>
      <c r="S550" s="68"/>
      <c r="T550" s="68"/>
      <c r="U550" s="68"/>
      <c r="V550" s="68"/>
      <c r="W550" s="69"/>
    </row>
    <row r="551" spans="1:26" s="41" customFormat="1" ht="17.25" customHeight="1" x14ac:dyDescent="0.2">
      <c r="B551" s="70" t="s">
        <v>795</v>
      </c>
      <c r="C551" s="71"/>
      <c r="D551" s="71"/>
      <c r="E551" s="71"/>
      <c r="F551" s="71"/>
      <c r="G551" s="71"/>
      <c r="H551" s="72"/>
      <c r="I551" s="917" t="s">
        <v>867</v>
      </c>
      <c r="J551" s="918"/>
      <c r="K551" s="918"/>
      <c r="L551" s="918"/>
      <c r="M551" s="918"/>
      <c r="N551" s="919"/>
      <c r="O551" s="920">
        <f>+Menu!F17</f>
        <v>0</v>
      </c>
      <c r="P551" s="921"/>
      <c r="Q551" s="921"/>
      <c r="R551" s="921"/>
      <c r="S551" s="921"/>
      <c r="T551" s="921"/>
      <c r="U551" s="921"/>
      <c r="V551" s="921"/>
      <c r="W551" s="913"/>
    </row>
    <row r="552" spans="1:26" s="41" customFormat="1" ht="17.25" customHeight="1" x14ac:dyDescent="0.2">
      <c r="B552" s="920">
        <f>+Menu!D17</f>
        <v>0</v>
      </c>
      <c r="C552" s="921"/>
      <c r="D552" s="921"/>
      <c r="E552" s="921"/>
      <c r="F552" s="921"/>
      <c r="G552" s="921"/>
      <c r="H552" s="913"/>
      <c r="I552" s="925" t="s">
        <v>1011</v>
      </c>
      <c r="J552" s="926"/>
      <c r="K552" s="926"/>
      <c r="L552" s="926"/>
      <c r="M552" s="926"/>
      <c r="N552" s="911"/>
      <c r="O552" s="920">
        <f>+Menu!G17</f>
        <v>0</v>
      </c>
      <c r="P552" s="921"/>
      <c r="Q552" s="921"/>
      <c r="R552" s="921"/>
      <c r="S552" s="921"/>
      <c r="T552" s="921"/>
      <c r="U552" s="921"/>
      <c r="V552" s="921"/>
      <c r="W552" s="913"/>
    </row>
    <row r="553" spans="1:26" s="41" customFormat="1" ht="17.25" customHeight="1" thickBot="1" x14ac:dyDescent="0.25">
      <c r="B553" s="907"/>
      <c r="C553" s="908"/>
      <c r="D553" s="908"/>
      <c r="E553" s="908"/>
      <c r="F553" s="908"/>
      <c r="G553" s="908"/>
      <c r="H553" s="909"/>
      <c r="I553" s="927" t="s">
        <v>868</v>
      </c>
      <c r="J553" s="928"/>
      <c r="K553" s="928"/>
      <c r="L553" s="928"/>
      <c r="M553" s="929" t="e">
        <f>IF(D560=0,"",SUM(G560:J560)/D560*100)</f>
        <v>#N/A</v>
      </c>
      <c r="N553" s="930"/>
      <c r="O553" s="907"/>
      <c r="P553" s="908"/>
      <c r="Q553" s="908"/>
      <c r="R553" s="908"/>
      <c r="S553" s="908"/>
      <c r="T553" s="908"/>
      <c r="U553" s="908"/>
      <c r="V553" s="908"/>
      <c r="W553" s="909"/>
      <c r="X553" s="73"/>
    </row>
    <row r="554" spans="1:26" ht="6.75" customHeight="1" x14ac:dyDescent="0.25"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61"/>
      <c r="U554" s="61"/>
      <c r="V554" s="61"/>
      <c r="W554" s="61"/>
    </row>
    <row r="555" spans="1:26" ht="11.25" customHeight="1" thickBot="1" x14ac:dyDescent="0.3">
      <c r="B555" s="68" t="s">
        <v>1075</v>
      </c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61"/>
      <c r="U555" s="61"/>
      <c r="V555" s="61"/>
      <c r="W555" s="61"/>
    </row>
    <row r="556" spans="1:26" ht="36.75" customHeight="1" thickBot="1" x14ac:dyDescent="0.25">
      <c r="B556" s="877" t="s">
        <v>869</v>
      </c>
      <c r="C556" s="861"/>
      <c r="D556" s="878"/>
      <c r="E556" s="935" t="s">
        <v>870</v>
      </c>
      <c r="F556" s="936"/>
      <c r="G556" s="922" t="s">
        <v>1068</v>
      </c>
      <c r="H556" s="923"/>
      <c r="I556" s="923"/>
      <c r="J556" s="924"/>
      <c r="K556" s="877" t="s">
        <v>1067</v>
      </c>
      <c r="L556" s="861"/>
      <c r="M556" s="861" t="s">
        <v>1074</v>
      </c>
      <c r="N556" s="861"/>
      <c r="O556" s="861" t="s">
        <v>1073</v>
      </c>
      <c r="P556" s="861"/>
      <c r="Q556" s="861" t="s">
        <v>1072</v>
      </c>
      <c r="R556" s="861"/>
      <c r="S556" s="861" t="s">
        <v>1071</v>
      </c>
      <c r="T556" s="861"/>
      <c r="U556" s="871" t="s">
        <v>1070</v>
      </c>
      <c r="V556" s="871"/>
      <c r="W556" s="872"/>
    </row>
    <row r="557" spans="1:26" ht="12.75" customHeight="1" x14ac:dyDescent="0.2">
      <c r="B557" s="879"/>
      <c r="C557" s="862"/>
      <c r="D557" s="880"/>
      <c r="E557" s="937"/>
      <c r="F557" s="938"/>
      <c r="G557" s="883" t="s">
        <v>1069</v>
      </c>
      <c r="H557" s="884"/>
      <c r="I557" s="884"/>
      <c r="J557" s="885"/>
      <c r="K557" s="879"/>
      <c r="L557" s="862"/>
      <c r="M557" s="862"/>
      <c r="N557" s="862"/>
      <c r="O557" s="862"/>
      <c r="P557" s="862"/>
      <c r="Q557" s="862"/>
      <c r="R557" s="862"/>
      <c r="S557" s="862"/>
      <c r="T557" s="862"/>
      <c r="U557" s="873"/>
      <c r="V557" s="873"/>
      <c r="W557" s="874"/>
    </row>
    <row r="558" spans="1:26" ht="15" customHeight="1" thickBot="1" x14ac:dyDescent="0.3">
      <c r="B558" s="881"/>
      <c r="C558" s="863"/>
      <c r="D558" s="882"/>
      <c r="E558" s="939"/>
      <c r="F558" s="940"/>
      <c r="G558" s="941" t="s">
        <v>1065</v>
      </c>
      <c r="H558" s="942"/>
      <c r="I558" s="942" t="s">
        <v>1066</v>
      </c>
      <c r="J558" s="943"/>
      <c r="K558" s="881"/>
      <c r="L558" s="863"/>
      <c r="M558" s="863"/>
      <c r="N558" s="863"/>
      <c r="O558" s="863"/>
      <c r="P558" s="863"/>
      <c r="Q558" s="863"/>
      <c r="R558" s="863"/>
      <c r="S558" s="863"/>
      <c r="T558" s="863"/>
      <c r="U558" s="875"/>
      <c r="V558" s="875"/>
      <c r="W558" s="876"/>
    </row>
    <row r="559" spans="1:26" ht="25.5" customHeight="1" thickBot="1" x14ac:dyDescent="0.3">
      <c r="B559" s="75" t="s">
        <v>823</v>
      </c>
      <c r="C559" s="76" t="s">
        <v>824</v>
      </c>
      <c r="D559" s="77" t="s">
        <v>874</v>
      </c>
      <c r="E559" s="954" t="s">
        <v>875</v>
      </c>
      <c r="F559" s="954"/>
      <c r="G559" s="485" t="s">
        <v>823</v>
      </c>
      <c r="H559" s="486" t="s">
        <v>824</v>
      </c>
      <c r="I559" s="486" t="s">
        <v>823</v>
      </c>
      <c r="J559" s="487" t="s">
        <v>824</v>
      </c>
      <c r="K559" s="109" t="s">
        <v>823</v>
      </c>
      <c r="L559" s="109" t="s">
        <v>824</v>
      </c>
      <c r="M559" s="109" t="s">
        <v>823</v>
      </c>
      <c r="N559" s="109" t="s">
        <v>824</v>
      </c>
      <c r="O559" s="109" t="s">
        <v>823</v>
      </c>
      <c r="P559" s="109" t="s">
        <v>824</v>
      </c>
      <c r="Q559" s="109" t="s">
        <v>823</v>
      </c>
      <c r="R559" s="109" t="s">
        <v>824</v>
      </c>
      <c r="S559" s="109" t="s">
        <v>823</v>
      </c>
      <c r="T559" s="109" t="s">
        <v>824</v>
      </c>
      <c r="U559" s="109" t="s">
        <v>823</v>
      </c>
      <c r="V559" s="109" t="s">
        <v>824</v>
      </c>
      <c r="W559" s="110" t="s">
        <v>825</v>
      </c>
    </row>
    <row r="560" spans="1:26" ht="15" customHeight="1" x14ac:dyDescent="0.25">
      <c r="B560" s="373" t="e">
        <f>IF($A$550="",0,VLOOKUP($A$550,$C$2209:$R$3100,2,FALSE))</f>
        <v>#N/A</v>
      </c>
      <c r="C560" s="374" t="e">
        <f>IF($A$550="",0,VLOOKUP($A$550,$W$2209:$AL$3100,2,FALSE))</f>
        <v>#N/A</v>
      </c>
      <c r="D560" s="78" t="e">
        <f>SUM(B560:C560)</f>
        <v>#N/A</v>
      </c>
      <c r="E560" s="933" t="s">
        <v>876</v>
      </c>
      <c r="F560" s="934"/>
      <c r="G560" s="288"/>
      <c r="H560" s="283"/>
      <c r="I560" s="289"/>
      <c r="J560" s="471"/>
      <c r="K560" s="467"/>
      <c r="L560" s="283"/>
      <c r="M560" s="283"/>
      <c r="N560" s="283"/>
      <c r="O560" s="283"/>
      <c r="P560" s="283"/>
      <c r="Q560" s="283"/>
      <c r="R560" s="283"/>
      <c r="S560" s="283"/>
      <c r="T560" s="283"/>
      <c r="U560" s="128">
        <f t="shared" ref="U560:V562" si="94">+G560+I560+K560+M560+O560+Q560+S560</f>
        <v>0</v>
      </c>
      <c r="V560" s="128">
        <f t="shared" si="94"/>
        <v>0</v>
      </c>
      <c r="W560" s="122">
        <f>SUM(U560:V560)</f>
        <v>0</v>
      </c>
      <c r="Y560" s="539" t="e">
        <f>IF($A$550="",0,VLOOKUP($A$550,$AQ$2209:$BF$3100,2,FALSE))</f>
        <v>#N/A</v>
      </c>
      <c r="Z560" s="539" t="e">
        <f>IF($A$550="",0,VLOOKUP($A$550,$BJ$2209:$BY$3100,2,FALSE))</f>
        <v>#N/A</v>
      </c>
    </row>
    <row r="561" spans="2:26" ht="15" customHeight="1" x14ac:dyDescent="0.25">
      <c r="B561" s="373" t="e">
        <f>IF($A$550="",0,VLOOKUP($A$550,$C$2209:$R$3100,3,FALSE))</f>
        <v>#N/A</v>
      </c>
      <c r="C561" s="374" t="e">
        <f>IF($A$550="",0,VLOOKUP($A$550,$W$2209:$AL$3100,3,FALSE))</f>
        <v>#N/A</v>
      </c>
      <c r="D561" s="80" t="e">
        <f>SUM(B561:C561)</f>
        <v>#N/A</v>
      </c>
      <c r="E561" s="944" t="s">
        <v>877</v>
      </c>
      <c r="F561" s="891"/>
      <c r="G561" s="305"/>
      <c r="H561" s="304"/>
      <c r="I561" s="107"/>
      <c r="J561" s="472"/>
      <c r="K561" s="468"/>
      <c r="L561" s="107"/>
      <c r="M561" s="107"/>
      <c r="N561" s="107"/>
      <c r="O561" s="107"/>
      <c r="P561" s="107"/>
      <c r="Q561" s="107"/>
      <c r="R561" s="107"/>
      <c r="S561" s="107"/>
      <c r="T561" s="107"/>
      <c r="U561" s="121">
        <f t="shared" si="94"/>
        <v>0</v>
      </c>
      <c r="V561" s="121">
        <f t="shared" si="94"/>
        <v>0</v>
      </c>
      <c r="W561" s="123">
        <f>SUM(U561:V561)</f>
        <v>0</v>
      </c>
      <c r="Y561" s="539" t="e">
        <f>IF($A$550="",0,VLOOKUP($A$550,$AQ$2209:$BF$3100,3,FALSE))</f>
        <v>#N/A</v>
      </c>
      <c r="Z561" s="539" t="e">
        <f>IF($A$550="",0,VLOOKUP($A$550,$BJ$2209:$BY$3100,3,FALSE))</f>
        <v>#N/A</v>
      </c>
    </row>
    <row r="562" spans="2:26" ht="15" customHeight="1" x14ac:dyDescent="0.25">
      <c r="B562" s="373" t="e">
        <f>IF($A$550="",0,VLOOKUP($A$550,$C$2209:$R$3100,4,FALSE))</f>
        <v>#N/A</v>
      </c>
      <c r="C562" s="374" t="e">
        <f>IF($A$550="",0,VLOOKUP($A$550,$W$2209:$AL$3100,4,FALSE))</f>
        <v>#N/A</v>
      </c>
      <c r="D562" s="80" t="e">
        <f>SUM(B562:C562)</f>
        <v>#N/A</v>
      </c>
      <c r="E562" s="944" t="s">
        <v>878</v>
      </c>
      <c r="F562" s="891"/>
      <c r="G562" s="305"/>
      <c r="H562" s="304"/>
      <c r="I562" s="107"/>
      <c r="J562" s="472"/>
      <c r="K562" s="468"/>
      <c r="L562" s="107"/>
      <c r="M562" s="107"/>
      <c r="N562" s="107"/>
      <c r="O562" s="107"/>
      <c r="P562" s="107"/>
      <c r="Q562" s="107"/>
      <c r="R562" s="107"/>
      <c r="S562" s="107"/>
      <c r="T562" s="107"/>
      <c r="U562" s="121">
        <f t="shared" si="94"/>
        <v>0</v>
      </c>
      <c r="V562" s="121">
        <f t="shared" si="94"/>
        <v>0</v>
      </c>
      <c r="W562" s="123">
        <f>SUM(U562:V562)</f>
        <v>0</v>
      </c>
      <c r="Y562" s="539" t="e">
        <f>IF($A$550="",0,VLOOKUP($A$550,$AQ$2209:$BF$3100,4,FALSE))</f>
        <v>#N/A</v>
      </c>
      <c r="Z562" s="539" t="e">
        <f>IF($A$550="",0,VLOOKUP($A$550,$BJ$2209:$BY$3100,4,FALSE))</f>
        <v>#N/A</v>
      </c>
    </row>
    <row r="563" spans="2:26" ht="15" customHeight="1" x14ac:dyDescent="0.25">
      <c r="B563" s="373" t="e">
        <f>IF($A$550="",0,VLOOKUP($A$550,$C$2209:$R$3100,5,FALSE))</f>
        <v>#N/A</v>
      </c>
      <c r="C563" s="374" t="e">
        <f>IF($A$550="",0,VLOOKUP($A$550,$W$2209:$AL$3100,5,FALSE))</f>
        <v>#N/A</v>
      </c>
      <c r="D563" s="80" t="e">
        <f>SUM(B563:C563)</f>
        <v>#N/A</v>
      </c>
      <c r="E563" s="944" t="s">
        <v>879</v>
      </c>
      <c r="F563" s="891"/>
      <c r="G563" s="305"/>
      <c r="H563" s="304"/>
      <c r="I563" s="360"/>
      <c r="J563" s="472"/>
      <c r="K563" s="468"/>
      <c r="L563" s="107"/>
      <c r="M563" s="107"/>
      <c r="N563" s="107"/>
      <c r="O563" s="107"/>
      <c r="P563" s="107"/>
      <c r="Q563" s="107"/>
      <c r="R563" s="107"/>
      <c r="S563" s="107"/>
      <c r="T563" s="107"/>
      <c r="U563" s="121">
        <f>+G563+I563+K563+M563+O563+Q563+S563</f>
        <v>0</v>
      </c>
      <c r="V563" s="121">
        <f>+H563+J563+L563+N563+P563+R563+T563</f>
        <v>0</v>
      </c>
      <c r="W563" s="123">
        <f>SUM(U563:V563)</f>
        <v>0</v>
      </c>
      <c r="Y563" s="539" t="e">
        <f>IF($A$550="",0,VLOOKUP($A$550,$AQ$2209:$BF$3100,5,FALSE))</f>
        <v>#N/A</v>
      </c>
      <c r="Z563" s="539" t="e">
        <f>IF($A$550="",0,VLOOKUP($A$550,$BJ$2209:$BY$3100,5,FALSE))</f>
        <v>#N/A</v>
      </c>
    </row>
    <row r="564" spans="2:26" ht="15" customHeight="1" thickBot="1" x14ac:dyDescent="0.3">
      <c r="B564" s="373" t="e">
        <f>IF($A$550="",0,VLOOKUP($A$550,$C$2209:$R$3100,6,FALSE))</f>
        <v>#N/A</v>
      </c>
      <c r="C564" s="374" t="e">
        <f>IF($A$550="",0,VLOOKUP($A$550,$W$2209:$AL$3100,6,FALSE))</f>
        <v>#N/A</v>
      </c>
      <c r="D564" s="81" t="e">
        <f>SUM(B564:C564)</f>
        <v>#N/A</v>
      </c>
      <c r="E564" s="945" t="s">
        <v>880</v>
      </c>
      <c r="F564" s="946"/>
      <c r="G564" s="361"/>
      <c r="H564" s="362"/>
      <c r="I564" s="363"/>
      <c r="J564" s="473"/>
      <c r="K564" s="469"/>
      <c r="L564" s="363"/>
      <c r="M564" s="363"/>
      <c r="N564" s="363"/>
      <c r="O564" s="363"/>
      <c r="P564" s="363"/>
      <c r="Q564" s="363"/>
      <c r="R564" s="363"/>
      <c r="S564" s="363"/>
      <c r="T564" s="363"/>
      <c r="U564" s="364">
        <f>+G564+I564+K564+M564+O564+Q564+S564</f>
        <v>0</v>
      </c>
      <c r="V564" s="364">
        <f>+H564+J564+L564+N564+P564+R564+T564</f>
        <v>0</v>
      </c>
      <c r="W564" s="365">
        <f>SUM(U564:V564)</f>
        <v>0</v>
      </c>
      <c r="Y564" s="539" t="e">
        <f>IF($A$550="",0,VLOOKUP($A$550,$AQ$2209:$BF$3100,6,FALSE))</f>
        <v>#N/A</v>
      </c>
      <c r="Z564" s="539" t="e">
        <f>IF($A$550="",0,VLOOKUP($A$550,$BJ$2209:$BY$3100,6,FALSE))</f>
        <v>#N/A</v>
      </c>
    </row>
    <row r="565" spans="2:26" ht="18" customHeight="1" thickBot="1" x14ac:dyDescent="0.3">
      <c r="B565" s="82" t="e">
        <f>SUM(B560:B564)</f>
        <v>#N/A</v>
      </c>
      <c r="C565" s="83" t="e">
        <f>SUM(C560:C564)</f>
        <v>#N/A</v>
      </c>
      <c r="D565" s="84" t="e">
        <f>SUM(D560:D564)</f>
        <v>#N/A</v>
      </c>
      <c r="E565" s="947" t="s">
        <v>881</v>
      </c>
      <c r="F565" s="948"/>
      <c r="G565" s="82">
        <f>SUM(G560:G564)</f>
        <v>0</v>
      </c>
      <c r="H565" s="83">
        <f t="shared" ref="H565:T565" si="95">SUM(H560:H564)</f>
        <v>0</v>
      </c>
      <c r="I565" s="83">
        <f t="shared" si="95"/>
        <v>0</v>
      </c>
      <c r="J565" s="84">
        <f t="shared" si="95"/>
        <v>0</v>
      </c>
      <c r="K565" s="470">
        <f t="shared" si="95"/>
        <v>0</v>
      </c>
      <c r="L565" s="83">
        <f t="shared" si="95"/>
        <v>0</v>
      </c>
      <c r="M565" s="83">
        <f t="shared" si="95"/>
        <v>0</v>
      </c>
      <c r="N565" s="83">
        <f t="shared" si="95"/>
        <v>0</v>
      </c>
      <c r="O565" s="83">
        <f t="shared" si="95"/>
        <v>0</v>
      </c>
      <c r="P565" s="83">
        <f t="shared" si="95"/>
        <v>0</v>
      </c>
      <c r="Q565" s="83">
        <f t="shared" si="95"/>
        <v>0</v>
      </c>
      <c r="R565" s="83">
        <f t="shared" si="95"/>
        <v>0</v>
      </c>
      <c r="S565" s="83">
        <f t="shared" si="95"/>
        <v>0</v>
      </c>
      <c r="T565" s="83">
        <f t="shared" si="95"/>
        <v>0</v>
      </c>
      <c r="U565" s="83">
        <f>SUM(U560:U564)</f>
        <v>0</v>
      </c>
      <c r="V565" s="83">
        <f>SUM(V560:V564)</f>
        <v>0</v>
      </c>
      <c r="W565" s="84">
        <f>SUM(W560:W564)</f>
        <v>0</v>
      </c>
      <c r="Y565" s="87"/>
      <c r="Z565" s="87"/>
    </row>
    <row r="566" spans="2:26" ht="6.75" customHeight="1" thickBot="1" x14ac:dyDescent="0.3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</row>
    <row r="567" spans="2:26" ht="25.5" customHeight="1" thickBot="1" x14ac:dyDescent="0.3">
      <c r="B567" s="75" t="s">
        <v>823</v>
      </c>
      <c r="C567" s="76" t="s">
        <v>824</v>
      </c>
      <c r="D567" s="77" t="s">
        <v>874</v>
      </c>
      <c r="E567" s="949" t="s">
        <v>882</v>
      </c>
      <c r="F567" s="949"/>
      <c r="G567" s="485" t="s">
        <v>823</v>
      </c>
      <c r="H567" s="486" t="s">
        <v>824</v>
      </c>
      <c r="I567" s="486" t="s">
        <v>823</v>
      </c>
      <c r="J567" s="487" t="s">
        <v>824</v>
      </c>
      <c r="K567" s="109" t="s">
        <v>823</v>
      </c>
      <c r="L567" s="109" t="s">
        <v>824</v>
      </c>
      <c r="M567" s="109" t="s">
        <v>823</v>
      </c>
      <c r="N567" s="109" t="s">
        <v>824</v>
      </c>
      <c r="O567" s="109" t="s">
        <v>823</v>
      </c>
      <c r="P567" s="109" t="s">
        <v>824</v>
      </c>
      <c r="Q567" s="109" t="s">
        <v>823</v>
      </c>
      <c r="R567" s="109" t="s">
        <v>824</v>
      </c>
      <c r="S567" s="109" t="s">
        <v>823</v>
      </c>
      <c r="T567" s="109" t="s">
        <v>824</v>
      </c>
      <c r="U567" s="109" t="s">
        <v>823</v>
      </c>
      <c r="V567" s="109" t="s">
        <v>824</v>
      </c>
      <c r="W567" s="110" t="s">
        <v>825</v>
      </c>
    </row>
    <row r="568" spans="2:26" ht="15" customHeight="1" x14ac:dyDescent="0.25">
      <c r="B568" s="373" t="e">
        <f>IF($A$550="",0,VLOOKUP($A$550,$C$2209:$R$3100,7,FALSE))</f>
        <v>#N/A</v>
      </c>
      <c r="C568" s="374" t="e">
        <f>IF($A$550="",0,VLOOKUP($A$550,$W$2209:$AL$3100,7,FALSE))</f>
        <v>#N/A</v>
      </c>
      <c r="D568" s="88" t="e">
        <f>SUM(B568:C568)</f>
        <v>#N/A</v>
      </c>
      <c r="E568" s="933" t="s">
        <v>883</v>
      </c>
      <c r="F568" s="934"/>
      <c r="G568" s="288"/>
      <c r="H568" s="283"/>
      <c r="I568" s="478"/>
      <c r="J568" s="479"/>
      <c r="K568" s="474"/>
      <c r="L568" s="281"/>
      <c r="M568" s="281"/>
      <c r="N568" s="281"/>
      <c r="O568" s="281"/>
      <c r="P568" s="281"/>
      <c r="Q568" s="281"/>
      <c r="R568" s="281"/>
      <c r="S568" s="281"/>
      <c r="T568" s="282"/>
      <c r="U568" s="128">
        <f t="shared" ref="U568:V572" si="96">+G568+I568+K568+M568+O568+Q568+S568</f>
        <v>0</v>
      </c>
      <c r="V568" s="128">
        <f t="shared" si="96"/>
        <v>0</v>
      </c>
      <c r="W568" s="122">
        <f>SUM(U568:V568)</f>
        <v>0</v>
      </c>
      <c r="Y568" s="539" t="e">
        <f>IF($A$550="",0,VLOOKUP($A$550,$AQ$2209:$BF$3100,7,FALSE))</f>
        <v>#N/A</v>
      </c>
      <c r="Z568" s="539" t="e">
        <f>IF($A$550="",0,VLOOKUP($A$550,$BJ$2209:$BY$3100,7,FALSE))</f>
        <v>#N/A</v>
      </c>
    </row>
    <row r="569" spans="2:26" ht="15" customHeight="1" x14ac:dyDescent="0.25">
      <c r="B569" s="373" t="e">
        <f>IF($A$550="",0,VLOOKUP($A$550,$C$2209:$R$3100,8,FALSE))</f>
        <v>#N/A</v>
      </c>
      <c r="C569" s="374" t="e">
        <f>IF($A$550="",0,VLOOKUP($A$550,$W$2209:$AL$3100,8,FALSE))</f>
        <v>#N/A</v>
      </c>
      <c r="D569" s="80" t="e">
        <f>SUM(B569:C569)</f>
        <v>#N/A</v>
      </c>
      <c r="E569" s="944" t="s">
        <v>884</v>
      </c>
      <c r="F569" s="891"/>
      <c r="G569" s="305"/>
      <c r="H569" s="304"/>
      <c r="I569" s="480"/>
      <c r="J569" s="481"/>
      <c r="K569" s="475"/>
      <c r="L569" s="79"/>
      <c r="M569" s="79"/>
      <c r="N569" s="79"/>
      <c r="O569" s="79"/>
      <c r="P569" s="79"/>
      <c r="Q569" s="79"/>
      <c r="R569" s="79"/>
      <c r="S569" s="79"/>
      <c r="T569" s="106"/>
      <c r="U569" s="121">
        <f t="shared" si="96"/>
        <v>0</v>
      </c>
      <c r="V569" s="121">
        <f t="shared" si="96"/>
        <v>0</v>
      </c>
      <c r="W569" s="123">
        <f>SUM(U569:V569)</f>
        <v>0</v>
      </c>
      <c r="Y569" s="539" t="e">
        <f>IF($A$550="",0,VLOOKUP($A$550,$AQ$2209:$BF$3100,8,FALSE))</f>
        <v>#N/A</v>
      </c>
      <c r="Z569" s="539" t="e">
        <f>IF($A$550="",0,VLOOKUP($A$550,$BJ$2209:$BY$3100,8,FALSE))</f>
        <v>#N/A</v>
      </c>
    </row>
    <row r="570" spans="2:26" ht="15" customHeight="1" x14ac:dyDescent="0.25">
      <c r="B570" s="373" t="e">
        <f>IF($A$550="",0,VLOOKUP($A$550,$C$2209:$R$3100,9,FALSE))</f>
        <v>#N/A</v>
      </c>
      <c r="C570" s="374" t="e">
        <f>IF($A$550="",0,VLOOKUP($A$550,$W$2209:$AL$3100,9,FALSE))</f>
        <v>#N/A</v>
      </c>
      <c r="D570" s="80" t="e">
        <f>SUM(B570:C570)</f>
        <v>#N/A</v>
      </c>
      <c r="E570" s="944" t="s">
        <v>885</v>
      </c>
      <c r="F570" s="891"/>
      <c r="G570" s="305"/>
      <c r="H570" s="304"/>
      <c r="I570" s="480"/>
      <c r="J570" s="481"/>
      <c r="K570" s="475"/>
      <c r="L570" s="79"/>
      <c r="M570" s="79"/>
      <c r="N570" s="79"/>
      <c r="O570" s="79"/>
      <c r="P570" s="79"/>
      <c r="Q570" s="79"/>
      <c r="R570" s="79"/>
      <c r="S570" s="79"/>
      <c r="T570" s="106"/>
      <c r="U570" s="121">
        <f t="shared" si="96"/>
        <v>0</v>
      </c>
      <c r="V570" s="121">
        <f t="shared" si="96"/>
        <v>0</v>
      </c>
      <c r="W570" s="123">
        <f>SUM(U570:V570)</f>
        <v>0</v>
      </c>
      <c r="Y570" s="539" t="e">
        <f>IF($A$550="",0,VLOOKUP($A$550,$AQ$2209:$BF$3100,9,FALSE))</f>
        <v>#N/A</v>
      </c>
      <c r="Z570" s="539" t="e">
        <f>IF($A$550="",0,VLOOKUP($A$550,$BJ$2209:$BY$3100,9,FALSE))</f>
        <v>#N/A</v>
      </c>
    </row>
    <row r="571" spans="2:26" ht="15" customHeight="1" x14ac:dyDescent="0.25">
      <c r="B571" s="373" t="e">
        <f>IF($A$550="",0,VLOOKUP($A$550,$C$2209:$R$3100,10,FALSE))</f>
        <v>#N/A</v>
      </c>
      <c r="C571" s="374" t="e">
        <f>IF($A$550="",0,VLOOKUP($A$550,$W$2209:$AL$3100,10,FALSE))</f>
        <v>#N/A</v>
      </c>
      <c r="D571" s="80" t="e">
        <f>SUM(B571:C571)</f>
        <v>#N/A</v>
      </c>
      <c r="E571" s="944" t="s">
        <v>886</v>
      </c>
      <c r="F571" s="891"/>
      <c r="G571" s="305"/>
      <c r="H571" s="304"/>
      <c r="I571" s="480"/>
      <c r="J571" s="481"/>
      <c r="K571" s="475"/>
      <c r="L571" s="79"/>
      <c r="M571" s="79"/>
      <c r="N571" s="79"/>
      <c r="O571" s="79"/>
      <c r="P571" s="79"/>
      <c r="Q571" s="79"/>
      <c r="R571" s="79"/>
      <c r="S571" s="79"/>
      <c r="T571" s="106"/>
      <c r="U571" s="121">
        <f t="shared" si="96"/>
        <v>0</v>
      </c>
      <c r="V571" s="121">
        <f t="shared" si="96"/>
        <v>0</v>
      </c>
      <c r="W571" s="123">
        <f>SUM(U571:V571)</f>
        <v>0</v>
      </c>
      <c r="Y571" s="539" t="e">
        <f>IF($A$550="",0,VLOOKUP($A$550,$AQ$2209:$BF$3100,10,FALSE))</f>
        <v>#N/A</v>
      </c>
      <c r="Z571" s="539" t="e">
        <f>IF($A$550="",0,VLOOKUP($A$550,$BJ$2209:$BY$3100,10,FALSE))</f>
        <v>#N/A</v>
      </c>
    </row>
    <row r="572" spans="2:26" ht="15" customHeight="1" thickBot="1" x14ac:dyDescent="0.3">
      <c r="B572" s="373" t="e">
        <f>IF($A$550="",0,VLOOKUP($A$550,$C$2209:$R$3100,11,FALSE))</f>
        <v>#N/A</v>
      </c>
      <c r="C572" s="374" t="e">
        <f>IF($A$550="",0,VLOOKUP($A$550,$W$2209:$AL$3100,11,FALSE))</f>
        <v>#N/A</v>
      </c>
      <c r="D572" s="90" t="e">
        <f>SUM(B572:C572)</f>
        <v>#N/A</v>
      </c>
      <c r="E572" s="945" t="s">
        <v>887</v>
      </c>
      <c r="F572" s="946"/>
      <c r="G572" s="361"/>
      <c r="H572" s="362"/>
      <c r="I572" s="482"/>
      <c r="J572" s="483"/>
      <c r="K572" s="476"/>
      <c r="L572" s="285"/>
      <c r="M572" s="285"/>
      <c r="N572" s="285"/>
      <c r="O572" s="285"/>
      <c r="P572" s="285"/>
      <c r="Q572" s="285"/>
      <c r="R572" s="285"/>
      <c r="S572" s="285"/>
      <c r="T572" s="286"/>
      <c r="U572" s="129">
        <f t="shared" si="96"/>
        <v>0</v>
      </c>
      <c r="V572" s="129">
        <f t="shared" si="96"/>
        <v>0</v>
      </c>
      <c r="W572" s="124">
        <f>SUM(U572:V572)</f>
        <v>0</v>
      </c>
      <c r="Y572" s="539" t="e">
        <f>IF($A$550="",0,VLOOKUP($A$550,$AQ$2209:$BF$3100,11,FALSE))</f>
        <v>#N/A</v>
      </c>
      <c r="Z572" s="539" t="e">
        <f>IF($A$550="",0,VLOOKUP($A$550,$BJ$2209:$BY$3100,11,FALSE))</f>
        <v>#N/A</v>
      </c>
    </row>
    <row r="573" spans="2:26" ht="18" customHeight="1" thickBot="1" x14ac:dyDescent="0.3">
      <c r="B573" s="91" t="e">
        <f>SUM(B568:B572)</f>
        <v>#N/A</v>
      </c>
      <c r="C573" s="92" t="e">
        <f>SUM(C568:C572)</f>
        <v>#N/A</v>
      </c>
      <c r="D573" s="93" t="e">
        <f>SUM(D568:D572)</f>
        <v>#N/A</v>
      </c>
      <c r="E573" s="951" t="s">
        <v>888</v>
      </c>
      <c r="F573" s="948"/>
      <c r="G573" s="82">
        <f>SUM(G568:G572)</f>
        <v>0</v>
      </c>
      <c r="H573" s="83">
        <f>SUM(H568:H572)</f>
        <v>0</v>
      </c>
      <c r="I573" s="83">
        <f t="shared" ref="I573:N573" si="97">SUM(I568:I572)</f>
        <v>0</v>
      </c>
      <c r="J573" s="84">
        <f t="shared" si="97"/>
        <v>0</v>
      </c>
      <c r="K573" s="477">
        <f t="shared" si="97"/>
        <v>0</v>
      </c>
      <c r="L573" s="85">
        <f t="shared" si="97"/>
        <v>0</v>
      </c>
      <c r="M573" s="85">
        <f t="shared" si="97"/>
        <v>0</v>
      </c>
      <c r="N573" s="85">
        <f t="shared" si="97"/>
        <v>0</v>
      </c>
      <c r="O573" s="85">
        <f t="shared" ref="O573:W573" si="98">SUM(O568:O572)</f>
        <v>0</v>
      </c>
      <c r="P573" s="85">
        <f t="shared" si="98"/>
        <v>0</v>
      </c>
      <c r="Q573" s="85">
        <f t="shared" si="98"/>
        <v>0</v>
      </c>
      <c r="R573" s="85">
        <f t="shared" si="98"/>
        <v>0</v>
      </c>
      <c r="S573" s="85">
        <f t="shared" si="98"/>
        <v>0</v>
      </c>
      <c r="T573" s="290">
        <f t="shared" si="98"/>
        <v>0</v>
      </c>
      <c r="U573" s="83">
        <f t="shared" si="98"/>
        <v>0</v>
      </c>
      <c r="V573" s="83">
        <f t="shared" si="98"/>
        <v>0</v>
      </c>
      <c r="W573" s="84">
        <f t="shared" si="98"/>
        <v>0</v>
      </c>
    </row>
    <row r="574" spans="2:26" ht="6.75" customHeight="1" thickBot="1" x14ac:dyDescent="0.3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</row>
    <row r="575" spans="2:26" ht="25.5" customHeight="1" thickBot="1" x14ac:dyDescent="0.3">
      <c r="B575" s="75" t="s">
        <v>823</v>
      </c>
      <c r="C575" s="76" t="s">
        <v>824</v>
      </c>
      <c r="D575" s="77" t="s">
        <v>874</v>
      </c>
      <c r="E575" s="952" t="s">
        <v>1012</v>
      </c>
      <c r="F575" s="952"/>
      <c r="G575" s="485" t="s">
        <v>823</v>
      </c>
      <c r="H575" s="486" t="s">
        <v>824</v>
      </c>
      <c r="I575" s="486" t="s">
        <v>823</v>
      </c>
      <c r="J575" s="487" t="s">
        <v>824</v>
      </c>
      <c r="K575" s="109" t="s">
        <v>823</v>
      </c>
      <c r="L575" s="109" t="s">
        <v>824</v>
      </c>
      <c r="M575" s="109" t="s">
        <v>823</v>
      </c>
      <c r="N575" s="109" t="s">
        <v>824</v>
      </c>
      <c r="O575" s="109" t="s">
        <v>823</v>
      </c>
      <c r="P575" s="109" t="s">
        <v>824</v>
      </c>
      <c r="Q575" s="109" t="s">
        <v>823</v>
      </c>
      <c r="R575" s="109" t="s">
        <v>824</v>
      </c>
      <c r="S575" s="109" t="s">
        <v>823</v>
      </c>
      <c r="T575" s="109" t="s">
        <v>824</v>
      </c>
      <c r="U575" s="109" t="s">
        <v>823</v>
      </c>
      <c r="V575" s="109" t="s">
        <v>824</v>
      </c>
      <c r="W575" s="110" t="s">
        <v>825</v>
      </c>
    </row>
    <row r="576" spans="2:26" ht="15" customHeight="1" x14ac:dyDescent="0.25">
      <c r="B576" s="373" t="e">
        <f>IF($A$550="",0,VLOOKUP($A$550,$C$2209:$R$3100,12,FALSE))</f>
        <v>#N/A</v>
      </c>
      <c r="C576" s="374" t="e">
        <f>IF($A$550="",0,VLOOKUP($A$550,$W$2209:$AL$3100,12,FALSE))</f>
        <v>#N/A</v>
      </c>
      <c r="D576" s="88" t="e">
        <f>SUM(B576:C576)</f>
        <v>#N/A</v>
      </c>
      <c r="E576" s="933" t="s">
        <v>1013</v>
      </c>
      <c r="F576" s="934"/>
      <c r="G576" s="288"/>
      <c r="H576" s="283"/>
      <c r="I576" s="478"/>
      <c r="J576" s="479"/>
      <c r="K576" s="474"/>
      <c r="L576" s="281"/>
      <c r="M576" s="281"/>
      <c r="N576" s="281"/>
      <c r="O576" s="281"/>
      <c r="P576" s="281"/>
      <c r="Q576" s="281"/>
      <c r="R576" s="281"/>
      <c r="S576" s="282"/>
      <c r="T576" s="283"/>
      <c r="U576" s="128">
        <f t="shared" ref="U576:V580" si="99">+G576+I576+K576+M576+O576+Q576+S576</f>
        <v>0</v>
      </c>
      <c r="V576" s="128">
        <f t="shared" si="99"/>
        <v>0</v>
      </c>
      <c r="W576" s="122">
        <f>SUM(U576:V576)</f>
        <v>0</v>
      </c>
      <c r="Y576" s="539" t="e">
        <f>IF($A$550="",0,VLOOKUP($A$550,$AQ$2209:$BF$3100,12,FALSE))</f>
        <v>#N/A</v>
      </c>
      <c r="Z576" s="539" t="e">
        <f>IF($A$550="",0,VLOOKUP($A$550,$BJ$2209:$BY$3100,12,FALSE))</f>
        <v>#N/A</v>
      </c>
    </row>
    <row r="577" spans="2:26" ht="15" customHeight="1" x14ac:dyDescent="0.25">
      <c r="B577" s="373" t="e">
        <f>IF($A$550="",0,VLOOKUP($A$550,$C$2209:$R$3100,13,FALSE))</f>
        <v>#N/A</v>
      </c>
      <c r="C577" s="374" t="e">
        <f>IF($A$550="",0,VLOOKUP($A$550,$W$2209:$AL$3100,13,FALSE))</f>
        <v>#N/A</v>
      </c>
      <c r="D577" s="80" t="e">
        <f>SUM(B577:C577)</f>
        <v>#N/A</v>
      </c>
      <c r="E577" s="944" t="s">
        <v>1014</v>
      </c>
      <c r="F577" s="891"/>
      <c r="G577" s="305"/>
      <c r="H577" s="304"/>
      <c r="I577" s="480"/>
      <c r="J577" s="481"/>
      <c r="K577" s="475"/>
      <c r="L577" s="79"/>
      <c r="M577" s="79"/>
      <c r="N577" s="79"/>
      <c r="O577" s="79"/>
      <c r="P577" s="79"/>
      <c r="Q577" s="79"/>
      <c r="R577" s="79"/>
      <c r="S577" s="106"/>
      <c r="T577" s="107"/>
      <c r="U577" s="121">
        <f t="shared" si="99"/>
        <v>0</v>
      </c>
      <c r="V577" s="121">
        <f t="shared" si="99"/>
        <v>0</v>
      </c>
      <c r="W577" s="123">
        <f>SUM(U577:V577)</f>
        <v>0</v>
      </c>
      <c r="Y577" s="539" t="e">
        <f>IF($A$550="",0,VLOOKUP($A$550,$AQ$2209:$BF$3100,13,FALSE))</f>
        <v>#N/A</v>
      </c>
      <c r="Z577" s="539" t="e">
        <f>IF($A$550="",0,VLOOKUP($A$550,$BJ$2209:$BY$3100,13,FALSE))</f>
        <v>#N/A</v>
      </c>
    </row>
    <row r="578" spans="2:26" ht="15" customHeight="1" x14ac:dyDescent="0.25">
      <c r="B578" s="373" t="e">
        <f>IF($A$550="",0,VLOOKUP($A$550,$C$2209:$R$3100,14,FALSE))</f>
        <v>#N/A</v>
      </c>
      <c r="C578" s="374" t="e">
        <f>IF($A$550="",0,VLOOKUP($A$550,$W$2209:$AL$3100,14,FALSE))</f>
        <v>#N/A</v>
      </c>
      <c r="D578" s="80" t="e">
        <f>SUM(B578:C578)</f>
        <v>#N/A</v>
      </c>
      <c r="E578" s="944" t="s">
        <v>1015</v>
      </c>
      <c r="F578" s="891"/>
      <c r="G578" s="305"/>
      <c r="H578" s="304"/>
      <c r="I578" s="480"/>
      <c r="J578" s="481"/>
      <c r="K578" s="475"/>
      <c r="L578" s="79"/>
      <c r="M578" s="79"/>
      <c r="N578" s="79"/>
      <c r="O578" s="79"/>
      <c r="P578" s="79"/>
      <c r="Q578" s="79"/>
      <c r="R578" s="79"/>
      <c r="S578" s="106"/>
      <c r="T578" s="107"/>
      <c r="U578" s="121">
        <f t="shared" si="99"/>
        <v>0</v>
      </c>
      <c r="V578" s="121">
        <f t="shared" si="99"/>
        <v>0</v>
      </c>
      <c r="W578" s="123">
        <f>SUM(U578:V578)</f>
        <v>0</v>
      </c>
      <c r="Y578" s="539" t="e">
        <f>IF($A$550="",0,VLOOKUP($A$550,$AQ$2209:$BF$3100,14,FALSE))</f>
        <v>#N/A</v>
      </c>
      <c r="Z578" s="539" t="e">
        <f>IF($A$550="",0,VLOOKUP($A$550,$BJ$2209:$BY$3100,14,FALSE))</f>
        <v>#N/A</v>
      </c>
    </row>
    <row r="579" spans="2:26" ht="15" customHeight="1" x14ac:dyDescent="0.25">
      <c r="B579" s="373" t="e">
        <f>IF($A$550="",0,VLOOKUP($A$550,$C$2209:$R$3100,15,FALSE))</f>
        <v>#N/A</v>
      </c>
      <c r="C579" s="374" t="e">
        <f>IF($A$550="",0,VLOOKUP($A$550,$W$2209:$AL$3100,15,FALSE))</f>
        <v>#N/A</v>
      </c>
      <c r="D579" s="80" t="e">
        <f>SUM(B579:C579)</f>
        <v>#N/A</v>
      </c>
      <c r="E579" s="944" t="s">
        <v>1016</v>
      </c>
      <c r="F579" s="891"/>
      <c r="G579" s="305"/>
      <c r="H579" s="304"/>
      <c r="I579" s="480"/>
      <c r="J579" s="481"/>
      <c r="K579" s="475"/>
      <c r="L579" s="79"/>
      <c r="M579" s="79"/>
      <c r="N579" s="79"/>
      <c r="O579" s="79"/>
      <c r="P579" s="79"/>
      <c r="Q579" s="79"/>
      <c r="R579" s="79"/>
      <c r="S579" s="106"/>
      <c r="T579" s="107"/>
      <c r="U579" s="121">
        <f t="shared" si="99"/>
        <v>0</v>
      </c>
      <c r="V579" s="121">
        <f t="shared" si="99"/>
        <v>0</v>
      </c>
      <c r="W579" s="123">
        <f>SUM(U579:V579)</f>
        <v>0</v>
      </c>
      <c r="Y579" s="539" t="e">
        <f>IF($A$550="",0,VLOOKUP($A$550,$AQ$2209:$BF$3100,15,FALSE))</f>
        <v>#N/A</v>
      </c>
      <c r="Z579" s="539" t="e">
        <f>IF($A$550="",0,VLOOKUP($A$550,$BJ$2209:$BY$3100,15,FALSE))</f>
        <v>#N/A</v>
      </c>
    </row>
    <row r="580" spans="2:26" ht="15" customHeight="1" thickBot="1" x14ac:dyDescent="0.3">
      <c r="B580" s="373" t="e">
        <f>IF($A$550="",0,VLOOKUP($A$550,$C$2209:$R$3100,16,FALSE))</f>
        <v>#N/A</v>
      </c>
      <c r="C580" s="374" t="e">
        <f>IF($A$550="",0,VLOOKUP($A$550,$W$2209:$AL$3100,16,FALSE))</f>
        <v>#N/A</v>
      </c>
      <c r="D580" s="90" t="e">
        <f>SUM(B580:C580)</f>
        <v>#N/A</v>
      </c>
      <c r="E580" s="945" t="s">
        <v>1017</v>
      </c>
      <c r="F580" s="946"/>
      <c r="G580" s="361"/>
      <c r="H580" s="362"/>
      <c r="I580" s="482"/>
      <c r="J580" s="483"/>
      <c r="K580" s="476"/>
      <c r="L580" s="285"/>
      <c r="M580" s="285"/>
      <c r="N580" s="285"/>
      <c r="O580" s="285"/>
      <c r="P580" s="285"/>
      <c r="Q580" s="285"/>
      <c r="R580" s="285"/>
      <c r="S580" s="286"/>
      <c r="T580" s="287"/>
      <c r="U580" s="129">
        <f t="shared" si="99"/>
        <v>0</v>
      </c>
      <c r="V580" s="129">
        <f t="shared" si="99"/>
        <v>0</v>
      </c>
      <c r="W580" s="124">
        <f>SUM(U580:V580)</f>
        <v>0</v>
      </c>
      <c r="Y580" s="539" t="e">
        <f>IF($A$550="",0,VLOOKUP($A$550,$AQ$2209:$BF$3100,16,FALSE))</f>
        <v>#N/A</v>
      </c>
      <c r="Z580" s="539" t="e">
        <f>IF($A$550="",0,VLOOKUP($A$550,$BJ$2209:$BY$3100,16,FALSE))</f>
        <v>#N/A</v>
      </c>
    </row>
    <row r="581" spans="2:26" ht="18" customHeight="1" thickBot="1" x14ac:dyDescent="0.3">
      <c r="B581" s="91" t="e">
        <f>SUM(B576:B580)</f>
        <v>#N/A</v>
      </c>
      <c r="C581" s="92" t="e">
        <f>SUM(C576:C580)</f>
        <v>#N/A</v>
      </c>
      <c r="D581" s="93" t="e">
        <f>SUM(D576:D580)</f>
        <v>#N/A</v>
      </c>
      <c r="E581" s="951" t="s">
        <v>1018</v>
      </c>
      <c r="F581" s="948"/>
      <c r="G581" s="82">
        <f>SUM(G576:G580)</f>
        <v>0</v>
      </c>
      <c r="H581" s="83">
        <f>SUM(H576:H580)</f>
        <v>0</v>
      </c>
      <c r="I581" s="83">
        <f t="shared" ref="I581:O581" si="100">SUM(I576:I580)</f>
        <v>0</v>
      </c>
      <c r="J581" s="84">
        <f t="shared" si="100"/>
        <v>0</v>
      </c>
      <c r="K581" s="477">
        <f t="shared" si="100"/>
        <v>0</v>
      </c>
      <c r="L581" s="85">
        <f t="shared" si="100"/>
        <v>0</v>
      </c>
      <c r="M581" s="85">
        <f t="shared" si="100"/>
        <v>0</v>
      </c>
      <c r="N581" s="85">
        <f t="shared" si="100"/>
        <v>0</v>
      </c>
      <c r="O581" s="85">
        <f t="shared" si="100"/>
        <v>0</v>
      </c>
      <c r="P581" s="85">
        <f t="shared" ref="P581:W581" si="101">SUM(P576:P580)</f>
        <v>0</v>
      </c>
      <c r="Q581" s="85">
        <f t="shared" si="101"/>
        <v>0</v>
      </c>
      <c r="R581" s="85">
        <f t="shared" si="101"/>
        <v>0</v>
      </c>
      <c r="S581" s="85">
        <f t="shared" si="101"/>
        <v>0</v>
      </c>
      <c r="T581" s="85">
        <f t="shared" si="101"/>
        <v>0</v>
      </c>
      <c r="U581" s="85">
        <f t="shared" si="101"/>
        <v>0</v>
      </c>
      <c r="V581" s="85">
        <f t="shared" si="101"/>
        <v>0</v>
      </c>
      <c r="W581" s="86">
        <f t="shared" si="101"/>
        <v>0</v>
      </c>
    </row>
    <row r="582" spans="2:26" ht="3" customHeight="1" x14ac:dyDescent="0.25">
      <c r="B582" s="488"/>
      <c r="C582" s="488"/>
      <c r="D582" s="488"/>
      <c r="E582" s="489"/>
      <c r="F582" s="489"/>
      <c r="G582" s="490"/>
      <c r="H582" s="490"/>
      <c r="I582" s="488"/>
      <c r="J582" s="488"/>
      <c r="K582" s="488"/>
      <c r="L582" s="488"/>
      <c r="M582" s="488"/>
      <c r="N582" s="488"/>
      <c r="O582" s="488"/>
      <c r="P582" s="488"/>
      <c r="Q582" s="488"/>
      <c r="R582" s="488"/>
      <c r="S582" s="488"/>
      <c r="T582" s="488"/>
      <c r="U582" s="488"/>
      <c r="V582" s="488"/>
      <c r="W582" s="488"/>
    </row>
    <row r="583" spans="2:26" ht="12.75" customHeight="1" thickBot="1" x14ac:dyDescent="0.25">
      <c r="B583" s="491" t="s">
        <v>1129</v>
      </c>
      <c r="C583" s="96"/>
      <c r="D583" s="96"/>
      <c r="E583" s="96"/>
      <c r="F583" s="492" t="s">
        <v>835</v>
      </c>
      <c r="G583" s="1019" t="s">
        <v>1270</v>
      </c>
      <c r="H583" s="1019"/>
      <c r="I583" s="1019"/>
      <c r="J583" s="1019"/>
      <c r="K583" s="1019"/>
      <c r="L583" s="1019"/>
      <c r="M583" s="1019"/>
      <c r="N583" s="1019"/>
      <c r="O583" s="1019"/>
      <c r="P583" s="1019"/>
      <c r="Q583" s="1019"/>
      <c r="R583" s="1019"/>
      <c r="S583" s="1019"/>
      <c r="T583" s="1019"/>
      <c r="U583" s="1019"/>
      <c r="V583" s="1019"/>
      <c r="W583" s="1019"/>
    </row>
    <row r="584" spans="2:26" ht="27.75" customHeight="1" x14ac:dyDescent="0.25">
      <c r="B584" s="888" t="s">
        <v>1132</v>
      </c>
      <c r="C584" s="889"/>
      <c r="D584" s="889"/>
      <c r="E584" s="889"/>
      <c r="F584" s="841"/>
      <c r="G584" s="1002" t="s">
        <v>1076</v>
      </c>
      <c r="H584" s="1003"/>
      <c r="I584" s="1003"/>
      <c r="J584" s="1003"/>
      <c r="K584" s="1004" t="s">
        <v>1131</v>
      </c>
      <c r="L584" s="1004"/>
      <c r="M584" s="1004"/>
      <c r="N584" s="1005"/>
      <c r="O584" s="241"/>
      <c r="P584" s="1043" t="s">
        <v>1268</v>
      </c>
      <c r="Q584" s="1043"/>
      <c r="R584" s="1043"/>
      <c r="S584" s="1043"/>
      <c r="T584" s="1040" t="s">
        <v>1269</v>
      </c>
      <c r="U584" s="1040"/>
      <c r="V584" s="1040"/>
      <c r="W584" s="1041"/>
    </row>
    <row r="585" spans="2:26" ht="11.25" customHeight="1" x14ac:dyDescent="0.25">
      <c r="B585" s="963" t="s">
        <v>1130</v>
      </c>
      <c r="C585" s="964"/>
      <c r="D585" s="965" t="s">
        <v>903</v>
      </c>
      <c r="E585" s="966"/>
      <c r="F585" s="841"/>
      <c r="G585" s="1006" t="s">
        <v>823</v>
      </c>
      <c r="H585" s="1007"/>
      <c r="I585" s="1007" t="s">
        <v>824</v>
      </c>
      <c r="J585" s="1007"/>
      <c r="K585" s="1007" t="s">
        <v>823</v>
      </c>
      <c r="L585" s="1007"/>
      <c r="M585" s="1007" t="s">
        <v>824</v>
      </c>
      <c r="N585" s="1021"/>
      <c r="O585" s="241"/>
      <c r="P585" s="1007" t="s">
        <v>823</v>
      </c>
      <c r="Q585" s="1007"/>
      <c r="R585" s="1007" t="s">
        <v>824</v>
      </c>
      <c r="S585" s="1007"/>
      <c r="T585" s="1007" t="s">
        <v>823</v>
      </c>
      <c r="U585" s="1007"/>
      <c r="V585" s="1007" t="s">
        <v>824</v>
      </c>
      <c r="W585" s="1021"/>
    </row>
    <row r="586" spans="2:26" ht="18.75" customHeight="1" thickBot="1" x14ac:dyDescent="0.3">
      <c r="B586" s="986"/>
      <c r="C586" s="987"/>
      <c r="D586" s="988"/>
      <c r="E586" s="989"/>
      <c r="F586" s="841"/>
      <c r="G586" s="1023" t="e">
        <f>IF($A$550="",0,VLOOKUP($A$550,$DB$2209:$DC$3100,2,FALSE))</f>
        <v>#N/A</v>
      </c>
      <c r="H586" s="1022"/>
      <c r="I586" s="1022" t="e">
        <f>IF($A$550="",0,VLOOKUP($A$550,$DG$2209:$DH$3100,2,FALSE))</f>
        <v>#N/A</v>
      </c>
      <c r="J586" s="1022"/>
      <c r="K586" s="1024"/>
      <c r="L586" s="1024"/>
      <c r="M586" s="1024"/>
      <c r="N586" s="1025"/>
      <c r="O586" s="241"/>
      <c r="P586" s="1008" t="e">
        <f>IF($A$550="",0,VLOOKUP($A$550,$DL$2209:$DM$3100,2,FALSE))</f>
        <v>#N/A</v>
      </c>
      <c r="Q586" s="1008"/>
      <c r="R586" s="1008" t="e">
        <f>IF($A$550="",0,VLOOKUP($A$550,$DQ$2209:$DR$3100,2,FALSE))</f>
        <v>#N/A</v>
      </c>
      <c r="S586" s="1008"/>
      <c r="T586" s="1024"/>
      <c r="U586" s="1024"/>
      <c r="V586" s="1024"/>
      <c r="W586" s="1025"/>
    </row>
    <row r="587" spans="2:26" s="52" customFormat="1" ht="14.25" customHeight="1" thickBot="1" x14ac:dyDescent="0.3">
      <c r="B587" s="368"/>
      <c r="C587" s="368"/>
      <c r="D587" s="368"/>
      <c r="E587" s="369"/>
      <c r="F587" s="376"/>
      <c r="G587" s="377"/>
      <c r="H587" s="377"/>
      <c r="I587" s="241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5"/>
      <c r="W587" s="96"/>
    </row>
    <row r="588" spans="2:26" s="52" customFormat="1" ht="12.75" customHeight="1" thickBot="1" x14ac:dyDescent="0.3">
      <c r="B588" s="372"/>
      <c r="C588" s="100"/>
      <c r="D588" s="100"/>
      <c r="E588" s="100"/>
      <c r="F588" s="100"/>
      <c r="G588" s="100"/>
      <c r="H588" s="100"/>
      <c r="I588" s="100"/>
      <c r="J588" s="100"/>
      <c r="K588" s="500" t="s">
        <v>836</v>
      </c>
      <c r="L588" s="859">
        <f>+D549</f>
        <v>0</v>
      </c>
      <c r="M588" s="860"/>
      <c r="N588" s="860"/>
      <c r="O588" s="860"/>
      <c r="P588" s="860"/>
      <c r="Q588" s="860"/>
      <c r="R588" s="860"/>
      <c r="S588" s="860"/>
      <c r="T588" s="860"/>
      <c r="U588" s="860"/>
      <c r="V588" s="484"/>
      <c r="W588" s="417" t="s">
        <v>864</v>
      </c>
    </row>
    <row r="589" spans="2:26" ht="15" x14ac:dyDescent="0.25">
      <c r="B589" s="372"/>
      <c r="C589" s="100"/>
      <c r="D589" s="100"/>
      <c r="E589" s="100"/>
      <c r="F589" s="100"/>
      <c r="G589" s="100"/>
      <c r="H589" s="100"/>
      <c r="I589" s="100"/>
      <c r="J589" s="100"/>
      <c r="K589" s="500" t="s">
        <v>837</v>
      </c>
      <c r="L589" s="500"/>
      <c r="M589" s="242"/>
      <c r="N589" s="54"/>
      <c r="O589" s="858" t="str">
        <f>+F550</f>
        <v/>
      </c>
      <c r="P589" s="858"/>
      <c r="Q589" s="858"/>
      <c r="R589" s="858"/>
      <c r="S589" s="858"/>
      <c r="T589" s="858"/>
      <c r="U589" s="858"/>
      <c r="V589" s="484"/>
      <c r="W589" s="96"/>
    </row>
    <row r="590" spans="2:26" ht="16.5" thickBot="1" x14ac:dyDescent="0.3">
      <c r="B590" s="68" t="s">
        <v>1133</v>
      </c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61"/>
      <c r="U590" s="61"/>
      <c r="V590" s="61"/>
      <c r="W590" s="61"/>
    </row>
    <row r="591" spans="2:26" ht="40.5" customHeight="1" thickBot="1" x14ac:dyDescent="0.3">
      <c r="B591" s="990" t="s">
        <v>1077</v>
      </c>
      <c r="C591" s="991"/>
      <c r="D591" s="992"/>
      <c r="E591" s="979" t="s">
        <v>870</v>
      </c>
      <c r="F591" s="980"/>
      <c r="G591" s="985" t="s">
        <v>1068</v>
      </c>
      <c r="H591" s="957"/>
      <c r="I591" s="957"/>
      <c r="J591" s="958"/>
      <c r="K591" s="957" t="s">
        <v>1067</v>
      </c>
      <c r="L591" s="958"/>
      <c r="M591" s="957" t="s">
        <v>1074</v>
      </c>
      <c r="N591" s="958"/>
      <c r="O591" s="957" t="s">
        <v>1073</v>
      </c>
      <c r="P591" s="958"/>
      <c r="Q591" s="957" t="s">
        <v>1072</v>
      </c>
      <c r="R591" s="958"/>
      <c r="S591" s="957" t="s">
        <v>1071</v>
      </c>
      <c r="T591" s="958"/>
      <c r="U591" s="967" t="s">
        <v>1070</v>
      </c>
      <c r="V591" s="968"/>
      <c r="W591" s="969"/>
    </row>
    <row r="592" spans="2:26" ht="13.5" x14ac:dyDescent="0.2">
      <c r="B592" s="993"/>
      <c r="C592" s="959"/>
      <c r="D592" s="994"/>
      <c r="E592" s="981"/>
      <c r="F592" s="982"/>
      <c r="G592" s="999" t="s">
        <v>1069</v>
      </c>
      <c r="H592" s="1000"/>
      <c r="I592" s="1000"/>
      <c r="J592" s="1001"/>
      <c r="K592" s="959"/>
      <c r="L592" s="960"/>
      <c r="M592" s="959"/>
      <c r="N592" s="960"/>
      <c r="O592" s="959"/>
      <c r="P592" s="960"/>
      <c r="Q592" s="959"/>
      <c r="R592" s="960"/>
      <c r="S592" s="959"/>
      <c r="T592" s="960"/>
      <c r="U592" s="970"/>
      <c r="V592" s="971"/>
      <c r="W592" s="972"/>
    </row>
    <row r="593" spans="2:23" ht="14.25" thickBot="1" x14ac:dyDescent="0.25">
      <c r="B593" s="995"/>
      <c r="C593" s="996"/>
      <c r="D593" s="997"/>
      <c r="E593" s="983"/>
      <c r="F593" s="984"/>
      <c r="G593" s="955" t="s">
        <v>1065</v>
      </c>
      <c r="H593" s="956"/>
      <c r="I593" s="956" t="s">
        <v>1066</v>
      </c>
      <c r="J593" s="998"/>
      <c r="K593" s="961"/>
      <c r="L593" s="962"/>
      <c r="M593" s="961"/>
      <c r="N593" s="962"/>
      <c r="O593" s="961"/>
      <c r="P593" s="962"/>
      <c r="Q593" s="961"/>
      <c r="R593" s="962"/>
      <c r="S593" s="961"/>
      <c r="T593" s="962"/>
      <c r="U593" s="973"/>
      <c r="V593" s="974"/>
      <c r="W593" s="975"/>
    </row>
    <row r="594" spans="2:23" ht="13.5" thickBot="1" x14ac:dyDescent="0.3">
      <c r="B594" s="116" t="s">
        <v>823</v>
      </c>
      <c r="C594" s="109" t="s">
        <v>824</v>
      </c>
      <c r="D594" s="117" t="s">
        <v>874</v>
      </c>
      <c r="E594" s="977" t="s">
        <v>1078</v>
      </c>
      <c r="F594" s="978"/>
      <c r="G594" s="485" t="s">
        <v>823</v>
      </c>
      <c r="H594" s="486" t="s">
        <v>824</v>
      </c>
      <c r="I594" s="486" t="s">
        <v>823</v>
      </c>
      <c r="J594" s="487" t="s">
        <v>824</v>
      </c>
      <c r="K594" s="493" t="s">
        <v>823</v>
      </c>
      <c r="L594" s="131" t="s">
        <v>824</v>
      </c>
      <c r="M594" s="131" t="s">
        <v>823</v>
      </c>
      <c r="N594" s="131" t="s">
        <v>824</v>
      </c>
      <c r="O594" s="131" t="s">
        <v>823</v>
      </c>
      <c r="P594" s="131" t="s">
        <v>824</v>
      </c>
      <c r="Q594" s="131" t="s">
        <v>823</v>
      </c>
      <c r="R594" s="131" t="s">
        <v>824</v>
      </c>
      <c r="S594" s="131" t="s">
        <v>823</v>
      </c>
      <c r="T594" s="131" t="s">
        <v>824</v>
      </c>
      <c r="U594" s="131" t="s">
        <v>823</v>
      </c>
      <c r="V594" s="131" t="s">
        <v>824</v>
      </c>
      <c r="W594" s="132" t="s">
        <v>825</v>
      </c>
    </row>
    <row r="595" spans="2:23" ht="33.75" customHeight="1" x14ac:dyDescent="0.25">
      <c r="B595" s="534" t="e">
        <f>IF($A$550="",0,VLOOKUP($A$550,$CC$2209:$CK$3100,2,FALSE))</f>
        <v>#N/A</v>
      </c>
      <c r="C595" s="535" t="e">
        <f>IF($A$550="",0,VLOOKUP($A$550,$CP$2209:$CX$3100,2,FALSE))</f>
        <v>#N/A</v>
      </c>
      <c r="D595" s="122" t="e">
        <f>SUM(B595:C595)</f>
        <v>#N/A</v>
      </c>
      <c r="E595" s="900" t="s">
        <v>1079</v>
      </c>
      <c r="F595" s="901"/>
      <c r="G595" s="288"/>
      <c r="H595" s="283"/>
      <c r="I595" s="283"/>
      <c r="J595" s="471"/>
      <c r="K595" s="288"/>
      <c r="L595" s="283"/>
      <c r="M595" s="283"/>
      <c r="N595" s="283"/>
      <c r="O595" s="283"/>
      <c r="P595" s="283"/>
      <c r="Q595" s="283"/>
      <c r="R595" s="283"/>
      <c r="S595" s="283"/>
      <c r="T595" s="283"/>
      <c r="U595" s="128">
        <f t="shared" ref="U595:V598" si="102">+G595+I595+K595+M595+O595+Q595+S595</f>
        <v>0</v>
      </c>
      <c r="V595" s="128">
        <f t="shared" si="102"/>
        <v>0</v>
      </c>
      <c r="W595" s="122">
        <f>+V595+U595</f>
        <v>0</v>
      </c>
    </row>
    <row r="596" spans="2:23" ht="33.75" customHeight="1" x14ac:dyDescent="0.25">
      <c r="B596" s="536" t="e">
        <f>IF($A$550="",0,VLOOKUP($A$550,$CC$2209:$CK$3100,3,FALSE))</f>
        <v>#N/A</v>
      </c>
      <c r="C596" s="374" t="e">
        <f>IF($A$550="",0,VLOOKUP($A$550,$CP$2209:$CX$3100,3,FALSE))</f>
        <v>#N/A</v>
      </c>
      <c r="D596" s="123" t="e">
        <f>SUM(B596:C596)</f>
        <v>#N/A</v>
      </c>
      <c r="E596" s="896" t="s">
        <v>1080</v>
      </c>
      <c r="F596" s="897"/>
      <c r="G596" s="451"/>
      <c r="H596" s="107"/>
      <c r="I596" s="107"/>
      <c r="J596" s="472"/>
      <c r="K596" s="451"/>
      <c r="L596" s="107"/>
      <c r="M596" s="107"/>
      <c r="N596" s="107"/>
      <c r="O596" s="107"/>
      <c r="P596" s="107"/>
      <c r="Q596" s="107"/>
      <c r="R596" s="107"/>
      <c r="S596" s="107"/>
      <c r="T596" s="107"/>
      <c r="U596" s="121">
        <f t="shared" si="102"/>
        <v>0</v>
      </c>
      <c r="V596" s="121">
        <f t="shared" si="102"/>
        <v>0</v>
      </c>
      <c r="W596" s="123">
        <f>+V596+U596</f>
        <v>0</v>
      </c>
    </row>
    <row r="597" spans="2:23" ht="33.75" customHeight="1" x14ac:dyDescent="0.25">
      <c r="B597" s="536" t="e">
        <f>IF($A$550="",0,VLOOKUP($A$550,$CC$2209:$CK$3100,4,FALSE))</f>
        <v>#N/A</v>
      </c>
      <c r="C597" s="374" t="e">
        <f>IF($A$550="",0,VLOOKUP($A$550,$CP$2209:$CX$3100,4,FALSE))</f>
        <v>#N/A</v>
      </c>
      <c r="D597" s="123" t="e">
        <f>SUM(B597:C597)</f>
        <v>#N/A</v>
      </c>
      <c r="E597" s="890" t="s">
        <v>1081</v>
      </c>
      <c r="F597" s="891"/>
      <c r="G597" s="451"/>
      <c r="H597" s="107"/>
      <c r="I597" s="107"/>
      <c r="J597" s="472"/>
      <c r="K597" s="451"/>
      <c r="L597" s="107"/>
      <c r="M597" s="107"/>
      <c r="N597" s="107"/>
      <c r="O597" s="107"/>
      <c r="P597" s="107"/>
      <c r="Q597" s="107"/>
      <c r="R597" s="107"/>
      <c r="S597" s="107"/>
      <c r="T597" s="107"/>
      <c r="U597" s="121">
        <f t="shared" si="102"/>
        <v>0</v>
      </c>
      <c r="V597" s="121">
        <f t="shared" si="102"/>
        <v>0</v>
      </c>
      <c r="W597" s="123">
        <f>+V597+U597</f>
        <v>0</v>
      </c>
    </row>
    <row r="598" spans="2:23" ht="17.25" thickBot="1" x14ac:dyDescent="0.3">
      <c r="B598" s="537" t="e">
        <f>IF($A$550="",0,VLOOKUP($A$550,$CC$2209:$CK$3100,5,FALSE))</f>
        <v>#N/A</v>
      </c>
      <c r="C598" s="538" t="e">
        <f>IF($A$550="",0,VLOOKUP($A$550,$CP$2209:$CX$3100,5,FALSE))</f>
        <v>#N/A</v>
      </c>
      <c r="D598" s="365" t="e">
        <f>SUM(B598:C598)</f>
        <v>#N/A</v>
      </c>
      <c r="E598" s="890" t="s">
        <v>1082</v>
      </c>
      <c r="F598" s="891"/>
      <c r="G598" s="498"/>
      <c r="H598" s="363"/>
      <c r="I598" s="363"/>
      <c r="J598" s="473"/>
      <c r="K598" s="452"/>
      <c r="L598" s="287"/>
      <c r="M598" s="287"/>
      <c r="N598" s="287"/>
      <c r="O598" s="287"/>
      <c r="P598" s="287"/>
      <c r="Q598" s="287"/>
      <c r="R598" s="287"/>
      <c r="S598" s="287"/>
      <c r="T598" s="287"/>
      <c r="U598" s="129">
        <f t="shared" si="102"/>
        <v>0</v>
      </c>
      <c r="V598" s="129">
        <f t="shared" si="102"/>
        <v>0</v>
      </c>
      <c r="W598" s="124">
        <f>+V598+U598</f>
        <v>0</v>
      </c>
    </row>
    <row r="599" spans="2:23" ht="17.25" thickBot="1" x14ac:dyDescent="0.3">
      <c r="B599" s="82" t="e">
        <f>SUM(B595:B598)</f>
        <v>#N/A</v>
      </c>
      <c r="C599" s="83" t="e">
        <f>SUM(C595:C598)</f>
        <v>#N/A</v>
      </c>
      <c r="D599" s="84" t="e">
        <f>SUM(D595:D598)</f>
        <v>#N/A</v>
      </c>
      <c r="E599" s="898" t="s">
        <v>1083</v>
      </c>
      <c r="F599" s="899"/>
      <c r="G599" s="82">
        <f t="shared" ref="G599:W599" si="103">SUM(G595:G598)</f>
        <v>0</v>
      </c>
      <c r="H599" s="83">
        <f t="shared" si="103"/>
        <v>0</v>
      </c>
      <c r="I599" s="83">
        <f t="shared" si="103"/>
        <v>0</v>
      </c>
      <c r="J599" s="84">
        <f t="shared" si="103"/>
        <v>0</v>
      </c>
      <c r="K599" s="82">
        <f t="shared" si="103"/>
        <v>0</v>
      </c>
      <c r="L599" s="83">
        <f t="shared" si="103"/>
        <v>0</v>
      </c>
      <c r="M599" s="83">
        <f t="shared" si="103"/>
        <v>0</v>
      </c>
      <c r="N599" s="83">
        <f t="shared" si="103"/>
        <v>0</v>
      </c>
      <c r="O599" s="83">
        <f t="shared" si="103"/>
        <v>0</v>
      </c>
      <c r="P599" s="83">
        <f t="shared" si="103"/>
        <v>0</v>
      </c>
      <c r="Q599" s="83">
        <f t="shared" si="103"/>
        <v>0</v>
      </c>
      <c r="R599" s="83">
        <f t="shared" si="103"/>
        <v>0</v>
      </c>
      <c r="S599" s="83">
        <f t="shared" si="103"/>
        <v>0</v>
      </c>
      <c r="T599" s="83">
        <f t="shared" si="103"/>
        <v>0</v>
      </c>
      <c r="U599" s="83">
        <f t="shared" si="103"/>
        <v>0</v>
      </c>
      <c r="V599" s="83">
        <f t="shared" si="103"/>
        <v>0</v>
      </c>
      <c r="W599" s="84">
        <f t="shared" si="103"/>
        <v>0</v>
      </c>
    </row>
    <row r="600" spans="2:23" ht="17.25" thickBot="1" x14ac:dyDescent="0.3">
      <c r="B600" s="488"/>
      <c r="C600" s="488"/>
      <c r="D600" s="488"/>
      <c r="E600" s="489"/>
      <c r="F600" s="489"/>
      <c r="G600" s="488"/>
      <c r="H600" s="488"/>
      <c r="I600" s="488"/>
      <c r="J600" s="488"/>
      <c r="K600" s="488"/>
      <c r="L600" s="488"/>
      <c r="M600" s="488"/>
      <c r="N600" s="488"/>
      <c r="O600" s="488"/>
      <c r="P600" s="488"/>
      <c r="Q600" s="488"/>
      <c r="R600" s="488"/>
      <c r="S600" s="488"/>
      <c r="T600" s="488"/>
      <c r="U600" s="488"/>
      <c r="V600" s="488"/>
      <c r="W600" s="488"/>
    </row>
    <row r="601" spans="2:23" ht="13.5" thickBot="1" x14ac:dyDescent="0.3">
      <c r="B601" s="130" t="s">
        <v>823</v>
      </c>
      <c r="C601" s="131" t="s">
        <v>824</v>
      </c>
      <c r="D601" s="494" t="s">
        <v>874</v>
      </c>
      <c r="E601" s="892" t="s">
        <v>1084</v>
      </c>
      <c r="F601" s="893"/>
      <c r="G601" s="485" t="s">
        <v>823</v>
      </c>
      <c r="H601" s="486" t="s">
        <v>824</v>
      </c>
      <c r="I601" s="486" t="s">
        <v>823</v>
      </c>
      <c r="J601" s="487" t="s">
        <v>824</v>
      </c>
      <c r="K601" s="495" t="s">
        <v>823</v>
      </c>
      <c r="L601" s="486" t="s">
        <v>824</v>
      </c>
      <c r="M601" s="486" t="s">
        <v>823</v>
      </c>
      <c r="N601" s="486" t="s">
        <v>824</v>
      </c>
      <c r="O601" s="486" t="s">
        <v>823</v>
      </c>
      <c r="P601" s="486" t="s">
        <v>824</v>
      </c>
      <c r="Q601" s="486" t="s">
        <v>823</v>
      </c>
      <c r="R601" s="486" t="s">
        <v>824</v>
      </c>
      <c r="S601" s="486" t="s">
        <v>823</v>
      </c>
      <c r="T601" s="486" t="s">
        <v>824</v>
      </c>
      <c r="U601" s="486" t="s">
        <v>823</v>
      </c>
      <c r="V601" s="486" t="s">
        <v>824</v>
      </c>
      <c r="W601" s="496" t="s">
        <v>825</v>
      </c>
    </row>
    <row r="602" spans="2:23" ht="33" customHeight="1" x14ac:dyDescent="0.25">
      <c r="B602" s="534" t="e">
        <f>IF($A$550="",0,VLOOKUP($A$550,$CC$2209:$CK$3100,6,FALSE))</f>
        <v>#N/A</v>
      </c>
      <c r="C602" s="535" t="e">
        <f>IF($A$550="",0,VLOOKUP($A$550,$CP$2209:$CX$3100,6,FALSE))</f>
        <v>#N/A</v>
      </c>
      <c r="D602" s="122" t="e">
        <f>SUM(B602:C602)</f>
        <v>#N/A</v>
      </c>
      <c r="E602" s="894" t="s">
        <v>1085</v>
      </c>
      <c r="F602" s="895"/>
      <c r="G602" s="288"/>
      <c r="H602" s="283"/>
      <c r="I602" s="283"/>
      <c r="J602" s="471"/>
      <c r="K602" s="288"/>
      <c r="L602" s="283"/>
      <c r="M602" s="283"/>
      <c r="N602" s="283"/>
      <c r="O602" s="283"/>
      <c r="P602" s="283"/>
      <c r="Q602" s="283"/>
      <c r="R602" s="283"/>
      <c r="S602" s="283"/>
      <c r="T602" s="283"/>
      <c r="U602" s="128">
        <f t="shared" ref="U602:V605" si="104">+G602+I602+K602+M602+O602+Q602+S602</f>
        <v>0</v>
      </c>
      <c r="V602" s="128">
        <f t="shared" si="104"/>
        <v>0</v>
      </c>
      <c r="W602" s="122">
        <f>+V602+U602</f>
        <v>0</v>
      </c>
    </row>
    <row r="603" spans="2:23" ht="32.25" customHeight="1" x14ac:dyDescent="0.25">
      <c r="B603" s="536" t="e">
        <f>IF($A$550="",0,VLOOKUP($A$550,$CC$2209:$CK$3100,7,FALSE))</f>
        <v>#N/A</v>
      </c>
      <c r="C603" s="374" t="e">
        <f>IF($A$550="",0,VLOOKUP($A$550,$CP$2209:$CX$3100,7,FALSE))</f>
        <v>#N/A</v>
      </c>
      <c r="D603" s="123" t="e">
        <f>SUM(B603:C603)</f>
        <v>#N/A</v>
      </c>
      <c r="E603" s="896" t="s">
        <v>1086</v>
      </c>
      <c r="F603" s="897"/>
      <c r="G603" s="451"/>
      <c r="H603" s="107"/>
      <c r="I603" s="107"/>
      <c r="J603" s="472"/>
      <c r="K603" s="451"/>
      <c r="L603" s="107"/>
      <c r="M603" s="107"/>
      <c r="N603" s="107"/>
      <c r="O603" s="107"/>
      <c r="P603" s="107"/>
      <c r="Q603" s="107"/>
      <c r="R603" s="107"/>
      <c r="S603" s="107"/>
      <c r="T603" s="107"/>
      <c r="U603" s="121">
        <f t="shared" si="104"/>
        <v>0</v>
      </c>
      <c r="V603" s="121">
        <f t="shared" si="104"/>
        <v>0</v>
      </c>
      <c r="W603" s="123">
        <f>+V603+U603</f>
        <v>0</v>
      </c>
    </row>
    <row r="604" spans="2:23" ht="33" customHeight="1" x14ac:dyDescent="0.25">
      <c r="B604" s="536" t="e">
        <f>IF($A$550="",0,VLOOKUP($A$550,$CC$2209:$CK$3100,8,FALSE))</f>
        <v>#N/A</v>
      </c>
      <c r="C604" s="374" t="e">
        <f>IF($A$550="",0,VLOOKUP($A$550,$CP$2209:$CX$3100,8,FALSE))</f>
        <v>#N/A</v>
      </c>
      <c r="D604" s="123" t="e">
        <f>SUM(B604:C604)</f>
        <v>#N/A</v>
      </c>
      <c r="E604" s="890" t="s">
        <v>1087</v>
      </c>
      <c r="F604" s="891"/>
      <c r="G604" s="451"/>
      <c r="H604" s="107"/>
      <c r="I604" s="107"/>
      <c r="J604" s="472"/>
      <c r="K604" s="451"/>
      <c r="L604" s="107"/>
      <c r="M604" s="107"/>
      <c r="N604" s="107"/>
      <c r="O604" s="107"/>
      <c r="P604" s="107"/>
      <c r="Q604" s="107"/>
      <c r="R604" s="107"/>
      <c r="S604" s="107"/>
      <c r="T604" s="107"/>
      <c r="U604" s="121">
        <f t="shared" si="104"/>
        <v>0</v>
      </c>
      <c r="V604" s="121">
        <f t="shared" si="104"/>
        <v>0</v>
      </c>
      <c r="W604" s="123">
        <f>+V604+U604</f>
        <v>0</v>
      </c>
    </row>
    <row r="605" spans="2:23" ht="17.25" thickBot="1" x14ac:dyDescent="0.3">
      <c r="B605" s="537" t="e">
        <f>IF($A$550="",0,VLOOKUP($A$550,$CC$2209:$CK$3100,9,FALSE))</f>
        <v>#N/A</v>
      </c>
      <c r="C605" s="538" t="e">
        <f>IF($A$550="",0,VLOOKUP($A$550,$CP$2209:$CX$3100,9,FALSE))</f>
        <v>#N/A</v>
      </c>
      <c r="D605" s="365" t="e">
        <f>SUM(B605:C605)</f>
        <v>#N/A</v>
      </c>
      <c r="E605" s="890" t="s">
        <v>1088</v>
      </c>
      <c r="F605" s="891"/>
      <c r="G605" s="452"/>
      <c r="H605" s="287"/>
      <c r="I605" s="287"/>
      <c r="J605" s="499"/>
      <c r="K605" s="452"/>
      <c r="L605" s="287"/>
      <c r="M605" s="287"/>
      <c r="N605" s="287"/>
      <c r="O605" s="287"/>
      <c r="P605" s="287"/>
      <c r="Q605" s="287"/>
      <c r="R605" s="287"/>
      <c r="S605" s="287"/>
      <c r="T605" s="287"/>
      <c r="U605" s="129">
        <f t="shared" si="104"/>
        <v>0</v>
      </c>
      <c r="V605" s="129">
        <f t="shared" si="104"/>
        <v>0</v>
      </c>
      <c r="W605" s="124">
        <f>+V605+U605</f>
        <v>0</v>
      </c>
    </row>
    <row r="606" spans="2:23" ht="17.25" thickBot="1" x14ac:dyDescent="0.3">
      <c r="B606" s="82" t="e">
        <f>SUM(B602:B605)</f>
        <v>#N/A</v>
      </c>
      <c r="C606" s="83" t="e">
        <f>SUM(C602:C605)</f>
        <v>#N/A</v>
      </c>
      <c r="D606" s="84" t="e">
        <f>SUM(D602:D605)</f>
        <v>#N/A</v>
      </c>
      <c r="E606" s="898" t="s">
        <v>1089</v>
      </c>
      <c r="F606" s="899"/>
      <c r="G606" s="82">
        <f t="shared" ref="G606:W606" si="105">SUM(G602:G605)</f>
        <v>0</v>
      </c>
      <c r="H606" s="83">
        <f t="shared" si="105"/>
        <v>0</v>
      </c>
      <c r="I606" s="83">
        <f t="shared" si="105"/>
        <v>0</v>
      </c>
      <c r="J606" s="84">
        <f t="shared" si="105"/>
        <v>0</v>
      </c>
      <c r="K606" s="82">
        <f t="shared" si="105"/>
        <v>0</v>
      </c>
      <c r="L606" s="83">
        <f t="shared" si="105"/>
        <v>0</v>
      </c>
      <c r="M606" s="83">
        <f t="shared" si="105"/>
        <v>0</v>
      </c>
      <c r="N606" s="83">
        <f t="shared" si="105"/>
        <v>0</v>
      </c>
      <c r="O606" s="83">
        <f t="shared" si="105"/>
        <v>0</v>
      </c>
      <c r="P606" s="83">
        <f t="shared" si="105"/>
        <v>0</v>
      </c>
      <c r="Q606" s="83">
        <f t="shared" si="105"/>
        <v>0</v>
      </c>
      <c r="R606" s="83">
        <f t="shared" si="105"/>
        <v>0</v>
      </c>
      <c r="S606" s="83">
        <f t="shared" si="105"/>
        <v>0</v>
      </c>
      <c r="T606" s="83">
        <f t="shared" si="105"/>
        <v>0</v>
      </c>
      <c r="U606" s="83">
        <f t="shared" si="105"/>
        <v>0</v>
      </c>
      <c r="V606" s="83">
        <f t="shared" si="105"/>
        <v>0</v>
      </c>
      <c r="W606" s="84">
        <f t="shared" si="105"/>
        <v>0</v>
      </c>
    </row>
    <row r="607" spans="2:23" ht="15.75" thickBot="1" x14ac:dyDescent="0.3">
      <c r="B607" s="497" t="s">
        <v>889</v>
      </c>
      <c r="C607" s="95"/>
      <c r="D607" s="95"/>
      <c r="E607" s="95"/>
      <c r="F607" s="96"/>
      <c r="G607" s="96"/>
      <c r="H607" s="96"/>
      <c r="I607" s="96"/>
      <c r="J607"/>
      <c r="K607"/>
      <c r="L607"/>
      <c r="M607"/>
      <c r="N607"/>
      <c r="O607"/>
      <c r="P607"/>
      <c r="Q607"/>
      <c r="R607"/>
      <c r="S607"/>
      <c r="T607"/>
      <c r="U607"/>
      <c r="V607" s="96"/>
      <c r="W607" s="96"/>
    </row>
    <row r="608" spans="2:23" ht="15" x14ac:dyDescent="0.25">
      <c r="B608" s="1026" t="s">
        <v>1020</v>
      </c>
      <c r="C608" s="1027"/>
      <c r="D608" s="1028" t="s">
        <v>890</v>
      </c>
      <c r="E608" s="1028"/>
      <c r="F608" s="1029" t="s">
        <v>1021</v>
      </c>
      <c r="G608" s="1029"/>
      <c r="H608" s="1030"/>
      <c r="I608" s="241"/>
      <c r="J608"/>
      <c r="K608"/>
      <c r="L608"/>
      <c r="M608"/>
      <c r="N608"/>
      <c r="O608"/>
      <c r="P608"/>
      <c r="Q608"/>
      <c r="R608"/>
      <c r="S608"/>
      <c r="T608"/>
      <c r="U608"/>
      <c r="V608" s="375"/>
      <c r="W608" s="96"/>
    </row>
    <row r="609" spans="1:24" ht="15" x14ac:dyDescent="0.25">
      <c r="B609" s="366" t="s">
        <v>823</v>
      </c>
      <c r="C609" s="367" t="s">
        <v>824</v>
      </c>
      <c r="D609" s="367" t="s">
        <v>823</v>
      </c>
      <c r="E609" s="367" t="s">
        <v>824</v>
      </c>
      <c r="F609" s="367" t="s">
        <v>823</v>
      </c>
      <c r="G609" s="1031" t="s">
        <v>824</v>
      </c>
      <c r="H609" s="1032"/>
      <c r="I609" s="241"/>
      <c r="J609"/>
      <c r="K609"/>
      <c r="L609" s="1009" t="s">
        <v>835</v>
      </c>
      <c r="M609" s="1009"/>
      <c r="N609" s="1009"/>
      <c r="O609" s="1010"/>
      <c r="P609" s="1011"/>
      <c r="Q609" s="1011"/>
      <c r="R609" s="1011"/>
      <c r="S609" s="1011"/>
      <c r="T609" s="1011"/>
      <c r="U609" s="1011"/>
      <c r="V609" s="1012"/>
      <c r="W609" s="96"/>
    </row>
    <row r="610" spans="1:24" ht="17.25" thickBot="1" x14ac:dyDescent="0.3">
      <c r="B610" s="452"/>
      <c r="C610" s="287"/>
      <c r="D610" s="287"/>
      <c r="E610" s="287"/>
      <c r="F610" s="287"/>
      <c r="G610" s="1033"/>
      <c r="H610" s="1034"/>
      <c r="I610" s="241"/>
      <c r="J610"/>
      <c r="K610"/>
      <c r="L610" s="1009"/>
      <c r="M610" s="1009"/>
      <c r="N610" s="1009"/>
      <c r="O610" s="1013"/>
      <c r="P610" s="1014"/>
      <c r="Q610" s="1014"/>
      <c r="R610" s="1014"/>
      <c r="S610" s="1014"/>
      <c r="T610" s="1014"/>
      <c r="U610" s="1014"/>
      <c r="V610" s="1015"/>
      <c r="W610" s="96"/>
    </row>
    <row r="611" spans="1:24" ht="16.5" x14ac:dyDescent="0.25">
      <c r="B611" s="368"/>
      <c r="C611" s="368"/>
      <c r="D611" s="368"/>
      <c r="E611" s="369"/>
      <c r="F611" s="376"/>
      <c r="G611" s="377"/>
      <c r="H611" s="377"/>
      <c r="I611" s="241"/>
      <c r="J611" s="370"/>
      <c r="K611" s="370"/>
      <c r="L611" s="370"/>
      <c r="M611" s="370"/>
      <c r="N611" s="370"/>
      <c r="O611" s="1013"/>
      <c r="P611" s="1014"/>
      <c r="Q611" s="1014"/>
      <c r="R611" s="1014"/>
      <c r="S611" s="1014"/>
      <c r="T611" s="1014"/>
      <c r="U611" s="1014"/>
      <c r="V611" s="1015"/>
      <c r="W611" s="96"/>
    </row>
    <row r="612" spans="1:24" ht="15" x14ac:dyDescent="0.25">
      <c r="B612" s="371" t="s">
        <v>891</v>
      </c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16"/>
      <c r="P612" s="1017"/>
      <c r="Q612" s="1017"/>
      <c r="R612" s="1017"/>
      <c r="S612" s="1017"/>
      <c r="T612" s="1017"/>
      <c r="U612" s="1017"/>
      <c r="V612" s="1018"/>
      <c r="W612" s="96"/>
    </row>
    <row r="613" spans="1:24" ht="15.75" thickBot="1" x14ac:dyDescent="0.3">
      <c r="B613" s="372" t="s">
        <v>892</v>
      </c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96"/>
    </row>
    <row r="614" spans="1:24" ht="16.5" customHeight="1" thickBot="1" x14ac:dyDescent="0.3">
      <c r="A614" s="36"/>
      <c r="B614" s="60" t="s">
        <v>786</v>
      </c>
      <c r="C614" s="61"/>
      <c r="D614" s="61"/>
      <c r="E614" s="62"/>
      <c r="F614" s="62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1"/>
      <c r="V614" s="61"/>
      <c r="W614" s="64" t="s">
        <v>864</v>
      </c>
    </row>
    <row r="615" spans="1:24" ht="12.75" customHeight="1" x14ac:dyDescent="0.25">
      <c r="B615" s="864" t="s">
        <v>788</v>
      </c>
      <c r="C615" s="864"/>
      <c r="D615" s="864"/>
      <c r="E615" s="864"/>
      <c r="F615" s="864"/>
      <c r="G615" s="864"/>
      <c r="H615" s="864"/>
      <c r="I615" s="864"/>
      <c r="J615" s="864"/>
      <c r="K615" s="864"/>
      <c r="L615" s="864"/>
      <c r="M615" s="864"/>
      <c r="N615" s="864"/>
      <c r="O615" s="864"/>
      <c r="P615" s="864"/>
      <c r="Q615" s="864"/>
      <c r="R615" s="864"/>
      <c r="S615" s="864"/>
      <c r="T615" s="864"/>
      <c r="U615" s="864"/>
      <c r="V615" s="864"/>
      <c r="W615" s="864"/>
    </row>
    <row r="616" spans="1:24" ht="12.75" customHeight="1" thickBot="1" x14ac:dyDescent="0.3">
      <c r="B616" s="865" t="s">
        <v>865</v>
      </c>
      <c r="C616" s="865"/>
      <c r="D616" s="865"/>
      <c r="E616" s="865"/>
      <c r="F616" s="865"/>
      <c r="G616" s="865"/>
      <c r="H616" s="865"/>
      <c r="I616" s="866"/>
      <c r="J616" s="866"/>
      <c r="K616" s="866"/>
      <c r="L616" s="866"/>
      <c r="M616" s="866"/>
      <c r="N616" s="866"/>
      <c r="O616" s="865"/>
      <c r="P616" s="865"/>
      <c r="Q616" s="865"/>
      <c r="R616" s="865"/>
      <c r="S616" s="865"/>
      <c r="T616" s="865"/>
      <c r="U616" s="865"/>
      <c r="V616" s="865"/>
      <c r="W616" s="865"/>
    </row>
    <row r="617" spans="1:24" s="41" customFormat="1" ht="17.25" customHeight="1" thickBot="1" x14ac:dyDescent="0.25">
      <c r="B617" s="867" t="s">
        <v>790</v>
      </c>
      <c r="C617" s="868"/>
      <c r="D617" s="869">
        <f>IF(F618=0,"",$D$5)</f>
        <v>0</v>
      </c>
      <c r="E617" s="869"/>
      <c r="F617" s="869"/>
      <c r="G617" s="869"/>
      <c r="H617" s="870"/>
      <c r="I617" s="902" t="s">
        <v>791</v>
      </c>
      <c r="J617" s="903"/>
      <c r="K617" s="903"/>
      <c r="L617" s="903"/>
      <c r="M617" s="903"/>
      <c r="N617" s="904"/>
      <c r="O617" s="886" t="s">
        <v>792</v>
      </c>
      <c r="P617" s="887"/>
      <c r="Q617" s="887"/>
      <c r="R617" s="887"/>
      <c r="S617" s="887"/>
      <c r="T617" s="905" t="str">
        <f>IF(Menu!E18="","",Menu!E18)</f>
        <v/>
      </c>
      <c r="U617" s="905"/>
      <c r="V617" s="905"/>
      <c r="W617" s="906"/>
    </row>
    <row r="618" spans="1:24" s="41" customFormat="1" ht="17.25" customHeight="1" thickBot="1" x14ac:dyDescent="0.25">
      <c r="A618" s="41" t="str">
        <f>IF(F618=0,"",$D$617&amp;" "&amp;$F$618)</f>
        <v xml:space="preserve">0 </v>
      </c>
      <c r="B618" s="910" t="s">
        <v>793</v>
      </c>
      <c r="C618" s="911"/>
      <c r="D618" s="911"/>
      <c r="E618" s="911"/>
      <c r="F618" s="912" t="str">
        <f>+Menu!B18</f>
        <v/>
      </c>
      <c r="G618" s="912"/>
      <c r="H618" s="913"/>
      <c r="I618" s="65" t="str">
        <f>+$I$6</f>
        <v>3rd</v>
      </c>
      <c r="J618" s="914" t="s">
        <v>866</v>
      </c>
      <c r="K618" s="914"/>
      <c r="L618" s="66">
        <f>+$L$6</f>
        <v>2021</v>
      </c>
      <c r="M618" s="915" t="s">
        <v>6</v>
      </c>
      <c r="N618" s="916"/>
      <c r="O618" s="306" t="s">
        <v>973</v>
      </c>
      <c r="P618" s="67"/>
      <c r="Q618" s="67"/>
      <c r="R618" s="68"/>
      <c r="S618" s="68"/>
      <c r="T618" s="68"/>
      <c r="U618" s="68"/>
      <c r="V618" s="68"/>
      <c r="W618" s="69"/>
    </row>
    <row r="619" spans="1:24" s="41" customFormat="1" ht="17.25" customHeight="1" x14ac:dyDescent="0.2">
      <c r="B619" s="70" t="s">
        <v>795</v>
      </c>
      <c r="C619" s="71"/>
      <c r="D619" s="71"/>
      <c r="E619" s="71"/>
      <c r="F619" s="71"/>
      <c r="G619" s="71"/>
      <c r="H619" s="72"/>
      <c r="I619" s="917" t="s">
        <v>867</v>
      </c>
      <c r="J619" s="918"/>
      <c r="K619" s="918"/>
      <c r="L619" s="918"/>
      <c r="M619" s="918"/>
      <c r="N619" s="919"/>
      <c r="O619" s="920">
        <f>+Menu!F18</f>
        <v>0</v>
      </c>
      <c r="P619" s="921"/>
      <c r="Q619" s="921"/>
      <c r="R619" s="921"/>
      <c r="S619" s="921"/>
      <c r="T619" s="921"/>
      <c r="U619" s="921"/>
      <c r="V619" s="921"/>
      <c r="W619" s="913"/>
    </row>
    <row r="620" spans="1:24" s="41" customFormat="1" ht="17.25" customHeight="1" x14ac:dyDescent="0.2">
      <c r="B620" s="920">
        <f>+Menu!D18</f>
        <v>0</v>
      </c>
      <c r="C620" s="921"/>
      <c r="D620" s="921"/>
      <c r="E620" s="921"/>
      <c r="F620" s="921"/>
      <c r="G620" s="921"/>
      <c r="H620" s="913"/>
      <c r="I620" s="925" t="s">
        <v>1011</v>
      </c>
      <c r="J620" s="926"/>
      <c r="K620" s="926"/>
      <c r="L620" s="926"/>
      <c r="M620" s="926"/>
      <c r="N620" s="911"/>
      <c r="O620" s="920">
        <f>+Menu!G18</f>
        <v>0</v>
      </c>
      <c r="P620" s="921"/>
      <c r="Q620" s="921"/>
      <c r="R620" s="921"/>
      <c r="S620" s="921"/>
      <c r="T620" s="921"/>
      <c r="U620" s="921"/>
      <c r="V620" s="921"/>
      <c r="W620" s="913"/>
    </row>
    <row r="621" spans="1:24" s="41" customFormat="1" ht="17.25" customHeight="1" thickBot="1" x14ac:dyDescent="0.25">
      <c r="B621" s="907"/>
      <c r="C621" s="908"/>
      <c r="D621" s="908"/>
      <c r="E621" s="908"/>
      <c r="F621" s="908"/>
      <c r="G621" s="908"/>
      <c r="H621" s="909"/>
      <c r="I621" s="927" t="s">
        <v>868</v>
      </c>
      <c r="J621" s="928"/>
      <c r="K621" s="928"/>
      <c r="L621" s="928"/>
      <c r="M621" s="929" t="e">
        <f>IF(D628=0,"",SUM(G628:J628)/D628*100)</f>
        <v>#N/A</v>
      </c>
      <c r="N621" s="930"/>
      <c r="O621" s="907"/>
      <c r="P621" s="908"/>
      <c r="Q621" s="908"/>
      <c r="R621" s="908"/>
      <c r="S621" s="908"/>
      <c r="T621" s="908"/>
      <c r="U621" s="908"/>
      <c r="V621" s="908"/>
      <c r="W621" s="909"/>
      <c r="X621" s="73"/>
    </row>
    <row r="622" spans="1:24" ht="6.75" customHeight="1" x14ac:dyDescent="0.25"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61"/>
      <c r="U622" s="61"/>
      <c r="V622" s="61"/>
      <c r="W622" s="61"/>
    </row>
    <row r="623" spans="1:24" ht="10.5" customHeight="1" thickBot="1" x14ac:dyDescent="0.3">
      <c r="B623" s="68" t="s">
        <v>1075</v>
      </c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61"/>
      <c r="U623" s="61"/>
      <c r="V623" s="61"/>
      <c r="W623" s="61"/>
    </row>
    <row r="624" spans="1:24" ht="36.75" customHeight="1" thickBot="1" x14ac:dyDescent="0.25">
      <c r="B624" s="877" t="s">
        <v>869</v>
      </c>
      <c r="C624" s="861"/>
      <c r="D624" s="878"/>
      <c r="E624" s="935" t="s">
        <v>870</v>
      </c>
      <c r="F624" s="936"/>
      <c r="G624" s="922" t="s">
        <v>1068</v>
      </c>
      <c r="H624" s="923"/>
      <c r="I624" s="923"/>
      <c r="J624" s="924"/>
      <c r="K624" s="877" t="s">
        <v>1067</v>
      </c>
      <c r="L624" s="861"/>
      <c r="M624" s="861" t="s">
        <v>1074</v>
      </c>
      <c r="N624" s="861"/>
      <c r="O624" s="861" t="s">
        <v>1073</v>
      </c>
      <c r="P624" s="861"/>
      <c r="Q624" s="861" t="s">
        <v>1072</v>
      </c>
      <c r="R624" s="861"/>
      <c r="S624" s="861" t="s">
        <v>1071</v>
      </c>
      <c r="T624" s="861"/>
      <c r="U624" s="871" t="s">
        <v>1070</v>
      </c>
      <c r="V624" s="871"/>
      <c r="W624" s="872"/>
    </row>
    <row r="625" spans="2:26" ht="13.5" customHeight="1" x14ac:dyDescent="0.2">
      <c r="B625" s="879"/>
      <c r="C625" s="862"/>
      <c r="D625" s="880"/>
      <c r="E625" s="937"/>
      <c r="F625" s="938"/>
      <c r="G625" s="883" t="s">
        <v>1069</v>
      </c>
      <c r="H625" s="884"/>
      <c r="I625" s="884"/>
      <c r="J625" s="885"/>
      <c r="K625" s="879"/>
      <c r="L625" s="862"/>
      <c r="M625" s="862"/>
      <c r="N625" s="862"/>
      <c r="O625" s="862"/>
      <c r="P625" s="862"/>
      <c r="Q625" s="862"/>
      <c r="R625" s="862"/>
      <c r="S625" s="862"/>
      <c r="T625" s="862"/>
      <c r="U625" s="873"/>
      <c r="V625" s="873"/>
      <c r="W625" s="874"/>
    </row>
    <row r="626" spans="2:26" ht="13.5" customHeight="1" thickBot="1" x14ac:dyDescent="0.3">
      <c r="B626" s="881"/>
      <c r="C626" s="863"/>
      <c r="D626" s="882"/>
      <c r="E626" s="939"/>
      <c r="F626" s="940"/>
      <c r="G626" s="941" t="s">
        <v>1065</v>
      </c>
      <c r="H626" s="942"/>
      <c r="I626" s="942" t="s">
        <v>1066</v>
      </c>
      <c r="J626" s="943"/>
      <c r="K626" s="881"/>
      <c r="L626" s="863"/>
      <c r="M626" s="863"/>
      <c r="N626" s="863"/>
      <c r="O626" s="863"/>
      <c r="P626" s="863"/>
      <c r="Q626" s="863"/>
      <c r="R626" s="863"/>
      <c r="S626" s="863"/>
      <c r="T626" s="863"/>
      <c r="U626" s="875"/>
      <c r="V626" s="875"/>
      <c r="W626" s="876"/>
    </row>
    <row r="627" spans="2:26" ht="25.5" customHeight="1" thickBot="1" x14ac:dyDescent="0.3">
      <c r="B627" s="75" t="s">
        <v>823</v>
      </c>
      <c r="C627" s="76" t="s">
        <v>824</v>
      </c>
      <c r="D627" s="77" t="s">
        <v>874</v>
      </c>
      <c r="E627" s="954" t="s">
        <v>875</v>
      </c>
      <c r="F627" s="954"/>
      <c r="G627" s="485" t="s">
        <v>823</v>
      </c>
      <c r="H627" s="486" t="s">
        <v>824</v>
      </c>
      <c r="I627" s="486" t="s">
        <v>823</v>
      </c>
      <c r="J627" s="487" t="s">
        <v>824</v>
      </c>
      <c r="K627" s="109" t="s">
        <v>823</v>
      </c>
      <c r="L627" s="109" t="s">
        <v>824</v>
      </c>
      <c r="M627" s="109" t="s">
        <v>823</v>
      </c>
      <c r="N627" s="109" t="s">
        <v>824</v>
      </c>
      <c r="O627" s="109" t="s">
        <v>823</v>
      </c>
      <c r="P627" s="109" t="s">
        <v>824</v>
      </c>
      <c r="Q627" s="109" t="s">
        <v>823</v>
      </c>
      <c r="R627" s="109" t="s">
        <v>824</v>
      </c>
      <c r="S627" s="109" t="s">
        <v>823</v>
      </c>
      <c r="T627" s="109" t="s">
        <v>824</v>
      </c>
      <c r="U627" s="109" t="s">
        <v>823</v>
      </c>
      <c r="V627" s="109" t="s">
        <v>824</v>
      </c>
      <c r="W627" s="110" t="s">
        <v>825</v>
      </c>
    </row>
    <row r="628" spans="2:26" ht="15" customHeight="1" x14ac:dyDescent="0.25">
      <c r="B628" s="373" t="e">
        <f>IF($A$618="",0,VLOOKUP($A$618,$C$2209:$R$3100,2,FALSE))</f>
        <v>#N/A</v>
      </c>
      <c r="C628" s="374" t="e">
        <f>IF($A$618="",0,VLOOKUP($A$618,$W$2209:$AL$3100,2,FALSE))</f>
        <v>#N/A</v>
      </c>
      <c r="D628" s="78" t="e">
        <f>SUM(B628:C628)</f>
        <v>#N/A</v>
      </c>
      <c r="E628" s="933" t="s">
        <v>876</v>
      </c>
      <c r="F628" s="934"/>
      <c r="G628" s="288"/>
      <c r="H628" s="283"/>
      <c r="I628" s="289"/>
      <c r="J628" s="471"/>
      <c r="K628" s="467"/>
      <c r="L628" s="283"/>
      <c r="M628" s="283"/>
      <c r="N628" s="283"/>
      <c r="O628" s="283"/>
      <c r="P628" s="283"/>
      <c r="Q628" s="283"/>
      <c r="R628" s="283"/>
      <c r="S628" s="283"/>
      <c r="T628" s="283"/>
      <c r="U628" s="128">
        <f t="shared" ref="U628:V630" si="106">+G628+I628+K628+M628+O628+Q628+S628</f>
        <v>0</v>
      </c>
      <c r="V628" s="128">
        <f t="shared" si="106"/>
        <v>0</v>
      </c>
      <c r="W628" s="122">
        <f>SUM(U628:V628)</f>
        <v>0</v>
      </c>
      <c r="Y628" s="539" t="e">
        <f>IF($A$618="",0,VLOOKUP($A$618,$AQ$2209:$BF$3100,2,FALSE))</f>
        <v>#N/A</v>
      </c>
      <c r="Z628" s="539" t="e">
        <f>IF($A$618="",0,VLOOKUP($A$618,$BJ$2209:$BY$3100,2,FALSE))</f>
        <v>#N/A</v>
      </c>
    </row>
    <row r="629" spans="2:26" ht="15" customHeight="1" x14ac:dyDescent="0.25">
      <c r="B629" s="373" t="e">
        <f>IF($A$618="",0,VLOOKUP($A$618,$C$2209:$R$3100,3,FALSE))</f>
        <v>#N/A</v>
      </c>
      <c r="C629" s="374" t="e">
        <f>IF($A$618="",0,VLOOKUP($A$618,$W$2209:$AL$3100,3,FALSE))</f>
        <v>#N/A</v>
      </c>
      <c r="D629" s="80" t="e">
        <f>SUM(B629:C629)</f>
        <v>#N/A</v>
      </c>
      <c r="E629" s="944" t="s">
        <v>877</v>
      </c>
      <c r="F629" s="891"/>
      <c r="G629" s="305"/>
      <c r="H629" s="304"/>
      <c r="I629" s="107"/>
      <c r="J629" s="472"/>
      <c r="K629" s="468"/>
      <c r="L629" s="107"/>
      <c r="M629" s="107"/>
      <c r="N629" s="107"/>
      <c r="O629" s="107"/>
      <c r="P629" s="107"/>
      <c r="Q629" s="107"/>
      <c r="R629" s="107"/>
      <c r="S629" s="107"/>
      <c r="T629" s="107"/>
      <c r="U629" s="121">
        <f t="shared" si="106"/>
        <v>0</v>
      </c>
      <c r="V629" s="121">
        <f t="shared" si="106"/>
        <v>0</v>
      </c>
      <c r="W629" s="123">
        <f>SUM(U629:V629)</f>
        <v>0</v>
      </c>
      <c r="Y629" s="539" t="e">
        <f>IF($A$618="",0,VLOOKUP($A$618,$AQ$2209:$BF$3100,3,FALSE))</f>
        <v>#N/A</v>
      </c>
      <c r="Z629" s="539" t="e">
        <f>IF($A$618="",0,VLOOKUP($A$618,$BJ$2209:$BY$3100,3,FALSE))</f>
        <v>#N/A</v>
      </c>
    </row>
    <row r="630" spans="2:26" ht="15" customHeight="1" x14ac:dyDescent="0.25">
      <c r="B630" s="373" t="e">
        <f>IF($A$618="",0,VLOOKUP($A$618,$C$2209:$R$3100,4,FALSE))</f>
        <v>#N/A</v>
      </c>
      <c r="C630" s="374" t="e">
        <f>IF($A$618="",0,VLOOKUP($A$618,$W$2209:$AL$3100,4,FALSE))</f>
        <v>#N/A</v>
      </c>
      <c r="D630" s="80" t="e">
        <f>SUM(B630:C630)</f>
        <v>#N/A</v>
      </c>
      <c r="E630" s="944" t="s">
        <v>878</v>
      </c>
      <c r="F630" s="891"/>
      <c r="G630" s="305"/>
      <c r="H630" s="304"/>
      <c r="I630" s="107"/>
      <c r="J630" s="472"/>
      <c r="K630" s="468"/>
      <c r="L630" s="107"/>
      <c r="M630" s="107"/>
      <c r="N630" s="107"/>
      <c r="O630" s="107"/>
      <c r="P630" s="107"/>
      <c r="Q630" s="107"/>
      <c r="R630" s="107"/>
      <c r="S630" s="107"/>
      <c r="T630" s="107"/>
      <c r="U630" s="121">
        <f t="shared" si="106"/>
        <v>0</v>
      </c>
      <c r="V630" s="121">
        <f t="shared" si="106"/>
        <v>0</v>
      </c>
      <c r="W630" s="123">
        <f>SUM(U630:V630)</f>
        <v>0</v>
      </c>
      <c r="Y630" s="539" t="e">
        <f>IF($A$618="",0,VLOOKUP($A$618,$AQ$2209:$BF$3100,4,FALSE))</f>
        <v>#N/A</v>
      </c>
      <c r="Z630" s="539" t="e">
        <f>IF($A$618="",0,VLOOKUP($A$618,$BJ$2209:$BY$3100,4,FALSE))</f>
        <v>#N/A</v>
      </c>
    </row>
    <row r="631" spans="2:26" ht="15" customHeight="1" x14ac:dyDescent="0.25">
      <c r="B631" s="373" t="e">
        <f>IF($A$618="",0,VLOOKUP($A$618,$C$2209:$R$3100,5,FALSE))</f>
        <v>#N/A</v>
      </c>
      <c r="C631" s="374" t="e">
        <f>IF($A$618="",0,VLOOKUP($A$618,$W$2209:$AL$3100,5,FALSE))</f>
        <v>#N/A</v>
      </c>
      <c r="D631" s="80" t="e">
        <f>SUM(B631:C631)</f>
        <v>#N/A</v>
      </c>
      <c r="E631" s="944" t="s">
        <v>879</v>
      </c>
      <c r="F631" s="891"/>
      <c r="G631" s="305"/>
      <c r="H631" s="304"/>
      <c r="I631" s="360"/>
      <c r="J631" s="472"/>
      <c r="K631" s="468"/>
      <c r="L631" s="107"/>
      <c r="M631" s="107"/>
      <c r="N631" s="107"/>
      <c r="O631" s="107"/>
      <c r="P631" s="107"/>
      <c r="Q631" s="107"/>
      <c r="R631" s="107"/>
      <c r="S631" s="107"/>
      <c r="T631" s="107"/>
      <c r="U631" s="121">
        <f>+G631+I631+K631+M631+O631+Q631+S631</f>
        <v>0</v>
      </c>
      <c r="V631" s="121">
        <f>+H631+J631+L631+N631+P631+R631+T631</f>
        <v>0</v>
      </c>
      <c r="W631" s="123">
        <f>SUM(U631:V631)</f>
        <v>0</v>
      </c>
      <c r="Y631" s="539" t="e">
        <f>IF($A$618="",0,VLOOKUP($A$618,$AQ$2209:$BF$3100,5,FALSE))</f>
        <v>#N/A</v>
      </c>
      <c r="Z631" s="539" t="e">
        <f>IF($A$618="",0,VLOOKUP($A$618,$BJ$2209:$BY$3100,5,FALSE))</f>
        <v>#N/A</v>
      </c>
    </row>
    <row r="632" spans="2:26" ht="15" customHeight="1" thickBot="1" x14ac:dyDescent="0.3">
      <c r="B632" s="373" t="e">
        <f>IF($A$618="",0,VLOOKUP($A$618,$C$2209:$R$3100,6,FALSE))</f>
        <v>#N/A</v>
      </c>
      <c r="C632" s="374" t="e">
        <f>IF($A$618="",0,VLOOKUP($A$618,$W$2209:$AL$3100,6,FALSE))</f>
        <v>#N/A</v>
      </c>
      <c r="D632" s="81" t="e">
        <f>SUM(B632:C632)</f>
        <v>#N/A</v>
      </c>
      <c r="E632" s="945" t="s">
        <v>880</v>
      </c>
      <c r="F632" s="946"/>
      <c r="G632" s="361"/>
      <c r="H632" s="362"/>
      <c r="I632" s="363"/>
      <c r="J632" s="473"/>
      <c r="K632" s="469"/>
      <c r="L632" s="363"/>
      <c r="M632" s="363"/>
      <c r="N632" s="363"/>
      <c r="O632" s="363"/>
      <c r="P632" s="363"/>
      <c r="Q632" s="363"/>
      <c r="R632" s="363"/>
      <c r="S632" s="363"/>
      <c r="T632" s="363"/>
      <c r="U632" s="364">
        <f>+G632+I632+K632+M632+O632+Q632+S632</f>
        <v>0</v>
      </c>
      <c r="V632" s="364">
        <f>+H632+J632+L632+N632+P632+R632+T632</f>
        <v>0</v>
      </c>
      <c r="W632" s="365">
        <f>SUM(U632:V632)</f>
        <v>0</v>
      </c>
      <c r="Y632" s="539" t="e">
        <f>IF($A$618="",0,VLOOKUP($A$618,$AQ$2209:$BF$3100,6,FALSE))</f>
        <v>#N/A</v>
      </c>
      <c r="Z632" s="539" t="e">
        <f>IF($A$618="",0,VLOOKUP($A$618,$BJ$2209:$BY$3100,6,FALSE))</f>
        <v>#N/A</v>
      </c>
    </row>
    <row r="633" spans="2:26" ht="18" customHeight="1" thickBot="1" x14ac:dyDescent="0.3">
      <c r="B633" s="82" t="e">
        <f>SUM(B628:B632)</f>
        <v>#N/A</v>
      </c>
      <c r="C633" s="83" t="e">
        <f>SUM(C628:C632)</f>
        <v>#N/A</v>
      </c>
      <c r="D633" s="84" t="e">
        <f>SUM(D628:D632)</f>
        <v>#N/A</v>
      </c>
      <c r="E633" s="947" t="s">
        <v>881</v>
      </c>
      <c r="F633" s="948"/>
      <c r="G633" s="82">
        <f>SUM(G628:G632)</f>
        <v>0</v>
      </c>
      <c r="H633" s="83">
        <f t="shared" ref="H633:T633" si="107">SUM(H628:H632)</f>
        <v>0</v>
      </c>
      <c r="I633" s="83">
        <f t="shared" si="107"/>
        <v>0</v>
      </c>
      <c r="J633" s="84">
        <f t="shared" si="107"/>
        <v>0</v>
      </c>
      <c r="K633" s="470">
        <f t="shared" si="107"/>
        <v>0</v>
      </c>
      <c r="L633" s="83">
        <f t="shared" si="107"/>
        <v>0</v>
      </c>
      <c r="M633" s="83">
        <f t="shared" si="107"/>
        <v>0</v>
      </c>
      <c r="N633" s="83">
        <f t="shared" si="107"/>
        <v>0</v>
      </c>
      <c r="O633" s="83">
        <f t="shared" si="107"/>
        <v>0</v>
      </c>
      <c r="P633" s="83">
        <f t="shared" si="107"/>
        <v>0</v>
      </c>
      <c r="Q633" s="83">
        <f t="shared" si="107"/>
        <v>0</v>
      </c>
      <c r="R633" s="83">
        <f t="shared" si="107"/>
        <v>0</v>
      </c>
      <c r="S633" s="83">
        <f t="shared" si="107"/>
        <v>0</v>
      </c>
      <c r="T633" s="83">
        <f t="shared" si="107"/>
        <v>0</v>
      </c>
      <c r="U633" s="83">
        <f>SUM(U628:U632)</f>
        <v>0</v>
      </c>
      <c r="V633" s="83">
        <f>SUM(V628:V632)</f>
        <v>0</v>
      </c>
      <c r="W633" s="84">
        <f>SUM(W628:W632)</f>
        <v>0</v>
      </c>
      <c r="Y633" s="87"/>
      <c r="Z633" s="87"/>
    </row>
    <row r="634" spans="2:26" ht="6.75" customHeight="1" thickBot="1" x14ac:dyDescent="0.3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</row>
    <row r="635" spans="2:26" ht="25.5" customHeight="1" thickBot="1" x14ac:dyDescent="0.3">
      <c r="B635" s="75" t="s">
        <v>823</v>
      </c>
      <c r="C635" s="76" t="s">
        <v>824</v>
      </c>
      <c r="D635" s="77" t="s">
        <v>874</v>
      </c>
      <c r="E635" s="949" t="s">
        <v>882</v>
      </c>
      <c r="F635" s="949"/>
      <c r="G635" s="485" t="s">
        <v>823</v>
      </c>
      <c r="H635" s="486" t="s">
        <v>824</v>
      </c>
      <c r="I635" s="486" t="s">
        <v>823</v>
      </c>
      <c r="J635" s="487" t="s">
        <v>824</v>
      </c>
      <c r="K635" s="109" t="s">
        <v>823</v>
      </c>
      <c r="L635" s="109" t="s">
        <v>824</v>
      </c>
      <c r="M635" s="109" t="s">
        <v>823</v>
      </c>
      <c r="N635" s="109" t="s">
        <v>824</v>
      </c>
      <c r="O635" s="109" t="s">
        <v>823</v>
      </c>
      <c r="P635" s="109" t="s">
        <v>824</v>
      </c>
      <c r="Q635" s="109" t="s">
        <v>823</v>
      </c>
      <c r="R635" s="109" t="s">
        <v>824</v>
      </c>
      <c r="S635" s="109" t="s">
        <v>823</v>
      </c>
      <c r="T635" s="109" t="s">
        <v>824</v>
      </c>
      <c r="U635" s="109" t="s">
        <v>823</v>
      </c>
      <c r="V635" s="109" t="s">
        <v>824</v>
      </c>
      <c r="W635" s="110" t="s">
        <v>825</v>
      </c>
    </row>
    <row r="636" spans="2:26" ht="15" customHeight="1" x14ac:dyDescent="0.25">
      <c r="B636" s="373" t="e">
        <f>IF($A$618="",0,VLOOKUP($A$618,$C$2209:$R$3100,7,FALSE))</f>
        <v>#N/A</v>
      </c>
      <c r="C636" s="374" t="e">
        <f>IF($A$618="",0,VLOOKUP($A$618,$W$2209:$AL$3100,7,FALSE))</f>
        <v>#N/A</v>
      </c>
      <c r="D636" s="88" t="e">
        <f>SUM(B636:C636)</f>
        <v>#N/A</v>
      </c>
      <c r="E636" s="933" t="s">
        <v>883</v>
      </c>
      <c r="F636" s="934"/>
      <c r="G636" s="288"/>
      <c r="H636" s="283"/>
      <c r="I636" s="478"/>
      <c r="J636" s="479"/>
      <c r="K636" s="474"/>
      <c r="L636" s="281"/>
      <c r="M636" s="281"/>
      <c r="N636" s="281"/>
      <c r="O636" s="281"/>
      <c r="P636" s="281"/>
      <c r="Q636" s="281"/>
      <c r="R636" s="281"/>
      <c r="S636" s="281"/>
      <c r="T636" s="282"/>
      <c r="U636" s="128">
        <f t="shared" ref="U636:V640" si="108">+G636+I636+K636+M636+O636+Q636+S636</f>
        <v>0</v>
      </c>
      <c r="V636" s="128">
        <f t="shared" si="108"/>
        <v>0</v>
      </c>
      <c r="W636" s="122">
        <f>SUM(U636:V636)</f>
        <v>0</v>
      </c>
      <c r="Y636" s="539" t="e">
        <f>IF($A$618="",0,VLOOKUP($A$618,$AQ$2209:$BF$3100,7,FALSE))</f>
        <v>#N/A</v>
      </c>
      <c r="Z636" s="539" t="e">
        <f>IF($A$618="",0,VLOOKUP($A$618,$BJ$2209:$BY$3100,7,FALSE))</f>
        <v>#N/A</v>
      </c>
    </row>
    <row r="637" spans="2:26" ht="15" customHeight="1" x14ac:dyDescent="0.25">
      <c r="B637" s="373" t="e">
        <f>IF($A$618="",0,VLOOKUP($A$618,$C$2209:$R$3100,8,FALSE))</f>
        <v>#N/A</v>
      </c>
      <c r="C637" s="374" t="e">
        <f>IF($A$618="",0,VLOOKUP($A$618,$W$2209:$AL$3100,8,FALSE))</f>
        <v>#N/A</v>
      </c>
      <c r="D637" s="80" t="e">
        <f>SUM(B637:C637)</f>
        <v>#N/A</v>
      </c>
      <c r="E637" s="944" t="s">
        <v>884</v>
      </c>
      <c r="F637" s="891"/>
      <c r="G637" s="305"/>
      <c r="H637" s="304"/>
      <c r="I637" s="480"/>
      <c r="J637" s="481"/>
      <c r="K637" s="475"/>
      <c r="L637" s="79"/>
      <c r="M637" s="79"/>
      <c r="N637" s="79"/>
      <c r="O637" s="79"/>
      <c r="P637" s="79"/>
      <c r="Q637" s="79"/>
      <c r="R637" s="79"/>
      <c r="S637" s="79"/>
      <c r="T637" s="106"/>
      <c r="U637" s="121">
        <f t="shared" si="108"/>
        <v>0</v>
      </c>
      <c r="V637" s="121">
        <f t="shared" si="108"/>
        <v>0</v>
      </c>
      <c r="W637" s="123">
        <f>SUM(U637:V637)</f>
        <v>0</v>
      </c>
      <c r="Y637" s="539" t="e">
        <f>IF($A$618="",0,VLOOKUP($A$618,$AQ$2209:$BF$3100,8,FALSE))</f>
        <v>#N/A</v>
      </c>
      <c r="Z637" s="539" t="e">
        <f>IF($A$618="",0,VLOOKUP($A$618,$BJ$2209:$BY$3100,8,FALSE))</f>
        <v>#N/A</v>
      </c>
    </row>
    <row r="638" spans="2:26" ht="15" customHeight="1" x14ac:dyDescent="0.25">
      <c r="B638" s="373" t="e">
        <f>IF($A$618="",0,VLOOKUP($A$618,$C$2209:$R$3100,9,FALSE))</f>
        <v>#N/A</v>
      </c>
      <c r="C638" s="374" t="e">
        <f>IF($A$618="",0,VLOOKUP($A$618,$W$2209:$AL$3100,9,FALSE))</f>
        <v>#N/A</v>
      </c>
      <c r="D638" s="80" t="e">
        <f>SUM(B638:C638)</f>
        <v>#N/A</v>
      </c>
      <c r="E638" s="944" t="s">
        <v>885</v>
      </c>
      <c r="F638" s="891"/>
      <c r="G638" s="305"/>
      <c r="H638" s="304"/>
      <c r="I638" s="480"/>
      <c r="J638" s="481"/>
      <c r="K638" s="475"/>
      <c r="L638" s="79"/>
      <c r="M638" s="79"/>
      <c r="N638" s="79"/>
      <c r="O638" s="79"/>
      <c r="P638" s="79"/>
      <c r="Q638" s="79"/>
      <c r="R638" s="79"/>
      <c r="S638" s="79"/>
      <c r="T638" s="106"/>
      <c r="U638" s="121">
        <f t="shared" si="108"/>
        <v>0</v>
      </c>
      <c r="V638" s="121">
        <f t="shared" si="108"/>
        <v>0</v>
      </c>
      <c r="W638" s="123">
        <f>SUM(U638:V638)</f>
        <v>0</v>
      </c>
      <c r="Y638" s="539" t="e">
        <f>IF($A$618="",0,VLOOKUP($A$618,$AQ$2209:$BF$3100,9,FALSE))</f>
        <v>#N/A</v>
      </c>
      <c r="Z638" s="539" t="e">
        <f>IF($A$618="",0,VLOOKUP($A$618,$BJ$2209:$BY$3100,9,FALSE))</f>
        <v>#N/A</v>
      </c>
    </row>
    <row r="639" spans="2:26" ht="15" customHeight="1" x14ac:dyDescent="0.25">
      <c r="B639" s="373" t="e">
        <f>IF($A$618="",0,VLOOKUP($A$618,$C$2209:$R$3100,10,FALSE))</f>
        <v>#N/A</v>
      </c>
      <c r="C639" s="374" t="e">
        <f>IF($A$618="",0,VLOOKUP($A$618,$W$2209:$AL$3100,10,FALSE))</f>
        <v>#N/A</v>
      </c>
      <c r="D639" s="80" t="e">
        <f>SUM(B639:C639)</f>
        <v>#N/A</v>
      </c>
      <c r="E639" s="944" t="s">
        <v>886</v>
      </c>
      <c r="F639" s="891"/>
      <c r="G639" s="305"/>
      <c r="H639" s="304"/>
      <c r="I639" s="480"/>
      <c r="J639" s="481"/>
      <c r="K639" s="475"/>
      <c r="L639" s="79"/>
      <c r="M639" s="79"/>
      <c r="N639" s="79"/>
      <c r="O639" s="79"/>
      <c r="P639" s="79"/>
      <c r="Q639" s="79"/>
      <c r="R639" s="79"/>
      <c r="S639" s="79"/>
      <c r="T639" s="106"/>
      <c r="U639" s="121">
        <f t="shared" si="108"/>
        <v>0</v>
      </c>
      <c r="V639" s="121">
        <f t="shared" si="108"/>
        <v>0</v>
      </c>
      <c r="W639" s="123">
        <f>SUM(U639:V639)</f>
        <v>0</v>
      </c>
      <c r="Y639" s="539" t="e">
        <f>IF($A$618="",0,VLOOKUP($A$618,$AQ$2209:$BF$3100,10,FALSE))</f>
        <v>#N/A</v>
      </c>
      <c r="Z639" s="539" t="e">
        <f>IF($A$618="",0,VLOOKUP($A$618,$BJ$2209:$BY$3100,10,FALSE))</f>
        <v>#N/A</v>
      </c>
    </row>
    <row r="640" spans="2:26" ht="15" customHeight="1" thickBot="1" x14ac:dyDescent="0.3">
      <c r="B640" s="373" t="e">
        <f>IF($A$618="",0,VLOOKUP($A$618,$C$2209:$R$3100,11,FALSE))</f>
        <v>#N/A</v>
      </c>
      <c r="C640" s="374" t="e">
        <f>IF($A$618="",0,VLOOKUP($A$618,$W$2209:$AL$3100,11,FALSE))</f>
        <v>#N/A</v>
      </c>
      <c r="D640" s="90" t="e">
        <f>SUM(B640:C640)</f>
        <v>#N/A</v>
      </c>
      <c r="E640" s="945" t="s">
        <v>887</v>
      </c>
      <c r="F640" s="946"/>
      <c r="G640" s="361"/>
      <c r="H640" s="362"/>
      <c r="I640" s="482"/>
      <c r="J640" s="483"/>
      <c r="K640" s="476"/>
      <c r="L640" s="285"/>
      <c r="M640" s="285"/>
      <c r="N640" s="285"/>
      <c r="O640" s="285"/>
      <c r="P640" s="285"/>
      <c r="Q640" s="285"/>
      <c r="R640" s="285"/>
      <c r="S640" s="285"/>
      <c r="T640" s="286"/>
      <c r="U640" s="129">
        <f t="shared" si="108"/>
        <v>0</v>
      </c>
      <c r="V640" s="129">
        <f t="shared" si="108"/>
        <v>0</v>
      </c>
      <c r="W640" s="124">
        <f>SUM(U640:V640)</f>
        <v>0</v>
      </c>
      <c r="Y640" s="539" t="e">
        <f>IF($A$618="",0,VLOOKUP($A$618,$AQ$2209:$BF$3100,11,FALSE))</f>
        <v>#N/A</v>
      </c>
      <c r="Z640" s="539" t="e">
        <f>IF($A$618="",0,VLOOKUP($A$618,$BJ$2209:$BY$3100,11,FALSE))</f>
        <v>#N/A</v>
      </c>
    </row>
    <row r="641" spans="2:26" ht="18" customHeight="1" thickBot="1" x14ac:dyDescent="0.3">
      <c r="B641" s="91" t="e">
        <f>SUM(B636:B640)</f>
        <v>#N/A</v>
      </c>
      <c r="C641" s="92" t="e">
        <f>SUM(C636:C640)</f>
        <v>#N/A</v>
      </c>
      <c r="D641" s="93" t="e">
        <f>SUM(D636:D640)</f>
        <v>#N/A</v>
      </c>
      <c r="E641" s="951" t="s">
        <v>888</v>
      </c>
      <c r="F641" s="948"/>
      <c r="G641" s="82">
        <f>SUM(G636:G640)</f>
        <v>0</v>
      </c>
      <c r="H641" s="83">
        <f>SUM(H636:H640)</f>
        <v>0</v>
      </c>
      <c r="I641" s="83">
        <f t="shared" ref="I641:N641" si="109">SUM(I636:I640)</f>
        <v>0</v>
      </c>
      <c r="J641" s="84">
        <f t="shared" si="109"/>
        <v>0</v>
      </c>
      <c r="K641" s="477">
        <f t="shared" si="109"/>
        <v>0</v>
      </c>
      <c r="L641" s="85">
        <f t="shared" si="109"/>
        <v>0</v>
      </c>
      <c r="M641" s="85">
        <f t="shared" si="109"/>
        <v>0</v>
      </c>
      <c r="N641" s="85">
        <f t="shared" si="109"/>
        <v>0</v>
      </c>
      <c r="O641" s="85">
        <f t="shared" ref="O641:W641" si="110">SUM(O636:O640)</f>
        <v>0</v>
      </c>
      <c r="P641" s="85">
        <f t="shared" si="110"/>
        <v>0</v>
      </c>
      <c r="Q641" s="85">
        <f t="shared" si="110"/>
        <v>0</v>
      </c>
      <c r="R641" s="85">
        <f t="shared" si="110"/>
        <v>0</v>
      </c>
      <c r="S641" s="85">
        <f t="shared" si="110"/>
        <v>0</v>
      </c>
      <c r="T641" s="290">
        <f t="shared" si="110"/>
        <v>0</v>
      </c>
      <c r="U641" s="83">
        <f t="shared" si="110"/>
        <v>0</v>
      </c>
      <c r="V641" s="83">
        <f t="shared" si="110"/>
        <v>0</v>
      </c>
      <c r="W641" s="84">
        <f t="shared" si="110"/>
        <v>0</v>
      </c>
    </row>
    <row r="642" spans="2:26" ht="6.75" customHeight="1" thickBot="1" x14ac:dyDescent="0.3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</row>
    <row r="643" spans="2:26" ht="25.5" customHeight="1" thickBot="1" x14ac:dyDescent="0.3">
      <c r="B643" s="75" t="s">
        <v>823</v>
      </c>
      <c r="C643" s="76" t="s">
        <v>824</v>
      </c>
      <c r="D643" s="77" t="s">
        <v>874</v>
      </c>
      <c r="E643" s="952" t="s">
        <v>1012</v>
      </c>
      <c r="F643" s="952"/>
      <c r="G643" s="485" t="s">
        <v>823</v>
      </c>
      <c r="H643" s="486" t="s">
        <v>824</v>
      </c>
      <c r="I643" s="486" t="s">
        <v>823</v>
      </c>
      <c r="J643" s="487" t="s">
        <v>824</v>
      </c>
      <c r="K643" s="109" t="s">
        <v>823</v>
      </c>
      <c r="L643" s="109" t="s">
        <v>824</v>
      </c>
      <c r="M643" s="109" t="s">
        <v>823</v>
      </c>
      <c r="N643" s="109" t="s">
        <v>824</v>
      </c>
      <c r="O643" s="109" t="s">
        <v>823</v>
      </c>
      <c r="P643" s="109" t="s">
        <v>824</v>
      </c>
      <c r="Q643" s="109" t="s">
        <v>823</v>
      </c>
      <c r="R643" s="109" t="s">
        <v>824</v>
      </c>
      <c r="S643" s="109" t="s">
        <v>823</v>
      </c>
      <c r="T643" s="109" t="s">
        <v>824</v>
      </c>
      <c r="U643" s="109" t="s">
        <v>823</v>
      </c>
      <c r="V643" s="109" t="s">
        <v>824</v>
      </c>
      <c r="W643" s="110" t="s">
        <v>825</v>
      </c>
    </row>
    <row r="644" spans="2:26" ht="15" customHeight="1" x14ac:dyDescent="0.25">
      <c r="B644" s="373" t="e">
        <f>IF($A$618="",0,VLOOKUP($A$618,$C$2209:$R$3100,12,FALSE))</f>
        <v>#N/A</v>
      </c>
      <c r="C644" s="374" t="e">
        <f>IF($A$618="",0,VLOOKUP($A$618,$W$2209:$AL$3100,12,FALSE))</f>
        <v>#N/A</v>
      </c>
      <c r="D644" s="88" t="e">
        <f>SUM(B644:C644)</f>
        <v>#N/A</v>
      </c>
      <c r="E644" s="933" t="s">
        <v>1013</v>
      </c>
      <c r="F644" s="934"/>
      <c r="G644" s="288"/>
      <c r="H644" s="283"/>
      <c r="I644" s="478"/>
      <c r="J644" s="479"/>
      <c r="K644" s="474"/>
      <c r="L644" s="281"/>
      <c r="M644" s="281"/>
      <c r="N644" s="281"/>
      <c r="O644" s="281"/>
      <c r="P644" s="281"/>
      <c r="Q644" s="281"/>
      <c r="R644" s="281"/>
      <c r="S644" s="282"/>
      <c r="T644" s="283"/>
      <c r="U644" s="128">
        <f t="shared" ref="U644:V648" si="111">+G644+I644+K644+M644+O644+Q644+S644</f>
        <v>0</v>
      </c>
      <c r="V644" s="128">
        <f t="shared" si="111"/>
        <v>0</v>
      </c>
      <c r="W644" s="122">
        <f>SUM(U644:V644)</f>
        <v>0</v>
      </c>
      <c r="Y644" s="539" t="e">
        <f>IF($A$618="",0,VLOOKUP($A$618,$AQ$2209:$BF$3100,12,FALSE))</f>
        <v>#N/A</v>
      </c>
      <c r="Z644" s="539" t="e">
        <f>IF($A$618="",0,VLOOKUP($A$618,$BJ$2209:$BY$3100,12,FALSE))</f>
        <v>#N/A</v>
      </c>
    </row>
    <row r="645" spans="2:26" ht="15" customHeight="1" x14ac:dyDescent="0.25">
      <c r="B645" s="373" t="e">
        <f>IF($A$618="",0,VLOOKUP($A$618,$C$2209:$R$3100,13,FALSE))</f>
        <v>#N/A</v>
      </c>
      <c r="C645" s="374" t="e">
        <f>IF($A$618="",0,VLOOKUP($A$618,$W$2209:$AL$3100,13,FALSE))</f>
        <v>#N/A</v>
      </c>
      <c r="D645" s="80" t="e">
        <f>SUM(B645:C645)</f>
        <v>#N/A</v>
      </c>
      <c r="E645" s="944" t="s">
        <v>1014</v>
      </c>
      <c r="F645" s="891"/>
      <c r="G645" s="305"/>
      <c r="H645" s="304"/>
      <c r="I645" s="480"/>
      <c r="J645" s="481"/>
      <c r="K645" s="475"/>
      <c r="L645" s="79"/>
      <c r="M645" s="79"/>
      <c r="N645" s="79"/>
      <c r="O645" s="79"/>
      <c r="P645" s="79"/>
      <c r="Q645" s="79"/>
      <c r="R645" s="79"/>
      <c r="S645" s="106"/>
      <c r="T645" s="107"/>
      <c r="U645" s="121">
        <f t="shared" si="111"/>
        <v>0</v>
      </c>
      <c r="V645" s="121">
        <f t="shared" si="111"/>
        <v>0</v>
      </c>
      <c r="W645" s="123">
        <f>SUM(U645:V645)</f>
        <v>0</v>
      </c>
      <c r="Y645" s="539" t="e">
        <f>IF($A$618="",0,VLOOKUP($A$618,$AQ$2209:$BF$3100,13,FALSE))</f>
        <v>#N/A</v>
      </c>
      <c r="Z645" s="539" t="e">
        <f>IF($A$618="",0,VLOOKUP($A$618,$BJ$2209:$BY$3100,13,FALSE))</f>
        <v>#N/A</v>
      </c>
    </row>
    <row r="646" spans="2:26" ht="15" customHeight="1" x14ac:dyDescent="0.25">
      <c r="B646" s="373" t="e">
        <f>IF($A$618="",0,VLOOKUP($A$618,$C$2209:$R$3100,14,FALSE))</f>
        <v>#N/A</v>
      </c>
      <c r="C646" s="374" t="e">
        <f>IF($A$618="",0,VLOOKUP($A$618,$W$2209:$AL$3100,14,FALSE))</f>
        <v>#N/A</v>
      </c>
      <c r="D646" s="80" t="e">
        <f>SUM(B646:C646)</f>
        <v>#N/A</v>
      </c>
      <c r="E646" s="944" t="s">
        <v>1015</v>
      </c>
      <c r="F646" s="891"/>
      <c r="G646" s="305"/>
      <c r="H646" s="304"/>
      <c r="I646" s="480"/>
      <c r="J646" s="481"/>
      <c r="K646" s="475"/>
      <c r="L646" s="79"/>
      <c r="M646" s="79"/>
      <c r="N646" s="79"/>
      <c r="O646" s="79"/>
      <c r="P646" s="79"/>
      <c r="Q646" s="79"/>
      <c r="R646" s="79"/>
      <c r="S646" s="106"/>
      <c r="T646" s="107"/>
      <c r="U646" s="121">
        <f t="shared" si="111"/>
        <v>0</v>
      </c>
      <c r="V646" s="121">
        <f t="shared" si="111"/>
        <v>0</v>
      </c>
      <c r="W646" s="123">
        <f>SUM(U646:V646)</f>
        <v>0</v>
      </c>
      <c r="Y646" s="539" t="e">
        <f>IF($A$618="",0,VLOOKUP($A$618,$AQ$2209:$BF$3100,14,FALSE))</f>
        <v>#N/A</v>
      </c>
      <c r="Z646" s="539" t="e">
        <f>IF($A$618="",0,VLOOKUP($A$618,$BJ$2209:$BY$3100,14,FALSE))</f>
        <v>#N/A</v>
      </c>
    </row>
    <row r="647" spans="2:26" ht="15" customHeight="1" x14ac:dyDescent="0.25">
      <c r="B647" s="373" t="e">
        <f>IF($A$618="",0,VLOOKUP($A$618,$C$2209:$R$3100,15,FALSE))</f>
        <v>#N/A</v>
      </c>
      <c r="C647" s="374" t="e">
        <f>IF($A$618="",0,VLOOKUP($A$618,$W$2209:$AL$3100,15,FALSE))</f>
        <v>#N/A</v>
      </c>
      <c r="D647" s="80" t="e">
        <f>SUM(B647:C647)</f>
        <v>#N/A</v>
      </c>
      <c r="E647" s="944" t="s">
        <v>1016</v>
      </c>
      <c r="F647" s="891"/>
      <c r="G647" s="305"/>
      <c r="H647" s="304"/>
      <c r="I647" s="480"/>
      <c r="J647" s="481"/>
      <c r="K647" s="475"/>
      <c r="L647" s="79"/>
      <c r="M647" s="79"/>
      <c r="N647" s="79"/>
      <c r="O647" s="79"/>
      <c r="P647" s="79"/>
      <c r="Q647" s="79"/>
      <c r="R647" s="79"/>
      <c r="S647" s="106"/>
      <c r="T647" s="107"/>
      <c r="U647" s="121">
        <f t="shared" si="111"/>
        <v>0</v>
      </c>
      <c r="V647" s="121">
        <f t="shared" si="111"/>
        <v>0</v>
      </c>
      <c r="W647" s="123">
        <f>SUM(U647:V647)</f>
        <v>0</v>
      </c>
      <c r="Y647" s="539" t="e">
        <f>IF($A$618="",0,VLOOKUP($A$618,$AQ$2209:$BF$3100,15,FALSE))</f>
        <v>#N/A</v>
      </c>
      <c r="Z647" s="539" t="e">
        <f>IF($A$618="",0,VLOOKUP($A$618,$BJ$2209:$BY$3100,15,FALSE))</f>
        <v>#N/A</v>
      </c>
    </row>
    <row r="648" spans="2:26" ht="15" customHeight="1" thickBot="1" x14ac:dyDescent="0.3">
      <c r="B648" s="373" t="e">
        <f>IF($A$618="",0,VLOOKUP($A$618,$C$2209:$R$3100,16,FALSE))</f>
        <v>#N/A</v>
      </c>
      <c r="C648" s="374" t="e">
        <f>IF($A$618="",0,VLOOKUP($A$618,$W$2209:$AL$3100,16,FALSE))</f>
        <v>#N/A</v>
      </c>
      <c r="D648" s="90" t="e">
        <f>SUM(B648:C648)</f>
        <v>#N/A</v>
      </c>
      <c r="E648" s="945" t="s">
        <v>1017</v>
      </c>
      <c r="F648" s="946"/>
      <c r="G648" s="361"/>
      <c r="H648" s="362"/>
      <c r="I648" s="482"/>
      <c r="J648" s="483"/>
      <c r="K648" s="476"/>
      <c r="L648" s="285"/>
      <c r="M648" s="285"/>
      <c r="N648" s="285"/>
      <c r="O648" s="285"/>
      <c r="P648" s="285"/>
      <c r="Q648" s="285"/>
      <c r="R648" s="285"/>
      <c r="S648" s="286"/>
      <c r="T648" s="287"/>
      <c r="U648" s="129">
        <f t="shared" si="111"/>
        <v>0</v>
      </c>
      <c r="V648" s="129">
        <f t="shared" si="111"/>
        <v>0</v>
      </c>
      <c r="W648" s="124">
        <f>SUM(U648:V648)</f>
        <v>0</v>
      </c>
      <c r="Y648" s="539" t="e">
        <f>IF($A$618="",0,VLOOKUP($A$618,$AQ$2209:$BF$3100,16,FALSE))</f>
        <v>#N/A</v>
      </c>
      <c r="Z648" s="539" t="e">
        <f>IF($A$618="",0,VLOOKUP($A$618,$BJ$2209:$BY$3100,16,FALSE))</f>
        <v>#N/A</v>
      </c>
    </row>
    <row r="649" spans="2:26" ht="18" customHeight="1" thickBot="1" x14ac:dyDescent="0.3">
      <c r="B649" s="91" t="e">
        <f>SUM(B644:B648)</f>
        <v>#N/A</v>
      </c>
      <c r="C649" s="92" t="e">
        <f>SUM(C644:C648)</f>
        <v>#N/A</v>
      </c>
      <c r="D649" s="93" t="e">
        <f>SUM(D644:D648)</f>
        <v>#N/A</v>
      </c>
      <c r="E649" s="951" t="s">
        <v>1018</v>
      </c>
      <c r="F649" s="948"/>
      <c r="G649" s="82">
        <f>SUM(G644:G648)</f>
        <v>0</v>
      </c>
      <c r="H649" s="83">
        <f>SUM(H644:H648)</f>
        <v>0</v>
      </c>
      <c r="I649" s="83">
        <f t="shared" ref="I649:O649" si="112">SUM(I644:I648)</f>
        <v>0</v>
      </c>
      <c r="J649" s="84">
        <f t="shared" si="112"/>
        <v>0</v>
      </c>
      <c r="K649" s="477">
        <f t="shared" si="112"/>
        <v>0</v>
      </c>
      <c r="L649" s="85">
        <f t="shared" si="112"/>
        <v>0</v>
      </c>
      <c r="M649" s="85">
        <f t="shared" si="112"/>
        <v>0</v>
      </c>
      <c r="N649" s="85">
        <f t="shared" si="112"/>
        <v>0</v>
      </c>
      <c r="O649" s="85">
        <f t="shared" si="112"/>
        <v>0</v>
      </c>
      <c r="P649" s="85">
        <f t="shared" ref="P649:W649" si="113">SUM(P644:P648)</f>
        <v>0</v>
      </c>
      <c r="Q649" s="85">
        <f t="shared" si="113"/>
        <v>0</v>
      </c>
      <c r="R649" s="85">
        <f t="shared" si="113"/>
        <v>0</v>
      </c>
      <c r="S649" s="85">
        <f t="shared" si="113"/>
        <v>0</v>
      </c>
      <c r="T649" s="85">
        <f t="shared" si="113"/>
        <v>0</v>
      </c>
      <c r="U649" s="85">
        <f t="shared" si="113"/>
        <v>0</v>
      </c>
      <c r="V649" s="85">
        <f t="shared" si="113"/>
        <v>0</v>
      </c>
      <c r="W649" s="86">
        <f t="shared" si="113"/>
        <v>0</v>
      </c>
    </row>
    <row r="650" spans="2:26" ht="3" customHeight="1" x14ac:dyDescent="0.25">
      <c r="B650" s="488"/>
      <c r="C650" s="488"/>
      <c r="D650" s="488"/>
      <c r="E650" s="489"/>
      <c r="F650" s="489"/>
      <c r="G650" s="490"/>
      <c r="H650" s="490"/>
      <c r="I650" s="488"/>
      <c r="J650" s="488"/>
      <c r="K650" s="488"/>
      <c r="L650" s="488"/>
      <c r="M650" s="488"/>
      <c r="N650" s="488"/>
      <c r="O650" s="488"/>
      <c r="P650" s="488"/>
      <c r="Q650" s="488"/>
      <c r="R650" s="488"/>
      <c r="S650" s="488"/>
      <c r="T650" s="488"/>
      <c r="U650" s="488"/>
      <c r="V650" s="488"/>
      <c r="W650" s="488"/>
    </row>
    <row r="651" spans="2:26" ht="12.75" customHeight="1" thickBot="1" x14ac:dyDescent="0.25">
      <c r="B651" s="491" t="s">
        <v>1129</v>
      </c>
      <c r="C651" s="96"/>
      <c r="D651" s="96"/>
      <c r="E651" s="96"/>
      <c r="F651" s="492" t="s">
        <v>835</v>
      </c>
      <c r="G651" s="1019" t="s">
        <v>1270</v>
      </c>
      <c r="H651" s="1019"/>
      <c r="I651" s="1019"/>
      <c r="J651" s="1019"/>
      <c r="K651" s="1019"/>
      <c r="L651" s="1019"/>
      <c r="M651" s="1019"/>
      <c r="N651" s="1019"/>
      <c r="O651" s="1019"/>
      <c r="P651" s="1019"/>
      <c r="Q651" s="1019"/>
      <c r="R651" s="1019"/>
      <c r="S651" s="1019"/>
      <c r="T651" s="1019"/>
      <c r="U651" s="1019"/>
      <c r="V651" s="1019"/>
      <c r="W651" s="1019"/>
    </row>
    <row r="652" spans="2:26" ht="27.75" customHeight="1" x14ac:dyDescent="0.25">
      <c r="B652" s="888" t="s">
        <v>1132</v>
      </c>
      <c r="C652" s="889"/>
      <c r="D652" s="889"/>
      <c r="E652" s="1036"/>
      <c r="F652" s="841"/>
      <c r="G652" s="1044" t="s">
        <v>1076</v>
      </c>
      <c r="H652" s="1003"/>
      <c r="I652" s="1003"/>
      <c r="J652" s="1003"/>
      <c r="K652" s="1004" t="s">
        <v>1131</v>
      </c>
      <c r="L652" s="1004"/>
      <c r="M652" s="1004"/>
      <c r="N652" s="1005"/>
      <c r="O652" s="241"/>
      <c r="P652" s="1043" t="s">
        <v>1268</v>
      </c>
      <c r="Q652" s="1043"/>
      <c r="R652" s="1043"/>
      <c r="S652" s="1043"/>
      <c r="T652" s="1040" t="s">
        <v>1269</v>
      </c>
      <c r="U652" s="1040"/>
      <c r="V652" s="1040"/>
      <c r="W652" s="1041"/>
    </row>
    <row r="653" spans="2:26" ht="11.25" customHeight="1" x14ac:dyDescent="0.25">
      <c r="B653" s="963" t="s">
        <v>1130</v>
      </c>
      <c r="C653" s="964"/>
      <c r="D653" s="965" t="s">
        <v>903</v>
      </c>
      <c r="E653" s="1037"/>
      <c r="F653" s="841"/>
      <c r="G653" s="1045" t="s">
        <v>823</v>
      </c>
      <c r="H653" s="1007"/>
      <c r="I653" s="1007" t="s">
        <v>824</v>
      </c>
      <c r="J653" s="1007"/>
      <c r="K653" s="1007" t="s">
        <v>823</v>
      </c>
      <c r="L653" s="1007"/>
      <c r="M653" s="1007" t="s">
        <v>824</v>
      </c>
      <c r="N653" s="1021"/>
      <c r="O653" s="241"/>
      <c r="P653" s="1007" t="s">
        <v>823</v>
      </c>
      <c r="Q653" s="1007"/>
      <c r="R653" s="1007" t="s">
        <v>824</v>
      </c>
      <c r="S653" s="1007"/>
      <c r="T653" s="1007" t="s">
        <v>823</v>
      </c>
      <c r="U653" s="1007"/>
      <c r="V653" s="1007" t="s">
        <v>824</v>
      </c>
      <c r="W653" s="1021"/>
    </row>
    <row r="654" spans="2:26" ht="18.75" customHeight="1" thickBot="1" x14ac:dyDescent="0.3">
      <c r="B654" s="986"/>
      <c r="C654" s="987"/>
      <c r="D654" s="988"/>
      <c r="E654" s="1038"/>
      <c r="F654" s="841"/>
      <c r="G654" s="1035" t="e">
        <f>IF($A$618="",0,VLOOKUP($A$618,$DB$2209:$DC$3100,2,FALSE))</f>
        <v>#N/A</v>
      </c>
      <c r="H654" s="1022"/>
      <c r="I654" s="1022" t="e">
        <f>IF($A$618="",0,VLOOKUP($A$618,$DG$2209:$DH$3100,2,FALSE))</f>
        <v>#N/A</v>
      </c>
      <c r="J654" s="1022"/>
      <c r="K654" s="1024"/>
      <c r="L654" s="1024"/>
      <c r="M654" s="1024"/>
      <c r="N654" s="1025"/>
      <c r="O654" s="241"/>
      <c r="P654" s="1008" t="e">
        <f>IF($A$618="",0,VLOOKUP($A$618,$DL$2209:$DM$3100,2,FALSE))</f>
        <v>#N/A</v>
      </c>
      <c r="Q654" s="1008"/>
      <c r="R654" s="1008" t="e">
        <f>IF($A$618="",0,VLOOKUP($A$618,$DQ$2209:$DR$3100,2,FALSE))</f>
        <v>#N/A</v>
      </c>
      <c r="S654" s="1008"/>
      <c r="T654" s="1024"/>
      <c r="U654" s="1024"/>
      <c r="V654" s="1024"/>
      <c r="W654" s="1025"/>
    </row>
    <row r="655" spans="2:26" s="52" customFormat="1" ht="14.25" customHeight="1" thickBot="1" x14ac:dyDescent="0.3">
      <c r="B655" s="368"/>
      <c r="C655" s="368"/>
      <c r="D655" s="368"/>
      <c r="E655" s="369"/>
      <c r="F655" s="376"/>
      <c r="G655" s="377"/>
      <c r="H655" s="377"/>
      <c r="I655" s="241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5"/>
      <c r="W655" s="96"/>
    </row>
    <row r="656" spans="2:26" s="52" customFormat="1" ht="12.75" customHeight="1" thickBot="1" x14ac:dyDescent="0.3">
      <c r="B656" s="372"/>
      <c r="C656" s="100"/>
      <c r="D656" s="100"/>
      <c r="E656" s="100"/>
      <c r="F656" s="100"/>
      <c r="G656" s="100"/>
      <c r="H656" s="100"/>
      <c r="I656" s="100"/>
      <c r="J656" s="100"/>
      <c r="K656" s="500" t="s">
        <v>836</v>
      </c>
      <c r="L656" s="859">
        <f>+D617</f>
        <v>0</v>
      </c>
      <c r="M656" s="860"/>
      <c r="N656" s="860"/>
      <c r="O656" s="860"/>
      <c r="P656" s="860"/>
      <c r="Q656" s="860"/>
      <c r="R656" s="860"/>
      <c r="S656" s="860"/>
      <c r="T656" s="860"/>
      <c r="U656" s="860"/>
      <c r="V656" s="484"/>
      <c r="W656" s="417" t="s">
        <v>864</v>
      </c>
    </row>
    <row r="657" spans="2:23" ht="15" x14ac:dyDescent="0.25">
      <c r="B657" s="372"/>
      <c r="C657" s="100"/>
      <c r="D657" s="100"/>
      <c r="E657" s="100"/>
      <c r="F657" s="100"/>
      <c r="G657" s="100"/>
      <c r="H657" s="100"/>
      <c r="I657" s="100"/>
      <c r="J657" s="100"/>
      <c r="K657" s="500" t="s">
        <v>837</v>
      </c>
      <c r="L657" s="500"/>
      <c r="M657" s="242"/>
      <c r="N657" s="54"/>
      <c r="O657" s="858" t="str">
        <f>+F618</f>
        <v/>
      </c>
      <c r="P657" s="858"/>
      <c r="Q657" s="858"/>
      <c r="R657" s="858"/>
      <c r="S657" s="858"/>
      <c r="T657" s="858"/>
      <c r="U657" s="858"/>
      <c r="V657" s="484"/>
      <c r="W657" s="96"/>
    </row>
    <row r="658" spans="2:23" ht="16.5" thickBot="1" x14ac:dyDescent="0.3">
      <c r="B658" s="68" t="s">
        <v>1133</v>
      </c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61"/>
      <c r="U658" s="61"/>
      <c r="V658" s="61"/>
      <c r="W658" s="61"/>
    </row>
    <row r="659" spans="2:23" ht="40.5" customHeight="1" thickBot="1" x14ac:dyDescent="0.3">
      <c r="B659" s="990" t="s">
        <v>1077</v>
      </c>
      <c r="C659" s="991"/>
      <c r="D659" s="992"/>
      <c r="E659" s="979" t="s">
        <v>870</v>
      </c>
      <c r="F659" s="980"/>
      <c r="G659" s="985" t="s">
        <v>1068</v>
      </c>
      <c r="H659" s="957"/>
      <c r="I659" s="957"/>
      <c r="J659" s="958"/>
      <c r="K659" s="957" t="s">
        <v>1067</v>
      </c>
      <c r="L659" s="958"/>
      <c r="M659" s="957" t="s">
        <v>1074</v>
      </c>
      <c r="N659" s="958"/>
      <c r="O659" s="957" t="s">
        <v>1073</v>
      </c>
      <c r="P659" s="958"/>
      <c r="Q659" s="957" t="s">
        <v>1072</v>
      </c>
      <c r="R659" s="958"/>
      <c r="S659" s="957" t="s">
        <v>1071</v>
      </c>
      <c r="T659" s="958"/>
      <c r="U659" s="967" t="s">
        <v>1070</v>
      </c>
      <c r="V659" s="968"/>
      <c r="W659" s="969"/>
    </row>
    <row r="660" spans="2:23" ht="13.5" x14ac:dyDescent="0.2">
      <c r="B660" s="993"/>
      <c r="C660" s="959"/>
      <c r="D660" s="994"/>
      <c r="E660" s="981"/>
      <c r="F660" s="982"/>
      <c r="G660" s="999" t="s">
        <v>1069</v>
      </c>
      <c r="H660" s="1000"/>
      <c r="I660" s="1000"/>
      <c r="J660" s="1001"/>
      <c r="K660" s="959"/>
      <c r="L660" s="960"/>
      <c r="M660" s="959"/>
      <c r="N660" s="960"/>
      <c r="O660" s="959"/>
      <c r="P660" s="960"/>
      <c r="Q660" s="959"/>
      <c r="R660" s="960"/>
      <c r="S660" s="959"/>
      <c r="T660" s="960"/>
      <c r="U660" s="970"/>
      <c r="V660" s="971"/>
      <c r="W660" s="972"/>
    </row>
    <row r="661" spans="2:23" ht="14.25" thickBot="1" x14ac:dyDescent="0.25">
      <c r="B661" s="995"/>
      <c r="C661" s="996"/>
      <c r="D661" s="997"/>
      <c r="E661" s="983"/>
      <c r="F661" s="984"/>
      <c r="G661" s="955" t="s">
        <v>1065</v>
      </c>
      <c r="H661" s="956"/>
      <c r="I661" s="956" t="s">
        <v>1066</v>
      </c>
      <c r="J661" s="998"/>
      <c r="K661" s="961"/>
      <c r="L661" s="962"/>
      <c r="M661" s="961"/>
      <c r="N661" s="962"/>
      <c r="O661" s="961"/>
      <c r="P661" s="962"/>
      <c r="Q661" s="961"/>
      <c r="R661" s="962"/>
      <c r="S661" s="961"/>
      <c r="T661" s="962"/>
      <c r="U661" s="973"/>
      <c r="V661" s="974"/>
      <c r="W661" s="975"/>
    </row>
    <row r="662" spans="2:23" ht="13.5" thickBot="1" x14ac:dyDescent="0.3">
      <c r="B662" s="116" t="s">
        <v>823</v>
      </c>
      <c r="C662" s="109" t="s">
        <v>824</v>
      </c>
      <c r="D662" s="117" t="s">
        <v>874</v>
      </c>
      <c r="E662" s="977" t="s">
        <v>1078</v>
      </c>
      <c r="F662" s="978"/>
      <c r="G662" s="485" t="s">
        <v>823</v>
      </c>
      <c r="H662" s="486" t="s">
        <v>824</v>
      </c>
      <c r="I662" s="486" t="s">
        <v>823</v>
      </c>
      <c r="J662" s="487" t="s">
        <v>824</v>
      </c>
      <c r="K662" s="493" t="s">
        <v>823</v>
      </c>
      <c r="L662" s="131" t="s">
        <v>824</v>
      </c>
      <c r="M662" s="131" t="s">
        <v>823</v>
      </c>
      <c r="N662" s="131" t="s">
        <v>824</v>
      </c>
      <c r="O662" s="131" t="s">
        <v>823</v>
      </c>
      <c r="P662" s="131" t="s">
        <v>824</v>
      </c>
      <c r="Q662" s="131" t="s">
        <v>823</v>
      </c>
      <c r="R662" s="131" t="s">
        <v>824</v>
      </c>
      <c r="S662" s="131" t="s">
        <v>823</v>
      </c>
      <c r="T662" s="131" t="s">
        <v>824</v>
      </c>
      <c r="U662" s="131" t="s">
        <v>823</v>
      </c>
      <c r="V662" s="131" t="s">
        <v>824</v>
      </c>
      <c r="W662" s="132" t="s">
        <v>825</v>
      </c>
    </row>
    <row r="663" spans="2:23" ht="33.75" customHeight="1" x14ac:dyDescent="0.25">
      <c r="B663" s="534" t="e">
        <f>IF($A$618="",0,VLOOKUP($A$618,$CC$2209:$CK$3100,2,FALSE))</f>
        <v>#N/A</v>
      </c>
      <c r="C663" s="535" t="e">
        <f>IF($A$618="",0,VLOOKUP($A$618,$CP$2209:$CX$3100,2,FALSE))</f>
        <v>#N/A</v>
      </c>
      <c r="D663" s="122" t="e">
        <f>SUM(B663:C663)</f>
        <v>#N/A</v>
      </c>
      <c r="E663" s="900" t="s">
        <v>1079</v>
      </c>
      <c r="F663" s="901"/>
      <c r="G663" s="288"/>
      <c r="H663" s="283"/>
      <c r="I663" s="283"/>
      <c r="J663" s="471"/>
      <c r="K663" s="288"/>
      <c r="L663" s="283"/>
      <c r="M663" s="283"/>
      <c r="N663" s="283"/>
      <c r="O663" s="283"/>
      <c r="P663" s="283"/>
      <c r="Q663" s="283"/>
      <c r="R663" s="283"/>
      <c r="S663" s="283"/>
      <c r="T663" s="283"/>
      <c r="U663" s="128">
        <f t="shared" ref="U663:V666" si="114">+G663+I663+K663+M663+O663+Q663+S663</f>
        <v>0</v>
      </c>
      <c r="V663" s="128">
        <f t="shared" si="114"/>
        <v>0</v>
      </c>
      <c r="W663" s="122">
        <f>+V663+U663</f>
        <v>0</v>
      </c>
    </row>
    <row r="664" spans="2:23" ht="33.75" customHeight="1" x14ac:dyDescent="0.25">
      <c r="B664" s="536" t="e">
        <f>IF($A$618="",0,VLOOKUP($A$618,$CC$2209:$CK$3100,3,FALSE))</f>
        <v>#N/A</v>
      </c>
      <c r="C664" s="374" t="e">
        <f>IF($A$618="",0,VLOOKUP($A$618,$CP$2209:$CX$3100,3,FALSE))</f>
        <v>#N/A</v>
      </c>
      <c r="D664" s="123" t="e">
        <f>SUM(B664:C664)</f>
        <v>#N/A</v>
      </c>
      <c r="E664" s="896" t="s">
        <v>1080</v>
      </c>
      <c r="F664" s="897"/>
      <c r="G664" s="451"/>
      <c r="H664" s="107"/>
      <c r="I664" s="107"/>
      <c r="J664" s="472"/>
      <c r="K664" s="451"/>
      <c r="L664" s="107"/>
      <c r="M664" s="107"/>
      <c r="N664" s="107"/>
      <c r="O664" s="107"/>
      <c r="P664" s="107"/>
      <c r="Q664" s="107"/>
      <c r="R664" s="107"/>
      <c r="S664" s="107"/>
      <c r="T664" s="107"/>
      <c r="U664" s="121">
        <f t="shared" si="114"/>
        <v>0</v>
      </c>
      <c r="V664" s="121">
        <f t="shared" si="114"/>
        <v>0</v>
      </c>
      <c r="W664" s="123">
        <f>+V664+U664</f>
        <v>0</v>
      </c>
    </row>
    <row r="665" spans="2:23" ht="33.75" customHeight="1" x14ac:dyDescent="0.25">
      <c r="B665" s="536" t="e">
        <f>IF($A$618="",0,VLOOKUP($A$618,$CC$2209:$CK$3100,4,FALSE))</f>
        <v>#N/A</v>
      </c>
      <c r="C665" s="374" t="e">
        <f>IF($A$618="",0,VLOOKUP($A$618,$CP$2209:$CX$3100,4,FALSE))</f>
        <v>#N/A</v>
      </c>
      <c r="D665" s="123" t="e">
        <f>SUM(B665:C665)</f>
        <v>#N/A</v>
      </c>
      <c r="E665" s="890" t="s">
        <v>1081</v>
      </c>
      <c r="F665" s="891"/>
      <c r="G665" s="451"/>
      <c r="H665" s="107"/>
      <c r="I665" s="107"/>
      <c r="J665" s="472"/>
      <c r="K665" s="451"/>
      <c r="L665" s="107"/>
      <c r="M665" s="107"/>
      <c r="N665" s="107"/>
      <c r="O665" s="107"/>
      <c r="P665" s="107"/>
      <c r="Q665" s="107"/>
      <c r="R665" s="107"/>
      <c r="S665" s="107"/>
      <c r="T665" s="107"/>
      <c r="U665" s="121">
        <f t="shared" si="114"/>
        <v>0</v>
      </c>
      <c r="V665" s="121">
        <f t="shared" si="114"/>
        <v>0</v>
      </c>
      <c r="W665" s="123">
        <f>+V665+U665</f>
        <v>0</v>
      </c>
    </row>
    <row r="666" spans="2:23" ht="17.25" thickBot="1" x14ac:dyDescent="0.3">
      <c r="B666" s="537" t="e">
        <f>IF($A$618="",0,VLOOKUP($A$618,$CC$2209:$CK$3100,5,FALSE))</f>
        <v>#N/A</v>
      </c>
      <c r="C666" s="538" t="e">
        <f>IF($A$618="",0,VLOOKUP($A$618,$CP$2209:$CX$3100,5,FALSE))</f>
        <v>#N/A</v>
      </c>
      <c r="D666" s="365" t="e">
        <f>SUM(B666:C666)</f>
        <v>#N/A</v>
      </c>
      <c r="E666" s="890" t="s">
        <v>1082</v>
      </c>
      <c r="F666" s="891"/>
      <c r="G666" s="498"/>
      <c r="H666" s="363"/>
      <c r="I666" s="363"/>
      <c r="J666" s="473"/>
      <c r="K666" s="452"/>
      <c r="L666" s="287"/>
      <c r="M666" s="287"/>
      <c r="N666" s="287"/>
      <c r="O666" s="287"/>
      <c r="P666" s="287"/>
      <c r="Q666" s="287"/>
      <c r="R666" s="287"/>
      <c r="S666" s="287"/>
      <c r="T666" s="287"/>
      <c r="U666" s="129">
        <f t="shared" si="114"/>
        <v>0</v>
      </c>
      <c r="V666" s="129">
        <f t="shared" si="114"/>
        <v>0</v>
      </c>
      <c r="W666" s="124">
        <f>+V666+U666</f>
        <v>0</v>
      </c>
    </row>
    <row r="667" spans="2:23" ht="17.25" thickBot="1" x14ac:dyDescent="0.3">
      <c r="B667" s="82" t="e">
        <f>SUM(B663:B666)</f>
        <v>#N/A</v>
      </c>
      <c r="C667" s="83" t="e">
        <f>SUM(C663:C666)</f>
        <v>#N/A</v>
      </c>
      <c r="D667" s="84" t="e">
        <f>SUM(D663:D666)</f>
        <v>#N/A</v>
      </c>
      <c r="E667" s="898" t="s">
        <v>1083</v>
      </c>
      <c r="F667" s="899"/>
      <c r="G667" s="82">
        <f t="shared" ref="G667:W667" si="115">SUM(G663:G666)</f>
        <v>0</v>
      </c>
      <c r="H667" s="83">
        <f t="shared" si="115"/>
        <v>0</v>
      </c>
      <c r="I667" s="83">
        <f t="shared" si="115"/>
        <v>0</v>
      </c>
      <c r="J667" s="84">
        <f t="shared" si="115"/>
        <v>0</v>
      </c>
      <c r="K667" s="82">
        <f t="shared" si="115"/>
        <v>0</v>
      </c>
      <c r="L667" s="83">
        <f t="shared" si="115"/>
        <v>0</v>
      </c>
      <c r="M667" s="83">
        <f t="shared" si="115"/>
        <v>0</v>
      </c>
      <c r="N667" s="83">
        <f t="shared" si="115"/>
        <v>0</v>
      </c>
      <c r="O667" s="83">
        <f t="shared" si="115"/>
        <v>0</v>
      </c>
      <c r="P667" s="83">
        <f t="shared" si="115"/>
        <v>0</v>
      </c>
      <c r="Q667" s="83">
        <f t="shared" si="115"/>
        <v>0</v>
      </c>
      <c r="R667" s="83">
        <f t="shared" si="115"/>
        <v>0</v>
      </c>
      <c r="S667" s="83">
        <f t="shared" si="115"/>
        <v>0</v>
      </c>
      <c r="T667" s="83">
        <f t="shared" si="115"/>
        <v>0</v>
      </c>
      <c r="U667" s="83">
        <f t="shared" si="115"/>
        <v>0</v>
      </c>
      <c r="V667" s="83">
        <f t="shared" si="115"/>
        <v>0</v>
      </c>
      <c r="W667" s="84">
        <f t="shared" si="115"/>
        <v>0</v>
      </c>
    </row>
    <row r="668" spans="2:23" ht="17.25" thickBot="1" x14ac:dyDescent="0.3">
      <c r="B668" s="488"/>
      <c r="C668" s="488"/>
      <c r="D668" s="488"/>
      <c r="E668" s="489"/>
      <c r="F668" s="489"/>
      <c r="G668" s="488"/>
      <c r="H668" s="488"/>
      <c r="I668" s="488"/>
      <c r="J668" s="488"/>
      <c r="K668" s="488"/>
      <c r="L668" s="488"/>
      <c r="M668" s="488"/>
      <c r="N668" s="488"/>
      <c r="O668" s="488"/>
      <c r="P668" s="488"/>
      <c r="Q668" s="488"/>
      <c r="R668" s="488"/>
      <c r="S668" s="488"/>
      <c r="T668" s="488"/>
      <c r="U668" s="488"/>
      <c r="V668" s="488"/>
      <c r="W668" s="488"/>
    </row>
    <row r="669" spans="2:23" ht="13.5" thickBot="1" x14ac:dyDescent="0.3">
      <c r="B669" s="130" t="s">
        <v>823</v>
      </c>
      <c r="C669" s="131" t="s">
        <v>824</v>
      </c>
      <c r="D669" s="494" t="s">
        <v>874</v>
      </c>
      <c r="E669" s="892" t="s">
        <v>1084</v>
      </c>
      <c r="F669" s="893"/>
      <c r="G669" s="485" t="s">
        <v>823</v>
      </c>
      <c r="H669" s="486" t="s">
        <v>824</v>
      </c>
      <c r="I669" s="486" t="s">
        <v>823</v>
      </c>
      <c r="J669" s="487" t="s">
        <v>824</v>
      </c>
      <c r="K669" s="495" t="s">
        <v>823</v>
      </c>
      <c r="L669" s="486" t="s">
        <v>824</v>
      </c>
      <c r="M669" s="486" t="s">
        <v>823</v>
      </c>
      <c r="N669" s="486" t="s">
        <v>824</v>
      </c>
      <c r="O669" s="486" t="s">
        <v>823</v>
      </c>
      <c r="P669" s="486" t="s">
        <v>824</v>
      </c>
      <c r="Q669" s="486" t="s">
        <v>823</v>
      </c>
      <c r="R669" s="486" t="s">
        <v>824</v>
      </c>
      <c r="S669" s="486" t="s">
        <v>823</v>
      </c>
      <c r="T669" s="486" t="s">
        <v>824</v>
      </c>
      <c r="U669" s="486" t="s">
        <v>823</v>
      </c>
      <c r="V669" s="486" t="s">
        <v>824</v>
      </c>
      <c r="W669" s="496" t="s">
        <v>825</v>
      </c>
    </row>
    <row r="670" spans="2:23" ht="33" customHeight="1" x14ac:dyDescent="0.25">
      <c r="B670" s="534" t="e">
        <f>IF($A$618="",0,VLOOKUP($A$618,$CC$2209:$CK$3100,6,FALSE))</f>
        <v>#N/A</v>
      </c>
      <c r="C670" s="535" t="e">
        <f>IF($A$618="",0,VLOOKUP($A$618,$CP$2209:$CX$3100,6,FALSE))</f>
        <v>#N/A</v>
      </c>
      <c r="D670" s="122" t="e">
        <f>SUM(B670:C670)</f>
        <v>#N/A</v>
      </c>
      <c r="E670" s="894" t="s">
        <v>1085</v>
      </c>
      <c r="F670" s="895"/>
      <c r="G670" s="288"/>
      <c r="H670" s="283"/>
      <c r="I670" s="283"/>
      <c r="J670" s="471"/>
      <c r="K670" s="288"/>
      <c r="L670" s="283"/>
      <c r="M670" s="283"/>
      <c r="N670" s="283"/>
      <c r="O670" s="283"/>
      <c r="P670" s="283"/>
      <c r="Q670" s="283"/>
      <c r="R670" s="283"/>
      <c r="S670" s="283"/>
      <c r="T670" s="283"/>
      <c r="U670" s="128">
        <f t="shared" ref="U670:V673" si="116">+G670+I670+K670+M670+O670+Q670+S670</f>
        <v>0</v>
      </c>
      <c r="V670" s="128">
        <f t="shared" si="116"/>
        <v>0</v>
      </c>
      <c r="W670" s="122">
        <f>+V670+U670</f>
        <v>0</v>
      </c>
    </row>
    <row r="671" spans="2:23" ht="32.25" customHeight="1" x14ac:dyDescent="0.25">
      <c r="B671" s="536" t="e">
        <f>IF($A$618="",0,VLOOKUP($A$618,$CC$2209:$CK$3100,7,FALSE))</f>
        <v>#N/A</v>
      </c>
      <c r="C671" s="374" t="e">
        <f>IF($A$618="",0,VLOOKUP($A$618,$CP$2209:$CX$3100,7,FALSE))</f>
        <v>#N/A</v>
      </c>
      <c r="D671" s="123" t="e">
        <f>SUM(B671:C671)</f>
        <v>#N/A</v>
      </c>
      <c r="E671" s="896" t="s">
        <v>1086</v>
      </c>
      <c r="F671" s="897"/>
      <c r="G671" s="451"/>
      <c r="H671" s="107"/>
      <c r="I671" s="107"/>
      <c r="J671" s="472"/>
      <c r="K671" s="451"/>
      <c r="L671" s="107"/>
      <c r="M671" s="107"/>
      <c r="N671" s="107"/>
      <c r="O671" s="107"/>
      <c r="P671" s="107"/>
      <c r="Q671" s="107"/>
      <c r="R671" s="107"/>
      <c r="S671" s="107"/>
      <c r="T671" s="107"/>
      <c r="U671" s="121">
        <f t="shared" si="116"/>
        <v>0</v>
      </c>
      <c r="V671" s="121">
        <f t="shared" si="116"/>
        <v>0</v>
      </c>
      <c r="W671" s="123">
        <f>+V671+U671</f>
        <v>0</v>
      </c>
    </row>
    <row r="672" spans="2:23" ht="33" customHeight="1" x14ac:dyDescent="0.25">
      <c r="B672" s="536" t="e">
        <f>IF($A$618="",0,VLOOKUP($A$618,$CC$2209:$CK$3100,8,FALSE))</f>
        <v>#N/A</v>
      </c>
      <c r="C672" s="374" t="e">
        <f>IF($A$618="",0,VLOOKUP($A$618,$CP$2209:$CX$3100,8,FALSE))</f>
        <v>#N/A</v>
      </c>
      <c r="D672" s="123" t="e">
        <f>SUM(B672:C672)</f>
        <v>#N/A</v>
      </c>
      <c r="E672" s="890" t="s">
        <v>1087</v>
      </c>
      <c r="F672" s="891"/>
      <c r="G672" s="451"/>
      <c r="H672" s="107"/>
      <c r="I672" s="107"/>
      <c r="J672" s="472"/>
      <c r="K672" s="451"/>
      <c r="L672" s="107"/>
      <c r="M672" s="107"/>
      <c r="N672" s="107"/>
      <c r="O672" s="107"/>
      <c r="P672" s="107"/>
      <c r="Q672" s="107"/>
      <c r="R672" s="107"/>
      <c r="S672" s="107"/>
      <c r="T672" s="107"/>
      <c r="U672" s="121">
        <f t="shared" si="116"/>
        <v>0</v>
      </c>
      <c r="V672" s="121">
        <f t="shared" si="116"/>
        <v>0</v>
      </c>
      <c r="W672" s="123">
        <f>+V672+U672</f>
        <v>0</v>
      </c>
    </row>
    <row r="673" spans="1:23" ht="17.25" thickBot="1" x14ac:dyDescent="0.3">
      <c r="B673" s="537" t="e">
        <f>IF($A$618="",0,VLOOKUP($A$618,$CC$2209:$CK$3100,9,FALSE))</f>
        <v>#N/A</v>
      </c>
      <c r="C673" s="538" t="e">
        <f>IF($A$618="",0,VLOOKUP($A$618,$CP$2209:$CX$3100,9,FALSE))</f>
        <v>#N/A</v>
      </c>
      <c r="D673" s="365" t="e">
        <f>SUM(B673:C673)</f>
        <v>#N/A</v>
      </c>
      <c r="E673" s="890" t="s">
        <v>1088</v>
      </c>
      <c r="F673" s="891"/>
      <c r="G673" s="452"/>
      <c r="H673" s="287"/>
      <c r="I673" s="287"/>
      <c r="J673" s="499"/>
      <c r="K673" s="452"/>
      <c r="L673" s="287"/>
      <c r="M673" s="287"/>
      <c r="N673" s="287"/>
      <c r="O673" s="287"/>
      <c r="P673" s="287"/>
      <c r="Q673" s="287"/>
      <c r="R673" s="287"/>
      <c r="S673" s="287"/>
      <c r="T673" s="287"/>
      <c r="U673" s="129">
        <f t="shared" si="116"/>
        <v>0</v>
      </c>
      <c r="V673" s="129">
        <f t="shared" si="116"/>
        <v>0</v>
      </c>
      <c r="W673" s="124">
        <f>+V673+U673</f>
        <v>0</v>
      </c>
    </row>
    <row r="674" spans="1:23" ht="17.25" thickBot="1" x14ac:dyDescent="0.3">
      <c r="B674" s="82" t="e">
        <f>SUM(B670:B673)</f>
        <v>#N/A</v>
      </c>
      <c r="C674" s="83" t="e">
        <f>SUM(C670:C673)</f>
        <v>#N/A</v>
      </c>
      <c r="D674" s="84" t="e">
        <f>SUM(D670:D673)</f>
        <v>#N/A</v>
      </c>
      <c r="E674" s="898" t="s">
        <v>1089</v>
      </c>
      <c r="F674" s="899"/>
      <c r="G674" s="82">
        <f t="shared" ref="G674:W674" si="117">SUM(G670:G673)</f>
        <v>0</v>
      </c>
      <c r="H674" s="83">
        <f t="shared" si="117"/>
        <v>0</v>
      </c>
      <c r="I674" s="83">
        <f t="shared" si="117"/>
        <v>0</v>
      </c>
      <c r="J674" s="84">
        <f t="shared" si="117"/>
        <v>0</v>
      </c>
      <c r="K674" s="82">
        <f t="shared" si="117"/>
        <v>0</v>
      </c>
      <c r="L674" s="83">
        <f t="shared" si="117"/>
        <v>0</v>
      </c>
      <c r="M674" s="83">
        <f t="shared" si="117"/>
        <v>0</v>
      </c>
      <c r="N674" s="83">
        <f t="shared" si="117"/>
        <v>0</v>
      </c>
      <c r="O674" s="83">
        <f t="shared" si="117"/>
        <v>0</v>
      </c>
      <c r="P674" s="83">
        <f t="shared" si="117"/>
        <v>0</v>
      </c>
      <c r="Q674" s="83">
        <f t="shared" si="117"/>
        <v>0</v>
      </c>
      <c r="R674" s="83">
        <f t="shared" si="117"/>
        <v>0</v>
      </c>
      <c r="S674" s="83">
        <f t="shared" si="117"/>
        <v>0</v>
      </c>
      <c r="T674" s="83">
        <f t="shared" si="117"/>
        <v>0</v>
      </c>
      <c r="U674" s="83">
        <f t="shared" si="117"/>
        <v>0</v>
      </c>
      <c r="V674" s="83">
        <f t="shared" si="117"/>
        <v>0</v>
      </c>
      <c r="W674" s="84">
        <f t="shared" si="117"/>
        <v>0</v>
      </c>
    </row>
    <row r="675" spans="1:23" ht="15.75" thickBot="1" x14ac:dyDescent="0.3">
      <c r="B675" s="497" t="s">
        <v>889</v>
      </c>
      <c r="C675" s="95"/>
      <c r="D675" s="95"/>
      <c r="E675" s="95"/>
      <c r="F675" s="96"/>
      <c r="G675" s="96"/>
      <c r="H675" s="96"/>
      <c r="I675" s="96"/>
      <c r="J675"/>
      <c r="K675"/>
      <c r="L675"/>
      <c r="M675"/>
      <c r="N675"/>
      <c r="O675"/>
      <c r="P675"/>
      <c r="Q675"/>
      <c r="R675"/>
      <c r="S675"/>
      <c r="T675"/>
      <c r="U675"/>
      <c r="V675" s="96"/>
      <c r="W675" s="96"/>
    </row>
    <row r="676" spans="1:23" ht="15" x14ac:dyDescent="0.25">
      <c r="B676" s="1026" t="s">
        <v>1020</v>
      </c>
      <c r="C676" s="1027"/>
      <c r="D676" s="1028" t="s">
        <v>890</v>
      </c>
      <c r="E676" s="1028"/>
      <c r="F676" s="1029" t="s">
        <v>1021</v>
      </c>
      <c r="G676" s="1029"/>
      <c r="H676" s="1030"/>
      <c r="I676" s="241"/>
      <c r="J676"/>
      <c r="K676"/>
      <c r="L676"/>
      <c r="M676"/>
      <c r="N676"/>
      <c r="O676"/>
      <c r="P676"/>
      <c r="Q676"/>
      <c r="R676"/>
      <c r="S676"/>
      <c r="T676"/>
      <c r="U676"/>
      <c r="V676" s="375"/>
      <c r="W676" s="96"/>
    </row>
    <row r="677" spans="1:23" ht="15" x14ac:dyDescent="0.25">
      <c r="B677" s="366" t="s">
        <v>823</v>
      </c>
      <c r="C677" s="367" t="s">
        <v>824</v>
      </c>
      <c r="D677" s="367" t="s">
        <v>823</v>
      </c>
      <c r="E677" s="367" t="s">
        <v>824</v>
      </c>
      <c r="F677" s="367" t="s">
        <v>823</v>
      </c>
      <c r="G677" s="1031" t="s">
        <v>824</v>
      </c>
      <c r="H677" s="1032"/>
      <c r="I677" s="241"/>
      <c r="J677"/>
      <c r="K677"/>
      <c r="L677" s="1009" t="s">
        <v>835</v>
      </c>
      <c r="M677" s="1009"/>
      <c r="N677" s="1009"/>
      <c r="O677" s="1010"/>
      <c r="P677" s="1011"/>
      <c r="Q677" s="1011"/>
      <c r="R677" s="1011"/>
      <c r="S677" s="1011"/>
      <c r="T677" s="1011"/>
      <c r="U677" s="1011"/>
      <c r="V677" s="1012"/>
      <c r="W677" s="96"/>
    </row>
    <row r="678" spans="1:23" ht="17.25" thickBot="1" x14ac:dyDescent="0.3">
      <c r="B678" s="452"/>
      <c r="C678" s="287"/>
      <c r="D678" s="287"/>
      <c r="E678" s="287"/>
      <c r="F678" s="287"/>
      <c r="G678" s="1033"/>
      <c r="H678" s="1034"/>
      <c r="I678" s="241"/>
      <c r="J678"/>
      <c r="K678"/>
      <c r="L678" s="1009"/>
      <c r="M678" s="1009"/>
      <c r="N678" s="1009"/>
      <c r="O678" s="1013"/>
      <c r="P678" s="1014"/>
      <c r="Q678" s="1014"/>
      <c r="R678" s="1014"/>
      <c r="S678" s="1014"/>
      <c r="T678" s="1014"/>
      <c r="U678" s="1014"/>
      <c r="V678" s="1015"/>
      <c r="W678" s="96"/>
    </row>
    <row r="679" spans="1:23" ht="16.5" x14ac:dyDescent="0.25">
      <c r="B679" s="368"/>
      <c r="C679" s="368"/>
      <c r="D679" s="368"/>
      <c r="E679" s="369"/>
      <c r="F679" s="376"/>
      <c r="G679" s="377"/>
      <c r="H679" s="377"/>
      <c r="I679" s="241"/>
      <c r="J679" s="370"/>
      <c r="K679" s="370"/>
      <c r="L679" s="370"/>
      <c r="M679" s="370"/>
      <c r="N679" s="370"/>
      <c r="O679" s="1013"/>
      <c r="P679" s="1014"/>
      <c r="Q679" s="1014"/>
      <c r="R679" s="1014"/>
      <c r="S679" s="1014"/>
      <c r="T679" s="1014"/>
      <c r="U679" s="1014"/>
      <c r="V679" s="1015"/>
      <c r="W679" s="96"/>
    </row>
    <row r="680" spans="1:23" ht="15" x14ac:dyDescent="0.25">
      <c r="B680" s="371" t="s">
        <v>891</v>
      </c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16"/>
      <c r="P680" s="1017"/>
      <c r="Q680" s="1017"/>
      <c r="R680" s="1017"/>
      <c r="S680" s="1017"/>
      <c r="T680" s="1017"/>
      <c r="U680" s="1017"/>
      <c r="V680" s="1018"/>
      <c r="W680" s="96"/>
    </row>
    <row r="681" spans="1:23" ht="15.75" thickBot="1" x14ac:dyDescent="0.3">
      <c r="B681" s="372" t="s">
        <v>892</v>
      </c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96"/>
    </row>
    <row r="682" spans="1:23" ht="16.5" customHeight="1" thickBot="1" x14ac:dyDescent="0.3">
      <c r="A682" s="36"/>
      <c r="B682" s="60" t="s">
        <v>786</v>
      </c>
      <c r="C682" s="61"/>
      <c r="D682" s="61"/>
      <c r="E682" s="62"/>
      <c r="F682" s="62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1"/>
      <c r="V682" s="61"/>
      <c r="W682" s="64" t="s">
        <v>864</v>
      </c>
    </row>
    <row r="683" spans="1:23" ht="12.75" customHeight="1" x14ac:dyDescent="0.25">
      <c r="B683" s="864" t="s">
        <v>788</v>
      </c>
      <c r="C683" s="864"/>
      <c r="D683" s="864"/>
      <c r="E683" s="864"/>
      <c r="F683" s="864"/>
      <c r="G683" s="864"/>
      <c r="H683" s="864"/>
      <c r="I683" s="864"/>
      <c r="J683" s="864"/>
      <c r="K683" s="864"/>
      <c r="L683" s="864"/>
      <c r="M683" s="864"/>
      <c r="N683" s="864"/>
      <c r="O683" s="864"/>
      <c r="P683" s="864"/>
      <c r="Q683" s="864"/>
      <c r="R683" s="864"/>
      <c r="S683" s="864"/>
      <c r="T683" s="864"/>
      <c r="U683" s="864"/>
      <c r="V683" s="864"/>
      <c r="W683" s="864"/>
    </row>
    <row r="684" spans="1:23" ht="12.75" customHeight="1" thickBot="1" x14ac:dyDescent="0.3">
      <c r="B684" s="865" t="s">
        <v>865</v>
      </c>
      <c r="C684" s="865"/>
      <c r="D684" s="865"/>
      <c r="E684" s="865"/>
      <c r="F684" s="865"/>
      <c r="G684" s="865"/>
      <c r="H684" s="865"/>
      <c r="I684" s="866"/>
      <c r="J684" s="866"/>
      <c r="K684" s="866"/>
      <c r="L684" s="866"/>
      <c r="M684" s="866"/>
      <c r="N684" s="866"/>
      <c r="O684" s="865"/>
      <c r="P684" s="865"/>
      <c r="Q684" s="865"/>
      <c r="R684" s="865"/>
      <c r="S684" s="865"/>
      <c r="T684" s="865"/>
      <c r="U684" s="865"/>
      <c r="V684" s="865"/>
      <c r="W684" s="865"/>
    </row>
    <row r="685" spans="1:23" s="41" customFormat="1" ht="17.25" customHeight="1" thickBot="1" x14ac:dyDescent="0.25">
      <c r="B685" s="867" t="s">
        <v>790</v>
      </c>
      <c r="C685" s="868"/>
      <c r="D685" s="869">
        <f>IF(F686=0,"",$D$5)</f>
        <v>0</v>
      </c>
      <c r="E685" s="869"/>
      <c r="F685" s="869"/>
      <c r="G685" s="869"/>
      <c r="H685" s="870"/>
      <c r="I685" s="902" t="s">
        <v>791</v>
      </c>
      <c r="J685" s="903"/>
      <c r="K685" s="903"/>
      <c r="L685" s="903"/>
      <c r="M685" s="903"/>
      <c r="N685" s="904"/>
      <c r="O685" s="886" t="s">
        <v>792</v>
      </c>
      <c r="P685" s="887"/>
      <c r="Q685" s="887"/>
      <c r="R685" s="887"/>
      <c r="S685" s="887"/>
      <c r="T685" s="905" t="str">
        <f>IF(Menu!E19="","",Menu!E19)</f>
        <v/>
      </c>
      <c r="U685" s="905"/>
      <c r="V685" s="905"/>
      <c r="W685" s="906"/>
    </row>
    <row r="686" spans="1:23" s="41" customFormat="1" ht="17.25" customHeight="1" thickBot="1" x14ac:dyDescent="0.25">
      <c r="A686" s="41" t="str">
        <f>IF(F686=0,"",$D$685&amp;" "&amp;$F$686)</f>
        <v xml:space="preserve">0 </v>
      </c>
      <c r="B686" s="910" t="s">
        <v>793</v>
      </c>
      <c r="C686" s="911"/>
      <c r="D686" s="911"/>
      <c r="E686" s="911"/>
      <c r="F686" s="912" t="str">
        <f>+Menu!B19</f>
        <v/>
      </c>
      <c r="G686" s="912"/>
      <c r="H686" s="913"/>
      <c r="I686" s="65" t="str">
        <f>+$I$6</f>
        <v>3rd</v>
      </c>
      <c r="J686" s="914" t="s">
        <v>866</v>
      </c>
      <c r="K686" s="914"/>
      <c r="L686" s="66">
        <f>+$L$6</f>
        <v>2021</v>
      </c>
      <c r="M686" s="915" t="s">
        <v>6</v>
      </c>
      <c r="N686" s="916"/>
      <c r="O686" s="306" t="s">
        <v>973</v>
      </c>
      <c r="P686" s="67"/>
      <c r="Q686" s="67"/>
      <c r="R686" s="68"/>
      <c r="S686" s="68"/>
      <c r="T686" s="68"/>
      <c r="U686" s="68"/>
      <c r="V686" s="68"/>
      <c r="W686" s="69"/>
    </row>
    <row r="687" spans="1:23" s="41" customFormat="1" ht="17.25" customHeight="1" x14ac:dyDescent="0.2">
      <c r="B687" s="70" t="s">
        <v>795</v>
      </c>
      <c r="C687" s="71"/>
      <c r="D687" s="71"/>
      <c r="E687" s="71"/>
      <c r="F687" s="71"/>
      <c r="G687" s="71"/>
      <c r="H687" s="72"/>
      <c r="I687" s="917" t="s">
        <v>867</v>
      </c>
      <c r="J687" s="918"/>
      <c r="K687" s="918"/>
      <c r="L687" s="918"/>
      <c r="M687" s="918"/>
      <c r="N687" s="919"/>
      <c r="O687" s="920">
        <f>+Menu!F19</f>
        <v>0</v>
      </c>
      <c r="P687" s="921"/>
      <c r="Q687" s="921"/>
      <c r="R687" s="921"/>
      <c r="S687" s="921"/>
      <c r="T687" s="921"/>
      <c r="U687" s="921"/>
      <c r="V687" s="921"/>
      <c r="W687" s="913"/>
    </row>
    <row r="688" spans="1:23" s="41" customFormat="1" ht="17.25" customHeight="1" x14ac:dyDescent="0.2">
      <c r="B688" s="920">
        <f>+Menu!D19</f>
        <v>0</v>
      </c>
      <c r="C688" s="921"/>
      <c r="D688" s="921"/>
      <c r="E688" s="921"/>
      <c r="F688" s="921"/>
      <c r="G688" s="921"/>
      <c r="H688" s="913"/>
      <c r="I688" s="925" t="s">
        <v>1011</v>
      </c>
      <c r="J688" s="926"/>
      <c r="K688" s="926"/>
      <c r="L688" s="926"/>
      <c r="M688" s="926"/>
      <c r="N688" s="911"/>
      <c r="O688" s="920">
        <f>+Menu!G19</f>
        <v>0</v>
      </c>
      <c r="P688" s="921"/>
      <c r="Q688" s="921"/>
      <c r="R688" s="921"/>
      <c r="S688" s="921"/>
      <c r="T688" s="921"/>
      <c r="U688" s="921"/>
      <c r="V688" s="921"/>
      <c r="W688" s="913"/>
    </row>
    <row r="689" spans="2:26" s="41" customFormat="1" ht="17.25" customHeight="1" thickBot="1" x14ac:dyDescent="0.25">
      <c r="B689" s="907"/>
      <c r="C689" s="908"/>
      <c r="D689" s="908"/>
      <c r="E689" s="908"/>
      <c r="F689" s="908"/>
      <c r="G689" s="908"/>
      <c r="H689" s="909"/>
      <c r="I689" s="927" t="s">
        <v>868</v>
      </c>
      <c r="J689" s="928"/>
      <c r="K689" s="928"/>
      <c r="L689" s="928"/>
      <c r="M689" s="929" t="e">
        <f>IF(D696=0,"",SUM(G696:J696)/D696*100)</f>
        <v>#N/A</v>
      </c>
      <c r="N689" s="930"/>
      <c r="O689" s="907"/>
      <c r="P689" s="908"/>
      <c r="Q689" s="908"/>
      <c r="R689" s="908"/>
      <c r="S689" s="908"/>
      <c r="T689" s="908"/>
      <c r="U689" s="908"/>
      <c r="V689" s="908"/>
      <c r="W689" s="909"/>
      <c r="X689" s="73"/>
    </row>
    <row r="690" spans="2:26" ht="6.75" customHeight="1" x14ac:dyDescent="0.25"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61"/>
      <c r="U690" s="61"/>
      <c r="V690" s="61"/>
      <c r="W690" s="61"/>
    </row>
    <row r="691" spans="2:26" ht="10.5" customHeight="1" thickBot="1" x14ac:dyDescent="0.3">
      <c r="B691" s="68" t="s">
        <v>1075</v>
      </c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61"/>
      <c r="U691" s="61"/>
      <c r="V691" s="61"/>
      <c r="W691" s="61"/>
    </row>
    <row r="692" spans="2:26" ht="36" customHeight="1" thickBot="1" x14ac:dyDescent="0.25">
      <c r="B692" s="877" t="s">
        <v>869</v>
      </c>
      <c r="C692" s="861"/>
      <c r="D692" s="878"/>
      <c r="E692" s="935" t="s">
        <v>870</v>
      </c>
      <c r="F692" s="936"/>
      <c r="G692" s="922" t="s">
        <v>1068</v>
      </c>
      <c r="H692" s="923"/>
      <c r="I692" s="923"/>
      <c r="J692" s="924"/>
      <c r="K692" s="877" t="s">
        <v>1067</v>
      </c>
      <c r="L692" s="861"/>
      <c r="M692" s="861" t="s">
        <v>1074</v>
      </c>
      <c r="N692" s="861"/>
      <c r="O692" s="861" t="s">
        <v>1073</v>
      </c>
      <c r="P692" s="861"/>
      <c r="Q692" s="861" t="s">
        <v>1072</v>
      </c>
      <c r="R692" s="861"/>
      <c r="S692" s="861" t="s">
        <v>1071</v>
      </c>
      <c r="T692" s="861"/>
      <c r="U692" s="871" t="s">
        <v>1070</v>
      </c>
      <c r="V692" s="871"/>
      <c r="W692" s="872"/>
    </row>
    <row r="693" spans="2:26" ht="12" customHeight="1" x14ac:dyDescent="0.2">
      <c r="B693" s="879"/>
      <c r="C693" s="862"/>
      <c r="D693" s="880"/>
      <c r="E693" s="937"/>
      <c r="F693" s="938"/>
      <c r="G693" s="883" t="s">
        <v>1069</v>
      </c>
      <c r="H693" s="884"/>
      <c r="I693" s="884"/>
      <c r="J693" s="885"/>
      <c r="K693" s="879"/>
      <c r="L693" s="862"/>
      <c r="M693" s="862"/>
      <c r="N693" s="862"/>
      <c r="O693" s="862"/>
      <c r="P693" s="862"/>
      <c r="Q693" s="862"/>
      <c r="R693" s="862"/>
      <c r="S693" s="862"/>
      <c r="T693" s="862"/>
      <c r="U693" s="873"/>
      <c r="V693" s="873"/>
      <c r="W693" s="874"/>
    </row>
    <row r="694" spans="2:26" ht="14.25" customHeight="1" thickBot="1" x14ac:dyDescent="0.3">
      <c r="B694" s="881"/>
      <c r="C694" s="863"/>
      <c r="D694" s="882"/>
      <c r="E694" s="939"/>
      <c r="F694" s="940"/>
      <c r="G694" s="941" t="s">
        <v>1065</v>
      </c>
      <c r="H694" s="942"/>
      <c r="I694" s="942" t="s">
        <v>1066</v>
      </c>
      <c r="J694" s="943"/>
      <c r="K694" s="881"/>
      <c r="L694" s="863"/>
      <c r="M694" s="863"/>
      <c r="N694" s="863"/>
      <c r="O694" s="863"/>
      <c r="P694" s="863"/>
      <c r="Q694" s="863"/>
      <c r="R694" s="863"/>
      <c r="S694" s="863"/>
      <c r="T694" s="863"/>
      <c r="U694" s="875"/>
      <c r="V694" s="875"/>
      <c r="W694" s="876"/>
    </row>
    <row r="695" spans="2:26" ht="25.5" customHeight="1" thickBot="1" x14ac:dyDescent="0.3">
      <c r="B695" s="75" t="s">
        <v>823</v>
      </c>
      <c r="C695" s="76" t="s">
        <v>824</v>
      </c>
      <c r="D695" s="77" t="s">
        <v>874</v>
      </c>
      <c r="E695" s="954" t="s">
        <v>875</v>
      </c>
      <c r="F695" s="954"/>
      <c r="G695" s="485" t="s">
        <v>823</v>
      </c>
      <c r="H695" s="486" t="s">
        <v>824</v>
      </c>
      <c r="I695" s="486" t="s">
        <v>823</v>
      </c>
      <c r="J695" s="487" t="s">
        <v>824</v>
      </c>
      <c r="K695" s="109" t="s">
        <v>823</v>
      </c>
      <c r="L695" s="109" t="s">
        <v>824</v>
      </c>
      <c r="M695" s="109" t="s">
        <v>823</v>
      </c>
      <c r="N695" s="109" t="s">
        <v>824</v>
      </c>
      <c r="O695" s="109" t="s">
        <v>823</v>
      </c>
      <c r="P695" s="109" t="s">
        <v>824</v>
      </c>
      <c r="Q695" s="109" t="s">
        <v>823</v>
      </c>
      <c r="R695" s="109" t="s">
        <v>824</v>
      </c>
      <c r="S695" s="109" t="s">
        <v>823</v>
      </c>
      <c r="T695" s="109" t="s">
        <v>824</v>
      </c>
      <c r="U695" s="109" t="s">
        <v>823</v>
      </c>
      <c r="V695" s="109" t="s">
        <v>824</v>
      </c>
      <c r="W695" s="110" t="s">
        <v>825</v>
      </c>
    </row>
    <row r="696" spans="2:26" ht="15" customHeight="1" x14ac:dyDescent="0.25">
      <c r="B696" s="373" t="e">
        <f>IF($A$686="",0,VLOOKUP($A$686,$C$2209:$R$3100,2,FALSE))</f>
        <v>#N/A</v>
      </c>
      <c r="C696" s="374" t="e">
        <f>IF($A$686="",0,VLOOKUP($A$686,$W$2209:$AL$3100,2,FALSE))</f>
        <v>#N/A</v>
      </c>
      <c r="D696" s="78" t="e">
        <f>SUM(B696:C696)</f>
        <v>#N/A</v>
      </c>
      <c r="E696" s="933" t="s">
        <v>876</v>
      </c>
      <c r="F696" s="934"/>
      <c r="G696" s="288"/>
      <c r="H696" s="283"/>
      <c r="I696" s="289"/>
      <c r="J696" s="471"/>
      <c r="K696" s="467"/>
      <c r="L696" s="283"/>
      <c r="M696" s="283"/>
      <c r="N696" s="283"/>
      <c r="O696" s="283"/>
      <c r="P696" s="283"/>
      <c r="Q696" s="283"/>
      <c r="R696" s="283"/>
      <c r="S696" s="283"/>
      <c r="T696" s="283"/>
      <c r="U696" s="128">
        <f t="shared" ref="U696:V698" si="118">+G696+I696+K696+M696+O696+Q696+S696</f>
        <v>0</v>
      </c>
      <c r="V696" s="128">
        <f t="shared" si="118"/>
        <v>0</v>
      </c>
      <c r="W696" s="122">
        <f>SUM(U696:V696)</f>
        <v>0</v>
      </c>
      <c r="Y696" s="539" t="e">
        <f>IF($A$686="",0,VLOOKUP($A$686,$AQ$2209:$BF$3100,2,FALSE))</f>
        <v>#N/A</v>
      </c>
      <c r="Z696" s="539" t="e">
        <f>IF($A$686="",0,VLOOKUP($A$686,$BJ$2209:$BY$3100,2,FALSE))</f>
        <v>#N/A</v>
      </c>
    </row>
    <row r="697" spans="2:26" ht="15" customHeight="1" x14ac:dyDescent="0.25">
      <c r="B697" s="373" t="e">
        <f>IF($A$686="",0,VLOOKUP($A$686,$C$2209:$R$3100,3,FALSE))</f>
        <v>#N/A</v>
      </c>
      <c r="C697" s="374" t="e">
        <f>IF($A$686="",0,VLOOKUP($A$686,$W$2209:$AL$3100,3,FALSE))</f>
        <v>#N/A</v>
      </c>
      <c r="D697" s="80" t="e">
        <f>SUM(B697:C697)</f>
        <v>#N/A</v>
      </c>
      <c r="E697" s="944" t="s">
        <v>877</v>
      </c>
      <c r="F697" s="891"/>
      <c r="G697" s="305"/>
      <c r="H697" s="304"/>
      <c r="I697" s="107"/>
      <c r="J697" s="472"/>
      <c r="K697" s="468"/>
      <c r="L697" s="107"/>
      <c r="M697" s="107"/>
      <c r="N697" s="107"/>
      <c r="O697" s="107"/>
      <c r="P697" s="107"/>
      <c r="Q697" s="107"/>
      <c r="R697" s="107"/>
      <c r="S697" s="107"/>
      <c r="T697" s="107"/>
      <c r="U697" s="121">
        <f t="shared" si="118"/>
        <v>0</v>
      </c>
      <c r="V697" s="121">
        <f t="shared" si="118"/>
        <v>0</v>
      </c>
      <c r="W697" s="123">
        <f>SUM(U697:V697)</f>
        <v>0</v>
      </c>
      <c r="Y697" s="539" t="e">
        <f>IF($A$686="",0,VLOOKUP($A$686,$AQ$2209:$BF$3100,3,FALSE))</f>
        <v>#N/A</v>
      </c>
      <c r="Z697" s="539" t="e">
        <f>IF($A$686="",0,VLOOKUP($A$686,$BJ$2209:$BY$3100,3,FALSE))</f>
        <v>#N/A</v>
      </c>
    </row>
    <row r="698" spans="2:26" ht="15" customHeight="1" x14ac:dyDescent="0.25">
      <c r="B698" s="373" t="e">
        <f>IF($A$686="",0,VLOOKUP($A$686,$C$2209:$R$3100,4,FALSE))</f>
        <v>#N/A</v>
      </c>
      <c r="C698" s="374" t="e">
        <f>IF($A$686="",0,VLOOKUP($A$686,$W$2209:$AL$3100,4,FALSE))</f>
        <v>#N/A</v>
      </c>
      <c r="D698" s="80" t="e">
        <f>SUM(B698:C698)</f>
        <v>#N/A</v>
      </c>
      <c r="E698" s="944" t="s">
        <v>878</v>
      </c>
      <c r="F698" s="891"/>
      <c r="G698" s="305"/>
      <c r="H698" s="304"/>
      <c r="I698" s="107"/>
      <c r="J698" s="472"/>
      <c r="K698" s="468"/>
      <c r="L698" s="107"/>
      <c r="M698" s="107"/>
      <c r="N698" s="107"/>
      <c r="O698" s="107"/>
      <c r="P698" s="107"/>
      <c r="Q698" s="107"/>
      <c r="R698" s="107"/>
      <c r="S698" s="107"/>
      <c r="T698" s="107"/>
      <c r="U698" s="121">
        <f t="shared" si="118"/>
        <v>0</v>
      </c>
      <c r="V698" s="121">
        <f t="shared" si="118"/>
        <v>0</v>
      </c>
      <c r="W698" s="123">
        <f>SUM(U698:V698)</f>
        <v>0</v>
      </c>
      <c r="Y698" s="539" t="e">
        <f>IF($A$686="",0,VLOOKUP($A$686,$AQ$2209:$BF$3100,4,FALSE))</f>
        <v>#N/A</v>
      </c>
      <c r="Z698" s="539" t="e">
        <f>IF($A$686="",0,VLOOKUP($A$686,$BJ$2209:$BY$3100,4,FALSE))</f>
        <v>#N/A</v>
      </c>
    </row>
    <row r="699" spans="2:26" ht="15" customHeight="1" x14ac:dyDescent="0.25">
      <c r="B699" s="373" t="e">
        <f>IF($A$686="",0,VLOOKUP($A$686,$C$2209:$R$3100,5,FALSE))</f>
        <v>#N/A</v>
      </c>
      <c r="C699" s="374" t="e">
        <f>IF($A$686="",0,VLOOKUP($A$686,$W$2209:$AL$3100,5,FALSE))</f>
        <v>#N/A</v>
      </c>
      <c r="D699" s="80" t="e">
        <f>SUM(B699:C699)</f>
        <v>#N/A</v>
      </c>
      <c r="E699" s="944" t="s">
        <v>879</v>
      </c>
      <c r="F699" s="891"/>
      <c r="G699" s="305"/>
      <c r="H699" s="304"/>
      <c r="I699" s="360"/>
      <c r="J699" s="472"/>
      <c r="K699" s="468"/>
      <c r="L699" s="107"/>
      <c r="M699" s="107"/>
      <c r="N699" s="107"/>
      <c r="O699" s="107"/>
      <c r="P699" s="107"/>
      <c r="Q699" s="107"/>
      <c r="R699" s="107"/>
      <c r="S699" s="107"/>
      <c r="T699" s="107"/>
      <c r="U699" s="121">
        <f>+G699+I699+K699+M699+O699+Q699+S699</f>
        <v>0</v>
      </c>
      <c r="V699" s="121">
        <f>+H699+J699+L699+N699+P699+R699+T699</f>
        <v>0</v>
      </c>
      <c r="W699" s="123">
        <f>SUM(U699:V699)</f>
        <v>0</v>
      </c>
      <c r="Y699" s="539" t="e">
        <f>IF($A$686="",0,VLOOKUP($A$686,$AQ$2209:$BF$3100,5,FALSE))</f>
        <v>#N/A</v>
      </c>
      <c r="Z699" s="539" t="e">
        <f>IF($A$686="",0,VLOOKUP($A$686,$BJ$2209:$BY$3100,5,FALSE))</f>
        <v>#N/A</v>
      </c>
    </row>
    <row r="700" spans="2:26" ht="15" customHeight="1" thickBot="1" x14ac:dyDescent="0.3">
      <c r="B700" s="373" t="e">
        <f>IF($A$686="",0,VLOOKUP($A$686,$C$2209:$R$3100,6,FALSE))</f>
        <v>#N/A</v>
      </c>
      <c r="C700" s="374" t="e">
        <f>IF($A$686="",0,VLOOKUP($A$686,$W$2209:$AL$3100,6,FALSE))</f>
        <v>#N/A</v>
      </c>
      <c r="D700" s="81" t="e">
        <f>SUM(B700:C700)</f>
        <v>#N/A</v>
      </c>
      <c r="E700" s="945" t="s">
        <v>880</v>
      </c>
      <c r="F700" s="946"/>
      <c r="G700" s="361"/>
      <c r="H700" s="362"/>
      <c r="I700" s="363"/>
      <c r="J700" s="473"/>
      <c r="K700" s="469"/>
      <c r="L700" s="363"/>
      <c r="M700" s="363"/>
      <c r="N700" s="363"/>
      <c r="O700" s="363"/>
      <c r="P700" s="363"/>
      <c r="Q700" s="363"/>
      <c r="R700" s="363"/>
      <c r="S700" s="363"/>
      <c r="T700" s="363"/>
      <c r="U700" s="364">
        <f>+G700+I700+K700+M700+O700+Q700+S700</f>
        <v>0</v>
      </c>
      <c r="V700" s="364">
        <f>+H700+J700+L700+N700+P700+R700+T700</f>
        <v>0</v>
      </c>
      <c r="W700" s="365">
        <f>SUM(U700:V700)</f>
        <v>0</v>
      </c>
      <c r="Y700" s="539" t="e">
        <f>IF($A$686="",0,VLOOKUP($A$686,$AQ$2209:$BF$3100,6,FALSE))</f>
        <v>#N/A</v>
      </c>
      <c r="Z700" s="539" t="e">
        <f>IF($A$686="",0,VLOOKUP($A$686,$BJ$2209:$BY$3100,6,FALSE))</f>
        <v>#N/A</v>
      </c>
    </row>
    <row r="701" spans="2:26" ht="18" customHeight="1" thickBot="1" x14ac:dyDescent="0.3">
      <c r="B701" s="82" t="e">
        <f>SUM(B696:B700)</f>
        <v>#N/A</v>
      </c>
      <c r="C701" s="83" t="e">
        <f>SUM(C696:C700)</f>
        <v>#N/A</v>
      </c>
      <c r="D701" s="84" t="e">
        <f>SUM(D696:D700)</f>
        <v>#N/A</v>
      </c>
      <c r="E701" s="947" t="s">
        <v>881</v>
      </c>
      <c r="F701" s="948"/>
      <c r="G701" s="82">
        <f>SUM(G696:G700)</f>
        <v>0</v>
      </c>
      <c r="H701" s="83">
        <f t="shared" ref="H701:T701" si="119">SUM(H696:H700)</f>
        <v>0</v>
      </c>
      <c r="I701" s="83">
        <f t="shared" si="119"/>
        <v>0</v>
      </c>
      <c r="J701" s="84">
        <f t="shared" si="119"/>
        <v>0</v>
      </c>
      <c r="K701" s="470">
        <f t="shared" si="119"/>
        <v>0</v>
      </c>
      <c r="L701" s="83">
        <f t="shared" si="119"/>
        <v>0</v>
      </c>
      <c r="M701" s="83">
        <f t="shared" si="119"/>
        <v>0</v>
      </c>
      <c r="N701" s="83">
        <f t="shared" si="119"/>
        <v>0</v>
      </c>
      <c r="O701" s="83">
        <f t="shared" si="119"/>
        <v>0</v>
      </c>
      <c r="P701" s="83">
        <f t="shared" si="119"/>
        <v>0</v>
      </c>
      <c r="Q701" s="83">
        <f t="shared" si="119"/>
        <v>0</v>
      </c>
      <c r="R701" s="83">
        <f t="shared" si="119"/>
        <v>0</v>
      </c>
      <c r="S701" s="83">
        <f t="shared" si="119"/>
        <v>0</v>
      </c>
      <c r="T701" s="83">
        <f t="shared" si="119"/>
        <v>0</v>
      </c>
      <c r="U701" s="83">
        <f>SUM(U696:U700)</f>
        <v>0</v>
      </c>
      <c r="V701" s="83">
        <f>SUM(V696:V700)</f>
        <v>0</v>
      </c>
      <c r="W701" s="84">
        <f>SUM(W696:W700)</f>
        <v>0</v>
      </c>
      <c r="Y701" s="87"/>
      <c r="Z701" s="87"/>
    </row>
    <row r="702" spans="2:26" ht="6.75" customHeight="1" thickBot="1" x14ac:dyDescent="0.3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</row>
    <row r="703" spans="2:26" ht="25.5" customHeight="1" thickBot="1" x14ac:dyDescent="0.3">
      <c r="B703" s="75" t="s">
        <v>823</v>
      </c>
      <c r="C703" s="76" t="s">
        <v>824</v>
      </c>
      <c r="D703" s="77" t="s">
        <v>874</v>
      </c>
      <c r="E703" s="949" t="s">
        <v>882</v>
      </c>
      <c r="F703" s="949"/>
      <c r="G703" s="485" t="s">
        <v>823</v>
      </c>
      <c r="H703" s="486" t="s">
        <v>824</v>
      </c>
      <c r="I703" s="486" t="s">
        <v>823</v>
      </c>
      <c r="J703" s="487" t="s">
        <v>824</v>
      </c>
      <c r="K703" s="109" t="s">
        <v>823</v>
      </c>
      <c r="L703" s="109" t="s">
        <v>824</v>
      </c>
      <c r="M703" s="109" t="s">
        <v>823</v>
      </c>
      <c r="N703" s="109" t="s">
        <v>824</v>
      </c>
      <c r="O703" s="109" t="s">
        <v>823</v>
      </c>
      <c r="P703" s="109" t="s">
        <v>824</v>
      </c>
      <c r="Q703" s="109" t="s">
        <v>823</v>
      </c>
      <c r="R703" s="109" t="s">
        <v>824</v>
      </c>
      <c r="S703" s="109" t="s">
        <v>823</v>
      </c>
      <c r="T703" s="109" t="s">
        <v>824</v>
      </c>
      <c r="U703" s="109" t="s">
        <v>823</v>
      </c>
      <c r="V703" s="109" t="s">
        <v>824</v>
      </c>
      <c r="W703" s="110" t="s">
        <v>825</v>
      </c>
    </row>
    <row r="704" spans="2:26" ht="15" customHeight="1" x14ac:dyDescent="0.25">
      <c r="B704" s="373" t="e">
        <f>IF($A$686="",0,VLOOKUP($A$686,$C$2209:$R$3100,7,FALSE))</f>
        <v>#N/A</v>
      </c>
      <c r="C704" s="374" t="e">
        <f>IF($A$686="",0,VLOOKUP($A$686,$W$2209:$AL$3100,7,FALSE))</f>
        <v>#N/A</v>
      </c>
      <c r="D704" s="88" t="e">
        <f>SUM(B704:C704)</f>
        <v>#N/A</v>
      </c>
      <c r="E704" s="933" t="s">
        <v>883</v>
      </c>
      <c r="F704" s="934"/>
      <c r="G704" s="288"/>
      <c r="H704" s="283"/>
      <c r="I704" s="478"/>
      <c r="J704" s="479"/>
      <c r="K704" s="474"/>
      <c r="L704" s="281"/>
      <c r="M704" s="281"/>
      <c r="N704" s="281"/>
      <c r="O704" s="281"/>
      <c r="P704" s="281"/>
      <c r="Q704" s="281"/>
      <c r="R704" s="281"/>
      <c r="S704" s="281"/>
      <c r="T704" s="282"/>
      <c r="U704" s="128">
        <f t="shared" ref="U704:V708" si="120">+G704+I704+K704+M704+O704+Q704+S704</f>
        <v>0</v>
      </c>
      <c r="V704" s="128">
        <f t="shared" si="120"/>
        <v>0</v>
      </c>
      <c r="W704" s="122">
        <f>SUM(U704:V704)</f>
        <v>0</v>
      </c>
      <c r="Y704" s="539" t="e">
        <f>IF($A$686="",0,VLOOKUP($A$686,$AQ$2209:$BF$3100,7,FALSE))</f>
        <v>#N/A</v>
      </c>
      <c r="Z704" s="539" t="e">
        <f>IF($A$686="",0,VLOOKUP($A$686,$BJ$2209:$BY$3100,7,FALSE))</f>
        <v>#N/A</v>
      </c>
    </row>
    <row r="705" spans="2:26" ht="15" customHeight="1" x14ac:dyDescent="0.25">
      <c r="B705" s="373" t="e">
        <f>IF($A$686="",0,VLOOKUP($A$686,$C$2209:$R$3100,8,FALSE))</f>
        <v>#N/A</v>
      </c>
      <c r="C705" s="374" t="e">
        <f>IF($A$686="",0,VLOOKUP($A$686,$W$2209:$AL$3100,8,FALSE))</f>
        <v>#N/A</v>
      </c>
      <c r="D705" s="80" t="e">
        <f>SUM(B705:C705)</f>
        <v>#N/A</v>
      </c>
      <c r="E705" s="944" t="s">
        <v>884</v>
      </c>
      <c r="F705" s="891"/>
      <c r="G705" s="305"/>
      <c r="H705" s="304"/>
      <c r="I705" s="480"/>
      <c r="J705" s="481"/>
      <c r="K705" s="475"/>
      <c r="L705" s="79"/>
      <c r="M705" s="79"/>
      <c r="N705" s="79"/>
      <c r="O705" s="79"/>
      <c r="P705" s="79"/>
      <c r="Q705" s="79"/>
      <c r="R705" s="79"/>
      <c r="S705" s="79"/>
      <c r="T705" s="106"/>
      <c r="U705" s="121">
        <f t="shared" si="120"/>
        <v>0</v>
      </c>
      <c r="V705" s="121">
        <f t="shared" si="120"/>
        <v>0</v>
      </c>
      <c r="W705" s="123">
        <f>SUM(U705:V705)</f>
        <v>0</v>
      </c>
      <c r="Y705" s="539" t="e">
        <f>IF($A$686="",0,VLOOKUP($A$686,$AQ$2209:$BF$3100,8,FALSE))</f>
        <v>#N/A</v>
      </c>
      <c r="Z705" s="539" t="e">
        <f>IF($A$686="",0,VLOOKUP($A$686,$BJ$2209:$BY$3100,8,FALSE))</f>
        <v>#N/A</v>
      </c>
    </row>
    <row r="706" spans="2:26" ht="15" customHeight="1" x14ac:dyDescent="0.25">
      <c r="B706" s="373" t="e">
        <f>IF($A$686="",0,VLOOKUP($A$686,$C$2209:$R$3100,9,FALSE))</f>
        <v>#N/A</v>
      </c>
      <c r="C706" s="374" t="e">
        <f>IF($A$686="",0,VLOOKUP($A$686,$W$2209:$AL$3100,9,FALSE))</f>
        <v>#N/A</v>
      </c>
      <c r="D706" s="80" t="e">
        <f>SUM(B706:C706)</f>
        <v>#N/A</v>
      </c>
      <c r="E706" s="944" t="s">
        <v>885</v>
      </c>
      <c r="F706" s="891"/>
      <c r="G706" s="305"/>
      <c r="H706" s="304"/>
      <c r="I706" s="480"/>
      <c r="J706" s="481"/>
      <c r="K706" s="475"/>
      <c r="L706" s="79"/>
      <c r="M706" s="79"/>
      <c r="N706" s="79"/>
      <c r="O706" s="79"/>
      <c r="P706" s="79"/>
      <c r="Q706" s="79"/>
      <c r="R706" s="79"/>
      <c r="S706" s="79"/>
      <c r="T706" s="106"/>
      <c r="U706" s="121">
        <f t="shared" si="120"/>
        <v>0</v>
      </c>
      <c r="V706" s="121">
        <f t="shared" si="120"/>
        <v>0</v>
      </c>
      <c r="W706" s="123">
        <f>SUM(U706:V706)</f>
        <v>0</v>
      </c>
      <c r="Y706" s="539" t="e">
        <f>IF($A$686="",0,VLOOKUP($A$686,$AQ$2209:$BF$3100,9,FALSE))</f>
        <v>#N/A</v>
      </c>
      <c r="Z706" s="539" t="e">
        <f>IF($A$686="",0,VLOOKUP($A$686,$BJ$2209:$BY$3100,9,FALSE))</f>
        <v>#N/A</v>
      </c>
    </row>
    <row r="707" spans="2:26" ht="15" customHeight="1" x14ac:dyDescent="0.25">
      <c r="B707" s="373" t="e">
        <f>IF($A$686="",0,VLOOKUP($A$686,$C$2209:$R$3100,10,FALSE))</f>
        <v>#N/A</v>
      </c>
      <c r="C707" s="374" t="e">
        <f>IF($A$686="",0,VLOOKUP($A$686,$W$2209:$AL$3100,10,FALSE))</f>
        <v>#N/A</v>
      </c>
      <c r="D707" s="80" t="e">
        <f>SUM(B707:C707)</f>
        <v>#N/A</v>
      </c>
      <c r="E707" s="944" t="s">
        <v>886</v>
      </c>
      <c r="F707" s="891"/>
      <c r="G707" s="305"/>
      <c r="H707" s="304"/>
      <c r="I707" s="480"/>
      <c r="J707" s="481"/>
      <c r="K707" s="475"/>
      <c r="L707" s="79"/>
      <c r="M707" s="79"/>
      <c r="N707" s="79"/>
      <c r="O707" s="79"/>
      <c r="P707" s="79"/>
      <c r="Q707" s="79"/>
      <c r="R707" s="79"/>
      <c r="S707" s="79"/>
      <c r="T707" s="106"/>
      <c r="U707" s="121">
        <f t="shared" si="120"/>
        <v>0</v>
      </c>
      <c r="V707" s="121">
        <f t="shared" si="120"/>
        <v>0</v>
      </c>
      <c r="W707" s="123">
        <f>SUM(U707:V707)</f>
        <v>0</v>
      </c>
      <c r="Y707" s="539" t="e">
        <f>IF($A$686="",0,VLOOKUP($A$686,$AQ$2209:$BF$3100,10,FALSE))</f>
        <v>#N/A</v>
      </c>
      <c r="Z707" s="539" t="e">
        <f>IF($A$686="",0,VLOOKUP($A$686,$BJ$2209:$BY$3100,10,FALSE))</f>
        <v>#N/A</v>
      </c>
    </row>
    <row r="708" spans="2:26" ht="15" customHeight="1" thickBot="1" x14ac:dyDescent="0.3">
      <c r="B708" s="373" t="e">
        <f>IF($A$686="",0,VLOOKUP($A$686,$C$2209:$R$3100,11,FALSE))</f>
        <v>#N/A</v>
      </c>
      <c r="C708" s="374" t="e">
        <f>IF($A$686="",0,VLOOKUP($A$686,$W$2209:$AL$3100,11,FALSE))</f>
        <v>#N/A</v>
      </c>
      <c r="D708" s="90" t="e">
        <f>SUM(B708:C708)</f>
        <v>#N/A</v>
      </c>
      <c r="E708" s="945" t="s">
        <v>887</v>
      </c>
      <c r="F708" s="946"/>
      <c r="G708" s="361"/>
      <c r="H708" s="362"/>
      <c r="I708" s="482"/>
      <c r="J708" s="483"/>
      <c r="K708" s="476"/>
      <c r="L708" s="285"/>
      <c r="M708" s="285"/>
      <c r="N708" s="285"/>
      <c r="O708" s="285"/>
      <c r="P708" s="285"/>
      <c r="Q708" s="285"/>
      <c r="R708" s="285"/>
      <c r="S708" s="285"/>
      <c r="T708" s="286"/>
      <c r="U708" s="129">
        <f t="shared" si="120"/>
        <v>0</v>
      </c>
      <c r="V708" s="129">
        <f t="shared" si="120"/>
        <v>0</v>
      </c>
      <c r="W708" s="124">
        <f>SUM(U708:V708)</f>
        <v>0</v>
      </c>
      <c r="Y708" s="539" t="e">
        <f>IF($A$686="",0,VLOOKUP($A$686,$AQ$2209:$BF$3100,11,FALSE))</f>
        <v>#N/A</v>
      </c>
      <c r="Z708" s="539" t="e">
        <f>IF($A$686="",0,VLOOKUP($A$686,$BJ$2209:$BY$3100,11,FALSE))</f>
        <v>#N/A</v>
      </c>
    </row>
    <row r="709" spans="2:26" ht="18" customHeight="1" thickBot="1" x14ac:dyDescent="0.3">
      <c r="B709" s="91" t="e">
        <f>SUM(B704:B708)</f>
        <v>#N/A</v>
      </c>
      <c r="C709" s="92" t="e">
        <f>SUM(C704:C708)</f>
        <v>#N/A</v>
      </c>
      <c r="D709" s="93" t="e">
        <f>SUM(D704:D708)</f>
        <v>#N/A</v>
      </c>
      <c r="E709" s="951" t="s">
        <v>888</v>
      </c>
      <c r="F709" s="948"/>
      <c r="G709" s="82">
        <f>SUM(G704:G708)</f>
        <v>0</v>
      </c>
      <c r="H709" s="83">
        <f>SUM(H704:H708)</f>
        <v>0</v>
      </c>
      <c r="I709" s="83">
        <f t="shared" ref="I709:N709" si="121">SUM(I704:I708)</f>
        <v>0</v>
      </c>
      <c r="J709" s="84">
        <f t="shared" si="121"/>
        <v>0</v>
      </c>
      <c r="K709" s="477">
        <f t="shared" si="121"/>
        <v>0</v>
      </c>
      <c r="L709" s="85">
        <f t="shared" si="121"/>
        <v>0</v>
      </c>
      <c r="M709" s="85">
        <f t="shared" si="121"/>
        <v>0</v>
      </c>
      <c r="N709" s="85">
        <f t="shared" si="121"/>
        <v>0</v>
      </c>
      <c r="O709" s="85">
        <f t="shared" ref="O709:W709" si="122">SUM(O704:O708)</f>
        <v>0</v>
      </c>
      <c r="P709" s="85">
        <f t="shared" si="122"/>
        <v>0</v>
      </c>
      <c r="Q709" s="85">
        <f t="shared" si="122"/>
        <v>0</v>
      </c>
      <c r="R709" s="85">
        <f t="shared" si="122"/>
        <v>0</v>
      </c>
      <c r="S709" s="85">
        <f t="shared" si="122"/>
        <v>0</v>
      </c>
      <c r="T709" s="290">
        <f t="shared" si="122"/>
        <v>0</v>
      </c>
      <c r="U709" s="83">
        <f t="shared" si="122"/>
        <v>0</v>
      </c>
      <c r="V709" s="83">
        <f t="shared" si="122"/>
        <v>0</v>
      </c>
      <c r="W709" s="84">
        <f t="shared" si="122"/>
        <v>0</v>
      </c>
    </row>
    <row r="710" spans="2:26" ht="6.75" customHeight="1" thickBot="1" x14ac:dyDescent="0.3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</row>
    <row r="711" spans="2:26" ht="25.5" customHeight="1" thickBot="1" x14ac:dyDescent="0.3">
      <c r="B711" s="75" t="s">
        <v>823</v>
      </c>
      <c r="C711" s="76" t="s">
        <v>824</v>
      </c>
      <c r="D711" s="77" t="s">
        <v>874</v>
      </c>
      <c r="E711" s="952" t="s">
        <v>1012</v>
      </c>
      <c r="F711" s="952"/>
      <c r="G711" s="485" t="s">
        <v>823</v>
      </c>
      <c r="H711" s="486" t="s">
        <v>824</v>
      </c>
      <c r="I711" s="486" t="s">
        <v>823</v>
      </c>
      <c r="J711" s="487" t="s">
        <v>824</v>
      </c>
      <c r="K711" s="109" t="s">
        <v>823</v>
      </c>
      <c r="L711" s="109" t="s">
        <v>824</v>
      </c>
      <c r="M711" s="109" t="s">
        <v>823</v>
      </c>
      <c r="N711" s="109" t="s">
        <v>824</v>
      </c>
      <c r="O711" s="109" t="s">
        <v>823</v>
      </c>
      <c r="P711" s="109" t="s">
        <v>824</v>
      </c>
      <c r="Q711" s="109" t="s">
        <v>823</v>
      </c>
      <c r="R711" s="109" t="s">
        <v>824</v>
      </c>
      <c r="S711" s="109" t="s">
        <v>823</v>
      </c>
      <c r="T711" s="109" t="s">
        <v>824</v>
      </c>
      <c r="U711" s="109" t="s">
        <v>823</v>
      </c>
      <c r="V711" s="109" t="s">
        <v>824</v>
      </c>
      <c r="W711" s="110" t="s">
        <v>825</v>
      </c>
    </row>
    <row r="712" spans="2:26" ht="15" customHeight="1" x14ac:dyDescent="0.25">
      <c r="B712" s="373" t="e">
        <f>IF($A$686="",0,VLOOKUP($A$686,$C$2209:$R$3100,12,FALSE))</f>
        <v>#N/A</v>
      </c>
      <c r="C712" s="374" t="e">
        <f>IF($A$686="",0,VLOOKUP($A$686,$W$2209:$AL$3100,12,FALSE))</f>
        <v>#N/A</v>
      </c>
      <c r="D712" s="88" t="e">
        <f>SUM(B712:C712)</f>
        <v>#N/A</v>
      </c>
      <c r="E712" s="933" t="s">
        <v>1013</v>
      </c>
      <c r="F712" s="934"/>
      <c r="G712" s="288"/>
      <c r="H712" s="283"/>
      <c r="I712" s="478"/>
      <c r="J712" s="479"/>
      <c r="K712" s="474"/>
      <c r="L712" s="281"/>
      <c r="M712" s="281"/>
      <c r="N712" s="281"/>
      <c r="O712" s="281"/>
      <c r="P712" s="281"/>
      <c r="Q712" s="281"/>
      <c r="R712" s="281"/>
      <c r="S712" s="282"/>
      <c r="T712" s="283"/>
      <c r="U712" s="128">
        <f t="shared" ref="U712:V716" si="123">+G712+I712+K712+M712+O712+Q712+S712</f>
        <v>0</v>
      </c>
      <c r="V712" s="128">
        <f t="shared" si="123"/>
        <v>0</v>
      </c>
      <c r="W712" s="122">
        <f>SUM(U712:V712)</f>
        <v>0</v>
      </c>
      <c r="Y712" s="539" t="e">
        <f>IF($A$686="",0,VLOOKUP($A$686,$AQ$2209:$BF$3100,12,FALSE))</f>
        <v>#N/A</v>
      </c>
      <c r="Z712" s="539" t="e">
        <f>IF($A$686="",0,VLOOKUP($A$686,$BJ$2209:$BY$3100,12,FALSE))</f>
        <v>#N/A</v>
      </c>
    </row>
    <row r="713" spans="2:26" ht="15" customHeight="1" x14ac:dyDescent="0.25">
      <c r="B713" s="373" t="e">
        <f>IF($A$686="",0,VLOOKUP($A$686,$C$2209:$R$3100,13,FALSE))</f>
        <v>#N/A</v>
      </c>
      <c r="C713" s="374" t="e">
        <f>IF($A$686="",0,VLOOKUP($A$686,$W$2209:$AL$3100,13,FALSE))</f>
        <v>#N/A</v>
      </c>
      <c r="D713" s="80" t="e">
        <f>SUM(B713:C713)</f>
        <v>#N/A</v>
      </c>
      <c r="E713" s="944" t="s">
        <v>1014</v>
      </c>
      <c r="F713" s="891"/>
      <c r="G713" s="305"/>
      <c r="H713" s="304"/>
      <c r="I713" s="480"/>
      <c r="J713" s="481"/>
      <c r="K713" s="475"/>
      <c r="L713" s="79"/>
      <c r="M713" s="79"/>
      <c r="N713" s="79"/>
      <c r="O713" s="79"/>
      <c r="P713" s="79"/>
      <c r="Q713" s="79"/>
      <c r="R713" s="79"/>
      <c r="S713" s="106"/>
      <c r="T713" s="107"/>
      <c r="U713" s="121">
        <f t="shared" si="123"/>
        <v>0</v>
      </c>
      <c r="V713" s="121">
        <f t="shared" si="123"/>
        <v>0</v>
      </c>
      <c r="W713" s="123">
        <f>SUM(U713:V713)</f>
        <v>0</v>
      </c>
      <c r="Y713" s="539" t="e">
        <f>IF($A$686="",0,VLOOKUP($A$686,$AQ$2209:$BF$3100,13,FALSE))</f>
        <v>#N/A</v>
      </c>
      <c r="Z713" s="539" t="e">
        <f>IF($A$686="",0,VLOOKUP($A$686,$BJ$2209:$BY$3100,13,FALSE))</f>
        <v>#N/A</v>
      </c>
    </row>
    <row r="714" spans="2:26" ht="15" customHeight="1" x14ac:dyDescent="0.25">
      <c r="B714" s="373" t="e">
        <f>IF($A$686="",0,VLOOKUP($A$686,$C$2209:$R$3100,14,FALSE))</f>
        <v>#N/A</v>
      </c>
      <c r="C714" s="374" t="e">
        <f>IF($A$686="",0,VLOOKUP($A$686,$W$2209:$AL$3100,14,FALSE))</f>
        <v>#N/A</v>
      </c>
      <c r="D714" s="80" t="e">
        <f>SUM(B714:C714)</f>
        <v>#N/A</v>
      </c>
      <c r="E714" s="944" t="s">
        <v>1015</v>
      </c>
      <c r="F714" s="891"/>
      <c r="G714" s="305"/>
      <c r="H714" s="304"/>
      <c r="I714" s="480"/>
      <c r="J714" s="481"/>
      <c r="K714" s="475"/>
      <c r="L714" s="79"/>
      <c r="M714" s="79"/>
      <c r="N714" s="79"/>
      <c r="O714" s="79"/>
      <c r="P714" s="79"/>
      <c r="Q714" s="79"/>
      <c r="R714" s="79"/>
      <c r="S714" s="106"/>
      <c r="T714" s="107"/>
      <c r="U714" s="121">
        <f t="shared" si="123"/>
        <v>0</v>
      </c>
      <c r="V714" s="121">
        <f t="shared" si="123"/>
        <v>0</v>
      </c>
      <c r="W714" s="123">
        <f>SUM(U714:V714)</f>
        <v>0</v>
      </c>
      <c r="Y714" s="539" t="e">
        <f>IF($A$686="",0,VLOOKUP($A$686,$AQ$2209:$BF$3100,14,FALSE))</f>
        <v>#N/A</v>
      </c>
      <c r="Z714" s="539" t="e">
        <f>IF($A$686="",0,VLOOKUP($A$686,$BJ$2209:$BY$3100,14,FALSE))</f>
        <v>#N/A</v>
      </c>
    </row>
    <row r="715" spans="2:26" ht="15" customHeight="1" x14ac:dyDescent="0.25">
      <c r="B715" s="373" t="e">
        <f>IF($A$686="",0,VLOOKUP($A$686,$C$2209:$R$3100,15,FALSE))</f>
        <v>#N/A</v>
      </c>
      <c r="C715" s="374" t="e">
        <f>IF($A$686="",0,VLOOKUP($A$686,$W$2209:$AL$3100,15,FALSE))</f>
        <v>#N/A</v>
      </c>
      <c r="D715" s="80" t="e">
        <f>SUM(B715:C715)</f>
        <v>#N/A</v>
      </c>
      <c r="E715" s="944" t="s">
        <v>1016</v>
      </c>
      <c r="F715" s="891"/>
      <c r="G715" s="305"/>
      <c r="H715" s="304"/>
      <c r="I715" s="480"/>
      <c r="J715" s="481"/>
      <c r="K715" s="475"/>
      <c r="L715" s="79"/>
      <c r="M715" s="79"/>
      <c r="N715" s="79"/>
      <c r="O715" s="79"/>
      <c r="P715" s="79"/>
      <c r="Q715" s="79"/>
      <c r="R715" s="79"/>
      <c r="S715" s="106"/>
      <c r="T715" s="107"/>
      <c r="U715" s="121">
        <f t="shared" si="123"/>
        <v>0</v>
      </c>
      <c r="V715" s="121">
        <f t="shared" si="123"/>
        <v>0</v>
      </c>
      <c r="W715" s="123">
        <f>SUM(U715:V715)</f>
        <v>0</v>
      </c>
      <c r="Y715" s="539" t="e">
        <f>IF($A$686="",0,VLOOKUP($A$686,$AQ$2209:$BF$3100,15,FALSE))</f>
        <v>#N/A</v>
      </c>
      <c r="Z715" s="539" t="e">
        <f>IF($A$686="",0,VLOOKUP($A$686,$BJ$2209:$BY$3100,15,FALSE))</f>
        <v>#N/A</v>
      </c>
    </row>
    <row r="716" spans="2:26" ht="15" customHeight="1" thickBot="1" x14ac:dyDescent="0.3">
      <c r="B716" s="373" t="e">
        <f>IF($A$686="",0,VLOOKUP($A$686,$C$2209:$R$3100,16,FALSE))</f>
        <v>#N/A</v>
      </c>
      <c r="C716" s="374" t="e">
        <f>IF($A$686="",0,VLOOKUP($A$686,$W$2209:$AL$3100,16,FALSE))</f>
        <v>#N/A</v>
      </c>
      <c r="D716" s="90" t="e">
        <f>SUM(B716:C716)</f>
        <v>#N/A</v>
      </c>
      <c r="E716" s="945" t="s">
        <v>1017</v>
      </c>
      <c r="F716" s="946"/>
      <c r="G716" s="361"/>
      <c r="H716" s="362"/>
      <c r="I716" s="482"/>
      <c r="J716" s="483"/>
      <c r="K716" s="476"/>
      <c r="L716" s="285"/>
      <c r="M716" s="285"/>
      <c r="N716" s="285"/>
      <c r="O716" s="285"/>
      <c r="P716" s="285"/>
      <c r="Q716" s="285"/>
      <c r="R716" s="285"/>
      <c r="S716" s="286"/>
      <c r="T716" s="287"/>
      <c r="U716" s="129">
        <f t="shared" si="123"/>
        <v>0</v>
      </c>
      <c r="V716" s="129">
        <f t="shared" si="123"/>
        <v>0</v>
      </c>
      <c r="W716" s="124">
        <f>SUM(U716:V716)</f>
        <v>0</v>
      </c>
      <c r="Y716" s="539" t="e">
        <f>IF($A$686="",0,VLOOKUP($A$686,$AQ$2209:$BF$3100,16,FALSE))</f>
        <v>#N/A</v>
      </c>
      <c r="Z716" s="539" t="e">
        <f>IF($A$686="",0,VLOOKUP($A$686,$BJ$2209:$BY$3100,16,FALSE))</f>
        <v>#N/A</v>
      </c>
    </row>
    <row r="717" spans="2:26" ht="18" customHeight="1" thickBot="1" x14ac:dyDescent="0.3">
      <c r="B717" s="91" t="e">
        <f>SUM(B712:B716)</f>
        <v>#N/A</v>
      </c>
      <c r="C717" s="92" t="e">
        <f>SUM(C712:C716)</f>
        <v>#N/A</v>
      </c>
      <c r="D717" s="93" t="e">
        <f>SUM(D712:D716)</f>
        <v>#N/A</v>
      </c>
      <c r="E717" s="951" t="s">
        <v>1018</v>
      </c>
      <c r="F717" s="948"/>
      <c r="G717" s="82">
        <f>SUM(G712:G716)</f>
        <v>0</v>
      </c>
      <c r="H717" s="83">
        <f>SUM(H712:H716)</f>
        <v>0</v>
      </c>
      <c r="I717" s="83">
        <f t="shared" ref="I717:W717" si="124">SUM(I712:I716)</f>
        <v>0</v>
      </c>
      <c r="J717" s="84">
        <f t="shared" si="124"/>
        <v>0</v>
      </c>
      <c r="K717" s="477">
        <f t="shared" si="124"/>
        <v>0</v>
      </c>
      <c r="L717" s="85">
        <f t="shared" si="124"/>
        <v>0</v>
      </c>
      <c r="M717" s="85">
        <f t="shared" si="124"/>
        <v>0</v>
      </c>
      <c r="N717" s="85">
        <f t="shared" si="124"/>
        <v>0</v>
      </c>
      <c r="O717" s="85">
        <f t="shared" si="124"/>
        <v>0</v>
      </c>
      <c r="P717" s="85">
        <f t="shared" si="124"/>
        <v>0</v>
      </c>
      <c r="Q717" s="85">
        <f t="shared" si="124"/>
        <v>0</v>
      </c>
      <c r="R717" s="85">
        <f t="shared" si="124"/>
        <v>0</v>
      </c>
      <c r="S717" s="85">
        <f t="shared" si="124"/>
        <v>0</v>
      </c>
      <c r="T717" s="85">
        <f t="shared" si="124"/>
        <v>0</v>
      </c>
      <c r="U717" s="85">
        <f t="shared" si="124"/>
        <v>0</v>
      </c>
      <c r="V717" s="85">
        <f t="shared" si="124"/>
        <v>0</v>
      </c>
      <c r="W717" s="86">
        <f t="shared" si="124"/>
        <v>0</v>
      </c>
    </row>
    <row r="718" spans="2:26" ht="3" customHeight="1" x14ac:dyDescent="0.25">
      <c r="B718" s="488"/>
      <c r="C718" s="488"/>
      <c r="D718" s="488"/>
      <c r="E718" s="489"/>
      <c r="F718" s="489"/>
      <c r="G718" s="490"/>
      <c r="H718" s="490"/>
      <c r="I718" s="488"/>
      <c r="J718" s="488"/>
      <c r="K718" s="488"/>
      <c r="L718" s="488"/>
      <c r="M718" s="488"/>
      <c r="N718" s="488"/>
      <c r="O718" s="488"/>
      <c r="P718" s="488"/>
      <c r="Q718" s="488"/>
      <c r="R718" s="488"/>
      <c r="S718" s="488"/>
      <c r="T718" s="488"/>
      <c r="U718" s="488"/>
      <c r="V718" s="488"/>
      <c r="W718" s="488"/>
    </row>
    <row r="719" spans="2:26" ht="12.75" customHeight="1" thickBot="1" x14ac:dyDescent="0.25">
      <c r="B719" s="491" t="s">
        <v>1129</v>
      </c>
      <c r="C719" s="96"/>
      <c r="D719" s="96"/>
      <c r="E719" s="96"/>
      <c r="F719" s="492" t="s">
        <v>835</v>
      </c>
      <c r="G719" s="1019" t="s">
        <v>1270</v>
      </c>
      <c r="H719" s="1019"/>
      <c r="I719" s="1019"/>
      <c r="J719" s="1019"/>
      <c r="K719" s="1019"/>
      <c r="L719" s="1019"/>
      <c r="M719" s="1019"/>
      <c r="N719" s="1019"/>
      <c r="O719" s="1019"/>
      <c r="P719" s="1019"/>
      <c r="Q719" s="1019"/>
      <c r="R719" s="1019"/>
      <c r="S719" s="1019"/>
      <c r="T719" s="1019"/>
      <c r="U719" s="1019"/>
      <c r="V719" s="1019"/>
      <c r="W719" s="1019"/>
    </row>
    <row r="720" spans="2:26" ht="27.75" customHeight="1" x14ac:dyDescent="0.25">
      <c r="B720" s="888" t="s">
        <v>1132</v>
      </c>
      <c r="C720" s="889"/>
      <c r="D720" s="889"/>
      <c r="E720" s="889"/>
      <c r="F720" s="841"/>
      <c r="G720" s="1002" t="s">
        <v>1076</v>
      </c>
      <c r="H720" s="1003"/>
      <c r="I720" s="1003"/>
      <c r="J720" s="1003"/>
      <c r="K720" s="1004" t="s">
        <v>1131</v>
      </c>
      <c r="L720" s="1004"/>
      <c r="M720" s="1004"/>
      <c r="N720" s="1005"/>
      <c r="O720" s="241"/>
      <c r="P720" s="1043" t="s">
        <v>1268</v>
      </c>
      <c r="Q720" s="1043"/>
      <c r="R720" s="1043"/>
      <c r="S720" s="1043"/>
      <c r="T720" s="1040" t="s">
        <v>1269</v>
      </c>
      <c r="U720" s="1040"/>
      <c r="V720" s="1040"/>
      <c r="W720" s="1041"/>
    </row>
    <row r="721" spans="2:23" ht="11.25" customHeight="1" x14ac:dyDescent="0.25">
      <c r="B721" s="963" t="s">
        <v>1130</v>
      </c>
      <c r="C721" s="964"/>
      <c r="D721" s="965" t="s">
        <v>903</v>
      </c>
      <c r="E721" s="966"/>
      <c r="F721" s="841"/>
      <c r="G721" s="1006" t="s">
        <v>823</v>
      </c>
      <c r="H721" s="1007"/>
      <c r="I721" s="1007" t="s">
        <v>824</v>
      </c>
      <c r="J721" s="1007"/>
      <c r="K721" s="1007" t="s">
        <v>823</v>
      </c>
      <c r="L721" s="1007"/>
      <c r="M721" s="1007" t="s">
        <v>824</v>
      </c>
      <c r="N721" s="1021"/>
      <c r="O721" s="241"/>
      <c r="P721" s="1007" t="s">
        <v>823</v>
      </c>
      <c r="Q721" s="1007"/>
      <c r="R721" s="1007" t="s">
        <v>824</v>
      </c>
      <c r="S721" s="1007"/>
      <c r="T721" s="1007" t="s">
        <v>823</v>
      </c>
      <c r="U721" s="1007"/>
      <c r="V721" s="1007" t="s">
        <v>824</v>
      </c>
      <c r="W721" s="1021"/>
    </row>
    <row r="722" spans="2:23" ht="18.75" customHeight="1" thickBot="1" x14ac:dyDescent="0.3">
      <c r="B722" s="986"/>
      <c r="C722" s="987"/>
      <c r="D722" s="988"/>
      <c r="E722" s="989"/>
      <c r="F722" s="841"/>
      <c r="G722" s="1023" t="e">
        <f>IF($A$686="",0,VLOOKUP($A$686,$DB$2209:$DC$3100,2,FALSE))</f>
        <v>#N/A</v>
      </c>
      <c r="H722" s="1022"/>
      <c r="I722" s="1022" t="e">
        <f>IF($A$686="",0,VLOOKUP($A$686,$DG$2209:$DH$3100,2,FALSE))</f>
        <v>#N/A</v>
      </c>
      <c r="J722" s="1022"/>
      <c r="K722" s="1024"/>
      <c r="L722" s="1024"/>
      <c r="M722" s="1024"/>
      <c r="N722" s="1025"/>
      <c r="O722" s="241"/>
      <c r="P722" s="1008" t="e">
        <f>IF($A$686="",0,VLOOKUP($A$686,$DL$2209:$DM$3100,2,FALSE))</f>
        <v>#N/A</v>
      </c>
      <c r="Q722" s="1008"/>
      <c r="R722" s="1008" t="e">
        <f>IF($A$686="",0,VLOOKUP($A$686,$DQ$2209:$DR$3100,2,FALSE))</f>
        <v>#N/A</v>
      </c>
      <c r="S722" s="1008"/>
      <c r="T722" s="1024"/>
      <c r="U722" s="1024"/>
      <c r="V722" s="1024"/>
      <c r="W722" s="1025"/>
    </row>
    <row r="723" spans="2:23" s="52" customFormat="1" ht="14.25" customHeight="1" thickBot="1" x14ac:dyDescent="0.3">
      <c r="B723" s="368"/>
      <c r="C723" s="368"/>
      <c r="D723" s="368"/>
      <c r="E723" s="369"/>
      <c r="F723" s="376"/>
      <c r="G723" s="377"/>
      <c r="H723" s="377"/>
      <c r="I723" s="241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5"/>
      <c r="W723" s="96"/>
    </row>
    <row r="724" spans="2:23" s="52" customFormat="1" ht="12.75" customHeight="1" thickBot="1" x14ac:dyDescent="0.3">
      <c r="B724" s="372"/>
      <c r="C724" s="100"/>
      <c r="D724" s="100"/>
      <c r="E724" s="100"/>
      <c r="F724" s="100"/>
      <c r="G724" s="100"/>
      <c r="H724" s="100"/>
      <c r="I724" s="100"/>
      <c r="J724" s="100"/>
      <c r="K724" s="500" t="s">
        <v>836</v>
      </c>
      <c r="L724" s="859">
        <f>+D685</f>
        <v>0</v>
      </c>
      <c r="M724" s="860"/>
      <c r="N724" s="860"/>
      <c r="O724" s="860"/>
      <c r="P724" s="860"/>
      <c r="Q724" s="860"/>
      <c r="R724" s="860"/>
      <c r="S724" s="860"/>
      <c r="T724" s="860"/>
      <c r="U724" s="860"/>
      <c r="V724" s="484"/>
      <c r="W724" s="417" t="s">
        <v>864</v>
      </c>
    </row>
    <row r="725" spans="2:23" ht="15" x14ac:dyDescent="0.25">
      <c r="B725" s="372"/>
      <c r="C725" s="100"/>
      <c r="D725" s="100"/>
      <c r="E725" s="100"/>
      <c r="F725" s="100"/>
      <c r="G725" s="100"/>
      <c r="H725" s="100"/>
      <c r="I725" s="100"/>
      <c r="J725" s="100"/>
      <c r="K725" s="500" t="s">
        <v>837</v>
      </c>
      <c r="L725" s="500"/>
      <c r="M725" s="242"/>
      <c r="N725" s="54"/>
      <c r="O725" s="858" t="str">
        <f>+F686</f>
        <v/>
      </c>
      <c r="P725" s="858"/>
      <c r="Q725" s="858"/>
      <c r="R725" s="858"/>
      <c r="S725" s="858"/>
      <c r="T725" s="858"/>
      <c r="U725" s="858"/>
      <c r="V725" s="484"/>
      <c r="W725" s="96"/>
    </row>
    <row r="726" spans="2:23" ht="16.5" thickBot="1" x14ac:dyDescent="0.3">
      <c r="B726" s="68" t="s">
        <v>1133</v>
      </c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61"/>
      <c r="U726" s="61"/>
      <c r="V726" s="61"/>
      <c r="W726" s="61"/>
    </row>
    <row r="727" spans="2:23" ht="40.5" customHeight="1" thickBot="1" x14ac:dyDescent="0.3">
      <c r="B727" s="990" t="s">
        <v>1077</v>
      </c>
      <c r="C727" s="991"/>
      <c r="D727" s="992"/>
      <c r="E727" s="979" t="s">
        <v>870</v>
      </c>
      <c r="F727" s="980"/>
      <c r="G727" s="985" t="s">
        <v>1068</v>
      </c>
      <c r="H727" s="957"/>
      <c r="I727" s="957"/>
      <c r="J727" s="958"/>
      <c r="K727" s="957" t="s">
        <v>1067</v>
      </c>
      <c r="L727" s="958"/>
      <c r="M727" s="957" t="s">
        <v>1074</v>
      </c>
      <c r="N727" s="958"/>
      <c r="O727" s="957" t="s">
        <v>1073</v>
      </c>
      <c r="P727" s="958"/>
      <c r="Q727" s="957" t="s">
        <v>1072</v>
      </c>
      <c r="R727" s="958"/>
      <c r="S727" s="957" t="s">
        <v>1071</v>
      </c>
      <c r="T727" s="958"/>
      <c r="U727" s="967" t="s">
        <v>1070</v>
      </c>
      <c r="V727" s="968"/>
      <c r="W727" s="969"/>
    </row>
    <row r="728" spans="2:23" ht="13.5" x14ac:dyDescent="0.2">
      <c r="B728" s="993"/>
      <c r="C728" s="959"/>
      <c r="D728" s="994"/>
      <c r="E728" s="981"/>
      <c r="F728" s="982"/>
      <c r="G728" s="999" t="s">
        <v>1069</v>
      </c>
      <c r="H728" s="1000"/>
      <c r="I728" s="1000"/>
      <c r="J728" s="1001"/>
      <c r="K728" s="959"/>
      <c r="L728" s="960"/>
      <c r="M728" s="959"/>
      <c r="N728" s="960"/>
      <c r="O728" s="959"/>
      <c r="P728" s="960"/>
      <c r="Q728" s="959"/>
      <c r="R728" s="960"/>
      <c r="S728" s="959"/>
      <c r="T728" s="960"/>
      <c r="U728" s="970"/>
      <c r="V728" s="971"/>
      <c r="W728" s="972"/>
    </row>
    <row r="729" spans="2:23" ht="14.25" thickBot="1" x14ac:dyDescent="0.25">
      <c r="B729" s="995"/>
      <c r="C729" s="996"/>
      <c r="D729" s="997"/>
      <c r="E729" s="983"/>
      <c r="F729" s="984"/>
      <c r="G729" s="955" t="s">
        <v>1065</v>
      </c>
      <c r="H729" s="956"/>
      <c r="I729" s="956" t="s">
        <v>1066</v>
      </c>
      <c r="J729" s="998"/>
      <c r="K729" s="961"/>
      <c r="L729" s="962"/>
      <c r="M729" s="961"/>
      <c r="N729" s="962"/>
      <c r="O729" s="961"/>
      <c r="P729" s="962"/>
      <c r="Q729" s="961"/>
      <c r="R729" s="962"/>
      <c r="S729" s="961"/>
      <c r="T729" s="962"/>
      <c r="U729" s="973"/>
      <c r="V729" s="974"/>
      <c r="W729" s="975"/>
    </row>
    <row r="730" spans="2:23" ht="13.5" thickBot="1" x14ac:dyDescent="0.3">
      <c r="B730" s="116" t="s">
        <v>823</v>
      </c>
      <c r="C730" s="109" t="s">
        <v>824</v>
      </c>
      <c r="D730" s="117" t="s">
        <v>874</v>
      </c>
      <c r="E730" s="977" t="s">
        <v>1078</v>
      </c>
      <c r="F730" s="978"/>
      <c r="G730" s="485" t="s">
        <v>823</v>
      </c>
      <c r="H730" s="486" t="s">
        <v>824</v>
      </c>
      <c r="I730" s="486" t="s">
        <v>823</v>
      </c>
      <c r="J730" s="487" t="s">
        <v>824</v>
      </c>
      <c r="K730" s="493" t="s">
        <v>823</v>
      </c>
      <c r="L730" s="131" t="s">
        <v>824</v>
      </c>
      <c r="M730" s="131" t="s">
        <v>823</v>
      </c>
      <c r="N730" s="131" t="s">
        <v>824</v>
      </c>
      <c r="O730" s="131" t="s">
        <v>823</v>
      </c>
      <c r="P730" s="131" t="s">
        <v>824</v>
      </c>
      <c r="Q730" s="131" t="s">
        <v>823</v>
      </c>
      <c r="R730" s="131" t="s">
        <v>824</v>
      </c>
      <c r="S730" s="131" t="s">
        <v>823</v>
      </c>
      <c r="T730" s="131" t="s">
        <v>824</v>
      </c>
      <c r="U730" s="131" t="s">
        <v>823</v>
      </c>
      <c r="V730" s="131" t="s">
        <v>824</v>
      </c>
      <c r="W730" s="132" t="s">
        <v>825</v>
      </c>
    </row>
    <row r="731" spans="2:23" ht="33.75" customHeight="1" x14ac:dyDescent="0.25">
      <c r="B731" s="534" t="e">
        <f>IF($A$686="",0,VLOOKUP($A$686,$CC$2209:$CK$3100,2,FALSE))</f>
        <v>#N/A</v>
      </c>
      <c r="C731" s="535" t="e">
        <f>IF($A$686="",0,VLOOKUP($A$686,$CP$2209:$CX$3100,2,FALSE))</f>
        <v>#N/A</v>
      </c>
      <c r="D731" s="122" t="e">
        <f>SUM(B731:C731)</f>
        <v>#N/A</v>
      </c>
      <c r="E731" s="900" t="s">
        <v>1079</v>
      </c>
      <c r="F731" s="901"/>
      <c r="G731" s="288"/>
      <c r="H731" s="283"/>
      <c r="I731" s="283"/>
      <c r="J731" s="471"/>
      <c r="K731" s="288"/>
      <c r="L731" s="283"/>
      <c r="M731" s="283"/>
      <c r="N731" s="283"/>
      <c r="O731" s="283"/>
      <c r="P731" s="283"/>
      <c r="Q731" s="283"/>
      <c r="R731" s="283"/>
      <c r="S731" s="283"/>
      <c r="T731" s="283"/>
      <c r="U731" s="128">
        <f t="shared" ref="U731:V734" si="125">+G731+I731+K731+M731+O731+Q731+S731</f>
        <v>0</v>
      </c>
      <c r="V731" s="128">
        <f t="shared" si="125"/>
        <v>0</v>
      </c>
      <c r="W731" s="122">
        <f>+V731+U731</f>
        <v>0</v>
      </c>
    </row>
    <row r="732" spans="2:23" ht="33.75" customHeight="1" x14ac:dyDescent="0.25">
      <c r="B732" s="536" t="e">
        <f>IF($A$686="",0,VLOOKUP($A$686,$CC$2209:$CK$3100,3,FALSE))</f>
        <v>#N/A</v>
      </c>
      <c r="C732" s="374" t="e">
        <f>IF($A$686="",0,VLOOKUP($A$686,$CP$2209:$CX$3100,3,FALSE))</f>
        <v>#N/A</v>
      </c>
      <c r="D732" s="123" t="e">
        <f>SUM(B732:C732)</f>
        <v>#N/A</v>
      </c>
      <c r="E732" s="896" t="s">
        <v>1080</v>
      </c>
      <c r="F732" s="897"/>
      <c r="G732" s="451"/>
      <c r="H732" s="107"/>
      <c r="I732" s="107"/>
      <c r="J732" s="472"/>
      <c r="K732" s="451"/>
      <c r="L732" s="107"/>
      <c r="M732" s="107"/>
      <c r="N732" s="107"/>
      <c r="O732" s="107"/>
      <c r="P732" s="107"/>
      <c r="Q732" s="107"/>
      <c r="R732" s="107"/>
      <c r="S732" s="107"/>
      <c r="T732" s="107"/>
      <c r="U732" s="121">
        <f t="shared" si="125"/>
        <v>0</v>
      </c>
      <c r="V732" s="121">
        <f t="shared" si="125"/>
        <v>0</v>
      </c>
      <c r="W732" s="123">
        <f>+V732+U732</f>
        <v>0</v>
      </c>
    </row>
    <row r="733" spans="2:23" ht="33.75" customHeight="1" x14ac:dyDescent="0.25">
      <c r="B733" s="536" t="e">
        <f>IF($A$686="",0,VLOOKUP($A$686,$CC$2209:$CK$3100,4,FALSE))</f>
        <v>#N/A</v>
      </c>
      <c r="C733" s="374" t="e">
        <f>IF($A$686="",0,VLOOKUP($A$686,$CP$2209:$CX$3100,4,FALSE))</f>
        <v>#N/A</v>
      </c>
      <c r="D733" s="123" t="e">
        <f>SUM(B733:C733)</f>
        <v>#N/A</v>
      </c>
      <c r="E733" s="890" t="s">
        <v>1081</v>
      </c>
      <c r="F733" s="891"/>
      <c r="G733" s="451"/>
      <c r="H733" s="107"/>
      <c r="I733" s="107"/>
      <c r="J733" s="472"/>
      <c r="K733" s="451"/>
      <c r="L733" s="107"/>
      <c r="M733" s="107"/>
      <c r="N733" s="107"/>
      <c r="O733" s="107"/>
      <c r="P733" s="107"/>
      <c r="Q733" s="107"/>
      <c r="R733" s="107"/>
      <c r="S733" s="107"/>
      <c r="T733" s="107"/>
      <c r="U733" s="121">
        <f t="shared" si="125"/>
        <v>0</v>
      </c>
      <c r="V733" s="121">
        <f t="shared" si="125"/>
        <v>0</v>
      </c>
      <c r="W733" s="123">
        <f>+V733+U733</f>
        <v>0</v>
      </c>
    </row>
    <row r="734" spans="2:23" ht="17.25" thickBot="1" x14ac:dyDescent="0.3">
      <c r="B734" s="537" t="e">
        <f>IF($A$686="",0,VLOOKUP($A$686,$CC$2209:$CK$3100,5,FALSE))</f>
        <v>#N/A</v>
      </c>
      <c r="C734" s="538" t="e">
        <f>IF($A$686="",0,VLOOKUP($A$686,$CP$2209:$CX$3100,5,FALSE))</f>
        <v>#N/A</v>
      </c>
      <c r="D734" s="365" t="e">
        <f>SUM(B734:C734)</f>
        <v>#N/A</v>
      </c>
      <c r="E734" s="890" t="s">
        <v>1082</v>
      </c>
      <c r="F734" s="891"/>
      <c r="G734" s="498"/>
      <c r="H734" s="363"/>
      <c r="I734" s="363"/>
      <c r="J734" s="473"/>
      <c r="K734" s="452"/>
      <c r="L734" s="287"/>
      <c r="M734" s="287"/>
      <c r="N734" s="287"/>
      <c r="O734" s="287"/>
      <c r="P734" s="287"/>
      <c r="Q734" s="287"/>
      <c r="R734" s="287"/>
      <c r="S734" s="287"/>
      <c r="T734" s="287"/>
      <c r="U734" s="129">
        <f t="shared" si="125"/>
        <v>0</v>
      </c>
      <c r="V734" s="129">
        <f t="shared" si="125"/>
        <v>0</v>
      </c>
      <c r="W734" s="124">
        <f>+V734+U734</f>
        <v>0</v>
      </c>
    </row>
    <row r="735" spans="2:23" ht="17.25" thickBot="1" x14ac:dyDescent="0.3">
      <c r="B735" s="82" t="e">
        <f>SUM(B731:B734)</f>
        <v>#N/A</v>
      </c>
      <c r="C735" s="83" t="e">
        <f>SUM(C731:C734)</f>
        <v>#N/A</v>
      </c>
      <c r="D735" s="84" t="e">
        <f>SUM(D731:D734)</f>
        <v>#N/A</v>
      </c>
      <c r="E735" s="898" t="s">
        <v>1083</v>
      </c>
      <c r="F735" s="899"/>
      <c r="G735" s="82">
        <f t="shared" ref="G735:W735" si="126">SUM(G731:G734)</f>
        <v>0</v>
      </c>
      <c r="H735" s="83">
        <f t="shared" si="126"/>
        <v>0</v>
      </c>
      <c r="I735" s="83">
        <f t="shared" si="126"/>
        <v>0</v>
      </c>
      <c r="J735" s="84">
        <f t="shared" si="126"/>
        <v>0</v>
      </c>
      <c r="K735" s="82">
        <f t="shared" si="126"/>
        <v>0</v>
      </c>
      <c r="L735" s="83">
        <f t="shared" si="126"/>
        <v>0</v>
      </c>
      <c r="M735" s="83">
        <f t="shared" si="126"/>
        <v>0</v>
      </c>
      <c r="N735" s="83">
        <f t="shared" si="126"/>
        <v>0</v>
      </c>
      <c r="O735" s="83">
        <f t="shared" si="126"/>
        <v>0</v>
      </c>
      <c r="P735" s="83">
        <f t="shared" si="126"/>
        <v>0</v>
      </c>
      <c r="Q735" s="83">
        <f t="shared" si="126"/>
        <v>0</v>
      </c>
      <c r="R735" s="83">
        <f t="shared" si="126"/>
        <v>0</v>
      </c>
      <c r="S735" s="83">
        <f t="shared" si="126"/>
        <v>0</v>
      </c>
      <c r="T735" s="83">
        <f t="shared" si="126"/>
        <v>0</v>
      </c>
      <c r="U735" s="83">
        <f t="shared" si="126"/>
        <v>0</v>
      </c>
      <c r="V735" s="83">
        <f t="shared" si="126"/>
        <v>0</v>
      </c>
      <c r="W735" s="84">
        <f t="shared" si="126"/>
        <v>0</v>
      </c>
    </row>
    <row r="736" spans="2:23" ht="17.25" thickBot="1" x14ac:dyDescent="0.3">
      <c r="B736" s="488"/>
      <c r="C736" s="488"/>
      <c r="D736" s="488"/>
      <c r="E736" s="489"/>
      <c r="F736" s="489"/>
      <c r="G736" s="488"/>
      <c r="H736" s="488"/>
      <c r="I736" s="488"/>
      <c r="J736" s="488"/>
      <c r="K736" s="488"/>
      <c r="L736" s="488"/>
      <c r="M736" s="488"/>
      <c r="N736" s="488"/>
      <c r="O736" s="488"/>
      <c r="P736" s="488"/>
      <c r="Q736" s="488"/>
      <c r="R736" s="488"/>
      <c r="S736" s="488"/>
      <c r="T736" s="488"/>
      <c r="U736" s="488"/>
      <c r="V736" s="488"/>
      <c r="W736" s="488"/>
    </row>
    <row r="737" spans="1:23" ht="13.5" thickBot="1" x14ac:dyDescent="0.3">
      <c r="B737" s="130" t="s">
        <v>823</v>
      </c>
      <c r="C737" s="131" t="s">
        <v>824</v>
      </c>
      <c r="D737" s="494" t="s">
        <v>874</v>
      </c>
      <c r="E737" s="892" t="s">
        <v>1084</v>
      </c>
      <c r="F737" s="893"/>
      <c r="G737" s="485" t="s">
        <v>823</v>
      </c>
      <c r="H737" s="486" t="s">
        <v>824</v>
      </c>
      <c r="I737" s="486" t="s">
        <v>823</v>
      </c>
      <c r="J737" s="487" t="s">
        <v>824</v>
      </c>
      <c r="K737" s="495" t="s">
        <v>823</v>
      </c>
      <c r="L737" s="486" t="s">
        <v>824</v>
      </c>
      <c r="M737" s="486" t="s">
        <v>823</v>
      </c>
      <c r="N737" s="486" t="s">
        <v>824</v>
      </c>
      <c r="O737" s="486" t="s">
        <v>823</v>
      </c>
      <c r="P737" s="486" t="s">
        <v>824</v>
      </c>
      <c r="Q737" s="486" t="s">
        <v>823</v>
      </c>
      <c r="R737" s="486" t="s">
        <v>824</v>
      </c>
      <c r="S737" s="486" t="s">
        <v>823</v>
      </c>
      <c r="T737" s="486" t="s">
        <v>824</v>
      </c>
      <c r="U737" s="486" t="s">
        <v>823</v>
      </c>
      <c r="V737" s="486" t="s">
        <v>824</v>
      </c>
      <c r="W737" s="496" t="s">
        <v>825</v>
      </c>
    </row>
    <row r="738" spans="1:23" ht="33" customHeight="1" x14ac:dyDescent="0.25">
      <c r="B738" s="534" t="e">
        <f>IF($A$686="",0,VLOOKUP($A$686,$CC$2209:$CK$3100,6,FALSE))</f>
        <v>#N/A</v>
      </c>
      <c r="C738" s="535" t="e">
        <f>IF($A$686="",0,VLOOKUP($A$686,$CP$2209:$CX$3100,6,FALSE))</f>
        <v>#N/A</v>
      </c>
      <c r="D738" s="122" t="e">
        <f>SUM(B738:C738)</f>
        <v>#N/A</v>
      </c>
      <c r="E738" s="894" t="s">
        <v>1085</v>
      </c>
      <c r="F738" s="895"/>
      <c r="G738" s="288"/>
      <c r="H738" s="283"/>
      <c r="I738" s="283"/>
      <c r="J738" s="471"/>
      <c r="K738" s="288"/>
      <c r="L738" s="283"/>
      <c r="M738" s="283"/>
      <c r="N738" s="283"/>
      <c r="O738" s="283"/>
      <c r="P738" s="283"/>
      <c r="Q738" s="283"/>
      <c r="R738" s="283"/>
      <c r="S738" s="283"/>
      <c r="T738" s="283"/>
      <c r="U738" s="128">
        <f t="shared" ref="U738:V741" si="127">+G738+I738+K738+M738+O738+Q738+S738</f>
        <v>0</v>
      </c>
      <c r="V738" s="128">
        <f t="shared" si="127"/>
        <v>0</v>
      </c>
      <c r="W738" s="122">
        <f>+V738+U738</f>
        <v>0</v>
      </c>
    </row>
    <row r="739" spans="1:23" ht="32.25" customHeight="1" x14ac:dyDescent="0.25">
      <c r="B739" s="536" t="e">
        <f>IF($A$686="",0,VLOOKUP($A$686,$CC$2209:$CK$3100,7,FALSE))</f>
        <v>#N/A</v>
      </c>
      <c r="C739" s="374" t="e">
        <f>IF($A$686="",0,VLOOKUP($A$686,$CP$2209:$CX$3100,7,FALSE))</f>
        <v>#N/A</v>
      </c>
      <c r="D739" s="123" t="e">
        <f>SUM(B739:C739)</f>
        <v>#N/A</v>
      </c>
      <c r="E739" s="896" t="s">
        <v>1086</v>
      </c>
      <c r="F739" s="897"/>
      <c r="G739" s="451"/>
      <c r="H739" s="107"/>
      <c r="I739" s="107"/>
      <c r="J739" s="472"/>
      <c r="K739" s="451"/>
      <c r="L739" s="107"/>
      <c r="M739" s="107"/>
      <c r="N739" s="107"/>
      <c r="O739" s="107"/>
      <c r="P739" s="107"/>
      <c r="Q739" s="107"/>
      <c r="R739" s="107"/>
      <c r="S739" s="107"/>
      <c r="T739" s="107"/>
      <c r="U739" s="121">
        <f t="shared" si="127"/>
        <v>0</v>
      </c>
      <c r="V739" s="121">
        <f t="shared" si="127"/>
        <v>0</v>
      </c>
      <c r="W739" s="123">
        <f>+V739+U739</f>
        <v>0</v>
      </c>
    </row>
    <row r="740" spans="1:23" ht="33" customHeight="1" x14ac:dyDescent="0.25">
      <c r="B740" s="536" t="e">
        <f>IF($A$686="",0,VLOOKUP($A$686,$CC$2209:$CK$3100,8,FALSE))</f>
        <v>#N/A</v>
      </c>
      <c r="C740" s="374" t="e">
        <f>IF($A$686="",0,VLOOKUP($A$686,$CP$2209:$CX$3100,8,FALSE))</f>
        <v>#N/A</v>
      </c>
      <c r="D740" s="123" t="e">
        <f>SUM(B740:C740)</f>
        <v>#N/A</v>
      </c>
      <c r="E740" s="890" t="s">
        <v>1087</v>
      </c>
      <c r="F740" s="891"/>
      <c r="G740" s="451"/>
      <c r="H740" s="107"/>
      <c r="I740" s="107"/>
      <c r="J740" s="472"/>
      <c r="K740" s="451"/>
      <c r="L740" s="107"/>
      <c r="M740" s="107"/>
      <c r="N740" s="107"/>
      <c r="O740" s="107"/>
      <c r="P740" s="107"/>
      <c r="Q740" s="107"/>
      <c r="R740" s="107"/>
      <c r="S740" s="107"/>
      <c r="T740" s="107"/>
      <c r="U740" s="121">
        <f t="shared" si="127"/>
        <v>0</v>
      </c>
      <c r="V740" s="121">
        <f t="shared" si="127"/>
        <v>0</v>
      </c>
      <c r="W740" s="123">
        <f>+V740+U740</f>
        <v>0</v>
      </c>
    </row>
    <row r="741" spans="1:23" ht="17.25" thickBot="1" x14ac:dyDescent="0.3">
      <c r="B741" s="537" t="e">
        <f>IF($A$686="",0,VLOOKUP($A$686,$CC$2209:$CK$3100,9,FALSE))</f>
        <v>#N/A</v>
      </c>
      <c r="C741" s="538" t="e">
        <f>IF($A$686="",0,VLOOKUP($A$686,$CP$2209:$CX$3100,9,FALSE))</f>
        <v>#N/A</v>
      </c>
      <c r="D741" s="365" t="e">
        <f>SUM(B741:C741)</f>
        <v>#N/A</v>
      </c>
      <c r="E741" s="890" t="s">
        <v>1088</v>
      </c>
      <c r="F741" s="891"/>
      <c r="G741" s="452"/>
      <c r="H741" s="287"/>
      <c r="I741" s="287"/>
      <c r="J741" s="499"/>
      <c r="K741" s="452"/>
      <c r="L741" s="287"/>
      <c r="M741" s="287"/>
      <c r="N741" s="287"/>
      <c r="O741" s="287"/>
      <c r="P741" s="287"/>
      <c r="Q741" s="287"/>
      <c r="R741" s="287"/>
      <c r="S741" s="287"/>
      <c r="T741" s="287"/>
      <c r="U741" s="129">
        <f t="shared" si="127"/>
        <v>0</v>
      </c>
      <c r="V741" s="129">
        <f t="shared" si="127"/>
        <v>0</v>
      </c>
      <c r="W741" s="124">
        <f>+V741+U741</f>
        <v>0</v>
      </c>
    </row>
    <row r="742" spans="1:23" ht="17.25" thickBot="1" x14ac:dyDescent="0.3">
      <c r="B742" s="82" t="e">
        <f>SUM(B738:B741)</f>
        <v>#N/A</v>
      </c>
      <c r="C742" s="83" t="e">
        <f>SUM(C738:C741)</f>
        <v>#N/A</v>
      </c>
      <c r="D742" s="84" t="e">
        <f>SUM(D738:D741)</f>
        <v>#N/A</v>
      </c>
      <c r="E742" s="898" t="s">
        <v>1089</v>
      </c>
      <c r="F742" s="899"/>
      <c r="G742" s="82">
        <f t="shared" ref="G742:W742" si="128">SUM(G738:G741)</f>
        <v>0</v>
      </c>
      <c r="H742" s="83">
        <f t="shared" si="128"/>
        <v>0</v>
      </c>
      <c r="I742" s="83">
        <f t="shared" si="128"/>
        <v>0</v>
      </c>
      <c r="J742" s="84">
        <f t="shared" si="128"/>
        <v>0</v>
      </c>
      <c r="K742" s="82">
        <f t="shared" si="128"/>
        <v>0</v>
      </c>
      <c r="L742" s="83">
        <f t="shared" si="128"/>
        <v>0</v>
      </c>
      <c r="M742" s="83">
        <f t="shared" si="128"/>
        <v>0</v>
      </c>
      <c r="N742" s="83">
        <f t="shared" si="128"/>
        <v>0</v>
      </c>
      <c r="O742" s="83">
        <f t="shared" si="128"/>
        <v>0</v>
      </c>
      <c r="P742" s="83">
        <f t="shared" si="128"/>
        <v>0</v>
      </c>
      <c r="Q742" s="83">
        <f t="shared" si="128"/>
        <v>0</v>
      </c>
      <c r="R742" s="83">
        <f t="shared" si="128"/>
        <v>0</v>
      </c>
      <c r="S742" s="83">
        <f t="shared" si="128"/>
        <v>0</v>
      </c>
      <c r="T742" s="83">
        <f t="shared" si="128"/>
        <v>0</v>
      </c>
      <c r="U742" s="83">
        <f t="shared" si="128"/>
        <v>0</v>
      </c>
      <c r="V742" s="83">
        <f t="shared" si="128"/>
        <v>0</v>
      </c>
      <c r="W742" s="84">
        <f t="shared" si="128"/>
        <v>0</v>
      </c>
    </row>
    <row r="743" spans="1:23" ht="15.75" thickBot="1" x14ac:dyDescent="0.3">
      <c r="B743" s="497" t="s">
        <v>889</v>
      </c>
      <c r="C743" s="95"/>
      <c r="D743" s="95"/>
      <c r="E743" s="95"/>
      <c r="F743" s="96"/>
      <c r="G743" s="96"/>
      <c r="H743" s="96"/>
      <c r="I743" s="96"/>
      <c r="J743"/>
      <c r="K743"/>
      <c r="L743"/>
      <c r="M743"/>
      <c r="N743"/>
      <c r="O743"/>
      <c r="P743"/>
      <c r="Q743"/>
      <c r="R743"/>
      <c r="S743"/>
      <c r="T743"/>
      <c r="U743"/>
      <c r="V743" s="96"/>
      <c r="W743" s="96"/>
    </row>
    <row r="744" spans="1:23" ht="15" x14ac:dyDescent="0.25">
      <c r="B744" s="1026" t="s">
        <v>1020</v>
      </c>
      <c r="C744" s="1027"/>
      <c r="D744" s="1028" t="s">
        <v>890</v>
      </c>
      <c r="E744" s="1028"/>
      <c r="F744" s="1029" t="s">
        <v>1021</v>
      </c>
      <c r="G744" s="1029"/>
      <c r="H744" s="1030"/>
      <c r="I744" s="241"/>
      <c r="J744"/>
      <c r="K744"/>
      <c r="L744"/>
      <c r="M744"/>
      <c r="N744"/>
      <c r="O744"/>
      <c r="P744"/>
      <c r="Q744"/>
      <c r="R744"/>
      <c r="S744"/>
      <c r="T744"/>
      <c r="U744"/>
      <c r="V744" s="375"/>
      <c r="W744" s="96"/>
    </row>
    <row r="745" spans="1:23" ht="15" x14ac:dyDescent="0.25">
      <c r="B745" s="366" t="s">
        <v>823</v>
      </c>
      <c r="C745" s="367" t="s">
        <v>824</v>
      </c>
      <c r="D745" s="367" t="s">
        <v>823</v>
      </c>
      <c r="E745" s="367" t="s">
        <v>824</v>
      </c>
      <c r="F745" s="367" t="s">
        <v>823</v>
      </c>
      <c r="G745" s="1031" t="s">
        <v>824</v>
      </c>
      <c r="H745" s="1032"/>
      <c r="I745" s="241"/>
      <c r="J745"/>
      <c r="K745"/>
      <c r="L745" s="1009" t="s">
        <v>835</v>
      </c>
      <c r="M745" s="1009"/>
      <c r="N745" s="1009"/>
      <c r="O745" s="1010"/>
      <c r="P745" s="1011"/>
      <c r="Q745" s="1011"/>
      <c r="R745" s="1011"/>
      <c r="S745" s="1011"/>
      <c r="T745" s="1011"/>
      <c r="U745" s="1011"/>
      <c r="V745" s="1012"/>
      <c r="W745" s="96"/>
    </row>
    <row r="746" spans="1:23" ht="17.25" thickBot="1" x14ac:dyDescent="0.3">
      <c r="B746" s="452"/>
      <c r="C746" s="287"/>
      <c r="D746" s="287"/>
      <c r="E746" s="287"/>
      <c r="F746" s="287"/>
      <c r="G746" s="1033"/>
      <c r="H746" s="1034"/>
      <c r="I746" s="241"/>
      <c r="J746"/>
      <c r="K746"/>
      <c r="L746" s="1009"/>
      <c r="M746" s="1009"/>
      <c r="N746" s="1009"/>
      <c r="O746" s="1013"/>
      <c r="P746" s="1014"/>
      <c r="Q746" s="1014"/>
      <c r="R746" s="1014"/>
      <c r="S746" s="1014"/>
      <c r="T746" s="1014"/>
      <c r="U746" s="1014"/>
      <c r="V746" s="1015"/>
      <c r="W746" s="96"/>
    </row>
    <row r="747" spans="1:23" ht="16.5" x14ac:dyDescent="0.25">
      <c r="B747" s="368"/>
      <c r="C747" s="368"/>
      <c r="D747" s="368"/>
      <c r="E747" s="369"/>
      <c r="F747" s="376"/>
      <c r="G747" s="377"/>
      <c r="H747" s="377"/>
      <c r="I747" s="241"/>
      <c r="J747" s="370"/>
      <c r="K747" s="370"/>
      <c r="L747" s="370"/>
      <c r="M747" s="370"/>
      <c r="N747" s="370"/>
      <c r="O747" s="1013"/>
      <c r="P747" s="1014"/>
      <c r="Q747" s="1014"/>
      <c r="R747" s="1014"/>
      <c r="S747" s="1014"/>
      <c r="T747" s="1014"/>
      <c r="U747" s="1014"/>
      <c r="V747" s="1015"/>
      <c r="W747" s="96"/>
    </row>
    <row r="748" spans="1:23" ht="15" x14ac:dyDescent="0.25">
      <c r="B748" s="371" t="s">
        <v>891</v>
      </c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16"/>
      <c r="P748" s="1017"/>
      <c r="Q748" s="1017"/>
      <c r="R748" s="1017"/>
      <c r="S748" s="1017"/>
      <c r="T748" s="1017"/>
      <c r="U748" s="1017"/>
      <c r="V748" s="1018"/>
      <c r="W748" s="96"/>
    </row>
    <row r="749" spans="1:23" ht="15.75" thickBot="1" x14ac:dyDescent="0.3">
      <c r="B749" s="372" t="s">
        <v>892</v>
      </c>
      <c r="C749" s="100"/>
      <c r="D749" s="100"/>
      <c r="E749" s="100"/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96"/>
    </row>
    <row r="750" spans="1:23" ht="16.5" customHeight="1" thickBot="1" x14ac:dyDescent="0.3">
      <c r="A750" s="36"/>
      <c r="B750" s="60" t="s">
        <v>786</v>
      </c>
      <c r="C750" s="61"/>
      <c r="D750" s="61"/>
      <c r="E750" s="62"/>
      <c r="F750" s="62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1"/>
      <c r="V750" s="61"/>
      <c r="W750" s="64" t="s">
        <v>864</v>
      </c>
    </row>
    <row r="751" spans="1:23" ht="12.75" customHeight="1" x14ac:dyDescent="0.25">
      <c r="B751" s="864" t="s">
        <v>788</v>
      </c>
      <c r="C751" s="864"/>
      <c r="D751" s="864"/>
      <c r="E751" s="864"/>
      <c r="F751" s="864"/>
      <c r="G751" s="864"/>
      <c r="H751" s="864"/>
      <c r="I751" s="864"/>
      <c r="J751" s="864"/>
      <c r="K751" s="864"/>
      <c r="L751" s="864"/>
      <c r="M751" s="864"/>
      <c r="N751" s="864"/>
      <c r="O751" s="864"/>
      <c r="P751" s="864"/>
      <c r="Q751" s="864"/>
      <c r="R751" s="864"/>
      <c r="S751" s="864"/>
      <c r="T751" s="864"/>
      <c r="U751" s="864"/>
      <c r="V751" s="864"/>
      <c r="W751" s="864"/>
    </row>
    <row r="752" spans="1:23" ht="12.75" customHeight="1" thickBot="1" x14ac:dyDescent="0.3">
      <c r="B752" s="865" t="s">
        <v>865</v>
      </c>
      <c r="C752" s="865"/>
      <c r="D752" s="865"/>
      <c r="E752" s="865"/>
      <c r="F752" s="865"/>
      <c r="G752" s="865"/>
      <c r="H752" s="865"/>
      <c r="I752" s="866"/>
      <c r="J752" s="866"/>
      <c r="K752" s="866"/>
      <c r="L752" s="866"/>
      <c r="M752" s="866"/>
      <c r="N752" s="866"/>
      <c r="O752" s="865"/>
      <c r="P752" s="865"/>
      <c r="Q752" s="865"/>
      <c r="R752" s="865"/>
      <c r="S752" s="865"/>
      <c r="T752" s="865"/>
      <c r="U752" s="865"/>
      <c r="V752" s="865"/>
      <c r="W752" s="865"/>
    </row>
    <row r="753" spans="1:26" s="41" customFormat="1" ht="17.25" customHeight="1" thickBot="1" x14ac:dyDescent="0.25">
      <c r="B753" s="867" t="s">
        <v>790</v>
      </c>
      <c r="C753" s="868"/>
      <c r="D753" s="869">
        <f>IF(F754=0,"",$D$5)</f>
        <v>0</v>
      </c>
      <c r="E753" s="869"/>
      <c r="F753" s="869"/>
      <c r="G753" s="869"/>
      <c r="H753" s="870"/>
      <c r="I753" s="902" t="s">
        <v>791</v>
      </c>
      <c r="J753" s="903"/>
      <c r="K753" s="903"/>
      <c r="L753" s="903"/>
      <c r="M753" s="903"/>
      <c r="N753" s="904"/>
      <c r="O753" s="886" t="s">
        <v>792</v>
      </c>
      <c r="P753" s="887"/>
      <c r="Q753" s="887"/>
      <c r="R753" s="887"/>
      <c r="S753" s="887"/>
      <c r="T753" s="905" t="str">
        <f>IF(Menu!E20="","",Menu!E20)</f>
        <v/>
      </c>
      <c r="U753" s="905"/>
      <c r="V753" s="905"/>
      <c r="W753" s="906"/>
    </row>
    <row r="754" spans="1:26" s="41" customFormat="1" ht="17.25" customHeight="1" thickBot="1" x14ac:dyDescent="0.25">
      <c r="A754" s="41" t="str">
        <f>IF(F754=0,"",$D$753&amp;" "&amp;$F$754)</f>
        <v xml:space="preserve">0 </v>
      </c>
      <c r="B754" s="910" t="s">
        <v>793</v>
      </c>
      <c r="C754" s="911"/>
      <c r="D754" s="911"/>
      <c r="E754" s="911"/>
      <c r="F754" s="912" t="str">
        <f>+Menu!B20</f>
        <v/>
      </c>
      <c r="G754" s="912"/>
      <c r="H754" s="913"/>
      <c r="I754" s="65" t="str">
        <f>+$I$6</f>
        <v>3rd</v>
      </c>
      <c r="J754" s="914" t="s">
        <v>866</v>
      </c>
      <c r="K754" s="914"/>
      <c r="L754" s="66">
        <f>+$L$6</f>
        <v>2021</v>
      </c>
      <c r="M754" s="915" t="s">
        <v>6</v>
      </c>
      <c r="N754" s="916"/>
      <c r="O754" s="306" t="s">
        <v>973</v>
      </c>
      <c r="P754" s="67"/>
      <c r="Q754" s="67"/>
      <c r="R754" s="68"/>
      <c r="S754" s="68"/>
      <c r="T754" s="68"/>
      <c r="U754" s="68"/>
      <c r="V754" s="68"/>
      <c r="W754" s="69"/>
    </row>
    <row r="755" spans="1:26" s="41" customFormat="1" ht="17.25" customHeight="1" x14ac:dyDescent="0.2">
      <c r="B755" s="70" t="s">
        <v>795</v>
      </c>
      <c r="C755" s="71"/>
      <c r="D755" s="71"/>
      <c r="E755" s="71"/>
      <c r="F755" s="71"/>
      <c r="G755" s="71"/>
      <c r="H755" s="72"/>
      <c r="I755" s="917" t="s">
        <v>867</v>
      </c>
      <c r="J755" s="918"/>
      <c r="K755" s="918"/>
      <c r="L755" s="918"/>
      <c r="M755" s="918"/>
      <c r="N755" s="919"/>
      <c r="O755" s="920">
        <f>+Menu!F20</f>
        <v>0</v>
      </c>
      <c r="P755" s="921"/>
      <c r="Q755" s="921"/>
      <c r="R755" s="921"/>
      <c r="S755" s="921"/>
      <c r="T755" s="921"/>
      <c r="U755" s="921"/>
      <c r="V755" s="921"/>
      <c r="W755" s="913"/>
    </row>
    <row r="756" spans="1:26" s="41" customFormat="1" ht="17.25" customHeight="1" x14ac:dyDescent="0.2">
      <c r="B756" s="920">
        <f>+Menu!D20</f>
        <v>0</v>
      </c>
      <c r="C756" s="921"/>
      <c r="D756" s="921"/>
      <c r="E756" s="921"/>
      <c r="F756" s="921"/>
      <c r="G756" s="921"/>
      <c r="H756" s="913"/>
      <c r="I756" s="925" t="s">
        <v>1011</v>
      </c>
      <c r="J756" s="926"/>
      <c r="K756" s="926"/>
      <c r="L756" s="926"/>
      <c r="M756" s="926"/>
      <c r="N756" s="911"/>
      <c r="O756" s="920">
        <f>+Menu!G20</f>
        <v>0</v>
      </c>
      <c r="P756" s="921"/>
      <c r="Q756" s="921"/>
      <c r="R756" s="921"/>
      <c r="S756" s="921"/>
      <c r="T756" s="921"/>
      <c r="U756" s="921"/>
      <c r="V756" s="921"/>
      <c r="W756" s="913"/>
    </row>
    <row r="757" spans="1:26" s="41" customFormat="1" ht="17.25" customHeight="1" thickBot="1" x14ac:dyDescent="0.25">
      <c r="B757" s="907"/>
      <c r="C757" s="908"/>
      <c r="D757" s="908"/>
      <c r="E757" s="908"/>
      <c r="F757" s="908"/>
      <c r="G757" s="908"/>
      <c r="H757" s="909"/>
      <c r="I757" s="927" t="s">
        <v>868</v>
      </c>
      <c r="J757" s="928"/>
      <c r="K757" s="928"/>
      <c r="L757" s="928"/>
      <c r="M757" s="929" t="e">
        <f>IF(D764=0,"",SUM(G764:J764)/D764*100)</f>
        <v>#N/A</v>
      </c>
      <c r="N757" s="930"/>
      <c r="O757" s="907"/>
      <c r="P757" s="908"/>
      <c r="Q757" s="908"/>
      <c r="R757" s="908"/>
      <c r="S757" s="908"/>
      <c r="T757" s="908"/>
      <c r="U757" s="908"/>
      <c r="V757" s="908"/>
      <c r="W757" s="909"/>
      <c r="X757" s="73"/>
    </row>
    <row r="758" spans="1:26" ht="6.75" customHeight="1" x14ac:dyDescent="0.25"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61"/>
      <c r="U758" s="61"/>
      <c r="V758" s="61"/>
      <c r="W758" s="61"/>
    </row>
    <row r="759" spans="1:26" ht="11.25" customHeight="1" thickBot="1" x14ac:dyDescent="0.3">
      <c r="B759" s="68" t="s">
        <v>1075</v>
      </c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61"/>
      <c r="U759" s="61"/>
      <c r="V759" s="61"/>
      <c r="W759" s="61"/>
    </row>
    <row r="760" spans="1:26" ht="36.75" customHeight="1" thickBot="1" x14ac:dyDescent="0.25">
      <c r="B760" s="877" t="s">
        <v>869</v>
      </c>
      <c r="C760" s="861"/>
      <c r="D760" s="878"/>
      <c r="E760" s="935" t="s">
        <v>870</v>
      </c>
      <c r="F760" s="936"/>
      <c r="G760" s="922" t="s">
        <v>1068</v>
      </c>
      <c r="H760" s="923"/>
      <c r="I760" s="923"/>
      <c r="J760" s="924"/>
      <c r="K760" s="877" t="s">
        <v>1067</v>
      </c>
      <c r="L760" s="861"/>
      <c r="M760" s="861" t="s">
        <v>1074</v>
      </c>
      <c r="N760" s="861"/>
      <c r="O760" s="861" t="s">
        <v>1073</v>
      </c>
      <c r="P760" s="861"/>
      <c r="Q760" s="861" t="s">
        <v>1072</v>
      </c>
      <c r="R760" s="861"/>
      <c r="S760" s="861" t="s">
        <v>1071</v>
      </c>
      <c r="T760" s="861"/>
      <c r="U760" s="871" t="s">
        <v>1070</v>
      </c>
      <c r="V760" s="871"/>
      <c r="W760" s="872"/>
    </row>
    <row r="761" spans="1:26" ht="12" customHeight="1" x14ac:dyDescent="0.2">
      <c r="B761" s="879"/>
      <c r="C761" s="862"/>
      <c r="D761" s="880"/>
      <c r="E761" s="937"/>
      <c r="F761" s="938"/>
      <c r="G761" s="883" t="s">
        <v>1069</v>
      </c>
      <c r="H761" s="884"/>
      <c r="I761" s="884"/>
      <c r="J761" s="885"/>
      <c r="K761" s="879"/>
      <c r="L761" s="862"/>
      <c r="M761" s="862"/>
      <c r="N761" s="862"/>
      <c r="O761" s="862"/>
      <c r="P761" s="862"/>
      <c r="Q761" s="862"/>
      <c r="R761" s="862"/>
      <c r="S761" s="862"/>
      <c r="T761" s="862"/>
      <c r="U761" s="873"/>
      <c r="V761" s="873"/>
      <c r="W761" s="874"/>
    </row>
    <row r="762" spans="1:26" ht="12.75" customHeight="1" thickBot="1" x14ac:dyDescent="0.3">
      <c r="B762" s="881"/>
      <c r="C762" s="863"/>
      <c r="D762" s="882"/>
      <c r="E762" s="939"/>
      <c r="F762" s="940"/>
      <c r="G762" s="941" t="s">
        <v>1065</v>
      </c>
      <c r="H762" s="942"/>
      <c r="I762" s="942" t="s">
        <v>1066</v>
      </c>
      <c r="J762" s="943"/>
      <c r="K762" s="881"/>
      <c r="L762" s="863"/>
      <c r="M762" s="863"/>
      <c r="N762" s="863"/>
      <c r="O762" s="863"/>
      <c r="P762" s="863"/>
      <c r="Q762" s="863"/>
      <c r="R762" s="863"/>
      <c r="S762" s="863"/>
      <c r="T762" s="863"/>
      <c r="U762" s="875"/>
      <c r="V762" s="875"/>
      <c r="W762" s="876"/>
    </row>
    <row r="763" spans="1:26" ht="25.5" customHeight="1" thickBot="1" x14ac:dyDescent="0.3">
      <c r="B763" s="75" t="s">
        <v>823</v>
      </c>
      <c r="C763" s="76" t="s">
        <v>824</v>
      </c>
      <c r="D763" s="77" t="s">
        <v>874</v>
      </c>
      <c r="E763" s="954" t="s">
        <v>875</v>
      </c>
      <c r="F763" s="954"/>
      <c r="G763" s="485" t="s">
        <v>823</v>
      </c>
      <c r="H763" s="486" t="s">
        <v>824</v>
      </c>
      <c r="I763" s="486" t="s">
        <v>823</v>
      </c>
      <c r="J763" s="487" t="s">
        <v>824</v>
      </c>
      <c r="K763" s="109" t="s">
        <v>823</v>
      </c>
      <c r="L763" s="109" t="s">
        <v>824</v>
      </c>
      <c r="M763" s="109" t="s">
        <v>823</v>
      </c>
      <c r="N763" s="109" t="s">
        <v>824</v>
      </c>
      <c r="O763" s="109" t="s">
        <v>823</v>
      </c>
      <c r="P763" s="109" t="s">
        <v>824</v>
      </c>
      <c r="Q763" s="109" t="s">
        <v>823</v>
      </c>
      <c r="R763" s="109" t="s">
        <v>824</v>
      </c>
      <c r="S763" s="109" t="s">
        <v>823</v>
      </c>
      <c r="T763" s="109" t="s">
        <v>824</v>
      </c>
      <c r="U763" s="109" t="s">
        <v>823</v>
      </c>
      <c r="V763" s="109" t="s">
        <v>824</v>
      </c>
      <c r="W763" s="110" t="s">
        <v>825</v>
      </c>
    </row>
    <row r="764" spans="1:26" ht="15" customHeight="1" x14ac:dyDescent="0.25">
      <c r="B764" s="373" t="e">
        <f>IF($A$754="",0,VLOOKUP($A$754,$C$2209:$R$3100,2,FALSE))</f>
        <v>#N/A</v>
      </c>
      <c r="C764" s="374" t="e">
        <f>IF($A$754="",0,VLOOKUP($A$754,$W$2209:$AL$3100,2,FALSE))</f>
        <v>#N/A</v>
      </c>
      <c r="D764" s="78" t="e">
        <f>SUM(B764:C764)</f>
        <v>#N/A</v>
      </c>
      <c r="E764" s="933" t="s">
        <v>876</v>
      </c>
      <c r="F764" s="934"/>
      <c r="G764" s="288"/>
      <c r="H764" s="283"/>
      <c r="I764" s="289"/>
      <c r="J764" s="471"/>
      <c r="K764" s="467"/>
      <c r="L764" s="283"/>
      <c r="M764" s="283"/>
      <c r="N764" s="283"/>
      <c r="O764" s="283"/>
      <c r="P764" s="283"/>
      <c r="Q764" s="283"/>
      <c r="R764" s="283"/>
      <c r="S764" s="283"/>
      <c r="T764" s="283"/>
      <c r="U764" s="128">
        <f t="shared" ref="U764:V766" si="129">+G764+I764+K764+M764+O764+Q764+S764</f>
        <v>0</v>
      </c>
      <c r="V764" s="128">
        <f t="shared" si="129"/>
        <v>0</v>
      </c>
      <c r="W764" s="122">
        <f>SUM(U764:V764)</f>
        <v>0</v>
      </c>
      <c r="Y764" s="539" t="e">
        <f>IF($A$754="",0,VLOOKUP($A$754,$AQ$2209:$BF$3100,2,FALSE))</f>
        <v>#N/A</v>
      </c>
      <c r="Z764" s="539" t="e">
        <f>IF($A$754="",0,VLOOKUP($A$754,$BJ$2209:$BY$3100,2,FALSE))</f>
        <v>#N/A</v>
      </c>
    </row>
    <row r="765" spans="1:26" ht="15" customHeight="1" x14ac:dyDescent="0.25">
      <c r="B765" s="373" t="e">
        <f>IF($A$754="",0,VLOOKUP($A$754,$C$2209:$R$3100,3,FALSE))</f>
        <v>#N/A</v>
      </c>
      <c r="C765" s="374" t="e">
        <f>IF($A$754="",0,VLOOKUP($A$754,$W$2209:$AL$3100,3,FALSE))</f>
        <v>#N/A</v>
      </c>
      <c r="D765" s="80" t="e">
        <f>SUM(B765:C765)</f>
        <v>#N/A</v>
      </c>
      <c r="E765" s="944" t="s">
        <v>877</v>
      </c>
      <c r="F765" s="891"/>
      <c r="G765" s="305"/>
      <c r="H765" s="304"/>
      <c r="I765" s="107"/>
      <c r="J765" s="472"/>
      <c r="K765" s="468"/>
      <c r="L765" s="107"/>
      <c r="M765" s="107"/>
      <c r="N765" s="107"/>
      <c r="O765" s="107"/>
      <c r="P765" s="107"/>
      <c r="Q765" s="107"/>
      <c r="R765" s="107"/>
      <c r="S765" s="107"/>
      <c r="T765" s="107"/>
      <c r="U765" s="121">
        <f t="shared" si="129"/>
        <v>0</v>
      </c>
      <c r="V765" s="121">
        <f t="shared" si="129"/>
        <v>0</v>
      </c>
      <c r="W765" s="123">
        <f>SUM(U765:V765)</f>
        <v>0</v>
      </c>
      <c r="Y765" s="539" t="e">
        <f>IF($A$754="",0,VLOOKUP($A$754,$AQ$2209:$BF$3100,3,FALSE))</f>
        <v>#N/A</v>
      </c>
      <c r="Z765" s="539" t="e">
        <f>IF($A$754="",0,VLOOKUP($A$754,$BJ$2209:$BY$3100,3,FALSE))</f>
        <v>#N/A</v>
      </c>
    </row>
    <row r="766" spans="1:26" ht="15" customHeight="1" x14ac:dyDescent="0.25">
      <c r="B766" s="373" t="e">
        <f>IF($A$754="",0,VLOOKUP($A$754,$C$2209:$R$3100,4,FALSE))</f>
        <v>#N/A</v>
      </c>
      <c r="C766" s="374" t="e">
        <f>IF($A$754="",0,VLOOKUP($A$754,$W$2209:$AL$3100,4,FALSE))</f>
        <v>#N/A</v>
      </c>
      <c r="D766" s="80" t="e">
        <f>SUM(B766:C766)</f>
        <v>#N/A</v>
      </c>
      <c r="E766" s="944" t="s">
        <v>878</v>
      </c>
      <c r="F766" s="891"/>
      <c r="G766" s="305"/>
      <c r="H766" s="304"/>
      <c r="I766" s="107"/>
      <c r="J766" s="472"/>
      <c r="K766" s="468"/>
      <c r="L766" s="107"/>
      <c r="M766" s="107"/>
      <c r="N766" s="107"/>
      <c r="O766" s="107"/>
      <c r="P766" s="107"/>
      <c r="Q766" s="107"/>
      <c r="R766" s="107"/>
      <c r="S766" s="107"/>
      <c r="T766" s="107"/>
      <c r="U766" s="121">
        <f t="shared" si="129"/>
        <v>0</v>
      </c>
      <c r="V766" s="121">
        <f t="shared" si="129"/>
        <v>0</v>
      </c>
      <c r="W766" s="123">
        <f>SUM(U766:V766)</f>
        <v>0</v>
      </c>
      <c r="Y766" s="539" t="e">
        <f>IF($A$754="",0,VLOOKUP($A$754,$AQ$2209:$BF$3100,4,FALSE))</f>
        <v>#N/A</v>
      </c>
      <c r="Z766" s="539" t="e">
        <f>IF($A$754="",0,VLOOKUP($A$754,$BJ$2209:$BY$3100,4,FALSE))</f>
        <v>#N/A</v>
      </c>
    </row>
    <row r="767" spans="1:26" ht="15" customHeight="1" x14ac:dyDescent="0.25">
      <c r="B767" s="373" t="e">
        <f>IF($A$754="",0,VLOOKUP($A$754,$C$2209:$R$3100,5,FALSE))</f>
        <v>#N/A</v>
      </c>
      <c r="C767" s="374" t="e">
        <f>IF($A$754="",0,VLOOKUP($A$754,$W$2209:$AL$3100,5,FALSE))</f>
        <v>#N/A</v>
      </c>
      <c r="D767" s="80" t="e">
        <f>SUM(B767:C767)</f>
        <v>#N/A</v>
      </c>
      <c r="E767" s="944" t="s">
        <v>879</v>
      </c>
      <c r="F767" s="891"/>
      <c r="G767" s="305"/>
      <c r="H767" s="304"/>
      <c r="I767" s="360"/>
      <c r="J767" s="472"/>
      <c r="K767" s="468"/>
      <c r="L767" s="107"/>
      <c r="M767" s="107"/>
      <c r="N767" s="107"/>
      <c r="O767" s="107"/>
      <c r="P767" s="107"/>
      <c r="Q767" s="107"/>
      <c r="R767" s="107"/>
      <c r="S767" s="107"/>
      <c r="T767" s="107"/>
      <c r="U767" s="121">
        <f>+G767+I767+K767+M767+O767+Q767+S767</f>
        <v>0</v>
      </c>
      <c r="V767" s="121">
        <f>+H767+J767+L767+N767+P767+R767+T767</f>
        <v>0</v>
      </c>
      <c r="W767" s="123">
        <f>SUM(U767:V767)</f>
        <v>0</v>
      </c>
      <c r="Y767" s="539" t="e">
        <f>IF($A$754="",0,VLOOKUP($A$754,$AQ$2209:$BF$3100,5,FALSE))</f>
        <v>#N/A</v>
      </c>
      <c r="Z767" s="539" t="e">
        <f>IF($A$754="",0,VLOOKUP($A$754,$BJ$2209:$BY$3100,5,FALSE))</f>
        <v>#N/A</v>
      </c>
    </row>
    <row r="768" spans="1:26" ht="15" customHeight="1" thickBot="1" x14ac:dyDescent="0.3">
      <c r="B768" s="373" t="e">
        <f>IF($A$754="",0,VLOOKUP($A$754,$C$2209:$R$3100,6,FALSE))</f>
        <v>#N/A</v>
      </c>
      <c r="C768" s="374" t="e">
        <f>IF($A$754="",0,VLOOKUP($A$754,$W$2209:$AL$3100,6,FALSE))</f>
        <v>#N/A</v>
      </c>
      <c r="D768" s="81" t="e">
        <f>SUM(B768:C768)</f>
        <v>#N/A</v>
      </c>
      <c r="E768" s="945" t="s">
        <v>880</v>
      </c>
      <c r="F768" s="946"/>
      <c r="G768" s="361"/>
      <c r="H768" s="362"/>
      <c r="I768" s="363"/>
      <c r="J768" s="473"/>
      <c r="K768" s="469"/>
      <c r="L768" s="363"/>
      <c r="M768" s="363"/>
      <c r="N768" s="363"/>
      <c r="O768" s="363"/>
      <c r="P768" s="363"/>
      <c r="Q768" s="363"/>
      <c r="R768" s="363"/>
      <c r="S768" s="363"/>
      <c r="T768" s="363"/>
      <c r="U768" s="364">
        <f>+G768+I768+K768+M768+O768+Q768+S768</f>
        <v>0</v>
      </c>
      <c r="V768" s="364">
        <f>+H768+J768+L768+N768+P768+R768+T768</f>
        <v>0</v>
      </c>
      <c r="W768" s="365">
        <f>SUM(U768:V768)</f>
        <v>0</v>
      </c>
      <c r="Y768" s="539" t="e">
        <f>IF($A$754="",0,VLOOKUP($A$754,$AQ$2209:$BF$3100,6,FALSE))</f>
        <v>#N/A</v>
      </c>
      <c r="Z768" s="539" t="e">
        <f>IF($A$754="",0,VLOOKUP($A$754,$BJ$2209:$BY$3100,6,FALSE))</f>
        <v>#N/A</v>
      </c>
    </row>
    <row r="769" spans="2:26" ht="18" customHeight="1" thickBot="1" x14ac:dyDescent="0.3">
      <c r="B769" s="82" t="e">
        <f>SUM(B764:B768)</f>
        <v>#N/A</v>
      </c>
      <c r="C769" s="83" t="e">
        <f>SUM(C764:C768)</f>
        <v>#N/A</v>
      </c>
      <c r="D769" s="84" t="e">
        <f>SUM(D764:D768)</f>
        <v>#N/A</v>
      </c>
      <c r="E769" s="947" t="s">
        <v>881</v>
      </c>
      <c r="F769" s="948"/>
      <c r="G769" s="82">
        <f>SUM(G764:G768)</f>
        <v>0</v>
      </c>
      <c r="H769" s="83">
        <f t="shared" ref="H769:T769" si="130">SUM(H764:H768)</f>
        <v>0</v>
      </c>
      <c r="I769" s="83">
        <f t="shared" si="130"/>
        <v>0</v>
      </c>
      <c r="J769" s="84">
        <f t="shared" si="130"/>
        <v>0</v>
      </c>
      <c r="K769" s="470">
        <f t="shared" si="130"/>
        <v>0</v>
      </c>
      <c r="L769" s="83">
        <f t="shared" si="130"/>
        <v>0</v>
      </c>
      <c r="M769" s="83">
        <f t="shared" si="130"/>
        <v>0</v>
      </c>
      <c r="N769" s="83">
        <f t="shared" si="130"/>
        <v>0</v>
      </c>
      <c r="O769" s="83">
        <f t="shared" si="130"/>
        <v>0</v>
      </c>
      <c r="P769" s="83">
        <f t="shared" si="130"/>
        <v>0</v>
      </c>
      <c r="Q769" s="83">
        <f t="shared" si="130"/>
        <v>0</v>
      </c>
      <c r="R769" s="83">
        <f t="shared" si="130"/>
        <v>0</v>
      </c>
      <c r="S769" s="83">
        <f t="shared" si="130"/>
        <v>0</v>
      </c>
      <c r="T769" s="83">
        <f t="shared" si="130"/>
        <v>0</v>
      </c>
      <c r="U769" s="83">
        <f>SUM(U764:U768)</f>
        <v>0</v>
      </c>
      <c r="V769" s="83">
        <f>SUM(V764:V768)</f>
        <v>0</v>
      </c>
      <c r="W769" s="84">
        <f>SUM(W764:W768)</f>
        <v>0</v>
      </c>
      <c r="Y769" s="87"/>
      <c r="Z769" s="87"/>
    </row>
    <row r="770" spans="2:26" ht="6.75" customHeight="1" thickBot="1" x14ac:dyDescent="0.3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</row>
    <row r="771" spans="2:26" ht="25.5" customHeight="1" thickBot="1" x14ac:dyDescent="0.3">
      <c r="B771" s="75" t="s">
        <v>823</v>
      </c>
      <c r="C771" s="76" t="s">
        <v>824</v>
      </c>
      <c r="D771" s="77" t="s">
        <v>874</v>
      </c>
      <c r="E771" s="949" t="s">
        <v>882</v>
      </c>
      <c r="F771" s="949"/>
      <c r="G771" s="485" t="s">
        <v>823</v>
      </c>
      <c r="H771" s="486" t="s">
        <v>824</v>
      </c>
      <c r="I771" s="486" t="s">
        <v>823</v>
      </c>
      <c r="J771" s="487" t="s">
        <v>824</v>
      </c>
      <c r="K771" s="109" t="s">
        <v>823</v>
      </c>
      <c r="L771" s="109" t="s">
        <v>824</v>
      </c>
      <c r="M771" s="109" t="s">
        <v>823</v>
      </c>
      <c r="N771" s="109" t="s">
        <v>824</v>
      </c>
      <c r="O771" s="109" t="s">
        <v>823</v>
      </c>
      <c r="P771" s="109" t="s">
        <v>824</v>
      </c>
      <c r="Q771" s="109" t="s">
        <v>823</v>
      </c>
      <c r="R771" s="109" t="s">
        <v>824</v>
      </c>
      <c r="S771" s="109" t="s">
        <v>823</v>
      </c>
      <c r="T771" s="109" t="s">
        <v>824</v>
      </c>
      <c r="U771" s="109" t="s">
        <v>823</v>
      </c>
      <c r="V771" s="109" t="s">
        <v>824</v>
      </c>
      <c r="W771" s="110" t="s">
        <v>825</v>
      </c>
    </row>
    <row r="772" spans="2:26" ht="15" customHeight="1" x14ac:dyDescent="0.25">
      <c r="B772" s="373" t="e">
        <f>IF($A$754="",0,VLOOKUP($A$754,$C$2209:$R$3100,7,FALSE))</f>
        <v>#N/A</v>
      </c>
      <c r="C772" s="374" t="e">
        <f>IF($A$754="",0,VLOOKUP($A$754,$W$2209:$AL$3100,7,FALSE))</f>
        <v>#N/A</v>
      </c>
      <c r="D772" s="88" t="e">
        <f>SUM(B772:C772)</f>
        <v>#N/A</v>
      </c>
      <c r="E772" s="933" t="s">
        <v>883</v>
      </c>
      <c r="F772" s="934"/>
      <c r="G772" s="288"/>
      <c r="H772" s="283"/>
      <c r="I772" s="478"/>
      <c r="J772" s="479"/>
      <c r="K772" s="474"/>
      <c r="L772" s="281"/>
      <c r="M772" s="281"/>
      <c r="N772" s="281"/>
      <c r="O772" s="281"/>
      <c r="P772" s="281"/>
      <c r="Q772" s="281"/>
      <c r="R772" s="281"/>
      <c r="S772" s="281"/>
      <c r="T772" s="282"/>
      <c r="U772" s="128">
        <f t="shared" ref="U772:V776" si="131">+G772+I772+K772+M772+O772+Q772+S772</f>
        <v>0</v>
      </c>
      <c r="V772" s="128">
        <f t="shared" si="131"/>
        <v>0</v>
      </c>
      <c r="W772" s="122">
        <f>SUM(U772:V772)</f>
        <v>0</v>
      </c>
      <c r="Y772" s="539" t="e">
        <f>IF($A$754="",0,VLOOKUP($A$754,$AQ$2209:$BF$3100,7,FALSE))</f>
        <v>#N/A</v>
      </c>
      <c r="Z772" s="539" t="e">
        <f>IF($A$754="",0,VLOOKUP($A$754,$BJ$2209:$BY$3100,7,FALSE))</f>
        <v>#N/A</v>
      </c>
    </row>
    <row r="773" spans="2:26" ht="15" customHeight="1" x14ac:dyDescent="0.25">
      <c r="B773" s="373" t="e">
        <f>IF($A$754="",0,VLOOKUP($A$754,$C$2209:$R$3100,8,FALSE))</f>
        <v>#N/A</v>
      </c>
      <c r="C773" s="374" t="e">
        <f>IF($A$754="",0,VLOOKUP($A$754,$W$2209:$AL$3100,8,FALSE))</f>
        <v>#N/A</v>
      </c>
      <c r="D773" s="80" t="e">
        <f>SUM(B773:C773)</f>
        <v>#N/A</v>
      </c>
      <c r="E773" s="944" t="s">
        <v>884</v>
      </c>
      <c r="F773" s="891"/>
      <c r="G773" s="305"/>
      <c r="H773" s="304"/>
      <c r="I773" s="480"/>
      <c r="J773" s="481"/>
      <c r="K773" s="475"/>
      <c r="L773" s="79"/>
      <c r="M773" s="79"/>
      <c r="N773" s="79"/>
      <c r="O773" s="79"/>
      <c r="P773" s="79"/>
      <c r="Q773" s="79"/>
      <c r="R773" s="79"/>
      <c r="S773" s="79"/>
      <c r="T773" s="106"/>
      <c r="U773" s="121">
        <f t="shared" si="131"/>
        <v>0</v>
      </c>
      <c r="V773" s="121">
        <f t="shared" si="131"/>
        <v>0</v>
      </c>
      <c r="W773" s="123">
        <f>SUM(U773:V773)</f>
        <v>0</v>
      </c>
      <c r="Y773" s="539" t="e">
        <f>IF($A$754="",0,VLOOKUP($A$754,$AQ$2209:$BF$3100,8,FALSE))</f>
        <v>#N/A</v>
      </c>
      <c r="Z773" s="539" t="e">
        <f>IF($A$754="",0,VLOOKUP($A$754,$BJ$2209:$BY$3100,8,FALSE))</f>
        <v>#N/A</v>
      </c>
    </row>
    <row r="774" spans="2:26" ht="15" customHeight="1" x14ac:dyDescent="0.25">
      <c r="B774" s="373" t="e">
        <f>IF($A$754="",0,VLOOKUP($A$754,$C$2209:$R$3100,9,FALSE))</f>
        <v>#N/A</v>
      </c>
      <c r="C774" s="374" t="e">
        <f>IF($A$754="",0,VLOOKUP($A$754,$W$2209:$AL$3100,9,FALSE))</f>
        <v>#N/A</v>
      </c>
      <c r="D774" s="80" t="e">
        <f>SUM(B774:C774)</f>
        <v>#N/A</v>
      </c>
      <c r="E774" s="944" t="s">
        <v>885</v>
      </c>
      <c r="F774" s="891"/>
      <c r="G774" s="305"/>
      <c r="H774" s="304"/>
      <c r="I774" s="480"/>
      <c r="J774" s="481"/>
      <c r="K774" s="475"/>
      <c r="L774" s="79"/>
      <c r="M774" s="79"/>
      <c r="N774" s="79"/>
      <c r="O774" s="79"/>
      <c r="P774" s="79"/>
      <c r="Q774" s="79"/>
      <c r="R774" s="79"/>
      <c r="S774" s="79"/>
      <c r="T774" s="106"/>
      <c r="U774" s="121">
        <f t="shared" si="131"/>
        <v>0</v>
      </c>
      <c r="V774" s="121">
        <f t="shared" si="131"/>
        <v>0</v>
      </c>
      <c r="W774" s="123">
        <f>SUM(U774:V774)</f>
        <v>0</v>
      </c>
      <c r="Y774" s="539" t="e">
        <f>IF($A$754="",0,VLOOKUP($A$754,$AQ$2209:$BF$3100,9,FALSE))</f>
        <v>#N/A</v>
      </c>
      <c r="Z774" s="539" t="e">
        <f>IF($A$754="",0,VLOOKUP($A$754,$BJ$2209:$BY$3100,9,FALSE))</f>
        <v>#N/A</v>
      </c>
    </row>
    <row r="775" spans="2:26" ht="15" customHeight="1" x14ac:dyDescent="0.25">
      <c r="B775" s="373" t="e">
        <f>IF($A$754="",0,VLOOKUP($A$754,$C$2209:$R$3100,10,FALSE))</f>
        <v>#N/A</v>
      </c>
      <c r="C775" s="374" t="e">
        <f>IF($A$754="",0,VLOOKUP($A$754,$W$2209:$AL$3100,10,FALSE))</f>
        <v>#N/A</v>
      </c>
      <c r="D775" s="80" t="e">
        <f>SUM(B775:C775)</f>
        <v>#N/A</v>
      </c>
      <c r="E775" s="944" t="s">
        <v>886</v>
      </c>
      <c r="F775" s="891"/>
      <c r="G775" s="305"/>
      <c r="H775" s="304"/>
      <c r="I775" s="480"/>
      <c r="J775" s="481"/>
      <c r="K775" s="475"/>
      <c r="L775" s="79"/>
      <c r="M775" s="79"/>
      <c r="N775" s="79"/>
      <c r="O775" s="79"/>
      <c r="P775" s="79"/>
      <c r="Q775" s="79"/>
      <c r="R775" s="79"/>
      <c r="S775" s="79"/>
      <c r="T775" s="106"/>
      <c r="U775" s="121">
        <f t="shared" si="131"/>
        <v>0</v>
      </c>
      <c r="V775" s="121">
        <f t="shared" si="131"/>
        <v>0</v>
      </c>
      <c r="W775" s="123">
        <f>SUM(U775:V775)</f>
        <v>0</v>
      </c>
      <c r="Y775" s="539" t="e">
        <f>IF($A$754="",0,VLOOKUP($A$754,$AQ$2209:$BF$3100,10,FALSE))</f>
        <v>#N/A</v>
      </c>
      <c r="Z775" s="539" t="e">
        <f>IF($A$754="",0,VLOOKUP($A$754,$BJ$2209:$BY$3100,10,FALSE))</f>
        <v>#N/A</v>
      </c>
    </row>
    <row r="776" spans="2:26" ht="15" customHeight="1" thickBot="1" x14ac:dyDescent="0.3">
      <c r="B776" s="373" t="e">
        <f>IF($A$754="",0,VLOOKUP($A$754,$C$2209:$R$3100,11,FALSE))</f>
        <v>#N/A</v>
      </c>
      <c r="C776" s="374" t="e">
        <f>IF($A$754="",0,VLOOKUP($A$754,$W$2209:$AL$3100,11,FALSE))</f>
        <v>#N/A</v>
      </c>
      <c r="D776" s="90" t="e">
        <f>SUM(B776:C776)</f>
        <v>#N/A</v>
      </c>
      <c r="E776" s="945" t="s">
        <v>887</v>
      </c>
      <c r="F776" s="946"/>
      <c r="G776" s="361"/>
      <c r="H776" s="362"/>
      <c r="I776" s="482"/>
      <c r="J776" s="483"/>
      <c r="K776" s="476"/>
      <c r="L776" s="285"/>
      <c r="M776" s="285"/>
      <c r="N776" s="285"/>
      <c r="O776" s="285"/>
      <c r="P776" s="285"/>
      <c r="Q776" s="285"/>
      <c r="R776" s="285"/>
      <c r="S776" s="285"/>
      <c r="T776" s="286"/>
      <c r="U776" s="129">
        <f t="shared" si="131"/>
        <v>0</v>
      </c>
      <c r="V776" s="129">
        <f t="shared" si="131"/>
        <v>0</v>
      </c>
      <c r="W776" s="124">
        <f>SUM(U776:V776)</f>
        <v>0</v>
      </c>
      <c r="Y776" s="539" t="e">
        <f>IF($A$754="",0,VLOOKUP($A$754,$AQ$2209:$BF$3100,11,FALSE))</f>
        <v>#N/A</v>
      </c>
      <c r="Z776" s="539" t="e">
        <f>IF($A$754="",0,VLOOKUP($A$754,$BJ$2209:$BY$3100,11,FALSE))</f>
        <v>#N/A</v>
      </c>
    </row>
    <row r="777" spans="2:26" ht="18" customHeight="1" thickBot="1" x14ac:dyDescent="0.3">
      <c r="B777" s="91" t="e">
        <f>SUM(B772:B776)</f>
        <v>#N/A</v>
      </c>
      <c r="C777" s="92" t="e">
        <f>SUM(C772:C776)</f>
        <v>#N/A</v>
      </c>
      <c r="D777" s="93" t="e">
        <f>SUM(D772:D776)</f>
        <v>#N/A</v>
      </c>
      <c r="E777" s="951" t="s">
        <v>888</v>
      </c>
      <c r="F777" s="948"/>
      <c r="G777" s="82">
        <f>SUM(G772:G776)</f>
        <v>0</v>
      </c>
      <c r="H777" s="83">
        <f>SUM(H772:H776)</f>
        <v>0</v>
      </c>
      <c r="I777" s="83">
        <f t="shared" ref="I777:N777" si="132">SUM(I772:I776)</f>
        <v>0</v>
      </c>
      <c r="J777" s="84">
        <f t="shared" si="132"/>
        <v>0</v>
      </c>
      <c r="K777" s="477">
        <f t="shared" si="132"/>
        <v>0</v>
      </c>
      <c r="L777" s="85">
        <f t="shared" si="132"/>
        <v>0</v>
      </c>
      <c r="M777" s="85">
        <f t="shared" si="132"/>
        <v>0</v>
      </c>
      <c r="N777" s="85">
        <f t="shared" si="132"/>
        <v>0</v>
      </c>
      <c r="O777" s="85">
        <f t="shared" ref="O777:W777" si="133">SUM(O772:O776)</f>
        <v>0</v>
      </c>
      <c r="P777" s="85">
        <f t="shared" si="133"/>
        <v>0</v>
      </c>
      <c r="Q777" s="85">
        <f t="shared" si="133"/>
        <v>0</v>
      </c>
      <c r="R777" s="85">
        <f t="shared" si="133"/>
        <v>0</v>
      </c>
      <c r="S777" s="85">
        <f t="shared" si="133"/>
        <v>0</v>
      </c>
      <c r="T777" s="290">
        <f t="shared" si="133"/>
        <v>0</v>
      </c>
      <c r="U777" s="83">
        <f t="shared" si="133"/>
        <v>0</v>
      </c>
      <c r="V777" s="83">
        <f t="shared" si="133"/>
        <v>0</v>
      </c>
      <c r="W777" s="84">
        <f t="shared" si="133"/>
        <v>0</v>
      </c>
    </row>
    <row r="778" spans="2:26" ht="6.75" customHeight="1" thickBot="1" x14ac:dyDescent="0.3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</row>
    <row r="779" spans="2:26" ht="25.5" customHeight="1" thickBot="1" x14ac:dyDescent="0.3">
      <c r="B779" s="75" t="s">
        <v>823</v>
      </c>
      <c r="C779" s="76" t="s">
        <v>824</v>
      </c>
      <c r="D779" s="77" t="s">
        <v>874</v>
      </c>
      <c r="E779" s="952" t="s">
        <v>1012</v>
      </c>
      <c r="F779" s="952"/>
      <c r="G779" s="485" t="s">
        <v>823</v>
      </c>
      <c r="H779" s="486" t="s">
        <v>824</v>
      </c>
      <c r="I779" s="486" t="s">
        <v>823</v>
      </c>
      <c r="J779" s="487" t="s">
        <v>824</v>
      </c>
      <c r="K779" s="109" t="s">
        <v>823</v>
      </c>
      <c r="L779" s="109" t="s">
        <v>824</v>
      </c>
      <c r="M779" s="109" t="s">
        <v>823</v>
      </c>
      <c r="N779" s="109" t="s">
        <v>824</v>
      </c>
      <c r="O779" s="109" t="s">
        <v>823</v>
      </c>
      <c r="P779" s="109" t="s">
        <v>824</v>
      </c>
      <c r="Q779" s="109" t="s">
        <v>823</v>
      </c>
      <c r="R779" s="109" t="s">
        <v>824</v>
      </c>
      <c r="S779" s="109" t="s">
        <v>823</v>
      </c>
      <c r="T779" s="109" t="s">
        <v>824</v>
      </c>
      <c r="U779" s="109" t="s">
        <v>823</v>
      </c>
      <c r="V779" s="109" t="s">
        <v>824</v>
      </c>
      <c r="W779" s="110" t="s">
        <v>825</v>
      </c>
    </row>
    <row r="780" spans="2:26" ht="15" customHeight="1" x14ac:dyDescent="0.25">
      <c r="B780" s="373" t="e">
        <f>IF($A$754="",0,VLOOKUP($A$754,$C$2209:$R$3100,12,FALSE))</f>
        <v>#N/A</v>
      </c>
      <c r="C780" s="374" t="e">
        <f>IF($A$754="",0,VLOOKUP($A$754,$W$2209:$AL$3100,12,FALSE))</f>
        <v>#N/A</v>
      </c>
      <c r="D780" s="88" t="e">
        <f>SUM(B780:C780)</f>
        <v>#N/A</v>
      </c>
      <c r="E780" s="933" t="s">
        <v>1013</v>
      </c>
      <c r="F780" s="934"/>
      <c r="G780" s="288"/>
      <c r="H780" s="283"/>
      <c r="I780" s="478"/>
      <c r="J780" s="479"/>
      <c r="K780" s="474"/>
      <c r="L780" s="281"/>
      <c r="M780" s="281"/>
      <c r="N780" s="281"/>
      <c r="O780" s="281"/>
      <c r="P780" s="281"/>
      <c r="Q780" s="281"/>
      <c r="R780" s="281"/>
      <c r="S780" s="282"/>
      <c r="T780" s="283"/>
      <c r="U780" s="128">
        <f t="shared" ref="U780:V784" si="134">+G780+I780+K780+M780+O780+Q780+S780</f>
        <v>0</v>
      </c>
      <c r="V780" s="128">
        <f t="shared" si="134"/>
        <v>0</v>
      </c>
      <c r="W780" s="122">
        <f>SUM(U780:V780)</f>
        <v>0</v>
      </c>
      <c r="Y780" s="539" t="e">
        <f>IF($A$754="",0,VLOOKUP($A$754,$AQ$2209:$BF$3100,12,FALSE))</f>
        <v>#N/A</v>
      </c>
      <c r="Z780" s="539" t="e">
        <f>IF($A$754="",0,VLOOKUP($A$754,$BJ$2209:$BY$3100,12,FALSE))</f>
        <v>#N/A</v>
      </c>
    </row>
    <row r="781" spans="2:26" ht="15" customHeight="1" x14ac:dyDescent="0.25">
      <c r="B781" s="373" t="e">
        <f>IF($A$754="",0,VLOOKUP($A$754,$C$2209:$R$3100,13,FALSE))</f>
        <v>#N/A</v>
      </c>
      <c r="C781" s="374" t="e">
        <f>IF($A$754="",0,VLOOKUP($A$754,$W$2209:$AL$3100,13,FALSE))</f>
        <v>#N/A</v>
      </c>
      <c r="D781" s="80" t="e">
        <f>SUM(B781:C781)</f>
        <v>#N/A</v>
      </c>
      <c r="E781" s="944" t="s">
        <v>1014</v>
      </c>
      <c r="F781" s="891"/>
      <c r="G781" s="305"/>
      <c r="H781" s="304"/>
      <c r="I781" s="480"/>
      <c r="J781" s="481"/>
      <c r="K781" s="475"/>
      <c r="L781" s="79"/>
      <c r="M781" s="79"/>
      <c r="N781" s="79"/>
      <c r="O781" s="79"/>
      <c r="P781" s="79"/>
      <c r="Q781" s="79"/>
      <c r="R781" s="79"/>
      <c r="S781" s="106"/>
      <c r="T781" s="107"/>
      <c r="U781" s="121">
        <f t="shared" si="134"/>
        <v>0</v>
      </c>
      <c r="V781" s="121">
        <f t="shared" si="134"/>
        <v>0</v>
      </c>
      <c r="W781" s="123">
        <f>SUM(U781:V781)</f>
        <v>0</v>
      </c>
      <c r="Y781" s="539" t="e">
        <f>IF($A$754="",0,VLOOKUP($A$754,$AQ$2209:$BF$3100,13,FALSE))</f>
        <v>#N/A</v>
      </c>
      <c r="Z781" s="539" t="e">
        <f>IF($A$754="",0,VLOOKUP($A$754,$BJ$2209:$BY$3100,13,FALSE))</f>
        <v>#N/A</v>
      </c>
    </row>
    <row r="782" spans="2:26" ht="15" customHeight="1" x14ac:dyDescent="0.25">
      <c r="B782" s="373" t="e">
        <f>IF($A$754="",0,VLOOKUP($A$754,$C$2209:$R$3100,14,FALSE))</f>
        <v>#N/A</v>
      </c>
      <c r="C782" s="374" t="e">
        <f>IF($A$754="",0,VLOOKUP($A$754,$W$2209:$AL$3100,14,FALSE))</f>
        <v>#N/A</v>
      </c>
      <c r="D782" s="80" t="e">
        <f>SUM(B782:C782)</f>
        <v>#N/A</v>
      </c>
      <c r="E782" s="944" t="s">
        <v>1015</v>
      </c>
      <c r="F782" s="891"/>
      <c r="G782" s="305"/>
      <c r="H782" s="304"/>
      <c r="I782" s="480"/>
      <c r="J782" s="481"/>
      <c r="K782" s="475"/>
      <c r="L782" s="79"/>
      <c r="M782" s="79"/>
      <c r="N782" s="79"/>
      <c r="O782" s="79"/>
      <c r="P782" s="79"/>
      <c r="Q782" s="79"/>
      <c r="R782" s="79"/>
      <c r="S782" s="106"/>
      <c r="T782" s="107"/>
      <c r="U782" s="121">
        <f t="shared" si="134"/>
        <v>0</v>
      </c>
      <c r="V782" s="121">
        <f t="shared" si="134"/>
        <v>0</v>
      </c>
      <c r="W782" s="123">
        <f>SUM(U782:V782)</f>
        <v>0</v>
      </c>
      <c r="Y782" s="539" t="e">
        <f>IF($A$754="",0,VLOOKUP($A$754,$AQ$2209:$BF$3100,14,FALSE))</f>
        <v>#N/A</v>
      </c>
      <c r="Z782" s="539" t="e">
        <f>IF($A$754="",0,VLOOKUP($A$754,$BJ$2209:$BY$3100,14,FALSE))</f>
        <v>#N/A</v>
      </c>
    </row>
    <row r="783" spans="2:26" ht="15" customHeight="1" x14ac:dyDescent="0.25">
      <c r="B783" s="373" t="e">
        <f>IF($A$754="",0,VLOOKUP($A$754,$C$2209:$R$3100,15,FALSE))</f>
        <v>#N/A</v>
      </c>
      <c r="C783" s="374" t="e">
        <f>IF($A$754="",0,VLOOKUP($A$754,$W$2209:$AL$3100,15,FALSE))</f>
        <v>#N/A</v>
      </c>
      <c r="D783" s="80" t="e">
        <f>SUM(B783:C783)</f>
        <v>#N/A</v>
      </c>
      <c r="E783" s="944" t="s">
        <v>1016</v>
      </c>
      <c r="F783" s="891"/>
      <c r="G783" s="305"/>
      <c r="H783" s="304"/>
      <c r="I783" s="480"/>
      <c r="J783" s="481"/>
      <c r="K783" s="475"/>
      <c r="L783" s="79"/>
      <c r="M783" s="79"/>
      <c r="N783" s="79"/>
      <c r="O783" s="79"/>
      <c r="P783" s="79"/>
      <c r="Q783" s="79"/>
      <c r="R783" s="79"/>
      <c r="S783" s="106"/>
      <c r="T783" s="107"/>
      <c r="U783" s="121">
        <f t="shared" si="134"/>
        <v>0</v>
      </c>
      <c r="V783" s="121">
        <f t="shared" si="134"/>
        <v>0</v>
      </c>
      <c r="W783" s="123">
        <f>SUM(U783:V783)</f>
        <v>0</v>
      </c>
      <c r="Y783" s="539" t="e">
        <f>IF($A$754="",0,VLOOKUP($A$754,$AQ$2209:$BF$3100,15,FALSE))</f>
        <v>#N/A</v>
      </c>
      <c r="Z783" s="539" t="e">
        <f>IF($A$754="",0,VLOOKUP($A$754,$BJ$2209:$BY$3100,15,FALSE))</f>
        <v>#N/A</v>
      </c>
    </row>
    <row r="784" spans="2:26" ht="15" customHeight="1" thickBot="1" x14ac:dyDescent="0.3">
      <c r="B784" s="373" t="e">
        <f>IF($A$754="",0,VLOOKUP($A$754,$C$2209:$R$3100,16,FALSE))</f>
        <v>#N/A</v>
      </c>
      <c r="C784" s="374" t="e">
        <f>IF($A$754="",0,VLOOKUP($A$754,$W$2209:$AL$3100,16,FALSE))</f>
        <v>#N/A</v>
      </c>
      <c r="D784" s="90" t="e">
        <f>SUM(B784:C784)</f>
        <v>#N/A</v>
      </c>
      <c r="E784" s="945" t="s">
        <v>1017</v>
      </c>
      <c r="F784" s="946"/>
      <c r="G784" s="361"/>
      <c r="H784" s="362"/>
      <c r="I784" s="482"/>
      <c r="J784" s="483"/>
      <c r="K784" s="476"/>
      <c r="L784" s="285"/>
      <c r="M784" s="285"/>
      <c r="N784" s="285"/>
      <c r="O784" s="285"/>
      <c r="P784" s="285"/>
      <c r="Q784" s="285"/>
      <c r="R784" s="285"/>
      <c r="S784" s="286"/>
      <c r="T784" s="287"/>
      <c r="U784" s="129">
        <f t="shared" si="134"/>
        <v>0</v>
      </c>
      <c r="V784" s="129">
        <f t="shared" si="134"/>
        <v>0</v>
      </c>
      <c r="W784" s="124">
        <f>SUM(U784:V784)</f>
        <v>0</v>
      </c>
      <c r="Y784" s="539" t="e">
        <f>IF($A$754="",0,VLOOKUP($A$754,$AQ$2209:$BF$3100,16,FALSE))</f>
        <v>#N/A</v>
      </c>
      <c r="Z784" s="539" t="e">
        <f>IF($A$754="",0,VLOOKUP($A$754,$BJ$2209:$BY$3100,16,FALSE))</f>
        <v>#N/A</v>
      </c>
    </row>
    <row r="785" spans="2:23" ht="18" customHeight="1" thickBot="1" x14ac:dyDescent="0.3">
      <c r="B785" s="91" t="e">
        <f>SUM(B780:B784)</f>
        <v>#N/A</v>
      </c>
      <c r="C785" s="92" t="e">
        <f>SUM(C780:C784)</f>
        <v>#N/A</v>
      </c>
      <c r="D785" s="93" t="e">
        <f>SUM(D780:D784)</f>
        <v>#N/A</v>
      </c>
      <c r="E785" s="951" t="s">
        <v>1018</v>
      </c>
      <c r="F785" s="948"/>
      <c r="G785" s="82">
        <f>SUM(G780:G784)</f>
        <v>0</v>
      </c>
      <c r="H785" s="83">
        <f>SUM(H780:H784)</f>
        <v>0</v>
      </c>
      <c r="I785" s="83">
        <f t="shared" ref="I785:O785" si="135">SUM(I780:I784)</f>
        <v>0</v>
      </c>
      <c r="J785" s="84">
        <f t="shared" si="135"/>
        <v>0</v>
      </c>
      <c r="K785" s="477">
        <f t="shared" si="135"/>
        <v>0</v>
      </c>
      <c r="L785" s="85">
        <f t="shared" si="135"/>
        <v>0</v>
      </c>
      <c r="M785" s="85">
        <f t="shared" si="135"/>
        <v>0</v>
      </c>
      <c r="N785" s="85">
        <f t="shared" si="135"/>
        <v>0</v>
      </c>
      <c r="O785" s="85">
        <f t="shared" si="135"/>
        <v>0</v>
      </c>
      <c r="P785" s="85">
        <f t="shared" ref="P785:W785" si="136">SUM(P780:P784)</f>
        <v>0</v>
      </c>
      <c r="Q785" s="85">
        <f t="shared" si="136"/>
        <v>0</v>
      </c>
      <c r="R785" s="85">
        <f t="shared" si="136"/>
        <v>0</v>
      </c>
      <c r="S785" s="85">
        <f t="shared" si="136"/>
        <v>0</v>
      </c>
      <c r="T785" s="85">
        <f t="shared" si="136"/>
        <v>0</v>
      </c>
      <c r="U785" s="85">
        <f t="shared" si="136"/>
        <v>0</v>
      </c>
      <c r="V785" s="85">
        <f t="shared" si="136"/>
        <v>0</v>
      </c>
      <c r="W785" s="86">
        <f t="shared" si="136"/>
        <v>0</v>
      </c>
    </row>
    <row r="786" spans="2:23" ht="3" customHeight="1" x14ac:dyDescent="0.25">
      <c r="B786" s="488"/>
      <c r="C786" s="488"/>
      <c r="D786" s="488"/>
      <c r="E786" s="489"/>
      <c r="F786" s="489"/>
      <c r="G786" s="490"/>
      <c r="H786" s="490"/>
      <c r="I786" s="488"/>
      <c r="J786" s="488"/>
      <c r="K786" s="488"/>
      <c r="L786" s="488"/>
      <c r="M786" s="488"/>
      <c r="N786" s="488"/>
      <c r="O786" s="488"/>
      <c r="P786" s="488"/>
      <c r="Q786" s="488"/>
      <c r="R786" s="488"/>
      <c r="S786" s="488"/>
      <c r="T786" s="488"/>
      <c r="U786" s="488"/>
      <c r="V786" s="488"/>
      <c r="W786" s="488"/>
    </row>
    <row r="787" spans="2:23" ht="12.75" customHeight="1" thickBot="1" x14ac:dyDescent="0.25">
      <c r="B787" s="491" t="s">
        <v>1129</v>
      </c>
      <c r="C787" s="96"/>
      <c r="D787" s="96"/>
      <c r="E787" s="96"/>
      <c r="F787" s="492" t="s">
        <v>835</v>
      </c>
      <c r="G787" s="1019" t="s">
        <v>1270</v>
      </c>
      <c r="H787" s="1019"/>
      <c r="I787" s="1019"/>
      <c r="J787" s="1019"/>
      <c r="K787" s="1019"/>
      <c r="L787" s="1019"/>
      <c r="M787" s="1019"/>
      <c r="N787" s="1019"/>
      <c r="O787" s="1019"/>
      <c r="P787" s="1019"/>
      <c r="Q787" s="1019"/>
      <c r="R787" s="1019"/>
      <c r="S787" s="1019"/>
      <c r="T787" s="1019"/>
      <c r="U787" s="1019"/>
      <c r="V787" s="1019"/>
      <c r="W787" s="1019"/>
    </row>
    <row r="788" spans="2:23" ht="27.75" customHeight="1" x14ac:dyDescent="0.25">
      <c r="B788" s="888" t="s">
        <v>1132</v>
      </c>
      <c r="C788" s="889"/>
      <c r="D788" s="889"/>
      <c r="E788" s="889"/>
      <c r="F788" s="841"/>
      <c r="G788" s="1002" t="s">
        <v>1076</v>
      </c>
      <c r="H788" s="1003"/>
      <c r="I788" s="1003"/>
      <c r="J788" s="1003"/>
      <c r="K788" s="1004" t="s">
        <v>1131</v>
      </c>
      <c r="L788" s="1004"/>
      <c r="M788" s="1004"/>
      <c r="N788" s="1005"/>
      <c r="O788" s="241"/>
      <c r="P788" s="1043" t="s">
        <v>1268</v>
      </c>
      <c r="Q788" s="1043"/>
      <c r="R788" s="1043"/>
      <c r="S788" s="1043"/>
      <c r="T788" s="1040" t="s">
        <v>1269</v>
      </c>
      <c r="U788" s="1040"/>
      <c r="V788" s="1040"/>
      <c r="W788" s="1041"/>
    </row>
    <row r="789" spans="2:23" ht="11.25" customHeight="1" x14ac:dyDescent="0.25">
      <c r="B789" s="963" t="s">
        <v>1130</v>
      </c>
      <c r="C789" s="964"/>
      <c r="D789" s="965" t="s">
        <v>903</v>
      </c>
      <c r="E789" s="966"/>
      <c r="F789" s="841"/>
      <c r="G789" s="1006" t="s">
        <v>823</v>
      </c>
      <c r="H789" s="1007"/>
      <c r="I789" s="1007" t="s">
        <v>824</v>
      </c>
      <c r="J789" s="1007"/>
      <c r="K789" s="1007" t="s">
        <v>823</v>
      </c>
      <c r="L789" s="1007"/>
      <c r="M789" s="1007" t="s">
        <v>824</v>
      </c>
      <c r="N789" s="1021"/>
      <c r="O789" s="241"/>
      <c r="P789" s="1007" t="s">
        <v>823</v>
      </c>
      <c r="Q789" s="1007"/>
      <c r="R789" s="1007" t="s">
        <v>824</v>
      </c>
      <c r="S789" s="1007"/>
      <c r="T789" s="1007" t="s">
        <v>823</v>
      </c>
      <c r="U789" s="1007"/>
      <c r="V789" s="1007" t="s">
        <v>824</v>
      </c>
      <c r="W789" s="1021"/>
    </row>
    <row r="790" spans="2:23" ht="18.75" customHeight="1" thickBot="1" x14ac:dyDescent="0.3">
      <c r="B790" s="986"/>
      <c r="C790" s="987"/>
      <c r="D790" s="988"/>
      <c r="E790" s="989"/>
      <c r="F790" s="841"/>
      <c r="G790" s="1023" t="e">
        <f>IF($A$754="",0,VLOOKUP($A$754,$DB$2209:$DC$3100,2,FALSE))</f>
        <v>#N/A</v>
      </c>
      <c r="H790" s="1022"/>
      <c r="I790" s="1022" t="e">
        <f>IF($A$754="",0,VLOOKUP($A$754,$DG$2209:$DH$3100,2,FALSE))</f>
        <v>#N/A</v>
      </c>
      <c r="J790" s="1022"/>
      <c r="K790" s="1024"/>
      <c r="L790" s="1024"/>
      <c r="M790" s="1024"/>
      <c r="N790" s="1025"/>
      <c r="O790" s="241"/>
      <c r="P790" s="1008" t="e">
        <f>IF($A$754="",0,VLOOKUP($A$754,$DL$2209:$DM$3100,2,FALSE))</f>
        <v>#N/A</v>
      </c>
      <c r="Q790" s="1008"/>
      <c r="R790" s="1008" t="e">
        <f>IF($A$754="",0,VLOOKUP($A$754,$DQ$2209:$DR$3100,2,FALSE))</f>
        <v>#N/A</v>
      </c>
      <c r="S790" s="1008"/>
      <c r="T790" s="1024"/>
      <c r="U790" s="1024"/>
      <c r="V790" s="1024"/>
      <c r="W790" s="1025"/>
    </row>
    <row r="791" spans="2:23" s="52" customFormat="1" ht="14.25" customHeight="1" thickBot="1" x14ac:dyDescent="0.3">
      <c r="B791" s="368"/>
      <c r="C791" s="368"/>
      <c r="D791" s="368"/>
      <c r="E791" s="369"/>
      <c r="F791" s="376"/>
      <c r="G791" s="377"/>
      <c r="H791" s="377"/>
      <c r="I791" s="241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5"/>
      <c r="W791" s="96"/>
    </row>
    <row r="792" spans="2:23" s="52" customFormat="1" ht="12.75" customHeight="1" thickBot="1" x14ac:dyDescent="0.3">
      <c r="B792" s="372"/>
      <c r="C792" s="100"/>
      <c r="D792" s="100"/>
      <c r="E792" s="100"/>
      <c r="F792" s="100"/>
      <c r="G792" s="100"/>
      <c r="H792" s="100"/>
      <c r="I792" s="100"/>
      <c r="J792" s="100"/>
      <c r="K792" s="500" t="s">
        <v>836</v>
      </c>
      <c r="L792" s="859">
        <f>+D753</f>
        <v>0</v>
      </c>
      <c r="M792" s="860"/>
      <c r="N792" s="860"/>
      <c r="O792" s="860"/>
      <c r="P792" s="860"/>
      <c r="Q792" s="860"/>
      <c r="R792" s="860"/>
      <c r="S792" s="860"/>
      <c r="T792" s="860"/>
      <c r="U792" s="860"/>
      <c r="V792" s="484"/>
      <c r="W792" s="417" t="s">
        <v>864</v>
      </c>
    </row>
    <row r="793" spans="2:23" ht="15" x14ac:dyDescent="0.25">
      <c r="B793" s="372"/>
      <c r="C793" s="100"/>
      <c r="D793" s="100"/>
      <c r="E793" s="100"/>
      <c r="F793" s="100"/>
      <c r="G793" s="100"/>
      <c r="H793" s="100"/>
      <c r="I793" s="100"/>
      <c r="J793" s="100"/>
      <c r="K793" s="500" t="s">
        <v>837</v>
      </c>
      <c r="L793" s="500"/>
      <c r="M793" s="242"/>
      <c r="N793" s="54"/>
      <c r="O793" s="858" t="str">
        <f>+F754</f>
        <v/>
      </c>
      <c r="P793" s="858"/>
      <c r="Q793" s="858"/>
      <c r="R793" s="858"/>
      <c r="S793" s="858"/>
      <c r="T793" s="858"/>
      <c r="U793" s="858"/>
      <c r="V793" s="484"/>
      <c r="W793" s="96"/>
    </row>
    <row r="794" spans="2:23" ht="16.5" thickBot="1" x14ac:dyDescent="0.3">
      <c r="B794" s="68" t="s">
        <v>1133</v>
      </c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61"/>
      <c r="U794" s="61"/>
      <c r="V794" s="61"/>
      <c r="W794" s="61"/>
    </row>
    <row r="795" spans="2:23" ht="40.5" customHeight="1" thickBot="1" x14ac:dyDescent="0.3">
      <c r="B795" s="990" t="s">
        <v>1077</v>
      </c>
      <c r="C795" s="991"/>
      <c r="D795" s="992"/>
      <c r="E795" s="979" t="s">
        <v>870</v>
      </c>
      <c r="F795" s="980"/>
      <c r="G795" s="985" t="s">
        <v>1068</v>
      </c>
      <c r="H795" s="957"/>
      <c r="I795" s="957"/>
      <c r="J795" s="958"/>
      <c r="K795" s="957" t="s">
        <v>1067</v>
      </c>
      <c r="L795" s="958"/>
      <c r="M795" s="957" t="s">
        <v>1074</v>
      </c>
      <c r="N795" s="958"/>
      <c r="O795" s="957" t="s">
        <v>1073</v>
      </c>
      <c r="P795" s="958"/>
      <c r="Q795" s="957" t="s">
        <v>1072</v>
      </c>
      <c r="R795" s="958"/>
      <c r="S795" s="957" t="s">
        <v>1071</v>
      </c>
      <c r="T795" s="958"/>
      <c r="U795" s="967" t="s">
        <v>1070</v>
      </c>
      <c r="V795" s="968"/>
      <c r="W795" s="969"/>
    </row>
    <row r="796" spans="2:23" ht="13.5" x14ac:dyDescent="0.2">
      <c r="B796" s="993"/>
      <c r="C796" s="959"/>
      <c r="D796" s="994"/>
      <c r="E796" s="981"/>
      <c r="F796" s="982"/>
      <c r="G796" s="999" t="s">
        <v>1069</v>
      </c>
      <c r="H796" s="1000"/>
      <c r="I796" s="1000"/>
      <c r="J796" s="1001"/>
      <c r="K796" s="959"/>
      <c r="L796" s="960"/>
      <c r="M796" s="959"/>
      <c r="N796" s="960"/>
      <c r="O796" s="959"/>
      <c r="P796" s="960"/>
      <c r="Q796" s="959"/>
      <c r="R796" s="960"/>
      <c r="S796" s="959"/>
      <c r="T796" s="960"/>
      <c r="U796" s="970"/>
      <c r="V796" s="971"/>
      <c r="W796" s="972"/>
    </row>
    <row r="797" spans="2:23" ht="14.25" thickBot="1" x14ac:dyDescent="0.25">
      <c r="B797" s="995"/>
      <c r="C797" s="996"/>
      <c r="D797" s="997"/>
      <c r="E797" s="983"/>
      <c r="F797" s="984"/>
      <c r="G797" s="955" t="s">
        <v>1065</v>
      </c>
      <c r="H797" s="956"/>
      <c r="I797" s="956" t="s">
        <v>1066</v>
      </c>
      <c r="J797" s="998"/>
      <c r="K797" s="961"/>
      <c r="L797" s="962"/>
      <c r="M797" s="961"/>
      <c r="N797" s="962"/>
      <c r="O797" s="961"/>
      <c r="P797" s="962"/>
      <c r="Q797" s="961"/>
      <c r="R797" s="962"/>
      <c r="S797" s="961"/>
      <c r="T797" s="962"/>
      <c r="U797" s="973"/>
      <c r="V797" s="974"/>
      <c r="W797" s="975"/>
    </row>
    <row r="798" spans="2:23" ht="13.5" thickBot="1" x14ac:dyDescent="0.3">
      <c r="B798" s="116" t="s">
        <v>823</v>
      </c>
      <c r="C798" s="109" t="s">
        <v>824</v>
      </c>
      <c r="D798" s="117" t="s">
        <v>874</v>
      </c>
      <c r="E798" s="977" t="s">
        <v>1078</v>
      </c>
      <c r="F798" s="978"/>
      <c r="G798" s="485" t="s">
        <v>823</v>
      </c>
      <c r="H798" s="486" t="s">
        <v>824</v>
      </c>
      <c r="I798" s="486" t="s">
        <v>823</v>
      </c>
      <c r="J798" s="487" t="s">
        <v>824</v>
      </c>
      <c r="K798" s="493" t="s">
        <v>823</v>
      </c>
      <c r="L798" s="131" t="s">
        <v>824</v>
      </c>
      <c r="M798" s="131" t="s">
        <v>823</v>
      </c>
      <c r="N798" s="131" t="s">
        <v>824</v>
      </c>
      <c r="O798" s="131" t="s">
        <v>823</v>
      </c>
      <c r="P798" s="131" t="s">
        <v>824</v>
      </c>
      <c r="Q798" s="131" t="s">
        <v>823</v>
      </c>
      <c r="R798" s="131" t="s">
        <v>824</v>
      </c>
      <c r="S798" s="131" t="s">
        <v>823</v>
      </c>
      <c r="T798" s="131" t="s">
        <v>824</v>
      </c>
      <c r="U798" s="131" t="s">
        <v>823</v>
      </c>
      <c r="V798" s="131" t="s">
        <v>824</v>
      </c>
      <c r="W798" s="132" t="s">
        <v>825</v>
      </c>
    </row>
    <row r="799" spans="2:23" ht="33.75" customHeight="1" x14ac:dyDescent="0.25">
      <c r="B799" s="534" t="e">
        <f>IF($A$754="",0,VLOOKUP($A$754,$CC$2209:$CK$3100,2,FALSE))</f>
        <v>#N/A</v>
      </c>
      <c r="C799" s="535" t="e">
        <f>IF($A$754="",0,VLOOKUP($A$754,$CP$2209:$CX$3100,2,FALSE))</f>
        <v>#N/A</v>
      </c>
      <c r="D799" s="122" t="e">
        <f>SUM(B799:C799)</f>
        <v>#N/A</v>
      </c>
      <c r="E799" s="900" t="s">
        <v>1079</v>
      </c>
      <c r="F799" s="901"/>
      <c r="G799" s="288"/>
      <c r="H799" s="283"/>
      <c r="I799" s="283"/>
      <c r="J799" s="471"/>
      <c r="K799" s="288"/>
      <c r="L799" s="283"/>
      <c r="M799" s="283"/>
      <c r="N799" s="283"/>
      <c r="O799" s="283"/>
      <c r="P799" s="283"/>
      <c r="Q799" s="283"/>
      <c r="R799" s="283"/>
      <c r="S799" s="283"/>
      <c r="T799" s="283"/>
      <c r="U799" s="128">
        <f t="shared" ref="U799:V802" si="137">+G799+I799+K799+M799+O799+Q799+S799</f>
        <v>0</v>
      </c>
      <c r="V799" s="128">
        <f t="shared" si="137"/>
        <v>0</v>
      </c>
      <c r="W799" s="122">
        <f>+V799+U799</f>
        <v>0</v>
      </c>
    </row>
    <row r="800" spans="2:23" ht="33.75" customHeight="1" x14ac:dyDescent="0.25">
      <c r="B800" s="536" t="e">
        <f>IF($A$754="",0,VLOOKUP($A$754,$CC$2209:$CK$3100,3,FALSE))</f>
        <v>#N/A</v>
      </c>
      <c r="C800" s="374" t="e">
        <f>IF($A$754="",0,VLOOKUP($A$754,$CP$2209:$CX$3100,3,FALSE))</f>
        <v>#N/A</v>
      </c>
      <c r="D800" s="123" t="e">
        <f>SUM(B800:C800)</f>
        <v>#N/A</v>
      </c>
      <c r="E800" s="896" t="s">
        <v>1080</v>
      </c>
      <c r="F800" s="897"/>
      <c r="G800" s="451"/>
      <c r="H800" s="107"/>
      <c r="I800" s="107"/>
      <c r="J800" s="472"/>
      <c r="K800" s="451"/>
      <c r="L800" s="107"/>
      <c r="M800" s="107"/>
      <c r="N800" s="107"/>
      <c r="O800" s="107"/>
      <c r="P800" s="107"/>
      <c r="Q800" s="107"/>
      <c r="R800" s="107"/>
      <c r="S800" s="107"/>
      <c r="T800" s="107"/>
      <c r="U800" s="121">
        <f t="shared" si="137"/>
        <v>0</v>
      </c>
      <c r="V800" s="121">
        <f t="shared" si="137"/>
        <v>0</v>
      </c>
      <c r="W800" s="123">
        <f>+V800+U800</f>
        <v>0</v>
      </c>
    </row>
    <row r="801" spans="2:23" ht="33.75" customHeight="1" x14ac:dyDescent="0.25">
      <c r="B801" s="536" t="e">
        <f>IF($A$754="",0,VLOOKUP($A$754,$CC$2209:$CK$3100,4,FALSE))</f>
        <v>#N/A</v>
      </c>
      <c r="C801" s="374" t="e">
        <f>IF($A$754="",0,VLOOKUP($A$754,$CP$2209:$CX$3100,4,FALSE))</f>
        <v>#N/A</v>
      </c>
      <c r="D801" s="123" t="e">
        <f>SUM(B801:C801)</f>
        <v>#N/A</v>
      </c>
      <c r="E801" s="890" t="s">
        <v>1081</v>
      </c>
      <c r="F801" s="891"/>
      <c r="G801" s="451"/>
      <c r="H801" s="107"/>
      <c r="I801" s="107"/>
      <c r="J801" s="472"/>
      <c r="K801" s="451"/>
      <c r="L801" s="107"/>
      <c r="M801" s="107"/>
      <c r="N801" s="107"/>
      <c r="O801" s="107"/>
      <c r="P801" s="107"/>
      <c r="Q801" s="107"/>
      <c r="R801" s="107"/>
      <c r="S801" s="107"/>
      <c r="T801" s="107"/>
      <c r="U801" s="121">
        <f t="shared" si="137"/>
        <v>0</v>
      </c>
      <c r="V801" s="121">
        <f t="shared" si="137"/>
        <v>0</v>
      </c>
      <c r="W801" s="123">
        <f>+V801+U801</f>
        <v>0</v>
      </c>
    </row>
    <row r="802" spans="2:23" ht="17.25" thickBot="1" x14ac:dyDescent="0.3">
      <c r="B802" s="537" t="e">
        <f>IF($A$754="",0,VLOOKUP($A$754,$CC$2209:$CK$3100,5,FALSE))</f>
        <v>#N/A</v>
      </c>
      <c r="C802" s="538" t="e">
        <f>IF($A$754="",0,VLOOKUP($A$754,$CP$2209:$CX$3100,5,FALSE))</f>
        <v>#N/A</v>
      </c>
      <c r="D802" s="365" t="e">
        <f>SUM(B802:C802)</f>
        <v>#N/A</v>
      </c>
      <c r="E802" s="890" t="s">
        <v>1082</v>
      </c>
      <c r="F802" s="891"/>
      <c r="G802" s="498"/>
      <c r="H802" s="363"/>
      <c r="I802" s="363"/>
      <c r="J802" s="473"/>
      <c r="K802" s="452"/>
      <c r="L802" s="287"/>
      <c r="M802" s="287"/>
      <c r="N802" s="287"/>
      <c r="O802" s="287"/>
      <c r="P802" s="287"/>
      <c r="Q802" s="287"/>
      <c r="R802" s="287"/>
      <c r="S802" s="287"/>
      <c r="T802" s="287"/>
      <c r="U802" s="129">
        <f t="shared" si="137"/>
        <v>0</v>
      </c>
      <c r="V802" s="129">
        <f t="shared" si="137"/>
        <v>0</v>
      </c>
      <c r="W802" s="124">
        <f>+V802+U802</f>
        <v>0</v>
      </c>
    </row>
    <row r="803" spans="2:23" ht="17.25" thickBot="1" x14ac:dyDescent="0.3">
      <c r="B803" s="82" t="e">
        <f>SUM(B799:B802)</f>
        <v>#N/A</v>
      </c>
      <c r="C803" s="83" t="e">
        <f>SUM(C799:C802)</f>
        <v>#N/A</v>
      </c>
      <c r="D803" s="84" t="e">
        <f>SUM(D799:D802)</f>
        <v>#N/A</v>
      </c>
      <c r="E803" s="898" t="s">
        <v>1083</v>
      </c>
      <c r="F803" s="899"/>
      <c r="G803" s="82">
        <f t="shared" ref="G803:W803" si="138">SUM(G799:G802)</f>
        <v>0</v>
      </c>
      <c r="H803" s="83">
        <f t="shared" si="138"/>
        <v>0</v>
      </c>
      <c r="I803" s="83">
        <f t="shared" si="138"/>
        <v>0</v>
      </c>
      <c r="J803" s="84">
        <f t="shared" si="138"/>
        <v>0</v>
      </c>
      <c r="K803" s="82">
        <f t="shared" si="138"/>
        <v>0</v>
      </c>
      <c r="L803" s="83">
        <f t="shared" si="138"/>
        <v>0</v>
      </c>
      <c r="M803" s="83">
        <f t="shared" si="138"/>
        <v>0</v>
      </c>
      <c r="N803" s="83">
        <f t="shared" si="138"/>
        <v>0</v>
      </c>
      <c r="O803" s="83">
        <f t="shared" si="138"/>
        <v>0</v>
      </c>
      <c r="P803" s="83">
        <f t="shared" si="138"/>
        <v>0</v>
      </c>
      <c r="Q803" s="83">
        <f t="shared" si="138"/>
        <v>0</v>
      </c>
      <c r="R803" s="83">
        <f t="shared" si="138"/>
        <v>0</v>
      </c>
      <c r="S803" s="83">
        <f t="shared" si="138"/>
        <v>0</v>
      </c>
      <c r="T803" s="83">
        <f t="shared" si="138"/>
        <v>0</v>
      </c>
      <c r="U803" s="83">
        <f t="shared" si="138"/>
        <v>0</v>
      </c>
      <c r="V803" s="83">
        <f t="shared" si="138"/>
        <v>0</v>
      </c>
      <c r="W803" s="84">
        <f t="shared" si="138"/>
        <v>0</v>
      </c>
    </row>
    <row r="804" spans="2:23" ht="17.25" thickBot="1" x14ac:dyDescent="0.3">
      <c r="B804" s="488"/>
      <c r="C804" s="488"/>
      <c r="D804" s="488"/>
      <c r="E804" s="489"/>
      <c r="F804" s="489"/>
      <c r="G804" s="488"/>
      <c r="H804" s="488"/>
      <c r="I804" s="488"/>
      <c r="J804" s="488"/>
      <c r="K804" s="488"/>
      <c r="L804" s="488"/>
      <c r="M804" s="488"/>
      <c r="N804" s="488"/>
      <c r="O804" s="488"/>
      <c r="P804" s="488"/>
      <c r="Q804" s="488"/>
      <c r="R804" s="488"/>
      <c r="S804" s="488"/>
      <c r="T804" s="488"/>
      <c r="U804" s="488"/>
      <c r="V804" s="488"/>
      <c r="W804" s="488"/>
    </row>
    <row r="805" spans="2:23" ht="13.5" thickBot="1" x14ac:dyDescent="0.3">
      <c r="B805" s="130" t="s">
        <v>823</v>
      </c>
      <c r="C805" s="131" t="s">
        <v>824</v>
      </c>
      <c r="D805" s="494" t="s">
        <v>874</v>
      </c>
      <c r="E805" s="892" t="s">
        <v>1084</v>
      </c>
      <c r="F805" s="893"/>
      <c r="G805" s="485" t="s">
        <v>823</v>
      </c>
      <c r="H805" s="486" t="s">
        <v>824</v>
      </c>
      <c r="I805" s="486" t="s">
        <v>823</v>
      </c>
      <c r="J805" s="487" t="s">
        <v>824</v>
      </c>
      <c r="K805" s="495" t="s">
        <v>823</v>
      </c>
      <c r="L805" s="486" t="s">
        <v>824</v>
      </c>
      <c r="M805" s="486" t="s">
        <v>823</v>
      </c>
      <c r="N805" s="486" t="s">
        <v>824</v>
      </c>
      <c r="O805" s="486" t="s">
        <v>823</v>
      </c>
      <c r="P805" s="486" t="s">
        <v>824</v>
      </c>
      <c r="Q805" s="486" t="s">
        <v>823</v>
      </c>
      <c r="R805" s="486" t="s">
        <v>824</v>
      </c>
      <c r="S805" s="486" t="s">
        <v>823</v>
      </c>
      <c r="T805" s="486" t="s">
        <v>824</v>
      </c>
      <c r="U805" s="486" t="s">
        <v>823</v>
      </c>
      <c r="V805" s="486" t="s">
        <v>824</v>
      </c>
      <c r="W805" s="496" t="s">
        <v>825</v>
      </c>
    </row>
    <row r="806" spans="2:23" ht="33" customHeight="1" x14ac:dyDescent="0.25">
      <c r="B806" s="534" t="e">
        <f>IF($A$754="",0,VLOOKUP($A$754,$CC$2209:$CK$3100,6,FALSE))</f>
        <v>#N/A</v>
      </c>
      <c r="C806" s="535" t="e">
        <f>IF($A$754="",0,VLOOKUP($A$754,$CP$2209:$CX$3100,6,FALSE))</f>
        <v>#N/A</v>
      </c>
      <c r="D806" s="122" t="e">
        <f>SUM(B806:C806)</f>
        <v>#N/A</v>
      </c>
      <c r="E806" s="894" t="s">
        <v>1085</v>
      </c>
      <c r="F806" s="895"/>
      <c r="G806" s="288"/>
      <c r="H806" s="283"/>
      <c r="I806" s="283"/>
      <c r="J806" s="471"/>
      <c r="K806" s="288"/>
      <c r="L806" s="283"/>
      <c r="M806" s="283"/>
      <c r="N806" s="283"/>
      <c r="O806" s="283"/>
      <c r="P806" s="283"/>
      <c r="Q806" s="283"/>
      <c r="R806" s="283"/>
      <c r="S806" s="283"/>
      <c r="T806" s="283"/>
      <c r="U806" s="128">
        <f t="shared" ref="U806:V809" si="139">+G806+I806+K806+M806+O806+Q806+S806</f>
        <v>0</v>
      </c>
      <c r="V806" s="128">
        <f t="shared" si="139"/>
        <v>0</v>
      </c>
      <c r="W806" s="122">
        <f>+V806+U806</f>
        <v>0</v>
      </c>
    </row>
    <row r="807" spans="2:23" ht="32.25" customHeight="1" x14ac:dyDescent="0.25">
      <c r="B807" s="536" t="e">
        <f>IF($A$754="",0,VLOOKUP($A$754,$CC$2209:$CK$3100,7,FALSE))</f>
        <v>#N/A</v>
      </c>
      <c r="C807" s="374" t="e">
        <f>IF($A$754="",0,VLOOKUP($A$754,$CP$2209:$CX$3100,7,FALSE))</f>
        <v>#N/A</v>
      </c>
      <c r="D807" s="123" t="e">
        <f>SUM(B807:C807)</f>
        <v>#N/A</v>
      </c>
      <c r="E807" s="896" t="s">
        <v>1086</v>
      </c>
      <c r="F807" s="897"/>
      <c r="G807" s="451"/>
      <c r="H807" s="107"/>
      <c r="I807" s="107"/>
      <c r="J807" s="472"/>
      <c r="K807" s="451"/>
      <c r="L807" s="107"/>
      <c r="M807" s="107"/>
      <c r="N807" s="107"/>
      <c r="O807" s="107"/>
      <c r="P807" s="107"/>
      <c r="Q807" s="107"/>
      <c r="R807" s="107"/>
      <c r="S807" s="107"/>
      <c r="T807" s="107"/>
      <c r="U807" s="121">
        <f t="shared" si="139"/>
        <v>0</v>
      </c>
      <c r="V807" s="121">
        <f t="shared" si="139"/>
        <v>0</v>
      </c>
      <c r="W807" s="123">
        <f>+V807+U807</f>
        <v>0</v>
      </c>
    </row>
    <row r="808" spans="2:23" ht="33" customHeight="1" x14ac:dyDescent="0.25">
      <c r="B808" s="536" t="e">
        <f>IF($A$754="",0,VLOOKUP($A$754,$CC$2209:$CK$3100,8,FALSE))</f>
        <v>#N/A</v>
      </c>
      <c r="C808" s="374" t="e">
        <f>IF($A$754="",0,VLOOKUP($A$754,$CP$2209:$CX$3100,8,FALSE))</f>
        <v>#N/A</v>
      </c>
      <c r="D808" s="123" t="e">
        <f>SUM(B808:C808)</f>
        <v>#N/A</v>
      </c>
      <c r="E808" s="890" t="s">
        <v>1087</v>
      </c>
      <c r="F808" s="891"/>
      <c r="G808" s="451"/>
      <c r="H808" s="107"/>
      <c r="I808" s="107"/>
      <c r="J808" s="472"/>
      <c r="K808" s="451"/>
      <c r="L808" s="107"/>
      <c r="M808" s="107"/>
      <c r="N808" s="107"/>
      <c r="O808" s="107"/>
      <c r="P808" s="107"/>
      <c r="Q808" s="107"/>
      <c r="R808" s="107"/>
      <c r="S808" s="107"/>
      <c r="T808" s="107"/>
      <c r="U808" s="121">
        <f t="shared" si="139"/>
        <v>0</v>
      </c>
      <c r="V808" s="121">
        <f t="shared" si="139"/>
        <v>0</v>
      </c>
      <c r="W808" s="123">
        <f>+V808+U808</f>
        <v>0</v>
      </c>
    </row>
    <row r="809" spans="2:23" ht="17.25" thickBot="1" x14ac:dyDescent="0.3">
      <c r="B809" s="537" t="e">
        <f>IF($A$754="",0,VLOOKUP($A$754,$CC$2209:$CK$3100,9,FALSE))</f>
        <v>#N/A</v>
      </c>
      <c r="C809" s="538" t="e">
        <f>IF($A$754="",0,VLOOKUP($A$754,$CP$2209:$CX$3100,9,FALSE))</f>
        <v>#N/A</v>
      </c>
      <c r="D809" s="365" t="e">
        <f>SUM(B809:C809)</f>
        <v>#N/A</v>
      </c>
      <c r="E809" s="890" t="s">
        <v>1088</v>
      </c>
      <c r="F809" s="891"/>
      <c r="G809" s="452"/>
      <c r="H809" s="287"/>
      <c r="I809" s="287"/>
      <c r="J809" s="499"/>
      <c r="K809" s="452"/>
      <c r="L809" s="287"/>
      <c r="M809" s="287"/>
      <c r="N809" s="287"/>
      <c r="O809" s="287"/>
      <c r="P809" s="287"/>
      <c r="Q809" s="287"/>
      <c r="R809" s="287"/>
      <c r="S809" s="287"/>
      <c r="T809" s="287"/>
      <c r="U809" s="129">
        <f t="shared" si="139"/>
        <v>0</v>
      </c>
      <c r="V809" s="129">
        <f t="shared" si="139"/>
        <v>0</v>
      </c>
      <c r="W809" s="124">
        <f>+V809+U809</f>
        <v>0</v>
      </c>
    </row>
    <row r="810" spans="2:23" ht="17.25" thickBot="1" x14ac:dyDescent="0.3">
      <c r="B810" s="82" t="e">
        <f>SUM(B806:B809)</f>
        <v>#N/A</v>
      </c>
      <c r="C810" s="83" t="e">
        <f>SUM(C806:C809)</f>
        <v>#N/A</v>
      </c>
      <c r="D810" s="84" t="e">
        <f>SUM(D806:D809)</f>
        <v>#N/A</v>
      </c>
      <c r="E810" s="898" t="s">
        <v>1089</v>
      </c>
      <c r="F810" s="899"/>
      <c r="G810" s="82">
        <f t="shared" ref="G810:W810" si="140">SUM(G806:G809)</f>
        <v>0</v>
      </c>
      <c r="H810" s="83">
        <f t="shared" si="140"/>
        <v>0</v>
      </c>
      <c r="I810" s="83">
        <f t="shared" si="140"/>
        <v>0</v>
      </c>
      <c r="J810" s="84">
        <f t="shared" si="140"/>
        <v>0</v>
      </c>
      <c r="K810" s="82">
        <f t="shared" si="140"/>
        <v>0</v>
      </c>
      <c r="L810" s="83">
        <f t="shared" si="140"/>
        <v>0</v>
      </c>
      <c r="M810" s="83">
        <f t="shared" si="140"/>
        <v>0</v>
      </c>
      <c r="N810" s="83">
        <f t="shared" si="140"/>
        <v>0</v>
      </c>
      <c r="O810" s="83">
        <f t="shared" si="140"/>
        <v>0</v>
      </c>
      <c r="P810" s="83">
        <f t="shared" si="140"/>
        <v>0</v>
      </c>
      <c r="Q810" s="83">
        <f t="shared" si="140"/>
        <v>0</v>
      </c>
      <c r="R810" s="83">
        <f t="shared" si="140"/>
        <v>0</v>
      </c>
      <c r="S810" s="83">
        <f t="shared" si="140"/>
        <v>0</v>
      </c>
      <c r="T810" s="83">
        <f t="shared" si="140"/>
        <v>0</v>
      </c>
      <c r="U810" s="83">
        <f t="shared" si="140"/>
        <v>0</v>
      </c>
      <c r="V810" s="83">
        <f t="shared" si="140"/>
        <v>0</v>
      </c>
      <c r="W810" s="84">
        <f t="shared" si="140"/>
        <v>0</v>
      </c>
    </row>
    <row r="811" spans="2:23" ht="15.75" thickBot="1" x14ac:dyDescent="0.3">
      <c r="B811" s="497" t="s">
        <v>889</v>
      </c>
      <c r="C811" s="95"/>
      <c r="D811" s="95"/>
      <c r="E811" s="95"/>
      <c r="F811" s="96"/>
      <c r="G811" s="96"/>
      <c r="H811" s="96"/>
      <c r="I811" s="96"/>
      <c r="J811"/>
      <c r="K811"/>
      <c r="L811"/>
      <c r="M811"/>
      <c r="N811"/>
      <c r="O811"/>
      <c r="P811"/>
      <c r="Q811"/>
      <c r="R811"/>
      <c r="S811"/>
      <c r="T811"/>
      <c r="U811"/>
      <c r="V811" s="96"/>
      <c r="W811" s="96"/>
    </row>
    <row r="812" spans="2:23" ht="15" x14ac:dyDescent="0.25">
      <c r="B812" s="1026" t="s">
        <v>1020</v>
      </c>
      <c r="C812" s="1027"/>
      <c r="D812" s="1028" t="s">
        <v>890</v>
      </c>
      <c r="E812" s="1028"/>
      <c r="F812" s="1029" t="s">
        <v>1021</v>
      </c>
      <c r="G812" s="1029"/>
      <c r="H812" s="1030"/>
      <c r="I812" s="241"/>
      <c r="J812"/>
      <c r="K812"/>
      <c r="L812"/>
      <c r="M812"/>
      <c r="N812"/>
      <c r="O812"/>
      <c r="P812"/>
      <c r="Q812"/>
      <c r="R812"/>
      <c r="S812"/>
      <c r="T812"/>
      <c r="U812"/>
      <c r="V812" s="375"/>
      <c r="W812" s="96"/>
    </row>
    <row r="813" spans="2:23" ht="15" x14ac:dyDescent="0.25">
      <c r="B813" s="366" t="s">
        <v>823</v>
      </c>
      <c r="C813" s="367" t="s">
        <v>824</v>
      </c>
      <c r="D813" s="367" t="s">
        <v>823</v>
      </c>
      <c r="E813" s="367" t="s">
        <v>824</v>
      </c>
      <c r="F813" s="367" t="s">
        <v>823</v>
      </c>
      <c r="G813" s="1031" t="s">
        <v>824</v>
      </c>
      <c r="H813" s="1032"/>
      <c r="I813" s="241"/>
      <c r="J813"/>
      <c r="K813"/>
      <c r="L813" s="1009" t="s">
        <v>835</v>
      </c>
      <c r="M813" s="1009"/>
      <c r="N813" s="1009"/>
      <c r="O813" s="1010"/>
      <c r="P813" s="1011"/>
      <c r="Q813" s="1011"/>
      <c r="R813" s="1011"/>
      <c r="S813" s="1011"/>
      <c r="T813" s="1011"/>
      <c r="U813" s="1011"/>
      <c r="V813" s="1012"/>
      <c r="W813" s="96"/>
    </row>
    <row r="814" spans="2:23" ht="17.25" thickBot="1" x14ac:dyDescent="0.3">
      <c r="B814" s="452"/>
      <c r="C814" s="287"/>
      <c r="D814" s="287"/>
      <c r="E814" s="287"/>
      <c r="F814" s="287"/>
      <c r="G814" s="1033"/>
      <c r="H814" s="1034"/>
      <c r="I814" s="241"/>
      <c r="J814"/>
      <c r="K814"/>
      <c r="L814" s="1009"/>
      <c r="M814" s="1009"/>
      <c r="N814" s="1009"/>
      <c r="O814" s="1013"/>
      <c r="P814" s="1014"/>
      <c r="Q814" s="1014"/>
      <c r="R814" s="1014"/>
      <c r="S814" s="1014"/>
      <c r="T814" s="1014"/>
      <c r="U814" s="1014"/>
      <c r="V814" s="1015"/>
      <c r="W814" s="96"/>
    </row>
    <row r="815" spans="2:23" ht="16.5" x14ac:dyDescent="0.25">
      <c r="B815" s="368"/>
      <c r="C815" s="368"/>
      <c r="D815" s="368"/>
      <c r="E815" s="369"/>
      <c r="F815" s="376"/>
      <c r="G815" s="377"/>
      <c r="H815" s="377"/>
      <c r="I815" s="241"/>
      <c r="J815" s="370"/>
      <c r="K815" s="370"/>
      <c r="L815" s="370"/>
      <c r="M815" s="370"/>
      <c r="N815" s="370"/>
      <c r="O815" s="1013"/>
      <c r="P815" s="1014"/>
      <c r="Q815" s="1014"/>
      <c r="R815" s="1014"/>
      <c r="S815" s="1014"/>
      <c r="T815" s="1014"/>
      <c r="U815" s="1014"/>
      <c r="V815" s="1015"/>
      <c r="W815" s="96"/>
    </row>
    <row r="816" spans="2:23" ht="15" x14ac:dyDescent="0.25">
      <c r="B816" s="371" t="s">
        <v>891</v>
      </c>
      <c r="C816" s="100"/>
      <c r="D816" s="100"/>
      <c r="E816" s="100"/>
      <c r="F816" s="100"/>
      <c r="G816" s="100"/>
      <c r="H816" s="100"/>
      <c r="I816" s="100"/>
      <c r="J816" s="100"/>
      <c r="K816" s="100"/>
      <c r="L816" s="100"/>
      <c r="M816" s="100"/>
      <c r="N816" s="100"/>
      <c r="O816" s="1016"/>
      <c r="P816" s="1017"/>
      <c r="Q816" s="1017"/>
      <c r="R816" s="1017"/>
      <c r="S816" s="1017"/>
      <c r="T816" s="1017"/>
      <c r="U816" s="1017"/>
      <c r="V816" s="1018"/>
      <c r="W816" s="96"/>
    </row>
    <row r="817" spans="1:26" ht="15.75" thickBot="1" x14ac:dyDescent="0.3">
      <c r="B817" s="372" t="s">
        <v>892</v>
      </c>
      <c r="C817" s="100"/>
      <c r="D817" s="100"/>
      <c r="E817" s="100"/>
      <c r="F817" s="100"/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96"/>
    </row>
    <row r="818" spans="1:26" ht="16.5" customHeight="1" thickBot="1" x14ac:dyDescent="0.3">
      <c r="A818" s="36"/>
      <c r="B818" s="60" t="s">
        <v>786</v>
      </c>
      <c r="C818" s="61"/>
      <c r="D818" s="61"/>
      <c r="E818" s="62"/>
      <c r="F818" s="62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1"/>
      <c r="V818" s="61"/>
      <c r="W818" s="64" t="s">
        <v>864</v>
      </c>
    </row>
    <row r="819" spans="1:26" ht="12.75" customHeight="1" x14ac:dyDescent="0.25">
      <c r="B819" s="864" t="s">
        <v>788</v>
      </c>
      <c r="C819" s="864"/>
      <c r="D819" s="864"/>
      <c r="E819" s="864"/>
      <c r="F819" s="864"/>
      <c r="G819" s="864"/>
      <c r="H819" s="864"/>
      <c r="I819" s="864"/>
      <c r="J819" s="864"/>
      <c r="K819" s="864"/>
      <c r="L819" s="864"/>
      <c r="M819" s="864"/>
      <c r="N819" s="864"/>
      <c r="O819" s="864"/>
      <c r="P819" s="864"/>
      <c r="Q819" s="864"/>
      <c r="R819" s="864"/>
      <c r="S819" s="864"/>
      <c r="T819" s="864"/>
      <c r="U819" s="864"/>
      <c r="V819" s="864"/>
      <c r="W819" s="864"/>
    </row>
    <row r="820" spans="1:26" ht="12.75" customHeight="1" thickBot="1" x14ac:dyDescent="0.3">
      <c r="B820" s="865" t="s">
        <v>865</v>
      </c>
      <c r="C820" s="865"/>
      <c r="D820" s="865"/>
      <c r="E820" s="865"/>
      <c r="F820" s="865"/>
      <c r="G820" s="865"/>
      <c r="H820" s="865"/>
      <c r="I820" s="866"/>
      <c r="J820" s="866"/>
      <c r="K820" s="866"/>
      <c r="L820" s="866"/>
      <c r="M820" s="866"/>
      <c r="N820" s="866"/>
      <c r="O820" s="865"/>
      <c r="P820" s="865"/>
      <c r="Q820" s="865"/>
      <c r="R820" s="865"/>
      <c r="S820" s="865"/>
      <c r="T820" s="865"/>
      <c r="U820" s="865"/>
      <c r="V820" s="865"/>
      <c r="W820" s="865"/>
    </row>
    <row r="821" spans="1:26" s="41" customFormat="1" ht="17.25" customHeight="1" thickBot="1" x14ac:dyDescent="0.25">
      <c r="B821" s="867" t="s">
        <v>790</v>
      </c>
      <c r="C821" s="868"/>
      <c r="D821" s="869">
        <f>IF(F822=0,"",$D$5)</f>
        <v>0</v>
      </c>
      <c r="E821" s="869"/>
      <c r="F821" s="869"/>
      <c r="G821" s="869"/>
      <c r="H821" s="870"/>
      <c r="I821" s="902" t="s">
        <v>791</v>
      </c>
      <c r="J821" s="903"/>
      <c r="K821" s="903"/>
      <c r="L821" s="903"/>
      <c r="M821" s="903"/>
      <c r="N821" s="904"/>
      <c r="O821" s="886" t="s">
        <v>792</v>
      </c>
      <c r="P821" s="887"/>
      <c r="Q821" s="887"/>
      <c r="R821" s="887"/>
      <c r="S821" s="887"/>
      <c r="T821" s="905" t="str">
        <f>IF(Menu!E21="","",Menu!E21)</f>
        <v/>
      </c>
      <c r="U821" s="905"/>
      <c r="V821" s="905"/>
      <c r="W821" s="906"/>
    </row>
    <row r="822" spans="1:26" s="41" customFormat="1" ht="17.25" customHeight="1" thickBot="1" x14ac:dyDescent="0.25">
      <c r="A822" s="41" t="str">
        <f>IF(F822=0,"",$D$821&amp;" "&amp;$F$822)</f>
        <v xml:space="preserve">0 </v>
      </c>
      <c r="B822" s="910" t="s">
        <v>793</v>
      </c>
      <c r="C822" s="911"/>
      <c r="D822" s="911"/>
      <c r="E822" s="911"/>
      <c r="F822" s="912" t="str">
        <f>+Menu!B21</f>
        <v/>
      </c>
      <c r="G822" s="912"/>
      <c r="H822" s="913"/>
      <c r="I822" s="65" t="str">
        <f>+$I$6</f>
        <v>3rd</v>
      </c>
      <c r="J822" s="914" t="s">
        <v>866</v>
      </c>
      <c r="K822" s="914"/>
      <c r="L822" s="66">
        <f>+$L$6</f>
        <v>2021</v>
      </c>
      <c r="M822" s="915" t="s">
        <v>6</v>
      </c>
      <c r="N822" s="916"/>
      <c r="O822" s="306" t="s">
        <v>973</v>
      </c>
      <c r="P822" s="67"/>
      <c r="Q822" s="67"/>
      <c r="R822" s="68"/>
      <c r="S822" s="68"/>
      <c r="T822" s="68"/>
      <c r="U822" s="68"/>
      <c r="V822" s="68"/>
      <c r="W822" s="69"/>
    </row>
    <row r="823" spans="1:26" s="41" customFormat="1" ht="17.25" customHeight="1" x14ac:dyDescent="0.2">
      <c r="B823" s="70" t="s">
        <v>795</v>
      </c>
      <c r="C823" s="71"/>
      <c r="D823" s="71"/>
      <c r="E823" s="71"/>
      <c r="F823" s="71"/>
      <c r="G823" s="71"/>
      <c r="H823" s="72"/>
      <c r="I823" s="917" t="s">
        <v>867</v>
      </c>
      <c r="J823" s="918"/>
      <c r="K823" s="918"/>
      <c r="L823" s="918"/>
      <c r="M823" s="918"/>
      <c r="N823" s="919"/>
      <c r="O823" s="920">
        <f>+Menu!F21</f>
        <v>0</v>
      </c>
      <c r="P823" s="921"/>
      <c r="Q823" s="921"/>
      <c r="R823" s="921"/>
      <c r="S823" s="921"/>
      <c r="T823" s="921"/>
      <c r="U823" s="921"/>
      <c r="V823" s="921"/>
      <c r="W823" s="913"/>
    </row>
    <row r="824" spans="1:26" s="41" customFormat="1" ht="17.25" customHeight="1" x14ac:dyDescent="0.2">
      <c r="B824" s="920">
        <f>+Menu!D21</f>
        <v>0</v>
      </c>
      <c r="C824" s="921"/>
      <c r="D824" s="921"/>
      <c r="E824" s="921"/>
      <c r="F824" s="921"/>
      <c r="G824" s="921"/>
      <c r="H824" s="913"/>
      <c r="I824" s="925" t="s">
        <v>1011</v>
      </c>
      <c r="J824" s="926"/>
      <c r="K824" s="926"/>
      <c r="L824" s="926"/>
      <c r="M824" s="926"/>
      <c r="N824" s="911"/>
      <c r="O824" s="920">
        <f>+Menu!G21</f>
        <v>0</v>
      </c>
      <c r="P824" s="921"/>
      <c r="Q824" s="921"/>
      <c r="R824" s="921"/>
      <c r="S824" s="921"/>
      <c r="T824" s="921"/>
      <c r="U824" s="921"/>
      <c r="V824" s="921"/>
      <c r="W824" s="913"/>
    </row>
    <row r="825" spans="1:26" s="41" customFormat="1" ht="17.25" customHeight="1" thickBot="1" x14ac:dyDescent="0.25">
      <c r="B825" s="907"/>
      <c r="C825" s="908"/>
      <c r="D825" s="908"/>
      <c r="E825" s="908"/>
      <c r="F825" s="908"/>
      <c r="G825" s="908"/>
      <c r="H825" s="909"/>
      <c r="I825" s="927" t="s">
        <v>868</v>
      </c>
      <c r="J825" s="928"/>
      <c r="K825" s="928"/>
      <c r="L825" s="928"/>
      <c r="M825" s="929" t="e">
        <f>IF(D832=0,"",SUM(G832:J832)/D832*100)</f>
        <v>#N/A</v>
      </c>
      <c r="N825" s="930"/>
      <c r="O825" s="907"/>
      <c r="P825" s="908"/>
      <c r="Q825" s="908"/>
      <c r="R825" s="908"/>
      <c r="S825" s="908"/>
      <c r="T825" s="908"/>
      <c r="U825" s="908"/>
      <c r="V825" s="908"/>
      <c r="W825" s="909"/>
      <c r="X825" s="73"/>
    </row>
    <row r="826" spans="1:26" ht="6.75" customHeight="1" x14ac:dyDescent="0.25"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61"/>
      <c r="U826" s="61"/>
      <c r="V826" s="61"/>
      <c r="W826" s="61"/>
    </row>
    <row r="827" spans="1:26" ht="10.5" customHeight="1" thickBot="1" x14ac:dyDescent="0.3">
      <c r="B827" s="68" t="s">
        <v>1075</v>
      </c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61"/>
      <c r="U827" s="61"/>
      <c r="V827" s="61"/>
      <c r="W827" s="61"/>
    </row>
    <row r="828" spans="1:26" ht="37.5" customHeight="1" thickBot="1" x14ac:dyDescent="0.25">
      <c r="B828" s="877" t="s">
        <v>869</v>
      </c>
      <c r="C828" s="861"/>
      <c r="D828" s="878"/>
      <c r="E828" s="935" t="s">
        <v>870</v>
      </c>
      <c r="F828" s="936"/>
      <c r="G828" s="922" t="s">
        <v>1068</v>
      </c>
      <c r="H828" s="923"/>
      <c r="I828" s="923"/>
      <c r="J828" s="924"/>
      <c r="K828" s="877" t="s">
        <v>1067</v>
      </c>
      <c r="L828" s="861"/>
      <c r="M828" s="861" t="s">
        <v>1074</v>
      </c>
      <c r="N828" s="861"/>
      <c r="O828" s="861" t="s">
        <v>1073</v>
      </c>
      <c r="P828" s="861"/>
      <c r="Q828" s="861" t="s">
        <v>1072</v>
      </c>
      <c r="R828" s="861"/>
      <c r="S828" s="861" t="s">
        <v>1071</v>
      </c>
      <c r="T828" s="861"/>
      <c r="U828" s="871" t="s">
        <v>1070</v>
      </c>
      <c r="V828" s="871"/>
      <c r="W828" s="872"/>
    </row>
    <row r="829" spans="1:26" ht="12.75" customHeight="1" x14ac:dyDescent="0.2">
      <c r="B829" s="879"/>
      <c r="C829" s="862"/>
      <c r="D829" s="880"/>
      <c r="E829" s="937"/>
      <c r="F829" s="938"/>
      <c r="G829" s="883" t="s">
        <v>1069</v>
      </c>
      <c r="H829" s="884"/>
      <c r="I829" s="884"/>
      <c r="J829" s="885"/>
      <c r="K829" s="879"/>
      <c r="L829" s="862"/>
      <c r="M829" s="862"/>
      <c r="N829" s="862"/>
      <c r="O829" s="862"/>
      <c r="P829" s="862"/>
      <c r="Q829" s="862"/>
      <c r="R829" s="862"/>
      <c r="S829" s="862"/>
      <c r="T829" s="862"/>
      <c r="U829" s="873"/>
      <c r="V829" s="873"/>
      <c r="W829" s="874"/>
    </row>
    <row r="830" spans="1:26" ht="14.25" customHeight="1" thickBot="1" x14ac:dyDescent="0.3">
      <c r="B830" s="881"/>
      <c r="C830" s="863"/>
      <c r="D830" s="882"/>
      <c r="E830" s="939"/>
      <c r="F830" s="940"/>
      <c r="G830" s="941" t="s">
        <v>1065</v>
      </c>
      <c r="H830" s="942"/>
      <c r="I830" s="942" t="s">
        <v>1066</v>
      </c>
      <c r="J830" s="943"/>
      <c r="K830" s="881"/>
      <c r="L830" s="863"/>
      <c r="M830" s="863"/>
      <c r="N830" s="863"/>
      <c r="O830" s="863"/>
      <c r="P830" s="863"/>
      <c r="Q830" s="863"/>
      <c r="R830" s="863"/>
      <c r="S830" s="863"/>
      <c r="T830" s="863"/>
      <c r="U830" s="875"/>
      <c r="V830" s="875"/>
      <c r="W830" s="876"/>
    </row>
    <row r="831" spans="1:26" ht="25.5" customHeight="1" thickBot="1" x14ac:dyDescent="0.3">
      <c r="B831" s="75" t="s">
        <v>823</v>
      </c>
      <c r="C831" s="76" t="s">
        <v>824</v>
      </c>
      <c r="D831" s="77" t="s">
        <v>874</v>
      </c>
      <c r="E831" s="954" t="s">
        <v>875</v>
      </c>
      <c r="F831" s="954"/>
      <c r="G831" s="485" t="s">
        <v>823</v>
      </c>
      <c r="H831" s="486" t="s">
        <v>824</v>
      </c>
      <c r="I831" s="486" t="s">
        <v>823</v>
      </c>
      <c r="J831" s="487" t="s">
        <v>824</v>
      </c>
      <c r="K831" s="109" t="s">
        <v>823</v>
      </c>
      <c r="L831" s="109" t="s">
        <v>824</v>
      </c>
      <c r="M831" s="109" t="s">
        <v>823</v>
      </c>
      <c r="N831" s="109" t="s">
        <v>824</v>
      </c>
      <c r="O831" s="109" t="s">
        <v>823</v>
      </c>
      <c r="P831" s="109" t="s">
        <v>824</v>
      </c>
      <c r="Q831" s="109" t="s">
        <v>823</v>
      </c>
      <c r="R831" s="109" t="s">
        <v>824</v>
      </c>
      <c r="S831" s="109" t="s">
        <v>823</v>
      </c>
      <c r="T831" s="109" t="s">
        <v>824</v>
      </c>
      <c r="U831" s="109" t="s">
        <v>823</v>
      </c>
      <c r="V831" s="109" t="s">
        <v>824</v>
      </c>
      <c r="W831" s="110" t="s">
        <v>825</v>
      </c>
    </row>
    <row r="832" spans="1:26" ht="15" customHeight="1" x14ac:dyDescent="0.25">
      <c r="B832" s="373" t="e">
        <f>IF($A$822="",0,VLOOKUP($A$822,$C$2209:$R$3100,2,FALSE))</f>
        <v>#N/A</v>
      </c>
      <c r="C832" s="374" t="e">
        <f>IF($A$822="",0,VLOOKUP($A$822,$W$2209:$AL$3100,2,FALSE))</f>
        <v>#N/A</v>
      </c>
      <c r="D832" s="78" t="e">
        <f>SUM(B832:C832)</f>
        <v>#N/A</v>
      </c>
      <c r="E832" s="933" t="s">
        <v>876</v>
      </c>
      <c r="F832" s="934"/>
      <c r="G832" s="288"/>
      <c r="H832" s="283"/>
      <c r="I832" s="289"/>
      <c r="J832" s="471"/>
      <c r="K832" s="467"/>
      <c r="L832" s="283"/>
      <c r="M832" s="283"/>
      <c r="N832" s="283"/>
      <c r="O832" s="283"/>
      <c r="P832" s="283"/>
      <c r="Q832" s="283"/>
      <c r="R832" s="283"/>
      <c r="S832" s="283"/>
      <c r="T832" s="283"/>
      <c r="U832" s="128">
        <f t="shared" ref="U832:V834" si="141">+G832+I832+K832+M832+O832+Q832+S832</f>
        <v>0</v>
      </c>
      <c r="V832" s="128">
        <f t="shared" si="141"/>
        <v>0</v>
      </c>
      <c r="W832" s="122">
        <f>SUM(U832:V832)</f>
        <v>0</v>
      </c>
      <c r="Y832" s="539" t="e">
        <f>IF($A$822="",0,VLOOKUP($A$822,$AQ$2209:$BF$3100,2,FALSE))</f>
        <v>#N/A</v>
      </c>
      <c r="Z832" s="539" t="e">
        <f>IF($A$822="",0,VLOOKUP($A$822,$BJ$2209:$BY$3100,2,FALSE))</f>
        <v>#N/A</v>
      </c>
    </row>
    <row r="833" spans="2:26" ht="15" customHeight="1" x14ac:dyDescent="0.25">
      <c r="B833" s="373" t="e">
        <f>IF($A$822="",0,VLOOKUP($A$822,$C$2209:$R$3100,3,FALSE))</f>
        <v>#N/A</v>
      </c>
      <c r="C833" s="374" t="e">
        <f>IF($A$822="",0,VLOOKUP($A$822,$W$2209:$AL$3100,3,FALSE))</f>
        <v>#N/A</v>
      </c>
      <c r="D833" s="80" t="e">
        <f>SUM(B833:C833)</f>
        <v>#N/A</v>
      </c>
      <c r="E833" s="944" t="s">
        <v>877</v>
      </c>
      <c r="F833" s="891"/>
      <c r="G833" s="305"/>
      <c r="H833" s="304"/>
      <c r="I833" s="107"/>
      <c r="J833" s="472"/>
      <c r="K833" s="468"/>
      <c r="L833" s="107"/>
      <c r="M833" s="107"/>
      <c r="N833" s="107"/>
      <c r="O833" s="107"/>
      <c r="P833" s="107"/>
      <c r="Q833" s="107"/>
      <c r="R833" s="107"/>
      <c r="S833" s="107"/>
      <c r="T833" s="107"/>
      <c r="U833" s="121">
        <f t="shared" si="141"/>
        <v>0</v>
      </c>
      <c r="V833" s="121">
        <f t="shared" si="141"/>
        <v>0</v>
      </c>
      <c r="W833" s="123">
        <f>SUM(U833:V833)</f>
        <v>0</v>
      </c>
      <c r="Y833" s="539" t="e">
        <f>IF($A$822="",0,VLOOKUP($A$822,$AQ$2209:$BF$3100,3,FALSE))</f>
        <v>#N/A</v>
      </c>
      <c r="Z833" s="539" t="e">
        <f>IF($A$822="",0,VLOOKUP($A$822,$BJ$2209:$BY$3100,3,FALSE))</f>
        <v>#N/A</v>
      </c>
    </row>
    <row r="834" spans="2:26" ht="15" customHeight="1" x14ac:dyDescent="0.25">
      <c r="B834" s="373" t="e">
        <f>IF($A$822="",0,VLOOKUP($A$822,$C$2209:$R$3100,4,FALSE))</f>
        <v>#N/A</v>
      </c>
      <c r="C834" s="374" t="e">
        <f>IF($A$822="",0,VLOOKUP($A$822,$W$2209:$AL$3100,4,FALSE))</f>
        <v>#N/A</v>
      </c>
      <c r="D834" s="80" t="e">
        <f>SUM(B834:C834)</f>
        <v>#N/A</v>
      </c>
      <c r="E834" s="944" t="s">
        <v>878</v>
      </c>
      <c r="F834" s="891"/>
      <c r="G834" s="305"/>
      <c r="H834" s="304"/>
      <c r="I834" s="107"/>
      <c r="J834" s="472"/>
      <c r="K834" s="468"/>
      <c r="L834" s="107"/>
      <c r="M834" s="107"/>
      <c r="N834" s="107"/>
      <c r="O834" s="107"/>
      <c r="P834" s="107"/>
      <c r="Q834" s="107"/>
      <c r="R834" s="107"/>
      <c r="S834" s="107"/>
      <c r="T834" s="107"/>
      <c r="U834" s="121">
        <f t="shared" si="141"/>
        <v>0</v>
      </c>
      <c r="V834" s="121">
        <f t="shared" si="141"/>
        <v>0</v>
      </c>
      <c r="W834" s="123">
        <f>SUM(U834:V834)</f>
        <v>0</v>
      </c>
      <c r="Y834" s="539" t="e">
        <f>IF($A$822="",0,VLOOKUP($A$822,$AQ$2209:$BF$3100,4,FALSE))</f>
        <v>#N/A</v>
      </c>
      <c r="Z834" s="539" t="e">
        <f>IF($A$822="",0,VLOOKUP($A$822,$BJ$2209:$BY$3100,4,FALSE))</f>
        <v>#N/A</v>
      </c>
    </row>
    <row r="835" spans="2:26" ht="15" customHeight="1" x14ac:dyDescent="0.25">
      <c r="B835" s="373" t="e">
        <f>IF($A$822="",0,VLOOKUP($A$822,$C$2209:$R$3100,5,FALSE))</f>
        <v>#N/A</v>
      </c>
      <c r="C835" s="374" t="e">
        <f>IF($A$822="",0,VLOOKUP($A$822,$W$2209:$AL$3100,5,FALSE))</f>
        <v>#N/A</v>
      </c>
      <c r="D835" s="80" t="e">
        <f>SUM(B835:C835)</f>
        <v>#N/A</v>
      </c>
      <c r="E835" s="944" t="s">
        <v>879</v>
      </c>
      <c r="F835" s="891"/>
      <c r="G835" s="305"/>
      <c r="H835" s="304"/>
      <c r="I835" s="360"/>
      <c r="J835" s="472"/>
      <c r="K835" s="468"/>
      <c r="L835" s="107"/>
      <c r="M835" s="107"/>
      <c r="N835" s="107"/>
      <c r="O835" s="107"/>
      <c r="P835" s="107"/>
      <c r="Q835" s="107"/>
      <c r="R835" s="107"/>
      <c r="S835" s="107"/>
      <c r="T835" s="107"/>
      <c r="U835" s="121">
        <f>+G835+I835+K835+M835+O835+Q835+S835</f>
        <v>0</v>
      </c>
      <c r="V835" s="121">
        <f>+H835+J835+L835+N835+P835+R835+T835</f>
        <v>0</v>
      </c>
      <c r="W835" s="123">
        <f>SUM(U835:V835)</f>
        <v>0</v>
      </c>
      <c r="Y835" s="539" t="e">
        <f>IF($A$822="",0,VLOOKUP($A$822,$AQ$2209:$BF$3100,5,FALSE))</f>
        <v>#N/A</v>
      </c>
      <c r="Z835" s="539" t="e">
        <f>IF($A$822="",0,VLOOKUP($A$822,$BJ$2209:$BY$3100,5,FALSE))</f>
        <v>#N/A</v>
      </c>
    </row>
    <row r="836" spans="2:26" ht="15" customHeight="1" thickBot="1" x14ac:dyDescent="0.3">
      <c r="B836" s="373" t="e">
        <f>IF($A$822="",0,VLOOKUP($A$822,$C$2209:$R$3100,6,FALSE))</f>
        <v>#N/A</v>
      </c>
      <c r="C836" s="374" t="e">
        <f>IF($A$822="",0,VLOOKUP($A$822,$W$2209:$AL$3100,6,FALSE))</f>
        <v>#N/A</v>
      </c>
      <c r="D836" s="81" t="e">
        <f>SUM(B836:C836)</f>
        <v>#N/A</v>
      </c>
      <c r="E836" s="945" t="s">
        <v>880</v>
      </c>
      <c r="F836" s="946"/>
      <c r="G836" s="361"/>
      <c r="H836" s="362"/>
      <c r="I836" s="363"/>
      <c r="J836" s="473"/>
      <c r="K836" s="469"/>
      <c r="L836" s="363"/>
      <c r="M836" s="363"/>
      <c r="N836" s="363"/>
      <c r="O836" s="363"/>
      <c r="P836" s="363"/>
      <c r="Q836" s="363"/>
      <c r="R836" s="363"/>
      <c r="S836" s="363"/>
      <c r="T836" s="363"/>
      <c r="U836" s="364">
        <f>+G836+I836+K836+M836+O836+Q836+S836</f>
        <v>0</v>
      </c>
      <c r="V836" s="364">
        <f>+H836+J836+L836+N836+P836+R836+T836</f>
        <v>0</v>
      </c>
      <c r="W836" s="365">
        <f>SUM(U836:V836)</f>
        <v>0</v>
      </c>
      <c r="Y836" s="539" t="e">
        <f>IF($A$822="",0,VLOOKUP($A$822,$AQ$2209:$BF$3100,6,FALSE))</f>
        <v>#N/A</v>
      </c>
      <c r="Z836" s="539" t="e">
        <f>IF($A$822="",0,VLOOKUP($A$822,$BJ$2209:$BY$3100,6,FALSE))</f>
        <v>#N/A</v>
      </c>
    </row>
    <row r="837" spans="2:26" ht="18" customHeight="1" thickBot="1" x14ac:dyDescent="0.3">
      <c r="B837" s="82" t="e">
        <f>SUM(B832:B836)</f>
        <v>#N/A</v>
      </c>
      <c r="C837" s="83" t="e">
        <f>SUM(C832:C836)</f>
        <v>#N/A</v>
      </c>
      <c r="D837" s="84" t="e">
        <f>SUM(D832:D836)</f>
        <v>#N/A</v>
      </c>
      <c r="E837" s="947" t="s">
        <v>881</v>
      </c>
      <c r="F837" s="948"/>
      <c r="G837" s="82">
        <f>SUM(G832:G836)</f>
        <v>0</v>
      </c>
      <c r="H837" s="83">
        <f t="shared" ref="H837:T837" si="142">SUM(H832:H836)</f>
        <v>0</v>
      </c>
      <c r="I837" s="83">
        <f t="shared" si="142"/>
        <v>0</v>
      </c>
      <c r="J837" s="84">
        <f t="shared" si="142"/>
        <v>0</v>
      </c>
      <c r="K837" s="470">
        <f t="shared" si="142"/>
        <v>0</v>
      </c>
      <c r="L837" s="83">
        <f t="shared" si="142"/>
        <v>0</v>
      </c>
      <c r="M837" s="83">
        <f t="shared" si="142"/>
        <v>0</v>
      </c>
      <c r="N837" s="83">
        <f t="shared" si="142"/>
        <v>0</v>
      </c>
      <c r="O837" s="83">
        <f t="shared" si="142"/>
        <v>0</v>
      </c>
      <c r="P837" s="83">
        <f t="shared" si="142"/>
        <v>0</v>
      </c>
      <c r="Q837" s="83">
        <f t="shared" si="142"/>
        <v>0</v>
      </c>
      <c r="R837" s="83">
        <f t="shared" si="142"/>
        <v>0</v>
      </c>
      <c r="S837" s="83">
        <f t="shared" si="142"/>
        <v>0</v>
      </c>
      <c r="T837" s="83">
        <f t="shared" si="142"/>
        <v>0</v>
      </c>
      <c r="U837" s="83">
        <f>SUM(U832:U836)</f>
        <v>0</v>
      </c>
      <c r="V837" s="83">
        <f>SUM(V832:V836)</f>
        <v>0</v>
      </c>
      <c r="W837" s="84">
        <f>SUM(W832:W836)</f>
        <v>0</v>
      </c>
      <c r="Y837" s="87"/>
      <c r="Z837" s="87"/>
    </row>
    <row r="838" spans="2:26" ht="6.75" customHeight="1" thickBot="1" x14ac:dyDescent="0.3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</row>
    <row r="839" spans="2:26" ht="25.5" customHeight="1" thickBot="1" x14ac:dyDescent="0.3">
      <c r="B839" s="75" t="s">
        <v>823</v>
      </c>
      <c r="C839" s="76" t="s">
        <v>824</v>
      </c>
      <c r="D839" s="77" t="s">
        <v>874</v>
      </c>
      <c r="E839" s="949" t="s">
        <v>882</v>
      </c>
      <c r="F839" s="949"/>
      <c r="G839" s="485" t="s">
        <v>823</v>
      </c>
      <c r="H839" s="486" t="s">
        <v>824</v>
      </c>
      <c r="I839" s="486" t="s">
        <v>823</v>
      </c>
      <c r="J839" s="487" t="s">
        <v>824</v>
      </c>
      <c r="K839" s="109" t="s">
        <v>823</v>
      </c>
      <c r="L839" s="109" t="s">
        <v>824</v>
      </c>
      <c r="M839" s="109" t="s">
        <v>823</v>
      </c>
      <c r="N839" s="109" t="s">
        <v>824</v>
      </c>
      <c r="O839" s="109" t="s">
        <v>823</v>
      </c>
      <c r="P839" s="109" t="s">
        <v>824</v>
      </c>
      <c r="Q839" s="109" t="s">
        <v>823</v>
      </c>
      <c r="R839" s="109" t="s">
        <v>824</v>
      </c>
      <c r="S839" s="109" t="s">
        <v>823</v>
      </c>
      <c r="T839" s="109" t="s">
        <v>824</v>
      </c>
      <c r="U839" s="109" t="s">
        <v>823</v>
      </c>
      <c r="V839" s="109" t="s">
        <v>824</v>
      </c>
      <c r="W839" s="110" t="s">
        <v>825</v>
      </c>
    </row>
    <row r="840" spans="2:26" ht="15" customHeight="1" x14ac:dyDescent="0.25">
      <c r="B840" s="373" t="e">
        <f>IF($A$822="",0,VLOOKUP($A$822,$C$2209:$R$3100,7,FALSE))</f>
        <v>#N/A</v>
      </c>
      <c r="C840" s="374" t="e">
        <f>IF($A$822="",0,VLOOKUP($A$822,$W$2209:$AL$3100,7,FALSE))</f>
        <v>#N/A</v>
      </c>
      <c r="D840" s="88" t="e">
        <f>SUM(B840:C840)</f>
        <v>#N/A</v>
      </c>
      <c r="E840" s="933" t="s">
        <v>883</v>
      </c>
      <c r="F840" s="934"/>
      <c r="G840" s="288"/>
      <c r="H840" s="283"/>
      <c r="I840" s="478"/>
      <c r="J840" s="479"/>
      <c r="K840" s="474"/>
      <c r="L840" s="281"/>
      <c r="M840" s="281"/>
      <c r="N840" s="281"/>
      <c r="O840" s="281"/>
      <c r="P840" s="281"/>
      <c r="Q840" s="281"/>
      <c r="R840" s="281"/>
      <c r="S840" s="281"/>
      <c r="T840" s="282"/>
      <c r="U840" s="128">
        <f t="shared" ref="U840:V844" si="143">+G840+I840+K840+M840+O840+Q840+S840</f>
        <v>0</v>
      </c>
      <c r="V840" s="128">
        <f t="shared" si="143"/>
        <v>0</v>
      </c>
      <c r="W840" s="122">
        <f>SUM(U840:V840)</f>
        <v>0</v>
      </c>
      <c r="Y840" s="539" t="e">
        <f>IF($A$822="",0,VLOOKUP($A$822,$AQ$2209:$BF$3100,7,FALSE))</f>
        <v>#N/A</v>
      </c>
      <c r="Z840" s="539" t="e">
        <f>IF($A$822="",0,VLOOKUP($A$822,$BJ$2209:$BY$3100,7,FALSE))</f>
        <v>#N/A</v>
      </c>
    </row>
    <row r="841" spans="2:26" ht="15" customHeight="1" x14ac:dyDescent="0.25">
      <c r="B841" s="373" t="e">
        <f>IF($A$822="",0,VLOOKUP($A$822,$C$2209:$R$3100,8,FALSE))</f>
        <v>#N/A</v>
      </c>
      <c r="C841" s="374" t="e">
        <f>IF($A$822="",0,VLOOKUP($A$822,$W$2209:$AL$3100,8,FALSE))</f>
        <v>#N/A</v>
      </c>
      <c r="D841" s="80" t="e">
        <f>SUM(B841:C841)</f>
        <v>#N/A</v>
      </c>
      <c r="E841" s="944" t="s">
        <v>884</v>
      </c>
      <c r="F841" s="891"/>
      <c r="G841" s="305"/>
      <c r="H841" s="304"/>
      <c r="I841" s="480"/>
      <c r="J841" s="481"/>
      <c r="K841" s="475"/>
      <c r="L841" s="79"/>
      <c r="M841" s="79"/>
      <c r="N841" s="79"/>
      <c r="O841" s="79"/>
      <c r="P841" s="79"/>
      <c r="Q841" s="79"/>
      <c r="R841" s="79"/>
      <c r="S841" s="79"/>
      <c r="T841" s="106"/>
      <c r="U841" s="121">
        <f t="shared" si="143"/>
        <v>0</v>
      </c>
      <c r="V841" s="121">
        <f t="shared" si="143"/>
        <v>0</v>
      </c>
      <c r="W841" s="123">
        <f>SUM(U841:V841)</f>
        <v>0</v>
      </c>
      <c r="Y841" s="539" t="e">
        <f>IF($A$822="",0,VLOOKUP($A$822,$AQ$2209:$BF$3100,8,FALSE))</f>
        <v>#N/A</v>
      </c>
      <c r="Z841" s="539" t="e">
        <f>IF($A$822="",0,VLOOKUP($A$822,$BJ$2209:$BY$3100,8,FALSE))</f>
        <v>#N/A</v>
      </c>
    </row>
    <row r="842" spans="2:26" ht="15" customHeight="1" x14ac:dyDescent="0.25">
      <c r="B842" s="373" t="e">
        <f>IF($A$822="",0,VLOOKUP($A$822,$C$2209:$R$3100,9,FALSE))</f>
        <v>#N/A</v>
      </c>
      <c r="C842" s="374" t="e">
        <f>IF($A$822="",0,VLOOKUP($A$822,$W$2209:$AL$3100,9,FALSE))</f>
        <v>#N/A</v>
      </c>
      <c r="D842" s="80" t="e">
        <f>SUM(B842:C842)</f>
        <v>#N/A</v>
      </c>
      <c r="E842" s="944" t="s">
        <v>885</v>
      </c>
      <c r="F842" s="891"/>
      <c r="G842" s="305"/>
      <c r="H842" s="304"/>
      <c r="I842" s="480"/>
      <c r="J842" s="481"/>
      <c r="K842" s="475"/>
      <c r="L842" s="79"/>
      <c r="M842" s="79"/>
      <c r="N842" s="79"/>
      <c r="O842" s="79"/>
      <c r="P842" s="79"/>
      <c r="Q842" s="79"/>
      <c r="R842" s="79"/>
      <c r="S842" s="79"/>
      <c r="T842" s="106"/>
      <c r="U842" s="121">
        <f t="shared" si="143"/>
        <v>0</v>
      </c>
      <c r="V842" s="121">
        <f t="shared" si="143"/>
        <v>0</v>
      </c>
      <c r="W842" s="123">
        <f>SUM(U842:V842)</f>
        <v>0</v>
      </c>
      <c r="Y842" s="539" t="e">
        <f>IF($A$822="",0,VLOOKUP($A$822,$AQ$2209:$BF$3100,9,FALSE))</f>
        <v>#N/A</v>
      </c>
      <c r="Z842" s="539" t="e">
        <f>IF($A$822="",0,VLOOKUP($A$822,$BJ$2209:$BY$3100,9,FALSE))</f>
        <v>#N/A</v>
      </c>
    </row>
    <row r="843" spans="2:26" ht="15" customHeight="1" x14ac:dyDescent="0.25">
      <c r="B843" s="373" t="e">
        <f>IF($A$822="",0,VLOOKUP($A$822,$C$2209:$R$3100,10,FALSE))</f>
        <v>#N/A</v>
      </c>
      <c r="C843" s="374" t="e">
        <f>IF($A$822="",0,VLOOKUP($A$822,$W$2209:$AL$3100,10,FALSE))</f>
        <v>#N/A</v>
      </c>
      <c r="D843" s="80" t="e">
        <f>SUM(B843:C843)</f>
        <v>#N/A</v>
      </c>
      <c r="E843" s="944" t="s">
        <v>886</v>
      </c>
      <c r="F843" s="891"/>
      <c r="G843" s="305"/>
      <c r="H843" s="304"/>
      <c r="I843" s="480"/>
      <c r="J843" s="481"/>
      <c r="K843" s="475"/>
      <c r="L843" s="79"/>
      <c r="M843" s="79"/>
      <c r="N843" s="79"/>
      <c r="O843" s="79"/>
      <c r="P843" s="79"/>
      <c r="Q843" s="79"/>
      <c r="R843" s="79"/>
      <c r="S843" s="79"/>
      <c r="T843" s="106"/>
      <c r="U843" s="121">
        <f t="shared" si="143"/>
        <v>0</v>
      </c>
      <c r="V843" s="121">
        <f t="shared" si="143"/>
        <v>0</v>
      </c>
      <c r="W843" s="123">
        <f>SUM(U843:V843)</f>
        <v>0</v>
      </c>
      <c r="Y843" s="539" t="e">
        <f>IF($A$822="",0,VLOOKUP($A$822,$AQ$2209:$BF$3100,10,FALSE))</f>
        <v>#N/A</v>
      </c>
      <c r="Z843" s="539" t="e">
        <f>IF($A$822="",0,VLOOKUP($A$822,$BJ$2209:$BY$3100,10,FALSE))</f>
        <v>#N/A</v>
      </c>
    </row>
    <row r="844" spans="2:26" ht="15" customHeight="1" thickBot="1" x14ac:dyDescent="0.3">
      <c r="B844" s="373" t="e">
        <f>IF($A$822="",0,VLOOKUP($A$822,$C$2209:$R$3100,11,FALSE))</f>
        <v>#N/A</v>
      </c>
      <c r="C844" s="374" t="e">
        <f>IF($A$822="",0,VLOOKUP($A$822,$W$2209:$AL$3100,11,FALSE))</f>
        <v>#N/A</v>
      </c>
      <c r="D844" s="90" t="e">
        <f>SUM(B844:C844)</f>
        <v>#N/A</v>
      </c>
      <c r="E844" s="945" t="s">
        <v>887</v>
      </c>
      <c r="F844" s="946"/>
      <c r="G844" s="361"/>
      <c r="H844" s="362"/>
      <c r="I844" s="482"/>
      <c r="J844" s="483"/>
      <c r="K844" s="476"/>
      <c r="L844" s="285"/>
      <c r="M844" s="285"/>
      <c r="N844" s="285"/>
      <c r="O844" s="285"/>
      <c r="P844" s="285"/>
      <c r="Q844" s="285"/>
      <c r="R844" s="285"/>
      <c r="S844" s="285"/>
      <c r="T844" s="286"/>
      <c r="U844" s="129">
        <f t="shared" si="143"/>
        <v>0</v>
      </c>
      <c r="V844" s="129">
        <f t="shared" si="143"/>
        <v>0</v>
      </c>
      <c r="W844" s="124">
        <f>SUM(U844:V844)</f>
        <v>0</v>
      </c>
      <c r="Y844" s="539" t="e">
        <f>IF($A$822="",0,VLOOKUP($A$822,$AQ$2209:$BF$3100,11,FALSE))</f>
        <v>#N/A</v>
      </c>
      <c r="Z844" s="539" t="e">
        <f>IF($A$822="",0,VLOOKUP($A$822,$BJ$2209:$BY$3100,11,FALSE))</f>
        <v>#N/A</v>
      </c>
    </row>
    <row r="845" spans="2:26" ht="18" customHeight="1" thickBot="1" x14ac:dyDescent="0.3">
      <c r="B845" s="91" t="e">
        <f>SUM(B840:B844)</f>
        <v>#N/A</v>
      </c>
      <c r="C845" s="92" t="e">
        <f>SUM(C840:C844)</f>
        <v>#N/A</v>
      </c>
      <c r="D845" s="93" t="e">
        <f>SUM(D840:D844)</f>
        <v>#N/A</v>
      </c>
      <c r="E845" s="951" t="s">
        <v>888</v>
      </c>
      <c r="F845" s="948"/>
      <c r="G845" s="82">
        <f>SUM(G840:G844)</f>
        <v>0</v>
      </c>
      <c r="H845" s="83">
        <f>SUM(H840:H844)</f>
        <v>0</v>
      </c>
      <c r="I845" s="83">
        <f t="shared" ref="I845:N845" si="144">SUM(I840:I844)</f>
        <v>0</v>
      </c>
      <c r="J845" s="84">
        <f t="shared" si="144"/>
        <v>0</v>
      </c>
      <c r="K845" s="477">
        <f t="shared" si="144"/>
        <v>0</v>
      </c>
      <c r="L845" s="85">
        <f t="shared" si="144"/>
        <v>0</v>
      </c>
      <c r="M845" s="85">
        <f t="shared" si="144"/>
        <v>0</v>
      </c>
      <c r="N845" s="85">
        <f t="shared" si="144"/>
        <v>0</v>
      </c>
      <c r="O845" s="85">
        <f t="shared" ref="O845:W845" si="145">SUM(O840:O844)</f>
        <v>0</v>
      </c>
      <c r="P845" s="85">
        <f t="shared" si="145"/>
        <v>0</v>
      </c>
      <c r="Q845" s="85">
        <f t="shared" si="145"/>
        <v>0</v>
      </c>
      <c r="R845" s="85">
        <f t="shared" si="145"/>
        <v>0</v>
      </c>
      <c r="S845" s="85">
        <f t="shared" si="145"/>
        <v>0</v>
      </c>
      <c r="T845" s="290">
        <f t="shared" si="145"/>
        <v>0</v>
      </c>
      <c r="U845" s="83">
        <f t="shared" si="145"/>
        <v>0</v>
      </c>
      <c r="V845" s="83">
        <f t="shared" si="145"/>
        <v>0</v>
      </c>
      <c r="W845" s="84">
        <f t="shared" si="145"/>
        <v>0</v>
      </c>
    </row>
    <row r="846" spans="2:26" ht="6.75" customHeight="1" thickBot="1" x14ac:dyDescent="0.3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</row>
    <row r="847" spans="2:26" ht="25.5" customHeight="1" thickBot="1" x14ac:dyDescent="0.3">
      <c r="B847" s="75" t="s">
        <v>823</v>
      </c>
      <c r="C847" s="76" t="s">
        <v>824</v>
      </c>
      <c r="D847" s="77" t="s">
        <v>874</v>
      </c>
      <c r="E847" s="952" t="s">
        <v>1012</v>
      </c>
      <c r="F847" s="952"/>
      <c r="G847" s="485" t="s">
        <v>823</v>
      </c>
      <c r="H847" s="486" t="s">
        <v>824</v>
      </c>
      <c r="I847" s="486" t="s">
        <v>823</v>
      </c>
      <c r="J847" s="487" t="s">
        <v>824</v>
      </c>
      <c r="K847" s="109" t="s">
        <v>823</v>
      </c>
      <c r="L847" s="109" t="s">
        <v>824</v>
      </c>
      <c r="M847" s="109" t="s">
        <v>823</v>
      </c>
      <c r="N847" s="109" t="s">
        <v>824</v>
      </c>
      <c r="O847" s="109" t="s">
        <v>823</v>
      </c>
      <c r="P847" s="109" t="s">
        <v>824</v>
      </c>
      <c r="Q847" s="109" t="s">
        <v>823</v>
      </c>
      <c r="R847" s="109" t="s">
        <v>824</v>
      </c>
      <c r="S847" s="109" t="s">
        <v>823</v>
      </c>
      <c r="T847" s="109" t="s">
        <v>824</v>
      </c>
      <c r="U847" s="109" t="s">
        <v>823</v>
      </c>
      <c r="V847" s="109" t="s">
        <v>824</v>
      </c>
      <c r="W847" s="110" t="s">
        <v>825</v>
      </c>
    </row>
    <row r="848" spans="2:26" ht="15" customHeight="1" x14ac:dyDescent="0.25">
      <c r="B848" s="373" t="e">
        <f>IF($A$822="",0,VLOOKUP($A$822,$C$2209:$R$3100,12,FALSE))</f>
        <v>#N/A</v>
      </c>
      <c r="C848" s="374" t="e">
        <f>IF($A$822="",0,VLOOKUP($A$822,$W$2209:$AL$3100,12,FALSE))</f>
        <v>#N/A</v>
      </c>
      <c r="D848" s="88" t="e">
        <f>SUM(B848:C848)</f>
        <v>#N/A</v>
      </c>
      <c r="E848" s="933" t="s">
        <v>1013</v>
      </c>
      <c r="F848" s="934"/>
      <c r="G848" s="288"/>
      <c r="H848" s="283"/>
      <c r="I848" s="478"/>
      <c r="J848" s="479"/>
      <c r="K848" s="474"/>
      <c r="L848" s="281"/>
      <c r="M848" s="281"/>
      <c r="N848" s="281"/>
      <c r="O848" s="281"/>
      <c r="P848" s="281"/>
      <c r="Q848" s="281"/>
      <c r="R848" s="281"/>
      <c r="S848" s="282"/>
      <c r="T848" s="283"/>
      <c r="U848" s="128">
        <f t="shared" ref="U848:V852" si="146">+G848+I848+K848+M848+O848+Q848+S848</f>
        <v>0</v>
      </c>
      <c r="V848" s="128">
        <f t="shared" si="146"/>
        <v>0</v>
      </c>
      <c r="W848" s="122">
        <f>SUM(U848:V848)</f>
        <v>0</v>
      </c>
      <c r="Y848" s="539" t="e">
        <f>IF($A$822="",0,VLOOKUP($A$822,$AQ$2209:$BF$3100,12,FALSE))</f>
        <v>#N/A</v>
      </c>
      <c r="Z848" s="539" t="e">
        <f>IF($A$822="",0,VLOOKUP($A$822,$BJ$2209:$BY$3100,12,FALSE))</f>
        <v>#N/A</v>
      </c>
    </row>
    <row r="849" spans="2:26" ht="15" customHeight="1" x14ac:dyDescent="0.25">
      <c r="B849" s="373" t="e">
        <f>IF($A$822="",0,VLOOKUP($A$822,$C$2209:$R$3100,13,FALSE))</f>
        <v>#N/A</v>
      </c>
      <c r="C849" s="374" t="e">
        <f>IF($A$822="",0,VLOOKUP($A$822,$W$2209:$AL$3100,13,FALSE))</f>
        <v>#N/A</v>
      </c>
      <c r="D849" s="80" t="e">
        <f>SUM(B849:C849)</f>
        <v>#N/A</v>
      </c>
      <c r="E849" s="944" t="s">
        <v>1014</v>
      </c>
      <c r="F849" s="891"/>
      <c r="G849" s="305"/>
      <c r="H849" s="304"/>
      <c r="I849" s="480"/>
      <c r="J849" s="481"/>
      <c r="K849" s="475"/>
      <c r="L849" s="79"/>
      <c r="M849" s="79"/>
      <c r="N849" s="79"/>
      <c r="O849" s="79"/>
      <c r="P849" s="79"/>
      <c r="Q849" s="79"/>
      <c r="R849" s="79"/>
      <c r="S849" s="106"/>
      <c r="T849" s="107"/>
      <c r="U849" s="121">
        <f t="shared" si="146"/>
        <v>0</v>
      </c>
      <c r="V849" s="121">
        <f t="shared" si="146"/>
        <v>0</v>
      </c>
      <c r="W849" s="123">
        <f>SUM(U849:V849)</f>
        <v>0</v>
      </c>
      <c r="Y849" s="539" t="e">
        <f>IF($A$822="",0,VLOOKUP($A$822,$AQ$2209:$BF$3100,13,FALSE))</f>
        <v>#N/A</v>
      </c>
      <c r="Z849" s="539" t="e">
        <f>IF($A$822="",0,VLOOKUP($A$822,$BJ$2209:$BY$3100,13,FALSE))</f>
        <v>#N/A</v>
      </c>
    </row>
    <row r="850" spans="2:26" ht="15" customHeight="1" x14ac:dyDescent="0.25">
      <c r="B850" s="373" t="e">
        <f>IF($A$822="",0,VLOOKUP($A$822,$C$2209:$R$3100,14,FALSE))</f>
        <v>#N/A</v>
      </c>
      <c r="C850" s="374" t="e">
        <f>IF($A$822="",0,VLOOKUP($A$822,$W$2209:$AL$3100,14,FALSE))</f>
        <v>#N/A</v>
      </c>
      <c r="D850" s="80" t="e">
        <f>SUM(B850:C850)</f>
        <v>#N/A</v>
      </c>
      <c r="E850" s="944" t="s">
        <v>1015</v>
      </c>
      <c r="F850" s="891"/>
      <c r="G850" s="305"/>
      <c r="H850" s="304"/>
      <c r="I850" s="480"/>
      <c r="J850" s="481"/>
      <c r="K850" s="475"/>
      <c r="L850" s="79"/>
      <c r="M850" s="79"/>
      <c r="N850" s="79"/>
      <c r="O850" s="79"/>
      <c r="P850" s="79"/>
      <c r="Q850" s="79"/>
      <c r="R850" s="79"/>
      <c r="S850" s="106"/>
      <c r="T850" s="107"/>
      <c r="U850" s="121">
        <f t="shared" si="146"/>
        <v>0</v>
      </c>
      <c r="V850" s="121">
        <f t="shared" si="146"/>
        <v>0</v>
      </c>
      <c r="W850" s="123">
        <f>SUM(U850:V850)</f>
        <v>0</v>
      </c>
      <c r="Y850" s="539" t="e">
        <f>IF($A$822="",0,VLOOKUP($A$822,$AQ$2209:$BF$3100,14,FALSE))</f>
        <v>#N/A</v>
      </c>
      <c r="Z850" s="539" t="e">
        <f>IF($A$822="",0,VLOOKUP($A$822,$BJ$2209:$BY$3100,14,FALSE))</f>
        <v>#N/A</v>
      </c>
    </row>
    <row r="851" spans="2:26" ht="15" customHeight="1" x14ac:dyDescent="0.25">
      <c r="B851" s="373" t="e">
        <f>IF($A$822="",0,VLOOKUP($A$822,$C$2209:$R$3100,15,FALSE))</f>
        <v>#N/A</v>
      </c>
      <c r="C851" s="374" t="e">
        <f>IF($A$822="",0,VLOOKUP($A$822,$W$2209:$AL$3100,15,FALSE))</f>
        <v>#N/A</v>
      </c>
      <c r="D851" s="80" t="e">
        <f>SUM(B851:C851)</f>
        <v>#N/A</v>
      </c>
      <c r="E851" s="944" t="s">
        <v>1016</v>
      </c>
      <c r="F851" s="891"/>
      <c r="G851" s="305"/>
      <c r="H851" s="304"/>
      <c r="I851" s="480"/>
      <c r="J851" s="481"/>
      <c r="K851" s="475"/>
      <c r="L851" s="79"/>
      <c r="M851" s="79"/>
      <c r="N851" s="79"/>
      <c r="O851" s="79"/>
      <c r="P851" s="79"/>
      <c r="Q851" s="79"/>
      <c r="R851" s="79"/>
      <c r="S851" s="106"/>
      <c r="T851" s="107"/>
      <c r="U851" s="121">
        <f t="shared" si="146"/>
        <v>0</v>
      </c>
      <c r="V851" s="121">
        <f t="shared" si="146"/>
        <v>0</v>
      </c>
      <c r="W851" s="123">
        <f>SUM(U851:V851)</f>
        <v>0</v>
      </c>
      <c r="Y851" s="539" t="e">
        <f>IF($A$822="",0,VLOOKUP($A$822,$AQ$2209:$BF$3100,15,FALSE))</f>
        <v>#N/A</v>
      </c>
      <c r="Z851" s="539" t="e">
        <f>IF($A$822="",0,VLOOKUP($A$822,$BJ$2209:$BY$3100,15,FALSE))</f>
        <v>#N/A</v>
      </c>
    </row>
    <row r="852" spans="2:26" ht="15" customHeight="1" thickBot="1" x14ac:dyDescent="0.3">
      <c r="B852" s="373" t="e">
        <f>IF($A$822="",0,VLOOKUP($A$822,$C$2209:$R$3100,16,FALSE))</f>
        <v>#N/A</v>
      </c>
      <c r="C852" s="374" t="e">
        <f>IF($A$822="",0,VLOOKUP($A$822,$W$2209:$AL$3100,16,FALSE))</f>
        <v>#N/A</v>
      </c>
      <c r="D852" s="90" t="e">
        <f>SUM(B852:C852)</f>
        <v>#N/A</v>
      </c>
      <c r="E852" s="945" t="s">
        <v>1017</v>
      </c>
      <c r="F852" s="946"/>
      <c r="G852" s="361"/>
      <c r="H852" s="362"/>
      <c r="I852" s="482"/>
      <c r="J852" s="483"/>
      <c r="K852" s="476"/>
      <c r="L852" s="285"/>
      <c r="M852" s="285"/>
      <c r="N852" s="285"/>
      <c r="O852" s="285"/>
      <c r="P852" s="285"/>
      <c r="Q852" s="285"/>
      <c r="R852" s="285"/>
      <c r="S852" s="286"/>
      <c r="T852" s="287"/>
      <c r="U852" s="129">
        <f t="shared" si="146"/>
        <v>0</v>
      </c>
      <c r="V852" s="129">
        <f t="shared" si="146"/>
        <v>0</v>
      </c>
      <c r="W852" s="124">
        <f>SUM(U852:V852)</f>
        <v>0</v>
      </c>
      <c r="Y852" s="539" t="e">
        <f>IF($A$822="",0,VLOOKUP($A$822,$AQ$2209:$BF$3100,16,FALSE))</f>
        <v>#N/A</v>
      </c>
      <c r="Z852" s="539" t="e">
        <f>IF($A$822="",0,VLOOKUP($A$822,$BJ$2209:$BY$3100,16,FALSE))</f>
        <v>#N/A</v>
      </c>
    </row>
    <row r="853" spans="2:26" ht="18" customHeight="1" thickBot="1" x14ac:dyDescent="0.3">
      <c r="B853" s="91" t="e">
        <f>SUM(B848:B852)</f>
        <v>#N/A</v>
      </c>
      <c r="C853" s="92" t="e">
        <f>SUM(C848:C852)</f>
        <v>#N/A</v>
      </c>
      <c r="D853" s="93" t="e">
        <f>SUM(D848:D852)</f>
        <v>#N/A</v>
      </c>
      <c r="E853" s="951" t="s">
        <v>1018</v>
      </c>
      <c r="F853" s="948"/>
      <c r="G853" s="82">
        <f>SUM(G848:G852)</f>
        <v>0</v>
      </c>
      <c r="H853" s="83">
        <f>SUM(H848:H852)</f>
        <v>0</v>
      </c>
      <c r="I853" s="83">
        <f t="shared" ref="I853:O853" si="147">SUM(I848:I852)</f>
        <v>0</v>
      </c>
      <c r="J853" s="84">
        <f t="shared" si="147"/>
        <v>0</v>
      </c>
      <c r="K853" s="477">
        <f t="shared" si="147"/>
        <v>0</v>
      </c>
      <c r="L853" s="85">
        <f t="shared" si="147"/>
        <v>0</v>
      </c>
      <c r="M853" s="85">
        <f t="shared" si="147"/>
        <v>0</v>
      </c>
      <c r="N853" s="85">
        <f t="shared" si="147"/>
        <v>0</v>
      </c>
      <c r="O853" s="85">
        <f t="shared" si="147"/>
        <v>0</v>
      </c>
      <c r="P853" s="85">
        <f t="shared" ref="P853:W853" si="148">SUM(P848:P852)</f>
        <v>0</v>
      </c>
      <c r="Q853" s="85">
        <f t="shared" si="148"/>
        <v>0</v>
      </c>
      <c r="R853" s="85">
        <f t="shared" si="148"/>
        <v>0</v>
      </c>
      <c r="S853" s="85">
        <f t="shared" si="148"/>
        <v>0</v>
      </c>
      <c r="T853" s="85">
        <f t="shared" si="148"/>
        <v>0</v>
      </c>
      <c r="U853" s="85">
        <f t="shared" si="148"/>
        <v>0</v>
      </c>
      <c r="V853" s="85">
        <f t="shared" si="148"/>
        <v>0</v>
      </c>
      <c r="W853" s="86">
        <f t="shared" si="148"/>
        <v>0</v>
      </c>
    </row>
    <row r="854" spans="2:26" ht="3" customHeight="1" x14ac:dyDescent="0.25">
      <c r="B854" s="488"/>
      <c r="C854" s="488"/>
      <c r="D854" s="488"/>
      <c r="E854" s="489"/>
      <c r="F854" s="489"/>
      <c r="G854" s="490"/>
      <c r="H854" s="490"/>
      <c r="I854" s="488"/>
      <c r="J854" s="488"/>
      <c r="K854" s="488"/>
      <c r="L854" s="488"/>
      <c r="M854" s="488"/>
      <c r="N854" s="488"/>
      <c r="O854" s="488"/>
      <c r="P854" s="488"/>
      <c r="Q854" s="488"/>
      <c r="R854" s="488"/>
      <c r="S854" s="488"/>
      <c r="T854" s="488"/>
      <c r="U854" s="488"/>
      <c r="V854" s="488"/>
      <c r="W854" s="488"/>
    </row>
    <row r="855" spans="2:26" ht="12.75" customHeight="1" thickBot="1" x14ac:dyDescent="0.25">
      <c r="B855" s="491" t="s">
        <v>1129</v>
      </c>
      <c r="C855" s="96"/>
      <c r="D855" s="96"/>
      <c r="E855" s="96"/>
      <c r="F855" s="492" t="s">
        <v>835</v>
      </c>
      <c r="G855" s="1019" t="s">
        <v>1270</v>
      </c>
      <c r="H855" s="1019"/>
      <c r="I855" s="1019"/>
      <c r="J855" s="1019"/>
      <c r="K855" s="1019"/>
      <c r="L855" s="1019"/>
      <c r="M855" s="1019"/>
      <c r="N855" s="1019"/>
      <c r="O855" s="1019"/>
      <c r="P855" s="1019"/>
      <c r="Q855" s="1019"/>
      <c r="R855" s="1019"/>
      <c r="S855" s="1019"/>
      <c r="T855" s="1019"/>
      <c r="U855" s="1019"/>
      <c r="V855" s="1019"/>
      <c r="W855" s="1019"/>
    </row>
    <row r="856" spans="2:26" ht="27.75" customHeight="1" x14ac:dyDescent="0.25">
      <c r="B856" s="888" t="s">
        <v>1132</v>
      </c>
      <c r="C856" s="889"/>
      <c r="D856" s="889"/>
      <c r="E856" s="889"/>
      <c r="F856" s="841"/>
      <c r="G856" s="1002" t="s">
        <v>1076</v>
      </c>
      <c r="H856" s="1003"/>
      <c r="I856" s="1003"/>
      <c r="J856" s="1003"/>
      <c r="K856" s="1004" t="s">
        <v>1131</v>
      </c>
      <c r="L856" s="1004"/>
      <c r="M856" s="1004"/>
      <c r="N856" s="1005"/>
      <c r="O856" s="241"/>
      <c r="P856" s="1043" t="s">
        <v>1268</v>
      </c>
      <c r="Q856" s="1043"/>
      <c r="R856" s="1043"/>
      <c r="S856" s="1043"/>
      <c r="T856" s="1040" t="s">
        <v>1269</v>
      </c>
      <c r="U856" s="1040"/>
      <c r="V856" s="1040"/>
      <c r="W856" s="1041"/>
    </row>
    <row r="857" spans="2:26" ht="11.25" customHeight="1" x14ac:dyDescent="0.25">
      <c r="B857" s="963" t="s">
        <v>1130</v>
      </c>
      <c r="C857" s="964"/>
      <c r="D857" s="965" t="s">
        <v>903</v>
      </c>
      <c r="E857" s="966"/>
      <c r="F857" s="841"/>
      <c r="G857" s="1006" t="s">
        <v>823</v>
      </c>
      <c r="H857" s="1007"/>
      <c r="I857" s="1007" t="s">
        <v>824</v>
      </c>
      <c r="J857" s="1007"/>
      <c r="K857" s="1007" t="s">
        <v>823</v>
      </c>
      <c r="L857" s="1007"/>
      <c r="M857" s="1007" t="s">
        <v>824</v>
      </c>
      <c r="N857" s="1021"/>
      <c r="O857" s="241"/>
      <c r="P857" s="1007" t="s">
        <v>823</v>
      </c>
      <c r="Q857" s="1007"/>
      <c r="R857" s="1007" t="s">
        <v>824</v>
      </c>
      <c r="S857" s="1007"/>
      <c r="T857" s="1007" t="s">
        <v>823</v>
      </c>
      <c r="U857" s="1007"/>
      <c r="V857" s="1007" t="s">
        <v>824</v>
      </c>
      <c r="W857" s="1021"/>
    </row>
    <row r="858" spans="2:26" ht="18.75" customHeight="1" thickBot="1" x14ac:dyDescent="0.3">
      <c r="B858" s="986"/>
      <c r="C858" s="987"/>
      <c r="D858" s="988"/>
      <c r="E858" s="989"/>
      <c r="F858" s="841"/>
      <c r="G858" s="1023" t="e">
        <f>IF($A$822="",0,VLOOKUP($A$822,$DB$2209:$DC$3100,2,FALSE))</f>
        <v>#N/A</v>
      </c>
      <c r="H858" s="1022"/>
      <c r="I858" s="1022" t="e">
        <f>IF($A$822="",0,VLOOKUP($A$822,$DG$2209:$DH$3100,2,FALSE))</f>
        <v>#N/A</v>
      </c>
      <c r="J858" s="1022"/>
      <c r="K858" s="1024"/>
      <c r="L858" s="1024"/>
      <c r="M858" s="1024"/>
      <c r="N858" s="1025"/>
      <c r="O858" s="241"/>
      <c r="P858" s="1008" t="e">
        <f>IF($A$822="",0,VLOOKUP($A$822,$DL$2209:$DM$3100,2,FALSE))</f>
        <v>#N/A</v>
      </c>
      <c r="Q858" s="1008"/>
      <c r="R858" s="1008" t="e">
        <f>IF($A$822="",0,VLOOKUP($A$822,$DQ$2209:$DR$3100,2,FALSE))</f>
        <v>#N/A</v>
      </c>
      <c r="S858" s="1008"/>
      <c r="T858" s="1024"/>
      <c r="U858" s="1024"/>
      <c r="V858" s="1024"/>
      <c r="W858" s="1025"/>
    </row>
    <row r="859" spans="2:26" s="52" customFormat="1" ht="14.25" customHeight="1" thickBot="1" x14ac:dyDescent="0.3">
      <c r="B859" s="368"/>
      <c r="C859" s="368"/>
      <c r="D859" s="368"/>
      <c r="E859" s="369"/>
      <c r="F859" s="376"/>
      <c r="G859" s="377"/>
      <c r="H859" s="377"/>
      <c r="I859" s="241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5"/>
      <c r="W859" s="96"/>
    </row>
    <row r="860" spans="2:26" s="52" customFormat="1" ht="12.75" customHeight="1" thickBot="1" x14ac:dyDescent="0.3">
      <c r="B860" s="372"/>
      <c r="C860" s="100"/>
      <c r="D860" s="100"/>
      <c r="E860" s="100"/>
      <c r="F860" s="100"/>
      <c r="G860" s="100"/>
      <c r="H860" s="100"/>
      <c r="I860" s="100"/>
      <c r="J860" s="100"/>
      <c r="K860" s="500" t="s">
        <v>836</v>
      </c>
      <c r="L860" s="859">
        <f>+D821</f>
        <v>0</v>
      </c>
      <c r="M860" s="860"/>
      <c r="N860" s="860"/>
      <c r="O860" s="860"/>
      <c r="P860" s="860"/>
      <c r="Q860" s="860"/>
      <c r="R860" s="860"/>
      <c r="S860" s="860"/>
      <c r="T860" s="860"/>
      <c r="U860" s="860"/>
      <c r="V860" s="484"/>
      <c r="W860" s="417" t="s">
        <v>864</v>
      </c>
    </row>
    <row r="861" spans="2:26" ht="15" x14ac:dyDescent="0.25">
      <c r="B861" s="372"/>
      <c r="C861" s="100"/>
      <c r="D861" s="100"/>
      <c r="E861" s="100"/>
      <c r="F861" s="100"/>
      <c r="G861" s="100"/>
      <c r="H861" s="100"/>
      <c r="I861" s="100"/>
      <c r="J861" s="100"/>
      <c r="K861" s="500" t="s">
        <v>837</v>
      </c>
      <c r="L861" s="500"/>
      <c r="M861" s="242"/>
      <c r="N861" s="54"/>
      <c r="O861" s="858" t="str">
        <f>+F822</f>
        <v/>
      </c>
      <c r="P861" s="858"/>
      <c r="Q861" s="858"/>
      <c r="R861" s="858"/>
      <c r="S861" s="858"/>
      <c r="T861" s="858"/>
      <c r="U861" s="858"/>
      <c r="V861" s="484"/>
      <c r="W861" s="96"/>
    </row>
    <row r="862" spans="2:26" ht="16.5" thickBot="1" x14ac:dyDescent="0.3">
      <c r="B862" s="68" t="s">
        <v>1133</v>
      </c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61"/>
      <c r="U862" s="61"/>
      <c r="V862" s="61"/>
      <c r="W862" s="61"/>
    </row>
    <row r="863" spans="2:26" ht="40.5" customHeight="1" thickBot="1" x14ac:dyDescent="0.3">
      <c r="B863" s="990" t="s">
        <v>1077</v>
      </c>
      <c r="C863" s="991"/>
      <c r="D863" s="992"/>
      <c r="E863" s="979" t="s">
        <v>870</v>
      </c>
      <c r="F863" s="980"/>
      <c r="G863" s="985" t="s">
        <v>1068</v>
      </c>
      <c r="H863" s="957"/>
      <c r="I863" s="957"/>
      <c r="J863" s="958"/>
      <c r="K863" s="957" t="s">
        <v>1067</v>
      </c>
      <c r="L863" s="958"/>
      <c r="M863" s="957" t="s">
        <v>1074</v>
      </c>
      <c r="N863" s="958"/>
      <c r="O863" s="957" t="s">
        <v>1073</v>
      </c>
      <c r="P863" s="958"/>
      <c r="Q863" s="957" t="s">
        <v>1072</v>
      </c>
      <c r="R863" s="958"/>
      <c r="S863" s="957" t="s">
        <v>1071</v>
      </c>
      <c r="T863" s="958"/>
      <c r="U863" s="967" t="s">
        <v>1070</v>
      </c>
      <c r="V863" s="968"/>
      <c r="W863" s="969"/>
    </row>
    <row r="864" spans="2:26" ht="13.5" x14ac:dyDescent="0.2">
      <c r="B864" s="993"/>
      <c r="C864" s="959"/>
      <c r="D864" s="994"/>
      <c r="E864" s="981"/>
      <c r="F864" s="982"/>
      <c r="G864" s="999" t="s">
        <v>1069</v>
      </c>
      <c r="H864" s="1000"/>
      <c r="I864" s="1000"/>
      <c r="J864" s="1001"/>
      <c r="K864" s="959"/>
      <c r="L864" s="960"/>
      <c r="M864" s="959"/>
      <c r="N864" s="960"/>
      <c r="O864" s="959"/>
      <c r="P864" s="960"/>
      <c r="Q864" s="959"/>
      <c r="R864" s="960"/>
      <c r="S864" s="959"/>
      <c r="T864" s="960"/>
      <c r="U864" s="970"/>
      <c r="V864" s="971"/>
      <c r="W864" s="972"/>
    </row>
    <row r="865" spans="2:23" ht="14.25" thickBot="1" x14ac:dyDescent="0.25">
      <c r="B865" s="995"/>
      <c r="C865" s="996"/>
      <c r="D865" s="997"/>
      <c r="E865" s="983"/>
      <c r="F865" s="984"/>
      <c r="G865" s="955" t="s">
        <v>1065</v>
      </c>
      <c r="H865" s="956"/>
      <c r="I865" s="956" t="s">
        <v>1066</v>
      </c>
      <c r="J865" s="998"/>
      <c r="K865" s="961"/>
      <c r="L865" s="962"/>
      <c r="M865" s="961"/>
      <c r="N865" s="962"/>
      <c r="O865" s="961"/>
      <c r="P865" s="962"/>
      <c r="Q865" s="961"/>
      <c r="R865" s="962"/>
      <c r="S865" s="961"/>
      <c r="T865" s="962"/>
      <c r="U865" s="973"/>
      <c r="V865" s="974"/>
      <c r="W865" s="975"/>
    </row>
    <row r="866" spans="2:23" ht="13.5" thickBot="1" x14ac:dyDescent="0.3">
      <c r="B866" s="116" t="s">
        <v>823</v>
      </c>
      <c r="C866" s="109" t="s">
        <v>824</v>
      </c>
      <c r="D866" s="117" t="s">
        <v>874</v>
      </c>
      <c r="E866" s="977" t="s">
        <v>1078</v>
      </c>
      <c r="F866" s="978"/>
      <c r="G866" s="485" t="s">
        <v>823</v>
      </c>
      <c r="H866" s="486" t="s">
        <v>824</v>
      </c>
      <c r="I866" s="486" t="s">
        <v>823</v>
      </c>
      <c r="J866" s="487" t="s">
        <v>824</v>
      </c>
      <c r="K866" s="493" t="s">
        <v>823</v>
      </c>
      <c r="L866" s="131" t="s">
        <v>824</v>
      </c>
      <c r="M866" s="131" t="s">
        <v>823</v>
      </c>
      <c r="N866" s="131" t="s">
        <v>824</v>
      </c>
      <c r="O866" s="131" t="s">
        <v>823</v>
      </c>
      <c r="P866" s="131" t="s">
        <v>824</v>
      </c>
      <c r="Q866" s="131" t="s">
        <v>823</v>
      </c>
      <c r="R866" s="131" t="s">
        <v>824</v>
      </c>
      <c r="S866" s="131" t="s">
        <v>823</v>
      </c>
      <c r="T866" s="131" t="s">
        <v>824</v>
      </c>
      <c r="U866" s="131" t="s">
        <v>823</v>
      </c>
      <c r="V866" s="131" t="s">
        <v>824</v>
      </c>
      <c r="W866" s="132" t="s">
        <v>825</v>
      </c>
    </row>
    <row r="867" spans="2:23" ht="33.75" customHeight="1" x14ac:dyDescent="0.25">
      <c r="B867" s="534" t="e">
        <f>IF($A$822="",0,VLOOKUP($A$822,$CC$2209:$CK$3100,2,FALSE))</f>
        <v>#N/A</v>
      </c>
      <c r="C867" s="535" t="e">
        <f>IF($A$822="",0,VLOOKUP($A$822,$CP$2209:$CX$3100,2,FALSE))</f>
        <v>#N/A</v>
      </c>
      <c r="D867" s="122" t="e">
        <f>SUM(B867:C867)</f>
        <v>#N/A</v>
      </c>
      <c r="E867" s="900" t="s">
        <v>1079</v>
      </c>
      <c r="F867" s="901"/>
      <c r="G867" s="288"/>
      <c r="H867" s="283"/>
      <c r="I867" s="283"/>
      <c r="J867" s="471"/>
      <c r="K867" s="288"/>
      <c r="L867" s="283"/>
      <c r="M867" s="283"/>
      <c r="N867" s="283"/>
      <c r="O867" s="283"/>
      <c r="P867" s="283"/>
      <c r="Q867" s="283"/>
      <c r="R867" s="283"/>
      <c r="S867" s="283"/>
      <c r="T867" s="283"/>
      <c r="U867" s="128">
        <f t="shared" ref="U867:V870" si="149">+G867+I867+K867+M867+O867+Q867+S867</f>
        <v>0</v>
      </c>
      <c r="V867" s="128">
        <f t="shared" si="149"/>
        <v>0</v>
      </c>
      <c r="W867" s="122">
        <f>+V867+U867</f>
        <v>0</v>
      </c>
    </row>
    <row r="868" spans="2:23" ht="33.75" customHeight="1" x14ac:dyDescent="0.25">
      <c r="B868" s="536" t="e">
        <f>IF($A$822="",0,VLOOKUP($A$822,$CC$2209:$CK$3100,3,FALSE))</f>
        <v>#N/A</v>
      </c>
      <c r="C868" s="374" t="e">
        <f>IF($A$822="",0,VLOOKUP($A$822,$CP$2209:$CX$3100,3,FALSE))</f>
        <v>#N/A</v>
      </c>
      <c r="D868" s="123" t="e">
        <f>SUM(B868:C868)</f>
        <v>#N/A</v>
      </c>
      <c r="E868" s="896" t="s">
        <v>1080</v>
      </c>
      <c r="F868" s="897"/>
      <c r="G868" s="451"/>
      <c r="H868" s="107"/>
      <c r="I868" s="107"/>
      <c r="J868" s="472"/>
      <c r="K868" s="451"/>
      <c r="L868" s="107"/>
      <c r="M868" s="107"/>
      <c r="N868" s="107"/>
      <c r="O868" s="107"/>
      <c r="P868" s="107"/>
      <c r="Q868" s="107"/>
      <c r="R868" s="107"/>
      <c r="S868" s="107"/>
      <c r="T868" s="107"/>
      <c r="U868" s="121">
        <f t="shared" si="149"/>
        <v>0</v>
      </c>
      <c r="V868" s="121">
        <f t="shared" si="149"/>
        <v>0</v>
      </c>
      <c r="W868" s="123">
        <f>+V868+U868</f>
        <v>0</v>
      </c>
    </row>
    <row r="869" spans="2:23" ht="33.75" customHeight="1" x14ac:dyDescent="0.25">
      <c r="B869" s="536" t="e">
        <f>IF($A$822="",0,VLOOKUP($A$822,$CC$2209:$CK$3100,4,FALSE))</f>
        <v>#N/A</v>
      </c>
      <c r="C869" s="374" t="e">
        <f>IF($A$822="",0,VLOOKUP($A$822,$CP$2209:$CX$3100,4,FALSE))</f>
        <v>#N/A</v>
      </c>
      <c r="D869" s="123" t="e">
        <f>SUM(B869:C869)</f>
        <v>#N/A</v>
      </c>
      <c r="E869" s="890" t="s">
        <v>1081</v>
      </c>
      <c r="F869" s="891"/>
      <c r="G869" s="451"/>
      <c r="H869" s="107"/>
      <c r="I869" s="107"/>
      <c r="J869" s="472"/>
      <c r="K869" s="451"/>
      <c r="L869" s="107"/>
      <c r="M869" s="107"/>
      <c r="N869" s="107"/>
      <c r="O869" s="107"/>
      <c r="P869" s="107"/>
      <c r="Q869" s="107"/>
      <c r="R869" s="107"/>
      <c r="S869" s="107"/>
      <c r="T869" s="107"/>
      <c r="U869" s="121">
        <f t="shared" si="149"/>
        <v>0</v>
      </c>
      <c r="V869" s="121">
        <f t="shared" si="149"/>
        <v>0</v>
      </c>
      <c r="W869" s="123">
        <f>+V869+U869</f>
        <v>0</v>
      </c>
    </row>
    <row r="870" spans="2:23" ht="17.25" thickBot="1" x14ac:dyDescent="0.3">
      <c r="B870" s="537" t="e">
        <f>IF($A$822="",0,VLOOKUP($A$822,$CC$2209:$CK$3100,5,FALSE))</f>
        <v>#N/A</v>
      </c>
      <c r="C870" s="538" t="e">
        <f>IF($A$822="",0,VLOOKUP($A$822,$CP$2209:$CX$3100,5,FALSE))</f>
        <v>#N/A</v>
      </c>
      <c r="D870" s="365" t="e">
        <f>SUM(B870:C870)</f>
        <v>#N/A</v>
      </c>
      <c r="E870" s="890" t="s">
        <v>1082</v>
      </c>
      <c r="F870" s="891"/>
      <c r="G870" s="498"/>
      <c r="H870" s="363"/>
      <c r="I870" s="363"/>
      <c r="J870" s="473"/>
      <c r="K870" s="452"/>
      <c r="L870" s="287"/>
      <c r="M870" s="287"/>
      <c r="N870" s="287"/>
      <c r="O870" s="287"/>
      <c r="P870" s="287"/>
      <c r="Q870" s="287"/>
      <c r="R870" s="287"/>
      <c r="S870" s="287"/>
      <c r="T870" s="287"/>
      <c r="U870" s="129">
        <f t="shared" si="149"/>
        <v>0</v>
      </c>
      <c r="V870" s="129">
        <f t="shared" si="149"/>
        <v>0</v>
      </c>
      <c r="W870" s="124">
        <f>+V870+U870</f>
        <v>0</v>
      </c>
    </row>
    <row r="871" spans="2:23" ht="17.25" thickBot="1" x14ac:dyDescent="0.3">
      <c r="B871" s="82" t="e">
        <f>SUM(B867:B870)</f>
        <v>#N/A</v>
      </c>
      <c r="C871" s="83" t="e">
        <f>SUM(C867:C870)</f>
        <v>#N/A</v>
      </c>
      <c r="D871" s="84" t="e">
        <f>SUM(D867:D870)</f>
        <v>#N/A</v>
      </c>
      <c r="E871" s="898" t="s">
        <v>1083</v>
      </c>
      <c r="F871" s="899"/>
      <c r="G871" s="82">
        <f t="shared" ref="G871:W871" si="150">SUM(G867:G870)</f>
        <v>0</v>
      </c>
      <c r="H871" s="83">
        <f t="shared" si="150"/>
        <v>0</v>
      </c>
      <c r="I871" s="83">
        <f t="shared" si="150"/>
        <v>0</v>
      </c>
      <c r="J871" s="84">
        <f t="shared" si="150"/>
        <v>0</v>
      </c>
      <c r="K871" s="82">
        <f t="shared" si="150"/>
        <v>0</v>
      </c>
      <c r="L871" s="83">
        <f t="shared" si="150"/>
        <v>0</v>
      </c>
      <c r="M871" s="83">
        <f t="shared" si="150"/>
        <v>0</v>
      </c>
      <c r="N871" s="83">
        <f t="shared" si="150"/>
        <v>0</v>
      </c>
      <c r="O871" s="83">
        <f t="shared" si="150"/>
        <v>0</v>
      </c>
      <c r="P871" s="83">
        <f t="shared" si="150"/>
        <v>0</v>
      </c>
      <c r="Q871" s="83">
        <f t="shared" si="150"/>
        <v>0</v>
      </c>
      <c r="R871" s="83">
        <f t="shared" si="150"/>
        <v>0</v>
      </c>
      <c r="S871" s="83">
        <f t="shared" si="150"/>
        <v>0</v>
      </c>
      <c r="T871" s="83">
        <f t="shared" si="150"/>
        <v>0</v>
      </c>
      <c r="U871" s="83">
        <f t="shared" si="150"/>
        <v>0</v>
      </c>
      <c r="V871" s="83">
        <f t="shared" si="150"/>
        <v>0</v>
      </c>
      <c r="W871" s="84">
        <f t="shared" si="150"/>
        <v>0</v>
      </c>
    </row>
    <row r="872" spans="2:23" ht="17.25" thickBot="1" x14ac:dyDescent="0.3">
      <c r="B872" s="488"/>
      <c r="C872" s="488"/>
      <c r="D872" s="488"/>
      <c r="E872" s="489"/>
      <c r="F872" s="489"/>
      <c r="G872" s="488"/>
      <c r="H872" s="488"/>
      <c r="I872" s="488"/>
      <c r="J872" s="488"/>
      <c r="K872" s="488"/>
      <c r="L872" s="488"/>
      <c r="M872" s="488"/>
      <c r="N872" s="488"/>
      <c r="O872" s="488"/>
      <c r="P872" s="488"/>
      <c r="Q872" s="488"/>
      <c r="R872" s="488"/>
      <c r="S872" s="488"/>
      <c r="T872" s="488"/>
      <c r="U872" s="488"/>
      <c r="V872" s="488"/>
      <c r="W872" s="488"/>
    </row>
    <row r="873" spans="2:23" ht="13.5" thickBot="1" x14ac:dyDescent="0.3">
      <c r="B873" s="130" t="s">
        <v>823</v>
      </c>
      <c r="C873" s="131" t="s">
        <v>824</v>
      </c>
      <c r="D873" s="494" t="s">
        <v>874</v>
      </c>
      <c r="E873" s="892" t="s">
        <v>1084</v>
      </c>
      <c r="F873" s="893"/>
      <c r="G873" s="485" t="s">
        <v>823</v>
      </c>
      <c r="H873" s="486" t="s">
        <v>824</v>
      </c>
      <c r="I873" s="486" t="s">
        <v>823</v>
      </c>
      <c r="J873" s="487" t="s">
        <v>824</v>
      </c>
      <c r="K873" s="495" t="s">
        <v>823</v>
      </c>
      <c r="L873" s="486" t="s">
        <v>824</v>
      </c>
      <c r="M873" s="486" t="s">
        <v>823</v>
      </c>
      <c r="N873" s="486" t="s">
        <v>824</v>
      </c>
      <c r="O873" s="486" t="s">
        <v>823</v>
      </c>
      <c r="P873" s="486" t="s">
        <v>824</v>
      </c>
      <c r="Q873" s="486" t="s">
        <v>823</v>
      </c>
      <c r="R873" s="486" t="s">
        <v>824</v>
      </c>
      <c r="S873" s="486" t="s">
        <v>823</v>
      </c>
      <c r="T873" s="486" t="s">
        <v>824</v>
      </c>
      <c r="U873" s="486" t="s">
        <v>823</v>
      </c>
      <c r="V873" s="486" t="s">
        <v>824</v>
      </c>
      <c r="W873" s="496" t="s">
        <v>825</v>
      </c>
    </row>
    <row r="874" spans="2:23" ht="33" customHeight="1" x14ac:dyDescent="0.25">
      <c r="B874" s="534" t="e">
        <f>IF($A$822="",0,VLOOKUP($A$822,$CC$2209:$CK$3100,6,FALSE))</f>
        <v>#N/A</v>
      </c>
      <c r="C874" s="535" t="e">
        <f>IF($A$822="",0,VLOOKUP($A$822,$CP$2209:$CX$3100,6,FALSE))</f>
        <v>#N/A</v>
      </c>
      <c r="D874" s="122" t="e">
        <f>SUM(B874:C874)</f>
        <v>#N/A</v>
      </c>
      <c r="E874" s="894" t="s">
        <v>1085</v>
      </c>
      <c r="F874" s="895"/>
      <c r="G874" s="288"/>
      <c r="H874" s="283"/>
      <c r="I874" s="283"/>
      <c r="J874" s="471"/>
      <c r="K874" s="288"/>
      <c r="L874" s="283"/>
      <c r="M874" s="283"/>
      <c r="N874" s="283"/>
      <c r="O874" s="283"/>
      <c r="P874" s="283"/>
      <c r="Q874" s="283"/>
      <c r="R874" s="283"/>
      <c r="S874" s="283"/>
      <c r="T874" s="283"/>
      <c r="U874" s="128">
        <f t="shared" ref="U874:V877" si="151">+G874+I874+K874+M874+O874+Q874+S874</f>
        <v>0</v>
      </c>
      <c r="V874" s="128">
        <f t="shared" si="151"/>
        <v>0</v>
      </c>
      <c r="W874" s="122">
        <f>+V874+U874</f>
        <v>0</v>
      </c>
    </row>
    <row r="875" spans="2:23" ht="32.25" customHeight="1" x14ac:dyDescent="0.25">
      <c r="B875" s="536" t="e">
        <f>IF($A$822="",0,VLOOKUP($A$822,$CC$2209:$CK$3100,7,FALSE))</f>
        <v>#N/A</v>
      </c>
      <c r="C875" s="374" t="e">
        <f>IF($A$822="",0,VLOOKUP($A$822,$CP$2209:$CX$3100,7,FALSE))</f>
        <v>#N/A</v>
      </c>
      <c r="D875" s="123" t="e">
        <f>SUM(B875:C875)</f>
        <v>#N/A</v>
      </c>
      <c r="E875" s="896" t="s">
        <v>1086</v>
      </c>
      <c r="F875" s="897"/>
      <c r="G875" s="451"/>
      <c r="H875" s="107"/>
      <c r="I875" s="107"/>
      <c r="J875" s="472"/>
      <c r="K875" s="451"/>
      <c r="L875" s="107"/>
      <c r="M875" s="107"/>
      <c r="N875" s="107"/>
      <c r="O875" s="107"/>
      <c r="P875" s="107"/>
      <c r="Q875" s="107"/>
      <c r="R875" s="107"/>
      <c r="S875" s="107"/>
      <c r="T875" s="107"/>
      <c r="U875" s="121">
        <f t="shared" si="151"/>
        <v>0</v>
      </c>
      <c r="V875" s="121">
        <f t="shared" si="151"/>
        <v>0</v>
      </c>
      <c r="W875" s="123">
        <f>+V875+U875</f>
        <v>0</v>
      </c>
    </row>
    <row r="876" spans="2:23" ht="33" customHeight="1" x14ac:dyDescent="0.25">
      <c r="B876" s="536" t="e">
        <f>IF($A$822="",0,VLOOKUP($A$822,$CC$2209:$CK$3100,8,FALSE))</f>
        <v>#N/A</v>
      </c>
      <c r="C876" s="374" t="e">
        <f>IF($A$822="",0,VLOOKUP($A$822,$CP$2209:$CX$3100,8,FALSE))</f>
        <v>#N/A</v>
      </c>
      <c r="D876" s="123" t="e">
        <f>SUM(B876:C876)</f>
        <v>#N/A</v>
      </c>
      <c r="E876" s="890" t="s">
        <v>1087</v>
      </c>
      <c r="F876" s="891"/>
      <c r="G876" s="451"/>
      <c r="H876" s="107"/>
      <c r="I876" s="107"/>
      <c r="J876" s="472"/>
      <c r="K876" s="451"/>
      <c r="L876" s="107"/>
      <c r="M876" s="107"/>
      <c r="N876" s="107"/>
      <c r="O876" s="107"/>
      <c r="P876" s="107"/>
      <c r="Q876" s="107"/>
      <c r="R876" s="107"/>
      <c r="S876" s="107"/>
      <c r="T876" s="107"/>
      <c r="U876" s="121">
        <f t="shared" si="151"/>
        <v>0</v>
      </c>
      <c r="V876" s="121">
        <f t="shared" si="151"/>
        <v>0</v>
      </c>
      <c r="W876" s="123">
        <f>+V876+U876</f>
        <v>0</v>
      </c>
    </row>
    <row r="877" spans="2:23" ht="17.25" thickBot="1" x14ac:dyDescent="0.3">
      <c r="B877" s="537" t="e">
        <f>IF($A$822="",0,VLOOKUP($A$822,$CC$2209:$CK$3100,9,FALSE))</f>
        <v>#N/A</v>
      </c>
      <c r="C877" s="538" t="e">
        <f>IF($A$822="",0,VLOOKUP($A$822,$CP$2209:$CX$3100,9,FALSE))</f>
        <v>#N/A</v>
      </c>
      <c r="D877" s="365" t="e">
        <f>SUM(B877:C877)</f>
        <v>#N/A</v>
      </c>
      <c r="E877" s="890" t="s">
        <v>1088</v>
      </c>
      <c r="F877" s="891"/>
      <c r="G877" s="452"/>
      <c r="H877" s="287"/>
      <c r="I877" s="287"/>
      <c r="J877" s="499"/>
      <c r="K877" s="452"/>
      <c r="L877" s="287"/>
      <c r="M877" s="287"/>
      <c r="N877" s="287"/>
      <c r="O877" s="287"/>
      <c r="P877" s="287"/>
      <c r="Q877" s="287"/>
      <c r="R877" s="287"/>
      <c r="S877" s="287"/>
      <c r="T877" s="287"/>
      <c r="U877" s="129">
        <f t="shared" si="151"/>
        <v>0</v>
      </c>
      <c r="V877" s="129">
        <f t="shared" si="151"/>
        <v>0</v>
      </c>
      <c r="W877" s="124">
        <f>+V877+U877</f>
        <v>0</v>
      </c>
    </row>
    <row r="878" spans="2:23" ht="17.25" thickBot="1" x14ac:dyDescent="0.3">
      <c r="B878" s="82" t="e">
        <f>SUM(B874:B877)</f>
        <v>#N/A</v>
      </c>
      <c r="C878" s="83" t="e">
        <f>SUM(C874:C877)</f>
        <v>#N/A</v>
      </c>
      <c r="D878" s="84" t="e">
        <f>SUM(D874:D877)</f>
        <v>#N/A</v>
      </c>
      <c r="E878" s="898" t="s">
        <v>1089</v>
      </c>
      <c r="F878" s="899"/>
      <c r="G878" s="82">
        <f t="shared" ref="G878:W878" si="152">SUM(G874:G877)</f>
        <v>0</v>
      </c>
      <c r="H878" s="83">
        <f t="shared" si="152"/>
        <v>0</v>
      </c>
      <c r="I878" s="83">
        <f t="shared" si="152"/>
        <v>0</v>
      </c>
      <c r="J878" s="84">
        <f t="shared" si="152"/>
        <v>0</v>
      </c>
      <c r="K878" s="82">
        <f t="shared" si="152"/>
        <v>0</v>
      </c>
      <c r="L878" s="83">
        <f t="shared" si="152"/>
        <v>0</v>
      </c>
      <c r="M878" s="83">
        <f t="shared" si="152"/>
        <v>0</v>
      </c>
      <c r="N878" s="83">
        <f t="shared" si="152"/>
        <v>0</v>
      </c>
      <c r="O878" s="83">
        <f t="shared" si="152"/>
        <v>0</v>
      </c>
      <c r="P878" s="83">
        <f t="shared" si="152"/>
        <v>0</v>
      </c>
      <c r="Q878" s="83">
        <f t="shared" si="152"/>
        <v>0</v>
      </c>
      <c r="R878" s="83">
        <f t="shared" si="152"/>
        <v>0</v>
      </c>
      <c r="S878" s="83">
        <f t="shared" si="152"/>
        <v>0</v>
      </c>
      <c r="T878" s="83">
        <f t="shared" si="152"/>
        <v>0</v>
      </c>
      <c r="U878" s="83">
        <f t="shared" si="152"/>
        <v>0</v>
      </c>
      <c r="V878" s="83">
        <f t="shared" si="152"/>
        <v>0</v>
      </c>
      <c r="W878" s="84">
        <f t="shared" si="152"/>
        <v>0</v>
      </c>
    </row>
    <row r="879" spans="2:23" ht="15.75" thickBot="1" x14ac:dyDescent="0.3">
      <c r="B879" s="497" t="s">
        <v>889</v>
      </c>
      <c r="C879" s="95"/>
      <c r="D879" s="95"/>
      <c r="E879" s="95"/>
      <c r="F879" s="96"/>
      <c r="G879" s="96"/>
      <c r="H879" s="96"/>
      <c r="I879" s="96"/>
      <c r="J879"/>
      <c r="K879"/>
      <c r="L879"/>
      <c r="M879"/>
      <c r="N879"/>
      <c r="O879"/>
      <c r="P879"/>
      <c r="Q879"/>
      <c r="R879"/>
      <c r="S879"/>
      <c r="T879"/>
      <c r="U879"/>
      <c r="V879" s="96"/>
      <c r="W879" s="96"/>
    </row>
    <row r="880" spans="2:23" ht="15" x14ac:dyDescent="0.25">
      <c r="B880" s="1026" t="s">
        <v>1020</v>
      </c>
      <c r="C880" s="1027"/>
      <c r="D880" s="1028" t="s">
        <v>890</v>
      </c>
      <c r="E880" s="1028"/>
      <c r="F880" s="1029" t="s">
        <v>1021</v>
      </c>
      <c r="G880" s="1029"/>
      <c r="H880" s="1030"/>
      <c r="I880" s="241"/>
      <c r="J880"/>
      <c r="K880"/>
      <c r="L880"/>
      <c r="M880"/>
      <c r="N880"/>
      <c r="O880"/>
      <c r="P880"/>
      <c r="Q880"/>
      <c r="R880"/>
      <c r="S880"/>
      <c r="T880"/>
      <c r="U880"/>
      <c r="V880" s="375"/>
      <c r="W880" s="96"/>
    </row>
    <row r="881" spans="1:24" ht="15" x14ac:dyDescent="0.25">
      <c r="B881" s="366" t="s">
        <v>823</v>
      </c>
      <c r="C881" s="367" t="s">
        <v>824</v>
      </c>
      <c r="D881" s="367" t="s">
        <v>823</v>
      </c>
      <c r="E881" s="367" t="s">
        <v>824</v>
      </c>
      <c r="F881" s="367" t="s">
        <v>823</v>
      </c>
      <c r="G881" s="1031" t="s">
        <v>824</v>
      </c>
      <c r="H881" s="1032"/>
      <c r="I881" s="241"/>
      <c r="J881"/>
      <c r="K881"/>
      <c r="L881" s="1009" t="s">
        <v>835</v>
      </c>
      <c r="M881" s="1009"/>
      <c r="N881" s="1009"/>
      <c r="O881" s="1010"/>
      <c r="P881" s="1011"/>
      <c r="Q881" s="1011"/>
      <c r="R881" s="1011"/>
      <c r="S881" s="1011"/>
      <c r="T881" s="1011"/>
      <c r="U881" s="1011"/>
      <c r="V881" s="1012"/>
      <c r="W881" s="96"/>
    </row>
    <row r="882" spans="1:24" ht="17.25" thickBot="1" x14ac:dyDescent="0.3">
      <c r="B882" s="452"/>
      <c r="C882" s="287"/>
      <c r="D882" s="287"/>
      <c r="E882" s="287"/>
      <c r="F882" s="287"/>
      <c r="G882" s="1033"/>
      <c r="H882" s="1034"/>
      <c r="I882" s="241"/>
      <c r="J882"/>
      <c r="K882"/>
      <c r="L882" s="1009"/>
      <c r="M882" s="1009"/>
      <c r="N882" s="1009"/>
      <c r="O882" s="1013"/>
      <c r="P882" s="1014"/>
      <c r="Q882" s="1014"/>
      <c r="R882" s="1014"/>
      <c r="S882" s="1014"/>
      <c r="T882" s="1014"/>
      <c r="U882" s="1014"/>
      <c r="V882" s="1015"/>
      <c r="W882" s="96"/>
    </row>
    <row r="883" spans="1:24" ht="16.5" x14ac:dyDescent="0.25">
      <c r="B883" s="368"/>
      <c r="C883" s="368"/>
      <c r="D883" s="368"/>
      <c r="E883" s="369"/>
      <c r="F883" s="376"/>
      <c r="G883" s="377"/>
      <c r="H883" s="377"/>
      <c r="I883" s="241"/>
      <c r="J883" s="370"/>
      <c r="K883" s="370"/>
      <c r="L883" s="370"/>
      <c r="M883" s="370"/>
      <c r="N883" s="370"/>
      <c r="O883" s="1013"/>
      <c r="P883" s="1014"/>
      <c r="Q883" s="1014"/>
      <c r="R883" s="1014"/>
      <c r="S883" s="1014"/>
      <c r="T883" s="1014"/>
      <c r="U883" s="1014"/>
      <c r="V883" s="1015"/>
      <c r="W883" s="96"/>
    </row>
    <row r="884" spans="1:24" ht="15" x14ac:dyDescent="0.25">
      <c r="B884" s="371" t="s">
        <v>891</v>
      </c>
      <c r="C884" s="100"/>
      <c r="D884" s="100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16"/>
      <c r="P884" s="1017"/>
      <c r="Q884" s="1017"/>
      <c r="R884" s="1017"/>
      <c r="S884" s="1017"/>
      <c r="T884" s="1017"/>
      <c r="U884" s="1017"/>
      <c r="V884" s="1018"/>
      <c r="W884" s="96"/>
    </row>
    <row r="885" spans="1:24" ht="15.75" thickBot="1" x14ac:dyDescent="0.3">
      <c r="B885" s="372" t="s">
        <v>892</v>
      </c>
      <c r="C885" s="100"/>
      <c r="D885" s="100"/>
      <c r="E885" s="100"/>
      <c r="F885" s="100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96"/>
    </row>
    <row r="886" spans="1:24" ht="16.5" customHeight="1" thickBot="1" x14ac:dyDescent="0.3">
      <c r="A886" s="36"/>
      <c r="B886" s="60" t="s">
        <v>786</v>
      </c>
      <c r="C886" s="61"/>
      <c r="D886" s="61"/>
      <c r="E886" s="62"/>
      <c r="F886" s="62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1"/>
      <c r="V886" s="61"/>
      <c r="W886" s="64" t="s">
        <v>864</v>
      </c>
    </row>
    <row r="887" spans="1:24" ht="12.75" customHeight="1" x14ac:dyDescent="0.25">
      <c r="B887" s="864" t="s">
        <v>788</v>
      </c>
      <c r="C887" s="864"/>
      <c r="D887" s="864"/>
      <c r="E887" s="864"/>
      <c r="F887" s="864"/>
      <c r="G887" s="864"/>
      <c r="H887" s="864"/>
      <c r="I887" s="864"/>
      <c r="J887" s="864"/>
      <c r="K887" s="864"/>
      <c r="L887" s="864"/>
      <c r="M887" s="864"/>
      <c r="N887" s="864"/>
      <c r="O887" s="864"/>
      <c r="P887" s="864"/>
      <c r="Q887" s="864"/>
      <c r="R887" s="864"/>
      <c r="S887" s="864"/>
      <c r="T887" s="864"/>
      <c r="U887" s="864"/>
      <c r="V887" s="864"/>
      <c r="W887" s="864"/>
    </row>
    <row r="888" spans="1:24" ht="12.75" customHeight="1" thickBot="1" x14ac:dyDescent="0.3">
      <c r="B888" s="865" t="s">
        <v>865</v>
      </c>
      <c r="C888" s="865"/>
      <c r="D888" s="865"/>
      <c r="E888" s="865"/>
      <c r="F888" s="865"/>
      <c r="G888" s="865"/>
      <c r="H888" s="865"/>
      <c r="I888" s="866"/>
      <c r="J888" s="866"/>
      <c r="K888" s="866"/>
      <c r="L888" s="866"/>
      <c r="M888" s="866"/>
      <c r="N888" s="866"/>
      <c r="O888" s="865"/>
      <c r="P888" s="865"/>
      <c r="Q888" s="865"/>
      <c r="R888" s="865"/>
      <c r="S888" s="865"/>
      <c r="T888" s="865"/>
      <c r="U888" s="865"/>
      <c r="V888" s="865"/>
      <c r="W888" s="865"/>
    </row>
    <row r="889" spans="1:24" s="41" customFormat="1" ht="17.25" customHeight="1" thickBot="1" x14ac:dyDescent="0.25">
      <c r="B889" s="867" t="s">
        <v>790</v>
      </c>
      <c r="C889" s="868"/>
      <c r="D889" s="869">
        <f>IF(F890=0,"",$D$5)</f>
        <v>0</v>
      </c>
      <c r="E889" s="869"/>
      <c r="F889" s="869"/>
      <c r="G889" s="869"/>
      <c r="H889" s="870"/>
      <c r="I889" s="902" t="s">
        <v>791</v>
      </c>
      <c r="J889" s="903"/>
      <c r="K889" s="903"/>
      <c r="L889" s="903"/>
      <c r="M889" s="903"/>
      <c r="N889" s="904"/>
      <c r="O889" s="886" t="s">
        <v>792</v>
      </c>
      <c r="P889" s="887"/>
      <c r="Q889" s="887"/>
      <c r="R889" s="887"/>
      <c r="S889" s="887"/>
      <c r="T889" s="905" t="str">
        <f>IF(Menu!E22="","",Menu!E22)</f>
        <v/>
      </c>
      <c r="U889" s="905"/>
      <c r="V889" s="905"/>
      <c r="W889" s="906"/>
    </row>
    <row r="890" spans="1:24" s="41" customFormat="1" ht="17.25" customHeight="1" thickBot="1" x14ac:dyDescent="0.25">
      <c r="A890" s="41" t="str">
        <f>IF(F890=0,"",$D$889&amp;" "&amp;$F$890)</f>
        <v xml:space="preserve">0 </v>
      </c>
      <c r="B890" s="910" t="s">
        <v>793</v>
      </c>
      <c r="C890" s="911"/>
      <c r="D890" s="911"/>
      <c r="E890" s="911"/>
      <c r="F890" s="912" t="str">
        <f>+Menu!B22</f>
        <v/>
      </c>
      <c r="G890" s="912"/>
      <c r="H890" s="913"/>
      <c r="I890" s="65" t="str">
        <f>+$I$6</f>
        <v>3rd</v>
      </c>
      <c r="J890" s="914" t="s">
        <v>866</v>
      </c>
      <c r="K890" s="914"/>
      <c r="L890" s="66">
        <f>+$L$6</f>
        <v>2021</v>
      </c>
      <c r="M890" s="915" t="s">
        <v>6</v>
      </c>
      <c r="N890" s="916"/>
      <c r="O890" s="306" t="s">
        <v>973</v>
      </c>
      <c r="P890" s="67"/>
      <c r="Q890" s="67"/>
      <c r="R890" s="68"/>
      <c r="S890" s="68"/>
      <c r="T890" s="68"/>
      <c r="U890" s="68"/>
      <c r="V890" s="68"/>
      <c r="W890" s="69"/>
    </row>
    <row r="891" spans="1:24" s="41" customFormat="1" ht="17.25" customHeight="1" x14ac:dyDescent="0.2">
      <c r="B891" s="70" t="s">
        <v>795</v>
      </c>
      <c r="C891" s="71"/>
      <c r="D891" s="71"/>
      <c r="E891" s="71"/>
      <c r="F891" s="71"/>
      <c r="G891" s="71"/>
      <c r="H891" s="72"/>
      <c r="I891" s="917" t="s">
        <v>867</v>
      </c>
      <c r="J891" s="918"/>
      <c r="K891" s="918"/>
      <c r="L891" s="918"/>
      <c r="M891" s="918"/>
      <c r="N891" s="919"/>
      <c r="O891" s="920">
        <f>+Menu!F22</f>
        <v>0</v>
      </c>
      <c r="P891" s="921"/>
      <c r="Q891" s="921"/>
      <c r="R891" s="921"/>
      <c r="S891" s="921"/>
      <c r="T891" s="921"/>
      <c r="U891" s="921"/>
      <c r="V891" s="921"/>
      <c r="W891" s="913"/>
    </row>
    <row r="892" spans="1:24" s="41" customFormat="1" ht="17.25" customHeight="1" x14ac:dyDescent="0.2">
      <c r="B892" s="920">
        <f>+Menu!D22</f>
        <v>0</v>
      </c>
      <c r="C892" s="921"/>
      <c r="D892" s="921"/>
      <c r="E892" s="921"/>
      <c r="F892" s="921"/>
      <c r="G892" s="921"/>
      <c r="H892" s="913"/>
      <c r="I892" s="925" t="s">
        <v>1011</v>
      </c>
      <c r="J892" s="926"/>
      <c r="K892" s="926"/>
      <c r="L892" s="926"/>
      <c r="M892" s="926"/>
      <c r="N892" s="911"/>
      <c r="O892" s="920">
        <f>+Menu!G22</f>
        <v>0</v>
      </c>
      <c r="P892" s="921"/>
      <c r="Q892" s="921"/>
      <c r="R892" s="921"/>
      <c r="S892" s="921"/>
      <c r="T892" s="921"/>
      <c r="U892" s="921"/>
      <c r="V892" s="921"/>
      <c r="W892" s="913"/>
    </row>
    <row r="893" spans="1:24" s="41" customFormat="1" ht="17.25" customHeight="1" thickBot="1" x14ac:dyDescent="0.25">
      <c r="B893" s="907"/>
      <c r="C893" s="908"/>
      <c r="D893" s="908"/>
      <c r="E893" s="908"/>
      <c r="F893" s="908"/>
      <c r="G893" s="908"/>
      <c r="H893" s="909"/>
      <c r="I893" s="927" t="s">
        <v>868</v>
      </c>
      <c r="J893" s="928"/>
      <c r="K893" s="928"/>
      <c r="L893" s="928"/>
      <c r="M893" s="929" t="e">
        <f>IF(D900=0,"",SUM(G900:J900)/D900*100)</f>
        <v>#N/A</v>
      </c>
      <c r="N893" s="930"/>
      <c r="O893" s="907"/>
      <c r="P893" s="908"/>
      <c r="Q893" s="908"/>
      <c r="R893" s="908"/>
      <c r="S893" s="908"/>
      <c r="T893" s="908"/>
      <c r="U893" s="908"/>
      <c r="V893" s="908"/>
      <c r="W893" s="909"/>
      <c r="X893" s="73"/>
    </row>
    <row r="894" spans="1:24" ht="6.75" customHeight="1" x14ac:dyDescent="0.25"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61"/>
      <c r="U894" s="61"/>
      <c r="V894" s="61"/>
      <c r="W894" s="61"/>
    </row>
    <row r="895" spans="1:24" ht="12" customHeight="1" thickBot="1" x14ac:dyDescent="0.3">
      <c r="B895" s="68" t="s">
        <v>1075</v>
      </c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61"/>
      <c r="U895" s="61"/>
      <c r="V895" s="61"/>
      <c r="W895" s="61"/>
    </row>
    <row r="896" spans="1:24" ht="39" customHeight="1" thickBot="1" x14ac:dyDescent="0.25">
      <c r="B896" s="877" t="s">
        <v>869</v>
      </c>
      <c r="C896" s="861"/>
      <c r="D896" s="878"/>
      <c r="E896" s="935" t="s">
        <v>870</v>
      </c>
      <c r="F896" s="936"/>
      <c r="G896" s="922" t="s">
        <v>1068</v>
      </c>
      <c r="H896" s="923"/>
      <c r="I896" s="923"/>
      <c r="J896" s="924"/>
      <c r="K896" s="877" t="s">
        <v>1067</v>
      </c>
      <c r="L896" s="861"/>
      <c r="M896" s="861" t="s">
        <v>1074</v>
      </c>
      <c r="N896" s="861"/>
      <c r="O896" s="861" t="s">
        <v>1073</v>
      </c>
      <c r="P896" s="861"/>
      <c r="Q896" s="861" t="s">
        <v>1072</v>
      </c>
      <c r="R896" s="861"/>
      <c r="S896" s="861" t="s">
        <v>1071</v>
      </c>
      <c r="T896" s="861"/>
      <c r="U896" s="871" t="s">
        <v>1070</v>
      </c>
      <c r="V896" s="871"/>
      <c r="W896" s="872"/>
    </row>
    <row r="897" spans="2:26" ht="11.25" customHeight="1" x14ac:dyDescent="0.2">
      <c r="B897" s="879"/>
      <c r="C897" s="862"/>
      <c r="D897" s="880"/>
      <c r="E897" s="937"/>
      <c r="F897" s="938"/>
      <c r="G897" s="883" t="s">
        <v>1069</v>
      </c>
      <c r="H897" s="884"/>
      <c r="I897" s="884"/>
      <c r="J897" s="885"/>
      <c r="K897" s="879"/>
      <c r="L897" s="862"/>
      <c r="M897" s="862"/>
      <c r="N897" s="862"/>
      <c r="O897" s="862"/>
      <c r="P897" s="862"/>
      <c r="Q897" s="862"/>
      <c r="R897" s="862"/>
      <c r="S897" s="862"/>
      <c r="T897" s="862"/>
      <c r="U897" s="873"/>
      <c r="V897" s="873"/>
      <c r="W897" s="874"/>
    </row>
    <row r="898" spans="2:26" ht="14.25" customHeight="1" thickBot="1" x14ac:dyDescent="0.3">
      <c r="B898" s="881"/>
      <c r="C898" s="863"/>
      <c r="D898" s="882"/>
      <c r="E898" s="939"/>
      <c r="F898" s="940"/>
      <c r="G898" s="941" t="s">
        <v>1065</v>
      </c>
      <c r="H898" s="942"/>
      <c r="I898" s="942" t="s">
        <v>1066</v>
      </c>
      <c r="J898" s="943"/>
      <c r="K898" s="881"/>
      <c r="L898" s="863"/>
      <c r="M898" s="863"/>
      <c r="N898" s="863"/>
      <c r="O898" s="863"/>
      <c r="P898" s="863"/>
      <c r="Q898" s="863"/>
      <c r="R898" s="863"/>
      <c r="S898" s="863"/>
      <c r="T898" s="863"/>
      <c r="U898" s="875"/>
      <c r="V898" s="875"/>
      <c r="W898" s="876"/>
    </row>
    <row r="899" spans="2:26" ht="25.5" customHeight="1" thickBot="1" x14ac:dyDescent="0.3">
      <c r="B899" s="75" t="s">
        <v>823</v>
      </c>
      <c r="C899" s="76" t="s">
        <v>824</v>
      </c>
      <c r="D899" s="77" t="s">
        <v>874</v>
      </c>
      <c r="E899" s="954" t="s">
        <v>875</v>
      </c>
      <c r="F899" s="954"/>
      <c r="G899" s="485" t="s">
        <v>823</v>
      </c>
      <c r="H899" s="486" t="s">
        <v>824</v>
      </c>
      <c r="I899" s="486" t="s">
        <v>823</v>
      </c>
      <c r="J899" s="487" t="s">
        <v>824</v>
      </c>
      <c r="K899" s="109" t="s">
        <v>823</v>
      </c>
      <c r="L899" s="109" t="s">
        <v>824</v>
      </c>
      <c r="M899" s="109" t="s">
        <v>823</v>
      </c>
      <c r="N899" s="109" t="s">
        <v>824</v>
      </c>
      <c r="O899" s="109" t="s">
        <v>823</v>
      </c>
      <c r="P899" s="109" t="s">
        <v>824</v>
      </c>
      <c r="Q899" s="109" t="s">
        <v>823</v>
      </c>
      <c r="R899" s="109" t="s">
        <v>824</v>
      </c>
      <c r="S899" s="109" t="s">
        <v>823</v>
      </c>
      <c r="T899" s="109" t="s">
        <v>824</v>
      </c>
      <c r="U899" s="109" t="s">
        <v>823</v>
      </c>
      <c r="V899" s="109" t="s">
        <v>824</v>
      </c>
      <c r="W899" s="110" t="s">
        <v>825</v>
      </c>
    </row>
    <row r="900" spans="2:26" ht="15" customHeight="1" x14ac:dyDescent="0.25">
      <c r="B900" s="373" t="e">
        <f>IF($A$890="",0,VLOOKUP($A$890,$C$2209:$R$3100,2,FALSE))</f>
        <v>#N/A</v>
      </c>
      <c r="C900" s="374" t="e">
        <f>IF($A$890="",0,VLOOKUP($A$890,$W$2209:$AL$3100,2,FALSE))</f>
        <v>#N/A</v>
      </c>
      <c r="D900" s="78" t="e">
        <f>SUM(B900:C900)</f>
        <v>#N/A</v>
      </c>
      <c r="E900" s="933" t="s">
        <v>876</v>
      </c>
      <c r="F900" s="934"/>
      <c r="G900" s="288"/>
      <c r="H900" s="283"/>
      <c r="I900" s="289"/>
      <c r="J900" s="471"/>
      <c r="K900" s="467"/>
      <c r="L900" s="283"/>
      <c r="M900" s="283"/>
      <c r="N900" s="283"/>
      <c r="O900" s="283"/>
      <c r="P900" s="283"/>
      <c r="Q900" s="283"/>
      <c r="R900" s="283"/>
      <c r="S900" s="283"/>
      <c r="T900" s="283"/>
      <c r="U900" s="128">
        <f t="shared" ref="U900:V902" si="153">+G900+I900+K900+M900+O900+Q900+S900</f>
        <v>0</v>
      </c>
      <c r="V900" s="128">
        <f t="shared" si="153"/>
        <v>0</v>
      </c>
      <c r="W900" s="122">
        <f>SUM(U900:V900)</f>
        <v>0</v>
      </c>
      <c r="Y900" s="539" t="e">
        <f>IF($A$890="",0,VLOOKUP($A$890,$AQ$2209:$BF$3100,2,FALSE))</f>
        <v>#N/A</v>
      </c>
      <c r="Z900" s="539" t="e">
        <f>IF($A$890="",0,VLOOKUP($A$890,$BJ$2209:$BY$3100,2,FALSE))</f>
        <v>#N/A</v>
      </c>
    </row>
    <row r="901" spans="2:26" ht="15" customHeight="1" x14ac:dyDescent="0.25">
      <c r="B901" s="373" t="e">
        <f>IF($A$890="",0,VLOOKUP($A$890,$C$2209:$R$3100,3,FALSE))</f>
        <v>#N/A</v>
      </c>
      <c r="C901" s="374" t="e">
        <f>IF($A$890="",0,VLOOKUP($A$890,$W$2209:$AL$3100,3,FALSE))</f>
        <v>#N/A</v>
      </c>
      <c r="D901" s="80" t="e">
        <f>SUM(B901:C901)</f>
        <v>#N/A</v>
      </c>
      <c r="E901" s="944" t="s">
        <v>877</v>
      </c>
      <c r="F901" s="891"/>
      <c r="G901" s="305"/>
      <c r="H901" s="304"/>
      <c r="I901" s="107"/>
      <c r="J901" s="472"/>
      <c r="K901" s="468"/>
      <c r="L901" s="107"/>
      <c r="M901" s="107"/>
      <c r="N901" s="107"/>
      <c r="O901" s="107"/>
      <c r="P901" s="107"/>
      <c r="Q901" s="107"/>
      <c r="R901" s="107"/>
      <c r="S901" s="107"/>
      <c r="T901" s="107"/>
      <c r="U901" s="121">
        <f t="shared" si="153"/>
        <v>0</v>
      </c>
      <c r="V901" s="121">
        <f t="shared" si="153"/>
        <v>0</v>
      </c>
      <c r="W901" s="123">
        <f>SUM(U901:V901)</f>
        <v>0</v>
      </c>
      <c r="Y901" s="539" t="e">
        <f>IF($A$890="",0,VLOOKUP($A$890,$AQ$2209:$BF$3100,3,FALSE))</f>
        <v>#N/A</v>
      </c>
      <c r="Z901" s="539" t="e">
        <f>IF($A$890="",0,VLOOKUP($A$890,$BJ$2209:$BY$3100,3,FALSE))</f>
        <v>#N/A</v>
      </c>
    </row>
    <row r="902" spans="2:26" ht="15" customHeight="1" x14ac:dyDescent="0.25">
      <c r="B902" s="373" t="e">
        <f>IF($A$890="",0,VLOOKUP($A$890,$C$2209:$R$3100,4,FALSE))</f>
        <v>#N/A</v>
      </c>
      <c r="C902" s="374" t="e">
        <f>IF($A$890="",0,VLOOKUP($A$890,$W$2209:$AL$3100,4,FALSE))</f>
        <v>#N/A</v>
      </c>
      <c r="D902" s="80" t="e">
        <f>SUM(B902:C902)</f>
        <v>#N/A</v>
      </c>
      <c r="E902" s="944" t="s">
        <v>878</v>
      </c>
      <c r="F902" s="891"/>
      <c r="G902" s="305"/>
      <c r="H902" s="304"/>
      <c r="I902" s="107"/>
      <c r="J902" s="472"/>
      <c r="K902" s="468"/>
      <c r="L902" s="107"/>
      <c r="M902" s="107"/>
      <c r="N902" s="107"/>
      <c r="O902" s="107"/>
      <c r="P902" s="107"/>
      <c r="Q902" s="107"/>
      <c r="R902" s="107"/>
      <c r="S902" s="107"/>
      <c r="T902" s="107"/>
      <c r="U902" s="121">
        <f t="shared" si="153"/>
        <v>0</v>
      </c>
      <c r="V902" s="121">
        <f t="shared" si="153"/>
        <v>0</v>
      </c>
      <c r="W902" s="123">
        <f>SUM(U902:V902)</f>
        <v>0</v>
      </c>
      <c r="Y902" s="539" t="e">
        <f>IF($A$890="",0,VLOOKUP($A$890,$AQ$2209:$BF$3100,4,FALSE))</f>
        <v>#N/A</v>
      </c>
      <c r="Z902" s="539" t="e">
        <f>IF($A$890="",0,VLOOKUP($A$890,$BJ$2209:$BY$3100,4,FALSE))</f>
        <v>#N/A</v>
      </c>
    </row>
    <row r="903" spans="2:26" ht="15" customHeight="1" x14ac:dyDescent="0.25">
      <c r="B903" s="373" t="e">
        <f>IF($A$890="",0,VLOOKUP($A$890,$C$2209:$R$3100,5,FALSE))</f>
        <v>#N/A</v>
      </c>
      <c r="C903" s="374" t="e">
        <f>IF($A$890="",0,VLOOKUP($A$890,$W$2209:$AL$3100,5,FALSE))</f>
        <v>#N/A</v>
      </c>
      <c r="D903" s="80" t="e">
        <f>SUM(B903:C903)</f>
        <v>#N/A</v>
      </c>
      <c r="E903" s="944" t="s">
        <v>879</v>
      </c>
      <c r="F903" s="891"/>
      <c r="G903" s="305"/>
      <c r="H903" s="304"/>
      <c r="I903" s="360"/>
      <c r="J903" s="472"/>
      <c r="K903" s="468"/>
      <c r="L903" s="107"/>
      <c r="M903" s="107"/>
      <c r="N903" s="107"/>
      <c r="O903" s="107"/>
      <c r="P903" s="107"/>
      <c r="Q903" s="107"/>
      <c r="R903" s="107"/>
      <c r="S903" s="107"/>
      <c r="T903" s="107"/>
      <c r="U903" s="121">
        <f>+G903+I903+K903+M903+O903+Q903+S903</f>
        <v>0</v>
      </c>
      <c r="V903" s="121">
        <f>+H903+J903+L903+N903+P903+R903+T903</f>
        <v>0</v>
      </c>
      <c r="W903" s="123">
        <f>SUM(U903:V903)</f>
        <v>0</v>
      </c>
      <c r="Y903" s="539" t="e">
        <f>IF($A$890="",0,VLOOKUP($A$890,$AQ$2209:$BF$3100,5,FALSE))</f>
        <v>#N/A</v>
      </c>
      <c r="Z903" s="539" t="e">
        <f>IF($A$890="",0,VLOOKUP($A$890,$BJ$2209:$BY$3100,5,FALSE))</f>
        <v>#N/A</v>
      </c>
    </row>
    <row r="904" spans="2:26" ht="15" customHeight="1" thickBot="1" x14ac:dyDescent="0.3">
      <c r="B904" s="373" t="e">
        <f>IF($A$890="",0,VLOOKUP($A$890,$C$2209:$R$3100,6,FALSE))</f>
        <v>#N/A</v>
      </c>
      <c r="C904" s="374" t="e">
        <f>IF($A$890="",0,VLOOKUP($A$890,$W$2209:$AL$3100,6,FALSE))</f>
        <v>#N/A</v>
      </c>
      <c r="D904" s="81" t="e">
        <f>SUM(B904:C904)</f>
        <v>#N/A</v>
      </c>
      <c r="E904" s="945" t="s">
        <v>880</v>
      </c>
      <c r="F904" s="946"/>
      <c r="G904" s="361"/>
      <c r="H904" s="362"/>
      <c r="I904" s="363"/>
      <c r="J904" s="473"/>
      <c r="K904" s="469"/>
      <c r="L904" s="363"/>
      <c r="M904" s="363"/>
      <c r="N904" s="363"/>
      <c r="O904" s="363"/>
      <c r="P904" s="363"/>
      <c r="Q904" s="363"/>
      <c r="R904" s="363"/>
      <c r="S904" s="363"/>
      <c r="T904" s="363"/>
      <c r="U904" s="364">
        <f>+G904+I904+K904+M904+O904+Q904+S904</f>
        <v>0</v>
      </c>
      <c r="V904" s="364">
        <f>+H904+J904+L904+N904+P904+R904+T904</f>
        <v>0</v>
      </c>
      <c r="W904" s="365">
        <f>SUM(U904:V904)</f>
        <v>0</v>
      </c>
      <c r="Y904" s="539" t="e">
        <f>IF($A$890="",0,VLOOKUP($A$890,$AQ$2209:$BF$3100,6,FALSE))</f>
        <v>#N/A</v>
      </c>
      <c r="Z904" s="539" t="e">
        <f>IF($A$890="",0,VLOOKUP($A$890,$BJ$2209:$BY$3100,6,FALSE))</f>
        <v>#N/A</v>
      </c>
    </row>
    <row r="905" spans="2:26" ht="18" customHeight="1" thickBot="1" x14ac:dyDescent="0.3">
      <c r="B905" s="82" t="e">
        <f>SUM(B900:B904)</f>
        <v>#N/A</v>
      </c>
      <c r="C905" s="83" t="e">
        <f>SUM(C900:C904)</f>
        <v>#N/A</v>
      </c>
      <c r="D905" s="84" t="e">
        <f>SUM(D900:D904)</f>
        <v>#N/A</v>
      </c>
      <c r="E905" s="947" t="s">
        <v>881</v>
      </c>
      <c r="F905" s="948"/>
      <c r="G905" s="82">
        <f>SUM(G900:G904)</f>
        <v>0</v>
      </c>
      <c r="H905" s="83">
        <f t="shared" ref="H905:T905" si="154">SUM(H900:H904)</f>
        <v>0</v>
      </c>
      <c r="I905" s="83">
        <f t="shared" si="154"/>
        <v>0</v>
      </c>
      <c r="J905" s="84">
        <f t="shared" si="154"/>
        <v>0</v>
      </c>
      <c r="K905" s="470">
        <f t="shared" si="154"/>
        <v>0</v>
      </c>
      <c r="L905" s="83">
        <f t="shared" si="154"/>
        <v>0</v>
      </c>
      <c r="M905" s="83">
        <f t="shared" si="154"/>
        <v>0</v>
      </c>
      <c r="N905" s="83">
        <f t="shared" si="154"/>
        <v>0</v>
      </c>
      <c r="O905" s="83">
        <f t="shared" si="154"/>
        <v>0</v>
      </c>
      <c r="P905" s="83">
        <f t="shared" si="154"/>
        <v>0</v>
      </c>
      <c r="Q905" s="83">
        <f t="shared" si="154"/>
        <v>0</v>
      </c>
      <c r="R905" s="83">
        <f t="shared" si="154"/>
        <v>0</v>
      </c>
      <c r="S905" s="83">
        <f t="shared" si="154"/>
        <v>0</v>
      </c>
      <c r="T905" s="83">
        <f t="shared" si="154"/>
        <v>0</v>
      </c>
      <c r="U905" s="83">
        <f>SUM(U900:U904)</f>
        <v>0</v>
      </c>
      <c r="V905" s="83">
        <f>SUM(V900:V904)</f>
        <v>0</v>
      </c>
      <c r="W905" s="84">
        <f>SUM(W900:W904)</f>
        <v>0</v>
      </c>
      <c r="Y905" s="87"/>
      <c r="Z905" s="87"/>
    </row>
    <row r="906" spans="2:26" ht="6.75" customHeight="1" thickBot="1" x14ac:dyDescent="0.3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</row>
    <row r="907" spans="2:26" ht="25.5" customHeight="1" thickBot="1" x14ac:dyDescent="0.3">
      <c r="B907" s="75" t="s">
        <v>823</v>
      </c>
      <c r="C907" s="76" t="s">
        <v>824</v>
      </c>
      <c r="D907" s="77" t="s">
        <v>874</v>
      </c>
      <c r="E907" s="949" t="s">
        <v>882</v>
      </c>
      <c r="F907" s="949"/>
      <c r="G907" s="485" t="s">
        <v>823</v>
      </c>
      <c r="H907" s="486" t="s">
        <v>824</v>
      </c>
      <c r="I907" s="486" t="s">
        <v>823</v>
      </c>
      <c r="J907" s="487" t="s">
        <v>824</v>
      </c>
      <c r="K907" s="109" t="s">
        <v>823</v>
      </c>
      <c r="L907" s="109" t="s">
        <v>824</v>
      </c>
      <c r="M907" s="109" t="s">
        <v>823</v>
      </c>
      <c r="N907" s="109" t="s">
        <v>824</v>
      </c>
      <c r="O907" s="109" t="s">
        <v>823</v>
      </c>
      <c r="P907" s="109" t="s">
        <v>824</v>
      </c>
      <c r="Q907" s="109" t="s">
        <v>823</v>
      </c>
      <c r="R907" s="109" t="s">
        <v>824</v>
      </c>
      <c r="S907" s="109" t="s">
        <v>823</v>
      </c>
      <c r="T907" s="109" t="s">
        <v>824</v>
      </c>
      <c r="U907" s="109" t="s">
        <v>823</v>
      </c>
      <c r="V907" s="109" t="s">
        <v>824</v>
      </c>
      <c r="W907" s="110" t="s">
        <v>825</v>
      </c>
    </row>
    <row r="908" spans="2:26" ht="15" customHeight="1" x14ac:dyDescent="0.25">
      <c r="B908" s="373" t="e">
        <f>IF($A$890="",0,VLOOKUP($A$890,$C$2209:$R$3100,7,FALSE))</f>
        <v>#N/A</v>
      </c>
      <c r="C908" s="374" t="e">
        <f>IF($A$890="",0,VLOOKUP($A$890,$W$2209:$AL$3100,7,FALSE))</f>
        <v>#N/A</v>
      </c>
      <c r="D908" s="88" t="e">
        <f>SUM(B908:C908)</f>
        <v>#N/A</v>
      </c>
      <c r="E908" s="933" t="s">
        <v>883</v>
      </c>
      <c r="F908" s="934"/>
      <c r="G908" s="288"/>
      <c r="H908" s="283"/>
      <c r="I908" s="478"/>
      <c r="J908" s="479"/>
      <c r="K908" s="474"/>
      <c r="L908" s="281"/>
      <c r="M908" s="281"/>
      <c r="N908" s="281"/>
      <c r="O908" s="281"/>
      <c r="P908" s="281"/>
      <c r="Q908" s="281"/>
      <c r="R908" s="281"/>
      <c r="S908" s="281"/>
      <c r="T908" s="282"/>
      <c r="U908" s="128">
        <f t="shared" ref="U908:V912" si="155">+G908+I908+K908+M908+O908+Q908+S908</f>
        <v>0</v>
      </c>
      <c r="V908" s="128">
        <f t="shared" si="155"/>
        <v>0</v>
      </c>
      <c r="W908" s="122">
        <f>SUM(U908:V908)</f>
        <v>0</v>
      </c>
      <c r="Y908" s="539" t="e">
        <f>IF($A$890="",0,VLOOKUP($A$890,$AQ$2209:$BF$3100,7,FALSE))</f>
        <v>#N/A</v>
      </c>
      <c r="Z908" s="539" t="e">
        <f>IF($A$890="",0,VLOOKUP($A$890,$BJ$2209:$BY$3100,7,FALSE))</f>
        <v>#N/A</v>
      </c>
    </row>
    <row r="909" spans="2:26" ht="15" customHeight="1" x14ac:dyDescent="0.25">
      <c r="B909" s="373" t="e">
        <f>IF($A$890="",0,VLOOKUP($A$890,$C$2209:$R$3100,8,FALSE))</f>
        <v>#N/A</v>
      </c>
      <c r="C909" s="374" t="e">
        <f>IF($A$890="",0,VLOOKUP($A$890,$W$2209:$AL$3100,8,FALSE))</f>
        <v>#N/A</v>
      </c>
      <c r="D909" s="80" t="e">
        <f>SUM(B909:C909)</f>
        <v>#N/A</v>
      </c>
      <c r="E909" s="944" t="s">
        <v>884</v>
      </c>
      <c r="F909" s="891"/>
      <c r="G909" s="305"/>
      <c r="H909" s="304"/>
      <c r="I909" s="480"/>
      <c r="J909" s="481"/>
      <c r="K909" s="475"/>
      <c r="L909" s="79"/>
      <c r="M909" s="79"/>
      <c r="N909" s="79"/>
      <c r="O909" s="79"/>
      <c r="P909" s="79"/>
      <c r="Q909" s="79"/>
      <c r="R909" s="79"/>
      <c r="S909" s="79"/>
      <c r="T909" s="106"/>
      <c r="U909" s="121">
        <f t="shared" si="155"/>
        <v>0</v>
      </c>
      <c r="V909" s="121">
        <f t="shared" si="155"/>
        <v>0</v>
      </c>
      <c r="W909" s="123">
        <f>SUM(U909:V909)</f>
        <v>0</v>
      </c>
      <c r="Y909" s="539" t="e">
        <f>IF($A$890="",0,VLOOKUP($A$890,$AQ$2209:$BF$3100,8,FALSE))</f>
        <v>#N/A</v>
      </c>
      <c r="Z909" s="539" t="e">
        <f>IF($A$890="",0,VLOOKUP($A$890,$BJ$2209:$BY$3100,8,FALSE))</f>
        <v>#N/A</v>
      </c>
    </row>
    <row r="910" spans="2:26" ht="15" customHeight="1" x14ac:dyDescent="0.25">
      <c r="B910" s="373" t="e">
        <f>IF($A$890="",0,VLOOKUP($A$890,$C$2209:$R$3100,9,FALSE))</f>
        <v>#N/A</v>
      </c>
      <c r="C910" s="374" t="e">
        <f>IF($A$890="",0,VLOOKUP($A$890,$W$2209:$AL$3100,9,FALSE))</f>
        <v>#N/A</v>
      </c>
      <c r="D910" s="80" t="e">
        <f>SUM(B910:C910)</f>
        <v>#N/A</v>
      </c>
      <c r="E910" s="944" t="s">
        <v>885</v>
      </c>
      <c r="F910" s="891"/>
      <c r="G910" s="305"/>
      <c r="H910" s="304"/>
      <c r="I910" s="480"/>
      <c r="J910" s="481"/>
      <c r="K910" s="475"/>
      <c r="L910" s="79"/>
      <c r="M910" s="79"/>
      <c r="N910" s="79"/>
      <c r="O910" s="79"/>
      <c r="P910" s="79"/>
      <c r="Q910" s="79"/>
      <c r="R910" s="79"/>
      <c r="S910" s="79"/>
      <c r="T910" s="106"/>
      <c r="U910" s="121">
        <f t="shared" si="155"/>
        <v>0</v>
      </c>
      <c r="V910" s="121">
        <f t="shared" si="155"/>
        <v>0</v>
      </c>
      <c r="W910" s="123">
        <f>SUM(U910:V910)</f>
        <v>0</v>
      </c>
      <c r="Y910" s="539" t="e">
        <f>IF($A$890="",0,VLOOKUP($A$890,$AQ$2209:$BF$3100,9,FALSE))</f>
        <v>#N/A</v>
      </c>
      <c r="Z910" s="539" t="e">
        <f>IF($A$890="",0,VLOOKUP($A$890,$BJ$2209:$BY$3100,9,FALSE))</f>
        <v>#N/A</v>
      </c>
    </row>
    <row r="911" spans="2:26" ht="15" customHeight="1" x14ac:dyDescent="0.25">
      <c r="B911" s="373" t="e">
        <f>IF($A$890="",0,VLOOKUP($A$890,$C$2209:$R$3100,10,FALSE))</f>
        <v>#N/A</v>
      </c>
      <c r="C911" s="374" t="e">
        <f>IF($A$890="",0,VLOOKUP($A$890,$W$2209:$AL$3100,10,FALSE))</f>
        <v>#N/A</v>
      </c>
      <c r="D911" s="80" t="e">
        <f>SUM(B911:C911)</f>
        <v>#N/A</v>
      </c>
      <c r="E911" s="944" t="s">
        <v>886</v>
      </c>
      <c r="F911" s="891"/>
      <c r="G911" s="305"/>
      <c r="H911" s="304"/>
      <c r="I911" s="480"/>
      <c r="J911" s="481"/>
      <c r="K911" s="475"/>
      <c r="L911" s="79"/>
      <c r="M911" s="79"/>
      <c r="N911" s="79"/>
      <c r="O911" s="79"/>
      <c r="P911" s="79"/>
      <c r="Q911" s="79"/>
      <c r="R911" s="79"/>
      <c r="S911" s="79"/>
      <c r="T911" s="106"/>
      <c r="U911" s="121">
        <f t="shared" si="155"/>
        <v>0</v>
      </c>
      <c r="V911" s="121">
        <f t="shared" si="155"/>
        <v>0</v>
      </c>
      <c r="W911" s="123">
        <f>SUM(U911:V911)</f>
        <v>0</v>
      </c>
      <c r="Y911" s="539" t="e">
        <f>IF($A$890="",0,VLOOKUP($A$890,$AQ$2209:$BF$3100,10,FALSE))</f>
        <v>#N/A</v>
      </c>
      <c r="Z911" s="539" t="e">
        <f>IF($A$890="",0,VLOOKUP($A$890,$BJ$2209:$BY$3100,10,FALSE))</f>
        <v>#N/A</v>
      </c>
    </row>
    <row r="912" spans="2:26" ht="15" customHeight="1" thickBot="1" x14ac:dyDescent="0.3">
      <c r="B912" s="373" t="e">
        <f>IF($A$890="",0,VLOOKUP($A$890,$C$2209:$R$3100,11,FALSE))</f>
        <v>#N/A</v>
      </c>
      <c r="C912" s="374" t="e">
        <f>IF($A$890="",0,VLOOKUP($A$890,$W$2209:$AL$3100,11,FALSE))</f>
        <v>#N/A</v>
      </c>
      <c r="D912" s="90" t="e">
        <f>SUM(B912:C912)</f>
        <v>#N/A</v>
      </c>
      <c r="E912" s="945" t="s">
        <v>887</v>
      </c>
      <c r="F912" s="946"/>
      <c r="G912" s="361"/>
      <c r="H912" s="362"/>
      <c r="I912" s="482"/>
      <c r="J912" s="483"/>
      <c r="K912" s="476"/>
      <c r="L912" s="285"/>
      <c r="M912" s="285"/>
      <c r="N912" s="285"/>
      <c r="O912" s="285"/>
      <c r="P912" s="285"/>
      <c r="Q912" s="285"/>
      <c r="R912" s="285"/>
      <c r="S912" s="285"/>
      <c r="T912" s="286"/>
      <c r="U912" s="129">
        <f t="shared" si="155"/>
        <v>0</v>
      </c>
      <c r="V912" s="129">
        <f t="shared" si="155"/>
        <v>0</v>
      </c>
      <c r="W912" s="124">
        <f>SUM(U912:V912)</f>
        <v>0</v>
      </c>
      <c r="Y912" s="539" t="e">
        <f>IF($A$890="",0,VLOOKUP($A$890,$AQ$2209:$BF$3100,11,FALSE))</f>
        <v>#N/A</v>
      </c>
      <c r="Z912" s="539" t="e">
        <f>IF($A$890="",0,VLOOKUP($A$890,$BJ$2209:$BY$3100,11,FALSE))</f>
        <v>#N/A</v>
      </c>
    </row>
    <row r="913" spans="2:26" ht="18" customHeight="1" thickBot="1" x14ac:dyDescent="0.3">
      <c r="B913" s="91" t="e">
        <f>SUM(B908:B912)</f>
        <v>#N/A</v>
      </c>
      <c r="C913" s="92" t="e">
        <f>SUM(C908:C912)</f>
        <v>#N/A</v>
      </c>
      <c r="D913" s="93" t="e">
        <f>SUM(D908:D912)</f>
        <v>#N/A</v>
      </c>
      <c r="E913" s="951" t="s">
        <v>888</v>
      </c>
      <c r="F913" s="948"/>
      <c r="G913" s="82">
        <f>SUM(G908:G912)</f>
        <v>0</v>
      </c>
      <c r="H913" s="83">
        <f>SUM(H908:H912)</f>
        <v>0</v>
      </c>
      <c r="I913" s="83">
        <f t="shared" ref="I913:N913" si="156">SUM(I908:I912)</f>
        <v>0</v>
      </c>
      <c r="J913" s="84">
        <f t="shared" si="156"/>
        <v>0</v>
      </c>
      <c r="K913" s="477">
        <f t="shared" si="156"/>
        <v>0</v>
      </c>
      <c r="L913" s="85">
        <f t="shared" si="156"/>
        <v>0</v>
      </c>
      <c r="M913" s="85">
        <f t="shared" si="156"/>
        <v>0</v>
      </c>
      <c r="N913" s="85">
        <f t="shared" si="156"/>
        <v>0</v>
      </c>
      <c r="O913" s="85">
        <f t="shared" ref="O913:W913" si="157">SUM(O908:O912)</f>
        <v>0</v>
      </c>
      <c r="P913" s="85">
        <f t="shared" si="157"/>
        <v>0</v>
      </c>
      <c r="Q913" s="85">
        <f t="shared" si="157"/>
        <v>0</v>
      </c>
      <c r="R913" s="85">
        <f t="shared" si="157"/>
        <v>0</v>
      </c>
      <c r="S913" s="85">
        <f t="shared" si="157"/>
        <v>0</v>
      </c>
      <c r="T913" s="290">
        <f t="shared" si="157"/>
        <v>0</v>
      </c>
      <c r="U913" s="83">
        <f t="shared" si="157"/>
        <v>0</v>
      </c>
      <c r="V913" s="83">
        <f t="shared" si="157"/>
        <v>0</v>
      </c>
      <c r="W913" s="84">
        <f t="shared" si="157"/>
        <v>0</v>
      </c>
    </row>
    <row r="914" spans="2:26" ht="6.75" customHeight="1" thickBot="1" x14ac:dyDescent="0.3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</row>
    <row r="915" spans="2:26" ht="25.5" customHeight="1" thickBot="1" x14ac:dyDescent="0.3">
      <c r="B915" s="75" t="s">
        <v>823</v>
      </c>
      <c r="C915" s="76" t="s">
        <v>824</v>
      </c>
      <c r="D915" s="77" t="s">
        <v>874</v>
      </c>
      <c r="E915" s="952" t="s">
        <v>1012</v>
      </c>
      <c r="F915" s="952"/>
      <c r="G915" s="485" t="s">
        <v>823</v>
      </c>
      <c r="H915" s="486" t="s">
        <v>824</v>
      </c>
      <c r="I915" s="486" t="s">
        <v>823</v>
      </c>
      <c r="J915" s="487" t="s">
        <v>824</v>
      </c>
      <c r="K915" s="109" t="s">
        <v>823</v>
      </c>
      <c r="L915" s="109" t="s">
        <v>824</v>
      </c>
      <c r="M915" s="109" t="s">
        <v>823</v>
      </c>
      <c r="N915" s="109" t="s">
        <v>824</v>
      </c>
      <c r="O915" s="109" t="s">
        <v>823</v>
      </c>
      <c r="P915" s="109" t="s">
        <v>824</v>
      </c>
      <c r="Q915" s="109" t="s">
        <v>823</v>
      </c>
      <c r="R915" s="109" t="s">
        <v>824</v>
      </c>
      <c r="S915" s="109" t="s">
        <v>823</v>
      </c>
      <c r="T915" s="109" t="s">
        <v>824</v>
      </c>
      <c r="U915" s="109" t="s">
        <v>823</v>
      </c>
      <c r="V915" s="109" t="s">
        <v>824</v>
      </c>
      <c r="W915" s="110" t="s">
        <v>825</v>
      </c>
    </row>
    <row r="916" spans="2:26" ht="15" customHeight="1" x14ac:dyDescent="0.25">
      <c r="B916" s="373" t="e">
        <f>IF($A$890="",0,VLOOKUP($A$890,$C$2209:$R$3100,12,FALSE))</f>
        <v>#N/A</v>
      </c>
      <c r="C916" s="374" t="e">
        <f>IF($A$890="",0,VLOOKUP($A$890,$W$2209:$AL$3100,12,FALSE))</f>
        <v>#N/A</v>
      </c>
      <c r="D916" s="88" t="e">
        <f>SUM(B916:C916)</f>
        <v>#N/A</v>
      </c>
      <c r="E916" s="933" t="s">
        <v>1013</v>
      </c>
      <c r="F916" s="934"/>
      <c r="G916" s="288"/>
      <c r="H916" s="283"/>
      <c r="I916" s="478"/>
      <c r="J916" s="479"/>
      <c r="K916" s="474"/>
      <c r="L916" s="281"/>
      <c r="M916" s="281"/>
      <c r="N916" s="281"/>
      <c r="O916" s="281"/>
      <c r="P916" s="281"/>
      <c r="Q916" s="281"/>
      <c r="R916" s="281"/>
      <c r="S916" s="282"/>
      <c r="T916" s="283"/>
      <c r="U916" s="128">
        <f t="shared" ref="U916:V920" si="158">+G916+I916+K916+M916+O916+Q916+S916</f>
        <v>0</v>
      </c>
      <c r="V916" s="128">
        <f t="shared" si="158"/>
        <v>0</v>
      </c>
      <c r="W916" s="122">
        <f>SUM(U916:V916)</f>
        <v>0</v>
      </c>
      <c r="Y916" s="539" t="e">
        <f>IF($A$890="",0,VLOOKUP($A$890,$AQ$2209:$BF$3100,12,FALSE))</f>
        <v>#N/A</v>
      </c>
      <c r="Z916" s="539" t="e">
        <f>IF($A$890="",0,VLOOKUP($A$890,$BJ$2209:$BY$3100,12,FALSE))</f>
        <v>#N/A</v>
      </c>
    </row>
    <row r="917" spans="2:26" ht="15" customHeight="1" x14ac:dyDescent="0.25">
      <c r="B917" s="373" t="e">
        <f>IF($A$890="",0,VLOOKUP($A$890,$C$2209:$R$3100,13,FALSE))</f>
        <v>#N/A</v>
      </c>
      <c r="C917" s="374" t="e">
        <f>IF($A$890="",0,VLOOKUP($A$890,$W$2209:$AL$3100,13,FALSE))</f>
        <v>#N/A</v>
      </c>
      <c r="D917" s="80" t="e">
        <f>SUM(B917:C917)</f>
        <v>#N/A</v>
      </c>
      <c r="E917" s="944" t="s">
        <v>1014</v>
      </c>
      <c r="F917" s="891"/>
      <c r="G917" s="305"/>
      <c r="H917" s="304"/>
      <c r="I917" s="480"/>
      <c r="J917" s="481"/>
      <c r="K917" s="475"/>
      <c r="L917" s="79"/>
      <c r="M917" s="79"/>
      <c r="N917" s="79"/>
      <c r="O917" s="79"/>
      <c r="P917" s="79"/>
      <c r="Q917" s="79"/>
      <c r="R917" s="79"/>
      <c r="S917" s="106"/>
      <c r="T917" s="107"/>
      <c r="U917" s="121">
        <f t="shared" si="158"/>
        <v>0</v>
      </c>
      <c r="V917" s="121">
        <f t="shared" si="158"/>
        <v>0</v>
      </c>
      <c r="W917" s="123">
        <f>SUM(U917:V917)</f>
        <v>0</v>
      </c>
      <c r="Y917" s="539" t="e">
        <f>IF($A$890="",0,VLOOKUP($A$890,$AQ$2209:$BF$3100,13,FALSE))</f>
        <v>#N/A</v>
      </c>
      <c r="Z917" s="539" t="e">
        <f>IF($A$890="",0,VLOOKUP($A$890,$BJ$2209:$BY$3100,13,FALSE))</f>
        <v>#N/A</v>
      </c>
    </row>
    <row r="918" spans="2:26" ht="15" customHeight="1" x14ac:dyDescent="0.25">
      <c r="B918" s="373" t="e">
        <f>IF($A$890="",0,VLOOKUP($A$890,$C$2209:$R$3100,14,FALSE))</f>
        <v>#N/A</v>
      </c>
      <c r="C918" s="374" t="e">
        <f>IF($A$890="",0,VLOOKUP($A$890,$W$2209:$AL$3100,14,FALSE))</f>
        <v>#N/A</v>
      </c>
      <c r="D918" s="80" t="e">
        <f>SUM(B918:C918)</f>
        <v>#N/A</v>
      </c>
      <c r="E918" s="944" t="s">
        <v>1015</v>
      </c>
      <c r="F918" s="891"/>
      <c r="G918" s="305"/>
      <c r="H918" s="304"/>
      <c r="I918" s="480"/>
      <c r="J918" s="481"/>
      <c r="K918" s="475"/>
      <c r="L918" s="79"/>
      <c r="M918" s="79"/>
      <c r="N918" s="79"/>
      <c r="O918" s="79"/>
      <c r="P918" s="79"/>
      <c r="Q918" s="79"/>
      <c r="R918" s="79"/>
      <c r="S918" s="106"/>
      <c r="T918" s="107"/>
      <c r="U918" s="121">
        <f t="shared" si="158"/>
        <v>0</v>
      </c>
      <c r="V918" s="121">
        <f t="shared" si="158"/>
        <v>0</v>
      </c>
      <c r="W918" s="123">
        <f>SUM(U918:V918)</f>
        <v>0</v>
      </c>
      <c r="Y918" s="539" t="e">
        <f>IF($A$890="",0,VLOOKUP($A$890,$AQ$2209:$BF$3100,14,FALSE))</f>
        <v>#N/A</v>
      </c>
      <c r="Z918" s="539" t="e">
        <f>IF($A$890="",0,VLOOKUP($A$890,$BJ$2209:$BY$3100,14,FALSE))</f>
        <v>#N/A</v>
      </c>
    </row>
    <row r="919" spans="2:26" ht="15" customHeight="1" x14ac:dyDescent="0.25">
      <c r="B919" s="373" t="e">
        <f>IF($A$890="",0,VLOOKUP($A$890,$C$2209:$R$3100,15,FALSE))</f>
        <v>#N/A</v>
      </c>
      <c r="C919" s="374" t="e">
        <f>IF($A$890="",0,VLOOKUP($A$890,$W$2209:$AL$3100,15,FALSE))</f>
        <v>#N/A</v>
      </c>
      <c r="D919" s="80" t="e">
        <f>SUM(B919:C919)</f>
        <v>#N/A</v>
      </c>
      <c r="E919" s="944" t="s">
        <v>1016</v>
      </c>
      <c r="F919" s="891"/>
      <c r="G919" s="305"/>
      <c r="H919" s="304"/>
      <c r="I919" s="480"/>
      <c r="J919" s="481"/>
      <c r="K919" s="475"/>
      <c r="L919" s="79"/>
      <c r="M919" s="79"/>
      <c r="N919" s="79"/>
      <c r="O919" s="79"/>
      <c r="P919" s="79"/>
      <c r="Q919" s="79"/>
      <c r="R919" s="79"/>
      <c r="S919" s="106"/>
      <c r="T919" s="107"/>
      <c r="U919" s="121">
        <f t="shared" si="158"/>
        <v>0</v>
      </c>
      <c r="V919" s="121">
        <f t="shared" si="158"/>
        <v>0</v>
      </c>
      <c r="W919" s="123">
        <f>SUM(U919:V919)</f>
        <v>0</v>
      </c>
      <c r="Y919" s="539" t="e">
        <f>IF($A$890="",0,VLOOKUP($A$890,$AQ$2209:$BF$3100,15,FALSE))</f>
        <v>#N/A</v>
      </c>
      <c r="Z919" s="539" t="e">
        <f>IF($A$890="",0,VLOOKUP($A$890,$BJ$2209:$BY$3100,15,FALSE))</f>
        <v>#N/A</v>
      </c>
    </row>
    <row r="920" spans="2:26" ht="15" customHeight="1" thickBot="1" x14ac:dyDescent="0.3">
      <c r="B920" s="373" t="e">
        <f>IF($A$890="",0,VLOOKUP($A$890,$C$2209:$R$3100,16,FALSE))</f>
        <v>#N/A</v>
      </c>
      <c r="C920" s="374" t="e">
        <f>IF($A$890="",0,VLOOKUP($A$890,$W$2209:$AL$3100,16,FALSE))</f>
        <v>#N/A</v>
      </c>
      <c r="D920" s="90" t="e">
        <f>SUM(B920:C920)</f>
        <v>#N/A</v>
      </c>
      <c r="E920" s="945" t="s">
        <v>1017</v>
      </c>
      <c r="F920" s="946"/>
      <c r="G920" s="361"/>
      <c r="H920" s="362"/>
      <c r="I920" s="482"/>
      <c r="J920" s="483"/>
      <c r="K920" s="476"/>
      <c r="L920" s="285"/>
      <c r="M920" s="285"/>
      <c r="N920" s="285"/>
      <c r="O920" s="285"/>
      <c r="P920" s="285"/>
      <c r="Q920" s="285"/>
      <c r="R920" s="285"/>
      <c r="S920" s="286"/>
      <c r="T920" s="287"/>
      <c r="U920" s="129">
        <f t="shared" si="158"/>
        <v>0</v>
      </c>
      <c r="V920" s="129">
        <f t="shared" si="158"/>
        <v>0</v>
      </c>
      <c r="W920" s="124">
        <f>SUM(U920:V920)</f>
        <v>0</v>
      </c>
      <c r="Y920" s="539" t="e">
        <f>IF($A$890="",0,VLOOKUP($A$890,$AQ$2209:$BF$3100,16,FALSE))</f>
        <v>#N/A</v>
      </c>
      <c r="Z920" s="539" t="e">
        <f>IF($A$890="",0,VLOOKUP($A$890,$BJ$2209:$BY$3100,16,FALSE))</f>
        <v>#N/A</v>
      </c>
    </row>
    <row r="921" spans="2:26" ht="18" customHeight="1" thickBot="1" x14ac:dyDescent="0.3">
      <c r="B921" s="91" t="e">
        <f>SUM(B916:B920)</f>
        <v>#N/A</v>
      </c>
      <c r="C921" s="92" t="e">
        <f>SUM(C916:C920)</f>
        <v>#N/A</v>
      </c>
      <c r="D921" s="93" t="e">
        <f>SUM(D916:D920)</f>
        <v>#N/A</v>
      </c>
      <c r="E921" s="951" t="s">
        <v>1018</v>
      </c>
      <c r="F921" s="948"/>
      <c r="G921" s="82">
        <f>SUM(G916:G920)</f>
        <v>0</v>
      </c>
      <c r="H921" s="83">
        <f>SUM(H916:H920)</f>
        <v>0</v>
      </c>
      <c r="I921" s="83">
        <f t="shared" ref="I921:O921" si="159">SUM(I916:I920)</f>
        <v>0</v>
      </c>
      <c r="J921" s="84">
        <f t="shared" si="159"/>
        <v>0</v>
      </c>
      <c r="K921" s="477">
        <f t="shared" si="159"/>
        <v>0</v>
      </c>
      <c r="L921" s="85">
        <f t="shared" si="159"/>
        <v>0</v>
      </c>
      <c r="M921" s="85">
        <f t="shared" si="159"/>
        <v>0</v>
      </c>
      <c r="N921" s="85">
        <f t="shared" si="159"/>
        <v>0</v>
      </c>
      <c r="O921" s="85">
        <f t="shared" si="159"/>
        <v>0</v>
      </c>
      <c r="P921" s="85">
        <f t="shared" ref="P921:W921" si="160">SUM(P916:P920)</f>
        <v>0</v>
      </c>
      <c r="Q921" s="85">
        <f t="shared" si="160"/>
        <v>0</v>
      </c>
      <c r="R921" s="85">
        <f t="shared" si="160"/>
        <v>0</v>
      </c>
      <c r="S921" s="85">
        <f t="shared" si="160"/>
        <v>0</v>
      </c>
      <c r="T921" s="85">
        <f t="shared" si="160"/>
        <v>0</v>
      </c>
      <c r="U921" s="85">
        <f t="shared" si="160"/>
        <v>0</v>
      </c>
      <c r="V921" s="85">
        <f t="shared" si="160"/>
        <v>0</v>
      </c>
      <c r="W921" s="86">
        <f t="shared" si="160"/>
        <v>0</v>
      </c>
    </row>
    <row r="922" spans="2:26" ht="3" customHeight="1" x14ac:dyDescent="0.25">
      <c r="B922" s="488"/>
      <c r="C922" s="488"/>
      <c r="D922" s="488"/>
      <c r="E922" s="489"/>
      <c r="F922" s="489"/>
      <c r="G922" s="490"/>
      <c r="H922" s="490"/>
      <c r="I922" s="488"/>
      <c r="J922" s="488"/>
      <c r="K922" s="488"/>
      <c r="L922" s="488"/>
      <c r="M922" s="488"/>
      <c r="N922" s="488"/>
      <c r="O922" s="488"/>
      <c r="P922" s="488"/>
      <c r="Q922" s="488"/>
      <c r="R922" s="488"/>
      <c r="S922" s="488"/>
      <c r="T922" s="488"/>
      <c r="U922" s="488"/>
      <c r="V922" s="488"/>
      <c r="W922" s="488"/>
    </row>
    <row r="923" spans="2:26" ht="12.75" customHeight="1" thickBot="1" x14ac:dyDescent="0.25">
      <c r="B923" s="491" t="s">
        <v>1129</v>
      </c>
      <c r="C923" s="96"/>
      <c r="D923" s="96"/>
      <c r="E923" s="96"/>
      <c r="F923" s="492" t="s">
        <v>835</v>
      </c>
      <c r="G923" s="1019" t="s">
        <v>1270</v>
      </c>
      <c r="H923" s="1019"/>
      <c r="I923" s="1019"/>
      <c r="J923" s="1019"/>
      <c r="K923" s="1019"/>
      <c r="L923" s="1019"/>
      <c r="M923" s="1019"/>
      <c r="N923" s="1019"/>
      <c r="O923" s="1019"/>
      <c r="P923" s="1019"/>
      <c r="Q923" s="1019"/>
      <c r="R923" s="1019"/>
      <c r="S923" s="1019"/>
      <c r="T923" s="1019"/>
      <c r="U923" s="1019"/>
      <c r="V923" s="1019"/>
      <c r="W923" s="1019"/>
    </row>
    <row r="924" spans="2:26" ht="27.75" customHeight="1" x14ac:dyDescent="0.25">
      <c r="B924" s="888" t="s">
        <v>1132</v>
      </c>
      <c r="C924" s="889"/>
      <c r="D924" s="889"/>
      <c r="E924" s="889"/>
      <c r="F924" s="841"/>
      <c r="G924" s="1002" t="s">
        <v>1076</v>
      </c>
      <c r="H924" s="1003"/>
      <c r="I924" s="1003"/>
      <c r="J924" s="1003"/>
      <c r="K924" s="1004" t="s">
        <v>1131</v>
      </c>
      <c r="L924" s="1004"/>
      <c r="M924" s="1004"/>
      <c r="N924" s="1005"/>
      <c r="O924" s="241"/>
      <c r="P924" s="1043" t="s">
        <v>1268</v>
      </c>
      <c r="Q924" s="1043"/>
      <c r="R924" s="1043"/>
      <c r="S924" s="1043"/>
      <c r="T924" s="1040" t="s">
        <v>1269</v>
      </c>
      <c r="U924" s="1040"/>
      <c r="V924" s="1040"/>
      <c r="W924" s="1041"/>
    </row>
    <row r="925" spans="2:26" ht="11.25" customHeight="1" x14ac:dyDescent="0.25">
      <c r="B925" s="963" t="s">
        <v>1130</v>
      </c>
      <c r="C925" s="964"/>
      <c r="D925" s="965" t="s">
        <v>903</v>
      </c>
      <c r="E925" s="966"/>
      <c r="F925" s="841"/>
      <c r="G925" s="1006" t="s">
        <v>823</v>
      </c>
      <c r="H925" s="1007"/>
      <c r="I925" s="1007" t="s">
        <v>824</v>
      </c>
      <c r="J925" s="1007"/>
      <c r="K925" s="1007" t="s">
        <v>823</v>
      </c>
      <c r="L925" s="1007"/>
      <c r="M925" s="1007" t="s">
        <v>824</v>
      </c>
      <c r="N925" s="1021"/>
      <c r="O925" s="241"/>
      <c r="P925" s="1007" t="s">
        <v>823</v>
      </c>
      <c r="Q925" s="1007"/>
      <c r="R925" s="1007" t="s">
        <v>824</v>
      </c>
      <c r="S925" s="1007"/>
      <c r="T925" s="1007" t="s">
        <v>823</v>
      </c>
      <c r="U925" s="1007"/>
      <c r="V925" s="1007" t="s">
        <v>824</v>
      </c>
      <c r="W925" s="1021"/>
    </row>
    <row r="926" spans="2:26" ht="18.75" customHeight="1" thickBot="1" x14ac:dyDescent="0.3">
      <c r="B926" s="986"/>
      <c r="C926" s="987"/>
      <c r="D926" s="988"/>
      <c r="E926" s="989"/>
      <c r="F926" s="841"/>
      <c r="G926" s="1023" t="e">
        <f>IF($A$890="",0,VLOOKUP($A$890,$DB$2209:$DC$3100,2,FALSE))</f>
        <v>#N/A</v>
      </c>
      <c r="H926" s="1022"/>
      <c r="I926" s="1022" t="e">
        <f>IF($A$890="",0,VLOOKUP($A$890,$DG$2209:$DH$3100,2,FALSE))</f>
        <v>#N/A</v>
      </c>
      <c r="J926" s="1022"/>
      <c r="K926" s="1024"/>
      <c r="L926" s="1024"/>
      <c r="M926" s="1024"/>
      <c r="N926" s="1025"/>
      <c r="O926" s="241"/>
      <c r="P926" s="1008" t="e">
        <f>IF($A$890="",0,VLOOKUP($A$890,$DL$2209:$DM$3100,2,FALSE))</f>
        <v>#N/A</v>
      </c>
      <c r="Q926" s="1008"/>
      <c r="R926" s="1008" t="e">
        <f>IF($A$890="",0,VLOOKUP($A$890,$DQ$2209:$DR$3100,2,FALSE))</f>
        <v>#N/A</v>
      </c>
      <c r="S926" s="1008"/>
      <c r="T926" s="1024"/>
      <c r="U926" s="1024"/>
      <c r="V926" s="1024"/>
      <c r="W926" s="1025"/>
    </row>
    <row r="927" spans="2:26" s="52" customFormat="1" ht="14.25" customHeight="1" thickBot="1" x14ac:dyDescent="0.3">
      <c r="B927" s="368"/>
      <c r="C927" s="368"/>
      <c r="D927" s="368"/>
      <c r="E927" s="369"/>
      <c r="F927" s="376"/>
      <c r="G927" s="377"/>
      <c r="H927" s="377"/>
      <c r="I927" s="241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5"/>
      <c r="W927" s="96"/>
    </row>
    <row r="928" spans="2:26" s="52" customFormat="1" ht="12.75" customHeight="1" thickBot="1" x14ac:dyDescent="0.3">
      <c r="B928" s="372"/>
      <c r="C928" s="100"/>
      <c r="D928" s="100"/>
      <c r="E928" s="100"/>
      <c r="F928" s="100"/>
      <c r="G928" s="100"/>
      <c r="H928" s="100"/>
      <c r="I928" s="100"/>
      <c r="J928" s="100"/>
      <c r="K928" s="500" t="s">
        <v>836</v>
      </c>
      <c r="L928" s="859">
        <f>+D889</f>
        <v>0</v>
      </c>
      <c r="M928" s="860"/>
      <c r="N928" s="860"/>
      <c r="O928" s="860"/>
      <c r="P928" s="860"/>
      <c r="Q928" s="860"/>
      <c r="R928" s="860"/>
      <c r="S928" s="860"/>
      <c r="T928" s="860"/>
      <c r="U928" s="860"/>
      <c r="V928" s="484"/>
      <c r="W928" s="417" t="s">
        <v>864</v>
      </c>
    </row>
    <row r="929" spans="2:23" ht="15" x14ac:dyDescent="0.25">
      <c r="B929" s="372"/>
      <c r="C929" s="100"/>
      <c r="D929" s="100"/>
      <c r="E929" s="100"/>
      <c r="F929" s="100"/>
      <c r="G929" s="100"/>
      <c r="H929" s="100"/>
      <c r="I929" s="100"/>
      <c r="J929" s="100"/>
      <c r="K929" s="500" t="s">
        <v>837</v>
      </c>
      <c r="L929" s="500"/>
      <c r="M929" s="242"/>
      <c r="N929" s="54"/>
      <c r="O929" s="858" t="str">
        <f>+F890</f>
        <v/>
      </c>
      <c r="P929" s="858"/>
      <c r="Q929" s="858"/>
      <c r="R929" s="858"/>
      <c r="S929" s="858"/>
      <c r="T929" s="858"/>
      <c r="U929" s="858"/>
      <c r="V929" s="484"/>
      <c r="W929" s="96"/>
    </row>
    <row r="930" spans="2:23" ht="16.5" thickBot="1" x14ac:dyDescent="0.3">
      <c r="B930" s="68" t="s">
        <v>1133</v>
      </c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61"/>
      <c r="U930" s="61"/>
      <c r="V930" s="61"/>
      <c r="W930" s="61"/>
    </row>
    <row r="931" spans="2:23" ht="40.5" customHeight="1" thickBot="1" x14ac:dyDescent="0.3">
      <c r="B931" s="990" t="s">
        <v>1077</v>
      </c>
      <c r="C931" s="991"/>
      <c r="D931" s="992"/>
      <c r="E931" s="979" t="s">
        <v>870</v>
      </c>
      <c r="F931" s="980"/>
      <c r="G931" s="985" t="s">
        <v>1068</v>
      </c>
      <c r="H931" s="957"/>
      <c r="I931" s="957"/>
      <c r="J931" s="958"/>
      <c r="K931" s="957" t="s">
        <v>1067</v>
      </c>
      <c r="L931" s="958"/>
      <c r="M931" s="957" t="s">
        <v>1074</v>
      </c>
      <c r="N931" s="958"/>
      <c r="O931" s="957" t="s">
        <v>1073</v>
      </c>
      <c r="P931" s="958"/>
      <c r="Q931" s="957" t="s">
        <v>1072</v>
      </c>
      <c r="R931" s="958"/>
      <c r="S931" s="957" t="s">
        <v>1071</v>
      </c>
      <c r="T931" s="958"/>
      <c r="U931" s="967" t="s">
        <v>1070</v>
      </c>
      <c r="V931" s="968"/>
      <c r="W931" s="969"/>
    </row>
    <row r="932" spans="2:23" ht="13.5" x14ac:dyDescent="0.2">
      <c r="B932" s="993"/>
      <c r="C932" s="959"/>
      <c r="D932" s="994"/>
      <c r="E932" s="981"/>
      <c r="F932" s="982"/>
      <c r="G932" s="999" t="s">
        <v>1069</v>
      </c>
      <c r="H932" s="1000"/>
      <c r="I932" s="1000"/>
      <c r="J932" s="1001"/>
      <c r="K932" s="959"/>
      <c r="L932" s="960"/>
      <c r="M932" s="959"/>
      <c r="N932" s="960"/>
      <c r="O932" s="959"/>
      <c r="P932" s="960"/>
      <c r="Q932" s="959"/>
      <c r="R932" s="960"/>
      <c r="S932" s="959"/>
      <c r="T932" s="960"/>
      <c r="U932" s="970"/>
      <c r="V932" s="971"/>
      <c r="W932" s="972"/>
    </row>
    <row r="933" spans="2:23" ht="14.25" thickBot="1" x14ac:dyDescent="0.25">
      <c r="B933" s="995"/>
      <c r="C933" s="996"/>
      <c r="D933" s="997"/>
      <c r="E933" s="983"/>
      <c r="F933" s="984"/>
      <c r="G933" s="955" t="s">
        <v>1065</v>
      </c>
      <c r="H933" s="956"/>
      <c r="I933" s="956" t="s">
        <v>1066</v>
      </c>
      <c r="J933" s="998"/>
      <c r="K933" s="961"/>
      <c r="L933" s="962"/>
      <c r="M933" s="961"/>
      <c r="N933" s="962"/>
      <c r="O933" s="961"/>
      <c r="P933" s="962"/>
      <c r="Q933" s="961"/>
      <c r="R933" s="962"/>
      <c r="S933" s="961"/>
      <c r="T933" s="962"/>
      <c r="U933" s="973"/>
      <c r="V933" s="974"/>
      <c r="W933" s="975"/>
    </row>
    <row r="934" spans="2:23" ht="13.5" thickBot="1" x14ac:dyDescent="0.3">
      <c r="B934" s="116" t="s">
        <v>823</v>
      </c>
      <c r="C934" s="109" t="s">
        <v>824</v>
      </c>
      <c r="D934" s="117" t="s">
        <v>874</v>
      </c>
      <c r="E934" s="977" t="s">
        <v>1078</v>
      </c>
      <c r="F934" s="978"/>
      <c r="G934" s="485" t="s">
        <v>823</v>
      </c>
      <c r="H934" s="486" t="s">
        <v>824</v>
      </c>
      <c r="I934" s="486" t="s">
        <v>823</v>
      </c>
      <c r="J934" s="487" t="s">
        <v>824</v>
      </c>
      <c r="K934" s="493" t="s">
        <v>823</v>
      </c>
      <c r="L934" s="131" t="s">
        <v>824</v>
      </c>
      <c r="M934" s="131" t="s">
        <v>823</v>
      </c>
      <c r="N934" s="131" t="s">
        <v>824</v>
      </c>
      <c r="O934" s="131" t="s">
        <v>823</v>
      </c>
      <c r="P934" s="131" t="s">
        <v>824</v>
      </c>
      <c r="Q934" s="131" t="s">
        <v>823</v>
      </c>
      <c r="R934" s="131" t="s">
        <v>824</v>
      </c>
      <c r="S934" s="131" t="s">
        <v>823</v>
      </c>
      <c r="T934" s="131" t="s">
        <v>824</v>
      </c>
      <c r="U934" s="131" t="s">
        <v>823</v>
      </c>
      <c r="V934" s="131" t="s">
        <v>824</v>
      </c>
      <c r="W934" s="132" t="s">
        <v>825</v>
      </c>
    </row>
    <row r="935" spans="2:23" ht="33.75" customHeight="1" x14ac:dyDescent="0.25">
      <c r="B935" s="534" t="e">
        <f>IF($A$890="",0,VLOOKUP($A$890,$CC$2209:$CK$3100,2,FALSE))</f>
        <v>#N/A</v>
      </c>
      <c r="C935" s="535" t="e">
        <f>IF($A$890="",0,VLOOKUP($A$890,$CP$2209:$CX$3100,2,FALSE))</f>
        <v>#N/A</v>
      </c>
      <c r="D935" s="122" t="e">
        <f>SUM(B935:C935)</f>
        <v>#N/A</v>
      </c>
      <c r="E935" s="900" t="s">
        <v>1079</v>
      </c>
      <c r="F935" s="901"/>
      <c r="G935" s="288"/>
      <c r="H935" s="283"/>
      <c r="I935" s="283"/>
      <c r="J935" s="471"/>
      <c r="K935" s="288"/>
      <c r="L935" s="283"/>
      <c r="M935" s="283"/>
      <c r="N935" s="283"/>
      <c r="O935" s="283"/>
      <c r="P935" s="283"/>
      <c r="Q935" s="283"/>
      <c r="R935" s="283"/>
      <c r="S935" s="283"/>
      <c r="T935" s="283"/>
      <c r="U935" s="128">
        <f t="shared" ref="U935:V938" si="161">+G935+I935+K935+M935+O935+Q935+S935</f>
        <v>0</v>
      </c>
      <c r="V935" s="128">
        <f t="shared" si="161"/>
        <v>0</v>
      </c>
      <c r="W935" s="122">
        <f>+V935+U935</f>
        <v>0</v>
      </c>
    </row>
    <row r="936" spans="2:23" ht="33.75" customHeight="1" x14ac:dyDescent="0.25">
      <c r="B936" s="536" t="e">
        <f>IF($A$890="",0,VLOOKUP($A$890,$CC$2209:$CK$3100,3,FALSE))</f>
        <v>#N/A</v>
      </c>
      <c r="C936" s="374" t="e">
        <f>IF($A$890="",0,VLOOKUP($A$890,$CP$2209:$CX$3100,3,FALSE))</f>
        <v>#N/A</v>
      </c>
      <c r="D936" s="123" t="e">
        <f>SUM(B936:C936)</f>
        <v>#N/A</v>
      </c>
      <c r="E936" s="896" t="s">
        <v>1080</v>
      </c>
      <c r="F936" s="897"/>
      <c r="G936" s="451"/>
      <c r="H936" s="107"/>
      <c r="I936" s="107"/>
      <c r="J936" s="472"/>
      <c r="K936" s="451"/>
      <c r="L936" s="107"/>
      <c r="M936" s="107"/>
      <c r="N936" s="107"/>
      <c r="O936" s="107"/>
      <c r="P936" s="107"/>
      <c r="Q936" s="107"/>
      <c r="R936" s="107"/>
      <c r="S936" s="107"/>
      <c r="T936" s="107"/>
      <c r="U936" s="121">
        <f t="shared" si="161"/>
        <v>0</v>
      </c>
      <c r="V936" s="121">
        <f t="shared" si="161"/>
        <v>0</v>
      </c>
      <c r="W936" s="123">
        <f>+V936+U936</f>
        <v>0</v>
      </c>
    </row>
    <row r="937" spans="2:23" ht="33.75" customHeight="1" x14ac:dyDescent="0.25">
      <c r="B937" s="536" t="e">
        <f>IF($A$890="",0,VLOOKUP($A$890,$CC$2209:$CK$3100,4,FALSE))</f>
        <v>#N/A</v>
      </c>
      <c r="C937" s="374" t="e">
        <f>IF($A$890="",0,VLOOKUP($A$890,$CP$2209:$CX$3100,4,FALSE))</f>
        <v>#N/A</v>
      </c>
      <c r="D937" s="123" t="e">
        <f>SUM(B937:C937)</f>
        <v>#N/A</v>
      </c>
      <c r="E937" s="890" t="s">
        <v>1081</v>
      </c>
      <c r="F937" s="891"/>
      <c r="G937" s="451"/>
      <c r="H937" s="107"/>
      <c r="I937" s="107"/>
      <c r="J937" s="472"/>
      <c r="K937" s="451"/>
      <c r="L937" s="107"/>
      <c r="M937" s="107"/>
      <c r="N937" s="107"/>
      <c r="O937" s="107"/>
      <c r="P937" s="107"/>
      <c r="Q937" s="107"/>
      <c r="R937" s="107"/>
      <c r="S937" s="107"/>
      <c r="T937" s="107"/>
      <c r="U937" s="121">
        <f t="shared" si="161"/>
        <v>0</v>
      </c>
      <c r="V937" s="121">
        <f t="shared" si="161"/>
        <v>0</v>
      </c>
      <c r="W937" s="123">
        <f>+V937+U937</f>
        <v>0</v>
      </c>
    </row>
    <row r="938" spans="2:23" ht="17.25" thickBot="1" x14ac:dyDescent="0.3">
      <c r="B938" s="537" t="e">
        <f>IF($A$890="",0,VLOOKUP($A$890,$CC$2209:$CK$3100,5,FALSE))</f>
        <v>#N/A</v>
      </c>
      <c r="C938" s="538" t="e">
        <f>IF($A$890="",0,VLOOKUP($A$890,$CP$2209:$CX$3100,5,FALSE))</f>
        <v>#N/A</v>
      </c>
      <c r="D938" s="365" t="e">
        <f>SUM(B938:C938)</f>
        <v>#N/A</v>
      </c>
      <c r="E938" s="890" t="s">
        <v>1082</v>
      </c>
      <c r="F938" s="891"/>
      <c r="G938" s="498"/>
      <c r="H938" s="363"/>
      <c r="I938" s="363"/>
      <c r="J938" s="473"/>
      <c r="K938" s="452"/>
      <c r="L938" s="287"/>
      <c r="M938" s="287"/>
      <c r="N938" s="287"/>
      <c r="O938" s="287"/>
      <c r="P938" s="287"/>
      <c r="Q938" s="287"/>
      <c r="R938" s="287"/>
      <c r="S938" s="287"/>
      <c r="T938" s="287"/>
      <c r="U938" s="129">
        <f t="shared" si="161"/>
        <v>0</v>
      </c>
      <c r="V938" s="129">
        <f t="shared" si="161"/>
        <v>0</v>
      </c>
      <c r="W938" s="124">
        <f>+V938+U938</f>
        <v>0</v>
      </c>
    </row>
    <row r="939" spans="2:23" ht="17.25" thickBot="1" x14ac:dyDescent="0.3">
      <c r="B939" s="82" t="e">
        <f>SUM(B935:B938)</f>
        <v>#N/A</v>
      </c>
      <c r="C939" s="83" t="e">
        <f>SUM(C935:C938)</f>
        <v>#N/A</v>
      </c>
      <c r="D939" s="84" t="e">
        <f>SUM(D935:D938)</f>
        <v>#N/A</v>
      </c>
      <c r="E939" s="898" t="s">
        <v>1083</v>
      </c>
      <c r="F939" s="899"/>
      <c r="G939" s="82">
        <f t="shared" ref="G939:W939" si="162">SUM(G935:G938)</f>
        <v>0</v>
      </c>
      <c r="H939" s="83">
        <f t="shared" si="162"/>
        <v>0</v>
      </c>
      <c r="I939" s="83">
        <f t="shared" si="162"/>
        <v>0</v>
      </c>
      <c r="J939" s="84">
        <f t="shared" si="162"/>
        <v>0</v>
      </c>
      <c r="K939" s="82">
        <f t="shared" si="162"/>
        <v>0</v>
      </c>
      <c r="L939" s="83">
        <f t="shared" si="162"/>
        <v>0</v>
      </c>
      <c r="M939" s="83">
        <f t="shared" si="162"/>
        <v>0</v>
      </c>
      <c r="N939" s="83">
        <f t="shared" si="162"/>
        <v>0</v>
      </c>
      <c r="O939" s="83">
        <f t="shared" si="162"/>
        <v>0</v>
      </c>
      <c r="P939" s="83">
        <f t="shared" si="162"/>
        <v>0</v>
      </c>
      <c r="Q939" s="83">
        <f t="shared" si="162"/>
        <v>0</v>
      </c>
      <c r="R939" s="83">
        <f t="shared" si="162"/>
        <v>0</v>
      </c>
      <c r="S939" s="83">
        <f t="shared" si="162"/>
        <v>0</v>
      </c>
      <c r="T939" s="83">
        <f t="shared" si="162"/>
        <v>0</v>
      </c>
      <c r="U939" s="83">
        <f t="shared" si="162"/>
        <v>0</v>
      </c>
      <c r="V939" s="83">
        <f t="shared" si="162"/>
        <v>0</v>
      </c>
      <c r="W939" s="84">
        <f t="shared" si="162"/>
        <v>0</v>
      </c>
    </row>
    <row r="940" spans="2:23" ht="17.25" thickBot="1" x14ac:dyDescent="0.3">
      <c r="B940" s="488"/>
      <c r="C940" s="488"/>
      <c r="D940" s="488"/>
      <c r="E940" s="489"/>
      <c r="F940" s="489"/>
      <c r="G940" s="488"/>
      <c r="H940" s="488"/>
      <c r="I940" s="488"/>
      <c r="J940" s="488"/>
      <c r="K940" s="488"/>
      <c r="L940" s="488"/>
      <c r="M940" s="488"/>
      <c r="N940" s="488"/>
      <c r="O940" s="488"/>
      <c r="P940" s="488"/>
      <c r="Q940" s="488"/>
      <c r="R940" s="488"/>
      <c r="S940" s="488"/>
      <c r="T940" s="488"/>
      <c r="U940" s="488"/>
      <c r="V940" s="488"/>
      <c r="W940" s="488"/>
    </row>
    <row r="941" spans="2:23" ht="13.5" thickBot="1" x14ac:dyDescent="0.3">
      <c r="B941" s="130" t="s">
        <v>823</v>
      </c>
      <c r="C941" s="131" t="s">
        <v>824</v>
      </c>
      <c r="D941" s="494" t="s">
        <v>874</v>
      </c>
      <c r="E941" s="892" t="s">
        <v>1084</v>
      </c>
      <c r="F941" s="893"/>
      <c r="G941" s="485" t="s">
        <v>823</v>
      </c>
      <c r="H941" s="486" t="s">
        <v>824</v>
      </c>
      <c r="I941" s="486" t="s">
        <v>823</v>
      </c>
      <c r="J941" s="487" t="s">
        <v>824</v>
      </c>
      <c r="K941" s="495" t="s">
        <v>823</v>
      </c>
      <c r="L941" s="486" t="s">
        <v>824</v>
      </c>
      <c r="M941" s="486" t="s">
        <v>823</v>
      </c>
      <c r="N941" s="486" t="s">
        <v>824</v>
      </c>
      <c r="O941" s="486" t="s">
        <v>823</v>
      </c>
      <c r="P941" s="486" t="s">
        <v>824</v>
      </c>
      <c r="Q941" s="486" t="s">
        <v>823</v>
      </c>
      <c r="R941" s="486" t="s">
        <v>824</v>
      </c>
      <c r="S941" s="486" t="s">
        <v>823</v>
      </c>
      <c r="T941" s="486" t="s">
        <v>824</v>
      </c>
      <c r="U941" s="486" t="s">
        <v>823</v>
      </c>
      <c r="V941" s="486" t="s">
        <v>824</v>
      </c>
      <c r="W941" s="496" t="s">
        <v>825</v>
      </c>
    </row>
    <row r="942" spans="2:23" ht="33" customHeight="1" x14ac:dyDescent="0.25">
      <c r="B942" s="534" t="e">
        <f>IF($A$890="",0,VLOOKUP($A$890,$CC$2209:$CK$3100,6,FALSE))</f>
        <v>#N/A</v>
      </c>
      <c r="C942" s="535" t="e">
        <f>IF($A$890="",0,VLOOKUP($A$890,$CP$2209:$CX$3100,6,FALSE))</f>
        <v>#N/A</v>
      </c>
      <c r="D942" s="122" t="e">
        <f>SUM(B942:C942)</f>
        <v>#N/A</v>
      </c>
      <c r="E942" s="894" t="s">
        <v>1085</v>
      </c>
      <c r="F942" s="895"/>
      <c r="G942" s="288"/>
      <c r="H942" s="283"/>
      <c r="I942" s="283"/>
      <c r="J942" s="471"/>
      <c r="K942" s="288"/>
      <c r="L942" s="283"/>
      <c r="M942" s="283"/>
      <c r="N942" s="283"/>
      <c r="O942" s="283"/>
      <c r="P942" s="283"/>
      <c r="Q942" s="283"/>
      <c r="R942" s="283"/>
      <c r="S942" s="283"/>
      <c r="T942" s="283"/>
      <c r="U942" s="128">
        <f t="shared" ref="U942:V945" si="163">+G942+I942+K942+M942+O942+Q942+S942</f>
        <v>0</v>
      </c>
      <c r="V942" s="128">
        <f t="shared" si="163"/>
        <v>0</v>
      </c>
      <c r="W942" s="122">
        <f>+V942+U942</f>
        <v>0</v>
      </c>
    </row>
    <row r="943" spans="2:23" ht="32.25" customHeight="1" x14ac:dyDescent="0.25">
      <c r="B943" s="536" t="e">
        <f>IF($A$890="",0,VLOOKUP($A$890,$CC$2209:$CK$3100,7,FALSE))</f>
        <v>#N/A</v>
      </c>
      <c r="C943" s="374" t="e">
        <f>IF($A$890="",0,VLOOKUP($A$890,$CP$2209:$CX$3100,7,FALSE))</f>
        <v>#N/A</v>
      </c>
      <c r="D943" s="123" t="e">
        <f>SUM(B943:C943)</f>
        <v>#N/A</v>
      </c>
      <c r="E943" s="896" t="s">
        <v>1086</v>
      </c>
      <c r="F943" s="897"/>
      <c r="G943" s="451"/>
      <c r="H943" s="107"/>
      <c r="I943" s="107"/>
      <c r="J943" s="472"/>
      <c r="K943" s="451"/>
      <c r="L943" s="107"/>
      <c r="M943" s="107"/>
      <c r="N943" s="107"/>
      <c r="O943" s="107"/>
      <c r="P943" s="107"/>
      <c r="Q943" s="107"/>
      <c r="R943" s="107"/>
      <c r="S943" s="107"/>
      <c r="T943" s="107"/>
      <c r="U943" s="121">
        <f t="shared" si="163"/>
        <v>0</v>
      </c>
      <c r="V943" s="121">
        <f t="shared" si="163"/>
        <v>0</v>
      </c>
      <c r="W943" s="123">
        <f>+V943+U943</f>
        <v>0</v>
      </c>
    </row>
    <row r="944" spans="2:23" ht="33" customHeight="1" x14ac:dyDescent="0.25">
      <c r="B944" s="536" t="e">
        <f>IF($A$890="",0,VLOOKUP($A$890,$CC$2209:$CK$3100,8,FALSE))</f>
        <v>#N/A</v>
      </c>
      <c r="C944" s="374" t="e">
        <f>IF($A$890="",0,VLOOKUP($A$890,$CP$2209:$CX$3100,8,FALSE))</f>
        <v>#N/A</v>
      </c>
      <c r="D944" s="123" t="e">
        <f>SUM(B944:C944)</f>
        <v>#N/A</v>
      </c>
      <c r="E944" s="890" t="s">
        <v>1087</v>
      </c>
      <c r="F944" s="891"/>
      <c r="G944" s="451"/>
      <c r="H944" s="107"/>
      <c r="I944" s="107"/>
      <c r="J944" s="472"/>
      <c r="K944" s="451"/>
      <c r="L944" s="107"/>
      <c r="M944" s="107"/>
      <c r="N944" s="107"/>
      <c r="O944" s="107"/>
      <c r="P944" s="107"/>
      <c r="Q944" s="107"/>
      <c r="R944" s="107"/>
      <c r="S944" s="107"/>
      <c r="T944" s="107"/>
      <c r="U944" s="121">
        <f t="shared" si="163"/>
        <v>0</v>
      </c>
      <c r="V944" s="121">
        <f t="shared" si="163"/>
        <v>0</v>
      </c>
      <c r="W944" s="123">
        <f>+V944+U944</f>
        <v>0</v>
      </c>
    </row>
    <row r="945" spans="1:23" ht="17.25" thickBot="1" x14ac:dyDescent="0.3">
      <c r="B945" s="537" t="e">
        <f>IF($A$890="",0,VLOOKUP($A$890,$CC$2209:$CK$3100,9,FALSE))</f>
        <v>#N/A</v>
      </c>
      <c r="C945" s="538" t="e">
        <f>IF($A$890="",0,VLOOKUP($A$890,$CP$2209:$CX$3100,9,FALSE))</f>
        <v>#N/A</v>
      </c>
      <c r="D945" s="365" t="e">
        <f>SUM(B945:C945)</f>
        <v>#N/A</v>
      </c>
      <c r="E945" s="890" t="s">
        <v>1088</v>
      </c>
      <c r="F945" s="891"/>
      <c r="G945" s="452"/>
      <c r="H945" s="287"/>
      <c r="I945" s="287"/>
      <c r="J945" s="499"/>
      <c r="K945" s="452"/>
      <c r="L945" s="287"/>
      <c r="M945" s="287"/>
      <c r="N945" s="287"/>
      <c r="O945" s="287"/>
      <c r="P945" s="287"/>
      <c r="Q945" s="287"/>
      <c r="R945" s="287"/>
      <c r="S945" s="287"/>
      <c r="T945" s="287"/>
      <c r="U945" s="129">
        <f t="shared" si="163"/>
        <v>0</v>
      </c>
      <c r="V945" s="129">
        <f t="shared" si="163"/>
        <v>0</v>
      </c>
      <c r="W945" s="124">
        <f>+V945+U945</f>
        <v>0</v>
      </c>
    </row>
    <row r="946" spans="1:23" ht="17.25" thickBot="1" x14ac:dyDescent="0.3">
      <c r="B946" s="82" t="e">
        <f>SUM(B942:B945)</f>
        <v>#N/A</v>
      </c>
      <c r="C946" s="83" t="e">
        <f>SUM(C942:C945)</f>
        <v>#N/A</v>
      </c>
      <c r="D946" s="84" t="e">
        <f>SUM(D942:D945)</f>
        <v>#N/A</v>
      </c>
      <c r="E946" s="898" t="s">
        <v>1089</v>
      </c>
      <c r="F946" s="899"/>
      <c r="G946" s="82">
        <f t="shared" ref="G946:W946" si="164">SUM(G942:G945)</f>
        <v>0</v>
      </c>
      <c r="H946" s="83">
        <f t="shared" si="164"/>
        <v>0</v>
      </c>
      <c r="I946" s="83">
        <f t="shared" si="164"/>
        <v>0</v>
      </c>
      <c r="J946" s="84">
        <f t="shared" si="164"/>
        <v>0</v>
      </c>
      <c r="K946" s="82">
        <f t="shared" si="164"/>
        <v>0</v>
      </c>
      <c r="L946" s="83">
        <f t="shared" si="164"/>
        <v>0</v>
      </c>
      <c r="M946" s="83">
        <f t="shared" si="164"/>
        <v>0</v>
      </c>
      <c r="N946" s="83">
        <f t="shared" si="164"/>
        <v>0</v>
      </c>
      <c r="O946" s="83">
        <f t="shared" si="164"/>
        <v>0</v>
      </c>
      <c r="P946" s="83">
        <f t="shared" si="164"/>
        <v>0</v>
      </c>
      <c r="Q946" s="83">
        <f t="shared" si="164"/>
        <v>0</v>
      </c>
      <c r="R946" s="83">
        <f t="shared" si="164"/>
        <v>0</v>
      </c>
      <c r="S946" s="83">
        <f t="shared" si="164"/>
        <v>0</v>
      </c>
      <c r="T946" s="83">
        <f t="shared" si="164"/>
        <v>0</v>
      </c>
      <c r="U946" s="83">
        <f t="shared" si="164"/>
        <v>0</v>
      </c>
      <c r="V946" s="83">
        <f t="shared" si="164"/>
        <v>0</v>
      </c>
      <c r="W946" s="84">
        <f t="shared" si="164"/>
        <v>0</v>
      </c>
    </row>
    <row r="947" spans="1:23" ht="15.75" thickBot="1" x14ac:dyDescent="0.3">
      <c r="B947" s="497" t="s">
        <v>889</v>
      </c>
      <c r="C947" s="95"/>
      <c r="D947" s="95"/>
      <c r="E947" s="95"/>
      <c r="F947" s="96"/>
      <c r="G947" s="96"/>
      <c r="H947" s="96"/>
      <c r="I947" s="96"/>
      <c r="J947"/>
      <c r="K947"/>
      <c r="L947"/>
      <c r="M947"/>
      <c r="N947"/>
      <c r="O947"/>
      <c r="P947"/>
      <c r="Q947"/>
      <c r="R947"/>
      <c r="S947"/>
      <c r="T947"/>
      <c r="U947"/>
      <c r="V947" s="96"/>
      <c r="W947" s="96"/>
    </row>
    <row r="948" spans="1:23" ht="15" x14ac:dyDescent="0.25">
      <c r="B948" s="1026" t="s">
        <v>1020</v>
      </c>
      <c r="C948" s="1027"/>
      <c r="D948" s="1028" t="s">
        <v>890</v>
      </c>
      <c r="E948" s="1028"/>
      <c r="F948" s="1029" t="s">
        <v>1021</v>
      </c>
      <c r="G948" s="1029"/>
      <c r="H948" s="1030"/>
      <c r="I948" s="241"/>
      <c r="J948"/>
      <c r="K948"/>
      <c r="L948"/>
      <c r="M948"/>
      <c r="N948"/>
      <c r="O948"/>
      <c r="P948"/>
      <c r="Q948"/>
      <c r="R948"/>
      <c r="S948"/>
      <c r="T948"/>
      <c r="U948"/>
      <c r="V948" s="375"/>
      <c r="W948" s="96"/>
    </row>
    <row r="949" spans="1:23" ht="15" x14ac:dyDescent="0.25">
      <c r="B949" s="366" t="s">
        <v>823</v>
      </c>
      <c r="C949" s="367" t="s">
        <v>824</v>
      </c>
      <c r="D949" s="367" t="s">
        <v>823</v>
      </c>
      <c r="E949" s="367" t="s">
        <v>824</v>
      </c>
      <c r="F949" s="367" t="s">
        <v>823</v>
      </c>
      <c r="G949" s="1031" t="s">
        <v>824</v>
      </c>
      <c r="H949" s="1032"/>
      <c r="I949" s="241"/>
      <c r="J949"/>
      <c r="K949"/>
      <c r="L949" s="1009" t="s">
        <v>835</v>
      </c>
      <c r="M949" s="1009"/>
      <c r="N949" s="1009"/>
      <c r="O949" s="1010"/>
      <c r="P949" s="1011"/>
      <c r="Q949" s="1011"/>
      <c r="R949" s="1011"/>
      <c r="S949" s="1011"/>
      <c r="T949" s="1011"/>
      <c r="U949" s="1011"/>
      <c r="V949" s="1012"/>
      <c r="W949" s="96"/>
    </row>
    <row r="950" spans="1:23" ht="17.25" thickBot="1" x14ac:dyDescent="0.3">
      <c r="B950" s="452"/>
      <c r="C950" s="287"/>
      <c r="D950" s="287"/>
      <c r="E950" s="287"/>
      <c r="F950" s="287"/>
      <c r="G950" s="1033"/>
      <c r="H950" s="1034"/>
      <c r="I950" s="241"/>
      <c r="J950"/>
      <c r="K950"/>
      <c r="L950" s="1009"/>
      <c r="M950" s="1009"/>
      <c r="N950" s="1009"/>
      <c r="O950" s="1013"/>
      <c r="P950" s="1014"/>
      <c r="Q950" s="1014"/>
      <c r="R950" s="1014"/>
      <c r="S950" s="1014"/>
      <c r="T950" s="1014"/>
      <c r="U950" s="1014"/>
      <c r="V950" s="1015"/>
      <c r="W950" s="96"/>
    </row>
    <row r="951" spans="1:23" ht="16.5" x14ac:dyDescent="0.25">
      <c r="B951" s="368"/>
      <c r="C951" s="368"/>
      <c r="D951" s="368"/>
      <c r="E951" s="369"/>
      <c r="F951" s="376"/>
      <c r="G951" s="377"/>
      <c r="H951" s="377"/>
      <c r="I951" s="241"/>
      <c r="J951" s="370"/>
      <c r="K951" s="370"/>
      <c r="L951" s="370"/>
      <c r="M951" s="370"/>
      <c r="N951" s="370"/>
      <c r="O951" s="1013"/>
      <c r="P951" s="1014"/>
      <c r="Q951" s="1014"/>
      <c r="R951" s="1014"/>
      <c r="S951" s="1014"/>
      <c r="T951" s="1014"/>
      <c r="U951" s="1014"/>
      <c r="V951" s="1015"/>
      <c r="W951" s="96"/>
    </row>
    <row r="952" spans="1:23" ht="15" x14ac:dyDescent="0.25">
      <c r="B952" s="371" t="s">
        <v>891</v>
      </c>
      <c r="C952" s="100"/>
      <c r="D952" s="100"/>
      <c r="E952" s="100"/>
      <c r="F952" s="100"/>
      <c r="G952" s="100"/>
      <c r="H952" s="100"/>
      <c r="I952" s="100"/>
      <c r="J952" s="100"/>
      <c r="K952" s="100"/>
      <c r="L952" s="100"/>
      <c r="M952" s="100"/>
      <c r="N952" s="100"/>
      <c r="O952" s="1016"/>
      <c r="P952" s="1017"/>
      <c r="Q952" s="1017"/>
      <c r="R952" s="1017"/>
      <c r="S952" s="1017"/>
      <c r="T952" s="1017"/>
      <c r="U952" s="1017"/>
      <c r="V952" s="1018"/>
      <c r="W952" s="96"/>
    </row>
    <row r="953" spans="1:23" ht="15.75" thickBot="1" x14ac:dyDescent="0.3">
      <c r="B953" s="372" t="s">
        <v>892</v>
      </c>
      <c r="C953" s="100"/>
      <c r="D953" s="100"/>
      <c r="E953" s="100"/>
      <c r="F953" s="100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96"/>
    </row>
    <row r="954" spans="1:23" ht="16.5" customHeight="1" thickBot="1" x14ac:dyDescent="0.3">
      <c r="A954" s="36"/>
      <c r="B954" s="60" t="s">
        <v>786</v>
      </c>
      <c r="C954" s="61"/>
      <c r="D954" s="61"/>
      <c r="E954" s="62"/>
      <c r="F954" s="62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1"/>
      <c r="V954" s="61"/>
      <c r="W954" s="64" t="s">
        <v>864</v>
      </c>
    </row>
    <row r="955" spans="1:23" ht="12.75" customHeight="1" x14ac:dyDescent="0.25">
      <c r="B955" s="864" t="s">
        <v>788</v>
      </c>
      <c r="C955" s="864"/>
      <c r="D955" s="864"/>
      <c r="E955" s="864"/>
      <c r="F955" s="864"/>
      <c r="G955" s="864"/>
      <c r="H955" s="864"/>
      <c r="I955" s="864"/>
      <c r="J955" s="864"/>
      <c r="K955" s="864"/>
      <c r="L955" s="864"/>
      <c r="M955" s="864"/>
      <c r="N955" s="864"/>
      <c r="O955" s="864"/>
      <c r="P955" s="864"/>
      <c r="Q955" s="864"/>
      <c r="R955" s="864"/>
      <c r="S955" s="864"/>
      <c r="T955" s="864"/>
      <c r="U955" s="864"/>
      <c r="V955" s="864"/>
      <c r="W955" s="864"/>
    </row>
    <row r="956" spans="1:23" ht="12.75" customHeight="1" thickBot="1" x14ac:dyDescent="0.3">
      <c r="B956" s="865" t="s">
        <v>865</v>
      </c>
      <c r="C956" s="865"/>
      <c r="D956" s="865"/>
      <c r="E956" s="865"/>
      <c r="F956" s="865"/>
      <c r="G956" s="865"/>
      <c r="H956" s="865"/>
      <c r="I956" s="866"/>
      <c r="J956" s="866"/>
      <c r="K956" s="866"/>
      <c r="L956" s="866"/>
      <c r="M956" s="866"/>
      <c r="N956" s="866"/>
      <c r="O956" s="865"/>
      <c r="P956" s="865"/>
      <c r="Q956" s="865"/>
      <c r="R956" s="865"/>
      <c r="S956" s="865"/>
      <c r="T956" s="865"/>
      <c r="U956" s="865"/>
      <c r="V956" s="865"/>
      <c r="W956" s="865"/>
    </row>
    <row r="957" spans="1:23" s="41" customFormat="1" ht="17.25" customHeight="1" thickBot="1" x14ac:dyDescent="0.25">
      <c r="B957" s="867" t="s">
        <v>790</v>
      </c>
      <c r="C957" s="868"/>
      <c r="D957" s="869">
        <f>IF(F958=0,"",$D$5)</f>
        <v>0</v>
      </c>
      <c r="E957" s="869"/>
      <c r="F957" s="869"/>
      <c r="G957" s="869"/>
      <c r="H957" s="870"/>
      <c r="I957" s="902" t="s">
        <v>791</v>
      </c>
      <c r="J957" s="903"/>
      <c r="K957" s="903"/>
      <c r="L957" s="903"/>
      <c r="M957" s="903"/>
      <c r="N957" s="904"/>
      <c r="O957" s="886" t="s">
        <v>792</v>
      </c>
      <c r="P957" s="887"/>
      <c r="Q957" s="887"/>
      <c r="R957" s="887"/>
      <c r="S957" s="887"/>
      <c r="T957" s="905" t="str">
        <f>IF(Menu!E23="","",Menu!E23)</f>
        <v/>
      </c>
      <c r="U957" s="905"/>
      <c r="V957" s="905"/>
      <c r="W957" s="906"/>
    </row>
    <row r="958" spans="1:23" s="41" customFormat="1" ht="17.25" customHeight="1" thickBot="1" x14ac:dyDescent="0.25">
      <c r="A958" s="41" t="str">
        <f>IF(F958=0,"",$D$957&amp;" "&amp;$F$958)</f>
        <v xml:space="preserve">0 </v>
      </c>
      <c r="B958" s="910" t="s">
        <v>793</v>
      </c>
      <c r="C958" s="911"/>
      <c r="D958" s="911"/>
      <c r="E958" s="911"/>
      <c r="F958" s="912" t="str">
        <f>+Menu!B23</f>
        <v/>
      </c>
      <c r="G958" s="912"/>
      <c r="H958" s="913"/>
      <c r="I958" s="65" t="str">
        <f>+$I$6</f>
        <v>3rd</v>
      </c>
      <c r="J958" s="914" t="s">
        <v>866</v>
      </c>
      <c r="K958" s="914"/>
      <c r="L958" s="66">
        <f>+$L$6</f>
        <v>2021</v>
      </c>
      <c r="M958" s="915" t="s">
        <v>6</v>
      </c>
      <c r="N958" s="916"/>
      <c r="O958" s="306" t="s">
        <v>973</v>
      </c>
      <c r="P958" s="67"/>
      <c r="Q958" s="67"/>
      <c r="R958" s="68"/>
      <c r="S958" s="68"/>
      <c r="T958" s="68"/>
      <c r="U958" s="68"/>
      <c r="V958" s="68"/>
      <c r="W958" s="69"/>
    </row>
    <row r="959" spans="1:23" s="41" customFormat="1" ht="17.25" customHeight="1" x14ac:dyDescent="0.2">
      <c r="B959" s="70" t="s">
        <v>795</v>
      </c>
      <c r="C959" s="71"/>
      <c r="D959" s="71"/>
      <c r="E959" s="71"/>
      <c r="F959" s="71"/>
      <c r="G959" s="71"/>
      <c r="H959" s="72"/>
      <c r="I959" s="917" t="s">
        <v>867</v>
      </c>
      <c r="J959" s="918"/>
      <c r="K959" s="918"/>
      <c r="L959" s="918"/>
      <c r="M959" s="918"/>
      <c r="N959" s="919"/>
      <c r="O959" s="920">
        <f>+Menu!F23</f>
        <v>0</v>
      </c>
      <c r="P959" s="921"/>
      <c r="Q959" s="921"/>
      <c r="R959" s="921"/>
      <c r="S959" s="921"/>
      <c r="T959" s="921"/>
      <c r="U959" s="921"/>
      <c r="V959" s="921"/>
      <c r="W959" s="913"/>
    </row>
    <row r="960" spans="1:23" s="41" customFormat="1" ht="17.25" customHeight="1" x14ac:dyDescent="0.2">
      <c r="B960" s="920">
        <f>+Menu!D23</f>
        <v>0</v>
      </c>
      <c r="C960" s="921"/>
      <c r="D960" s="921"/>
      <c r="E960" s="921"/>
      <c r="F960" s="921"/>
      <c r="G960" s="921"/>
      <c r="H960" s="913"/>
      <c r="I960" s="925" t="s">
        <v>1011</v>
      </c>
      <c r="J960" s="926"/>
      <c r="K960" s="926"/>
      <c r="L960" s="926"/>
      <c r="M960" s="926"/>
      <c r="N960" s="911"/>
      <c r="O960" s="920">
        <f>+Menu!G23</f>
        <v>0</v>
      </c>
      <c r="P960" s="921"/>
      <c r="Q960" s="921"/>
      <c r="R960" s="921"/>
      <c r="S960" s="921"/>
      <c r="T960" s="921"/>
      <c r="U960" s="921"/>
      <c r="V960" s="921"/>
      <c r="W960" s="913"/>
    </row>
    <row r="961" spans="2:26" s="41" customFormat="1" ht="17.25" customHeight="1" thickBot="1" x14ac:dyDescent="0.25">
      <c r="B961" s="907"/>
      <c r="C961" s="908"/>
      <c r="D961" s="908"/>
      <c r="E961" s="908"/>
      <c r="F961" s="908"/>
      <c r="G961" s="908"/>
      <c r="H961" s="909"/>
      <c r="I961" s="927" t="s">
        <v>868</v>
      </c>
      <c r="J961" s="928"/>
      <c r="K961" s="928"/>
      <c r="L961" s="928"/>
      <c r="M961" s="929" t="e">
        <f>IF(D968=0,"",SUM(G968:J968)/D968*100)</f>
        <v>#N/A</v>
      </c>
      <c r="N961" s="930"/>
      <c r="O961" s="907"/>
      <c r="P961" s="908"/>
      <c r="Q961" s="908"/>
      <c r="R961" s="908"/>
      <c r="S961" s="908"/>
      <c r="T961" s="908"/>
      <c r="U961" s="908"/>
      <c r="V961" s="908"/>
      <c r="W961" s="909"/>
      <c r="X961" s="73"/>
    </row>
    <row r="962" spans="2:26" ht="6.75" customHeight="1" x14ac:dyDescent="0.25"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61"/>
      <c r="U962" s="61"/>
      <c r="V962" s="61"/>
      <c r="W962" s="61"/>
    </row>
    <row r="963" spans="2:26" ht="11.25" customHeight="1" thickBot="1" x14ac:dyDescent="0.3">
      <c r="B963" s="68" t="s">
        <v>1075</v>
      </c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61"/>
      <c r="U963" s="61"/>
      <c r="V963" s="61"/>
      <c r="W963" s="61"/>
    </row>
    <row r="964" spans="2:26" ht="38.25" customHeight="1" thickBot="1" x14ac:dyDescent="0.25">
      <c r="B964" s="877" t="s">
        <v>869</v>
      </c>
      <c r="C964" s="861"/>
      <c r="D964" s="878"/>
      <c r="E964" s="935" t="s">
        <v>870</v>
      </c>
      <c r="F964" s="936"/>
      <c r="G964" s="922" t="s">
        <v>1068</v>
      </c>
      <c r="H964" s="923"/>
      <c r="I964" s="923"/>
      <c r="J964" s="924"/>
      <c r="K964" s="877" t="s">
        <v>1067</v>
      </c>
      <c r="L964" s="861"/>
      <c r="M964" s="861" t="s">
        <v>1074</v>
      </c>
      <c r="N964" s="861"/>
      <c r="O964" s="861" t="s">
        <v>1073</v>
      </c>
      <c r="P964" s="861"/>
      <c r="Q964" s="861" t="s">
        <v>1072</v>
      </c>
      <c r="R964" s="861"/>
      <c r="S964" s="861" t="s">
        <v>1071</v>
      </c>
      <c r="T964" s="861"/>
      <c r="U964" s="871" t="s">
        <v>1070</v>
      </c>
      <c r="V964" s="871"/>
      <c r="W964" s="872"/>
    </row>
    <row r="965" spans="2:26" ht="12.75" customHeight="1" x14ac:dyDescent="0.2">
      <c r="B965" s="879"/>
      <c r="C965" s="862"/>
      <c r="D965" s="880"/>
      <c r="E965" s="937"/>
      <c r="F965" s="938"/>
      <c r="G965" s="883" t="s">
        <v>1069</v>
      </c>
      <c r="H965" s="884"/>
      <c r="I965" s="884"/>
      <c r="J965" s="885"/>
      <c r="K965" s="879"/>
      <c r="L965" s="862"/>
      <c r="M965" s="862"/>
      <c r="N965" s="862"/>
      <c r="O965" s="862"/>
      <c r="P965" s="862"/>
      <c r="Q965" s="862"/>
      <c r="R965" s="862"/>
      <c r="S965" s="862"/>
      <c r="T965" s="862"/>
      <c r="U965" s="873"/>
      <c r="V965" s="873"/>
      <c r="W965" s="874"/>
    </row>
    <row r="966" spans="2:26" ht="14.25" customHeight="1" thickBot="1" x14ac:dyDescent="0.3">
      <c r="B966" s="881"/>
      <c r="C966" s="863"/>
      <c r="D966" s="882"/>
      <c r="E966" s="939"/>
      <c r="F966" s="940"/>
      <c r="G966" s="941" t="s">
        <v>1065</v>
      </c>
      <c r="H966" s="942"/>
      <c r="I966" s="942" t="s">
        <v>1066</v>
      </c>
      <c r="J966" s="943"/>
      <c r="K966" s="881"/>
      <c r="L966" s="863"/>
      <c r="M966" s="863"/>
      <c r="N966" s="863"/>
      <c r="O966" s="863"/>
      <c r="P966" s="863"/>
      <c r="Q966" s="863"/>
      <c r="R966" s="863"/>
      <c r="S966" s="863"/>
      <c r="T966" s="863"/>
      <c r="U966" s="875"/>
      <c r="V966" s="875"/>
      <c r="W966" s="876"/>
    </row>
    <row r="967" spans="2:26" ht="25.5" customHeight="1" thickBot="1" x14ac:dyDescent="0.3">
      <c r="B967" s="75" t="s">
        <v>823</v>
      </c>
      <c r="C967" s="76" t="s">
        <v>824</v>
      </c>
      <c r="D967" s="77" t="s">
        <v>874</v>
      </c>
      <c r="E967" s="954" t="s">
        <v>875</v>
      </c>
      <c r="F967" s="954"/>
      <c r="G967" s="485" t="s">
        <v>823</v>
      </c>
      <c r="H967" s="486" t="s">
        <v>824</v>
      </c>
      <c r="I967" s="486" t="s">
        <v>823</v>
      </c>
      <c r="J967" s="487" t="s">
        <v>824</v>
      </c>
      <c r="K967" s="109" t="s">
        <v>823</v>
      </c>
      <c r="L967" s="109" t="s">
        <v>824</v>
      </c>
      <c r="M967" s="109" t="s">
        <v>823</v>
      </c>
      <c r="N967" s="109" t="s">
        <v>824</v>
      </c>
      <c r="O967" s="109" t="s">
        <v>823</v>
      </c>
      <c r="P967" s="109" t="s">
        <v>824</v>
      </c>
      <c r="Q967" s="109" t="s">
        <v>823</v>
      </c>
      <c r="R967" s="109" t="s">
        <v>824</v>
      </c>
      <c r="S967" s="109" t="s">
        <v>823</v>
      </c>
      <c r="T967" s="109" t="s">
        <v>824</v>
      </c>
      <c r="U967" s="109" t="s">
        <v>823</v>
      </c>
      <c r="V967" s="109" t="s">
        <v>824</v>
      </c>
      <c r="W967" s="110" t="s">
        <v>825</v>
      </c>
    </row>
    <row r="968" spans="2:26" ht="15" customHeight="1" x14ac:dyDescent="0.25">
      <c r="B968" s="373" t="e">
        <f>IF($A$958="",0,VLOOKUP($A$958,$C$2209:$R$3100,2,FALSE))</f>
        <v>#N/A</v>
      </c>
      <c r="C968" s="374" t="e">
        <f>IF($A$958="",0,VLOOKUP($A$958,$W$2209:$AL$3100,2,FALSE))</f>
        <v>#N/A</v>
      </c>
      <c r="D968" s="78" t="e">
        <f>SUM(B968:C968)</f>
        <v>#N/A</v>
      </c>
      <c r="E968" s="933" t="s">
        <v>876</v>
      </c>
      <c r="F968" s="934"/>
      <c r="G968" s="288"/>
      <c r="H968" s="283"/>
      <c r="I968" s="289"/>
      <c r="J968" s="471"/>
      <c r="K968" s="467"/>
      <c r="L968" s="283"/>
      <c r="M968" s="283"/>
      <c r="N968" s="283"/>
      <c r="O968" s="283"/>
      <c r="P968" s="283"/>
      <c r="Q968" s="283"/>
      <c r="R968" s="283"/>
      <c r="S968" s="283"/>
      <c r="T968" s="283"/>
      <c r="U968" s="128">
        <f t="shared" ref="U968:V970" si="165">+G968+I968+K968+M968+O968+Q968+S968</f>
        <v>0</v>
      </c>
      <c r="V968" s="128">
        <f t="shared" si="165"/>
        <v>0</v>
      </c>
      <c r="W968" s="122">
        <f>SUM(U968:V968)</f>
        <v>0</v>
      </c>
      <c r="Y968" s="539" t="e">
        <f>IF($A$958="",0,VLOOKUP($A$958,$AQ$2209:$BF$3100,2,FALSE))</f>
        <v>#N/A</v>
      </c>
      <c r="Z968" s="539" t="e">
        <f>IF($A$958="",0,VLOOKUP($A$958,$BJ$2209:$BY$3100,2,FALSE))</f>
        <v>#N/A</v>
      </c>
    </row>
    <row r="969" spans="2:26" ht="15" customHeight="1" x14ac:dyDescent="0.25">
      <c r="B969" s="373" t="e">
        <f>IF($A$958="",0,VLOOKUP($A$958,$C$2209:$R$3100,3,FALSE))</f>
        <v>#N/A</v>
      </c>
      <c r="C969" s="374" t="e">
        <f>IF($A$958="",0,VLOOKUP($A$958,$W$2209:$AL$3100,3,FALSE))</f>
        <v>#N/A</v>
      </c>
      <c r="D969" s="80" t="e">
        <f>SUM(B969:C969)</f>
        <v>#N/A</v>
      </c>
      <c r="E969" s="944" t="s">
        <v>877</v>
      </c>
      <c r="F969" s="891"/>
      <c r="G969" s="305"/>
      <c r="H969" s="304"/>
      <c r="I969" s="107"/>
      <c r="J969" s="472"/>
      <c r="K969" s="468"/>
      <c r="L969" s="107"/>
      <c r="M969" s="107"/>
      <c r="N969" s="107"/>
      <c r="O969" s="107"/>
      <c r="P969" s="107"/>
      <c r="Q969" s="107"/>
      <c r="R969" s="107"/>
      <c r="S969" s="107"/>
      <c r="T969" s="107"/>
      <c r="U969" s="121">
        <f t="shared" si="165"/>
        <v>0</v>
      </c>
      <c r="V969" s="121">
        <f t="shared" si="165"/>
        <v>0</v>
      </c>
      <c r="W969" s="123">
        <f>SUM(U969:V969)</f>
        <v>0</v>
      </c>
      <c r="Y969" s="539" t="e">
        <f>IF($A$958="",0,VLOOKUP($A$958,$AQ$2209:$BF$3100,3,FALSE))</f>
        <v>#N/A</v>
      </c>
      <c r="Z969" s="539" t="e">
        <f>IF($A$958="",0,VLOOKUP($A$958,$BJ$2209:$BY$3100,3,FALSE))</f>
        <v>#N/A</v>
      </c>
    </row>
    <row r="970" spans="2:26" ht="15" customHeight="1" x14ac:dyDescent="0.25">
      <c r="B970" s="373" t="e">
        <f>IF($A$958="",0,VLOOKUP($A$958,$C$2209:$R$3100,4,FALSE))</f>
        <v>#N/A</v>
      </c>
      <c r="C970" s="374" t="e">
        <f>IF($A$958="",0,VLOOKUP($A$958,$W$2209:$AL$3100,4,FALSE))</f>
        <v>#N/A</v>
      </c>
      <c r="D970" s="80" t="e">
        <f>SUM(B970:C970)</f>
        <v>#N/A</v>
      </c>
      <c r="E970" s="944" t="s">
        <v>878</v>
      </c>
      <c r="F970" s="891"/>
      <c r="G970" s="305"/>
      <c r="H970" s="304"/>
      <c r="I970" s="107"/>
      <c r="J970" s="472"/>
      <c r="K970" s="468"/>
      <c r="L970" s="107"/>
      <c r="M970" s="107"/>
      <c r="N970" s="107"/>
      <c r="O970" s="107"/>
      <c r="P970" s="107"/>
      <c r="Q970" s="107"/>
      <c r="R970" s="107"/>
      <c r="S970" s="107"/>
      <c r="T970" s="107"/>
      <c r="U970" s="121">
        <f t="shared" si="165"/>
        <v>0</v>
      </c>
      <c r="V970" s="121">
        <f t="shared" si="165"/>
        <v>0</v>
      </c>
      <c r="W970" s="123">
        <f>SUM(U970:V970)</f>
        <v>0</v>
      </c>
      <c r="Y970" s="539" t="e">
        <f>IF($A$958="",0,VLOOKUP($A$958,$AQ$2209:$BF$3100,4,FALSE))</f>
        <v>#N/A</v>
      </c>
      <c r="Z970" s="539" t="e">
        <f>IF($A$958="",0,VLOOKUP($A$958,$BJ$2209:$BY$3100,4,FALSE))</f>
        <v>#N/A</v>
      </c>
    </row>
    <row r="971" spans="2:26" ht="15" customHeight="1" x14ac:dyDescent="0.25">
      <c r="B971" s="373" t="e">
        <f>IF($A$958="",0,VLOOKUP($A$958,$C$2209:$R$3100,5,FALSE))</f>
        <v>#N/A</v>
      </c>
      <c r="C971" s="374" t="e">
        <f>IF($A$958="",0,VLOOKUP($A$958,$W$2209:$AL$3100,5,FALSE))</f>
        <v>#N/A</v>
      </c>
      <c r="D971" s="80" t="e">
        <f>SUM(B971:C971)</f>
        <v>#N/A</v>
      </c>
      <c r="E971" s="944" t="s">
        <v>879</v>
      </c>
      <c r="F971" s="891"/>
      <c r="G971" s="305"/>
      <c r="H971" s="304"/>
      <c r="I971" s="360"/>
      <c r="J971" s="472"/>
      <c r="K971" s="468"/>
      <c r="L971" s="107"/>
      <c r="M971" s="107"/>
      <c r="N971" s="107"/>
      <c r="O971" s="107"/>
      <c r="P971" s="107"/>
      <c r="Q971" s="107"/>
      <c r="R971" s="107"/>
      <c r="S971" s="107"/>
      <c r="T971" s="107"/>
      <c r="U971" s="121">
        <f>+G971+I971+K971+M971+O971+Q971+S971</f>
        <v>0</v>
      </c>
      <c r="V971" s="121">
        <f>+H971+J971+L971+N971+P971+R971+T971</f>
        <v>0</v>
      </c>
      <c r="W971" s="123">
        <f>SUM(U971:V971)</f>
        <v>0</v>
      </c>
      <c r="Y971" s="539" t="e">
        <f>IF($A$958="",0,VLOOKUP($A$958,$AQ$2209:$BF$3100,5,FALSE))</f>
        <v>#N/A</v>
      </c>
      <c r="Z971" s="539" t="e">
        <f>IF($A$958="",0,VLOOKUP($A$958,$BJ$2209:$BY$3100,5,FALSE))</f>
        <v>#N/A</v>
      </c>
    </row>
    <row r="972" spans="2:26" ht="15" customHeight="1" thickBot="1" x14ac:dyDescent="0.3">
      <c r="B972" s="373" t="e">
        <f>IF($A$958="",0,VLOOKUP($A$958,$C$2209:$R$3100,6,FALSE))</f>
        <v>#N/A</v>
      </c>
      <c r="C972" s="374" t="e">
        <f>IF($A$958="",0,VLOOKUP($A$958,$W$2209:$AL$3100,6,FALSE))</f>
        <v>#N/A</v>
      </c>
      <c r="D972" s="81" t="e">
        <f>SUM(B972:C972)</f>
        <v>#N/A</v>
      </c>
      <c r="E972" s="945" t="s">
        <v>880</v>
      </c>
      <c r="F972" s="946"/>
      <c r="G972" s="361"/>
      <c r="H972" s="362"/>
      <c r="I972" s="363"/>
      <c r="J972" s="473"/>
      <c r="K972" s="469"/>
      <c r="L972" s="363"/>
      <c r="M972" s="363"/>
      <c r="N972" s="363"/>
      <c r="O972" s="363"/>
      <c r="P972" s="363"/>
      <c r="Q972" s="363"/>
      <c r="R972" s="363"/>
      <c r="S972" s="363"/>
      <c r="T972" s="363"/>
      <c r="U972" s="364">
        <f>+G972+I972+K972+M972+O972+Q972+S972</f>
        <v>0</v>
      </c>
      <c r="V972" s="364">
        <f>+H972+J972+L972+N972+P972+R972+T972</f>
        <v>0</v>
      </c>
      <c r="W972" s="365">
        <f>SUM(U972:V972)</f>
        <v>0</v>
      </c>
      <c r="Y972" s="539" t="e">
        <f>IF($A$958="",0,VLOOKUP($A$958,$AQ$2209:$BF$3100,6,FALSE))</f>
        <v>#N/A</v>
      </c>
      <c r="Z972" s="539" t="e">
        <f>IF($A$958="",0,VLOOKUP($A$958,$BJ$2209:$BY$3100,6,FALSE))</f>
        <v>#N/A</v>
      </c>
    </row>
    <row r="973" spans="2:26" ht="18" customHeight="1" thickBot="1" x14ac:dyDescent="0.3">
      <c r="B973" s="82" t="e">
        <f>SUM(B968:B972)</f>
        <v>#N/A</v>
      </c>
      <c r="C973" s="83" t="e">
        <f>SUM(C968:C972)</f>
        <v>#N/A</v>
      </c>
      <c r="D973" s="84" t="e">
        <f>SUM(D968:D972)</f>
        <v>#N/A</v>
      </c>
      <c r="E973" s="947" t="s">
        <v>881</v>
      </c>
      <c r="F973" s="948"/>
      <c r="G973" s="82">
        <f>SUM(G968:G972)</f>
        <v>0</v>
      </c>
      <c r="H973" s="83">
        <f t="shared" ref="H973:T973" si="166">SUM(H968:H972)</f>
        <v>0</v>
      </c>
      <c r="I973" s="83">
        <f t="shared" si="166"/>
        <v>0</v>
      </c>
      <c r="J973" s="84">
        <f t="shared" si="166"/>
        <v>0</v>
      </c>
      <c r="K973" s="470">
        <f t="shared" si="166"/>
        <v>0</v>
      </c>
      <c r="L973" s="83">
        <f t="shared" si="166"/>
        <v>0</v>
      </c>
      <c r="M973" s="83">
        <f t="shared" si="166"/>
        <v>0</v>
      </c>
      <c r="N973" s="83">
        <f t="shared" si="166"/>
        <v>0</v>
      </c>
      <c r="O973" s="83">
        <f t="shared" si="166"/>
        <v>0</v>
      </c>
      <c r="P973" s="83">
        <f t="shared" si="166"/>
        <v>0</v>
      </c>
      <c r="Q973" s="83">
        <f t="shared" si="166"/>
        <v>0</v>
      </c>
      <c r="R973" s="83">
        <f t="shared" si="166"/>
        <v>0</v>
      </c>
      <c r="S973" s="83">
        <f t="shared" si="166"/>
        <v>0</v>
      </c>
      <c r="T973" s="83">
        <f t="shared" si="166"/>
        <v>0</v>
      </c>
      <c r="U973" s="83">
        <f>SUM(U968:U972)</f>
        <v>0</v>
      </c>
      <c r="V973" s="83">
        <f>SUM(V968:V972)</f>
        <v>0</v>
      </c>
      <c r="W973" s="84">
        <f>SUM(W968:W972)</f>
        <v>0</v>
      </c>
      <c r="Y973" s="87"/>
      <c r="Z973" s="87"/>
    </row>
    <row r="974" spans="2:26" ht="6.75" customHeight="1" thickBot="1" x14ac:dyDescent="0.3"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</row>
    <row r="975" spans="2:26" ht="25.5" customHeight="1" thickBot="1" x14ac:dyDescent="0.3">
      <c r="B975" s="75" t="s">
        <v>823</v>
      </c>
      <c r="C975" s="76" t="s">
        <v>824</v>
      </c>
      <c r="D975" s="77" t="s">
        <v>874</v>
      </c>
      <c r="E975" s="949" t="s">
        <v>882</v>
      </c>
      <c r="F975" s="949"/>
      <c r="G975" s="485" t="s">
        <v>823</v>
      </c>
      <c r="H975" s="486" t="s">
        <v>824</v>
      </c>
      <c r="I975" s="486" t="s">
        <v>823</v>
      </c>
      <c r="J975" s="487" t="s">
        <v>824</v>
      </c>
      <c r="K975" s="109" t="s">
        <v>823</v>
      </c>
      <c r="L975" s="109" t="s">
        <v>824</v>
      </c>
      <c r="M975" s="109" t="s">
        <v>823</v>
      </c>
      <c r="N975" s="109" t="s">
        <v>824</v>
      </c>
      <c r="O975" s="109" t="s">
        <v>823</v>
      </c>
      <c r="P975" s="109" t="s">
        <v>824</v>
      </c>
      <c r="Q975" s="109" t="s">
        <v>823</v>
      </c>
      <c r="R975" s="109" t="s">
        <v>824</v>
      </c>
      <c r="S975" s="109" t="s">
        <v>823</v>
      </c>
      <c r="T975" s="109" t="s">
        <v>824</v>
      </c>
      <c r="U975" s="109" t="s">
        <v>823</v>
      </c>
      <c r="V975" s="109" t="s">
        <v>824</v>
      </c>
      <c r="W975" s="110" t="s">
        <v>825</v>
      </c>
    </row>
    <row r="976" spans="2:26" ht="15" customHeight="1" x14ac:dyDescent="0.25">
      <c r="B976" s="373" t="e">
        <f>IF($A$958="",0,VLOOKUP($A$958,$C$2209:$R$3100,7,FALSE))</f>
        <v>#N/A</v>
      </c>
      <c r="C976" s="374" t="e">
        <f>IF($A$958="",0,VLOOKUP($A$958,$W$2209:$AL$3100,7,FALSE))</f>
        <v>#N/A</v>
      </c>
      <c r="D976" s="88" t="e">
        <f>SUM(B976:C976)</f>
        <v>#N/A</v>
      </c>
      <c r="E976" s="933" t="s">
        <v>883</v>
      </c>
      <c r="F976" s="934"/>
      <c r="G976" s="288"/>
      <c r="H976" s="283"/>
      <c r="I976" s="478"/>
      <c r="J976" s="479"/>
      <c r="K976" s="474"/>
      <c r="L976" s="281"/>
      <c r="M976" s="281"/>
      <c r="N976" s="281"/>
      <c r="O976" s="281"/>
      <c r="P976" s="281"/>
      <c r="Q976" s="281"/>
      <c r="R976" s="281"/>
      <c r="S976" s="281"/>
      <c r="T976" s="282"/>
      <c r="U976" s="128">
        <f t="shared" ref="U976:V980" si="167">+G976+I976+K976+M976+O976+Q976+S976</f>
        <v>0</v>
      </c>
      <c r="V976" s="128">
        <f t="shared" si="167"/>
        <v>0</v>
      </c>
      <c r="W976" s="122">
        <f>SUM(U976:V976)</f>
        <v>0</v>
      </c>
      <c r="Y976" s="539" t="e">
        <f>IF($A$958="",0,VLOOKUP($A$958,$AQ$2209:$BF$3100,7,FALSE))</f>
        <v>#N/A</v>
      </c>
      <c r="Z976" s="539" t="e">
        <f>IF($A$958="",0,VLOOKUP($A$958,$BJ$2209:$BY$3100,7,FALSE))</f>
        <v>#N/A</v>
      </c>
    </row>
    <row r="977" spans="2:26" ht="15" customHeight="1" x14ac:dyDescent="0.25">
      <c r="B977" s="373" t="e">
        <f>IF($A$958="",0,VLOOKUP($A$958,$C$2209:$R$3100,8,FALSE))</f>
        <v>#N/A</v>
      </c>
      <c r="C977" s="374" t="e">
        <f>IF($A$958="",0,VLOOKUP($A$958,$W$2209:$AL$3100,8,FALSE))</f>
        <v>#N/A</v>
      </c>
      <c r="D977" s="80" t="e">
        <f>SUM(B977:C977)</f>
        <v>#N/A</v>
      </c>
      <c r="E977" s="944" t="s">
        <v>884</v>
      </c>
      <c r="F977" s="891"/>
      <c r="G977" s="305"/>
      <c r="H977" s="304"/>
      <c r="I977" s="480"/>
      <c r="J977" s="481"/>
      <c r="K977" s="475"/>
      <c r="L977" s="79"/>
      <c r="M977" s="79"/>
      <c r="N977" s="79"/>
      <c r="O977" s="79"/>
      <c r="P977" s="79"/>
      <c r="Q977" s="79"/>
      <c r="R977" s="79"/>
      <c r="S977" s="79"/>
      <c r="T977" s="106"/>
      <c r="U977" s="121">
        <f t="shared" si="167"/>
        <v>0</v>
      </c>
      <c r="V977" s="121">
        <f t="shared" si="167"/>
        <v>0</v>
      </c>
      <c r="W977" s="123">
        <f>SUM(U977:V977)</f>
        <v>0</v>
      </c>
      <c r="Y977" s="539" t="e">
        <f>IF($A$958="",0,VLOOKUP($A$958,$AQ$2209:$BF$3100,8,FALSE))</f>
        <v>#N/A</v>
      </c>
      <c r="Z977" s="539" t="e">
        <f>IF($A$958="",0,VLOOKUP($A$958,$BJ$2209:$BY$3100,8,FALSE))</f>
        <v>#N/A</v>
      </c>
    </row>
    <row r="978" spans="2:26" ht="15" customHeight="1" x14ac:dyDescent="0.25">
      <c r="B978" s="373" t="e">
        <f>IF($A$958="",0,VLOOKUP($A$958,$C$2209:$R$3100,9,FALSE))</f>
        <v>#N/A</v>
      </c>
      <c r="C978" s="374" t="e">
        <f>IF($A$958="",0,VLOOKUP($A$958,$W$2209:$AL$3100,9,FALSE))</f>
        <v>#N/A</v>
      </c>
      <c r="D978" s="80" t="e">
        <f>SUM(B978:C978)</f>
        <v>#N/A</v>
      </c>
      <c r="E978" s="944" t="s">
        <v>885</v>
      </c>
      <c r="F978" s="891"/>
      <c r="G978" s="305"/>
      <c r="H978" s="304"/>
      <c r="I978" s="480"/>
      <c r="J978" s="481"/>
      <c r="K978" s="475"/>
      <c r="L978" s="79"/>
      <c r="M978" s="79"/>
      <c r="N978" s="79"/>
      <c r="O978" s="79"/>
      <c r="P978" s="79"/>
      <c r="Q978" s="79"/>
      <c r="R978" s="79"/>
      <c r="S978" s="79"/>
      <c r="T978" s="106"/>
      <c r="U978" s="121">
        <f t="shared" si="167"/>
        <v>0</v>
      </c>
      <c r="V978" s="121">
        <f t="shared" si="167"/>
        <v>0</v>
      </c>
      <c r="W978" s="123">
        <f>SUM(U978:V978)</f>
        <v>0</v>
      </c>
      <c r="Y978" s="539" t="e">
        <f>IF($A$958="",0,VLOOKUP($A$958,$AQ$2209:$BF$3100,9,FALSE))</f>
        <v>#N/A</v>
      </c>
      <c r="Z978" s="539" t="e">
        <f>IF($A$958="",0,VLOOKUP($A$958,$BJ$2209:$BY$3100,9,FALSE))</f>
        <v>#N/A</v>
      </c>
    </row>
    <row r="979" spans="2:26" ht="15" customHeight="1" x14ac:dyDescent="0.25">
      <c r="B979" s="373" t="e">
        <f>IF($A$958="",0,VLOOKUP($A$958,$C$2209:$R$3100,10,FALSE))</f>
        <v>#N/A</v>
      </c>
      <c r="C979" s="374" t="e">
        <f>IF($A$958="",0,VLOOKUP($A$958,$W$2209:$AL$3100,10,FALSE))</f>
        <v>#N/A</v>
      </c>
      <c r="D979" s="80" t="e">
        <f>SUM(B979:C979)</f>
        <v>#N/A</v>
      </c>
      <c r="E979" s="944" t="s">
        <v>886</v>
      </c>
      <c r="F979" s="891"/>
      <c r="G979" s="305"/>
      <c r="H979" s="304"/>
      <c r="I979" s="480"/>
      <c r="J979" s="481"/>
      <c r="K979" s="475"/>
      <c r="L979" s="79"/>
      <c r="M979" s="79"/>
      <c r="N979" s="79"/>
      <c r="O979" s="79"/>
      <c r="P979" s="79"/>
      <c r="Q979" s="79"/>
      <c r="R979" s="79"/>
      <c r="S979" s="79"/>
      <c r="T979" s="106"/>
      <c r="U979" s="121">
        <f t="shared" si="167"/>
        <v>0</v>
      </c>
      <c r="V979" s="121">
        <f t="shared" si="167"/>
        <v>0</v>
      </c>
      <c r="W979" s="123">
        <f>SUM(U979:V979)</f>
        <v>0</v>
      </c>
      <c r="Y979" s="539" t="e">
        <f>IF($A$958="",0,VLOOKUP($A$958,$AQ$2209:$BF$3100,10,FALSE))</f>
        <v>#N/A</v>
      </c>
      <c r="Z979" s="539" t="e">
        <f>IF($A$958="",0,VLOOKUP($A$958,$BJ$2209:$BY$3100,10,FALSE))</f>
        <v>#N/A</v>
      </c>
    </row>
    <row r="980" spans="2:26" ht="15" customHeight="1" thickBot="1" x14ac:dyDescent="0.3">
      <c r="B980" s="373" t="e">
        <f>IF($A$958="",0,VLOOKUP($A$958,$C$2209:$R$3100,11,FALSE))</f>
        <v>#N/A</v>
      </c>
      <c r="C980" s="374" t="e">
        <f>IF($A$958="",0,VLOOKUP($A$958,$W$2209:$AL$3100,11,FALSE))</f>
        <v>#N/A</v>
      </c>
      <c r="D980" s="90" t="e">
        <f>SUM(B980:C980)</f>
        <v>#N/A</v>
      </c>
      <c r="E980" s="945" t="s">
        <v>887</v>
      </c>
      <c r="F980" s="946"/>
      <c r="G980" s="361"/>
      <c r="H980" s="362"/>
      <c r="I980" s="482"/>
      <c r="J980" s="483"/>
      <c r="K980" s="476"/>
      <c r="L980" s="285"/>
      <c r="M980" s="285"/>
      <c r="N980" s="285"/>
      <c r="O980" s="285"/>
      <c r="P980" s="285"/>
      <c r="Q980" s="285"/>
      <c r="R980" s="285"/>
      <c r="S980" s="285"/>
      <c r="T980" s="286"/>
      <c r="U980" s="129">
        <f t="shared" si="167"/>
        <v>0</v>
      </c>
      <c r="V980" s="129">
        <f t="shared" si="167"/>
        <v>0</v>
      </c>
      <c r="W980" s="124">
        <f>SUM(U980:V980)</f>
        <v>0</v>
      </c>
      <c r="Y980" s="539" t="e">
        <f>IF($A$958="",0,VLOOKUP($A$958,$AQ$2209:$BF$3100,11,FALSE))</f>
        <v>#N/A</v>
      </c>
      <c r="Z980" s="539" t="e">
        <f>IF($A$958="",0,VLOOKUP($A$958,$BJ$2209:$BY$3100,11,FALSE))</f>
        <v>#N/A</v>
      </c>
    </row>
    <row r="981" spans="2:26" ht="18" customHeight="1" thickBot="1" x14ac:dyDescent="0.3">
      <c r="B981" s="91" t="e">
        <f>SUM(B976:B980)</f>
        <v>#N/A</v>
      </c>
      <c r="C981" s="92" t="e">
        <f>SUM(C976:C980)</f>
        <v>#N/A</v>
      </c>
      <c r="D981" s="93" t="e">
        <f>SUM(D976:D980)</f>
        <v>#N/A</v>
      </c>
      <c r="E981" s="951" t="s">
        <v>888</v>
      </c>
      <c r="F981" s="948"/>
      <c r="G981" s="82">
        <f>SUM(G976:G980)</f>
        <v>0</v>
      </c>
      <c r="H981" s="83">
        <f>SUM(H976:H980)</f>
        <v>0</v>
      </c>
      <c r="I981" s="83">
        <f t="shared" ref="I981:N981" si="168">SUM(I976:I980)</f>
        <v>0</v>
      </c>
      <c r="J981" s="84">
        <f t="shared" si="168"/>
        <v>0</v>
      </c>
      <c r="K981" s="477">
        <f t="shared" si="168"/>
        <v>0</v>
      </c>
      <c r="L981" s="85">
        <f t="shared" si="168"/>
        <v>0</v>
      </c>
      <c r="M981" s="85">
        <f t="shared" si="168"/>
        <v>0</v>
      </c>
      <c r="N981" s="85">
        <f t="shared" si="168"/>
        <v>0</v>
      </c>
      <c r="O981" s="85">
        <f t="shared" ref="O981:W981" si="169">SUM(O976:O980)</f>
        <v>0</v>
      </c>
      <c r="P981" s="85">
        <f t="shared" si="169"/>
        <v>0</v>
      </c>
      <c r="Q981" s="85">
        <f t="shared" si="169"/>
        <v>0</v>
      </c>
      <c r="R981" s="85">
        <f t="shared" si="169"/>
        <v>0</v>
      </c>
      <c r="S981" s="85">
        <f t="shared" si="169"/>
        <v>0</v>
      </c>
      <c r="T981" s="290">
        <f t="shared" si="169"/>
        <v>0</v>
      </c>
      <c r="U981" s="83">
        <f t="shared" si="169"/>
        <v>0</v>
      </c>
      <c r="V981" s="83">
        <f t="shared" si="169"/>
        <v>0</v>
      </c>
      <c r="W981" s="84">
        <f t="shared" si="169"/>
        <v>0</v>
      </c>
    </row>
    <row r="982" spans="2:26" ht="6.75" customHeight="1" thickBot="1" x14ac:dyDescent="0.3"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</row>
    <row r="983" spans="2:26" ht="25.5" customHeight="1" thickBot="1" x14ac:dyDescent="0.3">
      <c r="B983" s="75" t="s">
        <v>823</v>
      </c>
      <c r="C983" s="76" t="s">
        <v>824</v>
      </c>
      <c r="D983" s="77" t="s">
        <v>874</v>
      </c>
      <c r="E983" s="952" t="s">
        <v>1012</v>
      </c>
      <c r="F983" s="952"/>
      <c r="G983" s="485" t="s">
        <v>823</v>
      </c>
      <c r="H983" s="486" t="s">
        <v>824</v>
      </c>
      <c r="I983" s="486" t="s">
        <v>823</v>
      </c>
      <c r="J983" s="487" t="s">
        <v>824</v>
      </c>
      <c r="K983" s="109" t="s">
        <v>823</v>
      </c>
      <c r="L983" s="109" t="s">
        <v>824</v>
      </c>
      <c r="M983" s="109" t="s">
        <v>823</v>
      </c>
      <c r="N983" s="109" t="s">
        <v>824</v>
      </c>
      <c r="O983" s="109" t="s">
        <v>823</v>
      </c>
      <c r="P983" s="109" t="s">
        <v>824</v>
      </c>
      <c r="Q983" s="109" t="s">
        <v>823</v>
      </c>
      <c r="R983" s="109" t="s">
        <v>824</v>
      </c>
      <c r="S983" s="109" t="s">
        <v>823</v>
      </c>
      <c r="T983" s="109" t="s">
        <v>824</v>
      </c>
      <c r="U983" s="109" t="s">
        <v>823</v>
      </c>
      <c r="V983" s="109" t="s">
        <v>824</v>
      </c>
      <c r="W983" s="110" t="s">
        <v>825</v>
      </c>
    </row>
    <row r="984" spans="2:26" ht="15" customHeight="1" x14ac:dyDescent="0.25">
      <c r="B984" s="373" t="e">
        <f>IF($A$958="",0,VLOOKUP($A$958,$C$2209:$R$3100,12,FALSE))</f>
        <v>#N/A</v>
      </c>
      <c r="C984" s="374" t="e">
        <f>IF($A$958="",0,VLOOKUP($A$958,$W$2209:$AL$3100,12,FALSE))</f>
        <v>#N/A</v>
      </c>
      <c r="D984" s="88" t="e">
        <f>SUM(B984:C984)</f>
        <v>#N/A</v>
      </c>
      <c r="E984" s="933" t="s">
        <v>1013</v>
      </c>
      <c r="F984" s="934"/>
      <c r="G984" s="288"/>
      <c r="H984" s="283"/>
      <c r="I984" s="478"/>
      <c r="J984" s="479"/>
      <c r="K984" s="474"/>
      <c r="L984" s="281"/>
      <c r="M984" s="281"/>
      <c r="N984" s="281"/>
      <c r="O984" s="281"/>
      <c r="P984" s="281"/>
      <c r="Q984" s="281"/>
      <c r="R984" s="281"/>
      <c r="S984" s="282"/>
      <c r="T984" s="283"/>
      <c r="U984" s="128">
        <f t="shared" ref="U984:V988" si="170">+G984+I984+K984+M984+O984+Q984+S984</f>
        <v>0</v>
      </c>
      <c r="V984" s="128">
        <f t="shared" si="170"/>
        <v>0</v>
      </c>
      <c r="W984" s="122">
        <f>SUM(U984:V984)</f>
        <v>0</v>
      </c>
      <c r="Y984" s="539" t="e">
        <f>IF($A$958="",0,VLOOKUP($A$958,$AQ$2209:$BF$3100,12,FALSE))</f>
        <v>#N/A</v>
      </c>
      <c r="Z984" s="539" t="e">
        <f>IF($A$958="",0,VLOOKUP($A$958,$BJ$2209:$BY$3100,12,FALSE))</f>
        <v>#N/A</v>
      </c>
    </row>
    <row r="985" spans="2:26" ht="15" customHeight="1" x14ac:dyDescent="0.25">
      <c r="B985" s="373" t="e">
        <f>IF($A$958="",0,VLOOKUP($A$958,$C$2209:$R$3100,13,FALSE))</f>
        <v>#N/A</v>
      </c>
      <c r="C985" s="374" t="e">
        <f>IF($A$958="",0,VLOOKUP($A$958,$W$2209:$AL$3100,13,FALSE))</f>
        <v>#N/A</v>
      </c>
      <c r="D985" s="80" t="e">
        <f>SUM(B985:C985)</f>
        <v>#N/A</v>
      </c>
      <c r="E985" s="944" t="s">
        <v>1014</v>
      </c>
      <c r="F985" s="891"/>
      <c r="G985" s="305"/>
      <c r="H985" s="304"/>
      <c r="I985" s="480"/>
      <c r="J985" s="481"/>
      <c r="K985" s="475"/>
      <c r="L985" s="79"/>
      <c r="M985" s="79"/>
      <c r="N985" s="79"/>
      <c r="O985" s="79"/>
      <c r="P985" s="79"/>
      <c r="Q985" s="79"/>
      <c r="R985" s="79"/>
      <c r="S985" s="106"/>
      <c r="T985" s="107"/>
      <c r="U985" s="121">
        <f t="shared" si="170"/>
        <v>0</v>
      </c>
      <c r="V985" s="121">
        <f t="shared" si="170"/>
        <v>0</v>
      </c>
      <c r="W985" s="123">
        <f>SUM(U985:V985)</f>
        <v>0</v>
      </c>
      <c r="Y985" s="539" t="e">
        <f>IF($A$958="",0,VLOOKUP($A$958,$AQ$2209:$BF$3100,13,FALSE))</f>
        <v>#N/A</v>
      </c>
      <c r="Z985" s="539" t="e">
        <f>IF($A$958="",0,VLOOKUP($A$958,$BJ$2209:$BY$3100,13,FALSE))</f>
        <v>#N/A</v>
      </c>
    </row>
    <row r="986" spans="2:26" ht="15" customHeight="1" x14ac:dyDescent="0.25">
      <c r="B986" s="373" t="e">
        <f>IF($A$958="",0,VLOOKUP($A$958,$C$2209:$R$3100,14,FALSE))</f>
        <v>#N/A</v>
      </c>
      <c r="C986" s="374" t="e">
        <f>IF($A$958="",0,VLOOKUP($A$958,$W$2209:$AL$3100,14,FALSE))</f>
        <v>#N/A</v>
      </c>
      <c r="D986" s="80" t="e">
        <f>SUM(B986:C986)</f>
        <v>#N/A</v>
      </c>
      <c r="E986" s="944" t="s">
        <v>1015</v>
      </c>
      <c r="F986" s="891"/>
      <c r="G986" s="305"/>
      <c r="H986" s="304"/>
      <c r="I986" s="480"/>
      <c r="J986" s="481"/>
      <c r="K986" s="475"/>
      <c r="L986" s="79"/>
      <c r="M986" s="79"/>
      <c r="N986" s="79"/>
      <c r="O986" s="79"/>
      <c r="P986" s="79"/>
      <c r="Q986" s="79"/>
      <c r="R986" s="79"/>
      <c r="S986" s="106"/>
      <c r="T986" s="107"/>
      <c r="U986" s="121">
        <f t="shared" si="170"/>
        <v>0</v>
      </c>
      <c r="V986" s="121">
        <f t="shared" si="170"/>
        <v>0</v>
      </c>
      <c r="W986" s="123">
        <f>SUM(U986:V986)</f>
        <v>0</v>
      </c>
      <c r="Y986" s="539" t="e">
        <f>IF($A$958="",0,VLOOKUP($A$958,$AQ$2209:$BF$3100,14,FALSE))</f>
        <v>#N/A</v>
      </c>
      <c r="Z986" s="539" t="e">
        <f>IF($A$958="",0,VLOOKUP($A$958,$BJ$2209:$BY$3100,14,FALSE))</f>
        <v>#N/A</v>
      </c>
    </row>
    <row r="987" spans="2:26" ht="15" customHeight="1" x14ac:dyDescent="0.25">
      <c r="B987" s="373" t="e">
        <f>IF($A$958="",0,VLOOKUP($A$958,$C$2209:$R$3100,15,FALSE))</f>
        <v>#N/A</v>
      </c>
      <c r="C987" s="374" t="e">
        <f>IF($A$958="",0,VLOOKUP($A$958,$W$2209:$AL$3100,15,FALSE))</f>
        <v>#N/A</v>
      </c>
      <c r="D987" s="80" t="e">
        <f>SUM(B987:C987)</f>
        <v>#N/A</v>
      </c>
      <c r="E987" s="944" t="s">
        <v>1016</v>
      </c>
      <c r="F987" s="891"/>
      <c r="G987" s="305"/>
      <c r="H987" s="304"/>
      <c r="I987" s="480"/>
      <c r="J987" s="481"/>
      <c r="K987" s="475"/>
      <c r="L987" s="79"/>
      <c r="M987" s="79"/>
      <c r="N987" s="79"/>
      <c r="O987" s="79"/>
      <c r="P987" s="79"/>
      <c r="Q987" s="79"/>
      <c r="R987" s="79"/>
      <c r="S987" s="106"/>
      <c r="T987" s="107"/>
      <c r="U987" s="121">
        <f t="shared" si="170"/>
        <v>0</v>
      </c>
      <c r="V987" s="121">
        <f t="shared" si="170"/>
        <v>0</v>
      </c>
      <c r="W987" s="123">
        <f>SUM(U987:V987)</f>
        <v>0</v>
      </c>
      <c r="Y987" s="539" t="e">
        <f>IF($A$958="",0,VLOOKUP($A$958,$AQ$2209:$BF$3100,15,FALSE))</f>
        <v>#N/A</v>
      </c>
      <c r="Z987" s="539" t="e">
        <f>IF($A$958="",0,VLOOKUP($A$958,$BJ$2209:$BY$3100,15,FALSE))</f>
        <v>#N/A</v>
      </c>
    </row>
    <row r="988" spans="2:26" ht="15" customHeight="1" thickBot="1" x14ac:dyDescent="0.3">
      <c r="B988" s="373" t="e">
        <f>IF($A$958="",0,VLOOKUP($A$958,$C$2209:$R$3100,16,FALSE))</f>
        <v>#N/A</v>
      </c>
      <c r="C988" s="374" t="e">
        <f>IF($A$958="",0,VLOOKUP($A$958,$W$2209:$AL$3100,16,FALSE))</f>
        <v>#N/A</v>
      </c>
      <c r="D988" s="90" t="e">
        <f>SUM(B988:C988)</f>
        <v>#N/A</v>
      </c>
      <c r="E988" s="945" t="s">
        <v>1017</v>
      </c>
      <c r="F988" s="946"/>
      <c r="G988" s="361"/>
      <c r="H988" s="362"/>
      <c r="I988" s="482"/>
      <c r="J988" s="483"/>
      <c r="K988" s="476"/>
      <c r="L988" s="285"/>
      <c r="M988" s="285"/>
      <c r="N988" s="285"/>
      <c r="O988" s="285"/>
      <c r="P988" s="285"/>
      <c r="Q988" s="285"/>
      <c r="R988" s="285"/>
      <c r="S988" s="286"/>
      <c r="T988" s="287"/>
      <c r="U988" s="129">
        <f t="shared" si="170"/>
        <v>0</v>
      </c>
      <c r="V988" s="129">
        <f t="shared" si="170"/>
        <v>0</v>
      </c>
      <c r="W988" s="124">
        <f>SUM(U988:V988)</f>
        <v>0</v>
      </c>
      <c r="Y988" s="539" t="e">
        <f>IF($A$958="",0,VLOOKUP($A$958,$AQ$2209:$BF$3100,16,FALSE))</f>
        <v>#N/A</v>
      </c>
      <c r="Z988" s="539" t="e">
        <f>IF($A$958="",0,VLOOKUP($A$958,$BJ$2209:$BY$3100,16,FALSE))</f>
        <v>#N/A</v>
      </c>
    </row>
    <row r="989" spans="2:26" ht="18" customHeight="1" thickBot="1" x14ac:dyDescent="0.3">
      <c r="B989" s="91" t="e">
        <f>SUM(B984:B988)</f>
        <v>#N/A</v>
      </c>
      <c r="C989" s="92" t="e">
        <f>SUM(C984:C988)</f>
        <v>#N/A</v>
      </c>
      <c r="D989" s="93" t="e">
        <f>SUM(D984:D988)</f>
        <v>#N/A</v>
      </c>
      <c r="E989" s="951" t="s">
        <v>1018</v>
      </c>
      <c r="F989" s="948"/>
      <c r="G989" s="82">
        <f>SUM(G984:G988)</f>
        <v>0</v>
      </c>
      <c r="H989" s="83">
        <f>SUM(H984:H988)</f>
        <v>0</v>
      </c>
      <c r="I989" s="83">
        <f t="shared" ref="I989:O989" si="171">SUM(I984:I988)</f>
        <v>0</v>
      </c>
      <c r="J989" s="84">
        <f t="shared" si="171"/>
        <v>0</v>
      </c>
      <c r="K989" s="477">
        <f t="shared" si="171"/>
        <v>0</v>
      </c>
      <c r="L989" s="85">
        <f t="shared" si="171"/>
        <v>0</v>
      </c>
      <c r="M989" s="85">
        <f t="shared" si="171"/>
        <v>0</v>
      </c>
      <c r="N989" s="85">
        <f t="shared" si="171"/>
        <v>0</v>
      </c>
      <c r="O989" s="85">
        <f t="shared" si="171"/>
        <v>0</v>
      </c>
      <c r="P989" s="85">
        <f t="shared" ref="P989:W989" si="172">SUM(P984:P988)</f>
        <v>0</v>
      </c>
      <c r="Q989" s="85">
        <f t="shared" si="172"/>
        <v>0</v>
      </c>
      <c r="R989" s="85">
        <f t="shared" si="172"/>
        <v>0</v>
      </c>
      <c r="S989" s="85">
        <f t="shared" si="172"/>
        <v>0</v>
      </c>
      <c r="T989" s="85">
        <f t="shared" si="172"/>
        <v>0</v>
      </c>
      <c r="U989" s="85">
        <f t="shared" si="172"/>
        <v>0</v>
      </c>
      <c r="V989" s="85">
        <f t="shared" si="172"/>
        <v>0</v>
      </c>
      <c r="W989" s="86">
        <f t="shared" si="172"/>
        <v>0</v>
      </c>
    </row>
    <row r="990" spans="2:26" ht="3" customHeight="1" x14ac:dyDescent="0.25">
      <c r="B990" s="488"/>
      <c r="C990" s="488"/>
      <c r="D990" s="488"/>
      <c r="E990" s="489"/>
      <c r="F990" s="489"/>
      <c r="G990" s="490"/>
      <c r="H990" s="490"/>
      <c r="I990" s="488"/>
      <c r="J990" s="488"/>
      <c r="K990" s="488"/>
      <c r="L990" s="488"/>
      <c r="M990" s="488"/>
      <c r="N990" s="488"/>
      <c r="O990" s="488"/>
      <c r="P990" s="488"/>
      <c r="Q990" s="488"/>
      <c r="R990" s="488"/>
      <c r="S990" s="488"/>
      <c r="T990" s="488"/>
      <c r="U990" s="488"/>
      <c r="V990" s="488"/>
      <c r="W990" s="488"/>
    </row>
    <row r="991" spans="2:26" ht="12.75" customHeight="1" thickBot="1" x14ac:dyDescent="0.25">
      <c r="B991" s="491" t="s">
        <v>1129</v>
      </c>
      <c r="C991" s="96"/>
      <c r="D991" s="96"/>
      <c r="E991" s="96"/>
      <c r="F991" s="653" t="s">
        <v>835</v>
      </c>
      <c r="G991" s="1046" t="s">
        <v>1270</v>
      </c>
      <c r="H991" s="1019"/>
      <c r="I991" s="1019"/>
      <c r="J991" s="1019"/>
      <c r="K991" s="1019"/>
      <c r="L991" s="1019"/>
      <c r="M991" s="1019"/>
      <c r="N991" s="1019"/>
      <c r="O991" s="1019"/>
      <c r="P991" s="1019"/>
      <c r="Q991" s="1019"/>
      <c r="R991" s="1019"/>
      <c r="S991" s="1019"/>
      <c r="T991" s="1019"/>
      <c r="U991" s="1019"/>
      <c r="V991" s="1019"/>
      <c r="W991" s="1019"/>
    </row>
    <row r="992" spans="2:26" ht="27.75" customHeight="1" x14ac:dyDescent="0.25">
      <c r="B992" s="888" t="s">
        <v>1132</v>
      </c>
      <c r="C992" s="889"/>
      <c r="D992" s="889"/>
      <c r="E992" s="889"/>
      <c r="F992" s="841"/>
      <c r="G992" s="1002" t="s">
        <v>1076</v>
      </c>
      <c r="H992" s="1003"/>
      <c r="I992" s="1003"/>
      <c r="J992" s="1003"/>
      <c r="K992" s="1004" t="s">
        <v>1131</v>
      </c>
      <c r="L992" s="1004"/>
      <c r="M992" s="1004"/>
      <c r="N992" s="1005"/>
      <c r="O992" s="241"/>
      <c r="P992" s="1043" t="s">
        <v>1268</v>
      </c>
      <c r="Q992" s="1043"/>
      <c r="R992" s="1043"/>
      <c r="S992" s="1043"/>
      <c r="T992" s="1040" t="s">
        <v>1269</v>
      </c>
      <c r="U992" s="1040"/>
      <c r="V992" s="1040"/>
      <c r="W992" s="1041"/>
    </row>
    <row r="993" spans="2:23" ht="11.25" customHeight="1" x14ac:dyDescent="0.25">
      <c r="B993" s="963" t="s">
        <v>1130</v>
      </c>
      <c r="C993" s="964"/>
      <c r="D993" s="965" t="s">
        <v>903</v>
      </c>
      <c r="E993" s="966"/>
      <c r="F993" s="841"/>
      <c r="G993" s="1006" t="s">
        <v>823</v>
      </c>
      <c r="H993" s="1007"/>
      <c r="I993" s="1007" t="s">
        <v>824</v>
      </c>
      <c r="J993" s="1007"/>
      <c r="K993" s="1007" t="s">
        <v>823</v>
      </c>
      <c r="L993" s="1007"/>
      <c r="M993" s="1007" t="s">
        <v>824</v>
      </c>
      <c r="N993" s="1021"/>
      <c r="O993" s="241"/>
      <c r="P993" s="1007" t="s">
        <v>823</v>
      </c>
      <c r="Q993" s="1007"/>
      <c r="R993" s="1007" t="s">
        <v>824</v>
      </c>
      <c r="S993" s="1007"/>
      <c r="T993" s="1007" t="s">
        <v>823</v>
      </c>
      <c r="U993" s="1007"/>
      <c r="V993" s="1007" t="s">
        <v>824</v>
      </c>
      <c r="W993" s="1021"/>
    </row>
    <row r="994" spans="2:23" ht="18.75" customHeight="1" thickBot="1" x14ac:dyDescent="0.3">
      <c r="B994" s="986"/>
      <c r="C994" s="987"/>
      <c r="D994" s="988"/>
      <c r="E994" s="989"/>
      <c r="F994" s="841"/>
      <c r="G994" s="1023" t="e">
        <f>IF($A$958="",0,VLOOKUP($A$958,$DB$2209:$DC$3100,2,FALSE))</f>
        <v>#N/A</v>
      </c>
      <c r="H994" s="1022"/>
      <c r="I994" s="1022" t="e">
        <f>IF($A$958="",0,VLOOKUP($A$958,$DG$2209:$DH$3100,2,FALSE))</f>
        <v>#N/A</v>
      </c>
      <c r="J994" s="1022"/>
      <c r="K994" s="1024"/>
      <c r="L994" s="1024"/>
      <c r="M994" s="1024"/>
      <c r="N994" s="1025"/>
      <c r="O994" s="241"/>
      <c r="P994" s="1008" t="e">
        <f>IF($A$958="",0,VLOOKUP($A$958,$DL$2209:$DM$3100,2,FALSE))</f>
        <v>#N/A</v>
      </c>
      <c r="Q994" s="1008"/>
      <c r="R994" s="1008" t="e">
        <f>IF($A$958="",0,VLOOKUP($A$958,$DQ$2209:$DR$3100,2,FALSE))</f>
        <v>#N/A</v>
      </c>
      <c r="S994" s="1008"/>
      <c r="T994" s="1024"/>
      <c r="U994" s="1024"/>
      <c r="V994" s="1024"/>
      <c r="W994" s="1025"/>
    </row>
    <row r="995" spans="2:23" s="52" customFormat="1" ht="14.25" customHeight="1" thickBot="1" x14ac:dyDescent="0.3">
      <c r="B995" s="368"/>
      <c r="C995" s="368"/>
      <c r="D995" s="368"/>
      <c r="E995" s="369"/>
      <c r="F995" s="376"/>
      <c r="G995" s="377"/>
      <c r="H995" s="377"/>
      <c r="I995" s="241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5"/>
      <c r="W995" s="96"/>
    </row>
    <row r="996" spans="2:23" s="52" customFormat="1" ht="12.75" customHeight="1" thickBot="1" x14ac:dyDescent="0.3">
      <c r="B996" s="372"/>
      <c r="C996" s="100"/>
      <c r="D996" s="100"/>
      <c r="E996" s="100"/>
      <c r="F996" s="100"/>
      <c r="G996" s="100"/>
      <c r="H996" s="100"/>
      <c r="I996" s="100"/>
      <c r="J996" s="100"/>
      <c r="K996" s="500" t="s">
        <v>836</v>
      </c>
      <c r="L996" s="859">
        <f>+D957</f>
        <v>0</v>
      </c>
      <c r="M996" s="860"/>
      <c r="N996" s="860"/>
      <c r="O996" s="860"/>
      <c r="P996" s="860"/>
      <c r="Q996" s="860"/>
      <c r="R996" s="860"/>
      <c r="S996" s="860"/>
      <c r="T996" s="860"/>
      <c r="U996" s="860"/>
      <c r="V996" s="484"/>
      <c r="W996" s="417" t="s">
        <v>864</v>
      </c>
    </row>
    <row r="997" spans="2:23" ht="15" x14ac:dyDescent="0.25">
      <c r="B997" s="372"/>
      <c r="C997" s="100"/>
      <c r="D997" s="100"/>
      <c r="E997" s="100"/>
      <c r="F997" s="100"/>
      <c r="G997" s="100"/>
      <c r="H997" s="100"/>
      <c r="I997" s="100"/>
      <c r="J997" s="100"/>
      <c r="K997" s="500" t="s">
        <v>837</v>
      </c>
      <c r="L997" s="500"/>
      <c r="M997" s="242"/>
      <c r="N997" s="54"/>
      <c r="O997" s="858" t="str">
        <f>+F958</f>
        <v/>
      </c>
      <c r="P997" s="858"/>
      <c r="Q997" s="858"/>
      <c r="R997" s="858"/>
      <c r="S997" s="858"/>
      <c r="T997" s="858"/>
      <c r="U997" s="858"/>
      <c r="V997" s="484"/>
      <c r="W997" s="96"/>
    </row>
    <row r="998" spans="2:23" ht="16.5" thickBot="1" x14ac:dyDescent="0.3">
      <c r="B998" s="68" t="s">
        <v>1133</v>
      </c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61"/>
      <c r="U998" s="61"/>
      <c r="V998" s="61"/>
      <c r="W998" s="61"/>
    </row>
    <row r="999" spans="2:23" ht="40.5" customHeight="1" thickBot="1" x14ac:dyDescent="0.3">
      <c r="B999" s="990" t="s">
        <v>1077</v>
      </c>
      <c r="C999" s="991"/>
      <c r="D999" s="992"/>
      <c r="E999" s="979" t="s">
        <v>870</v>
      </c>
      <c r="F999" s="980"/>
      <c r="G999" s="985" t="s">
        <v>1068</v>
      </c>
      <c r="H999" s="957"/>
      <c r="I999" s="957"/>
      <c r="J999" s="958"/>
      <c r="K999" s="957" t="s">
        <v>1067</v>
      </c>
      <c r="L999" s="958"/>
      <c r="M999" s="957" t="s">
        <v>1074</v>
      </c>
      <c r="N999" s="958"/>
      <c r="O999" s="957" t="s">
        <v>1073</v>
      </c>
      <c r="P999" s="958"/>
      <c r="Q999" s="957" t="s">
        <v>1072</v>
      </c>
      <c r="R999" s="958"/>
      <c r="S999" s="957" t="s">
        <v>1071</v>
      </c>
      <c r="T999" s="958"/>
      <c r="U999" s="967" t="s">
        <v>1070</v>
      </c>
      <c r="V999" s="968"/>
      <c r="W999" s="969"/>
    </row>
    <row r="1000" spans="2:23" ht="13.5" x14ac:dyDescent="0.2">
      <c r="B1000" s="993"/>
      <c r="C1000" s="959"/>
      <c r="D1000" s="994"/>
      <c r="E1000" s="981"/>
      <c r="F1000" s="982"/>
      <c r="G1000" s="999" t="s">
        <v>1069</v>
      </c>
      <c r="H1000" s="1000"/>
      <c r="I1000" s="1000"/>
      <c r="J1000" s="1001"/>
      <c r="K1000" s="959"/>
      <c r="L1000" s="960"/>
      <c r="M1000" s="959"/>
      <c r="N1000" s="960"/>
      <c r="O1000" s="959"/>
      <c r="P1000" s="960"/>
      <c r="Q1000" s="959"/>
      <c r="R1000" s="960"/>
      <c r="S1000" s="959"/>
      <c r="T1000" s="960"/>
      <c r="U1000" s="970"/>
      <c r="V1000" s="971"/>
      <c r="W1000" s="972"/>
    </row>
    <row r="1001" spans="2:23" ht="14.25" thickBot="1" x14ac:dyDescent="0.25">
      <c r="B1001" s="995"/>
      <c r="C1001" s="996"/>
      <c r="D1001" s="997"/>
      <c r="E1001" s="983"/>
      <c r="F1001" s="984"/>
      <c r="G1001" s="955" t="s">
        <v>1065</v>
      </c>
      <c r="H1001" s="956"/>
      <c r="I1001" s="956" t="s">
        <v>1066</v>
      </c>
      <c r="J1001" s="998"/>
      <c r="K1001" s="961"/>
      <c r="L1001" s="962"/>
      <c r="M1001" s="961"/>
      <c r="N1001" s="962"/>
      <c r="O1001" s="961"/>
      <c r="P1001" s="962"/>
      <c r="Q1001" s="961"/>
      <c r="R1001" s="962"/>
      <c r="S1001" s="961"/>
      <c r="T1001" s="962"/>
      <c r="U1001" s="973"/>
      <c r="V1001" s="974"/>
      <c r="W1001" s="975"/>
    </row>
    <row r="1002" spans="2:23" ht="13.5" thickBot="1" x14ac:dyDescent="0.3">
      <c r="B1002" s="116" t="s">
        <v>823</v>
      </c>
      <c r="C1002" s="109" t="s">
        <v>824</v>
      </c>
      <c r="D1002" s="117" t="s">
        <v>874</v>
      </c>
      <c r="E1002" s="977" t="s">
        <v>1078</v>
      </c>
      <c r="F1002" s="978"/>
      <c r="G1002" s="485" t="s">
        <v>823</v>
      </c>
      <c r="H1002" s="486" t="s">
        <v>824</v>
      </c>
      <c r="I1002" s="486" t="s">
        <v>823</v>
      </c>
      <c r="J1002" s="487" t="s">
        <v>824</v>
      </c>
      <c r="K1002" s="493" t="s">
        <v>823</v>
      </c>
      <c r="L1002" s="131" t="s">
        <v>824</v>
      </c>
      <c r="M1002" s="131" t="s">
        <v>823</v>
      </c>
      <c r="N1002" s="131" t="s">
        <v>824</v>
      </c>
      <c r="O1002" s="131" t="s">
        <v>823</v>
      </c>
      <c r="P1002" s="131" t="s">
        <v>824</v>
      </c>
      <c r="Q1002" s="131" t="s">
        <v>823</v>
      </c>
      <c r="R1002" s="131" t="s">
        <v>824</v>
      </c>
      <c r="S1002" s="131" t="s">
        <v>823</v>
      </c>
      <c r="T1002" s="131" t="s">
        <v>824</v>
      </c>
      <c r="U1002" s="131" t="s">
        <v>823</v>
      </c>
      <c r="V1002" s="131" t="s">
        <v>824</v>
      </c>
      <c r="W1002" s="132" t="s">
        <v>825</v>
      </c>
    </row>
    <row r="1003" spans="2:23" ht="33.75" customHeight="1" x14ac:dyDescent="0.25">
      <c r="B1003" s="534" t="e">
        <f>IF($A$958="",0,VLOOKUP($A$958,$CC$2209:$CK$3100,2,FALSE))</f>
        <v>#N/A</v>
      </c>
      <c r="C1003" s="535" t="e">
        <f>IF($A$958="",0,VLOOKUP($A$958,$CP$2209:$CX$3100,2,FALSE))</f>
        <v>#N/A</v>
      </c>
      <c r="D1003" s="122" t="e">
        <f>SUM(B1003:C1003)</f>
        <v>#N/A</v>
      </c>
      <c r="E1003" s="900" t="s">
        <v>1079</v>
      </c>
      <c r="F1003" s="901"/>
      <c r="G1003" s="288"/>
      <c r="H1003" s="283"/>
      <c r="I1003" s="283"/>
      <c r="J1003" s="471"/>
      <c r="K1003" s="288"/>
      <c r="L1003" s="283"/>
      <c r="M1003" s="283"/>
      <c r="N1003" s="283"/>
      <c r="O1003" s="283"/>
      <c r="P1003" s="283"/>
      <c r="Q1003" s="283"/>
      <c r="R1003" s="283"/>
      <c r="S1003" s="283"/>
      <c r="T1003" s="283"/>
      <c r="U1003" s="128">
        <f t="shared" ref="U1003:V1006" si="173">+G1003+I1003+K1003+M1003+O1003+Q1003+S1003</f>
        <v>0</v>
      </c>
      <c r="V1003" s="128">
        <f t="shared" si="173"/>
        <v>0</v>
      </c>
      <c r="W1003" s="122">
        <f>+V1003+U1003</f>
        <v>0</v>
      </c>
    </row>
    <row r="1004" spans="2:23" ht="33.75" customHeight="1" x14ac:dyDescent="0.25">
      <c r="B1004" s="536" t="e">
        <f>IF($A$958="",0,VLOOKUP($A$958,$CC$2209:$CK$3100,3,FALSE))</f>
        <v>#N/A</v>
      </c>
      <c r="C1004" s="374" t="e">
        <f>IF($A$958="",0,VLOOKUP($A$958,$CP$2209:$CX$3100,3,FALSE))</f>
        <v>#N/A</v>
      </c>
      <c r="D1004" s="123" t="e">
        <f>SUM(B1004:C1004)</f>
        <v>#N/A</v>
      </c>
      <c r="E1004" s="896" t="s">
        <v>1080</v>
      </c>
      <c r="F1004" s="897"/>
      <c r="G1004" s="451"/>
      <c r="H1004" s="107"/>
      <c r="I1004" s="107"/>
      <c r="J1004" s="472"/>
      <c r="K1004" s="451"/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21">
        <f t="shared" si="173"/>
        <v>0</v>
      </c>
      <c r="V1004" s="121">
        <f t="shared" si="173"/>
        <v>0</v>
      </c>
      <c r="W1004" s="123">
        <f>+V1004+U1004</f>
        <v>0</v>
      </c>
    </row>
    <row r="1005" spans="2:23" ht="33.75" customHeight="1" x14ac:dyDescent="0.25">
      <c r="B1005" s="536" t="e">
        <f>IF($A$958="",0,VLOOKUP($A$958,$CC$2209:$CK$3100,4,FALSE))</f>
        <v>#N/A</v>
      </c>
      <c r="C1005" s="374" t="e">
        <f>IF($A$958="",0,VLOOKUP($A$958,$CP$2209:$CX$3100,4,FALSE))</f>
        <v>#N/A</v>
      </c>
      <c r="D1005" s="123" t="e">
        <f>SUM(B1005:C1005)</f>
        <v>#N/A</v>
      </c>
      <c r="E1005" s="890" t="s">
        <v>1081</v>
      </c>
      <c r="F1005" s="891"/>
      <c r="G1005" s="451"/>
      <c r="H1005" s="107"/>
      <c r="I1005" s="107"/>
      <c r="J1005" s="472"/>
      <c r="K1005" s="451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21">
        <f t="shared" si="173"/>
        <v>0</v>
      </c>
      <c r="V1005" s="121">
        <f t="shared" si="173"/>
        <v>0</v>
      </c>
      <c r="W1005" s="123">
        <f>+V1005+U1005</f>
        <v>0</v>
      </c>
    </row>
    <row r="1006" spans="2:23" ht="17.25" thickBot="1" x14ac:dyDescent="0.3">
      <c r="B1006" s="537" t="e">
        <f>IF($A$958="",0,VLOOKUP($A$958,$CC$2209:$CK$3100,5,FALSE))</f>
        <v>#N/A</v>
      </c>
      <c r="C1006" s="538" t="e">
        <f>IF($A$958="",0,VLOOKUP($A$958,$CP$2209:$CX$3100,5,FALSE))</f>
        <v>#N/A</v>
      </c>
      <c r="D1006" s="365" t="e">
        <f>SUM(B1006:C1006)</f>
        <v>#N/A</v>
      </c>
      <c r="E1006" s="890" t="s">
        <v>1082</v>
      </c>
      <c r="F1006" s="891"/>
      <c r="G1006" s="498"/>
      <c r="H1006" s="363"/>
      <c r="I1006" s="363"/>
      <c r="J1006" s="473"/>
      <c r="K1006" s="452"/>
      <c r="L1006" s="287"/>
      <c r="M1006" s="287"/>
      <c r="N1006" s="287"/>
      <c r="O1006" s="287"/>
      <c r="P1006" s="287"/>
      <c r="Q1006" s="287"/>
      <c r="R1006" s="287"/>
      <c r="S1006" s="287"/>
      <c r="T1006" s="287"/>
      <c r="U1006" s="129">
        <f t="shared" si="173"/>
        <v>0</v>
      </c>
      <c r="V1006" s="129">
        <f t="shared" si="173"/>
        <v>0</v>
      </c>
      <c r="W1006" s="124">
        <f>+V1006+U1006</f>
        <v>0</v>
      </c>
    </row>
    <row r="1007" spans="2:23" ht="17.25" thickBot="1" x14ac:dyDescent="0.3">
      <c r="B1007" s="82" t="e">
        <f>SUM(B1003:B1006)</f>
        <v>#N/A</v>
      </c>
      <c r="C1007" s="83" t="e">
        <f>SUM(C1003:C1006)</f>
        <v>#N/A</v>
      </c>
      <c r="D1007" s="84" t="e">
        <f>SUM(D1003:D1006)</f>
        <v>#N/A</v>
      </c>
      <c r="E1007" s="898" t="s">
        <v>1083</v>
      </c>
      <c r="F1007" s="899"/>
      <c r="G1007" s="82">
        <f t="shared" ref="G1007:W1007" si="174">SUM(G1003:G1006)</f>
        <v>0</v>
      </c>
      <c r="H1007" s="83">
        <f t="shared" si="174"/>
        <v>0</v>
      </c>
      <c r="I1007" s="83">
        <f t="shared" si="174"/>
        <v>0</v>
      </c>
      <c r="J1007" s="84">
        <f t="shared" si="174"/>
        <v>0</v>
      </c>
      <c r="K1007" s="82">
        <f t="shared" si="174"/>
        <v>0</v>
      </c>
      <c r="L1007" s="83">
        <f t="shared" si="174"/>
        <v>0</v>
      </c>
      <c r="M1007" s="83">
        <f t="shared" si="174"/>
        <v>0</v>
      </c>
      <c r="N1007" s="83">
        <f t="shared" si="174"/>
        <v>0</v>
      </c>
      <c r="O1007" s="83">
        <f t="shared" si="174"/>
        <v>0</v>
      </c>
      <c r="P1007" s="83">
        <f t="shared" si="174"/>
        <v>0</v>
      </c>
      <c r="Q1007" s="83">
        <f t="shared" si="174"/>
        <v>0</v>
      </c>
      <c r="R1007" s="83">
        <f t="shared" si="174"/>
        <v>0</v>
      </c>
      <c r="S1007" s="83">
        <f t="shared" si="174"/>
        <v>0</v>
      </c>
      <c r="T1007" s="83">
        <f t="shared" si="174"/>
        <v>0</v>
      </c>
      <c r="U1007" s="83">
        <f t="shared" si="174"/>
        <v>0</v>
      </c>
      <c r="V1007" s="83">
        <f t="shared" si="174"/>
        <v>0</v>
      </c>
      <c r="W1007" s="84">
        <f t="shared" si="174"/>
        <v>0</v>
      </c>
    </row>
    <row r="1008" spans="2:23" ht="17.25" thickBot="1" x14ac:dyDescent="0.3">
      <c r="B1008" s="488"/>
      <c r="C1008" s="488"/>
      <c r="D1008" s="488"/>
      <c r="E1008" s="489"/>
      <c r="F1008" s="489"/>
      <c r="G1008" s="488"/>
      <c r="H1008" s="488"/>
      <c r="I1008" s="488"/>
      <c r="J1008" s="488"/>
      <c r="K1008" s="488"/>
      <c r="L1008" s="488"/>
      <c r="M1008" s="488"/>
      <c r="N1008" s="488"/>
      <c r="O1008" s="488"/>
      <c r="P1008" s="488"/>
      <c r="Q1008" s="488"/>
      <c r="R1008" s="488"/>
      <c r="S1008" s="488"/>
      <c r="T1008" s="488"/>
      <c r="U1008" s="488"/>
      <c r="V1008" s="488"/>
      <c r="W1008" s="488"/>
    </row>
    <row r="1009" spans="1:23" ht="13.5" thickBot="1" x14ac:dyDescent="0.3">
      <c r="B1009" s="130" t="s">
        <v>823</v>
      </c>
      <c r="C1009" s="131" t="s">
        <v>824</v>
      </c>
      <c r="D1009" s="494" t="s">
        <v>874</v>
      </c>
      <c r="E1009" s="892" t="s">
        <v>1084</v>
      </c>
      <c r="F1009" s="893"/>
      <c r="G1009" s="485" t="s">
        <v>823</v>
      </c>
      <c r="H1009" s="486" t="s">
        <v>824</v>
      </c>
      <c r="I1009" s="486" t="s">
        <v>823</v>
      </c>
      <c r="J1009" s="487" t="s">
        <v>824</v>
      </c>
      <c r="K1009" s="495" t="s">
        <v>823</v>
      </c>
      <c r="L1009" s="486" t="s">
        <v>824</v>
      </c>
      <c r="M1009" s="486" t="s">
        <v>823</v>
      </c>
      <c r="N1009" s="486" t="s">
        <v>824</v>
      </c>
      <c r="O1009" s="486" t="s">
        <v>823</v>
      </c>
      <c r="P1009" s="486" t="s">
        <v>824</v>
      </c>
      <c r="Q1009" s="486" t="s">
        <v>823</v>
      </c>
      <c r="R1009" s="486" t="s">
        <v>824</v>
      </c>
      <c r="S1009" s="486" t="s">
        <v>823</v>
      </c>
      <c r="T1009" s="486" t="s">
        <v>824</v>
      </c>
      <c r="U1009" s="486" t="s">
        <v>823</v>
      </c>
      <c r="V1009" s="486" t="s">
        <v>824</v>
      </c>
      <c r="W1009" s="496" t="s">
        <v>825</v>
      </c>
    </row>
    <row r="1010" spans="1:23" ht="33" customHeight="1" x14ac:dyDescent="0.25">
      <c r="B1010" s="534" t="e">
        <f>IF($A$958="",0,VLOOKUP($A$958,$CC$2209:$CK$3100,6,FALSE))</f>
        <v>#N/A</v>
      </c>
      <c r="C1010" s="535" t="e">
        <f>IF($A$958="",0,VLOOKUP($A$958,$CP$2209:$CX$3100,6,FALSE))</f>
        <v>#N/A</v>
      </c>
      <c r="D1010" s="122" t="e">
        <f>SUM(B1010:C1010)</f>
        <v>#N/A</v>
      </c>
      <c r="E1010" s="894" t="s">
        <v>1085</v>
      </c>
      <c r="F1010" s="895"/>
      <c r="G1010" s="288"/>
      <c r="H1010" s="283"/>
      <c r="I1010" s="283"/>
      <c r="J1010" s="471"/>
      <c r="K1010" s="288"/>
      <c r="L1010" s="283"/>
      <c r="M1010" s="283"/>
      <c r="N1010" s="283"/>
      <c r="O1010" s="283"/>
      <c r="P1010" s="283"/>
      <c r="Q1010" s="283"/>
      <c r="R1010" s="283"/>
      <c r="S1010" s="283"/>
      <c r="T1010" s="283"/>
      <c r="U1010" s="128">
        <f t="shared" ref="U1010:V1013" si="175">+G1010+I1010+K1010+M1010+O1010+Q1010+S1010</f>
        <v>0</v>
      </c>
      <c r="V1010" s="128">
        <f t="shared" si="175"/>
        <v>0</v>
      </c>
      <c r="W1010" s="122">
        <f>+V1010+U1010</f>
        <v>0</v>
      </c>
    </row>
    <row r="1011" spans="1:23" ht="32.25" customHeight="1" x14ac:dyDescent="0.25">
      <c r="B1011" s="536" t="e">
        <f>IF($A$958="",0,VLOOKUP($A$958,$CC$2209:$CK$3100,7,FALSE))</f>
        <v>#N/A</v>
      </c>
      <c r="C1011" s="374" t="e">
        <f>IF($A$958="",0,VLOOKUP($A$958,$CP$2209:$CX$3100,7,FALSE))</f>
        <v>#N/A</v>
      </c>
      <c r="D1011" s="123" t="e">
        <f>SUM(B1011:C1011)</f>
        <v>#N/A</v>
      </c>
      <c r="E1011" s="896" t="s">
        <v>1086</v>
      </c>
      <c r="F1011" s="897"/>
      <c r="G1011" s="451"/>
      <c r="H1011" s="107"/>
      <c r="I1011" s="107"/>
      <c r="J1011" s="472"/>
      <c r="K1011" s="451"/>
      <c r="L1011" s="107"/>
      <c r="M1011" s="107"/>
      <c r="N1011" s="107"/>
      <c r="O1011" s="107"/>
      <c r="P1011" s="107"/>
      <c r="Q1011" s="107"/>
      <c r="R1011" s="107"/>
      <c r="S1011" s="107"/>
      <c r="T1011" s="107"/>
      <c r="U1011" s="121">
        <f t="shared" si="175"/>
        <v>0</v>
      </c>
      <c r="V1011" s="121">
        <f t="shared" si="175"/>
        <v>0</v>
      </c>
      <c r="W1011" s="123">
        <f>+V1011+U1011</f>
        <v>0</v>
      </c>
    </row>
    <row r="1012" spans="1:23" ht="33" customHeight="1" x14ac:dyDescent="0.25">
      <c r="B1012" s="536" t="e">
        <f>IF($A$958="",0,VLOOKUP($A$958,$CC$2209:$CK$3100,8,FALSE))</f>
        <v>#N/A</v>
      </c>
      <c r="C1012" s="374" t="e">
        <f>IF($A$958="",0,VLOOKUP($A$958,$CP$2209:$CX$3100,8,FALSE))</f>
        <v>#N/A</v>
      </c>
      <c r="D1012" s="123" t="e">
        <f>SUM(B1012:C1012)</f>
        <v>#N/A</v>
      </c>
      <c r="E1012" s="890" t="s">
        <v>1087</v>
      </c>
      <c r="F1012" s="891"/>
      <c r="G1012" s="451"/>
      <c r="H1012" s="107"/>
      <c r="I1012" s="107"/>
      <c r="J1012" s="472"/>
      <c r="K1012" s="451"/>
      <c r="L1012" s="107"/>
      <c r="M1012" s="107"/>
      <c r="N1012" s="107"/>
      <c r="O1012" s="107"/>
      <c r="P1012" s="107"/>
      <c r="Q1012" s="107"/>
      <c r="R1012" s="107"/>
      <c r="S1012" s="107"/>
      <c r="T1012" s="107"/>
      <c r="U1012" s="121">
        <f t="shared" si="175"/>
        <v>0</v>
      </c>
      <c r="V1012" s="121">
        <f t="shared" si="175"/>
        <v>0</v>
      </c>
      <c r="W1012" s="123">
        <f>+V1012+U1012</f>
        <v>0</v>
      </c>
    </row>
    <row r="1013" spans="1:23" ht="17.25" thickBot="1" x14ac:dyDescent="0.3">
      <c r="B1013" s="537" t="e">
        <f>IF($A$958="",0,VLOOKUP($A$958,$CC$2209:$CK$3100,9,FALSE))</f>
        <v>#N/A</v>
      </c>
      <c r="C1013" s="538" t="e">
        <f>IF($A$958="",0,VLOOKUP($A$958,$CP$2209:$CX$3100,9,FALSE))</f>
        <v>#N/A</v>
      </c>
      <c r="D1013" s="365" t="e">
        <f>SUM(B1013:C1013)</f>
        <v>#N/A</v>
      </c>
      <c r="E1013" s="890" t="s">
        <v>1088</v>
      </c>
      <c r="F1013" s="891"/>
      <c r="G1013" s="452"/>
      <c r="H1013" s="287"/>
      <c r="I1013" s="287"/>
      <c r="J1013" s="499"/>
      <c r="K1013" s="452"/>
      <c r="L1013" s="287"/>
      <c r="M1013" s="287"/>
      <c r="N1013" s="287"/>
      <c r="O1013" s="287"/>
      <c r="P1013" s="287"/>
      <c r="Q1013" s="287"/>
      <c r="R1013" s="287"/>
      <c r="S1013" s="287"/>
      <c r="T1013" s="287"/>
      <c r="U1013" s="129">
        <f t="shared" si="175"/>
        <v>0</v>
      </c>
      <c r="V1013" s="129">
        <f t="shared" si="175"/>
        <v>0</v>
      </c>
      <c r="W1013" s="124">
        <f>+V1013+U1013</f>
        <v>0</v>
      </c>
    </row>
    <row r="1014" spans="1:23" ht="17.25" thickBot="1" x14ac:dyDescent="0.3">
      <c r="B1014" s="82" t="e">
        <f>SUM(B1010:B1013)</f>
        <v>#N/A</v>
      </c>
      <c r="C1014" s="83" t="e">
        <f>SUM(C1010:C1013)</f>
        <v>#N/A</v>
      </c>
      <c r="D1014" s="84" t="e">
        <f>SUM(D1010:D1013)</f>
        <v>#N/A</v>
      </c>
      <c r="E1014" s="898" t="s">
        <v>1089</v>
      </c>
      <c r="F1014" s="899"/>
      <c r="G1014" s="82">
        <f t="shared" ref="G1014:W1014" si="176">SUM(G1010:G1013)</f>
        <v>0</v>
      </c>
      <c r="H1014" s="83">
        <f t="shared" si="176"/>
        <v>0</v>
      </c>
      <c r="I1014" s="83">
        <f t="shared" si="176"/>
        <v>0</v>
      </c>
      <c r="J1014" s="84">
        <f t="shared" si="176"/>
        <v>0</v>
      </c>
      <c r="K1014" s="82">
        <f t="shared" si="176"/>
        <v>0</v>
      </c>
      <c r="L1014" s="83">
        <f t="shared" si="176"/>
        <v>0</v>
      </c>
      <c r="M1014" s="83">
        <f t="shared" si="176"/>
        <v>0</v>
      </c>
      <c r="N1014" s="83">
        <f t="shared" si="176"/>
        <v>0</v>
      </c>
      <c r="O1014" s="83">
        <f t="shared" si="176"/>
        <v>0</v>
      </c>
      <c r="P1014" s="83">
        <f t="shared" si="176"/>
        <v>0</v>
      </c>
      <c r="Q1014" s="83">
        <f t="shared" si="176"/>
        <v>0</v>
      </c>
      <c r="R1014" s="83">
        <f t="shared" si="176"/>
        <v>0</v>
      </c>
      <c r="S1014" s="83">
        <f t="shared" si="176"/>
        <v>0</v>
      </c>
      <c r="T1014" s="83">
        <f t="shared" si="176"/>
        <v>0</v>
      </c>
      <c r="U1014" s="83">
        <f t="shared" si="176"/>
        <v>0</v>
      </c>
      <c r="V1014" s="83">
        <f t="shared" si="176"/>
        <v>0</v>
      </c>
      <c r="W1014" s="84">
        <f t="shared" si="176"/>
        <v>0</v>
      </c>
    </row>
    <row r="1015" spans="1:23" ht="15.75" thickBot="1" x14ac:dyDescent="0.3">
      <c r="B1015" s="497" t="s">
        <v>889</v>
      </c>
      <c r="C1015" s="95"/>
      <c r="D1015" s="95"/>
      <c r="E1015" s="95"/>
      <c r="F1015" s="96"/>
      <c r="G1015" s="96"/>
      <c r="H1015" s="96"/>
      <c r="I1015" s="96"/>
      <c r="J1015"/>
      <c r="K1015"/>
      <c r="L1015"/>
      <c r="M1015"/>
      <c r="N1015"/>
      <c r="O1015"/>
      <c r="P1015"/>
      <c r="Q1015"/>
      <c r="R1015"/>
      <c r="S1015"/>
      <c r="T1015"/>
      <c r="U1015"/>
      <c r="V1015" s="96"/>
      <c r="W1015" s="96"/>
    </row>
    <row r="1016" spans="1:23" ht="15" x14ac:dyDescent="0.25">
      <c r="B1016" s="1026" t="s">
        <v>1020</v>
      </c>
      <c r="C1016" s="1027"/>
      <c r="D1016" s="1028" t="s">
        <v>890</v>
      </c>
      <c r="E1016" s="1028"/>
      <c r="F1016" s="1029" t="s">
        <v>1021</v>
      </c>
      <c r="G1016" s="1029"/>
      <c r="H1016" s="1030"/>
      <c r="I1016" s="241"/>
      <c r="J1016"/>
      <c r="K1016"/>
      <c r="L1016"/>
      <c r="M1016"/>
      <c r="N1016"/>
      <c r="O1016"/>
      <c r="P1016"/>
      <c r="Q1016"/>
      <c r="R1016"/>
      <c r="S1016"/>
      <c r="T1016"/>
      <c r="U1016"/>
      <c r="V1016" s="375"/>
      <c r="W1016" s="96"/>
    </row>
    <row r="1017" spans="1:23" ht="15" x14ac:dyDescent="0.25">
      <c r="B1017" s="366" t="s">
        <v>823</v>
      </c>
      <c r="C1017" s="367" t="s">
        <v>824</v>
      </c>
      <c r="D1017" s="367" t="s">
        <v>823</v>
      </c>
      <c r="E1017" s="367" t="s">
        <v>824</v>
      </c>
      <c r="F1017" s="367" t="s">
        <v>823</v>
      </c>
      <c r="G1017" s="1031" t="s">
        <v>824</v>
      </c>
      <c r="H1017" s="1032"/>
      <c r="I1017" s="241"/>
      <c r="J1017"/>
      <c r="K1017"/>
      <c r="L1017" s="1009" t="s">
        <v>835</v>
      </c>
      <c r="M1017" s="1009"/>
      <c r="N1017" s="1009"/>
      <c r="O1017" s="1010"/>
      <c r="P1017" s="1011"/>
      <c r="Q1017" s="1011"/>
      <c r="R1017" s="1011"/>
      <c r="S1017" s="1011"/>
      <c r="T1017" s="1011"/>
      <c r="U1017" s="1011"/>
      <c r="V1017" s="1012"/>
      <c r="W1017" s="96"/>
    </row>
    <row r="1018" spans="1:23" ht="17.25" thickBot="1" x14ac:dyDescent="0.3">
      <c r="B1018" s="452"/>
      <c r="C1018" s="287"/>
      <c r="D1018" s="287"/>
      <c r="E1018" s="287"/>
      <c r="F1018" s="287"/>
      <c r="G1018" s="1033"/>
      <c r="H1018" s="1034"/>
      <c r="I1018" s="241"/>
      <c r="J1018"/>
      <c r="K1018"/>
      <c r="L1018" s="1009"/>
      <c r="M1018" s="1009"/>
      <c r="N1018" s="1009"/>
      <c r="O1018" s="1013"/>
      <c r="P1018" s="1014"/>
      <c r="Q1018" s="1014"/>
      <c r="R1018" s="1014"/>
      <c r="S1018" s="1014"/>
      <c r="T1018" s="1014"/>
      <c r="U1018" s="1014"/>
      <c r="V1018" s="1015"/>
      <c r="W1018" s="96"/>
    </row>
    <row r="1019" spans="1:23" ht="16.5" x14ac:dyDescent="0.25">
      <c r="B1019" s="368"/>
      <c r="C1019" s="368"/>
      <c r="D1019" s="368"/>
      <c r="E1019" s="369"/>
      <c r="F1019" s="376"/>
      <c r="G1019" s="377"/>
      <c r="H1019" s="377"/>
      <c r="I1019" s="241"/>
      <c r="J1019" s="370"/>
      <c r="K1019" s="370"/>
      <c r="L1019" s="370"/>
      <c r="M1019" s="370"/>
      <c r="N1019" s="370"/>
      <c r="O1019" s="1013"/>
      <c r="P1019" s="1014"/>
      <c r="Q1019" s="1014"/>
      <c r="R1019" s="1014"/>
      <c r="S1019" s="1014"/>
      <c r="T1019" s="1014"/>
      <c r="U1019" s="1014"/>
      <c r="V1019" s="1015"/>
      <c r="W1019" s="96"/>
    </row>
    <row r="1020" spans="1:23" ht="15" x14ac:dyDescent="0.25">
      <c r="B1020" s="371" t="s">
        <v>891</v>
      </c>
      <c r="C1020" s="100"/>
      <c r="D1020" s="100"/>
      <c r="E1020" s="100"/>
      <c r="F1020" s="100"/>
      <c r="G1020" s="100"/>
      <c r="H1020" s="100"/>
      <c r="I1020" s="100"/>
      <c r="J1020" s="100"/>
      <c r="K1020" s="100"/>
      <c r="L1020" s="100"/>
      <c r="M1020" s="100"/>
      <c r="N1020" s="100"/>
      <c r="O1020" s="1016"/>
      <c r="P1020" s="1017"/>
      <c r="Q1020" s="1017"/>
      <c r="R1020" s="1017"/>
      <c r="S1020" s="1017"/>
      <c r="T1020" s="1017"/>
      <c r="U1020" s="1017"/>
      <c r="V1020" s="1018"/>
      <c r="W1020" s="96"/>
    </row>
    <row r="1021" spans="1:23" ht="15.75" thickBot="1" x14ac:dyDescent="0.3">
      <c r="B1021" s="372" t="s">
        <v>892</v>
      </c>
      <c r="C1021" s="100"/>
      <c r="D1021" s="100"/>
      <c r="E1021" s="100"/>
      <c r="F1021" s="100"/>
      <c r="G1021" s="100"/>
      <c r="H1021" s="100"/>
      <c r="I1021" s="100"/>
      <c r="J1021" s="100"/>
      <c r="K1021" s="100"/>
      <c r="L1021" s="100"/>
      <c r="M1021" s="100"/>
      <c r="N1021" s="100"/>
      <c r="O1021" s="100"/>
      <c r="P1021" s="100"/>
      <c r="Q1021" s="100"/>
      <c r="R1021" s="100"/>
      <c r="S1021" s="100"/>
      <c r="T1021" s="100"/>
      <c r="U1021" s="100"/>
      <c r="V1021" s="100"/>
      <c r="W1021" s="96"/>
    </row>
    <row r="1022" spans="1:23" ht="16.5" customHeight="1" thickBot="1" x14ac:dyDescent="0.3">
      <c r="A1022" s="36"/>
      <c r="B1022" s="60" t="s">
        <v>786</v>
      </c>
      <c r="C1022" s="61"/>
      <c r="D1022" s="61"/>
      <c r="E1022" s="62"/>
      <c r="F1022" s="62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1"/>
      <c r="V1022" s="61"/>
      <c r="W1022" s="64" t="s">
        <v>864</v>
      </c>
    </row>
    <row r="1023" spans="1:23" ht="12.75" customHeight="1" x14ac:dyDescent="0.25">
      <c r="B1023" s="864" t="s">
        <v>788</v>
      </c>
      <c r="C1023" s="864"/>
      <c r="D1023" s="864"/>
      <c r="E1023" s="864"/>
      <c r="F1023" s="864"/>
      <c r="G1023" s="864"/>
      <c r="H1023" s="864"/>
      <c r="I1023" s="864"/>
      <c r="J1023" s="864"/>
      <c r="K1023" s="864"/>
      <c r="L1023" s="864"/>
      <c r="M1023" s="864"/>
      <c r="N1023" s="864"/>
      <c r="O1023" s="864"/>
      <c r="P1023" s="864"/>
      <c r="Q1023" s="864"/>
      <c r="R1023" s="864"/>
      <c r="S1023" s="864"/>
      <c r="T1023" s="864"/>
      <c r="U1023" s="864"/>
      <c r="V1023" s="864"/>
      <c r="W1023" s="864"/>
    </row>
    <row r="1024" spans="1:23" ht="12.75" customHeight="1" thickBot="1" x14ac:dyDescent="0.3">
      <c r="B1024" s="865" t="s">
        <v>865</v>
      </c>
      <c r="C1024" s="865"/>
      <c r="D1024" s="865"/>
      <c r="E1024" s="865"/>
      <c r="F1024" s="865"/>
      <c r="G1024" s="865"/>
      <c r="H1024" s="865"/>
      <c r="I1024" s="866"/>
      <c r="J1024" s="866"/>
      <c r="K1024" s="866"/>
      <c r="L1024" s="866"/>
      <c r="M1024" s="866"/>
      <c r="N1024" s="866"/>
      <c r="O1024" s="865"/>
      <c r="P1024" s="865"/>
      <c r="Q1024" s="865"/>
      <c r="R1024" s="865"/>
      <c r="S1024" s="865"/>
      <c r="T1024" s="865"/>
      <c r="U1024" s="865"/>
      <c r="V1024" s="865"/>
      <c r="W1024" s="865"/>
    </row>
    <row r="1025" spans="1:26" s="41" customFormat="1" ht="17.25" customHeight="1" thickBot="1" x14ac:dyDescent="0.25">
      <c r="B1025" s="867" t="s">
        <v>790</v>
      </c>
      <c r="C1025" s="868"/>
      <c r="D1025" s="869">
        <f>IF(F1026=0,"",$D$5)</f>
        <v>0</v>
      </c>
      <c r="E1025" s="869"/>
      <c r="F1025" s="869"/>
      <c r="G1025" s="869"/>
      <c r="H1025" s="870"/>
      <c r="I1025" s="902" t="s">
        <v>791</v>
      </c>
      <c r="J1025" s="903"/>
      <c r="K1025" s="903"/>
      <c r="L1025" s="903"/>
      <c r="M1025" s="903"/>
      <c r="N1025" s="904"/>
      <c r="O1025" s="886" t="s">
        <v>792</v>
      </c>
      <c r="P1025" s="887"/>
      <c r="Q1025" s="887"/>
      <c r="R1025" s="887"/>
      <c r="S1025" s="887"/>
      <c r="T1025" s="905" t="str">
        <f>IF(Menu!E24="","",Menu!E24)</f>
        <v/>
      </c>
      <c r="U1025" s="905"/>
      <c r="V1025" s="905"/>
      <c r="W1025" s="906"/>
    </row>
    <row r="1026" spans="1:26" s="41" customFormat="1" ht="17.25" customHeight="1" thickBot="1" x14ac:dyDescent="0.25">
      <c r="A1026" s="41" t="str">
        <f>IF(F1026=0,"",$D$1025&amp;" "&amp;$F$1026)</f>
        <v xml:space="preserve">0 </v>
      </c>
      <c r="B1026" s="910" t="s">
        <v>793</v>
      </c>
      <c r="C1026" s="911"/>
      <c r="D1026" s="911"/>
      <c r="E1026" s="911"/>
      <c r="F1026" s="912" t="str">
        <f>+Menu!B24</f>
        <v/>
      </c>
      <c r="G1026" s="912"/>
      <c r="H1026" s="913"/>
      <c r="I1026" s="65" t="str">
        <f>+$I$6</f>
        <v>3rd</v>
      </c>
      <c r="J1026" s="914" t="s">
        <v>866</v>
      </c>
      <c r="K1026" s="914"/>
      <c r="L1026" s="66">
        <f>+$L$6</f>
        <v>2021</v>
      </c>
      <c r="M1026" s="915" t="s">
        <v>6</v>
      </c>
      <c r="N1026" s="916"/>
      <c r="O1026" s="306" t="s">
        <v>973</v>
      </c>
      <c r="P1026" s="67"/>
      <c r="Q1026" s="67"/>
      <c r="R1026" s="68"/>
      <c r="S1026" s="68"/>
      <c r="T1026" s="68"/>
      <c r="U1026" s="68"/>
      <c r="V1026" s="68"/>
      <c r="W1026" s="69"/>
    </row>
    <row r="1027" spans="1:26" s="41" customFormat="1" ht="17.25" customHeight="1" x14ac:dyDescent="0.2">
      <c r="B1027" s="70" t="s">
        <v>795</v>
      </c>
      <c r="C1027" s="71"/>
      <c r="D1027" s="71"/>
      <c r="E1027" s="71"/>
      <c r="F1027" s="71"/>
      <c r="G1027" s="71"/>
      <c r="H1027" s="72"/>
      <c r="I1027" s="917" t="s">
        <v>867</v>
      </c>
      <c r="J1027" s="918"/>
      <c r="K1027" s="918"/>
      <c r="L1027" s="918"/>
      <c r="M1027" s="918"/>
      <c r="N1027" s="919"/>
      <c r="O1027" s="920">
        <f>+Menu!F24</f>
        <v>0</v>
      </c>
      <c r="P1027" s="921"/>
      <c r="Q1027" s="921"/>
      <c r="R1027" s="921"/>
      <c r="S1027" s="921"/>
      <c r="T1027" s="921"/>
      <c r="U1027" s="921"/>
      <c r="V1027" s="921"/>
      <c r="W1027" s="913"/>
    </row>
    <row r="1028" spans="1:26" s="41" customFormat="1" ht="17.25" customHeight="1" x14ac:dyDescent="0.2">
      <c r="B1028" s="920">
        <f>+Menu!D24</f>
        <v>0</v>
      </c>
      <c r="C1028" s="921"/>
      <c r="D1028" s="921"/>
      <c r="E1028" s="921"/>
      <c r="F1028" s="921"/>
      <c r="G1028" s="921"/>
      <c r="H1028" s="913"/>
      <c r="I1028" s="925" t="s">
        <v>1011</v>
      </c>
      <c r="J1028" s="926"/>
      <c r="K1028" s="926"/>
      <c r="L1028" s="926"/>
      <c r="M1028" s="926"/>
      <c r="N1028" s="911"/>
      <c r="O1028" s="920">
        <f>+Menu!G24</f>
        <v>0</v>
      </c>
      <c r="P1028" s="921"/>
      <c r="Q1028" s="921"/>
      <c r="R1028" s="921"/>
      <c r="S1028" s="921"/>
      <c r="T1028" s="921"/>
      <c r="U1028" s="921"/>
      <c r="V1028" s="921"/>
      <c r="W1028" s="913"/>
    </row>
    <row r="1029" spans="1:26" s="41" customFormat="1" ht="17.25" customHeight="1" thickBot="1" x14ac:dyDescent="0.25">
      <c r="B1029" s="907"/>
      <c r="C1029" s="908"/>
      <c r="D1029" s="908"/>
      <c r="E1029" s="908"/>
      <c r="F1029" s="908"/>
      <c r="G1029" s="908"/>
      <c r="H1029" s="909"/>
      <c r="I1029" s="927" t="s">
        <v>868</v>
      </c>
      <c r="J1029" s="928"/>
      <c r="K1029" s="928"/>
      <c r="L1029" s="928"/>
      <c r="M1029" s="929" t="e">
        <f>IF(D1036=0,"",SUM(G1036:J1036)/D1036*100)</f>
        <v>#N/A</v>
      </c>
      <c r="N1029" s="930"/>
      <c r="O1029" s="907"/>
      <c r="P1029" s="908"/>
      <c r="Q1029" s="908"/>
      <c r="R1029" s="908"/>
      <c r="S1029" s="908"/>
      <c r="T1029" s="908"/>
      <c r="U1029" s="908"/>
      <c r="V1029" s="908"/>
      <c r="W1029" s="909"/>
      <c r="X1029" s="73"/>
    </row>
    <row r="1030" spans="1:26" ht="10.5" customHeight="1" x14ac:dyDescent="0.25"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Q1030" s="74"/>
      <c r="R1030" s="74"/>
      <c r="S1030" s="74"/>
      <c r="T1030" s="61"/>
      <c r="U1030" s="61"/>
      <c r="V1030" s="61"/>
      <c r="W1030" s="61"/>
    </row>
    <row r="1031" spans="1:26" ht="10.5" customHeight="1" thickBot="1" x14ac:dyDescent="0.3">
      <c r="B1031" s="68" t="s">
        <v>1075</v>
      </c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Q1031" s="74"/>
      <c r="R1031" s="74"/>
      <c r="S1031" s="74"/>
      <c r="T1031" s="61"/>
      <c r="U1031" s="61"/>
      <c r="V1031" s="61"/>
      <c r="W1031" s="61"/>
    </row>
    <row r="1032" spans="1:26" ht="38.25" customHeight="1" thickBot="1" x14ac:dyDescent="0.25">
      <c r="B1032" s="877" t="s">
        <v>869</v>
      </c>
      <c r="C1032" s="861"/>
      <c r="D1032" s="878"/>
      <c r="E1032" s="935" t="s">
        <v>870</v>
      </c>
      <c r="F1032" s="936"/>
      <c r="G1032" s="922" t="s">
        <v>1068</v>
      </c>
      <c r="H1032" s="923"/>
      <c r="I1032" s="923"/>
      <c r="J1032" s="924"/>
      <c r="K1032" s="877" t="s">
        <v>1067</v>
      </c>
      <c r="L1032" s="861"/>
      <c r="M1032" s="861" t="s">
        <v>1074</v>
      </c>
      <c r="N1032" s="861"/>
      <c r="O1032" s="861" t="s">
        <v>1073</v>
      </c>
      <c r="P1032" s="861"/>
      <c r="Q1032" s="861" t="s">
        <v>1072</v>
      </c>
      <c r="R1032" s="861"/>
      <c r="S1032" s="861" t="s">
        <v>1071</v>
      </c>
      <c r="T1032" s="861"/>
      <c r="U1032" s="871" t="s">
        <v>1070</v>
      </c>
      <c r="V1032" s="871"/>
      <c r="W1032" s="872"/>
    </row>
    <row r="1033" spans="1:26" ht="13.5" customHeight="1" x14ac:dyDescent="0.2">
      <c r="B1033" s="879"/>
      <c r="C1033" s="862"/>
      <c r="D1033" s="880"/>
      <c r="E1033" s="937"/>
      <c r="F1033" s="938"/>
      <c r="G1033" s="883" t="s">
        <v>1069</v>
      </c>
      <c r="H1033" s="884"/>
      <c r="I1033" s="884"/>
      <c r="J1033" s="885"/>
      <c r="K1033" s="879"/>
      <c r="L1033" s="862"/>
      <c r="M1033" s="862"/>
      <c r="N1033" s="862"/>
      <c r="O1033" s="862"/>
      <c r="P1033" s="862"/>
      <c r="Q1033" s="862"/>
      <c r="R1033" s="862"/>
      <c r="S1033" s="862"/>
      <c r="T1033" s="862"/>
      <c r="U1033" s="873"/>
      <c r="V1033" s="873"/>
      <c r="W1033" s="874"/>
    </row>
    <row r="1034" spans="1:26" ht="14.25" customHeight="1" thickBot="1" x14ac:dyDescent="0.3">
      <c r="B1034" s="881"/>
      <c r="C1034" s="863"/>
      <c r="D1034" s="882"/>
      <c r="E1034" s="939"/>
      <c r="F1034" s="940"/>
      <c r="G1034" s="941" t="s">
        <v>1065</v>
      </c>
      <c r="H1034" s="942"/>
      <c r="I1034" s="942" t="s">
        <v>1066</v>
      </c>
      <c r="J1034" s="943"/>
      <c r="K1034" s="881"/>
      <c r="L1034" s="863"/>
      <c r="M1034" s="863"/>
      <c r="N1034" s="863"/>
      <c r="O1034" s="863"/>
      <c r="P1034" s="863"/>
      <c r="Q1034" s="863"/>
      <c r="R1034" s="863"/>
      <c r="S1034" s="863"/>
      <c r="T1034" s="863"/>
      <c r="U1034" s="875"/>
      <c r="V1034" s="875"/>
      <c r="W1034" s="876"/>
    </row>
    <row r="1035" spans="1:26" ht="25.5" customHeight="1" thickBot="1" x14ac:dyDescent="0.3">
      <c r="B1035" s="75" t="s">
        <v>823</v>
      </c>
      <c r="C1035" s="76" t="s">
        <v>824</v>
      </c>
      <c r="D1035" s="77" t="s">
        <v>874</v>
      </c>
      <c r="E1035" s="954" t="s">
        <v>875</v>
      </c>
      <c r="F1035" s="954"/>
      <c r="G1035" s="485" t="s">
        <v>823</v>
      </c>
      <c r="H1035" s="486" t="s">
        <v>824</v>
      </c>
      <c r="I1035" s="486" t="s">
        <v>823</v>
      </c>
      <c r="J1035" s="487" t="s">
        <v>824</v>
      </c>
      <c r="K1035" s="109" t="s">
        <v>823</v>
      </c>
      <c r="L1035" s="109" t="s">
        <v>824</v>
      </c>
      <c r="M1035" s="109" t="s">
        <v>823</v>
      </c>
      <c r="N1035" s="109" t="s">
        <v>824</v>
      </c>
      <c r="O1035" s="109" t="s">
        <v>823</v>
      </c>
      <c r="P1035" s="109" t="s">
        <v>824</v>
      </c>
      <c r="Q1035" s="109" t="s">
        <v>823</v>
      </c>
      <c r="R1035" s="109" t="s">
        <v>824</v>
      </c>
      <c r="S1035" s="109" t="s">
        <v>823</v>
      </c>
      <c r="T1035" s="109" t="s">
        <v>824</v>
      </c>
      <c r="U1035" s="109" t="s">
        <v>823</v>
      </c>
      <c r="V1035" s="109" t="s">
        <v>824</v>
      </c>
      <c r="W1035" s="110" t="s">
        <v>825</v>
      </c>
    </row>
    <row r="1036" spans="1:26" ht="15" customHeight="1" x14ac:dyDescent="0.25">
      <c r="B1036" s="373" t="e">
        <f>IF($A$1026="",0,VLOOKUP($A$1026,$C$2209:$R$3100,2,FALSE))</f>
        <v>#N/A</v>
      </c>
      <c r="C1036" s="374" t="e">
        <f>IF($A$1026="",0,VLOOKUP($A$1026,$W$2209:$AL$3100,2,FALSE))</f>
        <v>#N/A</v>
      </c>
      <c r="D1036" s="78" t="e">
        <f>SUM(B1036:C1036)</f>
        <v>#N/A</v>
      </c>
      <c r="E1036" s="933" t="s">
        <v>876</v>
      </c>
      <c r="F1036" s="934"/>
      <c r="G1036" s="288"/>
      <c r="H1036" s="283"/>
      <c r="I1036" s="289"/>
      <c r="J1036" s="471"/>
      <c r="K1036" s="467"/>
      <c r="L1036" s="283"/>
      <c r="M1036" s="283"/>
      <c r="N1036" s="283"/>
      <c r="O1036" s="283"/>
      <c r="P1036" s="283"/>
      <c r="Q1036" s="283"/>
      <c r="R1036" s="283"/>
      <c r="S1036" s="283"/>
      <c r="T1036" s="283"/>
      <c r="U1036" s="128">
        <f t="shared" ref="U1036:V1038" si="177">+G1036+I1036+K1036+M1036+O1036+Q1036+S1036</f>
        <v>0</v>
      </c>
      <c r="V1036" s="128">
        <f t="shared" si="177"/>
        <v>0</v>
      </c>
      <c r="W1036" s="122">
        <f>SUM(U1036:V1036)</f>
        <v>0</v>
      </c>
      <c r="Y1036" s="539" t="e">
        <f>IF($A$1026="",0,VLOOKUP($A$1026,$AQ$2209:$BF$3100,2,FALSE))</f>
        <v>#N/A</v>
      </c>
      <c r="Z1036" s="539" t="e">
        <f>IF($A$1026="",0,VLOOKUP($A$1026,$BJ$2209:$BY$3100,2,FALSE))</f>
        <v>#N/A</v>
      </c>
    </row>
    <row r="1037" spans="1:26" ht="15" customHeight="1" x14ac:dyDescent="0.25">
      <c r="B1037" s="373" t="e">
        <f>IF($A$1026="",0,VLOOKUP($A$1026,$C$2209:$R$3100,3,FALSE))</f>
        <v>#N/A</v>
      </c>
      <c r="C1037" s="374" t="e">
        <f>IF($A$1026="",0,VLOOKUP($A$1026,$W$2209:$AL$3100,3,FALSE))</f>
        <v>#N/A</v>
      </c>
      <c r="D1037" s="80" t="e">
        <f>SUM(B1037:C1037)</f>
        <v>#N/A</v>
      </c>
      <c r="E1037" s="944" t="s">
        <v>877</v>
      </c>
      <c r="F1037" s="891"/>
      <c r="G1037" s="305"/>
      <c r="H1037" s="304"/>
      <c r="I1037" s="107"/>
      <c r="J1037" s="472"/>
      <c r="K1037" s="468"/>
      <c r="L1037" s="107"/>
      <c r="M1037" s="107"/>
      <c r="N1037" s="107"/>
      <c r="O1037" s="107"/>
      <c r="P1037" s="107"/>
      <c r="Q1037" s="107"/>
      <c r="R1037" s="107"/>
      <c r="S1037" s="107"/>
      <c r="T1037" s="107"/>
      <c r="U1037" s="121">
        <f t="shared" si="177"/>
        <v>0</v>
      </c>
      <c r="V1037" s="121">
        <f t="shared" si="177"/>
        <v>0</v>
      </c>
      <c r="W1037" s="123">
        <f>SUM(U1037:V1037)</f>
        <v>0</v>
      </c>
      <c r="Y1037" s="539" t="e">
        <f>IF($A$1026="",0,VLOOKUP($A$1026,$AQ$2209:$BF$3100,3,FALSE))</f>
        <v>#N/A</v>
      </c>
      <c r="Z1037" s="539" t="e">
        <f>IF($A$1026="",0,VLOOKUP($A$1026,$BJ$2209:$BY$3100,3,FALSE))</f>
        <v>#N/A</v>
      </c>
    </row>
    <row r="1038" spans="1:26" ht="15" customHeight="1" x14ac:dyDescent="0.25">
      <c r="B1038" s="373" t="e">
        <f>IF($A$1026="",0,VLOOKUP($A$1026,$C$2209:$R$3100,4,FALSE))</f>
        <v>#N/A</v>
      </c>
      <c r="C1038" s="374" t="e">
        <f>IF($A$1026="",0,VLOOKUP($A$1026,$W$2209:$AL$3100,4,FALSE))</f>
        <v>#N/A</v>
      </c>
      <c r="D1038" s="80" t="e">
        <f>SUM(B1038:C1038)</f>
        <v>#N/A</v>
      </c>
      <c r="E1038" s="944" t="s">
        <v>878</v>
      </c>
      <c r="F1038" s="891"/>
      <c r="G1038" s="305"/>
      <c r="H1038" s="304"/>
      <c r="I1038" s="107"/>
      <c r="J1038" s="472"/>
      <c r="K1038" s="468"/>
      <c r="L1038" s="107"/>
      <c r="M1038" s="107"/>
      <c r="N1038" s="107"/>
      <c r="O1038" s="107"/>
      <c r="P1038" s="107"/>
      <c r="Q1038" s="107"/>
      <c r="R1038" s="107"/>
      <c r="S1038" s="107"/>
      <c r="T1038" s="107"/>
      <c r="U1038" s="121">
        <f t="shared" si="177"/>
        <v>0</v>
      </c>
      <c r="V1038" s="121">
        <f t="shared" si="177"/>
        <v>0</v>
      </c>
      <c r="W1038" s="123">
        <f>SUM(U1038:V1038)</f>
        <v>0</v>
      </c>
      <c r="Y1038" s="539" t="e">
        <f>IF($A$1026="",0,VLOOKUP($A$1026,$AQ$2209:$BF$3100,4,FALSE))</f>
        <v>#N/A</v>
      </c>
      <c r="Z1038" s="539" t="e">
        <f>IF($A$1026="",0,VLOOKUP($A$1026,$BJ$2209:$BY$3100,4,FALSE))</f>
        <v>#N/A</v>
      </c>
    </row>
    <row r="1039" spans="1:26" ht="15" customHeight="1" x14ac:dyDescent="0.25">
      <c r="B1039" s="373" t="e">
        <f>IF($A$1026="",0,VLOOKUP($A$1026,$C$2209:$R$3100,5,FALSE))</f>
        <v>#N/A</v>
      </c>
      <c r="C1039" s="374" t="e">
        <f>IF($A$1026="",0,VLOOKUP($A$1026,$W$2209:$AL$3100,5,FALSE))</f>
        <v>#N/A</v>
      </c>
      <c r="D1039" s="80" t="e">
        <f>SUM(B1039:C1039)</f>
        <v>#N/A</v>
      </c>
      <c r="E1039" s="944" t="s">
        <v>879</v>
      </c>
      <c r="F1039" s="891"/>
      <c r="G1039" s="305"/>
      <c r="H1039" s="304"/>
      <c r="I1039" s="360"/>
      <c r="J1039" s="472"/>
      <c r="K1039" s="468"/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21">
        <f>+G1039+I1039+K1039+M1039+O1039+Q1039+S1039</f>
        <v>0</v>
      </c>
      <c r="V1039" s="121">
        <f>+H1039+J1039+L1039+N1039+P1039+R1039+T1039</f>
        <v>0</v>
      </c>
      <c r="W1039" s="123">
        <f>SUM(U1039:V1039)</f>
        <v>0</v>
      </c>
      <c r="Y1039" s="539" t="e">
        <f>IF($A$1026="",0,VLOOKUP($A$1026,$AQ$2209:$BF$3100,5,FALSE))</f>
        <v>#N/A</v>
      </c>
      <c r="Z1039" s="539" t="e">
        <f>IF($A$1026="",0,VLOOKUP($A$1026,$BJ$2209:$BY$3100,5,FALSE))</f>
        <v>#N/A</v>
      </c>
    </row>
    <row r="1040" spans="1:26" ht="15" customHeight="1" thickBot="1" x14ac:dyDescent="0.3">
      <c r="B1040" s="373" t="e">
        <f>IF($A$1026="",0,VLOOKUP($A$1026,$C$2209:$R$3100,6,FALSE))</f>
        <v>#N/A</v>
      </c>
      <c r="C1040" s="374" t="e">
        <f>IF($A$1026="",0,VLOOKUP($A$1026,$W$2209:$AL$3100,6,FALSE))</f>
        <v>#N/A</v>
      </c>
      <c r="D1040" s="81" t="e">
        <f>SUM(B1040:C1040)</f>
        <v>#N/A</v>
      </c>
      <c r="E1040" s="945" t="s">
        <v>880</v>
      </c>
      <c r="F1040" s="946"/>
      <c r="G1040" s="361"/>
      <c r="H1040" s="362"/>
      <c r="I1040" s="363"/>
      <c r="J1040" s="473"/>
      <c r="K1040" s="469"/>
      <c r="L1040" s="363"/>
      <c r="M1040" s="363"/>
      <c r="N1040" s="363"/>
      <c r="O1040" s="363"/>
      <c r="P1040" s="363"/>
      <c r="Q1040" s="363"/>
      <c r="R1040" s="363"/>
      <c r="S1040" s="363"/>
      <c r="T1040" s="363"/>
      <c r="U1040" s="364">
        <f>+G1040+I1040+K1040+M1040+O1040+Q1040+S1040</f>
        <v>0</v>
      </c>
      <c r="V1040" s="364">
        <f>+H1040+J1040+L1040+N1040+P1040+R1040+T1040</f>
        <v>0</v>
      </c>
      <c r="W1040" s="365">
        <f>SUM(U1040:V1040)</f>
        <v>0</v>
      </c>
      <c r="Y1040" s="539" t="e">
        <f>IF($A$1026="",0,VLOOKUP($A$1026,$AQ$2209:$BF$3100,6,FALSE))</f>
        <v>#N/A</v>
      </c>
      <c r="Z1040" s="539" t="e">
        <f>IF($A$1026="",0,VLOOKUP($A$1026,$BJ$2209:$BY$3100,6,FALSE))</f>
        <v>#N/A</v>
      </c>
    </row>
    <row r="1041" spans="2:26" ht="18" customHeight="1" thickBot="1" x14ac:dyDescent="0.3">
      <c r="B1041" s="82" t="e">
        <f>SUM(B1036:B1040)</f>
        <v>#N/A</v>
      </c>
      <c r="C1041" s="83" t="e">
        <f>SUM(C1036:C1040)</f>
        <v>#N/A</v>
      </c>
      <c r="D1041" s="84" t="e">
        <f>SUM(D1036:D1040)</f>
        <v>#N/A</v>
      </c>
      <c r="E1041" s="947" t="s">
        <v>881</v>
      </c>
      <c r="F1041" s="948"/>
      <c r="G1041" s="82">
        <f>SUM(G1036:G1040)</f>
        <v>0</v>
      </c>
      <c r="H1041" s="83">
        <f t="shared" ref="H1041:T1041" si="178">SUM(H1036:H1040)</f>
        <v>0</v>
      </c>
      <c r="I1041" s="83">
        <f t="shared" si="178"/>
        <v>0</v>
      </c>
      <c r="J1041" s="84">
        <f t="shared" si="178"/>
        <v>0</v>
      </c>
      <c r="K1041" s="470">
        <f t="shared" si="178"/>
        <v>0</v>
      </c>
      <c r="L1041" s="83">
        <f t="shared" si="178"/>
        <v>0</v>
      </c>
      <c r="M1041" s="83">
        <f t="shared" si="178"/>
        <v>0</v>
      </c>
      <c r="N1041" s="83">
        <f t="shared" si="178"/>
        <v>0</v>
      </c>
      <c r="O1041" s="83">
        <f t="shared" si="178"/>
        <v>0</v>
      </c>
      <c r="P1041" s="83">
        <f t="shared" si="178"/>
        <v>0</v>
      </c>
      <c r="Q1041" s="83">
        <f t="shared" si="178"/>
        <v>0</v>
      </c>
      <c r="R1041" s="83">
        <f t="shared" si="178"/>
        <v>0</v>
      </c>
      <c r="S1041" s="83">
        <f t="shared" si="178"/>
        <v>0</v>
      </c>
      <c r="T1041" s="83">
        <f t="shared" si="178"/>
        <v>0</v>
      </c>
      <c r="U1041" s="83">
        <f>SUM(U1036:U1040)</f>
        <v>0</v>
      </c>
      <c r="V1041" s="83">
        <f>SUM(V1036:V1040)</f>
        <v>0</v>
      </c>
      <c r="W1041" s="84">
        <f>SUM(W1036:W1040)</f>
        <v>0</v>
      </c>
      <c r="Y1041" s="87"/>
      <c r="Z1041" s="87"/>
    </row>
    <row r="1042" spans="2:26" ht="6.75" customHeight="1" thickBot="1" x14ac:dyDescent="0.3">
      <c r="B1042" s="61"/>
      <c r="C1042" s="61"/>
      <c r="D1042" s="61"/>
      <c r="E1042" s="61"/>
      <c r="F1042" s="61"/>
      <c r="G1042" s="61"/>
      <c r="H1042" s="61"/>
      <c r="I1042" s="61"/>
      <c r="J1042" s="61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1"/>
      <c r="W1042" s="61"/>
    </row>
    <row r="1043" spans="2:26" ht="25.5" customHeight="1" thickBot="1" x14ac:dyDescent="0.3">
      <c r="B1043" s="75" t="s">
        <v>823</v>
      </c>
      <c r="C1043" s="76" t="s">
        <v>824</v>
      </c>
      <c r="D1043" s="77" t="s">
        <v>874</v>
      </c>
      <c r="E1043" s="949" t="s">
        <v>882</v>
      </c>
      <c r="F1043" s="949"/>
      <c r="G1043" s="485" t="s">
        <v>823</v>
      </c>
      <c r="H1043" s="486" t="s">
        <v>824</v>
      </c>
      <c r="I1043" s="486" t="s">
        <v>823</v>
      </c>
      <c r="J1043" s="487" t="s">
        <v>824</v>
      </c>
      <c r="K1043" s="109" t="s">
        <v>823</v>
      </c>
      <c r="L1043" s="109" t="s">
        <v>824</v>
      </c>
      <c r="M1043" s="109" t="s">
        <v>823</v>
      </c>
      <c r="N1043" s="109" t="s">
        <v>824</v>
      </c>
      <c r="O1043" s="109" t="s">
        <v>823</v>
      </c>
      <c r="P1043" s="109" t="s">
        <v>824</v>
      </c>
      <c r="Q1043" s="109" t="s">
        <v>823</v>
      </c>
      <c r="R1043" s="109" t="s">
        <v>824</v>
      </c>
      <c r="S1043" s="109" t="s">
        <v>823</v>
      </c>
      <c r="T1043" s="109" t="s">
        <v>824</v>
      </c>
      <c r="U1043" s="109" t="s">
        <v>823</v>
      </c>
      <c r="V1043" s="109" t="s">
        <v>824</v>
      </c>
      <c r="W1043" s="110" t="s">
        <v>825</v>
      </c>
    </row>
    <row r="1044" spans="2:26" ht="15" customHeight="1" x14ac:dyDescent="0.25">
      <c r="B1044" s="373" t="e">
        <f>IF($A$1026="",0,VLOOKUP($A$1026,$C$2209:$R$3100,7,FALSE))</f>
        <v>#N/A</v>
      </c>
      <c r="C1044" s="374" t="e">
        <f>IF($A$1026="",0,VLOOKUP($A$1026,$W$2209:$AL$3100,7,FALSE))</f>
        <v>#N/A</v>
      </c>
      <c r="D1044" s="88" t="e">
        <f>SUM(B1044:C1044)</f>
        <v>#N/A</v>
      </c>
      <c r="E1044" s="933" t="s">
        <v>883</v>
      </c>
      <c r="F1044" s="934"/>
      <c r="G1044" s="288"/>
      <c r="H1044" s="283"/>
      <c r="I1044" s="478"/>
      <c r="J1044" s="479"/>
      <c r="K1044" s="474"/>
      <c r="L1044" s="281"/>
      <c r="M1044" s="281"/>
      <c r="N1044" s="281"/>
      <c r="O1044" s="281"/>
      <c r="P1044" s="281"/>
      <c r="Q1044" s="281"/>
      <c r="R1044" s="281"/>
      <c r="S1044" s="281"/>
      <c r="T1044" s="282"/>
      <c r="U1044" s="128">
        <f t="shared" ref="U1044:V1048" si="179">+G1044+I1044+K1044+M1044+O1044+Q1044+S1044</f>
        <v>0</v>
      </c>
      <c r="V1044" s="128">
        <f t="shared" si="179"/>
        <v>0</v>
      </c>
      <c r="W1044" s="122">
        <f>SUM(U1044:V1044)</f>
        <v>0</v>
      </c>
      <c r="Y1044" s="539" t="e">
        <f>IF($A$1026="",0,VLOOKUP($A$1026,$AQ$2209:$BF$3100,7,FALSE))</f>
        <v>#N/A</v>
      </c>
      <c r="Z1044" s="539" t="e">
        <f>IF($A$1026="",0,VLOOKUP($A$1026,$BJ$2209:$BY$3100,7,FALSE))</f>
        <v>#N/A</v>
      </c>
    </row>
    <row r="1045" spans="2:26" ht="15" customHeight="1" x14ac:dyDescent="0.25">
      <c r="B1045" s="373" t="e">
        <f>IF($A$1026="",0,VLOOKUP($A$1026,$C$2209:$R$3100,8,FALSE))</f>
        <v>#N/A</v>
      </c>
      <c r="C1045" s="374" t="e">
        <f>IF($A$1026="",0,VLOOKUP($A$1026,$W$2209:$AL$3100,8,FALSE))</f>
        <v>#N/A</v>
      </c>
      <c r="D1045" s="80" t="e">
        <f>SUM(B1045:C1045)</f>
        <v>#N/A</v>
      </c>
      <c r="E1045" s="944" t="s">
        <v>884</v>
      </c>
      <c r="F1045" s="891"/>
      <c r="G1045" s="305"/>
      <c r="H1045" s="304"/>
      <c r="I1045" s="480"/>
      <c r="J1045" s="481"/>
      <c r="K1045" s="475"/>
      <c r="L1045" s="79"/>
      <c r="M1045" s="79"/>
      <c r="N1045" s="79"/>
      <c r="O1045" s="79"/>
      <c r="P1045" s="79"/>
      <c r="Q1045" s="79"/>
      <c r="R1045" s="79"/>
      <c r="S1045" s="79"/>
      <c r="T1045" s="106"/>
      <c r="U1045" s="121">
        <f t="shared" si="179"/>
        <v>0</v>
      </c>
      <c r="V1045" s="121">
        <f t="shared" si="179"/>
        <v>0</v>
      </c>
      <c r="W1045" s="123">
        <f>SUM(U1045:V1045)</f>
        <v>0</v>
      </c>
      <c r="Y1045" s="539" t="e">
        <f>IF($A$1026="",0,VLOOKUP($A$1026,$AQ$2209:$BF$3100,8,FALSE))</f>
        <v>#N/A</v>
      </c>
      <c r="Z1045" s="539" t="e">
        <f>IF($A$1026="",0,VLOOKUP($A$1026,$BJ$2209:$BY$3100,8,FALSE))</f>
        <v>#N/A</v>
      </c>
    </row>
    <row r="1046" spans="2:26" ht="15" customHeight="1" x14ac:dyDescent="0.25">
      <c r="B1046" s="373" t="e">
        <f>IF($A$1026="",0,VLOOKUP($A$1026,$C$2209:$R$3100,9,FALSE))</f>
        <v>#N/A</v>
      </c>
      <c r="C1046" s="374" t="e">
        <f>IF($A$1026="",0,VLOOKUP($A$1026,$W$2209:$AL$3100,9,FALSE))</f>
        <v>#N/A</v>
      </c>
      <c r="D1046" s="80" t="e">
        <f>SUM(B1046:C1046)</f>
        <v>#N/A</v>
      </c>
      <c r="E1046" s="944" t="s">
        <v>885</v>
      </c>
      <c r="F1046" s="891"/>
      <c r="G1046" s="305"/>
      <c r="H1046" s="304"/>
      <c r="I1046" s="480"/>
      <c r="J1046" s="481"/>
      <c r="K1046" s="475"/>
      <c r="L1046" s="79"/>
      <c r="M1046" s="79"/>
      <c r="N1046" s="79"/>
      <c r="O1046" s="79"/>
      <c r="P1046" s="79"/>
      <c r="Q1046" s="79"/>
      <c r="R1046" s="79"/>
      <c r="S1046" s="79"/>
      <c r="T1046" s="106"/>
      <c r="U1046" s="121">
        <f t="shared" si="179"/>
        <v>0</v>
      </c>
      <c r="V1046" s="121">
        <f t="shared" si="179"/>
        <v>0</v>
      </c>
      <c r="W1046" s="123">
        <f>SUM(U1046:V1046)</f>
        <v>0</v>
      </c>
      <c r="Y1046" s="539" t="e">
        <f>IF($A$1026="",0,VLOOKUP($A$1026,$AQ$2209:$BF$3100,9,FALSE))</f>
        <v>#N/A</v>
      </c>
      <c r="Z1046" s="539" t="e">
        <f>IF($A$1026="",0,VLOOKUP($A$1026,$BJ$2209:$BY$3100,9,FALSE))</f>
        <v>#N/A</v>
      </c>
    </row>
    <row r="1047" spans="2:26" ht="15" customHeight="1" x14ac:dyDescent="0.25">
      <c r="B1047" s="373" t="e">
        <f>IF($A$1026="",0,VLOOKUP($A$1026,$C$2209:$R$3100,10,FALSE))</f>
        <v>#N/A</v>
      </c>
      <c r="C1047" s="374" t="e">
        <f>IF($A$1026="",0,VLOOKUP($A$1026,$W$2209:$AL$3100,10,FALSE))</f>
        <v>#N/A</v>
      </c>
      <c r="D1047" s="80" t="e">
        <f>SUM(B1047:C1047)</f>
        <v>#N/A</v>
      </c>
      <c r="E1047" s="944" t="s">
        <v>886</v>
      </c>
      <c r="F1047" s="891"/>
      <c r="G1047" s="305"/>
      <c r="H1047" s="304"/>
      <c r="I1047" s="480"/>
      <c r="J1047" s="481"/>
      <c r="K1047" s="475"/>
      <c r="L1047" s="79"/>
      <c r="M1047" s="79"/>
      <c r="N1047" s="79"/>
      <c r="O1047" s="79"/>
      <c r="P1047" s="79"/>
      <c r="Q1047" s="79"/>
      <c r="R1047" s="79"/>
      <c r="S1047" s="79"/>
      <c r="T1047" s="106"/>
      <c r="U1047" s="121">
        <f t="shared" si="179"/>
        <v>0</v>
      </c>
      <c r="V1047" s="121">
        <f t="shared" si="179"/>
        <v>0</v>
      </c>
      <c r="W1047" s="123">
        <f>SUM(U1047:V1047)</f>
        <v>0</v>
      </c>
      <c r="Y1047" s="539" t="e">
        <f>IF($A$1026="",0,VLOOKUP($A$1026,$AQ$2209:$BF$3100,10,FALSE))</f>
        <v>#N/A</v>
      </c>
      <c r="Z1047" s="539" t="e">
        <f>IF($A$1026="",0,VLOOKUP($A$1026,$BJ$2209:$BY$3100,10,FALSE))</f>
        <v>#N/A</v>
      </c>
    </row>
    <row r="1048" spans="2:26" ht="15" customHeight="1" thickBot="1" x14ac:dyDescent="0.3">
      <c r="B1048" s="373" t="e">
        <f>IF($A$1026="",0,VLOOKUP($A$1026,$C$2209:$R$3100,11,FALSE))</f>
        <v>#N/A</v>
      </c>
      <c r="C1048" s="374" t="e">
        <f>IF($A$1026="",0,VLOOKUP($A$1026,$W$2209:$AL$3100,11,FALSE))</f>
        <v>#N/A</v>
      </c>
      <c r="D1048" s="90" t="e">
        <f>SUM(B1048:C1048)</f>
        <v>#N/A</v>
      </c>
      <c r="E1048" s="945" t="s">
        <v>887</v>
      </c>
      <c r="F1048" s="946"/>
      <c r="G1048" s="361"/>
      <c r="H1048" s="362"/>
      <c r="I1048" s="482"/>
      <c r="J1048" s="483"/>
      <c r="K1048" s="476"/>
      <c r="L1048" s="285"/>
      <c r="M1048" s="285"/>
      <c r="N1048" s="285"/>
      <c r="O1048" s="285"/>
      <c r="P1048" s="285"/>
      <c r="Q1048" s="285"/>
      <c r="R1048" s="285"/>
      <c r="S1048" s="285"/>
      <c r="T1048" s="286"/>
      <c r="U1048" s="129">
        <f t="shared" si="179"/>
        <v>0</v>
      </c>
      <c r="V1048" s="129">
        <f t="shared" si="179"/>
        <v>0</v>
      </c>
      <c r="W1048" s="124">
        <f>SUM(U1048:V1048)</f>
        <v>0</v>
      </c>
      <c r="Y1048" s="539" t="e">
        <f>IF($A$1026="",0,VLOOKUP($A$1026,$AQ$2209:$BF$3100,11,FALSE))</f>
        <v>#N/A</v>
      </c>
      <c r="Z1048" s="539" t="e">
        <f>IF($A$1026="",0,VLOOKUP($A$1026,$BJ$2209:$BY$3100,11,FALSE))</f>
        <v>#N/A</v>
      </c>
    </row>
    <row r="1049" spans="2:26" ht="18" customHeight="1" thickBot="1" x14ac:dyDescent="0.3">
      <c r="B1049" s="91" t="e">
        <f>SUM(B1044:B1048)</f>
        <v>#N/A</v>
      </c>
      <c r="C1049" s="92" t="e">
        <f>SUM(C1044:C1048)</f>
        <v>#N/A</v>
      </c>
      <c r="D1049" s="93" t="e">
        <f>SUM(D1044:D1048)</f>
        <v>#N/A</v>
      </c>
      <c r="E1049" s="951" t="s">
        <v>888</v>
      </c>
      <c r="F1049" s="948"/>
      <c r="G1049" s="82">
        <f>SUM(G1044:G1048)</f>
        <v>0</v>
      </c>
      <c r="H1049" s="83">
        <f>SUM(H1044:H1048)</f>
        <v>0</v>
      </c>
      <c r="I1049" s="83">
        <f t="shared" ref="I1049:N1049" si="180">SUM(I1044:I1048)</f>
        <v>0</v>
      </c>
      <c r="J1049" s="84">
        <f t="shared" si="180"/>
        <v>0</v>
      </c>
      <c r="K1049" s="477">
        <f t="shared" si="180"/>
        <v>0</v>
      </c>
      <c r="L1049" s="85">
        <f t="shared" si="180"/>
        <v>0</v>
      </c>
      <c r="M1049" s="85">
        <f t="shared" si="180"/>
        <v>0</v>
      </c>
      <c r="N1049" s="85">
        <f t="shared" si="180"/>
        <v>0</v>
      </c>
      <c r="O1049" s="85">
        <f t="shared" ref="O1049:W1049" si="181">SUM(O1044:O1048)</f>
        <v>0</v>
      </c>
      <c r="P1049" s="85">
        <f t="shared" si="181"/>
        <v>0</v>
      </c>
      <c r="Q1049" s="85">
        <f t="shared" si="181"/>
        <v>0</v>
      </c>
      <c r="R1049" s="85">
        <f t="shared" si="181"/>
        <v>0</v>
      </c>
      <c r="S1049" s="85">
        <f t="shared" si="181"/>
        <v>0</v>
      </c>
      <c r="T1049" s="290">
        <f t="shared" si="181"/>
        <v>0</v>
      </c>
      <c r="U1049" s="83">
        <f t="shared" si="181"/>
        <v>0</v>
      </c>
      <c r="V1049" s="83">
        <f t="shared" si="181"/>
        <v>0</v>
      </c>
      <c r="W1049" s="84">
        <f t="shared" si="181"/>
        <v>0</v>
      </c>
    </row>
    <row r="1050" spans="2:26" ht="6.75" customHeight="1" thickBot="1" x14ac:dyDescent="0.3">
      <c r="B1050" s="61"/>
      <c r="C1050" s="61"/>
      <c r="D1050" s="61"/>
      <c r="E1050" s="61"/>
      <c r="F1050" s="61"/>
      <c r="G1050" s="61"/>
      <c r="H1050" s="61"/>
      <c r="I1050" s="61"/>
      <c r="J1050" s="61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1"/>
      <c r="W1050" s="61"/>
    </row>
    <row r="1051" spans="2:26" ht="25.5" customHeight="1" thickBot="1" x14ac:dyDescent="0.3">
      <c r="B1051" s="75" t="s">
        <v>823</v>
      </c>
      <c r="C1051" s="76" t="s">
        <v>824</v>
      </c>
      <c r="D1051" s="77" t="s">
        <v>874</v>
      </c>
      <c r="E1051" s="952" t="s">
        <v>1012</v>
      </c>
      <c r="F1051" s="952"/>
      <c r="G1051" s="485" t="s">
        <v>823</v>
      </c>
      <c r="H1051" s="486" t="s">
        <v>824</v>
      </c>
      <c r="I1051" s="486" t="s">
        <v>823</v>
      </c>
      <c r="J1051" s="487" t="s">
        <v>824</v>
      </c>
      <c r="K1051" s="109" t="s">
        <v>823</v>
      </c>
      <c r="L1051" s="109" t="s">
        <v>824</v>
      </c>
      <c r="M1051" s="109" t="s">
        <v>823</v>
      </c>
      <c r="N1051" s="109" t="s">
        <v>824</v>
      </c>
      <c r="O1051" s="109" t="s">
        <v>823</v>
      </c>
      <c r="P1051" s="109" t="s">
        <v>824</v>
      </c>
      <c r="Q1051" s="109" t="s">
        <v>823</v>
      </c>
      <c r="R1051" s="109" t="s">
        <v>824</v>
      </c>
      <c r="S1051" s="109" t="s">
        <v>823</v>
      </c>
      <c r="T1051" s="109" t="s">
        <v>824</v>
      </c>
      <c r="U1051" s="109" t="s">
        <v>823</v>
      </c>
      <c r="V1051" s="109" t="s">
        <v>824</v>
      </c>
      <c r="W1051" s="110" t="s">
        <v>825</v>
      </c>
    </row>
    <row r="1052" spans="2:26" ht="15" customHeight="1" x14ac:dyDescent="0.25">
      <c r="B1052" s="373" t="e">
        <f>IF($A$1026="",0,VLOOKUP($A$1026,$C$2209:$R$3100,12,FALSE))</f>
        <v>#N/A</v>
      </c>
      <c r="C1052" s="374" t="e">
        <f>IF($A$1026="",0,VLOOKUP($A$1026,$W$2209:$AL$3100,12,FALSE))</f>
        <v>#N/A</v>
      </c>
      <c r="D1052" s="88" t="e">
        <f>SUM(B1052:C1052)</f>
        <v>#N/A</v>
      </c>
      <c r="E1052" s="933" t="s">
        <v>1013</v>
      </c>
      <c r="F1052" s="934"/>
      <c r="G1052" s="288"/>
      <c r="H1052" s="283"/>
      <c r="I1052" s="478"/>
      <c r="J1052" s="479"/>
      <c r="K1052" s="474"/>
      <c r="L1052" s="281"/>
      <c r="M1052" s="281"/>
      <c r="N1052" s="281"/>
      <c r="O1052" s="281"/>
      <c r="P1052" s="281"/>
      <c r="Q1052" s="281"/>
      <c r="R1052" s="281"/>
      <c r="S1052" s="282"/>
      <c r="T1052" s="283"/>
      <c r="U1052" s="128">
        <f t="shared" ref="U1052:V1056" si="182">+G1052+I1052+K1052+M1052+O1052+Q1052+S1052</f>
        <v>0</v>
      </c>
      <c r="V1052" s="128">
        <f t="shared" si="182"/>
        <v>0</v>
      </c>
      <c r="W1052" s="122">
        <f>SUM(U1052:V1052)</f>
        <v>0</v>
      </c>
      <c r="Y1052" s="539" t="e">
        <f>IF($A$1026="",0,VLOOKUP($A$1026,$AQ$2209:$BF$3100,12,FALSE))</f>
        <v>#N/A</v>
      </c>
      <c r="Z1052" s="539" t="e">
        <f>IF($A$1026="",0,VLOOKUP($A$1026,$BJ$2209:$BY$3100,12,FALSE))</f>
        <v>#N/A</v>
      </c>
    </row>
    <row r="1053" spans="2:26" ht="15" customHeight="1" x14ac:dyDescent="0.25">
      <c r="B1053" s="373" t="e">
        <f>IF($A$1026="",0,VLOOKUP($A$1026,$C$2209:$R$3100,13,FALSE))</f>
        <v>#N/A</v>
      </c>
      <c r="C1053" s="374" t="e">
        <f>IF($A$1026="",0,VLOOKUP($A$1026,$W$2209:$AL$3100,13,FALSE))</f>
        <v>#N/A</v>
      </c>
      <c r="D1053" s="80" t="e">
        <f>SUM(B1053:C1053)</f>
        <v>#N/A</v>
      </c>
      <c r="E1053" s="944" t="s">
        <v>1014</v>
      </c>
      <c r="F1053" s="891"/>
      <c r="G1053" s="305"/>
      <c r="H1053" s="304"/>
      <c r="I1053" s="480"/>
      <c r="J1053" s="481"/>
      <c r="K1053" s="475"/>
      <c r="L1053" s="79"/>
      <c r="M1053" s="79"/>
      <c r="N1053" s="79"/>
      <c r="O1053" s="79"/>
      <c r="P1053" s="79"/>
      <c r="Q1053" s="79"/>
      <c r="R1053" s="79"/>
      <c r="S1053" s="106"/>
      <c r="T1053" s="107"/>
      <c r="U1053" s="121">
        <f t="shared" si="182"/>
        <v>0</v>
      </c>
      <c r="V1053" s="121">
        <f t="shared" si="182"/>
        <v>0</v>
      </c>
      <c r="W1053" s="123">
        <f>SUM(U1053:V1053)</f>
        <v>0</v>
      </c>
      <c r="Y1053" s="539" t="e">
        <f>IF($A$1026="",0,VLOOKUP($A$1026,$AQ$2209:$BF$3100,13,FALSE))</f>
        <v>#N/A</v>
      </c>
      <c r="Z1053" s="539" t="e">
        <f>IF($A$1026="",0,VLOOKUP($A$1026,$BJ$2209:$BY$3100,13,FALSE))</f>
        <v>#N/A</v>
      </c>
    </row>
    <row r="1054" spans="2:26" ht="15" customHeight="1" x14ac:dyDescent="0.25">
      <c r="B1054" s="373" t="e">
        <f>IF($A$1026="",0,VLOOKUP($A$1026,$C$2209:$R$3100,14,FALSE))</f>
        <v>#N/A</v>
      </c>
      <c r="C1054" s="374" t="e">
        <f>IF($A$1026="",0,VLOOKUP($A$1026,$W$2209:$AL$3100,14,FALSE))</f>
        <v>#N/A</v>
      </c>
      <c r="D1054" s="80" t="e">
        <f>SUM(B1054:C1054)</f>
        <v>#N/A</v>
      </c>
      <c r="E1054" s="944" t="s">
        <v>1015</v>
      </c>
      <c r="F1054" s="891"/>
      <c r="G1054" s="305"/>
      <c r="H1054" s="304"/>
      <c r="I1054" s="480"/>
      <c r="J1054" s="481"/>
      <c r="K1054" s="475"/>
      <c r="L1054" s="79"/>
      <c r="M1054" s="79"/>
      <c r="N1054" s="79"/>
      <c r="O1054" s="79"/>
      <c r="P1054" s="79"/>
      <c r="Q1054" s="79"/>
      <c r="R1054" s="79"/>
      <c r="S1054" s="106"/>
      <c r="T1054" s="107"/>
      <c r="U1054" s="121">
        <f t="shared" si="182"/>
        <v>0</v>
      </c>
      <c r="V1054" s="121">
        <f t="shared" si="182"/>
        <v>0</v>
      </c>
      <c r="W1054" s="123">
        <f>SUM(U1054:V1054)</f>
        <v>0</v>
      </c>
      <c r="Y1054" s="539" t="e">
        <f>IF($A$1026="",0,VLOOKUP($A$1026,$AQ$2209:$BF$3100,14,FALSE))</f>
        <v>#N/A</v>
      </c>
      <c r="Z1054" s="539" t="e">
        <f>IF($A$1026="",0,VLOOKUP($A$1026,$BJ$2209:$BY$3100,14,FALSE))</f>
        <v>#N/A</v>
      </c>
    </row>
    <row r="1055" spans="2:26" ht="15" customHeight="1" x14ac:dyDescent="0.25">
      <c r="B1055" s="373" t="e">
        <f>IF($A$1026="",0,VLOOKUP($A$1026,$C$2209:$R$3100,15,FALSE))</f>
        <v>#N/A</v>
      </c>
      <c r="C1055" s="374" t="e">
        <f>IF($A$1026="",0,VLOOKUP($A$1026,$W$2209:$AL$3100,15,FALSE))</f>
        <v>#N/A</v>
      </c>
      <c r="D1055" s="80" t="e">
        <f>SUM(B1055:C1055)</f>
        <v>#N/A</v>
      </c>
      <c r="E1055" s="944" t="s">
        <v>1016</v>
      </c>
      <c r="F1055" s="891"/>
      <c r="G1055" s="305"/>
      <c r="H1055" s="304"/>
      <c r="I1055" s="480"/>
      <c r="J1055" s="481"/>
      <c r="K1055" s="475"/>
      <c r="L1055" s="79"/>
      <c r="M1055" s="79"/>
      <c r="N1055" s="79"/>
      <c r="O1055" s="79"/>
      <c r="P1055" s="79"/>
      <c r="Q1055" s="79"/>
      <c r="R1055" s="79"/>
      <c r="S1055" s="106"/>
      <c r="T1055" s="107"/>
      <c r="U1055" s="121">
        <f t="shared" si="182"/>
        <v>0</v>
      </c>
      <c r="V1055" s="121">
        <f t="shared" si="182"/>
        <v>0</v>
      </c>
      <c r="W1055" s="123">
        <f>SUM(U1055:V1055)</f>
        <v>0</v>
      </c>
      <c r="Y1055" s="539" t="e">
        <f>IF($A$1026="",0,VLOOKUP($A$1026,$AQ$2209:$BF$3100,15,FALSE))</f>
        <v>#N/A</v>
      </c>
      <c r="Z1055" s="539" t="e">
        <f>IF($A$1026="",0,VLOOKUP($A$1026,$BJ$2209:$BY$3100,15,FALSE))</f>
        <v>#N/A</v>
      </c>
    </row>
    <row r="1056" spans="2:26" ht="15" customHeight="1" thickBot="1" x14ac:dyDescent="0.3">
      <c r="B1056" s="373" t="e">
        <f>IF($A$1026="",0,VLOOKUP($A$1026,$C$2209:$R$3100,16,FALSE))</f>
        <v>#N/A</v>
      </c>
      <c r="C1056" s="374" t="e">
        <f>IF($A$1026="",0,VLOOKUP($A$1026,$W$2209:$AL$3100,16,FALSE))</f>
        <v>#N/A</v>
      </c>
      <c r="D1056" s="90" t="e">
        <f>SUM(B1056:C1056)</f>
        <v>#N/A</v>
      </c>
      <c r="E1056" s="945" t="s">
        <v>1017</v>
      </c>
      <c r="F1056" s="946"/>
      <c r="G1056" s="361"/>
      <c r="H1056" s="362"/>
      <c r="I1056" s="482"/>
      <c r="J1056" s="483"/>
      <c r="K1056" s="476"/>
      <c r="L1056" s="285"/>
      <c r="M1056" s="285"/>
      <c r="N1056" s="285"/>
      <c r="O1056" s="285"/>
      <c r="P1056" s="285"/>
      <c r="Q1056" s="285"/>
      <c r="R1056" s="285"/>
      <c r="S1056" s="286"/>
      <c r="T1056" s="287"/>
      <c r="U1056" s="129">
        <f t="shared" si="182"/>
        <v>0</v>
      </c>
      <c r="V1056" s="129">
        <f t="shared" si="182"/>
        <v>0</v>
      </c>
      <c r="W1056" s="124">
        <f>SUM(U1056:V1056)</f>
        <v>0</v>
      </c>
      <c r="Y1056" s="539" t="e">
        <f>IF($A$1026="",0,VLOOKUP($A$1026,$AQ$2209:$BF$3100,16,FALSE))</f>
        <v>#N/A</v>
      </c>
      <c r="Z1056" s="539" t="e">
        <f>IF($A$1026="",0,VLOOKUP($A$1026,$BJ$2209:$BY$3100,16,FALSE))</f>
        <v>#N/A</v>
      </c>
    </row>
    <row r="1057" spans="2:23" ht="18" customHeight="1" thickBot="1" x14ac:dyDescent="0.3">
      <c r="B1057" s="91" t="e">
        <f>SUM(B1052:B1056)</f>
        <v>#N/A</v>
      </c>
      <c r="C1057" s="92" t="e">
        <f>SUM(C1052:C1056)</f>
        <v>#N/A</v>
      </c>
      <c r="D1057" s="93" t="e">
        <f>SUM(D1052:D1056)</f>
        <v>#N/A</v>
      </c>
      <c r="E1057" s="951" t="s">
        <v>1018</v>
      </c>
      <c r="F1057" s="948"/>
      <c r="G1057" s="82">
        <f>SUM(G1052:G1056)</f>
        <v>0</v>
      </c>
      <c r="H1057" s="83">
        <f>SUM(H1052:H1056)</f>
        <v>0</v>
      </c>
      <c r="I1057" s="83">
        <f t="shared" ref="I1057:O1057" si="183">SUM(I1052:I1056)</f>
        <v>0</v>
      </c>
      <c r="J1057" s="84">
        <f t="shared" si="183"/>
        <v>0</v>
      </c>
      <c r="K1057" s="477">
        <f t="shared" si="183"/>
        <v>0</v>
      </c>
      <c r="L1057" s="85">
        <f t="shared" si="183"/>
        <v>0</v>
      </c>
      <c r="M1057" s="85">
        <f t="shared" si="183"/>
        <v>0</v>
      </c>
      <c r="N1057" s="85">
        <f t="shared" si="183"/>
        <v>0</v>
      </c>
      <c r="O1057" s="85">
        <f t="shared" si="183"/>
        <v>0</v>
      </c>
      <c r="P1057" s="85">
        <f t="shared" ref="P1057:W1057" si="184">SUM(P1052:P1056)</f>
        <v>0</v>
      </c>
      <c r="Q1057" s="85">
        <f t="shared" si="184"/>
        <v>0</v>
      </c>
      <c r="R1057" s="85">
        <f t="shared" si="184"/>
        <v>0</v>
      </c>
      <c r="S1057" s="85">
        <f t="shared" si="184"/>
        <v>0</v>
      </c>
      <c r="T1057" s="85">
        <f t="shared" si="184"/>
        <v>0</v>
      </c>
      <c r="U1057" s="85">
        <f t="shared" si="184"/>
        <v>0</v>
      </c>
      <c r="V1057" s="85">
        <f t="shared" si="184"/>
        <v>0</v>
      </c>
      <c r="W1057" s="86">
        <f t="shared" si="184"/>
        <v>0</v>
      </c>
    </row>
    <row r="1058" spans="2:23" ht="3" customHeight="1" x14ac:dyDescent="0.25">
      <c r="B1058" s="488"/>
      <c r="C1058" s="488"/>
      <c r="D1058" s="488"/>
      <c r="E1058" s="489"/>
      <c r="F1058" s="489"/>
      <c r="G1058" s="490"/>
      <c r="H1058" s="490"/>
      <c r="I1058" s="488"/>
      <c r="J1058" s="488"/>
      <c r="K1058" s="488"/>
      <c r="L1058" s="488"/>
      <c r="M1058" s="488"/>
      <c r="N1058" s="488"/>
      <c r="O1058" s="488"/>
      <c r="P1058" s="488"/>
      <c r="Q1058" s="488"/>
      <c r="R1058" s="488"/>
      <c r="S1058" s="488"/>
      <c r="T1058" s="488"/>
      <c r="U1058" s="488"/>
      <c r="V1058" s="488"/>
      <c r="W1058" s="488"/>
    </row>
    <row r="1059" spans="2:23" ht="12.75" customHeight="1" thickBot="1" x14ac:dyDescent="0.25">
      <c r="B1059" s="491" t="s">
        <v>1129</v>
      </c>
      <c r="C1059" s="96"/>
      <c r="D1059" s="96"/>
      <c r="E1059" s="96"/>
      <c r="F1059" s="492" t="s">
        <v>835</v>
      </c>
      <c r="G1059" s="1019" t="s">
        <v>1270</v>
      </c>
      <c r="H1059" s="1019"/>
      <c r="I1059" s="1019"/>
      <c r="J1059" s="1019"/>
      <c r="K1059" s="1019"/>
      <c r="L1059" s="1019"/>
      <c r="M1059" s="1019"/>
      <c r="N1059" s="1019"/>
      <c r="O1059" s="1019"/>
      <c r="P1059" s="1019"/>
      <c r="Q1059" s="1019"/>
      <c r="R1059" s="1019"/>
      <c r="S1059" s="1019"/>
      <c r="T1059" s="1019"/>
      <c r="U1059" s="1019"/>
      <c r="V1059" s="1019"/>
      <c r="W1059" s="1019"/>
    </row>
    <row r="1060" spans="2:23" ht="27.75" customHeight="1" x14ac:dyDescent="0.25">
      <c r="B1060" s="888" t="s">
        <v>1132</v>
      </c>
      <c r="C1060" s="889"/>
      <c r="D1060" s="889"/>
      <c r="E1060" s="889"/>
      <c r="F1060" s="841"/>
      <c r="G1060" s="1042" t="s">
        <v>1076</v>
      </c>
      <c r="H1060" s="1039"/>
      <c r="I1060" s="1039"/>
      <c r="J1060" s="1039"/>
      <c r="K1060" s="1040" t="s">
        <v>1131</v>
      </c>
      <c r="L1060" s="1040"/>
      <c r="M1060" s="1040"/>
      <c r="N1060" s="1041"/>
      <c r="O1060" s="241"/>
      <c r="P1060" s="1039" t="s">
        <v>1268</v>
      </c>
      <c r="Q1060" s="1039"/>
      <c r="R1060" s="1039"/>
      <c r="S1060" s="1039"/>
      <c r="T1060" s="1040" t="s">
        <v>1269</v>
      </c>
      <c r="U1060" s="1040"/>
      <c r="V1060" s="1040"/>
      <c r="W1060" s="1041"/>
    </row>
    <row r="1061" spans="2:23" ht="11.25" customHeight="1" x14ac:dyDescent="0.25">
      <c r="B1061" s="963" t="s">
        <v>1130</v>
      </c>
      <c r="C1061" s="964"/>
      <c r="D1061" s="965" t="s">
        <v>903</v>
      </c>
      <c r="E1061" s="966"/>
      <c r="F1061" s="841"/>
      <c r="G1061" s="1006" t="s">
        <v>823</v>
      </c>
      <c r="H1061" s="1007"/>
      <c r="I1061" s="1007" t="s">
        <v>824</v>
      </c>
      <c r="J1061" s="1007"/>
      <c r="K1061" s="1007" t="s">
        <v>823</v>
      </c>
      <c r="L1061" s="1007"/>
      <c r="M1061" s="1007" t="s">
        <v>824</v>
      </c>
      <c r="N1061" s="1021"/>
      <c r="O1061" s="241"/>
      <c r="P1061" s="1007" t="s">
        <v>823</v>
      </c>
      <c r="Q1061" s="1007"/>
      <c r="R1061" s="1007" t="s">
        <v>824</v>
      </c>
      <c r="S1061" s="1007"/>
      <c r="T1061" s="1007" t="s">
        <v>823</v>
      </c>
      <c r="U1061" s="1007"/>
      <c r="V1061" s="1007" t="s">
        <v>824</v>
      </c>
      <c r="W1061" s="1021"/>
    </row>
    <row r="1062" spans="2:23" ht="18.75" customHeight="1" thickBot="1" x14ac:dyDescent="0.3">
      <c r="B1062" s="986"/>
      <c r="C1062" s="987"/>
      <c r="D1062" s="988"/>
      <c r="E1062" s="989"/>
      <c r="F1062" s="841"/>
      <c r="G1062" s="1023" t="e">
        <f>IF($A$1026="",0,VLOOKUP($A$1026,$DB$2209:$DC$3100,2,FALSE))</f>
        <v>#N/A</v>
      </c>
      <c r="H1062" s="1022"/>
      <c r="I1062" s="1022" t="e">
        <f>IF($A$1026="",0,VLOOKUP($A$1026,$DG$2209:$DH$3100,2,FALSE))</f>
        <v>#N/A</v>
      </c>
      <c r="J1062" s="1022"/>
      <c r="K1062" s="1024"/>
      <c r="L1062" s="1024"/>
      <c r="M1062" s="1024"/>
      <c r="N1062" s="1025"/>
      <c r="O1062" s="241"/>
      <c r="P1062" s="1008" t="e">
        <f>IF($A$1026="",0,VLOOKUP($A$1026,$DL$2209:$DM$3100,2,FALSE))</f>
        <v>#N/A</v>
      </c>
      <c r="Q1062" s="1008"/>
      <c r="R1062" s="1008" t="e">
        <f>IF($A$1026="",0,VLOOKUP($A$1026,$DQ$2209:$DR$3100,2,FALSE))</f>
        <v>#N/A</v>
      </c>
      <c r="S1062" s="1008"/>
      <c r="T1062" s="1024"/>
      <c r="U1062" s="1024"/>
      <c r="V1062" s="1024"/>
      <c r="W1062" s="1025"/>
    </row>
    <row r="1063" spans="2:23" s="52" customFormat="1" ht="14.25" customHeight="1" thickBot="1" x14ac:dyDescent="0.3">
      <c r="B1063" s="368"/>
      <c r="C1063" s="368"/>
      <c r="D1063" s="368"/>
      <c r="E1063" s="369"/>
      <c r="F1063" s="376"/>
      <c r="G1063" s="377"/>
      <c r="H1063" s="377"/>
      <c r="I1063" s="241"/>
      <c r="J1063" s="370"/>
      <c r="K1063" s="370"/>
      <c r="L1063" s="370"/>
      <c r="M1063" s="370"/>
      <c r="N1063" s="370"/>
      <c r="O1063" s="370"/>
      <c r="P1063" s="370"/>
      <c r="Q1063" s="370"/>
      <c r="R1063" s="370"/>
      <c r="S1063" s="370"/>
      <c r="T1063" s="370"/>
      <c r="U1063" s="370"/>
      <c r="V1063" s="375"/>
      <c r="W1063" s="96"/>
    </row>
    <row r="1064" spans="2:23" s="52" customFormat="1" ht="12.75" customHeight="1" thickBot="1" x14ac:dyDescent="0.3">
      <c r="B1064" s="372"/>
      <c r="C1064" s="100"/>
      <c r="D1064" s="100"/>
      <c r="E1064" s="100"/>
      <c r="F1064" s="100"/>
      <c r="G1064" s="100"/>
      <c r="H1064" s="100"/>
      <c r="I1064" s="100"/>
      <c r="J1064" s="100"/>
      <c r="K1064" s="500" t="s">
        <v>836</v>
      </c>
      <c r="L1064" s="859">
        <f>+D1025</f>
        <v>0</v>
      </c>
      <c r="M1064" s="860"/>
      <c r="N1064" s="860"/>
      <c r="O1064" s="860"/>
      <c r="P1064" s="860"/>
      <c r="Q1064" s="860"/>
      <c r="R1064" s="860"/>
      <c r="S1064" s="860"/>
      <c r="T1064" s="860"/>
      <c r="U1064" s="860"/>
      <c r="V1064" s="484"/>
      <c r="W1064" s="417" t="s">
        <v>864</v>
      </c>
    </row>
    <row r="1065" spans="2:23" ht="15" x14ac:dyDescent="0.25">
      <c r="B1065" s="372"/>
      <c r="C1065" s="100"/>
      <c r="D1065" s="100"/>
      <c r="E1065" s="100"/>
      <c r="F1065" s="100"/>
      <c r="G1065" s="100"/>
      <c r="H1065" s="100"/>
      <c r="I1065" s="100"/>
      <c r="J1065" s="100"/>
      <c r="K1065" s="500" t="s">
        <v>837</v>
      </c>
      <c r="L1065" s="500"/>
      <c r="M1065" s="242"/>
      <c r="N1065" s="54"/>
      <c r="O1065" s="858" t="str">
        <f>+F1026</f>
        <v/>
      </c>
      <c r="P1065" s="858"/>
      <c r="Q1065" s="858"/>
      <c r="R1065" s="858"/>
      <c r="S1065" s="858"/>
      <c r="T1065" s="858"/>
      <c r="U1065" s="858"/>
      <c r="V1065" s="484"/>
      <c r="W1065" s="96"/>
    </row>
    <row r="1066" spans="2:23" ht="16.5" thickBot="1" x14ac:dyDescent="0.3">
      <c r="B1066" s="68" t="s">
        <v>1133</v>
      </c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74"/>
      <c r="R1066" s="74"/>
      <c r="S1066" s="74"/>
      <c r="T1066" s="61"/>
      <c r="U1066" s="61"/>
      <c r="V1066" s="61"/>
      <c r="W1066" s="61"/>
    </row>
    <row r="1067" spans="2:23" ht="40.5" customHeight="1" thickBot="1" x14ac:dyDescent="0.3">
      <c r="B1067" s="990" t="s">
        <v>1077</v>
      </c>
      <c r="C1067" s="991"/>
      <c r="D1067" s="992"/>
      <c r="E1067" s="979" t="s">
        <v>870</v>
      </c>
      <c r="F1067" s="980"/>
      <c r="G1067" s="985" t="s">
        <v>1068</v>
      </c>
      <c r="H1067" s="957"/>
      <c r="I1067" s="957"/>
      <c r="J1067" s="958"/>
      <c r="K1067" s="957" t="s">
        <v>1067</v>
      </c>
      <c r="L1067" s="958"/>
      <c r="M1067" s="957" t="s">
        <v>1074</v>
      </c>
      <c r="N1067" s="958"/>
      <c r="O1067" s="957" t="s">
        <v>1073</v>
      </c>
      <c r="P1067" s="958"/>
      <c r="Q1067" s="957" t="s">
        <v>1072</v>
      </c>
      <c r="R1067" s="958"/>
      <c r="S1067" s="957" t="s">
        <v>1071</v>
      </c>
      <c r="T1067" s="958"/>
      <c r="U1067" s="967" t="s">
        <v>1070</v>
      </c>
      <c r="V1067" s="968"/>
      <c r="W1067" s="969"/>
    </row>
    <row r="1068" spans="2:23" ht="13.5" x14ac:dyDescent="0.2">
      <c r="B1068" s="993"/>
      <c r="C1068" s="959"/>
      <c r="D1068" s="994"/>
      <c r="E1068" s="981"/>
      <c r="F1068" s="982"/>
      <c r="G1068" s="999" t="s">
        <v>1069</v>
      </c>
      <c r="H1068" s="1000"/>
      <c r="I1068" s="1000"/>
      <c r="J1068" s="1001"/>
      <c r="K1068" s="959"/>
      <c r="L1068" s="960"/>
      <c r="M1068" s="959"/>
      <c r="N1068" s="960"/>
      <c r="O1068" s="959"/>
      <c r="P1068" s="960"/>
      <c r="Q1068" s="959"/>
      <c r="R1068" s="960"/>
      <c r="S1068" s="959"/>
      <c r="T1068" s="960"/>
      <c r="U1068" s="970"/>
      <c r="V1068" s="971"/>
      <c r="W1068" s="972"/>
    </row>
    <row r="1069" spans="2:23" ht="14.25" thickBot="1" x14ac:dyDescent="0.25">
      <c r="B1069" s="995"/>
      <c r="C1069" s="996"/>
      <c r="D1069" s="997"/>
      <c r="E1069" s="983"/>
      <c r="F1069" s="984"/>
      <c r="G1069" s="955" t="s">
        <v>1065</v>
      </c>
      <c r="H1069" s="956"/>
      <c r="I1069" s="956" t="s">
        <v>1066</v>
      </c>
      <c r="J1069" s="998"/>
      <c r="K1069" s="961"/>
      <c r="L1069" s="962"/>
      <c r="M1069" s="961"/>
      <c r="N1069" s="962"/>
      <c r="O1069" s="961"/>
      <c r="P1069" s="962"/>
      <c r="Q1069" s="961"/>
      <c r="R1069" s="962"/>
      <c r="S1069" s="961"/>
      <c r="T1069" s="962"/>
      <c r="U1069" s="973"/>
      <c r="V1069" s="974"/>
      <c r="W1069" s="975"/>
    </row>
    <row r="1070" spans="2:23" ht="13.5" thickBot="1" x14ac:dyDescent="0.3">
      <c r="B1070" s="116" t="s">
        <v>823</v>
      </c>
      <c r="C1070" s="109" t="s">
        <v>824</v>
      </c>
      <c r="D1070" s="117" t="s">
        <v>874</v>
      </c>
      <c r="E1070" s="977" t="s">
        <v>1078</v>
      </c>
      <c r="F1070" s="978"/>
      <c r="G1070" s="485" t="s">
        <v>823</v>
      </c>
      <c r="H1070" s="486" t="s">
        <v>824</v>
      </c>
      <c r="I1070" s="486" t="s">
        <v>823</v>
      </c>
      <c r="J1070" s="487" t="s">
        <v>824</v>
      </c>
      <c r="K1070" s="493" t="s">
        <v>823</v>
      </c>
      <c r="L1070" s="131" t="s">
        <v>824</v>
      </c>
      <c r="M1070" s="131" t="s">
        <v>823</v>
      </c>
      <c r="N1070" s="131" t="s">
        <v>824</v>
      </c>
      <c r="O1070" s="131" t="s">
        <v>823</v>
      </c>
      <c r="P1070" s="131" t="s">
        <v>824</v>
      </c>
      <c r="Q1070" s="131" t="s">
        <v>823</v>
      </c>
      <c r="R1070" s="131" t="s">
        <v>824</v>
      </c>
      <c r="S1070" s="131" t="s">
        <v>823</v>
      </c>
      <c r="T1070" s="131" t="s">
        <v>824</v>
      </c>
      <c r="U1070" s="131" t="s">
        <v>823</v>
      </c>
      <c r="V1070" s="131" t="s">
        <v>824</v>
      </c>
      <c r="W1070" s="132" t="s">
        <v>825</v>
      </c>
    </row>
    <row r="1071" spans="2:23" ht="33.75" customHeight="1" x14ac:dyDescent="0.25">
      <c r="B1071" s="534" t="e">
        <f>IF($A$1026="",0,VLOOKUP($A$1026,$CC$2209:$CK$3100,2,FALSE))</f>
        <v>#N/A</v>
      </c>
      <c r="C1071" s="535" t="e">
        <f>IF($A$1026="",0,VLOOKUP($A$1026,$CP$2209:$CX$3100,2,FALSE))</f>
        <v>#N/A</v>
      </c>
      <c r="D1071" s="122" t="e">
        <f>SUM(B1071:C1071)</f>
        <v>#N/A</v>
      </c>
      <c r="E1071" s="900" t="s">
        <v>1079</v>
      </c>
      <c r="F1071" s="901"/>
      <c r="G1071" s="288"/>
      <c r="H1071" s="283"/>
      <c r="I1071" s="283"/>
      <c r="J1071" s="471"/>
      <c r="K1071" s="288"/>
      <c r="L1071" s="283"/>
      <c r="M1071" s="283"/>
      <c r="N1071" s="283"/>
      <c r="O1071" s="283"/>
      <c r="P1071" s="283"/>
      <c r="Q1071" s="283"/>
      <c r="R1071" s="283"/>
      <c r="S1071" s="283"/>
      <c r="T1071" s="283"/>
      <c r="U1071" s="128">
        <f t="shared" ref="U1071:V1074" si="185">+G1071+I1071+K1071+M1071+O1071+Q1071+S1071</f>
        <v>0</v>
      </c>
      <c r="V1071" s="128">
        <f t="shared" si="185"/>
        <v>0</v>
      </c>
      <c r="W1071" s="122">
        <f>+V1071+U1071</f>
        <v>0</v>
      </c>
    </row>
    <row r="1072" spans="2:23" ht="33.75" customHeight="1" x14ac:dyDescent="0.25">
      <c r="B1072" s="536" t="e">
        <f>IF($A$1026="",0,VLOOKUP($A$1026,$CC$2209:$CK$3100,3,FALSE))</f>
        <v>#N/A</v>
      </c>
      <c r="C1072" s="374" t="e">
        <f>IF($A$1026="",0,VLOOKUP($A$1026,$CP$2209:$CX$3100,3,FALSE))</f>
        <v>#N/A</v>
      </c>
      <c r="D1072" s="123" t="e">
        <f>SUM(B1072:C1072)</f>
        <v>#N/A</v>
      </c>
      <c r="E1072" s="896" t="s">
        <v>1080</v>
      </c>
      <c r="F1072" s="897"/>
      <c r="G1072" s="451"/>
      <c r="H1072" s="107"/>
      <c r="I1072" s="107"/>
      <c r="J1072" s="472"/>
      <c r="K1072" s="451"/>
      <c r="L1072" s="107"/>
      <c r="M1072" s="107"/>
      <c r="N1072" s="107"/>
      <c r="O1072" s="107"/>
      <c r="P1072" s="107"/>
      <c r="Q1072" s="107"/>
      <c r="R1072" s="107"/>
      <c r="S1072" s="107"/>
      <c r="T1072" s="107"/>
      <c r="U1072" s="121">
        <f t="shared" si="185"/>
        <v>0</v>
      </c>
      <c r="V1072" s="121">
        <f t="shared" si="185"/>
        <v>0</v>
      </c>
      <c r="W1072" s="123">
        <f>+V1072+U1072</f>
        <v>0</v>
      </c>
    </row>
    <row r="1073" spans="2:23" ht="33.75" customHeight="1" x14ac:dyDescent="0.25">
      <c r="B1073" s="536" t="e">
        <f>IF($A$1026="",0,VLOOKUP($A$1026,$CC$2209:$CK$3100,4,FALSE))</f>
        <v>#N/A</v>
      </c>
      <c r="C1073" s="374" t="e">
        <f>IF($A$1026="",0,VLOOKUP($A$1026,$CP$2209:$CX$3100,4,FALSE))</f>
        <v>#N/A</v>
      </c>
      <c r="D1073" s="123" t="e">
        <f>SUM(B1073:C1073)</f>
        <v>#N/A</v>
      </c>
      <c r="E1073" s="890" t="s">
        <v>1081</v>
      </c>
      <c r="F1073" s="891"/>
      <c r="G1073" s="451"/>
      <c r="H1073" s="107"/>
      <c r="I1073" s="107"/>
      <c r="J1073" s="472"/>
      <c r="K1073" s="451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21">
        <f t="shared" si="185"/>
        <v>0</v>
      </c>
      <c r="V1073" s="121">
        <f t="shared" si="185"/>
        <v>0</v>
      </c>
      <c r="W1073" s="123">
        <f>+V1073+U1073</f>
        <v>0</v>
      </c>
    </row>
    <row r="1074" spans="2:23" ht="17.25" thickBot="1" x14ac:dyDescent="0.3">
      <c r="B1074" s="537" t="e">
        <f>IF($A$1026="",0,VLOOKUP($A$1026,$CC$2209:$CK$3100,5,FALSE))</f>
        <v>#N/A</v>
      </c>
      <c r="C1074" s="538" t="e">
        <f>IF($A$1026="",0,VLOOKUP($A$1026,$CP$2209:$CX$3100,5,FALSE))</f>
        <v>#N/A</v>
      </c>
      <c r="D1074" s="365" t="e">
        <f>SUM(B1074:C1074)</f>
        <v>#N/A</v>
      </c>
      <c r="E1074" s="890" t="s">
        <v>1082</v>
      </c>
      <c r="F1074" s="891"/>
      <c r="G1074" s="498"/>
      <c r="H1074" s="363"/>
      <c r="I1074" s="363"/>
      <c r="J1074" s="473"/>
      <c r="K1074" s="452"/>
      <c r="L1074" s="287"/>
      <c r="M1074" s="287"/>
      <c r="N1074" s="287"/>
      <c r="O1074" s="287"/>
      <c r="P1074" s="287"/>
      <c r="Q1074" s="287"/>
      <c r="R1074" s="287"/>
      <c r="S1074" s="287"/>
      <c r="T1074" s="287"/>
      <c r="U1074" s="129">
        <f t="shared" si="185"/>
        <v>0</v>
      </c>
      <c r="V1074" s="129">
        <f t="shared" si="185"/>
        <v>0</v>
      </c>
      <c r="W1074" s="124">
        <f>+V1074+U1074</f>
        <v>0</v>
      </c>
    </row>
    <row r="1075" spans="2:23" ht="17.25" thickBot="1" x14ac:dyDescent="0.3">
      <c r="B1075" s="82" t="e">
        <f>SUM(B1071:B1074)</f>
        <v>#N/A</v>
      </c>
      <c r="C1075" s="83" t="e">
        <f>SUM(C1071:C1074)</f>
        <v>#N/A</v>
      </c>
      <c r="D1075" s="84" t="e">
        <f>SUM(D1071:D1074)</f>
        <v>#N/A</v>
      </c>
      <c r="E1075" s="898" t="s">
        <v>1083</v>
      </c>
      <c r="F1075" s="899"/>
      <c r="G1075" s="82">
        <f t="shared" ref="G1075:W1075" si="186">SUM(G1071:G1074)</f>
        <v>0</v>
      </c>
      <c r="H1075" s="83">
        <f t="shared" si="186"/>
        <v>0</v>
      </c>
      <c r="I1075" s="83">
        <f t="shared" si="186"/>
        <v>0</v>
      </c>
      <c r="J1075" s="84">
        <f t="shared" si="186"/>
        <v>0</v>
      </c>
      <c r="K1075" s="82">
        <f t="shared" si="186"/>
        <v>0</v>
      </c>
      <c r="L1075" s="83">
        <f t="shared" si="186"/>
        <v>0</v>
      </c>
      <c r="M1075" s="83">
        <f t="shared" si="186"/>
        <v>0</v>
      </c>
      <c r="N1075" s="83">
        <f t="shared" si="186"/>
        <v>0</v>
      </c>
      <c r="O1075" s="83">
        <f t="shared" si="186"/>
        <v>0</v>
      </c>
      <c r="P1075" s="83">
        <f t="shared" si="186"/>
        <v>0</v>
      </c>
      <c r="Q1075" s="83">
        <f t="shared" si="186"/>
        <v>0</v>
      </c>
      <c r="R1075" s="83">
        <f t="shared" si="186"/>
        <v>0</v>
      </c>
      <c r="S1075" s="83">
        <f t="shared" si="186"/>
        <v>0</v>
      </c>
      <c r="T1075" s="83">
        <f t="shared" si="186"/>
        <v>0</v>
      </c>
      <c r="U1075" s="83">
        <f t="shared" si="186"/>
        <v>0</v>
      </c>
      <c r="V1075" s="83">
        <f t="shared" si="186"/>
        <v>0</v>
      </c>
      <c r="W1075" s="84">
        <f t="shared" si="186"/>
        <v>0</v>
      </c>
    </row>
    <row r="1076" spans="2:23" ht="17.25" thickBot="1" x14ac:dyDescent="0.3">
      <c r="B1076" s="488"/>
      <c r="C1076" s="488"/>
      <c r="D1076" s="488"/>
      <c r="E1076" s="489"/>
      <c r="F1076" s="489"/>
      <c r="G1076" s="488"/>
      <c r="H1076" s="488"/>
      <c r="I1076" s="488"/>
      <c r="J1076" s="488"/>
      <c r="K1076" s="488"/>
      <c r="L1076" s="488"/>
      <c r="M1076" s="488"/>
      <c r="N1076" s="488"/>
      <c r="O1076" s="488"/>
      <c r="P1076" s="488"/>
      <c r="Q1076" s="488"/>
      <c r="R1076" s="488"/>
      <c r="S1076" s="488"/>
      <c r="T1076" s="488"/>
      <c r="U1076" s="488"/>
      <c r="V1076" s="488"/>
      <c r="W1076" s="488"/>
    </row>
    <row r="1077" spans="2:23" ht="13.5" thickBot="1" x14ac:dyDescent="0.3">
      <c r="B1077" s="130" t="s">
        <v>823</v>
      </c>
      <c r="C1077" s="131" t="s">
        <v>824</v>
      </c>
      <c r="D1077" s="494" t="s">
        <v>874</v>
      </c>
      <c r="E1077" s="892" t="s">
        <v>1084</v>
      </c>
      <c r="F1077" s="893"/>
      <c r="G1077" s="485" t="s">
        <v>823</v>
      </c>
      <c r="H1077" s="486" t="s">
        <v>824</v>
      </c>
      <c r="I1077" s="486" t="s">
        <v>823</v>
      </c>
      <c r="J1077" s="487" t="s">
        <v>824</v>
      </c>
      <c r="K1077" s="495" t="s">
        <v>823</v>
      </c>
      <c r="L1077" s="486" t="s">
        <v>824</v>
      </c>
      <c r="M1077" s="486" t="s">
        <v>823</v>
      </c>
      <c r="N1077" s="486" t="s">
        <v>824</v>
      </c>
      <c r="O1077" s="486" t="s">
        <v>823</v>
      </c>
      <c r="P1077" s="486" t="s">
        <v>824</v>
      </c>
      <c r="Q1077" s="486" t="s">
        <v>823</v>
      </c>
      <c r="R1077" s="486" t="s">
        <v>824</v>
      </c>
      <c r="S1077" s="486" t="s">
        <v>823</v>
      </c>
      <c r="T1077" s="486" t="s">
        <v>824</v>
      </c>
      <c r="U1077" s="486" t="s">
        <v>823</v>
      </c>
      <c r="V1077" s="486" t="s">
        <v>824</v>
      </c>
      <c r="W1077" s="496" t="s">
        <v>825</v>
      </c>
    </row>
    <row r="1078" spans="2:23" ht="33" customHeight="1" x14ac:dyDescent="0.25">
      <c r="B1078" s="534" t="e">
        <f>IF($A$1026="",0,VLOOKUP($A$1026,$CC$2209:$CK$3100,6,FALSE))</f>
        <v>#N/A</v>
      </c>
      <c r="C1078" s="535" t="e">
        <f>IF($A$1026="",0,VLOOKUP($A$1026,$CP$2209:$CX$3100,6,FALSE))</f>
        <v>#N/A</v>
      </c>
      <c r="D1078" s="122" t="e">
        <f>SUM(B1078:C1078)</f>
        <v>#N/A</v>
      </c>
      <c r="E1078" s="894" t="s">
        <v>1085</v>
      </c>
      <c r="F1078" s="895"/>
      <c r="G1078" s="288"/>
      <c r="H1078" s="283"/>
      <c r="I1078" s="283"/>
      <c r="J1078" s="471"/>
      <c r="K1078" s="288"/>
      <c r="L1078" s="283"/>
      <c r="M1078" s="283"/>
      <c r="N1078" s="283"/>
      <c r="O1078" s="283"/>
      <c r="P1078" s="283"/>
      <c r="Q1078" s="283"/>
      <c r="R1078" s="283"/>
      <c r="S1078" s="283"/>
      <c r="T1078" s="283"/>
      <c r="U1078" s="128">
        <f t="shared" ref="U1078:V1081" si="187">+G1078+I1078+K1078+M1078+O1078+Q1078+S1078</f>
        <v>0</v>
      </c>
      <c r="V1078" s="128">
        <f t="shared" si="187"/>
        <v>0</v>
      </c>
      <c r="W1078" s="122">
        <f>+V1078+U1078</f>
        <v>0</v>
      </c>
    </row>
    <row r="1079" spans="2:23" ht="32.25" customHeight="1" x14ac:dyDescent="0.25">
      <c r="B1079" s="536" t="e">
        <f>IF($A$1026="",0,VLOOKUP($A$1026,$CC$2209:$CK$3100,7,FALSE))</f>
        <v>#N/A</v>
      </c>
      <c r="C1079" s="374" t="e">
        <f>IF($A$1026="",0,VLOOKUP($A$1026,$CP$2209:$CX$3100,7,FALSE))</f>
        <v>#N/A</v>
      </c>
      <c r="D1079" s="123" t="e">
        <f>SUM(B1079:C1079)</f>
        <v>#N/A</v>
      </c>
      <c r="E1079" s="896" t="s">
        <v>1086</v>
      </c>
      <c r="F1079" s="897"/>
      <c r="G1079" s="451"/>
      <c r="H1079" s="107"/>
      <c r="I1079" s="107"/>
      <c r="J1079" s="472"/>
      <c r="K1079" s="451"/>
      <c r="L1079" s="107"/>
      <c r="M1079" s="107"/>
      <c r="N1079" s="107"/>
      <c r="O1079" s="107"/>
      <c r="P1079" s="107"/>
      <c r="Q1079" s="107"/>
      <c r="R1079" s="107"/>
      <c r="S1079" s="107"/>
      <c r="T1079" s="107"/>
      <c r="U1079" s="121">
        <f t="shared" si="187"/>
        <v>0</v>
      </c>
      <c r="V1079" s="121">
        <f t="shared" si="187"/>
        <v>0</v>
      </c>
      <c r="W1079" s="123">
        <f>+V1079+U1079</f>
        <v>0</v>
      </c>
    </row>
    <row r="1080" spans="2:23" ht="33" customHeight="1" x14ac:dyDescent="0.25">
      <c r="B1080" s="536" t="e">
        <f>IF($A$1026="",0,VLOOKUP($A$1026,$CC$2209:$CK$3100,8,FALSE))</f>
        <v>#N/A</v>
      </c>
      <c r="C1080" s="374" t="e">
        <f>IF($A$1026="",0,VLOOKUP($A$1026,$CP$2209:$CX$3100,8,FALSE))</f>
        <v>#N/A</v>
      </c>
      <c r="D1080" s="123" t="e">
        <f>SUM(B1080:C1080)</f>
        <v>#N/A</v>
      </c>
      <c r="E1080" s="890" t="s">
        <v>1087</v>
      </c>
      <c r="F1080" s="891"/>
      <c r="G1080" s="451"/>
      <c r="H1080" s="107"/>
      <c r="I1080" s="107"/>
      <c r="J1080" s="472"/>
      <c r="K1080" s="451"/>
      <c r="L1080" s="107"/>
      <c r="M1080" s="107"/>
      <c r="N1080" s="107"/>
      <c r="O1080" s="107"/>
      <c r="P1080" s="107"/>
      <c r="Q1080" s="107"/>
      <c r="R1080" s="107"/>
      <c r="S1080" s="107"/>
      <c r="T1080" s="107"/>
      <c r="U1080" s="121">
        <f t="shared" si="187"/>
        <v>0</v>
      </c>
      <c r="V1080" s="121">
        <f t="shared" si="187"/>
        <v>0</v>
      </c>
      <c r="W1080" s="123">
        <f>+V1080+U1080</f>
        <v>0</v>
      </c>
    </row>
    <row r="1081" spans="2:23" ht="17.25" thickBot="1" x14ac:dyDescent="0.3">
      <c r="B1081" s="537" t="e">
        <f>IF($A$1026="",0,VLOOKUP($A$1026,$CC$2209:$CK$3100,9,FALSE))</f>
        <v>#N/A</v>
      </c>
      <c r="C1081" s="538" t="e">
        <f>IF($A$1026="",0,VLOOKUP($A$1026,$CP$2209:$CX$3100,9,FALSE))</f>
        <v>#N/A</v>
      </c>
      <c r="D1081" s="365" t="e">
        <f>SUM(B1081:C1081)</f>
        <v>#N/A</v>
      </c>
      <c r="E1081" s="890" t="s">
        <v>1088</v>
      </c>
      <c r="F1081" s="891"/>
      <c r="G1081" s="452"/>
      <c r="H1081" s="287"/>
      <c r="I1081" s="287"/>
      <c r="J1081" s="499"/>
      <c r="K1081" s="452"/>
      <c r="L1081" s="287"/>
      <c r="M1081" s="287"/>
      <c r="N1081" s="287"/>
      <c r="O1081" s="287"/>
      <c r="P1081" s="287"/>
      <c r="Q1081" s="287"/>
      <c r="R1081" s="287"/>
      <c r="S1081" s="287"/>
      <c r="T1081" s="287"/>
      <c r="U1081" s="129">
        <f t="shared" si="187"/>
        <v>0</v>
      </c>
      <c r="V1081" s="129">
        <f t="shared" si="187"/>
        <v>0</v>
      </c>
      <c r="W1081" s="124">
        <f>+V1081+U1081</f>
        <v>0</v>
      </c>
    </row>
    <row r="1082" spans="2:23" ht="17.25" thickBot="1" x14ac:dyDescent="0.3">
      <c r="B1082" s="82" t="e">
        <f>SUM(B1078:B1081)</f>
        <v>#N/A</v>
      </c>
      <c r="C1082" s="83" t="e">
        <f>SUM(C1078:C1081)</f>
        <v>#N/A</v>
      </c>
      <c r="D1082" s="84" t="e">
        <f>SUM(D1078:D1081)</f>
        <v>#N/A</v>
      </c>
      <c r="E1082" s="898" t="s">
        <v>1089</v>
      </c>
      <c r="F1082" s="899"/>
      <c r="G1082" s="82">
        <f t="shared" ref="G1082:W1082" si="188">SUM(G1078:G1081)</f>
        <v>0</v>
      </c>
      <c r="H1082" s="83">
        <f t="shared" si="188"/>
        <v>0</v>
      </c>
      <c r="I1082" s="83">
        <f t="shared" si="188"/>
        <v>0</v>
      </c>
      <c r="J1082" s="84">
        <f t="shared" si="188"/>
        <v>0</v>
      </c>
      <c r="K1082" s="82">
        <f t="shared" si="188"/>
        <v>0</v>
      </c>
      <c r="L1082" s="83">
        <f t="shared" si="188"/>
        <v>0</v>
      </c>
      <c r="M1082" s="83">
        <f t="shared" si="188"/>
        <v>0</v>
      </c>
      <c r="N1082" s="83">
        <f t="shared" si="188"/>
        <v>0</v>
      </c>
      <c r="O1082" s="83">
        <f t="shared" si="188"/>
        <v>0</v>
      </c>
      <c r="P1082" s="83">
        <f t="shared" si="188"/>
        <v>0</v>
      </c>
      <c r="Q1082" s="83">
        <f t="shared" si="188"/>
        <v>0</v>
      </c>
      <c r="R1082" s="83">
        <f t="shared" si="188"/>
        <v>0</v>
      </c>
      <c r="S1082" s="83">
        <f t="shared" si="188"/>
        <v>0</v>
      </c>
      <c r="T1082" s="83">
        <f t="shared" si="188"/>
        <v>0</v>
      </c>
      <c r="U1082" s="83">
        <f t="shared" si="188"/>
        <v>0</v>
      </c>
      <c r="V1082" s="83">
        <f t="shared" si="188"/>
        <v>0</v>
      </c>
      <c r="W1082" s="84">
        <f t="shared" si="188"/>
        <v>0</v>
      </c>
    </row>
    <row r="1083" spans="2:23" ht="15.75" thickBot="1" x14ac:dyDescent="0.3">
      <c r="B1083" s="497" t="s">
        <v>889</v>
      </c>
      <c r="C1083" s="95"/>
      <c r="D1083" s="95"/>
      <c r="E1083" s="95"/>
      <c r="F1083" s="96"/>
      <c r="G1083" s="96"/>
      <c r="H1083" s="96"/>
      <c r="I1083" s="96"/>
      <c r="J1083"/>
      <c r="K1083"/>
      <c r="L1083"/>
      <c r="M1083"/>
      <c r="N1083"/>
      <c r="O1083"/>
      <c r="P1083"/>
      <c r="Q1083"/>
      <c r="R1083"/>
      <c r="S1083"/>
      <c r="T1083"/>
      <c r="U1083"/>
      <c r="V1083" s="96"/>
      <c r="W1083" s="96"/>
    </row>
    <row r="1084" spans="2:23" ht="15" x14ac:dyDescent="0.25">
      <c r="B1084" s="1026" t="s">
        <v>1020</v>
      </c>
      <c r="C1084" s="1027"/>
      <c r="D1084" s="1028" t="s">
        <v>890</v>
      </c>
      <c r="E1084" s="1028"/>
      <c r="F1084" s="1029" t="s">
        <v>1021</v>
      </c>
      <c r="G1084" s="1029"/>
      <c r="H1084" s="1030"/>
      <c r="I1084" s="241"/>
      <c r="J1084"/>
      <c r="K1084"/>
      <c r="L1084"/>
      <c r="M1084"/>
      <c r="N1084"/>
      <c r="O1084"/>
      <c r="P1084"/>
      <c r="Q1084"/>
      <c r="R1084"/>
      <c r="S1084"/>
      <c r="T1084"/>
      <c r="U1084"/>
      <c r="V1084" s="375"/>
      <c r="W1084" s="96"/>
    </row>
    <row r="1085" spans="2:23" ht="15" x14ac:dyDescent="0.25">
      <c r="B1085" s="366" t="s">
        <v>823</v>
      </c>
      <c r="C1085" s="367" t="s">
        <v>824</v>
      </c>
      <c r="D1085" s="367" t="s">
        <v>823</v>
      </c>
      <c r="E1085" s="367" t="s">
        <v>824</v>
      </c>
      <c r="F1085" s="367" t="s">
        <v>823</v>
      </c>
      <c r="G1085" s="1031" t="s">
        <v>824</v>
      </c>
      <c r="H1085" s="1032"/>
      <c r="I1085" s="241"/>
      <c r="J1085"/>
      <c r="K1085"/>
      <c r="L1085" s="1009" t="s">
        <v>835</v>
      </c>
      <c r="M1085" s="1009"/>
      <c r="N1085" s="1009"/>
      <c r="O1085" s="1010"/>
      <c r="P1085" s="1011"/>
      <c r="Q1085" s="1011"/>
      <c r="R1085" s="1011"/>
      <c r="S1085" s="1011"/>
      <c r="T1085" s="1011"/>
      <c r="U1085" s="1011"/>
      <c r="V1085" s="1012"/>
      <c r="W1085" s="96"/>
    </row>
    <row r="1086" spans="2:23" ht="17.25" thickBot="1" x14ac:dyDescent="0.3">
      <c r="B1086" s="452"/>
      <c r="C1086" s="287"/>
      <c r="D1086" s="287"/>
      <c r="E1086" s="287"/>
      <c r="F1086" s="287"/>
      <c r="G1086" s="1033"/>
      <c r="H1086" s="1034"/>
      <c r="I1086" s="241"/>
      <c r="J1086"/>
      <c r="K1086"/>
      <c r="L1086" s="1009"/>
      <c r="M1086" s="1009"/>
      <c r="N1086" s="1009"/>
      <c r="O1086" s="1013"/>
      <c r="P1086" s="1014"/>
      <c r="Q1086" s="1014"/>
      <c r="R1086" s="1014"/>
      <c r="S1086" s="1014"/>
      <c r="T1086" s="1014"/>
      <c r="U1086" s="1014"/>
      <c r="V1086" s="1015"/>
      <c r="W1086" s="96"/>
    </row>
    <row r="1087" spans="2:23" ht="16.5" x14ac:dyDescent="0.25">
      <c r="B1087" s="368"/>
      <c r="C1087" s="368"/>
      <c r="D1087" s="368"/>
      <c r="E1087" s="369"/>
      <c r="F1087" s="376"/>
      <c r="G1087" s="377"/>
      <c r="H1087" s="377"/>
      <c r="I1087" s="241"/>
      <c r="J1087" s="370"/>
      <c r="K1087" s="370"/>
      <c r="L1087" s="370"/>
      <c r="M1087" s="370"/>
      <c r="N1087" s="370"/>
      <c r="O1087" s="1013"/>
      <c r="P1087" s="1014"/>
      <c r="Q1087" s="1014"/>
      <c r="R1087" s="1014"/>
      <c r="S1087" s="1014"/>
      <c r="T1087" s="1014"/>
      <c r="U1087" s="1014"/>
      <c r="V1087" s="1015"/>
      <c r="W1087" s="96"/>
    </row>
    <row r="1088" spans="2:23" ht="15" x14ac:dyDescent="0.25">
      <c r="B1088" s="371" t="s">
        <v>891</v>
      </c>
      <c r="C1088" s="100"/>
      <c r="D1088" s="100"/>
      <c r="E1088" s="100"/>
      <c r="F1088" s="100"/>
      <c r="G1088" s="100"/>
      <c r="H1088" s="100"/>
      <c r="I1088" s="100"/>
      <c r="J1088" s="100"/>
      <c r="K1088" s="100"/>
      <c r="L1088" s="100"/>
      <c r="M1088" s="100"/>
      <c r="N1088" s="100"/>
      <c r="O1088" s="1016"/>
      <c r="P1088" s="1017"/>
      <c r="Q1088" s="1017"/>
      <c r="R1088" s="1017"/>
      <c r="S1088" s="1017"/>
      <c r="T1088" s="1017"/>
      <c r="U1088" s="1017"/>
      <c r="V1088" s="1018"/>
      <c r="W1088" s="96"/>
    </row>
    <row r="1089" spans="1:26" ht="15.75" thickBot="1" x14ac:dyDescent="0.3">
      <c r="B1089" s="372" t="s">
        <v>892</v>
      </c>
      <c r="C1089" s="100"/>
      <c r="D1089" s="100"/>
      <c r="E1089" s="100"/>
      <c r="F1089" s="100"/>
      <c r="G1089" s="100"/>
      <c r="H1089" s="100"/>
      <c r="I1089" s="100"/>
      <c r="J1089" s="100"/>
      <c r="K1089" s="100"/>
      <c r="L1089" s="100"/>
      <c r="M1089" s="100"/>
      <c r="N1089" s="100"/>
      <c r="O1089" s="100"/>
      <c r="P1089" s="100"/>
      <c r="Q1089" s="100"/>
      <c r="R1089" s="100"/>
      <c r="S1089" s="100"/>
      <c r="T1089" s="100"/>
      <c r="U1089" s="100"/>
      <c r="V1089" s="100"/>
      <c r="W1089" s="96"/>
    </row>
    <row r="1090" spans="1:26" ht="16.5" customHeight="1" thickBot="1" x14ac:dyDescent="0.3">
      <c r="A1090" s="36"/>
      <c r="B1090" s="60" t="s">
        <v>786</v>
      </c>
      <c r="C1090" s="61"/>
      <c r="D1090" s="61"/>
      <c r="E1090" s="62"/>
      <c r="F1090" s="62"/>
      <c r="G1090" s="63"/>
      <c r="H1090" s="63"/>
      <c r="I1090" s="63"/>
      <c r="J1090" s="63"/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1"/>
      <c r="V1090" s="61"/>
      <c r="W1090" s="64" t="s">
        <v>864</v>
      </c>
    </row>
    <row r="1091" spans="1:26" ht="12.75" customHeight="1" x14ac:dyDescent="0.25">
      <c r="B1091" s="864" t="s">
        <v>788</v>
      </c>
      <c r="C1091" s="864"/>
      <c r="D1091" s="864"/>
      <c r="E1091" s="864"/>
      <c r="F1091" s="864"/>
      <c r="G1091" s="864"/>
      <c r="H1091" s="864"/>
      <c r="I1091" s="864"/>
      <c r="J1091" s="864"/>
      <c r="K1091" s="864"/>
      <c r="L1091" s="864"/>
      <c r="M1091" s="864"/>
      <c r="N1091" s="864"/>
      <c r="O1091" s="864"/>
      <c r="P1091" s="864"/>
      <c r="Q1091" s="864"/>
      <c r="R1091" s="864"/>
      <c r="S1091" s="864"/>
      <c r="T1091" s="864"/>
      <c r="U1091" s="864"/>
      <c r="V1091" s="864"/>
      <c r="W1091" s="864"/>
    </row>
    <row r="1092" spans="1:26" ht="12.75" customHeight="1" thickBot="1" x14ac:dyDescent="0.3">
      <c r="B1092" s="865" t="s">
        <v>865</v>
      </c>
      <c r="C1092" s="865"/>
      <c r="D1092" s="865"/>
      <c r="E1092" s="865"/>
      <c r="F1092" s="865"/>
      <c r="G1092" s="865"/>
      <c r="H1092" s="865"/>
      <c r="I1092" s="866"/>
      <c r="J1092" s="866"/>
      <c r="K1092" s="866"/>
      <c r="L1092" s="866"/>
      <c r="M1092" s="866"/>
      <c r="N1092" s="866"/>
      <c r="O1092" s="865"/>
      <c r="P1092" s="865"/>
      <c r="Q1092" s="865"/>
      <c r="R1092" s="865"/>
      <c r="S1092" s="865"/>
      <c r="T1092" s="865"/>
      <c r="U1092" s="865"/>
      <c r="V1092" s="865"/>
      <c r="W1092" s="865"/>
    </row>
    <row r="1093" spans="1:26" s="41" customFormat="1" ht="17.25" customHeight="1" thickBot="1" x14ac:dyDescent="0.25">
      <c r="B1093" s="867" t="s">
        <v>790</v>
      </c>
      <c r="C1093" s="868"/>
      <c r="D1093" s="869">
        <f>IF(F1094=0,"",$D$5)</f>
        <v>0</v>
      </c>
      <c r="E1093" s="869"/>
      <c r="F1093" s="869"/>
      <c r="G1093" s="869"/>
      <c r="H1093" s="870"/>
      <c r="I1093" s="902" t="s">
        <v>791</v>
      </c>
      <c r="J1093" s="903"/>
      <c r="K1093" s="903"/>
      <c r="L1093" s="903"/>
      <c r="M1093" s="903"/>
      <c r="N1093" s="904"/>
      <c r="O1093" s="886" t="s">
        <v>792</v>
      </c>
      <c r="P1093" s="887"/>
      <c r="Q1093" s="887"/>
      <c r="R1093" s="887"/>
      <c r="S1093" s="887"/>
      <c r="T1093" s="905" t="str">
        <f>IF(Menu!E25="","",Menu!E25)</f>
        <v/>
      </c>
      <c r="U1093" s="905"/>
      <c r="V1093" s="905"/>
      <c r="W1093" s="906"/>
    </row>
    <row r="1094" spans="1:26" s="41" customFormat="1" ht="17.25" customHeight="1" thickBot="1" x14ac:dyDescent="0.25">
      <c r="A1094" s="41" t="str">
        <f>IF(F1094=0,"",$D$1093&amp;" "&amp;$F$1094)</f>
        <v xml:space="preserve">0 </v>
      </c>
      <c r="B1094" s="910" t="s">
        <v>793</v>
      </c>
      <c r="C1094" s="911"/>
      <c r="D1094" s="911"/>
      <c r="E1094" s="911"/>
      <c r="F1094" s="912" t="str">
        <f>+Menu!B25</f>
        <v/>
      </c>
      <c r="G1094" s="912"/>
      <c r="H1094" s="913"/>
      <c r="I1094" s="65" t="str">
        <f>+$I$6</f>
        <v>3rd</v>
      </c>
      <c r="J1094" s="914" t="s">
        <v>866</v>
      </c>
      <c r="K1094" s="914"/>
      <c r="L1094" s="66">
        <f>+$L$6</f>
        <v>2021</v>
      </c>
      <c r="M1094" s="915" t="s">
        <v>6</v>
      </c>
      <c r="N1094" s="916"/>
      <c r="O1094" s="306" t="s">
        <v>973</v>
      </c>
      <c r="P1094" s="67"/>
      <c r="Q1094" s="67"/>
      <c r="R1094" s="68"/>
      <c r="S1094" s="68"/>
      <c r="T1094" s="68"/>
      <c r="U1094" s="68"/>
      <c r="V1094" s="68"/>
      <c r="W1094" s="69"/>
    </row>
    <row r="1095" spans="1:26" s="41" customFormat="1" ht="17.25" customHeight="1" x14ac:dyDescent="0.2">
      <c r="B1095" s="70" t="s">
        <v>795</v>
      </c>
      <c r="C1095" s="71"/>
      <c r="D1095" s="71"/>
      <c r="E1095" s="71"/>
      <c r="F1095" s="71"/>
      <c r="G1095" s="71"/>
      <c r="H1095" s="72"/>
      <c r="I1095" s="917" t="s">
        <v>867</v>
      </c>
      <c r="J1095" s="918"/>
      <c r="K1095" s="918"/>
      <c r="L1095" s="918"/>
      <c r="M1095" s="918"/>
      <c r="N1095" s="919"/>
      <c r="O1095" s="920">
        <f>+Menu!F25</f>
        <v>0</v>
      </c>
      <c r="P1095" s="921"/>
      <c r="Q1095" s="921"/>
      <c r="R1095" s="921"/>
      <c r="S1095" s="921"/>
      <c r="T1095" s="921"/>
      <c r="U1095" s="921"/>
      <c r="V1095" s="921"/>
      <c r="W1095" s="913"/>
    </row>
    <row r="1096" spans="1:26" s="41" customFormat="1" ht="17.25" customHeight="1" x14ac:dyDescent="0.2">
      <c r="B1096" s="920">
        <f>+Menu!D25</f>
        <v>0</v>
      </c>
      <c r="C1096" s="921"/>
      <c r="D1096" s="921"/>
      <c r="E1096" s="921"/>
      <c r="F1096" s="921"/>
      <c r="G1096" s="921"/>
      <c r="H1096" s="913"/>
      <c r="I1096" s="925" t="s">
        <v>1011</v>
      </c>
      <c r="J1096" s="926"/>
      <c r="K1096" s="926"/>
      <c r="L1096" s="926"/>
      <c r="M1096" s="926"/>
      <c r="N1096" s="911"/>
      <c r="O1096" s="920">
        <f>+Menu!G25</f>
        <v>0</v>
      </c>
      <c r="P1096" s="921"/>
      <c r="Q1096" s="921"/>
      <c r="R1096" s="921"/>
      <c r="S1096" s="921"/>
      <c r="T1096" s="921"/>
      <c r="U1096" s="921"/>
      <c r="V1096" s="921"/>
      <c r="W1096" s="913"/>
    </row>
    <row r="1097" spans="1:26" s="41" customFormat="1" ht="17.25" customHeight="1" thickBot="1" x14ac:dyDescent="0.25">
      <c r="B1097" s="907"/>
      <c r="C1097" s="908"/>
      <c r="D1097" s="908"/>
      <c r="E1097" s="908"/>
      <c r="F1097" s="908"/>
      <c r="G1097" s="908"/>
      <c r="H1097" s="909"/>
      <c r="I1097" s="927" t="s">
        <v>868</v>
      </c>
      <c r="J1097" s="928"/>
      <c r="K1097" s="928"/>
      <c r="L1097" s="928"/>
      <c r="M1097" s="929" t="e">
        <f>IF(D1104=0,"",SUM(G1104:J1104)/D1104*100)</f>
        <v>#N/A</v>
      </c>
      <c r="N1097" s="930"/>
      <c r="O1097" s="907"/>
      <c r="P1097" s="908"/>
      <c r="Q1097" s="908"/>
      <c r="R1097" s="908"/>
      <c r="S1097" s="908"/>
      <c r="T1097" s="908"/>
      <c r="U1097" s="908"/>
      <c r="V1097" s="908"/>
      <c r="W1097" s="909"/>
      <c r="X1097" s="73"/>
    </row>
    <row r="1098" spans="1:26" ht="6.75" customHeight="1" x14ac:dyDescent="0.25"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Q1098" s="74"/>
      <c r="R1098" s="74"/>
      <c r="S1098" s="74"/>
      <c r="T1098" s="61"/>
      <c r="U1098" s="61"/>
      <c r="V1098" s="61"/>
      <c r="W1098" s="61"/>
    </row>
    <row r="1099" spans="1:26" ht="10.5" customHeight="1" thickBot="1" x14ac:dyDescent="0.3">
      <c r="B1099" s="68" t="s">
        <v>1075</v>
      </c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Q1099" s="74"/>
      <c r="R1099" s="74"/>
      <c r="S1099" s="74"/>
      <c r="T1099" s="61"/>
      <c r="U1099" s="61"/>
      <c r="V1099" s="61"/>
      <c r="W1099" s="61"/>
    </row>
    <row r="1100" spans="1:26" ht="38.25" customHeight="1" thickBot="1" x14ac:dyDescent="0.25">
      <c r="B1100" s="877" t="s">
        <v>869</v>
      </c>
      <c r="C1100" s="861"/>
      <c r="D1100" s="878"/>
      <c r="E1100" s="935" t="s">
        <v>870</v>
      </c>
      <c r="F1100" s="936"/>
      <c r="G1100" s="922" t="s">
        <v>1068</v>
      </c>
      <c r="H1100" s="923"/>
      <c r="I1100" s="923"/>
      <c r="J1100" s="924"/>
      <c r="K1100" s="877" t="s">
        <v>1067</v>
      </c>
      <c r="L1100" s="861"/>
      <c r="M1100" s="861" t="s">
        <v>1074</v>
      </c>
      <c r="N1100" s="861"/>
      <c r="O1100" s="861" t="s">
        <v>1073</v>
      </c>
      <c r="P1100" s="861"/>
      <c r="Q1100" s="861" t="s">
        <v>1072</v>
      </c>
      <c r="R1100" s="861"/>
      <c r="S1100" s="861" t="s">
        <v>1071</v>
      </c>
      <c r="T1100" s="861"/>
      <c r="U1100" s="871" t="s">
        <v>1070</v>
      </c>
      <c r="V1100" s="871"/>
      <c r="W1100" s="872"/>
    </row>
    <row r="1101" spans="1:26" ht="12.75" customHeight="1" x14ac:dyDescent="0.2">
      <c r="B1101" s="879"/>
      <c r="C1101" s="862"/>
      <c r="D1101" s="880"/>
      <c r="E1101" s="937"/>
      <c r="F1101" s="938"/>
      <c r="G1101" s="883" t="s">
        <v>1069</v>
      </c>
      <c r="H1101" s="884"/>
      <c r="I1101" s="884"/>
      <c r="J1101" s="885"/>
      <c r="K1101" s="879"/>
      <c r="L1101" s="862"/>
      <c r="M1101" s="862"/>
      <c r="N1101" s="862"/>
      <c r="O1101" s="862"/>
      <c r="P1101" s="862"/>
      <c r="Q1101" s="862"/>
      <c r="R1101" s="862"/>
      <c r="S1101" s="862"/>
      <c r="T1101" s="862"/>
      <c r="U1101" s="873"/>
      <c r="V1101" s="873"/>
      <c r="W1101" s="874"/>
    </row>
    <row r="1102" spans="1:26" ht="13.5" customHeight="1" thickBot="1" x14ac:dyDescent="0.3">
      <c r="B1102" s="881"/>
      <c r="C1102" s="863"/>
      <c r="D1102" s="882"/>
      <c r="E1102" s="939"/>
      <c r="F1102" s="940"/>
      <c r="G1102" s="941" t="s">
        <v>1065</v>
      </c>
      <c r="H1102" s="942"/>
      <c r="I1102" s="942" t="s">
        <v>1066</v>
      </c>
      <c r="J1102" s="943"/>
      <c r="K1102" s="881"/>
      <c r="L1102" s="863"/>
      <c r="M1102" s="863"/>
      <c r="N1102" s="863"/>
      <c r="O1102" s="863"/>
      <c r="P1102" s="863"/>
      <c r="Q1102" s="863"/>
      <c r="R1102" s="863"/>
      <c r="S1102" s="863"/>
      <c r="T1102" s="863"/>
      <c r="U1102" s="875"/>
      <c r="V1102" s="875"/>
      <c r="W1102" s="876"/>
    </row>
    <row r="1103" spans="1:26" ht="25.5" customHeight="1" thickBot="1" x14ac:dyDescent="0.3">
      <c r="B1103" s="75" t="s">
        <v>823</v>
      </c>
      <c r="C1103" s="76" t="s">
        <v>824</v>
      </c>
      <c r="D1103" s="77" t="s">
        <v>874</v>
      </c>
      <c r="E1103" s="954" t="s">
        <v>875</v>
      </c>
      <c r="F1103" s="954"/>
      <c r="G1103" s="485" t="s">
        <v>823</v>
      </c>
      <c r="H1103" s="486" t="s">
        <v>824</v>
      </c>
      <c r="I1103" s="486" t="s">
        <v>823</v>
      </c>
      <c r="J1103" s="487" t="s">
        <v>824</v>
      </c>
      <c r="K1103" s="109" t="s">
        <v>823</v>
      </c>
      <c r="L1103" s="109" t="s">
        <v>824</v>
      </c>
      <c r="M1103" s="109" t="s">
        <v>823</v>
      </c>
      <c r="N1103" s="109" t="s">
        <v>824</v>
      </c>
      <c r="O1103" s="109" t="s">
        <v>823</v>
      </c>
      <c r="P1103" s="109" t="s">
        <v>824</v>
      </c>
      <c r="Q1103" s="109" t="s">
        <v>823</v>
      </c>
      <c r="R1103" s="109" t="s">
        <v>824</v>
      </c>
      <c r="S1103" s="109" t="s">
        <v>823</v>
      </c>
      <c r="T1103" s="109" t="s">
        <v>824</v>
      </c>
      <c r="U1103" s="109" t="s">
        <v>823</v>
      </c>
      <c r="V1103" s="109" t="s">
        <v>824</v>
      </c>
      <c r="W1103" s="110" t="s">
        <v>825</v>
      </c>
    </row>
    <row r="1104" spans="1:26" ht="15" customHeight="1" x14ac:dyDescent="0.25">
      <c r="B1104" s="373" t="e">
        <f>IF($A$1094="",0,VLOOKUP($A$1094,$C$2209:$R$3100,2,FALSE))</f>
        <v>#N/A</v>
      </c>
      <c r="C1104" s="374" t="e">
        <f>IF($A$1094="",0,VLOOKUP($A$1094,$W$2209:$AL$3100,2,FALSE))</f>
        <v>#N/A</v>
      </c>
      <c r="D1104" s="78" t="e">
        <f>SUM(B1104:C1104)</f>
        <v>#N/A</v>
      </c>
      <c r="E1104" s="933" t="s">
        <v>876</v>
      </c>
      <c r="F1104" s="934"/>
      <c r="G1104" s="288"/>
      <c r="H1104" s="283"/>
      <c r="I1104" s="289"/>
      <c r="J1104" s="471"/>
      <c r="K1104" s="467"/>
      <c r="L1104" s="283"/>
      <c r="M1104" s="283"/>
      <c r="N1104" s="283"/>
      <c r="O1104" s="283"/>
      <c r="P1104" s="283"/>
      <c r="Q1104" s="283"/>
      <c r="R1104" s="283"/>
      <c r="S1104" s="283"/>
      <c r="T1104" s="283"/>
      <c r="U1104" s="128">
        <f t="shared" ref="U1104:V1106" si="189">+G1104+I1104+K1104+M1104+O1104+Q1104+S1104</f>
        <v>0</v>
      </c>
      <c r="V1104" s="128">
        <f t="shared" si="189"/>
        <v>0</v>
      </c>
      <c r="W1104" s="122">
        <f>SUM(U1104:V1104)</f>
        <v>0</v>
      </c>
      <c r="Y1104" s="539" t="e">
        <f>IF($A$1094="",0,VLOOKUP($A$1094,$AQ$2209:$BF$3100,2,FALSE))</f>
        <v>#N/A</v>
      </c>
      <c r="Z1104" s="539" t="e">
        <f>IF($A$1094="",0,VLOOKUP($A$1094,$BJ$2209:$BY$3100,2,FALSE))</f>
        <v>#N/A</v>
      </c>
    </row>
    <row r="1105" spans="2:26" ht="15" customHeight="1" x14ac:dyDescent="0.25">
      <c r="B1105" s="373" t="e">
        <f>IF($A$1094="",0,VLOOKUP($A$1094,$C$2209:$R$3100,3,FALSE))</f>
        <v>#N/A</v>
      </c>
      <c r="C1105" s="374" t="e">
        <f>IF($A$1094="",0,VLOOKUP($A$1094,$W$2209:$AL$3100,3,FALSE))</f>
        <v>#N/A</v>
      </c>
      <c r="D1105" s="80" t="e">
        <f>SUM(B1105:C1105)</f>
        <v>#N/A</v>
      </c>
      <c r="E1105" s="944" t="s">
        <v>877</v>
      </c>
      <c r="F1105" s="891"/>
      <c r="G1105" s="305"/>
      <c r="H1105" s="304"/>
      <c r="I1105" s="107"/>
      <c r="J1105" s="472"/>
      <c r="K1105" s="468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21">
        <f t="shared" si="189"/>
        <v>0</v>
      </c>
      <c r="V1105" s="121">
        <f t="shared" si="189"/>
        <v>0</v>
      </c>
      <c r="W1105" s="123">
        <f>SUM(U1105:V1105)</f>
        <v>0</v>
      </c>
      <c r="Y1105" s="539" t="e">
        <f>IF($A$1094="",0,VLOOKUP($A$1094,$AQ$2209:$BF$3100,3,FALSE))</f>
        <v>#N/A</v>
      </c>
      <c r="Z1105" s="539" t="e">
        <f>IF($A$1094="",0,VLOOKUP($A$1094,$BJ$2209:$BY$3100,3,FALSE))</f>
        <v>#N/A</v>
      </c>
    </row>
    <row r="1106" spans="2:26" ht="15" customHeight="1" x14ac:dyDescent="0.25">
      <c r="B1106" s="373" t="e">
        <f>IF($A$1094="",0,VLOOKUP($A$1094,$C$2209:$R$3100,4,FALSE))</f>
        <v>#N/A</v>
      </c>
      <c r="C1106" s="374" t="e">
        <f>IF($A$1094="",0,VLOOKUP($A$1094,$W$2209:$AL$3100,4,FALSE))</f>
        <v>#N/A</v>
      </c>
      <c r="D1106" s="80" t="e">
        <f>SUM(B1106:C1106)</f>
        <v>#N/A</v>
      </c>
      <c r="E1106" s="944" t="s">
        <v>878</v>
      </c>
      <c r="F1106" s="891"/>
      <c r="G1106" s="305"/>
      <c r="H1106" s="304"/>
      <c r="I1106" s="107"/>
      <c r="J1106" s="472"/>
      <c r="K1106" s="468"/>
      <c r="L1106" s="107"/>
      <c r="M1106" s="107"/>
      <c r="N1106" s="107"/>
      <c r="O1106" s="107"/>
      <c r="P1106" s="107"/>
      <c r="Q1106" s="107"/>
      <c r="R1106" s="107"/>
      <c r="S1106" s="107"/>
      <c r="T1106" s="107"/>
      <c r="U1106" s="121">
        <f t="shared" si="189"/>
        <v>0</v>
      </c>
      <c r="V1106" s="121">
        <f t="shared" si="189"/>
        <v>0</v>
      </c>
      <c r="W1106" s="123">
        <f>SUM(U1106:V1106)</f>
        <v>0</v>
      </c>
      <c r="Y1106" s="539" t="e">
        <f>IF($A$1094="",0,VLOOKUP($A$1094,$AQ$2209:$BF$3100,4,FALSE))</f>
        <v>#N/A</v>
      </c>
      <c r="Z1106" s="539" t="e">
        <f>IF($A$1094="",0,VLOOKUP($A$1094,$BJ$2209:$BY$3100,4,FALSE))</f>
        <v>#N/A</v>
      </c>
    </row>
    <row r="1107" spans="2:26" ht="15" customHeight="1" x14ac:dyDescent="0.25">
      <c r="B1107" s="373" t="e">
        <f>IF($A$1094="",0,VLOOKUP($A$1094,$C$2209:$R$3100,5,FALSE))</f>
        <v>#N/A</v>
      </c>
      <c r="C1107" s="374" t="e">
        <f>IF($A$1094="",0,VLOOKUP($A$1094,$W$2209:$AL$3100,5,FALSE))</f>
        <v>#N/A</v>
      </c>
      <c r="D1107" s="80" t="e">
        <f>SUM(B1107:C1107)</f>
        <v>#N/A</v>
      </c>
      <c r="E1107" s="944" t="s">
        <v>879</v>
      </c>
      <c r="F1107" s="891"/>
      <c r="G1107" s="305"/>
      <c r="H1107" s="304"/>
      <c r="I1107" s="360"/>
      <c r="J1107" s="472"/>
      <c r="K1107" s="468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21">
        <f>+G1107+I1107+K1107+M1107+O1107+Q1107+S1107</f>
        <v>0</v>
      </c>
      <c r="V1107" s="121">
        <f>+H1107+J1107+L1107+N1107+P1107+R1107+T1107</f>
        <v>0</v>
      </c>
      <c r="W1107" s="123">
        <f>SUM(U1107:V1107)</f>
        <v>0</v>
      </c>
      <c r="Y1107" s="539" t="e">
        <f>IF($A$1094="",0,VLOOKUP($A$1094,$AQ$2209:$BF$3100,5,FALSE))</f>
        <v>#N/A</v>
      </c>
      <c r="Z1107" s="539" t="e">
        <f>IF($A$1094="",0,VLOOKUP($A$1094,$BJ$2209:$BY$3100,5,FALSE))</f>
        <v>#N/A</v>
      </c>
    </row>
    <row r="1108" spans="2:26" ht="15" customHeight="1" thickBot="1" x14ac:dyDescent="0.3">
      <c r="B1108" s="373" t="e">
        <f>IF($A$1094="",0,VLOOKUP($A$1094,$C$2209:$R$3100,6,FALSE))</f>
        <v>#N/A</v>
      </c>
      <c r="C1108" s="374" t="e">
        <f>IF($A$1094="",0,VLOOKUP($A$1094,$W$2209:$AL$3100,6,FALSE))</f>
        <v>#N/A</v>
      </c>
      <c r="D1108" s="81" t="e">
        <f>SUM(B1108:C1108)</f>
        <v>#N/A</v>
      </c>
      <c r="E1108" s="945" t="s">
        <v>880</v>
      </c>
      <c r="F1108" s="946"/>
      <c r="G1108" s="361"/>
      <c r="H1108" s="362"/>
      <c r="I1108" s="363"/>
      <c r="J1108" s="473"/>
      <c r="K1108" s="469"/>
      <c r="L1108" s="363"/>
      <c r="M1108" s="363"/>
      <c r="N1108" s="363"/>
      <c r="O1108" s="363"/>
      <c r="P1108" s="363"/>
      <c r="Q1108" s="363"/>
      <c r="R1108" s="363"/>
      <c r="S1108" s="363"/>
      <c r="T1108" s="363"/>
      <c r="U1108" s="364">
        <f>+G1108+I1108+K1108+M1108+O1108+Q1108+S1108</f>
        <v>0</v>
      </c>
      <c r="V1108" s="364">
        <f>+H1108+J1108+L1108+N1108+P1108+R1108+T1108</f>
        <v>0</v>
      </c>
      <c r="W1108" s="365">
        <f>SUM(U1108:V1108)</f>
        <v>0</v>
      </c>
      <c r="Y1108" s="539" t="e">
        <f>IF($A$1094="",0,VLOOKUP($A$1094,$AQ$2209:$BF$3100,6,FALSE))</f>
        <v>#N/A</v>
      </c>
      <c r="Z1108" s="539" t="e">
        <f>IF($A$1094="",0,VLOOKUP($A$1094,$BJ$2209:$BY$3100,6,FALSE))</f>
        <v>#N/A</v>
      </c>
    </row>
    <row r="1109" spans="2:26" ht="18" customHeight="1" thickBot="1" x14ac:dyDescent="0.3">
      <c r="B1109" s="82" t="e">
        <f>SUM(B1104:B1108)</f>
        <v>#N/A</v>
      </c>
      <c r="C1109" s="83" t="e">
        <f>SUM(C1104:C1108)</f>
        <v>#N/A</v>
      </c>
      <c r="D1109" s="84" t="e">
        <f>SUM(D1104:D1108)</f>
        <v>#N/A</v>
      </c>
      <c r="E1109" s="947" t="s">
        <v>881</v>
      </c>
      <c r="F1109" s="948"/>
      <c r="G1109" s="82">
        <f>SUM(G1104:G1108)</f>
        <v>0</v>
      </c>
      <c r="H1109" s="83">
        <f t="shared" ref="H1109:T1109" si="190">SUM(H1104:H1108)</f>
        <v>0</v>
      </c>
      <c r="I1109" s="83">
        <f t="shared" si="190"/>
        <v>0</v>
      </c>
      <c r="J1109" s="84">
        <f t="shared" si="190"/>
        <v>0</v>
      </c>
      <c r="K1109" s="470">
        <f t="shared" si="190"/>
        <v>0</v>
      </c>
      <c r="L1109" s="83">
        <f t="shared" si="190"/>
        <v>0</v>
      </c>
      <c r="M1109" s="83">
        <f t="shared" si="190"/>
        <v>0</v>
      </c>
      <c r="N1109" s="83">
        <f t="shared" si="190"/>
        <v>0</v>
      </c>
      <c r="O1109" s="83">
        <f t="shared" si="190"/>
        <v>0</v>
      </c>
      <c r="P1109" s="83">
        <f t="shared" si="190"/>
        <v>0</v>
      </c>
      <c r="Q1109" s="83">
        <f t="shared" si="190"/>
        <v>0</v>
      </c>
      <c r="R1109" s="83">
        <f t="shared" si="190"/>
        <v>0</v>
      </c>
      <c r="S1109" s="83">
        <f t="shared" si="190"/>
        <v>0</v>
      </c>
      <c r="T1109" s="83">
        <f t="shared" si="190"/>
        <v>0</v>
      </c>
      <c r="U1109" s="83">
        <f>SUM(U1104:U1108)</f>
        <v>0</v>
      </c>
      <c r="V1109" s="83">
        <f>SUM(V1104:V1108)</f>
        <v>0</v>
      </c>
      <c r="W1109" s="84">
        <f>SUM(W1104:W1108)</f>
        <v>0</v>
      </c>
      <c r="Y1109" s="87"/>
      <c r="Z1109" s="87"/>
    </row>
    <row r="1110" spans="2:26" ht="6.75" customHeight="1" thickBot="1" x14ac:dyDescent="0.3">
      <c r="B1110" s="61"/>
      <c r="C1110" s="61"/>
      <c r="D1110" s="61"/>
      <c r="E1110" s="61"/>
      <c r="F1110" s="61"/>
      <c r="G1110" s="61"/>
      <c r="H1110" s="61"/>
      <c r="I1110" s="61"/>
      <c r="J1110" s="61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  <c r="V1110" s="61"/>
      <c r="W1110" s="61"/>
    </row>
    <row r="1111" spans="2:26" ht="25.5" customHeight="1" thickBot="1" x14ac:dyDescent="0.3">
      <c r="B1111" s="75" t="s">
        <v>823</v>
      </c>
      <c r="C1111" s="76" t="s">
        <v>824</v>
      </c>
      <c r="D1111" s="77" t="s">
        <v>874</v>
      </c>
      <c r="E1111" s="949" t="s">
        <v>882</v>
      </c>
      <c r="F1111" s="949"/>
      <c r="G1111" s="485" t="s">
        <v>823</v>
      </c>
      <c r="H1111" s="486" t="s">
        <v>824</v>
      </c>
      <c r="I1111" s="486" t="s">
        <v>823</v>
      </c>
      <c r="J1111" s="487" t="s">
        <v>824</v>
      </c>
      <c r="K1111" s="109" t="s">
        <v>823</v>
      </c>
      <c r="L1111" s="109" t="s">
        <v>824</v>
      </c>
      <c r="M1111" s="109" t="s">
        <v>823</v>
      </c>
      <c r="N1111" s="109" t="s">
        <v>824</v>
      </c>
      <c r="O1111" s="109" t="s">
        <v>823</v>
      </c>
      <c r="P1111" s="109" t="s">
        <v>824</v>
      </c>
      <c r="Q1111" s="109" t="s">
        <v>823</v>
      </c>
      <c r="R1111" s="109" t="s">
        <v>824</v>
      </c>
      <c r="S1111" s="109" t="s">
        <v>823</v>
      </c>
      <c r="T1111" s="109" t="s">
        <v>824</v>
      </c>
      <c r="U1111" s="109" t="s">
        <v>823</v>
      </c>
      <c r="V1111" s="109" t="s">
        <v>824</v>
      </c>
      <c r="W1111" s="110" t="s">
        <v>825</v>
      </c>
    </row>
    <row r="1112" spans="2:26" ht="15" customHeight="1" x14ac:dyDescent="0.25">
      <c r="B1112" s="373" t="e">
        <f>IF($A$1094="",0,VLOOKUP($A$1094,$C$2209:$R$3100,7,FALSE))</f>
        <v>#N/A</v>
      </c>
      <c r="C1112" s="374" t="e">
        <f>IF($A$1094="",0,VLOOKUP($A$1094,$W$2209:$AL$3100,7,FALSE))</f>
        <v>#N/A</v>
      </c>
      <c r="D1112" s="88" t="e">
        <f>SUM(B1112:C1112)</f>
        <v>#N/A</v>
      </c>
      <c r="E1112" s="933" t="s">
        <v>883</v>
      </c>
      <c r="F1112" s="934"/>
      <c r="G1112" s="288"/>
      <c r="H1112" s="283"/>
      <c r="I1112" s="478"/>
      <c r="J1112" s="479"/>
      <c r="K1112" s="474"/>
      <c r="L1112" s="281"/>
      <c r="M1112" s="281"/>
      <c r="N1112" s="281"/>
      <c r="O1112" s="281"/>
      <c r="P1112" s="281"/>
      <c r="Q1112" s="281"/>
      <c r="R1112" s="281"/>
      <c r="S1112" s="281"/>
      <c r="T1112" s="282"/>
      <c r="U1112" s="128">
        <f t="shared" ref="U1112:V1116" si="191">+G1112+I1112+K1112+M1112+O1112+Q1112+S1112</f>
        <v>0</v>
      </c>
      <c r="V1112" s="128">
        <f t="shared" si="191"/>
        <v>0</v>
      </c>
      <c r="W1112" s="122">
        <f>SUM(U1112:V1112)</f>
        <v>0</v>
      </c>
      <c r="Y1112" s="539" t="e">
        <f>IF($A$1094="",0,VLOOKUP($A$1094,$AQ$2209:$BF$3100,7,FALSE))</f>
        <v>#N/A</v>
      </c>
      <c r="Z1112" s="539" t="e">
        <f>IF($A$1094="",0,VLOOKUP($A$1094,$BJ$2209:$BY$3100,7,FALSE))</f>
        <v>#N/A</v>
      </c>
    </row>
    <row r="1113" spans="2:26" ht="15" customHeight="1" x14ac:dyDescent="0.25">
      <c r="B1113" s="373" t="e">
        <f>IF($A$1094="",0,VLOOKUP($A$1094,$C$2209:$R$3100,8,FALSE))</f>
        <v>#N/A</v>
      </c>
      <c r="C1113" s="374" t="e">
        <f>IF($A$1094="",0,VLOOKUP($A$1094,$W$2209:$AL$3100,8,FALSE))</f>
        <v>#N/A</v>
      </c>
      <c r="D1113" s="80" t="e">
        <f>SUM(B1113:C1113)</f>
        <v>#N/A</v>
      </c>
      <c r="E1113" s="944" t="s">
        <v>884</v>
      </c>
      <c r="F1113" s="891"/>
      <c r="G1113" s="305"/>
      <c r="H1113" s="304"/>
      <c r="I1113" s="480"/>
      <c r="J1113" s="481"/>
      <c r="K1113" s="475"/>
      <c r="L1113" s="79"/>
      <c r="M1113" s="79"/>
      <c r="N1113" s="79"/>
      <c r="O1113" s="79"/>
      <c r="P1113" s="79"/>
      <c r="Q1113" s="79"/>
      <c r="R1113" s="79"/>
      <c r="S1113" s="79"/>
      <c r="T1113" s="106"/>
      <c r="U1113" s="121">
        <f t="shared" si="191"/>
        <v>0</v>
      </c>
      <c r="V1113" s="121">
        <f t="shared" si="191"/>
        <v>0</v>
      </c>
      <c r="W1113" s="123">
        <f>SUM(U1113:V1113)</f>
        <v>0</v>
      </c>
      <c r="Y1113" s="539" t="e">
        <f>IF($A$1094="",0,VLOOKUP($A$1094,$AQ$2209:$BF$3100,8,FALSE))</f>
        <v>#N/A</v>
      </c>
      <c r="Z1113" s="539" t="e">
        <f>IF($A$1094="",0,VLOOKUP($A$1094,$BJ$2209:$BY$3100,8,FALSE))</f>
        <v>#N/A</v>
      </c>
    </row>
    <row r="1114" spans="2:26" ht="15" customHeight="1" x14ac:dyDescent="0.25">
      <c r="B1114" s="373" t="e">
        <f>IF($A$1094="",0,VLOOKUP($A$1094,$C$2209:$R$3100,9,FALSE))</f>
        <v>#N/A</v>
      </c>
      <c r="C1114" s="374" t="e">
        <f>IF($A$1094="",0,VLOOKUP($A$1094,$W$2209:$AL$3100,9,FALSE))</f>
        <v>#N/A</v>
      </c>
      <c r="D1114" s="80" t="e">
        <f>SUM(B1114:C1114)</f>
        <v>#N/A</v>
      </c>
      <c r="E1114" s="944" t="s">
        <v>885</v>
      </c>
      <c r="F1114" s="891"/>
      <c r="G1114" s="305"/>
      <c r="H1114" s="304"/>
      <c r="I1114" s="480"/>
      <c r="J1114" s="481"/>
      <c r="K1114" s="475"/>
      <c r="L1114" s="79"/>
      <c r="M1114" s="79"/>
      <c r="N1114" s="79"/>
      <c r="O1114" s="79"/>
      <c r="P1114" s="79"/>
      <c r="Q1114" s="79"/>
      <c r="R1114" s="79"/>
      <c r="S1114" s="79"/>
      <c r="T1114" s="106"/>
      <c r="U1114" s="121">
        <f t="shared" si="191"/>
        <v>0</v>
      </c>
      <c r="V1114" s="121">
        <f t="shared" si="191"/>
        <v>0</v>
      </c>
      <c r="W1114" s="123">
        <f>SUM(U1114:V1114)</f>
        <v>0</v>
      </c>
      <c r="Y1114" s="539" t="e">
        <f>IF($A$1094="",0,VLOOKUP($A$1094,$AQ$2209:$BF$3100,9,FALSE))</f>
        <v>#N/A</v>
      </c>
      <c r="Z1114" s="539" t="e">
        <f>IF($A$1094="",0,VLOOKUP($A$1094,$BJ$2209:$BY$3100,9,FALSE))</f>
        <v>#N/A</v>
      </c>
    </row>
    <row r="1115" spans="2:26" ht="15" customHeight="1" x14ac:dyDescent="0.25">
      <c r="B1115" s="373" t="e">
        <f>IF($A$1094="",0,VLOOKUP($A$1094,$C$2209:$R$3100,10,FALSE))</f>
        <v>#N/A</v>
      </c>
      <c r="C1115" s="374" t="e">
        <f>IF($A$1094="",0,VLOOKUP($A$1094,$W$2209:$AL$3100,10,FALSE))</f>
        <v>#N/A</v>
      </c>
      <c r="D1115" s="80" t="e">
        <f>SUM(B1115:C1115)</f>
        <v>#N/A</v>
      </c>
      <c r="E1115" s="944" t="s">
        <v>886</v>
      </c>
      <c r="F1115" s="891"/>
      <c r="G1115" s="305"/>
      <c r="H1115" s="304"/>
      <c r="I1115" s="480"/>
      <c r="J1115" s="481"/>
      <c r="K1115" s="475"/>
      <c r="L1115" s="79"/>
      <c r="M1115" s="79"/>
      <c r="N1115" s="79"/>
      <c r="O1115" s="79"/>
      <c r="P1115" s="79"/>
      <c r="Q1115" s="79"/>
      <c r="R1115" s="79"/>
      <c r="S1115" s="79"/>
      <c r="T1115" s="106"/>
      <c r="U1115" s="121">
        <f t="shared" si="191"/>
        <v>0</v>
      </c>
      <c r="V1115" s="121">
        <f t="shared" si="191"/>
        <v>0</v>
      </c>
      <c r="W1115" s="123">
        <f>SUM(U1115:V1115)</f>
        <v>0</v>
      </c>
      <c r="Y1115" s="539" t="e">
        <f>IF($A$1094="",0,VLOOKUP($A$1094,$AQ$2209:$BF$3100,10,FALSE))</f>
        <v>#N/A</v>
      </c>
      <c r="Z1115" s="539" t="e">
        <f>IF($A$1094="",0,VLOOKUP($A$1094,$BJ$2209:$BY$3100,10,FALSE))</f>
        <v>#N/A</v>
      </c>
    </row>
    <row r="1116" spans="2:26" ht="15" customHeight="1" thickBot="1" x14ac:dyDescent="0.3">
      <c r="B1116" s="373" t="e">
        <f>IF($A$1094="",0,VLOOKUP($A$1094,$C$2209:$R$3100,11,FALSE))</f>
        <v>#N/A</v>
      </c>
      <c r="C1116" s="374" t="e">
        <f>IF($A$1094="",0,VLOOKUP($A$1094,$W$2209:$AL$3100,11,FALSE))</f>
        <v>#N/A</v>
      </c>
      <c r="D1116" s="90" t="e">
        <f>SUM(B1116:C1116)</f>
        <v>#N/A</v>
      </c>
      <c r="E1116" s="945" t="s">
        <v>887</v>
      </c>
      <c r="F1116" s="946"/>
      <c r="G1116" s="361"/>
      <c r="H1116" s="362"/>
      <c r="I1116" s="482"/>
      <c r="J1116" s="483"/>
      <c r="K1116" s="476"/>
      <c r="L1116" s="285"/>
      <c r="M1116" s="285"/>
      <c r="N1116" s="285"/>
      <c r="O1116" s="285"/>
      <c r="P1116" s="285"/>
      <c r="Q1116" s="285"/>
      <c r="R1116" s="285"/>
      <c r="S1116" s="285"/>
      <c r="T1116" s="286"/>
      <c r="U1116" s="129">
        <f t="shared" si="191"/>
        <v>0</v>
      </c>
      <c r="V1116" s="129">
        <f t="shared" si="191"/>
        <v>0</v>
      </c>
      <c r="W1116" s="124">
        <f>SUM(U1116:V1116)</f>
        <v>0</v>
      </c>
      <c r="Y1116" s="539" t="e">
        <f>IF($A$1094="",0,VLOOKUP($A$1094,$AQ$2209:$BF$3100,11,FALSE))</f>
        <v>#N/A</v>
      </c>
      <c r="Z1116" s="539" t="e">
        <f>IF($A$1094="",0,VLOOKUP($A$1094,$BJ$2209:$BY$3100,11,FALSE))</f>
        <v>#N/A</v>
      </c>
    </row>
    <row r="1117" spans="2:26" ht="18" customHeight="1" thickBot="1" x14ac:dyDescent="0.3">
      <c r="B1117" s="91" t="e">
        <f>SUM(B1112:B1116)</f>
        <v>#N/A</v>
      </c>
      <c r="C1117" s="92" t="e">
        <f>SUM(C1112:C1116)</f>
        <v>#N/A</v>
      </c>
      <c r="D1117" s="93" t="e">
        <f>SUM(D1112:D1116)</f>
        <v>#N/A</v>
      </c>
      <c r="E1117" s="951" t="s">
        <v>888</v>
      </c>
      <c r="F1117" s="948"/>
      <c r="G1117" s="82">
        <f>SUM(G1112:G1116)</f>
        <v>0</v>
      </c>
      <c r="H1117" s="83">
        <f>SUM(H1112:H1116)</f>
        <v>0</v>
      </c>
      <c r="I1117" s="83">
        <f t="shared" ref="I1117:N1117" si="192">SUM(I1112:I1116)</f>
        <v>0</v>
      </c>
      <c r="J1117" s="84">
        <f t="shared" si="192"/>
        <v>0</v>
      </c>
      <c r="K1117" s="477">
        <f t="shared" si="192"/>
        <v>0</v>
      </c>
      <c r="L1117" s="85">
        <f t="shared" si="192"/>
        <v>0</v>
      </c>
      <c r="M1117" s="85">
        <f t="shared" si="192"/>
        <v>0</v>
      </c>
      <c r="N1117" s="85">
        <f t="shared" si="192"/>
        <v>0</v>
      </c>
      <c r="O1117" s="85">
        <f t="shared" ref="O1117:W1117" si="193">SUM(O1112:O1116)</f>
        <v>0</v>
      </c>
      <c r="P1117" s="85">
        <f t="shared" si="193"/>
        <v>0</v>
      </c>
      <c r="Q1117" s="85">
        <f t="shared" si="193"/>
        <v>0</v>
      </c>
      <c r="R1117" s="85">
        <f t="shared" si="193"/>
        <v>0</v>
      </c>
      <c r="S1117" s="85">
        <f t="shared" si="193"/>
        <v>0</v>
      </c>
      <c r="T1117" s="290">
        <f t="shared" si="193"/>
        <v>0</v>
      </c>
      <c r="U1117" s="83">
        <f t="shared" si="193"/>
        <v>0</v>
      </c>
      <c r="V1117" s="83">
        <f t="shared" si="193"/>
        <v>0</v>
      </c>
      <c r="W1117" s="84">
        <f t="shared" si="193"/>
        <v>0</v>
      </c>
    </row>
    <row r="1118" spans="2:26" ht="6.75" customHeight="1" thickBot="1" x14ac:dyDescent="0.3">
      <c r="B1118" s="61"/>
      <c r="C1118" s="61"/>
      <c r="D1118" s="61"/>
      <c r="E1118" s="61"/>
      <c r="F1118" s="61"/>
      <c r="G1118" s="61"/>
      <c r="H1118" s="61"/>
      <c r="I1118" s="61"/>
      <c r="J1118" s="61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  <c r="V1118" s="61"/>
      <c r="W1118" s="61"/>
    </row>
    <row r="1119" spans="2:26" ht="25.5" customHeight="1" thickBot="1" x14ac:dyDescent="0.3">
      <c r="B1119" s="75" t="s">
        <v>823</v>
      </c>
      <c r="C1119" s="76" t="s">
        <v>824</v>
      </c>
      <c r="D1119" s="77" t="s">
        <v>874</v>
      </c>
      <c r="E1119" s="952" t="s">
        <v>1012</v>
      </c>
      <c r="F1119" s="952"/>
      <c r="G1119" s="485" t="s">
        <v>823</v>
      </c>
      <c r="H1119" s="486" t="s">
        <v>824</v>
      </c>
      <c r="I1119" s="486" t="s">
        <v>823</v>
      </c>
      <c r="J1119" s="487" t="s">
        <v>824</v>
      </c>
      <c r="K1119" s="109" t="s">
        <v>823</v>
      </c>
      <c r="L1119" s="109" t="s">
        <v>824</v>
      </c>
      <c r="M1119" s="109" t="s">
        <v>823</v>
      </c>
      <c r="N1119" s="109" t="s">
        <v>824</v>
      </c>
      <c r="O1119" s="109" t="s">
        <v>823</v>
      </c>
      <c r="P1119" s="109" t="s">
        <v>824</v>
      </c>
      <c r="Q1119" s="109" t="s">
        <v>823</v>
      </c>
      <c r="R1119" s="109" t="s">
        <v>824</v>
      </c>
      <c r="S1119" s="109" t="s">
        <v>823</v>
      </c>
      <c r="T1119" s="109" t="s">
        <v>824</v>
      </c>
      <c r="U1119" s="109" t="s">
        <v>823</v>
      </c>
      <c r="V1119" s="109" t="s">
        <v>824</v>
      </c>
      <c r="W1119" s="110" t="s">
        <v>825</v>
      </c>
    </row>
    <row r="1120" spans="2:26" ht="15" customHeight="1" x14ac:dyDescent="0.25">
      <c r="B1120" s="373" t="e">
        <f>IF($A$1094="",0,VLOOKUP($A$1094,$C$2209:$R$3100,12,FALSE))</f>
        <v>#N/A</v>
      </c>
      <c r="C1120" s="374" t="e">
        <f>IF($A$1094="",0,VLOOKUP($A$1094,$W$2209:$AL$3100,12,FALSE))</f>
        <v>#N/A</v>
      </c>
      <c r="D1120" s="88" t="e">
        <f>SUM(B1120:C1120)</f>
        <v>#N/A</v>
      </c>
      <c r="E1120" s="933" t="s">
        <v>1013</v>
      </c>
      <c r="F1120" s="934"/>
      <c r="G1120" s="288"/>
      <c r="H1120" s="283"/>
      <c r="I1120" s="478"/>
      <c r="J1120" s="479"/>
      <c r="K1120" s="474"/>
      <c r="L1120" s="281"/>
      <c r="M1120" s="281"/>
      <c r="N1120" s="281"/>
      <c r="O1120" s="281"/>
      <c r="P1120" s="281"/>
      <c r="Q1120" s="281"/>
      <c r="R1120" s="281"/>
      <c r="S1120" s="282"/>
      <c r="T1120" s="283"/>
      <c r="U1120" s="128">
        <f t="shared" ref="U1120:V1124" si="194">+G1120+I1120+K1120+M1120+O1120+Q1120+S1120</f>
        <v>0</v>
      </c>
      <c r="V1120" s="128">
        <f t="shared" si="194"/>
        <v>0</v>
      </c>
      <c r="W1120" s="122">
        <f>SUM(U1120:V1120)</f>
        <v>0</v>
      </c>
      <c r="Y1120" s="539" t="e">
        <f>IF($A$1094="",0,VLOOKUP($A$1094,$AQ$2209:$BF$3100,12,FALSE))</f>
        <v>#N/A</v>
      </c>
      <c r="Z1120" s="539" t="e">
        <f>IF($A$1094="",0,VLOOKUP($A$1094,$BJ$2209:$BY$3100,12,FALSE))</f>
        <v>#N/A</v>
      </c>
    </row>
    <row r="1121" spans="2:26" ht="15" customHeight="1" x14ac:dyDescent="0.25">
      <c r="B1121" s="373" t="e">
        <f>IF($A$1094="",0,VLOOKUP($A$1094,$C$2209:$R$3100,13,FALSE))</f>
        <v>#N/A</v>
      </c>
      <c r="C1121" s="374" t="e">
        <f>IF($A$1094="",0,VLOOKUP($A$1094,$W$2209:$AL$3100,13,FALSE))</f>
        <v>#N/A</v>
      </c>
      <c r="D1121" s="80" t="e">
        <f>SUM(B1121:C1121)</f>
        <v>#N/A</v>
      </c>
      <c r="E1121" s="944" t="s">
        <v>1014</v>
      </c>
      <c r="F1121" s="891"/>
      <c r="G1121" s="305"/>
      <c r="H1121" s="304"/>
      <c r="I1121" s="480"/>
      <c r="J1121" s="481"/>
      <c r="K1121" s="475"/>
      <c r="L1121" s="79"/>
      <c r="M1121" s="79"/>
      <c r="N1121" s="79"/>
      <c r="O1121" s="79"/>
      <c r="P1121" s="79"/>
      <c r="Q1121" s="79"/>
      <c r="R1121" s="79"/>
      <c r="S1121" s="106"/>
      <c r="T1121" s="107"/>
      <c r="U1121" s="121">
        <f t="shared" si="194"/>
        <v>0</v>
      </c>
      <c r="V1121" s="121">
        <f t="shared" si="194"/>
        <v>0</v>
      </c>
      <c r="W1121" s="123">
        <f>SUM(U1121:V1121)</f>
        <v>0</v>
      </c>
      <c r="Y1121" s="539" t="e">
        <f>IF($A$1094="",0,VLOOKUP($A$1094,$AQ$2209:$BF$3100,13,FALSE))</f>
        <v>#N/A</v>
      </c>
      <c r="Z1121" s="539" t="e">
        <f>IF($A$1094="",0,VLOOKUP($A$1094,$BJ$2209:$BY$3100,13,FALSE))</f>
        <v>#N/A</v>
      </c>
    </row>
    <row r="1122" spans="2:26" ht="15" customHeight="1" x14ac:dyDescent="0.25">
      <c r="B1122" s="373" t="e">
        <f>IF($A$1094="",0,VLOOKUP($A$1094,$C$2209:$R$3100,14,FALSE))</f>
        <v>#N/A</v>
      </c>
      <c r="C1122" s="374" t="e">
        <f>IF($A$1094="",0,VLOOKUP($A$1094,$W$2209:$AL$3100,14,FALSE))</f>
        <v>#N/A</v>
      </c>
      <c r="D1122" s="80" t="e">
        <f>SUM(B1122:C1122)</f>
        <v>#N/A</v>
      </c>
      <c r="E1122" s="944" t="s">
        <v>1015</v>
      </c>
      <c r="F1122" s="891"/>
      <c r="G1122" s="305"/>
      <c r="H1122" s="304"/>
      <c r="I1122" s="480"/>
      <c r="J1122" s="481"/>
      <c r="K1122" s="475"/>
      <c r="L1122" s="79"/>
      <c r="M1122" s="79"/>
      <c r="N1122" s="79"/>
      <c r="O1122" s="79"/>
      <c r="P1122" s="79"/>
      <c r="Q1122" s="79"/>
      <c r="R1122" s="79"/>
      <c r="S1122" s="106"/>
      <c r="T1122" s="107"/>
      <c r="U1122" s="121">
        <f t="shared" si="194"/>
        <v>0</v>
      </c>
      <c r="V1122" s="121">
        <f t="shared" si="194"/>
        <v>0</v>
      </c>
      <c r="W1122" s="123">
        <f>SUM(U1122:V1122)</f>
        <v>0</v>
      </c>
      <c r="Y1122" s="539" t="e">
        <f>IF($A$1094="",0,VLOOKUP($A$1094,$AQ$2209:$BF$3100,14,FALSE))</f>
        <v>#N/A</v>
      </c>
      <c r="Z1122" s="539" t="e">
        <f>IF($A$1094="",0,VLOOKUP($A$1094,$BJ$2209:$BY$3100,14,FALSE))</f>
        <v>#N/A</v>
      </c>
    </row>
    <row r="1123" spans="2:26" ht="15" customHeight="1" x14ac:dyDescent="0.25">
      <c r="B1123" s="373" t="e">
        <f>IF($A$1094="",0,VLOOKUP($A$1094,$C$2209:$R$3100,15,FALSE))</f>
        <v>#N/A</v>
      </c>
      <c r="C1123" s="374" t="e">
        <f>IF($A$1094="",0,VLOOKUP($A$1094,$W$2209:$AL$3100,15,FALSE))</f>
        <v>#N/A</v>
      </c>
      <c r="D1123" s="80" t="e">
        <f>SUM(B1123:C1123)</f>
        <v>#N/A</v>
      </c>
      <c r="E1123" s="944" t="s">
        <v>1016</v>
      </c>
      <c r="F1123" s="891"/>
      <c r="G1123" s="305"/>
      <c r="H1123" s="304"/>
      <c r="I1123" s="480"/>
      <c r="J1123" s="481"/>
      <c r="K1123" s="475"/>
      <c r="L1123" s="79"/>
      <c r="M1123" s="79"/>
      <c r="N1123" s="79"/>
      <c r="O1123" s="79"/>
      <c r="P1123" s="79"/>
      <c r="Q1123" s="79"/>
      <c r="R1123" s="79"/>
      <c r="S1123" s="106"/>
      <c r="T1123" s="107"/>
      <c r="U1123" s="121">
        <f t="shared" si="194"/>
        <v>0</v>
      </c>
      <c r="V1123" s="121">
        <f t="shared" si="194"/>
        <v>0</v>
      </c>
      <c r="W1123" s="123">
        <f>SUM(U1123:V1123)</f>
        <v>0</v>
      </c>
      <c r="Y1123" s="539" t="e">
        <f>IF($A$1094="",0,VLOOKUP($A$1094,$AQ$2209:$BF$3100,15,FALSE))</f>
        <v>#N/A</v>
      </c>
      <c r="Z1123" s="539" t="e">
        <f>IF($A$1094="",0,VLOOKUP($A$1094,$BJ$2209:$BY$3100,15,FALSE))</f>
        <v>#N/A</v>
      </c>
    </row>
    <row r="1124" spans="2:26" ht="15" customHeight="1" thickBot="1" x14ac:dyDescent="0.3">
      <c r="B1124" s="373" t="e">
        <f>IF($A$1094="",0,VLOOKUP($A$1094,$C$2209:$R$3100,16,FALSE))</f>
        <v>#N/A</v>
      </c>
      <c r="C1124" s="374" t="e">
        <f>IF($A$1094="",0,VLOOKUP($A$1094,$W$2209:$AL$3100,16,FALSE))</f>
        <v>#N/A</v>
      </c>
      <c r="D1124" s="90" t="e">
        <f>SUM(B1124:C1124)</f>
        <v>#N/A</v>
      </c>
      <c r="E1124" s="945" t="s">
        <v>1017</v>
      </c>
      <c r="F1124" s="946"/>
      <c r="G1124" s="361"/>
      <c r="H1124" s="362"/>
      <c r="I1124" s="482"/>
      <c r="J1124" s="483"/>
      <c r="K1124" s="476"/>
      <c r="L1124" s="285"/>
      <c r="M1124" s="285"/>
      <c r="N1124" s="285"/>
      <c r="O1124" s="285"/>
      <c r="P1124" s="285"/>
      <c r="Q1124" s="285"/>
      <c r="R1124" s="285"/>
      <c r="S1124" s="286"/>
      <c r="T1124" s="287"/>
      <c r="U1124" s="129">
        <f t="shared" si="194"/>
        <v>0</v>
      </c>
      <c r="V1124" s="129">
        <f t="shared" si="194"/>
        <v>0</v>
      </c>
      <c r="W1124" s="124">
        <f>SUM(U1124:V1124)</f>
        <v>0</v>
      </c>
      <c r="Y1124" s="539" t="e">
        <f>IF($A$1094="",0,VLOOKUP($A$1094,$AQ$2209:$BF$3100,16,FALSE))</f>
        <v>#N/A</v>
      </c>
      <c r="Z1124" s="539" t="e">
        <f>IF($A$1094="",0,VLOOKUP($A$1094,$BJ$2209:$BY$3100,16,FALSE))</f>
        <v>#N/A</v>
      </c>
    </row>
    <row r="1125" spans="2:26" ht="18" customHeight="1" thickBot="1" x14ac:dyDescent="0.3">
      <c r="B1125" s="91" t="e">
        <f>SUM(B1120:B1124)</f>
        <v>#N/A</v>
      </c>
      <c r="C1125" s="92" t="e">
        <f>SUM(C1120:C1124)</f>
        <v>#N/A</v>
      </c>
      <c r="D1125" s="93" t="e">
        <f>SUM(D1120:D1124)</f>
        <v>#N/A</v>
      </c>
      <c r="E1125" s="951" t="s">
        <v>1018</v>
      </c>
      <c r="F1125" s="948"/>
      <c r="G1125" s="82">
        <f>SUM(G1120:G1124)</f>
        <v>0</v>
      </c>
      <c r="H1125" s="83">
        <f>SUM(H1120:H1124)</f>
        <v>0</v>
      </c>
      <c r="I1125" s="83">
        <f t="shared" ref="I1125:O1125" si="195">SUM(I1120:I1124)</f>
        <v>0</v>
      </c>
      <c r="J1125" s="84">
        <f t="shared" si="195"/>
        <v>0</v>
      </c>
      <c r="K1125" s="477">
        <f t="shared" si="195"/>
        <v>0</v>
      </c>
      <c r="L1125" s="85">
        <f t="shared" si="195"/>
        <v>0</v>
      </c>
      <c r="M1125" s="85">
        <f t="shared" si="195"/>
        <v>0</v>
      </c>
      <c r="N1125" s="85">
        <f t="shared" si="195"/>
        <v>0</v>
      </c>
      <c r="O1125" s="85">
        <f t="shared" si="195"/>
        <v>0</v>
      </c>
      <c r="P1125" s="85">
        <f t="shared" ref="P1125:W1125" si="196">SUM(P1120:P1124)</f>
        <v>0</v>
      </c>
      <c r="Q1125" s="85">
        <f t="shared" si="196"/>
        <v>0</v>
      </c>
      <c r="R1125" s="85">
        <f t="shared" si="196"/>
        <v>0</v>
      </c>
      <c r="S1125" s="85">
        <f t="shared" si="196"/>
        <v>0</v>
      </c>
      <c r="T1125" s="85">
        <f t="shared" si="196"/>
        <v>0</v>
      </c>
      <c r="U1125" s="85">
        <f t="shared" si="196"/>
        <v>0</v>
      </c>
      <c r="V1125" s="85">
        <f t="shared" si="196"/>
        <v>0</v>
      </c>
      <c r="W1125" s="86">
        <f t="shared" si="196"/>
        <v>0</v>
      </c>
    </row>
    <row r="1126" spans="2:26" ht="3" customHeight="1" x14ac:dyDescent="0.25">
      <c r="B1126" s="488"/>
      <c r="C1126" s="488"/>
      <c r="D1126" s="488"/>
      <c r="E1126" s="489"/>
      <c r="F1126" s="489"/>
      <c r="G1126" s="490"/>
      <c r="H1126" s="490"/>
      <c r="I1126" s="488"/>
      <c r="J1126" s="488"/>
      <c r="K1126" s="488"/>
      <c r="L1126" s="488"/>
      <c r="M1126" s="488"/>
      <c r="N1126" s="488"/>
      <c r="O1126" s="488"/>
      <c r="P1126" s="488"/>
      <c r="Q1126" s="488"/>
      <c r="R1126" s="488"/>
      <c r="S1126" s="488"/>
      <c r="T1126" s="488"/>
      <c r="U1126" s="488"/>
      <c r="V1126" s="488"/>
      <c r="W1126" s="488"/>
    </row>
    <row r="1127" spans="2:26" ht="12.75" customHeight="1" thickBot="1" x14ac:dyDescent="0.25">
      <c r="B1127" s="491" t="s">
        <v>1129</v>
      </c>
      <c r="C1127" s="96"/>
      <c r="D1127" s="96"/>
      <c r="E1127" s="96"/>
      <c r="F1127" s="492" t="s">
        <v>835</v>
      </c>
      <c r="G1127" s="1019" t="s">
        <v>1270</v>
      </c>
      <c r="H1127" s="1019"/>
      <c r="I1127" s="1019"/>
      <c r="J1127" s="1019"/>
      <c r="K1127" s="1019"/>
      <c r="L1127" s="1019"/>
      <c r="M1127" s="1019"/>
      <c r="N1127" s="1019"/>
      <c r="O1127" s="1019"/>
      <c r="P1127" s="1019"/>
      <c r="Q1127" s="1019"/>
      <c r="R1127" s="1019"/>
      <c r="S1127" s="1019"/>
      <c r="T1127" s="1019"/>
      <c r="U1127" s="1019"/>
      <c r="V1127" s="1019"/>
      <c r="W1127" s="1019"/>
    </row>
    <row r="1128" spans="2:26" ht="27.75" customHeight="1" x14ac:dyDescent="0.25">
      <c r="B1128" s="888" t="s">
        <v>1132</v>
      </c>
      <c r="C1128" s="889"/>
      <c r="D1128" s="889"/>
      <c r="E1128" s="889"/>
      <c r="F1128" s="841"/>
      <c r="G1128" s="1002" t="s">
        <v>1076</v>
      </c>
      <c r="H1128" s="1003"/>
      <c r="I1128" s="1003"/>
      <c r="J1128" s="1003"/>
      <c r="K1128" s="1004" t="s">
        <v>1131</v>
      </c>
      <c r="L1128" s="1004"/>
      <c r="M1128" s="1004"/>
      <c r="N1128" s="1005"/>
      <c r="O1128" s="241"/>
      <c r="P1128" s="1039" t="s">
        <v>1268</v>
      </c>
      <c r="Q1128" s="1039"/>
      <c r="R1128" s="1039"/>
      <c r="S1128" s="1039"/>
      <c r="T1128" s="1040" t="s">
        <v>1269</v>
      </c>
      <c r="U1128" s="1040"/>
      <c r="V1128" s="1040"/>
      <c r="W1128" s="1041"/>
    </row>
    <row r="1129" spans="2:26" ht="11.25" customHeight="1" x14ac:dyDescent="0.25">
      <c r="B1129" s="963" t="s">
        <v>1130</v>
      </c>
      <c r="C1129" s="964"/>
      <c r="D1129" s="965" t="s">
        <v>903</v>
      </c>
      <c r="E1129" s="966"/>
      <c r="F1129" s="841"/>
      <c r="G1129" s="1006" t="s">
        <v>823</v>
      </c>
      <c r="H1129" s="1007"/>
      <c r="I1129" s="1007" t="s">
        <v>824</v>
      </c>
      <c r="J1129" s="1007"/>
      <c r="K1129" s="1007" t="s">
        <v>823</v>
      </c>
      <c r="L1129" s="1007"/>
      <c r="M1129" s="1007" t="s">
        <v>824</v>
      </c>
      <c r="N1129" s="1021"/>
      <c r="O1129" s="241"/>
      <c r="P1129" s="1007" t="s">
        <v>823</v>
      </c>
      <c r="Q1129" s="1007"/>
      <c r="R1129" s="1007" t="s">
        <v>824</v>
      </c>
      <c r="S1129" s="1007"/>
      <c r="T1129" s="1007" t="s">
        <v>823</v>
      </c>
      <c r="U1129" s="1007"/>
      <c r="V1129" s="1007" t="s">
        <v>824</v>
      </c>
      <c r="W1129" s="1021"/>
    </row>
    <row r="1130" spans="2:26" ht="18.75" customHeight="1" thickBot="1" x14ac:dyDescent="0.3">
      <c r="B1130" s="986"/>
      <c r="C1130" s="987"/>
      <c r="D1130" s="988"/>
      <c r="E1130" s="989"/>
      <c r="F1130" s="841"/>
      <c r="G1130" s="1023" t="e">
        <f>IF($A$1094="",0,VLOOKUP($A$1094,$DB$2209:$DC$3100,2,FALSE))</f>
        <v>#N/A</v>
      </c>
      <c r="H1130" s="1022"/>
      <c r="I1130" s="1022" t="e">
        <f>IF($A$1094="",0,VLOOKUP($A$1094,$DG$2209:$DH$3100,2,FALSE))</f>
        <v>#N/A</v>
      </c>
      <c r="J1130" s="1022"/>
      <c r="K1130" s="1024"/>
      <c r="L1130" s="1024"/>
      <c r="M1130" s="1024"/>
      <c r="N1130" s="1025"/>
      <c r="O1130" s="241"/>
      <c r="P1130" s="1008" t="e">
        <f>IF($A$1094="",0,VLOOKUP($A$1094,$DL$2209:$DM$3100,2,FALSE))</f>
        <v>#N/A</v>
      </c>
      <c r="Q1130" s="1008"/>
      <c r="R1130" s="1008" t="e">
        <f>IF($A$1094="",0,VLOOKUP($A$1094,$DQ$2209:$DR$3100,2,FALSE))</f>
        <v>#N/A</v>
      </c>
      <c r="S1130" s="1008"/>
      <c r="T1130" s="1024"/>
      <c r="U1130" s="1024"/>
      <c r="V1130" s="1024"/>
      <c r="W1130" s="1025"/>
    </row>
    <row r="1131" spans="2:26" s="52" customFormat="1" ht="14.25" customHeight="1" thickBot="1" x14ac:dyDescent="0.3">
      <c r="B1131" s="368"/>
      <c r="C1131" s="368"/>
      <c r="D1131" s="368"/>
      <c r="E1131" s="369"/>
      <c r="F1131" s="376"/>
      <c r="G1131" s="377"/>
      <c r="H1131" s="377"/>
      <c r="I1131" s="241"/>
      <c r="J1131" s="370"/>
      <c r="K1131" s="370"/>
      <c r="L1131" s="370"/>
      <c r="M1131" s="370"/>
      <c r="N1131" s="370"/>
      <c r="O1131" s="370"/>
      <c r="P1131" s="370"/>
      <c r="Q1131" s="370"/>
      <c r="R1131" s="370"/>
      <c r="S1131" s="370"/>
      <c r="T1131" s="370"/>
      <c r="U1131" s="370"/>
      <c r="V1131" s="375"/>
      <c r="W1131" s="96"/>
    </row>
    <row r="1132" spans="2:26" s="52" customFormat="1" ht="12.75" customHeight="1" thickBot="1" x14ac:dyDescent="0.3">
      <c r="B1132" s="372"/>
      <c r="C1132" s="100"/>
      <c r="D1132" s="100"/>
      <c r="E1132" s="100"/>
      <c r="F1132" s="100"/>
      <c r="G1132" s="100"/>
      <c r="H1132" s="100"/>
      <c r="I1132" s="100"/>
      <c r="J1132" s="100"/>
      <c r="K1132" s="500" t="s">
        <v>836</v>
      </c>
      <c r="L1132" s="859">
        <f>+D1093</f>
        <v>0</v>
      </c>
      <c r="M1132" s="860"/>
      <c r="N1132" s="860"/>
      <c r="O1132" s="860"/>
      <c r="P1132" s="860"/>
      <c r="Q1132" s="860"/>
      <c r="R1132" s="860"/>
      <c r="S1132" s="860"/>
      <c r="T1132" s="860"/>
      <c r="U1132" s="860"/>
      <c r="V1132" s="484"/>
      <c r="W1132" s="417" t="s">
        <v>864</v>
      </c>
    </row>
    <row r="1133" spans="2:26" ht="15" x14ac:dyDescent="0.25">
      <c r="B1133" s="372"/>
      <c r="C1133" s="100"/>
      <c r="D1133" s="100"/>
      <c r="E1133" s="100"/>
      <c r="F1133" s="100"/>
      <c r="G1133" s="100"/>
      <c r="H1133" s="100"/>
      <c r="I1133" s="100"/>
      <c r="J1133" s="100"/>
      <c r="K1133" s="500" t="s">
        <v>837</v>
      </c>
      <c r="L1133" s="500"/>
      <c r="M1133" s="242"/>
      <c r="N1133" s="54"/>
      <c r="O1133" s="858" t="str">
        <f>+F1094</f>
        <v/>
      </c>
      <c r="P1133" s="858"/>
      <c r="Q1133" s="858"/>
      <c r="R1133" s="858"/>
      <c r="S1133" s="858"/>
      <c r="T1133" s="858"/>
      <c r="U1133" s="858"/>
      <c r="V1133" s="484"/>
      <c r="W1133" s="96"/>
    </row>
    <row r="1134" spans="2:26" ht="16.5" thickBot="1" x14ac:dyDescent="0.3">
      <c r="B1134" s="68" t="s">
        <v>1133</v>
      </c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Q1134" s="74"/>
      <c r="R1134" s="74"/>
      <c r="S1134" s="74"/>
      <c r="T1134" s="61"/>
      <c r="U1134" s="61"/>
      <c r="V1134" s="61"/>
      <c r="W1134" s="61"/>
    </row>
    <row r="1135" spans="2:26" ht="40.5" customHeight="1" thickBot="1" x14ac:dyDescent="0.3">
      <c r="B1135" s="990" t="s">
        <v>1077</v>
      </c>
      <c r="C1135" s="991"/>
      <c r="D1135" s="992"/>
      <c r="E1135" s="979" t="s">
        <v>870</v>
      </c>
      <c r="F1135" s="980"/>
      <c r="G1135" s="985" t="s">
        <v>1068</v>
      </c>
      <c r="H1135" s="957"/>
      <c r="I1135" s="957"/>
      <c r="J1135" s="958"/>
      <c r="K1135" s="957" t="s">
        <v>1067</v>
      </c>
      <c r="L1135" s="958"/>
      <c r="M1135" s="957" t="s">
        <v>1074</v>
      </c>
      <c r="N1135" s="958"/>
      <c r="O1135" s="957" t="s">
        <v>1073</v>
      </c>
      <c r="P1135" s="958"/>
      <c r="Q1135" s="957" t="s">
        <v>1072</v>
      </c>
      <c r="R1135" s="958"/>
      <c r="S1135" s="957" t="s">
        <v>1071</v>
      </c>
      <c r="T1135" s="958"/>
      <c r="U1135" s="967" t="s">
        <v>1070</v>
      </c>
      <c r="V1135" s="968"/>
      <c r="W1135" s="969"/>
    </row>
    <row r="1136" spans="2:26" ht="13.5" x14ac:dyDescent="0.2">
      <c r="B1136" s="993"/>
      <c r="C1136" s="959"/>
      <c r="D1136" s="994"/>
      <c r="E1136" s="981"/>
      <c r="F1136" s="982"/>
      <c r="G1136" s="999" t="s">
        <v>1069</v>
      </c>
      <c r="H1136" s="1000"/>
      <c r="I1136" s="1000"/>
      <c r="J1136" s="1001"/>
      <c r="K1136" s="959"/>
      <c r="L1136" s="960"/>
      <c r="M1136" s="959"/>
      <c r="N1136" s="960"/>
      <c r="O1136" s="959"/>
      <c r="P1136" s="960"/>
      <c r="Q1136" s="959"/>
      <c r="R1136" s="960"/>
      <c r="S1136" s="959"/>
      <c r="T1136" s="960"/>
      <c r="U1136" s="970"/>
      <c r="V1136" s="971"/>
      <c r="W1136" s="972"/>
    </row>
    <row r="1137" spans="2:23" ht="14.25" thickBot="1" x14ac:dyDescent="0.25">
      <c r="B1137" s="995"/>
      <c r="C1137" s="996"/>
      <c r="D1137" s="997"/>
      <c r="E1137" s="983"/>
      <c r="F1137" s="984"/>
      <c r="G1137" s="955" t="s">
        <v>1065</v>
      </c>
      <c r="H1137" s="956"/>
      <c r="I1137" s="956" t="s">
        <v>1066</v>
      </c>
      <c r="J1137" s="998"/>
      <c r="K1137" s="961"/>
      <c r="L1137" s="962"/>
      <c r="M1137" s="961"/>
      <c r="N1137" s="962"/>
      <c r="O1137" s="961"/>
      <c r="P1137" s="962"/>
      <c r="Q1137" s="961"/>
      <c r="R1137" s="962"/>
      <c r="S1137" s="961"/>
      <c r="T1137" s="962"/>
      <c r="U1137" s="973"/>
      <c r="V1137" s="974"/>
      <c r="W1137" s="975"/>
    </row>
    <row r="1138" spans="2:23" ht="13.5" thickBot="1" x14ac:dyDescent="0.3">
      <c r="B1138" s="116" t="s">
        <v>823</v>
      </c>
      <c r="C1138" s="109" t="s">
        <v>824</v>
      </c>
      <c r="D1138" s="117" t="s">
        <v>874</v>
      </c>
      <c r="E1138" s="977" t="s">
        <v>1078</v>
      </c>
      <c r="F1138" s="978"/>
      <c r="G1138" s="485" t="s">
        <v>823</v>
      </c>
      <c r="H1138" s="486" t="s">
        <v>824</v>
      </c>
      <c r="I1138" s="486" t="s">
        <v>823</v>
      </c>
      <c r="J1138" s="487" t="s">
        <v>824</v>
      </c>
      <c r="K1138" s="493" t="s">
        <v>823</v>
      </c>
      <c r="L1138" s="131" t="s">
        <v>824</v>
      </c>
      <c r="M1138" s="131" t="s">
        <v>823</v>
      </c>
      <c r="N1138" s="131" t="s">
        <v>824</v>
      </c>
      <c r="O1138" s="131" t="s">
        <v>823</v>
      </c>
      <c r="P1138" s="131" t="s">
        <v>824</v>
      </c>
      <c r="Q1138" s="131" t="s">
        <v>823</v>
      </c>
      <c r="R1138" s="131" t="s">
        <v>824</v>
      </c>
      <c r="S1138" s="131" t="s">
        <v>823</v>
      </c>
      <c r="T1138" s="131" t="s">
        <v>824</v>
      </c>
      <c r="U1138" s="131" t="s">
        <v>823</v>
      </c>
      <c r="V1138" s="131" t="s">
        <v>824</v>
      </c>
      <c r="W1138" s="132" t="s">
        <v>825</v>
      </c>
    </row>
    <row r="1139" spans="2:23" ht="33.75" customHeight="1" x14ac:dyDescent="0.25">
      <c r="B1139" s="534" t="e">
        <f>IF($A$1094="",0,VLOOKUP($A$1094,$CC$2209:$CK$3100,2,FALSE))</f>
        <v>#N/A</v>
      </c>
      <c r="C1139" s="535" t="e">
        <f>IF($A$1094="",0,VLOOKUP($A$1094,$CP$2209:$CX$3100,2,FALSE))</f>
        <v>#N/A</v>
      </c>
      <c r="D1139" s="122" t="e">
        <f>SUM(B1139:C1139)</f>
        <v>#N/A</v>
      </c>
      <c r="E1139" s="900" t="s">
        <v>1079</v>
      </c>
      <c r="F1139" s="901"/>
      <c r="G1139" s="288"/>
      <c r="H1139" s="283"/>
      <c r="I1139" s="283"/>
      <c r="J1139" s="471"/>
      <c r="K1139" s="288"/>
      <c r="L1139" s="283"/>
      <c r="M1139" s="283"/>
      <c r="N1139" s="283"/>
      <c r="O1139" s="283"/>
      <c r="P1139" s="283"/>
      <c r="Q1139" s="283"/>
      <c r="R1139" s="283"/>
      <c r="S1139" s="283"/>
      <c r="T1139" s="283"/>
      <c r="U1139" s="128">
        <f t="shared" ref="U1139:V1142" si="197">+G1139+I1139+K1139+M1139+O1139+Q1139+S1139</f>
        <v>0</v>
      </c>
      <c r="V1139" s="128">
        <f t="shared" si="197"/>
        <v>0</v>
      </c>
      <c r="W1139" s="122">
        <f>+V1139+U1139</f>
        <v>0</v>
      </c>
    </row>
    <row r="1140" spans="2:23" ht="33.75" customHeight="1" x14ac:dyDescent="0.25">
      <c r="B1140" s="536" t="e">
        <f>IF($A$1094="",0,VLOOKUP($A$1094,$CC$2209:$CK$3100,3,FALSE))</f>
        <v>#N/A</v>
      </c>
      <c r="C1140" s="374" t="e">
        <f>IF($A$1094="",0,VLOOKUP($A$1094,$CP$2209:$CX$3100,3,FALSE))</f>
        <v>#N/A</v>
      </c>
      <c r="D1140" s="123" t="e">
        <f>SUM(B1140:C1140)</f>
        <v>#N/A</v>
      </c>
      <c r="E1140" s="896" t="s">
        <v>1080</v>
      </c>
      <c r="F1140" s="897"/>
      <c r="G1140" s="451"/>
      <c r="H1140" s="107"/>
      <c r="I1140" s="107"/>
      <c r="J1140" s="472"/>
      <c r="K1140" s="451"/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21">
        <f t="shared" si="197"/>
        <v>0</v>
      </c>
      <c r="V1140" s="121">
        <f t="shared" si="197"/>
        <v>0</v>
      </c>
      <c r="W1140" s="123">
        <f>+V1140+U1140</f>
        <v>0</v>
      </c>
    </row>
    <row r="1141" spans="2:23" ht="33.75" customHeight="1" x14ac:dyDescent="0.25">
      <c r="B1141" s="536" t="e">
        <f>IF($A$1094="",0,VLOOKUP($A$1094,$CC$2209:$CK$3100,4,FALSE))</f>
        <v>#N/A</v>
      </c>
      <c r="C1141" s="374" t="e">
        <f>IF($A$1094="",0,VLOOKUP($A$1094,$CP$2209:$CX$3100,4,FALSE))</f>
        <v>#N/A</v>
      </c>
      <c r="D1141" s="123" t="e">
        <f>SUM(B1141:C1141)</f>
        <v>#N/A</v>
      </c>
      <c r="E1141" s="890" t="s">
        <v>1081</v>
      </c>
      <c r="F1141" s="891"/>
      <c r="G1141" s="451"/>
      <c r="H1141" s="107"/>
      <c r="I1141" s="107"/>
      <c r="J1141" s="472"/>
      <c r="K1141" s="451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21">
        <f t="shared" si="197"/>
        <v>0</v>
      </c>
      <c r="V1141" s="121">
        <f t="shared" si="197"/>
        <v>0</v>
      </c>
      <c r="W1141" s="123">
        <f>+V1141+U1141</f>
        <v>0</v>
      </c>
    </row>
    <row r="1142" spans="2:23" ht="17.25" thickBot="1" x14ac:dyDescent="0.3">
      <c r="B1142" s="537" t="e">
        <f>IF($A$1094="",0,VLOOKUP($A$1094,$CC$2209:$CK$3100,5,FALSE))</f>
        <v>#N/A</v>
      </c>
      <c r="C1142" s="538" t="e">
        <f>IF($A$1094="",0,VLOOKUP($A$1094,$CP$2209:$CX$3100,5,FALSE))</f>
        <v>#N/A</v>
      </c>
      <c r="D1142" s="365" t="e">
        <f>SUM(B1142:C1142)</f>
        <v>#N/A</v>
      </c>
      <c r="E1142" s="890" t="s">
        <v>1082</v>
      </c>
      <c r="F1142" s="891"/>
      <c r="G1142" s="498"/>
      <c r="H1142" s="363"/>
      <c r="I1142" s="363"/>
      <c r="J1142" s="473"/>
      <c r="K1142" s="452"/>
      <c r="L1142" s="287"/>
      <c r="M1142" s="287"/>
      <c r="N1142" s="287"/>
      <c r="O1142" s="287"/>
      <c r="P1142" s="287"/>
      <c r="Q1142" s="287"/>
      <c r="R1142" s="287"/>
      <c r="S1142" s="287"/>
      <c r="T1142" s="287"/>
      <c r="U1142" s="129">
        <f t="shared" si="197"/>
        <v>0</v>
      </c>
      <c r="V1142" s="129">
        <f t="shared" si="197"/>
        <v>0</v>
      </c>
      <c r="W1142" s="124">
        <f>+V1142+U1142</f>
        <v>0</v>
      </c>
    </row>
    <row r="1143" spans="2:23" ht="17.25" thickBot="1" x14ac:dyDescent="0.3">
      <c r="B1143" s="82" t="e">
        <f>SUM(B1139:B1142)</f>
        <v>#N/A</v>
      </c>
      <c r="C1143" s="83" t="e">
        <f>SUM(C1139:C1142)</f>
        <v>#N/A</v>
      </c>
      <c r="D1143" s="84" t="e">
        <f>SUM(D1139:D1142)</f>
        <v>#N/A</v>
      </c>
      <c r="E1143" s="898" t="s">
        <v>1083</v>
      </c>
      <c r="F1143" s="899"/>
      <c r="G1143" s="82">
        <f t="shared" ref="G1143:W1143" si="198">SUM(G1139:G1142)</f>
        <v>0</v>
      </c>
      <c r="H1143" s="83">
        <f t="shared" si="198"/>
        <v>0</v>
      </c>
      <c r="I1143" s="83">
        <f t="shared" si="198"/>
        <v>0</v>
      </c>
      <c r="J1143" s="84">
        <f t="shared" si="198"/>
        <v>0</v>
      </c>
      <c r="K1143" s="82">
        <f t="shared" si="198"/>
        <v>0</v>
      </c>
      <c r="L1143" s="83">
        <f t="shared" si="198"/>
        <v>0</v>
      </c>
      <c r="M1143" s="83">
        <f t="shared" si="198"/>
        <v>0</v>
      </c>
      <c r="N1143" s="83">
        <f t="shared" si="198"/>
        <v>0</v>
      </c>
      <c r="O1143" s="83">
        <f t="shared" si="198"/>
        <v>0</v>
      </c>
      <c r="P1143" s="83">
        <f t="shared" si="198"/>
        <v>0</v>
      </c>
      <c r="Q1143" s="83">
        <f t="shared" si="198"/>
        <v>0</v>
      </c>
      <c r="R1143" s="83">
        <f t="shared" si="198"/>
        <v>0</v>
      </c>
      <c r="S1143" s="83">
        <f t="shared" si="198"/>
        <v>0</v>
      </c>
      <c r="T1143" s="83">
        <f t="shared" si="198"/>
        <v>0</v>
      </c>
      <c r="U1143" s="83">
        <f t="shared" si="198"/>
        <v>0</v>
      </c>
      <c r="V1143" s="83">
        <f t="shared" si="198"/>
        <v>0</v>
      </c>
      <c r="W1143" s="84">
        <f t="shared" si="198"/>
        <v>0</v>
      </c>
    </row>
    <row r="1144" spans="2:23" ht="17.25" thickBot="1" x14ac:dyDescent="0.3">
      <c r="B1144" s="488"/>
      <c r="C1144" s="488"/>
      <c r="D1144" s="488"/>
      <c r="E1144" s="489"/>
      <c r="F1144" s="489"/>
      <c r="G1144" s="488"/>
      <c r="H1144" s="488"/>
      <c r="I1144" s="488"/>
      <c r="J1144" s="488"/>
      <c r="K1144" s="488"/>
      <c r="L1144" s="488"/>
      <c r="M1144" s="488"/>
      <c r="N1144" s="488"/>
      <c r="O1144" s="488"/>
      <c r="P1144" s="488"/>
      <c r="Q1144" s="488"/>
      <c r="R1144" s="488"/>
      <c r="S1144" s="488"/>
      <c r="T1144" s="488"/>
      <c r="U1144" s="488"/>
      <c r="V1144" s="488"/>
      <c r="W1144" s="488"/>
    </row>
    <row r="1145" spans="2:23" ht="13.5" thickBot="1" x14ac:dyDescent="0.3">
      <c r="B1145" s="130" t="s">
        <v>823</v>
      </c>
      <c r="C1145" s="131" t="s">
        <v>824</v>
      </c>
      <c r="D1145" s="494" t="s">
        <v>874</v>
      </c>
      <c r="E1145" s="892" t="s">
        <v>1084</v>
      </c>
      <c r="F1145" s="893"/>
      <c r="G1145" s="485" t="s">
        <v>823</v>
      </c>
      <c r="H1145" s="486" t="s">
        <v>824</v>
      </c>
      <c r="I1145" s="486" t="s">
        <v>823</v>
      </c>
      <c r="J1145" s="487" t="s">
        <v>824</v>
      </c>
      <c r="K1145" s="495" t="s">
        <v>823</v>
      </c>
      <c r="L1145" s="486" t="s">
        <v>824</v>
      </c>
      <c r="M1145" s="486" t="s">
        <v>823</v>
      </c>
      <c r="N1145" s="486" t="s">
        <v>824</v>
      </c>
      <c r="O1145" s="486" t="s">
        <v>823</v>
      </c>
      <c r="P1145" s="486" t="s">
        <v>824</v>
      </c>
      <c r="Q1145" s="486" t="s">
        <v>823</v>
      </c>
      <c r="R1145" s="486" t="s">
        <v>824</v>
      </c>
      <c r="S1145" s="486" t="s">
        <v>823</v>
      </c>
      <c r="T1145" s="486" t="s">
        <v>824</v>
      </c>
      <c r="U1145" s="486" t="s">
        <v>823</v>
      </c>
      <c r="V1145" s="486" t="s">
        <v>824</v>
      </c>
      <c r="W1145" s="496" t="s">
        <v>825</v>
      </c>
    </row>
    <row r="1146" spans="2:23" ht="33" customHeight="1" x14ac:dyDescent="0.25">
      <c r="B1146" s="534" t="e">
        <f>IF($A$1094="",0,VLOOKUP($A$1094,$CC$2209:$CK$3100,6,FALSE))</f>
        <v>#N/A</v>
      </c>
      <c r="C1146" s="535" t="e">
        <f>IF($A$1094="",0,VLOOKUP($A$1094,$CP$2209:$CX$3100,6,FALSE))</f>
        <v>#N/A</v>
      </c>
      <c r="D1146" s="122" t="e">
        <f>SUM(B1146:C1146)</f>
        <v>#N/A</v>
      </c>
      <c r="E1146" s="894" t="s">
        <v>1085</v>
      </c>
      <c r="F1146" s="895"/>
      <c r="G1146" s="288"/>
      <c r="H1146" s="283"/>
      <c r="I1146" s="283"/>
      <c r="J1146" s="471"/>
      <c r="K1146" s="288"/>
      <c r="L1146" s="283"/>
      <c r="M1146" s="283"/>
      <c r="N1146" s="283"/>
      <c r="O1146" s="283"/>
      <c r="P1146" s="283"/>
      <c r="Q1146" s="283"/>
      <c r="R1146" s="283"/>
      <c r="S1146" s="283"/>
      <c r="T1146" s="283"/>
      <c r="U1146" s="128">
        <f t="shared" ref="U1146:V1149" si="199">+G1146+I1146+K1146+M1146+O1146+Q1146+S1146</f>
        <v>0</v>
      </c>
      <c r="V1146" s="128">
        <f t="shared" si="199"/>
        <v>0</v>
      </c>
      <c r="W1146" s="122">
        <f>+V1146+U1146</f>
        <v>0</v>
      </c>
    </row>
    <row r="1147" spans="2:23" ht="32.25" customHeight="1" x14ac:dyDescent="0.25">
      <c r="B1147" s="536" t="e">
        <f>IF($A$1094="",0,VLOOKUP($A$1094,$CC$2209:$CK$3100,7,FALSE))</f>
        <v>#N/A</v>
      </c>
      <c r="C1147" s="374" t="e">
        <f>IF($A$1094="",0,VLOOKUP($A$1094,$CP$2209:$CX$3100,7,FALSE))</f>
        <v>#N/A</v>
      </c>
      <c r="D1147" s="123" t="e">
        <f>SUM(B1147:C1147)</f>
        <v>#N/A</v>
      </c>
      <c r="E1147" s="896" t="s">
        <v>1086</v>
      </c>
      <c r="F1147" s="897"/>
      <c r="G1147" s="451"/>
      <c r="H1147" s="107"/>
      <c r="I1147" s="107"/>
      <c r="J1147" s="472"/>
      <c r="K1147" s="451"/>
      <c r="L1147" s="107"/>
      <c r="M1147" s="107"/>
      <c r="N1147" s="107"/>
      <c r="O1147" s="107"/>
      <c r="P1147" s="107"/>
      <c r="Q1147" s="107"/>
      <c r="R1147" s="107"/>
      <c r="S1147" s="107"/>
      <c r="T1147" s="107"/>
      <c r="U1147" s="121">
        <f t="shared" si="199"/>
        <v>0</v>
      </c>
      <c r="V1147" s="121">
        <f t="shared" si="199"/>
        <v>0</v>
      </c>
      <c r="W1147" s="123">
        <f>+V1147+U1147</f>
        <v>0</v>
      </c>
    </row>
    <row r="1148" spans="2:23" ht="33" customHeight="1" x14ac:dyDescent="0.25">
      <c r="B1148" s="536" t="e">
        <f>IF($A$1094="",0,VLOOKUP($A$1094,$CC$2209:$CK$3100,8,FALSE))</f>
        <v>#N/A</v>
      </c>
      <c r="C1148" s="374" t="e">
        <f>IF($A$1094="",0,VLOOKUP($A$1094,$CP$2209:$CX$3100,8,FALSE))</f>
        <v>#N/A</v>
      </c>
      <c r="D1148" s="123" t="e">
        <f>SUM(B1148:C1148)</f>
        <v>#N/A</v>
      </c>
      <c r="E1148" s="890" t="s">
        <v>1087</v>
      </c>
      <c r="F1148" s="891"/>
      <c r="G1148" s="451"/>
      <c r="H1148" s="107"/>
      <c r="I1148" s="107"/>
      <c r="J1148" s="472"/>
      <c r="K1148" s="451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21">
        <f t="shared" si="199"/>
        <v>0</v>
      </c>
      <c r="V1148" s="121">
        <f t="shared" si="199"/>
        <v>0</v>
      </c>
      <c r="W1148" s="123">
        <f>+V1148+U1148</f>
        <v>0</v>
      </c>
    </row>
    <row r="1149" spans="2:23" ht="17.25" thickBot="1" x14ac:dyDescent="0.3">
      <c r="B1149" s="537" t="e">
        <f>IF($A$1094="",0,VLOOKUP($A$1094,$CC$2209:$CK$3100,9,FALSE))</f>
        <v>#N/A</v>
      </c>
      <c r="C1149" s="538" t="e">
        <f>IF($A$1094="",0,VLOOKUP($A$1094,$CP$2209:$CX$3100,9,FALSE))</f>
        <v>#N/A</v>
      </c>
      <c r="D1149" s="365" t="e">
        <f>SUM(B1149:C1149)</f>
        <v>#N/A</v>
      </c>
      <c r="E1149" s="890" t="s">
        <v>1088</v>
      </c>
      <c r="F1149" s="891"/>
      <c r="G1149" s="452"/>
      <c r="H1149" s="287"/>
      <c r="I1149" s="287"/>
      <c r="J1149" s="499"/>
      <c r="K1149" s="452"/>
      <c r="L1149" s="287"/>
      <c r="M1149" s="287"/>
      <c r="N1149" s="287"/>
      <c r="O1149" s="287"/>
      <c r="P1149" s="287"/>
      <c r="Q1149" s="287"/>
      <c r="R1149" s="287"/>
      <c r="S1149" s="287"/>
      <c r="T1149" s="287"/>
      <c r="U1149" s="129">
        <f t="shared" si="199"/>
        <v>0</v>
      </c>
      <c r="V1149" s="129">
        <f t="shared" si="199"/>
        <v>0</v>
      </c>
      <c r="W1149" s="124">
        <f>+V1149+U1149</f>
        <v>0</v>
      </c>
    </row>
    <row r="1150" spans="2:23" ht="17.25" thickBot="1" x14ac:dyDescent="0.3">
      <c r="B1150" s="82" t="e">
        <f>SUM(B1146:B1149)</f>
        <v>#N/A</v>
      </c>
      <c r="C1150" s="83" t="e">
        <f>SUM(C1146:C1149)</f>
        <v>#N/A</v>
      </c>
      <c r="D1150" s="84" t="e">
        <f>SUM(D1146:D1149)</f>
        <v>#N/A</v>
      </c>
      <c r="E1150" s="898" t="s">
        <v>1089</v>
      </c>
      <c r="F1150" s="899"/>
      <c r="G1150" s="82">
        <f t="shared" ref="G1150:W1150" si="200">SUM(G1146:G1149)</f>
        <v>0</v>
      </c>
      <c r="H1150" s="83">
        <f t="shared" si="200"/>
        <v>0</v>
      </c>
      <c r="I1150" s="83">
        <f t="shared" si="200"/>
        <v>0</v>
      </c>
      <c r="J1150" s="84">
        <f t="shared" si="200"/>
        <v>0</v>
      </c>
      <c r="K1150" s="82">
        <f t="shared" si="200"/>
        <v>0</v>
      </c>
      <c r="L1150" s="83">
        <f t="shared" si="200"/>
        <v>0</v>
      </c>
      <c r="M1150" s="83">
        <f t="shared" si="200"/>
        <v>0</v>
      </c>
      <c r="N1150" s="83">
        <f t="shared" si="200"/>
        <v>0</v>
      </c>
      <c r="O1150" s="83">
        <f t="shared" si="200"/>
        <v>0</v>
      </c>
      <c r="P1150" s="83">
        <f t="shared" si="200"/>
        <v>0</v>
      </c>
      <c r="Q1150" s="83">
        <f t="shared" si="200"/>
        <v>0</v>
      </c>
      <c r="R1150" s="83">
        <f t="shared" si="200"/>
        <v>0</v>
      </c>
      <c r="S1150" s="83">
        <f t="shared" si="200"/>
        <v>0</v>
      </c>
      <c r="T1150" s="83">
        <f t="shared" si="200"/>
        <v>0</v>
      </c>
      <c r="U1150" s="83">
        <f t="shared" si="200"/>
        <v>0</v>
      </c>
      <c r="V1150" s="83">
        <f t="shared" si="200"/>
        <v>0</v>
      </c>
      <c r="W1150" s="84">
        <f t="shared" si="200"/>
        <v>0</v>
      </c>
    </row>
    <row r="1151" spans="2:23" ht="15.75" thickBot="1" x14ac:dyDescent="0.3">
      <c r="B1151" s="497" t="s">
        <v>889</v>
      </c>
      <c r="C1151" s="95"/>
      <c r="D1151" s="95"/>
      <c r="E1151" s="95"/>
      <c r="F1151" s="96"/>
      <c r="G1151" s="96"/>
      <c r="H1151" s="96"/>
      <c r="I1151" s="96"/>
      <c r="J1151"/>
      <c r="K1151"/>
      <c r="L1151"/>
      <c r="M1151"/>
      <c r="N1151"/>
      <c r="O1151"/>
      <c r="P1151"/>
      <c r="Q1151"/>
      <c r="R1151"/>
      <c r="S1151"/>
      <c r="T1151"/>
      <c r="U1151"/>
      <c r="V1151" s="96"/>
      <c r="W1151" s="96"/>
    </row>
    <row r="1152" spans="2:23" ht="15" x14ac:dyDescent="0.25">
      <c r="B1152" s="1026" t="s">
        <v>1020</v>
      </c>
      <c r="C1152" s="1027"/>
      <c r="D1152" s="1028" t="s">
        <v>890</v>
      </c>
      <c r="E1152" s="1028"/>
      <c r="F1152" s="1029" t="s">
        <v>1021</v>
      </c>
      <c r="G1152" s="1029"/>
      <c r="H1152" s="1030"/>
      <c r="I1152" s="241"/>
      <c r="J1152"/>
      <c r="K1152"/>
      <c r="L1152"/>
      <c r="M1152"/>
      <c r="N1152"/>
      <c r="O1152"/>
      <c r="P1152"/>
      <c r="Q1152"/>
      <c r="R1152"/>
      <c r="S1152"/>
      <c r="T1152"/>
      <c r="U1152"/>
      <c r="V1152" s="375"/>
      <c r="W1152" s="96"/>
    </row>
    <row r="1153" spans="1:24" ht="15" x14ac:dyDescent="0.25">
      <c r="B1153" s="366" t="s">
        <v>823</v>
      </c>
      <c r="C1153" s="367" t="s">
        <v>824</v>
      </c>
      <c r="D1153" s="367" t="s">
        <v>823</v>
      </c>
      <c r="E1153" s="367" t="s">
        <v>824</v>
      </c>
      <c r="F1153" s="367" t="s">
        <v>823</v>
      </c>
      <c r="G1153" s="1031" t="s">
        <v>824</v>
      </c>
      <c r="H1153" s="1032"/>
      <c r="I1153" s="241"/>
      <c r="J1153"/>
      <c r="K1153"/>
      <c r="L1153" s="1009" t="s">
        <v>835</v>
      </c>
      <c r="M1153" s="1009"/>
      <c r="N1153" s="1009"/>
      <c r="O1153" s="1010"/>
      <c r="P1153" s="1011"/>
      <c r="Q1153" s="1011"/>
      <c r="R1153" s="1011"/>
      <c r="S1153" s="1011"/>
      <c r="T1153" s="1011"/>
      <c r="U1153" s="1011"/>
      <c r="V1153" s="1012"/>
      <c r="W1153" s="96"/>
    </row>
    <row r="1154" spans="1:24" ht="17.25" thickBot="1" x14ac:dyDescent="0.3">
      <c r="B1154" s="452"/>
      <c r="C1154" s="287"/>
      <c r="D1154" s="287"/>
      <c r="E1154" s="287"/>
      <c r="F1154" s="287"/>
      <c r="G1154" s="1033"/>
      <c r="H1154" s="1034"/>
      <c r="I1154" s="241"/>
      <c r="J1154"/>
      <c r="K1154"/>
      <c r="L1154" s="1009"/>
      <c r="M1154" s="1009"/>
      <c r="N1154" s="1009"/>
      <c r="O1154" s="1013"/>
      <c r="P1154" s="1014"/>
      <c r="Q1154" s="1014"/>
      <c r="R1154" s="1014"/>
      <c r="S1154" s="1014"/>
      <c r="T1154" s="1014"/>
      <c r="U1154" s="1014"/>
      <c r="V1154" s="1015"/>
      <c r="W1154" s="96"/>
    </row>
    <row r="1155" spans="1:24" ht="16.5" x14ac:dyDescent="0.25">
      <c r="B1155" s="368"/>
      <c r="C1155" s="368"/>
      <c r="D1155" s="368"/>
      <c r="E1155" s="369"/>
      <c r="F1155" s="376"/>
      <c r="G1155" s="377"/>
      <c r="H1155" s="377"/>
      <c r="I1155" s="241"/>
      <c r="J1155" s="370"/>
      <c r="K1155" s="370"/>
      <c r="L1155" s="370"/>
      <c r="M1155" s="370"/>
      <c r="N1155" s="370"/>
      <c r="O1155" s="1013"/>
      <c r="P1155" s="1014"/>
      <c r="Q1155" s="1014"/>
      <c r="R1155" s="1014"/>
      <c r="S1155" s="1014"/>
      <c r="T1155" s="1014"/>
      <c r="U1155" s="1014"/>
      <c r="V1155" s="1015"/>
      <c r="W1155" s="96"/>
    </row>
    <row r="1156" spans="1:24" ht="15" x14ac:dyDescent="0.25">
      <c r="B1156" s="371" t="s">
        <v>891</v>
      </c>
      <c r="C1156" s="100"/>
      <c r="D1156" s="100"/>
      <c r="E1156" s="100"/>
      <c r="F1156" s="100"/>
      <c r="G1156" s="100"/>
      <c r="H1156" s="100"/>
      <c r="I1156" s="100"/>
      <c r="J1156" s="100"/>
      <c r="K1156" s="100"/>
      <c r="L1156" s="100"/>
      <c r="M1156" s="100"/>
      <c r="N1156" s="100"/>
      <c r="O1156" s="1016"/>
      <c r="P1156" s="1017"/>
      <c r="Q1156" s="1017"/>
      <c r="R1156" s="1017"/>
      <c r="S1156" s="1017"/>
      <c r="T1156" s="1017"/>
      <c r="U1156" s="1017"/>
      <c r="V1156" s="1018"/>
      <c r="W1156" s="96"/>
    </row>
    <row r="1157" spans="1:24" ht="15.75" thickBot="1" x14ac:dyDescent="0.3">
      <c r="B1157" s="372" t="s">
        <v>892</v>
      </c>
      <c r="C1157" s="100"/>
      <c r="D1157" s="100"/>
      <c r="E1157" s="100"/>
      <c r="F1157" s="100"/>
      <c r="G1157" s="100"/>
      <c r="H1157" s="100"/>
      <c r="I1157" s="100"/>
      <c r="J1157" s="100"/>
      <c r="K1157" s="100"/>
      <c r="L1157" s="100"/>
      <c r="M1157" s="100"/>
      <c r="N1157" s="100"/>
      <c r="O1157" s="100"/>
      <c r="P1157" s="100"/>
      <c r="Q1157" s="100"/>
      <c r="R1157" s="100"/>
      <c r="S1157" s="100"/>
      <c r="T1157" s="100"/>
      <c r="U1157" s="100"/>
      <c r="V1157" s="100"/>
      <c r="W1157" s="96"/>
    </row>
    <row r="1158" spans="1:24" ht="16.5" customHeight="1" thickBot="1" x14ac:dyDescent="0.3">
      <c r="A1158" s="36"/>
      <c r="B1158" s="60" t="s">
        <v>786</v>
      </c>
      <c r="C1158" s="61"/>
      <c r="D1158" s="61"/>
      <c r="E1158" s="62"/>
      <c r="F1158" s="62"/>
      <c r="G1158" s="63"/>
      <c r="H1158" s="63"/>
      <c r="I1158" s="63"/>
      <c r="J1158" s="63"/>
      <c r="K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1"/>
      <c r="V1158" s="61"/>
      <c r="W1158" s="64" t="s">
        <v>864</v>
      </c>
    </row>
    <row r="1159" spans="1:24" ht="12.75" customHeight="1" x14ac:dyDescent="0.25">
      <c r="B1159" s="864" t="s">
        <v>788</v>
      </c>
      <c r="C1159" s="864"/>
      <c r="D1159" s="864"/>
      <c r="E1159" s="864"/>
      <c r="F1159" s="864"/>
      <c r="G1159" s="864"/>
      <c r="H1159" s="864"/>
      <c r="I1159" s="864"/>
      <c r="J1159" s="864"/>
      <c r="K1159" s="864"/>
      <c r="L1159" s="864"/>
      <c r="M1159" s="864"/>
      <c r="N1159" s="864"/>
      <c r="O1159" s="864"/>
      <c r="P1159" s="864"/>
      <c r="Q1159" s="864"/>
      <c r="R1159" s="864"/>
      <c r="S1159" s="864"/>
      <c r="T1159" s="864"/>
      <c r="U1159" s="864"/>
      <c r="V1159" s="864"/>
      <c r="W1159" s="864"/>
    </row>
    <row r="1160" spans="1:24" ht="12.75" customHeight="1" thickBot="1" x14ac:dyDescent="0.3">
      <c r="B1160" s="865" t="s">
        <v>865</v>
      </c>
      <c r="C1160" s="865"/>
      <c r="D1160" s="865"/>
      <c r="E1160" s="865"/>
      <c r="F1160" s="865"/>
      <c r="G1160" s="865"/>
      <c r="H1160" s="865"/>
      <c r="I1160" s="866"/>
      <c r="J1160" s="866"/>
      <c r="K1160" s="866"/>
      <c r="L1160" s="866"/>
      <c r="M1160" s="866"/>
      <c r="N1160" s="866"/>
      <c r="O1160" s="865"/>
      <c r="P1160" s="865"/>
      <c r="Q1160" s="865"/>
      <c r="R1160" s="865"/>
      <c r="S1160" s="865"/>
      <c r="T1160" s="865"/>
      <c r="U1160" s="865"/>
      <c r="V1160" s="865"/>
      <c r="W1160" s="865"/>
    </row>
    <row r="1161" spans="1:24" s="41" customFormat="1" ht="17.25" customHeight="1" thickBot="1" x14ac:dyDescent="0.25">
      <c r="B1161" s="867" t="s">
        <v>790</v>
      </c>
      <c r="C1161" s="868"/>
      <c r="D1161" s="869">
        <f>IF(F1162=0,"",$D$5)</f>
        <v>0</v>
      </c>
      <c r="E1161" s="869"/>
      <c r="F1161" s="869"/>
      <c r="G1161" s="869"/>
      <c r="H1161" s="870"/>
      <c r="I1161" s="902" t="s">
        <v>791</v>
      </c>
      <c r="J1161" s="903"/>
      <c r="K1161" s="903"/>
      <c r="L1161" s="903"/>
      <c r="M1161" s="903"/>
      <c r="N1161" s="904"/>
      <c r="O1161" s="886" t="s">
        <v>792</v>
      </c>
      <c r="P1161" s="887"/>
      <c r="Q1161" s="887"/>
      <c r="R1161" s="887"/>
      <c r="S1161" s="887"/>
      <c r="T1161" s="905" t="str">
        <f>IF(Menu!E26="","",Menu!E26)</f>
        <v/>
      </c>
      <c r="U1161" s="905"/>
      <c r="V1161" s="905"/>
      <c r="W1161" s="906"/>
    </row>
    <row r="1162" spans="1:24" s="41" customFormat="1" ht="17.25" customHeight="1" thickBot="1" x14ac:dyDescent="0.25">
      <c r="A1162" s="41" t="str">
        <f>IF(F1162=0,"",$D$1161&amp;" "&amp;$F$1162)</f>
        <v xml:space="preserve">0 </v>
      </c>
      <c r="B1162" s="910" t="s">
        <v>793</v>
      </c>
      <c r="C1162" s="911"/>
      <c r="D1162" s="911"/>
      <c r="E1162" s="911"/>
      <c r="F1162" s="912" t="str">
        <f>+Menu!B26</f>
        <v/>
      </c>
      <c r="G1162" s="912"/>
      <c r="H1162" s="913"/>
      <c r="I1162" s="65" t="str">
        <f>+$I$6</f>
        <v>3rd</v>
      </c>
      <c r="J1162" s="914" t="s">
        <v>866</v>
      </c>
      <c r="K1162" s="914"/>
      <c r="L1162" s="66">
        <f>+$L$6</f>
        <v>2021</v>
      </c>
      <c r="M1162" s="915" t="s">
        <v>6</v>
      </c>
      <c r="N1162" s="916"/>
      <c r="O1162" s="306" t="s">
        <v>973</v>
      </c>
      <c r="P1162" s="67"/>
      <c r="Q1162" s="67"/>
      <c r="R1162" s="68"/>
      <c r="S1162" s="68"/>
      <c r="T1162" s="68"/>
      <c r="U1162" s="68"/>
      <c r="V1162" s="68"/>
      <c r="W1162" s="69"/>
    </row>
    <row r="1163" spans="1:24" s="41" customFormat="1" ht="17.25" customHeight="1" x14ac:dyDescent="0.2">
      <c r="B1163" s="70" t="s">
        <v>795</v>
      </c>
      <c r="C1163" s="71"/>
      <c r="D1163" s="71"/>
      <c r="E1163" s="71"/>
      <c r="F1163" s="71"/>
      <c r="G1163" s="71"/>
      <c r="H1163" s="72"/>
      <c r="I1163" s="917" t="s">
        <v>867</v>
      </c>
      <c r="J1163" s="918"/>
      <c r="K1163" s="918"/>
      <c r="L1163" s="918"/>
      <c r="M1163" s="918"/>
      <c r="N1163" s="919"/>
      <c r="O1163" s="920">
        <f>+Menu!F26</f>
        <v>0</v>
      </c>
      <c r="P1163" s="921"/>
      <c r="Q1163" s="921"/>
      <c r="R1163" s="921"/>
      <c r="S1163" s="921"/>
      <c r="T1163" s="921"/>
      <c r="U1163" s="921"/>
      <c r="V1163" s="921"/>
      <c r="W1163" s="913"/>
    </row>
    <row r="1164" spans="1:24" s="41" customFormat="1" ht="17.25" customHeight="1" x14ac:dyDescent="0.2">
      <c r="B1164" s="920">
        <f>+Menu!D26</f>
        <v>0</v>
      </c>
      <c r="C1164" s="921"/>
      <c r="D1164" s="921"/>
      <c r="E1164" s="921"/>
      <c r="F1164" s="921"/>
      <c r="G1164" s="921"/>
      <c r="H1164" s="913"/>
      <c r="I1164" s="925" t="s">
        <v>1011</v>
      </c>
      <c r="J1164" s="926"/>
      <c r="K1164" s="926"/>
      <c r="L1164" s="926"/>
      <c r="M1164" s="926"/>
      <c r="N1164" s="911"/>
      <c r="O1164" s="920">
        <f>+Menu!G26</f>
        <v>0</v>
      </c>
      <c r="P1164" s="921"/>
      <c r="Q1164" s="921"/>
      <c r="R1164" s="921"/>
      <c r="S1164" s="921"/>
      <c r="T1164" s="921"/>
      <c r="U1164" s="921"/>
      <c r="V1164" s="921"/>
      <c r="W1164" s="913"/>
    </row>
    <row r="1165" spans="1:24" s="41" customFormat="1" ht="17.25" customHeight="1" thickBot="1" x14ac:dyDescent="0.25">
      <c r="B1165" s="907"/>
      <c r="C1165" s="908"/>
      <c r="D1165" s="908"/>
      <c r="E1165" s="908"/>
      <c r="F1165" s="908"/>
      <c r="G1165" s="908"/>
      <c r="H1165" s="909"/>
      <c r="I1165" s="927" t="s">
        <v>868</v>
      </c>
      <c r="J1165" s="928"/>
      <c r="K1165" s="928"/>
      <c r="L1165" s="928"/>
      <c r="M1165" s="929" t="e">
        <f>IF(D1172=0,"",SUM(G1172:J1172)/D1172*100)</f>
        <v>#N/A</v>
      </c>
      <c r="N1165" s="930"/>
      <c r="O1165" s="907"/>
      <c r="P1165" s="908"/>
      <c r="Q1165" s="908"/>
      <c r="R1165" s="908"/>
      <c r="S1165" s="908"/>
      <c r="T1165" s="908"/>
      <c r="U1165" s="908"/>
      <c r="V1165" s="908"/>
      <c r="W1165" s="909"/>
      <c r="X1165" s="73"/>
    </row>
    <row r="1166" spans="1:24" ht="6.75" customHeight="1" x14ac:dyDescent="0.25"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Q1166" s="74"/>
      <c r="R1166" s="74"/>
      <c r="S1166" s="74"/>
      <c r="T1166" s="61"/>
      <c r="U1166" s="61"/>
      <c r="V1166" s="61"/>
      <c r="W1166" s="61"/>
    </row>
    <row r="1167" spans="1:24" ht="12" customHeight="1" thickBot="1" x14ac:dyDescent="0.3">
      <c r="B1167" s="68" t="s">
        <v>1075</v>
      </c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Q1167" s="74"/>
      <c r="R1167" s="74"/>
      <c r="S1167" s="74"/>
      <c r="T1167" s="61"/>
      <c r="U1167" s="61"/>
      <c r="V1167" s="61"/>
      <c r="W1167" s="61"/>
    </row>
    <row r="1168" spans="1:24" ht="37.5" customHeight="1" thickBot="1" x14ac:dyDescent="0.25">
      <c r="B1168" s="877" t="s">
        <v>869</v>
      </c>
      <c r="C1168" s="861"/>
      <c r="D1168" s="878"/>
      <c r="E1168" s="935" t="s">
        <v>870</v>
      </c>
      <c r="F1168" s="936"/>
      <c r="G1168" s="922" t="s">
        <v>1068</v>
      </c>
      <c r="H1168" s="923"/>
      <c r="I1168" s="923"/>
      <c r="J1168" s="924"/>
      <c r="K1168" s="877" t="s">
        <v>1067</v>
      </c>
      <c r="L1168" s="861"/>
      <c r="M1168" s="861" t="s">
        <v>1074</v>
      </c>
      <c r="N1168" s="861"/>
      <c r="O1168" s="861" t="s">
        <v>1073</v>
      </c>
      <c r="P1168" s="861"/>
      <c r="Q1168" s="861" t="s">
        <v>1072</v>
      </c>
      <c r="R1168" s="861"/>
      <c r="S1168" s="861" t="s">
        <v>1071</v>
      </c>
      <c r="T1168" s="861"/>
      <c r="U1168" s="871" t="s">
        <v>1070</v>
      </c>
      <c r="V1168" s="871"/>
      <c r="W1168" s="872"/>
    </row>
    <row r="1169" spans="2:26" ht="12" customHeight="1" x14ac:dyDescent="0.2">
      <c r="B1169" s="879"/>
      <c r="C1169" s="862"/>
      <c r="D1169" s="880"/>
      <c r="E1169" s="937"/>
      <c r="F1169" s="938"/>
      <c r="G1169" s="883" t="s">
        <v>1069</v>
      </c>
      <c r="H1169" s="884"/>
      <c r="I1169" s="884"/>
      <c r="J1169" s="885"/>
      <c r="K1169" s="879"/>
      <c r="L1169" s="862"/>
      <c r="M1169" s="862"/>
      <c r="N1169" s="862"/>
      <c r="O1169" s="862"/>
      <c r="P1169" s="862"/>
      <c r="Q1169" s="862"/>
      <c r="R1169" s="862"/>
      <c r="S1169" s="862"/>
      <c r="T1169" s="862"/>
      <c r="U1169" s="873"/>
      <c r="V1169" s="873"/>
      <c r="W1169" s="874"/>
    </row>
    <row r="1170" spans="2:26" ht="13.5" customHeight="1" thickBot="1" x14ac:dyDescent="0.3">
      <c r="B1170" s="881"/>
      <c r="C1170" s="863"/>
      <c r="D1170" s="882"/>
      <c r="E1170" s="939"/>
      <c r="F1170" s="940"/>
      <c r="G1170" s="941" t="s">
        <v>1065</v>
      </c>
      <c r="H1170" s="942"/>
      <c r="I1170" s="942" t="s">
        <v>1066</v>
      </c>
      <c r="J1170" s="943"/>
      <c r="K1170" s="881"/>
      <c r="L1170" s="863"/>
      <c r="M1170" s="863"/>
      <c r="N1170" s="863"/>
      <c r="O1170" s="863"/>
      <c r="P1170" s="863"/>
      <c r="Q1170" s="863"/>
      <c r="R1170" s="863"/>
      <c r="S1170" s="863"/>
      <c r="T1170" s="863"/>
      <c r="U1170" s="875"/>
      <c r="V1170" s="875"/>
      <c r="W1170" s="876"/>
    </row>
    <row r="1171" spans="2:26" ht="25.5" customHeight="1" thickBot="1" x14ac:dyDescent="0.3">
      <c r="B1171" s="75" t="s">
        <v>823</v>
      </c>
      <c r="C1171" s="76" t="s">
        <v>824</v>
      </c>
      <c r="D1171" s="77" t="s">
        <v>874</v>
      </c>
      <c r="E1171" s="954" t="s">
        <v>875</v>
      </c>
      <c r="F1171" s="954"/>
      <c r="G1171" s="485" t="s">
        <v>823</v>
      </c>
      <c r="H1171" s="486" t="s">
        <v>824</v>
      </c>
      <c r="I1171" s="486" t="s">
        <v>823</v>
      </c>
      <c r="J1171" s="487" t="s">
        <v>824</v>
      </c>
      <c r="K1171" s="109" t="s">
        <v>823</v>
      </c>
      <c r="L1171" s="109" t="s">
        <v>824</v>
      </c>
      <c r="M1171" s="109" t="s">
        <v>823</v>
      </c>
      <c r="N1171" s="109" t="s">
        <v>824</v>
      </c>
      <c r="O1171" s="109" t="s">
        <v>823</v>
      </c>
      <c r="P1171" s="109" t="s">
        <v>824</v>
      </c>
      <c r="Q1171" s="109" t="s">
        <v>823</v>
      </c>
      <c r="R1171" s="109" t="s">
        <v>824</v>
      </c>
      <c r="S1171" s="109" t="s">
        <v>823</v>
      </c>
      <c r="T1171" s="109" t="s">
        <v>824</v>
      </c>
      <c r="U1171" s="109" t="s">
        <v>823</v>
      </c>
      <c r="V1171" s="109" t="s">
        <v>824</v>
      </c>
      <c r="W1171" s="110" t="s">
        <v>825</v>
      </c>
    </row>
    <row r="1172" spans="2:26" ht="15" customHeight="1" x14ac:dyDescent="0.25">
      <c r="B1172" s="373" t="e">
        <f>IF($A$1162="",0,VLOOKUP($A$1162,$C$2209:$R$3100,2,FALSE))</f>
        <v>#N/A</v>
      </c>
      <c r="C1172" s="374" t="e">
        <f>IF($A$1162="",0,VLOOKUP($A$1162,$W$2209:$AL$3100,2,FALSE))</f>
        <v>#N/A</v>
      </c>
      <c r="D1172" s="78" t="e">
        <f>SUM(B1172:C1172)</f>
        <v>#N/A</v>
      </c>
      <c r="E1172" s="933" t="s">
        <v>876</v>
      </c>
      <c r="F1172" s="934"/>
      <c r="G1172" s="288"/>
      <c r="H1172" s="283"/>
      <c r="I1172" s="289"/>
      <c r="J1172" s="471"/>
      <c r="K1172" s="467"/>
      <c r="L1172" s="283"/>
      <c r="M1172" s="283"/>
      <c r="N1172" s="283"/>
      <c r="O1172" s="283"/>
      <c r="P1172" s="283"/>
      <c r="Q1172" s="283"/>
      <c r="R1172" s="283"/>
      <c r="S1172" s="283"/>
      <c r="T1172" s="283"/>
      <c r="U1172" s="128">
        <f t="shared" ref="U1172:V1174" si="201">+G1172+I1172+K1172+M1172+O1172+Q1172+S1172</f>
        <v>0</v>
      </c>
      <c r="V1172" s="128">
        <f t="shared" si="201"/>
        <v>0</v>
      </c>
      <c r="W1172" s="122">
        <f>SUM(U1172:V1172)</f>
        <v>0</v>
      </c>
      <c r="Y1172" s="539" t="e">
        <f>IF($A$1162="",0,VLOOKUP($A$1162,$AQ$2209:$BF$3100,2,FALSE))</f>
        <v>#N/A</v>
      </c>
      <c r="Z1172" s="539" t="e">
        <f>IF($A$1162="",0,VLOOKUP($A$1162,$BJ$2209:$BY$3100,2,FALSE))</f>
        <v>#N/A</v>
      </c>
    </row>
    <row r="1173" spans="2:26" ht="15" customHeight="1" x14ac:dyDescent="0.25">
      <c r="B1173" s="373" t="e">
        <f>IF($A$1162="",0,VLOOKUP($A$1162,$C$2209:$R$3100,3,FALSE))</f>
        <v>#N/A</v>
      </c>
      <c r="C1173" s="374" t="e">
        <f>IF($A$1162="",0,VLOOKUP($A$1162,$W$2209:$AL$3100,3,FALSE))</f>
        <v>#N/A</v>
      </c>
      <c r="D1173" s="80" t="e">
        <f>SUM(B1173:C1173)</f>
        <v>#N/A</v>
      </c>
      <c r="E1173" s="944" t="s">
        <v>877</v>
      </c>
      <c r="F1173" s="891"/>
      <c r="G1173" s="305"/>
      <c r="H1173" s="304"/>
      <c r="I1173" s="107"/>
      <c r="J1173" s="472"/>
      <c r="K1173" s="468"/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21">
        <f t="shared" si="201"/>
        <v>0</v>
      </c>
      <c r="V1173" s="121">
        <f t="shared" si="201"/>
        <v>0</v>
      </c>
      <c r="W1173" s="123">
        <f>SUM(U1173:V1173)</f>
        <v>0</v>
      </c>
      <c r="Y1173" s="539" t="e">
        <f>IF($A$1162="",0,VLOOKUP($A$1162,$AQ$2209:$BF$3100,3,FALSE))</f>
        <v>#N/A</v>
      </c>
      <c r="Z1173" s="539" t="e">
        <f>IF($A$1162="",0,VLOOKUP($A$1162,$BJ$2209:$BY$3100,3,FALSE))</f>
        <v>#N/A</v>
      </c>
    </row>
    <row r="1174" spans="2:26" ht="15" customHeight="1" x14ac:dyDescent="0.25">
      <c r="B1174" s="373" t="e">
        <f>IF($A$1162="",0,VLOOKUP($A$1162,$C$2209:$R$3100,4,FALSE))</f>
        <v>#N/A</v>
      </c>
      <c r="C1174" s="374" t="e">
        <f>IF($A$1162="",0,VLOOKUP($A$1162,$W$2209:$AL$3100,4,FALSE))</f>
        <v>#N/A</v>
      </c>
      <c r="D1174" s="80" t="e">
        <f>SUM(B1174:C1174)</f>
        <v>#N/A</v>
      </c>
      <c r="E1174" s="944" t="s">
        <v>878</v>
      </c>
      <c r="F1174" s="891"/>
      <c r="G1174" s="305"/>
      <c r="H1174" s="304"/>
      <c r="I1174" s="107"/>
      <c r="J1174" s="472"/>
      <c r="K1174" s="468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21">
        <f t="shared" si="201"/>
        <v>0</v>
      </c>
      <c r="V1174" s="121">
        <f t="shared" si="201"/>
        <v>0</v>
      </c>
      <c r="W1174" s="123">
        <f>SUM(U1174:V1174)</f>
        <v>0</v>
      </c>
      <c r="Y1174" s="539" t="e">
        <f>IF($A$1162="",0,VLOOKUP($A$1162,$AQ$2209:$BF$3100,4,FALSE))</f>
        <v>#N/A</v>
      </c>
      <c r="Z1174" s="539" t="e">
        <f>IF($A$1162="",0,VLOOKUP($A$1162,$BJ$2209:$BY$3100,4,FALSE))</f>
        <v>#N/A</v>
      </c>
    </row>
    <row r="1175" spans="2:26" ht="15" customHeight="1" x14ac:dyDescent="0.25">
      <c r="B1175" s="373" t="e">
        <f>IF($A$1162="",0,VLOOKUP($A$1162,$C$2209:$R$3100,5,FALSE))</f>
        <v>#N/A</v>
      </c>
      <c r="C1175" s="374" t="e">
        <f>IF($A$1162="",0,VLOOKUP($A$1162,$W$2209:$AL$3100,5,FALSE))</f>
        <v>#N/A</v>
      </c>
      <c r="D1175" s="80" t="e">
        <f>SUM(B1175:C1175)</f>
        <v>#N/A</v>
      </c>
      <c r="E1175" s="944" t="s">
        <v>879</v>
      </c>
      <c r="F1175" s="891"/>
      <c r="G1175" s="305"/>
      <c r="H1175" s="304"/>
      <c r="I1175" s="360"/>
      <c r="J1175" s="472"/>
      <c r="K1175" s="468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21">
        <f>+G1175+I1175+K1175+M1175+O1175+Q1175+S1175</f>
        <v>0</v>
      </c>
      <c r="V1175" s="121">
        <f>+H1175+J1175+L1175+N1175+P1175+R1175+T1175</f>
        <v>0</v>
      </c>
      <c r="W1175" s="123">
        <f>SUM(U1175:V1175)</f>
        <v>0</v>
      </c>
      <c r="Y1175" s="539" t="e">
        <f>IF($A$1162="",0,VLOOKUP($A$1162,$AQ$2209:$BF$3100,5,FALSE))</f>
        <v>#N/A</v>
      </c>
      <c r="Z1175" s="539" t="e">
        <f>IF($A$1162="",0,VLOOKUP($A$1162,$BJ$2209:$BY$3100,5,FALSE))</f>
        <v>#N/A</v>
      </c>
    </row>
    <row r="1176" spans="2:26" ht="15" customHeight="1" thickBot="1" x14ac:dyDescent="0.3">
      <c r="B1176" s="373" t="e">
        <f>IF($A$1162="",0,VLOOKUP($A$1162,$C$2209:$R$3100,6,FALSE))</f>
        <v>#N/A</v>
      </c>
      <c r="C1176" s="374" t="e">
        <f>IF($A$1162="",0,VLOOKUP($A$1162,$W$2209:$AL$3100,6,FALSE))</f>
        <v>#N/A</v>
      </c>
      <c r="D1176" s="81" t="e">
        <f>SUM(B1176:C1176)</f>
        <v>#N/A</v>
      </c>
      <c r="E1176" s="945" t="s">
        <v>880</v>
      </c>
      <c r="F1176" s="946"/>
      <c r="G1176" s="361"/>
      <c r="H1176" s="362"/>
      <c r="I1176" s="363"/>
      <c r="J1176" s="473"/>
      <c r="K1176" s="469"/>
      <c r="L1176" s="363"/>
      <c r="M1176" s="363"/>
      <c r="N1176" s="363"/>
      <c r="O1176" s="363"/>
      <c r="P1176" s="363"/>
      <c r="Q1176" s="363"/>
      <c r="R1176" s="363"/>
      <c r="S1176" s="363"/>
      <c r="T1176" s="363"/>
      <c r="U1176" s="364">
        <f>+G1176+I1176+K1176+M1176+O1176+Q1176+S1176</f>
        <v>0</v>
      </c>
      <c r="V1176" s="364">
        <f>+H1176+J1176+L1176+N1176+P1176+R1176+T1176</f>
        <v>0</v>
      </c>
      <c r="W1176" s="365">
        <f>SUM(U1176:V1176)</f>
        <v>0</v>
      </c>
      <c r="Y1176" s="539" t="e">
        <f>IF($A$1162="",0,VLOOKUP($A$1162,$AQ$2209:$BF$3100,6,FALSE))</f>
        <v>#N/A</v>
      </c>
      <c r="Z1176" s="539" t="e">
        <f>IF($A$1162="",0,VLOOKUP($A$1162,$BJ$2209:$BY$3100,6,FALSE))</f>
        <v>#N/A</v>
      </c>
    </row>
    <row r="1177" spans="2:26" ht="18" customHeight="1" thickBot="1" x14ac:dyDescent="0.3">
      <c r="B1177" s="82" t="e">
        <f>SUM(B1172:B1176)</f>
        <v>#N/A</v>
      </c>
      <c r="C1177" s="83" t="e">
        <f>SUM(C1172:C1176)</f>
        <v>#N/A</v>
      </c>
      <c r="D1177" s="84" t="e">
        <f>SUM(D1172:D1176)</f>
        <v>#N/A</v>
      </c>
      <c r="E1177" s="947" t="s">
        <v>881</v>
      </c>
      <c r="F1177" s="948"/>
      <c r="G1177" s="82">
        <f>SUM(G1172:G1176)</f>
        <v>0</v>
      </c>
      <c r="H1177" s="83">
        <f t="shared" ref="H1177:T1177" si="202">SUM(H1172:H1176)</f>
        <v>0</v>
      </c>
      <c r="I1177" s="83">
        <f t="shared" si="202"/>
        <v>0</v>
      </c>
      <c r="J1177" s="84">
        <f t="shared" si="202"/>
        <v>0</v>
      </c>
      <c r="K1177" s="470">
        <f t="shared" si="202"/>
        <v>0</v>
      </c>
      <c r="L1177" s="83">
        <f t="shared" si="202"/>
        <v>0</v>
      </c>
      <c r="M1177" s="83">
        <f t="shared" si="202"/>
        <v>0</v>
      </c>
      <c r="N1177" s="83">
        <f t="shared" si="202"/>
        <v>0</v>
      </c>
      <c r="O1177" s="83">
        <f t="shared" si="202"/>
        <v>0</v>
      </c>
      <c r="P1177" s="83">
        <f t="shared" si="202"/>
        <v>0</v>
      </c>
      <c r="Q1177" s="83">
        <f t="shared" si="202"/>
        <v>0</v>
      </c>
      <c r="R1177" s="83">
        <f t="shared" si="202"/>
        <v>0</v>
      </c>
      <c r="S1177" s="83">
        <f t="shared" si="202"/>
        <v>0</v>
      </c>
      <c r="T1177" s="83">
        <f t="shared" si="202"/>
        <v>0</v>
      </c>
      <c r="U1177" s="83">
        <f>SUM(U1172:U1176)</f>
        <v>0</v>
      </c>
      <c r="V1177" s="83">
        <f>SUM(V1172:V1176)</f>
        <v>0</v>
      </c>
      <c r="W1177" s="84">
        <f>SUM(W1172:W1176)</f>
        <v>0</v>
      </c>
      <c r="Y1177" s="87"/>
      <c r="Z1177" s="87"/>
    </row>
    <row r="1178" spans="2:26" ht="6.75" customHeight="1" thickBot="1" x14ac:dyDescent="0.3">
      <c r="B1178" s="61"/>
      <c r="C1178" s="61"/>
      <c r="D1178" s="61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</row>
    <row r="1179" spans="2:26" ht="25.5" customHeight="1" thickBot="1" x14ac:dyDescent="0.3">
      <c r="B1179" s="75" t="s">
        <v>823</v>
      </c>
      <c r="C1179" s="76" t="s">
        <v>824</v>
      </c>
      <c r="D1179" s="77" t="s">
        <v>874</v>
      </c>
      <c r="E1179" s="949" t="s">
        <v>882</v>
      </c>
      <c r="F1179" s="949"/>
      <c r="G1179" s="485" t="s">
        <v>823</v>
      </c>
      <c r="H1179" s="486" t="s">
        <v>824</v>
      </c>
      <c r="I1179" s="486" t="s">
        <v>823</v>
      </c>
      <c r="J1179" s="487" t="s">
        <v>824</v>
      </c>
      <c r="K1179" s="109" t="s">
        <v>823</v>
      </c>
      <c r="L1179" s="109" t="s">
        <v>824</v>
      </c>
      <c r="M1179" s="109" t="s">
        <v>823</v>
      </c>
      <c r="N1179" s="109" t="s">
        <v>824</v>
      </c>
      <c r="O1179" s="109" t="s">
        <v>823</v>
      </c>
      <c r="P1179" s="109" t="s">
        <v>824</v>
      </c>
      <c r="Q1179" s="109" t="s">
        <v>823</v>
      </c>
      <c r="R1179" s="109" t="s">
        <v>824</v>
      </c>
      <c r="S1179" s="109" t="s">
        <v>823</v>
      </c>
      <c r="T1179" s="109" t="s">
        <v>824</v>
      </c>
      <c r="U1179" s="109" t="s">
        <v>823</v>
      </c>
      <c r="V1179" s="109" t="s">
        <v>824</v>
      </c>
      <c r="W1179" s="110" t="s">
        <v>825</v>
      </c>
    </row>
    <row r="1180" spans="2:26" ht="15" customHeight="1" x14ac:dyDescent="0.25">
      <c r="B1180" s="373" t="e">
        <f>IF($A$1162="",0,VLOOKUP($A$1162,$C$2209:$R$3100,7,FALSE))</f>
        <v>#N/A</v>
      </c>
      <c r="C1180" s="374" t="e">
        <f>IF($A$1162="",0,VLOOKUP($A$1162,$W$2209:$AL$3100,7,FALSE))</f>
        <v>#N/A</v>
      </c>
      <c r="D1180" s="88" t="e">
        <f>SUM(B1180:C1180)</f>
        <v>#N/A</v>
      </c>
      <c r="E1180" s="933" t="s">
        <v>883</v>
      </c>
      <c r="F1180" s="934"/>
      <c r="G1180" s="288"/>
      <c r="H1180" s="283"/>
      <c r="I1180" s="478"/>
      <c r="J1180" s="479"/>
      <c r="K1180" s="474"/>
      <c r="L1180" s="281"/>
      <c r="M1180" s="281"/>
      <c r="N1180" s="281"/>
      <c r="O1180" s="281"/>
      <c r="P1180" s="281"/>
      <c r="Q1180" s="281"/>
      <c r="R1180" s="281"/>
      <c r="S1180" s="281"/>
      <c r="T1180" s="282"/>
      <c r="U1180" s="128">
        <f t="shared" ref="U1180:V1184" si="203">+G1180+I1180+K1180+M1180+O1180+Q1180+S1180</f>
        <v>0</v>
      </c>
      <c r="V1180" s="128">
        <f t="shared" si="203"/>
        <v>0</v>
      </c>
      <c r="W1180" s="122">
        <f>SUM(U1180:V1180)</f>
        <v>0</v>
      </c>
      <c r="Y1180" s="539" t="e">
        <f>IF($A$1162="",0,VLOOKUP($A$1162,$AQ$2209:$BF$3100,7,FALSE))</f>
        <v>#N/A</v>
      </c>
      <c r="Z1180" s="539" t="e">
        <f>IF($A$1162="",0,VLOOKUP($A$1162,$BJ$2209:$BY$3100,7,FALSE))</f>
        <v>#N/A</v>
      </c>
    </row>
    <row r="1181" spans="2:26" ht="15" customHeight="1" x14ac:dyDescent="0.25">
      <c r="B1181" s="373" t="e">
        <f>IF($A$1162="",0,VLOOKUP($A$1162,$C$2209:$R$3100,8,FALSE))</f>
        <v>#N/A</v>
      </c>
      <c r="C1181" s="374" t="e">
        <f>IF($A$1162="",0,VLOOKUP($A$1162,$W$2209:$AL$3100,8,FALSE))</f>
        <v>#N/A</v>
      </c>
      <c r="D1181" s="80" t="e">
        <f>SUM(B1181:C1181)</f>
        <v>#N/A</v>
      </c>
      <c r="E1181" s="944" t="s">
        <v>884</v>
      </c>
      <c r="F1181" s="891"/>
      <c r="G1181" s="305"/>
      <c r="H1181" s="304"/>
      <c r="I1181" s="480"/>
      <c r="J1181" s="481"/>
      <c r="K1181" s="475"/>
      <c r="L1181" s="79"/>
      <c r="M1181" s="79"/>
      <c r="N1181" s="79"/>
      <c r="O1181" s="79"/>
      <c r="P1181" s="79"/>
      <c r="Q1181" s="79"/>
      <c r="R1181" s="79"/>
      <c r="S1181" s="79"/>
      <c r="T1181" s="106"/>
      <c r="U1181" s="121">
        <f t="shared" si="203"/>
        <v>0</v>
      </c>
      <c r="V1181" s="121">
        <f t="shared" si="203"/>
        <v>0</v>
      </c>
      <c r="W1181" s="123">
        <f>SUM(U1181:V1181)</f>
        <v>0</v>
      </c>
      <c r="Y1181" s="539" t="e">
        <f>IF($A$1162="",0,VLOOKUP($A$1162,$AQ$2209:$BF$3100,8,FALSE))</f>
        <v>#N/A</v>
      </c>
      <c r="Z1181" s="539" t="e">
        <f>IF($A$1162="",0,VLOOKUP($A$1162,$BJ$2209:$BY$3100,8,FALSE))</f>
        <v>#N/A</v>
      </c>
    </row>
    <row r="1182" spans="2:26" ht="15" customHeight="1" x14ac:dyDescent="0.25">
      <c r="B1182" s="373" t="e">
        <f>IF($A$1162="",0,VLOOKUP($A$1162,$C$2209:$R$3100,9,FALSE))</f>
        <v>#N/A</v>
      </c>
      <c r="C1182" s="374" t="e">
        <f>IF($A$1162="",0,VLOOKUP($A$1162,$W$2209:$AL$3100,9,FALSE))</f>
        <v>#N/A</v>
      </c>
      <c r="D1182" s="80" t="e">
        <f>SUM(B1182:C1182)</f>
        <v>#N/A</v>
      </c>
      <c r="E1182" s="944" t="s">
        <v>885</v>
      </c>
      <c r="F1182" s="891"/>
      <c r="G1182" s="305"/>
      <c r="H1182" s="304"/>
      <c r="I1182" s="480"/>
      <c r="J1182" s="481"/>
      <c r="K1182" s="475"/>
      <c r="L1182" s="79"/>
      <c r="M1182" s="79"/>
      <c r="N1182" s="79"/>
      <c r="O1182" s="79"/>
      <c r="P1182" s="79"/>
      <c r="Q1182" s="79"/>
      <c r="R1182" s="79"/>
      <c r="S1182" s="79"/>
      <c r="T1182" s="106"/>
      <c r="U1182" s="121">
        <f t="shared" si="203"/>
        <v>0</v>
      </c>
      <c r="V1182" s="121">
        <f t="shared" si="203"/>
        <v>0</v>
      </c>
      <c r="W1182" s="123">
        <f>SUM(U1182:V1182)</f>
        <v>0</v>
      </c>
      <c r="Y1182" s="539" t="e">
        <f>IF($A$1162="",0,VLOOKUP($A$1162,$AQ$2209:$BF$3100,9,FALSE))</f>
        <v>#N/A</v>
      </c>
      <c r="Z1182" s="539" t="e">
        <f>IF($A$1162="",0,VLOOKUP($A$1162,$BJ$2209:$BY$3100,9,FALSE))</f>
        <v>#N/A</v>
      </c>
    </row>
    <row r="1183" spans="2:26" ht="15" customHeight="1" x14ac:dyDescent="0.25">
      <c r="B1183" s="373" t="e">
        <f>IF($A$1162="",0,VLOOKUP($A$1162,$C$2209:$R$3100,10,FALSE))</f>
        <v>#N/A</v>
      </c>
      <c r="C1183" s="374" t="e">
        <f>IF($A$1162="",0,VLOOKUP($A$1162,$W$2209:$AL$3100,10,FALSE))</f>
        <v>#N/A</v>
      </c>
      <c r="D1183" s="80" t="e">
        <f>SUM(B1183:C1183)</f>
        <v>#N/A</v>
      </c>
      <c r="E1183" s="944" t="s">
        <v>886</v>
      </c>
      <c r="F1183" s="891"/>
      <c r="G1183" s="305"/>
      <c r="H1183" s="304"/>
      <c r="I1183" s="480"/>
      <c r="J1183" s="481"/>
      <c r="K1183" s="475"/>
      <c r="L1183" s="79"/>
      <c r="M1183" s="79"/>
      <c r="N1183" s="79"/>
      <c r="O1183" s="79"/>
      <c r="P1183" s="79"/>
      <c r="Q1183" s="79"/>
      <c r="R1183" s="79"/>
      <c r="S1183" s="79"/>
      <c r="T1183" s="106"/>
      <c r="U1183" s="121">
        <f t="shared" si="203"/>
        <v>0</v>
      </c>
      <c r="V1183" s="121">
        <f t="shared" si="203"/>
        <v>0</v>
      </c>
      <c r="W1183" s="123">
        <f>SUM(U1183:V1183)</f>
        <v>0</v>
      </c>
      <c r="Y1183" s="539" t="e">
        <f>IF($A$1162="",0,VLOOKUP($A$1162,$AQ$2209:$BF$3100,10,FALSE))</f>
        <v>#N/A</v>
      </c>
      <c r="Z1183" s="539" t="e">
        <f>IF($A$1162="",0,VLOOKUP($A$1162,$BJ$2209:$BY$3100,10,FALSE))</f>
        <v>#N/A</v>
      </c>
    </row>
    <row r="1184" spans="2:26" ht="15" customHeight="1" thickBot="1" x14ac:dyDescent="0.3">
      <c r="B1184" s="373" t="e">
        <f>IF($A$1162="",0,VLOOKUP($A$1162,$C$2209:$R$3100,11,FALSE))</f>
        <v>#N/A</v>
      </c>
      <c r="C1184" s="374" t="e">
        <f>IF($A$1162="",0,VLOOKUP($A$1162,$W$2209:$AL$3100,11,FALSE))</f>
        <v>#N/A</v>
      </c>
      <c r="D1184" s="90" t="e">
        <f>SUM(B1184:C1184)</f>
        <v>#N/A</v>
      </c>
      <c r="E1184" s="945" t="s">
        <v>887</v>
      </c>
      <c r="F1184" s="946"/>
      <c r="G1184" s="361"/>
      <c r="H1184" s="362"/>
      <c r="I1184" s="482"/>
      <c r="J1184" s="483"/>
      <c r="K1184" s="476"/>
      <c r="L1184" s="285"/>
      <c r="M1184" s="285"/>
      <c r="N1184" s="285"/>
      <c r="O1184" s="285"/>
      <c r="P1184" s="285"/>
      <c r="Q1184" s="285"/>
      <c r="R1184" s="285"/>
      <c r="S1184" s="285"/>
      <c r="T1184" s="286"/>
      <c r="U1184" s="129">
        <f t="shared" si="203"/>
        <v>0</v>
      </c>
      <c r="V1184" s="129">
        <f t="shared" si="203"/>
        <v>0</v>
      </c>
      <c r="W1184" s="124">
        <f>SUM(U1184:V1184)</f>
        <v>0</v>
      </c>
      <c r="Y1184" s="539" t="e">
        <f>IF($A$1162="",0,VLOOKUP($A$1162,$AQ$2209:$BF$3100,11,FALSE))</f>
        <v>#N/A</v>
      </c>
      <c r="Z1184" s="539" t="e">
        <f>IF($A$1162="",0,VLOOKUP($A$1162,$BJ$2209:$BY$3100,11,FALSE))</f>
        <v>#N/A</v>
      </c>
    </row>
    <row r="1185" spans="2:26" ht="18" customHeight="1" thickBot="1" x14ac:dyDescent="0.3">
      <c r="B1185" s="91" t="e">
        <f>SUM(B1180:B1184)</f>
        <v>#N/A</v>
      </c>
      <c r="C1185" s="92" t="e">
        <f>SUM(C1180:C1184)</f>
        <v>#N/A</v>
      </c>
      <c r="D1185" s="93" t="e">
        <f>SUM(D1180:D1184)</f>
        <v>#N/A</v>
      </c>
      <c r="E1185" s="951" t="s">
        <v>888</v>
      </c>
      <c r="F1185" s="948"/>
      <c r="G1185" s="82">
        <f>SUM(G1180:G1184)</f>
        <v>0</v>
      </c>
      <c r="H1185" s="83">
        <f>SUM(H1180:H1184)</f>
        <v>0</v>
      </c>
      <c r="I1185" s="83">
        <f t="shared" ref="I1185:N1185" si="204">SUM(I1180:I1184)</f>
        <v>0</v>
      </c>
      <c r="J1185" s="84">
        <f t="shared" si="204"/>
        <v>0</v>
      </c>
      <c r="K1185" s="477">
        <f t="shared" si="204"/>
        <v>0</v>
      </c>
      <c r="L1185" s="85">
        <f t="shared" si="204"/>
        <v>0</v>
      </c>
      <c r="M1185" s="85">
        <f t="shared" si="204"/>
        <v>0</v>
      </c>
      <c r="N1185" s="85">
        <f t="shared" si="204"/>
        <v>0</v>
      </c>
      <c r="O1185" s="85">
        <f t="shared" ref="O1185:W1185" si="205">SUM(O1180:O1184)</f>
        <v>0</v>
      </c>
      <c r="P1185" s="85">
        <f t="shared" si="205"/>
        <v>0</v>
      </c>
      <c r="Q1185" s="85">
        <f t="shared" si="205"/>
        <v>0</v>
      </c>
      <c r="R1185" s="85">
        <f t="shared" si="205"/>
        <v>0</v>
      </c>
      <c r="S1185" s="85">
        <f t="shared" si="205"/>
        <v>0</v>
      </c>
      <c r="T1185" s="290">
        <f t="shared" si="205"/>
        <v>0</v>
      </c>
      <c r="U1185" s="83">
        <f t="shared" si="205"/>
        <v>0</v>
      </c>
      <c r="V1185" s="83">
        <f t="shared" si="205"/>
        <v>0</v>
      </c>
      <c r="W1185" s="84">
        <f t="shared" si="205"/>
        <v>0</v>
      </c>
    </row>
    <row r="1186" spans="2:26" ht="6.75" customHeight="1" thickBot="1" x14ac:dyDescent="0.3">
      <c r="B1186" s="61"/>
      <c r="C1186" s="61"/>
      <c r="D1186" s="61"/>
      <c r="E1186" s="61"/>
      <c r="F1186" s="61"/>
      <c r="G1186" s="61"/>
      <c r="H1186" s="61"/>
      <c r="I1186" s="61"/>
      <c r="J1186" s="61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  <c r="V1186" s="61"/>
      <c r="W1186" s="61"/>
    </row>
    <row r="1187" spans="2:26" ht="25.5" customHeight="1" thickBot="1" x14ac:dyDescent="0.3">
      <c r="B1187" s="75" t="s">
        <v>823</v>
      </c>
      <c r="C1187" s="76" t="s">
        <v>824</v>
      </c>
      <c r="D1187" s="77" t="s">
        <v>874</v>
      </c>
      <c r="E1187" s="952" t="s">
        <v>1012</v>
      </c>
      <c r="F1187" s="952"/>
      <c r="G1187" s="485" t="s">
        <v>823</v>
      </c>
      <c r="H1187" s="486" t="s">
        <v>824</v>
      </c>
      <c r="I1187" s="486" t="s">
        <v>823</v>
      </c>
      <c r="J1187" s="487" t="s">
        <v>824</v>
      </c>
      <c r="K1187" s="109" t="s">
        <v>823</v>
      </c>
      <c r="L1187" s="109" t="s">
        <v>824</v>
      </c>
      <c r="M1187" s="109" t="s">
        <v>823</v>
      </c>
      <c r="N1187" s="109" t="s">
        <v>824</v>
      </c>
      <c r="O1187" s="109" t="s">
        <v>823</v>
      </c>
      <c r="P1187" s="109" t="s">
        <v>824</v>
      </c>
      <c r="Q1187" s="109" t="s">
        <v>823</v>
      </c>
      <c r="R1187" s="109" t="s">
        <v>824</v>
      </c>
      <c r="S1187" s="109" t="s">
        <v>823</v>
      </c>
      <c r="T1187" s="109" t="s">
        <v>824</v>
      </c>
      <c r="U1187" s="109" t="s">
        <v>823</v>
      </c>
      <c r="V1187" s="109" t="s">
        <v>824</v>
      </c>
      <c r="W1187" s="110" t="s">
        <v>825</v>
      </c>
    </row>
    <row r="1188" spans="2:26" ht="15" customHeight="1" x14ac:dyDescent="0.25">
      <c r="B1188" s="373" t="e">
        <f>IF($A$1162="",0,VLOOKUP($A$1162,$C$2209:$R$3100,12,FALSE))</f>
        <v>#N/A</v>
      </c>
      <c r="C1188" s="374" t="e">
        <f>IF($A$1162="",0,VLOOKUP($A$1162,$W$2209:$AL$3100,12,FALSE))</f>
        <v>#N/A</v>
      </c>
      <c r="D1188" s="88" t="e">
        <f>SUM(B1188:C1188)</f>
        <v>#N/A</v>
      </c>
      <c r="E1188" s="933" t="s">
        <v>1013</v>
      </c>
      <c r="F1188" s="934"/>
      <c r="G1188" s="288"/>
      <c r="H1188" s="283"/>
      <c r="I1188" s="478"/>
      <c r="J1188" s="479"/>
      <c r="K1188" s="474"/>
      <c r="L1188" s="281"/>
      <c r="M1188" s="281"/>
      <c r="N1188" s="281"/>
      <c r="O1188" s="281"/>
      <c r="P1188" s="281"/>
      <c r="Q1188" s="281"/>
      <c r="R1188" s="281"/>
      <c r="S1188" s="282"/>
      <c r="T1188" s="283"/>
      <c r="U1188" s="128">
        <f t="shared" ref="U1188:V1192" si="206">+G1188+I1188+K1188+M1188+O1188+Q1188+S1188</f>
        <v>0</v>
      </c>
      <c r="V1188" s="128">
        <f t="shared" si="206"/>
        <v>0</v>
      </c>
      <c r="W1188" s="122">
        <f>SUM(U1188:V1188)</f>
        <v>0</v>
      </c>
      <c r="Y1188" s="539" t="e">
        <f>IF($A$1162="",0,VLOOKUP($A$1162,$AQ$2209:$BF$3100,12,FALSE))</f>
        <v>#N/A</v>
      </c>
      <c r="Z1188" s="539" t="e">
        <f>IF($A$1162="",0,VLOOKUP($A$1162,$BJ$2209:$BY$3100,12,FALSE))</f>
        <v>#N/A</v>
      </c>
    </row>
    <row r="1189" spans="2:26" ht="15" customHeight="1" x14ac:dyDescent="0.25">
      <c r="B1189" s="373" t="e">
        <f>IF($A$1162="",0,VLOOKUP($A$1162,$C$2209:$R$3100,13,FALSE))</f>
        <v>#N/A</v>
      </c>
      <c r="C1189" s="374" t="e">
        <f>IF($A$1162="",0,VLOOKUP($A$1162,$W$2209:$AL$3100,13,FALSE))</f>
        <v>#N/A</v>
      </c>
      <c r="D1189" s="80" t="e">
        <f>SUM(B1189:C1189)</f>
        <v>#N/A</v>
      </c>
      <c r="E1189" s="944" t="s">
        <v>1014</v>
      </c>
      <c r="F1189" s="891"/>
      <c r="G1189" s="305"/>
      <c r="H1189" s="304"/>
      <c r="I1189" s="480"/>
      <c r="J1189" s="481"/>
      <c r="K1189" s="475"/>
      <c r="L1189" s="79"/>
      <c r="M1189" s="79"/>
      <c r="N1189" s="79"/>
      <c r="O1189" s="79"/>
      <c r="P1189" s="79"/>
      <c r="Q1189" s="79"/>
      <c r="R1189" s="79"/>
      <c r="S1189" s="106"/>
      <c r="T1189" s="107"/>
      <c r="U1189" s="121">
        <f t="shared" si="206"/>
        <v>0</v>
      </c>
      <c r="V1189" s="121">
        <f t="shared" si="206"/>
        <v>0</v>
      </c>
      <c r="W1189" s="123">
        <f>SUM(U1189:V1189)</f>
        <v>0</v>
      </c>
      <c r="Y1189" s="539" t="e">
        <f>IF($A$1162="",0,VLOOKUP($A$1162,$AQ$2209:$BF$3100,13,FALSE))</f>
        <v>#N/A</v>
      </c>
      <c r="Z1189" s="539" t="e">
        <f>IF($A$1162="",0,VLOOKUP($A$1162,$BJ$2209:$BY$3100,13,FALSE))</f>
        <v>#N/A</v>
      </c>
    </row>
    <row r="1190" spans="2:26" ht="15" customHeight="1" x14ac:dyDescent="0.25">
      <c r="B1190" s="373" t="e">
        <f>IF($A$1162="",0,VLOOKUP($A$1162,$C$2209:$R$3100,14,FALSE))</f>
        <v>#N/A</v>
      </c>
      <c r="C1190" s="374" t="e">
        <f>IF($A$1162="",0,VLOOKUP($A$1162,$W$2209:$AL$3100,14,FALSE))</f>
        <v>#N/A</v>
      </c>
      <c r="D1190" s="80" t="e">
        <f>SUM(B1190:C1190)</f>
        <v>#N/A</v>
      </c>
      <c r="E1190" s="944" t="s">
        <v>1015</v>
      </c>
      <c r="F1190" s="891"/>
      <c r="G1190" s="305"/>
      <c r="H1190" s="304"/>
      <c r="I1190" s="480"/>
      <c r="J1190" s="481"/>
      <c r="K1190" s="475"/>
      <c r="L1190" s="79"/>
      <c r="M1190" s="79"/>
      <c r="N1190" s="79"/>
      <c r="O1190" s="79"/>
      <c r="P1190" s="79"/>
      <c r="Q1190" s="79"/>
      <c r="R1190" s="79"/>
      <c r="S1190" s="106"/>
      <c r="T1190" s="107"/>
      <c r="U1190" s="121">
        <f t="shared" si="206"/>
        <v>0</v>
      </c>
      <c r="V1190" s="121">
        <f t="shared" si="206"/>
        <v>0</v>
      </c>
      <c r="W1190" s="123">
        <f>SUM(U1190:V1190)</f>
        <v>0</v>
      </c>
      <c r="Y1190" s="539" t="e">
        <f>IF($A$1162="",0,VLOOKUP($A$1162,$AQ$2209:$BF$3100,14,FALSE))</f>
        <v>#N/A</v>
      </c>
      <c r="Z1190" s="539" t="e">
        <f>IF($A$1162="",0,VLOOKUP($A$1162,$BJ$2209:$BY$3100,14,FALSE))</f>
        <v>#N/A</v>
      </c>
    </row>
    <row r="1191" spans="2:26" ht="15" customHeight="1" x14ac:dyDescent="0.25">
      <c r="B1191" s="373" t="e">
        <f>IF($A$1162="",0,VLOOKUP($A$1162,$C$2209:$R$3100,15,FALSE))</f>
        <v>#N/A</v>
      </c>
      <c r="C1191" s="374" t="e">
        <f>IF($A$1162="",0,VLOOKUP($A$1162,$W$2209:$AL$3100,15,FALSE))</f>
        <v>#N/A</v>
      </c>
      <c r="D1191" s="80" t="e">
        <f>SUM(B1191:C1191)</f>
        <v>#N/A</v>
      </c>
      <c r="E1191" s="944" t="s">
        <v>1016</v>
      </c>
      <c r="F1191" s="891"/>
      <c r="G1191" s="305"/>
      <c r="H1191" s="304"/>
      <c r="I1191" s="480"/>
      <c r="J1191" s="481"/>
      <c r="K1191" s="475"/>
      <c r="L1191" s="79"/>
      <c r="M1191" s="79"/>
      <c r="N1191" s="79"/>
      <c r="O1191" s="79"/>
      <c r="P1191" s="79"/>
      <c r="Q1191" s="79"/>
      <c r="R1191" s="79"/>
      <c r="S1191" s="106"/>
      <c r="T1191" s="107"/>
      <c r="U1191" s="121">
        <f t="shared" si="206"/>
        <v>0</v>
      </c>
      <c r="V1191" s="121">
        <f t="shared" si="206"/>
        <v>0</v>
      </c>
      <c r="W1191" s="123">
        <f>SUM(U1191:V1191)</f>
        <v>0</v>
      </c>
      <c r="Y1191" s="539" t="e">
        <f>IF($A$1162="",0,VLOOKUP($A$1162,$AQ$2209:$BF$3100,15,FALSE))</f>
        <v>#N/A</v>
      </c>
      <c r="Z1191" s="539" t="e">
        <f>IF($A$1162="",0,VLOOKUP($A$1162,$BJ$2209:$BY$3100,15,FALSE))</f>
        <v>#N/A</v>
      </c>
    </row>
    <row r="1192" spans="2:26" ht="15" customHeight="1" thickBot="1" x14ac:dyDescent="0.3">
      <c r="B1192" s="373" t="e">
        <f>IF($A$1162="",0,VLOOKUP($A$1162,$C$2209:$R$3100,16,FALSE))</f>
        <v>#N/A</v>
      </c>
      <c r="C1192" s="374" t="e">
        <f>IF($A$1162="",0,VLOOKUP($A$1162,$W$2209:$AL$3100,16,FALSE))</f>
        <v>#N/A</v>
      </c>
      <c r="D1192" s="90" t="e">
        <f>SUM(B1192:C1192)</f>
        <v>#N/A</v>
      </c>
      <c r="E1192" s="945" t="s">
        <v>1017</v>
      </c>
      <c r="F1192" s="946"/>
      <c r="G1192" s="361"/>
      <c r="H1192" s="362"/>
      <c r="I1192" s="482"/>
      <c r="J1192" s="483"/>
      <c r="K1192" s="476"/>
      <c r="L1192" s="285"/>
      <c r="M1192" s="285"/>
      <c r="N1192" s="285"/>
      <c r="O1192" s="285"/>
      <c r="P1192" s="285"/>
      <c r="Q1192" s="285"/>
      <c r="R1192" s="285"/>
      <c r="S1192" s="286"/>
      <c r="T1192" s="287"/>
      <c r="U1192" s="129">
        <f t="shared" si="206"/>
        <v>0</v>
      </c>
      <c r="V1192" s="129">
        <f t="shared" si="206"/>
        <v>0</v>
      </c>
      <c r="W1192" s="124">
        <f>SUM(U1192:V1192)</f>
        <v>0</v>
      </c>
      <c r="Y1192" s="539" t="e">
        <f>IF($A$1162="",0,VLOOKUP($A$1162,$AQ$2209:$BF$3100,16,FALSE))</f>
        <v>#N/A</v>
      </c>
      <c r="Z1192" s="539" t="e">
        <f>IF($A$1162="",0,VLOOKUP($A$1162,$BJ$2209:$BY$3100,16,FALSE))</f>
        <v>#N/A</v>
      </c>
    </row>
    <row r="1193" spans="2:26" ht="18" customHeight="1" thickBot="1" x14ac:dyDescent="0.3">
      <c r="B1193" s="91" t="e">
        <f>SUM(B1188:B1192)</f>
        <v>#N/A</v>
      </c>
      <c r="C1193" s="92" t="e">
        <f>SUM(C1188:C1192)</f>
        <v>#N/A</v>
      </c>
      <c r="D1193" s="93" t="e">
        <f>SUM(D1188:D1192)</f>
        <v>#N/A</v>
      </c>
      <c r="E1193" s="951" t="s">
        <v>1018</v>
      </c>
      <c r="F1193" s="948"/>
      <c r="G1193" s="82">
        <f>SUM(G1188:G1192)</f>
        <v>0</v>
      </c>
      <c r="H1193" s="83">
        <f>SUM(H1188:H1192)</f>
        <v>0</v>
      </c>
      <c r="I1193" s="83">
        <f t="shared" ref="I1193:O1193" si="207">SUM(I1188:I1192)</f>
        <v>0</v>
      </c>
      <c r="J1193" s="84">
        <f t="shared" si="207"/>
        <v>0</v>
      </c>
      <c r="K1193" s="477">
        <f t="shared" si="207"/>
        <v>0</v>
      </c>
      <c r="L1193" s="85">
        <f t="shared" si="207"/>
        <v>0</v>
      </c>
      <c r="M1193" s="85">
        <f t="shared" si="207"/>
        <v>0</v>
      </c>
      <c r="N1193" s="85">
        <f t="shared" si="207"/>
        <v>0</v>
      </c>
      <c r="O1193" s="85">
        <f t="shared" si="207"/>
        <v>0</v>
      </c>
      <c r="P1193" s="85">
        <f t="shared" ref="P1193:W1193" si="208">SUM(P1188:P1192)</f>
        <v>0</v>
      </c>
      <c r="Q1193" s="85">
        <f t="shared" si="208"/>
        <v>0</v>
      </c>
      <c r="R1193" s="85">
        <f t="shared" si="208"/>
        <v>0</v>
      </c>
      <c r="S1193" s="85">
        <f t="shared" si="208"/>
        <v>0</v>
      </c>
      <c r="T1193" s="85">
        <f t="shared" si="208"/>
        <v>0</v>
      </c>
      <c r="U1193" s="85">
        <f t="shared" si="208"/>
        <v>0</v>
      </c>
      <c r="V1193" s="85">
        <f t="shared" si="208"/>
        <v>0</v>
      </c>
      <c r="W1193" s="86">
        <f t="shared" si="208"/>
        <v>0</v>
      </c>
    </row>
    <row r="1194" spans="2:26" ht="3" customHeight="1" x14ac:dyDescent="0.25">
      <c r="B1194" s="488"/>
      <c r="C1194" s="488"/>
      <c r="D1194" s="488"/>
      <c r="E1194" s="489"/>
      <c r="F1194" s="489"/>
      <c r="G1194" s="490"/>
      <c r="H1194" s="490"/>
      <c r="I1194" s="488"/>
      <c r="J1194" s="488"/>
      <c r="K1194" s="488"/>
      <c r="L1194" s="488"/>
      <c r="M1194" s="488"/>
      <c r="N1194" s="488"/>
      <c r="O1194" s="488"/>
      <c r="P1194" s="488"/>
      <c r="Q1194" s="488"/>
      <c r="R1194" s="488"/>
      <c r="S1194" s="488"/>
      <c r="T1194" s="488"/>
      <c r="U1194" s="488"/>
      <c r="V1194" s="488"/>
      <c r="W1194" s="488"/>
    </row>
    <row r="1195" spans="2:26" ht="12.75" customHeight="1" thickBot="1" x14ac:dyDescent="0.25">
      <c r="B1195" s="491" t="s">
        <v>1129</v>
      </c>
      <c r="C1195" s="96"/>
      <c r="D1195" s="96"/>
      <c r="E1195" s="96"/>
      <c r="F1195" s="492" t="s">
        <v>835</v>
      </c>
      <c r="G1195" s="1019" t="s">
        <v>1270</v>
      </c>
      <c r="H1195" s="1019"/>
      <c r="I1195" s="1019"/>
      <c r="J1195" s="1019"/>
      <c r="K1195" s="1019"/>
      <c r="L1195" s="1019"/>
      <c r="M1195" s="1019"/>
      <c r="N1195" s="1019"/>
      <c r="O1195" s="1019"/>
      <c r="P1195" s="1019"/>
      <c r="Q1195" s="1019"/>
      <c r="R1195" s="1019"/>
      <c r="S1195" s="1019"/>
      <c r="T1195" s="1019"/>
      <c r="U1195" s="1019"/>
      <c r="V1195" s="1019"/>
      <c r="W1195" s="1019"/>
    </row>
    <row r="1196" spans="2:26" ht="27.75" customHeight="1" x14ac:dyDescent="0.25">
      <c r="B1196" s="888" t="s">
        <v>1132</v>
      </c>
      <c r="C1196" s="889"/>
      <c r="D1196" s="889"/>
      <c r="E1196" s="1036"/>
      <c r="F1196" s="1047"/>
      <c r="G1196" s="1044" t="s">
        <v>1076</v>
      </c>
      <c r="H1196" s="1003"/>
      <c r="I1196" s="1003"/>
      <c r="J1196" s="1003"/>
      <c r="K1196" s="1004" t="s">
        <v>1131</v>
      </c>
      <c r="L1196" s="1004"/>
      <c r="M1196" s="1004"/>
      <c r="N1196" s="1005"/>
      <c r="O1196" s="241"/>
      <c r="P1196" s="1039" t="s">
        <v>1268</v>
      </c>
      <c r="Q1196" s="1039"/>
      <c r="R1196" s="1039"/>
      <c r="S1196" s="1039"/>
      <c r="T1196" s="1040" t="s">
        <v>1269</v>
      </c>
      <c r="U1196" s="1040"/>
      <c r="V1196" s="1040"/>
      <c r="W1196" s="1041"/>
    </row>
    <row r="1197" spans="2:26" ht="11.25" customHeight="1" x14ac:dyDescent="0.25">
      <c r="B1197" s="963" t="s">
        <v>1130</v>
      </c>
      <c r="C1197" s="964"/>
      <c r="D1197" s="965" t="s">
        <v>903</v>
      </c>
      <c r="E1197" s="1037"/>
      <c r="F1197" s="1047"/>
      <c r="G1197" s="1045" t="s">
        <v>823</v>
      </c>
      <c r="H1197" s="1007"/>
      <c r="I1197" s="1007" t="s">
        <v>824</v>
      </c>
      <c r="J1197" s="1007"/>
      <c r="K1197" s="1007" t="s">
        <v>823</v>
      </c>
      <c r="L1197" s="1007"/>
      <c r="M1197" s="1007" t="s">
        <v>824</v>
      </c>
      <c r="N1197" s="1021"/>
      <c r="O1197" s="241"/>
      <c r="P1197" s="1007" t="s">
        <v>823</v>
      </c>
      <c r="Q1197" s="1007"/>
      <c r="R1197" s="1007" t="s">
        <v>824</v>
      </c>
      <c r="S1197" s="1007"/>
      <c r="T1197" s="1007" t="s">
        <v>823</v>
      </c>
      <c r="U1197" s="1007"/>
      <c r="V1197" s="1007" t="s">
        <v>824</v>
      </c>
      <c r="W1197" s="1021"/>
    </row>
    <row r="1198" spans="2:26" ht="18.75" customHeight="1" thickBot="1" x14ac:dyDescent="0.3">
      <c r="B1198" s="986"/>
      <c r="C1198" s="987"/>
      <c r="D1198" s="988"/>
      <c r="E1198" s="1038"/>
      <c r="F1198" s="1047"/>
      <c r="G1198" s="1035" t="e">
        <f>IF($A$1162="",0,VLOOKUP($A$1162,$DB$2209:$DC$3100,2,FALSE))</f>
        <v>#N/A</v>
      </c>
      <c r="H1198" s="1022"/>
      <c r="I1198" s="1022" t="e">
        <f>IF($A$1162="",0,VLOOKUP($A$1162,$DG$2209:$DH$3100,2,FALSE))</f>
        <v>#N/A</v>
      </c>
      <c r="J1198" s="1022"/>
      <c r="K1198" s="1024"/>
      <c r="L1198" s="1024"/>
      <c r="M1198" s="1024"/>
      <c r="N1198" s="1025"/>
      <c r="O1198" s="241"/>
      <c r="P1198" s="1008" t="e">
        <f>IF($A$1162="",0,VLOOKUP($A$1162,$DL$2209:$DM$3100,2,FALSE))</f>
        <v>#N/A</v>
      </c>
      <c r="Q1198" s="1008"/>
      <c r="R1198" s="1008" t="e">
        <f>IF($A$1162="",0,VLOOKUP($A$1162,$DQ$2209:$DR$3100,2,FALSE))</f>
        <v>#N/A</v>
      </c>
      <c r="S1198" s="1008"/>
      <c r="T1198" s="1024"/>
      <c r="U1198" s="1024"/>
      <c r="V1198" s="1024"/>
      <c r="W1198" s="1025"/>
    </row>
    <row r="1199" spans="2:26" s="52" customFormat="1" ht="14.25" customHeight="1" thickBot="1" x14ac:dyDescent="0.3">
      <c r="B1199" s="368"/>
      <c r="C1199" s="368"/>
      <c r="D1199" s="368"/>
      <c r="E1199" s="369"/>
      <c r="F1199" s="376"/>
      <c r="G1199" s="377"/>
      <c r="H1199" s="377"/>
      <c r="I1199" s="241"/>
      <c r="J1199" s="370"/>
      <c r="K1199" s="370"/>
      <c r="L1199" s="370"/>
      <c r="M1199" s="370"/>
      <c r="N1199" s="370"/>
      <c r="O1199" s="370"/>
      <c r="P1199" s="370"/>
      <c r="Q1199" s="370"/>
      <c r="R1199" s="370"/>
      <c r="S1199" s="370"/>
      <c r="T1199" s="370"/>
      <c r="U1199" s="370"/>
      <c r="V1199" s="375"/>
      <c r="W1199" s="96"/>
    </row>
    <row r="1200" spans="2:26" s="52" customFormat="1" ht="12.75" customHeight="1" thickBot="1" x14ac:dyDescent="0.3">
      <c r="B1200" s="372"/>
      <c r="C1200" s="100"/>
      <c r="D1200" s="100"/>
      <c r="E1200" s="100"/>
      <c r="F1200" s="100"/>
      <c r="G1200" s="100"/>
      <c r="H1200" s="100"/>
      <c r="I1200" s="100"/>
      <c r="J1200" s="100"/>
      <c r="K1200" s="500" t="s">
        <v>836</v>
      </c>
      <c r="L1200" s="859">
        <f>+D1161</f>
        <v>0</v>
      </c>
      <c r="M1200" s="860"/>
      <c r="N1200" s="860"/>
      <c r="O1200" s="860"/>
      <c r="P1200" s="860"/>
      <c r="Q1200" s="860"/>
      <c r="R1200" s="860"/>
      <c r="S1200" s="860"/>
      <c r="T1200" s="860"/>
      <c r="U1200" s="860"/>
      <c r="V1200" s="484"/>
      <c r="W1200" s="417" t="s">
        <v>864</v>
      </c>
    </row>
    <row r="1201" spans="2:23" ht="15" x14ac:dyDescent="0.25">
      <c r="B1201" s="372"/>
      <c r="C1201" s="100"/>
      <c r="D1201" s="100"/>
      <c r="E1201" s="100"/>
      <c r="F1201" s="100"/>
      <c r="G1201" s="100"/>
      <c r="H1201" s="100"/>
      <c r="I1201" s="100"/>
      <c r="J1201" s="100"/>
      <c r="K1201" s="500" t="s">
        <v>837</v>
      </c>
      <c r="L1201" s="500"/>
      <c r="M1201" s="242"/>
      <c r="N1201" s="54"/>
      <c r="O1201" s="858" t="str">
        <f>+F1162</f>
        <v/>
      </c>
      <c r="P1201" s="858"/>
      <c r="Q1201" s="858"/>
      <c r="R1201" s="858"/>
      <c r="S1201" s="858"/>
      <c r="T1201" s="858"/>
      <c r="U1201" s="858"/>
      <c r="V1201" s="484"/>
      <c r="W1201" s="96"/>
    </row>
    <row r="1202" spans="2:23" ht="16.5" thickBot="1" x14ac:dyDescent="0.3">
      <c r="B1202" s="68" t="s">
        <v>1133</v>
      </c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Q1202" s="74"/>
      <c r="R1202" s="74"/>
      <c r="S1202" s="74"/>
      <c r="T1202" s="61"/>
      <c r="U1202" s="61"/>
      <c r="V1202" s="61"/>
      <c r="W1202" s="61"/>
    </row>
    <row r="1203" spans="2:23" ht="40.5" customHeight="1" thickBot="1" x14ac:dyDescent="0.3">
      <c r="B1203" s="990" t="s">
        <v>1077</v>
      </c>
      <c r="C1203" s="991"/>
      <c r="D1203" s="992"/>
      <c r="E1203" s="979" t="s">
        <v>870</v>
      </c>
      <c r="F1203" s="980"/>
      <c r="G1203" s="985" t="s">
        <v>1068</v>
      </c>
      <c r="H1203" s="957"/>
      <c r="I1203" s="957"/>
      <c r="J1203" s="958"/>
      <c r="K1203" s="957" t="s">
        <v>1067</v>
      </c>
      <c r="L1203" s="958"/>
      <c r="M1203" s="957" t="s">
        <v>1074</v>
      </c>
      <c r="N1203" s="958"/>
      <c r="O1203" s="957" t="s">
        <v>1073</v>
      </c>
      <c r="P1203" s="958"/>
      <c r="Q1203" s="957" t="s">
        <v>1072</v>
      </c>
      <c r="R1203" s="958"/>
      <c r="S1203" s="957" t="s">
        <v>1071</v>
      </c>
      <c r="T1203" s="958"/>
      <c r="U1203" s="967" t="s">
        <v>1070</v>
      </c>
      <c r="V1203" s="968"/>
      <c r="W1203" s="969"/>
    </row>
    <row r="1204" spans="2:23" ht="13.5" x14ac:dyDescent="0.2">
      <c r="B1204" s="993"/>
      <c r="C1204" s="959"/>
      <c r="D1204" s="994"/>
      <c r="E1204" s="981"/>
      <c r="F1204" s="982"/>
      <c r="G1204" s="999" t="s">
        <v>1069</v>
      </c>
      <c r="H1204" s="1000"/>
      <c r="I1204" s="1000"/>
      <c r="J1204" s="1001"/>
      <c r="K1204" s="959"/>
      <c r="L1204" s="960"/>
      <c r="M1204" s="959"/>
      <c r="N1204" s="960"/>
      <c r="O1204" s="959"/>
      <c r="P1204" s="960"/>
      <c r="Q1204" s="959"/>
      <c r="R1204" s="960"/>
      <c r="S1204" s="959"/>
      <c r="T1204" s="960"/>
      <c r="U1204" s="970"/>
      <c r="V1204" s="971"/>
      <c r="W1204" s="972"/>
    </row>
    <row r="1205" spans="2:23" ht="14.25" thickBot="1" x14ac:dyDescent="0.25">
      <c r="B1205" s="995"/>
      <c r="C1205" s="996"/>
      <c r="D1205" s="997"/>
      <c r="E1205" s="983"/>
      <c r="F1205" s="984"/>
      <c r="G1205" s="955" t="s">
        <v>1065</v>
      </c>
      <c r="H1205" s="956"/>
      <c r="I1205" s="956" t="s">
        <v>1066</v>
      </c>
      <c r="J1205" s="998"/>
      <c r="K1205" s="961"/>
      <c r="L1205" s="962"/>
      <c r="M1205" s="961"/>
      <c r="N1205" s="962"/>
      <c r="O1205" s="961"/>
      <c r="P1205" s="962"/>
      <c r="Q1205" s="961"/>
      <c r="R1205" s="962"/>
      <c r="S1205" s="961"/>
      <c r="T1205" s="962"/>
      <c r="U1205" s="973"/>
      <c r="V1205" s="974"/>
      <c r="W1205" s="975"/>
    </row>
    <row r="1206" spans="2:23" ht="13.5" thickBot="1" x14ac:dyDescent="0.3">
      <c r="B1206" s="116" t="s">
        <v>823</v>
      </c>
      <c r="C1206" s="109" t="s">
        <v>824</v>
      </c>
      <c r="D1206" s="117" t="s">
        <v>874</v>
      </c>
      <c r="E1206" s="977" t="s">
        <v>1078</v>
      </c>
      <c r="F1206" s="978"/>
      <c r="G1206" s="485" t="s">
        <v>823</v>
      </c>
      <c r="H1206" s="486" t="s">
        <v>824</v>
      </c>
      <c r="I1206" s="486" t="s">
        <v>823</v>
      </c>
      <c r="J1206" s="487" t="s">
        <v>824</v>
      </c>
      <c r="K1206" s="493" t="s">
        <v>823</v>
      </c>
      <c r="L1206" s="131" t="s">
        <v>824</v>
      </c>
      <c r="M1206" s="131" t="s">
        <v>823</v>
      </c>
      <c r="N1206" s="131" t="s">
        <v>824</v>
      </c>
      <c r="O1206" s="131" t="s">
        <v>823</v>
      </c>
      <c r="P1206" s="131" t="s">
        <v>824</v>
      </c>
      <c r="Q1206" s="131" t="s">
        <v>823</v>
      </c>
      <c r="R1206" s="131" t="s">
        <v>824</v>
      </c>
      <c r="S1206" s="131" t="s">
        <v>823</v>
      </c>
      <c r="T1206" s="131" t="s">
        <v>824</v>
      </c>
      <c r="U1206" s="131" t="s">
        <v>823</v>
      </c>
      <c r="V1206" s="131" t="s">
        <v>824</v>
      </c>
      <c r="W1206" s="132" t="s">
        <v>825</v>
      </c>
    </row>
    <row r="1207" spans="2:23" ht="33.75" customHeight="1" x14ac:dyDescent="0.25">
      <c r="B1207" s="534" t="e">
        <f>IF($A$1162="",0,VLOOKUP($A$1162,$CC$2209:$CK$3100,2,FALSE))</f>
        <v>#N/A</v>
      </c>
      <c r="C1207" s="535" t="e">
        <f>IF($A$1162="",0,VLOOKUP($A$1162,$CP$2209:$CX$3100,2,FALSE))</f>
        <v>#N/A</v>
      </c>
      <c r="D1207" s="122" t="e">
        <f>SUM(B1207:C1207)</f>
        <v>#N/A</v>
      </c>
      <c r="E1207" s="900" t="s">
        <v>1079</v>
      </c>
      <c r="F1207" s="901"/>
      <c r="G1207" s="288"/>
      <c r="H1207" s="283"/>
      <c r="I1207" s="283"/>
      <c r="J1207" s="471"/>
      <c r="K1207" s="288"/>
      <c r="L1207" s="283"/>
      <c r="M1207" s="283"/>
      <c r="N1207" s="283"/>
      <c r="O1207" s="283"/>
      <c r="P1207" s="283"/>
      <c r="Q1207" s="283"/>
      <c r="R1207" s="283"/>
      <c r="S1207" s="283"/>
      <c r="T1207" s="283"/>
      <c r="U1207" s="128">
        <f t="shared" ref="U1207:V1210" si="209">+G1207+I1207+K1207+M1207+O1207+Q1207+S1207</f>
        <v>0</v>
      </c>
      <c r="V1207" s="128">
        <f t="shared" si="209"/>
        <v>0</v>
      </c>
      <c r="W1207" s="122">
        <f>+V1207+U1207</f>
        <v>0</v>
      </c>
    </row>
    <row r="1208" spans="2:23" ht="33.75" customHeight="1" x14ac:dyDescent="0.25">
      <c r="B1208" s="536" t="e">
        <f>IF($A$1162="",0,VLOOKUP($A$1162,$CC$2209:$CK$3100,3,FALSE))</f>
        <v>#N/A</v>
      </c>
      <c r="C1208" s="374" t="e">
        <f>IF($A$1162="",0,VLOOKUP($A$1162,$CP$2209:$CX$3100,3,FALSE))</f>
        <v>#N/A</v>
      </c>
      <c r="D1208" s="123" t="e">
        <f>SUM(B1208:C1208)</f>
        <v>#N/A</v>
      </c>
      <c r="E1208" s="896" t="s">
        <v>1080</v>
      </c>
      <c r="F1208" s="897"/>
      <c r="G1208" s="451"/>
      <c r="H1208" s="107"/>
      <c r="I1208" s="107"/>
      <c r="J1208" s="472"/>
      <c r="K1208" s="451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21">
        <f t="shared" si="209"/>
        <v>0</v>
      </c>
      <c r="V1208" s="121">
        <f t="shared" si="209"/>
        <v>0</v>
      </c>
      <c r="W1208" s="123">
        <f>+V1208+U1208</f>
        <v>0</v>
      </c>
    </row>
    <row r="1209" spans="2:23" ht="33.75" customHeight="1" x14ac:dyDescent="0.25">
      <c r="B1209" s="536" t="e">
        <f>IF($A$1162="",0,VLOOKUP($A$1162,$CC$2209:$CK$3100,4,FALSE))</f>
        <v>#N/A</v>
      </c>
      <c r="C1209" s="374" t="e">
        <f>IF($A$1162="",0,VLOOKUP($A$1162,$CP$2209:$CX$3100,4,FALSE))</f>
        <v>#N/A</v>
      </c>
      <c r="D1209" s="123" t="e">
        <f>SUM(B1209:C1209)</f>
        <v>#N/A</v>
      </c>
      <c r="E1209" s="890" t="s">
        <v>1081</v>
      </c>
      <c r="F1209" s="891"/>
      <c r="G1209" s="451"/>
      <c r="H1209" s="107"/>
      <c r="I1209" s="107"/>
      <c r="J1209" s="472"/>
      <c r="K1209" s="451"/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21">
        <f t="shared" si="209"/>
        <v>0</v>
      </c>
      <c r="V1209" s="121">
        <f t="shared" si="209"/>
        <v>0</v>
      </c>
      <c r="W1209" s="123">
        <f>+V1209+U1209</f>
        <v>0</v>
      </c>
    </row>
    <row r="1210" spans="2:23" ht="17.25" thickBot="1" x14ac:dyDescent="0.3">
      <c r="B1210" s="537" t="e">
        <f>IF($A$1162="",0,VLOOKUP($A$1162,$CC$2209:$CK$3100,5,FALSE))</f>
        <v>#N/A</v>
      </c>
      <c r="C1210" s="538" t="e">
        <f>IF($A$1162="",0,VLOOKUP($A$1162,$CP$2209:$CX$3100,5,FALSE))</f>
        <v>#N/A</v>
      </c>
      <c r="D1210" s="365" t="e">
        <f>SUM(B1210:C1210)</f>
        <v>#N/A</v>
      </c>
      <c r="E1210" s="890" t="s">
        <v>1082</v>
      </c>
      <c r="F1210" s="891"/>
      <c r="G1210" s="498"/>
      <c r="H1210" s="363"/>
      <c r="I1210" s="363"/>
      <c r="J1210" s="473"/>
      <c r="K1210" s="452"/>
      <c r="L1210" s="287"/>
      <c r="M1210" s="287"/>
      <c r="N1210" s="287"/>
      <c r="O1210" s="287"/>
      <c r="P1210" s="287"/>
      <c r="Q1210" s="287"/>
      <c r="R1210" s="287"/>
      <c r="S1210" s="287"/>
      <c r="T1210" s="287"/>
      <c r="U1210" s="129">
        <f t="shared" si="209"/>
        <v>0</v>
      </c>
      <c r="V1210" s="129">
        <f t="shared" si="209"/>
        <v>0</v>
      </c>
      <c r="W1210" s="124">
        <f>+V1210+U1210</f>
        <v>0</v>
      </c>
    </row>
    <row r="1211" spans="2:23" ht="17.25" thickBot="1" x14ac:dyDescent="0.3">
      <c r="B1211" s="82" t="e">
        <f>SUM(B1207:B1210)</f>
        <v>#N/A</v>
      </c>
      <c r="C1211" s="83" t="e">
        <f>SUM(C1207:C1210)</f>
        <v>#N/A</v>
      </c>
      <c r="D1211" s="84" t="e">
        <f>SUM(D1207:D1210)</f>
        <v>#N/A</v>
      </c>
      <c r="E1211" s="898" t="s">
        <v>1083</v>
      </c>
      <c r="F1211" s="899"/>
      <c r="G1211" s="82">
        <f t="shared" ref="G1211:W1211" si="210">SUM(G1207:G1210)</f>
        <v>0</v>
      </c>
      <c r="H1211" s="83">
        <f t="shared" si="210"/>
        <v>0</v>
      </c>
      <c r="I1211" s="83">
        <f t="shared" si="210"/>
        <v>0</v>
      </c>
      <c r="J1211" s="84">
        <f t="shared" si="210"/>
        <v>0</v>
      </c>
      <c r="K1211" s="82">
        <f t="shared" si="210"/>
        <v>0</v>
      </c>
      <c r="L1211" s="83">
        <f t="shared" si="210"/>
        <v>0</v>
      </c>
      <c r="M1211" s="83">
        <f t="shared" si="210"/>
        <v>0</v>
      </c>
      <c r="N1211" s="83">
        <f t="shared" si="210"/>
        <v>0</v>
      </c>
      <c r="O1211" s="83">
        <f t="shared" si="210"/>
        <v>0</v>
      </c>
      <c r="P1211" s="83">
        <f t="shared" si="210"/>
        <v>0</v>
      </c>
      <c r="Q1211" s="83">
        <f t="shared" si="210"/>
        <v>0</v>
      </c>
      <c r="R1211" s="83">
        <f t="shared" si="210"/>
        <v>0</v>
      </c>
      <c r="S1211" s="83">
        <f t="shared" si="210"/>
        <v>0</v>
      </c>
      <c r="T1211" s="83">
        <f t="shared" si="210"/>
        <v>0</v>
      </c>
      <c r="U1211" s="83">
        <f t="shared" si="210"/>
        <v>0</v>
      </c>
      <c r="V1211" s="83">
        <f t="shared" si="210"/>
        <v>0</v>
      </c>
      <c r="W1211" s="84">
        <f t="shared" si="210"/>
        <v>0</v>
      </c>
    </row>
    <row r="1212" spans="2:23" ht="17.25" thickBot="1" x14ac:dyDescent="0.3">
      <c r="B1212" s="488"/>
      <c r="C1212" s="488"/>
      <c r="D1212" s="488"/>
      <c r="E1212" s="489"/>
      <c r="F1212" s="489"/>
      <c r="G1212" s="488"/>
      <c r="H1212" s="488"/>
      <c r="I1212" s="488"/>
      <c r="J1212" s="488"/>
      <c r="K1212" s="488"/>
      <c r="L1212" s="488"/>
      <c r="M1212" s="488"/>
      <c r="N1212" s="488"/>
      <c r="O1212" s="488"/>
      <c r="P1212" s="488"/>
      <c r="Q1212" s="488"/>
      <c r="R1212" s="488"/>
      <c r="S1212" s="488"/>
      <c r="T1212" s="488"/>
      <c r="U1212" s="488"/>
      <c r="V1212" s="488"/>
      <c r="W1212" s="488"/>
    </row>
    <row r="1213" spans="2:23" ht="13.5" thickBot="1" x14ac:dyDescent="0.3">
      <c r="B1213" s="130" t="s">
        <v>823</v>
      </c>
      <c r="C1213" s="131" t="s">
        <v>824</v>
      </c>
      <c r="D1213" s="494" t="s">
        <v>874</v>
      </c>
      <c r="E1213" s="892" t="s">
        <v>1084</v>
      </c>
      <c r="F1213" s="893"/>
      <c r="G1213" s="485" t="s">
        <v>823</v>
      </c>
      <c r="H1213" s="486" t="s">
        <v>824</v>
      </c>
      <c r="I1213" s="486" t="s">
        <v>823</v>
      </c>
      <c r="J1213" s="487" t="s">
        <v>824</v>
      </c>
      <c r="K1213" s="495" t="s">
        <v>823</v>
      </c>
      <c r="L1213" s="486" t="s">
        <v>824</v>
      </c>
      <c r="M1213" s="486" t="s">
        <v>823</v>
      </c>
      <c r="N1213" s="486" t="s">
        <v>824</v>
      </c>
      <c r="O1213" s="486" t="s">
        <v>823</v>
      </c>
      <c r="P1213" s="486" t="s">
        <v>824</v>
      </c>
      <c r="Q1213" s="486" t="s">
        <v>823</v>
      </c>
      <c r="R1213" s="486" t="s">
        <v>824</v>
      </c>
      <c r="S1213" s="486" t="s">
        <v>823</v>
      </c>
      <c r="T1213" s="486" t="s">
        <v>824</v>
      </c>
      <c r="U1213" s="486" t="s">
        <v>823</v>
      </c>
      <c r="V1213" s="486" t="s">
        <v>824</v>
      </c>
      <c r="W1213" s="496" t="s">
        <v>825</v>
      </c>
    </row>
    <row r="1214" spans="2:23" ht="33" customHeight="1" x14ac:dyDescent="0.25">
      <c r="B1214" s="534" t="e">
        <f>IF($A$1162="",0,VLOOKUP($A$1162,$CC$2209:$CK$3100,6,FALSE))</f>
        <v>#N/A</v>
      </c>
      <c r="C1214" s="535" t="e">
        <f>IF($A$1162="",0,VLOOKUP($A$1162,$CP$2209:$CX$3100,6,FALSE))</f>
        <v>#N/A</v>
      </c>
      <c r="D1214" s="122" t="e">
        <f>SUM(B1214:C1214)</f>
        <v>#N/A</v>
      </c>
      <c r="E1214" s="894" t="s">
        <v>1085</v>
      </c>
      <c r="F1214" s="895"/>
      <c r="G1214" s="288"/>
      <c r="H1214" s="283"/>
      <c r="I1214" s="283"/>
      <c r="J1214" s="471"/>
      <c r="K1214" s="288"/>
      <c r="L1214" s="283"/>
      <c r="M1214" s="283"/>
      <c r="N1214" s="283"/>
      <c r="O1214" s="283"/>
      <c r="P1214" s="283"/>
      <c r="Q1214" s="283"/>
      <c r="R1214" s="283"/>
      <c r="S1214" s="283"/>
      <c r="T1214" s="283"/>
      <c r="U1214" s="128">
        <f t="shared" ref="U1214:V1217" si="211">+G1214+I1214+K1214+M1214+O1214+Q1214+S1214</f>
        <v>0</v>
      </c>
      <c r="V1214" s="128">
        <f t="shared" si="211"/>
        <v>0</v>
      </c>
      <c r="W1214" s="122">
        <f>+V1214+U1214</f>
        <v>0</v>
      </c>
    </row>
    <row r="1215" spans="2:23" ht="32.25" customHeight="1" x14ac:dyDescent="0.25">
      <c r="B1215" s="536" t="e">
        <f>IF($A$1162="",0,VLOOKUP($A$1162,$CC$2209:$CK$3100,7,FALSE))</f>
        <v>#N/A</v>
      </c>
      <c r="C1215" s="374" t="e">
        <f>IF($A$1162="",0,VLOOKUP($A$1162,$CP$2209:$CX$3100,7,FALSE))</f>
        <v>#N/A</v>
      </c>
      <c r="D1215" s="123" t="e">
        <f>SUM(B1215:C1215)</f>
        <v>#N/A</v>
      </c>
      <c r="E1215" s="896" t="s">
        <v>1086</v>
      </c>
      <c r="F1215" s="897"/>
      <c r="G1215" s="451"/>
      <c r="H1215" s="107"/>
      <c r="I1215" s="107"/>
      <c r="J1215" s="472"/>
      <c r="K1215" s="451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21">
        <f t="shared" si="211"/>
        <v>0</v>
      </c>
      <c r="V1215" s="121">
        <f t="shared" si="211"/>
        <v>0</v>
      </c>
      <c r="W1215" s="123">
        <f>+V1215+U1215</f>
        <v>0</v>
      </c>
    </row>
    <row r="1216" spans="2:23" ht="33" customHeight="1" x14ac:dyDescent="0.25">
      <c r="B1216" s="536" t="e">
        <f>IF($A$1162="",0,VLOOKUP($A$1162,$CC$2209:$CK$3100,8,FALSE))</f>
        <v>#N/A</v>
      </c>
      <c r="C1216" s="374" t="e">
        <f>IF($A$1162="",0,VLOOKUP($A$1162,$CP$2209:$CX$3100,8,FALSE))</f>
        <v>#N/A</v>
      </c>
      <c r="D1216" s="123" t="e">
        <f>SUM(B1216:C1216)</f>
        <v>#N/A</v>
      </c>
      <c r="E1216" s="890" t="s">
        <v>1087</v>
      </c>
      <c r="F1216" s="891"/>
      <c r="G1216" s="451"/>
      <c r="H1216" s="107"/>
      <c r="I1216" s="107"/>
      <c r="J1216" s="472"/>
      <c r="K1216" s="451"/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21">
        <f t="shared" si="211"/>
        <v>0</v>
      </c>
      <c r="V1216" s="121">
        <f t="shared" si="211"/>
        <v>0</v>
      </c>
      <c r="W1216" s="123">
        <f>+V1216+U1216</f>
        <v>0</v>
      </c>
    </row>
    <row r="1217" spans="1:23" ht="17.25" thickBot="1" x14ac:dyDescent="0.3">
      <c r="B1217" s="537" t="e">
        <f>IF($A$1162="",0,VLOOKUP($A$1162,$CC$2209:$CK$3100,9,FALSE))</f>
        <v>#N/A</v>
      </c>
      <c r="C1217" s="538" t="e">
        <f>IF($A$1162="",0,VLOOKUP($A$1162,$CP$2209:$CX$3100,9,FALSE))</f>
        <v>#N/A</v>
      </c>
      <c r="D1217" s="365" t="e">
        <f>SUM(B1217:C1217)</f>
        <v>#N/A</v>
      </c>
      <c r="E1217" s="890" t="s">
        <v>1088</v>
      </c>
      <c r="F1217" s="891"/>
      <c r="G1217" s="452"/>
      <c r="H1217" s="287"/>
      <c r="I1217" s="287"/>
      <c r="J1217" s="499"/>
      <c r="K1217" s="452"/>
      <c r="L1217" s="287"/>
      <c r="M1217" s="287"/>
      <c r="N1217" s="287"/>
      <c r="O1217" s="287"/>
      <c r="P1217" s="287"/>
      <c r="Q1217" s="287"/>
      <c r="R1217" s="287"/>
      <c r="S1217" s="287"/>
      <c r="T1217" s="287"/>
      <c r="U1217" s="129">
        <f t="shared" si="211"/>
        <v>0</v>
      </c>
      <c r="V1217" s="129">
        <f t="shared" si="211"/>
        <v>0</v>
      </c>
      <c r="W1217" s="124">
        <f>+V1217+U1217</f>
        <v>0</v>
      </c>
    </row>
    <row r="1218" spans="1:23" ht="17.25" thickBot="1" x14ac:dyDescent="0.3">
      <c r="B1218" s="82" t="e">
        <f>SUM(B1214:B1217)</f>
        <v>#N/A</v>
      </c>
      <c r="C1218" s="83" t="e">
        <f>SUM(C1214:C1217)</f>
        <v>#N/A</v>
      </c>
      <c r="D1218" s="84" t="e">
        <f>SUM(D1214:D1217)</f>
        <v>#N/A</v>
      </c>
      <c r="E1218" s="898" t="s">
        <v>1089</v>
      </c>
      <c r="F1218" s="899"/>
      <c r="G1218" s="82">
        <f t="shared" ref="G1218:W1218" si="212">SUM(G1214:G1217)</f>
        <v>0</v>
      </c>
      <c r="H1218" s="83">
        <f t="shared" si="212"/>
        <v>0</v>
      </c>
      <c r="I1218" s="83">
        <f t="shared" si="212"/>
        <v>0</v>
      </c>
      <c r="J1218" s="84">
        <f t="shared" si="212"/>
        <v>0</v>
      </c>
      <c r="K1218" s="82">
        <f t="shared" si="212"/>
        <v>0</v>
      </c>
      <c r="L1218" s="83">
        <f t="shared" si="212"/>
        <v>0</v>
      </c>
      <c r="M1218" s="83">
        <f t="shared" si="212"/>
        <v>0</v>
      </c>
      <c r="N1218" s="83">
        <f t="shared" si="212"/>
        <v>0</v>
      </c>
      <c r="O1218" s="83">
        <f t="shared" si="212"/>
        <v>0</v>
      </c>
      <c r="P1218" s="83">
        <f t="shared" si="212"/>
        <v>0</v>
      </c>
      <c r="Q1218" s="83">
        <f t="shared" si="212"/>
        <v>0</v>
      </c>
      <c r="R1218" s="83">
        <f t="shared" si="212"/>
        <v>0</v>
      </c>
      <c r="S1218" s="83">
        <f t="shared" si="212"/>
        <v>0</v>
      </c>
      <c r="T1218" s="83">
        <f t="shared" si="212"/>
        <v>0</v>
      </c>
      <c r="U1218" s="83">
        <f t="shared" si="212"/>
        <v>0</v>
      </c>
      <c r="V1218" s="83">
        <f t="shared" si="212"/>
        <v>0</v>
      </c>
      <c r="W1218" s="84">
        <f t="shared" si="212"/>
        <v>0</v>
      </c>
    </row>
    <row r="1219" spans="1:23" ht="15.75" thickBot="1" x14ac:dyDescent="0.3">
      <c r="B1219" s="497" t="s">
        <v>889</v>
      </c>
      <c r="C1219" s="95"/>
      <c r="D1219" s="95"/>
      <c r="E1219" s="95"/>
      <c r="F1219" s="96"/>
      <c r="G1219" s="96"/>
      <c r="H1219" s="96"/>
      <c r="I1219" s="96"/>
      <c r="J1219"/>
      <c r="K1219"/>
      <c r="L1219"/>
      <c r="M1219"/>
      <c r="N1219"/>
      <c r="O1219"/>
      <c r="P1219"/>
      <c r="Q1219"/>
      <c r="R1219"/>
      <c r="S1219"/>
      <c r="T1219"/>
      <c r="U1219"/>
      <c r="V1219" s="96"/>
      <c r="W1219" s="96"/>
    </row>
    <row r="1220" spans="1:23" ht="15" x14ac:dyDescent="0.25">
      <c r="B1220" s="1026" t="s">
        <v>1020</v>
      </c>
      <c r="C1220" s="1027"/>
      <c r="D1220" s="1028" t="s">
        <v>890</v>
      </c>
      <c r="E1220" s="1028"/>
      <c r="F1220" s="1029" t="s">
        <v>1021</v>
      </c>
      <c r="G1220" s="1029"/>
      <c r="H1220" s="1030"/>
      <c r="I1220" s="241"/>
      <c r="J1220"/>
      <c r="K1220"/>
      <c r="L1220"/>
      <c r="M1220"/>
      <c r="N1220"/>
      <c r="O1220"/>
      <c r="P1220"/>
      <c r="Q1220"/>
      <c r="R1220"/>
      <c r="S1220"/>
      <c r="T1220"/>
      <c r="U1220"/>
      <c r="V1220" s="375"/>
      <c r="W1220" s="96"/>
    </row>
    <row r="1221" spans="1:23" ht="15" x14ac:dyDescent="0.25">
      <c r="B1221" s="366" t="s">
        <v>823</v>
      </c>
      <c r="C1221" s="367" t="s">
        <v>824</v>
      </c>
      <c r="D1221" s="367" t="s">
        <v>823</v>
      </c>
      <c r="E1221" s="367" t="s">
        <v>824</v>
      </c>
      <c r="F1221" s="367" t="s">
        <v>823</v>
      </c>
      <c r="G1221" s="1031" t="s">
        <v>824</v>
      </c>
      <c r="H1221" s="1032"/>
      <c r="I1221" s="241"/>
      <c r="J1221"/>
      <c r="K1221"/>
      <c r="L1221" s="1009" t="s">
        <v>835</v>
      </c>
      <c r="M1221" s="1009"/>
      <c r="N1221" s="1009"/>
      <c r="O1221" s="1010"/>
      <c r="P1221" s="1011"/>
      <c r="Q1221" s="1011"/>
      <c r="R1221" s="1011"/>
      <c r="S1221" s="1011"/>
      <c r="T1221" s="1011"/>
      <c r="U1221" s="1011"/>
      <c r="V1221" s="1012"/>
      <c r="W1221" s="96"/>
    </row>
    <row r="1222" spans="1:23" ht="17.25" thickBot="1" x14ac:dyDescent="0.3">
      <c r="B1222" s="452"/>
      <c r="C1222" s="287"/>
      <c r="D1222" s="287"/>
      <c r="E1222" s="287"/>
      <c r="F1222" s="287"/>
      <c r="G1222" s="1033"/>
      <c r="H1222" s="1034"/>
      <c r="I1222" s="241"/>
      <c r="J1222"/>
      <c r="K1222"/>
      <c r="L1222" s="1009"/>
      <c r="M1222" s="1009"/>
      <c r="N1222" s="1009"/>
      <c r="O1222" s="1013"/>
      <c r="P1222" s="1014"/>
      <c r="Q1222" s="1014"/>
      <c r="R1222" s="1014"/>
      <c r="S1222" s="1014"/>
      <c r="T1222" s="1014"/>
      <c r="U1222" s="1014"/>
      <c r="V1222" s="1015"/>
      <c r="W1222" s="96"/>
    </row>
    <row r="1223" spans="1:23" ht="16.5" x14ac:dyDescent="0.25">
      <c r="B1223" s="368"/>
      <c r="C1223" s="368"/>
      <c r="D1223" s="368"/>
      <c r="E1223" s="369"/>
      <c r="F1223" s="376"/>
      <c r="G1223" s="377"/>
      <c r="H1223" s="377"/>
      <c r="I1223" s="241"/>
      <c r="J1223" s="370"/>
      <c r="K1223" s="370"/>
      <c r="L1223" s="370"/>
      <c r="M1223" s="370"/>
      <c r="N1223" s="370"/>
      <c r="O1223" s="1013"/>
      <c r="P1223" s="1014"/>
      <c r="Q1223" s="1014"/>
      <c r="R1223" s="1014"/>
      <c r="S1223" s="1014"/>
      <c r="T1223" s="1014"/>
      <c r="U1223" s="1014"/>
      <c r="V1223" s="1015"/>
      <c r="W1223" s="96"/>
    </row>
    <row r="1224" spans="1:23" ht="15" x14ac:dyDescent="0.25">
      <c r="B1224" s="371" t="s">
        <v>891</v>
      </c>
      <c r="C1224" s="100"/>
      <c r="D1224" s="100"/>
      <c r="E1224" s="100"/>
      <c r="F1224" s="100"/>
      <c r="G1224" s="100"/>
      <c r="H1224" s="100"/>
      <c r="I1224" s="100"/>
      <c r="J1224" s="100"/>
      <c r="K1224" s="100"/>
      <c r="L1224" s="100"/>
      <c r="M1224" s="100"/>
      <c r="N1224" s="100"/>
      <c r="O1224" s="1016"/>
      <c r="P1224" s="1017"/>
      <c r="Q1224" s="1017"/>
      <c r="R1224" s="1017"/>
      <c r="S1224" s="1017"/>
      <c r="T1224" s="1017"/>
      <c r="U1224" s="1017"/>
      <c r="V1224" s="1018"/>
      <c r="W1224" s="96"/>
    </row>
    <row r="1225" spans="1:23" ht="15.75" thickBot="1" x14ac:dyDescent="0.3">
      <c r="B1225" s="372" t="s">
        <v>892</v>
      </c>
      <c r="C1225" s="100"/>
      <c r="D1225" s="100"/>
      <c r="E1225" s="100"/>
      <c r="F1225" s="100"/>
      <c r="G1225" s="100"/>
      <c r="H1225" s="100"/>
      <c r="I1225" s="100"/>
      <c r="J1225" s="100"/>
      <c r="K1225" s="100"/>
      <c r="L1225" s="100"/>
      <c r="M1225" s="100"/>
      <c r="N1225" s="100"/>
      <c r="O1225" s="100"/>
      <c r="P1225" s="100"/>
      <c r="Q1225" s="100"/>
      <c r="R1225" s="100"/>
      <c r="S1225" s="100"/>
      <c r="T1225" s="100"/>
      <c r="U1225" s="100"/>
      <c r="V1225" s="100"/>
      <c r="W1225" s="96"/>
    </row>
    <row r="1226" spans="1:23" ht="16.5" customHeight="1" thickBot="1" x14ac:dyDescent="0.3">
      <c r="A1226" s="36"/>
      <c r="B1226" s="60" t="s">
        <v>786</v>
      </c>
      <c r="C1226" s="61"/>
      <c r="D1226" s="61"/>
      <c r="E1226" s="62"/>
      <c r="F1226" s="62"/>
      <c r="G1226" s="63"/>
      <c r="H1226" s="63"/>
      <c r="I1226" s="63"/>
      <c r="J1226" s="63"/>
      <c r="K1226" s="63"/>
      <c r="L1226" s="63"/>
      <c r="M1226" s="63"/>
      <c r="N1226" s="63"/>
      <c r="O1226" s="63"/>
      <c r="P1226" s="63"/>
      <c r="Q1226" s="63"/>
      <c r="R1226" s="63"/>
      <c r="S1226" s="63"/>
      <c r="T1226" s="63"/>
      <c r="U1226" s="61"/>
      <c r="V1226" s="61"/>
      <c r="W1226" s="64" t="s">
        <v>864</v>
      </c>
    </row>
    <row r="1227" spans="1:23" ht="12.75" customHeight="1" x14ac:dyDescent="0.25">
      <c r="B1227" s="864" t="s">
        <v>788</v>
      </c>
      <c r="C1227" s="864"/>
      <c r="D1227" s="864"/>
      <c r="E1227" s="864"/>
      <c r="F1227" s="864"/>
      <c r="G1227" s="864"/>
      <c r="H1227" s="864"/>
      <c r="I1227" s="864"/>
      <c r="J1227" s="864"/>
      <c r="K1227" s="864"/>
      <c r="L1227" s="864"/>
      <c r="M1227" s="864"/>
      <c r="N1227" s="864"/>
      <c r="O1227" s="864"/>
      <c r="P1227" s="864"/>
      <c r="Q1227" s="864"/>
      <c r="R1227" s="864"/>
      <c r="S1227" s="864"/>
      <c r="T1227" s="864"/>
      <c r="U1227" s="864"/>
      <c r="V1227" s="864"/>
      <c r="W1227" s="864"/>
    </row>
    <row r="1228" spans="1:23" ht="12.75" customHeight="1" thickBot="1" x14ac:dyDescent="0.3">
      <c r="B1228" s="865" t="s">
        <v>865</v>
      </c>
      <c r="C1228" s="865"/>
      <c r="D1228" s="865"/>
      <c r="E1228" s="865"/>
      <c r="F1228" s="865"/>
      <c r="G1228" s="865"/>
      <c r="H1228" s="865"/>
      <c r="I1228" s="866"/>
      <c r="J1228" s="866"/>
      <c r="K1228" s="866"/>
      <c r="L1228" s="866"/>
      <c r="M1228" s="866"/>
      <c r="N1228" s="866"/>
      <c r="O1228" s="865"/>
      <c r="P1228" s="865"/>
      <c r="Q1228" s="865"/>
      <c r="R1228" s="865"/>
      <c r="S1228" s="865"/>
      <c r="T1228" s="865"/>
      <c r="U1228" s="865"/>
      <c r="V1228" s="865"/>
      <c r="W1228" s="865"/>
    </row>
    <row r="1229" spans="1:23" s="41" customFormat="1" ht="17.25" customHeight="1" thickBot="1" x14ac:dyDescent="0.25">
      <c r="B1229" s="867" t="s">
        <v>790</v>
      </c>
      <c r="C1229" s="868"/>
      <c r="D1229" s="869">
        <f>IF(F1230=0,"",$D$5)</f>
        <v>0</v>
      </c>
      <c r="E1229" s="869"/>
      <c r="F1229" s="869"/>
      <c r="G1229" s="869"/>
      <c r="H1229" s="870"/>
      <c r="I1229" s="902" t="s">
        <v>791</v>
      </c>
      <c r="J1229" s="903"/>
      <c r="K1229" s="903"/>
      <c r="L1229" s="903"/>
      <c r="M1229" s="903"/>
      <c r="N1229" s="904"/>
      <c r="O1229" s="886" t="s">
        <v>792</v>
      </c>
      <c r="P1229" s="887"/>
      <c r="Q1229" s="887"/>
      <c r="R1229" s="887"/>
      <c r="S1229" s="887"/>
      <c r="T1229" s="905" t="str">
        <f>IF(Menu!E27="","",Menu!E27)</f>
        <v/>
      </c>
      <c r="U1229" s="905"/>
      <c r="V1229" s="905"/>
      <c r="W1229" s="906"/>
    </row>
    <row r="1230" spans="1:23" s="41" customFormat="1" ht="17.25" customHeight="1" thickBot="1" x14ac:dyDescent="0.25">
      <c r="A1230" s="41" t="str">
        <f>IF(F1230=0,"",$D$1229&amp;" "&amp;$F$1230)</f>
        <v xml:space="preserve">0 </v>
      </c>
      <c r="B1230" s="910" t="s">
        <v>793</v>
      </c>
      <c r="C1230" s="911"/>
      <c r="D1230" s="911"/>
      <c r="E1230" s="911"/>
      <c r="F1230" s="912" t="str">
        <f>+Menu!B27</f>
        <v/>
      </c>
      <c r="G1230" s="912"/>
      <c r="H1230" s="913"/>
      <c r="I1230" s="65" t="str">
        <f>+$I$6</f>
        <v>3rd</v>
      </c>
      <c r="J1230" s="914" t="s">
        <v>866</v>
      </c>
      <c r="K1230" s="914"/>
      <c r="L1230" s="66">
        <f>+$L$6</f>
        <v>2021</v>
      </c>
      <c r="M1230" s="915" t="s">
        <v>6</v>
      </c>
      <c r="N1230" s="916"/>
      <c r="O1230" s="306" t="s">
        <v>973</v>
      </c>
      <c r="P1230" s="67"/>
      <c r="Q1230" s="67"/>
      <c r="R1230" s="68"/>
      <c r="S1230" s="68"/>
      <c r="T1230" s="68"/>
      <c r="U1230" s="68"/>
      <c r="V1230" s="68"/>
      <c r="W1230" s="69"/>
    </row>
    <row r="1231" spans="1:23" s="41" customFormat="1" ht="17.25" customHeight="1" x14ac:dyDescent="0.2">
      <c r="B1231" s="70" t="s">
        <v>795</v>
      </c>
      <c r="C1231" s="71"/>
      <c r="D1231" s="71"/>
      <c r="E1231" s="71"/>
      <c r="F1231" s="71"/>
      <c r="G1231" s="71"/>
      <c r="H1231" s="72"/>
      <c r="I1231" s="917" t="s">
        <v>867</v>
      </c>
      <c r="J1231" s="918"/>
      <c r="K1231" s="918"/>
      <c r="L1231" s="918"/>
      <c r="M1231" s="918"/>
      <c r="N1231" s="919"/>
      <c r="O1231" s="920">
        <f>+Menu!F27</f>
        <v>0</v>
      </c>
      <c r="P1231" s="921"/>
      <c r="Q1231" s="921"/>
      <c r="R1231" s="921"/>
      <c r="S1231" s="921"/>
      <c r="T1231" s="921"/>
      <c r="U1231" s="921"/>
      <c r="V1231" s="921"/>
      <c r="W1231" s="913"/>
    </row>
    <row r="1232" spans="1:23" s="41" customFormat="1" ht="17.25" customHeight="1" x14ac:dyDescent="0.2">
      <c r="B1232" s="920">
        <f>+Menu!D27</f>
        <v>0</v>
      </c>
      <c r="C1232" s="921"/>
      <c r="D1232" s="921"/>
      <c r="E1232" s="921"/>
      <c r="F1232" s="921"/>
      <c r="G1232" s="921"/>
      <c r="H1232" s="913"/>
      <c r="I1232" s="925" t="s">
        <v>1011</v>
      </c>
      <c r="J1232" s="926"/>
      <c r="K1232" s="926"/>
      <c r="L1232" s="926"/>
      <c r="M1232" s="926"/>
      <c r="N1232" s="911"/>
      <c r="O1232" s="920">
        <f>+Menu!G27</f>
        <v>0</v>
      </c>
      <c r="P1232" s="921"/>
      <c r="Q1232" s="921"/>
      <c r="R1232" s="921"/>
      <c r="S1232" s="921"/>
      <c r="T1232" s="921"/>
      <c r="U1232" s="921"/>
      <c r="V1232" s="921"/>
      <c r="W1232" s="913"/>
    </row>
    <row r="1233" spans="2:26" s="41" customFormat="1" ht="17.25" customHeight="1" thickBot="1" x14ac:dyDescent="0.25">
      <c r="B1233" s="907"/>
      <c r="C1233" s="908"/>
      <c r="D1233" s="908"/>
      <c r="E1233" s="908"/>
      <c r="F1233" s="908"/>
      <c r="G1233" s="908"/>
      <c r="H1233" s="909"/>
      <c r="I1233" s="927" t="s">
        <v>868</v>
      </c>
      <c r="J1233" s="928"/>
      <c r="K1233" s="928"/>
      <c r="L1233" s="928"/>
      <c r="M1233" s="929" t="e">
        <f>IF(D1240=0,"",SUM(G1240:J1240)/D1240*100)</f>
        <v>#N/A</v>
      </c>
      <c r="N1233" s="930"/>
      <c r="O1233" s="907"/>
      <c r="P1233" s="908"/>
      <c r="Q1233" s="908"/>
      <c r="R1233" s="908"/>
      <c r="S1233" s="908"/>
      <c r="T1233" s="908"/>
      <c r="U1233" s="908"/>
      <c r="V1233" s="908"/>
      <c r="W1233" s="909"/>
      <c r="X1233" s="73"/>
    </row>
    <row r="1234" spans="2:26" ht="6.75" customHeight="1" x14ac:dyDescent="0.25"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Q1234" s="74"/>
      <c r="R1234" s="74"/>
      <c r="S1234" s="74"/>
      <c r="T1234" s="61"/>
      <c r="U1234" s="61"/>
      <c r="V1234" s="61"/>
      <c r="W1234" s="61"/>
    </row>
    <row r="1235" spans="2:26" ht="10.5" customHeight="1" thickBot="1" x14ac:dyDescent="0.3">
      <c r="B1235" s="68" t="s">
        <v>1075</v>
      </c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Q1235" s="74"/>
      <c r="R1235" s="74"/>
      <c r="S1235" s="74"/>
      <c r="T1235" s="61"/>
      <c r="U1235" s="61"/>
      <c r="V1235" s="61"/>
      <c r="W1235" s="61"/>
    </row>
    <row r="1236" spans="2:26" ht="38.25" customHeight="1" thickBot="1" x14ac:dyDescent="0.25">
      <c r="B1236" s="877" t="s">
        <v>869</v>
      </c>
      <c r="C1236" s="861"/>
      <c r="D1236" s="878"/>
      <c r="E1236" s="935" t="s">
        <v>870</v>
      </c>
      <c r="F1236" s="936"/>
      <c r="G1236" s="922" t="s">
        <v>1068</v>
      </c>
      <c r="H1236" s="923"/>
      <c r="I1236" s="923"/>
      <c r="J1236" s="924"/>
      <c r="K1236" s="877" t="s">
        <v>1067</v>
      </c>
      <c r="L1236" s="861"/>
      <c r="M1236" s="861" t="s">
        <v>1074</v>
      </c>
      <c r="N1236" s="861"/>
      <c r="O1236" s="861" t="s">
        <v>1073</v>
      </c>
      <c r="P1236" s="861"/>
      <c r="Q1236" s="861" t="s">
        <v>1072</v>
      </c>
      <c r="R1236" s="861"/>
      <c r="S1236" s="861" t="s">
        <v>1071</v>
      </c>
      <c r="T1236" s="861"/>
      <c r="U1236" s="871" t="s">
        <v>1070</v>
      </c>
      <c r="V1236" s="871"/>
      <c r="W1236" s="872"/>
    </row>
    <row r="1237" spans="2:26" ht="12" customHeight="1" x14ac:dyDescent="0.2">
      <c r="B1237" s="879"/>
      <c r="C1237" s="862"/>
      <c r="D1237" s="880"/>
      <c r="E1237" s="937"/>
      <c r="F1237" s="938"/>
      <c r="G1237" s="883" t="s">
        <v>1069</v>
      </c>
      <c r="H1237" s="884"/>
      <c r="I1237" s="884"/>
      <c r="J1237" s="885"/>
      <c r="K1237" s="879"/>
      <c r="L1237" s="862"/>
      <c r="M1237" s="862"/>
      <c r="N1237" s="862"/>
      <c r="O1237" s="862"/>
      <c r="P1237" s="862"/>
      <c r="Q1237" s="862"/>
      <c r="R1237" s="862"/>
      <c r="S1237" s="862"/>
      <c r="T1237" s="862"/>
      <c r="U1237" s="873"/>
      <c r="V1237" s="873"/>
      <c r="W1237" s="874"/>
    </row>
    <row r="1238" spans="2:26" ht="15" customHeight="1" thickBot="1" x14ac:dyDescent="0.3">
      <c r="B1238" s="881"/>
      <c r="C1238" s="863"/>
      <c r="D1238" s="882"/>
      <c r="E1238" s="939"/>
      <c r="F1238" s="940"/>
      <c r="G1238" s="941" t="s">
        <v>1065</v>
      </c>
      <c r="H1238" s="942"/>
      <c r="I1238" s="942" t="s">
        <v>1066</v>
      </c>
      <c r="J1238" s="943"/>
      <c r="K1238" s="881"/>
      <c r="L1238" s="863"/>
      <c r="M1238" s="863"/>
      <c r="N1238" s="863"/>
      <c r="O1238" s="863"/>
      <c r="P1238" s="863"/>
      <c r="Q1238" s="863"/>
      <c r="R1238" s="863"/>
      <c r="S1238" s="863"/>
      <c r="T1238" s="863"/>
      <c r="U1238" s="875"/>
      <c r="V1238" s="875"/>
      <c r="W1238" s="876"/>
    </row>
    <row r="1239" spans="2:26" ht="25.5" customHeight="1" thickBot="1" x14ac:dyDescent="0.3">
      <c r="B1239" s="75" t="s">
        <v>823</v>
      </c>
      <c r="C1239" s="76" t="s">
        <v>824</v>
      </c>
      <c r="D1239" s="77" t="s">
        <v>874</v>
      </c>
      <c r="E1239" s="954" t="s">
        <v>875</v>
      </c>
      <c r="F1239" s="954"/>
      <c r="G1239" s="485" t="s">
        <v>823</v>
      </c>
      <c r="H1239" s="486" t="s">
        <v>824</v>
      </c>
      <c r="I1239" s="486" t="s">
        <v>823</v>
      </c>
      <c r="J1239" s="487" t="s">
        <v>824</v>
      </c>
      <c r="K1239" s="109" t="s">
        <v>823</v>
      </c>
      <c r="L1239" s="109" t="s">
        <v>824</v>
      </c>
      <c r="M1239" s="109" t="s">
        <v>823</v>
      </c>
      <c r="N1239" s="109" t="s">
        <v>824</v>
      </c>
      <c r="O1239" s="109" t="s">
        <v>823</v>
      </c>
      <c r="P1239" s="109" t="s">
        <v>824</v>
      </c>
      <c r="Q1239" s="109" t="s">
        <v>823</v>
      </c>
      <c r="R1239" s="109" t="s">
        <v>824</v>
      </c>
      <c r="S1239" s="109" t="s">
        <v>823</v>
      </c>
      <c r="T1239" s="109" t="s">
        <v>824</v>
      </c>
      <c r="U1239" s="109" t="s">
        <v>823</v>
      </c>
      <c r="V1239" s="109" t="s">
        <v>824</v>
      </c>
      <c r="W1239" s="110" t="s">
        <v>825</v>
      </c>
    </row>
    <row r="1240" spans="2:26" ht="15" customHeight="1" x14ac:dyDescent="0.25">
      <c r="B1240" s="373" t="e">
        <f>IF($A$1230="",0,VLOOKUP($A$1230,$C$2209:$R$3100,2,FALSE))</f>
        <v>#N/A</v>
      </c>
      <c r="C1240" s="374" t="e">
        <f>IF($A$1230="",0,VLOOKUP($A$1230,$W$2209:$AL$3100,2,FALSE))</f>
        <v>#N/A</v>
      </c>
      <c r="D1240" s="78" t="e">
        <f>SUM(B1240:C1240)</f>
        <v>#N/A</v>
      </c>
      <c r="E1240" s="933" t="s">
        <v>876</v>
      </c>
      <c r="F1240" s="934"/>
      <c r="G1240" s="288"/>
      <c r="H1240" s="283"/>
      <c r="I1240" s="289"/>
      <c r="J1240" s="471"/>
      <c r="K1240" s="467"/>
      <c r="L1240" s="283"/>
      <c r="M1240" s="283"/>
      <c r="N1240" s="283"/>
      <c r="O1240" s="283"/>
      <c r="P1240" s="283"/>
      <c r="Q1240" s="283"/>
      <c r="R1240" s="283"/>
      <c r="S1240" s="283"/>
      <c r="T1240" s="283"/>
      <c r="U1240" s="128">
        <f t="shared" ref="U1240:V1242" si="213">+G1240+I1240+K1240+M1240+O1240+Q1240+S1240</f>
        <v>0</v>
      </c>
      <c r="V1240" s="128">
        <f t="shared" si="213"/>
        <v>0</v>
      </c>
      <c r="W1240" s="122">
        <f>SUM(U1240:V1240)</f>
        <v>0</v>
      </c>
      <c r="Y1240" s="539" t="e">
        <f>IF($A$1230="",0,VLOOKUP($A$1230,$AQ$2209:$BF$3100,2,FALSE))</f>
        <v>#N/A</v>
      </c>
      <c r="Z1240" s="539" t="e">
        <f>IF($A$1230="",0,VLOOKUP($A$1230,$BJ$2209:$BY$3100,2,FALSE))</f>
        <v>#N/A</v>
      </c>
    </row>
    <row r="1241" spans="2:26" ht="15" customHeight="1" x14ac:dyDescent="0.25">
      <c r="B1241" s="373" t="e">
        <f>IF($A$1230="",0,VLOOKUP($A$1230,$C$2209:$R$3100,3,FALSE))</f>
        <v>#N/A</v>
      </c>
      <c r="C1241" s="374" t="e">
        <f>IF($A$1230="",0,VLOOKUP($A$1230,$W$2209:$AL$3100,3,FALSE))</f>
        <v>#N/A</v>
      </c>
      <c r="D1241" s="80" t="e">
        <f>SUM(B1241:C1241)</f>
        <v>#N/A</v>
      </c>
      <c r="E1241" s="944" t="s">
        <v>877</v>
      </c>
      <c r="F1241" s="891"/>
      <c r="G1241" s="305"/>
      <c r="H1241" s="304"/>
      <c r="I1241" s="107"/>
      <c r="J1241" s="472"/>
      <c r="K1241" s="468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21">
        <f t="shared" si="213"/>
        <v>0</v>
      </c>
      <c r="V1241" s="121">
        <f t="shared" si="213"/>
        <v>0</v>
      </c>
      <c r="W1241" s="123">
        <f>SUM(U1241:V1241)</f>
        <v>0</v>
      </c>
      <c r="Y1241" s="539" t="e">
        <f>IF($A$1230="",0,VLOOKUP($A$1230,$AQ$2209:$BF$3100,3,FALSE))</f>
        <v>#N/A</v>
      </c>
      <c r="Z1241" s="539" t="e">
        <f>IF($A$1230="",0,VLOOKUP($A$1230,$BJ$2209:$BY$3100,3,FALSE))</f>
        <v>#N/A</v>
      </c>
    </row>
    <row r="1242" spans="2:26" ht="15" customHeight="1" x14ac:dyDescent="0.25">
      <c r="B1242" s="373" t="e">
        <f>IF($A$1230="",0,VLOOKUP($A$1230,$C$2209:$R$3100,4,FALSE))</f>
        <v>#N/A</v>
      </c>
      <c r="C1242" s="374" t="e">
        <f>IF($A$1230="",0,VLOOKUP($A$1230,$W$2209:$AL$3100,4,FALSE))</f>
        <v>#N/A</v>
      </c>
      <c r="D1242" s="80" t="e">
        <f>SUM(B1242:C1242)</f>
        <v>#N/A</v>
      </c>
      <c r="E1242" s="944" t="s">
        <v>878</v>
      </c>
      <c r="F1242" s="891"/>
      <c r="G1242" s="305"/>
      <c r="H1242" s="304"/>
      <c r="I1242" s="107"/>
      <c r="J1242" s="472"/>
      <c r="K1242" s="468"/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21">
        <f t="shared" si="213"/>
        <v>0</v>
      </c>
      <c r="V1242" s="121">
        <f t="shared" si="213"/>
        <v>0</v>
      </c>
      <c r="W1242" s="123">
        <f>SUM(U1242:V1242)</f>
        <v>0</v>
      </c>
      <c r="Y1242" s="539" t="e">
        <f>IF($A$1230="",0,VLOOKUP($A$1230,$AQ$2209:$BF$3100,4,FALSE))</f>
        <v>#N/A</v>
      </c>
      <c r="Z1242" s="539" t="e">
        <f>IF($A$1230="",0,VLOOKUP($A$1230,$BJ$2209:$BY$3100,4,FALSE))</f>
        <v>#N/A</v>
      </c>
    </row>
    <row r="1243" spans="2:26" ht="15" customHeight="1" x14ac:dyDescent="0.25">
      <c r="B1243" s="373" t="e">
        <f>IF($A$1230="",0,VLOOKUP($A$1230,$C$2209:$R$3100,5,FALSE))</f>
        <v>#N/A</v>
      </c>
      <c r="C1243" s="374" t="e">
        <f>IF($A$1230="",0,VLOOKUP($A$1230,$W$2209:$AL$3100,5,FALSE))</f>
        <v>#N/A</v>
      </c>
      <c r="D1243" s="80" t="e">
        <f>SUM(B1243:C1243)</f>
        <v>#N/A</v>
      </c>
      <c r="E1243" s="944" t="s">
        <v>879</v>
      </c>
      <c r="F1243" s="891"/>
      <c r="G1243" s="305"/>
      <c r="H1243" s="304"/>
      <c r="I1243" s="360"/>
      <c r="J1243" s="472"/>
      <c r="K1243" s="468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21">
        <f>+G1243+I1243+K1243+M1243+O1243+Q1243+S1243</f>
        <v>0</v>
      </c>
      <c r="V1243" s="121">
        <f>+H1243+J1243+L1243+N1243+P1243+R1243+T1243</f>
        <v>0</v>
      </c>
      <c r="W1243" s="123">
        <f>SUM(U1243:V1243)</f>
        <v>0</v>
      </c>
      <c r="Y1243" s="539" t="e">
        <f>IF($A$1230="",0,VLOOKUP($A$1230,$AQ$2209:$BF$3100,5,FALSE))</f>
        <v>#N/A</v>
      </c>
      <c r="Z1243" s="539" t="e">
        <f>IF($A$1230="",0,VLOOKUP($A$1230,$BJ$2209:$BY$3100,5,FALSE))</f>
        <v>#N/A</v>
      </c>
    </row>
    <row r="1244" spans="2:26" ht="15" customHeight="1" thickBot="1" x14ac:dyDescent="0.3">
      <c r="B1244" s="373" t="e">
        <f>IF($A$1230="",0,VLOOKUP($A$1230,$C$2209:$R$3100,6,FALSE))</f>
        <v>#N/A</v>
      </c>
      <c r="C1244" s="374" t="e">
        <f>IF($A$1230="",0,VLOOKUP($A$1230,$W$2209:$AL$3100,6,FALSE))</f>
        <v>#N/A</v>
      </c>
      <c r="D1244" s="81" t="e">
        <f>SUM(B1244:C1244)</f>
        <v>#N/A</v>
      </c>
      <c r="E1244" s="945" t="s">
        <v>880</v>
      </c>
      <c r="F1244" s="946"/>
      <c r="G1244" s="361"/>
      <c r="H1244" s="362"/>
      <c r="I1244" s="363"/>
      <c r="J1244" s="473"/>
      <c r="K1244" s="469"/>
      <c r="L1244" s="363"/>
      <c r="M1244" s="363"/>
      <c r="N1244" s="363"/>
      <c r="O1244" s="363"/>
      <c r="P1244" s="363"/>
      <c r="Q1244" s="363"/>
      <c r="R1244" s="363"/>
      <c r="S1244" s="363"/>
      <c r="T1244" s="363"/>
      <c r="U1244" s="364">
        <f>+G1244+I1244+K1244+M1244+O1244+Q1244+S1244</f>
        <v>0</v>
      </c>
      <c r="V1244" s="364">
        <f>+H1244+J1244+L1244+N1244+P1244+R1244+T1244</f>
        <v>0</v>
      </c>
      <c r="W1244" s="365">
        <f>SUM(U1244:V1244)</f>
        <v>0</v>
      </c>
      <c r="Y1244" s="539" t="e">
        <f>IF($A$1230="",0,VLOOKUP($A$1230,$AQ$2209:$BF$3100,6,FALSE))</f>
        <v>#N/A</v>
      </c>
      <c r="Z1244" s="539" t="e">
        <f>IF($A$1230="",0,VLOOKUP($A$1230,$BJ$2209:$BY$3100,6,FALSE))</f>
        <v>#N/A</v>
      </c>
    </row>
    <row r="1245" spans="2:26" ht="18" customHeight="1" thickBot="1" x14ac:dyDescent="0.3">
      <c r="B1245" s="82" t="e">
        <f>SUM(B1240:B1244)</f>
        <v>#N/A</v>
      </c>
      <c r="C1245" s="83" t="e">
        <f>SUM(C1240:C1244)</f>
        <v>#N/A</v>
      </c>
      <c r="D1245" s="84" t="e">
        <f>SUM(D1240:D1244)</f>
        <v>#N/A</v>
      </c>
      <c r="E1245" s="947" t="s">
        <v>881</v>
      </c>
      <c r="F1245" s="948"/>
      <c r="G1245" s="82">
        <f>SUM(G1240:G1244)</f>
        <v>0</v>
      </c>
      <c r="H1245" s="83">
        <f t="shared" ref="H1245:T1245" si="214">SUM(H1240:H1244)</f>
        <v>0</v>
      </c>
      <c r="I1245" s="83">
        <f t="shared" si="214"/>
        <v>0</v>
      </c>
      <c r="J1245" s="84">
        <f t="shared" si="214"/>
        <v>0</v>
      </c>
      <c r="K1245" s="470">
        <f t="shared" si="214"/>
        <v>0</v>
      </c>
      <c r="L1245" s="83">
        <f t="shared" si="214"/>
        <v>0</v>
      </c>
      <c r="M1245" s="83">
        <f t="shared" si="214"/>
        <v>0</v>
      </c>
      <c r="N1245" s="83">
        <f t="shared" si="214"/>
        <v>0</v>
      </c>
      <c r="O1245" s="83">
        <f t="shared" si="214"/>
        <v>0</v>
      </c>
      <c r="P1245" s="83">
        <f t="shared" si="214"/>
        <v>0</v>
      </c>
      <c r="Q1245" s="83">
        <f t="shared" si="214"/>
        <v>0</v>
      </c>
      <c r="R1245" s="83">
        <f t="shared" si="214"/>
        <v>0</v>
      </c>
      <c r="S1245" s="83">
        <f t="shared" si="214"/>
        <v>0</v>
      </c>
      <c r="T1245" s="83">
        <f t="shared" si="214"/>
        <v>0</v>
      </c>
      <c r="U1245" s="83">
        <f>SUM(U1240:U1244)</f>
        <v>0</v>
      </c>
      <c r="V1245" s="83">
        <f>SUM(V1240:V1244)</f>
        <v>0</v>
      </c>
      <c r="W1245" s="84">
        <f>SUM(W1240:W1244)</f>
        <v>0</v>
      </c>
      <c r="Y1245" s="87"/>
      <c r="Z1245" s="87"/>
    </row>
    <row r="1246" spans="2:26" ht="6.75" customHeight="1" thickBot="1" x14ac:dyDescent="0.3">
      <c r="B1246" s="61"/>
      <c r="C1246" s="61"/>
      <c r="D1246" s="61"/>
      <c r="E1246" s="61"/>
      <c r="F1246" s="61"/>
      <c r="G1246" s="61"/>
      <c r="H1246" s="61"/>
      <c r="I1246" s="61"/>
      <c r="J1246" s="61"/>
      <c r="K1246" s="61"/>
      <c r="L1246" s="61"/>
      <c r="M1246" s="61"/>
      <c r="N1246" s="61"/>
      <c r="O1246" s="61"/>
      <c r="P1246" s="61"/>
      <c r="Q1246" s="61"/>
      <c r="R1246" s="61"/>
      <c r="S1246" s="61"/>
      <c r="T1246" s="61"/>
      <c r="U1246" s="61"/>
      <c r="V1246" s="61"/>
      <c r="W1246" s="61"/>
    </row>
    <row r="1247" spans="2:26" ht="25.5" customHeight="1" thickBot="1" x14ac:dyDescent="0.3">
      <c r="B1247" s="75" t="s">
        <v>823</v>
      </c>
      <c r="C1247" s="76" t="s">
        <v>824</v>
      </c>
      <c r="D1247" s="77" t="s">
        <v>874</v>
      </c>
      <c r="E1247" s="949" t="s">
        <v>882</v>
      </c>
      <c r="F1247" s="949"/>
      <c r="G1247" s="485" t="s">
        <v>823</v>
      </c>
      <c r="H1247" s="486" t="s">
        <v>824</v>
      </c>
      <c r="I1247" s="486" t="s">
        <v>823</v>
      </c>
      <c r="J1247" s="487" t="s">
        <v>824</v>
      </c>
      <c r="K1247" s="109" t="s">
        <v>823</v>
      </c>
      <c r="L1247" s="109" t="s">
        <v>824</v>
      </c>
      <c r="M1247" s="109" t="s">
        <v>823</v>
      </c>
      <c r="N1247" s="109" t="s">
        <v>824</v>
      </c>
      <c r="O1247" s="109" t="s">
        <v>823</v>
      </c>
      <c r="P1247" s="109" t="s">
        <v>824</v>
      </c>
      <c r="Q1247" s="109" t="s">
        <v>823</v>
      </c>
      <c r="R1247" s="109" t="s">
        <v>824</v>
      </c>
      <c r="S1247" s="109" t="s">
        <v>823</v>
      </c>
      <c r="T1247" s="109" t="s">
        <v>824</v>
      </c>
      <c r="U1247" s="109" t="s">
        <v>823</v>
      </c>
      <c r="V1247" s="109" t="s">
        <v>824</v>
      </c>
      <c r="W1247" s="110" t="s">
        <v>825</v>
      </c>
    </row>
    <row r="1248" spans="2:26" ht="15" customHeight="1" x14ac:dyDescent="0.25">
      <c r="B1248" s="373" t="e">
        <f>IF($A$1230="",0,VLOOKUP($A$1230,$C$2209:$R$3100,7,FALSE))</f>
        <v>#N/A</v>
      </c>
      <c r="C1248" s="374" t="e">
        <f>IF($A$1230="",0,VLOOKUP($A$1230,$W$2209:$AL$3100,7,FALSE))</f>
        <v>#N/A</v>
      </c>
      <c r="D1248" s="88" t="e">
        <f>SUM(B1248:C1248)</f>
        <v>#N/A</v>
      </c>
      <c r="E1248" s="933" t="s">
        <v>883</v>
      </c>
      <c r="F1248" s="934"/>
      <c r="G1248" s="288"/>
      <c r="H1248" s="283"/>
      <c r="I1248" s="478"/>
      <c r="J1248" s="479"/>
      <c r="K1248" s="474"/>
      <c r="L1248" s="281"/>
      <c r="M1248" s="281"/>
      <c r="N1248" s="281"/>
      <c r="O1248" s="281"/>
      <c r="P1248" s="281"/>
      <c r="Q1248" s="281"/>
      <c r="R1248" s="281"/>
      <c r="S1248" s="281"/>
      <c r="T1248" s="282"/>
      <c r="U1248" s="128">
        <f t="shared" ref="U1248:V1252" si="215">+G1248+I1248+K1248+M1248+O1248+Q1248+S1248</f>
        <v>0</v>
      </c>
      <c r="V1248" s="128">
        <f t="shared" si="215"/>
        <v>0</v>
      </c>
      <c r="W1248" s="122">
        <f>SUM(U1248:V1248)</f>
        <v>0</v>
      </c>
      <c r="Y1248" s="539" t="e">
        <f>IF($A$1230="",0,VLOOKUP($A$1230,$AQ$2209:$BF$3100,7,FALSE))</f>
        <v>#N/A</v>
      </c>
      <c r="Z1248" s="539" t="e">
        <f>IF($A$1230="",0,VLOOKUP($A$1230,$BJ$2209:$BY$3100,7,FALSE))</f>
        <v>#N/A</v>
      </c>
    </row>
    <row r="1249" spans="2:26" ht="15" customHeight="1" x14ac:dyDescent="0.25">
      <c r="B1249" s="373" t="e">
        <f>IF($A$1230="",0,VLOOKUP($A$1230,$C$2209:$R$3100,8,FALSE))</f>
        <v>#N/A</v>
      </c>
      <c r="C1249" s="374" t="e">
        <f>IF($A$1230="",0,VLOOKUP($A$1230,$W$2209:$AL$3100,8,FALSE))</f>
        <v>#N/A</v>
      </c>
      <c r="D1249" s="80" t="e">
        <f>SUM(B1249:C1249)</f>
        <v>#N/A</v>
      </c>
      <c r="E1249" s="944" t="s">
        <v>884</v>
      </c>
      <c r="F1249" s="891"/>
      <c r="G1249" s="305"/>
      <c r="H1249" s="304"/>
      <c r="I1249" s="480"/>
      <c r="J1249" s="481"/>
      <c r="K1249" s="475"/>
      <c r="L1249" s="79"/>
      <c r="M1249" s="79"/>
      <c r="N1249" s="79"/>
      <c r="O1249" s="79"/>
      <c r="P1249" s="79"/>
      <c r="Q1249" s="79"/>
      <c r="R1249" s="79"/>
      <c r="S1249" s="79"/>
      <c r="T1249" s="106"/>
      <c r="U1249" s="121">
        <f t="shared" si="215"/>
        <v>0</v>
      </c>
      <c r="V1249" s="121">
        <f t="shared" si="215"/>
        <v>0</v>
      </c>
      <c r="W1249" s="123">
        <f>SUM(U1249:V1249)</f>
        <v>0</v>
      </c>
      <c r="Y1249" s="539" t="e">
        <f>IF($A$1230="",0,VLOOKUP($A$1230,$AQ$2209:$BF$3100,8,FALSE))</f>
        <v>#N/A</v>
      </c>
      <c r="Z1249" s="539" t="e">
        <f>IF($A$1230="",0,VLOOKUP($A$1230,$BJ$2209:$BY$3100,8,FALSE))</f>
        <v>#N/A</v>
      </c>
    </row>
    <row r="1250" spans="2:26" ht="15" customHeight="1" x14ac:dyDescent="0.25">
      <c r="B1250" s="373" t="e">
        <f>IF($A$1230="",0,VLOOKUP($A$1230,$C$2209:$R$3100,9,FALSE))</f>
        <v>#N/A</v>
      </c>
      <c r="C1250" s="374" t="e">
        <f>IF($A$1230="",0,VLOOKUP($A$1230,$W$2209:$AL$3100,9,FALSE))</f>
        <v>#N/A</v>
      </c>
      <c r="D1250" s="80" t="e">
        <f>SUM(B1250:C1250)</f>
        <v>#N/A</v>
      </c>
      <c r="E1250" s="944" t="s">
        <v>885</v>
      </c>
      <c r="F1250" s="891"/>
      <c r="G1250" s="305"/>
      <c r="H1250" s="304"/>
      <c r="I1250" s="480"/>
      <c r="J1250" s="481"/>
      <c r="K1250" s="475"/>
      <c r="L1250" s="79"/>
      <c r="M1250" s="79"/>
      <c r="N1250" s="79"/>
      <c r="O1250" s="79"/>
      <c r="P1250" s="79"/>
      <c r="Q1250" s="79"/>
      <c r="R1250" s="79"/>
      <c r="S1250" s="79"/>
      <c r="T1250" s="106"/>
      <c r="U1250" s="121">
        <f t="shared" si="215"/>
        <v>0</v>
      </c>
      <c r="V1250" s="121">
        <f t="shared" si="215"/>
        <v>0</v>
      </c>
      <c r="W1250" s="123">
        <f>SUM(U1250:V1250)</f>
        <v>0</v>
      </c>
      <c r="Y1250" s="539" t="e">
        <f>IF($A$1230="",0,VLOOKUP($A$1230,$AQ$2209:$BF$3100,9,FALSE))</f>
        <v>#N/A</v>
      </c>
      <c r="Z1250" s="539" t="e">
        <f>IF($A$1230="",0,VLOOKUP($A$1230,$BJ$2209:$BY$3100,9,FALSE))</f>
        <v>#N/A</v>
      </c>
    </row>
    <row r="1251" spans="2:26" ht="15" customHeight="1" x14ac:dyDescent="0.25">
      <c r="B1251" s="373" t="e">
        <f>IF($A$1230="",0,VLOOKUP($A$1230,$C$2209:$R$3100,10,FALSE))</f>
        <v>#N/A</v>
      </c>
      <c r="C1251" s="374" t="e">
        <f>IF($A$1230="",0,VLOOKUP($A$1230,$W$2209:$AL$3100,10,FALSE))</f>
        <v>#N/A</v>
      </c>
      <c r="D1251" s="80" t="e">
        <f>SUM(B1251:C1251)</f>
        <v>#N/A</v>
      </c>
      <c r="E1251" s="944" t="s">
        <v>886</v>
      </c>
      <c r="F1251" s="891"/>
      <c r="G1251" s="305"/>
      <c r="H1251" s="304"/>
      <c r="I1251" s="480"/>
      <c r="J1251" s="481"/>
      <c r="K1251" s="475"/>
      <c r="L1251" s="79"/>
      <c r="M1251" s="79"/>
      <c r="N1251" s="79"/>
      <c r="O1251" s="79"/>
      <c r="P1251" s="79"/>
      <c r="Q1251" s="79"/>
      <c r="R1251" s="79"/>
      <c r="S1251" s="79"/>
      <c r="T1251" s="106"/>
      <c r="U1251" s="121">
        <f t="shared" si="215"/>
        <v>0</v>
      </c>
      <c r="V1251" s="121">
        <f t="shared" si="215"/>
        <v>0</v>
      </c>
      <c r="W1251" s="123">
        <f>SUM(U1251:V1251)</f>
        <v>0</v>
      </c>
      <c r="Y1251" s="539" t="e">
        <f>IF($A$1230="",0,VLOOKUP($A$1230,$AQ$2209:$BF$3100,10,FALSE))</f>
        <v>#N/A</v>
      </c>
      <c r="Z1251" s="539" t="e">
        <f>IF($A$1230="",0,VLOOKUP($A$1230,$BJ$2209:$BY$3100,10,FALSE))</f>
        <v>#N/A</v>
      </c>
    </row>
    <row r="1252" spans="2:26" ht="15" customHeight="1" thickBot="1" x14ac:dyDescent="0.3">
      <c r="B1252" s="373" t="e">
        <f>IF($A$1230="",0,VLOOKUP($A$1230,$C$2209:$R$3100,11,FALSE))</f>
        <v>#N/A</v>
      </c>
      <c r="C1252" s="374" t="e">
        <f>IF($A$1230="",0,VLOOKUP($A$1230,$W$2209:$AL$3100,11,FALSE))</f>
        <v>#N/A</v>
      </c>
      <c r="D1252" s="90" t="e">
        <f>SUM(B1252:C1252)</f>
        <v>#N/A</v>
      </c>
      <c r="E1252" s="945" t="s">
        <v>887</v>
      </c>
      <c r="F1252" s="946"/>
      <c r="G1252" s="361"/>
      <c r="H1252" s="362"/>
      <c r="I1252" s="482"/>
      <c r="J1252" s="483"/>
      <c r="K1252" s="476"/>
      <c r="L1252" s="285"/>
      <c r="M1252" s="285"/>
      <c r="N1252" s="285"/>
      <c r="O1252" s="285"/>
      <c r="P1252" s="285"/>
      <c r="Q1252" s="285"/>
      <c r="R1252" s="285"/>
      <c r="S1252" s="285"/>
      <c r="T1252" s="286"/>
      <c r="U1252" s="129">
        <f t="shared" si="215"/>
        <v>0</v>
      </c>
      <c r="V1252" s="129">
        <f t="shared" si="215"/>
        <v>0</v>
      </c>
      <c r="W1252" s="124">
        <f>SUM(U1252:V1252)</f>
        <v>0</v>
      </c>
      <c r="Y1252" s="539" t="e">
        <f>IF($A$1230="",0,VLOOKUP($A$1230,$AQ$2209:$BF$3100,11,FALSE))</f>
        <v>#N/A</v>
      </c>
      <c r="Z1252" s="539" t="e">
        <f>IF($A$1230="",0,VLOOKUP($A$1230,$BJ$2209:$BY$3100,11,FALSE))</f>
        <v>#N/A</v>
      </c>
    </row>
    <row r="1253" spans="2:26" ht="18" customHeight="1" thickBot="1" x14ac:dyDescent="0.3">
      <c r="B1253" s="91" t="e">
        <f>SUM(B1248:B1252)</f>
        <v>#N/A</v>
      </c>
      <c r="C1253" s="92" t="e">
        <f>SUM(C1248:C1252)</f>
        <v>#N/A</v>
      </c>
      <c r="D1253" s="93" t="e">
        <f>SUM(D1248:D1252)</f>
        <v>#N/A</v>
      </c>
      <c r="E1253" s="951" t="s">
        <v>888</v>
      </c>
      <c r="F1253" s="948"/>
      <c r="G1253" s="82">
        <f>SUM(G1248:G1252)</f>
        <v>0</v>
      </c>
      <c r="H1253" s="83">
        <f>SUM(H1248:H1252)</f>
        <v>0</v>
      </c>
      <c r="I1253" s="83">
        <f t="shared" ref="I1253:N1253" si="216">SUM(I1248:I1252)</f>
        <v>0</v>
      </c>
      <c r="J1253" s="84">
        <f t="shared" si="216"/>
        <v>0</v>
      </c>
      <c r="K1253" s="477">
        <f t="shared" si="216"/>
        <v>0</v>
      </c>
      <c r="L1253" s="85">
        <f t="shared" si="216"/>
        <v>0</v>
      </c>
      <c r="M1253" s="85">
        <f t="shared" si="216"/>
        <v>0</v>
      </c>
      <c r="N1253" s="85">
        <f t="shared" si="216"/>
        <v>0</v>
      </c>
      <c r="O1253" s="85">
        <f t="shared" ref="O1253:W1253" si="217">SUM(O1248:O1252)</f>
        <v>0</v>
      </c>
      <c r="P1253" s="85">
        <f t="shared" si="217"/>
        <v>0</v>
      </c>
      <c r="Q1253" s="85">
        <f t="shared" si="217"/>
        <v>0</v>
      </c>
      <c r="R1253" s="85">
        <f t="shared" si="217"/>
        <v>0</v>
      </c>
      <c r="S1253" s="85">
        <f t="shared" si="217"/>
        <v>0</v>
      </c>
      <c r="T1253" s="290">
        <f t="shared" si="217"/>
        <v>0</v>
      </c>
      <c r="U1253" s="83">
        <f t="shared" si="217"/>
        <v>0</v>
      </c>
      <c r="V1253" s="83">
        <f t="shared" si="217"/>
        <v>0</v>
      </c>
      <c r="W1253" s="84">
        <f t="shared" si="217"/>
        <v>0</v>
      </c>
    </row>
    <row r="1254" spans="2:26" ht="6.75" customHeight="1" thickBot="1" x14ac:dyDescent="0.3">
      <c r="B1254" s="61"/>
      <c r="C1254" s="61"/>
      <c r="D1254" s="61"/>
      <c r="E1254" s="61"/>
      <c r="F1254" s="61"/>
      <c r="G1254" s="61"/>
      <c r="H1254" s="61"/>
      <c r="I1254" s="61"/>
      <c r="J1254" s="61"/>
      <c r="K1254" s="61"/>
      <c r="L1254" s="61"/>
      <c r="M1254" s="61"/>
      <c r="N1254" s="61"/>
      <c r="O1254" s="61"/>
      <c r="P1254" s="61"/>
      <c r="Q1254" s="61"/>
      <c r="R1254" s="61"/>
      <c r="S1254" s="61"/>
      <c r="T1254" s="61"/>
      <c r="U1254" s="61"/>
      <c r="V1254" s="61"/>
      <c r="W1254" s="61"/>
    </row>
    <row r="1255" spans="2:26" ht="25.5" customHeight="1" thickBot="1" x14ac:dyDescent="0.3">
      <c r="B1255" s="75" t="s">
        <v>823</v>
      </c>
      <c r="C1255" s="76" t="s">
        <v>824</v>
      </c>
      <c r="D1255" s="77" t="s">
        <v>874</v>
      </c>
      <c r="E1255" s="952" t="s">
        <v>1012</v>
      </c>
      <c r="F1255" s="952"/>
      <c r="G1255" s="485" t="s">
        <v>823</v>
      </c>
      <c r="H1255" s="486" t="s">
        <v>824</v>
      </c>
      <c r="I1255" s="486" t="s">
        <v>823</v>
      </c>
      <c r="J1255" s="487" t="s">
        <v>824</v>
      </c>
      <c r="K1255" s="109" t="s">
        <v>823</v>
      </c>
      <c r="L1255" s="109" t="s">
        <v>824</v>
      </c>
      <c r="M1255" s="109" t="s">
        <v>823</v>
      </c>
      <c r="N1255" s="109" t="s">
        <v>824</v>
      </c>
      <c r="O1255" s="109" t="s">
        <v>823</v>
      </c>
      <c r="P1255" s="109" t="s">
        <v>824</v>
      </c>
      <c r="Q1255" s="109" t="s">
        <v>823</v>
      </c>
      <c r="R1255" s="109" t="s">
        <v>824</v>
      </c>
      <c r="S1255" s="109" t="s">
        <v>823</v>
      </c>
      <c r="T1255" s="109" t="s">
        <v>824</v>
      </c>
      <c r="U1255" s="109" t="s">
        <v>823</v>
      </c>
      <c r="V1255" s="109" t="s">
        <v>824</v>
      </c>
      <c r="W1255" s="110" t="s">
        <v>825</v>
      </c>
    </row>
    <row r="1256" spans="2:26" ht="15" customHeight="1" x14ac:dyDescent="0.25">
      <c r="B1256" s="373" t="e">
        <f>IF($A$1230="",0,VLOOKUP($A$1230,$C$2209:$R$3100,12,FALSE))</f>
        <v>#N/A</v>
      </c>
      <c r="C1256" s="374" t="e">
        <f>IF($A$1230="",0,VLOOKUP($A$1230,$W$2209:$AL$3100,12,FALSE))</f>
        <v>#N/A</v>
      </c>
      <c r="D1256" s="88" t="e">
        <f>SUM(B1256:C1256)</f>
        <v>#N/A</v>
      </c>
      <c r="E1256" s="933" t="s">
        <v>1013</v>
      </c>
      <c r="F1256" s="934"/>
      <c r="G1256" s="288"/>
      <c r="H1256" s="283"/>
      <c r="I1256" s="478"/>
      <c r="J1256" s="479"/>
      <c r="K1256" s="474"/>
      <c r="L1256" s="281"/>
      <c r="M1256" s="281"/>
      <c r="N1256" s="281"/>
      <c r="O1256" s="281"/>
      <c r="P1256" s="281"/>
      <c r="Q1256" s="281"/>
      <c r="R1256" s="281"/>
      <c r="S1256" s="282"/>
      <c r="T1256" s="283"/>
      <c r="U1256" s="128">
        <f t="shared" ref="U1256:V1260" si="218">+G1256+I1256+K1256+M1256+O1256+Q1256+S1256</f>
        <v>0</v>
      </c>
      <c r="V1256" s="128">
        <f t="shared" si="218"/>
        <v>0</v>
      </c>
      <c r="W1256" s="122">
        <f>SUM(U1256:V1256)</f>
        <v>0</v>
      </c>
      <c r="Y1256" s="539" t="e">
        <f>IF($A$1230="",0,VLOOKUP($A$1230,$AQ$2209:$BF$3100,12,FALSE))</f>
        <v>#N/A</v>
      </c>
      <c r="Z1256" s="539" t="e">
        <f>IF($A$1230="",0,VLOOKUP($A$1230,$BJ$2209:$BY$3100,12,FALSE))</f>
        <v>#N/A</v>
      </c>
    </row>
    <row r="1257" spans="2:26" ht="15" customHeight="1" x14ac:dyDescent="0.25">
      <c r="B1257" s="373" t="e">
        <f>IF($A$1230="",0,VLOOKUP($A$1230,$C$2209:$R$3100,13,FALSE))</f>
        <v>#N/A</v>
      </c>
      <c r="C1257" s="374" t="e">
        <f>IF($A$1230="",0,VLOOKUP($A$1230,$W$2209:$AL$3100,13,FALSE))</f>
        <v>#N/A</v>
      </c>
      <c r="D1257" s="80" t="e">
        <f>SUM(B1257:C1257)</f>
        <v>#N/A</v>
      </c>
      <c r="E1257" s="944" t="s">
        <v>1014</v>
      </c>
      <c r="F1257" s="891"/>
      <c r="G1257" s="305"/>
      <c r="H1257" s="304"/>
      <c r="I1257" s="480"/>
      <c r="J1257" s="481"/>
      <c r="K1257" s="475"/>
      <c r="L1257" s="79"/>
      <c r="M1257" s="79"/>
      <c r="N1257" s="79"/>
      <c r="O1257" s="79"/>
      <c r="P1257" s="79"/>
      <c r="Q1257" s="79"/>
      <c r="R1257" s="79"/>
      <c r="S1257" s="106"/>
      <c r="T1257" s="107"/>
      <c r="U1257" s="121">
        <f t="shared" si="218"/>
        <v>0</v>
      </c>
      <c r="V1257" s="121">
        <f t="shared" si="218"/>
        <v>0</v>
      </c>
      <c r="W1257" s="123">
        <f>SUM(U1257:V1257)</f>
        <v>0</v>
      </c>
      <c r="Y1257" s="539" t="e">
        <f>IF($A$1230="",0,VLOOKUP($A$1230,$AQ$2209:$BF$3100,13,FALSE))</f>
        <v>#N/A</v>
      </c>
      <c r="Z1257" s="539" t="e">
        <f>IF($A$1230="",0,VLOOKUP($A$1230,$BJ$2209:$BY$3100,13,FALSE))</f>
        <v>#N/A</v>
      </c>
    </row>
    <row r="1258" spans="2:26" ht="15" customHeight="1" x14ac:dyDescent="0.25">
      <c r="B1258" s="373" t="e">
        <f>IF($A$1230="",0,VLOOKUP($A$1230,$C$2209:$R$3100,14,FALSE))</f>
        <v>#N/A</v>
      </c>
      <c r="C1258" s="374" t="e">
        <f>IF($A$1230="",0,VLOOKUP($A$1230,$W$2209:$AL$3100,14,FALSE))</f>
        <v>#N/A</v>
      </c>
      <c r="D1258" s="80" t="e">
        <f>SUM(B1258:C1258)</f>
        <v>#N/A</v>
      </c>
      <c r="E1258" s="944" t="s">
        <v>1015</v>
      </c>
      <c r="F1258" s="891"/>
      <c r="G1258" s="305"/>
      <c r="H1258" s="304"/>
      <c r="I1258" s="480"/>
      <c r="J1258" s="481"/>
      <c r="K1258" s="475"/>
      <c r="L1258" s="79"/>
      <c r="M1258" s="79"/>
      <c r="N1258" s="79"/>
      <c r="O1258" s="79"/>
      <c r="P1258" s="79"/>
      <c r="Q1258" s="79"/>
      <c r="R1258" s="79"/>
      <c r="S1258" s="106"/>
      <c r="T1258" s="107"/>
      <c r="U1258" s="121">
        <f t="shared" si="218"/>
        <v>0</v>
      </c>
      <c r="V1258" s="121">
        <f t="shared" si="218"/>
        <v>0</v>
      </c>
      <c r="W1258" s="123">
        <f>SUM(U1258:V1258)</f>
        <v>0</v>
      </c>
      <c r="Y1258" s="539" t="e">
        <f>IF($A$1230="",0,VLOOKUP($A$1230,$AQ$2209:$BF$3100,14,FALSE))</f>
        <v>#N/A</v>
      </c>
      <c r="Z1258" s="539" t="e">
        <f>IF($A$1230="",0,VLOOKUP($A$1230,$BJ$2209:$BY$3100,14,FALSE))</f>
        <v>#N/A</v>
      </c>
    </row>
    <row r="1259" spans="2:26" ht="15" customHeight="1" x14ac:dyDescent="0.25">
      <c r="B1259" s="373" t="e">
        <f>IF($A$1230="",0,VLOOKUP($A$1230,$C$2209:$R$3100,15,FALSE))</f>
        <v>#N/A</v>
      </c>
      <c r="C1259" s="374" t="e">
        <f>IF($A$1230="",0,VLOOKUP($A$1230,$W$2209:$AL$3100,15,FALSE))</f>
        <v>#N/A</v>
      </c>
      <c r="D1259" s="80" t="e">
        <f>SUM(B1259:C1259)</f>
        <v>#N/A</v>
      </c>
      <c r="E1259" s="944" t="s">
        <v>1016</v>
      </c>
      <c r="F1259" s="891"/>
      <c r="G1259" s="305"/>
      <c r="H1259" s="304"/>
      <c r="I1259" s="480"/>
      <c r="J1259" s="481"/>
      <c r="K1259" s="475"/>
      <c r="L1259" s="79"/>
      <c r="M1259" s="79"/>
      <c r="N1259" s="79"/>
      <c r="O1259" s="79"/>
      <c r="P1259" s="79"/>
      <c r="Q1259" s="79"/>
      <c r="R1259" s="79"/>
      <c r="S1259" s="106"/>
      <c r="T1259" s="107"/>
      <c r="U1259" s="121">
        <f t="shared" si="218"/>
        <v>0</v>
      </c>
      <c r="V1259" s="121">
        <f t="shared" si="218"/>
        <v>0</v>
      </c>
      <c r="W1259" s="123">
        <f>SUM(U1259:V1259)</f>
        <v>0</v>
      </c>
      <c r="Y1259" s="539" t="e">
        <f>IF($A$1230="",0,VLOOKUP($A$1230,$AQ$2209:$BF$3100,15,FALSE))</f>
        <v>#N/A</v>
      </c>
      <c r="Z1259" s="539" t="e">
        <f>IF($A$1230="",0,VLOOKUP($A$1230,$BJ$2209:$BY$3100,15,FALSE))</f>
        <v>#N/A</v>
      </c>
    </row>
    <row r="1260" spans="2:26" ht="15" customHeight="1" thickBot="1" x14ac:dyDescent="0.3">
      <c r="B1260" s="373" t="e">
        <f>IF($A$1230="",0,VLOOKUP($A$1230,$C$2209:$R$3100,16,FALSE))</f>
        <v>#N/A</v>
      </c>
      <c r="C1260" s="374" t="e">
        <f>IF($A$1230="",0,VLOOKUP($A$1230,$W$2209:$AL$3100,16,FALSE))</f>
        <v>#N/A</v>
      </c>
      <c r="D1260" s="90" t="e">
        <f>SUM(B1260:C1260)</f>
        <v>#N/A</v>
      </c>
      <c r="E1260" s="945" t="s">
        <v>1017</v>
      </c>
      <c r="F1260" s="946"/>
      <c r="G1260" s="361"/>
      <c r="H1260" s="362"/>
      <c r="I1260" s="482"/>
      <c r="J1260" s="483"/>
      <c r="K1260" s="476"/>
      <c r="L1260" s="285"/>
      <c r="M1260" s="285"/>
      <c r="N1260" s="285"/>
      <c r="O1260" s="285"/>
      <c r="P1260" s="285"/>
      <c r="Q1260" s="285"/>
      <c r="R1260" s="285"/>
      <c r="S1260" s="286"/>
      <c r="T1260" s="287"/>
      <c r="U1260" s="129">
        <f t="shared" si="218"/>
        <v>0</v>
      </c>
      <c r="V1260" s="129">
        <f t="shared" si="218"/>
        <v>0</v>
      </c>
      <c r="W1260" s="124">
        <f>SUM(U1260:V1260)</f>
        <v>0</v>
      </c>
      <c r="Y1260" s="539" t="e">
        <f>IF($A$1230="",0,VLOOKUP($A$1230,$AQ$2209:$BF$3100,16,FALSE))</f>
        <v>#N/A</v>
      </c>
      <c r="Z1260" s="539" t="e">
        <f>IF($A$1230="",0,VLOOKUP($A$1230,$BJ$2209:$BY$3100,16,FALSE))</f>
        <v>#N/A</v>
      </c>
    </row>
    <row r="1261" spans="2:26" ht="18" customHeight="1" thickBot="1" x14ac:dyDescent="0.3">
      <c r="B1261" s="91" t="e">
        <f>SUM(B1256:B1260)</f>
        <v>#N/A</v>
      </c>
      <c r="C1261" s="92" t="e">
        <f>SUM(C1256:C1260)</f>
        <v>#N/A</v>
      </c>
      <c r="D1261" s="93" t="e">
        <f>SUM(D1256:D1260)</f>
        <v>#N/A</v>
      </c>
      <c r="E1261" s="951" t="s">
        <v>1018</v>
      </c>
      <c r="F1261" s="948"/>
      <c r="G1261" s="82">
        <f>SUM(G1256:G1260)</f>
        <v>0</v>
      </c>
      <c r="H1261" s="83">
        <f>SUM(H1256:H1260)</f>
        <v>0</v>
      </c>
      <c r="I1261" s="83">
        <f t="shared" ref="I1261:O1261" si="219">SUM(I1256:I1260)</f>
        <v>0</v>
      </c>
      <c r="J1261" s="84">
        <f t="shared" si="219"/>
        <v>0</v>
      </c>
      <c r="K1261" s="477">
        <f t="shared" si="219"/>
        <v>0</v>
      </c>
      <c r="L1261" s="85">
        <f t="shared" si="219"/>
        <v>0</v>
      </c>
      <c r="M1261" s="85">
        <f t="shared" si="219"/>
        <v>0</v>
      </c>
      <c r="N1261" s="85">
        <f t="shared" si="219"/>
        <v>0</v>
      </c>
      <c r="O1261" s="85">
        <f t="shared" si="219"/>
        <v>0</v>
      </c>
      <c r="P1261" s="85">
        <f t="shared" ref="P1261:W1261" si="220">SUM(P1256:P1260)</f>
        <v>0</v>
      </c>
      <c r="Q1261" s="85">
        <f t="shared" si="220"/>
        <v>0</v>
      </c>
      <c r="R1261" s="85">
        <f t="shared" si="220"/>
        <v>0</v>
      </c>
      <c r="S1261" s="85">
        <f t="shared" si="220"/>
        <v>0</v>
      </c>
      <c r="T1261" s="85">
        <f t="shared" si="220"/>
        <v>0</v>
      </c>
      <c r="U1261" s="85">
        <f t="shared" si="220"/>
        <v>0</v>
      </c>
      <c r="V1261" s="85">
        <f t="shared" si="220"/>
        <v>0</v>
      </c>
      <c r="W1261" s="86">
        <f t="shared" si="220"/>
        <v>0</v>
      </c>
    </row>
    <row r="1262" spans="2:26" ht="3" customHeight="1" x14ac:dyDescent="0.25">
      <c r="B1262" s="488"/>
      <c r="C1262" s="488"/>
      <c r="D1262" s="488"/>
      <c r="E1262" s="489"/>
      <c r="F1262" s="489"/>
      <c r="G1262" s="490"/>
      <c r="H1262" s="490"/>
      <c r="I1262" s="488"/>
      <c r="J1262" s="488"/>
      <c r="K1262" s="488"/>
      <c r="L1262" s="488"/>
      <c r="M1262" s="488"/>
      <c r="N1262" s="488"/>
      <c r="O1262" s="488"/>
      <c r="P1262" s="488"/>
      <c r="Q1262" s="488"/>
      <c r="R1262" s="488"/>
      <c r="S1262" s="488"/>
      <c r="T1262" s="488"/>
      <c r="U1262" s="488"/>
      <c r="V1262" s="488"/>
      <c r="W1262" s="488"/>
    </row>
    <row r="1263" spans="2:26" ht="12.75" customHeight="1" thickBot="1" x14ac:dyDescent="0.25">
      <c r="B1263" s="491" t="s">
        <v>1129</v>
      </c>
      <c r="C1263" s="96"/>
      <c r="D1263" s="96"/>
      <c r="E1263" s="96"/>
      <c r="F1263" s="492" t="s">
        <v>835</v>
      </c>
      <c r="G1263" s="1019" t="s">
        <v>1270</v>
      </c>
      <c r="H1263" s="1019"/>
      <c r="I1263" s="1019"/>
      <c r="J1263" s="1019"/>
      <c r="K1263" s="1019"/>
      <c r="L1263" s="1019"/>
      <c r="M1263" s="1019"/>
      <c r="N1263" s="1019"/>
      <c r="O1263" s="1019"/>
      <c r="P1263" s="1019"/>
      <c r="Q1263" s="1019"/>
      <c r="R1263" s="1019"/>
      <c r="S1263" s="1019"/>
      <c r="T1263" s="1019"/>
      <c r="U1263" s="1019"/>
      <c r="V1263" s="1019"/>
      <c r="W1263" s="1019"/>
    </row>
    <row r="1264" spans="2:26" ht="27.75" customHeight="1" x14ac:dyDescent="0.25">
      <c r="B1264" s="888" t="s">
        <v>1132</v>
      </c>
      <c r="C1264" s="889"/>
      <c r="D1264" s="889"/>
      <c r="E1264" s="889"/>
      <c r="F1264" s="841"/>
      <c r="G1264" s="1002" t="s">
        <v>1076</v>
      </c>
      <c r="H1264" s="1003"/>
      <c r="I1264" s="1003"/>
      <c r="J1264" s="1003"/>
      <c r="K1264" s="1004" t="s">
        <v>1131</v>
      </c>
      <c r="L1264" s="1004"/>
      <c r="M1264" s="1004"/>
      <c r="N1264" s="1005"/>
      <c r="O1264" s="241"/>
      <c r="P1264" s="1039" t="s">
        <v>1268</v>
      </c>
      <c r="Q1264" s="1039"/>
      <c r="R1264" s="1039"/>
      <c r="S1264" s="1039"/>
      <c r="T1264" s="1040" t="s">
        <v>1269</v>
      </c>
      <c r="U1264" s="1040"/>
      <c r="V1264" s="1040"/>
      <c r="W1264" s="1041"/>
    </row>
    <row r="1265" spans="2:23" ht="11.25" customHeight="1" x14ac:dyDescent="0.25">
      <c r="B1265" s="963" t="s">
        <v>1130</v>
      </c>
      <c r="C1265" s="964"/>
      <c r="D1265" s="965" t="s">
        <v>903</v>
      </c>
      <c r="E1265" s="966"/>
      <c r="F1265" s="841"/>
      <c r="G1265" s="1006" t="s">
        <v>823</v>
      </c>
      <c r="H1265" s="1007"/>
      <c r="I1265" s="1007" t="s">
        <v>824</v>
      </c>
      <c r="J1265" s="1007"/>
      <c r="K1265" s="1007" t="s">
        <v>823</v>
      </c>
      <c r="L1265" s="1007"/>
      <c r="M1265" s="1007" t="s">
        <v>824</v>
      </c>
      <c r="N1265" s="1021"/>
      <c r="O1265" s="241"/>
      <c r="P1265" s="1007" t="s">
        <v>823</v>
      </c>
      <c r="Q1265" s="1007"/>
      <c r="R1265" s="1007" t="s">
        <v>824</v>
      </c>
      <c r="S1265" s="1007"/>
      <c r="T1265" s="1007" t="s">
        <v>823</v>
      </c>
      <c r="U1265" s="1007"/>
      <c r="V1265" s="1007" t="s">
        <v>824</v>
      </c>
      <c r="W1265" s="1021"/>
    </row>
    <row r="1266" spans="2:23" ht="18.75" customHeight="1" thickBot="1" x14ac:dyDescent="0.3">
      <c r="B1266" s="986"/>
      <c r="C1266" s="987"/>
      <c r="D1266" s="988"/>
      <c r="E1266" s="989"/>
      <c r="F1266" s="841"/>
      <c r="G1266" s="1023" t="e">
        <f>IF($A$1230="",0,VLOOKUP($A$1230,$DB$2209:$DC$3100,2,FALSE))</f>
        <v>#N/A</v>
      </c>
      <c r="H1266" s="1022"/>
      <c r="I1266" s="1022" t="e">
        <f>IF($A$1230="",0,VLOOKUP($A$1230,$DG$2209:$DH$3100,2,FALSE))</f>
        <v>#N/A</v>
      </c>
      <c r="J1266" s="1022"/>
      <c r="K1266" s="1024"/>
      <c r="L1266" s="1024"/>
      <c r="M1266" s="1024"/>
      <c r="N1266" s="1025"/>
      <c r="O1266" s="241"/>
      <c r="P1266" s="1008" t="e">
        <f>IF($A$1230="",0,VLOOKUP($A$1230,$DL$2209:$DM$3100,2,FALSE))</f>
        <v>#N/A</v>
      </c>
      <c r="Q1266" s="1008"/>
      <c r="R1266" s="1008" t="e">
        <f>IF($A$1230="",0,VLOOKUP($A$1230,$DQ$2209:$DR$3100,2,FALSE))</f>
        <v>#N/A</v>
      </c>
      <c r="S1266" s="1008"/>
      <c r="T1266" s="1024"/>
      <c r="U1266" s="1024"/>
      <c r="V1266" s="1024"/>
      <c r="W1266" s="1025"/>
    </row>
    <row r="1267" spans="2:23" s="52" customFormat="1" ht="14.25" customHeight="1" thickBot="1" x14ac:dyDescent="0.3">
      <c r="B1267" s="368"/>
      <c r="C1267" s="368"/>
      <c r="D1267" s="368"/>
      <c r="E1267" s="369"/>
      <c r="F1267" s="376"/>
      <c r="G1267" s="377"/>
      <c r="H1267" s="377"/>
      <c r="I1267" s="241"/>
      <c r="J1267" s="370"/>
      <c r="K1267" s="370"/>
      <c r="L1267" s="370"/>
      <c r="M1267" s="370"/>
      <c r="N1267" s="370"/>
      <c r="O1267" s="370"/>
      <c r="P1267" s="370"/>
      <c r="Q1267" s="370"/>
      <c r="R1267" s="370"/>
      <c r="S1267" s="370"/>
      <c r="T1267" s="370"/>
      <c r="U1267" s="370"/>
      <c r="V1267" s="375"/>
      <c r="W1267" s="96"/>
    </row>
    <row r="1268" spans="2:23" s="52" customFormat="1" ht="12.75" customHeight="1" thickBot="1" x14ac:dyDescent="0.3">
      <c r="B1268" s="372"/>
      <c r="C1268" s="100"/>
      <c r="D1268" s="100"/>
      <c r="E1268" s="100"/>
      <c r="F1268" s="100"/>
      <c r="G1268" s="100"/>
      <c r="H1268" s="100"/>
      <c r="I1268" s="100"/>
      <c r="J1268" s="100"/>
      <c r="K1268" s="500" t="s">
        <v>836</v>
      </c>
      <c r="L1268" s="859">
        <f>+D1229</f>
        <v>0</v>
      </c>
      <c r="M1268" s="860"/>
      <c r="N1268" s="860"/>
      <c r="O1268" s="860"/>
      <c r="P1268" s="860"/>
      <c r="Q1268" s="860"/>
      <c r="R1268" s="860"/>
      <c r="S1268" s="860"/>
      <c r="T1268" s="860"/>
      <c r="U1268" s="860"/>
      <c r="V1268" s="484"/>
      <c r="W1268" s="417" t="s">
        <v>864</v>
      </c>
    </row>
    <row r="1269" spans="2:23" ht="15" x14ac:dyDescent="0.25">
      <c r="B1269" s="372"/>
      <c r="C1269" s="100"/>
      <c r="D1269" s="100"/>
      <c r="E1269" s="100"/>
      <c r="F1269" s="100"/>
      <c r="G1269" s="100"/>
      <c r="H1269" s="100"/>
      <c r="I1269" s="100"/>
      <c r="J1269" s="100"/>
      <c r="K1269" s="500" t="s">
        <v>837</v>
      </c>
      <c r="L1269" s="500"/>
      <c r="M1269" s="242"/>
      <c r="N1269" s="54"/>
      <c r="O1269" s="858" t="str">
        <f>+F1230</f>
        <v/>
      </c>
      <c r="P1269" s="858"/>
      <c r="Q1269" s="858"/>
      <c r="R1269" s="858"/>
      <c r="S1269" s="858"/>
      <c r="T1269" s="858"/>
      <c r="U1269" s="858"/>
      <c r="V1269" s="484"/>
      <c r="W1269" s="96"/>
    </row>
    <row r="1270" spans="2:23" ht="16.5" thickBot="1" x14ac:dyDescent="0.3">
      <c r="B1270" s="68" t="s">
        <v>1133</v>
      </c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Q1270" s="74"/>
      <c r="R1270" s="74"/>
      <c r="S1270" s="74"/>
      <c r="T1270" s="61"/>
      <c r="U1270" s="61"/>
      <c r="V1270" s="61"/>
      <c r="W1270" s="61"/>
    </row>
    <row r="1271" spans="2:23" ht="40.5" customHeight="1" thickBot="1" x14ac:dyDescent="0.3">
      <c r="B1271" s="990" t="s">
        <v>1077</v>
      </c>
      <c r="C1271" s="991"/>
      <c r="D1271" s="992"/>
      <c r="E1271" s="979" t="s">
        <v>870</v>
      </c>
      <c r="F1271" s="980"/>
      <c r="G1271" s="985" t="s">
        <v>1068</v>
      </c>
      <c r="H1271" s="957"/>
      <c r="I1271" s="957"/>
      <c r="J1271" s="958"/>
      <c r="K1271" s="957" t="s">
        <v>1067</v>
      </c>
      <c r="L1271" s="958"/>
      <c r="M1271" s="957" t="s">
        <v>1074</v>
      </c>
      <c r="N1271" s="958"/>
      <c r="O1271" s="957" t="s">
        <v>1073</v>
      </c>
      <c r="P1271" s="958"/>
      <c r="Q1271" s="957" t="s">
        <v>1072</v>
      </c>
      <c r="R1271" s="958"/>
      <c r="S1271" s="957" t="s">
        <v>1071</v>
      </c>
      <c r="T1271" s="958"/>
      <c r="U1271" s="967" t="s">
        <v>1070</v>
      </c>
      <c r="V1271" s="968"/>
      <c r="W1271" s="969"/>
    </row>
    <row r="1272" spans="2:23" ht="13.5" x14ac:dyDescent="0.2">
      <c r="B1272" s="993"/>
      <c r="C1272" s="959"/>
      <c r="D1272" s="994"/>
      <c r="E1272" s="981"/>
      <c r="F1272" s="982"/>
      <c r="G1272" s="999" t="s">
        <v>1069</v>
      </c>
      <c r="H1272" s="1000"/>
      <c r="I1272" s="1000"/>
      <c r="J1272" s="1001"/>
      <c r="K1272" s="959"/>
      <c r="L1272" s="960"/>
      <c r="M1272" s="959"/>
      <c r="N1272" s="960"/>
      <c r="O1272" s="959"/>
      <c r="P1272" s="960"/>
      <c r="Q1272" s="959"/>
      <c r="R1272" s="960"/>
      <c r="S1272" s="959"/>
      <c r="T1272" s="960"/>
      <c r="U1272" s="970"/>
      <c r="V1272" s="971"/>
      <c r="W1272" s="972"/>
    </row>
    <row r="1273" spans="2:23" ht="14.25" thickBot="1" x14ac:dyDescent="0.25">
      <c r="B1273" s="995"/>
      <c r="C1273" s="996"/>
      <c r="D1273" s="997"/>
      <c r="E1273" s="983"/>
      <c r="F1273" s="984"/>
      <c r="G1273" s="955" t="s">
        <v>1065</v>
      </c>
      <c r="H1273" s="956"/>
      <c r="I1273" s="956" t="s">
        <v>1066</v>
      </c>
      <c r="J1273" s="998"/>
      <c r="K1273" s="961"/>
      <c r="L1273" s="962"/>
      <c r="M1273" s="961"/>
      <c r="N1273" s="962"/>
      <c r="O1273" s="961"/>
      <c r="P1273" s="962"/>
      <c r="Q1273" s="961"/>
      <c r="R1273" s="962"/>
      <c r="S1273" s="961"/>
      <c r="T1273" s="962"/>
      <c r="U1273" s="973"/>
      <c r="V1273" s="974"/>
      <c r="W1273" s="975"/>
    </row>
    <row r="1274" spans="2:23" ht="13.5" thickBot="1" x14ac:dyDescent="0.3">
      <c r="B1274" s="116" t="s">
        <v>823</v>
      </c>
      <c r="C1274" s="109" t="s">
        <v>824</v>
      </c>
      <c r="D1274" s="117" t="s">
        <v>874</v>
      </c>
      <c r="E1274" s="977" t="s">
        <v>1078</v>
      </c>
      <c r="F1274" s="978"/>
      <c r="G1274" s="485" t="s">
        <v>823</v>
      </c>
      <c r="H1274" s="486" t="s">
        <v>824</v>
      </c>
      <c r="I1274" s="486" t="s">
        <v>823</v>
      </c>
      <c r="J1274" s="487" t="s">
        <v>824</v>
      </c>
      <c r="K1274" s="493" t="s">
        <v>823</v>
      </c>
      <c r="L1274" s="131" t="s">
        <v>824</v>
      </c>
      <c r="M1274" s="131" t="s">
        <v>823</v>
      </c>
      <c r="N1274" s="131" t="s">
        <v>824</v>
      </c>
      <c r="O1274" s="131" t="s">
        <v>823</v>
      </c>
      <c r="P1274" s="131" t="s">
        <v>824</v>
      </c>
      <c r="Q1274" s="131" t="s">
        <v>823</v>
      </c>
      <c r="R1274" s="131" t="s">
        <v>824</v>
      </c>
      <c r="S1274" s="131" t="s">
        <v>823</v>
      </c>
      <c r="T1274" s="131" t="s">
        <v>824</v>
      </c>
      <c r="U1274" s="131" t="s">
        <v>823</v>
      </c>
      <c r="V1274" s="131" t="s">
        <v>824</v>
      </c>
      <c r="W1274" s="132" t="s">
        <v>825</v>
      </c>
    </row>
    <row r="1275" spans="2:23" ht="33.75" customHeight="1" x14ac:dyDescent="0.25">
      <c r="B1275" s="534" t="e">
        <f>IF($A$1230="",0,VLOOKUP($A$1230,$CC$2209:$CK$3100,2,FALSE))</f>
        <v>#N/A</v>
      </c>
      <c r="C1275" s="535" t="e">
        <f>IF($A$1230="",0,VLOOKUP($A$1230,$CP$2209:$CX$3100,2,FALSE))</f>
        <v>#N/A</v>
      </c>
      <c r="D1275" s="122" t="e">
        <f>SUM(B1275:C1275)</f>
        <v>#N/A</v>
      </c>
      <c r="E1275" s="900" t="s">
        <v>1079</v>
      </c>
      <c r="F1275" s="901"/>
      <c r="G1275" s="288"/>
      <c r="H1275" s="283"/>
      <c r="I1275" s="283"/>
      <c r="J1275" s="471"/>
      <c r="K1275" s="288"/>
      <c r="L1275" s="283"/>
      <c r="M1275" s="283"/>
      <c r="N1275" s="283"/>
      <c r="O1275" s="283"/>
      <c r="P1275" s="283"/>
      <c r="Q1275" s="283"/>
      <c r="R1275" s="283"/>
      <c r="S1275" s="283"/>
      <c r="T1275" s="283"/>
      <c r="U1275" s="128">
        <f t="shared" ref="U1275:V1278" si="221">+G1275+I1275+K1275+M1275+O1275+Q1275+S1275</f>
        <v>0</v>
      </c>
      <c r="V1275" s="128">
        <f t="shared" si="221"/>
        <v>0</v>
      </c>
      <c r="W1275" s="122">
        <f>+V1275+U1275</f>
        <v>0</v>
      </c>
    </row>
    <row r="1276" spans="2:23" ht="33.75" customHeight="1" x14ac:dyDescent="0.25">
      <c r="B1276" s="536" t="e">
        <f>IF($A$1230="",0,VLOOKUP($A$1230,$CC$2209:$CK$3100,3,FALSE))</f>
        <v>#N/A</v>
      </c>
      <c r="C1276" s="374" t="e">
        <f>IF($A$1230="",0,VLOOKUP($A$1230,$CP$2209:$CX$3100,3,FALSE))</f>
        <v>#N/A</v>
      </c>
      <c r="D1276" s="123" t="e">
        <f>SUM(B1276:C1276)</f>
        <v>#N/A</v>
      </c>
      <c r="E1276" s="896" t="s">
        <v>1080</v>
      </c>
      <c r="F1276" s="897"/>
      <c r="G1276" s="451"/>
      <c r="H1276" s="107"/>
      <c r="I1276" s="107"/>
      <c r="J1276" s="472"/>
      <c r="K1276" s="451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21">
        <f t="shared" si="221"/>
        <v>0</v>
      </c>
      <c r="V1276" s="121">
        <f t="shared" si="221"/>
        <v>0</v>
      </c>
      <c r="W1276" s="123">
        <f>+V1276+U1276</f>
        <v>0</v>
      </c>
    </row>
    <row r="1277" spans="2:23" ht="33.75" customHeight="1" x14ac:dyDescent="0.25">
      <c r="B1277" s="536" t="e">
        <f>IF($A$1230="",0,VLOOKUP($A$1230,$CC$2209:$CK$3100,4,FALSE))</f>
        <v>#N/A</v>
      </c>
      <c r="C1277" s="374" t="e">
        <f>IF($A$1230="",0,VLOOKUP($A$1230,$CP$2209:$CX$3100,4,FALSE))</f>
        <v>#N/A</v>
      </c>
      <c r="D1277" s="123" t="e">
        <f>SUM(B1277:C1277)</f>
        <v>#N/A</v>
      </c>
      <c r="E1277" s="890" t="s">
        <v>1081</v>
      </c>
      <c r="F1277" s="891"/>
      <c r="G1277" s="451"/>
      <c r="H1277" s="107"/>
      <c r="I1277" s="107"/>
      <c r="J1277" s="472"/>
      <c r="K1277" s="451"/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21">
        <f t="shared" si="221"/>
        <v>0</v>
      </c>
      <c r="V1277" s="121">
        <f t="shared" si="221"/>
        <v>0</v>
      </c>
      <c r="W1277" s="123">
        <f>+V1277+U1277</f>
        <v>0</v>
      </c>
    </row>
    <row r="1278" spans="2:23" ht="17.25" thickBot="1" x14ac:dyDescent="0.3">
      <c r="B1278" s="537" t="e">
        <f>IF($A$1230="",0,VLOOKUP($A$1230,$CC$2209:$CK$3100,5,FALSE))</f>
        <v>#N/A</v>
      </c>
      <c r="C1278" s="538" t="e">
        <f>IF($A$1230="",0,VLOOKUP($A$1230,$CP$2209:$CX$3100,5,FALSE))</f>
        <v>#N/A</v>
      </c>
      <c r="D1278" s="365" t="e">
        <f>SUM(B1278:C1278)</f>
        <v>#N/A</v>
      </c>
      <c r="E1278" s="890" t="s">
        <v>1082</v>
      </c>
      <c r="F1278" s="891"/>
      <c r="G1278" s="498"/>
      <c r="H1278" s="363"/>
      <c r="I1278" s="363"/>
      <c r="J1278" s="473"/>
      <c r="K1278" s="452"/>
      <c r="L1278" s="287"/>
      <c r="M1278" s="287"/>
      <c r="N1278" s="287"/>
      <c r="O1278" s="287"/>
      <c r="P1278" s="287"/>
      <c r="Q1278" s="287"/>
      <c r="R1278" s="287"/>
      <c r="S1278" s="287"/>
      <c r="T1278" s="287"/>
      <c r="U1278" s="129">
        <f t="shared" si="221"/>
        <v>0</v>
      </c>
      <c r="V1278" s="129">
        <f t="shared" si="221"/>
        <v>0</v>
      </c>
      <c r="W1278" s="124">
        <f>+V1278+U1278</f>
        <v>0</v>
      </c>
    </row>
    <row r="1279" spans="2:23" ht="17.25" thickBot="1" x14ac:dyDescent="0.3">
      <c r="B1279" s="82" t="e">
        <f>SUM(B1275:B1278)</f>
        <v>#N/A</v>
      </c>
      <c r="C1279" s="83" t="e">
        <f>SUM(C1275:C1278)</f>
        <v>#N/A</v>
      </c>
      <c r="D1279" s="84" t="e">
        <f>SUM(D1275:D1278)</f>
        <v>#N/A</v>
      </c>
      <c r="E1279" s="898" t="s">
        <v>1083</v>
      </c>
      <c r="F1279" s="899"/>
      <c r="G1279" s="82">
        <f t="shared" ref="G1279:W1279" si="222">SUM(G1275:G1278)</f>
        <v>0</v>
      </c>
      <c r="H1279" s="83">
        <f t="shared" si="222"/>
        <v>0</v>
      </c>
      <c r="I1279" s="83">
        <f t="shared" si="222"/>
        <v>0</v>
      </c>
      <c r="J1279" s="84">
        <f t="shared" si="222"/>
        <v>0</v>
      </c>
      <c r="K1279" s="82">
        <f t="shared" si="222"/>
        <v>0</v>
      </c>
      <c r="L1279" s="83">
        <f t="shared" si="222"/>
        <v>0</v>
      </c>
      <c r="M1279" s="83">
        <f t="shared" si="222"/>
        <v>0</v>
      </c>
      <c r="N1279" s="83">
        <f t="shared" si="222"/>
        <v>0</v>
      </c>
      <c r="O1279" s="83">
        <f t="shared" si="222"/>
        <v>0</v>
      </c>
      <c r="P1279" s="83">
        <f t="shared" si="222"/>
        <v>0</v>
      </c>
      <c r="Q1279" s="83">
        <f t="shared" si="222"/>
        <v>0</v>
      </c>
      <c r="R1279" s="83">
        <f t="shared" si="222"/>
        <v>0</v>
      </c>
      <c r="S1279" s="83">
        <f t="shared" si="222"/>
        <v>0</v>
      </c>
      <c r="T1279" s="83">
        <f t="shared" si="222"/>
        <v>0</v>
      </c>
      <c r="U1279" s="83">
        <f t="shared" si="222"/>
        <v>0</v>
      </c>
      <c r="V1279" s="83">
        <f t="shared" si="222"/>
        <v>0</v>
      </c>
      <c r="W1279" s="84">
        <f t="shared" si="222"/>
        <v>0</v>
      </c>
    </row>
    <row r="1280" spans="2:23" ht="17.25" thickBot="1" x14ac:dyDescent="0.3">
      <c r="B1280" s="488"/>
      <c r="C1280" s="488"/>
      <c r="D1280" s="488"/>
      <c r="E1280" s="489"/>
      <c r="F1280" s="489"/>
      <c r="G1280" s="488"/>
      <c r="H1280" s="488"/>
      <c r="I1280" s="488"/>
      <c r="J1280" s="488"/>
      <c r="K1280" s="488"/>
      <c r="L1280" s="488"/>
      <c r="M1280" s="488"/>
      <c r="N1280" s="488"/>
      <c r="O1280" s="488"/>
      <c r="P1280" s="488"/>
      <c r="Q1280" s="488"/>
      <c r="R1280" s="488"/>
      <c r="S1280" s="488"/>
      <c r="T1280" s="488"/>
      <c r="U1280" s="488"/>
      <c r="V1280" s="488"/>
      <c r="W1280" s="488"/>
    </row>
    <row r="1281" spans="1:23" ht="13.5" thickBot="1" x14ac:dyDescent="0.3">
      <c r="B1281" s="130" t="s">
        <v>823</v>
      </c>
      <c r="C1281" s="131" t="s">
        <v>824</v>
      </c>
      <c r="D1281" s="494" t="s">
        <v>874</v>
      </c>
      <c r="E1281" s="892" t="s">
        <v>1084</v>
      </c>
      <c r="F1281" s="893"/>
      <c r="G1281" s="485" t="s">
        <v>823</v>
      </c>
      <c r="H1281" s="486" t="s">
        <v>824</v>
      </c>
      <c r="I1281" s="486" t="s">
        <v>823</v>
      </c>
      <c r="J1281" s="487" t="s">
        <v>824</v>
      </c>
      <c r="K1281" s="495" t="s">
        <v>823</v>
      </c>
      <c r="L1281" s="486" t="s">
        <v>824</v>
      </c>
      <c r="M1281" s="486" t="s">
        <v>823</v>
      </c>
      <c r="N1281" s="486" t="s">
        <v>824</v>
      </c>
      <c r="O1281" s="486" t="s">
        <v>823</v>
      </c>
      <c r="P1281" s="486" t="s">
        <v>824</v>
      </c>
      <c r="Q1281" s="486" t="s">
        <v>823</v>
      </c>
      <c r="R1281" s="486" t="s">
        <v>824</v>
      </c>
      <c r="S1281" s="486" t="s">
        <v>823</v>
      </c>
      <c r="T1281" s="486" t="s">
        <v>824</v>
      </c>
      <c r="U1281" s="486" t="s">
        <v>823</v>
      </c>
      <c r="V1281" s="486" t="s">
        <v>824</v>
      </c>
      <c r="W1281" s="496" t="s">
        <v>825</v>
      </c>
    </row>
    <row r="1282" spans="1:23" ht="33" customHeight="1" x14ac:dyDescent="0.25">
      <c r="B1282" s="534" t="e">
        <f>IF($A$1230="",0,VLOOKUP($A$1230,$CC$2209:$CK$3100,6,FALSE))</f>
        <v>#N/A</v>
      </c>
      <c r="C1282" s="535" t="e">
        <f>IF($A$1230="",0,VLOOKUP($A$1230,$CP$2209:$CX$3100,6,FALSE))</f>
        <v>#N/A</v>
      </c>
      <c r="D1282" s="122" t="e">
        <f>SUM(B1282:C1282)</f>
        <v>#N/A</v>
      </c>
      <c r="E1282" s="894" t="s">
        <v>1085</v>
      </c>
      <c r="F1282" s="895"/>
      <c r="G1282" s="288"/>
      <c r="H1282" s="283"/>
      <c r="I1282" s="283"/>
      <c r="J1282" s="471"/>
      <c r="K1282" s="288"/>
      <c r="L1282" s="283"/>
      <c r="M1282" s="283"/>
      <c r="N1282" s="283"/>
      <c r="O1282" s="283"/>
      <c r="P1282" s="283"/>
      <c r="Q1282" s="283"/>
      <c r="R1282" s="283"/>
      <c r="S1282" s="283"/>
      <c r="T1282" s="283"/>
      <c r="U1282" s="128">
        <f t="shared" ref="U1282:V1285" si="223">+G1282+I1282+K1282+M1282+O1282+Q1282+S1282</f>
        <v>0</v>
      </c>
      <c r="V1282" s="128">
        <f t="shared" si="223"/>
        <v>0</v>
      </c>
      <c r="W1282" s="122">
        <f>+V1282+U1282</f>
        <v>0</v>
      </c>
    </row>
    <row r="1283" spans="1:23" ht="32.25" customHeight="1" x14ac:dyDescent="0.25">
      <c r="B1283" s="536" t="e">
        <f>IF($A$1230="",0,VLOOKUP($A$1230,$CC$2209:$CK$3100,7,FALSE))</f>
        <v>#N/A</v>
      </c>
      <c r="C1283" s="374" t="e">
        <f>IF($A$1230="",0,VLOOKUP($A$1230,$CP$2209:$CX$3100,7,FALSE))</f>
        <v>#N/A</v>
      </c>
      <c r="D1283" s="123" t="e">
        <f>SUM(B1283:C1283)</f>
        <v>#N/A</v>
      </c>
      <c r="E1283" s="896" t="s">
        <v>1086</v>
      </c>
      <c r="F1283" s="897"/>
      <c r="G1283" s="451"/>
      <c r="H1283" s="107"/>
      <c r="I1283" s="107"/>
      <c r="J1283" s="472"/>
      <c r="K1283" s="451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21">
        <f t="shared" si="223"/>
        <v>0</v>
      </c>
      <c r="V1283" s="121">
        <f t="shared" si="223"/>
        <v>0</v>
      </c>
      <c r="W1283" s="123">
        <f>+V1283+U1283</f>
        <v>0</v>
      </c>
    </row>
    <row r="1284" spans="1:23" ht="33" customHeight="1" x14ac:dyDescent="0.25">
      <c r="B1284" s="536" t="e">
        <f>IF($A$1230="",0,VLOOKUP($A$1230,$CC$2209:$CK$3100,8,FALSE))</f>
        <v>#N/A</v>
      </c>
      <c r="C1284" s="374" t="e">
        <f>IF($A$1230="",0,VLOOKUP($A$1230,$CP$2209:$CX$3100,8,FALSE))</f>
        <v>#N/A</v>
      </c>
      <c r="D1284" s="123" t="e">
        <f>SUM(B1284:C1284)</f>
        <v>#N/A</v>
      </c>
      <c r="E1284" s="890" t="s">
        <v>1087</v>
      </c>
      <c r="F1284" s="891"/>
      <c r="G1284" s="451"/>
      <c r="H1284" s="107"/>
      <c r="I1284" s="107"/>
      <c r="J1284" s="472"/>
      <c r="K1284" s="451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21">
        <f t="shared" si="223"/>
        <v>0</v>
      </c>
      <c r="V1284" s="121">
        <f t="shared" si="223"/>
        <v>0</v>
      </c>
      <c r="W1284" s="123">
        <f>+V1284+U1284</f>
        <v>0</v>
      </c>
    </row>
    <row r="1285" spans="1:23" ht="17.25" thickBot="1" x14ac:dyDescent="0.3">
      <c r="B1285" s="537" t="e">
        <f>IF($A$1230="",0,VLOOKUP($A$1230,$CC$2209:$CK$3100,9,FALSE))</f>
        <v>#N/A</v>
      </c>
      <c r="C1285" s="538" t="e">
        <f>IF($A$1230="",0,VLOOKUP($A$1230,$CP$2209:$CX$3100,9,FALSE))</f>
        <v>#N/A</v>
      </c>
      <c r="D1285" s="365" t="e">
        <f>SUM(B1285:C1285)</f>
        <v>#N/A</v>
      </c>
      <c r="E1285" s="890" t="s">
        <v>1088</v>
      </c>
      <c r="F1285" s="891"/>
      <c r="G1285" s="452"/>
      <c r="H1285" s="287"/>
      <c r="I1285" s="287"/>
      <c r="J1285" s="499"/>
      <c r="K1285" s="452"/>
      <c r="L1285" s="287"/>
      <c r="M1285" s="287"/>
      <c r="N1285" s="287"/>
      <c r="O1285" s="287"/>
      <c r="P1285" s="287"/>
      <c r="Q1285" s="287"/>
      <c r="R1285" s="287"/>
      <c r="S1285" s="287"/>
      <c r="T1285" s="287"/>
      <c r="U1285" s="129">
        <f t="shared" si="223"/>
        <v>0</v>
      </c>
      <c r="V1285" s="129">
        <f t="shared" si="223"/>
        <v>0</v>
      </c>
      <c r="W1285" s="124">
        <f>+V1285+U1285</f>
        <v>0</v>
      </c>
    </row>
    <row r="1286" spans="1:23" ht="17.25" thickBot="1" x14ac:dyDescent="0.3">
      <c r="B1286" s="82" t="e">
        <f>SUM(B1282:B1285)</f>
        <v>#N/A</v>
      </c>
      <c r="C1286" s="83" t="e">
        <f>SUM(C1282:C1285)</f>
        <v>#N/A</v>
      </c>
      <c r="D1286" s="84" t="e">
        <f>SUM(D1282:D1285)</f>
        <v>#N/A</v>
      </c>
      <c r="E1286" s="898" t="s">
        <v>1089</v>
      </c>
      <c r="F1286" s="899"/>
      <c r="G1286" s="82">
        <f t="shared" ref="G1286:W1286" si="224">SUM(G1282:G1285)</f>
        <v>0</v>
      </c>
      <c r="H1286" s="83">
        <f t="shared" si="224"/>
        <v>0</v>
      </c>
      <c r="I1286" s="83">
        <f t="shared" si="224"/>
        <v>0</v>
      </c>
      <c r="J1286" s="84">
        <f t="shared" si="224"/>
        <v>0</v>
      </c>
      <c r="K1286" s="82">
        <f t="shared" si="224"/>
        <v>0</v>
      </c>
      <c r="L1286" s="83">
        <f t="shared" si="224"/>
        <v>0</v>
      </c>
      <c r="M1286" s="83">
        <f t="shared" si="224"/>
        <v>0</v>
      </c>
      <c r="N1286" s="83">
        <f t="shared" si="224"/>
        <v>0</v>
      </c>
      <c r="O1286" s="83">
        <f t="shared" si="224"/>
        <v>0</v>
      </c>
      <c r="P1286" s="83">
        <f t="shared" si="224"/>
        <v>0</v>
      </c>
      <c r="Q1286" s="83">
        <f t="shared" si="224"/>
        <v>0</v>
      </c>
      <c r="R1286" s="83">
        <f t="shared" si="224"/>
        <v>0</v>
      </c>
      <c r="S1286" s="83">
        <f t="shared" si="224"/>
        <v>0</v>
      </c>
      <c r="T1286" s="83">
        <f t="shared" si="224"/>
        <v>0</v>
      </c>
      <c r="U1286" s="83">
        <f t="shared" si="224"/>
        <v>0</v>
      </c>
      <c r="V1286" s="83">
        <f t="shared" si="224"/>
        <v>0</v>
      </c>
      <c r="W1286" s="84">
        <f t="shared" si="224"/>
        <v>0</v>
      </c>
    </row>
    <row r="1287" spans="1:23" ht="15.75" thickBot="1" x14ac:dyDescent="0.3">
      <c r="B1287" s="497" t="s">
        <v>889</v>
      </c>
      <c r="C1287" s="95"/>
      <c r="D1287" s="95"/>
      <c r="E1287" s="95"/>
      <c r="F1287" s="96"/>
      <c r="G1287" s="96"/>
      <c r="H1287" s="96"/>
      <c r="I1287" s="96"/>
      <c r="J1287"/>
      <c r="K1287"/>
      <c r="L1287"/>
      <c r="M1287"/>
      <c r="N1287"/>
      <c r="O1287"/>
      <c r="P1287"/>
      <c r="Q1287"/>
      <c r="R1287"/>
      <c r="S1287"/>
      <c r="T1287"/>
      <c r="U1287"/>
      <c r="V1287" s="96"/>
      <c r="W1287" s="96"/>
    </row>
    <row r="1288" spans="1:23" ht="15" x14ac:dyDescent="0.25">
      <c r="B1288" s="1026" t="s">
        <v>1020</v>
      </c>
      <c r="C1288" s="1027"/>
      <c r="D1288" s="1028" t="s">
        <v>890</v>
      </c>
      <c r="E1288" s="1028"/>
      <c r="F1288" s="1029" t="s">
        <v>1021</v>
      </c>
      <c r="G1288" s="1029"/>
      <c r="H1288" s="1030"/>
      <c r="I1288" s="241"/>
      <c r="J1288"/>
      <c r="K1288"/>
      <c r="L1288"/>
      <c r="M1288"/>
      <c r="N1288"/>
      <c r="O1288"/>
      <c r="P1288"/>
      <c r="Q1288"/>
      <c r="R1288"/>
      <c r="S1288"/>
      <c r="T1288"/>
      <c r="U1288"/>
      <c r="V1288" s="375"/>
      <c r="W1288" s="96"/>
    </row>
    <row r="1289" spans="1:23" ht="15" x14ac:dyDescent="0.25">
      <c r="B1289" s="366" t="s">
        <v>823</v>
      </c>
      <c r="C1289" s="367" t="s">
        <v>824</v>
      </c>
      <c r="D1289" s="367" t="s">
        <v>823</v>
      </c>
      <c r="E1289" s="367" t="s">
        <v>824</v>
      </c>
      <c r="F1289" s="367" t="s">
        <v>823</v>
      </c>
      <c r="G1289" s="1031" t="s">
        <v>824</v>
      </c>
      <c r="H1289" s="1032"/>
      <c r="I1289" s="241"/>
      <c r="J1289"/>
      <c r="K1289"/>
      <c r="L1289" s="1009" t="s">
        <v>835</v>
      </c>
      <c r="M1289" s="1009"/>
      <c r="N1289" s="1009"/>
      <c r="O1289" s="1010"/>
      <c r="P1289" s="1011"/>
      <c r="Q1289" s="1011"/>
      <c r="R1289" s="1011"/>
      <c r="S1289" s="1011"/>
      <c r="T1289" s="1011"/>
      <c r="U1289" s="1011"/>
      <c r="V1289" s="1012"/>
      <c r="W1289" s="96"/>
    </row>
    <row r="1290" spans="1:23" ht="17.25" thickBot="1" x14ac:dyDescent="0.3">
      <c r="B1290" s="452"/>
      <c r="C1290" s="287"/>
      <c r="D1290" s="287"/>
      <c r="E1290" s="287"/>
      <c r="F1290" s="287"/>
      <c r="G1290" s="1033"/>
      <c r="H1290" s="1034"/>
      <c r="I1290" s="241"/>
      <c r="J1290"/>
      <c r="K1290"/>
      <c r="L1290" s="1009"/>
      <c r="M1290" s="1009"/>
      <c r="N1290" s="1009"/>
      <c r="O1290" s="1013"/>
      <c r="P1290" s="1014"/>
      <c r="Q1290" s="1014"/>
      <c r="R1290" s="1014"/>
      <c r="S1290" s="1014"/>
      <c r="T1290" s="1014"/>
      <c r="U1290" s="1014"/>
      <c r="V1290" s="1015"/>
      <c r="W1290" s="96"/>
    </row>
    <row r="1291" spans="1:23" ht="16.5" x14ac:dyDescent="0.25">
      <c r="B1291" s="368"/>
      <c r="C1291" s="368"/>
      <c r="D1291" s="368"/>
      <c r="E1291" s="369"/>
      <c r="F1291" s="376"/>
      <c r="G1291" s="377"/>
      <c r="H1291" s="377"/>
      <c r="I1291" s="241"/>
      <c r="J1291" s="370"/>
      <c r="K1291" s="370"/>
      <c r="L1291" s="370"/>
      <c r="M1291" s="370"/>
      <c r="N1291" s="370"/>
      <c r="O1291" s="1013"/>
      <c r="P1291" s="1014"/>
      <c r="Q1291" s="1014"/>
      <c r="R1291" s="1014"/>
      <c r="S1291" s="1014"/>
      <c r="T1291" s="1014"/>
      <c r="U1291" s="1014"/>
      <c r="V1291" s="1015"/>
      <c r="W1291" s="96"/>
    </row>
    <row r="1292" spans="1:23" ht="15" x14ac:dyDescent="0.25">
      <c r="B1292" s="371" t="s">
        <v>891</v>
      </c>
      <c r="C1292" s="100"/>
      <c r="D1292" s="100"/>
      <c r="E1292" s="100"/>
      <c r="F1292" s="100"/>
      <c r="G1292" s="100"/>
      <c r="H1292" s="100"/>
      <c r="I1292" s="100"/>
      <c r="J1292" s="100"/>
      <c r="K1292" s="100"/>
      <c r="L1292" s="100"/>
      <c r="M1292" s="100"/>
      <c r="N1292" s="100"/>
      <c r="O1292" s="1016"/>
      <c r="P1292" s="1017"/>
      <c r="Q1292" s="1017"/>
      <c r="R1292" s="1017"/>
      <c r="S1292" s="1017"/>
      <c r="T1292" s="1017"/>
      <c r="U1292" s="1017"/>
      <c r="V1292" s="1018"/>
      <c r="W1292" s="96"/>
    </row>
    <row r="1293" spans="1:23" ht="15.75" thickBot="1" x14ac:dyDescent="0.3">
      <c r="B1293" s="372" t="s">
        <v>892</v>
      </c>
      <c r="C1293" s="100"/>
      <c r="D1293" s="100"/>
      <c r="E1293" s="100"/>
      <c r="F1293" s="100"/>
      <c r="G1293" s="100"/>
      <c r="H1293" s="100"/>
      <c r="I1293" s="100"/>
      <c r="J1293" s="100"/>
      <c r="K1293" s="100"/>
      <c r="L1293" s="100"/>
      <c r="M1293" s="100"/>
      <c r="N1293" s="100"/>
      <c r="O1293" s="100"/>
      <c r="P1293" s="100"/>
      <c r="Q1293" s="100"/>
      <c r="R1293" s="100"/>
      <c r="S1293" s="100"/>
      <c r="T1293" s="100"/>
      <c r="U1293" s="100"/>
      <c r="V1293" s="100"/>
      <c r="W1293" s="96"/>
    </row>
    <row r="1294" spans="1:23" ht="16.5" customHeight="1" thickBot="1" x14ac:dyDescent="0.3">
      <c r="A1294" s="36"/>
      <c r="B1294" s="60" t="s">
        <v>786</v>
      </c>
      <c r="C1294" s="61"/>
      <c r="D1294" s="61"/>
      <c r="E1294" s="62"/>
      <c r="F1294" s="62"/>
      <c r="G1294" s="63"/>
      <c r="H1294" s="63"/>
      <c r="I1294" s="63"/>
      <c r="J1294" s="63"/>
      <c r="K1294" s="63"/>
      <c r="L1294" s="63"/>
      <c r="M1294" s="63"/>
      <c r="N1294" s="63"/>
      <c r="O1294" s="63"/>
      <c r="P1294" s="63"/>
      <c r="Q1294" s="63"/>
      <c r="R1294" s="63"/>
      <c r="S1294" s="63"/>
      <c r="T1294" s="63"/>
      <c r="U1294" s="61"/>
      <c r="V1294" s="61"/>
      <c r="W1294" s="64" t="s">
        <v>864</v>
      </c>
    </row>
    <row r="1295" spans="1:23" ht="12.75" customHeight="1" x14ac:dyDescent="0.25">
      <c r="B1295" s="864" t="s">
        <v>788</v>
      </c>
      <c r="C1295" s="864"/>
      <c r="D1295" s="864"/>
      <c r="E1295" s="864"/>
      <c r="F1295" s="864"/>
      <c r="G1295" s="864"/>
      <c r="H1295" s="864"/>
      <c r="I1295" s="864"/>
      <c r="J1295" s="864"/>
      <c r="K1295" s="864"/>
      <c r="L1295" s="864"/>
      <c r="M1295" s="864"/>
      <c r="N1295" s="864"/>
      <c r="O1295" s="864"/>
      <c r="P1295" s="864"/>
      <c r="Q1295" s="864"/>
      <c r="R1295" s="864"/>
      <c r="S1295" s="864"/>
      <c r="T1295" s="864"/>
      <c r="U1295" s="864"/>
      <c r="V1295" s="864"/>
      <c r="W1295" s="864"/>
    </row>
    <row r="1296" spans="1:23" ht="12.75" customHeight="1" thickBot="1" x14ac:dyDescent="0.3">
      <c r="B1296" s="865" t="s">
        <v>865</v>
      </c>
      <c r="C1296" s="865"/>
      <c r="D1296" s="865"/>
      <c r="E1296" s="865"/>
      <c r="F1296" s="865"/>
      <c r="G1296" s="865"/>
      <c r="H1296" s="865"/>
      <c r="I1296" s="866"/>
      <c r="J1296" s="866"/>
      <c r="K1296" s="866"/>
      <c r="L1296" s="866"/>
      <c r="M1296" s="866"/>
      <c r="N1296" s="866"/>
      <c r="O1296" s="865"/>
      <c r="P1296" s="865"/>
      <c r="Q1296" s="865"/>
      <c r="R1296" s="865"/>
      <c r="S1296" s="865"/>
      <c r="T1296" s="865"/>
      <c r="U1296" s="865"/>
      <c r="V1296" s="865"/>
      <c r="W1296" s="865"/>
    </row>
    <row r="1297" spans="1:26" s="41" customFormat="1" ht="17.25" customHeight="1" thickBot="1" x14ac:dyDescent="0.25">
      <c r="B1297" s="867" t="s">
        <v>790</v>
      </c>
      <c r="C1297" s="868"/>
      <c r="D1297" s="869">
        <f>IF(F1298=0,"",$D$5)</f>
        <v>0</v>
      </c>
      <c r="E1297" s="869"/>
      <c r="F1297" s="869"/>
      <c r="G1297" s="869"/>
      <c r="H1297" s="870"/>
      <c r="I1297" s="902" t="s">
        <v>791</v>
      </c>
      <c r="J1297" s="903"/>
      <c r="K1297" s="903"/>
      <c r="L1297" s="903"/>
      <c r="M1297" s="903"/>
      <c r="N1297" s="904"/>
      <c r="O1297" s="886" t="s">
        <v>792</v>
      </c>
      <c r="P1297" s="887"/>
      <c r="Q1297" s="887"/>
      <c r="R1297" s="887"/>
      <c r="S1297" s="887"/>
      <c r="T1297" s="905" t="str">
        <f>IF(Menu!E28="","",Menu!E28)</f>
        <v/>
      </c>
      <c r="U1297" s="905"/>
      <c r="V1297" s="905"/>
      <c r="W1297" s="906"/>
    </row>
    <row r="1298" spans="1:26" s="41" customFormat="1" ht="17.25" customHeight="1" thickBot="1" x14ac:dyDescent="0.25">
      <c r="A1298" s="41" t="str">
        <f>IF(F1298=0,"",$D$1297&amp;" "&amp;$F$1298)</f>
        <v xml:space="preserve">0 </v>
      </c>
      <c r="B1298" s="910" t="s">
        <v>793</v>
      </c>
      <c r="C1298" s="911"/>
      <c r="D1298" s="911"/>
      <c r="E1298" s="911"/>
      <c r="F1298" s="912" t="str">
        <f>+Menu!B28</f>
        <v/>
      </c>
      <c r="G1298" s="912"/>
      <c r="H1298" s="913"/>
      <c r="I1298" s="65" t="str">
        <f>+$I$6</f>
        <v>3rd</v>
      </c>
      <c r="J1298" s="914" t="s">
        <v>866</v>
      </c>
      <c r="K1298" s="914"/>
      <c r="L1298" s="66">
        <f>+$L$6</f>
        <v>2021</v>
      </c>
      <c r="M1298" s="915" t="s">
        <v>6</v>
      </c>
      <c r="N1298" s="916"/>
      <c r="O1298" s="306" t="s">
        <v>973</v>
      </c>
      <c r="P1298" s="67"/>
      <c r="Q1298" s="67"/>
      <c r="R1298" s="68"/>
      <c r="S1298" s="68"/>
      <c r="T1298" s="68"/>
      <c r="U1298" s="68"/>
      <c r="V1298" s="68"/>
      <c r="W1298" s="69"/>
    </row>
    <row r="1299" spans="1:26" s="41" customFormat="1" ht="17.25" customHeight="1" x14ac:dyDescent="0.2">
      <c r="B1299" s="70" t="s">
        <v>795</v>
      </c>
      <c r="C1299" s="71"/>
      <c r="D1299" s="71"/>
      <c r="E1299" s="71"/>
      <c r="F1299" s="71"/>
      <c r="G1299" s="71"/>
      <c r="H1299" s="72"/>
      <c r="I1299" s="917" t="s">
        <v>867</v>
      </c>
      <c r="J1299" s="918"/>
      <c r="K1299" s="918"/>
      <c r="L1299" s="918"/>
      <c r="M1299" s="918"/>
      <c r="N1299" s="919"/>
      <c r="O1299" s="920">
        <f>+Menu!F28</f>
        <v>0</v>
      </c>
      <c r="P1299" s="921"/>
      <c r="Q1299" s="921"/>
      <c r="R1299" s="921"/>
      <c r="S1299" s="921"/>
      <c r="T1299" s="921"/>
      <c r="U1299" s="921"/>
      <c r="V1299" s="921"/>
      <c r="W1299" s="913"/>
    </row>
    <row r="1300" spans="1:26" s="41" customFormat="1" ht="17.25" customHeight="1" x14ac:dyDescent="0.2">
      <c r="B1300" s="920">
        <f>+Menu!D28</f>
        <v>0</v>
      </c>
      <c r="C1300" s="921"/>
      <c r="D1300" s="921"/>
      <c r="E1300" s="921"/>
      <c r="F1300" s="921"/>
      <c r="G1300" s="921"/>
      <c r="H1300" s="913"/>
      <c r="I1300" s="925" t="s">
        <v>1011</v>
      </c>
      <c r="J1300" s="926"/>
      <c r="K1300" s="926"/>
      <c r="L1300" s="926"/>
      <c r="M1300" s="926"/>
      <c r="N1300" s="911"/>
      <c r="O1300" s="920">
        <f>+Menu!G28</f>
        <v>0</v>
      </c>
      <c r="P1300" s="921"/>
      <c r="Q1300" s="921"/>
      <c r="R1300" s="921"/>
      <c r="S1300" s="921"/>
      <c r="T1300" s="921"/>
      <c r="U1300" s="921"/>
      <c r="V1300" s="921"/>
      <c r="W1300" s="913"/>
    </row>
    <row r="1301" spans="1:26" s="41" customFormat="1" ht="17.25" customHeight="1" thickBot="1" x14ac:dyDescent="0.25">
      <c r="B1301" s="907"/>
      <c r="C1301" s="908"/>
      <c r="D1301" s="908"/>
      <c r="E1301" s="908"/>
      <c r="F1301" s="908"/>
      <c r="G1301" s="908"/>
      <c r="H1301" s="909"/>
      <c r="I1301" s="927" t="s">
        <v>868</v>
      </c>
      <c r="J1301" s="928"/>
      <c r="K1301" s="928"/>
      <c r="L1301" s="928"/>
      <c r="M1301" s="929" t="e">
        <f>IF(D1308=0,"",SUM(G1308:J1308)/D1308*100)</f>
        <v>#N/A</v>
      </c>
      <c r="N1301" s="930"/>
      <c r="O1301" s="907"/>
      <c r="P1301" s="908"/>
      <c r="Q1301" s="908"/>
      <c r="R1301" s="908"/>
      <c r="S1301" s="908"/>
      <c r="T1301" s="908"/>
      <c r="U1301" s="908"/>
      <c r="V1301" s="908"/>
      <c r="W1301" s="909"/>
      <c r="X1301" s="73"/>
    </row>
    <row r="1302" spans="1:26" ht="6.75" customHeight="1" x14ac:dyDescent="0.25"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Q1302" s="74"/>
      <c r="R1302" s="74"/>
      <c r="S1302" s="74"/>
      <c r="T1302" s="61"/>
      <c r="U1302" s="61"/>
      <c r="V1302" s="61"/>
      <c r="W1302" s="61"/>
    </row>
    <row r="1303" spans="1:26" ht="11.25" customHeight="1" thickBot="1" x14ac:dyDescent="0.3">
      <c r="B1303" s="68" t="s">
        <v>1075</v>
      </c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Q1303" s="74"/>
      <c r="R1303" s="74"/>
      <c r="S1303" s="74"/>
      <c r="T1303" s="61"/>
      <c r="U1303" s="61"/>
      <c r="V1303" s="61"/>
      <c r="W1303" s="61"/>
    </row>
    <row r="1304" spans="1:26" ht="39" customHeight="1" thickBot="1" x14ac:dyDescent="0.25">
      <c r="B1304" s="877" t="s">
        <v>869</v>
      </c>
      <c r="C1304" s="861"/>
      <c r="D1304" s="878"/>
      <c r="E1304" s="935" t="s">
        <v>870</v>
      </c>
      <c r="F1304" s="936"/>
      <c r="G1304" s="922" t="s">
        <v>1068</v>
      </c>
      <c r="H1304" s="923"/>
      <c r="I1304" s="923"/>
      <c r="J1304" s="924"/>
      <c r="K1304" s="877" t="s">
        <v>1067</v>
      </c>
      <c r="L1304" s="861"/>
      <c r="M1304" s="861" t="s">
        <v>1074</v>
      </c>
      <c r="N1304" s="861"/>
      <c r="O1304" s="861" t="s">
        <v>1073</v>
      </c>
      <c r="P1304" s="861"/>
      <c r="Q1304" s="861" t="s">
        <v>1072</v>
      </c>
      <c r="R1304" s="861"/>
      <c r="S1304" s="861" t="s">
        <v>1071</v>
      </c>
      <c r="T1304" s="861"/>
      <c r="U1304" s="871" t="s">
        <v>1070</v>
      </c>
      <c r="V1304" s="871"/>
      <c r="W1304" s="872"/>
    </row>
    <row r="1305" spans="1:26" ht="12.75" customHeight="1" x14ac:dyDescent="0.2">
      <c r="B1305" s="879"/>
      <c r="C1305" s="862"/>
      <c r="D1305" s="880"/>
      <c r="E1305" s="937"/>
      <c r="F1305" s="938"/>
      <c r="G1305" s="883" t="s">
        <v>1069</v>
      </c>
      <c r="H1305" s="884"/>
      <c r="I1305" s="884"/>
      <c r="J1305" s="885"/>
      <c r="K1305" s="879"/>
      <c r="L1305" s="862"/>
      <c r="M1305" s="862"/>
      <c r="N1305" s="862"/>
      <c r="O1305" s="862"/>
      <c r="P1305" s="862"/>
      <c r="Q1305" s="862"/>
      <c r="R1305" s="862"/>
      <c r="S1305" s="862"/>
      <c r="T1305" s="862"/>
      <c r="U1305" s="873"/>
      <c r="V1305" s="873"/>
      <c r="W1305" s="874"/>
    </row>
    <row r="1306" spans="1:26" ht="12.75" customHeight="1" thickBot="1" x14ac:dyDescent="0.3">
      <c r="B1306" s="881"/>
      <c r="C1306" s="863"/>
      <c r="D1306" s="882"/>
      <c r="E1306" s="939"/>
      <c r="F1306" s="940"/>
      <c r="G1306" s="941" t="s">
        <v>1065</v>
      </c>
      <c r="H1306" s="942"/>
      <c r="I1306" s="942" t="s">
        <v>1066</v>
      </c>
      <c r="J1306" s="943"/>
      <c r="K1306" s="881"/>
      <c r="L1306" s="863"/>
      <c r="M1306" s="863"/>
      <c r="N1306" s="863"/>
      <c r="O1306" s="863"/>
      <c r="P1306" s="863"/>
      <c r="Q1306" s="863"/>
      <c r="R1306" s="863"/>
      <c r="S1306" s="863"/>
      <c r="T1306" s="863"/>
      <c r="U1306" s="875"/>
      <c r="V1306" s="875"/>
      <c r="W1306" s="876"/>
    </row>
    <row r="1307" spans="1:26" ht="25.5" customHeight="1" thickBot="1" x14ac:dyDescent="0.3">
      <c r="B1307" s="75" t="s">
        <v>823</v>
      </c>
      <c r="C1307" s="76" t="s">
        <v>824</v>
      </c>
      <c r="D1307" s="77" t="s">
        <v>874</v>
      </c>
      <c r="E1307" s="954" t="s">
        <v>875</v>
      </c>
      <c r="F1307" s="954"/>
      <c r="G1307" s="485" t="s">
        <v>823</v>
      </c>
      <c r="H1307" s="486" t="s">
        <v>824</v>
      </c>
      <c r="I1307" s="486" t="s">
        <v>823</v>
      </c>
      <c r="J1307" s="487" t="s">
        <v>824</v>
      </c>
      <c r="K1307" s="109" t="s">
        <v>823</v>
      </c>
      <c r="L1307" s="109" t="s">
        <v>824</v>
      </c>
      <c r="M1307" s="109" t="s">
        <v>823</v>
      </c>
      <c r="N1307" s="109" t="s">
        <v>824</v>
      </c>
      <c r="O1307" s="109" t="s">
        <v>823</v>
      </c>
      <c r="P1307" s="109" t="s">
        <v>824</v>
      </c>
      <c r="Q1307" s="109" t="s">
        <v>823</v>
      </c>
      <c r="R1307" s="109" t="s">
        <v>824</v>
      </c>
      <c r="S1307" s="109" t="s">
        <v>823</v>
      </c>
      <c r="T1307" s="109" t="s">
        <v>824</v>
      </c>
      <c r="U1307" s="109" t="s">
        <v>823</v>
      </c>
      <c r="V1307" s="109" t="s">
        <v>824</v>
      </c>
      <c r="W1307" s="110" t="s">
        <v>825</v>
      </c>
    </row>
    <row r="1308" spans="1:26" ht="15" customHeight="1" x14ac:dyDescent="0.25">
      <c r="B1308" s="373" t="e">
        <f>IF($A$1298="",0,VLOOKUP($A$1298,$C$2209:$R$3100,2,FALSE))</f>
        <v>#N/A</v>
      </c>
      <c r="C1308" s="374" t="e">
        <f>IF($A$1298="",0,VLOOKUP($A$1298,$W$2209:$AL$3100,2,FALSE))</f>
        <v>#N/A</v>
      </c>
      <c r="D1308" s="78" t="e">
        <f>SUM(B1308:C1308)</f>
        <v>#N/A</v>
      </c>
      <c r="E1308" s="933" t="s">
        <v>876</v>
      </c>
      <c r="F1308" s="934"/>
      <c r="G1308" s="288"/>
      <c r="H1308" s="283"/>
      <c r="I1308" s="289"/>
      <c r="J1308" s="471"/>
      <c r="K1308" s="467"/>
      <c r="L1308" s="283"/>
      <c r="M1308" s="283"/>
      <c r="N1308" s="283"/>
      <c r="O1308" s="283"/>
      <c r="P1308" s="283"/>
      <c r="Q1308" s="283"/>
      <c r="R1308" s="283"/>
      <c r="S1308" s="283"/>
      <c r="T1308" s="283"/>
      <c r="U1308" s="128">
        <f t="shared" ref="U1308:V1310" si="225">+G1308+I1308+K1308+M1308+O1308+Q1308+S1308</f>
        <v>0</v>
      </c>
      <c r="V1308" s="128">
        <f t="shared" si="225"/>
        <v>0</v>
      </c>
      <c r="W1308" s="122">
        <f>SUM(U1308:V1308)</f>
        <v>0</v>
      </c>
      <c r="Y1308" s="539" t="e">
        <f>IF($A$1298="",0,VLOOKUP($A$1298,$AQ$2209:$BF$3100,2,FALSE))</f>
        <v>#N/A</v>
      </c>
      <c r="Z1308" s="539" t="e">
        <f>IF($A$1298="",0,VLOOKUP($A$1298,$BJ$2209:$BY$3100,2,FALSE))</f>
        <v>#N/A</v>
      </c>
    </row>
    <row r="1309" spans="1:26" ht="15" customHeight="1" x14ac:dyDescent="0.25">
      <c r="B1309" s="373" t="e">
        <f>IF($A$1298="",0,VLOOKUP($A$1298,$C$2209:$R$3100,3,FALSE))</f>
        <v>#N/A</v>
      </c>
      <c r="C1309" s="374" t="e">
        <f>IF($A$1298="",0,VLOOKUP($A$1298,$W$2209:$AL$3100,3,FALSE))</f>
        <v>#N/A</v>
      </c>
      <c r="D1309" s="80" t="e">
        <f>SUM(B1309:C1309)</f>
        <v>#N/A</v>
      </c>
      <c r="E1309" s="944" t="s">
        <v>877</v>
      </c>
      <c r="F1309" s="891"/>
      <c r="G1309" s="305"/>
      <c r="H1309" s="304"/>
      <c r="I1309" s="107"/>
      <c r="J1309" s="472"/>
      <c r="K1309" s="468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21">
        <f t="shared" si="225"/>
        <v>0</v>
      </c>
      <c r="V1309" s="121">
        <f t="shared" si="225"/>
        <v>0</v>
      </c>
      <c r="W1309" s="123">
        <f>SUM(U1309:V1309)</f>
        <v>0</v>
      </c>
      <c r="Y1309" s="539" t="e">
        <f>IF($A$1298="",0,VLOOKUP($A$1298,$AQ$2209:$BF$3100,3,FALSE))</f>
        <v>#N/A</v>
      </c>
      <c r="Z1309" s="539" t="e">
        <f>IF($A$1298="",0,VLOOKUP($A$1298,$BJ$2209:$BY$3100,3,FALSE))</f>
        <v>#N/A</v>
      </c>
    </row>
    <row r="1310" spans="1:26" ht="15" customHeight="1" x14ac:dyDescent="0.25">
      <c r="B1310" s="373" t="e">
        <f>IF($A$1298="",0,VLOOKUP($A$1298,$C$2209:$R$3100,4,FALSE))</f>
        <v>#N/A</v>
      </c>
      <c r="C1310" s="374" t="e">
        <f>IF($A$1298="",0,VLOOKUP($A$1298,$W$2209:$AL$3100,4,FALSE))</f>
        <v>#N/A</v>
      </c>
      <c r="D1310" s="80" t="e">
        <f>SUM(B1310:C1310)</f>
        <v>#N/A</v>
      </c>
      <c r="E1310" s="944" t="s">
        <v>878</v>
      </c>
      <c r="F1310" s="891"/>
      <c r="G1310" s="305"/>
      <c r="H1310" s="304"/>
      <c r="I1310" s="107"/>
      <c r="J1310" s="472"/>
      <c r="K1310" s="468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21">
        <f t="shared" si="225"/>
        <v>0</v>
      </c>
      <c r="V1310" s="121">
        <f t="shared" si="225"/>
        <v>0</v>
      </c>
      <c r="W1310" s="123">
        <f>SUM(U1310:V1310)</f>
        <v>0</v>
      </c>
      <c r="Y1310" s="539" t="e">
        <f>IF($A$1298="",0,VLOOKUP($A$1298,$AQ$2209:$BF$3100,4,FALSE))</f>
        <v>#N/A</v>
      </c>
      <c r="Z1310" s="539" t="e">
        <f>IF($A$1298="",0,VLOOKUP($A$1298,$BJ$2209:$BY$3100,4,FALSE))</f>
        <v>#N/A</v>
      </c>
    </row>
    <row r="1311" spans="1:26" ht="15" customHeight="1" x14ac:dyDescent="0.25">
      <c r="B1311" s="373" t="e">
        <f>IF($A$1298="",0,VLOOKUP($A$1298,$C$2209:$R$3100,5,FALSE))</f>
        <v>#N/A</v>
      </c>
      <c r="C1311" s="374" t="e">
        <f>IF($A$1298="",0,VLOOKUP($A$1298,$W$2209:$AL$3100,5,FALSE))</f>
        <v>#N/A</v>
      </c>
      <c r="D1311" s="80" t="e">
        <f>SUM(B1311:C1311)</f>
        <v>#N/A</v>
      </c>
      <c r="E1311" s="944" t="s">
        <v>879</v>
      </c>
      <c r="F1311" s="891"/>
      <c r="G1311" s="305"/>
      <c r="H1311" s="304"/>
      <c r="I1311" s="360"/>
      <c r="J1311" s="472"/>
      <c r="K1311" s="468"/>
      <c r="L1311" s="107"/>
      <c r="M1311" s="107"/>
      <c r="N1311" s="107"/>
      <c r="O1311" s="107"/>
      <c r="P1311" s="107"/>
      <c r="Q1311" s="107"/>
      <c r="R1311" s="107"/>
      <c r="S1311" s="107"/>
      <c r="T1311" s="107"/>
      <c r="U1311" s="121">
        <f>+G1311+I1311+K1311+M1311+O1311+Q1311+S1311</f>
        <v>0</v>
      </c>
      <c r="V1311" s="121">
        <f>+H1311+J1311+L1311+N1311+P1311+R1311+T1311</f>
        <v>0</v>
      </c>
      <c r="W1311" s="123">
        <f>SUM(U1311:V1311)</f>
        <v>0</v>
      </c>
      <c r="Y1311" s="539" t="e">
        <f>IF($A$1298="",0,VLOOKUP($A$1298,$AQ$2209:$BF$3100,5,FALSE))</f>
        <v>#N/A</v>
      </c>
      <c r="Z1311" s="539" t="e">
        <f>IF($A$1298="",0,VLOOKUP($A$1298,$BJ$2209:$BY$3100,5,FALSE))</f>
        <v>#N/A</v>
      </c>
    </row>
    <row r="1312" spans="1:26" ht="15" customHeight="1" thickBot="1" x14ac:dyDescent="0.3">
      <c r="B1312" s="373" t="e">
        <f>IF($A$1298="",0,VLOOKUP($A$1298,$C$2209:$R$3100,6,FALSE))</f>
        <v>#N/A</v>
      </c>
      <c r="C1312" s="374" t="e">
        <f>IF($A$1298="",0,VLOOKUP($A$1298,$W$2209:$AL$3100,6,FALSE))</f>
        <v>#N/A</v>
      </c>
      <c r="D1312" s="81" t="e">
        <f>SUM(B1312:C1312)</f>
        <v>#N/A</v>
      </c>
      <c r="E1312" s="945" t="s">
        <v>880</v>
      </c>
      <c r="F1312" s="946"/>
      <c r="G1312" s="361"/>
      <c r="H1312" s="362"/>
      <c r="I1312" s="363"/>
      <c r="J1312" s="473"/>
      <c r="K1312" s="469"/>
      <c r="L1312" s="363"/>
      <c r="M1312" s="363"/>
      <c r="N1312" s="363"/>
      <c r="O1312" s="363"/>
      <c r="P1312" s="363"/>
      <c r="Q1312" s="363"/>
      <c r="R1312" s="363"/>
      <c r="S1312" s="363"/>
      <c r="T1312" s="363"/>
      <c r="U1312" s="364">
        <f>+G1312+I1312+K1312+M1312+O1312+Q1312+S1312</f>
        <v>0</v>
      </c>
      <c r="V1312" s="364">
        <f>+H1312+J1312+L1312+N1312+P1312+R1312+T1312</f>
        <v>0</v>
      </c>
      <c r="W1312" s="365">
        <f>SUM(U1312:V1312)</f>
        <v>0</v>
      </c>
      <c r="Y1312" s="539" t="e">
        <f>IF($A$1298="",0,VLOOKUP($A$1298,$AQ$2209:$BF$3100,6,FALSE))</f>
        <v>#N/A</v>
      </c>
      <c r="Z1312" s="539" t="e">
        <f>IF($A$1298="",0,VLOOKUP($A$1298,$BJ$2209:$BY$3100,6,FALSE))</f>
        <v>#N/A</v>
      </c>
    </row>
    <row r="1313" spans="2:26" ht="18" customHeight="1" thickBot="1" x14ac:dyDescent="0.3">
      <c r="B1313" s="82" t="e">
        <f>SUM(B1308:B1312)</f>
        <v>#N/A</v>
      </c>
      <c r="C1313" s="83" t="e">
        <f>SUM(C1308:C1312)</f>
        <v>#N/A</v>
      </c>
      <c r="D1313" s="84" t="e">
        <f>SUM(D1308:D1312)</f>
        <v>#N/A</v>
      </c>
      <c r="E1313" s="947" t="s">
        <v>881</v>
      </c>
      <c r="F1313" s="948"/>
      <c r="G1313" s="82">
        <f>SUM(G1308:G1312)</f>
        <v>0</v>
      </c>
      <c r="H1313" s="83">
        <f t="shared" ref="H1313:T1313" si="226">SUM(H1308:H1312)</f>
        <v>0</v>
      </c>
      <c r="I1313" s="83">
        <f t="shared" si="226"/>
        <v>0</v>
      </c>
      <c r="J1313" s="84">
        <f t="shared" si="226"/>
        <v>0</v>
      </c>
      <c r="K1313" s="470">
        <f t="shared" si="226"/>
        <v>0</v>
      </c>
      <c r="L1313" s="83">
        <f t="shared" si="226"/>
        <v>0</v>
      </c>
      <c r="M1313" s="83">
        <f t="shared" si="226"/>
        <v>0</v>
      </c>
      <c r="N1313" s="83">
        <f t="shared" si="226"/>
        <v>0</v>
      </c>
      <c r="O1313" s="83">
        <f t="shared" si="226"/>
        <v>0</v>
      </c>
      <c r="P1313" s="83">
        <f t="shared" si="226"/>
        <v>0</v>
      </c>
      <c r="Q1313" s="83">
        <f t="shared" si="226"/>
        <v>0</v>
      </c>
      <c r="R1313" s="83">
        <f t="shared" si="226"/>
        <v>0</v>
      </c>
      <c r="S1313" s="83">
        <f t="shared" si="226"/>
        <v>0</v>
      </c>
      <c r="T1313" s="83">
        <f t="shared" si="226"/>
        <v>0</v>
      </c>
      <c r="U1313" s="83">
        <f>SUM(U1308:U1312)</f>
        <v>0</v>
      </c>
      <c r="V1313" s="83">
        <f>SUM(V1308:V1312)</f>
        <v>0</v>
      </c>
      <c r="W1313" s="84">
        <f>SUM(W1308:W1312)</f>
        <v>0</v>
      </c>
      <c r="Y1313" s="87"/>
      <c r="Z1313" s="87"/>
    </row>
    <row r="1314" spans="2:26" ht="6.75" customHeight="1" thickBot="1" x14ac:dyDescent="0.3">
      <c r="B1314" s="61"/>
      <c r="C1314" s="61"/>
      <c r="D1314" s="61"/>
      <c r="E1314" s="61"/>
      <c r="F1314" s="61"/>
      <c r="G1314" s="61"/>
      <c r="H1314" s="61"/>
      <c r="I1314" s="61"/>
      <c r="J1314" s="61"/>
      <c r="K1314" s="61"/>
      <c r="L1314" s="61"/>
      <c r="M1314" s="61"/>
      <c r="N1314" s="61"/>
      <c r="O1314" s="61"/>
      <c r="P1314" s="61"/>
      <c r="Q1314" s="61"/>
      <c r="R1314" s="61"/>
      <c r="S1314" s="61"/>
      <c r="T1314" s="61"/>
      <c r="U1314" s="61"/>
      <c r="V1314" s="61"/>
      <c r="W1314" s="61"/>
    </row>
    <row r="1315" spans="2:26" ht="25.5" customHeight="1" thickBot="1" x14ac:dyDescent="0.3">
      <c r="B1315" s="75" t="s">
        <v>823</v>
      </c>
      <c r="C1315" s="76" t="s">
        <v>824</v>
      </c>
      <c r="D1315" s="77" t="s">
        <v>874</v>
      </c>
      <c r="E1315" s="949" t="s">
        <v>882</v>
      </c>
      <c r="F1315" s="949"/>
      <c r="G1315" s="485" t="s">
        <v>823</v>
      </c>
      <c r="H1315" s="486" t="s">
        <v>824</v>
      </c>
      <c r="I1315" s="486" t="s">
        <v>823</v>
      </c>
      <c r="J1315" s="487" t="s">
        <v>824</v>
      </c>
      <c r="K1315" s="109" t="s">
        <v>823</v>
      </c>
      <c r="L1315" s="109" t="s">
        <v>824</v>
      </c>
      <c r="M1315" s="109" t="s">
        <v>823</v>
      </c>
      <c r="N1315" s="109" t="s">
        <v>824</v>
      </c>
      <c r="O1315" s="109" t="s">
        <v>823</v>
      </c>
      <c r="P1315" s="109" t="s">
        <v>824</v>
      </c>
      <c r="Q1315" s="109" t="s">
        <v>823</v>
      </c>
      <c r="R1315" s="109" t="s">
        <v>824</v>
      </c>
      <c r="S1315" s="109" t="s">
        <v>823</v>
      </c>
      <c r="T1315" s="109" t="s">
        <v>824</v>
      </c>
      <c r="U1315" s="109" t="s">
        <v>823</v>
      </c>
      <c r="V1315" s="109" t="s">
        <v>824</v>
      </c>
      <c r="W1315" s="110" t="s">
        <v>825</v>
      </c>
    </row>
    <row r="1316" spans="2:26" ht="15" customHeight="1" x14ac:dyDescent="0.25">
      <c r="B1316" s="373" t="e">
        <f>IF($A$1298="",0,VLOOKUP($A$1298,$C$2209:$R$3100,7,FALSE))</f>
        <v>#N/A</v>
      </c>
      <c r="C1316" s="374" t="e">
        <f>IF($A$1298="",0,VLOOKUP($A$1298,$W$2209:$AL$3100,7,FALSE))</f>
        <v>#N/A</v>
      </c>
      <c r="D1316" s="88" t="e">
        <f>SUM(B1316:C1316)</f>
        <v>#N/A</v>
      </c>
      <c r="E1316" s="933" t="s">
        <v>883</v>
      </c>
      <c r="F1316" s="934"/>
      <c r="G1316" s="288"/>
      <c r="H1316" s="283"/>
      <c r="I1316" s="478"/>
      <c r="J1316" s="479"/>
      <c r="K1316" s="474"/>
      <c r="L1316" s="281"/>
      <c r="M1316" s="281"/>
      <c r="N1316" s="281"/>
      <c r="O1316" s="281"/>
      <c r="P1316" s="281"/>
      <c r="Q1316" s="281"/>
      <c r="R1316" s="281"/>
      <c r="S1316" s="281"/>
      <c r="T1316" s="282"/>
      <c r="U1316" s="128">
        <f t="shared" ref="U1316:V1320" si="227">+G1316+I1316+K1316+M1316+O1316+Q1316+S1316</f>
        <v>0</v>
      </c>
      <c r="V1316" s="128">
        <f t="shared" si="227"/>
        <v>0</v>
      </c>
      <c r="W1316" s="122">
        <f>SUM(U1316:V1316)</f>
        <v>0</v>
      </c>
      <c r="Y1316" s="539" t="e">
        <f>IF($A$1298="",0,VLOOKUP($A$1298,$AQ$2209:$BF$3100,7,FALSE))</f>
        <v>#N/A</v>
      </c>
      <c r="Z1316" s="539" t="e">
        <f>IF($A$1298="",0,VLOOKUP($A$1298,$BJ$2209:$BY$3100,7,FALSE))</f>
        <v>#N/A</v>
      </c>
    </row>
    <row r="1317" spans="2:26" ht="15" customHeight="1" x14ac:dyDescent="0.25">
      <c r="B1317" s="373" t="e">
        <f>IF($A$1298="",0,VLOOKUP($A$1298,$C$2209:$R$3100,8,FALSE))</f>
        <v>#N/A</v>
      </c>
      <c r="C1317" s="374" t="e">
        <f>IF($A$1298="",0,VLOOKUP($A$1298,$W$2209:$AL$3100,8,FALSE))</f>
        <v>#N/A</v>
      </c>
      <c r="D1317" s="80" t="e">
        <f>SUM(B1317:C1317)</f>
        <v>#N/A</v>
      </c>
      <c r="E1317" s="944" t="s">
        <v>884</v>
      </c>
      <c r="F1317" s="891"/>
      <c r="G1317" s="305"/>
      <c r="H1317" s="304"/>
      <c r="I1317" s="480"/>
      <c r="J1317" s="481"/>
      <c r="K1317" s="475"/>
      <c r="L1317" s="79"/>
      <c r="M1317" s="79"/>
      <c r="N1317" s="79"/>
      <c r="O1317" s="79"/>
      <c r="P1317" s="79"/>
      <c r="Q1317" s="79"/>
      <c r="R1317" s="79"/>
      <c r="S1317" s="79"/>
      <c r="T1317" s="106"/>
      <c r="U1317" s="121">
        <f t="shared" si="227"/>
        <v>0</v>
      </c>
      <c r="V1317" s="121">
        <f t="shared" si="227"/>
        <v>0</v>
      </c>
      <c r="W1317" s="123">
        <f>SUM(U1317:V1317)</f>
        <v>0</v>
      </c>
      <c r="Y1317" s="539" t="e">
        <f>IF($A$1298="",0,VLOOKUP($A$1298,$AQ$2209:$BF$3100,8,FALSE))</f>
        <v>#N/A</v>
      </c>
      <c r="Z1317" s="539" t="e">
        <f>IF($A$1298="",0,VLOOKUP($A$1298,$BJ$2209:$BY$3100,8,FALSE))</f>
        <v>#N/A</v>
      </c>
    </row>
    <row r="1318" spans="2:26" ht="15" customHeight="1" x14ac:dyDescent="0.25">
      <c r="B1318" s="373" t="e">
        <f>IF($A$1298="",0,VLOOKUP($A$1298,$C$2209:$R$3100,9,FALSE))</f>
        <v>#N/A</v>
      </c>
      <c r="C1318" s="374" t="e">
        <f>IF($A$1298="",0,VLOOKUP($A$1298,$W$2209:$AL$3100,9,FALSE))</f>
        <v>#N/A</v>
      </c>
      <c r="D1318" s="80" t="e">
        <f>SUM(B1318:C1318)</f>
        <v>#N/A</v>
      </c>
      <c r="E1318" s="944" t="s">
        <v>885</v>
      </c>
      <c r="F1318" s="891"/>
      <c r="G1318" s="305"/>
      <c r="H1318" s="304"/>
      <c r="I1318" s="480"/>
      <c r="J1318" s="481"/>
      <c r="K1318" s="475"/>
      <c r="L1318" s="79"/>
      <c r="M1318" s="79"/>
      <c r="N1318" s="79"/>
      <c r="O1318" s="79"/>
      <c r="P1318" s="79"/>
      <c r="Q1318" s="79"/>
      <c r="R1318" s="79"/>
      <c r="S1318" s="79"/>
      <c r="T1318" s="106"/>
      <c r="U1318" s="121">
        <f t="shared" si="227"/>
        <v>0</v>
      </c>
      <c r="V1318" s="121">
        <f t="shared" si="227"/>
        <v>0</v>
      </c>
      <c r="W1318" s="123">
        <f>SUM(U1318:V1318)</f>
        <v>0</v>
      </c>
      <c r="Y1318" s="539" t="e">
        <f>IF($A$1298="",0,VLOOKUP($A$1298,$AQ$2209:$BF$3100,9,FALSE))</f>
        <v>#N/A</v>
      </c>
      <c r="Z1318" s="539" t="e">
        <f>IF($A$1298="",0,VLOOKUP($A$1298,$BJ$2209:$BY$3100,9,FALSE))</f>
        <v>#N/A</v>
      </c>
    </row>
    <row r="1319" spans="2:26" ht="15" customHeight="1" x14ac:dyDescent="0.25">
      <c r="B1319" s="373" t="e">
        <f>IF($A$1298="",0,VLOOKUP($A$1298,$C$2209:$R$3100,10,FALSE))</f>
        <v>#N/A</v>
      </c>
      <c r="C1319" s="374" t="e">
        <f>IF($A$1298="",0,VLOOKUP($A$1298,$W$2209:$AL$3100,10,FALSE))</f>
        <v>#N/A</v>
      </c>
      <c r="D1319" s="80" t="e">
        <f>SUM(B1319:C1319)</f>
        <v>#N/A</v>
      </c>
      <c r="E1319" s="944" t="s">
        <v>886</v>
      </c>
      <c r="F1319" s="891"/>
      <c r="G1319" s="305"/>
      <c r="H1319" s="304"/>
      <c r="I1319" s="480"/>
      <c r="J1319" s="481"/>
      <c r="K1319" s="475"/>
      <c r="L1319" s="79"/>
      <c r="M1319" s="79"/>
      <c r="N1319" s="79"/>
      <c r="O1319" s="79"/>
      <c r="P1319" s="79"/>
      <c r="Q1319" s="79"/>
      <c r="R1319" s="79"/>
      <c r="S1319" s="79"/>
      <c r="T1319" s="106"/>
      <c r="U1319" s="121">
        <f t="shared" si="227"/>
        <v>0</v>
      </c>
      <c r="V1319" s="121">
        <f t="shared" si="227"/>
        <v>0</v>
      </c>
      <c r="W1319" s="123">
        <f>SUM(U1319:V1319)</f>
        <v>0</v>
      </c>
      <c r="Y1319" s="539" t="e">
        <f>IF($A$1298="",0,VLOOKUP($A$1298,$AQ$2209:$BF$3100,10,FALSE))</f>
        <v>#N/A</v>
      </c>
      <c r="Z1319" s="539" t="e">
        <f>IF($A$1298="",0,VLOOKUP($A$1298,$BJ$2209:$BY$3100,10,FALSE))</f>
        <v>#N/A</v>
      </c>
    </row>
    <row r="1320" spans="2:26" ht="15" customHeight="1" thickBot="1" x14ac:dyDescent="0.3">
      <c r="B1320" s="373" t="e">
        <f>IF($A$1298="",0,VLOOKUP($A$1298,$C$2209:$R$3100,11,FALSE))</f>
        <v>#N/A</v>
      </c>
      <c r="C1320" s="374" t="e">
        <f>IF($A$1298="",0,VLOOKUP($A$1298,$W$2209:$AL$3100,11,FALSE))</f>
        <v>#N/A</v>
      </c>
      <c r="D1320" s="90" t="e">
        <f>SUM(B1320:C1320)</f>
        <v>#N/A</v>
      </c>
      <c r="E1320" s="945" t="s">
        <v>887</v>
      </c>
      <c r="F1320" s="946"/>
      <c r="G1320" s="361"/>
      <c r="H1320" s="362"/>
      <c r="I1320" s="482"/>
      <c r="J1320" s="483"/>
      <c r="K1320" s="476"/>
      <c r="L1320" s="285"/>
      <c r="M1320" s="285"/>
      <c r="N1320" s="285"/>
      <c r="O1320" s="285"/>
      <c r="P1320" s="285"/>
      <c r="Q1320" s="285"/>
      <c r="R1320" s="285"/>
      <c r="S1320" s="285"/>
      <c r="T1320" s="286"/>
      <c r="U1320" s="129">
        <f t="shared" si="227"/>
        <v>0</v>
      </c>
      <c r="V1320" s="129">
        <f t="shared" si="227"/>
        <v>0</v>
      </c>
      <c r="W1320" s="124">
        <f>SUM(U1320:V1320)</f>
        <v>0</v>
      </c>
      <c r="Y1320" s="539" t="e">
        <f>IF($A$1298="",0,VLOOKUP($A$1298,$AQ$2209:$BF$3100,11,FALSE))</f>
        <v>#N/A</v>
      </c>
      <c r="Z1320" s="539" t="e">
        <f>IF($A$1298="",0,VLOOKUP($A$1298,$BJ$2209:$BY$3100,11,FALSE))</f>
        <v>#N/A</v>
      </c>
    </row>
    <row r="1321" spans="2:26" ht="18" customHeight="1" thickBot="1" x14ac:dyDescent="0.3">
      <c r="B1321" s="91" t="e">
        <f>SUM(B1316:B1320)</f>
        <v>#N/A</v>
      </c>
      <c r="C1321" s="92" t="e">
        <f>SUM(C1316:C1320)</f>
        <v>#N/A</v>
      </c>
      <c r="D1321" s="93" t="e">
        <f>SUM(D1316:D1320)</f>
        <v>#N/A</v>
      </c>
      <c r="E1321" s="951" t="s">
        <v>888</v>
      </c>
      <c r="F1321" s="948"/>
      <c r="G1321" s="82">
        <f>SUM(G1316:G1320)</f>
        <v>0</v>
      </c>
      <c r="H1321" s="83">
        <f>SUM(H1316:H1320)</f>
        <v>0</v>
      </c>
      <c r="I1321" s="83">
        <f t="shared" ref="I1321:N1321" si="228">SUM(I1316:I1320)</f>
        <v>0</v>
      </c>
      <c r="J1321" s="84">
        <f t="shared" si="228"/>
        <v>0</v>
      </c>
      <c r="K1321" s="477">
        <f t="shared" si="228"/>
        <v>0</v>
      </c>
      <c r="L1321" s="85">
        <f t="shared" si="228"/>
        <v>0</v>
      </c>
      <c r="M1321" s="85">
        <f t="shared" si="228"/>
        <v>0</v>
      </c>
      <c r="N1321" s="85">
        <f t="shared" si="228"/>
        <v>0</v>
      </c>
      <c r="O1321" s="85">
        <f t="shared" ref="O1321:W1321" si="229">SUM(O1316:O1320)</f>
        <v>0</v>
      </c>
      <c r="P1321" s="85">
        <f t="shared" si="229"/>
        <v>0</v>
      </c>
      <c r="Q1321" s="85">
        <f t="shared" si="229"/>
        <v>0</v>
      </c>
      <c r="R1321" s="85">
        <f t="shared" si="229"/>
        <v>0</v>
      </c>
      <c r="S1321" s="85">
        <f t="shared" si="229"/>
        <v>0</v>
      </c>
      <c r="T1321" s="290">
        <f t="shared" si="229"/>
        <v>0</v>
      </c>
      <c r="U1321" s="83">
        <f t="shared" si="229"/>
        <v>0</v>
      </c>
      <c r="V1321" s="83">
        <f t="shared" si="229"/>
        <v>0</v>
      </c>
      <c r="W1321" s="84">
        <f t="shared" si="229"/>
        <v>0</v>
      </c>
    </row>
    <row r="1322" spans="2:26" ht="6.75" customHeight="1" thickBot="1" x14ac:dyDescent="0.3">
      <c r="B1322" s="61"/>
      <c r="C1322" s="61"/>
      <c r="D1322" s="61"/>
      <c r="E1322" s="61"/>
      <c r="F1322" s="61"/>
      <c r="G1322" s="61"/>
      <c r="H1322" s="61"/>
      <c r="I1322" s="61"/>
      <c r="J1322" s="61"/>
      <c r="K1322" s="61"/>
      <c r="L1322" s="61"/>
      <c r="M1322" s="61"/>
      <c r="N1322" s="61"/>
      <c r="O1322" s="61"/>
      <c r="P1322" s="61"/>
      <c r="Q1322" s="61"/>
      <c r="R1322" s="61"/>
      <c r="S1322" s="61"/>
      <c r="T1322" s="61"/>
      <c r="U1322" s="61"/>
      <c r="V1322" s="61"/>
      <c r="W1322" s="61"/>
    </row>
    <row r="1323" spans="2:26" ht="25.5" customHeight="1" thickBot="1" x14ac:dyDescent="0.3">
      <c r="B1323" s="75" t="s">
        <v>823</v>
      </c>
      <c r="C1323" s="76" t="s">
        <v>824</v>
      </c>
      <c r="D1323" s="77" t="s">
        <v>874</v>
      </c>
      <c r="E1323" s="952" t="s">
        <v>1012</v>
      </c>
      <c r="F1323" s="952"/>
      <c r="G1323" s="485" t="s">
        <v>823</v>
      </c>
      <c r="H1323" s="486" t="s">
        <v>824</v>
      </c>
      <c r="I1323" s="486" t="s">
        <v>823</v>
      </c>
      <c r="J1323" s="487" t="s">
        <v>824</v>
      </c>
      <c r="K1323" s="109" t="s">
        <v>823</v>
      </c>
      <c r="L1323" s="109" t="s">
        <v>824</v>
      </c>
      <c r="M1323" s="109" t="s">
        <v>823</v>
      </c>
      <c r="N1323" s="109" t="s">
        <v>824</v>
      </c>
      <c r="O1323" s="109" t="s">
        <v>823</v>
      </c>
      <c r="P1323" s="109" t="s">
        <v>824</v>
      </c>
      <c r="Q1323" s="109" t="s">
        <v>823</v>
      </c>
      <c r="R1323" s="109" t="s">
        <v>824</v>
      </c>
      <c r="S1323" s="109" t="s">
        <v>823</v>
      </c>
      <c r="T1323" s="109" t="s">
        <v>824</v>
      </c>
      <c r="U1323" s="109" t="s">
        <v>823</v>
      </c>
      <c r="V1323" s="109" t="s">
        <v>824</v>
      </c>
      <c r="W1323" s="110" t="s">
        <v>825</v>
      </c>
    </row>
    <row r="1324" spans="2:26" ht="15" customHeight="1" x14ac:dyDescent="0.25">
      <c r="B1324" s="373" t="e">
        <f>IF($A$1298="",0,VLOOKUP($A$1298,$C$2209:$R$3100,12,FALSE))</f>
        <v>#N/A</v>
      </c>
      <c r="C1324" s="374" t="e">
        <f>IF($A$1298="",0,VLOOKUP($A$1298,$W$2209:$AL$3100,12,FALSE))</f>
        <v>#N/A</v>
      </c>
      <c r="D1324" s="88" t="e">
        <f>SUM(B1324:C1324)</f>
        <v>#N/A</v>
      </c>
      <c r="E1324" s="933" t="s">
        <v>1013</v>
      </c>
      <c r="F1324" s="934"/>
      <c r="G1324" s="288"/>
      <c r="H1324" s="283"/>
      <c r="I1324" s="478"/>
      <c r="J1324" s="479"/>
      <c r="K1324" s="474"/>
      <c r="L1324" s="281"/>
      <c r="M1324" s="281"/>
      <c r="N1324" s="281"/>
      <c r="O1324" s="281"/>
      <c r="P1324" s="281"/>
      <c r="Q1324" s="281"/>
      <c r="R1324" s="281"/>
      <c r="S1324" s="282"/>
      <c r="T1324" s="283"/>
      <c r="U1324" s="128">
        <f t="shared" ref="U1324:V1328" si="230">+G1324+I1324+K1324+M1324+O1324+Q1324+S1324</f>
        <v>0</v>
      </c>
      <c r="V1324" s="128">
        <f t="shared" si="230"/>
        <v>0</v>
      </c>
      <c r="W1324" s="122">
        <f>SUM(U1324:V1324)</f>
        <v>0</v>
      </c>
      <c r="Y1324" s="539" t="e">
        <f>IF($A$1298="",0,VLOOKUP($A$1298,$AQ$2209:$BF$3100,12,FALSE))</f>
        <v>#N/A</v>
      </c>
      <c r="Z1324" s="539" t="e">
        <f>IF($A$1298="",0,VLOOKUP($A$1298,$BJ$2209:$BY$3100,12,FALSE))</f>
        <v>#N/A</v>
      </c>
    </row>
    <row r="1325" spans="2:26" ht="15" customHeight="1" x14ac:dyDescent="0.25">
      <c r="B1325" s="373" t="e">
        <f>IF($A$1298="",0,VLOOKUP($A$1298,$C$2209:$R$3100,13,FALSE))</f>
        <v>#N/A</v>
      </c>
      <c r="C1325" s="374" t="e">
        <f>IF($A$1298="",0,VLOOKUP($A$1298,$W$2209:$AL$3100,13,FALSE))</f>
        <v>#N/A</v>
      </c>
      <c r="D1325" s="80" t="e">
        <f>SUM(B1325:C1325)</f>
        <v>#N/A</v>
      </c>
      <c r="E1325" s="944" t="s">
        <v>1014</v>
      </c>
      <c r="F1325" s="891"/>
      <c r="G1325" s="305"/>
      <c r="H1325" s="304"/>
      <c r="I1325" s="480"/>
      <c r="J1325" s="481"/>
      <c r="K1325" s="475"/>
      <c r="L1325" s="79"/>
      <c r="M1325" s="79"/>
      <c r="N1325" s="79"/>
      <c r="O1325" s="79"/>
      <c r="P1325" s="79"/>
      <c r="Q1325" s="79"/>
      <c r="R1325" s="79"/>
      <c r="S1325" s="106"/>
      <c r="T1325" s="107"/>
      <c r="U1325" s="121">
        <f t="shared" si="230"/>
        <v>0</v>
      </c>
      <c r="V1325" s="121">
        <f t="shared" si="230"/>
        <v>0</v>
      </c>
      <c r="W1325" s="123">
        <f>SUM(U1325:V1325)</f>
        <v>0</v>
      </c>
      <c r="Y1325" s="539" t="e">
        <f>IF($A$1298="",0,VLOOKUP($A$1298,$AQ$2209:$BF$3100,13,FALSE))</f>
        <v>#N/A</v>
      </c>
      <c r="Z1325" s="539" t="e">
        <f>IF($A$1298="",0,VLOOKUP($A$1298,$BJ$2209:$BY$3100,13,FALSE))</f>
        <v>#N/A</v>
      </c>
    </row>
    <row r="1326" spans="2:26" ht="15" customHeight="1" x14ac:dyDescent="0.25">
      <c r="B1326" s="373" t="e">
        <f>IF($A$1298="",0,VLOOKUP($A$1298,$C$2209:$R$3100,14,FALSE))</f>
        <v>#N/A</v>
      </c>
      <c r="C1326" s="374" t="e">
        <f>IF($A$1298="",0,VLOOKUP($A$1298,$W$2209:$AL$3100,14,FALSE))</f>
        <v>#N/A</v>
      </c>
      <c r="D1326" s="80" t="e">
        <f>SUM(B1326:C1326)</f>
        <v>#N/A</v>
      </c>
      <c r="E1326" s="944" t="s">
        <v>1015</v>
      </c>
      <c r="F1326" s="891"/>
      <c r="G1326" s="305"/>
      <c r="H1326" s="304"/>
      <c r="I1326" s="480"/>
      <c r="J1326" s="481"/>
      <c r="K1326" s="475"/>
      <c r="L1326" s="79"/>
      <c r="M1326" s="79"/>
      <c r="N1326" s="79"/>
      <c r="O1326" s="79"/>
      <c r="P1326" s="79"/>
      <c r="Q1326" s="79"/>
      <c r="R1326" s="79"/>
      <c r="S1326" s="106"/>
      <c r="T1326" s="107"/>
      <c r="U1326" s="121">
        <f t="shared" si="230"/>
        <v>0</v>
      </c>
      <c r="V1326" s="121">
        <f t="shared" si="230"/>
        <v>0</v>
      </c>
      <c r="W1326" s="123">
        <f>SUM(U1326:V1326)</f>
        <v>0</v>
      </c>
      <c r="Y1326" s="539" t="e">
        <f>IF($A$1298="",0,VLOOKUP($A$1298,$AQ$2209:$BF$3100,14,FALSE))</f>
        <v>#N/A</v>
      </c>
      <c r="Z1326" s="539" t="e">
        <f>IF($A$1298="",0,VLOOKUP($A$1298,$BJ$2209:$BY$3100,14,FALSE))</f>
        <v>#N/A</v>
      </c>
    </row>
    <row r="1327" spans="2:26" ht="15" customHeight="1" x14ac:dyDescent="0.25">
      <c r="B1327" s="373" t="e">
        <f>IF($A$1298="",0,VLOOKUP($A$1298,$C$2209:$R$3100,15,FALSE))</f>
        <v>#N/A</v>
      </c>
      <c r="C1327" s="374" t="e">
        <f>IF($A$1298="",0,VLOOKUP($A$1298,$W$2209:$AL$3100,15,FALSE))</f>
        <v>#N/A</v>
      </c>
      <c r="D1327" s="80" t="e">
        <f>SUM(B1327:C1327)</f>
        <v>#N/A</v>
      </c>
      <c r="E1327" s="944" t="s">
        <v>1016</v>
      </c>
      <c r="F1327" s="891"/>
      <c r="G1327" s="305"/>
      <c r="H1327" s="304"/>
      <c r="I1327" s="480"/>
      <c r="J1327" s="481"/>
      <c r="K1327" s="475"/>
      <c r="L1327" s="79"/>
      <c r="M1327" s="79"/>
      <c r="N1327" s="79"/>
      <c r="O1327" s="79"/>
      <c r="P1327" s="79"/>
      <c r="Q1327" s="79"/>
      <c r="R1327" s="79"/>
      <c r="S1327" s="106"/>
      <c r="T1327" s="107"/>
      <c r="U1327" s="121">
        <f t="shared" si="230"/>
        <v>0</v>
      </c>
      <c r="V1327" s="121">
        <f t="shared" si="230"/>
        <v>0</v>
      </c>
      <c r="W1327" s="123">
        <f>SUM(U1327:V1327)</f>
        <v>0</v>
      </c>
      <c r="Y1327" s="539" t="e">
        <f>IF($A$1298="",0,VLOOKUP($A$1298,$AQ$2209:$BF$3100,15,FALSE))</f>
        <v>#N/A</v>
      </c>
      <c r="Z1327" s="539" t="e">
        <f>IF($A$1298="",0,VLOOKUP($A$1298,$BJ$2209:$BY$3100,15,FALSE))</f>
        <v>#N/A</v>
      </c>
    </row>
    <row r="1328" spans="2:26" ht="15" customHeight="1" thickBot="1" x14ac:dyDescent="0.3">
      <c r="B1328" s="373" t="e">
        <f>IF($A$1298="",0,VLOOKUP($A$1298,$C$2209:$R$3100,16,FALSE))</f>
        <v>#N/A</v>
      </c>
      <c r="C1328" s="374" t="e">
        <f>IF($A$1298="",0,VLOOKUP($A$1298,$W$2209:$AL$3100,16,FALSE))</f>
        <v>#N/A</v>
      </c>
      <c r="D1328" s="90" t="e">
        <f>SUM(B1328:C1328)</f>
        <v>#N/A</v>
      </c>
      <c r="E1328" s="945" t="s">
        <v>1017</v>
      </c>
      <c r="F1328" s="946"/>
      <c r="G1328" s="361"/>
      <c r="H1328" s="362"/>
      <c r="I1328" s="482"/>
      <c r="J1328" s="483"/>
      <c r="K1328" s="476"/>
      <c r="L1328" s="285"/>
      <c r="M1328" s="285"/>
      <c r="N1328" s="285"/>
      <c r="O1328" s="285"/>
      <c r="P1328" s="285"/>
      <c r="Q1328" s="285"/>
      <c r="R1328" s="285"/>
      <c r="S1328" s="286"/>
      <c r="T1328" s="287"/>
      <c r="U1328" s="129">
        <f t="shared" si="230"/>
        <v>0</v>
      </c>
      <c r="V1328" s="129">
        <f t="shared" si="230"/>
        <v>0</v>
      </c>
      <c r="W1328" s="124">
        <f>SUM(U1328:V1328)</f>
        <v>0</v>
      </c>
      <c r="Y1328" s="539" t="e">
        <f>IF($A$1298="",0,VLOOKUP($A$1298,$AQ$2209:$BF$3100,16,FALSE))</f>
        <v>#N/A</v>
      </c>
      <c r="Z1328" s="539" t="e">
        <f>IF($A$1298="",0,VLOOKUP($A$1298,$BJ$2209:$BY$3100,16,FALSE))</f>
        <v>#N/A</v>
      </c>
    </row>
    <row r="1329" spans="2:23" ht="18" customHeight="1" thickBot="1" x14ac:dyDescent="0.3">
      <c r="B1329" s="91" t="e">
        <f>SUM(B1324:B1328)</f>
        <v>#N/A</v>
      </c>
      <c r="C1329" s="92" t="e">
        <f>SUM(C1324:C1328)</f>
        <v>#N/A</v>
      </c>
      <c r="D1329" s="93" t="e">
        <f>SUM(D1324:D1328)</f>
        <v>#N/A</v>
      </c>
      <c r="E1329" s="951" t="s">
        <v>1018</v>
      </c>
      <c r="F1329" s="948"/>
      <c r="G1329" s="82">
        <f>SUM(G1324:G1328)</f>
        <v>0</v>
      </c>
      <c r="H1329" s="83">
        <f>SUM(H1324:H1328)</f>
        <v>0</v>
      </c>
      <c r="I1329" s="83">
        <f t="shared" ref="I1329:O1329" si="231">SUM(I1324:I1328)</f>
        <v>0</v>
      </c>
      <c r="J1329" s="84">
        <f t="shared" si="231"/>
        <v>0</v>
      </c>
      <c r="K1329" s="477">
        <f t="shared" si="231"/>
        <v>0</v>
      </c>
      <c r="L1329" s="85">
        <f t="shared" si="231"/>
        <v>0</v>
      </c>
      <c r="M1329" s="85">
        <f t="shared" si="231"/>
        <v>0</v>
      </c>
      <c r="N1329" s="85">
        <f t="shared" si="231"/>
        <v>0</v>
      </c>
      <c r="O1329" s="85">
        <f t="shared" si="231"/>
        <v>0</v>
      </c>
      <c r="P1329" s="85">
        <f t="shared" ref="P1329:W1329" si="232">SUM(P1324:P1328)</f>
        <v>0</v>
      </c>
      <c r="Q1329" s="85">
        <f t="shared" si="232"/>
        <v>0</v>
      </c>
      <c r="R1329" s="85">
        <f t="shared" si="232"/>
        <v>0</v>
      </c>
      <c r="S1329" s="85">
        <f t="shared" si="232"/>
        <v>0</v>
      </c>
      <c r="T1329" s="85">
        <f t="shared" si="232"/>
        <v>0</v>
      </c>
      <c r="U1329" s="85">
        <f t="shared" si="232"/>
        <v>0</v>
      </c>
      <c r="V1329" s="85">
        <f t="shared" si="232"/>
        <v>0</v>
      </c>
      <c r="W1329" s="86">
        <f t="shared" si="232"/>
        <v>0</v>
      </c>
    </row>
    <row r="1330" spans="2:23" ht="3" customHeight="1" x14ac:dyDescent="0.25">
      <c r="B1330" s="488"/>
      <c r="C1330" s="488"/>
      <c r="D1330" s="488"/>
      <c r="E1330" s="489"/>
      <c r="F1330" s="489"/>
      <c r="G1330" s="490"/>
      <c r="H1330" s="490"/>
      <c r="I1330" s="488"/>
      <c r="J1330" s="488"/>
      <c r="K1330" s="488"/>
      <c r="L1330" s="488"/>
      <c r="M1330" s="488"/>
      <c r="N1330" s="488"/>
      <c r="O1330" s="488"/>
      <c r="P1330" s="488"/>
      <c r="Q1330" s="488"/>
      <c r="R1330" s="488"/>
      <c r="S1330" s="488"/>
      <c r="T1330" s="488"/>
      <c r="U1330" s="488"/>
      <c r="V1330" s="488"/>
      <c r="W1330" s="488"/>
    </row>
    <row r="1331" spans="2:23" ht="12.75" customHeight="1" thickBot="1" x14ac:dyDescent="0.25">
      <c r="B1331" s="491" t="s">
        <v>1129</v>
      </c>
      <c r="C1331" s="96"/>
      <c r="D1331" s="96"/>
      <c r="E1331" s="96"/>
      <c r="F1331" s="492" t="s">
        <v>835</v>
      </c>
      <c r="G1331" s="1019" t="s">
        <v>1270</v>
      </c>
      <c r="H1331" s="1019"/>
      <c r="I1331" s="1019"/>
      <c r="J1331" s="1019"/>
      <c r="K1331" s="1019"/>
      <c r="L1331" s="1019"/>
      <c r="M1331" s="1019"/>
      <c r="N1331" s="1019"/>
      <c r="O1331" s="1019"/>
      <c r="P1331" s="1019"/>
      <c r="Q1331" s="1019"/>
      <c r="R1331" s="1019"/>
      <c r="S1331" s="1019"/>
      <c r="T1331" s="1019"/>
      <c r="U1331" s="1019"/>
      <c r="V1331" s="1019"/>
      <c r="W1331" s="1019"/>
    </row>
    <row r="1332" spans="2:23" ht="27.75" customHeight="1" x14ac:dyDescent="0.25">
      <c r="B1332" s="888" t="s">
        <v>1132</v>
      </c>
      <c r="C1332" s="889"/>
      <c r="D1332" s="889"/>
      <c r="E1332" s="889"/>
      <c r="F1332" s="841"/>
      <c r="G1332" s="1002" t="s">
        <v>1076</v>
      </c>
      <c r="H1332" s="1003"/>
      <c r="I1332" s="1003"/>
      <c r="J1332" s="1003"/>
      <c r="K1332" s="1004" t="s">
        <v>1131</v>
      </c>
      <c r="L1332" s="1004"/>
      <c r="M1332" s="1004"/>
      <c r="N1332" s="1005"/>
      <c r="O1332" s="241"/>
      <c r="P1332" s="1039" t="s">
        <v>1268</v>
      </c>
      <c r="Q1332" s="1039"/>
      <c r="R1332" s="1039"/>
      <c r="S1332" s="1039"/>
      <c r="T1332" s="1040" t="s">
        <v>1269</v>
      </c>
      <c r="U1332" s="1040"/>
      <c r="V1332" s="1040"/>
      <c r="W1332" s="1041"/>
    </row>
    <row r="1333" spans="2:23" ht="11.25" customHeight="1" x14ac:dyDescent="0.25">
      <c r="B1333" s="963" t="s">
        <v>1130</v>
      </c>
      <c r="C1333" s="964"/>
      <c r="D1333" s="965" t="s">
        <v>903</v>
      </c>
      <c r="E1333" s="966"/>
      <c r="F1333" s="841"/>
      <c r="G1333" s="1006" t="s">
        <v>823</v>
      </c>
      <c r="H1333" s="1007"/>
      <c r="I1333" s="1007" t="s">
        <v>824</v>
      </c>
      <c r="J1333" s="1007"/>
      <c r="K1333" s="1007" t="s">
        <v>823</v>
      </c>
      <c r="L1333" s="1007"/>
      <c r="M1333" s="1007" t="s">
        <v>824</v>
      </c>
      <c r="N1333" s="1021"/>
      <c r="O1333" s="241"/>
      <c r="P1333" s="1007" t="s">
        <v>823</v>
      </c>
      <c r="Q1333" s="1007"/>
      <c r="R1333" s="1007" t="s">
        <v>824</v>
      </c>
      <c r="S1333" s="1007"/>
      <c r="T1333" s="1007" t="s">
        <v>823</v>
      </c>
      <c r="U1333" s="1007"/>
      <c r="V1333" s="1007" t="s">
        <v>824</v>
      </c>
      <c r="W1333" s="1021"/>
    </row>
    <row r="1334" spans="2:23" ht="18.75" customHeight="1" thickBot="1" x14ac:dyDescent="0.3">
      <c r="B1334" s="986"/>
      <c r="C1334" s="987"/>
      <c r="D1334" s="988"/>
      <c r="E1334" s="989"/>
      <c r="F1334" s="841"/>
      <c r="G1334" s="1023" t="e">
        <f>IF($A$1298="",0,VLOOKUP($A$1298,$DB$2209:$DC$3100,2,FALSE))</f>
        <v>#N/A</v>
      </c>
      <c r="H1334" s="1022"/>
      <c r="I1334" s="1022" t="e">
        <f>IF($A$1298="",0,VLOOKUP($A$1298,$DG$2209:$DH$3100,2,FALSE))</f>
        <v>#N/A</v>
      </c>
      <c r="J1334" s="1022"/>
      <c r="K1334" s="1024"/>
      <c r="L1334" s="1024"/>
      <c r="M1334" s="1024"/>
      <c r="N1334" s="1025"/>
      <c r="O1334" s="241"/>
      <c r="P1334" s="1008" t="e">
        <f>IF($A$1298="",0,VLOOKUP($A$1298,$DL$2209:$DM$3100,2,FALSE))</f>
        <v>#N/A</v>
      </c>
      <c r="Q1334" s="1008"/>
      <c r="R1334" s="1008" t="e">
        <f>IF($A$1298="",0,VLOOKUP($A$1298,$DQ$2209:$DR$3100,2,FALSE))</f>
        <v>#N/A</v>
      </c>
      <c r="S1334" s="1008"/>
      <c r="T1334" s="1024"/>
      <c r="U1334" s="1024"/>
      <c r="V1334" s="1024"/>
      <c r="W1334" s="1025"/>
    </row>
    <row r="1335" spans="2:23" s="52" customFormat="1" ht="14.25" customHeight="1" thickBot="1" x14ac:dyDescent="0.3">
      <c r="B1335" s="368"/>
      <c r="C1335" s="368"/>
      <c r="D1335" s="368"/>
      <c r="E1335" s="369"/>
      <c r="F1335" s="376"/>
      <c r="G1335" s="377"/>
      <c r="H1335" s="377"/>
      <c r="I1335" s="241"/>
      <c r="J1335" s="370"/>
      <c r="K1335" s="370"/>
      <c r="L1335" s="370"/>
      <c r="M1335" s="370"/>
      <c r="N1335" s="370"/>
      <c r="O1335" s="370"/>
      <c r="P1335" s="370"/>
      <c r="Q1335" s="370"/>
      <c r="R1335" s="370"/>
      <c r="S1335" s="370"/>
      <c r="T1335" s="370"/>
      <c r="U1335" s="370"/>
      <c r="V1335" s="375"/>
      <c r="W1335" s="96"/>
    </row>
    <row r="1336" spans="2:23" s="52" customFormat="1" ht="12.75" customHeight="1" thickBot="1" x14ac:dyDescent="0.3">
      <c r="B1336" s="372"/>
      <c r="C1336" s="100"/>
      <c r="D1336" s="100"/>
      <c r="E1336" s="100"/>
      <c r="F1336" s="100"/>
      <c r="G1336" s="100"/>
      <c r="H1336" s="100"/>
      <c r="I1336" s="100"/>
      <c r="J1336" s="100"/>
      <c r="K1336" s="500" t="s">
        <v>836</v>
      </c>
      <c r="L1336" s="859">
        <f>+D1297</f>
        <v>0</v>
      </c>
      <c r="M1336" s="860"/>
      <c r="N1336" s="860"/>
      <c r="O1336" s="860"/>
      <c r="P1336" s="860"/>
      <c r="Q1336" s="860"/>
      <c r="R1336" s="860"/>
      <c r="S1336" s="860"/>
      <c r="T1336" s="860"/>
      <c r="U1336" s="860"/>
      <c r="V1336" s="484"/>
      <c r="W1336" s="417" t="s">
        <v>864</v>
      </c>
    </row>
    <row r="1337" spans="2:23" ht="15" x14ac:dyDescent="0.25">
      <c r="B1337" s="372"/>
      <c r="C1337" s="100"/>
      <c r="D1337" s="100"/>
      <c r="E1337" s="100"/>
      <c r="F1337" s="100"/>
      <c r="G1337" s="100"/>
      <c r="H1337" s="100"/>
      <c r="I1337" s="100"/>
      <c r="J1337" s="100"/>
      <c r="K1337" s="500" t="s">
        <v>837</v>
      </c>
      <c r="L1337" s="500"/>
      <c r="M1337" s="242"/>
      <c r="N1337" s="54"/>
      <c r="O1337" s="858" t="str">
        <f>+F1298</f>
        <v/>
      </c>
      <c r="P1337" s="858"/>
      <c r="Q1337" s="858"/>
      <c r="R1337" s="858"/>
      <c r="S1337" s="858"/>
      <c r="T1337" s="858"/>
      <c r="U1337" s="858"/>
      <c r="V1337" s="484"/>
      <c r="W1337" s="96"/>
    </row>
    <row r="1338" spans="2:23" ht="16.5" thickBot="1" x14ac:dyDescent="0.3">
      <c r="B1338" s="68" t="s">
        <v>1133</v>
      </c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Q1338" s="74"/>
      <c r="R1338" s="74"/>
      <c r="S1338" s="74"/>
      <c r="T1338" s="61"/>
      <c r="U1338" s="61"/>
      <c r="V1338" s="61"/>
      <c r="W1338" s="61"/>
    </row>
    <row r="1339" spans="2:23" ht="40.5" customHeight="1" thickBot="1" x14ac:dyDescent="0.3">
      <c r="B1339" s="990" t="s">
        <v>1077</v>
      </c>
      <c r="C1339" s="991"/>
      <c r="D1339" s="992"/>
      <c r="E1339" s="979" t="s">
        <v>870</v>
      </c>
      <c r="F1339" s="980"/>
      <c r="G1339" s="985" t="s">
        <v>1068</v>
      </c>
      <c r="H1339" s="957"/>
      <c r="I1339" s="957"/>
      <c r="J1339" s="958"/>
      <c r="K1339" s="957" t="s">
        <v>1067</v>
      </c>
      <c r="L1339" s="958"/>
      <c r="M1339" s="957" t="s">
        <v>1074</v>
      </c>
      <c r="N1339" s="958"/>
      <c r="O1339" s="957" t="s">
        <v>1073</v>
      </c>
      <c r="P1339" s="958"/>
      <c r="Q1339" s="957" t="s">
        <v>1072</v>
      </c>
      <c r="R1339" s="958"/>
      <c r="S1339" s="957" t="s">
        <v>1071</v>
      </c>
      <c r="T1339" s="958"/>
      <c r="U1339" s="967" t="s">
        <v>1070</v>
      </c>
      <c r="V1339" s="968"/>
      <c r="W1339" s="969"/>
    </row>
    <row r="1340" spans="2:23" ht="13.5" x14ac:dyDescent="0.2">
      <c r="B1340" s="993"/>
      <c r="C1340" s="959"/>
      <c r="D1340" s="994"/>
      <c r="E1340" s="981"/>
      <c r="F1340" s="982"/>
      <c r="G1340" s="999" t="s">
        <v>1069</v>
      </c>
      <c r="H1340" s="1000"/>
      <c r="I1340" s="1000"/>
      <c r="J1340" s="1001"/>
      <c r="K1340" s="959"/>
      <c r="L1340" s="960"/>
      <c r="M1340" s="959"/>
      <c r="N1340" s="960"/>
      <c r="O1340" s="959"/>
      <c r="P1340" s="960"/>
      <c r="Q1340" s="959"/>
      <c r="R1340" s="960"/>
      <c r="S1340" s="959"/>
      <c r="T1340" s="960"/>
      <c r="U1340" s="970"/>
      <c r="V1340" s="971"/>
      <c r="W1340" s="972"/>
    </row>
    <row r="1341" spans="2:23" ht="14.25" thickBot="1" x14ac:dyDescent="0.25">
      <c r="B1341" s="995"/>
      <c r="C1341" s="996"/>
      <c r="D1341" s="997"/>
      <c r="E1341" s="983"/>
      <c r="F1341" s="984"/>
      <c r="G1341" s="955" t="s">
        <v>1065</v>
      </c>
      <c r="H1341" s="956"/>
      <c r="I1341" s="956" t="s">
        <v>1066</v>
      </c>
      <c r="J1341" s="998"/>
      <c r="K1341" s="961"/>
      <c r="L1341" s="962"/>
      <c r="M1341" s="961"/>
      <c r="N1341" s="962"/>
      <c r="O1341" s="961"/>
      <c r="P1341" s="962"/>
      <c r="Q1341" s="961"/>
      <c r="R1341" s="962"/>
      <c r="S1341" s="961"/>
      <c r="T1341" s="962"/>
      <c r="U1341" s="973"/>
      <c r="V1341" s="974"/>
      <c r="W1341" s="975"/>
    </row>
    <row r="1342" spans="2:23" ht="13.5" thickBot="1" x14ac:dyDescent="0.3">
      <c r="B1342" s="116" t="s">
        <v>823</v>
      </c>
      <c r="C1342" s="109" t="s">
        <v>824</v>
      </c>
      <c r="D1342" s="117" t="s">
        <v>874</v>
      </c>
      <c r="E1342" s="977" t="s">
        <v>1078</v>
      </c>
      <c r="F1342" s="978"/>
      <c r="G1342" s="485" t="s">
        <v>823</v>
      </c>
      <c r="H1342" s="486" t="s">
        <v>824</v>
      </c>
      <c r="I1342" s="486" t="s">
        <v>823</v>
      </c>
      <c r="J1342" s="487" t="s">
        <v>824</v>
      </c>
      <c r="K1342" s="493" t="s">
        <v>823</v>
      </c>
      <c r="L1342" s="131" t="s">
        <v>824</v>
      </c>
      <c r="M1342" s="131" t="s">
        <v>823</v>
      </c>
      <c r="N1342" s="131" t="s">
        <v>824</v>
      </c>
      <c r="O1342" s="131" t="s">
        <v>823</v>
      </c>
      <c r="P1342" s="131" t="s">
        <v>824</v>
      </c>
      <c r="Q1342" s="131" t="s">
        <v>823</v>
      </c>
      <c r="R1342" s="131" t="s">
        <v>824</v>
      </c>
      <c r="S1342" s="131" t="s">
        <v>823</v>
      </c>
      <c r="T1342" s="131" t="s">
        <v>824</v>
      </c>
      <c r="U1342" s="131" t="s">
        <v>823</v>
      </c>
      <c r="V1342" s="131" t="s">
        <v>824</v>
      </c>
      <c r="W1342" s="132" t="s">
        <v>825</v>
      </c>
    </row>
    <row r="1343" spans="2:23" ht="33.75" customHeight="1" x14ac:dyDescent="0.25">
      <c r="B1343" s="534" t="e">
        <f>IF($A$1298="",0,VLOOKUP($A$1298,$CC$2209:$CK$3100,2,FALSE))</f>
        <v>#N/A</v>
      </c>
      <c r="C1343" s="535" t="e">
        <f>IF($A$1298="",0,VLOOKUP($A$1298,$CP$2209:$CX$3100,2,FALSE))</f>
        <v>#N/A</v>
      </c>
      <c r="D1343" s="122" t="e">
        <f>SUM(B1343:C1343)</f>
        <v>#N/A</v>
      </c>
      <c r="E1343" s="900" t="s">
        <v>1079</v>
      </c>
      <c r="F1343" s="901"/>
      <c r="G1343" s="288"/>
      <c r="H1343" s="283"/>
      <c r="I1343" s="283"/>
      <c r="J1343" s="471"/>
      <c r="K1343" s="288"/>
      <c r="L1343" s="283"/>
      <c r="M1343" s="283"/>
      <c r="N1343" s="283"/>
      <c r="O1343" s="283"/>
      <c r="P1343" s="283"/>
      <c r="Q1343" s="283"/>
      <c r="R1343" s="283"/>
      <c r="S1343" s="283"/>
      <c r="T1343" s="283"/>
      <c r="U1343" s="128">
        <f t="shared" ref="U1343:V1346" si="233">+G1343+I1343+K1343+M1343+O1343+Q1343+S1343</f>
        <v>0</v>
      </c>
      <c r="V1343" s="128">
        <f t="shared" si="233"/>
        <v>0</v>
      </c>
      <c r="W1343" s="122">
        <f>+V1343+U1343</f>
        <v>0</v>
      </c>
    </row>
    <row r="1344" spans="2:23" ht="33.75" customHeight="1" x14ac:dyDescent="0.25">
      <c r="B1344" s="536" t="e">
        <f>IF($A$1298="",0,VLOOKUP($A$1298,$CC$2209:$CK$3100,3,FALSE))</f>
        <v>#N/A</v>
      </c>
      <c r="C1344" s="374" t="e">
        <f>IF($A$1298="",0,VLOOKUP($A$1298,$CP$2209:$CX$3100,3,FALSE))</f>
        <v>#N/A</v>
      </c>
      <c r="D1344" s="123" t="e">
        <f>SUM(B1344:C1344)</f>
        <v>#N/A</v>
      </c>
      <c r="E1344" s="896" t="s">
        <v>1080</v>
      </c>
      <c r="F1344" s="897"/>
      <c r="G1344" s="451"/>
      <c r="H1344" s="107"/>
      <c r="I1344" s="107"/>
      <c r="J1344" s="472"/>
      <c r="K1344" s="451"/>
      <c r="L1344" s="107"/>
      <c r="M1344" s="107"/>
      <c r="N1344" s="107"/>
      <c r="O1344" s="107"/>
      <c r="P1344" s="107"/>
      <c r="Q1344" s="107"/>
      <c r="R1344" s="107"/>
      <c r="S1344" s="107"/>
      <c r="T1344" s="107"/>
      <c r="U1344" s="121">
        <f t="shared" si="233"/>
        <v>0</v>
      </c>
      <c r="V1344" s="121">
        <f t="shared" si="233"/>
        <v>0</v>
      </c>
      <c r="W1344" s="123">
        <f>+V1344+U1344</f>
        <v>0</v>
      </c>
    </row>
    <row r="1345" spans="2:23" ht="33.75" customHeight="1" x14ac:dyDescent="0.25">
      <c r="B1345" s="536" t="e">
        <f>IF($A$1298="",0,VLOOKUP($A$1298,$CC$2209:$CK$3100,4,FALSE))</f>
        <v>#N/A</v>
      </c>
      <c r="C1345" s="374" t="e">
        <f>IF($A$1298="",0,VLOOKUP($A$1298,$CP$2209:$CX$3100,4,FALSE))</f>
        <v>#N/A</v>
      </c>
      <c r="D1345" s="123" t="e">
        <f>SUM(B1345:C1345)</f>
        <v>#N/A</v>
      </c>
      <c r="E1345" s="890" t="s">
        <v>1081</v>
      </c>
      <c r="F1345" s="891"/>
      <c r="G1345" s="451"/>
      <c r="H1345" s="107"/>
      <c r="I1345" s="107"/>
      <c r="J1345" s="472"/>
      <c r="K1345" s="451"/>
      <c r="L1345" s="107"/>
      <c r="M1345" s="107"/>
      <c r="N1345" s="107"/>
      <c r="O1345" s="107"/>
      <c r="P1345" s="107"/>
      <c r="Q1345" s="107"/>
      <c r="R1345" s="107"/>
      <c r="S1345" s="107"/>
      <c r="T1345" s="107"/>
      <c r="U1345" s="121">
        <f t="shared" si="233"/>
        <v>0</v>
      </c>
      <c r="V1345" s="121">
        <f t="shared" si="233"/>
        <v>0</v>
      </c>
      <c r="W1345" s="123">
        <f>+V1345+U1345</f>
        <v>0</v>
      </c>
    </row>
    <row r="1346" spans="2:23" ht="17.25" thickBot="1" x14ac:dyDescent="0.3">
      <c r="B1346" s="537" t="e">
        <f>IF($A$1298="",0,VLOOKUP($A$1298,$CC$2209:$CK$3100,5,FALSE))</f>
        <v>#N/A</v>
      </c>
      <c r="C1346" s="538" t="e">
        <f>IF($A$1298="",0,VLOOKUP($A$1298,$CP$2209:$CX$3100,5,FALSE))</f>
        <v>#N/A</v>
      </c>
      <c r="D1346" s="365" t="e">
        <f>SUM(B1346:C1346)</f>
        <v>#N/A</v>
      </c>
      <c r="E1346" s="890" t="s">
        <v>1082</v>
      </c>
      <c r="F1346" s="891"/>
      <c r="G1346" s="498"/>
      <c r="H1346" s="363"/>
      <c r="I1346" s="363"/>
      <c r="J1346" s="473"/>
      <c r="K1346" s="452"/>
      <c r="L1346" s="287"/>
      <c r="M1346" s="287"/>
      <c r="N1346" s="287"/>
      <c r="O1346" s="287"/>
      <c r="P1346" s="287"/>
      <c r="Q1346" s="287"/>
      <c r="R1346" s="287"/>
      <c r="S1346" s="287"/>
      <c r="T1346" s="287"/>
      <c r="U1346" s="129">
        <f t="shared" si="233"/>
        <v>0</v>
      </c>
      <c r="V1346" s="129">
        <f t="shared" si="233"/>
        <v>0</v>
      </c>
      <c r="W1346" s="124">
        <f>+V1346+U1346</f>
        <v>0</v>
      </c>
    </row>
    <row r="1347" spans="2:23" ht="17.25" thickBot="1" x14ac:dyDescent="0.3">
      <c r="B1347" s="82" t="e">
        <f>SUM(B1343:B1346)</f>
        <v>#N/A</v>
      </c>
      <c r="C1347" s="83" t="e">
        <f>SUM(C1343:C1346)</f>
        <v>#N/A</v>
      </c>
      <c r="D1347" s="84" t="e">
        <f>SUM(D1343:D1346)</f>
        <v>#N/A</v>
      </c>
      <c r="E1347" s="898" t="s">
        <v>1083</v>
      </c>
      <c r="F1347" s="899"/>
      <c r="G1347" s="82">
        <f t="shared" ref="G1347:W1347" si="234">SUM(G1343:G1346)</f>
        <v>0</v>
      </c>
      <c r="H1347" s="83">
        <f t="shared" si="234"/>
        <v>0</v>
      </c>
      <c r="I1347" s="83">
        <f t="shared" si="234"/>
        <v>0</v>
      </c>
      <c r="J1347" s="84">
        <f t="shared" si="234"/>
        <v>0</v>
      </c>
      <c r="K1347" s="82">
        <f t="shared" si="234"/>
        <v>0</v>
      </c>
      <c r="L1347" s="83">
        <f t="shared" si="234"/>
        <v>0</v>
      </c>
      <c r="M1347" s="83">
        <f t="shared" si="234"/>
        <v>0</v>
      </c>
      <c r="N1347" s="83">
        <f t="shared" si="234"/>
        <v>0</v>
      </c>
      <c r="O1347" s="83">
        <f t="shared" si="234"/>
        <v>0</v>
      </c>
      <c r="P1347" s="83">
        <f t="shared" si="234"/>
        <v>0</v>
      </c>
      <c r="Q1347" s="83">
        <f t="shared" si="234"/>
        <v>0</v>
      </c>
      <c r="R1347" s="83">
        <f t="shared" si="234"/>
        <v>0</v>
      </c>
      <c r="S1347" s="83">
        <f t="shared" si="234"/>
        <v>0</v>
      </c>
      <c r="T1347" s="83">
        <f t="shared" si="234"/>
        <v>0</v>
      </c>
      <c r="U1347" s="83">
        <f t="shared" si="234"/>
        <v>0</v>
      </c>
      <c r="V1347" s="83">
        <f t="shared" si="234"/>
        <v>0</v>
      </c>
      <c r="W1347" s="84">
        <f t="shared" si="234"/>
        <v>0</v>
      </c>
    </row>
    <row r="1348" spans="2:23" ht="17.25" thickBot="1" x14ac:dyDescent="0.3">
      <c r="B1348" s="488"/>
      <c r="C1348" s="488"/>
      <c r="D1348" s="488"/>
      <c r="E1348" s="489"/>
      <c r="F1348" s="489"/>
      <c r="G1348" s="488"/>
      <c r="H1348" s="488"/>
      <c r="I1348" s="488"/>
      <c r="J1348" s="488"/>
      <c r="K1348" s="488"/>
      <c r="L1348" s="488"/>
      <c r="M1348" s="488"/>
      <c r="N1348" s="488"/>
      <c r="O1348" s="488"/>
      <c r="P1348" s="488"/>
      <c r="Q1348" s="488"/>
      <c r="R1348" s="488"/>
      <c r="S1348" s="488"/>
      <c r="T1348" s="488"/>
      <c r="U1348" s="488"/>
      <c r="V1348" s="488"/>
      <c r="W1348" s="488"/>
    </row>
    <row r="1349" spans="2:23" ht="13.5" thickBot="1" x14ac:dyDescent="0.3">
      <c r="B1349" s="130" t="s">
        <v>823</v>
      </c>
      <c r="C1349" s="131" t="s">
        <v>824</v>
      </c>
      <c r="D1349" s="494" t="s">
        <v>874</v>
      </c>
      <c r="E1349" s="892" t="s">
        <v>1084</v>
      </c>
      <c r="F1349" s="893"/>
      <c r="G1349" s="485" t="s">
        <v>823</v>
      </c>
      <c r="H1349" s="486" t="s">
        <v>824</v>
      </c>
      <c r="I1349" s="486" t="s">
        <v>823</v>
      </c>
      <c r="J1349" s="487" t="s">
        <v>824</v>
      </c>
      <c r="K1349" s="495" t="s">
        <v>823</v>
      </c>
      <c r="L1349" s="486" t="s">
        <v>824</v>
      </c>
      <c r="M1349" s="486" t="s">
        <v>823</v>
      </c>
      <c r="N1349" s="486" t="s">
        <v>824</v>
      </c>
      <c r="O1349" s="486" t="s">
        <v>823</v>
      </c>
      <c r="P1349" s="486" t="s">
        <v>824</v>
      </c>
      <c r="Q1349" s="486" t="s">
        <v>823</v>
      </c>
      <c r="R1349" s="486" t="s">
        <v>824</v>
      </c>
      <c r="S1349" s="486" t="s">
        <v>823</v>
      </c>
      <c r="T1349" s="486" t="s">
        <v>824</v>
      </c>
      <c r="U1349" s="486" t="s">
        <v>823</v>
      </c>
      <c r="V1349" s="486" t="s">
        <v>824</v>
      </c>
      <c r="W1349" s="496" t="s">
        <v>825</v>
      </c>
    </row>
    <row r="1350" spans="2:23" ht="33" customHeight="1" x14ac:dyDescent="0.25">
      <c r="B1350" s="534" t="e">
        <f>IF($A$1298="",0,VLOOKUP($A$1298,$CC$2209:$CK$3100,6,FALSE))</f>
        <v>#N/A</v>
      </c>
      <c r="C1350" s="535" t="e">
        <f>IF($A$1298="",0,VLOOKUP($A$1298,$CP$2209:$CX$3100,6,FALSE))</f>
        <v>#N/A</v>
      </c>
      <c r="D1350" s="122" t="e">
        <f>SUM(B1350:C1350)</f>
        <v>#N/A</v>
      </c>
      <c r="E1350" s="894" t="s">
        <v>1085</v>
      </c>
      <c r="F1350" s="895"/>
      <c r="G1350" s="288"/>
      <c r="H1350" s="283"/>
      <c r="I1350" s="283"/>
      <c r="J1350" s="471"/>
      <c r="K1350" s="288"/>
      <c r="L1350" s="283"/>
      <c r="M1350" s="283"/>
      <c r="N1350" s="283"/>
      <c r="O1350" s="283"/>
      <c r="P1350" s="283"/>
      <c r="Q1350" s="283"/>
      <c r="R1350" s="283"/>
      <c r="S1350" s="283"/>
      <c r="T1350" s="283"/>
      <c r="U1350" s="128">
        <f t="shared" ref="U1350:V1353" si="235">+G1350+I1350+K1350+M1350+O1350+Q1350+S1350</f>
        <v>0</v>
      </c>
      <c r="V1350" s="128">
        <f t="shared" si="235"/>
        <v>0</v>
      </c>
      <c r="W1350" s="122">
        <f>+V1350+U1350</f>
        <v>0</v>
      </c>
    </row>
    <row r="1351" spans="2:23" ht="32.25" customHeight="1" x14ac:dyDescent="0.25">
      <c r="B1351" s="536" t="e">
        <f>IF($A$1298="",0,VLOOKUP($A$1298,$CC$2209:$CK$3100,7,FALSE))</f>
        <v>#N/A</v>
      </c>
      <c r="C1351" s="374" t="e">
        <f>IF($A$1298="",0,VLOOKUP($A$1298,$CP$2209:$CX$3100,7,FALSE))</f>
        <v>#N/A</v>
      </c>
      <c r="D1351" s="123" t="e">
        <f>SUM(B1351:C1351)</f>
        <v>#N/A</v>
      </c>
      <c r="E1351" s="896" t="s">
        <v>1086</v>
      </c>
      <c r="F1351" s="897"/>
      <c r="G1351" s="451"/>
      <c r="H1351" s="107"/>
      <c r="I1351" s="107"/>
      <c r="J1351" s="472"/>
      <c r="K1351" s="451"/>
      <c r="L1351" s="107"/>
      <c r="M1351" s="107"/>
      <c r="N1351" s="107"/>
      <c r="O1351" s="107"/>
      <c r="P1351" s="107"/>
      <c r="Q1351" s="107"/>
      <c r="R1351" s="107"/>
      <c r="S1351" s="107"/>
      <c r="T1351" s="107"/>
      <c r="U1351" s="121">
        <f t="shared" si="235"/>
        <v>0</v>
      </c>
      <c r="V1351" s="121">
        <f t="shared" si="235"/>
        <v>0</v>
      </c>
      <c r="W1351" s="123">
        <f>+V1351+U1351</f>
        <v>0</v>
      </c>
    </row>
    <row r="1352" spans="2:23" ht="33" customHeight="1" x14ac:dyDescent="0.25">
      <c r="B1352" s="536" t="e">
        <f>IF($A$1298="",0,VLOOKUP($A$1298,$CC$2209:$CK$3100,8,FALSE))</f>
        <v>#N/A</v>
      </c>
      <c r="C1352" s="374" t="e">
        <f>IF($A$1298="",0,VLOOKUP($A$1298,$CP$2209:$CX$3100,8,FALSE))</f>
        <v>#N/A</v>
      </c>
      <c r="D1352" s="123" t="e">
        <f>SUM(B1352:C1352)</f>
        <v>#N/A</v>
      </c>
      <c r="E1352" s="890" t="s">
        <v>1087</v>
      </c>
      <c r="F1352" s="891"/>
      <c r="G1352" s="451"/>
      <c r="H1352" s="107"/>
      <c r="I1352" s="107"/>
      <c r="J1352" s="472"/>
      <c r="K1352" s="451"/>
      <c r="L1352" s="107"/>
      <c r="M1352" s="107"/>
      <c r="N1352" s="107"/>
      <c r="O1352" s="107"/>
      <c r="P1352" s="107"/>
      <c r="Q1352" s="107"/>
      <c r="R1352" s="107"/>
      <c r="S1352" s="107"/>
      <c r="T1352" s="107"/>
      <c r="U1352" s="121">
        <f t="shared" si="235"/>
        <v>0</v>
      </c>
      <c r="V1352" s="121">
        <f t="shared" si="235"/>
        <v>0</v>
      </c>
      <c r="W1352" s="123">
        <f>+V1352+U1352</f>
        <v>0</v>
      </c>
    </row>
    <row r="1353" spans="2:23" ht="17.25" thickBot="1" x14ac:dyDescent="0.3">
      <c r="B1353" s="537" t="e">
        <f>IF($A$1298="",0,VLOOKUP($A$1298,$CC$2209:$CK$3100,9,FALSE))</f>
        <v>#N/A</v>
      </c>
      <c r="C1353" s="538" t="e">
        <f>IF($A$1298="",0,VLOOKUP($A$1298,$CP$2209:$CX$3100,9,FALSE))</f>
        <v>#N/A</v>
      </c>
      <c r="D1353" s="365" t="e">
        <f>SUM(B1353:C1353)</f>
        <v>#N/A</v>
      </c>
      <c r="E1353" s="890" t="s">
        <v>1088</v>
      </c>
      <c r="F1353" s="891"/>
      <c r="G1353" s="452"/>
      <c r="H1353" s="287"/>
      <c r="I1353" s="287"/>
      <c r="J1353" s="499"/>
      <c r="K1353" s="452"/>
      <c r="L1353" s="287"/>
      <c r="M1353" s="287"/>
      <c r="N1353" s="287"/>
      <c r="O1353" s="287"/>
      <c r="P1353" s="287"/>
      <c r="Q1353" s="287"/>
      <c r="R1353" s="287"/>
      <c r="S1353" s="287"/>
      <c r="T1353" s="287"/>
      <c r="U1353" s="129">
        <f t="shared" si="235"/>
        <v>0</v>
      </c>
      <c r="V1353" s="129">
        <f t="shared" si="235"/>
        <v>0</v>
      </c>
      <c r="W1353" s="124">
        <f>+V1353+U1353</f>
        <v>0</v>
      </c>
    </row>
    <row r="1354" spans="2:23" ht="17.25" thickBot="1" x14ac:dyDescent="0.3">
      <c r="B1354" s="82" t="e">
        <f>SUM(B1350:B1353)</f>
        <v>#N/A</v>
      </c>
      <c r="C1354" s="83" t="e">
        <f>SUM(C1350:C1353)</f>
        <v>#N/A</v>
      </c>
      <c r="D1354" s="84" t="e">
        <f>SUM(D1350:D1353)</f>
        <v>#N/A</v>
      </c>
      <c r="E1354" s="898" t="s">
        <v>1089</v>
      </c>
      <c r="F1354" s="899"/>
      <c r="G1354" s="82">
        <f t="shared" ref="G1354:W1354" si="236">SUM(G1350:G1353)</f>
        <v>0</v>
      </c>
      <c r="H1354" s="83">
        <f t="shared" si="236"/>
        <v>0</v>
      </c>
      <c r="I1354" s="83">
        <f t="shared" si="236"/>
        <v>0</v>
      </c>
      <c r="J1354" s="84">
        <f t="shared" si="236"/>
        <v>0</v>
      </c>
      <c r="K1354" s="82">
        <f t="shared" si="236"/>
        <v>0</v>
      </c>
      <c r="L1354" s="83">
        <f t="shared" si="236"/>
        <v>0</v>
      </c>
      <c r="M1354" s="83">
        <f t="shared" si="236"/>
        <v>0</v>
      </c>
      <c r="N1354" s="83">
        <f t="shared" si="236"/>
        <v>0</v>
      </c>
      <c r="O1354" s="83">
        <f t="shared" si="236"/>
        <v>0</v>
      </c>
      <c r="P1354" s="83">
        <f t="shared" si="236"/>
        <v>0</v>
      </c>
      <c r="Q1354" s="83">
        <f t="shared" si="236"/>
        <v>0</v>
      </c>
      <c r="R1354" s="83">
        <f t="shared" si="236"/>
        <v>0</v>
      </c>
      <c r="S1354" s="83">
        <f t="shared" si="236"/>
        <v>0</v>
      </c>
      <c r="T1354" s="83">
        <f t="shared" si="236"/>
        <v>0</v>
      </c>
      <c r="U1354" s="83">
        <f t="shared" si="236"/>
        <v>0</v>
      </c>
      <c r="V1354" s="83">
        <f t="shared" si="236"/>
        <v>0</v>
      </c>
      <c r="W1354" s="84">
        <f t="shared" si="236"/>
        <v>0</v>
      </c>
    </row>
    <row r="1355" spans="2:23" ht="15.75" thickBot="1" x14ac:dyDescent="0.3">
      <c r="B1355" s="497" t="s">
        <v>889</v>
      </c>
      <c r="C1355" s="95"/>
      <c r="D1355" s="95"/>
      <c r="E1355" s="95"/>
      <c r="F1355" s="96"/>
      <c r="G1355" s="96"/>
      <c r="H1355" s="96"/>
      <c r="I1355" s="96"/>
      <c r="J1355"/>
      <c r="K1355"/>
      <c r="L1355"/>
      <c r="M1355"/>
      <c r="N1355"/>
      <c r="O1355"/>
      <c r="P1355"/>
      <c r="Q1355"/>
      <c r="R1355"/>
      <c r="S1355"/>
      <c r="T1355"/>
      <c r="U1355"/>
      <c r="V1355" s="96"/>
      <c r="W1355" s="96"/>
    </row>
    <row r="1356" spans="2:23" ht="15" x14ac:dyDescent="0.25">
      <c r="B1356" s="1026" t="s">
        <v>1020</v>
      </c>
      <c r="C1356" s="1027"/>
      <c r="D1356" s="1028" t="s">
        <v>890</v>
      </c>
      <c r="E1356" s="1028"/>
      <c r="F1356" s="1029" t="s">
        <v>1021</v>
      </c>
      <c r="G1356" s="1029"/>
      <c r="H1356" s="1030"/>
      <c r="I1356" s="241"/>
      <c r="J1356"/>
      <c r="K1356"/>
      <c r="L1356"/>
      <c r="M1356"/>
      <c r="N1356"/>
      <c r="O1356"/>
      <c r="P1356"/>
      <c r="Q1356"/>
      <c r="R1356"/>
      <c r="S1356"/>
      <c r="T1356"/>
      <c r="U1356"/>
      <c r="V1356" s="375"/>
      <c r="W1356" s="96"/>
    </row>
    <row r="1357" spans="2:23" ht="15" x14ac:dyDescent="0.25">
      <c r="B1357" s="366" t="s">
        <v>823</v>
      </c>
      <c r="C1357" s="367" t="s">
        <v>824</v>
      </c>
      <c r="D1357" s="367" t="s">
        <v>823</v>
      </c>
      <c r="E1357" s="367" t="s">
        <v>824</v>
      </c>
      <c r="F1357" s="367" t="s">
        <v>823</v>
      </c>
      <c r="G1357" s="1031" t="s">
        <v>824</v>
      </c>
      <c r="H1357" s="1032"/>
      <c r="I1357" s="241"/>
      <c r="J1357"/>
      <c r="K1357"/>
      <c r="L1357" s="1009" t="s">
        <v>835</v>
      </c>
      <c r="M1357" s="1009"/>
      <c r="N1357" s="1009"/>
      <c r="O1357" s="1010"/>
      <c r="P1357" s="1011"/>
      <c r="Q1357" s="1011"/>
      <c r="R1357" s="1011"/>
      <c r="S1357" s="1011"/>
      <c r="T1357" s="1011"/>
      <c r="U1357" s="1011"/>
      <c r="V1357" s="1012"/>
      <c r="W1357" s="96"/>
    </row>
    <row r="1358" spans="2:23" ht="17.25" thickBot="1" x14ac:dyDescent="0.3">
      <c r="B1358" s="452"/>
      <c r="C1358" s="287"/>
      <c r="D1358" s="287"/>
      <c r="E1358" s="287"/>
      <c r="F1358" s="287"/>
      <c r="G1358" s="1033"/>
      <c r="H1358" s="1034"/>
      <c r="I1358" s="241"/>
      <c r="J1358"/>
      <c r="K1358"/>
      <c r="L1358" s="1009"/>
      <c r="M1358" s="1009"/>
      <c r="N1358" s="1009"/>
      <c r="O1358" s="1013"/>
      <c r="P1358" s="1014"/>
      <c r="Q1358" s="1014"/>
      <c r="R1358" s="1014"/>
      <c r="S1358" s="1014"/>
      <c r="T1358" s="1014"/>
      <c r="U1358" s="1014"/>
      <c r="V1358" s="1015"/>
      <c r="W1358" s="96"/>
    </row>
    <row r="1359" spans="2:23" ht="16.5" x14ac:dyDescent="0.25">
      <c r="B1359" s="368"/>
      <c r="C1359" s="368"/>
      <c r="D1359" s="368"/>
      <c r="E1359" s="369"/>
      <c r="F1359" s="376"/>
      <c r="G1359" s="377"/>
      <c r="H1359" s="377"/>
      <c r="I1359" s="241"/>
      <c r="J1359" s="370"/>
      <c r="K1359" s="370"/>
      <c r="L1359" s="370"/>
      <c r="M1359" s="370"/>
      <c r="N1359" s="370"/>
      <c r="O1359" s="1013"/>
      <c r="P1359" s="1014"/>
      <c r="Q1359" s="1014"/>
      <c r="R1359" s="1014"/>
      <c r="S1359" s="1014"/>
      <c r="T1359" s="1014"/>
      <c r="U1359" s="1014"/>
      <c r="V1359" s="1015"/>
      <c r="W1359" s="96"/>
    </row>
    <row r="1360" spans="2:23" ht="15" x14ac:dyDescent="0.25">
      <c r="B1360" s="371" t="s">
        <v>891</v>
      </c>
      <c r="C1360" s="100"/>
      <c r="D1360" s="100"/>
      <c r="E1360" s="100"/>
      <c r="F1360" s="100"/>
      <c r="G1360" s="100"/>
      <c r="H1360" s="100"/>
      <c r="I1360" s="100"/>
      <c r="J1360" s="100"/>
      <c r="K1360" s="100"/>
      <c r="L1360" s="100"/>
      <c r="M1360" s="100"/>
      <c r="N1360" s="100"/>
      <c r="O1360" s="1016"/>
      <c r="P1360" s="1017"/>
      <c r="Q1360" s="1017"/>
      <c r="R1360" s="1017"/>
      <c r="S1360" s="1017"/>
      <c r="T1360" s="1017"/>
      <c r="U1360" s="1017"/>
      <c r="V1360" s="1018"/>
      <c r="W1360" s="96"/>
    </row>
    <row r="1361" spans="1:26" ht="15.75" thickBot="1" x14ac:dyDescent="0.3">
      <c r="B1361" s="372" t="s">
        <v>892</v>
      </c>
      <c r="C1361" s="100"/>
      <c r="D1361" s="100"/>
      <c r="E1361" s="100"/>
      <c r="F1361" s="100"/>
      <c r="G1361" s="100"/>
      <c r="H1361" s="100"/>
      <c r="I1361" s="100"/>
      <c r="J1361" s="100"/>
      <c r="K1361" s="100"/>
      <c r="L1361" s="100"/>
      <c r="M1361" s="100"/>
      <c r="N1361" s="100"/>
      <c r="O1361" s="100"/>
      <c r="P1361" s="100"/>
      <c r="Q1361" s="100"/>
      <c r="R1361" s="100"/>
      <c r="S1361" s="100"/>
      <c r="T1361" s="100"/>
      <c r="U1361" s="100"/>
      <c r="V1361" s="100"/>
      <c r="W1361" s="96"/>
    </row>
    <row r="1362" spans="1:26" ht="16.5" customHeight="1" thickBot="1" x14ac:dyDescent="0.3">
      <c r="A1362" s="36"/>
      <c r="B1362" s="60" t="s">
        <v>786</v>
      </c>
      <c r="C1362" s="61"/>
      <c r="D1362" s="61"/>
      <c r="E1362" s="62"/>
      <c r="F1362" s="62"/>
      <c r="G1362" s="63"/>
      <c r="H1362" s="63"/>
      <c r="I1362" s="63"/>
      <c r="J1362" s="63"/>
      <c r="K1362" s="63"/>
      <c r="L1362" s="63"/>
      <c r="M1362" s="63"/>
      <c r="N1362" s="63"/>
      <c r="O1362" s="63"/>
      <c r="P1362" s="63"/>
      <c r="Q1362" s="63"/>
      <c r="R1362" s="63"/>
      <c r="S1362" s="63"/>
      <c r="T1362" s="63"/>
      <c r="U1362" s="61"/>
      <c r="V1362" s="61"/>
      <c r="W1362" s="64" t="s">
        <v>864</v>
      </c>
    </row>
    <row r="1363" spans="1:26" ht="12.75" customHeight="1" x14ac:dyDescent="0.25">
      <c r="B1363" s="864" t="s">
        <v>788</v>
      </c>
      <c r="C1363" s="864"/>
      <c r="D1363" s="864"/>
      <c r="E1363" s="864"/>
      <c r="F1363" s="864"/>
      <c r="G1363" s="864"/>
      <c r="H1363" s="864"/>
      <c r="I1363" s="864"/>
      <c r="J1363" s="864"/>
      <c r="K1363" s="864"/>
      <c r="L1363" s="864"/>
      <c r="M1363" s="864"/>
      <c r="N1363" s="864"/>
      <c r="O1363" s="864"/>
      <c r="P1363" s="864"/>
      <c r="Q1363" s="864"/>
      <c r="R1363" s="864"/>
      <c r="S1363" s="864"/>
      <c r="T1363" s="864"/>
      <c r="U1363" s="864"/>
      <c r="V1363" s="864"/>
      <c r="W1363" s="864"/>
    </row>
    <row r="1364" spans="1:26" ht="12.75" customHeight="1" thickBot="1" x14ac:dyDescent="0.3">
      <c r="B1364" s="865" t="s">
        <v>865</v>
      </c>
      <c r="C1364" s="865"/>
      <c r="D1364" s="865"/>
      <c r="E1364" s="865"/>
      <c r="F1364" s="865"/>
      <c r="G1364" s="865"/>
      <c r="H1364" s="865"/>
      <c r="I1364" s="866"/>
      <c r="J1364" s="866"/>
      <c r="K1364" s="866"/>
      <c r="L1364" s="866"/>
      <c r="M1364" s="866"/>
      <c r="N1364" s="866"/>
      <c r="O1364" s="865"/>
      <c r="P1364" s="865"/>
      <c r="Q1364" s="865"/>
      <c r="R1364" s="865"/>
      <c r="S1364" s="865"/>
      <c r="T1364" s="865"/>
      <c r="U1364" s="865"/>
      <c r="V1364" s="865"/>
      <c r="W1364" s="865"/>
    </row>
    <row r="1365" spans="1:26" s="41" customFormat="1" ht="17.25" customHeight="1" thickBot="1" x14ac:dyDescent="0.25">
      <c r="B1365" s="867" t="s">
        <v>790</v>
      </c>
      <c r="C1365" s="868"/>
      <c r="D1365" s="869">
        <f>IF(F1366=0,"",$D$5)</f>
        <v>0</v>
      </c>
      <c r="E1365" s="869"/>
      <c r="F1365" s="869"/>
      <c r="G1365" s="869"/>
      <c r="H1365" s="870"/>
      <c r="I1365" s="902" t="s">
        <v>791</v>
      </c>
      <c r="J1365" s="903"/>
      <c r="K1365" s="903"/>
      <c r="L1365" s="903"/>
      <c r="M1365" s="903"/>
      <c r="N1365" s="904"/>
      <c r="O1365" s="886" t="s">
        <v>792</v>
      </c>
      <c r="P1365" s="887"/>
      <c r="Q1365" s="887"/>
      <c r="R1365" s="887"/>
      <c r="S1365" s="887"/>
      <c r="T1365" s="905" t="str">
        <f>IF(Menu!E29="","",Menu!E29)</f>
        <v/>
      </c>
      <c r="U1365" s="905"/>
      <c r="V1365" s="905"/>
      <c r="W1365" s="906"/>
    </row>
    <row r="1366" spans="1:26" s="41" customFormat="1" ht="17.25" customHeight="1" thickBot="1" x14ac:dyDescent="0.25">
      <c r="A1366" s="41" t="str">
        <f>IF(F1366=0,"",$D$1365&amp;" "&amp;$F$1366)</f>
        <v xml:space="preserve">0 </v>
      </c>
      <c r="B1366" s="910" t="s">
        <v>793</v>
      </c>
      <c r="C1366" s="911"/>
      <c r="D1366" s="911"/>
      <c r="E1366" s="911"/>
      <c r="F1366" s="912" t="str">
        <f>+Menu!B29</f>
        <v/>
      </c>
      <c r="G1366" s="912"/>
      <c r="H1366" s="913"/>
      <c r="I1366" s="65" t="str">
        <f>+$I$6</f>
        <v>3rd</v>
      </c>
      <c r="J1366" s="914" t="s">
        <v>866</v>
      </c>
      <c r="K1366" s="914"/>
      <c r="L1366" s="66">
        <f>+$L$6</f>
        <v>2021</v>
      </c>
      <c r="M1366" s="915" t="s">
        <v>6</v>
      </c>
      <c r="N1366" s="916"/>
      <c r="O1366" s="306" t="s">
        <v>973</v>
      </c>
      <c r="P1366" s="67"/>
      <c r="Q1366" s="67"/>
      <c r="R1366" s="68"/>
      <c r="S1366" s="68"/>
      <c r="T1366" s="68"/>
      <c r="U1366" s="68"/>
      <c r="V1366" s="68"/>
      <c r="W1366" s="69"/>
    </row>
    <row r="1367" spans="1:26" s="41" customFormat="1" ht="17.25" customHeight="1" x14ac:dyDescent="0.2">
      <c r="B1367" s="70" t="s">
        <v>795</v>
      </c>
      <c r="C1367" s="71"/>
      <c r="D1367" s="71"/>
      <c r="E1367" s="71"/>
      <c r="F1367" s="71"/>
      <c r="G1367" s="71"/>
      <c r="H1367" s="72"/>
      <c r="I1367" s="917" t="s">
        <v>867</v>
      </c>
      <c r="J1367" s="918"/>
      <c r="K1367" s="918"/>
      <c r="L1367" s="918"/>
      <c r="M1367" s="918"/>
      <c r="N1367" s="919"/>
      <c r="O1367" s="920">
        <f>+Menu!F29</f>
        <v>0</v>
      </c>
      <c r="P1367" s="921"/>
      <c r="Q1367" s="921"/>
      <c r="R1367" s="921"/>
      <c r="S1367" s="921"/>
      <c r="T1367" s="921"/>
      <c r="U1367" s="921"/>
      <c r="V1367" s="921"/>
      <c r="W1367" s="913"/>
    </row>
    <row r="1368" spans="1:26" s="41" customFormat="1" ht="17.25" customHeight="1" x14ac:dyDescent="0.2">
      <c r="B1368" s="920">
        <f>+Menu!D29</f>
        <v>0</v>
      </c>
      <c r="C1368" s="921"/>
      <c r="D1368" s="921"/>
      <c r="E1368" s="921"/>
      <c r="F1368" s="921"/>
      <c r="G1368" s="921"/>
      <c r="H1368" s="913"/>
      <c r="I1368" s="925" t="s">
        <v>1011</v>
      </c>
      <c r="J1368" s="926"/>
      <c r="K1368" s="926"/>
      <c r="L1368" s="926"/>
      <c r="M1368" s="926"/>
      <c r="N1368" s="911"/>
      <c r="O1368" s="920">
        <f>+Menu!G29</f>
        <v>0</v>
      </c>
      <c r="P1368" s="921"/>
      <c r="Q1368" s="921"/>
      <c r="R1368" s="921"/>
      <c r="S1368" s="921"/>
      <c r="T1368" s="921"/>
      <c r="U1368" s="921"/>
      <c r="V1368" s="921"/>
      <c r="W1368" s="913"/>
    </row>
    <row r="1369" spans="1:26" s="41" customFormat="1" ht="17.25" customHeight="1" thickBot="1" x14ac:dyDescent="0.25">
      <c r="B1369" s="907"/>
      <c r="C1369" s="908"/>
      <c r="D1369" s="908"/>
      <c r="E1369" s="908"/>
      <c r="F1369" s="908"/>
      <c r="G1369" s="908"/>
      <c r="H1369" s="909"/>
      <c r="I1369" s="927" t="s">
        <v>868</v>
      </c>
      <c r="J1369" s="928"/>
      <c r="K1369" s="928"/>
      <c r="L1369" s="928"/>
      <c r="M1369" s="929" t="e">
        <f>IF(D1376=0,"",SUM(G1376:J1376)/D1376*100)</f>
        <v>#N/A</v>
      </c>
      <c r="N1369" s="930"/>
      <c r="O1369" s="907"/>
      <c r="P1369" s="908"/>
      <c r="Q1369" s="908"/>
      <c r="R1369" s="908"/>
      <c r="S1369" s="908"/>
      <c r="T1369" s="908"/>
      <c r="U1369" s="908"/>
      <c r="V1369" s="908"/>
      <c r="W1369" s="909"/>
      <c r="X1369" s="73"/>
    </row>
    <row r="1370" spans="1:26" ht="6.75" customHeight="1" x14ac:dyDescent="0.25"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Q1370" s="74"/>
      <c r="R1370" s="74"/>
      <c r="S1370" s="74"/>
      <c r="T1370" s="61"/>
      <c r="U1370" s="61"/>
      <c r="V1370" s="61"/>
      <c r="W1370" s="61"/>
    </row>
    <row r="1371" spans="1:26" ht="12" customHeight="1" thickBot="1" x14ac:dyDescent="0.3">
      <c r="B1371" s="68" t="s">
        <v>1075</v>
      </c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Q1371" s="74"/>
      <c r="R1371" s="74"/>
      <c r="S1371" s="74"/>
      <c r="T1371" s="61"/>
      <c r="U1371" s="61"/>
      <c r="V1371" s="61"/>
      <c r="W1371" s="61"/>
    </row>
    <row r="1372" spans="1:26" ht="38.25" customHeight="1" thickBot="1" x14ac:dyDescent="0.25">
      <c r="B1372" s="877" t="s">
        <v>869</v>
      </c>
      <c r="C1372" s="861"/>
      <c r="D1372" s="878"/>
      <c r="E1372" s="935" t="s">
        <v>870</v>
      </c>
      <c r="F1372" s="936"/>
      <c r="G1372" s="922" t="s">
        <v>1068</v>
      </c>
      <c r="H1372" s="923"/>
      <c r="I1372" s="923"/>
      <c r="J1372" s="924"/>
      <c r="K1372" s="877" t="s">
        <v>1067</v>
      </c>
      <c r="L1372" s="861"/>
      <c r="M1372" s="861" t="s">
        <v>1074</v>
      </c>
      <c r="N1372" s="861"/>
      <c r="O1372" s="861" t="s">
        <v>1073</v>
      </c>
      <c r="P1372" s="861"/>
      <c r="Q1372" s="861" t="s">
        <v>1072</v>
      </c>
      <c r="R1372" s="861"/>
      <c r="S1372" s="861" t="s">
        <v>1071</v>
      </c>
      <c r="T1372" s="861"/>
      <c r="U1372" s="871" t="s">
        <v>1070</v>
      </c>
      <c r="V1372" s="871"/>
      <c r="W1372" s="872"/>
    </row>
    <row r="1373" spans="1:26" ht="13.5" customHeight="1" x14ac:dyDescent="0.2">
      <c r="B1373" s="879"/>
      <c r="C1373" s="862"/>
      <c r="D1373" s="880"/>
      <c r="E1373" s="937"/>
      <c r="F1373" s="938"/>
      <c r="G1373" s="883" t="s">
        <v>1069</v>
      </c>
      <c r="H1373" s="884"/>
      <c r="I1373" s="884"/>
      <c r="J1373" s="885"/>
      <c r="K1373" s="879"/>
      <c r="L1373" s="862"/>
      <c r="M1373" s="862"/>
      <c r="N1373" s="862"/>
      <c r="O1373" s="862"/>
      <c r="P1373" s="862"/>
      <c r="Q1373" s="862"/>
      <c r="R1373" s="862"/>
      <c r="S1373" s="862"/>
      <c r="T1373" s="862"/>
      <c r="U1373" s="873"/>
      <c r="V1373" s="873"/>
      <c r="W1373" s="874"/>
    </row>
    <row r="1374" spans="1:26" ht="15" customHeight="1" thickBot="1" x14ac:dyDescent="0.3">
      <c r="B1374" s="881"/>
      <c r="C1374" s="863"/>
      <c r="D1374" s="882"/>
      <c r="E1374" s="939"/>
      <c r="F1374" s="940"/>
      <c r="G1374" s="941" t="s">
        <v>1065</v>
      </c>
      <c r="H1374" s="942"/>
      <c r="I1374" s="942" t="s">
        <v>1066</v>
      </c>
      <c r="J1374" s="943"/>
      <c r="K1374" s="881"/>
      <c r="L1374" s="863"/>
      <c r="M1374" s="863"/>
      <c r="N1374" s="863"/>
      <c r="O1374" s="863"/>
      <c r="P1374" s="863"/>
      <c r="Q1374" s="863"/>
      <c r="R1374" s="863"/>
      <c r="S1374" s="863"/>
      <c r="T1374" s="863"/>
      <c r="U1374" s="875"/>
      <c r="V1374" s="875"/>
      <c r="W1374" s="876"/>
    </row>
    <row r="1375" spans="1:26" ht="25.5" customHeight="1" thickBot="1" x14ac:dyDescent="0.3">
      <c r="B1375" s="75" t="s">
        <v>823</v>
      </c>
      <c r="C1375" s="76" t="s">
        <v>824</v>
      </c>
      <c r="D1375" s="77" t="s">
        <v>874</v>
      </c>
      <c r="E1375" s="954" t="s">
        <v>875</v>
      </c>
      <c r="F1375" s="954"/>
      <c r="G1375" s="485" t="s">
        <v>823</v>
      </c>
      <c r="H1375" s="486" t="s">
        <v>824</v>
      </c>
      <c r="I1375" s="486" t="s">
        <v>823</v>
      </c>
      <c r="J1375" s="487" t="s">
        <v>824</v>
      </c>
      <c r="K1375" s="109" t="s">
        <v>823</v>
      </c>
      <c r="L1375" s="109" t="s">
        <v>824</v>
      </c>
      <c r="M1375" s="109" t="s">
        <v>823</v>
      </c>
      <c r="N1375" s="109" t="s">
        <v>824</v>
      </c>
      <c r="O1375" s="109" t="s">
        <v>823</v>
      </c>
      <c r="P1375" s="109" t="s">
        <v>824</v>
      </c>
      <c r="Q1375" s="109" t="s">
        <v>823</v>
      </c>
      <c r="R1375" s="109" t="s">
        <v>824</v>
      </c>
      <c r="S1375" s="109" t="s">
        <v>823</v>
      </c>
      <c r="T1375" s="109" t="s">
        <v>824</v>
      </c>
      <c r="U1375" s="109" t="s">
        <v>823</v>
      </c>
      <c r="V1375" s="109" t="s">
        <v>824</v>
      </c>
      <c r="W1375" s="110" t="s">
        <v>825</v>
      </c>
    </row>
    <row r="1376" spans="1:26" ht="15" customHeight="1" x14ac:dyDescent="0.25">
      <c r="B1376" s="373" t="e">
        <f>IF($A$1366="",0,VLOOKUP($A$1366,$C$2209:$R$3100,2,FALSE))</f>
        <v>#N/A</v>
      </c>
      <c r="C1376" s="374" t="e">
        <f>IF($A$1366="",0,VLOOKUP($A$1366,$W$2209:$AL$3100,2,FALSE))</f>
        <v>#N/A</v>
      </c>
      <c r="D1376" s="78" t="e">
        <f>SUM(B1376:C1376)</f>
        <v>#N/A</v>
      </c>
      <c r="E1376" s="933" t="s">
        <v>876</v>
      </c>
      <c r="F1376" s="934"/>
      <c r="G1376" s="288"/>
      <c r="H1376" s="283"/>
      <c r="I1376" s="289"/>
      <c r="J1376" s="471"/>
      <c r="K1376" s="467"/>
      <c r="L1376" s="283"/>
      <c r="M1376" s="283"/>
      <c r="N1376" s="283"/>
      <c r="O1376" s="283"/>
      <c r="P1376" s="283"/>
      <c r="Q1376" s="283"/>
      <c r="R1376" s="283"/>
      <c r="S1376" s="283"/>
      <c r="T1376" s="283"/>
      <c r="U1376" s="128">
        <f t="shared" ref="U1376:V1378" si="237">+G1376+I1376+K1376+M1376+O1376+Q1376+S1376</f>
        <v>0</v>
      </c>
      <c r="V1376" s="128">
        <f t="shared" si="237"/>
        <v>0</v>
      </c>
      <c r="W1376" s="122">
        <f>SUM(U1376:V1376)</f>
        <v>0</v>
      </c>
      <c r="Y1376" s="539" t="e">
        <f>IF($A$1366="",0,VLOOKUP($A$1366,$AQ$2209:$BF$3100,2,FALSE))</f>
        <v>#N/A</v>
      </c>
      <c r="Z1376" s="539" t="e">
        <f>IF($A$1366="",0,VLOOKUP($A$1366,$BJ$2209:$BY$3100,2,FALSE))</f>
        <v>#N/A</v>
      </c>
    </row>
    <row r="1377" spans="2:26" ht="15" customHeight="1" x14ac:dyDescent="0.25">
      <c r="B1377" s="373" t="e">
        <f>IF($A$1366="",0,VLOOKUP($A$1366,$C$2209:$R$3100,3,FALSE))</f>
        <v>#N/A</v>
      </c>
      <c r="C1377" s="374" t="e">
        <f>IF($A$1366="",0,VLOOKUP($A$1366,$W$2209:$AL$3100,3,FALSE))</f>
        <v>#N/A</v>
      </c>
      <c r="D1377" s="80" t="e">
        <f>SUM(B1377:C1377)</f>
        <v>#N/A</v>
      </c>
      <c r="E1377" s="944" t="s">
        <v>877</v>
      </c>
      <c r="F1377" s="891"/>
      <c r="G1377" s="305"/>
      <c r="H1377" s="304"/>
      <c r="I1377" s="107"/>
      <c r="J1377" s="472"/>
      <c r="K1377" s="468"/>
      <c r="L1377" s="107"/>
      <c r="M1377" s="107"/>
      <c r="N1377" s="107"/>
      <c r="O1377" s="107"/>
      <c r="P1377" s="107"/>
      <c r="Q1377" s="107"/>
      <c r="R1377" s="107"/>
      <c r="S1377" s="107"/>
      <c r="T1377" s="107"/>
      <c r="U1377" s="121">
        <f t="shared" si="237"/>
        <v>0</v>
      </c>
      <c r="V1377" s="121">
        <f t="shared" si="237"/>
        <v>0</v>
      </c>
      <c r="W1377" s="123">
        <f>SUM(U1377:V1377)</f>
        <v>0</v>
      </c>
      <c r="Y1377" s="539" t="e">
        <f>IF($A$1366="",0,VLOOKUP($A$1366,$AQ$2209:$BF$3100,3,FALSE))</f>
        <v>#N/A</v>
      </c>
      <c r="Z1377" s="539" t="e">
        <f>IF($A$1366="",0,VLOOKUP($A$1366,$BJ$2209:$BY$3100,3,FALSE))</f>
        <v>#N/A</v>
      </c>
    </row>
    <row r="1378" spans="2:26" ht="15" customHeight="1" x14ac:dyDescent="0.25">
      <c r="B1378" s="373" t="e">
        <f>IF($A$1366="",0,VLOOKUP($A$1366,$C$2209:$R$3100,4,FALSE))</f>
        <v>#N/A</v>
      </c>
      <c r="C1378" s="374" t="e">
        <f>IF($A$1366="",0,VLOOKUP($A$1366,$W$2209:$AL$3100,4,FALSE))</f>
        <v>#N/A</v>
      </c>
      <c r="D1378" s="80" t="e">
        <f>SUM(B1378:C1378)</f>
        <v>#N/A</v>
      </c>
      <c r="E1378" s="944" t="s">
        <v>878</v>
      </c>
      <c r="F1378" s="891"/>
      <c r="G1378" s="305"/>
      <c r="H1378" s="304"/>
      <c r="I1378" s="107"/>
      <c r="J1378" s="472"/>
      <c r="K1378" s="468"/>
      <c r="L1378" s="107"/>
      <c r="M1378" s="107"/>
      <c r="N1378" s="107"/>
      <c r="O1378" s="107"/>
      <c r="P1378" s="107"/>
      <c r="Q1378" s="107"/>
      <c r="R1378" s="107"/>
      <c r="S1378" s="107"/>
      <c r="T1378" s="107"/>
      <c r="U1378" s="121">
        <f t="shared" si="237"/>
        <v>0</v>
      </c>
      <c r="V1378" s="121">
        <f t="shared" si="237"/>
        <v>0</v>
      </c>
      <c r="W1378" s="123">
        <f>SUM(U1378:V1378)</f>
        <v>0</v>
      </c>
      <c r="Y1378" s="539" t="e">
        <f>IF($A$1366="",0,VLOOKUP($A$1366,$AQ$2209:$BF$3100,4,FALSE))</f>
        <v>#N/A</v>
      </c>
      <c r="Z1378" s="539" t="e">
        <f>IF($A$1366="",0,VLOOKUP($A$1366,$BJ$2209:$BY$3100,4,FALSE))</f>
        <v>#N/A</v>
      </c>
    </row>
    <row r="1379" spans="2:26" ht="15" customHeight="1" x14ac:dyDescent="0.25">
      <c r="B1379" s="373" t="e">
        <f>IF($A$1366="",0,VLOOKUP($A$1366,$C$2209:$R$3100,5,FALSE))</f>
        <v>#N/A</v>
      </c>
      <c r="C1379" s="374" t="e">
        <f>IF($A$1366="",0,VLOOKUP($A$1366,$W$2209:$AL$3100,5,FALSE))</f>
        <v>#N/A</v>
      </c>
      <c r="D1379" s="80" t="e">
        <f>SUM(B1379:C1379)</f>
        <v>#N/A</v>
      </c>
      <c r="E1379" s="944" t="s">
        <v>879</v>
      </c>
      <c r="F1379" s="891"/>
      <c r="G1379" s="305"/>
      <c r="H1379" s="304"/>
      <c r="I1379" s="360"/>
      <c r="J1379" s="472"/>
      <c r="K1379" s="468"/>
      <c r="L1379" s="107"/>
      <c r="M1379" s="107"/>
      <c r="N1379" s="107"/>
      <c r="O1379" s="107"/>
      <c r="P1379" s="107"/>
      <c r="Q1379" s="107"/>
      <c r="R1379" s="107"/>
      <c r="S1379" s="107"/>
      <c r="T1379" s="107"/>
      <c r="U1379" s="121">
        <f>+G1379+I1379+K1379+M1379+O1379+Q1379+S1379</f>
        <v>0</v>
      </c>
      <c r="V1379" s="121">
        <f>+H1379+J1379+L1379+N1379+P1379+R1379+T1379</f>
        <v>0</v>
      </c>
      <c r="W1379" s="123">
        <f>SUM(U1379:V1379)</f>
        <v>0</v>
      </c>
      <c r="Y1379" s="539" t="e">
        <f>IF($A$1366="",0,VLOOKUP($A$1366,$AQ$2209:$BF$3100,5,FALSE))</f>
        <v>#N/A</v>
      </c>
      <c r="Z1379" s="539" t="e">
        <f>IF($A$1366="",0,VLOOKUP($A$1366,$BJ$2209:$BY$3100,5,FALSE))</f>
        <v>#N/A</v>
      </c>
    </row>
    <row r="1380" spans="2:26" ht="15" customHeight="1" thickBot="1" x14ac:dyDescent="0.3">
      <c r="B1380" s="373" t="e">
        <f>IF($A$1366="",0,VLOOKUP($A$1366,$C$2209:$R$3100,6,FALSE))</f>
        <v>#N/A</v>
      </c>
      <c r="C1380" s="374" t="e">
        <f>IF($A$1366="",0,VLOOKUP($A$1366,$W$2209:$AL$3100,6,FALSE))</f>
        <v>#N/A</v>
      </c>
      <c r="D1380" s="81" t="e">
        <f>SUM(B1380:C1380)</f>
        <v>#N/A</v>
      </c>
      <c r="E1380" s="945" t="s">
        <v>880</v>
      </c>
      <c r="F1380" s="946"/>
      <c r="G1380" s="361"/>
      <c r="H1380" s="362"/>
      <c r="I1380" s="363"/>
      <c r="J1380" s="473"/>
      <c r="K1380" s="469"/>
      <c r="L1380" s="363"/>
      <c r="M1380" s="363"/>
      <c r="N1380" s="363"/>
      <c r="O1380" s="363"/>
      <c r="P1380" s="363"/>
      <c r="Q1380" s="363"/>
      <c r="R1380" s="363"/>
      <c r="S1380" s="363"/>
      <c r="T1380" s="363"/>
      <c r="U1380" s="364">
        <f>+G1380+I1380+K1380+M1380+O1380+Q1380+S1380</f>
        <v>0</v>
      </c>
      <c r="V1380" s="364">
        <f>+H1380+J1380+L1380+N1380+P1380+R1380+T1380</f>
        <v>0</v>
      </c>
      <c r="W1380" s="365">
        <f>SUM(U1380:V1380)</f>
        <v>0</v>
      </c>
      <c r="Y1380" s="539" t="e">
        <f>IF($A$1366="",0,VLOOKUP($A$1366,$AQ$2209:$BF$3100,6,FALSE))</f>
        <v>#N/A</v>
      </c>
      <c r="Z1380" s="539" t="e">
        <f>IF($A$1366="",0,VLOOKUP($A$1366,$BJ$2209:$BY$3100,6,FALSE))</f>
        <v>#N/A</v>
      </c>
    </row>
    <row r="1381" spans="2:26" ht="18" customHeight="1" thickBot="1" x14ac:dyDescent="0.3">
      <c r="B1381" s="82" t="e">
        <f>SUM(B1376:B1380)</f>
        <v>#N/A</v>
      </c>
      <c r="C1381" s="83" t="e">
        <f>SUM(C1376:C1380)</f>
        <v>#N/A</v>
      </c>
      <c r="D1381" s="84" t="e">
        <f>SUM(D1376:D1380)</f>
        <v>#N/A</v>
      </c>
      <c r="E1381" s="947" t="s">
        <v>881</v>
      </c>
      <c r="F1381" s="948"/>
      <c r="G1381" s="82">
        <f>SUM(G1376:G1380)</f>
        <v>0</v>
      </c>
      <c r="H1381" s="83">
        <f t="shared" ref="H1381:T1381" si="238">SUM(H1376:H1380)</f>
        <v>0</v>
      </c>
      <c r="I1381" s="83">
        <f t="shared" si="238"/>
        <v>0</v>
      </c>
      <c r="J1381" s="84">
        <f t="shared" si="238"/>
        <v>0</v>
      </c>
      <c r="K1381" s="470">
        <f t="shared" si="238"/>
        <v>0</v>
      </c>
      <c r="L1381" s="83">
        <f t="shared" si="238"/>
        <v>0</v>
      </c>
      <c r="M1381" s="83">
        <f t="shared" si="238"/>
        <v>0</v>
      </c>
      <c r="N1381" s="83">
        <f t="shared" si="238"/>
        <v>0</v>
      </c>
      <c r="O1381" s="83">
        <f t="shared" si="238"/>
        <v>0</v>
      </c>
      <c r="P1381" s="83">
        <f t="shared" si="238"/>
        <v>0</v>
      </c>
      <c r="Q1381" s="83">
        <f t="shared" si="238"/>
        <v>0</v>
      </c>
      <c r="R1381" s="83">
        <f t="shared" si="238"/>
        <v>0</v>
      </c>
      <c r="S1381" s="83">
        <f t="shared" si="238"/>
        <v>0</v>
      </c>
      <c r="T1381" s="83">
        <f t="shared" si="238"/>
        <v>0</v>
      </c>
      <c r="U1381" s="83">
        <f>SUM(U1376:U1380)</f>
        <v>0</v>
      </c>
      <c r="V1381" s="83">
        <f>SUM(V1376:V1380)</f>
        <v>0</v>
      </c>
      <c r="W1381" s="84">
        <f>SUM(W1376:W1380)</f>
        <v>0</v>
      </c>
      <c r="Y1381" s="87"/>
      <c r="Z1381" s="87"/>
    </row>
    <row r="1382" spans="2:26" ht="6.75" customHeight="1" thickBot="1" x14ac:dyDescent="0.3">
      <c r="B1382" s="61"/>
      <c r="C1382" s="61"/>
      <c r="D1382" s="61"/>
      <c r="E1382" s="61"/>
      <c r="F1382" s="61"/>
      <c r="G1382" s="61"/>
      <c r="H1382" s="61"/>
      <c r="I1382" s="61"/>
      <c r="J1382" s="61"/>
      <c r="K1382" s="61"/>
      <c r="L1382" s="61"/>
      <c r="M1382" s="61"/>
      <c r="N1382" s="61"/>
      <c r="O1382" s="61"/>
      <c r="P1382" s="61"/>
      <c r="Q1382" s="61"/>
      <c r="R1382" s="61"/>
      <c r="S1382" s="61"/>
      <c r="T1382" s="61"/>
      <c r="U1382" s="61"/>
      <c r="V1382" s="61"/>
      <c r="W1382" s="61"/>
    </row>
    <row r="1383" spans="2:26" ht="25.5" customHeight="1" thickBot="1" x14ac:dyDescent="0.3">
      <c r="B1383" s="75" t="s">
        <v>823</v>
      </c>
      <c r="C1383" s="76" t="s">
        <v>824</v>
      </c>
      <c r="D1383" s="77" t="s">
        <v>874</v>
      </c>
      <c r="E1383" s="949" t="s">
        <v>882</v>
      </c>
      <c r="F1383" s="949"/>
      <c r="G1383" s="485" t="s">
        <v>823</v>
      </c>
      <c r="H1383" s="486" t="s">
        <v>824</v>
      </c>
      <c r="I1383" s="486" t="s">
        <v>823</v>
      </c>
      <c r="J1383" s="487" t="s">
        <v>824</v>
      </c>
      <c r="K1383" s="109" t="s">
        <v>823</v>
      </c>
      <c r="L1383" s="109" t="s">
        <v>824</v>
      </c>
      <c r="M1383" s="109" t="s">
        <v>823</v>
      </c>
      <c r="N1383" s="109" t="s">
        <v>824</v>
      </c>
      <c r="O1383" s="109" t="s">
        <v>823</v>
      </c>
      <c r="P1383" s="109" t="s">
        <v>824</v>
      </c>
      <c r="Q1383" s="109" t="s">
        <v>823</v>
      </c>
      <c r="R1383" s="109" t="s">
        <v>824</v>
      </c>
      <c r="S1383" s="109" t="s">
        <v>823</v>
      </c>
      <c r="T1383" s="109" t="s">
        <v>824</v>
      </c>
      <c r="U1383" s="109" t="s">
        <v>823</v>
      </c>
      <c r="V1383" s="109" t="s">
        <v>824</v>
      </c>
      <c r="W1383" s="110" t="s">
        <v>825</v>
      </c>
    </row>
    <row r="1384" spans="2:26" ht="15" customHeight="1" x14ac:dyDescent="0.25">
      <c r="B1384" s="373" t="e">
        <f>IF($A$1366="",0,VLOOKUP($A$1366,$C$2209:$R$3100,7,FALSE))</f>
        <v>#N/A</v>
      </c>
      <c r="C1384" s="374" t="e">
        <f>IF($A$1366="",0,VLOOKUP($A$1366,$W$2209:$AL$3100,7,FALSE))</f>
        <v>#N/A</v>
      </c>
      <c r="D1384" s="88" t="e">
        <f>SUM(B1384:C1384)</f>
        <v>#N/A</v>
      </c>
      <c r="E1384" s="933" t="s">
        <v>883</v>
      </c>
      <c r="F1384" s="934"/>
      <c r="G1384" s="288"/>
      <c r="H1384" s="283"/>
      <c r="I1384" s="478"/>
      <c r="J1384" s="479"/>
      <c r="K1384" s="474"/>
      <c r="L1384" s="281"/>
      <c r="M1384" s="281"/>
      <c r="N1384" s="281"/>
      <c r="O1384" s="281"/>
      <c r="P1384" s="281"/>
      <c r="Q1384" s="281"/>
      <c r="R1384" s="281"/>
      <c r="S1384" s="281"/>
      <c r="T1384" s="282"/>
      <c r="U1384" s="128">
        <f t="shared" ref="U1384:V1388" si="239">+G1384+I1384+K1384+M1384+O1384+Q1384+S1384</f>
        <v>0</v>
      </c>
      <c r="V1384" s="128">
        <f t="shared" si="239"/>
        <v>0</v>
      </c>
      <c r="W1384" s="122">
        <f>SUM(U1384:V1384)</f>
        <v>0</v>
      </c>
      <c r="Y1384" s="539" t="e">
        <f>IF($A$1366="",0,VLOOKUP($A$1366,$AQ$2209:$BF$3100,7,FALSE))</f>
        <v>#N/A</v>
      </c>
      <c r="Z1384" s="539" t="e">
        <f>IF($A$1366="",0,VLOOKUP($A$1366,$BJ$2209:$BY$3100,7,FALSE))</f>
        <v>#N/A</v>
      </c>
    </row>
    <row r="1385" spans="2:26" ht="15" customHeight="1" x14ac:dyDescent="0.25">
      <c r="B1385" s="373" t="e">
        <f>IF($A$1366="",0,VLOOKUP($A$1366,$C$2209:$R$3100,8,FALSE))</f>
        <v>#N/A</v>
      </c>
      <c r="C1385" s="374" t="e">
        <f>IF($A$1366="",0,VLOOKUP($A$1366,$W$2209:$AL$3100,8,FALSE))</f>
        <v>#N/A</v>
      </c>
      <c r="D1385" s="80" t="e">
        <f>SUM(B1385:C1385)</f>
        <v>#N/A</v>
      </c>
      <c r="E1385" s="944" t="s">
        <v>884</v>
      </c>
      <c r="F1385" s="891"/>
      <c r="G1385" s="305"/>
      <c r="H1385" s="304"/>
      <c r="I1385" s="480"/>
      <c r="J1385" s="481"/>
      <c r="K1385" s="475"/>
      <c r="L1385" s="79"/>
      <c r="M1385" s="79"/>
      <c r="N1385" s="79"/>
      <c r="O1385" s="79"/>
      <c r="P1385" s="79"/>
      <c r="Q1385" s="79"/>
      <c r="R1385" s="79"/>
      <c r="S1385" s="79"/>
      <c r="T1385" s="106"/>
      <c r="U1385" s="121">
        <f t="shared" si="239"/>
        <v>0</v>
      </c>
      <c r="V1385" s="121">
        <f t="shared" si="239"/>
        <v>0</v>
      </c>
      <c r="W1385" s="123">
        <f>SUM(U1385:V1385)</f>
        <v>0</v>
      </c>
      <c r="Y1385" s="539" t="e">
        <f>IF($A$1366="",0,VLOOKUP($A$1366,$AQ$2209:$BF$3100,8,FALSE))</f>
        <v>#N/A</v>
      </c>
      <c r="Z1385" s="539" t="e">
        <f>IF($A$1366="",0,VLOOKUP($A$1366,$BJ$2209:$BY$3100,8,FALSE))</f>
        <v>#N/A</v>
      </c>
    </row>
    <row r="1386" spans="2:26" ht="15" customHeight="1" x14ac:dyDescent="0.25">
      <c r="B1386" s="373" t="e">
        <f>IF($A$1366="",0,VLOOKUP($A$1366,$C$2209:$R$3100,9,FALSE))</f>
        <v>#N/A</v>
      </c>
      <c r="C1386" s="374" t="e">
        <f>IF($A$1366="",0,VLOOKUP($A$1366,$W$2209:$AL$3100,9,FALSE))</f>
        <v>#N/A</v>
      </c>
      <c r="D1386" s="80" t="e">
        <f>SUM(B1386:C1386)</f>
        <v>#N/A</v>
      </c>
      <c r="E1386" s="944" t="s">
        <v>885</v>
      </c>
      <c r="F1386" s="891"/>
      <c r="G1386" s="305"/>
      <c r="H1386" s="304"/>
      <c r="I1386" s="480"/>
      <c r="J1386" s="481"/>
      <c r="K1386" s="475"/>
      <c r="L1386" s="79"/>
      <c r="M1386" s="79"/>
      <c r="N1386" s="79"/>
      <c r="O1386" s="79"/>
      <c r="P1386" s="79"/>
      <c r="Q1386" s="79"/>
      <c r="R1386" s="79"/>
      <c r="S1386" s="79"/>
      <c r="T1386" s="106"/>
      <c r="U1386" s="121">
        <f t="shared" si="239"/>
        <v>0</v>
      </c>
      <c r="V1386" s="121">
        <f t="shared" si="239"/>
        <v>0</v>
      </c>
      <c r="W1386" s="123">
        <f>SUM(U1386:V1386)</f>
        <v>0</v>
      </c>
      <c r="Y1386" s="539" t="e">
        <f>IF($A$1366="",0,VLOOKUP($A$1366,$AQ$2209:$BF$3100,9,FALSE))</f>
        <v>#N/A</v>
      </c>
      <c r="Z1386" s="539" t="e">
        <f>IF($A$1366="",0,VLOOKUP($A$1366,$BJ$2209:$BY$3100,9,FALSE))</f>
        <v>#N/A</v>
      </c>
    </row>
    <row r="1387" spans="2:26" ht="15" customHeight="1" x14ac:dyDescent="0.25">
      <c r="B1387" s="373" t="e">
        <f>IF($A$1366="",0,VLOOKUP($A$1366,$C$2209:$R$3100,10,FALSE))</f>
        <v>#N/A</v>
      </c>
      <c r="C1387" s="374" t="e">
        <f>IF($A$1366="",0,VLOOKUP($A$1366,$W$2209:$AL$3100,10,FALSE))</f>
        <v>#N/A</v>
      </c>
      <c r="D1387" s="80" t="e">
        <f>SUM(B1387:C1387)</f>
        <v>#N/A</v>
      </c>
      <c r="E1387" s="944" t="s">
        <v>886</v>
      </c>
      <c r="F1387" s="891"/>
      <c r="G1387" s="305"/>
      <c r="H1387" s="304"/>
      <c r="I1387" s="480"/>
      <c r="J1387" s="481"/>
      <c r="K1387" s="475"/>
      <c r="L1387" s="79"/>
      <c r="M1387" s="79"/>
      <c r="N1387" s="79"/>
      <c r="O1387" s="79"/>
      <c r="P1387" s="79"/>
      <c r="Q1387" s="79"/>
      <c r="R1387" s="79"/>
      <c r="S1387" s="79"/>
      <c r="T1387" s="106"/>
      <c r="U1387" s="121">
        <f t="shared" si="239"/>
        <v>0</v>
      </c>
      <c r="V1387" s="121">
        <f t="shared" si="239"/>
        <v>0</v>
      </c>
      <c r="W1387" s="123">
        <f>SUM(U1387:V1387)</f>
        <v>0</v>
      </c>
      <c r="Y1387" s="539" t="e">
        <f>IF($A$1366="",0,VLOOKUP($A$1366,$AQ$2209:$BF$3100,10,FALSE))</f>
        <v>#N/A</v>
      </c>
      <c r="Z1387" s="539" t="e">
        <f>IF($A$1366="",0,VLOOKUP($A$1366,$BJ$2209:$BY$3100,10,FALSE))</f>
        <v>#N/A</v>
      </c>
    </row>
    <row r="1388" spans="2:26" ht="15" customHeight="1" thickBot="1" x14ac:dyDescent="0.3">
      <c r="B1388" s="373" t="e">
        <f>IF($A$1366="",0,VLOOKUP($A$1366,$C$2209:$R$3100,11,FALSE))</f>
        <v>#N/A</v>
      </c>
      <c r="C1388" s="374" t="e">
        <f>IF($A$1366="",0,VLOOKUP($A$1366,$W$2209:$AL$3100,11,FALSE))</f>
        <v>#N/A</v>
      </c>
      <c r="D1388" s="90" t="e">
        <f>SUM(B1388:C1388)</f>
        <v>#N/A</v>
      </c>
      <c r="E1388" s="945" t="s">
        <v>887</v>
      </c>
      <c r="F1388" s="946"/>
      <c r="G1388" s="361"/>
      <c r="H1388" s="362"/>
      <c r="I1388" s="482"/>
      <c r="J1388" s="483"/>
      <c r="K1388" s="476"/>
      <c r="L1388" s="285"/>
      <c r="M1388" s="285"/>
      <c r="N1388" s="285"/>
      <c r="O1388" s="285"/>
      <c r="P1388" s="285"/>
      <c r="Q1388" s="285"/>
      <c r="R1388" s="285"/>
      <c r="S1388" s="285"/>
      <c r="T1388" s="286"/>
      <c r="U1388" s="129">
        <f t="shared" si="239"/>
        <v>0</v>
      </c>
      <c r="V1388" s="129">
        <f t="shared" si="239"/>
        <v>0</v>
      </c>
      <c r="W1388" s="124">
        <f>SUM(U1388:V1388)</f>
        <v>0</v>
      </c>
      <c r="Y1388" s="539" t="e">
        <f>IF($A$1366="",0,VLOOKUP($A$1366,$AQ$2209:$BF$3100,11,FALSE))</f>
        <v>#N/A</v>
      </c>
      <c r="Z1388" s="539" t="e">
        <f>IF($A$1366="",0,VLOOKUP($A$1366,$BJ$2209:$BY$3100,11,FALSE))</f>
        <v>#N/A</v>
      </c>
    </row>
    <row r="1389" spans="2:26" ht="18" customHeight="1" thickBot="1" x14ac:dyDescent="0.3">
      <c r="B1389" s="91" t="e">
        <f>SUM(B1384:B1388)</f>
        <v>#N/A</v>
      </c>
      <c r="C1389" s="92" t="e">
        <f>SUM(C1384:C1388)</f>
        <v>#N/A</v>
      </c>
      <c r="D1389" s="93" t="e">
        <f>SUM(D1384:D1388)</f>
        <v>#N/A</v>
      </c>
      <c r="E1389" s="951" t="s">
        <v>888</v>
      </c>
      <c r="F1389" s="948"/>
      <c r="G1389" s="82">
        <f>SUM(G1384:G1388)</f>
        <v>0</v>
      </c>
      <c r="H1389" s="83">
        <f>SUM(H1384:H1388)</f>
        <v>0</v>
      </c>
      <c r="I1389" s="83">
        <f t="shared" ref="I1389:N1389" si="240">SUM(I1384:I1388)</f>
        <v>0</v>
      </c>
      <c r="J1389" s="84">
        <f t="shared" si="240"/>
        <v>0</v>
      </c>
      <c r="K1389" s="477">
        <f t="shared" si="240"/>
        <v>0</v>
      </c>
      <c r="L1389" s="85">
        <f t="shared" si="240"/>
        <v>0</v>
      </c>
      <c r="M1389" s="85">
        <f t="shared" si="240"/>
        <v>0</v>
      </c>
      <c r="N1389" s="85">
        <f t="shared" si="240"/>
        <v>0</v>
      </c>
      <c r="O1389" s="85">
        <f t="shared" ref="O1389:W1389" si="241">SUM(O1384:O1388)</f>
        <v>0</v>
      </c>
      <c r="P1389" s="85">
        <f t="shared" si="241"/>
        <v>0</v>
      </c>
      <c r="Q1389" s="85">
        <f t="shared" si="241"/>
        <v>0</v>
      </c>
      <c r="R1389" s="85">
        <f t="shared" si="241"/>
        <v>0</v>
      </c>
      <c r="S1389" s="85">
        <f t="shared" si="241"/>
        <v>0</v>
      </c>
      <c r="T1389" s="290">
        <f t="shared" si="241"/>
        <v>0</v>
      </c>
      <c r="U1389" s="83">
        <f t="shared" si="241"/>
        <v>0</v>
      </c>
      <c r="V1389" s="83">
        <f t="shared" si="241"/>
        <v>0</v>
      </c>
      <c r="W1389" s="84">
        <f t="shared" si="241"/>
        <v>0</v>
      </c>
    </row>
    <row r="1390" spans="2:26" ht="6.75" customHeight="1" thickBot="1" x14ac:dyDescent="0.3">
      <c r="B1390" s="61"/>
      <c r="C1390" s="61"/>
      <c r="D1390" s="61"/>
      <c r="E1390" s="61"/>
      <c r="F1390" s="61"/>
      <c r="G1390" s="61"/>
      <c r="H1390" s="61"/>
      <c r="I1390" s="61"/>
      <c r="J1390" s="61"/>
      <c r="K1390" s="61"/>
      <c r="L1390" s="61"/>
      <c r="M1390" s="61"/>
      <c r="N1390" s="61"/>
      <c r="O1390" s="61"/>
      <c r="P1390" s="61"/>
      <c r="Q1390" s="61"/>
      <c r="R1390" s="61"/>
      <c r="S1390" s="61"/>
      <c r="T1390" s="61"/>
      <c r="U1390" s="61"/>
      <c r="V1390" s="61"/>
      <c r="W1390" s="61"/>
    </row>
    <row r="1391" spans="2:26" ht="25.5" customHeight="1" thickBot="1" x14ac:dyDescent="0.3">
      <c r="B1391" s="75" t="s">
        <v>823</v>
      </c>
      <c r="C1391" s="76" t="s">
        <v>824</v>
      </c>
      <c r="D1391" s="77" t="s">
        <v>874</v>
      </c>
      <c r="E1391" s="952" t="s">
        <v>1012</v>
      </c>
      <c r="F1391" s="952"/>
      <c r="G1391" s="485" t="s">
        <v>823</v>
      </c>
      <c r="H1391" s="486" t="s">
        <v>824</v>
      </c>
      <c r="I1391" s="486" t="s">
        <v>823</v>
      </c>
      <c r="J1391" s="487" t="s">
        <v>824</v>
      </c>
      <c r="K1391" s="109" t="s">
        <v>823</v>
      </c>
      <c r="L1391" s="109" t="s">
        <v>824</v>
      </c>
      <c r="M1391" s="109" t="s">
        <v>823</v>
      </c>
      <c r="N1391" s="109" t="s">
        <v>824</v>
      </c>
      <c r="O1391" s="109" t="s">
        <v>823</v>
      </c>
      <c r="P1391" s="109" t="s">
        <v>824</v>
      </c>
      <c r="Q1391" s="109" t="s">
        <v>823</v>
      </c>
      <c r="R1391" s="109" t="s">
        <v>824</v>
      </c>
      <c r="S1391" s="109" t="s">
        <v>823</v>
      </c>
      <c r="T1391" s="109" t="s">
        <v>824</v>
      </c>
      <c r="U1391" s="109" t="s">
        <v>823</v>
      </c>
      <c r="V1391" s="109" t="s">
        <v>824</v>
      </c>
      <c r="W1391" s="110" t="s">
        <v>825</v>
      </c>
    </row>
    <row r="1392" spans="2:26" ht="15" customHeight="1" x14ac:dyDescent="0.25">
      <c r="B1392" s="373" t="e">
        <f>IF($A$1366="",0,VLOOKUP($A$1366,$C$2209:$R$3100,12,FALSE))</f>
        <v>#N/A</v>
      </c>
      <c r="C1392" s="374" t="e">
        <f>IF($A$1366="",0,VLOOKUP($A$1366,$W$2209:$AL$3100,12,FALSE))</f>
        <v>#N/A</v>
      </c>
      <c r="D1392" s="88" t="e">
        <f>SUM(B1392:C1392)</f>
        <v>#N/A</v>
      </c>
      <c r="E1392" s="933" t="s">
        <v>1013</v>
      </c>
      <c r="F1392" s="934"/>
      <c r="G1392" s="288"/>
      <c r="H1392" s="283"/>
      <c r="I1392" s="478"/>
      <c r="J1392" s="479"/>
      <c r="K1392" s="474"/>
      <c r="L1392" s="281"/>
      <c r="M1392" s="281"/>
      <c r="N1392" s="281"/>
      <c r="O1392" s="281"/>
      <c r="P1392" s="281"/>
      <c r="Q1392" s="281"/>
      <c r="R1392" s="281"/>
      <c r="S1392" s="282"/>
      <c r="T1392" s="283"/>
      <c r="U1392" s="128">
        <f t="shared" ref="U1392:V1396" si="242">+G1392+I1392+K1392+M1392+O1392+Q1392+S1392</f>
        <v>0</v>
      </c>
      <c r="V1392" s="128">
        <f t="shared" si="242"/>
        <v>0</v>
      </c>
      <c r="W1392" s="122">
        <f>SUM(U1392:V1392)</f>
        <v>0</v>
      </c>
      <c r="Y1392" s="539" t="e">
        <f>IF($A$1366="",0,VLOOKUP($A$1366,$AQ$2209:$BF$3100,12,FALSE))</f>
        <v>#N/A</v>
      </c>
      <c r="Z1392" s="539" t="e">
        <f>IF($A$1366="",0,VLOOKUP($A$1366,$BJ$2209:$BY$3100,12,FALSE))</f>
        <v>#N/A</v>
      </c>
    </row>
    <row r="1393" spans="2:26" ht="15" customHeight="1" x14ac:dyDescent="0.25">
      <c r="B1393" s="373" t="e">
        <f>IF($A$1366="",0,VLOOKUP($A$1366,$C$2209:$R$3100,13,FALSE))</f>
        <v>#N/A</v>
      </c>
      <c r="C1393" s="374" t="e">
        <f>IF($A$1366="",0,VLOOKUP($A$1366,$W$2209:$AL$3100,13,FALSE))</f>
        <v>#N/A</v>
      </c>
      <c r="D1393" s="80" t="e">
        <f>SUM(B1393:C1393)</f>
        <v>#N/A</v>
      </c>
      <c r="E1393" s="944" t="s">
        <v>1014</v>
      </c>
      <c r="F1393" s="891"/>
      <c r="G1393" s="305"/>
      <c r="H1393" s="304"/>
      <c r="I1393" s="480"/>
      <c r="J1393" s="481"/>
      <c r="K1393" s="475"/>
      <c r="L1393" s="79"/>
      <c r="M1393" s="79"/>
      <c r="N1393" s="79"/>
      <c r="O1393" s="79"/>
      <c r="P1393" s="79"/>
      <c r="Q1393" s="79"/>
      <c r="R1393" s="79"/>
      <c r="S1393" s="106"/>
      <c r="T1393" s="107"/>
      <c r="U1393" s="121">
        <f t="shared" si="242"/>
        <v>0</v>
      </c>
      <c r="V1393" s="121">
        <f t="shared" si="242"/>
        <v>0</v>
      </c>
      <c r="W1393" s="123">
        <f>SUM(U1393:V1393)</f>
        <v>0</v>
      </c>
      <c r="Y1393" s="539" t="e">
        <f>IF($A$1366="",0,VLOOKUP($A$1366,$AQ$2209:$BF$3100,13,FALSE))</f>
        <v>#N/A</v>
      </c>
      <c r="Z1393" s="539" t="e">
        <f>IF($A$1366="",0,VLOOKUP($A$1366,$BJ$2209:$BY$3100,13,FALSE))</f>
        <v>#N/A</v>
      </c>
    </row>
    <row r="1394" spans="2:26" ht="15" customHeight="1" x14ac:dyDescent="0.25">
      <c r="B1394" s="373" t="e">
        <f>IF($A$1366="",0,VLOOKUP($A$1366,$C$2209:$R$3100,14,FALSE))</f>
        <v>#N/A</v>
      </c>
      <c r="C1394" s="374" t="e">
        <f>IF($A$1366="",0,VLOOKUP($A$1366,$W$2209:$AL$3100,14,FALSE))</f>
        <v>#N/A</v>
      </c>
      <c r="D1394" s="80" t="e">
        <f>SUM(B1394:C1394)</f>
        <v>#N/A</v>
      </c>
      <c r="E1394" s="944" t="s">
        <v>1015</v>
      </c>
      <c r="F1394" s="891"/>
      <c r="G1394" s="305"/>
      <c r="H1394" s="304"/>
      <c r="I1394" s="480"/>
      <c r="J1394" s="481"/>
      <c r="K1394" s="475"/>
      <c r="L1394" s="79"/>
      <c r="M1394" s="79"/>
      <c r="N1394" s="79"/>
      <c r="O1394" s="79"/>
      <c r="P1394" s="79"/>
      <c r="Q1394" s="79"/>
      <c r="R1394" s="79"/>
      <c r="S1394" s="106"/>
      <c r="T1394" s="107"/>
      <c r="U1394" s="121">
        <f t="shared" si="242"/>
        <v>0</v>
      </c>
      <c r="V1394" s="121">
        <f t="shared" si="242"/>
        <v>0</v>
      </c>
      <c r="W1394" s="123">
        <f>SUM(U1394:V1394)</f>
        <v>0</v>
      </c>
      <c r="Y1394" s="539" t="e">
        <f>IF($A$1366="",0,VLOOKUP($A$1366,$AQ$2209:$BF$3100,14,FALSE))</f>
        <v>#N/A</v>
      </c>
      <c r="Z1394" s="539" t="e">
        <f>IF($A$1366="",0,VLOOKUP($A$1366,$BJ$2209:$BY$3100,14,FALSE))</f>
        <v>#N/A</v>
      </c>
    </row>
    <row r="1395" spans="2:26" ht="15" customHeight="1" x14ac:dyDescent="0.25">
      <c r="B1395" s="373" t="e">
        <f>IF($A$1366="",0,VLOOKUP($A$1366,$C$2209:$R$3100,15,FALSE))</f>
        <v>#N/A</v>
      </c>
      <c r="C1395" s="374" t="e">
        <f>IF($A$1366="",0,VLOOKUP($A$1366,$W$2209:$AL$3100,15,FALSE))</f>
        <v>#N/A</v>
      </c>
      <c r="D1395" s="80" t="e">
        <f>SUM(B1395:C1395)</f>
        <v>#N/A</v>
      </c>
      <c r="E1395" s="944" t="s">
        <v>1016</v>
      </c>
      <c r="F1395" s="891"/>
      <c r="G1395" s="305"/>
      <c r="H1395" s="304"/>
      <c r="I1395" s="480"/>
      <c r="J1395" s="481"/>
      <c r="K1395" s="475"/>
      <c r="L1395" s="79"/>
      <c r="M1395" s="79"/>
      <c r="N1395" s="79"/>
      <c r="O1395" s="79"/>
      <c r="P1395" s="79"/>
      <c r="Q1395" s="79"/>
      <c r="R1395" s="79"/>
      <c r="S1395" s="106"/>
      <c r="T1395" s="107"/>
      <c r="U1395" s="121">
        <f t="shared" si="242"/>
        <v>0</v>
      </c>
      <c r="V1395" s="121">
        <f t="shared" si="242"/>
        <v>0</v>
      </c>
      <c r="W1395" s="123">
        <f>SUM(U1395:V1395)</f>
        <v>0</v>
      </c>
      <c r="Y1395" s="539" t="e">
        <f>IF($A$1366="",0,VLOOKUP($A$1366,$AQ$2209:$BF$3100,15,FALSE))</f>
        <v>#N/A</v>
      </c>
      <c r="Z1395" s="539" t="e">
        <f>IF($A$1366="",0,VLOOKUP($A$1366,$BJ$2209:$BY$3100,15,FALSE))</f>
        <v>#N/A</v>
      </c>
    </row>
    <row r="1396" spans="2:26" ht="15" customHeight="1" thickBot="1" x14ac:dyDescent="0.3">
      <c r="B1396" s="373" t="e">
        <f>IF($A$1366="",0,VLOOKUP($A$1366,$C$2209:$R$3100,16,FALSE))</f>
        <v>#N/A</v>
      </c>
      <c r="C1396" s="374" t="e">
        <f>IF($A$1366="",0,VLOOKUP($A$1366,$W$2209:$AL$3100,16,FALSE))</f>
        <v>#N/A</v>
      </c>
      <c r="D1396" s="90" t="e">
        <f>SUM(B1396:C1396)</f>
        <v>#N/A</v>
      </c>
      <c r="E1396" s="945" t="s">
        <v>1017</v>
      </c>
      <c r="F1396" s="946"/>
      <c r="G1396" s="361"/>
      <c r="H1396" s="362"/>
      <c r="I1396" s="482"/>
      <c r="J1396" s="483"/>
      <c r="K1396" s="476"/>
      <c r="L1396" s="285"/>
      <c r="M1396" s="285"/>
      <c r="N1396" s="285"/>
      <c r="O1396" s="285"/>
      <c r="P1396" s="285"/>
      <c r="Q1396" s="285"/>
      <c r="R1396" s="285"/>
      <c r="S1396" s="286"/>
      <c r="T1396" s="287"/>
      <c r="U1396" s="129">
        <f t="shared" si="242"/>
        <v>0</v>
      </c>
      <c r="V1396" s="129">
        <f t="shared" si="242"/>
        <v>0</v>
      </c>
      <c r="W1396" s="124">
        <f>SUM(U1396:V1396)</f>
        <v>0</v>
      </c>
      <c r="Y1396" s="539" t="e">
        <f>IF($A$1366="",0,VLOOKUP($A$1366,$AQ$2209:$BF$3100,16,FALSE))</f>
        <v>#N/A</v>
      </c>
      <c r="Z1396" s="539" t="e">
        <f>IF($A$1366="",0,VLOOKUP($A$1366,$BJ$2209:$BY$3100,16,FALSE))</f>
        <v>#N/A</v>
      </c>
    </row>
    <row r="1397" spans="2:26" ht="18" customHeight="1" thickBot="1" x14ac:dyDescent="0.3">
      <c r="B1397" s="91" t="e">
        <f>SUM(B1392:B1396)</f>
        <v>#N/A</v>
      </c>
      <c r="C1397" s="92" t="e">
        <f>SUM(C1392:C1396)</f>
        <v>#N/A</v>
      </c>
      <c r="D1397" s="93" t="e">
        <f>SUM(D1392:D1396)</f>
        <v>#N/A</v>
      </c>
      <c r="E1397" s="951" t="s">
        <v>1018</v>
      </c>
      <c r="F1397" s="948"/>
      <c r="G1397" s="82">
        <f>SUM(G1392:G1396)</f>
        <v>0</v>
      </c>
      <c r="H1397" s="83">
        <f>SUM(H1392:H1396)</f>
        <v>0</v>
      </c>
      <c r="I1397" s="83">
        <f t="shared" ref="I1397:O1397" si="243">SUM(I1392:I1396)</f>
        <v>0</v>
      </c>
      <c r="J1397" s="84">
        <f t="shared" si="243"/>
        <v>0</v>
      </c>
      <c r="K1397" s="477">
        <f t="shared" si="243"/>
        <v>0</v>
      </c>
      <c r="L1397" s="85">
        <f t="shared" si="243"/>
        <v>0</v>
      </c>
      <c r="M1397" s="85">
        <f t="shared" si="243"/>
        <v>0</v>
      </c>
      <c r="N1397" s="85">
        <f t="shared" si="243"/>
        <v>0</v>
      </c>
      <c r="O1397" s="85">
        <f t="shared" si="243"/>
        <v>0</v>
      </c>
      <c r="P1397" s="85">
        <f t="shared" ref="P1397:W1397" si="244">SUM(P1392:P1396)</f>
        <v>0</v>
      </c>
      <c r="Q1397" s="85">
        <f t="shared" si="244"/>
        <v>0</v>
      </c>
      <c r="R1397" s="85">
        <f t="shared" si="244"/>
        <v>0</v>
      </c>
      <c r="S1397" s="85">
        <f t="shared" si="244"/>
        <v>0</v>
      </c>
      <c r="T1397" s="85">
        <f t="shared" si="244"/>
        <v>0</v>
      </c>
      <c r="U1397" s="85">
        <f t="shared" si="244"/>
        <v>0</v>
      </c>
      <c r="V1397" s="85">
        <f t="shared" si="244"/>
        <v>0</v>
      </c>
      <c r="W1397" s="86">
        <f t="shared" si="244"/>
        <v>0</v>
      </c>
    </row>
    <row r="1398" spans="2:26" ht="3" customHeight="1" x14ac:dyDescent="0.25">
      <c r="B1398" s="488"/>
      <c r="C1398" s="488"/>
      <c r="D1398" s="488"/>
      <c r="E1398" s="489"/>
      <c r="F1398" s="489"/>
      <c r="G1398" s="490"/>
      <c r="H1398" s="490"/>
      <c r="I1398" s="488"/>
      <c r="J1398" s="488"/>
      <c r="K1398" s="488"/>
      <c r="L1398" s="488"/>
      <c r="M1398" s="488"/>
      <c r="N1398" s="488"/>
      <c r="O1398" s="488"/>
      <c r="P1398" s="488"/>
      <c r="Q1398" s="488"/>
      <c r="R1398" s="488"/>
      <c r="S1398" s="488"/>
      <c r="T1398" s="488"/>
      <c r="U1398" s="488"/>
      <c r="V1398" s="488"/>
      <c r="W1398" s="488"/>
    </row>
    <row r="1399" spans="2:26" ht="12.75" customHeight="1" thickBot="1" x14ac:dyDescent="0.25">
      <c r="B1399" s="491" t="s">
        <v>1129</v>
      </c>
      <c r="C1399" s="96"/>
      <c r="D1399" s="96"/>
      <c r="E1399" s="96"/>
      <c r="F1399" s="492" t="s">
        <v>835</v>
      </c>
      <c r="G1399" s="1019" t="s">
        <v>1270</v>
      </c>
      <c r="H1399" s="1019"/>
      <c r="I1399" s="1019"/>
      <c r="J1399" s="1019"/>
      <c r="K1399" s="1019"/>
      <c r="L1399" s="1019"/>
      <c r="M1399" s="1019"/>
      <c r="N1399" s="1019"/>
      <c r="O1399" s="1019"/>
      <c r="P1399" s="1019"/>
      <c r="Q1399" s="1019"/>
      <c r="R1399" s="1019"/>
      <c r="S1399" s="1019"/>
      <c r="T1399" s="1019"/>
      <c r="U1399" s="1019"/>
      <c r="V1399" s="1019"/>
      <c r="W1399" s="1019"/>
    </row>
    <row r="1400" spans="2:26" ht="27.75" customHeight="1" x14ac:dyDescent="0.25">
      <c r="B1400" s="888" t="s">
        <v>1132</v>
      </c>
      <c r="C1400" s="889"/>
      <c r="D1400" s="889"/>
      <c r="E1400" s="889"/>
      <c r="F1400" s="841"/>
      <c r="G1400" s="1002" t="s">
        <v>1076</v>
      </c>
      <c r="H1400" s="1003"/>
      <c r="I1400" s="1003"/>
      <c r="J1400" s="1003"/>
      <c r="K1400" s="1004" t="s">
        <v>1131</v>
      </c>
      <c r="L1400" s="1004"/>
      <c r="M1400" s="1004"/>
      <c r="N1400" s="1005"/>
      <c r="O1400" s="241"/>
      <c r="P1400" s="1039" t="s">
        <v>1268</v>
      </c>
      <c r="Q1400" s="1039"/>
      <c r="R1400" s="1039"/>
      <c r="S1400" s="1039"/>
      <c r="T1400" s="1040" t="s">
        <v>1269</v>
      </c>
      <c r="U1400" s="1040"/>
      <c r="V1400" s="1040"/>
      <c r="W1400" s="1041"/>
    </row>
    <row r="1401" spans="2:26" ht="11.25" customHeight="1" x14ac:dyDescent="0.25">
      <c r="B1401" s="963" t="s">
        <v>1130</v>
      </c>
      <c r="C1401" s="964"/>
      <c r="D1401" s="965" t="s">
        <v>903</v>
      </c>
      <c r="E1401" s="966"/>
      <c r="F1401" s="841"/>
      <c r="G1401" s="1006" t="s">
        <v>823</v>
      </c>
      <c r="H1401" s="1007"/>
      <c r="I1401" s="1007" t="s">
        <v>824</v>
      </c>
      <c r="J1401" s="1007"/>
      <c r="K1401" s="1007" t="s">
        <v>823</v>
      </c>
      <c r="L1401" s="1007"/>
      <c r="M1401" s="1007" t="s">
        <v>824</v>
      </c>
      <c r="N1401" s="1021"/>
      <c r="O1401" s="241"/>
      <c r="P1401" s="1007" t="s">
        <v>823</v>
      </c>
      <c r="Q1401" s="1007"/>
      <c r="R1401" s="1007" t="s">
        <v>824</v>
      </c>
      <c r="S1401" s="1007"/>
      <c r="T1401" s="1007" t="s">
        <v>823</v>
      </c>
      <c r="U1401" s="1007"/>
      <c r="V1401" s="1007" t="s">
        <v>824</v>
      </c>
      <c r="W1401" s="1021"/>
    </row>
    <row r="1402" spans="2:26" ht="18.75" customHeight="1" thickBot="1" x14ac:dyDescent="0.3">
      <c r="B1402" s="986"/>
      <c r="C1402" s="987"/>
      <c r="D1402" s="988"/>
      <c r="E1402" s="989"/>
      <c r="F1402" s="841"/>
      <c r="G1402" s="1023" t="e">
        <f>IF($A$1366="",0,VLOOKUP($A$1366,$DB$2209:$DC$3100,2,FALSE))</f>
        <v>#N/A</v>
      </c>
      <c r="H1402" s="1022"/>
      <c r="I1402" s="1022" t="e">
        <f>IF($A$1366="",0,VLOOKUP($A$1366,$DG$2209:$DH$3100,2,FALSE))</f>
        <v>#N/A</v>
      </c>
      <c r="J1402" s="1022"/>
      <c r="K1402" s="1024"/>
      <c r="L1402" s="1024"/>
      <c r="M1402" s="1024"/>
      <c r="N1402" s="1025"/>
      <c r="O1402" s="241"/>
      <c r="P1402" s="1008" t="e">
        <f>IF($A$1366="",0,VLOOKUP($A$1366,$DL$2209:$DM$3100,2,FALSE))</f>
        <v>#N/A</v>
      </c>
      <c r="Q1402" s="1008"/>
      <c r="R1402" s="1008" t="e">
        <f>IF($A$1366="",0,VLOOKUP($A$1366,$DQ$2209:$DR$3100,2,FALSE))</f>
        <v>#N/A</v>
      </c>
      <c r="S1402" s="1008"/>
      <c r="T1402" s="1024"/>
      <c r="U1402" s="1024"/>
      <c r="V1402" s="1024"/>
      <c r="W1402" s="1025"/>
    </row>
    <row r="1403" spans="2:26" s="52" customFormat="1" ht="14.25" customHeight="1" thickBot="1" x14ac:dyDescent="0.3">
      <c r="B1403" s="368"/>
      <c r="C1403" s="368"/>
      <c r="D1403" s="368"/>
      <c r="E1403" s="369"/>
      <c r="F1403" s="376"/>
      <c r="G1403" s="377"/>
      <c r="H1403" s="377"/>
      <c r="I1403" s="241"/>
      <c r="J1403" s="370"/>
      <c r="K1403" s="370"/>
      <c r="L1403" s="370"/>
      <c r="M1403" s="370"/>
      <c r="N1403" s="370"/>
      <c r="O1403" s="370"/>
      <c r="P1403" s="370"/>
      <c r="Q1403" s="370"/>
      <c r="R1403" s="370"/>
      <c r="S1403" s="370"/>
      <c r="T1403" s="370"/>
      <c r="U1403" s="370"/>
      <c r="V1403" s="375"/>
      <c r="W1403" s="96"/>
    </row>
    <row r="1404" spans="2:26" s="52" customFormat="1" ht="12.75" customHeight="1" thickBot="1" x14ac:dyDescent="0.3">
      <c r="B1404" s="372"/>
      <c r="C1404" s="100"/>
      <c r="D1404" s="100"/>
      <c r="E1404" s="100"/>
      <c r="F1404" s="100"/>
      <c r="G1404" s="100"/>
      <c r="H1404" s="100"/>
      <c r="I1404" s="100"/>
      <c r="J1404" s="100"/>
      <c r="K1404" s="500" t="s">
        <v>836</v>
      </c>
      <c r="L1404" s="859">
        <f>+D1365</f>
        <v>0</v>
      </c>
      <c r="M1404" s="860"/>
      <c r="N1404" s="860"/>
      <c r="O1404" s="860"/>
      <c r="P1404" s="860"/>
      <c r="Q1404" s="860"/>
      <c r="R1404" s="860"/>
      <c r="S1404" s="860"/>
      <c r="T1404" s="860"/>
      <c r="U1404" s="860"/>
      <c r="V1404" s="484"/>
      <c r="W1404" s="417" t="s">
        <v>864</v>
      </c>
    </row>
    <row r="1405" spans="2:26" ht="15" x14ac:dyDescent="0.25">
      <c r="B1405" s="372"/>
      <c r="C1405" s="100"/>
      <c r="D1405" s="100"/>
      <c r="E1405" s="100"/>
      <c r="F1405" s="100"/>
      <c r="G1405" s="100"/>
      <c r="H1405" s="100"/>
      <c r="I1405" s="100"/>
      <c r="J1405" s="100"/>
      <c r="K1405" s="500" t="s">
        <v>837</v>
      </c>
      <c r="L1405" s="500"/>
      <c r="M1405" s="242"/>
      <c r="N1405" s="54"/>
      <c r="O1405" s="858" t="str">
        <f>+F1366</f>
        <v/>
      </c>
      <c r="P1405" s="858"/>
      <c r="Q1405" s="858"/>
      <c r="R1405" s="858"/>
      <c r="S1405" s="858"/>
      <c r="T1405" s="858"/>
      <c r="U1405" s="858"/>
      <c r="V1405" s="484"/>
      <c r="W1405" s="96"/>
    </row>
    <row r="1406" spans="2:26" ht="16.5" thickBot="1" x14ac:dyDescent="0.3">
      <c r="B1406" s="68" t="s">
        <v>1133</v>
      </c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Q1406" s="74"/>
      <c r="R1406" s="74"/>
      <c r="S1406" s="74"/>
      <c r="T1406" s="61"/>
      <c r="U1406" s="61"/>
      <c r="V1406" s="61"/>
      <c r="W1406" s="61"/>
    </row>
    <row r="1407" spans="2:26" ht="40.5" customHeight="1" thickBot="1" x14ac:dyDescent="0.3">
      <c r="B1407" s="990" t="s">
        <v>1077</v>
      </c>
      <c r="C1407" s="991"/>
      <c r="D1407" s="992"/>
      <c r="E1407" s="979" t="s">
        <v>870</v>
      </c>
      <c r="F1407" s="980"/>
      <c r="G1407" s="985" t="s">
        <v>1068</v>
      </c>
      <c r="H1407" s="957"/>
      <c r="I1407" s="957"/>
      <c r="J1407" s="958"/>
      <c r="K1407" s="957" t="s">
        <v>1067</v>
      </c>
      <c r="L1407" s="958"/>
      <c r="M1407" s="957" t="s">
        <v>1074</v>
      </c>
      <c r="N1407" s="958"/>
      <c r="O1407" s="957" t="s">
        <v>1073</v>
      </c>
      <c r="P1407" s="958"/>
      <c r="Q1407" s="957" t="s">
        <v>1072</v>
      </c>
      <c r="R1407" s="958"/>
      <c r="S1407" s="957" t="s">
        <v>1071</v>
      </c>
      <c r="T1407" s="958"/>
      <c r="U1407" s="967" t="s">
        <v>1070</v>
      </c>
      <c r="V1407" s="968"/>
      <c r="W1407" s="969"/>
    </row>
    <row r="1408" spans="2:26" ht="13.5" x14ac:dyDescent="0.2">
      <c r="B1408" s="993"/>
      <c r="C1408" s="959"/>
      <c r="D1408" s="994"/>
      <c r="E1408" s="981"/>
      <c r="F1408" s="982"/>
      <c r="G1408" s="999" t="s">
        <v>1069</v>
      </c>
      <c r="H1408" s="1000"/>
      <c r="I1408" s="1000"/>
      <c r="J1408" s="1001"/>
      <c r="K1408" s="959"/>
      <c r="L1408" s="960"/>
      <c r="M1408" s="959"/>
      <c r="N1408" s="960"/>
      <c r="O1408" s="959"/>
      <c r="P1408" s="960"/>
      <c r="Q1408" s="959"/>
      <c r="R1408" s="960"/>
      <c r="S1408" s="959"/>
      <c r="T1408" s="960"/>
      <c r="U1408" s="970"/>
      <c r="V1408" s="971"/>
      <c r="W1408" s="972"/>
    </row>
    <row r="1409" spans="2:23" ht="14.25" thickBot="1" x14ac:dyDescent="0.25">
      <c r="B1409" s="995"/>
      <c r="C1409" s="996"/>
      <c r="D1409" s="997"/>
      <c r="E1409" s="983"/>
      <c r="F1409" s="984"/>
      <c r="G1409" s="955" t="s">
        <v>1065</v>
      </c>
      <c r="H1409" s="956"/>
      <c r="I1409" s="956" t="s">
        <v>1066</v>
      </c>
      <c r="J1409" s="998"/>
      <c r="K1409" s="961"/>
      <c r="L1409" s="962"/>
      <c r="M1409" s="961"/>
      <c r="N1409" s="962"/>
      <c r="O1409" s="961"/>
      <c r="P1409" s="962"/>
      <c r="Q1409" s="961"/>
      <c r="R1409" s="962"/>
      <c r="S1409" s="961"/>
      <c r="T1409" s="962"/>
      <c r="U1409" s="973"/>
      <c r="V1409" s="974"/>
      <c r="W1409" s="975"/>
    </row>
    <row r="1410" spans="2:23" ht="13.5" thickBot="1" x14ac:dyDescent="0.3">
      <c r="B1410" s="116" t="s">
        <v>823</v>
      </c>
      <c r="C1410" s="109" t="s">
        <v>824</v>
      </c>
      <c r="D1410" s="117" t="s">
        <v>874</v>
      </c>
      <c r="E1410" s="977" t="s">
        <v>1078</v>
      </c>
      <c r="F1410" s="978"/>
      <c r="G1410" s="485" t="s">
        <v>823</v>
      </c>
      <c r="H1410" s="486" t="s">
        <v>824</v>
      </c>
      <c r="I1410" s="486" t="s">
        <v>823</v>
      </c>
      <c r="J1410" s="487" t="s">
        <v>824</v>
      </c>
      <c r="K1410" s="493" t="s">
        <v>823</v>
      </c>
      <c r="L1410" s="131" t="s">
        <v>824</v>
      </c>
      <c r="M1410" s="131" t="s">
        <v>823</v>
      </c>
      <c r="N1410" s="131" t="s">
        <v>824</v>
      </c>
      <c r="O1410" s="131" t="s">
        <v>823</v>
      </c>
      <c r="P1410" s="131" t="s">
        <v>824</v>
      </c>
      <c r="Q1410" s="131" t="s">
        <v>823</v>
      </c>
      <c r="R1410" s="131" t="s">
        <v>824</v>
      </c>
      <c r="S1410" s="131" t="s">
        <v>823</v>
      </c>
      <c r="T1410" s="131" t="s">
        <v>824</v>
      </c>
      <c r="U1410" s="131" t="s">
        <v>823</v>
      </c>
      <c r="V1410" s="131" t="s">
        <v>824</v>
      </c>
      <c r="W1410" s="132" t="s">
        <v>825</v>
      </c>
    </row>
    <row r="1411" spans="2:23" ht="33.75" customHeight="1" x14ac:dyDescent="0.25">
      <c r="B1411" s="534" t="e">
        <f>IF($A$1366="",0,VLOOKUP($A$1366,$CC$2209:$CK$3100,2,FALSE))</f>
        <v>#N/A</v>
      </c>
      <c r="C1411" s="535" t="e">
        <f>IF($A$1366="",0,VLOOKUP($A$1366,$CP$2209:$CX$3100,2,FALSE))</f>
        <v>#N/A</v>
      </c>
      <c r="D1411" s="122" t="e">
        <f>SUM(B1411:C1411)</f>
        <v>#N/A</v>
      </c>
      <c r="E1411" s="900" t="s">
        <v>1079</v>
      </c>
      <c r="F1411" s="901"/>
      <c r="G1411" s="288"/>
      <c r="H1411" s="283"/>
      <c r="I1411" s="283"/>
      <c r="J1411" s="471"/>
      <c r="K1411" s="288"/>
      <c r="L1411" s="283"/>
      <c r="M1411" s="283"/>
      <c r="N1411" s="283"/>
      <c r="O1411" s="283"/>
      <c r="P1411" s="283"/>
      <c r="Q1411" s="283"/>
      <c r="R1411" s="283"/>
      <c r="S1411" s="283"/>
      <c r="T1411" s="283"/>
      <c r="U1411" s="128">
        <f t="shared" ref="U1411:V1414" si="245">+G1411+I1411+K1411+M1411+O1411+Q1411+S1411</f>
        <v>0</v>
      </c>
      <c r="V1411" s="128">
        <f t="shared" si="245"/>
        <v>0</v>
      </c>
      <c r="W1411" s="122">
        <f>+V1411+U1411</f>
        <v>0</v>
      </c>
    </row>
    <row r="1412" spans="2:23" ht="33.75" customHeight="1" x14ac:dyDescent="0.25">
      <c r="B1412" s="536" t="e">
        <f>IF($A$1366="",0,VLOOKUP($A$1366,$CC$2209:$CK$3100,3,FALSE))</f>
        <v>#N/A</v>
      </c>
      <c r="C1412" s="374" t="e">
        <f>IF($A$1366="",0,VLOOKUP($A$1366,$CP$2209:$CX$3100,3,FALSE))</f>
        <v>#N/A</v>
      </c>
      <c r="D1412" s="123" t="e">
        <f>SUM(B1412:C1412)</f>
        <v>#N/A</v>
      </c>
      <c r="E1412" s="896" t="s">
        <v>1080</v>
      </c>
      <c r="F1412" s="897"/>
      <c r="G1412" s="451"/>
      <c r="H1412" s="107"/>
      <c r="I1412" s="107"/>
      <c r="J1412" s="472"/>
      <c r="K1412" s="451"/>
      <c r="L1412" s="107"/>
      <c r="M1412" s="107"/>
      <c r="N1412" s="107"/>
      <c r="O1412" s="107"/>
      <c r="P1412" s="107"/>
      <c r="Q1412" s="107"/>
      <c r="R1412" s="107"/>
      <c r="S1412" s="107"/>
      <c r="T1412" s="107"/>
      <c r="U1412" s="121">
        <f t="shared" si="245"/>
        <v>0</v>
      </c>
      <c r="V1412" s="121">
        <f t="shared" si="245"/>
        <v>0</v>
      </c>
      <c r="W1412" s="123">
        <f>+V1412+U1412</f>
        <v>0</v>
      </c>
    </row>
    <row r="1413" spans="2:23" ht="33.75" customHeight="1" x14ac:dyDescent="0.25">
      <c r="B1413" s="536" t="e">
        <f>IF($A$1366="",0,VLOOKUP($A$1366,$CC$2209:$CK$3100,4,FALSE))</f>
        <v>#N/A</v>
      </c>
      <c r="C1413" s="374" t="e">
        <f>IF($A$1366="",0,VLOOKUP($A$1366,$CP$2209:$CX$3100,4,FALSE))</f>
        <v>#N/A</v>
      </c>
      <c r="D1413" s="123" t="e">
        <f>SUM(B1413:C1413)</f>
        <v>#N/A</v>
      </c>
      <c r="E1413" s="890" t="s">
        <v>1081</v>
      </c>
      <c r="F1413" s="891"/>
      <c r="G1413" s="451"/>
      <c r="H1413" s="107"/>
      <c r="I1413" s="107"/>
      <c r="J1413" s="472"/>
      <c r="K1413" s="451"/>
      <c r="L1413" s="107"/>
      <c r="M1413" s="107"/>
      <c r="N1413" s="107"/>
      <c r="O1413" s="107"/>
      <c r="P1413" s="107"/>
      <c r="Q1413" s="107"/>
      <c r="R1413" s="107"/>
      <c r="S1413" s="107"/>
      <c r="T1413" s="107"/>
      <c r="U1413" s="121">
        <f t="shared" si="245"/>
        <v>0</v>
      </c>
      <c r="V1413" s="121">
        <f t="shared" si="245"/>
        <v>0</v>
      </c>
      <c r="W1413" s="123">
        <f>+V1413+U1413</f>
        <v>0</v>
      </c>
    </row>
    <row r="1414" spans="2:23" ht="17.25" thickBot="1" x14ac:dyDescent="0.3">
      <c r="B1414" s="537" t="e">
        <f>IF($A$1366="",0,VLOOKUP($A$1366,$CC$2209:$CK$3100,5,FALSE))</f>
        <v>#N/A</v>
      </c>
      <c r="C1414" s="538" t="e">
        <f>IF($A$1366="",0,VLOOKUP($A$1366,$CP$2209:$CX$3100,5,FALSE))</f>
        <v>#N/A</v>
      </c>
      <c r="D1414" s="365" t="e">
        <f>SUM(B1414:C1414)</f>
        <v>#N/A</v>
      </c>
      <c r="E1414" s="890" t="s">
        <v>1082</v>
      </c>
      <c r="F1414" s="891"/>
      <c r="G1414" s="498"/>
      <c r="H1414" s="363"/>
      <c r="I1414" s="363"/>
      <c r="J1414" s="473"/>
      <c r="K1414" s="452"/>
      <c r="L1414" s="287"/>
      <c r="M1414" s="287"/>
      <c r="N1414" s="287"/>
      <c r="O1414" s="287"/>
      <c r="P1414" s="287"/>
      <c r="Q1414" s="287"/>
      <c r="R1414" s="287"/>
      <c r="S1414" s="287"/>
      <c r="T1414" s="287"/>
      <c r="U1414" s="129">
        <f t="shared" si="245"/>
        <v>0</v>
      </c>
      <c r="V1414" s="129">
        <f t="shared" si="245"/>
        <v>0</v>
      </c>
      <c r="W1414" s="124">
        <f>+V1414+U1414</f>
        <v>0</v>
      </c>
    </row>
    <row r="1415" spans="2:23" ht="17.25" thickBot="1" x14ac:dyDescent="0.3">
      <c r="B1415" s="82" t="e">
        <f>SUM(B1411:B1414)</f>
        <v>#N/A</v>
      </c>
      <c r="C1415" s="83" t="e">
        <f>SUM(C1411:C1414)</f>
        <v>#N/A</v>
      </c>
      <c r="D1415" s="84" t="e">
        <f>SUM(D1411:D1414)</f>
        <v>#N/A</v>
      </c>
      <c r="E1415" s="898" t="s">
        <v>1083</v>
      </c>
      <c r="F1415" s="899"/>
      <c r="G1415" s="82">
        <f t="shared" ref="G1415:W1415" si="246">SUM(G1411:G1414)</f>
        <v>0</v>
      </c>
      <c r="H1415" s="83">
        <f t="shared" si="246"/>
        <v>0</v>
      </c>
      <c r="I1415" s="83">
        <f t="shared" si="246"/>
        <v>0</v>
      </c>
      <c r="J1415" s="84">
        <f t="shared" si="246"/>
        <v>0</v>
      </c>
      <c r="K1415" s="82">
        <f t="shared" si="246"/>
        <v>0</v>
      </c>
      <c r="L1415" s="83">
        <f t="shared" si="246"/>
        <v>0</v>
      </c>
      <c r="M1415" s="83">
        <f t="shared" si="246"/>
        <v>0</v>
      </c>
      <c r="N1415" s="83">
        <f t="shared" si="246"/>
        <v>0</v>
      </c>
      <c r="O1415" s="83">
        <f t="shared" si="246"/>
        <v>0</v>
      </c>
      <c r="P1415" s="83">
        <f t="shared" si="246"/>
        <v>0</v>
      </c>
      <c r="Q1415" s="83">
        <f t="shared" si="246"/>
        <v>0</v>
      </c>
      <c r="R1415" s="83">
        <f t="shared" si="246"/>
        <v>0</v>
      </c>
      <c r="S1415" s="83">
        <f t="shared" si="246"/>
        <v>0</v>
      </c>
      <c r="T1415" s="83">
        <f t="shared" si="246"/>
        <v>0</v>
      </c>
      <c r="U1415" s="83">
        <f t="shared" si="246"/>
        <v>0</v>
      </c>
      <c r="V1415" s="83">
        <f t="shared" si="246"/>
        <v>0</v>
      </c>
      <c r="W1415" s="84">
        <f t="shared" si="246"/>
        <v>0</v>
      </c>
    </row>
    <row r="1416" spans="2:23" ht="17.25" thickBot="1" x14ac:dyDescent="0.3">
      <c r="B1416" s="488"/>
      <c r="C1416" s="488"/>
      <c r="D1416" s="488"/>
      <c r="E1416" s="489"/>
      <c r="F1416" s="489"/>
      <c r="G1416" s="488"/>
      <c r="H1416" s="488"/>
      <c r="I1416" s="488"/>
      <c r="J1416" s="488"/>
      <c r="K1416" s="488"/>
      <c r="L1416" s="488"/>
      <c r="M1416" s="488"/>
      <c r="N1416" s="488"/>
      <c r="O1416" s="488"/>
      <c r="P1416" s="488"/>
      <c r="Q1416" s="488"/>
      <c r="R1416" s="488"/>
      <c r="S1416" s="488"/>
      <c r="T1416" s="488"/>
      <c r="U1416" s="488"/>
      <c r="V1416" s="488"/>
      <c r="W1416" s="488"/>
    </row>
    <row r="1417" spans="2:23" ht="13.5" thickBot="1" x14ac:dyDescent="0.3">
      <c r="B1417" s="130" t="s">
        <v>823</v>
      </c>
      <c r="C1417" s="131" t="s">
        <v>824</v>
      </c>
      <c r="D1417" s="494" t="s">
        <v>874</v>
      </c>
      <c r="E1417" s="892" t="s">
        <v>1084</v>
      </c>
      <c r="F1417" s="893"/>
      <c r="G1417" s="485" t="s">
        <v>823</v>
      </c>
      <c r="H1417" s="486" t="s">
        <v>824</v>
      </c>
      <c r="I1417" s="486" t="s">
        <v>823</v>
      </c>
      <c r="J1417" s="487" t="s">
        <v>824</v>
      </c>
      <c r="K1417" s="495" t="s">
        <v>823</v>
      </c>
      <c r="L1417" s="486" t="s">
        <v>824</v>
      </c>
      <c r="M1417" s="486" t="s">
        <v>823</v>
      </c>
      <c r="N1417" s="486" t="s">
        <v>824</v>
      </c>
      <c r="O1417" s="486" t="s">
        <v>823</v>
      </c>
      <c r="P1417" s="486" t="s">
        <v>824</v>
      </c>
      <c r="Q1417" s="486" t="s">
        <v>823</v>
      </c>
      <c r="R1417" s="486" t="s">
        <v>824</v>
      </c>
      <c r="S1417" s="486" t="s">
        <v>823</v>
      </c>
      <c r="T1417" s="486" t="s">
        <v>824</v>
      </c>
      <c r="U1417" s="486" t="s">
        <v>823</v>
      </c>
      <c r="V1417" s="486" t="s">
        <v>824</v>
      </c>
      <c r="W1417" s="496" t="s">
        <v>825</v>
      </c>
    </row>
    <row r="1418" spans="2:23" ht="33" customHeight="1" x14ac:dyDescent="0.25">
      <c r="B1418" s="534" t="e">
        <f>IF($A$1366="",0,VLOOKUP($A$1366,$CC$2209:$CK$3100,6,FALSE))</f>
        <v>#N/A</v>
      </c>
      <c r="C1418" s="535" t="e">
        <f>IF($A$1366="",0,VLOOKUP($A$1366,$CP$2209:$CX$3100,6,FALSE))</f>
        <v>#N/A</v>
      </c>
      <c r="D1418" s="122" t="e">
        <f>SUM(B1418:C1418)</f>
        <v>#N/A</v>
      </c>
      <c r="E1418" s="894" t="s">
        <v>1085</v>
      </c>
      <c r="F1418" s="895"/>
      <c r="G1418" s="288"/>
      <c r="H1418" s="283"/>
      <c r="I1418" s="283"/>
      <c r="J1418" s="471"/>
      <c r="K1418" s="288"/>
      <c r="L1418" s="283"/>
      <c r="M1418" s="283"/>
      <c r="N1418" s="283"/>
      <c r="O1418" s="283"/>
      <c r="P1418" s="283"/>
      <c r="Q1418" s="283"/>
      <c r="R1418" s="283"/>
      <c r="S1418" s="283"/>
      <c r="T1418" s="283"/>
      <c r="U1418" s="128">
        <f t="shared" ref="U1418:V1421" si="247">+G1418+I1418+K1418+M1418+O1418+Q1418+S1418</f>
        <v>0</v>
      </c>
      <c r="V1418" s="128">
        <f t="shared" si="247"/>
        <v>0</v>
      </c>
      <c r="W1418" s="122">
        <f>+V1418+U1418</f>
        <v>0</v>
      </c>
    </row>
    <row r="1419" spans="2:23" ht="32.25" customHeight="1" x14ac:dyDescent="0.25">
      <c r="B1419" s="536" t="e">
        <f>IF($A$1366="",0,VLOOKUP($A$1366,$CC$2209:$CK$3100,7,FALSE))</f>
        <v>#N/A</v>
      </c>
      <c r="C1419" s="374" t="e">
        <f>IF($A$1366="",0,VLOOKUP($A$1366,$CP$2209:$CX$3100,7,FALSE))</f>
        <v>#N/A</v>
      </c>
      <c r="D1419" s="123" t="e">
        <f>SUM(B1419:C1419)</f>
        <v>#N/A</v>
      </c>
      <c r="E1419" s="896" t="s">
        <v>1086</v>
      </c>
      <c r="F1419" s="897"/>
      <c r="G1419" s="451"/>
      <c r="H1419" s="107"/>
      <c r="I1419" s="107"/>
      <c r="J1419" s="472"/>
      <c r="K1419" s="451"/>
      <c r="L1419" s="107"/>
      <c r="M1419" s="107"/>
      <c r="N1419" s="107"/>
      <c r="O1419" s="107"/>
      <c r="P1419" s="107"/>
      <c r="Q1419" s="107"/>
      <c r="R1419" s="107"/>
      <c r="S1419" s="107"/>
      <c r="T1419" s="107"/>
      <c r="U1419" s="121">
        <f t="shared" si="247"/>
        <v>0</v>
      </c>
      <c r="V1419" s="121">
        <f t="shared" si="247"/>
        <v>0</v>
      </c>
      <c r="W1419" s="123">
        <f>+V1419+U1419</f>
        <v>0</v>
      </c>
    </row>
    <row r="1420" spans="2:23" ht="33" customHeight="1" x14ac:dyDescent="0.25">
      <c r="B1420" s="536" t="e">
        <f>IF($A$1366="",0,VLOOKUP($A$1366,$CC$2209:$CK$3100,8,FALSE))</f>
        <v>#N/A</v>
      </c>
      <c r="C1420" s="374" t="e">
        <f>IF($A$1366="",0,VLOOKUP($A$1366,$CP$2209:$CX$3100,8,FALSE))</f>
        <v>#N/A</v>
      </c>
      <c r="D1420" s="123" t="e">
        <f>SUM(B1420:C1420)</f>
        <v>#N/A</v>
      </c>
      <c r="E1420" s="890" t="s">
        <v>1087</v>
      </c>
      <c r="F1420" s="891"/>
      <c r="G1420" s="451"/>
      <c r="H1420" s="107"/>
      <c r="I1420" s="107"/>
      <c r="J1420" s="472"/>
      <c r="K1420" s="451"/>
      <c r="L1420" s="107"/>
      <c r="M1420" s="107"/>
      <c r="N1420" s="107"/>
      <c r="O1420" s="107"/>
      <c r="P1420" s="107"/>
      <c r="Q1420" s="107"/>
      <c r="R1420" s="107"/>
      <c r="S1420" s="107"/>
      <c r="T1420" s="107"/>
      <c r="U1420" s="121">
        <f t="shared" si="247"/>
        <v>0</v>
      </c>
      <c r="V1420" s="121">
        <f t="shared" si="247"/>
        <v>0</v>
      </c>
      <c r="W1420" s="123">
        <f>+V1420+U1420</f>
        <v>0</v>
      </c>
    </row>
    <row r="1421" spans="2:23" ht="17.25" thickBot="1" x14ac:dyDescent="0.3">
      <c r="B1421" s="537" t="e">
        <f>IF($A$1366="",0,VLOOKUP($A$1366,$CC$2209:$CK$3100,9,FALSE))</f>
        <v>#N/A</v>
      </c>
      <c r="C1421" s="538" t="e">
        <f>IF($A$1366="",0,VLOOKUP($A$1366,$CP$2209:$CX$3100,9,FALSE))</f>
        <v>#N/A</v>
      </c>
      <c r="D1421" s="365" t="e">
        <f>SUM(B1421:C1421)</f>
        <v>#N/A</v>
      </c>
      <c r="E1421" s="890" t="s">
        <v>1088</v>
      </c>
      <c r="F1421" s="891"/>
      <c r="G1421" s="452"/>
      <c r="H1421" s="287"/>
      <c r="I1421" s="287"/>
      <c r="J1421" s="499"/>
      <c r="K1421" s="452"/>
      <c r="L1421" s="287"/>
      <c r="M1421" s="287"/>
      <c r="N1421" s="287"/>
      <c r="O1421" s="287"/>
      <c r="P1421" s="287"/>
      <c r="Q1421" s="287"/>
      <c r="R1421" s="287"/>
      <c r="S1421" s="287"/>
      <c r="T1421" s="287"/>
      <c r="U1421" s="129">
        <f t="shared" si="247"/>
        <v>0</v>
      </c>
      <c r="V1421" s="129">
        <f t="shared" si="247"/>
        <v>0</v>
      </c>
      <c r="W1421" s="124">
        <f>+V1421+U1421</f>
        <v>0</v>
      </c>
    </row>
    <row r="1422" spans="2:23" ht="17.25" thickBot="1" x14ac:dyDescent="0.3">
      <c r="B1422" s="82" t="e">
        <f>SUM(B1418:B1421)</f>
        <v>#N/A</v>
      </c>
      <c r="C1422" s="83" t="e">
        <f>SUM(C1418:C1421)</f>
        <v>#N/A</v>
      </c>
      <c r="D1422" s="84" t="e">
        <f>SUM(D1418:D1421)</f>
        <v>#N/A</v>
      </c>
      <c r="E1422" s="898" t="s">
        <v>1089</v>
      </c>
      <c r="F1422" s="899"/>
      <c r="G1422" s="82">
        <f t="shared" ref="G1422:W1422" si="248">SUM(G1418:G1421)</f>
        <v>0</v>
      </c>
      <c r="H1422" s="83">
        <f t="shared" si="248"/>
        <v>0</v>
      </c>
      <c r="I1422" s="83">
        <f t="shared" si="248"/>
        <v>0</v>
      </c>
      <c r="J1422" s="84">
        <f t="shared" si="248"/>
        <v>0</v>
      </c>
      <c r="K1422" s="82">
        <f t="shared" si="248"/>
        <v>0</v>
      </c>
      <c r="L1422" s="83">
        <f t="shared" si="248"/>
        <v>0</v>
      </c>
      <c r="M1422" s="83">
        <f t="shared" si="248"/>
        <v>0</v>
      </c>
      <c r="N1422" s="83">
        <f t="shared" si="248"/>
        <v>0</v>
      </c>
      <c r="O1422" s="83">
        <f t="shared" si="248"/>
        <v>0</v>
      </c>
      <c r="P1422" s="83">
        <f t="shared" si="248"/>
        <v>0</v>
      </c>
      <c r="Q1422" s="83">
        <f t="shared" si="248"/>
        <v>0</v>
      </c>
      <c r="R1422" s="83">
        <f t="shared" si="248"/>
        <v>0</v>
      </c>
      <c r="S1422" s="83">
        <f t="shared" si="248"/>
        <v>0</v>
      </c>
      <c r="T1422" s="83">
        <f t="shared" si="248"/>
        <v>0</v>
      </c>
      <c r="U1422" s="83">
        <f t="shared" si="248"/>
        <v>0</v>
      </c>
      <c r="V1422" s="83">
        <f t="shared" si="248"/>
        <v>0</v>
      </c>
      <c r="W1422" s="84">
        <f t="shared" si="248"/>
        <v>0</v>
      </c>
    </row>
    <row r="1423" spans="2:23" ht="15.75" thickBot="1" x14ac:dyDescent="0.3">
      <c r="B1423" s="497" t="s">
        <v>889</v>
      </c>
      <c r="C1423" s="95"/>
      <c r="D1423" s="95"/>
      <c r="E1423" s="95"/>
      <c r="F1423" s="96"/>
      <c r="G1423" s="96"/>
      <c r="H1423" s="96"/>
      <c r="I1423" s="96"/>
      <c r="J1423"/>
      <c r="K1423"/>
      <c r="L1423"/>
      <c r="M1423"/>
      <c r="N1423"/>
      <c r="O1423"/>
      <c r="P1423"/>
      <c r="Q1423"/>
      <c r="R1423"/>
      <c r="S1423"/>
      <c r="T1423"/>
      <c r="U1423"/>
      <c r="V1423" s="96"/>
      <c r="W1423" s="96"/>
    </row>
    <row r="1424" spans="2:23" ht="15" x14ac:dyDescent="0.25">
      <c r="B1424" s="1026" t="s">
        <v>1020</v>
      </c>
      <c r="C1424" s="1027"/>
      <c r="D1424" s="1028" t="s">
        <v>890</v>
      </c>
      <c r="E1424" s="1028"/>
      <c r="F1424" s="1029" t="s">
        <v>1021</v>
      </c>
      <c r="G1424" s="1029"/>
      <c r="H1424" s="1030"/>
      <c r="I1424" s="241"/>
      <c r="J1424"/>
      <c r="K1424"/>
      <c r="L1424"/>
      <c r="M1424"/>
      <c r="N1424"/>
      <c r="O1424"/>
      <c r="P1424"/>
      <c r="Q1424"/>
      <c r="R1424"/>
      <c r="S1424"/>
      <c r="T1424"/>
      <c r="U1424"/>
      <c r="V1424" s="375"/>
      <c r="W1424" s="96"/>
    </row>
    <row r="1425" spans="1:24" ht="15" x14ac:dyDescent="0.25">
      <c r="B1425" s="366" t="s">
        <v>823</v>
      </c>
      <c r="C1425" s="367" t="s">
        <v>824</v>
      </c>
      <c r="D1425" s="367" t="s">
        <v>823</v>
      </c>
      <c r="E1425" s="367" t="s">
        <v>824</v>
      </c>
      <c r="F1425" s="367" t="s">
        <v>823</v>
      </c>
      <c r="G1425" s="1031" t="s">
        <v>824</v>
      </c>
      <c r="H1425" s="1032"/>
      <c r="I1425" s="241"/>
      <c r="J1425"/>
      <c r="K1425"/>
      <c r="L1425" s="1009" t="s">
        <v>835</v>
      </c>
      <c r="M1425" s="1009"/>
      <c r="N1425" s="1009"/>
      <c r="O1425" s="1010"/>
      <c r="P1425" s="1011"/>
      <c r="Q1425" s="1011"/>
      <c r="R1425" s="1011"/>
      <c r="S1425" s="1011"/>
      <c r="T1425" s="1011"/>
      <c r="U1425" s="1011"/>
      <c r="V1425" s="1012"/>
      <c r="W1425" s="96"/>
    </row>
    <row r="1426" spans="1:24" ht="17.25" thickBot="1" x14ac:dyDescent="0.3">
      <c r="B1426" s="452"/>
      <c r="C1426" s="287"/>
      <c r="D1426" s="287"/>
      <c r="E1426" s="287"/>
      <c r="F1426" s="287"/>
      <c r="G1426" s="1033"/>
      <c r="H1426" s="1034"/>
      <c r="I1426" s="241"/>
      <c r="J1426"/>
      <c r="K1426"/>
      <c r="L1426" s="1009"/>
      <c r="M1426" s="1009"/>
      <c r="N1426" s="1009"/>
      <c r="O1426" s="1013"/>
      <c r="P1426" s="1014"/>
      <c r="Q1426" s="1014"/>
      <c r="R1426" s="1014"/>
      <c r="S1426" s="1014"/>
      <c r="T1426" s="1014"/>
      <c r="U1426" s="1014"/>
      <c r="V1426" s="1015"/>
      <c r="W1426" s="96"/>
    </row>
    <row r="1427" spans="1:24" ht="16.5" x14ac:dyDescent="0.25">
      <c r="B1427" s="368"/>
      <c r="C1427" s="368"/>
      <c r="D1427" s="368"/>
      <c r="E1427" s="369"/>
      <c r="F1427" s="376"/>
      <c r="G1427" s="377"/>
      <c r="H1427" s="377"/>
      <c r="I1427" s="241"/>
      <c r="J1427" s="370"/>
      <c r="K1427" s="370"/>
      <c r="L1427" s="370"/>
      <c r="M1427" s="370"/>
      <c r="N1427" s="370"/>
      <c r="O1427" s="1013"/>
      <c r="P1427" s="1014"/>
      <c r="Q1427" s="1014"/>
      <c r="R1427" s="1014"/>
      <c r="S1427" s="1014"/>
      <c r="T1427" s="1014"/>
      <c r="U1427" s="1014"/>
      <c r="V1427" s="1015"/>
      <c r="W1427" s="96"/>
    </row>
    <row r="1428" spans="1:24" ht="15" x14ac:dyDescent="0.25">
      <c r="B1428" s="371" t="s">
        <v>891</v>
      </c>
      <c r="C1428" s="100"/>
      <c r="D1428" s="100"/>
      <c r="E1428" s="100"/>
      <c r="F1428" s="100"/>
      <c r="G1428" s="100"/>
      <c r="H1428" s="100"/>
      <c r="I1428" s="100"/>
      <c r="J1428" s="100"/>
      <c r="K1428" s="100"/>
      <c r="L1428" s="100"/>
      <c r="M1428" s="100"/>
      <c r="N1428" s="100"/>
      <c r="O1428" s="1016"/>
      <c r="P1428" s="1017"/>
      <c r="Q1428" s="1017"/>
      <c r="R1428" s="1017"/>
      <c r="S1428" s="1017"/>
      <c r="T1428" s="1017"/>
      <c r="U1428" s="1017"/>
      <c r="V1428" s="1018"/>
      <c r="W1428" s="96"/>
    </row>
    <row r="1429" spans="1:24" ht="15.75" thickBot="1" x14ac:dyDescent="0.3">
      <c r="B1429" s="372" t="s">
        <v>892</v>
      </c>
      <c r="C1429" s="100"/>
      <c r="D1429" s="100"/>
      <c r="E1429" s="100"/>
      <c r="F1429" s="100"/>
      <c r="G1429" s="100"/>
      <c r="H1429" s="100"/>
      <c r="I1429" s="100"/>
      <c r="J1429" s="100"/>
      <c r="K1429" s="100"/>
      <c r="L1429" s="100"/>
      <c r="M1429" s="100"/>
      <c r="N1429" s="100"/>
      <c r="O1429" s="100"/>
      <c r="P1429" s="100"/>
      <c r="Q1429" s="100"/>
      <c r="R1429" s="100"/>
      <c r="S1429" s="100"/>
      <c r="T1429" s="100"/>
      <c r="U1429" s="100"/>
      <c r="V1429" s="100"/>
      <c r="W1429" s="96"/>
    </row>
    <row r="1430" spans="1:24" ht="16.5" customHeight="1" thickBot="1" x14ac:dyDescent="0.3">
      <c r="A1430" s="36"/>
      <c r="B1430" s="60" t="s">
        <v>786</v>
      </c>
      <c r="C1430" s="61"/>
      <c r="D1430" s="61"/>
      <c r="E1430" s="62"/>
      <c r="F1430" s="62"/>
      <c r="G1430" s="63"/>
      <c r="H1430" s="63"/>
      <c r="I1430" s="63"/>
      <c r="J1430" s="63"/>
      <c r="K1430" s="63"/>
      <c r="L1430" s="63"/>
      <c r="M1430" s="63"/>
      <c r="N1430" s="63"/>
      <c r="O1430" s="63"/>
      <c r="P1430" s="63"/>
      <c r="Q1430" s="63"/>
      <c r="R1430" s="63"/>
      <c r="S1430" s="63"/>
      <c r="T1430" s="63"/>
      <c r="U1430" s="61"/>
      <c r="V1430" s="61"/>
      <c r="W1430" s="64" t="s">
        <v>864</v>
      </c>
    </row>
    <row r="1431" spans="1:24" ht="12.75" customHeight="1" x14ac:dyDescent="0.25">
      <c r="B1431" s="864" t="s">
        <v>788</v>
      </c>
      <c r="C1431" s="864"/>
      <c r="D1431" s="864"/>
      <c r="E1431" s="864"/>
      <c r="F1431" s="864"/>
      <c r="G1431" s="864"/>
      <c r="H1431" s="864"/>
      <c r="I1431" s="864"/>
      <c r="J1431" s="864"/>
      <c r="K1431" s="864"/>
      <c r="L1431" s="864"/>
      <c r="M1431" s="864"/>
      <c r="N1431" s="864"/>
      <c r="O1431" s="864"/>
      <c r="P1431" s="864"/>
      <c r="Q1431" s="864"/>
      <c r="R1431" s="864"/>
      <c r="S1431" s="864"/>
      <c r="T1431" s="864"/>
      <c r="U1431" s="864"/>
      <c r="V1431" s="864"/>
      <c r="W1431" s="864"/>
    </row>
    <row r="1432" spans="1:24" ht="12.75" customHeight="1" thickBot="1" x14ac:dyDescent="0.3">
      <c r="B1432" s="865" t="s">
        <v>865</v>
      </c>
      <c r="C1432" s="865"/>
      <c r="D1432" s="865"/>
      <c r="E1432" s="865"/>
      <c r="F1432" s="865"/>
      <c r="G1432" s="865"/>
      <c r="H1432" s="865"/>
      <c r="I1432" s="866"/>
      <c r="J1432" s="866"/>
      <c r="K1432" s="866"/>
      <c r="L1432" s="866"/>
      <c r="M1432" s="866"/>
      <c r="N1432" s="866"/>
      <c r="O1432" s="865"/>
      <c r="P1432" s="865"/>
      <c r="Q1432" s="865"/>
      <c r="R1432" s="865"/>
      <c r="S1432" s="865"/>
      <c r="T1432" s="865"/>
      <c r="U1432" s="865"/>
      <c r="V1432" s="865"/>
      <c r="W1432" s="865"/>
    </row>
    <row r="1433" spans="1:24" s="41" customFormat="1" ht="17.25" customHeight="1" thickBot="1" x14ac:dyDescent="0.25">
      <c r="B1433" s="867" t="s">
        <v>790</v>
      </c>
      <c r="C1433" s="868"/>
      <c r="D1433" s="869">
        <f>IF(F1434=0,"",$D$5)</f>
        <v>0</v>
      </c>
      <c r="E1433" s="869"/>
      <c r="F1433" s="869"/>
      <c r="G1433" s="869"/>
      <c r="H1433" s="870"/>
      <c r="I1433" s="902" t="s">
        <v>791</v>
      </c>
      <c r="J1433" s="903"/>
      <c r="K1433" s="903"/>
      <c r="L1433" s="903"/>
      <c r="M1433" s="903"/>
      <c r="N1433" s="904"/>
      <c r="O1433" s="886" t="s">
        <v>792</v>
      </c>
      <c r="P1433" s="887"/>
      <c r="Q1433" s="887"/>
      <c r="R1433" s="887"/>
      <c r="S1433" s="887"/>
      <c r="T1433" s="905" t="str">
        <f>IF(Menu!E30="","",Menu!E30)</f>
        <v/>
      </c>
      <c r="U1433" s="905"/>
      <c r="V1433" s="905"/>
      <c r="W1433" s="906"/>
    </row>
    <row r="1434" spans="1:24" s="41" customFormat="1" ht="17.25" customHeight="1" thickBot="1" x14ac:dyDescent="0.25">
      <c r="A1434" s="41" t="str">
        <f>IF(F1434=0,"",$D$1433&amp;" "&amp;$F$1434)</f>
        <v xml:space="preserve">0 </v>
      </c>
      <c r="B1434" s="910" t="s">
        <v>793</v>
      </c>
      <c r="C1434" s="911"/>
      <c r="D1434" s="911"/>
      <c r="E1434" s="911"/>
      <c r="F1434" s="912" t="str">
        <f>+Menu!B30</f>
        <v/>
      </c>
      <c r="G1434" s="912"/>
      <c r="H1434" s="913"/>
      <c r="I1434" s="65" t="str">
        <f>+$I$6</f>
        <v>3rd</v>
      </c>
      <c r="J1434" s="914" t="s">
        <v>866</v>
      </c>
      <c r="K1434" s="914"/>
      <c r="L1434" s="66">
        <f>+$L$6</f>
        <v>2021</v>
      </c>
      <c r="M1434" s="915" t="s">
        <v>6</v>
      </c>
      <c r="N1434" s="916"/>
      <c r="O1434" s="306" t="s">
        <v>973</v>
      </c>
      <c r="P1434" s="67"/>
      <c r="Q1434" s="67"/>
      <c r="R1434" s="68"/>
      <c r="S1434" s="68"/>
      <c r="T1434" s="68"/>
      <c r="U1434" s="68"/>
      <c r="V1434" s="68"/>
      <c r="W1434" s="69"/>
    </row>
    <row r="1435" spans="1:24" s="41" customFormat="1" ht="17.25" customHeight="1" x14ac:dyDescent="0.2">
      <c r="B1435" s="70" t="s">
        <v>795</v>
      </c>
      <c r="C1435" s="71"/>
      <c r="D1435" s="71"/>
      <c r="E1435" s="71"/>
      <c r="F1435" s="71"/>
      <c r="G1435" s="71"/>
      <c r="H1435" s="72"/>
      <c r="I1435" s="917" t="s">
        <v>867</v>
      </c>
      <c r="J1435" s="918"/>
      <c r="K1435" s="918"/>
      <c r="L1435" s="918"/>
      <c r="M1435" s="918"/>
      <c r="N1435" s="919"/>
      <c r="O1435" s="920">
        <f>+Menu!F30</f>
        <v>0</v>
      </c>
      <c r="P1435" s="921"/>
      <c r="Q1435" s="921"/>
      <c r="R1435" s="921"/>
      <c r="S1435" s="921"/>
      <c r="T1435" s="921"/>
      <c r="U1435" s="921"/>
      <c r="V1435" s="921"/>
      <c r="W1435" s="913"/>
    </row>
    <row r="1436" spans="1:24" s="41" customFormat="1" ht="17.25" customHeight="1" x14ac:dyDescent="0.2">
      <c r="B1436" s="920">
        <f>+Menu!D30</f>
        <v>0</v>
      </c>
      <c r="C1436" s="921"/>
      <c r="D1436" s="921"/>
      <c r="E1436" s="921"/>
      <c r="F1436" s="921"/>
      <c r="G1436" s="921"/>
      <c r="H1436" s="913"/>
      <c r="I1436" s="925" t="s">
        <v>1011</v>
      </c>
      <c r="J1436" s="926"/>
      <c r="K1436" s="926"/>
      <c r="L1436" s="926"/>
      <c r="M1436" s="926"/>
      <c r="N1436" s="911"/>
      <c r="O1436" s="920">
        <f>+Menu!G30</f>
        <v>0</v>
      </c>
      <c r="P1436" s="921"/>
      <c r="Q1436" s="921"/>
      <c r="R1436" s="921"/>
      <c r="S1436" s="921"/>
      <c r="T1436" s="921"/>
      <c r="U1436" s="921"/>
      <c r="V1436" s="921"/>
      <c r="W1436" s="913"/>
    </row>
    <row r="1437" spans="1:24" s="41" customFormat="1" ht="17.25" customHeight="1" thickBot="1" x14ac:dyDescent="0.25">
      <c r="B1437" s="907"/>
      <c r="C1437" s="908"/>
      <c r="D1437" s="908"/>
      <c r="E1437" s="908"/>
      <c r="F1437" s="908"/>
      <c r="G1437" s="908"/>
      <c r="H1437" s="909"/>
      <c r="I1437" s="927" t="s">
        <v>868</v>
      </c>
      <c r="J1437" s="928"/>
      <c r="K1437" s="928"/>
      <c r="L1437" s="928"/>
      <c r="M1437" s="929" t="e">
        <f>IF(D1444=0,"",SUM(G1444:J1444)/D1444*100)</f>
        <v>#N/A</v>
      </c>
      <c r="N1437" s="930"/>
      <c r="O1437" s="907"/>
      <c r="P1437" s="908"/>
      <c r="Q1437" s="908"/>
      <c r="R1437" s="908"/>
      <c r="S1437" s="908"/>
      <c r="T1437" s="908"/>
      <c r="U1437" s="908"/>
      <c r="V1437" s="908"/>
      <c r="W1437" s="909"/>
      <c r="X1437" s="73"/>
    </row>
    <row r="1438" spans="1:24" ht="6.75" customHeight="1" x14ac:dyDescent="0.25"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Q1438" s="74"/>
      <c r="R1438" s="74"/>
      <c r="S1438" s="74"/>
      <c r="T1438" s="61"/>
      <c r="U1438" s="61"/>
      <c r="V1438" s="61"/>
      <c r="W1438" s="61"/>
    </row>
    <row r="1439" spans="1:24" ht="11.25" customHeight="1" thickBot="1" x14ac:dyDescent="0.3">
      <c r="B1439" s="68" t="s">
        <v>1075</v>
      </c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Q1439" s="74"/>
      <c r="R1439" s="74"/>
      <c r="S1439" s="74"/>
      <c r="T1439" s="61"/>
      <c r="U1439" s="61"/>
      <c r="V1439" s="61"/>
      <c r="W1439" s="61"/>
    </row>
    <row r="1440" spans="1:24" ht="37.5" customHeight="1" thickBot="1" x14ac:dyDescent="0.25">
      <c r="B1440" s="877" t="s">
        <v>869</v>
      </c>
      <c r="C1440" s="861"/>
      <c r="D1440" s="878"/>
      <c r="E1440" s="935" t="s">
        <v>870</v>
      </c>
      <c r="F1440" s="936"/>
      <c r="G1440" s="922" t="s">
        <v>1068</v>
      </c>
      <c r="H1440" s="923"/>
      <c r="I1440" s="923"/>
      <c r="J1440" s="924"/>
      <c r="K1440" s="877" t="s">
        <v>1067</v>
      </c>
      <c r="L1440" s="861"/>
      <c r="M1440" s="861" t="s">
        <v>1074</v>
      </c>
      <c r="N1440" s="861"/>
      <c r="O1440" s="861" t="s">
        <v>1073</v>
      </c>
      <c r="P1440" s="861"/>
      <c r="Q1440" s="861" t="s">
        <v>1072</v>
      </c>
      <c r="R1440" s="861"/>
      <c r="S1440" s="861" t="s">
        <v>1071</v>
      </c>
      <c r="T1440" s="861"/>
      <c r="U1440" s="871" t="s">
        <v>1070</v>
      </c>
      <c r="V1440" s="871"/>
      <c r="W1440" s="872"/>
    </row>
    <row r="1441" spans="2:26" ht="12.75" customHeight="1" x14ac:dyDescent="0.2">
      <c r="B1441" s="879"/>
      <c r="C1441" s="862"/>
      <c r="D1441" s="880"/>
      <c r="E1441" s="937"/>
      <c r="F1441" s="938"/>
      <c r="G1441" s="883" t="s">
        <v>1069</v>
      </c>
      <c r="H1441" s="884"/>
      <c r="I1441" s="884"/>
      <c r="J1441" s="885"/>
      <c r="K1441" s="879"/>
      <c r="L1441" s="862"/>
      <c r="M1441" s="862"/>
      <c r="N1441" s="862"/>
      <c r="O1441" s="862"/>
      <c r="P1441" s="862"/>
      <c r="Q1441" s="862"/>
      <c r="R1441" s="862"/>
      <c r="S1441" s="862"/>
      <c r="T1441" s="862"/>
      <c r="U1441" s="873"/>
      <c r="V1441" s="873"/>
      <c r="W1441" s="874"/>
    </row>
    <row r="1442" spans="2:26" ht="15.75" customHeight="1" thickBot="1" x14ac:dyDescent="0.3">
      <c r="B1442" s="881"/>
      <c r="C1442" s="863"/>
      <c r="D1442" s="882"/>
      <c r="E1442" s="939"/>
      <c r="F1442" s="940"/>
      <c r="G1442" s="941" t="s">
        <v>1065</v>
      </c>
      <c r="H1442" s="942"/>
      <c r="I1442" s="942" t="s">
        <v>1066</v>
      </c>
      <c r="J1442" s="943"/>
      <c r="K1442" s="881"/>
      <c r="L1442" s="863"/>
      <c r="M1442" s="863"/>
      <c r="N1442" s="863"/>
      <c r="O1442" s="863"/>
      <c r="P1442" s="863"/>
      <c r="Q1442" s="863"/>
      <c r="R1442" s="863"/>
      <c r="S1442" s="863"/>
      <c r="T1442" s="863"/>
      <c r="U1442" s="875"/>
      <c r="V1442" s="875"/>
      <c r="W1442" s="876"/>
    </row>
    <row r="1443" spans="2:26" ht="25.5" customHeight="1" thickBot="1" x14ac:dyDescent="0.3">
      <c r="B1443" s="75" t="s">
        <v>823</v>
      </c>
      <c r="C1443" s="76" t="s">
        <v>824</v>
      </c>
      <c r="D1443" s="77" t="s">
        <v>874</v>
      </c>
      <c r="E1443" s="954" t="s">
        <v>875</v>
      </c>
      <c r="F1443" s="954"/>
      <c r="G1443" s="485" t="s">
        <v>823</v>
      </c>
      <c r="H1443" s="486" t="s">
        <v>824</v>
      </c>
      <c r="I1443" s="486" t="s">
        <v>823</v>
      </c>
      <c r="J1443" s="487" t="s">
        <v>824</v>
      </c>
      <c r="K1443" s="109" t="s">
        <v>823</v>
      </c>
      <c r="L1443" s="109" t="s">
        <v>824</v>
      </c>
      <c r="M1443" s="109" t="s">
        <v>823</v>
      </c>
      <c r="N1443" s="109" t="s">
        <v>824</v>
      </c>
      <c r="O1443" s="109" t="s">
        <v>823</v>
      </c>
      <c r="P1443" s="109" t="s">
        <v>824</v>
      </c>
      <c r="Q1443" s="109" t="s">
        <v>823</v>
      </c>
      <c r="R1443" s="109" t="s">
        <v>824</v>
      </c>
      <c r="S1443" s="109" t="s">
        <v>823</v>
      </c>
      <c r="T1443" s="109" t="s">
        <v>824</v>
      </c>
      <c r="U1443" s="109" t="s">
        <v>823</v>
      </c>
      <c r="V1443" s="109" t="s">
        <v>824</v>
      </c>
      <c r="W1443" s="110" t="s">
        <v>825</v>
      </c>
    </row>
    <row r="1444" spans="2:26" ht="15" customHeight="1" x14ac:dyDescent="0.25">
      <c r="B1444" s="373" t="e">
        <f>IF($A$1434="",0,VLOOKUP($A$1434,$C$2209:$R$3100,2,FALSE))</f>
        <v>#N/A</v>
      </c>
      <c r="C1444" s="374" t="e">
        <f>IF($A$1434="",0,VLOOKUP($A$1434,$W$2209:$AL$3100,2,FALSE))</f>
        <v>#N/A</v>
      </c>
      <c r="D1444" s="78" t="e">
        <f>SUM(B1444:C1444)</f>
        <v>#N/A</v>
      </c>
      <c r="E1444" s="933" t="s">
        <v>876</v>
      </c>
      <c r="F1444" s="934"/>
      <c r="G1444" s="288"/>
      <c r="H1444" s="283"/>
      <c r="I1444" s="289"/>
      <c r="J1444" s="471"/>
      <c r="K1444" s="467"/>
      <c r="L1444" s="283"/>
      <c r="M1444" s="283"/>
      <c r="N1444" s="283"/>
      <c r="O1444" s="283"/>
      <c r="P1444" s="283"/>
      <c r="Q1444" s="283"/>
      <c r="R1444" s="283"/>
      <c r="S1444" s="283"/>
      <c r="T1444" s="283"/>
      <c r="U1444" s="128">
        <f t="shared" ref="U1444:V1446" si="249">+G1444+I1444+K1444+M1444+O1444+Q1444+S1444</f>
        <v>0</v>
      </c>
      <c r="V1444" s="128">
        <f t="shared" si="249"/>
        <v>0</v>
      </c>
      <c r="W1444" s="122">
        <f>SUM(U1444:V1444)</f>
        <v>0</v>
      </c>
      <c r="Y1444" s="539" t="e">
        <f>IF($A$1434="",0,VLOOKUP($A$1434,$AQ$2209:$BF$3100,2,FALSE))</f>
        <v>#N/A</v>
      </c>
      <c r="Z1444" s="539" t="e">
        <f>IF($A$1434="",0,VLOOKUP($A$1434,$BJ$2209:$BY$3100,2,FALSE))</f>
        <v>#N/A</v>
      </c>
    </row>
    <row r="1445" spans="2:26" ht="15" customHeight="1" x14ac:dyDescent="0.25">
      <c r="B1445" s="373" t="e">
        <f>IF($A$1434="",0,VLOOKUP($A$1434,$C$2209:$R$3100,3,FALSE))</f>
        <v>#N/A</v>
      </c>
      <c r="C1445" s="374" t="e">
        <f>IF($A$1434="",0,VLOOKUP($A$1434,$W$2209:$AL$3100,3,FALSE))</f>
        <v>#N/A</v>
      </c>
      <c r="D1445" s="80" t="e">
        <f>SUM(B1445:C1445)</f>
        <v>#N/A</v>
      </c>
      <c r="E1445" s="944" t="s">
        <v>877</v>
      </c>
      <c r="F1445" s="891"/>
      <c r="G1445" s="305"/>
      <c r="H1445" s="304"/>
      <c r="I1445" s="107"/>
      <c r="J1445" s="472"/>
      <c r="K1445" s="468"/>
      <c r="L1445" s="107"/>
      <c r="M1445" s="107"/>
      <c r="N1445" s="107"/>
      <c r="O1445" s="107"/>
      <c r="P1445" s="107"/>
      <c r="Q1445" s="107"/>
      <c r="R1445" s="107"/>
      <c r="S1445" s="107"/>
      <c r="T1445" s="107"/>
      <c r="U1445" s="121">
        <f t="shared" si="249"/>
        <v>0</v>
      </c>
      <c r="V1445" s="121">
        <f t="shared" si="249"/>
        <v>0</v>
      </c>
      <c r="W1445" s="123">
        <f>SUM(U1445:V1445)</f>
        <v>0</v>
      </c>
      <c r="Y1445" s="539" t="e">
        <f>IF($A$1434="",0,VLOOKUP($A$1434,$AQ$2209:$BF$3100,3,FALSE))</f>
        <v>#N/A</v>
      </c>
      <c r="Z1445" s="539" t="e">
        <f>IF($A$1434="",0,VLOOKUP($A$1434,$BJ$2209:$BY$3100,3,FALSE))</f>
        <v>#N/A</v>
      </c>
    </row>
    <row r="1446" spans="2:26" ht="15" customHeight="1" x14ac:dyDescent="0.25">
      <c r="B1446" s="373" t="e">
        <f>IF($A$1434="",0,VLOOKUP($A$1434,$C$2209:$R$3100,4,FALSE))</f>
        <v>#N/A</v>
      </c>
      <c r="C1446" s="374" t="e">
        <f>IF($A$1434="",0,VLOOKUP($A$1434,$W$2209:$AL$3100,4,FALSE))</f>
        <v>#N/A</v>
      </c>
      <c r="D1446" s="80" t="e">
        <f>SUM(B1446:C1446)</f>
        <v>#N/A</v>
      </c>
      <c r="E1446" s="944" t="s">
        <v>878</v>
      </c>
      <c r="F1446" s="891"/>
      <c r="G1446" s="305"/>
      <c r="H1446" s="304"/>
      <c r="I1446" s="107"/>
      <c r="J1446" s="472"/>
      <c r="K1446" s="468"/>
      <c r="L1446" s="107"/>
      <c r="M1446" s="107"/>
      <c r="N1446" s="107"/>
      <c r="O1446" s="107"/>
      <c r="P1446" s="107"/>
      <c r="Q1446" s="107"/>
      <c r="R1446" s="107"/>
      <c r="S1446" s="107"/>
      <c r="T1446" s="107"/>
      <c r="U1446" s="121">
        <f t="shared" si="249"/>
        <v>0</v>
      </c>
      <c r="V1446" s="121">
        <f t="shared" si="249"/>
        <v>0</v>
      </c>
      <c r="W1446" s="123">
        <f>SUM(U1446:V1446)</f>
        <v>0</v>
      </c>
      <c r="Y1446" s="539" t="e">
        <f>IF($A$1434="",0,VLOOKUP($A$1434,$AQ$2209:$BF$3100,4,FALSE))</f>
        <v>#N/A</v>
      </c>
      <c r="Z1446" s="539" t="e">
        <f>IF($A$1434="",0,VLOOKUP($A$1434,$BJ$2209:$BY$3100,4,FALSE))</f>
        <v>#N/A</v>
      </c>
    </row>
    <row r="1447" spans="2:26" ht="15" customHeight="1" x14ac:dyDescent="0.25">
      <c r="B1447" s="373" t="e">
        <f>IF($A$1434="",0,VLOOKUP($A$1434,$C$2209:$R$3100,5,FALSE))</f>
        <v>#N/A</v>
      </c>
      <c r="C1447" s="374" t="e">
        <f>IF($A$1434="",0,VLOOKUP($A$1434,$W$2209:$AL$3100,5,FALSE))</f>
        <v>#N/A</v>
      </c>
      <c r="D1447" s="80" t="e">
        <f>SUM(B1447:C1447)</f>
        <v>#N/A</v>
      </c>
      <c r="E1447" s="944" t="s">
        <v>879</v>
      </c>
      <c r="F1447" s="891"/>
      <c r="G1447" s="305"/>
      <c r="H1447" s="304"/>
      <c r="I1447" s="360"/>
      <c r="J1447" s="472"/>
      <c r="K1447" s="468"/>
      <c r="L1447" s="107"/>
      <c r="M1447" s="107"/>
      <c r="N1447" s="107"/>
      <c r="O1447" s="107"/>
      <c r="P1447" s="107"/>
      <c r="Q1447" s="107"/>
      <c r="R1447" s="107"/>
      <c r="S1447" s="107"/>
      <c r="T1447" s="107"/>
      <c r="U1447" s="121">
        <f>+G1447+I1447+K1447+M1447+O1447+Q1447+S1447</f>
        <v>0</v>
      </c>
      <c r="V1447" s="121">
        <f>+H1447+J1447+L1447+N1447+P1447+R1447+T1447</f>
        <v>0</v>
      </c>
      <c r="W1447" s="123">
        <f>SUM(U1447:V1447)</f>
        <v>0</v>
      </c>
      <c r="Y1447" s="539" t="e">
        <f>IF($A$1434="",0,VLOOKUP($A$1434,$AQ$2209:$BF$3100,5,FALSE))</f>
        <v>#N/A</v>
      </c>
      <c r="Z1447" s="539" t="e">
        <f>IF($A$1434="",0,VLOOKUP($A$1434,$BJ$2209:$BY$3100,5,FALSE))</f>
        <v>#N/A</v>
      </c>
    </row>
    <row r="1448" spans="2:26" ht="15" customHeight="1" thickBot="1" x14ac:dyDescent="0.3">
      <c r="B1448" s="373" t="e">
        <f>IF($A$1434="",0,VLOOKUP($A$1434,$C$2209:$R$3100,6,FALSE))</f>
        <v>#N/A</v>
      </c>
      <c r="C1448" s="374" t="e">
        <f>IF($A$1434="",0,VLOOKUP($A$1434,$W$2209:$AL$3100,6,FALSE))</f>
        <v>#N/A</v>
      </c>
      <c r="D1448" s="81" t="e">
        <f>SUM(B1448:C1448)</f>
        <v>#N/A</v>
      </c>
      <c r="E1448" s="945" t="s">
        <v>880</v>
      </c>
      <c r="F1448" s="946"/>
      <c r="G1448" s="361"/>
      <c r="H1448" s="362"/>
      <c r="I1448" s="363"/>
      <c r="J1448" s="473"/>
      <c r="K1448" s="469"/>
      <c r="L1448" s="363"/>
      <c r="M1448" s="363"/>
      <c r="N1448" s="363"/>
      <c r="O1448" s="363"/>
      <c r="P1448" s="363"/>
      <c r="Q1448" s="363"/>
      <c r="R1448" s="363"/>
      <c r="S1448" s="363"/>
      <c r="T1448" s="363"/>
      <c r="U1448" s="364">
        <f>+G1448+I1448+K1448+M1448+O1448+Q1448+S1448</f>
        <v>0</v>
      </c>
      <c r="V1448" s="364">
        <f>+H1448+J1448+L1448+N1448+P1448+R1448+T1448</f>
        <v>0</v>
      </c>
      <c r="W1448" s="365">
        <f>SUM(U1448:V1448)</f>
        <v>0</v>
      </c>
      <c r="Y1448" s="539" t="e">
        <f>IF($A$1434="",0,VLOOKUP($A$1434,$AQ$2209:$BF$3100,6,FALSE))</f>
        <v>#N/A</v>
      </c>
      <c r="Z1448" s="539" t="e">
        <f>IF($A$1434="",0,VLOOKUP($A$1434,$BJ$2209:$BY$3100,6,FALSE))</f>
        <v>#N/A</v>
      </c>
    </row>
    <row r="1449" spans="2:26" ht="18" customHeight="1" thickBot="1" x14ac:dyDescent="0.3">
      <c r="B1449" s="82" t="e">
        <f>SUM(B1444:B1448)</f>
        <v>#N/A</v>
      </c>
      <c r="C1449" s="83" t="e">
        <f>SUM(C1444:C1448)</f>
        <v>#N/A</v>
      </c>
      <c r="D1449" s="84" t="e">
        <f>SUM(D1444:D1448)</f>
        <v>#N/A</v>
      </c>
      <c r="E1449" s="947" t="s">
        <v>881</v>
      </c>
      <c r="F1449" s="948"/>
      <c r="G1449" s="82">
        <f>SUM(G1444:G1448)</f>
        <v>0</v>
      </c>
      <c r="H1449" s="83">
        <f t="shared" ref="H1449:T1449" si="250">SUM(H1444:H1448)</f>
        <v>0</v>
      </c>
      <c r="I1449" s="83">
        <f t="shared" si="250"/>
        <v>0</v>
      </c>
      <c r="J1449" s="84">
        <f t="shared" si="250"/>
        <v>0</v>
      </c>
      <c r="K1449" s="470">
        <f t="shared" si="250"/>
        <v>0</v>
      </c>
      <c r="L1449" s="83">
        <f t="shared" si="250"/>
        <v>0</v>
      </c>
      <c r="M1449" s="83">
        <f t="shared" si="250"/>
        <v>0</v>
      </c>
      <c r="N1449" s="83">
        <f t="shared" si="250"/>
        <v>0</v>
      </c>
      <c r="O1449" s="83">
        <f t="shared" si="250"/>
        <v>0</v>
      </c>
      <c r="P1449" s="83">
        <f t="shared" si="250"/>
        <v>0</v>
      </c>
      <c r="Q1449" s="83">
        <f t="shared" si="250"/>
        <v>0</v>
      </c>
      <c r="R1449" s="83">
        <f t="shared" si="250"/>
        <v>0</v>
      </c>
      <c r="S1449" s="83">
        <f t="shared" si="250"/>
        <v>0</v>
      </c>
      <c r="T1449" s="83">
        <f t="shared" si="250"/>
        <v>0</v>
      </c>
      <c r="U1449" s="83">
        <f>SUM(U1444:U1448)</f>
        <v>0</v>
      </c>
      <c r="V1449" s="83">
        <f>SUM(V1444:V1448)</f>
        <v>0</v>
      </c>
      <c r="W1449" s="84">
        <f>SUM(W1444:W1448)</f>
        <v>0</v>
      </c>
      <c r="Y1449" s="87"/>
      <c r="Z1449" s="87"/>
    </row>
    <row r="1450" spans="2:26" ht="6.75" customHeight="1" thickBot="1" x14ac:dyDescent="0.3">
      <c r="B1450" s="61"/>
      <c r="C1450" s="61"/>
      <c r="D1450" s="61"/>
      <c r="E1450" s="61"/>
      <c r="F1450" s="61"/>
      <c r="G1450" s="61"/>
      <c r="H1450" s="61"/>
      <c r="I1450" s="61"/>
      <c r="J1450" s="61"/>
      <c r="K1450" s="61"/>
      <c r="L1450" s="61"/>
      <c r="M1450" s="61"/>
      <c r="N1450" s="61"/>
      <c r="O1450" s="61"/>
      <c r="P1450" s="61"/>
      <c r="Q1450" s="61"/>
      <c r="R1450" s="61"/>
      <c r="S1450" s="61"/>
      <c r="T1450" s="61"/>
      <c r="U1450" s="61"/>
      <c r="V1450" s="61"/>
      <c r="W1450" s="61"/>
    </row>
    <row r="1451" spans="2:26" ht="25.5" customHeight="1" thickBot="1" x14ac:dyDescent="0.3">
      <c r="B1451" s="75" t="s">
        <v>823</v>
      </c>
      <c r="C1451" s="76" t="s">
        <v>824</v>
      </c>
      <c r="D1451" s="77" t="s">
        <v>874</v>
      </c>
      <c r="E1451" s="949" t="s">
        <v>882</v>
      </c>
      <c r="F1451" s="949"/>
      <c r="G1451" s="485" t="s">
        <v>823</v>
      </c>
      <c r="H1451" s="486" t="s">
        <v>824</v>
      </c>
      <c r="I1451" s="486" t="s">
        <v>823</v>
      </c>
      <c r="J1451" s="487" t="s">
        <v>824</v>
      </c>
      <c r="K1451" s="109" t="s">
        <v>823</v>
      </c>
      <c r="L1451" s="109" t="s">
        <v>824</v>
      </c>
      <c r="M1451" s="109" t="s">
        <v>823</v>
      </c>
      <c r="N1451" s="109" t="s">
        <v>824</v>
      </c>
      <c r="O1451" s="109" t="s">
        <v>823</v>
      </c>
      <c r="P1451" s="109" t="s">
        <v>824</v>
      </c>
      <c r="Q1451" s="109" t="s">
        <v>823</v>
      </c>
      <c r="R1451" s="109" t="s">
        <v>824</v>
      </c>
      <c r="S1451" s="109" t="s">
        <v>823</v>
      </c>
      <c r="T1451" s="109" t="s">
        <v>824</v>
      </c>
      <c r="U1451" s="109" t="s">
        <v>823</v>
      </c>
      <c r="V1451" s="109" t="s">
        <v>824</v>
      </c>
      <c r="W1451" s="110" t="s">
        <v>825</v>
      </c>
    </row>
    <row r="1452" spans="2:26" ht="15" customHeight="1" x14ac:dyDescent="0.25">
      <c r="B1452" s="373" t="e">
        <f>IF($A$1434="",0,VLOOKUP($A$1434,$C$2209:$R$3100,7,FALSE))</f>
        <v>#N/A</v>
      </c>
      <c r="C1452" s="374" t="e">
        <f>IF($A$1434="",0,VLOOKUP($A$1434,$W$2209:$AL$3100,7,FALSE))</f>
        <v>#N/A</v>
      </c>
      <c r="D1452" s="88" t="e">
        <f>SUM(B1452:C1452)</f>
        <v>#N/A</v>
      </c>
      <c r="E1452" s="933" t="s">
        <v>883</v>
      </c>
      <c r="F1452" s="934"/>
      <c r="G1452" s="288"/>
      <c r="H1452" s="283"/>
      <c r="I1452" s="478"/>
      <c r="J1452" s="479"/>
      <c r="K1452" s="474"/>
      <c r="L1452" s="281"/>
      <c r="M1452" s="281"/>
      <c r="N1452" s="281"/>
      <c r="O1452" s="281"/>
      <c r="P1452" s="281"/>
      <c r="Q1452" s="281"/>
      <c r="R1452" s="281"/>
      <c r="S1452" s="281"/>
      <c r="T1452" s="282"/>
      <c r="U1452" s="128">
        <f t="shared" ref="U1452:V1456" si="251">+G1452+I1452+K1452+M1452+O1452+Q1452+S1452</f>
        <v>0</v>
      </c>
      <c r="V1452" s="128">
        <f t="shared" si="251"/>
        <v>0</v>
      </c>
      <c r="W1452" s="122">
        <f>SUM(U1452:V1452)</f>
        <v>0</v>
      </c>
      <c r="Y1452" s="539" t="e">
        <f>IF($A$1434="",0,VLOOKUP($A$1434,$AQ$2209:$BF$3100,7,FALSE))</f>
        <v>#N/A</v>
      </c>
      <c r="Z1452" s="539" t="e">
        <f>IF($A$1434="",0,VLOOKUP($A$1434,$BJ$2209:$BY$3100,7,FALSE))</f>
        <v>#N/A</v>
      </c>
    </row>
    <row r="1453" spans="2:26" ht="15" customHeight="1" x14ac:dyDescent="0.25">
      <c r="B1453" s="373" t="e">
        <f>IF($A$1434="",0,VLOOKUP($A$1434,$C$2209:$R$3100,8,FALSE))</f>
        <v>#N/A</v>
      </c>
      <c r="C1453" s="374" t="e">
        <f>IF($A$1434="",0,VLOOKUP($A$1434,$W$2209:$AL$3100,8,FALSE))</f>
        <v>#N/A</v>
      </c>
      <c r="D1453" s="80" t="e">
        <f>SUM(B1453:C1453)</f>
        <v>#N/A</v>
      </c>
      <c r="E1453" s="944" t="s">
        <v>884</v>
      </c>
      <c r="F1453" s="891"/>
      <c r="G1453" s="305"/>
      <c r="H1453" s="304"/>
      <c r="I1453" s="480"/>
      <c r="J1453" s="481"/>
      <c r="K1453" s="475"/>
      <c r="L1453" s="79"/>
      <c r="M1453" s="79"/>
      <c r="N1453" s="79"/>
      <c r="O1453" s="79"/>
      <c r="P1453" s="79"/>
      <c r="Q1453" s="79"/>
      <c r="R1453" s="79"/>
      <c r="S1453" s="79"/>
      <c r="T1453" s="106"/>
      <c r="U1453" s="121">
        <f t="shared" si="251"/>
        <v>0</v>
      </c>
      <c r="V1453" s="121">
        <f t="shared" si="251"/>
        <v>0</v>
      </c>
      <c r="W1453" s="123">
        <f>SUM(U1453:V1453)</f>
        <v>0</v>
      </c>
      <c r="Y1453" s="539" t="e">
        <f>IF($A$1434="",0,VLOOKUP($A$1434,$AQ$2209:$BF$3100,8,FALSE))</f>
        <v>#N/A</v>
      </c>
      <c r="Z1453" s="539" t="e">
        <f>IF($A$1434="",0,VLOOKUP($A$1434,$BJ$2209:$BY$3100,8,FALSE))</f>
        <v>#N/A</v>
      </c>
    </row>
    <row r="1454" spans="2:26" ht="15" customHeight="1" x14ac:dyDescent="0.25">
      <c r="B1454" s="373" t="e">
        <f>IF($A$1434="",0,VLOOKUP($A$1434,$C$2209:$R$3100,9,FALSE))</f>
        <v>#N/A</v>
      </c>
      <c r="C1454" s="374" t="e">
        <f>IF($A$1434="",0,VLOOKUP($A$1434,$W$2209:$AL$3100,9,FALSE))</f>
        <v>#N/A</v>
      </c>
      <c r="D1454" s="80" t="e">
        <f>SUM(B1454:C1454)</f>
        <v>#N/A</v>
      </c>
      <c r="E1454" s="944" t="s">
        <v>885</v>
      </c>
      <c r="F1454" s="891"/>
      <c r="G1454" s="305"/>
      <c r="H1454" s="304"/>
      <c r="I1454" s="480"/>
      <c r="J1454" s="481"/>
      <c r="K1454" s="475"/>
      <c r="L1454" s="79"/>
      <c r="M1454" s="79"/>
      <c r="N1454" s="79"/>
      <c r="O1454" s="79"/>
      <c r="P1454" s="79"/>
      <c r="Q1454" s="79"/>
      <c r="R1454" s="79"/>
      <c r="S1454" s="79"/>
      <c r="T1454" s="106"/>
      <c r="U1454" s="121">
        <f t="shared" si="251"/>
        <v>0</v>
      </c>
      <c r="V1454" s="121">
        <f t="shared" si="251"/>
        <v>0</v>
      </c>
      <c r="W1454" s="123">
        <f>SUM(U1454:V1454)</f>
        <v>0</v>
      </c>
      <c r="Y1454" s="539" t="e">
        <f>IF($A$1434="",0,VLOOKUP($A$1434,$AQ$2209:$BF$3100,9,FALSE))</f>
        <v>#N/A</v>
      </c>
      <c r="Z1454" s="539" t="e">
        <f>IF($A$1434="",0,VLOOKUP($A$1434,$BJ$2209:$BY$3100,9,FALSE))</f>
        <v>#N/A</v>
      </c>
    </row>
    <row r="1455" spans="2:26" ht="15" customHeight="1" x14ac:dyDescent="0.25">
      <c r="B1455" s="373" t="e">
        <f>IF($A$1434="",0,VLOOKUP($A$1434,$C$2209:$R$3100,10,FALSE))</f>
        <v>#N/A</v>
      </c>
      <c r="C1455" s="374" t="e">
        <f>IF($A$1434="",0,VLOOKUP($A$1434,$W$2209:$AL$3100,10,FALSE))</f>
        <v>#N/A</v>
      </c>
      <c r="D1455" s="80" t="e">
        <f>SUM(B1455:C1455)</f>
        <v>#N/A</v>
      </c>
      <c r="E1455" s="944" t="s">
        <v>886</v>
      </c>
      <c r="F1455" s="891"/>
      <c r="G1455" s="305"/>
      <c r="H1455" s="304"/>
      <c r="I1455" s="480"/>
      <c r="J1455" s="481"/>
      <c r="K1455" s="475"/>
      <c r="L1455" s="79"/>
      <c r="M1455" s="79"/>
      <c r="N1455" s="79"/>
      <c r="O1455" s="79"/>
      <c r="P1455" s="79"/>
      <c r="Q1455" s="79"/>
      <c r="R1455" s="79"/>
      <c r="S1455" s="79"/>
      <c r="T1455" s="106"/>
      <c r="U1455" s="121">
        <f t="shared" si="251"/>
        <v>0</v>
      </c>
      <c r="V1455" s="121">
        <f t="shared" si="251"/>
        <v>0</v>
      </c>
      <c r="W1455" s="123">
        <f>SUM(U1455:V1455)</f>
        <v>0</v>
      </c>
      <c r="Y1455" s="539" t="e">
        <f>IF($A$1434="",0,VLOOKUP($A$1434,$AQ$2209:$BF$3100,10,FALSE))</f>
        <v>#N/A</v>
      </c>
      <c r="Z1455" s="539" t="e">
        <f>IF($A$1434="",0,VLOOKUP($A$1434,$BJ$2209:$BY$3100,10,FALSE))</f>
        <v>#N/A</v>
      </c>
    </row>
    <row r="1456" spans="2:26" ht="15" customHeight="1" thickBot="1" x14ac:dyDescent="0.3">
      <c r="B1456" s="373" t="e">
        <f>IF($A$1434="",0,VLOOKUP($A$1434,$C$2209:$R$3100,11,FALSE))</f>
        <v>#N/A</v>
      </c>
      <c r="C1456" s="374" t="e">
        <f>IF($A$1434="",0,VLOOKUP($A$1434,$W$2209:$AL$3100,11,FALSE))</f>
        <v>#N/A</v>
      </c>
      <c r="D1456" s="90" t="e">
        <f>SUM(B1456:C1456)</f>
        <v>#N/A</v>
      </c>
      <c r="E1456" s="945" t="s">
        <v>887</v>
      </c>
      <c r="F1456" s="946"/>
      <c r="G1456" s="361"/>
      <c r="H1456" s="362"/>
      <c r="I1456" s="482"/>
      <c r="J1456" s="483"/>
      <c r="K1456" s="476"/>
      <c r="L1456" s="285"/>
      <c r="M1456" s="285"/>
      <c r="N1456" s="285"/>
      <c r="O1456" s="285"/>
      <c r="P1456" s="285"/>
      <c r="Q1456" s="285"/>
      <c r="R1456" s="285"/>
      <c r="S1456" s="285"/>
      <c r="T1456" s="286"/>
      <c r="U1456" s="129">
        <f t="shared" si="251"/>
        <v>0</v>
      </c>
      <c r="V1456" s="129">
        <f t="shared" si="251"/>
        <v>0</v>
      </c>
      <c r="W1456" s="124">
        <f>SUM(U1456:V1456)</f>
        <v>0</v>
      </c>
      <c r="Y1456" s="539" t="e">
        <f>IF($A$1434="",0,VLOOKUP($A$1434,$AQ$2209:$BF$3100,11,FALSE))</f>
        <v>#N/A</v>
      </c>
      <c r="Z1456" s="539" t="e">
        <f>IF($A$1434="",0,VLOOKUP($A$1434,$BJ$2209:$BY$3100,11,FALSE))</f>
        <v>#N/A</v>
      </c>
    </row>
    <row r="1457" spans="2:26" ht="18" customHeight="1" thickBot="1" x14ac:dyDescent="0.3">
      <c r="B1457" s="91" t="e">
        <f>SUM(B1452:B1456)</f>
        <v>#N/A</v>
      </c>
      <c r="C1457" s="92" t="e">
        <f>SUM(C1452:C1456)</f>
        <v>#N/A</v>
      </c>
      <c r="D1457" s="93" t="e">
        <f>SUM(D1452:D1456)</f>
        <v>#N/A</v>
      </c>
      <c r="E1457" s="951" t="s">
        <v>888</v>
      </c>
      <c r="F1457" s="948"/>
      <c r="G1457" s="82">
        <f>SUM(G1452:G1456)</f>
        <v>0</v>
      </c>
      <c r="H1457" s="83">
        <f>SUM(H1452:H1456)</f>
        <v>0</v>
      </c>
      <c r="I1457" s="83">
        <f t="shared" ref="I1457:N1457" si="252">SUM(I1452:I1456)</f>
        <v>0</v>
      </c>
      <c r="J1457" s="84">
        <f t="shared" si="252"/>
        <v>0</v>
      </c>
      <c r="K1457" s="477">
        <f t="shared" si="252"/>
        <v>0</v>
      </c>
      <c r="L1457" s="85">
        <f t="shared" si="252"/>
        <v>0</v>
      </c>
      <c r="M1457" s="85">
        <f t="shared" si="252"/>
        <v>0</v>
      </c>
      <c r="N1457" s="85">
        <f t="shared" si="252"/>
        <v>0</v>
      </c>
      <c r="O1457" s="85">
        <f t="shared" ref="O1457:W1457" si="253">SUM(O1452:O1456)</f>
        <v>0</v>
      </c>
      <c r="P1457" s="85">
        <f t="shared" si="253"/>
        <v>0</v>
      </c>
      <c r="Q1457" s="85">
        <f t="shared" si="253"/>
        <v>0</v>
      </c>
      <c r="R1457" s="85">
        <f t="shared" si="253"/>
        <v>0</v>
      </c>
      <c r="S1457" s="85">
        <f t="shared" si="253"/>
        <v>0</v>
      </c>
      <c r="T1457" s="290">
        <f t="shared" si="253"/>
        <v>0</v>
      </c>
      <c r="U1457" s="83">
        <f t="shared" si="253"/>
        <v>0</v>
      </c>
      <c r="V1457" s="83">
        <f t="shared" si="253"/>
        <v>0</v>
      </c>
      <c r="W1457" s="84">
        <f t="shared" si="253"/>
        <v>0</v>
      </c>
    </row>
    <row r="1458" spans="2:26" ht="6.75" customHeight="1" thickBot="1" x14ac:dyDescent="0.3">
      <c r="B1458" s="61"/>
      <c r="C1458" s="61"/>
      <c r="D1458" s="61"/>
      <c r="E1458" s="61"/>
      <c r="F1458" s="61"/>
      <c r="G1458" s="61"/>
      <c r="H1458" s="61"/>
      <c r="I1458" s="61"/>
      <c r="J1458" s="61"/>
      <c r="K1458" s="61"/>
      <c r="L1458" s="61"/>
      <c r="M1458" s="61"/>
      <c r="N1458" s="61"/>
      <c r="O1458" s="61"/>
      <c r="P1458" s="61"/>
      <c r="Q1458" s="61"/>
      <c r="R1458" s="61"/>
      <c r="S1458" s="61"/>
      <c r="T1458" s="61"/>
      <c r="U1458" s="61"/>
      <c r="V1458" s="61"/>
      <c r="W1458" s="61"/>
    </row>
    <row r="1459" spans="2:26" ht="25.5" customHeight="1" thickBot="1" x14ac:dyDescent="0.3">
      <c r="B1459" s="75" t="s">
        <v>823</v>
      </c>
      <c r="C1459" s="76" t="s">
        <v>824</v>
      </c>
      <c r="D1459" s="77" t="s">
        <v>874</v>
      </c>
      <c r="E1459" s="952" t="s">
        <v>1012</v>
      </c>
      <c r="F1459" s="952"/>
      <c r="G1459" s="485" t="s">
        <v>823</v>
      </c>
      <c r="H1459" s="486" t="s">
        <v>824</v>
      </c>
      <c r="I1459" s="486" t="s">
        <v>823</v>
      </c>
      <c r="J1459" s="487" t="s">
        <v>824</v>
      </c>
      <c r="K1459" s="109" t="s">
        <v>823</v>
      </c>
      <c r="L1459" s="109" t="s">
        <v>824</v>
      </c>
      <c r="M1459" s="109" t="s">
        <v>823</v>
      </c>
      <c r="N1459" s="109" t="s">
        <v>824</v>
      </c>
      <c r="O1459" s="109" t="s">
        <v>823</v>
      </c>
      <c r="P1459" s="109" t="s">
        <v>824</v>
      </c>
      <c r="Q1459" s="109" t="s">
        <v>823</v>
      </c>
      <c r="R1459" s="109" t="s">
        <v>824</v>
      </c>
      <c r="S1459" s="109" t="s">
        <v>823</v>
      </c>
      <c r="T1459" s="109" t="s">
        <v>824</v>
      </c>
      <c r="U1459" s="109" t="s">
        <v>823</v>
      </c>
      <c r="V1459" s="109" t="s">
        <v>824</v>
      </c>
      <c r="W1459" s="110" t="s">
        <v>825</v>
      </c>
    </row>
    <row r="1460" spans="2:26" ht="15" customHeight="1" x14ac:dyDescent="0.25">
      <c r="B1460" s="373" t="e">
        <f>IF($A$1434="",0,VLOOKUP($A$1434,$C$2209:$R$3100,12,FALSE))</f>
        <v>#N/A</v>
      </c>
      <c r="C1460" s="374" t="e">
        <f>IF($A$1434="",0,VLOOKUP($A$1434,$W$2209:$AL$3100,12,FALSE))</f>
        <v>#N/A</v>
      </c>
      <c r="D1460" s="88" t="e">
        <f>SUM(B1460:C1460)</f>
        <v>#N/A</v>
      </c>
      <c r="E1460" s="933" t="s">
        <v>1013</v>
      </c>
      <c r="F1460" s="934"/>
      <c r="G1460" s="288"/>
      <c r="H1460" s="283"/>
      <c r="I1460" s="478"/>
      <c r="J1460" s="479"/>
      <c r="K1460" s="474"/>
      <c r="L1460" s="281"/>
      <c r="M1460" s="281"/>
      <c r="N1460" s="281"/>
      <c r="O1460" s="281"/>
      <c r="P1460" s="281"/>
      <c r="Q1460" s="281"/>
      <c r="R1460" s="281"/>
      <c r="S1460" s="282"/>
      <c r="T1460" s="283"/>
      <c r="U1460" s="128">
        <f t="shared" ref="U1460:V1464" si="254">+G1460+I1460+K1460+M1460+O1460+Q1460+S1460</f>
        <v>0</v>
      </c>
      <c r="V1460" s="128">
        <f t="shared" si="254"/>
        <v>0</v>
      </c>
      <c r="W1460" s="122">
        <f>SUM(U1460:V1460)</f>
        <v>0</v>
      </c>
      <c r="Y1460" s="539" t="e">
        <f>IF($A$1434="",0,VLOOKUP($A$1434,$AQ$2209:$BF$3100,12,FALSE))</f>
        <v>#N/A</v>
      </c>
      <c r="Z1460" s="539" t="e">
        <f>IF($A$1434="",0,VLOOKUP($A$1434,$BJ$2209:$BY$3100,12,FALSE))</f>
        <v>#N/A</v>
      </c>
    </row>
    <row r="1461" spans="2:26" ht="15" customHeight="1" x14ac:dyDescent="0.25">
      <c r="B1461" s="373" t="e">
        <f>IF($A$1434="",0,VLOOKUP($A$1434,$C$2209:$R$3100,13,FALSE))</f>
        <v>#N/A</v>
      </c>
      <c r="C1461" s="374" t="e">
        <f>IF($A$1434="",0,VLOOKUP($A$1434,$W$2209:$AL$3100,13,FALSE))</f>
        <v>#N/A</v>
      </c>
      <c r="D1461" s="80" t="e">
        <f>SUM(B1461:C1461)</f>
        <v>#N/A</v>
      </c>
      <c r="E1461" s="944" t="s">
        <v>1014</v>
      </c>
      <c r="F1461" s="891"/>
      <c r="G1461" s="305"/>
      <c r="H1461" s="304"/>
      <c r="I1461" s="480"/>
      <c r="J1461" s="481"/>
      <c r="K1461" s="475"/>
      <c r="L1461" s="79"/>
      <c r="M1461" s="79"/>
      <c r="N1461" s="79"/>
      <c r="O1461" s="79"/>
      <c r="P1461" s="79"/>
      <c r="Q1461" s="79"/>
      <c r="R1461" s="79"/>
      <c r="S1461" s="106"/>
      <c r="T1461" s="107"/>
      <c r="U1461" s="121">
        <f t="shared" si="254"/>
        <v>0</v>
      </c>
      <c r="V1461" s="121">
        <f t="shared" si="254"/>
        <v>0</v>
      </c>
      <c r="W1461" s="123">
        <f>SUM(U1461:V1461)</f>
        <v>0</v>
      </c>
      <c r="Y1461" s="539" t="e">
        <f>IF($A$1434="",0,VLOOKUP($A$1434,$AQ$2209:$BF$3100,13,FALSE))</f>
        <v>#N/A</v>
      </c>
      <c r="Z1461" s="539" t="e">
        <f>IF($A$1434="",0,VLOOKUP($A$1434,$BJ$2209:$BY$3100,13,FALSE))</f>
        <v>#N/A</v>
      </c>
    </row>
    <row r="1462" spans="2:26" ht="15" customHeight="1" x14ac:dyDescent="0.25">
      <c r="B1462" s="373" t="e">
        <f>IF($A$1434="",0,VLOOKUP($A$1434,$C$2209:$R$3100,14,FALSE))</f>
        <v>#N/A</v>
      </c>
      <c r="C1462" s="374" t="e">
        <f>IF($A$1434="",0,VLOOKUP($A$1434,$W$2209:$AL$3100,14,FALSE))</f>
        <v>#N/A</v>
      </c>
      <c r="D1462" s="80" t="e">
        <f>SUM(B1462:C1462)</f>
        <v>#N/A</v>
      </c>
      <c r="E1462" s="944" t="s">
        <v>1015</v>
      </c>
      <c r="F1462" s="891"/>
      <c r="G1462" s="305"/>
      <c r="H1462" s="304"/>
      <c r="I1462" s="480"/>
      <c r="J1462" s="481"/>
      <c r="K1462" s="475"/>
      <c r="L1462" s="79"/>
      <c r="M1462" s="79"/>
      <c r="N1462" s="79"/>
      <c r="O1462" s="79"/>
      <c r="P1462" s="79"/>
      <c r="Q1462" s="79"/>
      <c r="R1462" s="79"/>
      <c r="S1462" s="106"/>
      <c r="T1462" s="107"/>
      <c r="U1462" s="121">
        <f t="shared" si="254"/>
        <v>0</v>
      </c>
      <c r="V1462" s="121">
        <f t="shared" si="254"/>
        <v>0</v>
      </c>
      <c r="W1462" s="123">
        <f>SUM(U1462:V1462)</f>
        <v>0</v>
      </c>
      <c r="Y1462" s="539" t="e">
        <f>IF($A$1434="",0,VLOOKUP($A$1434,$AQ$2209:$BF$3100,14,FALSE))</f>
        <v>#N/A</v>
      </c>
      <c r="Z1462" s="539" t="e">
        <f>IF($A$1434="",0,VLOOKUP($A$1434,$BJ$2209:$BY$3100,14,FALSE))</f>
        <v>#N/A</v>
      </c>
    </row>
    <row r="1463" spans="2:26" ht="15" customHeight="1" x14ac:dyDescent="0.25">
      <c r="B1463" s="373" t="e">
        <f>IF($A$1434="",0,VLOOKUP($A$1434,$C$2209:$R$3100,15,FALSE))</f>
        <v>#N/A</v>
      </c>
      <c r="C1463" s="374" t="e">
        <f>IF($A$1434="",0,VLOOKUP($A$1434,$W$2209:$AL$3100,15,FALSE))</f>
        <v>#N/A</v>
      </c>
      <c r="D1463" s="80" t="e">
        <f>SUM(B1463:C1463)</f>
        <v>#N/A</v>
      </c>
      <c r="E1463" s="944" t="s">
        <v>1016</v>
      </c>
      <c r="F1463" s="891"/>
      <c r="G1463" s="305"/>
      <c r="H1463" s="304"/>
      <c r="I1463" s="480"/>
      <c r="J1463" s="481"/>
      <c r="K1463" s="475"/>
      <c r="L1463" s="79"/>
      <c r="M1463" s="79"/>
      <c r="N1463" s="79"/>
      <c r="O1463" s="79"/>
      <c r="P1463" s="79"/>
      <c r="Q1463" s="79"/>
      <c r="R1463" s="79"/>
      <c r="S1463" s="106"/>
      <c r="T1463" s="107"/>
      <c r="U1463" s="121">
        <f t="shared" si="254"/>
        <v>0</v>
      </c>
      <c r="V1463" s="121">
        <f t="shared" si="254"/>
        <v>0</v>
      </c>
      <c r="W1463" s="123">
        <f>SUM(U1463:V1463)</f>
        <v>0</v>
      </c>
      <c r="Y1463" s="539" t="e">
        <f>IF($A$1434="",0,VLOOKUP($A$1434,$AQ$2209:$BF$3100,15,FALSE))</f>
        <v>#N/A</v>
      </c>
      <c r="Z1463" s="539" t="e">
        <f>IF($A$1434="",0,VLOOKUP($A$1434,$BJ$2209:$BY$3100,15,FALSE))</f>
        <v>#N/A</v>
      </c>
    </row>
    <row r="1464" spans="2:26" ht="15" customHeight="1" thickBot="1" x14ac:dyDescent="0.3">
      <c r="B1464" s="373" t="e">
        <f>IF($A$1434="",0,VLOOKUP($A$1434,$C$2209:$R$3100,16,FALSE))</f>
        <v>#N/A</v>
      </c>
      <c r="C1464" s="374" t="e">
        <f>IF($A$1434="",0,VLOOKUP($A$1434,$W$2209:$AL$3100,16,FALSE))</f>
        <v>#N/A</v>
      </c>
      <c r="D1464" s="90" t="e">
        <f>SUM(B1464:C1464)</f>
        <v>#N/A</v>
      </c>
      <c r="E1464" s="945" t="s">
        <v>1017</v>
      </c>
      <c r="F1464" s="946"/>
      <c r="G1464" s="361"/>
      <c r="H1464" s="362"/>
      <c r="I1464" s="482"/>
      <c r="J1464" s="483"/>
      <c r="K1464" s="476"/>
      <c r="L1464" s="285"/>
      <c r="M1464" s="285"/>
      <c r="N1464" s="285"/>
      <c r="O1464" s="285"/>
      <c r="P1464" s="285"/>
      <c r="Q1464" s="285"/>
      <c r="R1464" s="285"/>
      <c r="S1464" s="286"/>
      <c r="T1464" s="287"/>
      <c r="U1464" s="129">
        <f t="shared" si="254"/>
        <v>0</v>
      </c>
      <c r="V1464" s="129">
        <f t="shared" si="254"/>
        <v>0</v>
      </c>
      <c r="W1464" s="124">
        <f>SUM(U1464:V1464)</f>
        <v>0</v>
      </c>
      <c r="Y1464" s="539" t="e">
        <f>IF($A$1434="",0,VLOOKUP($A$1434,$AQ$2209:$BF$3100,16,FALSE))</f>
        <v>#N/A</v>
      </c>
      <c r="Z1464" s="539" t="e">
        <f>IF($A$1434="",0,VLOOKUP($A$1434,$BJ$2209:$BY$3100,16,FALSE))</f>
        <v>#N/A</v>
      </c>
    </row>
    <row r="1465" spans="2:26" ht="18" customHeight="1" thickBot="1" x14ac:dyDescent="0.3">
      <c r="B1465" s="91" t="e">
        <f>SUM(B1460:B1464)</f>
        <v>#N/A</v>
      </c>
      <c r="C1465" s="92" t="e">
        <f>SUM(C1460:C1464)</f>
        <v>#N/A</v>
      </c>
      <c r="D1465" s="93" t="e">
        <f>SUM(D1460:D1464)</f>
        <v>#N/A</v>
      </c>
      <c r="E1465" s="951" t="s">
        <v>1018</v>
      </c>
      <c r="F1465" s="948"/>
      <c r="G1465" s="82">
        <f>SUM(G1460:G1464)</f>
        <v>0</v>
      </c>
      <c r="H1465" s="83">
        <f>SUM(H1460:H1464)</f>
        <v>0</v>
      </c>
      <c r="I1465" s="83">
        <f t="shared" ref="I1465:O1465" si="255">SUM(I1460:I1464)</f>
        <v>0</v>
      </c>
      <c r="J1465" s="84">
        <f t="shared" si="255"/>
        <v>0</v>
      </c>
      <c r="K1465" s="477">
        <f t="shared" si="255"/>
        <v>0</v>
      </c>
      <c r="L1465" s="85">
        <f t="shared" si="255"/>
        <v>0</v>
      </c>
      <c r="M1465" s="85">
        <f t="shared" si="255"/>
        <v>0</v>
      </c>
      <c r="N1465" s="85">
        <f t="shared" si="255"/>
        <v>0</v>
      </c>
      <c r="O1465" s="85">
        <f t="shared" si="255"/>
        <v>0</v>
      </c>
      <c r="P1465" s="85">
        <f t="shared" ref="P1465:W1465" si="256">SUM(P1460:P1464)</f>
        <v>0</v>
      </c>
      <c r="Q1465" s="85">
        <f t="shared" si="256"/>
        <v>0</v>
      </c>
      <c r="R1465" s="85">
        <f t="shared" si="256"/>
        <v>0</v>
      </c>
      <c r="S1465" s="85">
        <f t="shared" si="256"/>
        <v>0</v>
      </c>
      <c r="T1465" s="85">
        <f t="shared" si="256"/>
        <v>0</v>
      </c>
      <c r="U1465" s="85">
        <f t="shared" si="256"/>
        <v>0</v>
      </c>
      <c r="V1465" s="85">
        <f t="shared" si="256"/>
        <v>0</v>
      </c>
      <c r="W1465" s="86">
        <f t="shared" si="256"/>
        <v>0</v>
      </c>
    </row>
    <row r="1466" spans="2:26" ht="3" customHeight="1" x14ac:dyDescent="0.25">
      <c r="B1466" s="488"/>
      <c r="C1466" s="488"/>
      <c r="D1466" s="488"/>
      <c r="E1466" s="489"/>
      <c r="F1466" s="489"/>
      <c r="G1466" s="490"/>
      <c r="H1466" s="490"/>
      <c r="I1466" s="488"/>
      <c r="J1466" s="488"/>
      <c r="K1466" s="488"/>
      <c r="L1466" s="488"/>
      <c r="M1466" s="488"/>
      <c r="N1466" s="488"/>
      <c r="O1466" s="488"/>
      <c r="P1466" s="488"/>
      <c r="Q1466" s="488"/>
      <c r="R1466" s="488"/>
      <c r="S1466" s="488"/>
      <c r="T1466" s="488"/>
      <c r="U1466" s="488"/>
      <c r="V1466" s="488"/>
      <c r="W1466" s="488"/>
    </row>
    <row r="1467" spans="2:26" ht="12.75" customHeight="1" thickBot="1" x14ac:dyDescent="0.25">
      <c r="B1467" s="491" t="s">
        <v>1129</v>
      </c>
      <c r="C1467" s="96"/>
      <c r="D1467" s="96"/>
      <c r="E1467" s="96"/>
      <c r="F1467" s="492" t="s">
        <v>835</v>
      </c>
      <c r="G1467" s="1019" t="s">
        <v>1270</v>
      </c>
      <c r="H1467" s="1019"/>
      <c r="I1467" s="1019"/>
      <c r="J1467" s="1019"/>
      <c r="K1467" s="1019"/>
      <c r="L1467" s="1019"/>
      <c r="M1467" s="1019"/>
      <c r="N1467" s="1019"/>
      <c r="O1467" s="1019"/>
      <c r="P1467" s="1019"/>
      <c r="Q1467" s="1019"/>
      <c r="R1467" s="1019"/>
      <c r="S1467" s="1019"/>
      <c r="T1467" s="1019"/>
      <c r="U1467" s="1019"/>
      <c r="V1467" s="1019"/>
      <c r="W1467" s="1019"/>
    </row>
    <row r="1468" spans="2:26" ht="27.75" customHeight="1" x14ac:dyDescent="0.25">
      <c r="B1468" s="888" t="s">
        <v>1132</v>
      </c>
      <c r="C1468" s="889"/>
      <c r="D1468" s="889"/>
      <c r="E1468" s="889"/>
      <c r="F1468" s="841"/>
      <c r="G1468" s="1002" t="s">
        <v>1076</v>
      </c>
      <c r="H1468" s="1003"/>
      <c r="I1468" s="1003"/>
      <c r="J1468" s="1003"/>
      <c r="K1468" s="1004" t="s">
        <v>1131</v>
      </c>
      <c r="L1468" s="1004"/>
      <c r="M1468" s="1004"/>
      <c r="N1468" s="1005"/>
      <c r="O1468" s="241"/>
      <c r="P1468" s="1039" t="s">
        <v>1268</v>
      </c>
      <c r="Q1468" s="1039"/>
      <c r="R1468" s="1039"/>
      <c r="S1468" s="1039"/>
      <c r="T1468" s="1040" t="s">
        <v>1269</v>
      </c>
      <c r="U1468" s="1040"/>
      <c r="V1468" s="1040"/>
      <c r="W1468" s="1041"/>
    </row>
    <row r="1469" spans="2:26" ht="11.25" customHeight="1" x14ac:dyDescent="0.25">
      <c r="B1469" s="963" t="s">
        <v>1130</v>
      </c>
      <c r="C1469" s="964"/>
      <c r="D1469" s="965" t="s">
        <v>903</v>
      </c>
      <c r="E1469" s="966"/>
      <c r="F1469" s="841"/>
      <c r="G1469" s="1006" t="s">
        <v>823</v>
      </c>
      <c r="H1469" s="1007"/>
      <c r="I1469" s="1007" t="s">
        <v>824</v>
      </c>
      <c r="J1469" s="1007"/>
      <c r="K1469" s="1007" t="s">
        <v>823</v>
      </c>
      <c r="L1469" s="1007"/>
      <c r="M1469" s="1007" t="s">
        <v>824</v>
      </c>
      <c r="N1469" s="1021"/>
      <c r="O1469" s="241"/>
      <c r="P1469" s="1007" t="s">
        <v>823</v>
      </c>
      <c r="Q1469" s="1007"/>
      <c r="R1469" s="1007" t="s">
        <v>824</v>
      </c>
      <c r="S1469" s="1007"/>
      <c r="T1469" s="1007" t="s">
        <v>823</v>
      </c>
      <c r="U1469" s="1007"/>
      <c r="V1469" s="1007" t="s">
        <v>824</v>
      </c>
      <c r="W1469" s="1021"/>
    </row>
    <row r="1470" spans="2:26" ht="18.75" customHeight="1" thickBot="1" x14ac:dyDescent="0.3">
      <c r="B1470" s="986"/>
      <c r="C1470" s="987"/>
      <c r="D1470" s="988"/>
      <c r="E1470" s="989"/>
      <c r="F1470" s="841"/>
      <c r="G1470" s="1023" t="e">
        <f>IF($A$1434="",0,VLOOKUP($A$1434,$DB$2209:$DC$3100,2,FALSE))</f>
        <v>#N/A</v>
      </c>
      <c r="H1470" s="1022"/>
      <c r="I1470" s="1022" t="e">
        <f>IF($A$1434="",0,VLOOKUP($A$1434,$DG$2209:$DH$3100,2,FALSE))</f>
        <v>#N/A</v>
      </c>
      <c r="J1470" s="1022"/>
      <c r="K1470" s="1024"/>
      <c r="L1470" s="1024"/>
      <c r="M1470" s="1024"/>
      <c r="N1470" s="1025"/>
      <c r="O1470" s="241"/>
      <c r="P1470" s="1008" t="e">
        <f>IF($A$1434="",0,VLOOKUP($A$1434,$DL$2209:$DM$3100,2,FALSE))</f>
        <v>#N/A</v>
      </c>
      <c r="Q1470" s="1008"/>
      <c r="R1470" s="1008" t="e">
        <f>IF($A$1434="",0,VLOOKUP($A$1434,$DQ$2209:$DR$3100,2,FALSE))</f>
        <v>#N/A</v>
      </c>
      <c r="S1470" s="1008"/>
      <c r="T1470" s="1024"/>
      <c r="U1470" s="1024"/>
      <c r="V1470" s="1024"/>
      <c r="W1470" s="1025"/>
    </row>
    <row r="1471" spans="2:26" s="52" customFormat="1" ht="14.25" customHeight="1" thickBot="1" x14ac:dyDescent="0.3">
      <c r="B1471" s="368"/>
      <c r="C1471" s="368"/>
      <c r="D1471" s="368"/>
      <c r="E1471" s="369"/>
      <c r="F1471" s="376"/>
      <c r="G1471" s="377"/>
      <c r="H1471" s="377"/>
      <c r="I1471" s="241"/>
      <c r="J1471" s="370"/>
      <c r="K1471" s="370"/>
      <c r="L1471" s="370"/>
      <c r="M1471" s="370"/>
      <c r="N1471" s="370"/>
      <c r="O1471" s="370"/>
      <c r="P1471" s="370"/>
      <c r="Q1471" s="370"/>
      <c r="R1471" s="370"/>
      <c r="S1471" s="370"/>
      <c r="T1471" s="370"/>
      <c r="U1471" s="370"/>
      <c r="V1471" s="375"/>
      <c r="W1471" s="96"/>
    </row>
    <row r="1472" spans="2:26" s="52" customFormat="1" ht="12.75" customHeight="1" thickBot="1" x14ac:dyDescent="0.3">
      <c r="B1472" s="372"/>
      <c r="C1472" s="100"/>
      <c r="D1472" s="100"/>
      <c r="E1472" s="100"/>
      <c r="F1472" s="100"/>
      <c r="G1472" s="100"/>
      <c r="H1472" s="100"/>
      <c r="I1472" s="100"/>
      <c r="J1472" s="100"/>
      <c r="K1472" s="500" t="s">
        <v>836</v>
      </c>
      <c r="L1472" s="859">
        <f>+D1433</f>
        <v>0</v>
      </c>
      <c r="M1472" s="860"/>
      <c r="N1472" s="860"/>
      <c r="O1472" s="860"/>
      <c r="P1472" s="860"/>
      <c r="Q1472" s="860"/>
      <c r="R1472" s="860"/>
      <c r="S1472" s="860"/>
      <c r="T1472" s="860"/>
      <c r="U1472" s="860"/>
      <c r="V1472" s="484"/>
      <c r="W1472" s="417" t="s">
        <v>864</v>
      </c>
    </row>
    <row r="1473" spans="2:23" ht="15" x14ac:dyDescent="0.25">
      <c r="B1473" s="372"/>
      <c r="C1473" s="100"/>
      <c r="D1473" s="100"/>
      <c r="E1473" s="100"/>
      <c r="F1473" s="100"/>
      <c r="G1473" s="100"/>
      <c r="H1473" s="100"/>
      <c r="I1473" s="100"/>
      <c r="J1473" s="100"/>
      <c r="K1473" s="500" t="s">
        <v>837</v>
      </c>
      <c r="L1473" s="500"/>
      <c r="M1473" s="242"/>
      <c r="N1473" s="54"/>
      <c r="O1473" s="858" t="str">
        <f>+F1434</f>
        <v/>
      </c>
      <c r="P1473" s="858"/>
      <c r="Q1473" s="858"/>
      <c r="R1473" s="858"/>
      <c r="S1473" s="858"/>
      <c r="T1473" s="858"/>
      <c r="U1473" s="858"/>
      <c r="V1473" s="484"/>
      <c r="W1473" s="96"/>
    </row>
    <row r="1474" spans="2:23" ht="16.5" thickBot="1" x14ac:dyDescent="0.3">
      <c r="B1474" s="68" t="s">
        <v>1133</v>
      </c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Q1474" s="74"/>
      <c r="R1474" s="74"/>
      <c r="S1474" s="74"/>
      <c r="T1474" s="61"/>
      <c r="U1474" s="61"/>
      <c r="V1474" s="61"/>
      <c r="W1474" s="61"/>
    </row>
    <row r="1475" spans="2:23" ht="40.5" customHeight="1" thickBot="1" x14ac:dyDescent="0.3">
      <c r="B1475" s="990" t="s">
        <v>1077</v>
      </c>
      <c r="C1475" s="991"/>
      <c r="D1475" s="992"/>
      <c r="E1475" s="979" t="s">
        <v>870</v>
      </c>
      <c r="F1475" s="980"/>
      <c r="G1475" s="985" t="s">
        <v>1068</v>
      </c>
      <c r="H1475" s="957"/>
      <c r="I1475" s="957"/>
      <c r="J1475" s="958"/>
      <c r="K1475" s="957" t="s">
        <v>1067</v>
      </c>
      <c r="L1475" s="958"/>
      <c r="M1475" s="957" t="s">
        <v>1074</v>
      </c>
      <c r="N1475" s="958"/>
      <c r="O1475" s="957" t="s">
        <v>1073</v>
      </c>
      <c r="P1475" s="958"/>
      <c r="Q1475" s="957" t="s">
        <v>1072</v>
      </c>
      <c r="R1475" s="958"/>
      <c r="S1475" s="957" t="s">
        <v>1071</v>
      </c>
      <c r="T1475" s="958"/>
      <c r="U1475" s="967" t="s">
        <v>1070</v>
      </c>
      <c r="V1475" s="968"/>
      <c r="W1475" s="969"/>
    </row>
    <row r="1476" spans="2:23" ht="13.5" x14ac:dyDescent="0.2">
      <c r="B1476" s="993"/>
      <c r="C1476" s="959"/>
      <c r="D1476" s="994"/>
      <c r="E1476" s="981"/>
      <c r="F1476" s="982"/>
      <c r="G1476" s="999" t="s">
        <v>1069</v>
      </c>
      <c r="H1476" s="1000"/>
      <c r="I1476" s="1000"/>
      <c r="J1476" s="1001"/>
      <c r="K1476" s="959"/>
      <c r="L1476" s="960"/>
      <c r="M1476" s="959"/>
      <c r="N1476" s="960"/>
      <c r="O1476" s="959"/>
      <c r="P1476" s="960"/>
      <c r="Q1476" s="959"/>
      <c r="R1476" s="960"/>
      <c r="S1476" s="959"/>
      <c r="T1476" s="960"/>
      <c r="U1476" s="970"/>
      <c r="V1476" s="971"/>
      <c r="W1476" s="972"/>
    </row>
    <row r="1477" spans="2:23" ht="14.25" thickBot="1" x14ac:dyDescent="0.25">
      <c r="B1477" s="995"/>
      <c r="C1477" s="996"/>
      <c r="D1477" s="997"/>
      <c r="E1477" s="983"/>
      <c r="F1477" s="984"/>
      <c r="G1477" s="955" t="s">
        <v>1065</v>
      </c>
      <c r="H1477" s="956"/>
      <c r="I1477" s="956" t="s">
        <v>1066</v>
      </c>
      <c r="J1477" s="998"/>
      <c r="K1477" s="961"/>
      <c r="L1477" s="962"/>
      <c r="M1477" s="961"/>
      <c r="N1477" s="962"/>
      <c r="O1477" s="961"/>
      <c r="P1477" s="962"/>
      <c r="Q1477" s="961"/>
      <c r="R1477" s="962"/>
      <c r="S1477" s="961"/>
      <c r="T1477" s="962"/>
      <c r="U1477" s="973"/>
      <c r="V1477" s="974"/>
      <c r="W1477" s="975"/>
    </row>
    <row r="1478" spans="2:23" ht="13.5" thickBot="1" x14ac:dyDescent="0.3">
      <c r="B1478" s="116" t="s">
        <v>823</v>
      </c>
      <c r="C1478" s="109" t="s">
        <v>824</v>
      </c>
      <c r="D1478" s="117" t="s">
        <v>874</v>
      </c>
      <c r="E1478" s="977" t="s">
        <v>1078</v>
      </c>
      <c r="F1478" s="978"/>
      <c r="G1478" s="485" t="s">
        <v>823</v>
      </c>
      <c r="H1478" s="486" t="s">
        <v>824</v>
      </c>
      <c r="I1478" s="486" t="s">
        <v>823</v>
      </c>
      <c r="J1478" s="487" t="s">
        <v>824</v>
      </c>
      <c r="K1478" s="493" t="s">
        <v>823</v>
      </c>
      <c r="L1478" s="131" t="s">
        <v>824</v>
      </c>
      <c r="M1478" s="131" t="s">
        <v>823</v>
      </c>
      <c r="N1478" s="131" t="s">
        <v>824</v>
      </c>
      <c r="O1478" s="131" t="s">
        <v>823</v>
      </c>
      <c r="P1478" s="131" t="s">
        <v>824</v>
      </c>
      <c r="Q1478" s="131" t="s">
        <v>823</v>
      </c>
      <c r="R1478" s="131" t="s">
        <v>824</v>
      </c>
      <c r="S1478" s="131" t="s">
        <v>823</v>
      </c>
      <c r="T1478" s="131" t="s">
        <v>824</v>
      </c>
      <c r="U1478" s="131" t="s">
        <v>823</v>
      </c>
      <c r="V1478" s="131" t="s">
        <v>824</v>
      </c>
      <c r="W1478" s="132" t="s">
        <v>825</v>
      </c>
    </row>
    <row r="1479" spans="2:23" ht="33.75" customHeight="1" x14ac:dyDescent="0.25">
      <c r="B1479" s="534" t="e">
        <f>IF($A$1434="",0,VLOOKUP($A$1434,$CC$2209:$CK$3100,2,FALSE))</f>
        <v>#N/A</v>
      </c>
      <c r="C1479" s="535" t="e">
        <f>IF($A$1434="",0,VLOOKUP($A$1434,$CP$2209:$CX$3100,2,FALSE))</f>
        <v>#N/A</v>
      </c>
      <c r="D1479" s="122" t="e">
        <f>SUM(B1479:C1479)</f>
        <v>#N/A</v>
      </c>
      <c r="E1479" s="900" t="s">
        <v>1079</v>
      </c>
      <c r="F1479" s="901"/>
      <c r="G1479" s="288"/>
      <c r="H1479" s="283"/>
      <c r="I1479" s="283"/>
      <c r="J1479" s="471"/>
      <c r="K1479" s="288"/>
      <c r="L1479" s="283"/>
      <c r="M1479" s="283"/>
      <c r="N1479" s="283"/>
      <c r="O1479" s="283"/>
      <c r="P1479" s="283"/>
      <c r="Q1479" s="283"/>
      <c r="R1479" s="283"/>
      <c r="S1479" s="283"/>
      <c r="T1479" s="283"/>
      <c r="U1479" s="128">
        <f t="shared" ref="U1479:V1482" si="257">+G1479+I1479+K1479+M1479+O1479+Q1479+S1479</f>
        <v>0</v>
      </c>
      <c r="V1479" s="128">
        <f t="shared" si="257"/>
        <v>0</v>
      </c>
      <c r="W1479" s="122">
        <f>+V1479+U1479</f>
        <v>0</v>
      </c>
    </row>
    <row r="1480" spans="2:23" ht="33.75" customHeight="1" x14ac:dyDescent="0.25">
      <c r="B1480" s="536" t="e">
        <f>IF($A$1434="",0,VLOOKUP($A$1434,$CC$2209:$CK$3100,3,FALSE))</f>
        <v>#N/A</v>
      </c>
      <c r="C1480" s="374" t="e">
        <f>IF($A$1434="",0,VLOOKUP($A$1434,$CP$2209:$CX$3100,3,FALSE))</f>
        <v>#N/A</v>
      </c>
      <c r="D1480" s="123" t="e">
        <f>SUM(B1480:C1480)</f>
        <v>#N/A</v>
      </c>
      <c r="E1480" s="896" t="s">
        <v>1080</v>
      </c>
      <c r="F1480" s="897"/>
      <c r="G1480" s="451"/>
      <c r="H1480" s="107"/>
      <c r="I1480" s="107"/>
      <c r="J1480" s="472"/>
      <c r="K1480" s="451"/>
      <c r="L1480" s="107"/>
      <c r="M1480" s="107"/>
      <c r="N1480" s="107"/>
      <c r="O1480" s="107"/>
      <c r="P1480" s="107"/>
      <c r="Q1480" s="107"/>
      <c r="R1480" s="107"/>
      <c r="S1480" s="107"/>
      <c r="T1480" s="107"/>
      <c r="U1480" s="121">
        <f t="shared" si="257"/>
        <v>0</v>
      </c>
      <c r="V1480" s="121">
        <f t="shared" si="257"/>
        <v>0</v>
      </c>
      <c r="W1480" s="123">
        <f>+V1480+U1480</f>
        <v>0</v>
      </c>
    </row>
    <row r="1481" spans="2:23" ht="33.75" customHeight="1" x14ac:dyDescent="0.25">
      <c r="B1481" s="536" t="e">
        <f>IF($A$1434="",0,VLOOKUP($A$1434,$CC$2209:$CK$3100,4,FALSE))</f>
        <v>#N/A</v>
      </c>
      <c r="C1481" s="374" t="e">
        <f>IF($A$1434="",0,VLOOKUP($A$1434,$CP$2209:$CX$3100,4,FALSE))</f>
        <v>#N/A</v>
      </c>
      <c r="D1481" s="123" t="e">
        <f>SUM(B1481:C1481)</f>
        <v>#N/A</v>
      </c>
      <c r="E1481" s="890" t="s">
        <v>1081</v>
      </c>
      <c r="F1481" s="891"/>
      <c r="G1481" s="451"/>
      <c r="H1481" s="107"/>
      <c r="I1481" s="107"/>
      <c r="J1481" s="472"/>
      <c r="K1481" s="451"/>
      <c r="L1481" s="107"/>
      <c r="M1481" s="107"/>
      <c r="N1481" s="107"/>
      <c r="O1481" s="107"/>
      <c r="P1481" s="107"/>
      <c r="Q1481" s="107"/>
      <c r="R1481" s="107"/>
      <c r="S1481" s="107"/>
      <c r="T1481" s="107"/>
      <c r="U1481" s="121">
        <f t="shared" si="257"/>
        <v>0</v>
      </c>
      <c r="V1481" s="121">
        <f t="shared" si="257"/>
        <v>0</v>
      </c>
      <c r="W1481" s="123">
        <f>+V1481+U1481</f>
        <v>0</v>
      </c>
    </row>
    <row r="1482" spans="2:23" ht="17.25" thickBot="1" x14ac:dyDescent="0.3">
      <c r="B1482" s="537" t="e">
        <f>IF($A$1434="",0,VLOOKUP($A$1434,$CC$2209:$CK$3100,5,FALSE))</f>
        <v>#N/A</v>
      </c>
      <c r="C1482" s="538" t="e">
        <f>IF($A$1434="",0,VLOOKUP($A$1434,$CP$2209:$CX$3100,5,FALSE))</f>
        <v>#N/A</v>
      </c>
      <c r="D1482" s="365" t="e">
        <f>SUM(B1482:C1482)</f>
        <v>#N/A</v>
      </c>
      <c r="E1482" s="890" t="s">
        <v>1082</v>
      </c>
      <c r="F1482" s="891"/>
      <c r="G1482" s="498"/>
      <c r="H1482" s="363"/>
      <c r="I1482" s="363"/>
      <c r="J1482" s="473"/>
      <c r="K1482" s="452"/>
      <c r="L1482" s="287"/>
      <c r="M1482" s="287"/>
      <c r="N1482" s="287"/>
      <c r="O1482" s="287"/>
      <c r="P1482" s="287"/>
      <c r="Q1482" s="287"/>
      <c r="R1482" s="287"/>
      <c r="S1482" s="287"/>
      <c r="T1482" s="287"/>
      <c r="U1482" s="129">
        <f t="shared" si="257"/>
        <v>0</v>
      </c>
      <c r="V1482" s="129">
        <f t="shared" si="257"/>
        <v>0</v>
      </c>
      <c r="W1482" s="124">
        <f>+V1482+U1482</f>
        <v>0</v>
      </c>
    </row>
    <row r="1483" spans="2:23" ht="17.25" thickBot="1" x14ac:dyDescent="0.3">
      <c r="B1483" s="82" t="e">
        <f>SUM(B1479:B1482)</f>
        <v>#N/A</v>
      </c>
      <c r="C1483" s="83" t="e">
        <f>SUM(C1479:C1482)</f>
        <v>#N/A</v>
      </c>
      <c r="D1483" s="84" t="e">
        <f>SUM(D1479:D1482)</f>
        <v>#N/A</v>
      </c>
      <c r="E1483" s="898" t="s">
        <v>1083</v>
      </c>
      <c r="F1483" s="899"/>
      <c r="G1483" s="82">
        <f t="shared" ref="G1483:W1483" si="258">SUM(G1479:G1482)</f>
        <v>0</v>
      </c>
      <c r="H1483" s="83">
        <f t="shared" si="258"/>
        <v>0</v>
      </c>
      <c r="I1483" s="83">
        <f t="shared" si="258"/>
        <v>0</v>
      </c>
      <c r="J1483" s="84">
        <f t="shared" si="258"/>
        <v>0</v>
      </c>
      <c r="K1483" s="82">
        <f t="shared" si="258"/>
        <v>0</v>
      </c>
      <c r="L1483" s="83">
        <f t="shared" si="258"/>
        <v>0</v>
      </c>
      <c r="M1483" s="83">
        <f t="shared" si="258"/>
        <v>0</v>
      </c>
      <c r="N1483" s="83">
        <f t="shared" si="258"/>
        <v>0</v>
      </c>
      <c r="O1483" s="83">
        <f t="shared" si="258"/>
        <v>0</v>
      </c>
      <c r="P1483" s="83">
        <f t="shared" si="258"/>
        <v>0</v>
      </c>
      <c r="Q1483" s="83">
        <f t="shared" si="258"/>
        <v>0</v>
      </c>
      <c r="R1483" s="83">
        <f t="shared" si="258"/>
        <v>0</v>
      </c>
      <c r="S1483" s="83">
        <f t="shared" si="258"/>
        <v>0</v>
      </c>
      <c r="T1483" s="83">
        <f t="shared" si="258"/>
        <v>0</v>
      </c>
      <c r="U1483" s="83">
        <f t="shared" si="258"/>
        <v>0</v>
      </c>
      <c r="V1483" s="83">
        <f t="shared" si="258"/>
        <v>0</v>
      </c>
      <c r="W1483" s="84">
        <f t="shared" si="258"/>
        <v>0</v>
      </c>
    </row>
    <row r="1484" spans="2:23" ht="17.25" thickBot="1" x14ac:dyDescent="0.3">
      <c r="B1484" s="488"/>
      <c r="C1484" s="488"/>
      <c r="D1484" s="488"/>
      <c r="E1484" s="489"/>
      <c r="F1484" s="489"/>
      <c r="G1484" s="488"/>
      <c r="H1484" s="488"/>
      <c r="I1484" s="488"/>
      <c r="J1484" s="488"/>
      <c r="K1484" s="488"/>
      <c r="L1484" s="488"/>
      <c r="M1484" s="488"/>
      <c r="N1484" s="488"/>
      <c r="O1484" s="488"/>
      <c r="P1484" s="488"/>
      <c r="Q1484" s="488"/>
      <c r="R1484" s="488"/>
      <c r="S1484" s="488"/>
      <c r="T1484" s="488"/>
      <c r="U1484" s="488"/>
      <c r="V1484" s="488"/>
      <c r="W1484" s="488"/>
    </row>
    <row r="1485" spans="2:23" ht="13.5" thickBot="1" x14ac:dyDescent="0.3">
      <c r="B1485" s="130" t="s">
        <v>823</v>
      </c>
      <c r="C1485" s="131" t="s">
        <v>824</v>
      </c>
      <c r="D1485" s="494" t="s">
        <v>874</v>
      </c>
      <c r="E1485" s="892" t="s">
        <v>1084</v>
      </c>
      <c r="F1485" s="893"/>
      <c r="G1485" s="485" t="s">
        <v>823</v>
      </c>
      <c r="H1485" s="486" t="s">
        <v>824</v>
      </c>
      <c r="I1485" s="486" t="s">
        <v>823</v>
      </c>
      <c r="J1485" s="487" t="s">
        <v>824</v>
      </c>
      <c r="K1485" s="495" t="s">
        <v>823</v>
      </c>
      <c r="L1485" s="486" t="s">
        <v>824</v>
      </c>
      <c r="M1485" s="486" t="s">
        <v>823</v>
      </c>
      <c r="N1485" s="486" t="s">
        <v>824</v>
      </c>
      <c r="O1485" s="486" t="s">
        <v>823</v>
      </c>
      <c r="P1485" s="486" t="s">
        <v>824</v>
      </c>
      <c r="Q1485" s="486" t="s">
        <v>823</v>
      </c>
      <c r="R1485" s="486" t="s">
        <v>824</v>
      </c>
      <c r="S1485" s="486" t="s">
        <v>823</v>
      </c>
      <c r="T1485" s="486" t="s">
        <v>824</v>
      </c>
      <c r="U1485" s="486" t="s">
        <v>823</v>
      </c>
      <c r="V1485" s="486" t="s">
        <v>824</v>
      </c>
      <c r="W1485" s="496" t="s">
        <v>825</v>
      </c>
    </row>
    <row r="1486" spans="2:23" ht="33" customHeight="1" x14ac:dyDescent="0.25">
      <c r="B1486" s="534" t="e">
        <f>IF($A$1434="",0,VLOOKUP($A$1434,$CC$2209:$CK$3100,6,FALSE))</f>
        <v>#N/A</v>
      </c>
      <c r="C1486" s="535" t="e">
        <f>IF($A$1434="",0,VLOOKUP($A$1434,$CP$2209:$CX$3100,6,FALSE))</f>
        <v>#N/A</v>
      </c>
      <c r="D1486" s="122" t="e">
        <f>SUM(B1486:C1486)</f>
        <v>#N/A</v>
      </c>
      <c r="E1486" s="894" t="s">
        <v>1085</v>
      </c>
      <c r="F1486" s="895"/>
      <c r="G1486" s="288"/>
      <c r="H1486" s="283"/>
      <c r="I1486" s="283"/>
      <c r="J1486" s="471"/>
      <c r="K1486" s="288"/>
      <c r="L1486" s="283"/>
      <c r="M1486" s="283"/>
      <c r="N1486" s="283"/>
      <c r="O1486" s="283"/>
      <c r="P1486" s="283"/>
      <c r="Q1486" s="283"/>
      <c r="R1486" s="283"/>
      <c r="S1486" s="283"/>
      <c r="T1486" s="283"/>
      <c r="U1486" s="128">
        <f t="shared" ref="U1486:V1489" si="259">+G1486+I1486+K1486+M1486+O1486+Q1486+S1486</f>
        <v>0</v>
      </c>
      <c r="V1486" s="128">
        <f t="shared" si="259"/>
        <v>0</v>
      </c>
      <c r="W1486" s="122">
        <f>+V1486+U1486</f>
        <v>0</v>
      </c>
    </row>
    <row r="1487" spans="2:23" ht="32.25" customHeight="1" x14ac:dyDescent="0.25">
      <c r="B1487" s="536" t="e">
        <f>IF($A$1434="",0,VLOOKUP($A$1434,$CC$2209:$CK$3100,7,FALSE))</f>
        <v>#N/A</v>
      </c>
      <c r="C1487" s="374" t="e">
        <f>IF($A$1434="",0,VLOOKUP($A$1434,$CP$2209:$CX$3100,7,FALSE))</f>
        <v>#N/A</v>
      </c>
      <c r="D1487" s="123" t="e">
        <f>SUM(B1487:C1487)</f>
        <v>#N/A</v>
      </c>
      <c r="E1487" s="896" t="s">
        <v>1086</v>
      </c>
      <c r="F1487" s="897"/>
      <c r="G1487" s="451"/>
      <c r="H1487" s="107"/>
      <c r="I1487" s="107"/>
      <c r="J1487" s="472"/>
      <c r="K1487" s="451"/>
      <c r="L1487" s="107"/>
      <c r="M1487" s="107"/>
      <c r="N1487" s="107"/>
      <c r="O1487" s="107"/>
      <c r="P1487" s="107"/>
      <c r="Q1487" s="107"/>
      <c r="R1487" s="107"/>
      <c r="S1487" s="107"/>
      <c r="T1487" s="107"/>
      <c r="U1487" s="121">
        <f t="shared" si="259"/>
        <v>0</v>
      </c>
      <c r="V1487" s="121">
        <f t="shared" si="259"/>
        <v>0</v>
      </c>
      <c r="W1487" s="123">
        <f>+V1487+U1487</f>
        <v>0</v>
      </c>
    </row>
    <row r="1488" spans="2:23" ht="33" customHeight="1" x14ac:dyDescent="0.25">
      <c r="B1488" s="536" t="e">
        <f>IF($A$1434="",0,VLOOKUP($A$1434,$CC$2209:$CK$3100,8,FALSE))</f>
        <v>#N/A</v>
      </c>
      <c r="C1488" s="374" t="e">
        <f>IF($A$1434="",0,VLOOKUP($A$1434,$CP$2209:$CX$3100,8,FALSE))</f>
        <v>#N/A</v>
      </c>
      <c r="D1488" s="123" t="e">
        <f>SUM(B1488:C1488)</f>
        <v>#N/A</v>
      </c>
      <c r="E1488" s="890" t="s">
        <v>1087</v>
      </c>
      <c r="F1488" s="891"/>
      <c r="G1488" s="451"/>
      <c r="H1488" s="107"/>
      <c r="I1488" s="107"/>
      <c r="J1488" s="472"/>
      <c r="K1488" s="451"/>
      <c r="L1488" s="107"/>
      <c r="M1488" s="107"/>
      <c r="N1488" s="107"/>
      <c r="O1488" s="107"/>
      <c r="P1488" s="107"/>
      <c r="Q1488" s="107"/>
      <c r="R1488" s="107"/>
      <c r="S1488" s="107"/>
      <c r="T1488" s="107"/>
      <c r="U1488" s="121">
        <f t="shared" si="259"/>
        <v>0</v>
      </c>
      <c r="V1488" s="121">
        <f t="shared" si="259"/>
        <v>0</v>
      </c>
      <c r="W1488" s="123">
        <f>+V1488+U1488</f>
        <v>0</v>
      </c>
    </row>
    <row r="1489" spans="1:23" ht="17.25" thickBot="1" x14ac:dyDescent="0.3">
      <c r="B1489" s="537" t="e">
        <f>IF($A$1434="",0,VLOOKUP($A$1434,$CC$2209:$CK$3100,9,FALSE))</f>
        <v>#N/A</v>
      </c>
      <c r="C1489" s="538" t="e">
        <f>IF($A$1434="",0,VLOOKUP($A$1434,$CP$2209:$CX$3100,9,FALSE))</f>
        <v>#N/A</v>
      </c>
      <c r="D1489" s="365" t="e">
        <f>SUM(B1489:C1489)</f>
        <v>#N/A</v>
      </c>
      <c r="E1489" s="890" t="s">
        <v>1088</v>
      </c>
      <c r="F1489" s="891"/>
      <c r="G1489" s="452"/>
      <c r="H1489" s="287"/>
      <c r="I1489" s="287"/>
      <c r="J1489" s="499"/>
      <c r="K1489" s="452"/>
      <c r="L1489" s="287"/>
      <c r="M1489" s="287"/>
      <c r="N1489" s="287"/>
      <c r="O1489" s="287"/>
      <c r="P1489" s="287"/>
      <c r="Q1489" s="287"/>
      <c r="R1489" s="287"/>
      <c r="S1489" s="287"/>
      <c r="T1489" s="287"/>
      <c r="U1489" s="129">
        <f t="shared" si="259"/>
        <v>0</v>
      </c>
      <c r="V1489" s="129">
        <f t="shared" si="259"/>
        <v>0</v>
      </c>
      <c r="W1489" s="124">
        <f>+V1489+U1489</f>
        <v>0</v>
      </c>
    </row>
    <row r="1490" spans="1:23" ht="17.25" thickBot="1" x14ac:dyDescent="0.3">
      <c r="B1490" s="82" t="e">
        <f>SUM(B1486:B1489)</f>
        <v>#N/A</v>
      </c>
      <c r="C1490" s="83" t="e">
        <f>SUM(C1486:C1489)</f>
        <v>#N/A</v>
      </c>
      <c r="D1490" s="84" t="e">
        <f>SUM(D1486:D1489)</f>
        <v>#N/A</v>
      </c>
      <c r="E1490" s="898" t="s">
        <v>1089</v>
      </c>
      <c r="F1490" s="899"/>
      <c r="G1490" s="82">
        <f t="shared" ref="G1490:W1490" si="260">SUM(G1486:G1489)</f>
        <v>0</v>
      </c>
      <c r="H1490" s="83">
        <f t="shared" si="260"/>
        <v>0</v>
      </c>
      <c r="I1490" s="83">
        <f t="shared" si="260"/>
        <v>0</v>
      </c>
      <c r="J1490" s="84">
        <f t="shared" si="260"/>
        <v>0</v>
      </c>
      <c r="K1490" s="82">
        <f t="shared" si="260"/>
        <v>0</v>
      </c>
      <c r="L1490" s="83">
        <f t="shared" si="260"/>
        <v>0</v>
      </c>
      <c r="M1490" s="83">
        <f t="shared" si="260"/>
        <v>0</v>
      </c>
      <c r="N1490" s="83">
        <f t="shared" si="260"/>
        <v>0</v>
      </c>
      <c r="O1490" s="83">
        <f t="shared" si="260"/>
        <v>0</v>
      </c>
      <c r="P1490" s="83">
        <f t="shared" si="260"/>
        <v>0</v>
      </c>
      <c r="Q1490" s="83">
        <f t="shared" si="260"/>
        <v>0</v>
      </c>
      <c r="R1490" s="83">
        <f t="shared" si="260"/>
        <v>0</v>
      </c>
      <c r="S1490" s="83">
        <f t="shared" si="260"/>
        <v>0</v>
      </c>
      <c r="T1490" s="83">
        <f t="shared" si="260"/>
        <v>0</v>
      </c>
      <c r="U1490" s="83">
        <f t="shared" si="260"/>
        <v>0</v>
      </c>
      <c r="V1490" s="83">
        <f t="shared" si="260"/>
        <v>0</v>
      </c>
      <c r="W1490" s="84">
        <f t="shared" si="260"/>
        <v>0</v>
      </c>
    </row>
    <row r="1491" spans="1:23" ht="15.75" thickBot="1" x14ac:dyDescent="0.3">
      <c r="B1491" s="497" t="s">
        <v>889</v>
      </c>
      <c r="C1491" s="95"/>
      <c r="D1491" s="95"/>
      <c r="E1491" s="95"/>
      <c r="F1491" s="96"/>
      <c r="G1491" s="96"/>
      <c r="H1491" s="96"/>
      <c r="I1491" s="96"/>
      <c r="J1491"/>
      <c r="K1491"/>
      <c r="L1491"/>
      <c r="M1491"/>
      <c r="N1491"/>
      <c r="O1491"/>
      <c r="P1491"/>
      <c r="Q1491"/>
      <c r="R1491"/>
      <c r="S1491"/>
      <c r="T1491"/>
      <c r="U1491"/>
      <c r="V1491" s="96"/>
      <c r="W1491" s="96"/>
    </row>
    <row r="1492" spans="1:23" ht="15" x14ac:dyDescent="0.25">
      <c r="B1492" s="1026" t="s">
        <v>1020</v>
      </c>
      <c r="C1492" s="1027"/>
      <c r="D1492" s="1028" t="s">
        <v>890</v>
      </c>
      <c r="E1492" s="1028"/>
      <c r="F1492" s="1029" t="s">
        <v>1021</v>
      </c>
      <c r="G1492" s="1029"/>
      <c r="H1492" s="1030"/>
      <c r="I1492" s="241"/>
      <c r="J1492"/>
      <c r="K1492"/>
      <c r="L1492"/>
      <c r="M1492"/>
      <c r="N1492"/>
      <c r="O1492"/>
      <c r="P1492"/>
      <c r="Q1492"/>
      <c r="R1492"/>
      <c r="S1492"/>
      <c r="T1492"/>
      <c r="U1492"/>
      <c r="V1492" s="375"/>
      <c r="W1492" s="96"/>
    </row>
    <row r="1493" spans="1:23" ht="15" x14ac:dyDescent="0.25">
      <c r="B1493" s="366" t="s">
        <v>823</v>
      </c>
      <c r="C1493" s="367" t="s">
        <v>824</v>
      </c>
      <c r="D1493" s="367" t="s">
        <v>823</v>
      </c>
      <c r="E1493" s="367" t="s">
        <v>824</v>
      </c>
      <c r="F1493" s="367" t="s">
        <v>823</v>
      </c>
      <c r="G1493" s="1031" t="s">
        <v>824</v>
      </c>
      <c r="H1493" s="1032"/>
      <c r="I1493" s="241"/>
      <c r="J1493"/>
      <c r="K1493"/>
      <c r="L1493" s="1009" t="s">
        <v>835</v>
      </c>
      <c r="M1493" s="1009"/>
      <c r="N1493" s="1009"/>
      <c r="O1493" s="1010"/>
      <c r="P1493" s="1011"/>
      <c r="Q1493" s="1011"/>
      <c r="R1493" s="1011"/>
      <c r="S1493" s="1011"/>
      <c r="T1493" s="1011"/>
      <c r="U1493" s="1011"/>
      <c r="V1493" s="1012"/>
      <c r="W1493" s="96"/>
    </row>
    <row r="1494" spans="1:23" ht="17.25" thickBot="1" x14ac:dyDescent="0.3">
      <c r="B1494" s="452"/>
      <c r="C1494" s="287"/>
      <c r="D1494" s="287"/>
      <c r="E1494" s="287"/>
      <c r="F1494" s="287"/>
      <c r="G1494" s="1033"/>
      <c r="H1494" s="1034"/>
      <c r="I1494" s="241"/>
      <c r="J1494"/>
      <c r="K1494"/>
      <c r="L1494" s="1009"/>
      <c r="M1494" s="1009"/>
      <c r="N1494" s="1009"/>
      <c r="O1494" s="1013"/>
      <c r="P1494" s="1014"/>
      <c r="Q1494" s="1014"/>
      <c r="R1494" s="1014"/>
      <c r="S1494" s="1014"/>
      <c r="T1494" s="1014"/>
      <c r="U1494" s="1014"/>
      <c r="V1494" s="1015"/>
      <c r="W1494" s="96"/>
    </row>
    <row r="1495" spans="1:23" ht="16.5" x14ac:dyDescent="0.25">
      <c r="B1495" s="368"/>
      <c r="C1495" s="368"/>
      <c r="D1495" s="368"/>
      <c r="E1495" s="369"/>
      <c r="F1495" s="376"/>
      <c r="G1495" s="377"/>
      <c r="H1495" s="377"/>
      <c r="I1495" s="241"/>
      <c r="J1495" s="370"/>
      <c r="K1495" s="370"/>
      <c r="L1495" s="370"/>
      <c r="M1495" s="370"/>
      <c r="N1495" s="370"/>
      <c r="O1495" s="1013"/>
      <c r="P1495" s="1014"/>
      <c r="Q1495" s="1014"/>
      <c r="R1495" s="1014"/>
      <c r="S1495" s="1014"/>
      <c r="T1495" s="1014"/>
      <c r="U1495" s="1014"/>
      <c r="V1495" s="1015"/>
      <c r="W1495" s="96"/>
    </row>
    <row r="1496" spans="1:23" ht="15" x14ac:dyDescent="0.25">
      <c r="B1496" s="371" t="s">
        <v>891</v>
      </c>
      <c r="C1496" s="100"/>
      <c r="D1496" s="100"/>
      <c r="E1496" s="100"/>
      <c r="F1496" s="100"/>
      <c r="G1496" s="100"/>
      <c r="H1496" s="100"/>
      <c r="I1496" s="100"/>
      <c r="J1496" s="100"/>
      <c r="K1496" s="100"/>
      <c r="L1496" s="100"/>
      <c r="M1496" s="100"/>
      <c r="N1496" s="100"/>
      <c r="O1496" s="1016"/>
      <c r="P1496" s="1017"/>
      <c r="Q1496" s="1017"/>
      <c r="R1496" s="1017"/>
      <c r="S1496" s="1017"/>
      <c r="T1496" s="1017"/>
      <c r="U1496" s="1017"/>
      <c r="V1496" s="1018"/>
      <c r="W1496" s="96"/>
    </row>
    <row r="1497" spans="1:23" ht="15.75" thickBot="1" x14ac:dyDescent="0.3">
      <c r="B1497" s="372" t="s">
        <v>892</v>
      </c>
      <c r="C1497" s="100"/>
      <c r="D1497" s="100"/>
      <c r="E1497" s="100"/>
      <c r="F1497" s="100"/>
      <c r="G1497" s="100"/>
      <c r="H1497" s="100"/>
      <c r="I1497" s="100"/>
      <c r="J1497" s="100"/>
      <c r="K1497" s="100"/>
      <c r="L1497" s="100"/>
      <c r="M1497" s="100"/>
      <c r="N1497" s="100"/>
      <c r="O1497" s="100"/>
      <c r="P1497" s="100"/>
      <c r="Q1497" s="100"/>
      <c r="R1497" s="100"/>
      <c r="S1497" s="100"/>
      <c r="T1497" s="100"/>
      <c r="U1497" s="100"/>
      <c r="V1497" s="100"/>
      <c r="W1497" s="96"/>
    </row>
    <row r="1498" spans="1:23" ht="16.5" customHeight="1" thickBot="1" x14ac:dyDescent="0.3">
      <c r="A1498" s="36"/>
      <c r="B1498" s="60" t="s">
        <v>786</v>
      </c>
      <c r="C1498" s="61"/>
      <c r="D1498" s="61"/>
      <c r="E1498" s="62"/>
      <c r="F1498" s="62"/>
      <c r="G1498" s="63"/>
      <c r="H1498" s="63"/>
      <c r="I1498" s="63"/>
      <c r="J1498" s="63"/>
      <c r="K1498" s="63"/>
      <c r="L1498" s="63"/>
      <c r="M1498" s="63"/>
      <c r="N1498" s="63"/>
      <c r="O1498" s="63"/>
      <c r="P1498" s="63"/>
      <c r="Q1498" s="63"/>
      <c r="R1498" s="63"/>
      <c r="S1498" s="63"/>
      <c r="T1498" s="63"/>
      <c r="U1498" s="61"/>
      <c r="V1498" s="61"/>
      <c r="W1498" s="64" t="s">
        <v>864</v>
      </c>
    </row>
    <row r="1499" spans="1:23" ht="12.75" customHeight="1" x14ac:dyDescent="0.25">
      <c r="B1499" s="864" t="s">
        <v>788</v>
      </c>
      <c r="C1499" s="864"/>
      <c r="D1499" s="864"/>
      <c r="E1499" s="864"/>
      <c r="F1499" s="864"/>
      <c r="G1499" s="864"/>
      <c r="H1499" s="864"/>
      <c r="I1499" s="864"/>
      <c r="J1499" s="864"/>
      <c r="K1499" s="864"/>
      <c r="L1499" s="864"/>
      <c r="M1499" s="864"/>
      <c r="N1499" s="864"/>
      <c r="O1499" s="864"/>
      <c r="P1499" s="864"/>
      <c r="Q1499" s="864"/>
      <c r="R1499" s="864"/>
      <c r="S1499" s="864"/>
      <c r="T1499" s="864"/>
      <c r="U1499" s="864"/>
      <c r="V1499" s="864"/>
      <c r="W1499" s="864"/>
    </row>
    <row r="1500" spans="1:23" ht="12.75" customHeight="1" thickBot="1" x14ac:dyDescent="0.3">
      <c r="B1500" s="865" t="s">
        <v>865</v>
      </c>
      <c r="C1500" s="865"/>
      <c r="D1500" s="865"/>
      <c r="E1500" s="865"/>
      <c r="F1500" s="865"/>
      <c r="G1500" s="865"/>
      <c r="H1500" s="865"/>
      <c r="I1500" s="866"/>
      <c r="J1500" s="866"/>
      <c r="K1500" s="866"/>
      <c r="L1500" s="866"/>
      <c r="M1500" s="866"/>
      <c r="N1500" s="866"/>
      <c r="O1500" s="865"/>
      <c r="P1500" s="865"/>
      <c r="Q1500" s="865"/>
      <c r="R1500" s="865"/>
      <c r="S1500" s="865"/>
      <c r="T1500" s="865"/>
      <c r="U1500" s="865"/>
      <c r="V1500" s="865"/>
      <c r="W1500" s="865"/>
    </row>
    <row r="1501" spans="1:23" s="41" customFormat="1" ht="17.25" customHeight="1" thickBot="1" x14ac:dyDescent="0.25">
      <c r="B1501" s="867" t="s">
        <v>790</v>
      </c>
      <c r="C1501" s="868"/>
      <c r="D1501" s="869">
        <f>IF(F1502=0,"",$D$5)</f>
        <v>0</v>
      </c>
      <c r="E1501" s="869"/>
      <c r="F1501" s="869"/>
      <c r="G1501" s="869"/>
      <c r="H1501" s="870"/>
      <c r="I1501" s="902" t="s">
        <v>791</v>
      </c>
      <c r="J1501" s="903"/>
      <c r="K1501" s="903"/>
      <c r="L1501" s="903"/>
      <c r="M1501" s="903"/>
      <c r="N1501" s="904"/>
      <c r="O1501" s="886" t="s">
        <v>792</v>
      </c>
      <c r="P1501" s="887"/>
      <c r="Q1501" s="887"/>
      <c r="R1501" s="887"/>
      <c r="S1501" s="887"/>
      <c r="T1501" s="905" t="str">
        <f>IF(Menu!E31="","",Menu!E31)</f>
        <v/>
      </c>
      <c r="U1501" s="905"/>
      <c r="V1501" s="905"/>
      <c r="W1501" s="906"/>
    </row>
    <row r="1502" spans="1:23" s="41" customFormat="1" ht="17.25" customHeight="1" thickBot="1" x14ac:dyDescent="0.25">
      <c r="A1502" s="41" t="str">
        <f>IF(F1502=0,"",$D$1501&amp;" "&amp;$F$1502)</f>
        <v xml:space="preserve">0 </v>
      </c>
      <c r="B1502" s="910" t="s">
        <v>793</v>
      </c>
      <c r="C1502" s="911"/>
      <c r="D1502" s="911"/>
      <c r="E1502" s="911"/>
      <c r="F1502" s="912" t="str">
        <f>+Menu!B31</f>
        <v/>
      </c>
      <c r="G1502" s="912"/>
      <c r="H1502" s="913"/>
      <c r="I1502" s="65" t="str">
        <f>+$I$6</f>
        <v>3rd</v>
      </c>
      <c r="J1502" s="914" t="s">
        <v>866</v>
      </c>
      <c r="K1502" s="914"/>
      <c r="L1502" s="66">
        <f>+$L$6</f>
        <v>2021</v>
      </c>
      <c r="M1502" s="915" t="s">
        <v>6</v>
      </c>
      <c r="N1502" s="916"/>
      <c r="O1502" s="306" t="s">
        <v>973</v>
      </c>
      <c r="P1502" s="67"/>
      <c r="Q1502" s="67"/>
      <c r="R1502" s="68"/>
      <c r="S1502" s="68"/>
      <c r="T1502" s="68"/>
      <c r="U1502" s="68"/>
      <c r="V1502" s="68"/>
      <c r="W1502" s="69"/>
    </row>
    <row r="1503" spans="1:23" s="41" customFormat="1" ht="17.25" customHeight="1" x14ac:dyDescent="0.2">
      <c r="B1503" s="70" t="s">
        <v>795</v>
      </c>
      <c r="C1503" s="71"/>
      <c r="D1503" s="71"/>
      <c r="E1503" s="71"/>
      <c r="F1503" s="71"/>
      <c r="G1503" s="71"/>
      <c r="H1503" s="72"/>
      <c r="I1503" s="917" t="s">
        <v>867</v>
      </c>
      <c r="J1503" s="918"/>
      <c r="K1503" s="918"/>
      <c r="L1503" s="918"/>
      <c r="M1503" s="918"/>
      <c r="N1503" s="919"/>
      <c r="O1503" s="920">
        <f>+Menu!F31</f>
        <v>0</v>
      </c>
      <c r="P1503" s="921"/>
      <c r="Q1503" s="921"/>
      <c r="R1503" s="921"/>
      <c r="S1503" s="921"/>
      <c r="T1503" s="921"/>
      <c r="U1503" s="921"/>
      <c r="V1503" s="921"/>
      <c r="W1503" s="913"/>
    </row>
    <row r="1504" spans="1:23" s="41" customFormat="1" ht="17.25" customHeight="1" x14ac:dyDescent="0.2">
      <c r="B1504" s="920">
        <f>+Menu!D31</f>
        <v>0</v>
      </c>
      <c r="C1504" s="921"/>
      <c r="D1504" s="921"/>
      <c r="E1504" s="921"/>
      <c r="F1504" s="921"/>
      <c r="G1504" s="921"/>
      <c r="H1504" s="913"/>
      <c r="I1504" s="925" t="s">
        <v>1011</v>
      </c>
      <c r="J1504" s="926"/>
      <c r="K1504" s="926"/>
      <c r="L1504" s="926"/>
      <c r="M1504" s="926"/>
      <c r="N1504" s="911"/>
      <c r="O1504" s="920">
        <f>+Menu!G31</f>
        <v>0</v>
      </c>
      <c r="P1504" s="921"/>
      <c r="Q1504" s="921"/>
      <c r="R1504" s="921"/>
      <c r="S1504" s="921"/>
      <c r="T1504" s="921"/>
      <c r="U1504" s="921"/>
      <c r="V1504" s="921"/>
      <c r="W1504" s="913"/>
    </row>
    <row r="1505" spans="2:26" s="41" customFormat="1" ht="17.25" customHeight="1" thickBot="1" x14ac:dyDescent="0.25">
      <c r="B1505" s="907"/>
      <c r="C1505" s="908"/>
      <c r="D1505" s="908"/>
      <c r="E1505" s="908"/>
      <c r="F1505" s="908"/>
      <c r="G1505" s="908"/>
      <c r="H1505" s="909"/>
      <c r="I1505" s="927" t="s">
        <v>868</v>
      </c>
      <c r="J1505" s="928"/>
      <c r="K1505" s="928"/>
      <c r="L1505" s="928"/>
      <c r="M1505" s="929" t="e">
        <f>IF(D1512=0,"",SUM(G1512:J1512)/D1512*100)</f>
        <v>#N/A</v>
      </c>
      <c r="N1505" s="930"/>
      <c r="O1505" s="907"/>
      <c r="P1505" s="908"/>
      <c r="Q1505" s="908"/>
      <c r="R1505" s="908"/>
      <c r="S1505" s="908"/>
      <c r="T1505" s="908"/>
      <c r="U1505" s="908"/>
      <c r="V1505" s="908"/>
      <c r="W1505" s="909"/>
      <c r="X1505" s="73"/>
    </row>
    <row r="1506" spans="2:26" ht="6.75" customHeight="1" x14ac:dyDescent="0.25"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Q1506" s="74"/>
      <c r="R1506" s="74"/>
      <c r="S1506" s="74"/>
      <c r="T1506" s="61"/>
      <c r="U1506" s="61"/>
      <c r="V1506" s="61"/>
      <c r="W1506" s="61"/>
    </row>
    <row r="1507" spans="2:26" ht="11.25" customHeight="1" thickBot="1" x14ac:dyDescent="0.3">
      <c r="B1507" s="68" t="s">
        <v>1075</v>
      </c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Q1507" s="74"/>
      <c r="R1507" s="74"/>
      <c r="S1507" s="74"/>
      <c r="T1507" s="61"/>
      <c r="U1507" s="61"/>
      <c r="V1507" s="61"/>
      <c r="W1507" s="61"/>
    </row>
    <row r="1508" spans="2:26" ht="37.5" customHeight="1" thickBot="1" x14ac:dyDescent="0.25">
      <c r="B1508" s="877" t="s">
        <v>869</v>
      </c>
      <c r="C1508" s="861"/>
      <c r="D1508" s="878"/>
      <c r="E1508" s="935" t="s">
        <v>870</v>
      </c>
      <c r="F1508" s="936"/>
      <c r="G1508" s="922" t="s">
        <v>1068</v>
      </c>
      <c r="H1508" s="923"/>
      <c r="I1508" s="923"/>
      <c r="J1508" s="924"/>
      <c r="K1508" s="877" t="s">
        <v>1067</v>
      </c>
      <c r="L1508" s="861"/>
      <c r="M1508" s="861" t="s">
        <v>1074</v>
      </c>
      <c r="N1508" s="861"/>
      <c r="O1508" s="861" t="s">
        <v>1073</v>
      </c>
      <c r="P1508" s="861"/>
      <c r="Q1508" s="861" t="s">
        <v>1072</v>
      </c>
      <c r="R1508" s="861"/>
      <c r="S1508" s="861" t="s">
        <v>1071</v>
      </c>
      <c r="T1508" s="861"/>
      <c r="U1508" s="871" t="s">
        <v>1070</v>
      </c>
      <c r="V1508" s="871"/>
      <c r="W1508" s="872"/>
    </row>
    <row r="1509" spans="2:26" ht="12" customHeight="1" x14ac:dyDescent="0.2">
      <c r="B1509" s="879"/>
      <c r="C1509" s="862"/>
      <c r="D1509" s="880"/>
      <c r="E1509" s="937"/>
      <c r="F1509" s="938"/>
      <c r="G1509" s="883" t="s">
        <v>1069</v>
      </c>
      <c r="H1509" s="884"/>
      <c r="I1509" s="884"/>
      <c r="J1509" s="885"/>
      <c r="K1509" s="879"/>
      <c r="L1509" s="862"/>
      <c r="M1509" s="862"/>
      <c r="N1509" s="862"/>
      <c r="O1509" s="862"/>
      <c r="P1509" s="862"/>
      <c r="Q1509" s="862"/>
      <c r="R1509" s="862"/>
      <c r="S1509" s="862"/>
      <c r="T1509" s="862"/>
      <c r="U1509" s="873"/>
      <c r="V1509" s="873"/>
      <c r="W1509" s="874"/>
    </row>
    <row r="1510" spans="2:26" ht="14.25" customHeight="1" thickBot="1" x14ac:dyDescent="0.3">
      <c r="B1510" s="881"/>
      <c r="C1510" s="863"/>
      <c r="D1510" s="882"/>
      <c r="E1510" s="939"/>
      <c r="F1510" s="940"/>
      <c r="G1510" s="941" t="s">
        <v>1065</v>
      </c>
      <c r="H1510" s="942"/>
      <c r="I1510" s="942" t="s">
        <v>1066</v>
      </c>
      <c r="J1510" s="943"/>
      <c r="K1510" s="881"/>
      <c r="L1510" s="863"/>
      <c r="M1510" s="863"/>
      <c r="N1510" s="863"/>
      <c r="O1510" s="863"/>
      <c r="P1510" s="863"/>
      <c r="Q1510" s="863"/>
      <c r="R1510" s="863"/>
      <c r="S1510" s="863"/>
      <c r="T1510" s="863"/>
      <c r="U1510" s="875"/>
      <c r="V1510" s="875"/>
      <c r="W1510" s="876"/>
    </row>
    <row r="1511" spans="2:26" ht="25.5" customHeight="1" thickBot="1" x14ac:dyDescent="0.3">
      <c r="B1511" s="75" t="s">
        <v>823</v>
      </c>
      <c r="C1511" s="76" t="s">
        <v>824</v>
      </c>
      <c r="D1511" s="77" t="s">
        <v>874</v>
      </c>
      <c r="E1511" s="954" t="s">
        <v>875</v>
      </c>
      <c r="F1511" s="954"/>
      <c r="G1511" s="485" t="s">
        <v>823</v>
      </c>
      <c r="H1511" s="486" t="s">
        <v>824</v>
      </c>
      <c r="I1511" s="486" t="s">
        <v>823</v>
      </c>
      <c r="J1511" s="487" t="s">
        <v>824</v>
      </c>
      <c r="K1511" s="109" t="s">
        <v>823</v>
      </c>
      <c r="L1511" s="109" t="s">
        <v>824</v>
      </c>
      <c r="M1511" s="109" t="s">
        <v>823</v>
      </c>
      <c r="N1511" s="109" t="s">
        <v>824</v>
      </c>
      <c r="O1511" s="109" t="s">
        <v>823</v>
      </c>
      <c r="P1511" s="109" t="s">
        <v>824</v>
      </c>
      <c r="Q1511" s="109" t="s">
        <v>823</v>
      </c>
      <c r="R1511" s="109" t="s">
        <v>824</v>
      </c>
      <c r="S1511" s="109" t="s">
        <v>823</v>
      </c>
      <c r="T1511" s="109" t="s">
        <v>824</v>
      </c>
      <c r="U1511" s="109" t="s">
        <v>823</v>
      </c>
      <c r="V1511" s="109" t="s">
        <v>824</v>
      </c>
      <c r="W1511" s="110" t="s">
        <v>825</v>
      </c>
    </row>
    <row r="1512" spans="2:26" ht="15" customHeight="1" x14ac:dyDescent="0.25">
      <c r="B1512" s="373" t="e">
        <f>IF($A$1502="",0,VLOOKUP($A$1502,$C$2209:$R$3100,2,FALSE))</f>
        <v>#N/A</v>
      </c>
      <c r="C1512" s="374" t="e">
        <f>IF($A$1502="",0,VLOOKUP($A$1502,$W$2209:$AL$3100,2,FALSE))</f>
        <v>#N/A</v>
      </c>
      <c r="D1512" s="78" t="e">
        <f>SUM(B1512:C1512)</f>
        <v>#N/A</v>
      </c>
      <c r="E1512" s="933" t="s">
        <v>876</v>
      </c>
      <c r="F1512" s="934"/>
      <c r="G1512" s="288"/>
      <c r="H1512" s="283"/>
      <c r="I1512" s="289"/>
      <c r="J1512" s="471"/>
      <c r="K1512" s="467"/>
      <c r="L1512" s="283"/>
      <c r="M1512" s="283"/>
      <c r="N1512" s="283"/>
      <c r="O1512" s="283"/>
      <c r="P1512" s="283"/>
      <c r="Q1512" s="283"/>
      <c r="R1512" s="283"/>
      <c r="S1512" s="283"/>
      <c r="T1512" s="283"/>
      <c r="U1512" s="128">
        <f t="shared" ref="U1512:V1514" si="261">+G1512+I1512+K1512+M1512+O1512+Q1512+S1512</f>
        <v>0</v>
      </c>
      <c r="V1512" s="128">
        <f t="shared" si="261"/>
        <v>0</v>
      </c>
      <c r="W1512" s="122">
        <f>SUM(U1512:V1512)</f>
        <v>0</v>
      </c>
      <c r="Y1512" s="539" t="e">
        <f>IF($A$1502="",0,VLOOKUP($A$1502,$AQ$2209:$BF$3100,2,FALSE))</f>
        <v>#N/A</v>
      </c>
      <c r="Z1512" s="539" t="e">
        <f>IF($A$1502="",0,VLOOKUP($A$1502,$BJ$2209:$BY$3100,2,FALSE))</f>
        <v>#N/A</v>
      </c>
    </row>
    <row r="1513" spans="2:26" ht="15" customHeight="1" x14ac:dyDescent="0.25">
      <c r="B1513" s="373" t="e">
        <f>IF($A$1502="",0,VLOOKUP($A$1502,$C$2209:$R$3100,3,FALSE))</f>
        <v>#N/A</v>
      </c>
      <c r="C1513" s="374" t="e">
        <f>IF($A$1502="",0,VLOOKUP($A$1502,$W$2209:$AL$3100,3,FALSE))</f>
        <v>#N/A</v>
      </c>
      <c r="D1513" s="80" t="e">
        <f>SUM(B1513:C1513)</f>
        <v>#N/A</v>
      </c>
      <c r="E1513" s="944" t="s">
        <v>877</v>
      </c>
      <c r="F1513" s="891"/>
      <c r="G1513" s="305"/>
      <c r="H1513" s="304"/>
      <c r="I1513" s="107"/>
      <c r="J1513" s="472"/>
      <c r="K1513" s="468"/>
      <c r="L1513" s="107"/>
      <c r="M1513" s="107"/>
      <c r="N1513" s="107"/>
      <c r="O1513" s="107"/>
      <c r="P1513" s="107"/>
      <c r="Q1513" s="107"/>
      <c r="R1513" s="107"/>
      <c r="S1513" s="107"/>
      <c r="T1513" s="107"/>
      <c r="U1513" s="121">
        <f t="shared" si="261"/>
        <v>0</v>
      </c>
      <c r="V1513" s="121">
        <f t="shared" si="261"/>
        <v>0</v>
      </c>
      <c r="W1513" s="123">
        <f>SUM(U1513:V1513)</f>
        <v>0</v>
      </c>
      <c r="Y1513" s="539" t="e">
        <f>IF($A$1502="",0,VLOOKUP($A$1502,$AQ$2209:$BF$3100,3,FALSE))</f>
        <v>#N/A</v>
      </c>
      <c r="Z1513" s="539" t="e">
        <f>IF($A$1502="",0,VLOOKUP($A$1502,$BJ$2209:$BY$3100,3,FALSE))</f>
        <v>#N/A</v>
      </c>
    </row>
    <row r="1514" spans="2:26" ht="15" customHeight="1" x14ac:dyDescent="0.25">
      <c r="B1514" s="373" t="e">
        <f>IF($A$1502="",0,VLOOKUP($A$1502,$C$2209:$R$3100,4,FALSE))</f>
        <v>#N/A</v>
      </c>
      <c r="C1514" s="374" t="e">
        <f>IF($A$1502="",0,VLOOKUP($A$1502,$W$2209:$AL$3100,4,FALSE))</f>
        <v>#N/A</v>
      </c>
      <c r="D1514" s="80" t="e">
        <f>SUM(B1514:C1514)</f>
        <v>#N/A</v>
      </c>
      <c r="E1514" s="944" t="s">
        <v>878</v>
      </c>
      <c r="F1514" s="891"/>
      <c r="G1514" s="305"/>
      <c r="H1514" s="304"/>
      <c r="I1514" s="107"/>
      <c r="J1514" s="472"/>
      <c r="K1514" s="468"/>
      <c r="L1514" s="107"/>
      <c r="M1514" s="107"/>
      <c r="N1514" s="107"/>
      <c r="O1514" s="107"/>
      <c r="P1514" s="107"/>
      <c r="Q1514" s="107"/>
      <c r="R1514" s="107"/>
      <c r="S1514" s="107"/>
      <c r="T1514" s="107"/>
      <c r="U1514" s="121">
        <f t="shared" si="261"/>
        <v>0</v>
      </c>
      <c r="V1514" s="121">
        <f t="shared" si="261"/>
        <v>0</v>
      </c>
      <c r="W1514" s="123">
        <f>SUM(U1514:V1514)</f>
        <v>0</v>
      </c>
      <c r="Y1514" s="539" t="e">
        <f>IF($A$1502="",0,VLOOKUP($A$1502,$AQ$2209:$BF$3100,4,FALSE))</f>
        <v>#N/A</v>
      </c>
      <c r="Z1514" s="539" t="e">
        <f>IF($A$1502="",0,VLOOKUP($A$1502,$BJ$2209:$BY$3100,4,FALSE))</f>
        <v>#N/A</v>
      </c>
    </row>
    <row r="1515" spans="2:26" ht="15" customHeight="1" x14ac:dyDescent="0.25">
      <c r="B1515" s="373" t="e">
        <f>IF($A$1502="",0,VLOOKUP($A$1502,$C$2209:$R$3100,5,FALSE))</f>
        <v>#N/A</v>
      </c>
      <c r="C1515" s="374" t="e">
        <f>IF($A$1502="",0,VLOOKUP($A$1502,$W$2209:$AL$3100,5,FALSE))</f>
        <v>#N/A</v>
      </c>
      <c r="D1515" s="80" t="e">
        <f>SUM(B1515:C1515)</f>
        <v>#N/A</v>
      </c>
      <c r="E1515" s="944" t="s">
        <v>879</v>
      </c>
      <c r="F1515" s="891"/>
      <c r="G1515" s="305"/>
      <c r="H1515" s="304"/>
      <c r="I1515" s="360"/>
      <c r="J1515" s="472"/>
      <c r="K1515" s="468"/>
      <c r="L1515" s="107"/>
      <c r="M1515" s="107"/>
      <c r="N1515" s="107"/>
      <c r="O1515" s="107"/>
      <c r="P1515" s="107"/>
      <c r="Q1515" s="107"/>
      <c r="R1515" s="107"/>
      <c r="S1515" s="107"/>
      <c r="T1515" s="107"/>
      <c r="U1515" s="121">
        <f>+G1515+I1515+K1515+M1515+O1515+Q1515+S1515</f>
        <v>0</v>
      </c>
      <c r="V1515" s="121">
        <f>+H1515+J1515+L1515+N1515+P1515+R1515+T1515</f>
        <v>0</v>
      </c>
      <c r="W1515" s="123">
        <f>SUM(U1515:V1515)</f>
        <v>0</v>
      </c>
      <c r="Y1515" s="539" t="e">
        <f>IF($A$1502="",0,VLOOKUP($A$1502,$AQ$2209:$BF$3100,5,FALSE))</f>
        <v>#N/A</v>
      </c>
      <c r="Z1515" s="539" t="e">
        <f>IF($A$1502="",0,VLOOKUP($A$1502,$BJ$2209:$BY$3100,5,FALSE))</f>
        <v>#N/A</v>
      </c>
    </row>
    <row r="1516" spans="2:26" ht="15" customHeight="1" thickBot="1" x14ac:dyDescent="0.3">
      <c r="B1516" s="373" t="e">
        <f>IF($A$1502="",0,VLOOKUP($A$1502,$C$2209:$R$3100,6,FALSE))</f>
        <v>#N/A</v>
      </c>
      <c r="C1516" s="374" t="e">
        <f>IF($A$1502="",0,VLOOKUP($A$1502,$W$2209:$AL$3100,6,FALSE))</f>
        <v>#N/A</v>
      </c>
      <c r="D1516" s="81" t="e">
        <f>SUM(B1516:C1516)</f>
        <v>#N/A</v>
      </c>
      <c r="E1516" s="945" t="s">
        <v>880</v>
      </c>
      <c r="F1516" s="946"/>
      <c r="G1516" s="361"/>
      <c r="H1516" s="362"/>
      <c r="I1516" s="363"/>
      <c r="J1516" s="473"/>
      <c r="K1516" s="469"/>
      <c r="L1516" s="363"/>
      <c r="M1516" s="363"/>
      <c r="N1516" s="363"/>
      <c r="O1516" s="363"/>
      <c r="P1516" s="363"/>
      <c r="Q1516" s="363"/>
      <c r="R1516" s="363"/>
      <c r="S1516" s="363"/>
      <c r="T1516" s="363"/>
      <c r="U1516" s="364">
        <f>+G1516+I1516+K1516+M1516+O1516+Q1516+S1516</f>
        <v>0</v>
      </c>
      <c r="V1516" s="364">
        <f>+H1516+J1516+L1516+N1516+P1516+R1516+T1516</f>
        <v>0</v>
      </c>
      <c r="W1516" s="365">
        <f>SUM(U1516:V1516)</f>
        <v>0</v>
      </c>
      <c r="Y1516" s="539" t="e">
        <f>IF($A$1502="",0,VLOOKUP($A$1502,$AQ$2209:$BF$3100,6,FALSE))</f>
        <v>#N/A</v>
      </c>
      <c r="Z1516" s="539" t="e">
        <f>IF($A$1502="",0,VLOOKUP($A$1502,$BJ$2209:$BY$3100,6,FALSE))</f>
        <v>#N/A</v>
      </c>
    </row>
    <row r="1517" spans="2:26" ht="18" customHeight="1" thickBot="1" x14ac:dyDescent="0.3">
      <c r="B1517" s="82" t="e">
        <f>SUM(B1512:B1516)</f>
        <v>#N/A</v>
      </c>
      <c r="C1517" s="83" t="e">
        <f>SUM(C1512:C1516)</f>
        <v>#N/A</v>
      </c>
      <c r="D1517" s="84" t="e">
        <f>SUM(D1512:D1516)</f>
        <v>#N/A</v>
      </c>
      <c r="E1517" s="947" t="s">
        <v>881</v>
      </c>
      <c r="F1517" s="948"/>
      <c r="G1517" s="82">
        <f>SUM(G1512:G1516)</f>
        <v>0</v>
      </c>
      <c r="H1517" s="83">
        <f t="shared" ref="H1517:T1517" si="262">SUM(H1512:H1516)</f>
        <v>0</v>
      </c>
      <c r="I1517" s="83">
        <f t="shared" si="262"/>
        <v>0</v>
      </c>
      <c r="J1517" s="84">
        <f t="shared" si="262"/>
        <v>0</v>
      </c>
      <c r="K1517" s="470">
        <f t="shared" si="262"/>
        <v>0</v>
      </c>
      <c r="L1517" s="83">
        <f t="shared" si="262"/>
        <v>0</v>
      </c>
      <c r="M1517" s="83">
        <f t="shared" si="262"/>
        <v>0</v>
      </c>
      <c r="N1517" s="83">
        <f t="shared" si="262"/>
        <v>0</v>
      </c>
      <c r="O1517" s="83">
        <f t="shared" si="262"/>
        <v>0</v>
      </c>
      <c r="P1517" s="83">
        <f t="shared" si="262"/>
        <v>0</v>
      </c>
      <c r="Q1517" s="83">
        <f t="shared" si="262"/>
        <v>0</v>
      </c>
      <c r="R1517" s="83">
        <f t="shared" si="262"/>
        <v>0</v>
      </c>
      <c r="S1517" s="83">
        <f t="shared" si="262"/>
        <v>0</v>
      </c>
      <c r="T1517" s="83">
        <f t="shared" si="262"/>
        <v>0</v>
      </c>
      <c r="U1517" s="83">
        <f>SUM(U1512:U1516)</f>
        <v>0</v>
      </c>
      <c r="V1517" s="83">
        <f>SUM(V1512:V1516)</f>
        <v>0</v>
      </c>
      <c r="W1517" s="84">
        <f>SUM(W1512:W1516)</f>
        <v>0</v>
      </c>
      <c r="Y1517" s="87"/>
      <c r="Z1517" s="87"/>
    </row>
    <row r="1518" spans="2:26" ht="6.75" customHeight="1" thickBot="1" x14ac:dyDescent="0.3">
      <c r="B1518" s="61"/>
      <c r="C1518" s="61"/>
      <c r="D1518" s="61"/>
      <c r="E1518" s="61"/>
      <c r="F1518" s="61"/>
      <c r="G1518" s="61"/>
      <c r="H1518" s="61"/>
      <c r="I1518" s="61"/>
      <c r="J1518" s="61"/>
      <c r="K1518" s="61"/>
      <c r="L1518" s="61"/>
      <c r="M1518" s="61"/>
      <c r="N1518" s="61"/>
      <c r="O1518" s="61"/>
      <c r="P1518" s="61"/>
      <c r="Q1518" s="61"/>
      <c r="R1518" s="61"/>
      <c r="S1518" s="61"/>
      <c r="T1518" s="61"/>
      <c r="U1518" s="61"/>
      <c r="V1518" s="61"/>
      <c r="W1518" s="61"/>
    </row>
    <row r="1519" spans="2:26" ht="25.5" customHeight="1" thickBot="1" x14ac:dyDescent="0.3">
      <c r="B1519" s="75" t="s">
        <v>823</v>
      </c>
      <c r="C1519" s="76" t="s">
        <v>824</v>
      </c>
      <c r="D1519" s="77" t="s">
        <v>874</v>
      </c>
      <c r="E1519" s="949" t="s">
        <v>882</v>
      </c>
      <c r="F1519" s="949"/>
      <c r="G1519" s="485" t="s">
        <v>823</v>
      </c>
      <c r="H1519" s="486" t="s">
        <v>824</v>
      </c>
      <c r="I1519" s="486" t="s">
        <v>823</v>
      </c>
      <c r="J1519" s="487" t="s">
        <v>824</v>
      </c>
      <c r="K1519" s="109" t="s">
        <v>823</v>
      </c>
      <c r="L1519" s="109" t="s">
        <v>824</v>
      </c>
      <c r="M1519" s="109" t="s">
        <v>823</v>
      </c>
      <c r="N1519" s="109" t="s">
        <v>824</v>
      </c>
      <c r="O1519" s="109" t="s">
        <v>823</v>
      </c>
      <c r="P1519" s="109" t="s">
        <v>824</v>
      </c>
      <c r="Q1519" s="109" t="s">
        <v>823</v>
      </c>
      <c r="R1519" s="109" t="s">
        <v>824</v>
      </c>
      <c r="S1519" s="109" t="s">
        <v>823</v>
      </c>
      <c r="T1519" s="109" t="s">
        <v>824</v>
      </c>
      <c r="U1519" s="109" t="s">
        <v>823</v>
      </c>
      <c r="V1519" s="109" t="s">
        <v>824</v>
      </c>
      <c r="W1519" s="110" t="s">
        <v>825</v>
      </c>
    </row>
    <row r="1520" spans="2:26" ht="15" customHeight="1" x14ac:dyDescent="0.25">
      <c r="B1520" s="373" t="e">
        <f>IF($A$1502="",0,VLOOKUP($A$1502,$C$2209:$R$3100,7,FALSE))</f>
        <v>#N/A</v>
      </c>
      <c r="C1520" s="374" t="e">
        <f>IF($A$1502="",0,VLOOKUP($A$1502,$W$2209:$AL$3100,7,FALSE))</f>
        <v>#N/A</v>
      </c>
      <c r="D1520" s="88" t="e">
        <f>SUM(B1520:C1520)</f>
        <v>#N/A</v>
      </c>
      <c r="E1520" s="933" t="s">
        <v>883</v>
      </c>
      <c r="F1520" s="934"/>
      <c r="G1520" s="288"/>
      <c r="H1520" s="283"/>
      <c r="I1520" s="478"/>
      <c r="J1520" s="479"/>
      <c r="K1520" s="474"/>
      <c r="L1520" s="281"/>
      <c r="M1520" s="281"/>
      <c r="N1520" s="281"/>
      <c r="O1520" s="281"/>
      <c r="P1520" s="281"/>
      <c r="Q1520" s="281"/>
      <c r="R1520" s="281"/>
      <c r="S1520" s="281"/>
      <c r="T1520" s="282"/>
      <c r="U1520" s="128">
        <f t="shared" ref="U1520:V1524" si="263">+G1520+I1520+K1520+M1520+O1520+Q1520+S1520</f>
        <v>0</v>
      </c>
      <c r="V1520" s="128">
        <f t="shared" si="263"/>
        <v>0</v>
      </c>
      <c r="W1520" s="122">
        <f>SUM(U1520:V1520)</f>
        <v>0</v>
      </c>
      <c r="Y1520" s="539" t="e">
        <f>IF($A$1502="",0,VLOOKUP($A$1502,$AQ$2209:$BF$3100,7,FALSE))</f>
        <v>#N/A</v>
      </c>
      <c r="Z1520" s="539" t="e">
        <f>IF($A$1502="",0,VLOOKUP($A$1502,$BJ$2209:$BY$3100,7,FALSE))</f>
        <v>#N/A</v>
      </c>
    </row>
    <row r="1521" spans="2:26" ht="15" customHeight="1" x14ac:dyDescent="0.25">
      <c r="B1521" s="373" t="e">
        <f>IF($A$1502="",0,VLOOKUP($A$1502,$C$2209:$R$3100,8,FALSE))</f>
        <v>#N/A</v>
      </c>
      <c r="C1521" s="374" t="e">
        <f>IF($A$1502="",0,VLOOKUP($A$1502,$W$2209:$AL$3100,8,FALSE))</f>
        <v>#N/A</v>
      </c>
      <c r="D1521" s="80" t="e">
        <f>SUM(B1521:C1521)</f>
        <v>#N/A</v>
      </c>
      <c r="E1521" s="944" t="s">
        <v>884</v>
      </c>
      <c r="F1521" s="891"/>
      <c r="G1521" s="305"/>
      <c r="H1521" s="304"/>
      <c r="I1521" s="480"/>
      <c r="J1521" s="481"/>
      <c r="K1521" s="475"/>
      <c r="L1521" s="79"/>
      <c r="M1521" s="79"/>
      <c r="N1521" s="79"/>
      <c r="O1521" s="79"/>
      <c r="P1521" s="79"/>
      <c r="Q1521" s="79"/>
      <c r="R1521" s="79"/>
      <c r="S1521" s="79"/>
      <c r="T1521" s="106"/>
      <c r="U1521" s="121">
        <f t="shared" si="263"/>
        <v>0</v>
      </c>
      <c r="V1521" s="121">
        <f t="shared" si="263"/>
        <v>0</v>
      </c>
      <c r="W1521" s="123">
        <f>SUM(U1521:V1521)</f>
        <v>0</v>
      </c>
      <c r="Y1521" s="539" t="e">
        <f>IF($A$1502="",0,VLOOKUP($A$1502,$AQ$2209:$BF$3100,8,FALSE))</f>
        <v>#N/A</v>
      </c>
      <c r="Z1521" s="539" t="e">
        <f>IF($A$1502="",0,VLOOKUP($A$1502,$BJ$2209:$BY$3100,8,FALSE))</f>
        <v>#N/A</v>
      </c>
    </row>
    <row r="1522" spans="2:26" ht="15" customHeight="1" x14ac:dyDescent="0.25">
      <c r="B1522" s="373" t="e">
        <f>IF($A$1502="",0,VLOOKUP($A$1502,$C$2209:$R$3100,9,FALSE))</f>
        <v>#N/A</v>
      </c>
      <c r="C1522" s="374" t="e">
        <f>IF($A$1502="",0,VLOOKUP($A$1502,$W$2209:$AL$3100,9,FALSE))</f>
        <v>#N/A</v>
      </c>
      <c r="D1522" s="80" t="e">
        <f>SUM(B1522:C1522)</f>
        <v>#N/A</v>
      </c>
      <c r="E1522" s="944" t="s">
        <v>885</v>
      </c>
      <c r="F1522" s="891"/>
      <c r="G1522" s="305"/>
      <c r="H1522" s="304"/>
      <c r="I1522" s="480"/>
      <c r="J1522" s="481"/>
      <c r="K1522" s="475"/>
      <c r="L1522" s="79"/>
      <c r="M1522" s="79"/>
      <c r="N1522" s="79"/>
      <c r="O1522" s="79"/>
      <c r="P1522" s="79"/>
      <c r="Q1522" s="79"/>
      <c r="R1522" s="79"/>
      <c r="S1522" s="79"/>
      <c r="T1522" s="106"/>
      <c r="U1522" s="121">
        <f t="shared" si="263"/>
        <v>0</v>
      </c>
      <c r="V1522" s="121">
        <f t="shared" si="263"/>
        <v>0</v>
      </c>
      <c r="W1522" s="123">
        <f>SUM(U1522:V1522)</f>
        <v>0</v>
      </c>
      <c r="Y1522" s="539" t="e">
        <f>IF($A$1502="",0,VLOOKUP($A$1502,$AQ$2209:$BF$3100,9,FALSE))</f>
        <v>#N/A</v>
      </c>
      <c r="Z1522" s="539" t="e">
        <f>IF($A$1502="",0,VLOOKUP($A$1502,$BJ$2209:$BY$3100,9,FALSE))</f>
        <v>#N/A</v>
      </c>
    </row>
    <row r="1523" spans="2:26" ht="15" customHeight="1" x14ac:dyDescent="0.25">
      <c r="B1523" s="373" t="e">
        <f>IF($A$1502="",0,VLOOKUP($A$1502,$C$2209:$R$3100,10,FALSE))</f>
        <v>#N/A</v>
      </c>
      <c r="C1523" s="374" t="e">
        <f>IF($A$1502="",0,VLOOKUP($A$1502,$W$2209:$AL$3100,10,FALSE))</f>
        <v>#N/A</v>
      </c>
      <c r="D1523" s="80" t="e">
        <f>SUM(B1523:C1523)</f>
        <v>#N/A</v>
      </c>
      <c r="E1523" s="944" t="s">
        <v>886</v>
      </c>
      <c r="F1523" s="891"/>
      <c r="G1523" s="305"/>
      <c r="H1523" s="304"/>
      <c r="I1523" s="480"/>
      <c r="J1523" s="481"/>
      <c r="K1523" s="475"/>
      <c r="L1523" s="79"/>
      <c r="M1523" s="79"/>
      <c r="N1523" s="79"/>
      <c r="O1523" s="79"/>
      <c r="P1523" s="79"/>
      <c r="Q1523" s="79"/>
      <c r="R1523" s="79"/>
      <c r="S1523" s="79"/>
      <c r="T1523" s="106"/>
      <c r="U1523" s="121">
        <f t="shared" si="263"/>
        <v>0</v>
      </c>
      <c r="V1523" s="121">
        <f t="shared" si="263"/>
        <v>0</v>
      </c>
      <c r="W1523" s="123">
        <f>SUM(U1523:V1523)</f>
        <v>0</v>
      </c>
      <c r="Y1523" s="539" t="e">
        <f>IF($A$1502="",0,VLOOKUP($A$1502,$AQ$2209:$BF$3100,10,FALSE))</f>
        <v>#N/A</v>
      </c>
      <c r="Z1523" s="539" t="e">
        <f>IF($A$1502="",0,VLOOKUP($A$1502,$BJ$2209:$BY$3100,10,FALSE))</f>
        <v>#N/A</v>
      </c>
    </row>
    <row r="1524" spans="2:26" ht="15" customHeight="1" thickBot="1" x14ac:dyDescent="0.3">
      <c r="B1524" s="373" t="e">
        <f>IF($A$1502="",0,VLOOKUP($A$1502,$C$2209:$R$3100,11,FALSE))</f>
        <v>#N/A</v>
      </c>
      <c r="C1524" s="374" t="e">
        <f>IF($A$1502="",0,VLOOKUP($A$1502,$W$2209:$AL$3100,11,FALSE))</f>
        <v>#N/A</v>
      </c>
      <c r="D1524" s="90" t="e">
        <f>SUM(B1524:C1524)</f>
        <v>#N/A</v>
      </c>
      <c r="E1524" s="945" t="s">
        <v>887</v>
      </c>
      <c r="F1524" s="946"/>
      <c r="G1524" s="361"/>
      <c r="H1524" s="362"/>
      <c r="I1524" s="482"/>
      <c r="J1524" s="483"/>
      <c r="K1524" s="476"/>
      <c r="L1524" s="285"/>
      <c r="M1524" s="285"/>
      <c r="N1524" s="285"/>
      <c r="O1524" s="285"/>
      <c r="P1524" s="285"/>
      <c r="Q1524" s="285"/>
      <c r="R1524" s="285"/>
      <c r="S1524" s="285"/>
      <c r="T1524" s="286"/>
      <c r="U1524" s="129">
        <f t="shared" si="263"/>
        <v>0</v>
      </c>
      <c r="V1524" s="129">
        <f t="shared" si="263"/>
        <v>0</v>
      </c>
      <c r="W1524" s="124">
        <f>SUM(U1524:V1524)</f>
        <v>0</v>
      </c>
      <c r="Y1524" s="539" t="e">
        <f>IF($A$1502="",0,VLOOKUP($A$1502,$AQ$2209:$BF$3100,11,FALSE))</f>
        <v>#N/A</v>
      </c>
      <c r="Z1524" s="539" t="e">
        <f>IF($A$1502="",0,VLOOKUP($A$1502,$BJ$2209:$BY$3100,11,FALSE))</f>
        <v>#N/A</v>
      </c>
    </row>
    <row r="1525" spans="2:26" ht="18" customHeight="1" thickBot="1" x14ac:dyDescent="0.3">
      <c r="B1525" s="91" t="e">
        <f>SUM(B1520:B1524)</f>
        <v>#N/A</v>
      </c>
      <c r="C1525" s="92" t="e">
        <f>SUM(C1520:C1524)</f>
        <v>#N/A</v>
      </c>
      <c r="D1525" s="93" t="e">
        <f>SUM(D1520:D1524)</f>
        <v>#N/A</v>
      </c>
      <c r="E1525" s="951" t="s">
        <v>888</v>
      </c>
      <c r="F1525" s="948"/>
      <c r="G1525" s="82">
        <f>SUM(G1520:G1524)</f>
        <v>0</v>
      </c>
      <c r="H1525" s="83">
        <f>SUM(H1520:H1524)</f>
        <v>0</v>
      </c>
      <c r="I1525" s="83">
        <f t="shared" ref="I1525:N1525" si="264">SUM(I1520:I1524)</f>
        <v>0</v>
      </c>
      <c r="J1525" s="84">
        <f t="shared" si="264"/>
        <v>0</v>
      </c>
      <c r="K1525" s="477">
        <f t="shared" si="264"/>
        <v>0</v>
      </c>
      <c r="L1525" s="85">
        <f t="shared" si="264"/>
        <v>0</v>
      </c>
      <c r="M1525" s="85">
        <f t="shared" si="264"/>
        <v>0</v>
      </c>
      <c r="N1525" s="85">
        <f t="shared" si="264"/>
        <v>0</v>
      </c>
      <c r="O1525" s="85">
        <f t="shared" ref="O1525:W1525" si="265">SUM(O1520:O1524)</f>
        <v>0</v>
      </c>
      <c r="P1525" s="85">
        <f t="shared" si="265"/>
        <v>0</v>
      </c>
      <c r="Q1525" s="85">
        <f t="shared" si="265"/>
        <v>0</v>
      </c>
      <c r="R1525" s="85">
        <f t="shared" si="265"/>
        <v>0</v>
      </c>
      <c r="S1525" s="85">
        <f t="shared" si="265"/>
        <v>0</v>
      </c>
      <c r="T1525" s="290">
        <f t="shared" si="265"/>
        <v>0</v>
      </c>
      <c r="U1525" s="83">
        <f t="shared" si="265"/>
        <v>0</v>
      </c>
      <c r="V1525" s="83">
        <f t="shared" si="265"/>
        <v>0</v>
      </c>
      <c r="W1525" s="84">
        <f t="shared" si="265"/>
        <v>0</v>
      </c>
    </row>
    <row r="1526" spans="2:26" ht="6.75" customHeight="1" thickBot="1" x14ac:dyDescent="0.3">
      <c r="B1526" s="61"/>
      <c r="C1526" s="61"/>
      <c r="D1526" s="61"/>
      <c r="E1526" s="61"/>
      <c r="F1526" s="61"/>
      <c r="G1526" s="61"/>
      <c r="H1526" s="61"/>
      <c r="I1526" s="61"/>
      <c r="J1526" s="61"/>
      <c r="K1526" s="61"/>
      <c r="L1526" s="61"/>
      <c r="M1526" s="61"/>
      <c r="N1526" s="61"/>
      <c r="O1526" s="61"/>
      <c r="P1526" s="61"/>
      <c r="Q1526" s="61"/>
      <c r="R1526" s="61"/>
      <c r="S1526" s="61"/>
      <c r="T1526" s="61"/>
      <c r="U1526" s="61"/>
      <c r="V1526" s="61"/>
      <c r="W1526" s="61"/>
    </row>
    <row r="1527" spans="2:26" ht="25.5" customHeight="1" thickBot="1" x14ac:dyDescent="0.3">
      <c r="B1527" s="75" t="s">
        <v>823</v>
      </c>
      <c r="C1527" s="76" t="s">
        <v>824</v>
      </c>
      <c r="D1527" s="77" t="s">
        <v>874</v>
      </c>
      <c r="E1527" s="952" t="s">
        <v>1012</v>
      </c>
      <c r="F1527" s="952"/>
      <c r="G1527" s="485" t="s">
        <v>823</v>
      </c>
      <c r="H1527" s="486" t="s">
        <v>824</v>
      </c>
      <c r="I1527" s="486" t="s">
        <v>823</v>
      </c>
      <c r="J1527" s="487" t="s">
        <v>824</v>
      </c>
      <c r="K1527" s="109" t="s">
        <v>823</v>
      </c>
      <c r="L1527" s="109" t="s">
        <v>824</v>
      </c>
      <c r="M1527" s="109" t="s">
        <v>823</v>
      </c>
      <c r="N1527" s="109" t="s">
        <v>824</v>
      </c>
      <c r="O1527" s="109" t="s">
        <v>823</v>
      </c>
      <c r="P1527" s="109" t="s">
        <v>824</v>
      </c>
      <c r="Q1527" s="109" t="s">
        <v>823</v>
      </c>
      <c r="R1527" s="109" t="s">
        <v>824</v>
      </c>
      <c r="S1527" s="109" t="s">
        <v>823</v>
      </c>
      <c r="T1527" s="109" t="s">
        <v>824</v>
      </c>
      <c r="U1527" s="109" t="s">
        <v>823</v>
      </c>
      <c r="V1527" s="109" t="s">
        <v>824</v>
      </c>
      <c r="W1527" s="110" t="s">
        <v>825</v>
      </c>
    </row>
    <row r="1528" spans="2:26" ht="15" customHeight="1" x14ac:dyDescent="0.25">
      <c r="B1528" s="373" t="e">
        <f>IF($A$1502="",0,VLOOKUP($A$1502,$C$2209:$R$3100,12,FALSE))</f>
        <v>#N/A</v>
      </c>
      <c r="C1528" s="374" t="e">
        <f>IF($A$1502="",0,VLOOKUP($A$1502,$W$2209:$AL$3100,12,FALSE))</f>
        <v>#N/A</v>
      </c>
      <c r="D1528" s="88" t="e">
        <f>SUM(B1528:C1528)</f>
        <v>#N/A</v>
      </c>
      <c r="E1528" s="933" t="s">
        <v>1013</v>
      </c>
      <c r="F1528" s="934"/>
      <c r="G1528" s="288"/>
      <c r="H1528" s="283"/>
      <c r="I1528" s="478"/>
      <c r="J1528" s="479"/>
      <c r="K1528" s="474"/>
      <c r="L1528" s="281"/>
      <c r="M1528" s="281"/>
      <c r="N1528" s="281"/>
      <c r="O1528" s="281"/>
      <c r="P1528" s="281"/>
      <c r="Q1528" s="281"/>
      <c r="R1528" s="281"/>
      <c r="S1528" s="282"/>
      <c r="T1528" s="283"/>
      <c r="U1528" s="128">
        <f t="shared" ref="U1528:V1532" si="266">+G1528+I1528+K1528+M1528+O1528+Q1528+S1528</f>
        <v>0</v>
      </c>
      <c r="V1528" s="128">
        <f t="shared" si="266"/>
        <v>0</v>
      </c>
      <c r="W1528" s="122">
        <f>SUM(U1528:V1528)</f>
        <v>0</v>
      </c>
      <c r="Y1528" s="539" t="e">
        <f>IF($A$1502="",0,VLOOKUP($A$1502,$AQ$2209:$BF$3100,12,FALSE))</f>
        <v>#N/A</v>
      </c>
      <c r="Z1528" s="539" t="e">
        <f>IF($A$1502="",0,VLOOKUP($A$1502,$BJ$2209:$BY$3100,12,FALSE))</f>
        <v>#N/A</v>
      </c>
    </row>
    <row r="1529" spans="2:26" ht="15" customHeight="1" x14ac:dyDescent="0.25">
      <c r="B1529" s="373" t="e">
        <f>IF($A$1502="",0,VLOOKUP($A$1502,$C$2209:$R$3100,13,FALSE))</f>
        <v>#N/A</v>
      </c>
      <c r="C1529" s="374" t="e">
        <f>IF($A$1502="",0,VLOOKUP($A$1502,$W$2209:$AL$3100,13,FALSE))</f>
        <v>#N/A</v>
      </c>
      <c r="D1529" s="80" t="e">
        <f>SUM(B1529:C1529)</f>
        <v>#N/A</v>
      </c>
      <c r="E1529" s="944" t="s">
        <v>1014</v>
      </c>
      <c r="F1529" s="891"/>
      <c r="G1529" s="305"/>
      <c r="H1529" s="304"/>
      <c r="I1529" s="480"/>
      <c r="J1529" s="481"/>
      <c r="K1529" s="475"/>
      <c r="L1529" s="79"/>
      <c r="M1529" s="79"/>
      <c r="N1529" s="79"/>
      <c r="O1529" s="79"/>
      <c r="P1529" s="79"/>
      <c r="Q1529" s="79"/>
      <c r="R1529" s="79"/>
      <c r="S1529" s="106"/>
      <c r="T1529" s="107"/>
      <c r="U1529" s="121">
        <f t="shared" si="266"/>
        <v>0</v>
      </c>
      <c r="V1529" s="121">
        <f t="shared" si="266"/>
        <v>0</v>
      </c>
      <c r="W1529" s="123">
        <f>SUM(U1529:V1529)</f>
        <v>0</v>
      </c>
      <c r="Y1529" s="539" t="e">
        <f>IF($A$1502="",0,VLOOKUP($A$1502,$AQ$2209:$BF$3100,13,FALSE))</f>
        <v>#N/A</v>
      </c>
      <c r="Z1529" s="539" t="e">
        <f>IF($A$1502="",0,VLOOKUP($A$1502,$BJ$2209:$BY$3100,13,FALSE))</f>
        <v>#N/A</v>
      </c>
    </row>
    <row r="1530" spans="2:26" ht="15" customHeight="1" x14ac:dyDescent="0.25">
      <c r="B1530" s="373" t="e">
        <f>IF($A$1502="",0,VLOOKUP($A$1502,$C$2209:$R$3100,14,FALSE))</f>
        <v>#N/A</v>
      </c>
      <c r="C1530" s="374" t="e">
        <f>IF($A$1502="",0,VLOOKUP($A$1502,$W$2209:$AL$3100,14,FALSE))</f>
        <v>#N/A</v>
      </c>
      <c r="D1530" s="80" t="e">
        <f>SUM(B1530:C1530)</f>
        <v>#N/A</v>
      </c>
      <c r="E1530" s="944" t="s">
        <v>1015</v>
      </c>
      <c r="F1530" s="891"/>
      <c r="G1530" s="305"/>
      <c r="H1530" s="304"/>
      <c r="I1530" s="480"/>
      <c r="J1530" s="481"/>
      <c r="K1530" s="475"/>
      <c r="L1530" s="79"/>
      <c r="M1530" s="79"/>
      <c r="N1530" s="79"/>
      <c r="O1530" s="79"/>
      <c r="P1530" s="79"/>
      <c r="Q1530" s="79"/>
      <c r="R1530" s="79"/>
      <c r="S1530" s="106"/>
      <c r="T1530" s="107"/>
      <c r="U1530" s="121">
        <f t="shared" si="266"/>
        <v>0</v>
      </c>
      <c r="V1530" s="121">
        <f t="shared" si="266"/>
        <v>0</v>
      </c>
      <c r="W1530" s="123">
        <f>SUM(U1530:V1530)</f>
        <v>0</v>
      </c>
      <c r="Y1530" s="539" t="e">
        <f>IF($A$1502="",0,VLOOKUP($A$1502,$AQ$2209:$BF$3100,14,FALSE))</f>
        <v>#N/A</v>
      </c>
      <c r="Z1530" s="539" t="e">
        <f>IF($A$1502="",0,VLOOKUP($A$1502,$BJ$2209:$BY$3100,14,FALSE))</f>
        <v>#N/A</v>
      </c>
    </row>
    <row r="1531" spans="2:26" ht="15" customHeight="1" x14ac:dyDescent="0.25">
      <c r="B1531" s="373" t="e">
        <f>IF($A$1502="",0,VLOOKUP($A$1502,$C$2209:$R$3100,15,FALSE))</f>
        <v>#N/A</v>
      </c>
      <c r="C1531" s="374" t="e">
        <f>IF($A$1502="",0,VLOOKUP($A$1502,$W$2209:$AL$3100,15,FALSE))</f>
        <v>#N/A</v>
      </c>
      <c r="D1531" s="80" t="e">
        <f>SUM(B1531:C1531)</f>
        <v>#N/A</v>
      </c>
      <c r="E1531" s="944" t="s">
        <v>1016</v>
      </c>
      <c r="F1531" s="891"/>
      <c r="G1531" s="305"/>
      <c r="H1531" s="304"/>
      <c r="I1531" s="480"/>
      <c r="J1531" s="481"/>
      <c r="K1531" s="475"/>
      <c r="L1531" s="79"/>
      <c r="M1531" s="79"/>
      <c r="N1531" s="79"/>
      <c r="O1531" s="79"/>
      <c r="P1531" s="79"/>
      <c r="Q1531" s="79"/>
      <c r="R1531" s="79"/>
      <c r="S1531" s="106"/>
      <c r="T1531" s="107"/>
      <c r="U1531" s="121">
        <f t="shared" si="266"/>
        <v>0</v>
      </c>
      <c r="V1531" s="121">
        <f t="shared" si="266"/>
        <v>0</v>
      </c>
      <c r="W1531" s="123">
        <f>SUM(U1531:V1531)</f>
        <v>0</v>
      </c>
      <c r="Y1531" s="539" t="e">
        <f>IF($A$1502="",0,VLOOKUP($A$1502,$AQ$2209:$BF$3100,15,FALSE))</f>
        <v>#N/A</v>
      </c>
      <c r="Z1531" s="539" t="e">
        <f>IF($A$1502="",0,VLOOKUP($A$1502,$BJ$2209:$BY$3100,15,FALSE))</f>
        <v>#N/A</v>
      </c>
    </row>
    <row r="1532" spans="2:26" ht="15" customHeight="1" thickBot="1" x14ac:dyDescent="0.3">
      <c r="B1532" s="373" t="e">
        <f>IF($A$1502="",0,VLOOKUP($A$1502,$C$2209:$R$3100,16,FALSE))</f>
        <v>#N/A</v>
      </c>
      <c r="C1532" s="374" t="e">
        <f>IF($A$1502="",0,VLOOKUP($A$1502,$W$2209:$AL$3100,16,FALSE))</f>
        <v>#N/A</v>
      </c>
      <c r="D1532" s="90" t="e">
        <f>SUM(B1532:C1532)</f>
        <v>#N/A</v>
      </c>
      <c r="E1532" s="945" t="s">
        <v>1017</v>
      </c>
      <c r="F1532" s="946"/>
      <c r="G1532" s="361"/>
      <c r="H1532" s="362"/>
      <c r="I1532" s="482"/>
      <c r="J1532" s="483"/>
      <c r="K1532" s="476"/>
      <c r="L1532" s="285"/>
      <c r="M1532" s="285"/>
      <c r="N1532" s="285"/>
      <c r="O1532" s="285"/>
      <c r="P1532" s="285"/>
      <c r="Q1532" s="285"/>
      <c r="R1532" s="285"/>
      <c r="S1532" s="286"/>
      <c r="T1532" s="287"/>
      <c r="U1532" s="129">
        <f t="shared" si="266"/>
        <v>0</v>
      </c>
      <c r="V1532" s="129">
        <f t="shared" si="266"/>
        <v>0</v>
      </c>
      <c r="W1532" s="124">
        <f>SUM(U1532:V1532)</f>
        <v>0</v>
      </c>
      <c r="Y1532" s="539" t="e">
        <f>IF($A$1502="",0,VLOOKUP($A$1502,$AQ$2209:$BF$3100,16,FALSE))</f>
        <v>#N/A</v>
      </c>
      <c r="Z1532" s="539" t="e">
        <f>IF($A$1502="",0,VLOOKUP($A$1502,$BJ$2209:$BY$3100,16,FALSE))</f>
        <v>#N/A</v>
      </c>
    </row>
    <row r="1533" spans="2:26" ht="18" customHeight="1" thickBot="1" x14ac:dyDescent="0.3">
      <c r="B1533" s="91" t="e">
        <f>SUM(B1528:B1532)</f>
        <v>#N/A</v>
      </c>
      <c r="C1533" s="92" t="e">
        <f>SUM(C1528:C1532)</f>
        <v>#N/A</v>
      </c>
      <c r="D1533" s="93" t="e">
        <f>SUM(D1528:D1532)</f>
        <v>#N/A</v>
      </c>
      <c r="E1533" s="951" t="s">
        <v>1018</v>
      </c>
      <c r="F1533" s="948"/>
      <c r="G1533" s="82">
        <f>SUM(G1528:G1532)</f>
        <v>0</v>
      </c>
      <c r="H1533" s="83">
        <f>SUM(H1528:H1532)</f>
        <v>0</v>
      </c>
      <c r="I1533" s="83">
        <f t="shared" ref="I1533:O1533" si="267">SUM(I1528:I1532)</f>
        <v>0</v>
      </c>
      <c r="J1533" s="84">
        <f t="shared" si="267"/>
        <v>0</v>
      </c>
      <c r="K1533" s="477">
        <f t="shared" si="267"/>
        <v>0</v>
      </c>
      <c r="L1533" s="85">
        <f t="shared" si="267"/>
        <v>0</v>
      </c>
      <c r="M1533" s="85">
        <f t="shared" si="267"/>
        <v>0</v>
      </c>
      <c r="N1533" s="85">
        <f t="shared" si="267"/>
        <v>0</v>
      </c>
      <c r="O1533" s="85">
        <f t="shared" si="267"/>
        <v>0</v>
      </c>
      <c r="P1533" s="85">
        <f t="shared" ref="P1533:W1533" si="268">SUM(P1528:P1532)</f>
        <v>0</v>
      </c>
      <c r="Q1533" s="85">
        <f t="shared" si="268"/>
        <v>0</v>
      </c>
      <c r="R1533" s="85">
        <f t="shared" si="268"/>
        <v>0</v>
      </c>
      <c r="S1533" s="85">
        <f t="shared" si="268"/>
        <v>0</v>
      </c>
      <c r="T1533" s="85">
        <f t="shared" si="268"/>
        <v>0</v>
      </c>
      <c r="U1533" s="85">
        <f t="shared" si="268"/>
        <v>0</v>
      </c>
      <c r="V1533" s="85">
        <f t="shared" si="268"/>
        <v>0</v>
      </c>
      <c r="W1533" s="86">
        <f t="shared" si="268"/>
        <v>0</v>
      </c>
    </row>
    <row r="1534" spans="2:26" ht="3" customHeight="1" x14ac:dyDescent="0.25">
      <c r="B1534" s="488"/>
      <c r="C1534" s="488"/>
      <c r="D1534" s="488"/>
      <c r="E1534" s="489"/>
      <c r="F1534" s="489"/>
      <c r="G1534" s="490"/>
      <c r="H1534" s="490"/>
      <c r="I1534" s="488"/>
      <c r="J1534" s="488"/>
      <c r="K1534" s="488"/>
      <c r="L1534" s="488"/>
      <c r="M1534" s="488"/>
      <c r="N1534" s="488"/>
      <c r="O1534" s="488"/>
      <c r="P1534" s="488"/>
      <c r="Q1534" s="488"/>
      <c r="R1534" s="488"/>
      <c r="S1534" s="488"/>
      <c r="T1534" s="488"/>
      <c r="U1534" s="488"/>
      <c r="V1534" s="488"/>
      <c r="W1534" s="488"/>
    </row>
    <row r="1535" spans="2:26" ht="12.75" customHeight="1" thickBot="1" x14ac:dyDescent="0.25">
      <c r="B1535" s="491" t="s">
        <v>1129</v>
      </c>
      <c r="C1535" s="96"/>
      <c r="D1535" s="96"/>
      <c r="E1535" s="96"/>
      <c r="F1535" s="492" t="s">
        <v>835</v>
      </c>
      <c r="G1535" s="1019" t="s">
        <v>1270</v>
      </c>
      <c r="H1535" s="1019"/>
      <c r="I1535" s="1019"/>
      <c r="J1535" s="1019"/>
      <c r="K1535" s="1019"/>
      <c r="L1535" s="1019"/>
      <c r="M1535" s="1019"/>
      <c r="N1535" s="1019"/>
      <c r="O1535" s="1019"/>
      <c r="P1535" s="1019"/>
      <c r="Q1535" s="1019"/>
      <c r="R1535" s="1019"/>
      <c r="S1535" s="1019"/>
      <c r="T1535" s="1019"/>
      <c r="U1535" s="1019"/>
      <c r="V1535" s="1019"/>
      <c r="W1535" s="1019"/>
    </row>
    <row r="1536" spans="2:26" ht="27.75" customHeight="1" x14ac:dyDescent="0.25">
      <c r="B1536" s="888" t="s">
        <v>1132</v>
      </c>
      <c r="C1536" s="889"/>
      <c r="D1536" s="889"/>
      <c r="E1536" s="889"/>
      <c r="F1536" s="841"/>
      <c r="G1536" s="1002" t="s">
        <v>1076</v>
      </c>
      <c r="H1536" s="1003"/>
      <c r="I1536" s="1003"/>
      <c r="J1536" s="1003"/>
      <c r="K1536" s="1004" t="s">
        <v>1131</v>
      </c>
      <c r="L1536" s="1004"/>
      <c r="M1536" s="1004"/>
      <c r="N1536" s="1005"/>
      <c r="O1536" s="241"/>
      <c r="P1536" s="1039" t="s">
        <v>1268</v>
      </c>
      <c r="Q1536" s="1039"/>
      <c r="R1536" s="1039"/>
      <c r="S1536" s="1039"/>
      <c r="T1536" s="1040" t="s">
        <v>1269</v>
      </c>
      <c r="U1536" s="1040"/>
      <c r="V1536" s="1040"/>
      <c r="W1536" s="1041"/>
    </row>
    <row r="1537" spans="2:23" ht="11.25" customHeight="1" x14ac:dyDescent="0.25">
      <c r="B1537" s="963" t="s">
        <v>1130</v>
      </c>
      <c r="C1537" s="964"/>
      <c r="D1537" s="965" t="s">
        <v>903</v>
      </c>
      <c r="E1537" s="966"/>
      <c r="F1537" s="841"/>
      <c r="G1537" s="1006" t="s">
        <v>823</v>
      </c>
      <c r="H1537" s="1007"/>
      <c r="I1537" s="1007" t="s">
        <v>824</v>
      </c>
      <c r="J1537" s="1007"/>
      <c r="K1537" s="1007" t="s">
        <v>823</v>
      </c>
      <c r="L1537" s="1007"/>
      <c r="M1537" s="1007" t="s">
        <v>824</v>
      </c>
      <c r="N1537" s="1021"/>
      <c r="O1537" s="241"/>
      <c r="P1537" s="1007" t="s">
        <v>823</v>
      </c>
      <c r="Q1537" s="1007"/>
      <c r="R1537" s="1007" t="s">
        <v>824</v>
      </c>
      <c r="S1537" s="1007"/>
      <c r="T1537" s="1007" t="s">
        <v>823</v>
      </c>
      <c r="U1537" s="1007"/>
      <c r="V1537" s="1007" t="s">
        <v>824</v>
      </c>
      <c r="W1537" s="1021"/>
    </row>
    <row r="1538" spans="2:23" ht="18.75" customHeight="1" thickBot="1" x14ac:dyDescent="0.3">
      <c r="B1538" s="986"/>
      <c r="C1538" s="987"/>
      <c r="D1538" s="988"/>
      <c r="E1538" s="989"/>
      <c r="F1538" s="841"/>
      <c r="G1538" s="1023" t="e">
        <f>IF($A$1502="",0,VLOOKUP($A$1502,$DB$2209:$DC$3100,2,FALSE))</f>
        <v>#N/A</v>
      </c>
      <c r="H1538" s="1022"/>
      <c r="I1538" s="1022" t="e">
        <f>IF($A$1502="",0,VLOOKUP($A$1502,$DG$2209:$DH$3100,2,FALSE))</f>
        <v>#N/A</v>
      </c>
      <c r="J1538" s="1022"/>
      <c r="K1538" s="1024"/>
      <c r="L1538" s="1024"/>
      <c r="M1538" s="1024"/>
      <c r="N1538" s="1025"/>
      <c r="O1538" s="241"/>
      <c r="P1538" s="1008" t="e">
        <f>IF($A$1502="",0,VLOOKUP($A$1502,$DL$2209:$DM$3100,2,FALSE))</f>
        <v>#N/A</v>
      </c>
      <c r="Q1538" s="1008"/>
      <c r="R1538" s="1008" t="e">
        <f>IF($A$1502="",0,VLOOKUP($A$1502,$DQ$2209:$DR$3100,2,FALSE))</f>
        <v>#N/A</v>
      </c>
      <c r="S1538" s="1008"/>
      <c r="T1538" s="1024"/>
      <c r="U1538" s="1024"/>
      <c r="V1538" s="1024"/>
      <c r="W1538" s="1025"/>
    </row>
    <row r="1539" spans="2:23" s="52" customFormat="1" ht="14.25" customHeight="1" thickBot="1" x14ac:dyDescent="0.3">
      <c r="B1539" s="368"/>
      <c r="C1539" s="368"/>
      <c r="D1539" s="368"/>
      <c r="E1539" s="369"/>
      <c r="F1539" s="376"/>
      <c r="G1539" s="377"/>
      <c r="H1539" s="377"/>
      <c r="I1539" s="241"/>
      <c r="J1539" s="370"/>
      <c r="K1539" s="370"/>
      <c r="L1539" s="370"/>
      <c r="M1539" s="370"/>
      <c r="N1539" s="370"/>
      <c r="O1539" s="370"/>
      <c r="P1539" s="370"/>
      <c r="Q1539" s="370"/>
      <c r="R1539" s="370"/>
      <c r="S1539" s="370"/>
      <c r="T1539" s="370"/>
      <c r="U1539" s="370"/>
      <c r="V1539" s="375"/>
      <c r="W1539" s="96"/>
    </row>
    <row r="1540" spans="2:23" s="52" customFormat="1" ht="12.75" customHeight="1" thickBot="1" x14ac:dyDescent="0.3">
      <c r="B1540" s="372"/>
      <c r="C1540" s="100"/>
      <c r="D1540" s="100"/>
      <c r="E1540" s="100"/>
      <c r="F1540" s="100"/>
      <c r="G1540" s="100"/>
      <c r="H1540" s="100"/>
      <c r="I1540" s="100"/>
      <c r="J1540" s="100"/>
      <c r="K1540" s="500" t="s">
        <v>836</v>
      </c>
      <c r="L1540" s="859">
        <f>+D1501</f>
        <v>0</v>
      </c>
      <c r="M1540" s="860"/>
      <c r="N1540" s="860"/>
      <c r="O1540" s="860"/>
      <c r="P1540" s="860"/>
      <c r="Q1540" s="860"/>
      <c r="R1540" s="860"/>
      <c r="S1540" s="860"/>
      <c r="T1540" s="860"/>
      <c r="U1540" s="860"/>
      <c r="V1540" s="484"/>
      <c r="W1540" s="417" t="s">
        <v>864</v>
      </c>
    </row>
    <row r="1541" spans="2:23" ht="15" x14ac:dyDescent="0.25">
      <c r="B1541" s="372"/>
      <c r="C1541" s="100"/>
      <c r="D1541" s="100"/>
      <c r="E1541" s="100"/>
      <c r="F1541" s="100"/>
      <c r="G1541" s="100"/>
      <c r="H1541" s="100"/>
      <c r="I1541" s="100"/>
      <c r="J1541" s="100"/>
      <c r="K1541" s="500" t="s">
        <v>837</v>
      </c>
      <c r="L1541" s="500"/>
      <c r="M1541" s="242"/>
      <c r="N1541" s="54"/>
      <c r="O1541" s="858" t="str">
        <f>+F1502</f>
        <v/>
      </c>
      <c r="P1541" s="858"/>
      <c r="Q1541" s="858"/>
      <c r="R1541" s="858"/>
      <c r="S1541" s="858"/>
      <c r="T1541" s="858"/>
      <c r="U1541" s="858"/>
      <c r="V1541" s="484"/>
      <c r="W1541" s="96"/>
    </row>
    <row r="1542" spans="2:23" ht="16.5" thickBot="1" x14ac:dyDescent="0.3">
      <c r="B1542" s="68" t="s">
        <v>1133</v>
      </c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Q1542" s="74"/>
      <c r="R1542" s="74"/>
      <c r="S1542" s="74"/>
      <c r="T1542" s="61"/>
      <c r="U1542" s="61"/>
      <c r="V1542" s="61"/>
      <c r="W1542" s="61"/>
    </row>
    <row r="1543" spans="2:23" ht="40.5" customHeight="1" thickBot="1" x14ac:dyDescent="0.3">
      <c r="B1543" s="990" t="s">
        <v>1077</v>
      </c>
      <c r="C1543" s="991"/>
      <c r="D1543" s="992"/>
      <c r="E1543" s="979" t="s">
        <v>870</v>
      </c>
      <c r="F1543" s="980"/>
      <c r="G1543" s="985" t="s">
        <v>1068</v>
      </c>
      <c r="H1543" s="957"/>
      <c r="I1543" s="957"/>
      <c r="J1543" s="958"/>
      <c r="K1543" s="957" t="s">
        <v>1067</v>
      </c>
      <c r="L1543" s="958"/>
      <c r="M1543" s="957" t="s">
        <v>1074</v>
      </c>
      <c r="N1543" s="958"/>
      <c r="O1543" s="957" t="s">
        <v>1073</v>
      </c>
      <c r="P1543" s="958"/>
      <c r="Q1543" s="957" t="s">
        <v>1072</v>
      </c>
      <c r="R1543" s="958"/>
      <c r="S1543" s="957" t="s">
        <v>1071</v>
      </c>
      <c r="T1543" s="958"/>
      <c r="U1543" s="967" t="s">
        <v>1070</v>
      </c>
      <c r="V1543" s="968"/>
      <c r="W1543" s="969"/>
    </row>
    <row r="1544" spans="2:23" ht="13.5" x14ac:dyDescent="0.2">
      <c r="B1544" s="993"/>
      <c r="C1544" s="959"/>
      <c r="D1544" s="994"/>
      <c r="E1544" s="981"/>
      <c r="F1544" s="982"/>
      <c r="G1544" s="999" t="s">
        <v>1069</v>
      </c>
      <c r="H1544" s="1000"/>
      <c r="I1544" s="1000"/>
      <c r="J1544" s="1001"/>
      <c r="K1544" s="959"/>
      <c r="L1544" s="960"/>
      <c r="M1544" s="959"/>
      <c r="N1544" s="960"/>
      <c r="O1544" s="959"/>
      <c r="P1544" s="960"/>
      <c r="Q1544" s="959"/>
      <c r="R1544" s="960"/>
      <c r="S1544" s="959"/>
      <c r="T1544" s="960"/>
      <c r="U1544" s="970"/>
      <c r="V1544" s="971"/>
      <c r="W1544" s="972"/>
    </row>
    <row r="1545" spans="2:23" ht="14.25" thickBot="1" x14ac:dyDescent="0.25">
      <c r="B1545" s="995"/>
      <c r="C1545" s="996"/>
      <c r="D1545" s="997"/>
      <c r="E1545" s="983"/>
      <c r="F1545" s="984"/>
      <c r="G1545" s="955" t="s">
        <v>1065</v>
      </c>
      <c r="H1545" s="956"/>
      <c r="I1545" s="956" t="s">
        <v>1066</v>
      </c>
      <c r="J1545" s="998"/>
      <c r="K1545" s="961"/>
      <c r="L1545" s="962"/>
      <c r="M1545" s="961"/>
      <c r="N1545" s="962"/>
      <c r="O1545" s="961"/>
      <c r="P1545" s="962"/>
      <c r="Q1545" s="961"/>
      <c r="R1545" s="962"/>
      <c r="S1545" s="961"/>
      <c r="T1545" s="962"/>
      <c r="U1545" s="973"/>
      <c r="V1545" s="974"/>
      <c r="W1545" s="975"/>
    </row>
    <row r="1546" spans="2:23" ht="13.5" thickBot="1" x14ac:dyDescent="0.3">
      <c r="B1546" s="116" t="s">
        <v>823</v>
      </c>
      <c r="C1546" s="109" t="s">
        <v>824</v>
      </c>
      <c r="D1546" s="117" t="s">
        <v>874</v>
      </c>
      <c r="E1546" s="977" t="s">
        <v>1078</v>
      </c>
      <c r="F1546" s="978"/>
      <c r="G1546" s="485" t="s">
        <v>823</v>
      </c>
      <c r="H1546" s="486" t="s">
        <v>824</v>
      </c>
      <c r="I1546" s="486" t="s">
        <v>823</v>
      </c>
      <c r="J1546" s="487" t="s">
        <v>824</v>
      </c>
      <c r="K1546" s="493" t="s">
        <v>823</v>
      </c>
      <c r="L1546" s="131" t="s">
        <v>824</v>
      </c>
      <c r="M1546" s="131" t="s">
        <v>823</v>
      </c>
      <c r="N1546" s="131" t="s">
        <v>824</v>
      </c>
      <c r="O1546" s="131" t="s">
        <v>823</v>
      </c>
      <c r="P1546" s="131" t="s">
        <v>824</v>
      </c>
      <c r="Q1546" s="131" t="s">
        <v>823</v>
      </c>
      <c r="R1546" s="131" t="s">
        <v>824</v>
      </c>
      <c r="S1546" s="131" t="s">
        <v>823</v>
      </c>
      <c r="T1546" s="131" t="s">
        <v>824</v>
      </c>
      <c r="U1546" s="131" t="s">
        <v>823</v>
      </c>
      <c r="V1546" s="131" t="s">
        <v>824</v>
      </c>
      <c r="W1546" s="132" t="s">
        <v>825</v>
      </c>
    </row>
    <row r="1547" spans="2:23" ht="33.75" customHeight="1" x14ac:dyDescent="0.25">
      <c r="B1547" s="534" t="e">
        <f>IF($A$1502="",0,VLOOKUP($A$1502,$CC$2209:$CK$3100,2,FALSE))</f>
        <v>#N/A</v>
      </c>
      <c r="C1547" s="535" t="e">
        <f>IF($A$1502="",0,VLOOKUP($A$1502,$CP$2209:$CX$3100,2,FALSE))</f>
        <v>#N/A</v>
      </c>
      <c r="D1547" s="122" t="e">
        <f>SUM(B1547:C1547)</f>
        <v>#N/A</v>
      </c>
      <c r="E1547" s="900" t="s">
        <v>1079</v>
      </c>
      <c r="F1547" s="901"/>
      <c r="G1547" s="288"/>
      <c r="H1547" s="283"/>
      <c r="I1547" s="283"/>
      <c r="J1547" s="471"/>
      <c r="K1547" s="288"/>
      <c r="L1547" s="283"/>
      <c r="M1547" s="283"/>
      <c r="N1547" s="283"/>
      <c r="O1547" s="283"/>
      <c r="P1547" s="283"/>
      <c r="Q1547" s="283"/>
      <c r="R1547" s="283"/>
      <c r="S1547" s="283"/>
      <c r="T1547" s="283"/>
      <c r="U1547" s="128">
        <f t="shared" ref="U1547:V1550" si="269">+G1547+I1547+K1547+M1547+O1547+Q1547+S1547</f>
        <v>0</v>
      </c>
      <c r="V1547" s="128">
        <f t="shared" si="269"/>
        <v>0</v>
      </c>
      <c r="W1547" s="122">
        <f>+V1547+U1547</f>
        <v>0</v>
      </c>
    </row>
    <row r="1548" spans="2:23" ht="33.75" customHeight="1" x14ac:dyDescent="0.25">
      <c r="B1548" s="536" t="e">
        <f>IF($A$1502="",0,VLOOKUP($A$1502,$CC$2209:$CK$3100,3,FALSE))</f>
        <v>#N/A</v>
      </c>
      <c r="C1548" s="374" t="e">
        <f>IF($A$1502="",0,VLOOKUP($A$1502,$CP$2209:$CX$3100,3,FALSE))</f>
        <v>#N/A</v>
      </c>
      <c r="D1548" s="123" t="e">
        <f>SUM(B1548:C1548)</f>
        <v>#N/A</v>
      </c>
      <c r="E1548" s="896" t="s">
        <v>1080</v>
      </c>
      <c r="F1548" s="897"/>
      <c r="G1548" s="451"/>
      <c r="H1548" s="107"/>
      <c r="I1548" s="107"/>
      <c r="J1548" s="472"/>
      <c r="K1548" s="451"/>
      <c r="L1548" s="107"/>
      <c r="M1548" s="107"/>
      <c r="N1548" s="107"/>
      <c r="O1548" s="107"/>
      <c r="P1548" s="107"/>
      <c r="Q1548" s="107"/>
      <c r="R1548" s="107"/>
      <c r="S1548" s="107"/>
      <c r="T1548" s="107"/>
      <c r="U1548" s="121">
        <f t="shared" si="269"/>
        <v>0</v>
      </c>
      <c r="V1548" s="121">
        <f t="shared" si="269"/>
        <v>0</v>
      </c>
      <c r="W1548" s="123">
        <f>+V1548+U1548</f>
        <v>0</v>
      </c>
    </row>
    <row r="1549" spans="2:23" ht="33.75" customHeight="1" x14ac:dyDescent="0.25">
      <c r="B1549" s="536" t="e">
        <f>IF($A$1502="",0,VLOOKUP($A$1502,$CC$2209:$CK$3100,4,FALSE))</f>
        <v>#N/A</v>
      </c>
      <c r="C1549" s="374" t="e">
        <f>IF($A$1502="",0,VLOOKUP($A$1502,$CP$2209:$CX$3100,4,FALSE))</f>
        <v>#N/A</v>
      </c>
      <c r="D1549" s="123" t="e">
        <f>SUM(B1549:C1549)</f>
        <v>#N/A</v>
      </c>
      <c r="E1549" s="890" t="s">
        <v>1081</v>
      </c>
      <c r="F1549" s="891"/>
      <c r="G1549" s="451"/>
      <c r="H1549" s="107"/>
      <c r="I1549" s="107"/>
      <c r="J1549" s="472"/>
      <c r="K1549" s="451"/>
      <c r="L1549" s="107"/>
      <c r="M1549" s="107"/>
      <c r="N1549" s="107"/>
      <c r="O1549" s="107"/>
      <c r="P1549" s="107"/>
      <c r="Q1549" s="107"/>
      <c r="R1549" s="107"/>
      <c r="S1549" s="107"/>
      <c r="T1549" s="107"/>
      <c r="U1549" s="121">
        <f t="shared" si="269"/>
        <v>0</v>
      </c>
      <c r="V1549" s="121">
        <f t="shared" si="269"/>
        <v>0</v>
      </c>
      <c r="W1549" s="123">
        <f>+V1549+U1549</f>
        <v>0</v>
      </c>
    </row>
    <row r="1550" spans="2:23" ht="17.25" thickBot="1" x14ac:dyDescent="0.3">
      <c r="B1550" s="537" t="e">
        <f>IF($A$1502="",0,VLOOKUP($A$1502,$CC$2209:$CK$3100,5,FALSE))</f>
        <v>#N/A</v>
      </c>
      <c r="C1550" s="538" t="e">
        <f>IF($A$1502="",0,VLOOKUP($A$1502,$CP$2209:$CX$3100,5,FALSE))</f>
        <v>#N/A</v>
      </c>
      <c r="D1550" s="365" t="e">
        <f>SUM(B1550:C1550)</f>
        <v>#N/A</v>
      </c>
      <c r="E1550" s="890" t="s">
        <v>1082</v>
      </c>
      <c r="F1550" s="891"/>
      <c r="G1550" s="498"/>
      <c r="H1550" s="363"/>
      <c r="I1550" s="363"/>
      <c r="J1550" s="473"/>
      <c r="K1550" s="452"/>
      <c r="L1550" s="287"/>
      <c r="M1550" s="287"/>
      <c r="N1550" s="287"/>
      <c r="O1550" s="287"/>
      <c r="P1550" s="287"/>
      <c r="Q1550" s="287"/>
      <c r="R1550" s="287"/>
      <c r="S1550" s="287"/>
      <c r="T1550" s="287"/>
      <c r="U1550" s="129">
        <f t="shared" si="269"/>
        <v>0</v>
      </c>
      <c r="V1550" s="129">
        <f t="shared" si="269"/>
        <v>0</v>
      </c>
      <c r="W1550" s="124">
        <f>+V1550+U1550</f>
        <v>0</v>
      </c>
    </row>
    <row r="1551" spans="2:23" ht="17.25" thickBot="1" x14ac:dyDescent="0.3">
      <c r="B1551" s="82" t="e">
        <f>SUM(B1547:B1550)</f>
        <v>#N/A</v>
      </c>
      <c r="C1551" s="83" t="e">
        <f>SUM(C1547:C1550)</f>
        <v>#N/A</v>
      </c>
      <c r="D1551" s="84" t="e">
        <f>SUM(D1547:D1550)</f>
        <v>#N/A</v>
      </c>
      <c r="E1551" s="898" t="s">
        <v>1083</v>
      </c>
      <c r="F1551" s="899"/>
      <c r="G1551" s="82">
        <f t="shared" ref="G1551:W1551" si="270">SUM(G1547:G1550)</f>
        <v>0</v>
      </c>
      <c r="H1551" s="83">
        <f t="shared" si="270"/>
        <v>0</v>
      </c>
      <c r="I1551" s="83">
        <f t="shared" si="270"/>
        <v>0</v>
      </c>
      <c r="J1551" s="84">
        <f t="shared" si="270"/>
        <v>0</v>
      </c>
      <c r="K1551" s="82">
        <f t="shared" si="270"/>
        <v>0</v>
      </c>
      <c r="L1551" s="83">
        <f t="shared" si="270"/>
        <v>0</v>
      </c>
      <c r="M1551" s="83">
        <f t="shared" si="270"/>
        <v>0</v>
      </c>
      <c r="N1551" s="83">
        <f t="shared" si="270"/>
        <v>0</v>
      </c>
      <c r="O1551" s="83">
        <f t="shared" si="270"/>
        <v>0</v>
      </c>
      <c r="P1551" s="83">
        <f t="shared" si="270"/>
        <v>0</v>
      </c>
      <c r="Q1551" s="83">
        <f t="shared" si="270"/>
        <v>0</v>
      </c>
      <c r="R1551" s="83">
        <f t="shared" si="270"/>
        <v>0</v>
      </c>
      <c r="S1551" s="83">
        <f t="shared" si="270"/>
        <v>0</v>
      </c>
      <c r="T1551" s="83">
        <f t="shared" si="270"/>
        <v>0</v>
      </c>
      <c r="U1551" s="83">
        <f t="shared" si="270"/>
        <v>0</v>
      </c>
      <c r="V1551" s="83">
        <f t="shared" si="270"/>
        <v>0</v>
      </c>
      <c r="W1551" s="84">
        <f t="shared" si="270"/>
        <v>0</v>
      </c>
    </row>
    <row r="1552" spans="2:23" ht="17.25" thickBot="1" x14ac:dyDescent="0.3">
      <c r="B1552" s="488"/>
      <c r="C1552" s="488"/>
      <c r="D1552" s="488"/>
      <c r="E1552" s="489"/>
      <c r="F1552" s="489"/>
      <c r="G1552" s="488"/>
      <c r="H1552" s="488"/>
      <c r="I1552" s="488"/>
      <c r="J1552" s="488"/>
      <c r="K1552" s="488"/>
      <c r="L1552" s="488"/>
      <c r="M1552" s="488"/>
      <c r="N1552" s="488"/>
      <c r="O1552" s="488"/>
      <c r="P1552" s="488"/>
      <c r="Q1552" s="488"/>
      <c r="R1552" s="488"/>
      <c r="S1552" s="488"/>
      <c r="T1552" s="488"/>
      <c r="U1552" s="488"/>
      <c r="V1552" s="488"/>
      <c r="W1552" s="488"/>
    </row>
    <row r="1553" spans="1:23" ht="13.5" thickBot="1" x14ac:dyDescent="0.3">
      <c r="B1553" s="130" t="s">
        <v>823</v>
      </c>
      <c r="C1553" s="131" t="s">
        <v>824</v>
      </c>
      <c r="D1553" s="494" t="s">
        <v>874</v>
      </c>
      <c r="E1553" s="892" t="s">
        <v>1084</v>
      </c>
      <c r="F1553" s="893"/>
      <c r="G1553" s="485" t="s">
        <v>823</v>
      </c>
      <c r="H1553" s="486" t="s">
        <v>824</v>
      </c>
      <c r="I1553" s="486" t="s">
        <v>823</v>
      </c>
      <c r="J1553" s="487" t="s">
        <v>824</v>
      </c>
      <c r="K1553" s="495" t="s">
        <v>823</v>
      </c>
      <c r="L1553" s="486" t="s">
        <v>824</v>
      </c>
      <c r="M1553" s="486" t="s">
        <v>823</v>
      </c>
      <c r="N1553" s="486" t="s">
        <v>824</v>
      </c>
      <c r="O1553" s="486" t="s">
        <v>823</v>
      </c>
      <c r="P1553" s="486" t="s">
        <v>824</v>
      </c>
      <c r="Q1553" s="486" t="s">
        <v>823</v>
      </c>
      <c r="R1553" s="486" t="s">
        <v>824</v>
      </c>
      <c r="S1553" s="486" t="s">
        <v>823</v>
      </c>
      <c r="T1553" s="486" t="s">
        <v>824</v>
      </c>
      <c r="U1553" s="486" t="s">
        <v>823</v>
      </c>
      <c r="V1553" s="486" t="s">
        <v>824</v>
      </c>
      <c r="W1553" s="496" t="s">
        <v>825</v>
      </c>
    </row>
    <row r="1554" spans="1:23" ht="33" customHeight="1" x14ac:dyDescent="0.25">
      <c r="B1554" s="534" t="e">
        <f>IF($A$1502="",0,VLOOKUP($A$1502,$CC$2209:$CK$3100,6,FALSE))</f>
        <v>#N/A</v>
      </c>
      <c r="C1554" s="535" t="e">
        <f>IF($A$1502="",0,VLOOKUP($A$1502,$CP$2209:$CX$3100,6,FALSE))</f>
        <v>#N/A</v>
      </c>
      <c r="D1554" s="122" t="e">
        <f>SUM(B1554:C1554)</f>
        <v>#N/A</v>
      </c>
      <c r="E1554" s="894" t="s">
        <v>1085</v>
      </c>
      <c r="F1554" s="895"/>
      <c r="G1554" s="288"/>
      <c r="H1554" s="283"/>
      <c r="I1554" s="283"/>
      <c r="J1554" s="471"/>
      <c r="K1554" s="288"/>
      <c r="L1554" s="283"/>
      <c r="M1554" s="283"/>
      <c r="N1554" s="283"/>
      <c r="O1554" s="283"/>
      <c r="P1554" s="283"/>
      <c r="Q1554" s="283"/>
      <c r="R1554" s="283"/>
      <c r="S1554" s="283"/>
      <c r="T1554" s="283"/>
      <c r="U1554" s="128">
        <f t="shared" ref="U1554:V1557" si="271">+G1554+I1554+K1554+M1554+O1554+Q1554+S1554</f>
        <v>0</v>
      </c>
      <c r="V1554" s="128">
        <f t="shared" si="271"/>
        <v>0</v>
      </c>
      <c r="W1554" s="122">
        <f>+V1554+U1554</f>
        <v>0</v>
      </c>
    </row>
    <row r="1555" spans="1:23" ht="32.25" customHeight="1" x14ac:dyDescent="0.25">
      <c r="B1555" s="536" t="e">
        <f>IF($A$1502="",0,VLOOKUP($A$1502,$CC$2209:$CK$3100,7,FALSE))</f>
        <v>#N/A</v>
      </c>
      <c r="C1555" s="374" t="e">
        <f>IF($A$1502="",0,VLOOKUP($A$1502,$CP$2209:$CX$3100,7,FALSE))</f>
        <v>#N/A</v>
      </c>
      <c r="D1555" s="123" t="e">
        <f>SUM(B1555:C1555)</f>
        <v>#N/A</v>
      </c>
      <c r="E1555" s="896" t="s">
        <v>1086</v>
      </c>
      <c r="F1555" s="897"/>
      <c r="G1555" s="451"/>
      <c r="H1555" s="107"/>
      <c r="I1555" s="107"/>
      <c r="J1555" s="472"/>
      <c r="K1555" s="451"/>
      <c r="L1555" s="107"/>
      <c r="M1555" s="107"/>
      <c r="N1555" s="107"/>
      <c r="O1555" s="107"/>
      <c r="P1555" s="107"/>
      <c r="Q1555" s="107"/>
      <c r="R1555" s="107"/>
      <c r="S1555" s="107"/>
      <c r="T1555" s="107"/>
      <c r="U1555" s="121">
        <f t="shared" si="271"/>
        <v>0</v>
      </c>
      <c r="V1555" s="121">
        <f t="shared" si="271"/>
        <v>0</v>
      </c>
      <c r="W1555" s="123">
        <f>+V1555+U1555</f>
        <v>0</v>
      </c>
    </row>
    <row r="1556" spans="1:23" ht="33" customHeight="1" x14ac:dyDescent="0.25">
      <c r="B1556" s="536" t="e">
        <f>IF($A$1502="",0,VLOOKUP($A$1502,$CC$2209:$CK$3100,8,FALSE))</f>
        <v>#N/A</v>
      </c>
      <c r="C1556" s="374" t="e">
        <f>IF($A$1502="",0,VLOOKUP($A$1502,$CP$2209:$CX$3100,8,FALSE))</f>
        <v>#N/A</v>
      </c>
      <c r="D1556" s="123" t="e">
        <f>SUM(B1556:C1556)</f>
        <v>#N/A</v>
      </c>
      <c r="E1556" s="890" t="s">
        <v>1087</v>
      </c>
      <c r="F1556" s="891"/>
      <c r="G1556" s="451"/>
      <c r="H1556" s="107"/>
      <c r="I1556" s="107"/>
      <c r="J1556" s="472"/>
      <c r="K1556" s="451"/>
      <c r="L1556" s="107"/>
      <c r="M1556" s="107"/>
      <c r="N1556" s="107"/>
      <c r="O1556" s="107"/>
      <c r="P1556" s="107"/>
      <c r="Q1556" s="107"/>
      <c r="R1556" s="107"/>
      <c r="S1556" s="107"/>
      <c r="T1556" s="107"/>
      <c r="U1556" s="121">
        <f t="shared" si="271"/>
        <v>0</v>
      </c>
      <c r="V1556" s="121">
        <f t="shared" si="271"/>
        <v>0</v>
      </c>
      <c r="W1556" s="123">
        <f>+V1556+U1556</f>
        <v>0</v>
      </c>
    </row>
    <row r="1557" spans="1:23" ht="17.25" thickBot="1" x14ac:dyDescent="0.3">
      <c r="B1557" s="537" t="e">
        <f>IF($A$1502="",0,VLOOKUP($A$1502,$CC$2209:$CK$3100,9,FALSE))</f>
        <v>#N/A</v>
      </c>
      <c r="C1557" s="538" t="e">
        <f>IF($A$1502="",0,VLOOKUP($A$1502,$CP$2209:$CX$3100,9,FALSE))</f>
        <v>#N/A</v>
      </c>
      <c r="D1557" s="365" t="e">
        <f>SUM(B1557:C1557)</f>
        <v>#N/A</v>
      </c>
      <c r="E1557" s="890" t="s">
        <v>1088</v>
      </c>
      <c r="F1557" s="891"/>
      <c r="G1557" s="452"/>
      <c r="H1557" s="287"/>
      <c r="I1557" s="287"/>
      <c r="J1557" s="499"/>
      <c r="K1557" s="452"/>
      <c r="L1557" s="287"/>
      <c r="M1557" s="287"/>
      <c r="N1557" s="287"/>
      <c r="O1557" s="287"/>
      <c r="P1557" s="287"/>
      <c r="Q1557" s="287"/>
      <c r="R1557" s="287"/>
      <c r="S1557" s="287"/>
      <c r="T1557" s="287"/>
      <c r="U1557" s="129">
        <f t="shared" si="271"/>
        <v>0</v>
      </c>
      <c r="V1557" s="129">
        <f t="shared" si="271"/>
        <v>0</v>
      </c>
      <c r="W1557" s="124">
        <f>+V1557+U1557</f>
        <v>0</v>
      </c>
    </row>
    <row r="1558" spans="1:23" ht="17.25" thickBot="1" x14ac:dyDescent="0.3">
      <c r="B1558" s="82" t="e">
        <f>SUM(B1554:B1557)</f>
        <v>#N/A</v>
      </c>
      <c r="C1558" s="83" t="e">
        <f>SUM(C1554:C1557)</f>
        <v>#N/A</v>
      </c>
      <c r="D1558" s="84" t="e">
        <f>SUM(D1554:D1557)</f>
        <v>#N/A</v>
      </c>
      <c r="E1558" s="898" t="s">
        <v>1089</v>
      </c>
      <c r="F1558" s="899"/>
      <c r="G1558" s="82">
        <f t="shared" ref="G1558:W1558" si="272">SUM(G1554:G1557)</f>
        <v>0</v>
      </c>
      <c r="H1558" s="83">
        <f t="shared" si="272"/>
        <v>0</v>
      </c>
      <c r="I1558" s="83">
        <f t="shared" si="272"/>
        <v>0</v>
      </c>
      <c r="J1558" s="84">
        <f t="shared" si="272"/>
        <v>0</v>
      </c>
      <c r="K1558" s="82">
        <f t="shared" si="272"/>
        <v>0</v>
      </c>
      <c r="L1558" s="83">
        <f t="shared" si="272"/>
        <v>0</v>
      </c>
      <c r="M1558" s="83">
        <f t="shared" si="272"/>
        <v>0</v>
      </c>
      <c r="N1558" s="83">
        <f t="shared" si="272"/>
        <v>0</v>
      </c>
      <c r="O1558" s="83">
        <f t="shared" si="272"/>
        <v>0</v>
      </c>
      <c r="P1558" s="83">
        <f t="shared" si="272"/>
        <v>0</v>
      </c>
      <c r="Q1558" s="83">
        <f t="shared" si="272"/>
        <v>0</v>
      </c>
      <c r="R1558" s="83">
        <f t="shared" si="272"/>
        <v>0</v>
      </c>
      <c r="S1558" s="83">
        <f t="shared" si="272"/>
        <v>0</v>
      </c>
      <c r="T1558" s="83">
        <f t="shared" si="272"/>
        <v>0</v>
      </c>
      <c r="U1558" s="83">
        <f t="shared" si="272"/>
        <v>0</v>
      </c>
      <c r="V1558" s="83">
        <f t="shared" si="272"/>
        <v>0</v>
      </c>
      <c r="W1558" s="84">
        <f t="shared" si="272"/>
        <v>0</v>
      </c>
    </row>
    <row r="1559" spans="1:23" ht="15.75" thickBot="1" x14ac:dyDescent="0.3">
      <c r="B1559" s="497" t="s">
        <v>889</v>
      </c>
      <c r="C1559" s="95"/>
      <c r="D1559" s="95"/>
      <c r="E1559" s="95"/>
      <c r="F1559" s="96"/>
      <c r="G1559" s="96"/>
      <c r="H1559" s="96"/>
      <c r="I1559" s="96"/>
      <c r="J1559"/>
      <c r="K1559"/>
      <c r="L1559"/>
      <c r="M1559"/>
      <c r="N1559"/>
      <c r="O1559"/>
      <c r="P1559"/>
      <c r="Q1559"/>
      <c r="R1559"/>
      <c r="S1559"/>
      <c r="T1559"/>
      <c r="U1559"/>
      <c r="V1559" s="96"/>
      <c r="W1559" s="96"/>
    </row>
    <row r="1560" spans="1:23" ht="15" x14ac:dyDescent="0.25">
      <c r="B1560" s="1026" t="s">
        <v>1020</v>
      </c>
      <c r="C1560" s="1027"/>
      <c r="D1560" s="1028" t="s">
        <v>890</v>
      </c>
      <c r="E1560" s="1028"/>
      <c r="F1560" s="1029" t="s">
        <v>1021</v>
      </c>
      <c r="G1560" s="1029"/>
      <c r="H1560" s="1030"/>
      <c r="I1560" s="241"/>
      <c r="J1560"/>
      <c r="K1560"/>
      <c r="L1560"/>
      <c r="M1560"/>
      <c r="N1560"/>
      <c r="O1560"/>
      <c r="P1560"/>
      <c r="Q1560"/>
      <c r="R1560"/>
      <c r="S1560"/>
      <c r="T1560"/>
      <c r="U1560"/>
      <c r="V1560" s="375"/>
      <c r="W1560" s="96"/>
    </row>
    <row r="1561" spans="1:23" ht="15" x14ac:dyDescent="0.25">
      <c r="B1561" s="366" t="s">
        <v>823</v>
      </c>
      <c r="C1561" s="367" t="s">
        <v>824</v>
      </c>
      <c r="D1561" s="367" t="s">
        <v>823</v>
      </c>
      <c r="E1561" s="367" t="s">
        <v>824</v>
      </c>
      <c r="F1561" s="367" t="s">
        <v>823</v>
      </c>
      <c r="G1561" s="1031" t="s">
        <v>824</v>
      </c>
      <c r="H1561" s="1032"/>
      <c r="I1561" s="241"/>
      <c r="J1561"/>
      <c r="K1561"/>
      <c r="L1561" s="1009" t="s">
        <v>835</v>
      </c>
      <c r="M1561" s="1009"/>
      <c r="N1561" s="1009"/>
      <c r="O1561" s="1010"/>
      <c r="P1561" s="1011"/>
      <c r="Q1561" s="1011"/>
      <c r="R1561" s="1011"/>
      <c r="S1561" s="1011"/>
      <c r="T1561" s="1011"/>
      <c r="U1561" s="1011"/>
      <c r="V1561" s="1012"/>
      <c r="W1561" s="96"/>
    </row>
    <row r="1562" spans="1:23" ht="17.25" thickBot="1" x14ac:dyDescent="0.3">
      <c r="B1562" s="452"/>
      <c r="C1562" s="287"/>
      <c r="D1562" s="287"/>
      <c r="E1562" s="287"/>
      <c r="F1562" s="287"/>
      <c r="G1562" s="1033"/>
      <c r="H1562" s="1034"/>
      <c r="I1562" s="241"/>
      <c r="J1562"/>
      <c r="K1562"/>
      <c r="L1562" s="1009"/>
      <c r="M1562" s="1009"/>
      <c r="N1562" s="1009"/>
      <c r="O1562" s="1013"/>
      <c r="P1562" s="1014"/>
      <c r="Q1562" s="1014"/>
      <c r="R1562" s="1014"/>
      <c r="S1562" s="1014"/>
      <c r="T1562" s="1014"/>
      <c r="U1562" s="1014"/>
      <c r="V1562" s="1015"/>
      <c r="W1562" s="96"/>
    </row>
    <row r="1563" spans="1:23" ht="16.5" x14ac:dyDescent="0.25">
      <c r="B1563" s="368"/>
      <c r="C1563" s="368"/>
      <c r="D1563" s="368"/>
      <c r="E1563" s="369"/>
      <c r="F1563" s="376"/>
      <c r="G1563" s="377"/>
      <c r="H1563" s="377"/>
      <c r="I1563" s="241"/>
      <c r="J1563" s="370"/>
      <c r="K1563" s="370"/>
      <c r="L1563" s="370"/>
      <c r="M1563" s="370"/>
      <c r="N1563" s="370"/>
      <c r="O1563" s="1013"/>
      <c r="P1563" s="1014"/>
      <c r="Q1563" s="1014"/>
      <c r="R1563" s="1014"/>
      <c r="S1563" s="1014"/>
      <c r="T1563" s="1014"/>
      <c r="U1563" s="1014"/>
      <c r="V1563" s="1015"/>
      <c r="W1563" s="96"/>
    </row>
    <row r="1564" spans="1:23" ht="15" x14ac:dyDescent="0.25">
      <c r="B1564" s="371" t="s">
        <v>891</v>
      </c>
      <c r="C1564" s="100"/>
      <c r="D1564" s="100"/>
      <c r="E1564" s="100"/>
      <c r="F1564" s="100"/>
      <c r="G1564" s="100"/>
      <c r="H1564" s="100"/>
      <c r="I1564" s="100"/>
      <c r="J1564" s="100"/>
      <c r="K1564" s="100"/>
      <c r="L1564" s="100"/>
      <c r="M1564" s="100"/>
      <c r="N1564" s="100"/>
      <c r="O1564" s="1016"/>
      <c r="P1564" s="1017"/>
      <c r="Q1564" s="1017"/>
      <c r="R1564" s="1017"/>
      <c r="S1564" s="1017"/>
      <c r="T1564" s="1017"/>
      <c r="U1564" s="1017"/>
      <c r="V1564" s="1018"/>
      <c r="W1564" s="96"/>
    </row>
    <row r="1565" spans="1:23" ht="15.75" thickBot="1" x14ac:dyDescent="0.3">
      <c r="B1565" s="372" t="s">
        <v>892</v>
      </c>
      <c r="C1565" s="100"/>
      <c r="D1565" s="100"/>
      <c r="E1565" s="100"/>
      <c r="F1565" s="100"/>
      <c r="G1565" s="100"/>
      <c r="H1565" s="100"/>
      <c r="I1565" s="100"/>
      <c r="J1565" s="100"/>
      <c r="K1565" s="100"/>
      <c r="L1565" s="100"/>
      <c r="M1565" s="100"/>
      <c r="N1565" s="100"/>
      <c r="O1565" s="100"/>
      <c r="P1565" s="100"/>
      <c r="Q1565" s="100"/>
      <c r="R1565" s="100"/>
      <c r="S1565" s="100"/>
      <c r="T1565" s="100"/>
      <c r="U1565" s="100"/>
      <c r="V1565" s="100"/>
      <c r="W1565" s="96"/>
    </row>
    <row r="1566" spans="1:23" ht="16.5" customHeight="1" thickBot="1" x14ac:dyDescent="0.3">
      <c r="A1566" s="36"/>
      <c r="B1566" s="60" t="s">
        <v>786</v>
      </c>
      <c r="C1566" s="61"/>
      <c r="D1566" s="61"/>
      <c r="E1566" s="62"/>
      <c r="F1566" s="62"/>
      <c r="G1566" s="63"/>
      <c r="H1566" s="63"/>
      <c r="I1566" s="63"/>
      <c r="J1566" s="63"/>
      <c r="K1566" s="63"/>
      <c r="L1566" s="63"/>
      <c r="M1566" s="63"/>
      <c r="N1566" s="63"/>
      <c r="O1566" s="63"/>
      <c r="P1566" s="63"/>
      <c r="Q1566" s="63"/>
      <c r="R1566" s="63"/>
      <c r="S1566" s="63"/>
      <c r="T1566" s="63"/>
      <c r="U1566" s="61"/>
      <c r="V1566" s="61"/>
      <c r="W1566" s="64" t="s">
        <v>864</v>
      </c>
    </row>
    <row r="1567" spans="1:23" ht="12.75" customHeight="1" x14ac:dyDescent="0.25">
      <c r="B1567" s="864" t="s">
        <v>788</v>
      </c>
      <c r="C1567" s="864"/>
      <c r="D1567" s="864"/>
      <c r="E1567" s="864"/>
      <c r="F1567" s="864"/>
      <c r="G1567" s="864"/>
      <c r="H1567" s="864"/>
      <c r="I1567" s="864"/>
      <c r="J1567" s="864"/>
      <c r="K1567" s="864"/>
      <c r="L1567" s="864"/>
      <c r="M1567" s="864"/>
      <c r="N1567" s="864"/>
      <c r="O1567" s="864"/>
      <c r="P1567" s="864"/>
      <c r="Q1567" s="864"/>
      <c r="R1567" s="864"/>
      <c r="S1567" s="864"/>
      <c r="T1567" s="864"/>
      <c r="U1567" s="864"/>
      <c r="V1567" s="864"/>
      <c r="W1567" s="864"/>
    </row>
    <row r="1568" spans="1:23" ht="12.75" customHeight="1" thickBot="1" x14ac:dyDescent="0.3">
      <c r="B1568" s="865" t="s">
        <v>865</v>
      </c>
      <c r="C1568" s="865"/>
      <c r="D1568" s="865"/>
      <c r="E1568" s="865"/>
      <c r="F1568" s="865"/>
      <c r="G1568" s="865"/>
      <c r="H1568" s="865"/>
      <c r="I1568" s="866"/>
      <c r="J1568" s="866"/>
      <c r="K1568" s="866"/>
      <c r="L1568" s="866"/>
      <c r="M1568" s="866"/>
      <c r="N1568" s="866"/>
      <c r="O1568" s="865"/>
      <c r="P1568" s="865"/>
      <c r="Q1568" s="865"/>
      <c r="R1568" s="865"/>
      <c r="S1568" s="865"/>
      <c r="T1568" s="865"/>
      <c r="U1568" s="865"/>
      <c r="V1568" s="865"/>
      <c r="W1568" s="865"/>
    </row>
    <row r="1569" spans="1:26" s="41" customFormat="1" ht="17.25" customHeight="1" thickBot="1" x14ac:dyDescent="0.25">
      <c r="B1569" s="867" t="s">
        <v>790</v>
      </c>
      <c r="C1569" s="868"/>
      <c r="D1569" s="869">
        <f>IF(F1570=0,"",$D$5)</f>
        <v>0</v>
      </c>
      <c r="E1569" s="869"/>
      <c r="F1569" s="869"/>
      <c r="G1569" s="869"/>
      <c r="H1569" s="870"/>
      <c r="I1569" s="902" t="s">
        <v>791</v>
      </c>
      <c r="J1569" s="903"/>
      <c r="K1569" s="903"/>
      <c r="L1569" s="903"/>
      <c r="M1569" s="903"/>
      <c r="N1569" s="904"/>
      <c r="O1569" s="886" t="s">
        <v>792</v>
      </c>
      <c r="P1569" s="887"/>
      <c r="Q1569" s="887"/>
      <c r="R1569" s="887"/>
      <c r="S1569" s="887"/>
      <c r="T1569" s="905" t="str">
        <f>IF(Menu!E32="","",Menu!E32)</f>
        <v/>
      </c>
      <c r="U1569" s="905"/>
      <c r="V1569" s="905"/>
      <c r="W1569" s="906"/>
    </row>
    <row r="1570" spans="1:26" s="41" customFormat="1" ht="17.25" customHeight="1" thickBot="1" x14ac:dyDescent="0.25">
      <c r="A1570" s="41" t="str">
        <f>IF(F1570=0,"",$D$1569&amp;" "&amp;$F$1570)</f>
        <v xml:space="preserve">0 </v>
      </c>
      <c r="B1570" s="910" t="s">
        <v>793</v>
      </c>
      <c r="C1570" s="911"/>
      <c r="D1570" s="911"/>
      <c r="E1570" s="911"/>
      <c r="F1570" s="912" t="str">
        <f>+Menu!B32</f>
        <v/>
      </c>
      <c r="G1570" s="912"/>
      <c r="H1570" s="913"/>
      <c r="I1570" s="65" t="str">
        <f>+$I$6</f>
        <v>3rd</v>
      </c>
      <c r="J1570" s="914" t="s">
        <v>866</v>
      </c>
      <c r="K1570" s="914"/>
      <c r="L1570" s="66">
        <f>+$L$6</f>
        <v>2021</v>
      </c>
      <c r="M1570" s="915" t="s">
        <v>6</v>
      </c>
      <c r="N1570" s="916"/>
      <c r="O1570" s="306" t="s">
        <v>973</v>
      </c>
      <c r="P1570" s="67"/>
      <c r="Q1570" s="67"/>
      <c r="R1570" s="68"/>
      <c r="S1570" s="68"/>
      <c r="T1570" s="68"/>
      <c r="U1570" s="68"/>
      <c r="V1570" s="68"/>
      <c r="W1570" s="69"/>
    </row>
    <row r="1571" spans="1:26" s="41" customFormat="1" ht="17.25" customHeight="1" x14ac:dyDescent="0.2">
      <c r="B1571" s="70" t="s">
        <v>795</v>
      </c>
      <c r="C1571" s="71"/>
      <c r="D1571" s="71"/>
      <c r="E1571" s="71"/>
      <c r="F1571" s="71"/>
      <c r="G1571" s="71"/>
      <c r="H1571" s="72"/>
      <c r="I1571" s="917" t="s">
        <v>867</v>
      </c>
      <c r="J1571" s="918"/>
      <c r="K1571" s="918"/>
      <c r="L1571" s="918"/>
      <c r="M1571" s="918"/>
      <c r="N1571" s="919"/>
      <c r="O1571" s="920">
        <f>+Menu!F32</f>
        <v>0</v>
      </c>
      <c r="P1571" s="921"/>
      <c r="Q1571" s="921"/>
      <c r="R1571" s="921"/>
      <c r="S1571" s="921"/>
      <c r="T1571" s="921"/>
      <c r="U1571" s="921"/>
      <c r="V1571" s="921"/>
      <c r="W1571" s="913"/>
    </row>
    <row r="1572" spans="1:26" s="41" customFormat="1" ht="17.25" customHeight="1" x14ac:dyDescent="0.2">
      <c r="B1572" s="920">
        <f>+Menu!D32</f>
        <v>0</v>
      </c>
      <c r="C1572" s="921"/>
      <c r="D1572" s="921"/>
      <c r="E1572" s="921"/>
      <c r="F1572" s="921"/>
      <c r="G1572" s="921"/>
      <c r="H1572" s="913"/>
      <c r="I1572" s="925" t="s">
        <v>1011</v>
      </c>
      <c r="J1572" s="926"/>
      <c r="K1572" s="926"/>
      <c r="L1572" s="926"/>
      <c r="M1572" s="926"/>
      <c r="N1572" s="911"/>
      <c r="O1572" s="920">
        <f>+Menu!G32</f>
        <v>0</v>
      </c>
      <c r="P1572" s="921"/>
      <c r="Q1572" s="921"/>
      <c r="R1572" s="921"/>
      <c r="S1572" s="921"/>
      <c r="T1572" s="921"/>
      <c r="U1572" s="921"/>
      <c r="V1572" s="921"/>
      <c r="W1572" s="913"/>
    </row>
    <row r="1573" spans="1:26" s="41" customFormat="1" ht="17.25" customHeight="1" thickBot="1" x14ac:dyDescent="0.25">
      <c r="B1573" s="907"/>
      <c r="C1573" s="908"/>
      <c r="D1573" s="908"/>
      <c r="E1573" s="908"/>
      <c r="F1573" s="908"/>
      <c r="G1573" s="908"/>
      <c r="H1573" s="909"/>
      <c r="I1573" s="927" t="s">
        <v>868</v>
      </c>
      <c r="J1573" s="928"/>
      <c r="K1573" s="928"/>
      <c r="L1573" s="928"/>
      <c r="M1573" s="929" t="e">
        <f>IF(D1580=0,"",SUM(G1580:J1580)/D1580*100)</f>
        <v>#N/A</v>
      </c>
      <c r="N1573" s="930"/>
      <c r="O1573" s="907"/>
      <c r="P1573" s="908"/>
      <c r="Q1573" s="908"/>
      <c r="R1573" s="908"/>
      <c r="S1573" s="908"/>
      <c r="T1573" s="908"/>
      <c r="U1573" s="908"/>
      <c r="V1573" s="908"/>
      <c r="W1573" s="909"/>
      <c r="X1573" s="73"/>
    </row>
    <row r="1574" spans="1:26" ht="6.75" customHeight="1" x14ac:dyDescent="0.25"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Q1574" s="74"/>
      <c r="R1574" s="74"/>
      <c r="S1574" s="74"/>
      <c r="T1574" s="61"/>
      <c r="U1574" s="61"/>
      <c r="V1574" s="61"/>
      <c r="W1574" s="61"/>
    </row>
    <row r="1575" spans="1:26" ht="10.5" customHeight="1" thickBot="1" x14ac:dyDescent="0.3">
      <c r="B1575" s="68" t="s">
        <v>1075</v>
      </c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Q1575" s="74"/>
      <c r="R1575" s="74"/>
      <c r="S1575" s="74"/>
      <c r="T1575" s="61"/>
      <c r="U1575" s="61"/>
      <c r="V1575" s="61"/>
      <c r="W1575" s="61"/>
    </row>
    <row r="1576" spans="1:26" ht="38.25" customHeight="1" thickBot="1" x14ac:dyDescent="0.25">
      <c r="B1576" s="877" t="s">
        <v>869</v>
      </c>
      <c r="C1576" s="861"/>
      <c r="D1576" s="878"/>
      <c r="E1576" s="935" t="s">
        <v>870</v>
      </c>
      <c r="F1576" s="936"/>
      <c r="G1576" s="922" t="s">
        <v>1068</v>
      </c>
      <c r="H1576" s="923"/>
      <c r="I1576" s="923"/>
      <c r="J1576" s="924"/>
      <c r="K1576" s="877" t="s">
        <v>1067</v>
      </c>
      <c r="L1576" s="861"/>
      <c r="M1576" s="861" t="s">
        <v>1074</v>
      </c>
      <c r="N1576" s="861"/>
      <c r="O1576" s="861" t="s">
        <v>1073</v>
      </c>
      <c r="P1576" s="861"/>
      <c r="Q1576" s="861" t="s">
        <v>1072</v>
      </c>
      <c r="R1576" s="861"/>
      <c r="S1576" s="861" t="s">
        <v>1071</v>
      </c>
      <c r="T1576" s="861"/>
      <c r="U1576" s="871" t="s">
        <v>1070</v>
      </c>
      <c r="V1576" s="871"/>
      <c r="W1576" s="872"/>
    </row>
    <row r="1577" spans="1:26" ht="12" customHeight="1" x14ac:dyDescent="0.2">
      <c r="B1577" s="879"/>
      <c r="C1577" s="862"/>
      <c r="D1577" s="880"/>
      <c r="E1577" s="937"/>
      <c r="F1577" s="938"/>
      <c r="G1577" s="883" t="s">
        <v>1069</v>
      </c>
      <c r="H1577" s="884"/>
      <c r="I1577" s="884"/>
      <c r="J1577" s="885"/>
      <c r="K1577" s="879"/>
      <c r="L1577" s="862"/>
      <c r="M1577" s="862"/>
      <c r="N1577" s="862"/>
      <c r="O1577" s="862"/>
      <c r="P1577" s="862"/>
      <c r="Q1577" s="862"/>
      <c r="R1577" s="862"/>
      <c r="S1577" s="862"/>
      <c r="T1577" s="862"/>
      <c r="U1577" s="873"/>
      <c r="V1577" s="873"/>
      <c r="W1577" s="874"/>
    </row>
    <row r="1578" spans="1:26" ht="12.75" customHeight="1" thickBot="1" x14ac:dyDescent="0.3">
      <c r="B1578" s="881"/>
      <c r="C1578" s="863"/>
      <c r="D1578" s="882"/>
      <c r="E1578" s="939"/>
      <c r="F1578" s="940"/>
      <c r="G1578" s="941" t="s">
        <v>1065</v>
      </c>
      <c r="H1578" s="942"/>
      <c r="I1578" s="942" t="s">
        <v>1066</v>
      </c>
      <c r="J1578" s="943"/>
      <c r="K1578" s="881"/>
      <c r="L1578" s="863"/>
      <c r="M1578" s="863"/>
      <c r="N1578" s="863"/>
      <c r="O1578" s="863"/>
      <c r="P1578" s="863"/>
      <c r="Q1578" s="863"/>
      <c r="R1578" s="863"/>
      <c r="S1578" s="863"/>
      <c r="T1578" s="863"/>
      <c r="U1578" s="875"/>
      <c r="V1578" s="875"/>
      <c r="W1578" s="876"/>
    </row>
    <row r="1579" spans="1:26" ht="25.5" customHeight="1" thickBot="1" x14ac:dyDescent="0.3">
      <c r="B1579" s="75" t="s">
        <v>823</v>
      </c>
      <c r="C1579" s="76" t="s">
        <v>824</v>
      </c>
      <c r="D1579" s="77" t="s">
        <v>874</v>
      </c>
      <c r="E1579" s="954" t="s">
        <v>875</v>
      </c>
      <c r="F1579" s="954"/>
      <c r="G1579" s="485" t="s">
        <v>823</v>
      </c>
      <c r="H1579" s="486" t="s">
        <v>824</v>
      </c>
      <c r="I1579" s="486" t="s">
        <v>823</v>
      </c>
      <c r="J1579" s="487" t="s">
        <v>824</v>
      </c>
      <c r="K1579" s="109" t="s">
        <v>823</v>
      </c>
      <c r="L1579" s="109" t="s">
        <v>824</v>
      </c>
      <c r="M1579" s="109" t="s">
        <v>823</v>
      </c>
      <c r="N1579" s="109" t="s">
        <v>824</v>
      </c>
      <c r="O1579" s="109" t="s">
        <v>823</v>
      </c>
      <c r="P1579" s="109" t="s">
        <v>824</v>
      </c>
      <c r="Q1579" s="109" t="s">
        <v>823</v>
      </c>
      <c r="R1579" s="109" t="s">
        <v>824</v>
      </c>
      <c r="S1579" s="109" t="s">
        <v>823</v>
      </c>
      <c r="T1579" s="109" t="s">
        <v>824</v>
      </c>
      <c r="U1579" s="109" t="s">
        <v>823</v>
      </c>
      <c r="V1579" s="109" t="s">
        <v>824</v>
      </c>
      <c r="W1579" s="110" t="s">
        <v>825</v>
      </c>
    </row>
    <row r="1580" spans="1:26" ht="15" customHeight="1" x14ac:dyDescent="0.25">
      <c r="B1580" s="373" t="e">
        <f>IF($A$1570="",0,VLOOKUP($A$1570,$C$2209:$R$3100,2,FALSE))</f>
        <v>#N/A</v>
      </c>
      <c r="C1580" s="374" t="e">
        <f>IF($A$1570="",0,VLOOKUP($A$1570,$W$2209:$AL$3100,2,FALSE))</f>
        <v>#N/A</v>
      </c>
      <c r="D1580" s="78" t="e">
        <f>SUM(B1580:C1580)</f>
        <v>#N/A</v>
      </c>
      <c r="E1580" s="933" t="s">
        <v>876</v>
      </c>
      <c r="F1580" s="934"/>
      <c r="G1580" s="288"/>
      <c r="H1580" s="283"/>
      <c r="I1580" s="289"/>
      <c r="J1580" s="471"/>
      <c r="K1580" s="467"/>
      <c r="L1580" s="283"/>
      <c r="M1580" s="283"/>
      <c r="N1580" s="283"/>
      <c r="O1580" s="283"/>
      <c r="P1580" s="283"/>
      <c r="Q1580" s="283"/>
      <c r="R1580" s="283"/>
      <c r="S1580" s="283"/>
      <c r="T1580" s="283"/>
      <c r="U1580" s="128">
        <f t="shared" ref="U1580:V1582" si="273">+G1580+I1580+K1580+M1580+O1580+Q1580+S1580</f>
        <v>0</v>
      </c>
      <c r="V1580" s="128">
        <f t="shared" si="273"/>
        <v>0</v>
      </c>
      <c r="W1580" s="122">
        <f>SUM(U1580:V1580)</f>
        <v>0</v>
      </c>
      <c r="Y1580" s="539" t="e">
        <f>IF($A$1570="",0,VLOOKUP($A$1570,$AQ$2209:$BF$3100,2,FALSE))</f>
        <v>#N/A</v>
      </c>
      <c r="Z1580" s="539" t="e">
        <f>IF($A$1570="",0,VLOOKUP($A$1570,$BJ$2209:$BY$3100,2,FALSE))</f>
        <v>#N/A</v>
      </c>
    </row>
    <row r="1581" spans="1:26" ht="15" customHeight="1" x14ac:dyDescent="0.25">
      <c r="B1581" s="373" t="e">
        <f>IF($A$1570="",0,VLOOKUP($A$1570,$C$2209:$R$3100,3,FALSE))</f>
        <v>#N/A</v>
      </c>
      <c r="C1581" s="374" t="e">
        <f>IF($A$1570="",0,VLOOKUP($A$1570,$W$2209:$AL$3100,3,FALSE))</f>
        <v>#N/A</v>
      </c>
      <c r="D1581" s="80" t="e">
        <f>SUM(B1581:C1581)</f>
        <v>#N/A</v>
      </c>
      <c r="E1581" s="944" t="s">
        <v>877</v>
      </c>
      <c r="F1581" s="891"/>
      <c r="G1581" s="305"/>
      <c r="H1581" s="304"/>
      <c r="I1581" s="107"/>
      <c r="J1581" s="472"/>
      <c r="K1581" s="468"/>
      <c r="L1581" s="107"/>
      <c r="M1581" s="107"/>
      <c r="N1581" s="107"/>
      <c r="O1581" s="107"/>
      <c r="P1581" s="107"/>
      <c r="Q1581" s="107"/>
      <c r="R1581" s="107"/>
      <c r="S1581" s="107"/>
      <c r="T1581" s="107"/>
      <c r="U1581" s="121">
        <f t="shared" si="273"/>
        <v>0</v>
      </c>
      <c r="V1581" s="121">
        <f t="shared" si="273"/>
        <v>0</v>
      </c>
      <c r="W1581" s="123">
        <f>SUM(U1581:V1581)</f>
        <v>0</v>
      </c>
      <c r="Y1581" s="539" t="e">
        <f>IF($A$1570="",0,VLOOKUP($A$1570,$AQ$2209:$BF$3100,3,FALSE))</f>
        <v>#N/A</v>
      </c>
      <c r="Z1581" s="539" t="e">
        <f>IF($A$1570="",0,VLOOKUP($A$1570,$BJ$2209:$BY$3100,3,FALSE))</f>
        <v>#N/A</v>
      </c>
    </row>
    <row r="1582" spans="1:26" ht="15" customHeight="1" x14ac:dyDescent="0.25">
      <c r="B1582" s="373" t="e">
        <f>IF($A$1570="",0,VLOOKUP($A$1570,$C$2209:$R$3100,4,FALSE))</f>
        <v>#N/A</v>
      </c>
      <c r="C1582" s="374" t="e">
        <f>IF($A$1570="",0,VLOOKUP($A$1570,$W$2209:$AL$3100,4,FALSE))</f>
        <v>#N/A</v>
      </c>
      <c r="D1582" s="80" t="e">
        <f>SUM(B1582:C1582)</f>
        <v>#N/A</v>
      </c>
      <c r="E1582" s="944" t="s">
        <v>878</v>
      </c>
      <c r="F1582" s="891"/>
      <c r="G1582" s="305"/>
      <c r="H1582" s="304"/>
      <c r="I1582" s="107"/>
      <c r="J1582" s="472"/>
      <c r="K1582" s="468"/>
      <c r="L1582" s="107"/>
      <c r="M1582" s="107"/>
      <c r="N1582" s="107"/>
      <c r="O1582" s="107"/>
      <c r="P1582" s="107"/>
      <c r="Q1582" s="107"/>
      <c r="R1582" s="107"/>
      <c r="S1582" s="107"/>
      <c r="T1582" s="107"/>
      <c r="U1582" s="121">
        <f t="shared" si="273"/>
        <v>0</v>
      </c>
      <c r="V1582" s="121">
        <f t="shared" si="273"/>
        <v>0</v>
      </c>
      <c r="W1582" s="123">
        <f>SUM(U1582:V1582)</f>
        <v>0</v>
      </c>
      <c r="Y1582" s="539" t="e">
        <f>IF($A$1570="",0,VLOOKUP($A$1570,$AQ$2209:$BF$3100,4,FALSE))</f>
        <v>#N/A</v>
      </c>
      <c r="Z1582" s="539" t="e">
        <f>IF($A$1570="",0,VLOOKUP($A$1570,$BJ$2209:$BY$3100,4,FALSE))</f>
        <v>#N/A</v>
      </c>
    </row>
    <row r="1583" spans="1:26" ht="15" customHeight="1" x14ac:dyDescent="0.25">
      <c r="B1583" s="373" t="e">
        <f>IF($A$1570="",0,VLOOKUP($A$1570,$C$2209:$R$3100,5,FALSE))</f>
        <v>#N/A</v>
      </c>
      <c r="C1583" s="374" t="e">
        <f>IF($A$1570="",0,VLOOKUP($A$1570,$W$2209:$AL$3100,5,FALSE))</f>
        <v>#N/A</v>
      </c>
      <c r="D1583" s="80" t="e">
        <f>SUM(B1583:C1583)</f>
        <v>#N/A</v>
      </c>
      <c r="E1583" s="944" t="s">
        <v>879</v>
      </c>
      <c r="F1583" s="891"/>
      <c r="G1583" s="305"/>
      <c r="H1583" s="304"/>
      <c r="I1583" s="360"/>
      <c r="J1583" s="472"/>
      <c r="K1583" s="468"/>
      <c r="L1583" s="107"/>
      <c r="M1583" s="107"/>
      <c r="N1583" s="107"/>
      <c r="O1583" s="107"/>
      <c r="P1583" s="107"/>
      <c r="Q1583" s="107"/>
      <c r="R1583" s="107"/>
      <c r="S1583" s="107"/>
      <c r="T1583" s="107"/>
      <c r="U1583" s="121">
        <f>+G1583+I1583+K1583+M1583+O1583+Q1583+S1583</f>
        <v>0</v>
      </c>
      <c r="V1583" s="121">
        <f>+H1583+J1583+L1583+N1583+P1583+R1583+T1583</f>
        <v>0</v>
      </c>
      <c r="W1583" s="123">
        <f>SUM(U1583:V1583)</f>
        <v>0</v>
      </c>
      <c r="Y1583" s="539" t="e">
        <f>IF($A$1570="",0,VLOOKUP($A$1570,$AQ$2209:$BF$3100,5,FALSE))</f>
        <v>#N/A</v>
      </c>
      <c r="Z1583" s="539" t="e">
        <f>IF($A$1570="",0,VLOOKUP($A$1570,$BJ$2209:$BY$3100,5,FALSE))</f>
        <v>#N/A</v>
      </c>
    </row>
    <row r="1584" spans="1:26" ht="15" customHeight="1" thickBot="1" x14ac:dyDescent="0.3">
      <c r="B1584" s="373" t="e">
        <f>IF($A$1570="",0,VLOOKUP($A$1570,$C$2209:$R$3100,6,FALSE))</f>
        <v>#N/A</v>
      </c>
      <c r="C1584" s="374" t="e">
        <f>IF($A$1570="",0,VLOOKUP($A$1570,$W$2209:$AL$3100,6,FALSE))</f>
        <v>#N/A</v>
      </c>
      <c r="D1584" s="81" t="e">
        <f>SUM(B1584:C1584)</f>
        <v>#N/A</v>
      </c>
      <c r="E1584" s="945" t="s">
        <v>880</v>
      </c>
      <c r="F1584" s="946"/>
      <c r="G1584" s="361"/>
      <c r="H1584" s="362"/>
      <c r="I1584" s="363"/>
      <c r="J1584" s="473"/>
      <c r="K1584" s="469"/>
      <c r="L1584" s="363"/>
      <c r="M1584" s="363"/>
      <c r="N1584" s="363"/>
      <c r="O1584" s="363"/>
      <c r="P1584" s="363"/>
      <c r="Q1584" s="363"/>
      <c r="R1584" s="363"/>
      <c r="S1584" s="363"/>
      <c r="T1584" s="363"/>
      <c r="U1584" s="364">
        <f>+G1584+I1584+K1584+M1584+O1584+Q1584+S1584</f>
        <v>0</v>
      </c>
      <c r="V1584" s="364">
        <f>+H1584+J1584+L1584+N1584+P1584+R1584+T1584</f>
        <v>0</v>
      </c>
      <c r="W1584" s="365">
        <f>SUM(U1584:V1584)</f>
        <v>0</v>
      </c>
      <c r="Y1584" s="539" t="e">
        <f>IF($A$1570="",0,VLOOKUP($A$1570,$AQ$2209:$BF$3100,6,FALSE))</f>
        <v>#N/A</v>
      </c>
      <c r="Z1584" s="539" t="e">
        <f>IF($A$1570="",0,VLOOKUP($A$1570,$BJ$2209:$BY$3100,6,FALSE))</f>
        <v>#N/A</v>
      </c>
    </row>
    <row r="1585" spans="2:26" ht="18" customHeight="1" thickBot="1" x14ac:dyDescent="0.3">
      <c r="B1585" s="82" t="e">
        <f>SUM(B1580:B1584)</f>
        <v>#N/A</v>
      </c>
      <c r="C1585" s="83" t="e">
        <f>SUM(C1580:C1584)</f>
        <v>#N/A</v>
      </c>
      <c r="D1585" s="84" t="e">
        <f>SUM(D1580:D1584)</f>
        <v>#N/A</v>
      </c>
      <c r="E1585" s="947" t="s">
        <v>881</v>
      </c>
      <c r="F1585" s="948"/>
      <c r="G1585" s="82">
        <f>SUM(G1580:G1584)</f>
        <v>0</v>
      </c>
      <c r="H1585" s="83">
        <f t="shared" ref="H1585:T1585" si="274">SUM(H1580:H1584)</f>
        <v>0</v>
      </c>
      <c r="I1585" s="83">
        <f t="shared" si="274"/>
        <v>0</v>
      </c>
      <c r="J1585" s="84">
        <f t="shared" si="274"/>
        <v>0</v>
      </c>
      <c r="K1585" s="470">
        <f t="shared" si="274"/>
        <v>0</v>
      </c>
      <c r="L1585" s="83">
        <f t="shared" si="274"/>
        <v>0</v>
      </c>
      <c r="M1585" s="83">
        <f t="shared" si="274"/>
        <v>0</v>
      </c>
      <c r="N1585" s="83">
        <f t="shared" si="274"/>
        <v>0</v>
      </c>
      <c r="O1585" s="83">
        <f t="shared" si="274"/>
        <v>0</v>
      </c>
      <c r="P1585" s="83">
        <f t="shared" si="274"/>
        <v>0</v>
      </c>
      <c r="Q1585" s="83">
        <f t="shared" si="274"/>
        <v>0</v>
      </c>
      <c r="R1585" s="83">
        <f t="shared" si="274"/>
        <v>0</v>
      </c>
      <c r="S1585" s="83">
        <f t="shared" si="274"/>
        <v>0</v>
      </c>
      <c r="T1585" s="83">
        <f t="shared" si="274"/>
        <v>0</v>
      </c>
      <c r="U1585" s="83">
        <f>SUM(U1580:U1584)</f>
        <v>0</v>
      </c>
      <c r="V1585" s="83">
        <f>SUM(V1580:V1584)</f>
        <v>0</v>
      </c>
      <c r="W1585" s="84">
        <f>SUM(W1580:W1584)</f>
        <v>0</v>
      </c>
      <c r="Y1585" s="87"/>
      <c r="Z1585" s="87"/>
    </row>
    <row r="1586" spans="2:26" ht="6.75" customHeight="1" thickBot="1" x14ac:dyDescent="0.3">
      <c r="B1586" s="61"/>
      <c r="C1586" s="61"/>
      <c r="D1586" s="61"/>
      <c r="E1586" s="61"/>
      <c r="F1586" s="61"/>
      <c r="G1586" s="61"/>
      <c r="H1586" s="61"/>
      <c r="I1586" s="61"/>
      <c r="J1586" s="61"/>
      <c r="K1586" s="61"/>
      <c r="L1586" s="61"/>
      <c r="M1586" s="61"/>
      <c r="N1586" s="61"/>
      <c r="O1586" s="61"/>
      <c r="P1586" s="61"/>
      <c r="Q1586" s="61"/>
      <c r="R1586" s="61"/>
      <c r="S1586" s="61"/>
      <c r="T1586" s="61"/>
      <c r="U1586" s="61"/>
      <c r="V1586" s="61"/>
      <c r="W1586" s="61"/>
    </row>
    <row r="1587" spans="2:26" ht="25.5" customHeight="1" thickBot="1" x14ac:dyDescent="0.3">
      <c r="B1587" s="75" t="s">
        <v>823</v>
      </c>
      <c r="C1587" s="76" t="s">
        <v>824</v>
      </c>
      <c r="D1587" s="77" t="s">
        <v>874</v>
      </c>
      <c r="E1587" s="949" t="s">
        <v>882</v>
      </c>
      <c r="F1587" s="949"/>
      <c r="G1587" s="485" t="s">
        <v>823</v>
      </c>
      <c r="H1587" s="486" t="s">
        <v>824</v>
      </c>
      <c r="I1587" s="486" t="s">
        <v>823</v>
      </c>
      <c r="J1587" s="487" t="s">
        <v>824</v>
      </c>
      <c r="K1587" s="109" t="s">
        <v>823</v>
      </c>
      <c r="L1587" s="109" t="s">
        <v>824</v>
      </c>
      <c r="M1587" s="109" t="s">
        <v>823</v>
      </c>
      <c r="N1587" s="109" t="s">
        <v>824</v>
      </c>
      <c r="O1587" s="109" t="s">
        <v>823</v>
      </c>
      <c r="P1587" s="109" t="s">
        <v>824</v>
      </c>
      <c r="Q1587" s="109" t="s">
        <v>823</v>
      </c>
      <c r="R1587" s="109" t="s">
        <v>824</v>
      </c>
      <c r="S1587" s="109" t="s">
        <v>823</v>
      </c>
      <c r="T1587" s="109" t="s">
        <v>824</v>
      </c>
      <c r="U1587" s="109" t="s">
        <v>823</v>
      </c>
      <c r="V1587" s="109" t="s">
        <v>824</v>
      </c>
      <c r="W1587" s="110" t="s">
        <v>825</v>
      </c>
    </row>
    <row r="1588" spans="2:26" ht="15" customHeight="1" x14ac:dyDescent="0.25">
      <c r="B1588" s="373" t="e">
        <f>IF($A$1570="",0,VLOOKUP($A$1570,$C$2209:$R$3100,7,FALSE))</f>
        <v>#N/A</v>
      </c>
      <c r="C1588" s="374" t="e">
        <f>IF($A$1570="",0,VLOOKUP($A$1570,$W$2209:$AL$3100,7,FALSE))</f>
        <v>#N/A</v>
      </c>
      <c r="D1588" s="88" t="e">
        <f>SUM(B1588:C1588)</f>
        <v>#N/A</v>
      </c>
      <c r="E1588" s="933" t="s">
        <v>883</v>
      </c>
      <c r="F1588" s="934"/>
      <c r="G1588" s="288"/>
      <c r="H1588" s="283"/>
      <c r="I1588" s="478"/>
      <c r="J1588" s="479"/>
      <c r="K1588" s="474"/>
      <c r="L1588" s="281"/>
      <c r="M1588" s="281"/>
      <c r="N1588" s="281"/>
      <c r="O1588" s="281"/>
      <c r="P1588" s="281"/>
      <c r="Q1588" s="281"/>
      <c r="R1588" s="281"/>
      <c r="S1588" s="281"/>
      <c r="T1588" s="282"/>
      <c r="U1588" s="128">
        <f t="shared" ref="U1588:V1592" si="275">+G1588+I1588+K1588+M1588+O1588+Q1588+S1588</f>
        <v>0</v>
      </c>
      <c r="V1588" s="128">
        <f t="shared" si="275"/>
        <v>0</v>
      </c>
      <c r="W1588" s="122">
        <f>SUM(U1588:V1588)</f>
        <v>0</v>
      </c>
      <c r="Y1588" s="539" t="e">
        <f>IF($A$1570="",0,VLOOKUP($A$1570,$AQ$2209:$BF$3100,7,FALSE))</f>
        <v>#N/A</v>
      </c>
      <c r="Z1588" s="539" t="e">
        <f>IF($A$1570="",0,VLOOKUP($A$1570,$BJ$2209:$BY$3100,7,FALSE))</f>
        <v>#N/A</v>
      </c>
    </row>
    <row r="1589" spans="2:26" ht="15" customHeight="1" x14ac:dyDescent="0.25">
      <c r="B1589" s="373" t="e">
        <f>IF($A$1570="",0,VLOOKUP($A$1570,$C$2209:$R$3100,8,FALSE))</f>
        <v>#N/A</v>
      </c>
      <c r="C1589" s="374" t="e">
        <f>IF($A$1570="",0,VLOOKUP($A$1570,$W$2209:$AL$3100,8,FALSE))</f>
        <v>#N/A</v>
      </c>
      <c r="D1589" s="80" t="e">
        <f>SUM(B1589:C1589)</f>
        <v>#N/A</v>
      </c>
      <c r="E1589" s="944" t="s">
        <v>884</v>
      </c>
      <c r="F1589" s="891"/>
      <c r="G1589" s="305"/>
      <c r="H1589" s="304"/>
      <c r="I1589" s="480"/>
      <c r="J1589" s="481"/>
      <c r="K1589" s="475"/>
      <c r="L1589" s="79"/>
      <c r="M1589" s="79"/>
      <c r="N1589" s="79"/>
      <c r="O1589" s="79"/>
      <c r="P1589" s="79"/>
      <c r="Q1589" s="79"/>
      <c r="R1589" s="79"/>
      <c r="S1589" s="79"/>
      <c r="T1589" s="106"/>
      <c r="U1589" s="121">
        <f t="shared" si="275"/>
        <v>0</v>
      </c>
      <c r="V1589" s="121">
        <f t="shared" si="275"/>
        <v>0</v>
      </c>
      <c r="W1589" s="123">
        <f>SUM(U1589:V1589)</f>
        <v>0</v>
      </c>
      <c r="Y1589" s="539" t="e">
        <f>IF($A$1570="",0,VLOOKUP($A$1570,$AQ$2209:$BF$3100,8,FALSE))</f>
        <v>#N/A</v>
      </c>
      <c r="Z1589" s="539" t="e">
        <f>IF($A$1570="",0,VLOOKUP($A$1570,$BJ$2209:$BY$3100,8,FALSE))</f>
        <v>#N/A</v>
      </c>
    </row>
    <row r="1590" spans="2:26" ht="15" customHeight="1" x14ac:dyDescent="0.25">
      <c r="B1590" s="373" t="e">
        <f>IF($A$1570="",0,VLOOKUP($A$1570,$C$2209:$R$3100,9,FALSE))</f>
        <v>#N/A</v>
      </c>
      <c r="C1590" s="374" t="e">
        <f>IF($A$1570="",0,VLOOKUP($A$1570,$W$2209:$AL$3100,9,FALSE))</f>
        <v>#N/A</v>
      </c>
      <c r="D1590" s="80" t="e">
        <f>SUM(B1590:C1590)</f>
        <v>#N/A</v>
      </c>
      <c r="E1590" s="944" t="s">
        <v>885</v>
      </c>
      <c r="F1590" s="891"/>
      <c r="G1590" s="305"/>
      <c r="H1590" s="304"/>
      <c r="I1590" s="480"/>
      <c r="J1590" s="481"/>
      <c r="K1590" s="475"/>
      <c r="L1590" s="79"/>
      <c r="M1590" s="79"/>
      <c r="N1590" s="79"/>
      <c r="O1590" s="79"/>
      <c r="P1590" s="79"/>
      <c r="Q1590" s="79"/>
      <c r="R1590" s="79"/>
      <c r="S1590" s="79"/>
      <c r="T1590" s="106"/>
      <c r="U1590" s="121">
        <f t="shared" si="275"/>
        <v>0</v>
      </c>
      <c r="V1590" s="121">
        <f t="shared" si="275"/>
        <v>0</v>
      </c>
      <c r="W1590" s="123">
        <f>SUM(U1590:V1590)</f>
        <v>0</v>
      </c>
      <c r="Y1590" s="539" t="e">
        <f>IF($A$1570="",0,VLOOKUP($A$1570,$AQ$2209:$BF$3100,9,FALSE))</f>
        <v>#N/A</v>
      </c>
      <c r="Z1590" s="539" t="e">
        <f>IF($A$1570="",0,VLOOKUP($A$1570,$BJ$2209:$BY$3100,9,FALSE))</f>
        <v>#N/A</v>
      </c>
    </row>
    <row r="1591" spans="2:26" ht="15" customHeight="1" x14ac:dyDescent="0.25">
      <c r="B1591" s="373" t="e">
        <f>IF($A$1570="",0,VLOOKUP($A$1570,$C$2209:$R$3100,10,FALSE))</f>
        <v>#N/A</v>
      </c>
      <c r="C1591" s="374" t="e">
        <f>IF($A$1570="",0,VLOOKUP($A$1570,$W$2209:$AL$3100,10,FALSE))</f>
        <v>#N/A</v>
      </c>
      <c r="D1591" s="80" t="e">
        <f>SUM(B1591:C1591)</f>
        <v>#N/A</v>
      </c>
      <c r="E1591" s="944" t="s">
        <v>886</v>
      </c>
      <c r="F1591" s="891"/>
      <c r="G1591" s="305"/>
      <c r="H1591" s="304"/>
      <c r="I1591" s="480"/>
      <c r="J1591" s="481"/>
      <c r="K1591" s="475"/>
      <c r="L1591" s="79"/>
      <c r="M1591" s="79"/>
      <c r="N1591" s="79"/>
      <c r="O1591" s="79"/>
      <c r="P1591" s="79"/>
      <c r="Q1591" s="79"/>
      <c r="R1591" s="79"/>
      <c r="S1591" s="79"/>
      <c r="T1591" s="106"/>
      <c r="U1591" s="121">
        <f t="shared" si="275"/>
        <v>0</v>
      </c>
      <c r="V1591" s="121">
        <f t="shared" si="275"/>
        <v>0</v>
      </c>
      <c r="W1591" s="123">
        <f>SUM(U1591:V1591)</f>
        <v>0</v>
      </c>
      <c r="Y1591" s="539" t="e">
        <f>IF($A$1570="",0,VLOOKUP($A$1570,$AQ$2209:$BF$3100,10,FALSE))</f>
        <v>#N/A</v>
      </c>
      <c r="Z1591" s="539" t="e">
        <f>IF($A$1570="",0,VLOOKUP($A$1570,$BJ$2209:$BY$3100,10,FALSE))</f>
        <v>#N/A</v>
      </c>
    </row>
    <row r="1592" spans="2:26" ht="15" customHeight="1" thickBot="1" x14ac:dyDescent="0.3">
      <c r="B1592" s="373" t="e">
        <f>IF($A$1570="",0,VLOOKUP($A$1570,$C$2209:$R$3100,11,FALSE))</f>
        <v>#N/A</v>
      </c>
      <c r="C1592" s="374" t="e">
        <f>IF($A$1570="",0,VLOOKUP($A$1570,$W$2209:$AL$3100,11,FALSE))</f>
        <v>#N/A</v>
      </c>
      <c r="D1592" s="90" t="e">
        <f>SUM(B1592:C1592)</f>
        <v>#N/A</v>
      </c>
      <c r="E1592" s="945" t="s">
        <v>887</v>
      </c>
      <c r="F1592" s="946"/>
      <c r="G1592" s="361"/>
      <c r="H1592" s="362"/>
      <c r="I1592" s="482"/>
      <c r="J1592" s="483"/>
      <c r="K1592" s="476"/>
      <c r="L1592" s="285"/>
      <c r="M1592" s="285"/>
      <c r="N1592" s="285"/>
      <c r="O1592" s="285"/>
      <c r="P1592" s="285"/>
      <c r="Q1592" s="285"/>
      <c r="R1592" s="285"/>
      <c r="S1592" s="285"/>
      <c r="T1592" s="286"/>
      <c r="U1592" s="129">
        <f t="shared" si="275"/>
        <v>0</v>
      </c>
      <c r="V1592" s="129">
        <f t="shared" si="275"/>
        <v>0</v>
      </c>
      <c r="W1592" s="124">
        <f>SUM(U1592:V1592)</f>
        <v>0</v>
      </c>
      <c r="Y1592" s="539" t="e">
        <f>IF($A$1570="",0,VLOOKUP($A$1570,$AQ$2209:$BF$3100,11,FALSE))</f>
        <v>#N/A</v>
      </c>
      <c r="Z1592" s="539" t="e">
        <f>IF($A$1570="",0,VLOOKUP($A$1570,$BJ$2209:$BY$3100,11,FALSE))</f>
        <v>#N/A</v>
      </c>
    </row>
    <row r="1593" spans="2:26" ht="18" customHeight="1" thickBot="1" x14ac:dyDescent="0.3">
      <c r="B1593" s="91" t="e">
        <f>SUM(B1588:B1592)</f>
        <v>#N/A</v>
      </c>
      <c r="C1593" s="92" t="e">
        <f>SUM(C1588:C1592)</f>
        <v>#N/A</v>
      </c>
      <c r="D1593" s="93" t="e">
        <f>SUM(D1588:D1592)</f>
        <v>#N/A</v>
      </c>
      <c r="E1593" s="951" t="s">
        <v>888</v>
      </c>
      <c r="F1593" s="948"/>
      <c r="G1593" s="82">
        <f>SUM(G1588:G1592)</f>
        <v>0</v>
      </c>
      <c r="H1593" s="83">
        <f>SUM(H1588:H1592)</f>
        <v>0</v>
      </c>
      <c r="I1593" s="83">
        <f t="shared" ref="I1593:N1593" si="276">SUM(I1588:I1592)</f>
        <v>0</v>
      </c>
      <c r="J1593" s="84">
        <f t="shared" si="276"/>
        <v>0</v>
      </c>
      <c r="K1593" s="477">
        <f t="shared" si="276"/>
        <v>0</v>
      </c>
      <c r="L1593" s="85">
        <f t="shared" si="276"/>
        <v>0</v>
      </c>
      <c r="M1593" s="85">
        <f t="shared" si="276"/>
        <v>0</v>
      </c>
      <c r="N1593" s="85">
        <f t="shared" si="276"/>
        <v>0</v>
      </c>
      <c r="O1593" s="85">
        <f t="shared" ref="O1593:W1593" si="277">SUM(O1588:O1592)</f>
        <v>0</v>
      </c>
      <c r="P1593" s="85">
        <f t="shared" si="277"/>
        <v>0</v>
      </c>
      <c r="Q1593" s="85">
        <f t="shared" si="277"/>
        <v>0</v>
      </c>
      <c r="R1593" s="85">
        <f t="shared" si="277"/>
        <v>0</v>
      </c>
      <c r="S1593" s="85">
        <f t="shared" si="277"/>
        <v>0</v>
      </c>
      <c r="T1593" s="290">
        <f t="shared" si="277"/>
        <v>0</v>
      </c>
      <c r="U1593" s="83">
        <f t="shared" si="277"/>
        <v>0</v>
      </c>
      <c r="V1593" s="83">
        <f t="shared" si="277"/>
        <v>0</v>
      </c>
      <c r="W1593" s="84">
        <f t="shared" si="277"/>
        <v>0</v>
      </c>
    </row>
    <row r="1594" spans="2:26" ht="6.75" customHeight="1" thickBot="1" x14ac:dyDescent="0.3">
      <c r="B1594" s="61"/>
      <c r="C1594" s="61"/>
      <c r="D1594" s="61"/>
      <c r="E1594" s="61"/>
      <c r="F1594" s="61"/>
      <c r="G1594" s="61"/>
      <c r="H1594" s="61"/>
      <c r="I1594" s="61"/>
      <c r="J1594" s="61"/>
      <c r="K1594" s="61"/>
      <c r="L1594" s="61"/>
      <c r="M1594" s="61"/>
      <c r="N1594" s="61"/>
      <c r="O1594" s="61"/>
      <c r="P1594" s="61"/>
      <c r="Q1594" s="61"/>
      <c r="R1594" s="61"/>
      <c r="S1594" s="61"/>
      <c r="T1594" s="61"/>
      <c r="U1594" s="61"/>
      <c r="V1594" s="61"/>
      <c r="W1594" s="61"/>
    </row>
    <row r="1595" spans="2:26" ht="25.5" customHeight="1" thickBot="1" x14ac:dyDescent="0.3">
      <c r="B1595" s="75" t="s">
        <v>823</v>
      </c>
      <c r="C1595" s="76" t="s">
        <v>824</v>
      </c>
      <c r="D1595" s="77" t="s">
        <v>874</v>
      </c>
      <c r="E1595" s="952" t="s">
        <v>1012</v>
      </c>
      <c r="F1595" s="952"/>
      <c r="G1595" s="485" t="s">
        <v>823</v>
      </c>
      <c r="H1595" s="486" t="s">
        <v>824</v>
      </c>
      <c r="I1595" s="486" t="s">
        <v>823</v>
      </c>
      <c r="J1595" s="487" t="s">
        <v>824</v>
      </c>
      <c r="K1595" s="109" t="s">
        <v>823</v>
      </c>
      <c r="L1595" s="109" t="s">
        <v>824</v>
      </c>
      <c r="M1595" s="109" t="s">
        <v>823</v>
      </c>
      <c r="N1595" s="109" t="s">
        <v>824</v>
      </c>
      <c r="O1595" s="109" t="s">
        <v>823</v>
      </c>
      <c r="P1595" s="109" t="s">
        <v>824</v>
      </c>
      <c r="Q1595" s="109" t="s">
        <v>823</v>
      </c>
      <c r="R1595" s="109" t="s">
        <v>824</v>
      </c>
      <c r="S1595" s="109" t="s">
        <v>823</v>
      </c>
      <c r="T1595" s="109" t="s">
        <v>824</v>
      </c>
      <c r="U1595" s="109" t="s">
        <v>823</v>
      </c>
      <c r="V1595" s="109" t="s">
        <v>824</v>
      </c>
      <c r="W1595" s="110" t="s">
        <v>825</v>
      </c>
    </row>
    <row r="1596" spans="2:26" ht="15" customHeight="1" x14ac:dyDescent="0.25">
      <c r="B1596" s="373" t="e">
        <f>IF($A$1570="",0,VLOOKUP($A$1570,$C$2209:$R$3100,12,FALSE))</f>
        <v>#N/A</v>
      </c>
      <c r="C1596" s="374" t="e">
        <f>IF($A$1570="",0,VLOOKUP($A$1570,$W$2209:$AL$3100,12,FALSE))</f>
        <v>#N/A</v>
      </c>
      <c r="D1596" s="88" t="e">
        <f>SUM(B1596:C1596)</f>
        <v>#N/A</v>
      </c>
      <c r="E1596" s="933" t="s">
        <v>1013</v>
      </c>
      <c r="F1596" s="934"/>
      <c r="G1596" s="288"/>
      <c r="H1596" s="283"/>
      <c r="I1596" s="478"/>
      <c r="J1596" s="479"/>
      <c r="K1596" s="474"/>
      <c r="L1596" s="281"/>
      <c r="M1596" s="281"/>
      <c r="N1596" s="281"/>
      <c r="O1596" s="281"/>
      <c r="P1596" s="281"/>
      <c r="Q1596" s="281"/>
      <c r="R1596" s="281"/>
      <c r="S1596" s="282"/>
      <c r="T1596" s="283"/>
      <c r="U1596" s="128">
        <f t="shared" ref="U1596:V1600" si="278">+G1596+I1596+K1596+M1596+O1596+Q1596+S1596</f>
        <v>0</v>
      </c>
      <c r="V1596" s="128">
        <f t="shared" si="278"/>
        <v>0</v>
      </c>
      <c r="W1596" s="122">
        <f>SUM(U1596:V1596)</f>
        <v>0</v>
      </c>
      <c r="Y1596" s="539" t="e">
        <f>IF($A$1570="",0,VLOOKUP($A$1570,$AQ$2209:$BF$3100,12,FALSE))</f>
        <v>#N/A</v>
      </c>
      <c r="Z1596" s="539" t="e">
        <f>IF($A$1570="",0,VLOOKUP($A$1570,$BJ$2209:$BY$3100,12,FALSE))</f>
        <v>#N/A</v>
      </c>
    </row>
    <row r="1597" spans="2:26" ht="15" customHeight="1" x14ac:dyDescent="0.25">
      <c r="B1597" s="373" t="e">
        <f>IF($A$1570="",0,VLOOKUP($A$1570,$C$2209:$R$3100,13,FALSE))</f>
        <v>#N/A</v>
      </c>
      <c r="C1597" s="374" t="e">
        <f>IF($A$1570="",0,VLOOKUP($A$1570,$W$2209:$AL$3100,13,FALSE))</f>
        <v>#N/A</v>
      </c>
      <c r="D1597" s="80" t="e">
        <f>SUM(B1597:C1597)</f>
        <v>#N/A</v>
      </c>
      <c r="E1597" s="944" t="s">
        <v>1014</v>
      </c>
      <c r="F1597" s="891"/>
      <c r="G1597" s="305"/>
      <c r="H1597" s="304"/>
      <c r="I1597" s="480"/>
      <c r="J1597" s="481"/>
      <c r="K1597" s="475"/>
      <c r="L1597" s="79"/>
      <c r="M1597" s="79"/>
      <c r="N1597" s="79"/>
      <c r="O1597" s="79"/>
      <c r="P1597" s="79"/>
      <c r="Q1597" s="79"/>
      <c r="R1597" s="79"/>
      <c r="S1597" s="106"/>
      <c r="T1597" s="107"/>
      <c r="U1597" s="121">
        <f t="shared" si="278"/>
        <v>0</v>
      </c>
      <c r="V1597" s="121">
        <f t="shared" si="278"/>
        <v>0</v>
      </c>
      <c r="W1597" s="123">
        <f>SUM(U1597:V1597)</f>
        <v>0</v>
      </c>
      <c r="Y1597" s="539" t="e">
        <f>IF($A$1570="",0,VLOOKUP($A$1570,$AQ$2209:$BF$3100,13,FALSE))</f>
        <v>#N/A</v>
      </c>
      <c r="Z1597" s="539" t="e">
        <f>IF($A$1570="",0,VLOOKUP($A$1570,$BJ$2209:$BY$3100,13,FALSE))</f>
        <v>#N/A</v>
      </c>
    </row>
    <row r="1598" spans="2:26" ht="15" customHeight="1" x14ac:dyDescent="0.25">
      <c r="B1598" s="373" t="e">
        <f>IF($A$1570="",0,VLOOKUP($A$1570,$C$2209:$R$3100,14,FALSE))</f>
        <v>#N/A</v>
      </c>
      <c r="C1598" s="374" t="e">
        <f>IF($A$1570="",0,VLOOKUP($A$1570,$W$2209:$AL$3100,14,FALSE))</f>
        <v>#N/A</v>
      </c>
      <c r="D1598" s="80" t="e">
        <f>SUM(B1598:C1598)</f>
        <v>#N/A</v>
      </c>
      <c r="E1598" s="944" t="s">
        <v>1015</v>
      </c>
      <c r="F1598" s="891"/>
      <c r="G1598" s="305"/>
      <c r="H1598" s="304"/>
      <c r="I1598" s="480"/>
      <c r="J1598" s="481"/>
      <c r="K1598" s="475"/>
      <c r="L1598" s="79"/>
      <c r="M1598" s="79"/>
      <c r="N1598" s="79"/>
      <c r="O1598" s="79"/>
      <c r="P1598" s="79"/>
      <c r="Q1598" s="79"/>
      <c r="R1598" s="79"/>
      <c r="S1598" s="106"/>
      <c r="T1598" s="107"/>
      <c r="U1598" s="121">
        <f t="shared" si="278"/>
        <v>0</v>
      </c>
      <c r="V1598" s="121">
        <f t="shared" si="278"/>
        <v>0</v>
      </c>
      <c r="W1598" s="123">
        <f>SUM(U1598:V1598)</f>
        <v>0</v>
      </c>
      <c r="Y1598" s="539" t="e">
        <f>IF($A$1570="",0,VLOOKUP($A$1570,$AQ$2209:$BF$3100,14,FALSE))</f>
        <v>#N/A</v>
      </c>
      <c r="Z1598" s="539" t="e">
        <f>IF($A$1570="",0,VLOOKUP($A$1570,$BJ$2209:$BY$3100,14,FALSE))</f>
        <v>#N/A</v>
      </c>
    </row>
    <row r="1599" spans="2:26" ht="15" customHeight="1" x14ac:dyDescent="0.25">
      <c r="B1599" s="373" t="e">
        <f>IF($A$1570="",0,VLOOKUP($A$1570,$C$2209:$R$3100,15,FALSE))</f>
        <v>#N/A</v>
      </c>
      <c r="C1599" s="374" t="e">
        <f>IF($A$1570="",0,VLOOKUP($A$1570,$W$2209:$AL$3100,15,FALSE))</f>
        <v>#N/A</v>
      </c>
      <c r="D1599" s="80" t="e">
        <f>SUM(B1599:C1599)</f>
        <v>#N/A</v>
      </c>
      <c r="E1599" s="944" t="s">
        <v>1016</v>
      </c>
      <c r="F1599" s="891"/>
      <c r="G1599" s="305"/>
      <c r="H1599" s="304"/>
      <c r="I1599" s="480"/>
      <c r="J1599" s="481"/>
      <c r="K1599" s="475"/>
      <c r="L1599" s="79"/>
      <c r="M1599" s="79"/>
      <c r="N1599" s="79"/>
      <c r="O1599" s="79"/>
      <c r="P1599" s="79"/>
      <c r="Q1599" s="79"/>
      <c r="R1599" s="79"/>
      <c r="S1599" s="106"/>
      <c r="T1599" s="107"/>
      <c r="U1599" s="121">
        <f t="shared" si="278"/>
        <v>0</v>
      </c>
      <c r="V1599" s="121">
        <f t="shared" si="278"/>
        <v>0</v>
      </c>
      <c r="W1599" s="123">
        <f>SUM(U1599:V1599)</f>
        <v>0</v>
      </c>
      <c r="Y1599" s="539" t="e">
        <f>IF($A$1570="",0,VLOOKUP($A$1570,$AQ$2209:$BF$3100,15,FALSE))</f>
        <v>#N/A</v>
      </c>
      <c r="Z1599" s="539" t="e">
        <f>IF($A$1570="",0,VLOOKUP($A$1570,$BJ$2209:$BY$3100,15,FALSE))</f>
        <v>#N/A</v>
      </c>
    </row>
    <row r="1600" spans="2:26" ht="15" customHeight="1" thickBot="1" x14ac:dyDescent="0.3">
      <c r="B1600" s="373" t="e">
        <f>IF($A$1570="",0,VLOOKUP($A$1570,$C$2209:$R$3100,16,FALSE))</f>
        <v>#N/A</v>
      </c>
      <c r="C1600" s="374" t="e">
        <f>IF($A$1570="",0,VLOOKUP($A$1570,$W$2209:$AL$3100,16,FALSE))</f>
        <v>#N/A</v>
      </c>
      <c r="D1600" s="90" t="e">
        <f>SUM(B1600:C1600)</f>
        <v>#N/A</v>
      </c>
      <c r="E1600" s="945" t="s">
        <v>1017</v>
      </c>
      <c r="F1600" s="946"/>
      <c r="G1600" s="361"/>
      <c r="H1600" s="362"/>
      <c r="I1600" s="482"/>
      <c r="J1600" s="483"/>
      <c r="K1600" s="476"/>
      <c r="L1600" s="285"/>
      <c r="M1600" s="285"/>
      <c r="N1600" s="285"/>
      <c r="O1600" s="285"/>
      <c r="P1600" s="285"/>
      <c r="Q1600" s="285"/>
      <c r="R1600" s="285"/>
      <c r="S1600" s="286"/>
      <c r="T1600" s="287"/>
      <c r="U1600" s="129">
        <f t="shared" si="278"/>
        <v>0</v>
      </c>
      <c r="V1600" s="129">
        <f t="shared" si="278"/>
        <v>0</v>
      </c>
      <c r="W1600" s="124">
        <f>SUM(U1600:V1600)</f>
        <v>0</v>
      </c>
      <c r="Y1600" s="539" t="e">
        <f>IF($A$1570="",0,VLOOKUP($A$1570,$AQ$2209:$BF$3100,16,FALSE))</f>
        <v>#N/A</v>
      </c>
      <c r="Z1600" s="539" t="e">
        <f>IF($A$1570="",0,VLOOKUP($A$1570,$BJ$2209:$BY$3100,16,FALSE))</f>
        <v>#N/A</v>
      </c>
    </row>
    <row r="1601" spans="2:23" ht="18" customHeight="1" thickBot="1" x14ac:dyDescent="0.3">
      <c r="B1601" s="91" t="e">
        <f>SUM(B1596:B1600)</f>
        <v>#N/A</v>
      </c>
      <c r="C1601" s="92" t="e">
        <f>SUM(C1596:C1600)</f>
        <v>#N/A</v>
      </c>
      <c r="D1601" s="93" t="e">
        <f>SUM(D1596:D1600)</f>
        <v>#N/A</v>
      </c>
      <c r="E1601" s="951" t="s">
        <v>1018</v>
      </c>
      <c r="F1601" s="948"/>
      <c r="G1601" s="82">
        <f>SUM(G1596:G1600)</f>
        <v>0</v>
      </c>
      <c r="H1601" s="83">
        <f>SUM(H1596:H1600)</f>
        <v>0</v>
      </c>
      <c r="I1601" s="83">
        <f t="shared" ref="I1601:O1601" si="279">SUM(I1596:I1600)</f>
        <v>0</v>
      </c>
      <c r="J1601" s="84">
        <f t="shared" si="279"/>
        <v>0</v>
      </c>
      <c r="K1601" s="477">
        <f t="shared" si="279"/>
        <v>0</v>
      </c>
      <c r="L1601" s="85">
        <f t="shared" si="279"/>
        <v>0</v>
      </c>
      <c r="M1601" s="85">
        <f t="shared" si="279"/>
        <v>0</v>
      </c>
      <c r="N1601" s="85">
        <f t="shared" si="279"/>
        <v>0</v>
      </c>
      <c r="O1601" s="85">
        <f t="shared" si="279"/>
        <v>0</v>
      </c>
      <c r="P1601" s="85">
        <f t="shared" ref="P1601:W1601" si="280">SUM(P1596:P1600)</f>
        <v>0</v>
      </c>
      <c r="Q1601" s="85">
        <f t="shared" si="280"/>
        <v>0</v>
      </c>
      <c r="R1601" s="85">
        <f t="shared" si="280"/>
        <v>0</v>
      </c>
      <c r="S1601" s="85">
        <f t="shared" si="280"/>
        <v>0</v>
      </c>
      <c r="T1601" s="85">
        <f t="shared" si="280"/>
        <v>0</v>
      </c>
      <c r="U1601" s="85">
        <f t="shared" si="280"/>
        <v>0</v>
      </c>
      <c r="V1601" s="85">
        <f t="shared" si="280"/>
        <v>0</v>
      </c>
      <c r="W1601" s="86">
        <f t="shared" si="280"/>
        <v>0</v>
      </c>
    </row>
    <row r="1602" spans="2:23" ht="3" customHeight="1" x14ac:dyDescent="0.25">
      <c r="B1602" s="488"/>
      <c r="C1602" s="488"/>
      <c r="D1602" s="488"/>
      <c r="E1602" s="489"/>
      <c r="F1602" s="489"/>
      <c r="G1602" s="490"/>
      <c r="H1602" s="490"/>
      <c r="I1602" s="488"/>
      <c r="J1602" s="488"/>
      <c r="K1602" s="488"/>
      <c r="L1602" s="488"/>
      <c r="M1602" s="488"/>
      <c r="N1602" s="488"/>
      <c r="O1602" s="488"/>
      <c r="P1602" s="488"/>
      <c r="Q1602" s="488"/>
      <c r="R1602" s="488"/>
      <c r="S1602" s="488"/>
      <c r="T1602" s="488"/>
      <c r="U1602" s="488"/>
      <c r="V1602" s="488"/>
      <c r="W1602" s="488"/>
    </row>
    <row r="1603" spans="2:23" ht="12.75" customHeight="1" thickBot="1" x14ac:dyDescent="0.25">
      <c r="B1603" s="491" t="s">
        <v>1129</v>
      </c>
      <c r="C1603" s="96"/>
      <c r="D1603" s="96"/>
      <c r="E1603" s="96"/>
      <c r="F1603" s="492" t="s">
        <v>835</v>
      </c>
      <c r="G1603" s="1019" t="s">
        <v>1270</v>
      </c>
      <c r="H1603" s="1019"/>
      <c r="I1603" s="1019"/>
      <c r="J1603" s="1019"/>
      <c r="K1603" s="1019"/>
      <c r="L1603" s="1019"/>
      <c r="M1603" s="1019"/>
      <c r="N1603" s="1019"/>
      <c r="O1603" s="1019"/>
      <c r="P1603" s="1019"/>
      <c r="Q1603" s="1019"/>
      <c r="R1603" s="1019"/>
      <c r="S1603" s="1019"/>
      <c r="T1603" s="1019"/>
      <c r="U1603" s="1019"/>
      <c r="V1603" s="1019"/>
      <c r="W1603" s="1019"/>
    </row>
    <row r="1604" spans="2:23" ht="27.75" customHeight="1" x14ac:dyDescent="0.25">
      <c r="B1604" s="888" t="s">
        <v>1132</v>
      </c>
      <c r="C1604" s="889"/>
      <c r="D1604" s="889"/>
      <c r="E1604" s="889"/>
      <c r="F1604" s="841"/>
      <c r="G1604" s="1002" t="s">
        <v>1076</v>
      </c>
      <c r="H1604" s="1003"/>
      <c r="I1604" s="1003"/>
      <c r="J1604" s="1003"/>
      <c r="K1604" s="1004" t="s">
        <v>1131</v>
      </c>
      <c r="L1604" s="1004"/>
      <c r="M1604" s="1004"/>
      <c r="N1604" s="1005"/>
      <c r="O1604" s="241"/>
      <c r="P1604" s="1039" t="s">
        <v>1268</v>
      </c>
      <c r="Q1604" s="1039"/>
      <c r="R1604" s="1039"/>
      <c r="S1604" s="1039"/>
      <c r="T1604" s="1040" t="s">
        <v>1269</v>
      </c>
      <c r="U1604" s="1040"/>
      <c r="V1604" s="1040"/>
      <c r="W1604" s="1041"/>
    </row>
    <row r="1605" spans="2:23" ht="11.25" customHeight="1" x14ac:dyDescent="0.25">
      <c r="B1605" s="963" t="s">
        <v>1130</v>
      </c>
      <c r="C1605" s="964"/>
      <c r="D1605" s="965" t="s">
        <v>903</v>
      </c>
      <c r="E1605" s="966"/>
      <c r="F1605" s="841"/>
      <c r="G1605" s="1006" t="s">
        <v>823</v>
      </c>
      <c r="H1605" s="1007"/>
      <c r="I1605" s="1007" t="s">
        <v>824</v>
      </c>
      <c r="J1605" s="1007"/>
      <c r="K1605" s="1007" t="s">
        <v>823</v>
      </c>
      <c r="L1605" s="1007"/>
      <c r="M1605" s="1007" t="s">
        <v>824</v>
      </c>
      <c r="N1605" s="1021"/>
      <c r="O1605" s="241"/>
      <c r="P1605" s="1007" t="s">
        <v>823</v>
      </c>
      <c r="Q1605" s="1007"/>
      <c r="R1605" s="1007" t="s">
        <v>824</v>
      </c>
      <c r="S1605" s="1007"/>
      <c r="T1605" s="1007" t="s">
        <v>823</v>
      </c>
      <c r="U1605" s="1007"/>
      <c r="V1605" s="1007" t="s">
        <v>824</v>
      </c>
      <c r="W1605" s="1021"/>
    </row>
    <row r="1606" spans="2:23" ht="18.75" customHeight="1" thickBot="1" x14ac:dyDescent="0.3">
      <c r="B1606" s="986"/>
      <c r="C1606" s="987"/>
      <c r="D1606" s="988"/>
      <c r="E1606" s="989"/>
      <c r="F1606" s="841"/>
      <c r="G1606" s="1023" t="e">
        <f>IF($A$1570="",0,VLOOKUP($A$1570,$DB$2209:$DC$3100,2,FALSE))</f>
        <v>#N/A</v>
      </c>
      <c r="H1606" s="1022"/>
      <c r="I1606" s="1022" t="e">
        <f>IF($A$1570="",0,VLOOKUP($A$1570,$DG$2209:$DH$3100,2,FALSE))</f>
        <v>#N/A</v>
      </c>
      <c r="J1606" s="1022"/>
      <c r="K1606" s="1024"/>
      <c r="L1606" s="1024"/>
      <c r="M1606" s="1024"/>
      <c r="N1606" s="1025"/>
      <c r="O1606" s="241"/>
      <c r="P1606" s="1008" t="e">
        <f>IF($A$1570="",0,VLOOKUP($A$1570,$DL$2209:$DM$3100,2,FALSE))</f>
        <v>#N/A</v>
      </c>
      <c r="Q1606" s="1008"/>
      <c r="R1606" s="1008" t="e">
        <f>IF($A$1570="",0,VLOOKUP($A$1570,$DQ$2209:$DR$3100,2,FALSE))</f>
        <v>#N/A</v>
      </c>
      <c r="S1606" s="1008"/>
      <c r="T1606" s="1024"/>
      <c r="U1606" s="1024"/>
      <c r="V1606" s="1024"/>
      <c r="W1606" s="1025"/>
    </row>
    <row r="1607" spans="2:23" s="52" customFormat="1" ht="14.25" customHeight="1" thickBot="1" x14ac:dyDescent="0.3">
      <c r="B1607" s="368"/>
      <c r="C1607" s="368"/>
      <c r="D1607" s="368"/>
      <c r="E1607" s="369"/>
      <c r="F1607" s="376"/>
      <c r="G1607" s="377"/>
      <c r="H1607" s="377"/>
      <c r="I1607" s="241"/>
      <c r="J1607" s="370"/>
      <c r="K1607" s="370"/>
      <c r="L1607" s="370"/>
      <c r="M1607" s="370"/>
      <c r="N1607" s="370"/>
      <c r="O1607" s="370"/>
      <c r="P1607" s="370"/>
      <c r="Q1607" s="370"/>
      <c r="R1607" s="370"/>
      <c r="S1607" s="370"/>
      <c r="T1607" s="370"/>
      <c r="U1607" s="370"/>
      <c r="V1607" s="375"/>
      <c r="W1607" s="96"/>
    </row>
    <row r="1608" spans="2:23" s="52" customFormat="1" ht="12.75" customHeight="1" thickBot="1" x14ac:dyDescent="0.3">
      <c r="B1608" s="372"/>
      <c r="C1608" s="100"/>
      <c r="D1608" s="100"/>
      <c r="E1608" s="100"/>
      <c r="F1608" s="100"/>
      <c r="G1608" s="100"/>
      <c r="H1608" s="100"/>
      <c r="I1608" s="100"/>
      <c r="J1608" s="100"/>
      <c r="K1608" s="500" t="s">
        <v>836</v>
      </c>
      <c r="L1608" s="859">
        <f>+D1569</f>
        <v>0</v>
      </c>
      <c r="M1608" s="860"/>
      <c r="N1608" s="860"/>
      <c r="O1608" s="860"/>
      <c r="P1608" s="860"/>
      <c r="Q1608" s="860"/>
      <c r="R1608" s="860"/>
      <c r="S1608" s="860"/>
      <c r="T1608" s="860"/>
      <c r="U1608" s="860"/>
      <c r="V1608" s="484"/>
      <c r="W1608" s="417" t="s">
        <v>864</v>
      </c>
    </row>
    <row r="1609" spans="2:23" ht="15" x14ac:dyDescent="0.25">
      <c r="B1609" s="372"/>
      <c r="C1609" s="100"/>
      <c r="D1609" s="100"/>
      <c r="E1609" s="100"/>
      <c r="F1609" s="100"/>
      <c r="G1609" s="100"/>
      <c r="H1609" s="100"/>
      <c r="I1609" s="100"/>
      <c r="J1609" s="100"/>
      <c r="K1609" s="500" t="s">
        <v>837</v>
      </c>
      <c r="L1609" s="500"/>
      <c r="M1609" s="242"/>
      <c r="N1609" s="54"/>
      <c r="O1609" s="858" t="str">
        <f>+F1570</f>
        <v/>
      </c>
      <c r="P1609" s="858"/>
      <c r="Q1609" s="858"/>
      <c r="R1609" s="858"/>
      <c r="S1609" s="858"/>
      <c r="T1609" s="858"/>
      <c r="U1609" s="858"/>
      <c r="V1609" s="484"/>
      <c r="W1609" s="96"/>
    </row>
    <row r="1610" spans="2:23" ht="16.5" thickBot="1" x14ac:dyDescent="0.3">
      <c r="B1610" s="68" t="s">
        <v>1133</v>
      </c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Q1610" s="74"/>
      <c r="R1610" s="74"/>
      <c r="S1610" s="74"/>
      <c r="T1610" s="61"/>
      <c r="U1610" s="61"/>
      <c r="V1610" s="61"/>
      <c r="W1610" s="61"/>
    </row>
    <row r="1611" spans="2:23" ht="40.5" customHeight="1" thickBot="1" x14ac:dyDescent="0.3">
      <c r="B1611" s="990" t="s">
        <v>1077</v>
      </c>
      <c r="C1611" s="991"/>
      <c r="D1611" s="992"/>
      <c r="E1611" s="979" t="s">
        <v>870</v>
      </c>
      <c r="F1611" s="980"/>
      <c r="G1611" s="985" t="s">
        <v>1068</v>
      </c>
      <c r="H1611" s="957"/>
      <c r="I1611" s="957"/>
      <c r="J1611" s="958"/>
      <c r="K1611" s="957" t="s">
        <v>1067</v>
      </c>
      <c r="L1611" s="958"/>
      <c r="M1611" s="957" t="s">
        <v>1074</v>
      </c>
      <c r="N1611" s="958"/>
      <c r="O1611" s="957" t="s">
        <v>1073</v>
      </c>
      <c r="P1611" s="958"/>
      <c r="Q1611" s="957" t="s">
        <v>1072</v>
      </c>
      <c r="R1611" s="958"/>
      <c r="S1611" s="957" t="s">
        <v>1071</v>
      </c>
      <c r="T1611" s="958"/>
      <c r="U1611" s="967" t="s">
        <v>1070</v>
      </c>
      <c r="V1611" s="968"/>
      <c r="W1611" s="969"/>
    </row>
    <row r="1612" spans="2:23" ht="13.5" x14ac:dyDescent="0.2">
      <c r="B1612" s="993"/>
      <c r="C1612" s="959"/>
      <c r="D1612" s="994"/>
      <c r="E1612" s="981"/>
      <c r="F1612" s="982"/>
      <c r="G1612" s="999" t="s">
        <v>1069</v>
      </c>
      <c r="H1612" s="1000"/>
      <c r="I1612" s="1000"/>
      <c r="J1612" s="1001"/>
      <c r="K1612" s="959"/>
      <c r="L1612" s="960"/>
      <c r="M1612" s="959"/>
      <c r="N1612" s="960"/>
      <c r="O1612" s="959"/>
      <c r="P1612" s="960"/>
      <c r="Q1612" s="959"/>
      <c r="R1612" s="960"/>
      <c r="S1612" s="959"/>
      <c r="T1612" s="960"/>
      <c r="U1612" s="970"/>
      <c r="V1612" s="971"/>
      <c r="W1612" s="972"/>
    </row>
    <row r="1613" spans="2:23" ht="14.25" thickBot="1" x14ac:dyDescent="0.25">
      <c r="B1613" s="995"/>
      <c r="C1613" s="996"/>
      <c r="D1613" s="997"/>
      <c r="E1613" s="983"/>
      <c r="F1613" s="984"/>
      <c r="G1613" s="955" t="s">
        <v>1065</v>
      </c>
      <c r="H1613" s="956"/>
      <c r="I1613" s="956" t="s">
        <v>1066</v>
      </c>
      <c r="J1613" s="998"/>
      <c r="K1613" s="961"/>
      <c r="L1613" s="962"/>
      <c r="M1613" s="961"/>
      <c r="N1613" s="962"/>
      <c r="O1613" s="961"/>
      <c r="P1613" s="962"/>
      <c r="Q1613" s="961"/>
      <c r="R1613" s="962"/>
      <c r="S1613" s="961"/>
      <c r="T1613" s="962"/>
      <c r="U1613" s="973"/>
      <c r="V1613" s="974"/>
      <c r="W1613" s="975"/>
    </row>
    <row r="1614" spans="2:23" ht="13.5" thickBot="1" x14ac:dyDescent="0.3">
      <c r="B1614" s="116" t="s">
        <v>823</v>
      </c>
      <c r="C1614" s="109" t="s">
        <v>824</v>
      </c>
      <c r="D1614" s="117" t="s">
        <v>874</v>
      </c>
      <c r="E1614" s="977" t="s">
        <v>1078</v>
      </c>
      <c r="F1614" s="978"/>
      <c r="G1614" s="485" t="s">
        <v>823</v>
      </c>
      <c r="H1614" s="486" t="s">
        <v>824</v>
      </c>
      <c r="I1614" s="486" t="s">
        <v>823</v>
      </c>
      <c r="J1614" s="487" t="s">
        <v>824</v>
      </c>
      <c r="K1614" s="493" t="s">
        <v>823</v>
      </c>
      <c r="L1614" s="131" t="s">
        <v>824</v>
      </c>
      <c r="M1614" s="131" t="s">
        <v>823</v>
      </c>
      <c r="N1614" s="131" t="s">
        <v>824</v>
      </c>
      <c r="O1614" s="131" t="s">
        <v>823</v>
      </c>
      <c r="P1614" s="131" t="s">
        <v>824</v>
      </c>
      <c r="Q1614" s="131" t="s">
        <v>823</v>
      </c>
      <c r="R1614" s="131" t="s">
        <v>824</v>
      </c>
      <c r="S1614" s="131" t="s">
        <v>823</v>
      </c>
      <c r="T1614" s="131" t="s">
        <v>824</v>
      </c>
      <c r="U1614" s="131" t="s">
        <v>823</v>
      </c>
      <c r="V1614" s="131" t="s">
        <v>824</v>
      </c>
      <c r="W1614" s="132" t="s">
        <v>825</v>
      </c>
    </row>
    <row r="1615" spans="2:23" ht="33.75" customHeight="1" x14ac:dyDescent="0.25">
      <c r="B1615" s="534" t="e">
        <f>IF($A$1570="",0,VLOOKUP($A$1570,$CC$2209:$CK$3100,2,FALSE))</f>
        <v>#N/A</v>
      </c>
      <c r="C1615" s="535" t="e">
        <f>IF($A$1570="",0,VLOOKUP($A$1570,$CP$2209:$CX$3100,2,FALSE))</f>
        <v>#N/A</v>
      </c>
      <c r="D1615" s="122" t="e">
        <f>SUM(B1615:C1615)</f>
        <v>#N/A</v>
      </c>
      <c r="E1615" s="900" t="s">
        <v>1079</v>
      </c>
      <c r="F1615" s="901"/>
      <c r="G1615" s="288"/>
      <c r="H1615" s="283"/>
      <c r="I1615" s="283"/>
      <c r="J1615" s="471"/>
      <c r="K1615" s="288"/>
      <c r="L1615" s="283"/>
      <c r="M1615" s="283"/>
      <c r="N1615" s="283"/>
      <c r="O1615" s="283"/>
      <c r="P1615" s="283"/>
      <c r="Q1615" s="283"/>
      <c r="R1615" s="283"/>
      <c r="S1615" s="283"/>
      <c r="T1615" s="283"/>
      <c r="U1615" s="128">
        <f t="shared" ref="U1615:V1618" si="281">+G1615+I1615+K1615+M1615+O1615+Q1615+S1615</f>
        <v>0</v>
      </c>
      <c r="V1615" s="128">
        <f t="shared" si="281"/>
        <v>0</v>
      </c>
      <c r="W1615" s="122">
        <f>+V1615+U1615</f>
        <v>0</v>
      </c>
    </row>
    <row r="1616" spans="2:23" ht="33.75" customHeight="1" x14ac:dyDescent="0.25">
      <c r="B1616" s="536" t="e">
        <f>IF($A$1570="",0,VLOOKUP($A$1570,$CC$2209:$CK$3100,3,FALSE))</f>
        <v>#N/A</v>
      </c>
      <c r="C1616" s="374" t="e">
        <f>IF($A$1570="",0,VLOOKUP($A$1570,$CP$2209:$CX$3100,3,FALSE))</f>
        <v>#N/A</v>
      </c>
      <c r="D1616" s="123" t="e">
        <f>SUM(B1616:C1616)</f>
        <v>#N/A</v>
      </c>
      <c r="E1616" s="896" t="s">
        <v>1080</v>
      </c>
      <c r="F1616" s="897"/>
      <c r="G1616" s="451"/>
      <c r="H1616" s="107"/>
      <c r="I1616" s="107"/>
      <c r="J1616" s="472"/>
      <c r="K1616" s="451"/>
      <c r="L1616" s="107"/>
      <c r="M1616" s="107"/>
      <c r="N1616" s="107"/>
      <c r="O1616" s="107"/>
      <c r="P1616" s="107"/>
      <c r="Q1616" s="107"/>
      <c r="R1616" s="107"/>
      <c r="S1616" s="107"/>
      <c r="T1616" s="107"/>
      <c r="U1616" s="121">
        <f t="shared" si="281"/>
        <v>0</v>
      </c>
      <c r="V1616" s="121">
        <f t="shared" si="281"/>
        <v>0</v>
      </c>
      <c r="W1616" s="123">
        <f>+V1616+U1616</f>
        <v>0</v>
      </c>
    </row>
    <row r="1617" spans="2:23" ht="33.75" customHeight="1" x14ac:dyDescent="0.25">
      <c r="B1617" s="536" t="e">
        <f>IF($A$1570="",0,VLOOKUP($A$1570,$CC$2209:$CK$3100,4,FALSE))</f>
        <v>#N/A</v>
      </c>
      <c r="C1617" s="374" t="e">
        <f>IF($A$1570="",0,VLOOKUP($A$1570,$CP$2209:$CX$3100,4,FALSE))</f>
        <v>#N/A</v>
      </c>
      <c r="D1617" s="123" t="e">
        <f>SUM(B1617:C1617)</f>
        <v>#N/A</v>
      </c>
      <c r="E1617" s="890" t="s">
        <v>1081</v>
      </c>
      <c r="F1617" s="891"/>
      <c r="G1617" s="451"/>
      <c r="H1617" s="107"/>
      <c r="I1617" s="107"/>
      <c r="J1617" s="472"/>
      <c r="K1617" s="451"/>
      <c r="L1617" s="107"/>
      <c r="M1617" s="107"/>
      <c r="N1617" s="107"/>
      <c r="O1617" s="107"/>
      <c r="P1617" s="107"/>
      <c r="Q1617" s="107"/>
      <c r="R1617" s="107"/>
      <c r="S1617" s="107"/>
      <c r="T1617" s="107"/>
      <c r="U1617" s="121">
        <f t="shared" si="281"/>
        <v>0</v>
      </c>
      <c r="V1617" s="121">
        <f t="shared" si="281"/>
        <v>0</v>
      </c>
      <c r="W1617" s="123">
        <f>+V1617+U1617</f>
        <v>0</v>
      </c>
    </row>
    <row r="1618" spans="2:23" ht="17.25" thickBot="1" x14ac:dyDescent="0.3">
      <c r="B1618" s="537" t="e">
        <f>IF($A$1570="",0,VLOOKUP($A$1570,$CC$2209:$CK$3100,5,FALSE))</f>
        <v>#N/A</v>
      </c>
      <c r="C1618" s="538" t="e">
        <f>IF($A$1570="",0,VLOOKUP($A$1570,$CP$2209:$CX$3100,5,FALSE))</f>
        <v>#N/A</v>
      </c>
      <c r="D1618" s="365" t="e">
        <f>SUM(B1618:C1618)</f>
        <v>#N/A</v>
      </c>
      <c r="E1618" s="890" t="s">
        <v>1082</v>
      </c>
      <c r="F1618" s="891"/>
      <c r="G1618" s="498"/>
      <c r="H1618" s="363"/>
      <c r="I1618" s="363"/>
      <c r="J1618" s="473"/>
      <c r="K1618" s="452"/>
      <c r="L1618" s="287"/>
      <c r="M1618" s="287"/>
      <c r="N1618" s="287"/>
      <c r="O1618" s="287"/>
      <c r="P1618" s="287"/>
      <c r="Q1618" s="287"/>
      <c r="R1618" s="287"/>
      <c r="S1618" s="287"/>
      <c r="T1618" s="287"/>
      <c r="U1618" s="129">
        <f t="shared" si="281"/>
        <v>0</v>
      </c>
      <c r="V1618" s="129">
        <f t="shared" si="281"/>
        <v>0</v>
      </c>
      <c r="W1618" s="124">
        <f>+V1618+U1618</f>
        <v>0</v>
      </c>
    </row>
    <row r="1619" spans="2:23" ht="17.25" thickBot="1" x14ac:dyDescent="0.3">
      <c r="B1619" s="82" t="e">
        <f>SUM(B1615:B1618)</f>
        <v>#N/A</v>
      </c>
      <c r="C1619" s="83" t="e">
        <f>SUM(C1615:C1618)</f>
        <v>#N/A</v>
      </c>
      <c r="D1619" s="84" t="e">
        <f>SUM(D1615:D1618)</f>
        <v>#N/A</v>
      </c>
      <c r="E1619" s="898" t="s">
        <v>1083</v>
      </c>
      <c r="F1619" s="899"/>
      <c r="G1619" s="82">
        <f t="shared" ref="G1619:W1619" si="282">SUM(G1615:G1618)</f>
        <v>0</v>
      </c>
      <c r="H1619" s="83">
        <f t="shared" si="282"/>
        <v>0</v>
      </c>
      <c r="I1619" s="83">
        <f t="shared" si="282"/>
        <v>0</v>
      </c>
      <c r="J1619" s="84">
        <f t="shared" si="282"/>
        <v>0</v>
      </c>
      <c r="K1619" s="82">
        <f t="shared" si="282"/>
        <v>0</v>
      </c>
      <c r="L1619" s="83">
        <f t="shared" si="282"/>
        <v>0</v>
      </c>
      <c r="M1619" s="83">
        <f t="shared" si="282"/>
        <v>0</v>
      </c>
      <c r="N1619" s="83">
        <f t="shared" si="282"/>
        <v>0</v>
      </c>
      <c r="O1619" s="83">
        <f t="shared" si="282"/>
        <v>0</v>
      </c>
      <c r="P1619" s="83">
        <f t="shared" si="282"/>
        <v>0</v>
      </c>
      <c r="Q1619" s="83">
        <f t="shared" si="282"/>
        <v>0</v>
      </c>
      <c r="R1619" s="83">
        <f t="shared" si="282"/>
        <v>0</v>
      </c>
      <c r="S1619" s="83">
        <f t="shared" si="282"/>
        <v>0</v>
      </c>
      <c r="T1619" s="83">
        <f t="shared" si="282"/>
        <v>0</v>
      </c>
      <c r="U1619" s="83">
        <f t="shared" si="282"/>
        <v>0</v>
      </c>
      <c r="V1619" s="83">
        <f t="shared" si="282"/>
        <v>0</v>
      </c>
      <c r="W1619" s="84">
        <f t="shared" si="282"/>
        <v>0</v>
      </c>
    </row>
    <row r="1620" spans="2:23" ht="17.25" thickBot="1" x14ac:dyDescent="0.3">
      <c r="B1620" s="488"/>
      <c r="C1620" s="488"/>
      <c r="D1620" s="488"/>
      <c r="E1620" s="489"/>
      <c r="F1620" s="489"/>
      <c r="G1620" s="488"/>
      <c r="H1620" s="488"/>
      <c r="I1620" s="488"/>
      <c r="J1620" s="488"/>
      <c r="K1620" s="488"/>
      <c r="L1620" s="488"/>
      <c r="M1620" s="488"/>
      <c r="N1620" s="488"/>
      <c r="O1620" s="488"/>
      <c r="P1620" s="488"/>
      <c r="Q1620" s="488"/>
      <c r="R1620" s="488"/>
      <c r="S1620" s="488"/>
      <c r="T1620" s="488"/>
      <c r="U1620" s="488"/>
      <c r="V1620" s="488"/>
      <c r="W1620" s="488"/>
    </row>
    <row r="1621" spans="2:23" ht="13.5" thickBot="1" x14ac:dyDescent="0.3">
      <c r="B1621" s="130" t="s">
        <v>823</v>
      </c>
      <c r="C1621" s="131" t="s">
        <v>824</v>
      </c>
      <c r="D1621" s="494" t="s">
        <v>874</v>
      </c>
      <c r="E1621" s="892" t="s">
        <v>1084</v>
      </c>
      <c r="F1621" s="893"/>
      <c r="G1621" s="485" t="s">
        <v>823</v>
      </c>
      <c r="H1621" s="486" t="s">
        <v>824</v>
      </c>
      <c r="I1621" s="486" t="s">
        <v>823</v>
      </c>
      <c r="J1621" s="487" t="s">
        <v>824</v>
      </c>
      <c r="K1621" s="495" t="s">
        <v>823</v>
      </c>
      <c r="L1621" s="486" t="s">
        <v>824</v>
      </c>
      <c r="M1621" s="486" t="s">
        <v>823</v>
      </c>
      <c r="N1621" s="486" t="s">
        <v>824</v>
      </c>
      <c r="O1621" s="486" t="s">
        <v>823</v>
      </c>
      <c r="P1621" s="486" t="s">
        <v>824</v>
      </c>
      <c r="Q1621" s="486" t="s">
        <v>823</v>
      </c>
      <c r="R1621" s="486" t="s">
        <v>824</v>
      </c>
      <c r="S1621" s="486" t="s">
        <v>823</v>
      </c>
      <c r="T1621" s="486" t="s">
        <v>824</v>
      </c>
      <c r="U1621" s="486" t="s">
        <v>823</v>
      </c>
      <c r="V1621" s="486" t="s">
        <v>824</v>
      </c>
      <c r="W1621" s="496" t="s">
        <v>825</v>
      </c>
    </row>
    <row r="1622" spans="2:23" ht="33" customHeight="1" x14ac:dyDescent="0.25">
      <c r="B1622" s="534" t="e">
        <f>IF($A$1570="",0,VLOOKUP($A$1570,$CC$2209:$CK$3100,6,FALSE))</f>
        <v>#N/A</v>
      </c>
      <c r="C1622" s="535" t="e">
        <f>IF($A$1570="",0,VLOOKUP($A$1570,$CP$2209:$CX$3100,6,FALSE))</f>
        <v>#N/A</v>
      </c>
      <c r="D1622" s="122" t="e">
        <f>SUM(B1622:C1622)</f>
        <v>#N/A</v>
      </c>
      <c r="E1622" s="894" t="s">
        <v>1085</v>
      </c>
      <c r="F1622" s="895"/>
      <c r="G1622" s="288"/>
      <c r="H1622" s="283"/>
      <c r="I1622" s="283"/>
      <c r="J1622" s="471"/>
      <c r="K1622" s="288"/>
      <c r="L1622" s="283"/>
      <c r="M1622" s="283"/>
      <c r="N1622" s="283"/>
      <c r="O1622" s="283"/>
      <c r="P1622" s="283"/>
      <c r="Q1622" s="283"/>
      <c r="R1622" s="283"/>
      <c r="S1622" s="283"/>
      <c r="T1622" s="283"/>
      <c r="U1622" s="128">
        <f t="shared" ref="U1622:V1625" si="283">+G1622+I1622+K1622+M1622+O1622+Q1622+S1622</f>
        <v>0</v>
      </c>
      <c r="V1622" s="128">
        <f t="shared" si="283"/>
        <v>0</v>
      </c>
      <c r="W1622" s="122">
        <f>+V1622+U1622</f>
        <v>0</v>
      </c>
    </row>
    <row r="1623" spans="2:23" ht="32.25" customHeight="1" x14ac:dyDescent="0.25">
      <c r="B1623" s="536" t="e">
        <f>IF($A$1570="",0,VLOOKUP($A$1570,$CC$2209:$CK$3100,7,FALSE))</f>
        <v>#N/A</v>
      </c>
      <c r="C1623" s="374" t="e">
        <f>IF($A$1570="",0,VLOOKUP($A$1570,$CP$2209:$CX$3100,7,FALSE))</f>
        <v>#N/A</v>
      </c>
      <c r="D1623" s="123" t="e">
        <f>SUM(B1623:C1623)</f>
        <v>#N/A</v>
      </c>
      <c r="E1623" s="896" t="s">
        <v>1086</v>
      </c>
      <c r="F1623" s="897"/>
      <c r="G1623" s="451"/>
      <c r="H1623" s="107"/>
      <c r="I1623" s="107"/>
      <c r="J1623" s="472"/>
      <c r="K1623" s="451"/>
      <c r="L1623" s="107"/>
      <c r="M1623" s="107"/>
      <c r="N1623" s="107"/>
      <c r="O1623" s="107"/>
      <c r="P1623" s="107"/>
      <c r="Q1623" s="107"/>
      <c r="R1623" s="107"/>
      <c r="S1623" s="107"/>
      <c r="T1623" s="107"/>
      <c r="U1623" s="121">
        <f t="shared" si="283"/>
        <v>0</v>
      </c>
      <c r="V1623" s="121">
        <f t="shared" si="283"/>
        <v>0</v>
      </c>
      <c r="W1623" s="123">
        <f>+V1623+U1623</f>
        <v>0</v>
      </c>
    </row>
    <row r="1624" spans="2:23" ht="33" customHeight="1" x14ac:dyDescent="0.25">
      <c r="B1624" s="536" t="e">
        <f>IF($A$1570="",0,VLOOKUP($A$1570,$CC$2209:$CK$3100,8,FALSE))</f>
        <v>#N/A</v>
      </c>
      <c r="C1624" s="374" t="e">
        <f>IF($A$1570="",0,VLOOKUP($A$1570,$CP$2209:$CX$3100,8,FALSE))</f>
        <v>#N/A</v>
      </c>
      <c r="D1624" s="123" t="e">
        <f>SUM(B1624:C1624)</f>
        <v>#N/A</v>
      </c>
      <c r="E1624" s="890" t="s">
        <v>1087</v>
      </c>
      <c r="F1624" s="891"/>
      <c r="G1624" s="451"/>
      <c r="H1624" s="107"/>
      <c r="I1624" s="107"/>
      <c r="J1624" s="472"/>
      <c r="K1624" s="451"/>
      <c r="L1624" s="107"/>
      <c r="M1624" s="107"/>
      <c r="N1624" s="107"/>
      <c r="O1624" s="107"/>
      <c r="P1624" s="107"/>
      <c r="Q1624" s="107"/>
      <c r="R1624" s="107"/>
      <c r="S1624" s="107"/>
      <c r="T1624" s="107"/>
      <c r="U1624" s="121">
        <f t="shared" si="283"/>
        <v>0</v>
      </c>
      <c r="V1624" s="121">
        <f t="shared" si="283"/>
        <v>0</v>
      </c>
      <c r="W1624" s="123">
        <f>+V1624+U1624</f>
        <v>0</v>
      </c>
    </row>
    <row r="1625" spans="2:23" ht="17.25" thickBot="1" x14ac:dyDescent="0.3">
      <c r="B1625" s="537" t="e">
        <f>IF($A$1570="",0,VLOOKUP($A$1570,$CC$2209:$CK$3100,9,FALSE))</f>
        <v>#N/A</v>
      </c>
      <c r="C1625" s="538" t="e">
        <f>IF($A$1570="",0,VLOOKUP($A$1570,$CP$2209:$CX$3100,9,FALSE))</f>
        <v>#N/A</v>
      </c>
      <c r="D1625" s="365" t="e">
        <f>SUM(B1625:C1625)</f>
        <v>#N/A</v>
      </c>
      <c r="E1625" s="890" t="s">
        <v>1088</v>
      </c>
      <c r="F1625" s="891"/>
      <c r="G1625" s="452"/>
      <c r="H1625" s="287"/>
      <c r="I1625" s="287"/>
      <c r="J1625" s="499"/>
      <c r="K1625" s="452"/>
      <c r="L1625" s="287"/>
      <c r="M1625" s="287"/>
      <c r="N1625" s="287"/>
      <c r="O1625" s="287"/>
      <c r="P1625" s="287"/>
      <c r="Q1625" s="287"/>
      <c r="R1625" s="287"/>
      <c r="S1625" s="287"/>
      <c r="T1625" s="287"/>
      <c r="U1625" s="129">
        <f t="shared" si="283"/>
        <v>0</v>
      </c>
      <c r="V1625" s="129">
        <f t="shared" si="283"/>
        <v>0</v>
      </c>
      <c r="W1625" s="124">
        <f>+V1625+U1625</f>
        <v>0</v>
      </c>
    </row>
    <row r="1626" spans="2:23" ht="17.25" thickBot="1" x14ac:dyDescent="0.3">
      <c r="B1626" s="82" t="e">
        <f>SUM(B1622:B1625)</f>
        <v>#N/A</v>
      </c>
      <c r="C1626" s="83" t="e">
        <f>SUM(C1622:C1625)</f>
        <v>#N/A</v>
      </c>
      <c r="D1626" s="84" t="e">
        <f>SUM(D1622:D1625)</f>
        <v>#N/A</v>
      </c>
      <c r="E1626" s="898" t="s">
        <v>1089</v>
      </c>
      <c r="F1626" s="899"/>
      <c r="G1626" s="82">
        <f t="shared" ref="G1626:W1626" si="284">SUM(G1622:G1625)</f>
        <v>0</v>
      </c>
      <c r="H1626" s="83">
        <f t="shared" si="284"/>
        <v>0</v>
      </c>
      <c r="I1626" s="83">
        <f t="shared" si="284"/>
        <v>0</v>
      </c>
      <c r="J1626" s="84">
        <f t="shared" si="284"/>
        <v>0</v>
      </c>
      <c r="K1626" s="82">
        <f t="shared" si="284"/>
        <v>0</v>
      </c>
      <c r="L1626" s="83">
        <f t="shared" si="284"/>
        <v>0</v>
      </c>
      <c r="M1626" s="83">
        <f t="shared" si="284"/>
        <v>0</v>
      </c>
      <c r="N1626" s="83">
        <f t="shared" si="284"/>
        <v>0</v>
      </c>
      <c r="O1626" s="83">
        <f t="shared" si="284"/>
        <v>0</v>
      </c>
      <c r="P1626" s="83">
        <f t="shared" si="284"/>
        <v>0</v>
      </c>
      <c r="Q1626" s="83">
        <f t="shared" si="284"/>
        <v>0</v>
      </c>
      <c r="R1626" s="83">
        <f t="shared" si="284"/>
        <v>0</v>
      </c>
      <c r="S1626" s="83">
        <f t="shared" si="284"/>
        <v>0</v>
      </c>
      <c r="T1626" s="83">
        <f t="shared" si="284"/>
        <v>0</v>
      </c>
      <c r="U1626" s="83">
        <f t="shared" si="284"/>
        <v>0</v>
      </c>
      <c r="V1626" s="83">
        <f t="shared" si="284"/>
        <v>0</v>
      </c>
      <c r="W1626" s="84">
        <f t="shared" si="284"/>
        <v>0</v>
      </c>
    </row>
    <row r="1627" spans="2:23" ht="15.75" thickBot="1" x14ac:dyDescent="0.3">
      <c r="B1627" s="497" t="s">
        <v>889</v>
      </c>
      <c r="C1627" s="95"/>
      <c r="D1627" s="95"/>
      <c r="E1627" s="95"/>
      <c r="F1627" s="96"/>
      <c r="G1627" s="96"/>
      <c r="H1627" s="96"/>
      <c r="I1627" s="96"/>
      <c r="J1627"/>
      <c r="K1627"/>
      <c r="L1627"/>
      <c r="M1627"/>
      <c r="N1627"/>
      <c r="O1627"/>
      <c r="P1627"/>
      <c r="Q1627"/>
      <c r="R1627"/>
      <c r="S1627"/>
      <c r="T1627"/>
      <c r="U1627"/>
      <c r="V1627" s="96"/>
      <c r="W1627" s="96"/>
    </row>
    <row r="1628" spans="2:23" ht="15" x14ac:dyDescent="0.25">
      <c r="B1628" s="1026" t="s">
        <v>1020</v>
      </c>
      <c r="C1628" s="1027"/>
      <c r="D1628" s="1028" t="s">
        <v>890</v>
      </c>
      <c r="E1628" s="1028"/>
      <c r="F1628" s="1029" t="s">
        <v>1021</v>
      </c>
      <c r="G1628" s="1029"/>
      <c r="H1628" s="1030"/>
      <c r="I1628" s="241"/>
      <c r="J1628"/>
      <c r="K1628"/>
      <c r="L1628"/>
      <c r="M1628"/>
      <c r="N1628"/>
      <c r="O1628"/>
      <c r="P1628"/>
      <c r="Q1628"/>
      <c r="R1628"/>
      <c r="S1628"/>
      <c r="T1628"/>
      <c r="U1628"/>
      <c r="V1628" s="375"/>
      <c r="W1628" s="96"/>
    </row>
    <row r="1629" spans="2:23" ht="15" x14ac:dyDescent="0.25">
      <c r="B1629" s="366" t="s">
        <v>823</v>
      </c>
      <c r="C1629" s="367" t="s">
        <v>824</v>
      </c>
      <c r="D1629" s="367" t="s">
        <v>823</v>
      </c>
      <c r="E1629" s="367" t="s">
        <v>824</v>
      </c>
      <c r="F1629" s="367" t="s">
        <v>823</v>
      </c>
      <c r="G1629" s="1031" t="s">
        <v>824</v>
      </c>
      <c r="H1629" s="1032"/>
      <c r="I1629" s="241"/>
      <c r="J1629"/>
      <c r="K1629"/>
      <c r="L1629" s="1009" t="s">
        <v>835</v>
      </c>
      <c r="M1629" s="1009"/>
      <c r="N1629" s="1009"/>
      <c r="O1629" s="1010"/>
      <c r="P1629" s="1011"/>
      <c r="Q1629" s="1011"/>
      <c r="R1629" s="1011"/>
      <c r="S1629" s="1011"/>
      <c r="T1629" s="1011"/>
      <c r="U1629" s="1011"/>
      <c r="V1629" s="1012"/>
      <c r="W1629" s="96"/>
    </row>
    <row r="1630" spans="2:23" ht="17.25" thickBot="1" x14ac:dyDescent="0.3">
      <c r="B1630" s="452"/>
      <c r="C1630" s="287"/>
      <c r="D1630" s="287"/>
      <c r="E1630" s="287"/>
      <c r="F1630" s="287"/>
      <c r="G1630" s="1033"/>
      <c r="H1630" s="1034"/>
      <c r="I1630" s="241"/>
      <c r="J1630"/>
      <c r="K1630"/>
      <c r="L1630" s="1009"/>
      <c r="M1630" s="1009"/>
      <c r="N1630" s="1009"/>
      <c r="O1630" s="1013"/>
      <c r="P1630" s="1014"/>
      <c r="Q1630" s="1014"/>
      <c r="R1630" s="1014"/>
      <c r="S1630" s="1014"/>
      <c r="T1630" s="1014"/>
      <c r="U1630" s="1014"/>
      <c r="V1630" s="1015"/>
      <c r="W1630" s="96"/>
    </row>
    <row r="1631" spans="2:23" ht="16.5" x14ac:dyDescent="0.25">
      <c r="B1631" s="368"/>
      <c r="C1631" s="368"/>
      <c r="D1631" s="368"/>
      <c r="E1631" s="369"/>
      <c r="F1631" s="376"/>
      <c r="G1631" s="377"/>
      <c r="H1631" s="377"/>
      <c r="I1631" s="241"/>
      <c r="J1631" s="370"/>
      <c r="K1631" s="370"/>
      <c r="L1631" s="370"/>
      <c r="M1631" s="370"/>
      <c r="N1631" s="370"/>
      <c r="O1631" s="1013"/>
      <c r="P1631" s="1014"/>
      <c r="Q1631" s="1014"/>
      <c r="R1631" s="1014"/>
      <c r="S1631" s="1014"/>
      <c r="T1631" s="1014"/>
      <c r="U1631" s="1014"/>
      <c r="V1631" s="1015"/>
      <c r="W1631" s="96"/>
    </row>
    <row r="1632" spans="2:23" ht="15" x14ac:dyDescent="0.25">
      <c r="B1632" s="371" t="s">
        <v>891</v>
      </c>
      <c r="C1632" s="100"/>
      <c r="D1632" s="100"/>
      <c r="E1632" s="100"/>
      <c r="F1632" s="100"/>
      <c r="G1632" s="100"/>
      <c r="H1632" s="100"/>
      <c r="I1632" s="100"/>
      <c r="J1632" s="100"/>
      <c r="K1632" s="100"/>
      <c r="L1632" s="100"/>
      <c r="M1632" s="100"/>
      <c r="N1632" s="100"/>
      <c r="O1632" s="1016"/>
      <c r="P1632" s="1017"/>
      <c r="Q1632" s="1017"/>
      <c r="R1632" s="1017"/>
      <c r="S1632" s="1017"/>
      <c r="T1632" s="1017"/>
      <c r="U1632" s="1017"/>
      <c r="V1632" s="1018"/>
      <c r="W1632" s="96"/>
    </row>
    <row r="1633" spans="1:26" ht="15.75" thickBot="1" x14ac:dyDescent="0.3">
      <c r="B1633" s="372" t="s">
        <v>892</v>
      </c>
      <c r="C1633" s="100"/>
      <c r="D1633" s="100"/>
      <c r="E1633" s="100"/>
      <c r="F1633" s="100"/>
      <c r="G1633" s="100"/>
      <c r="H1633" s="100"/>
      <c r="I1633" s="100"/>
      <c r="J1633" s="100"/>
      <c r="K1633" s="100"/>
      <c r="L1633" s="100"/>
      <c r="M1633" s="100"/>
      <c r="N1633" s="100"/>
      <c r="O1633" s="100"/>
      <c r="P1633" s="100"/>
      <c r="Q1633" s="100"/>
      <c r="R1633" s="100"/>
      <c r="S1633" s="100"/>
      <c r="T1633" s="100"/>
      <c r="U1633" s="100"/>
      <c r="V1633" s="100"/>
      <c r="W1633" s="96"/>
    </row>
    <row r="1634" spans="1:26" ht="16.5" customHeight="1" thickBot="1" x14ac:dyDescent="0.3">
      <c r="A1634" s="36"/>
      <c r="B1634" s="60" t="s">
        <v>786</v>
      </c>
      <c r="C1634" s="61"/>
      <c r="D1634" s="61"/>
      <c r="E1634" s="62"/>
      <c r="F1634" s="62"/>
      <c r="G1634" s="63"/>
      <c r="H1634" s="63"/>
      <c r="I1634" s="63"/>
      <c r="J1634" s="63"/>
      <c r="K1634" s="63"/>
      <c r="L1634" s="63"/>
      <c r="M1634" s="63"/>
      <c r="N1634" s="63"/>
      <c r="O1634" s="63"/>
      <c r="P1634" s="63"/>
      <c r="Q1634" s="63"/>
      <c r="R1634" s="63"/>
      <c r="S1634" s="63"/>
      <c r="T1634" s="63"/>
      <c r="U1634" s="61"/>
      <c r="V1634" s="61"/>
      <c r="W1634" s="64" t="s">
        <v>864</v>
      </c>
    </row>
    <row r="1635" spans="1:26" ht="12.75" customHeight="1" x14ac:dyDescent="0.25">
      <c r="B1635" s="864" t="s">
        <v>788</v>
      </c>
      <c r="C1635" s="864"/>
      <c r="D1635" s="864"/>
      <c r="E1635" s="864"/>
      <c r="F1635" s="864"/>
      <c r="G1635" s="864"/>
      <c r="H1635" s="864"/>
      <c r="I1635" s="864"/>
      <c r="J1635" s="864"/>
      <c r="K1635" s="864"/>
      <c r="L1635" s="864"/>
      <c r="M1635" s="864"/>
      <c r="N1635" s="864"/>
      <c r="O1635" s="864"/>
      <c r="P1635" s="864"/>
      <c r="Q1635" s="864"/>
      <c r="R1635" s="864"/>
      <c r="S1635" s="864"/>
      <c r="T1635" s="864"/>
      <c r="U1635" s="864"/>
      <c r="V1635" s="864"/>
      <c r="W1635" s="864"/>
    </row>
    <row r="1636" spans="1:26" ht="12.75" customHeight="1" thickBot="1" x14ac:dyDescent="0.3">
      <c r="B1636" s="865" t="s">
        <v>865</v>
      </c>
      <c r="C1636" s="865"/>
      <c r="D1636" s="865"/>
      <c r="E1636" s="865"/>
      <c r="F1636" s="865"/>
      <c r="G1636" s="865"/>
      <c r="H1636" s="865"/>
      <c r="I1636" s="866"/>
      <c r="J1636" s="866"/>
      <c r="K1636" s="866"/>
      <c r="L1636" s="866"/>
      <c r="M1636" s="866"/>
      <c r="N1636" s="866"/>
      <c r="O1636" s="865"/>
      <c r="P1636" s="865"/>
      <c r="Q1636" s="865"/>
      <c r="R1636" s="865"/>
      <c r="S1636" s="865"/>
      <c r="T1636" s="865"/>
      <c r="U1636" s="865"/>
      <c r="V1636" s="865"/>
      <c r="W1636" s="865"/>
    </row>
    <row r="1637" spans="1:26" s="41" customFormat="1" ht="17.25" customHeight="1" thickBot="1" x14ac:dyDescent="0.25">
      <c r="B1637" s="867" t="s">
        <v>790</v>
      </c>
      <c r="C1637" s="868"/>
      <c r="D1637" s="869">
        <f>IF(F1638=0,"",$D$5)</f>
        <v>0</v>
      </c>
      <c r="E1637" s="869"/>
      <c r="F1637" s="869"/>
      <c r="G1637" s="869"/>
      <c r="H1637" s="870"/>
      <c r="I1637" s="902" t="s">
        <v>791</v>
      </c>
      <c r="J1637" s="903"/>
      <c r="K1637" s="903"/>
      <c r="L1637" s="903"/>
      <c r="M1637" s="903"/>
      <c r="N1637" s="904"/>
      <c r="O1637" s="886" t="s">
        <v>792</v>
      </c>
      <c r="P1637" s="887"/>
      <c r="Q1637" s="887"/>
      <c r="R1637" s="887"/>
      <c r="S1637" s="887"/>
      <c r="T1637" s="905" t="str">
        <f>IF(Menu!E33="","",Menu!E33)</f>
        <v/>
      </c>
      <c r="U1637" s="905"/>
      <c r="V1637" s="905"/>
      <c r="W1637" s="906"/>
    </row>
    <row r="1638" spans="1:26" s="41" customFormat="1" ht="17.25" customHeight="1" thickBot="1" x14ac:dyDescent="0.25">
      <c r="A1638" s="41" t="str">
        <f>IF(F1638=0,"",$D$1637&amp;" "&amp;$F$1638)</f>
        <v xml:space="preserve">0 </v>
      </c>
      <c r="B1638" s="910" t="s">
        <v>793</v>
      </c>
      <c r="C1638" s="911"/>
      <c r="D1638" s="911"/>
      <c r="E1638" s="911"/>
      <c r="F1638" s="912" t="str">
        <f>+Menu!B33</f>
        <v/>
      </c>
      <c r="G1638" s="912"/>
      <c r="H1638" s="913"/>
      <c r="I1638" s="65" t="str">
        <f>+$I$6</f>
        <v>3rd</v>
      </c>
      <c r="J1638" s="914" t="s">
        <v>866</v>
      </c>
      <c r="K1638" s="914"/>
      <c r="L1638" s="66">
        <f>+$L$6</f>
        <v>2021</v>
      </c>
      <c r="M1638" s="915" t="s">
        <v>6</v>
      </c>
      <c r="N1638" s="916"/>
      <c r="O1638" s="306" t="s">
        <v>973</v>
      </c>
      <c r="P1638" s="67"/>
      <c r="Q1638" s="67"/>
      <c r="R1638" s="68"/>
      <c r="S1638" s="68"/>
      <c r="T1638" s="68"/>
      <c r="U1638" s="68"/>
      <c r="V1638" s="68"/>
      <c r="W1638" s="69"/>
    </row>
    <row r="1639" spans="1:26" s="41" customFormat="1" ht="17.25" customHeight="1" x14ac:dyDescent="0.2">
      <c r="B1639" s="70" t="s">
        <v>795</v>
      </c>
      <c r="C1639" s="71"/>
      <c r="D1639" s="71"/>
      <c r="E1639" s="71"/>
      <c r="F1639" s="71"/>
      <c r="G1639" s="71"/>
      <c r="H1639" s="72"/>
      <c r="I1639" s="917" t="s">
        <v>867</v>
      </c>
      <c r="J1639" s="918"/>
      <c r="K1639" s="918"/>
      <c r="L1639" s="918"/>
      <c r="M1639" s="918"/>
      <c r="N1639" s="919"/>
      <c r="O1639" s="920">
        <f>+Menu!F33</f>
        <v>0</v>
      </c>
      <c r="P1639" s="921"/>
      <c r="Q1639" s="921"/>
      <c r="R1639" s="921"/>
      <c r="S1639" s="921"/>
      <c r="T1639" s="921"/>
      <c r="U1639" s="921"/>
      <c r="V1639" s="921"/>
      <c r="W1639" s="913"/>
    </row>
    <row r="1640" spans="1:26" s="41" customFormat="1" ht="17.25" customHeight="1" x14ac:dyDescent="0.2">
      <c r="B1640" s="920">
        <f>+Menu!D33</f>
        <v>0</v>
      </c>
      <c r="C1640" s="921"/>
      <c r="D1640" s="921"/>
      <c r="E1640" s="921"/>
      <c r="F1640" s="921"/>
      <c r="G1640" s="921"/>
      <c r="H1640" s="913"/>
      <c r="I1640" s="925" t="s">
        <v>1011</v>
      </c>
      <c r="J1640" s="926"/>
      <c r="K1640" s="926"/>
      <c r="L1640" s="926"/>
      <c r="M1640" s="926"/>
      <c r="N1640" s="911"/>
      <c r="O1640" s="920">
        <f>+Menu!G33</f>
        <v>0</v>
      </c>
      <c r="P1640" s="921"/>
      <c r="Q1640" s="921"/>
      <c r="R1640" s="921"/>
      <c r="S1640" s="921"/>
      <c r="T1640" s="921"/>
      <c r="U1640" s="921"/>
      <c r="V1640" s="921"/>
      <c r="W1640" s="913"/>
    </row>
    <row r="1641" spans="1:26" s="41" customFormat="1" ht="17.25" customHeight="1" thickBot="1" x14ac:dyDescent="0.25">
      <c r="B1641" s="907"/>
      <c r="C1641" s="908"/>
      <c r="D1641" s="908"/>
      <c r="E1641" s="908"/>
      <c r="F1641" s="908"/>
      <c r="G1641" s="908"/>
      <c r="H1641" s="909"/>
      <c r="I1641" s="927" t="s">
        <v>868</v>
      </c>
      <c r="J1641" s="928"/>
      <c r="K1641" s="928"/>
      <c r="L1641" s="928"/>
      <c r="M1641" s="929" t="e">
        <f>IF(D1648=0,"",SUM(G1648:J1648)/D1648*100)</f>
        <v>#N/A</v>
      </c>
      <c r="N1641" s="930"/>
      <c r="O1641" s="907"/>
      <c r="P1641" s="908"/>
      <c r="Q1641" s="908"/>
      <c r="R1641" s="908"/>
      <c r="S1641" s="908"/>
      <c r="T1641" s="908"/>
      <c r="U1641" s="908"/>
      <c r="V1641" s="908"/>
      <c r="W1641" s="909"/>
      <c r="X1641" s="73"/>
    </row>
    <row r="1642" spans="1:26" ht="6.75" customHeight="1" x14ac:dyDescent="0.25"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Q1642" s="74"/>
      <c r="R1642" s="74"/>
      <c r="S1642" s="74"/>
      <c r="T1642" s="61"/>
      <c r="U1642" s="61"/>
      <c r="V1642" s="61"/>
      <c r="W1642" s="61"/>
    </row>
    <row r="1643" spans="1:26" ht="12.75" customHeight="1" thickBot="1" x14ac:dyDescent="0.3">
      <c r="B1643" s="68" t="s">
        <v>1075</v>
      </c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Q1643" s="74"/>
      <c r="R1643" s="74"/>
      <c r="S1643" s="74"/>
      <c r="T1643" s="61"/>
      <c r="U1643" s="61"/>
      <c r="V1643" s="61"/>
      <c r="W1643" s="61"/>
    </row>
    <row r="1644" spans="1:26" ht="38.25" customHeight="1" thickBot="1" x14ac:dyDescent="0.25">
      <c r="B1644" s="877" t="s">
        <v>869</v>
      </c>
      <c r="C1644" s="861"/>
      <c r="D1644" s="878"/>
      <c r="E1644" s="935" t="s">
        <v>870</v>
      </c>
      <c r="F1644" s="936"/>
      <c r="G1644" s="922" t="s">
        <v>1068</v>
      </c>
      <c r="H1644" s="923"/>
      <c r="I1644" s="923"/>
      <c r="J1644" s="924"/>
      <c r="K1644" s="877" t="s">
        <v>1067</v>
      </c>
      <c r="L1644" s="861"/>
      <c r="M1644" s="861" t="s">
        <v>1074</v>
      </c>
      <c r="N1644" s="861"/>
      <c r="O1644" s="861" t="s">
        <v>1073</v>
      </c>
      <c r="P1644" s="861"/>
      <c r="Q1644" s="861" t="s">
        <v>1072</v>
      </c>
      <c r="R1644" s="861"/>
      <c r="S1644" s="861" t="s">
        <v>1071</v>
      </c>
      <c r="T1644" s="861"/>
      <c r="U1644" s="871" t="s">
        <v>1070</v>
      </c>
      <c r="V1644" s="871"/>
      <c r="W1644" s="872"/>
    </row>
    <row r="1645" spans="1:26" ht="13.5" customHeight="1" x14ac:dyDescent="0.2">
      <c r="B1645" s="879"/>
      <c r="C1645" s="862"/>
      <c r="D1645" s="880"/>
      <c r="E1645" s="937"/>
      <c r="F1645" s="938"/>
      <c r="G1645" s="883" t="s">
        <v>1069</v>
      </c>
      <c r="H1645" s="884"/>
      <c r="I1645" s="884"/>
      <c r="J1645" s="885"/>
      <c r="K1645" s="879"/>
      <c r="L1645" s="862"/>
      <c r="M1645" s="862"/>
      <c r="N1645" s="862"/>
      <c r="O1645" s="862"/>
      <c r="P1645" s="862"/>
      <c r="Q1645" s="862"/>
      <c r="R1645" s="862"/>
      <c r="S1645" s="862"/>
      <c r="T1645" s="862"/>
      <c r="U1645" s="873"/>
      <c r="V1645" s="873"/>
      <c r="W1645" s="874"/>
    </row>
    <row r="1646" spans="1:26" ht="16.5" customHeight="1" thickBot="1" x14ac:dyDescent="0.3">
      <c r="B1646" s="881"/>
      <c r="C1646" s="863"/>
      <c r="D1646" s="882"/>
      <c r="E1646" s="939"/>
      <c r="F1646" s="940"/>
      <c r="G1646" s="941" t="s">
        <v>1065</v>
      </c>
      <c r="H1646" s="942"/>
      <c r="I1646" s="942" t="s">
        <v>1066</v>
      </c>
      <c r="J1646" s="943"/>
      <c r="K1646" s="881"/>
      <c r="L1646" s="863"/>
      <c r="M1646" s="863"/>
      <c r="N1646" s="863"/>
      <c r="O1646" s="863"/>
      <c r="P1646" s="863"/>
      <c r="Q1646" s="863"/>
      <c r="R1646" s="863"/>
      <c r="S1646" s="863"/>
      <c r="T1646" s="863"/>
      <c r="U1646" s="875"/>
      <c r="V1646" s="875"/>
      <c r="W1646" s="876"/>
    </row>
    <row r="1647" spans="1:26" ht="25.5" customHeight="1" thickBot="1" x14ac:dyDescent="0.3">
      <c r="B1647" s="75" t="s">
        <v>823</v>
      </c>
      <c r="C1647" s="76" t="s">
        <v>824</v>
      </c>
      <c r="D1647" s="77" t="s">
        <v>874</v>
      </c>
      <c r="E1647" s="954" t="s">
        <v>875</v>
      </c>
      <c r="F1647" s="954"/>
      <c r="G1647" s="485" t="s">
        <v>823</v>
      </c>
      <c r="H1647" s="486" t="s">
        <v>824</v>
      </c>
      <c r="I1647" s="486" t="s">
        <v>823</v>
      </c>
      <c r="J1647" s="487" t="s">
        <v>824</v>
      </c>
      <c r="K1647" s="109" t="s">
        <v>823</v>
      </c>
      <c r="L1647" s="109" t="s">
        <v>824</v>
      </c>
      <c r="M1647" s="109" t="s">
        <v>823</v>
      </c>
      <c r="N1647" s="109" t="s">
        <v>824</v>
      </c>
      <c r="O1647" s="109" t="s">
        <v>823</v>
      </c>
      <c r="P1647" s="109" t="s">
        <v>824</v>
      </c>
      <c r="Q1647" s="109" t="s">
        <v>823</v>
      </c>
      <c r="R1647" s="109" t="s">
        <v>824</v>
      </c>
      <c r="S1647" s="109" t="s">
        <v>823</v>
      </c>
      <c r="T1647" s="109" t="s">
        <v>824</v>
      </c>
      <c r="U1647" s="109" t="s">
        <v>823</v>
      </c>
      <c r="V1647" s="109" t="s">
        <v>824</v>
      </c>
      <c r="W1647" s="110" t="s">
        <v>825</v>
      </c>
    </row>
    <row r="1648" spans="1:26" ht="15" customHeight="1" x14ac:dyDescent="0.25">
      <c r="B1648" s="373" t="e">
        <f>IF($A$1638="",0,VLOOKUP($A$1638,$C$2209:$R$3100,2,FALSE))</f>
        <v>#N/A</v>
      </c>
      <c r="C1648" s="374" t="e">
        <f>IF($A$1638="",0,VLOOKUP($A$1638,$W$2209:$AL$3100,2,FALSE))</f>
        <v>#N/A</v>
      </c>
      <c r="D1648" s="78" t="e">
        <f>SUM(B1648:C1648)</f>
        <v>#N/A</v>
      </c>
      <c r="E1648" s="933" t="s">
        <v>876</v>
      </c>
      <c r="F1648" s="934"/>
      <c r="G1648" s="288"/>
      <c r="H1648" s="283"/>
      <c r="I1648" s="289"/>
      <c r="J1648" s="471"/>
      <c r="K1648" s="467"/>
      <c r="L1648" s="283"/>
      <c r="M1648" s="283"/>
      <c r="N1648" s="283"/>
      <c r="O1648" s="283"/>
      <c r="P1648" s="283"/>
      <c r="Q1648" s="283"/>
      <c r="R1648" s="283"/>
      <c r="S1648" s="283"/>
      <c r="T1648" s="283"/>
      <c r="U1648" s="128">
        <f t="shared" ref="U1648:V1650" si="285">+G1648+I1648+K1648+M1648+O1648+Q1648+S1648</f>
        <v>0</v>
      </c>
      <c r="V1648" s="128">
        <f t="shared" si="285"/>
        <v>0</v>
      </c>
      <c r="W1648" s="122">
        <f>SUM(U1648:V1648)</f>
        <v>0</v>
      </c>
      <c r="Y1648" s="539" t="e">
        <f>IF($A$1638="",0,VLOOKUP($A$1638,$AQ$2209:$BF$3100,2,FALSE))</f>
        <v>#N/A</v>
      </c>
      <c r="Z1648" s="539" t="e">
        <f>IF($A$1638="",0,VLOOKUP($A$1638,$BJ$2209:$BY$3100,2,FALSE))</f>
        <v>#N/A</v>
      </c>
    </row>
    <row r="1649" spans="2:26" ht="15" customHeight="1" x14ac:dyDescent="0.25">
      <c r="B1649" s="373" t="e">
        <f>IF($A$1638="",0,VLOOKUP($A$1638,$C$2209:$R$3100,3,FALSE))</f>
        <v>#N/A</v>
      </c>
      <c r="C1649" s="374" t="e">
        <f>IF($A$1638="",0,VLOOKUP($A$1638,$W$2209:$AL$3100,3,FALSE))</f>
        <v>#N/A</v>
      </c>
      <c r="D1649" s="80" t="e">
        <f>SUM(B1649:C1649)</f>
        <v>#N/A</v>
      </c>
      <c r="E1649" s="944" t="s">
        <v>877</v>
      </c>
      <c r="F1649" s="891"/>
      <c r="G1649" s="305"/>
      <c r="H1649" s="304"/>
      <c r="I1649" s="107"/>
      <c r="J1649" s="472"/>
      <c r="K1649" s="468"/>
      <c r="L1649" s="107"/>
      <c r="M1649" s="107"/>
      <c r="N1649" s="107"/>
      <c r="O1649" s="107"/>
      <c r="P1649" s="107"/>
      <c r="Q1649" s="107"/>
      <c r="R1649" s="107"/>
      <c r="S1649" s="107"/>
      <c r="T1649" s="107"/>
      <c r="U1649" s="121">
        <f t="shared" si="285"/>
        <v>0</v>
      </c>
      <c r="V1649" s="121">
        <f t="shared" si="285"/>
        <v>0</v>
      </c>
      <c r="W1649" s="123">
        <f>SUM(U1649:V1649)</f>
        <v>0</v>
      </c>
      <c r="Y1649" s="539" t="e">
        <f>IF($A$1638="",0,VLOOKUP($A$1638,$AQ$2209:$BF$3100,3,FALSE))</f>
        <v>#N/A</v>
      </c>
      <c r="Z1649" s="539" t="e">
        <f>IF($A$1638="",0,VLOOKUP($A$1638,$BJ$2209:$BY$3100,3,FALSE))</f>
        <v>#N/A</v>
      </c>
    </row>
    <row r="1650" spans="2:26" ht="15" customHeight="1" x14ac:dyDescent="0.25">
      <c r="B1650" s="373" t="e">
        <f>IF($A$1638="",0,VLOOKUP($A$1638,$C$2209:$R$3100,4,FALSE))</f>
        <v>#N/A</v>
      </c>
      <c r="C1650" s="374" t="e">
        <f>IF($A$1638="",0,VLOOKUP($A$1638,$W$2209:$AL$3100,4,FALSE))</f>
        <v>#N/A</v>
      </c>
      <c r="D1650" s="80" t="e">
        <f>SUM(B1650:C1650)</f>
        <v>#N/A</v>
      </c>
      <c r="E1650" s="944" t="s">
        <v>878</v>
      </c>
      <c r="F1650" s="891"/>
      <c r="G1650" s="305"/>
      <c r="H1650" s="304"/>
      <c r="I1650" s="107"/>
      <c r="J1650" s="472"/>
      <c r="K1650" s="468"/>
      <c r="L1650" s="107"/>
      <c r="M1650" s="107"/>
      <c r="N1650" s="107"/>
      <c r="O1650" s="107"/>
      <c r="P1650" s="107"/>
      <c r="Q1650" s="107"/>
      <c r="R1650" s="107"/>
      <c r="S1650" s="107"/>
      <c r="T1650" s="107"/>
      <c r="U1650" s="121">
        <f t="shared" si="285"/>
        <v>0</v>
      </c>
      <c r="V1650" s="121">
        <f t="shared" si="285"/>
        <v>0</v>
      </c>
      <c r="W1650" s="123">
        <f>SUM(U1650:V1650)</f>
        <v>0</v>
      </c>
      <c r="Y1650" s="539" t="e">
        <f>IF($A$1638="",0,VLOOKUP($A$1638,$AQ$2209:$BF$3100,4,FALSE))</f>
        <v>#N/A</v>
      </c>
      <c r="Z1650" s="539" t="e">
        <f>IF($A$1638="",0,VLOOKUP($A$1638,$BJ$2209:$BY$3100,4,FALSE))</f>
        <v>#N/A</v>
      </c>
    </row>
    <row r="1651" spans="2:26" ht="15" customHeight="1" x14ac:dyDescent="0.25">
      <c r="B1651" s="373" t="e">
        <f>IF($A$1638="",0,VLOOKUP($A$1638,$C$2209:$R$3100,5,FALSE))</f>
        <v>#N/A</v>
      </c>
      <c r="C1651" s="374" t="e">
        <f>IF($A$1638="",0,VLOOKUP($A$1638,$W$2209:$AL$3100,5,FALSE))</f>
        <v>#N/A</v>
      </c>
      <c r="D1651" s="80" t="e">
        <f>SUM(B1651:C1651)</f>
        <v>#N/A</v>
      </c>
      <c r="E1651" s="944" t="s">
        <v>879</v>
      </c>
      <c r="F1651" s="891"/>
      <c r="G1651" s="305"/>
      <c r="H1651" s="304"/>
      <c r="I1651" s="360"/>
      <c r="J1651" s="472"/>
      <c r="K1651" s="468"/>
      <c r="L1651" s="107"/>
      <c r="M1651" s="107"/>
      <c r="N1651" s="107"/>
      <c r="O1651" s="107"/>
      <c r="P1651" s="107"/>
      <c r="Q1651" s="107"/>
      <c r="R1651" s="107"/>
      <c r="S1651" s="107"/>
      <c r="T1651" s="107"/>
      <c r="U1651" s="121">
        <f>+G1651+I1651+K1651+M1651+O1651+Q1651+S1651</f>
        <v>0</v>
      </c>
      <c r="V1651" s="121">
        <f>+H1651+J1651+L1651+N1651+P1651+R1651+T1651</f>
        <v>0</v>
      </c>
      <c r="W1651" s="123">
        <f>SUM(U1651:V1651)</f>
        <v>0</v>
      </c>
      <c r="Y1651" s="539" t="e">
        <f>IF($A$1638="",0,VLOOKUP($A$1638,$AQ$2209:$BF$3100,5,FALSE))</f>
        <v>#N/A</v>
      </c>
      <c r="Z1651" s="539" t="e">
        <f>IF($A$1638="",0,VLOOKUP($A$1638,$BJ$2209:$BY$3100,5,FALSE))</f>
        <v>#N/A</v>
      </c>
    </row>
    <row r="1652" spans="2:26" ht="15" customHeight="1" thickBot="1" x14ac:dyDescent="0.3">
      <c r="B1652" s="373" t="e">
        <f>IF($A$1638="",0,VLOOKUP($A$1638,$C$2209:$R$3100,6,FALSE))</f>
        <v>#N/A</v>
      </c>
      <c r="C1652" s="374" t="e">
        <f>IF($A$1638="",0,VLOOKUP($A$1638,$W$2209:$AL$3100,6,FALSE))</f>
        <v>#N/A</v>
      </c>
      <c r="D1652" s="81" t="e">
        <f>SUM(B1652:C1652)</f>
        <v>#N/A</v>
      </c>
      <c r="E1652" s="945" t="s">
        <v>880</v>
      </c>
      <c r="F1652" s="946"/>
      <c r="G1652" s="361"/>
      <c r="H1652" s="362"/>
      <c r="I1652" s="363"/>
      <c r="J1652" s="473"/>
      <c r="K1652" s="469"/>
      <c r="L1652" s="363"/>
      <c r="M1652" s="363"/>
      <c r="N1652" s="363"/>
      <c r="O1652" s="363"/>
      <c r="P1652" s="363"/>
      <c r="Q1652" s="363"/>
      <c r="R1652" s="363"/>
      <c r="S1652" s="363"/>
      <c r="T1652" s="363"/>
      <c r="U1652" s="364">
        <f>+G1652+I1652+K1652+M1652+O1652+Q1652+S1652</f>
        <v>0</v>
      </c>
      <c r="V1652" s="364">
        <f>+H1652+J1652+L1652+N1652+P1652+R1652+T1652</f>
        <v>0</v>
      </c>
      <c r="W1652" s="365">
        <f>SUM(U1652:V1652)</f>
        <v>0</v>
      </c>
      <c r="Y1652" s="539" t="e">
        <f>IF($A$1638="",0,VLOOKUP($A$1638,$AQ$2209:$BF$3100,6,FALSE))</f>
        <v>#N/A</v>
      </c>
      <c r="Z1652" s="539" t="e">
        <f>IF($A$1638="",0,VLOOKUP($A$1638,$BJ$2209:$BY$3100,6,FALSE))</f>
        <v>#N/A</v>
      </c>
    </row>
    <row r="1653" spans="2:26" ht="18" customHeight="1" thickBot="1" x14ac:dyDescent="0.3">
      <c r="B1653" s="82" t="e">
        <f>SUM(B1648:B1652)</f>
        <v>#N/A</v>
      </c>
      <c r="C1653" s="83" t="e">
        <f>SUM(C1648:C1652)</f>
        <v>#N/A</v>
      </c>
      <c r="D1653" s="84" t="e">
        <f>SUM(D1648:D1652)</f>
        <v>#N/A</v>
      </c>
      <c r="E1653" s="947" t="s">
        <v>881</v>
      </c>
      <c r="F1653" s="948"/>
      <c r="G1653" s="82">
        <f>SUM(G1648:G1652)</f>
        <v>0</v>
      </c>
      <c r="H1653" s="83">
        <f t="shared" ref="H1653:T1653" si="286">SUM(H1648:H1652)</f>
        <v>0</v>
      </c>
      <c r="I1653" s="83">
        <f t="shared" si="286"/>
        <v>0</v>
      </c>
      <c r="J1653" s="84">
        <f t="shared" si="286"/>
        <v>0</v>
      </c>
      <c r="K1653" s="470">
        <f t="shared" si="286"/>
        <v>0</v>
      </c>
      <c r="L1653" s="83">
        <f t="shared" si="286"/>
        <v>0</v>
      </c>
      <c r="M1653" s="83">
        <f t="shared" si="286"/>
        <v>0</v>
      </c>
      <c r="N1653" s="83">
        <f t="shared" si="286"/>
        <v>0</v>
      </c>
      <c r="O1653" s="83">
        <f t="shared" si="286"/>
        <v>0</v>
      </c>
      <c r="P1653" s="83">
        <f t="shared" si="286"/>
        <v>0</v>
      </c>
      <c r="Q1653" s="83">
        <f t="shared" si="286"/>
        <v>0</v>
      </c>
      <c r="R1653" s="83">
        <f t="shared" si="286"/>
        <v>0</v>
      </c>
      <c r="S1653" s="83">
        <f t="shared" si="286"/>
        <v>0</v>
      </c>
      <c r="T1653" s="83">
        <f t="shared" si="286"/>
        <v>0</v>
      </c>
      <c r="U1653" s="83">
        <f>SUM(U1648:U1652)</f>
        <v>0</v>
      </c>
      <c r="V1653" s="83">
        <f>SUM(V1648:V1652)</f>
        <v>0</v>
      </c>
      <c r="W1653" s="84">
        <f>SUM(W1648:W1652)</f>
        <v>0</v>
      </c>
      <c r="Y1653" s="87"/>
      <c r="Z1653" s="87"/>
    </row>
    <row r="1654" spans="2:26" ht="6.75" customHeight="1" thickBot="1" x14ac:dyDescent="0.3">
      <c r="B1654" s="61"/>
      <c r="C1654" s="61"/>
      <c r="D1654" s="61"/>
      <c r="E1654" s="61"/>
      <c r="F1654" s="61"/>
      <c r="G1654" s="61"/>
      <c r="H1654" s="61"/>
      <c r="I1654" s="61"/>
      <c r="J1654" s="61"/>
      <c r="K1654" s="61"/>
      <c r="L1654" s="61"/>
      <c r="M1654" s="61"/>
      <c r="N1654" s="61"/>
      <c r="O1654" s="61"/>
      <c r="P1654" s="61"/>
      <c r="Q1654" s="61"/>
      <c r="R1654" s="61"/>
      <c r="S1654" s="61"/>
      <c r="T1654" s="61"/>
      <c r="U1654" s="61"/>
      <c r="V1654" s="61"/>
      <c r="W1654" s="61"/>
    </row>
    <row r="1655" spans="2:26" ht="25.5" customHeight="1" thickBot="1" x14ac:dyDescent="0.3">
      <c r="B1655" s="75" t="s">
        <v>823</v>
      </c>
      <c r="C1655" s="76" t="s">
        <v>824</v>
      </c>
      <c r="D1655" s="77" t="s">
        <v>874</v>
      </c>
      <c r="E1655" s="949" t="s">
        <v>882</v>
      </c>
      <c r="F1655" s="949"/>
      <c r="G1655" s="485" t="s">
        <v>823</v>
      </c>
      <c r="H1655" s="486" t="s">
        <v>824</v>
      </c>
      <c r="I1655" s="486" t="s">
        <v>823</v>
      </c>
      <c r="J1655" s="487" t="s">
        <v>824</v>
      </c>
      <c r="K1655" s="109" t="s">
        <v>823</v>
      </c>
      <c r="L1655" s="109" t="s">
        <v>824</v>
      </c>
      <c r="M1655" s="109" t="s">
        <v>823</v>
      </c>
      <c r="N1655" s="109" t="s">
        <v>824</v>
      </c>
      <c r="O1655" s="109" t="s">
        <v>823</v>
      </c>
      <c r="P1655" s="109" t="s">
        <v>824</v>
      </c>
      <c r="Q1655" s="109" t="s">
        <v>823</v>
      </c>
      <c r="R1655" s="109" t="s">
        <v>824</v>
      </c>
      <c r="S1655" s="109" t="s">
        <v>823</v>
      </c>
      <c r="T1655" s="109" t="s">
        <v>824</v>
      </c>
      <c r="U1655" s="109" t="s">
        <v>823</v>
      </c>
      <c r="V1655" s="109" t="s">
        <v>824</v>
      </c>
      <c r="W1655" s="110" t="s">
        <v>825</v>
      </c>
    </row>
    <row r="1656" spans="2:26" ht="15" customHeight="1" x14ac:dyDescent="0.25">
      <c r="B1656" s="373" t="e">
        <f>IF($A$1638="",0,VLOOKUP($A$1638,$C$2209:$R$3100,7,FALSE))</f>
        <v>#N/A</v>
      </c>
      <c r="C1656" s="374" t="e">
        <f>IF($A$1638="",0,VLOOKUP($A$1638,$W$2209:$AL$3100,7,FALSE))</f>
        <v>#N/A</v>
      </c>
      <c r="D1656" s="88" t="e">
        <f>SUM(B1656:C1656)</f>
        <v>#N/A</v>
      </c>
      <c r="E1656" s="933" t="s">
        <v>883</v>
      </c>
      <c r="F1656" s="934"/>
      <c r="G1656" s="288"/>
      <c r="H1656" s="283"/>
      <c r="I1656" s="478"/>
      <c r="J1656" s="479"/>
      <c r="K1656" s="474"/>
      <c r="L1656" s="281"/>
      <c r="M1656" s="281"/>
      <c r="N1656" s="281"/>
      <c r="O1656" s="281"/>
      <c r="P1656" s="281"/>
      <c r="Q1656" s="281"/>
      <c r="R1656" s="281"/>
      <c r="S1656" s="281"/>
      <c r="T1656" s="282"/>
      <c r="U1656" s="128">
        <f t="shared" ref="U1656:V1660" si="287">+G1656+I1656+K1656+M1656+O1656+Q1656+S1656</f>
        <v>0</v>
      </c>
      <c r="V1656" s="128">
        <f t="shared" si="287"/>
        <v>0</v>
      </c>
      <c r="W1656" s="122">
        <f>SUM(U1656:V1656)</f>
        <v>0</v>
      </c>
      <c r="Y1656" s="539" t="e">
        <f>IF($A$1638="",0,VLOOKUP($A$1638,$AQ$2209:$BF$3100,7,FALSE))</f>
        <v>#N/A</v>
      </c>
      <c r="Z1656" s="539" t="e">
        <f>IF($A$1638="",0,VLOOKUP($A$1638,$BJ$2209:$BY$3100,7,FALSE))</f>
        <v>#N/A</v>
      </c>
    </row>
    <row r="1657" spans="2:26" ht="15" customHeight="1" x14ac:dyDescent="0.25">
      <c r="B1657" s="373" t="e">
        <f>IF($A$1638="",0,VLOOKUP($A$1638,$C$2209:$R$3100,8,FALSE))</f>
        <v>#N/A</v>
      </c>
      <c r="C1657" s="374" t="e">
        <f>IF($A$1638="",0,VLOOKUP($A$1638,$W$2209:$AL$3100,8,FALSE))</f>
        <v>#N/A</v>
      </c>
      <c r="D1657" s="80" t="e">
        <f>SUM(B1657:C1657)</f>
        <v>#N/A</v>
      </c>
      <c r="E1657" s="944" t="s">
        <v>884</v>
      </c>
      <c r="F1657" s="891"/>
      <c r="G1657" s="305"/>
      <c r="H1657" s="304"/>
      <c r="I1657" s="480"/>
      <c r="J1657" s="481"/>
      <c r="K1657" s="475"/>
      <c r="L1657" s="79"/>
      <c r="M1657" s="79"/>
      <c r="N1657" s="79"/>
      <c r="O1657" s="79"/>
      <c r="P1657" s="79"/>
      <c r="Q1657" s="79"/>
      <c r="R1657" s="79"/>
      <c r="S1657" s="79"/>
      <c r="T1657" s="106"/>
      <c r="U1657" s="121">
        <f t="shared" si="287"/>
        <v>0</v>
      </c>
      <c r="V1657" s="121">
        <f t="shared" si="287"/>
        <v>0</v>
      </c>
      <c r="W1657" s="123">
        <f>SUM(U1657:V1657)</f>
        <v>0</v>
      </c>
      <c r="Y1657" s="539" t="e">
        <f>IF($A$1638="",0,VLOOKUP($A$1638,$AQ$2209:$BF$3100,8,FALSE))</f>
        <v>#N/A</v>
      </c>
      <c r="Z1657" s="539" t="e">
        <f>IF($A$1638="",0,VLOOKUP($A$1638,$BJ$2209:$BY$3100,8,FALSE))</f>
        <v>#N/A</v>
      </c>
    </row>
    <row r="1658" spans="2:26" ht="15" customHeight="1" x14ac:dyDescent="0.25">
      <c r="B1658" s="373" t="e">
        <f>IF($A$1638="",0,VLOOKUP($A$1638,$C$2209:$R$3100,9,FALSE))</f>
        <v>#N/A</v>
      </c>
      <c r="C1658" s="374" t="e">
        <f>IF($A$1638="",0,VLOOKUP($A$1638,$W$2209:$AL$3100,9,FALSE))</f>
        <v>#N/A</v>
      </c>
      <c r="D1658" s="80" t="e">
        <f>SUM(B1658:C1658)</f>
        <v>#N/A</v>
      </c>
      <c r="E1658" s="944" t="s">
        <v>885</v>
      </c>
      <c r="F1658" s="891"/>
      <c r="G1658" s="305"/>
      <c r="H1658" s="304"/>
      <c r="I1658" s="480"/>
      <c r="J1658" s="481"/>
      <c r="K1658" s="475"/>
      <c r="L1658" s="79"/>
      <c r="M1658" s="79"/>
      <c r="N1658" s="79"/>
      <c r="O1658" s="79"/>
      <c r="P1658" s="79"/>
      <c r="Q1658" s="79"/>
      <c r="R1658" s="79"/>
      <c r="S1658" s="79"/>
      <c r="T1658" s="106"/>
      <c r="U1658" s="121">
        <f t="shared" si="287"/>
        <v>0</v>
      </c>
      <c r="V1658" s="121">
        <f t="shared" si="287"/>
        <v>0</v>
      </c>
      <c r="W1658" s="123">
        <f>SUM(U1658:V1658)</f>
        <v>0</v>
      </c>
      <c r="Y1658" s="539" t="e">
        <f>IF($A$1638="",0,VLOOKUP($A$1638,$AQ$2209:$BF$3100,9,FALSE))</f>
        <v>#N/A</v>
      </c>
      <c r="Z1658" s="539" t="e">
        <f>IF($A$1638="",0,VLOOKUP($A$1638,$BJ$2209:$BY$3100,9,FALSE))</f>
        <v>#N/A</v>
      </c>
    </row>
    <row r="1659" spans="2:26" ht="15" customHeight="1" x14ac:dyDescent="0.25">
      <c r="B1659" s="373" t="e">
        <f>IF($A$1638="",0,VLOOKUP($A$1638,$C$2209:$R$3100,10,FALSE))</f>
        <v>#N/A</v>
      </c>
      <c r="C1659" s="374" t="e">
        <f>IF($A$1638="",0,VLOOKUP($A$1638,$W$2209:$AL$3100,10,FALSE))</f>
        <v>#N/A</v>
      </c>
      <c r="D1659" s="80" t="e">
        <f>SUM(B1659:C1659)</f>
        <v>#N/A</v>
      </c>
      <c r="E1659" s="944" t="s">
        <v>886</v>
      </c>
      <c r="F1659" s="891"/>
      <c r="G1659" s="305"/>
      <c r="H1659" s="304"/>
      <c r="I1659" s="480"/>
      <c r="J1659" s="481"/>
      <c r="K1659" s="475"/>
      <c r="L1659" s="79"/>
      <c r="M1659" s="79"/>
      <c r="N1659" s="79"/>
      <c r="O1659" s="79"/>
      <c r="P1659" s="79"/>
      <c r="Q1659" s="79"/>
      <c r="R1659" s="79"/>
      <c r="S1659" s="79"/>
      <c r="T1659" s="106"/>
      <c r="U1659" s="121">
        <f t="shared" si="287"/>
        <v>0</v>
      </c>
      <c r="V1659" s="121">
        <f t="shared" si="287"/>
        <v>0</v>
      </c>
      <c r="W1659" s="123">
        <f>SUM(U1659:V1659)</f>
        <v>0</v>
      </c>
      <c r="Y1659" s="539" t="e">
        <f>IF($A$1638="",0,VLOOKUP($A$1638,$AQ$2209:$BF$3100,10,FALSE))</f>
        <v>#N/A</v>
      </c>
      <c r="Z1659" s="539" t="e">
        <f>IF($A$1638="",0,VLOOKUP($A$1638,$BJ$2209:$BY$3100,10,FALSE))</f>
        <v>#N/A</v>
      </c>
    </row>
    <row r="1660" spans="2:26" ht="15" customHeight="1" thickBot="1" x14ac:dyDescent="0.3">
      <c r="B1660" s="373" t="e">
        <f>IF($A$1638="",0,VLOOKUP($A$1638,$C$2209:$R$3100,11,FALSE))</f>
        <v>#N/A</v>
      </c>
      <c r="C1660" s="374" t="e">
        <f>IF($A$1638="",0,VLOOKUP($A$1638,$W$2209:$AL$3100,11,FALSE))</f>
        <v>#N/A</v>
      </c>
      <c r="D1660" s="90" t="e">
        <f>SUM(B1660:C1660)</f>
        <v>#N/A</v>
      </c>
      <c r="E1660" s="945" t="s">
        <v>887</v>
      </c>
      <c r="F1660" s="946"/>
      <c r="G1660" s="361"/>
      <c r="H1660" s="362"/>
      <c r="I1660" s="482"/>
      <c r="J1660" s="483"/>
      <c r="K1660" s="476"/>
      <c r="L1660" s="285"/>
      <c r="M1660" s="285"/>
      <c r="N1660" s="285"/>
      <c r="O1660" s="285"/>
      <c r="P1660" s="285"/>
      <c r="Q1660" s="285"/>
      <c r="R1660" s="285"/>
      <c r="S1660" s="285"/>
      <c r="T1660" s="286"/>
      <c r="U1660" s="129">
        <f t="shared" si="287"/>
        <v>0</v>
      </c>
      <c r="V1660" s="129">
        <f t="shared" si="287"/>
        <v>0</v>
      </c>
      <c r="W1660" s="124">
        <f>SUM(U1660:V1660)</f>
        <v>0</v>
      </c>
      <c r="Y1660" s="539" t="e">
        <f>IF($A$1638="",0,VLOOKUP($A$1638,$AQ$2209:$BF$3100,11,FALSE))</f>
        <v>#N/A</v>
      </c>
      <c r="Z1660" s="539" t="e">
        <f>IF($A$1638="",0,VLOOKUP($A$1638,$BJ$2209:$BY$3100,11,FALSE))</f>
        <v>#N/A</v>
      </c>
    </row>
    <row r="1661" spans="2:26" ht="18" customHeight="1" thickBot="1" x14ac:dyDescent="0.3">
      <c r="B1661" s="91" t="e">
        <f>SUM(B1656:B1660)</f>
        <v>#N/A</v>
      </c>
      <c r="C1661" s="92" t="e">
        <f>SUM(C1656:C1660)</f>
        <v>#N/A</v>
      </c>
      <c r="D1661" s="93" t="e">
        <f>SUM(D1656:D1660)</f>
        <v>#N/A</v>
      </c>
      <c r="E1661" s="951" t="s">
        <v>888</v>
      </c>
      <c r="F1661" s="948"/>
      <c r="G1661" s="82">
        <f>SUM(G1656:G1660)</f>
        <v>0</v>
      </c>
      <c r="H1661" s="83">
        <f>SUM(H1656:H1660)</f>
        <v>0</v>
      </c>
      <c r="I1661" s="83">
        <f t="shared" ref="I1661:N1661" si="288">SUM(I1656:I1660)</f>
        <v>0</v>
      </c>
      <c r="J1661" s="84">
        <f t="shared" si="288"/>
        <v>0</v>
      </c>
      <c r="K1661" s="477">
        <f t="shared" si="288"/>
        <v>0</v>
      </c>
      <c r="L1661" s="85">
        <f t="shared" si="288"/>
        <v>0</v>
      </c>
      <c r="M1661" s="85">
        <f t="shared" si="288"/>
        <v>0</v>
      </c>
      <c r="N1661" s="85">
        <f t="shared" si="288"/>
        <v>0</v>
      </c>
      <c r="O1661" s="85">
        <f t="shared" ref="O1661:W1661" si="289">SUM(O1656:O1660)</f>
        <v>0</v>
      </c>
      <c r="P1661" s="85">
        <f t="shared" si="289"/>
        <v>0</v>
      </c>
      <c r="Q1661" s="85">
        <f t="shared" si="289"/>
        <v>0</v>
      </c>
      <c r="R1661" s="85">
        <f t="shared" si="289"/>
        <v>0</v>
      </c>
      <c r="S1661" s="85">
        <f t="shared" si="289"/>
        <v>0</v>
      </c>
      <c r="T1661" s="290">
        <f t="shared" si="289"/>
        <v>0</v>
      </c>
      <c r="U1661" s="83">
        <f t="shared" si="289"/>
        <v>0</v>
      </c>
      <c r="V1661" s="83">
        <f t="shared" si="289"/>
        <v>0</v>
      </c>
      <c r="W1661" s="84">
        <f t="shared" si="289"/>
        <v>0</v>
      </c>
    </row>
    <row r="1662" spans="2:26" ht="6.75" customHeight="1" thickBot="1" x14ac:dyDescent="0.3">
      <c r="B1662" s="61"/>
      <c r="C1662" s="61"/>
      <c r="D1662" s="61"/>
      <c r="E1662" s="61"/>
      <c r="F1662" s="61"/>
      <c r="G1662" s="61"/>
      <c r="H1662" s="61"/>
      <c r="I1662" s="61"/>
      <c r="J1662" s="61"/>
      <c r="K1662" s="61"/>
      <c r="L1662" s="61"/>
      <c r="M1662" s="61"/>
      <c r="N1662" s="61"/>
      <c r="O1662" s="61"/>
      <c r="P1662" s="61"/>
      <c r="Q1662" s="61"/>
      <c r="R1662" s="61"/>
      <c r="S1662" s="61"/>
      <c r="T1662" s="61"/>
      <c r="U1662" s="61"/>
      <c r="V1662" s="61"/>
      <c r="W1662" s="61"/>
    </row>
    <row r="1663" spans="2:26" ht="25.5" customHeight="1" thickBot="1" x14ac:dyDescent="0.3">
      <c r="B1663" s="75" t="s">
        <v>823</v>
      </c>
      <c r="C1663" s="76" t="s">
        <v>824</v>
      </c>
      <c r="D1663" s="77" t="s">
        <v>874</v>
      </c>
      <c r="E1663" s="952" t="s">
        <v>1012</v>
      </c>
      <c r="F1663" s="952"/>
      <c r="G1663" s="485" t="s">
        <v>823</v>
      </c>
      <c r="H1663" s="486" t="s">
        <v>824</v>
      </c>
      <c r="I1663" s="486" t="s">
        <v>823</v>
      </c>
      <c r="J1663" s="487" t="s">
        <v>824</v>
      </c>
      <c r="K1663" s="109" t="s">
        <v>823</v>
      </c>
      <c r="L1663" s="109" t="s">
        <v>824</v>
      </c>
      <c r="M1663" s="109" t="s">
        <v>823</v>
      </c>
      <c r="N1663" s="109" t="s">
        <v>824</v>
      </c>
      <c r="O1663" s="109" t="s">
        <v>823</v>
      </c>
      <c r="P1663" s="109" t="s">
        <v>824</v>
      </c>
      <c r="Q1663" s="109" t="s">
        <v>823</v>
      </c>
      <c r="R1663" s="109" t="s">
        <v>824</v>
      </c>
      <c r="S1663" s="109" t="s">
        <v>823</v>
      </c>
      <c r="T1663" s="109" t="s">
        <v>824</v>
      </c>
      <c r="U1663" s="109" t="s">
        <v>823</v>
      </c>
      <c r="V1663" s="109" t="s">
        <v>824</v>
      </c>
      <c r="W1663" s="110" t="s">
        <v>825</v>
      </c>
    </row>
    <row r="1664" spans="2:26" ht="15" customHeight="1" x14ac:dyDescent="0.25">
      <c r="B1664" s="373" t="e">
        <f>IF($A$1638="",0,VLOOKUP($A$1638,$C$2209:$R$3100,12,FALSE))</f>
        <v>#N/A</v>
      </c>
      <c r="C1664" s="374" t="e">
        <f>IF($A$1638="",0,VLOOKUP($A$1638,$W$2209:$AL$3100,12,FALSE))</f>
        <v>#N/A</v>
      </c>
      <c r="D1664" s="88" t="e">
        <f>SUM(B1664:C1664)</f>
        <v>#N/A</v>
      </c>
      <c r="E1664" s="933" t="s">
        <v>1013</v>
      </c>
      <c r="F1664" s="934"/>
      <c r="G1664" s="288"/>
      <c r="H1664" s="283"/>
      <c r="I1664" s="478"/>
      <c r="J1664" s="479"/>
      <c r="K1664" s="474"/>
      <c r="L1664" s="281"/>
      <c r="M1664" s="281"/>
      <c r="N1664" s="281"/>
      <c r="O1664" s="281"/>
      <c r="P1664" s="281"/>
      <c r="Q1664" s="281"/>
      <c r="R1664" s="281"/>
      <c r="S1664" s="282"/>
      <c r="T1664" s="283"/>
      <c r="U1664" s="128">
        <f t="shared" ref="U1664:V1668" si="290">+G1664+I1664+K1664+M1664+O1664+Q1664+S1664</f>
        <v>0</v>
      </c>
      <c r="V1664" s="128">
        <f t="shared" si="290"/>
        <v>0</v>
      </c>
      <c r="W1664" s="122">
        <f>SUM(U1664:V1664)</f>
        <v>0</v>
      </c>
      <c r="Y1664" s="539" t="e">
        <f>IF($A$1638="",0,VLOOKUP($A$1638,$AQ$2209:$BF$3100,12,FALSE))</f>
        <v>#N/A</v>
      </c>
      <c r="Z1664" s="539" t="e">
        <f>IF($A$1638="",0,VLOOKUP($A$1638,$BJ$2209:$BY$3100,12,FALSE))</f>
        <v>#N/A</v>
      </c>
    </row>
    <row r="1665" spans="2:26" ht="15" customHeight="1" x14ac:dyDescent="0.25">
      <c r="B1665" s="373" t="e">
        <f>IF($A$1638="",0,VLOOKUP($A$1638,$C$2209:$R$3100,13,FALSE))</f>
        <v>#N/A</v>
      </c>
      <c r="C1665" s="374" t="e">
        <f>IF($A$1638="",0,VLOOKUP($A$1638,$W$2209:$AL$3100,13,FALSE))</f>
        <v>#N/A</v>
      </c>
      <c r="D1665" s="80" t="e">
        <f>SUM(B1665:C1665)</f>
        <v>#N/A</v>
      </c>
      <c r="E1665" s="944" t="s">
        <v>1014</v>
      </c>
      <c r="F1665" s="891"/>
      <c r="G1665" s="305"/>
      <c r="H1665" s="304"/>
      <c r="I1665" s="480"/>
      <c r="J1665" s="481"/>
      <c r="K1665" s="475"/>
      <c r="L1665" s="79"/>
      <c r="M1665" s="79"/>
      <c r="N1665" s="79"/>
      <c r="O1665" s="79"/>
      <c r="P1665" s="79"/>
      <c r="Q1665" s="79"/>
      <c r="R1665" s="79"/>
      <c r="S1665" s="106"/>
      <c r="T1665" s="107"/>
      <c r="U1665" s="121">
        <f t="shared" si="290"/>
        <v>0</v>
      </c>
      <c r="V1665" s="121">
        <f t="shared" si="290"/>
        <v>0</v>
      </c>
      <c r="W1665" s="123">
        <f>SUM(U1665:V1665)</f>
        <v>0</v>
      </c>
      <c r="Y1665" s="539" t="e">
        <f>IF($A$1638="",0,VLOOKUP($A$1638,$AQ$2209:$BF$3100,13,FALSE))</f>
        <v>#N/A</v>
      </c>
      <c r="Z1665" s="539" t="e">
        <f>IF($A$1638="",0,VLOOKUP($A$1638,$BJ$2209:$BY$3100,13,FALSE))</f>
        <v>#N/A</v>
      </c>
    </row>
    <row r="1666" spans="2:26" ht="15" customHeight="1" x14ac:dyDescent="0.25">
      <c r="B1666" s="373" t="e">
        <f>IF($A$1638="",0,VLOOKUP($A$1638,$C$2209:$R$3100,14,FALSE))</f>
        <v>#N/A</v>
      </c>
      <c r="C1666" s="374" t="e">
        <f>IF($A$1638="",0,VLOOKUP($A$1638,$W$2209:$AL$3100,14,FALSE))</f>
        <v>#N/A</v>
      </c>
      <c r="D1666" s="80" t="e">
        <f>SUM(B1666:C1666)</f>
        <v>#N/A</v>
      </c>
      <c r="E1666" s="944" t="s">
        <v>1015</v>
      </c>
      <c r="F1666" s="891"/>
      <c r="G1666" s="305"/>
      <c r="H1666" s="304"/>
      <c r="I1666" s="480"/>
      <c r="J1666" s="481"/>
      <c r="K1666" s="475"/>
      <c r="L1666" s="79"/>
      <c r="M1666" s="79"/>
      <c r="N1666" s="79"/>
      <c r="O1666" s="79"/>
      <c r="P1666" s="79"/>
      <c r="Q1666" s="79"/>
      <c r="R1666" s="79"/>
      <c r="S1666" s="106"/>
      <c r="T1666" s="107"/>
      <c r="U1666" s="121">
        <f t="shared" si="290"/>
        <v>0</v>
      </c>
      <c r="V1666" s="121">
        <f t="shared" si="290"/>
        <v>0</v>
      </c>
      <c r="W1666" s="123">
        <f>SUM(U1666:V1666)</f>
        <v>0</v>
      </c>
      <c r="Y1666" s="539" t="e">
        <f>IF($A$1638="",0,VLOOKUP($A$1638,$AQ$2209:$BF$3100,14,FALSE))</f>
        <v>#N/A</v>
      </c>
      <c r="Z1666" s="539" t="e">
        <f>IF($A$1638="",0,VLOOKUP($A$1638,$BJ$2209:$BY$3100,14,FALSE))</f>
        <v>#N/A</v>
      </c>
    </row>
    <row r="1667" spans="2:26" ht="15" customHeight="1" x14ac:dyDescent="0.25">
      <c r="B1667" s="373" t="e">
        <f>IF($A$1638="",0,VLOOKUP($A$1638,$C$2209:$R$3100,15,FALSE))</f>
        <v>#N/A</v>
      </c>
      <c r="C1667" s="374" t="e">
        <f>IF($A$1638="",0,VLOOKUP($A$1638,$W$2209:$AL$3100,15,FALSE))</f>
        <v>#N/A</v>
      </c>
      <c r="D1667" s="80" t="e">
        <f>SUM(B1667:C1667)</f>
        <v>#N/A</v>
      </c>
      <c r="E1667" s="944" t="s">
        <v>1016</v>
      </c>
      <c r="F1667" s="891"/>
      <c r="G1667" s="305"/>
      <c r="H1667" s="304"/>
      <c r="I1667" s="480"/>
      <c r="J1667" s="481"/>
      <c r="K1667" s="475"/>
      <c r="L1667" s="79"/>
      <c r="M1667" s="79"/>
      <c r="N1667" s="79"/>
      <c r="O1667" s="79"/>
      <c r="P1667" s="79"/>
      <c r="Q1667" s="79"/>
      <c r="R1667" s="79"/>
      <c r="S1667" s="106"/>
      <c r="T1667" s="107"/>
      <c r="U1667" s="121">
        <f t="shared" si="290"/>
        <v>0</v>
      </c>
      <c r="V1667" s="121">
        <f t="shared" si="290"/>
        <v>0</v>
      </c>
      <c r="W1667" s="123">
        <f>SUM(U1667:V1667)</f>
        <v>0</v>
      </c>
      <c r="Y1667" s="539" t="e">
        <f>IF($A$1638="",0,VLOOKUP($A$1638,$AQ$2209:$BF$3100,15,FALSE))</f>
        <v>#N/A</v>
      </c>
      <c r="Z1667" s="539" t="e">
        <f>IF($A$1638="",0,VLOOKUP($A$1638,$BJ$2209:$BY$3100,15,FALSE))</f>
        <v>#N/A</v>
      </c>
    </row>
    <row r="1668" spans="2:26" ht="15" customHeight="1" thickBot="1" x14ac:dyDescent="0.3">
      <c r="B1668" s="373" t="e">
        <f>IF($A$1638="",0,VLOOKUP($A$1638,$C$2209:$R$3100,16,FALSE))</f>
        <v>#N/A</v>
      </c>
      <c r="C1668" s="374" t="e">
        <f>IF($A$1638="",0,VLOOKUP($A$1638,$W$2209:$AL$3100,16,FALSE))</f>
        <v>#N/A</v>
      </c>
      <c r="D1668" s="90" t="e">
        <f>SUM(B1668:C1668)</f>
        <v>#N/A</v>
      </c>
      <c r="E1668" s="945" t="s">
        <v>1017</v>
      </c>
      <c r="F1668" s="946"/>
      <c r="G1668" s="361"/>
      <c r="H1668" s="362"/>
      <c r="I1668" s="482"/>
      <c r="J1668" s="483"/>
      <c r="K1668" s="476"/>
      <c r="L1668" s="285"/>
      <c r="M1668" s="285"/>
      <c r="N1668" s="285"/>
      <c r="O1668" s="285"/>
      <c r="P1668" s="285"/>
      <c r="Q1668" s="285"/>
      <c r="R1668" s="285"/>
      <c r="S1668" s="286"/>
      <c r="T1668" s="287"/>
      <c r="U1668" s="129">
        <f t="shared" si="290"/>
        <v>0</v>
      </c>
      <c r="V1668" s="129">
        <f t="shared" si="290"/>
        <v>0</v>
      </c>
      <c r="W1668" s="124">
        <f>SUM(U1668:V1668)</f>
        <v>0</v>
      </c>
      <c r="Y1668" s="539" t="e">
        <f>IF($A$1638="",0,VLOOKUP($A$1638,$AQ$2209:$BF$3100,16,FALSE))</f>
        <v>#N/A</v>
      </c>
      <c r="Z1668" s="539" t="e">
        <f>IF($A$1638="",0,VLOOKUP($A$1638,$BJ$2209:$BY$3100,16,FALSE))</f>
        <v>#N/A</v>
      </c>
    </row>
    <row r="1669" spans="2:26" ht="18" customHeight="1" thickBot="1" x14ac:dyDescent="0.3">
      <c r="B1669" s="91" t="e">
        <f>SUM(B1664:B1668)</f>
        <v>#N/A</v>
      </c>
      <c r="C1669" s="92" t="e">
        <f>SUM(C1664:C1668)</f>
        <v>#N/A</v>
      </c>
      <c r="D1669" s="93" t="e">
        <f>SUM(D1664:D1668)</f>
        <v>#N/A</v>
      </c>
      <c r="E1669" s="951" t="s">
        <v>1018</v>
      </c>
      <c r="F1669" s="948"/>
      <c r="G1669" s="82">
        <f>SUM(G1664:G1668)</f>
        <v>0</v>
      </c>
      <c r="H1669" s="83">
        <f>SUM(H1664:H1668)</f>
        <v>0</v>
      </c>
      <c r="I1669" s="83">
        <f t="shared" ref="I1669:O1669" si="291">SUM(I1664:I1668)</f>
        <v>0</v>
      </c>
      <c r="J1669" s="84">
        <f t="shared" si="291"/>
        <v>0</v>
      </c>
      <c r="K1669" s="477">
        <f t="shared" si="291"/>
        <v>0</v>
      </c>
      <c r="L1669" s="85">
        <f t="shared" si="291"/>
        <v>0</v>
      </c>
      <c r="M1669" s="85">
        <f t="shared" si="291"/>
        <v>0</v>
      </c>
      <c r="N1669" s="85">
        <f t="shared" si="291"/>
        <v>0</v>
      </c>
      <c r="O1669" s="85">
        <f t="shared" si="291"/>
        <v>0</v>
      </c>
      <c r="P1669" s="85">
        <f t="shared" ref="P1669:W1669" si="292">SUM(P1664:P1668)</f>
        <v>0</v>
      </c>
      <c r="Q1669" s="85">
        <f t="shared" si="292"/>
        <v>0</v>
      </c>
      <c r="R1669" s="85">
        <f t="shared" si="292"/>
        <v>0</v>
      </c>
      <c r="S1669" s="85">
        <f t="shared" si="292"/>
        <v>0</v>
      </c>
      <c r="T1669" s="85">
        <f t="shared" si="292"/>
        <v>0</v>
      </c>
      <c r="U1669" s="85">
        <f t="shared" si="292"/>
        <v>0</v>
      </c>
      <c r="V1669" s="85">
        <f t="shared" si="292"/>
        <v>0</v>
      </c>
      <c r="W1669" s="86">
        <f t="shared" si="292"/>
        <v>0</v>
      </c>
    </row>
    <row r="1670" spans="2:26" ht="3" customHeight="1" x14ac:dyDescent="0.25">
      <c r="B1670" s="488"/>
      <c r="C1670" s="488"/>
      <c r="D1670" s="488"/>
      <c r="E1670" s="489"/>
      <c r="F1670" s="489"/>
      <c r="G1670" s="490"/>
      <c r="H1670" s="490"/>
      <c r="I1670" s="488"/>
      <c r="J1670" s="488"/>
      <c r="K1670" s="488"/>
      <c r="L1670" s="488"/>
      <c r="M1670" s="488"/>
      <c r="N1670" s="488"/>
      <c r="O1670" s="488"/>
      <c r="P1670" s="488"/>
      <c r="Q1670" s="488"/>
      <c r="R1670" s="488"/>
      <c r="S1670" s="488"/>
      <c r="T1670" s="488"/>
      <c r="U1670" s="488"/>
      <c r="V1670" s="488"/>
      <c r="W1670" s="488"/>
    </row>
    <row r="1671" spans="2:26" ht="12.75" customHeight="1" thickBot="1" x14ac:dyDescent="0.25">
      <c r="B1671" s="491" t="s">
        <v>1129</v>
      </c>
      <c r="C1671" s="96"/>
      <c r="D1671" s="96"/>
      <c r="E1671" s="96"/>
      <c r="F1671" s="492" t="s">
        <v>835</v>
      </c>
      <c r="G1671" s="1019" t="s">
        <v>1270</v>
      </c>
      <c r="H1671" s="1019"/>
      <c r="I1671" s="1019"/>
      <c r="J1671" s="1019"/>
      <c r="K1671" s="1019"/>
      <c r="L1671" s="1019"/>
      <c r="M1671" s="1019"/>
      <c r="N1671" s="1019"/>
      <c r="O1671" s="1019"/>
      <c r="P1671" s="1019"/>
      <c r="Q1671" s="1019"/>
      <c r="R1671" s="1019"/>
      <c r="S1671" s="1019"/>
      <c r="T1671" s="1019"/>
      <c r="U1671" s="1019"/>
      <c r="V1671" s="1019"/>
      <c r="W1671" s="1019"/>
    </row>
    <row r="1672" spans="2:26" ht="27.75" customHeight="1" x14ac:dyDescent="0.25">
      <c r="B1672" s="888" t="s">
        <v>1132</v>
      </c>
      <c r="C1672" s="889"/>
      <c r="D1672" s="889"/>
      <c r="E1672" s="889"/>
      <c r="F1672" s="841"/>
      <c r="G1672" s="1002" t="s">
        <v>1076</v>
      </c>
      <c r="H1672" s="1003"/>
      <c r="I1672" s="1003"/>
      <c r="J1672" s="1003"/>
      <c r="K1672" s="1004" t="s">
        <v>1131</v>
      </c>
      <c r="L1672" s="1004"/>
      <c r="M1672" s="1004"/>
      <c r="N1672" s="1005"/>
      <c r="O1672" s="241"/>
      <c r="P1672" s="1039" t="s">
        <v>1268</v>
      </c>
      <c r="Q1672" s="1039"/>
      <c r="R1672" s="1039"/>
      <c r="S1672" s="1039"/>
      <c r="T1672" s="1040" t="s">
        <v>1269</v>
      </c>
      <c r="U1672" s="1040"/>
      <c r="V1672" s="1040"/>
      <c r="W1672" s="1041"/>
    </row>
    <row r="1673" spans="2:26" ht="11.25" customHeight="1" x14ac:dyDescent="0.25">
      <c r="B1673" s="963" t="s">
        <v>1130</v>
      </c>
      <c r="C1673" s="964"/>
      <c r="D1673" s="965" t="s">
        <v>903</v>
      </c>
      <c r="E1673" s="966"/>
      <c r="F1673" s="841"/>
      <c r="G1673" s="1006" t="s">
        <v>823</v>
      </c>
      <c r="H1673" s="1007"/>
      <c r="I1673" s="1007" t="s">
        <v>824</v>
      </c>
      <c r="J1673" s="1007"/>
      <c r="K1673" s="1007" t="s">
        <v>823</v>
      </c>
      <c r="L1673" s="1007"/>
      <c r="M1673" s="1007" t="s">
        <v>824</v>
      </c>
      <c r="N1673" s="1021"/>
      <c r="O1673" s="241"/>
      <c r="P1673" s="1007" t="s">
        <v>823</v>
      </c>
      <c r="Q1673" s="1007"/>
      <c r="R1673" s="1007" t="s">
        <v>824</v>
      </c>
      <c r="S1673" s="1007"/>
      <c r="T1673" s="1007" t="s">
        <v>823</v>
      </c>
      <c r="U1673" s="1007"/>
      <c r="V1673" s="1007" t="s">
        <v>824</v>
      </c>
      <c r="W1673" s="1021"/>
    </row>
    <row r="1674" spans="2:26" ht="18.75" customHeight="1" thickBot="1" x14ac:dyDescent="0.3">
      <c r="B1674" s="986"/>
      <c r="C1674" s="987"/>
      <c r="D1674" s="988"/>
      <c r="E1674" s="989"/>
      <c r="F1674" s="841"/>
      <c r="G1674" s="1023" t="e">
        <f>IF($A$1638="",0,VLOOKUP($A$1638,$DB$2209:$DC$3100,2,FALSE))</f>
        <v>#N/A</v>
      </c>
      <c r="H1674" s="1022"/>
      <c r="I1674" s="1022" t="e">
        <f>IF($A$1638="",0,VLOOKUP($A$1638,$DG$2209:$DH$3100,2,FALSE))</f>
        <v>#N/A</v>
      </c>
      <c r="J1674" s="1022"/>
      <c r="K1674" s="1024"/>
      <c r="L1674" s="1024"/>
      <c r="M1674" s="1024"/>
      <c r="N1674" s="1025"/>
      <c r="O1674" s="241"/>
      <c r="P1674" s="1008" t="e">
        <f>IF($A$1638="",0,VLOOKUP($A$1638,$DL$2209:$DM$3100,2,FALSE))</f>
        <v>#N/A</v>
      </c>
      <c r="Q1674" s="1008"/>
      <c r="R1674" s="1008" t="e">
        <f>IF($A$1638="",0,VLOOKUP($A$1638,$DQ$2209:$DR$3100,2,FALSE))</f>
        <v>#N/A</v>
      </c>
      <c r="S1674" s="1008"/>
      <c r="T1674" s="1024"/>
      <c r="U1674" s="1024"/>
      <c r="V1674" s="1024"/>
      <c r="W1674" s="1025"/>
    </row>
    <row r="1675" spans="2:26" s="52" customFormat="1" ht="14.25" customHeight="1" thickBot="1" x14ac:dyDescent="0.3">
      <c r="B1675" s="368"/>
      <c r="C1675" s="368"/>
      <c r="D1675" s="368"/>
      <c r="E1675" s="369"/>
      <c r="F1675" s="376"/>
      <c r="G1675" s="377"/>
      <c r="H1675" s="377"/>
      <c r="I1675" s="241"/>
      <c r="J1675" s="370"/>
      <c r="K1675" s="370"/>
      <c r="L1675" s="370"/>
      <c r="M1675" s="370"/>
      <c r="N1675" s="370"/>
      <c r="O1675" s="370"/>
      <c r="P1675" s="370"/>
      <c r="Q1675" s="370"/>
      <c r="R1675" s="370"/>
      <c r="S1675" s="370"/>
      <c r="T1675" s="370"/>
      <c r="U1675" s="370"/>
      <c r="V1675" s="375"/>
      <c r="W1675" s="96"/>
    </row>
    <row r="1676" spans="2:26" s="52" customFormat="1" ht="12.75" customHeight="1" thickBot="1" x14ac:dyDescent="0.3">
      <c r="B1676" s="372"/>
      <c r="C1676" s="100"/>
      <c r="D1676" s="100"/>
      <c r="E1676" s="100"/>
      <c r="F1676" s="100"/>
      <c r="G1676" s="100"/>
      <c r="H1676" s="100"/>
      <c r="I1676" s="100"/>
      <c r="J1676" s="100"/>
      <c r="K1676" s="500" t="s">
        <v>836</v>
      </c>
      <c r="L1676" s="859">
        <f>+D1637</f>
        <v>0</v>
      </c>
      <c r="M1676" s="860"/>
      <c r="N1676" s="860"/>
      <c r="O1676" s="860"/>
      <c r="P1676" s="860"/>
      <c r="Q1676" s="860"/>
      <c r="R1676" s="860"/>
      <c r="S1676" s="860"/>
      <c r="T1676" s="860"/>
      <c r="U1676" s="860"/>
      <c r="V1676" s="484"/>
      <c r="W1676" s="417" t="s">
        <v>864</v>
      </c>
    </row>
    <row r="1677" spans="2:26" ht="15" x14ac:dyDescent="0.25">
      <c r="B1677" s="372"/>
      <c r="C1677" s="100"/>
      <c r="D1677" s="100"/>
      <c r="E1677" s="100"/>
      <c r="F1677" s="100"/>
      <c r="G1677" s="100"/>
      <c r="H1677" s="100"/>
      <c r="I1677" s="100"/>
      <c r="J1677" s="100"/>
      <c r="K1677" s="500" t="s">
        <v>837</v>
      </c>
      <c r="L1677" s="500"/>
      <c r="M1677" s="242"/>
      <c r="N1677" s="54"/>
      <c r="O1677" s="858" t="str">
        <f>+F1638</f>
        <v/>
      </c>
      <c r="P1677" s="858"/>
      <c r="Q1677" s="858"/>
      <c r="R1677" s="858"/>
      <c r="S1677" s="858"/>
      <c r="T1677" s="858"/>
      <c r="U1677" s="858"/>
      <c r="V1677" s="484"/>
      <c r="W1677" s="96"/>
    </row>
    <row r="1678" spans="2:26" ht="16.5" thickBot="1" x14ac:dyDescent="0.3">
      <c r="B1678" s="68" t="s">
        <v>1133</v>
      </c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Q1678" s="74"/>
      <c r="R1678" s="74"/>
      <c r="S1678" s="74"/>
      <c r="T1678" s="61"/>
      <c r="U1678" s="61"/>
      <c r="V1678" s="61"/>
      <c r="W1678" s="61"/>
    </row>
    <row r="1679" spans="2:26" ht="40.5" customHeight="1" thickBot="1" x14ac:dyDescent="0.3">
      <c r="B1679" s="990" t="s">
        <v>1077</v>
      </c>
      <c r="C1679" s="991"/>
      <c r="D1679" s="992"/>
      <c r="E1679" s="979" t="s">
        <v>870</v>
      </c>
      <c r="F1679" s="980"/>
      <c r="G1679" s="985" t="s">
        <v>1068</v>
      </c>
      <c r="H1679" s="957"/>
      <c r="I1679" s="957"/>
      <c r="J1679" s="958"/>
      <c r="K1679" s="957" t="s">
        <v>1067</v>
      </c>
      <c r="L1679" s="958"/>
      <c r="M1679" s="957" t="s">
        <v>1074</v>
      </c>
      <c r="N1679" s="958"/>
      <c r="O1679" s="957" t="s">
        <v>1073</v>
      </c>
      <c r="P1679" s="958"/>
      <c r="Q1679" s="957" t="s">
        <v>1072</v>
      </c>
      <c r="R1679" s="958"/>
      <c r="S1679" s="957" t="s">
        <v>1071</v>
      </c>
      <c r="T1679" s="958"/>
      <c r="U1679" s="967" t="s">
        <v>1070</v>
      </c>
      <c r="V1679" s="968"/>
      <c r="W1679" s="969"/>
    </row>
    <row r="1680" spans="2:26" ht="13.5" x14ac:dyDescent="0.2">
      <c r="B1680" s="993"/>
      <c r="C1680" s="959"/>
      <c r="D1680" s="994"/>
      <c r="E1680" s="981"/>
      <c r="F1680" s="982"/>
      <c r="G1680" s="999" t="s">
        <v>1069</v>
      </c>
      <c r="H1680" s="1000"/>
      <c r="I1680" s="1000"/>
      <c r="J1680" s="1001"/>
      <c r="K1680" s="959"/>
      <c r="L1680" s="960"/>
      <c r="M1680" s="959"/>
      <c r="N1680" s="960"/>
      <c r="O1680" s="959"/>
      <c r="P1680" s="960"/>
      <c r="Q1680" s="959"/>
      <c r="R1680" s="960"/>
      <c r="S1680" s="959"/>
      <c r="T1680" s="960"/>
      <c r="U1680" s="970"/>
      <c r="V1680" s="971"/>
      <c r="W1680" s="972"/>
    </row>
    <row r="1681" spans="2:23" ht="14.25" thickBot="1" x14ac:dyDescent="0.25">
      <c r="B1681" s="995"/>
      <c r="C1681" s="996"/>
      <c r="D1681" s="997"/>
      <c r="E1681" s="983"/>
      <c r="F1681" s="984"/>
      <c r="G1681" s="955" t="s">
        <v>1065</v>
      </c>
      <c r="H1681" s="956"/>
      <c r="I1681" s="956" t="s">
        <v>1066</v>
      </c>
      <c r="J1681" s="998"/>
      <c r="K1681" s="961"/>
      <c r="L1681" s="962"/>
      <c r="M1681" s="961"/>
      <c r="N1681" s="962"/>
      <c r="O1681" s="961"/>
      <c r="P1681" s="962"/>
      <c r="Q1681" s="961"/>
      <c r="R1681" s="962"/>
      <c r="S1681" s="961"/>
      <c r="T1681" s="962"/>
      <c r="U1681" s="973"/>
      <c r="V1681" s="974"/>
      <c r="W1681" s="975"/>
    </row>
    <row r="1682" spans="2:23" ht="13.5" thickBot="1" x14ac:dyDescent="0.3">
      <c r="B1682" s="116" t="s">
        <v>823</v>
      </c>
      <c r="C1682" s="109" t="s">
        <v>824</v>
      </c>
      <c r="D1682" s="117" t="s">
        <v>874</v>
      </c>
      <c r="E1682" s="977" t="s">
        <v>1078</v>
      </c>
      <c r="F1682" s="978"/>
      <c r="G1682" s="485" t="s">
        <v>823</v>
      </c>
      <c r="H1682" s="486" t="s">
        <v>824</v>
      </c>
      <c r="I1682" s="486" t="s">
        <v>823</v>
      </c>
      <c r="J1682" s="487" t="s">
        <v>824</v>
      </c>
      <c r="K1682" s="493" t="s">
        <v>823</v>
      </c>
      <c r="L1682" s="131" t="s">
        <v>824</v>
      </c>
      <c r="M1682" s="131" t="s">
        <v>823</v>
      </c>
      <c r="N1682" s="131" t="s">
        <v>824</v>
      </c>
      <c r="O1682" s="131" t="s">
        <v>823</v>
      </c>
      <c r="P1682" s="131" t="s">
        <v>824</v>
      </c>
      <c r="Q1682" s="131" t="s">
        <v>823</v>
      </c>
      <c r="R1682" s="131" t="s">
        <v>824</v>
      </c>
      <c r="S1682" s="131" t="s">
        <v>823</v>
      </c>
      <c r="T1682" s="131" t="s">
        <v>824</v>
      </c>
      <c r="U1682" s="131" t="s">
        <v>823</v>
      </c>
      <c r="V1682" s="131" t="s">
        <v>824</v>
      </c>
      <c r="W1682" s="132" t="s">
        <v>825</v>
      </c>
    </row>
    <row r="1683" spans="2:23" ht="33.75" customHeight="1" x14ac:dyDescent="0.25">
      <c r="B1683" s="534" t="e">
        <f>IF($A$1638="",0,VLOOKUP($A$1638,$CC$2209:$CK$3100,2,FALSE))</f>
        <v>#N/A</v>
      </c>
      <c r="C1683" s="535" t="e">
        <f>IF($A$1638="",0,VLOOKUP($A$1638,$CP$2209:$CX$3100,2,FALSE))</f>
        <v>#N/A</v>
      </c>
      <c r="D1683" s="122" t="e">
        <f>SUM(B1683:C1683)</f>
        <v>#N/A</v>
      </c>
      <c r="E1683" s="900" t="s">
        <v>1079</v>
      </c>
      <c r="F1683" s="901"/>
      <c r="G1683" s="288"/>
      <c r="H1683" s="283"/>
      <c r="I1683" s="283"/>
      <c r="J1683" s="471"/>
      <c r="K1683" s="288"/>
      <c r="L1683" s="283"/>
      <c r="M1683" s="283"/>
      <c r="N1683" s="283"/>
      <c r="O1683" s="283"/>
      <c r="P1683" s="283"/>
      <c r="Q1683" s="283"/>
      <c r="R1683" s="283"/>
      <c r="S1683" s="283"/>
      <c r="T1683" s="283"/>
      <c r="U1683" s="128">
        <f t="shared" ref="U1683:V1686" si="293">+G1683+I1683+K1683+M1683+O1683+Q1683+S1683</f>
        <v>0</v>
      </c>
      <c r="V1683" s="128">
        <f t="shared" si="293"/>
        <v>0</v>
      </c>
      <c r="W1683" s="122">
        <f>+V1683+U1683</f>
        <v>0</v>
      </c>
    </row>
    <row r="1684" spans="2:23" ht="33.75" customHeight="1" x14ac:dyDescent="0.25">
      <c r="B1684" s="536" t="e">
        <f>IF($A$1638="",0,VLOOKUP($A$1638,$CC$2209:$CK$3100,3,FALSE))</f>
        <v>#N/A</v>
      </c>
      <c r="C1684" s="374" t="e">
        <f>IF($A$1638="",0,VLOOKUP($A$1638,$CP$2209:$CX$3100,3,FALSE))</f>
        <v>#N/A</v>
      </c>
      <c r="D1684" s="123" t="e">
        <f>SUM(B1684:C1684)</f>
        <v>#N/A</v>
      </c>
      <c r="E1684" s="896" t="s">
        <v>1080</v>
      </c>
      <c r="F1684" s="897"/>
      <c r="G1684" s="451"/>
      <c r="H1684" s="107"/>
      <c r="I1684" s="107"/>
      <c r="J1684" s="472"/>
      <c r="K1684" s="451"/>
      <c r="L1684" s="107"/>
      <c r="M1684" s="107"/>
      <c r="N1684" s="107"/>
      <c r="O1684" s="107"/>
      <c r="P1684" s="107"/>
      <c r="Q1684" s="107"/>
      <c r="R1684" s="107"/>
      <c r="S1684" s="107"/>
      <c r="T1684" s="107"/>
      <c r="U1684" s="121">
        <f t="shared" si="293"/>
        <v>0</v>
      </c>
      <c r="V1684" s="121">
        <f t="shared" si="293"/>
        <v>0</v>
      </c>
      <c r="W1684" s="123">
        <f>+V1684+U1684</f>
        <v>0</v>
      </c>
    </row>
    <row r="1685" spans="2:23" ht="33.75" customHeight="1" x14ac:dyDescent="0.25">
      <c r="B1685" s="536" t="e">
        <f>IF($A$1638="",0,VLOOKUP($A$1638,$CC$2209:$CK$3100,4,FALSE))</f>
        <v>#N/A</v>
      </c>
      <c r="C1685" s="374" t="e">
        <f>IF($A$1638="",0,VLOOKUP($A$1638,$CP$2209:$CX$3100,4,FALSE))</f>
        <v>#N/A</v>
      </c>
      <c r="D1685" s="123" t="e">
        <f>SUM(B1685:C1685)</f>
        <v>#N/A</v>
      </c>
      <c r="E1685" s="890" t="s">
        <v>1081</v>
      </c>
      <c r="F1685" s="891"/>
      <c r="G1685" s="451"/>
      <c r="H1685" s="107"/>
      <c r="I1685" s="107"/>
      <c r="J1685" s="472"/>
      <c r="K1685" s="451"/>
      <c r="L1685" s="107"/>
      <c r="M1685" s="107"/>
      <c r="N1685" s="107"/>
      <c r="O1685" s="107"/>
      <c r="P1685" s="107"/>
      <c r="Q1685" s="107"/>
      <c r="R1685" s="107"/>
      <c r="S1685" s="107"/>
      <c r="T1685" s="107"/>
      <c r="U1685" s="121">
        <f t="shared" si="293"/>
        <v>0</v>
      </c>
      <c r="V1685" s="121">
        <f t="shared" si="293"/>
        <v>0</v>
      </c>
      <c r="W1685" s="123">
        <f>+V1685+U1685</f>
        <v>0</v>
      </c>
    </row>
    <row r="1686" spans="2:23" ht="17.25" thickBot="1" x14ac:dyDescent="0.3">
      <c r="B1686" s="537" t="e">
        <f>IF($A$1638="",0,VLOOKUP($A$1638,$CC$2209:$CK$3100,5,FALSE))</f>
        <v>#N/A</v>
      </c>
      <c r="C1686" s="538" t="e">
        <f>IF($A$1638="",0,VLOOKUP($A$1638,$CP$2209:$CX$3100,5,FALSE))</f>
        <v>#N/A</v>
      </c>
      <c r="D1686" s="365" t="e">
        <f>SUM(B1686:C1686)</f>
        <v>#N/A</v>
      </c>
      <c r="E1686" s="890" t="s">
        <v>1082</v>
      </c>
      <c r="F1686" s="891"/>
      <c r="G1686" s="498"/>
      <c r="H1686" s="363"/>
      <c r="I1686" s="363"/>
      <c r="J1686" s="473"/>
      <c r="K1686" s="452"/>
      <c r="L1686" s="287"/>
      <c r="M1686" s="287"/>
      <c r="N1686" s="287"/>
      <c r="O1686" s="287"/>
      <c r="P1686" s="287"/>
      <c r="Q1686" s="287"/>
      <c r="R1686" s="287"/>
      <c r="S1686" s="287"/>
      <c r="T1686" s="287"/>
      <c r="U1686" s="129">
        <f t="shared" si="293"/>
        <v>0</v>
      </c>
      <c r="V1686" s="129">
        <f t="shared" si="293"/>
        <v>0</v>
      </c>
      <c r="W1686" s="124">
        <f>+V1686+U1686</f>
        <v>0</v>
      </c>
    </row>
    <row r="1687" spans="2:23" ht="17.25" thickBot="1" x14ac:dyDescent="0.3">
      <c r="B1687" s="82" t="e">
        <f>SUM(B1683:B1686)</f>
        <v>#N/A</v>
      </c>
      <c r="C1687" s="83" t="e">
        <f>SUM(C1683:C1686)</f>
        <v>#N/A</v>
      </c>
      <c r="D1687" s="84" t="e">
        <f>SUM(D1683:D1686)</f>
        <v>#N/A</v>
      </c>
      <c r="E1687" s="898" t="s">
        <v>1083</v>
      </c>
      <c r="F1687" s="899"/>
      <c r="G1687" s="82">
        <f t="shared" ref="G1687:W1687" si="294">SUM(G1683:G1686)</f>
        <v>0</v>
      </c>
      <c r="H1687" s="83">
        <f t="shared" si="294"/>
        <v>0</v>
      </c>
      <c r="I1687" s="83">
        <f t="shared" si="294"/>
        <v>0</v>
      </c>
      <c r="J1687" s="84">
        <f t="shared" si="294"/>
        <v>0</v>
      </c>
      <c r="K1687" s="82">
        <f t="shared" si="294"/>
        <v>0</v>
      </c>
      <c r="L1687" s="83">
        <f t="shared" si="294"/>
        <v>0</v>
      </c>
      <c r="M1687" s="83">
        <f t="shared" si="294"/>
        <v>0</v>
      </c>
      <c r="N1687" s="83">
        <f t="shared" si="294"/>
        <v>0</v>
      </c>
      <c r="O1687" s="83">
        <f t="shared" si="294"/>
        <v>0</v>
      </c>
      <c r="P1687" s="83">
        <f t="shared" si="294"/>
        <v>0</v>
      </c>
      <c r="Q1687" s="83">
        <f t="shared" si="294"/>
        <v>0</v>
      </c>
      <c r="R1687" s="83">
        <f t="shared" si="294"/>
        <v>0</v>
      </c>
      <c r="S1687" s="83">
        <f t="shared" si="294"/>
        <v>0</v>
      </c>
      <c r="T1687" s="83">
        <f t="shared" si="294"/>
        <v>0</v>
      </c>
      <c r="U1687" s="83">
        <f t="shared" si="294"/>
        <v>0</v>
      </c>
      <c r="V1687" s="83">
        <f t="shared" si="294"/>
        <v>0</v>
      </c>
      <c r="W1687" s="84">
        <f t="shared" si="294"/>
        <v>0</v>
      </c>
    </row>
    <row r="1688" spans="2:23" ht="17.25" thickBot="1" x14ac:dyDescent="0.3">
      <c r="B1688" s="488"/>
      <c r="C1688" s="488"/>
      <c r="D1688" s="488"/>
      <c r="E1688" s="489"/>
      <c r="F1688" s="489"/>
      <c r="G1688" s="488"/>
      <c r="H1688" s="488"/>
      <c r="I1688" s="488"/>
      <c r="J1688" s="488"/>
      <c r="K1688" s="488"/>
      <c r="L1688" s="488"/>
      <c r="M1688" s="488"/>
      <c r="N1688" s="488"/>
      <c r="O1688" s="488"/>
      <c r="P1688" s="488"/>
      <c r="Q1688" s="488"/>
      <c r="R1688" s="488"/>
      <c r="S1688" s="488"/>
      <c r="T1688" s="488"/>
      <c r="U1688" s="488"/>
      <c r="V1688" s="488"/>
      <c r="W1688" s="488"/>
    </row>
    <row r="1689" spans="2:23" ht="13.5" thickBot="1" x14ac:dyDescent="0.3">
      <c r="B1689" s="130" t="s">
        <v>823</v>
      </c>
      <c r="C1689" s="131" t="s">
        <v>824</v>
      </c>
      <c r="D1689" s="494" t="s">
        <v>874</v>
      </c>
      <c r="E1689" s="892" t="s">
        <v>1084</v>
      </c>
      <c r="F1689" s="893"/>
      <c r="G1689" s="485" t="s">
        <v>823</v>
      </c>
      <c r="H1689" s="486" t="s">
        <v>824</v>
      </c>
      <c r="I1689" s="486" t="s">
        <v>823</v>
      </c>
      <c r="J1689" s="487" t="s">
        <v>824</v>
      </c>
      <c r="K1689" s="495" t="s">
        <v>823</v>
      </c>
      <c r="L1689" s="486" t="s">
        <v>824</v>
      </c>
      <c r="M1689" s="486" t="s">
        <v>823</v>
      </c>
      <c r="N1689" s="486" t="s">
        <v>824</v>
      </c>
      <c r="O1689" s="486" t="s">
        <v>823</v>
      </c>
      <c r="P1689" s="486" t="s">
        <v>824</v>
      </c>
      <c r="Q1689" s="486" t="s">
        <v>823</v>
      </c>
      <c r="R1689" s="486" t="s">
        <v>824</v>
      </c>
      <c r="S1689" s="486" t="s">
        <v>823</v>
      </c>
      <c r="T1689" s="486" t="s">
        <v>824</v>
      </c>
      <c r="U1689" s="486" t="s">
        <v>823</v>
      </c>
      <c r="V1689" s="486" t="s">
        <v>824</v>
      </c>
      <c r="W1689" s="496" t="s">
        <v>825</v>
      </c>
    </row>
    <row r="1690" spans="2:23" ht="33" customHeight="1" x14ac:dyDescent="0.25">
      <c r="B1690" s="534" t="e">
        <f>IF($A$1638="",0,VLOOKUP($A$1638,$CC$2209:$CK$3100,6,FALSE))</f>
        <v>#N/A</v>
      </c>
      <c r="C1690" s="535" t="e">
        <f>IF($A$1638="",0,VLOOKUP($A$1638,$CP$2209:$CX$3100,6,FALSE))</f>
        <v>#N/A</v>
      </c>
      <c r="D1690" s="122" t="e">
        <f>SUM(B1690:C1690)</f>
        <v>#N/A</v>
      </c>
      <c r="E1690" s="894" t="s">
        <v>1085</v>
      </c>
      <c r="F1690" s="895"/>
      <c r="G1690" s="288"/>
      <c r="H1690" s="283"/>
      <c r="I1690" s="283"/>
      <c r="J1690" s="471"/>
      <c r="K1690" s="288"/>
      <c r="L1690" s="283"/>
      <c r="M1690" s="283"/>
      <c r="N1690" s="283"/>
      <c r="O1690" s="283"/>
      <c r="P1690" s="283"/>
      <c r="Q1690" s="283"/>
      <c r="R1690" s="283"/>
      <c r="S1690" s="283"/>
      <c r="T1690" s="283"/>
      <c r="U1690" s="128">
        <f t="shared" ref="U1690:V1693" si="295">+G1690+I1690+K1690+M1690+O1690+Q1690+S1690</f>
        <v>0</v>
      </c>
      <c r="V1690" s="128">
        <f t="shared" si="295"/>
        <v>0</v>
      </c>
      <c r="W1690" s="122">
        <f>+V1690+U1690</f>
        <v>0</v>
      </c>
    </row>
    <row r="1691" spans="2:23" ht="32.25" customHeight="1" x14ac:dyDescent="0.25">
      <c r="B1691" s="536" t="e">
        <f>IF($A$1638="",0,VLOOKUP($A$1638,$CC$2209:$CK$3100,7,FALSE))</f>
        <v>#N/A</v>
      </c>
      <c r="C1691" s="374" t="e">
        <f>IF($A$1638="",0,VLOOKUP($A$1638,$CP$2209:$CX$3100,7,FALSE))</f>
        <v>#N/A</v>
      </c>
      <c r="D1691" s="123" t="e">
        <f>SUM(B1691:C1691)</f>
        <v>#N/A</v>
      </c>
      <c r="E1691" s="896" t="s">
        <v>1086</v>
      </c>
      <c r="F1691" s="897"/>
      <c r="G1691" s="451"/>
      <c r="H1691" s="107"/>
      <c r="I1691" s="107"/>
      <c r="J1691" s="472"/>
      <c r="K1691" s="451"/>
      <c r="L1691" s="107"/>
      <c r="M1691" s="107"/>
      <c r="N1691" s="107"/>
      <c r="O1691" s="107"/>
      <c r="P1691" s="107"/>
      <c r="Q1691" s="107"/>
      <c r="R1691" s="107"/>
      <c r="S1691" s="107"/>
      <c r="T1691" s="107"/>
      <c r="U1691" s="121">
        <f t="shared" si="295"/>
        <v>0</v>
      </c>
      <c r="V1691" s="121">
        <f t="shared" si="295"/>
        <v>0</v>
      </c>
      <c r="W1691" s="123">
        <f>+V1691+U1691</f>
        <v>0</v>
      </c>
    </row>
    <row r="1692" spans="2:23" ht="33" customHeight="1" x14ac:dyDescent="0.25">
      <c r="B1692" s="536" t="e">
        <f>IF($A$1638="",0,VLOOKUP($A$1638,$CC$2209:$CK$3100,8,FALSE))</f>
        <v>#N/A</v>
      </c>
      <c r="C1692" s="374" t="e">
        <f>IF($A$1638="",0,VLOOKUP($A$1638,$CP$2209:$CX$3100,8,FALSE))</f>
        <v>#N/A</v>
      </c>
      <c r="D1692" s="123" t="e">
        <f>SUM(B1692:C1692)</f>
        <v>#N/A</v>
      </c>
      <c r="E1692" s="890" t="s">
        <v>1087</v>
      </c>
      <c r="F1692" s="891"/>
      <c r="G1692" s="451"/>
      <c r="H1692" s="107"/>
      <c r="I1692" s="107"/>
      <c r="J1692" s="472"/>
      <c r="K1692" s="451"/>
      <c r="L1692" s="107"/>
      <c r="M1692" s="107"/>
      <c r="N1692" s="107"/>
      <c r="O1692" s="107"/>
      <c r="P1692" s="107"/>
      <c r="Q1692" s="107"/>
      <c r="R1692" s="107"/>
      <c r="S1692" s="107"/>
      <c r="T1692" s="107"/>
      <c r="U1692" s="121">
        <f t="shared" si="295"/>
        <v>0</v>
      </c>
      <c r="V1692" s="121">
        <f t="shared" si="295"/>
        <v>0</v>
      </c>
      <c r="W1692" s="123">
        <f>+V1692+U1692</f>
        <v>0</v>
      </c>
    </row>
    <row r="1693" spans="2:23" ht="17.25" thickBot="1" x14ac:dyDescent="0.3">
      <c r="B1693" s="537" t="e">
        <f>IF($A$1638="",0,VLOOKUP($A$1638,$CC$2209:$CK$3100,9,FALSE))</f>
        <v>#N/A</v>
      </c>
      <c r="C1693" s="538" t="e">
        <f>IF($A$1638="",0,VLOOKUP($A$1638,$CP$2209:$CX$3100,9,FALSE))</f>
        <v>#N/A</v>
      </c>
      <c r="D1693" s="365" t="e">
        <f>SUM(B1693:C1693)</f>
        <v>#N/A</v>
      </c>
      <c r="E1693" s="890" t="s">
        <v>1088</v>
      </c>
      <c r="F1693" s="891"/>
      <c r="G1693" s="452"/>
      <c r="H1693" s="287"/>
      <c r="I1693" s="287"/>
      <c r="J1693" s="499"/>
      <c r="K1693" s="452"/>
      <c r="L1693" s="287"/>
      <c r="M1693" s="287"/>
      <c r="N1693" s="287"/>
      <c r="O1693" s="287"/>
      <c r="P1693" s="287"/>
      <c r="Q1693" s="287"/>
      <c r="R1693" s="287"/>
      <c r="S1693" s="287"/>
      <c r="T1693" s="287"/>
      <c r="U1693" s="129">
        <f t="shared" si="295"/>
        <v>0</v>
      </c>
      <c r="V1693" s="129">
        <f t="shared" si="295"/>
        <v>0</v>
      </c>
      <c r="W1693" s="124">
        <f>+V1693+U1693</f>
        <v>0</v>
      </c>
    </row>
    <row r="1694" spans="2:23" ht="17.25" thickBot="1" x14ac:dyDescent="0.3">
      <c r="B1694" s="82" t="e">
        <f>SUM(B1690:B1693)</f>
        <v>#N/A</v>
      </c>
      <c r="C1694" s="83" t="e">
        <f>SUM(C1690:C1693)</f>
        <v>#N/A</v>
      </c>
      <c r="D1694" s="84" t="e">
        <f>SUM(D1690:D1693)</f>
        <v>#N/A</v>
      </c>
      <c r="E1694" s="898" t="s">
        <v>1089</v>
      </c>
      <c r="F1694" s="899"/>
      <c r="G1694" s="82">
        <f t="shared" ref="G1694:W1694" si="296">SUM(G1690:G1693)</f>
        <v>0</v>
      </c>
      <c r="H1694" s="83">
        <f t="shared" si="296"/>
        <v>0</v>
      </c>
      <c r="I1694" s="83">
        <f t="shared" si="296"/>
        <v>0</v>
      </c>
      <c r="J1694" s="84">
        <f t="shared" si="296"/>
        <v>0</v>
      </c>
      <c r="K1694" s="82">
        <f t="shared" si="296"/>
        <v>0</v>
      </c>
      <c r="L1694" s="83">
        <f t="shared" si="296"/>
        <v>0</v>
      </c>
      <c r="M1694" s="83">
        <f t="shared" si="296"/>
        <v>0</v>
      </c>
      <c r="N1694" s="83">
        <f t="shared" si="296"/>
        <v>0</v>
      </c>
      <c r="O1694" s="83">
        <f t="shared" si="296"/>
        <v>0</v>
      </c>
      <c r="P1694" s="83">
        <f t="shared" si="296"/>
        <v>0</v>
      </c>
      <c r="Q1694" s="83">
        <f t="shared" si="296"/>
        <v>0</v>
      </c>
      <c r="R1694" s="83">
        <f t="shared" si="296"/>
        <v>0</v>
      </c>
      <c r="S1694" s="83">
        <f t="shared" si="296"/>
        <v>0</v>
      </c>
      <c r="T1694" s="83">
        <f t="shared" si="296"/>
        <v>0</v>
      </c>
      <c r="U1694" s="83">
        <f t="shared" si="296"/>
        <v>0</v>
      </c>
      <c r="V1694" s="83">
        <f t="shared" si="296"/>
        <v>0</v>
      </c>
      <c r="W1694" s="84">
        <f t="shared" si="296"/>
        <v>0</v>
      </c>
    </row>
    <row r="1695" spans="2:23" ht="15.75" thickBot="1" x14ac:dyDescent="0.3">
      <c r="B1695" s="497" t="s">
        <v>889</v>
      </c>
      <c r="C1695" s="95"/>
      <c r="D1695" s="95"/>
      <c r="E1695" s="95"/>
      <c r="F1695" s="96"/>
      <c r="G1695" s="96"/>
      <c r="H1695" s="96"/>
      <c r="I1695" s="96"/>
      <c r="J1695"/>
      <c r="K1695"/>
      <c r="L1695"/>
      <c r="M1695"/>
      <c r="N1695"/>
      <c r="O1695"/>
      <c r="P1695"/>
      <c r="Q1695"/>
      <c r="R1695"/>
      <c r="S1695"/>
      <c r="T1695"/>
      <c r="U1695"/>
      <c r="V1695" s="96"/>
      <c r="W1695" s="96"/>
    </row>
    <row r="1696" spans="2:23" ht="15" x14ac:dyDescent="0.25">
      <c r="B1696" s="1026" t="s">
        <v>1020</v>
      </c>
      <c r="C1696" s="1027"/>
      <c r="D1696" s="1028" t="s">
        <v>890</v>
      </c>
      <c r="E1696" s="1028"/>
      <c r="F1696" s="1029" t="s">
        <v>1021</v>
      </c>
      <c r="G1696" s="1029"/>
      <c r="H1696" s="1030"/>
      <c r="I1696" s="241"/>
      <c r="J1696"/>
      <c r="K1696"/>
      <c r="L1696"/>
      <c r="M1696"/>
      <c r="N1696"/>
      <c r="O1696"/>
      <c r="P1696"/>
      <c r="Q1696"/>
      <c r="R1696"/>
      <c r="S1696"/>
      <c r="T1696"/>
      <c r="U1696"/>
      <c r="V1696" s="375"/>
      <c r="W1696" s="96"/>
    </row>
    <row r="1697" spans="2:23" ht="15" x14ac:dyDescent="0.25">
      <c r="B1697" s="366" t="s">
        <v>823</v>
      </c>
      <c r="C1697" s="367" t="s">
        <v>824</v>
      </c>
      <c r="D1697" s="367" t="s">
        <v>823</v>
      </c>
      <c r="E1697" s="367" t="s">
        <v>824</v>
      </c>
      <c r="F1697" s="367" t="s">
        <v>823</v>
      </c>
      <c r="G1697" s="1031" t="s">
        <v>824</v>
      </c>
      <c r="H1697" s="1032"/>
      <c r="I1697" s="241"/>
      <c r="J1697"/>
      <c r="K1697"/>
      <c r="L1697" s="1009" t="s">
        <v>835</v>
      </c>
      <c r="M1697" s="1009"/>
      <c r="N1697" s="1009"/>
      <c r="O1697" s="1010"/>
      <c r="P1697" s="1011"/>
      <c r="Q1697" s="1011"/>
      <c r="R1697" s="1011"/>
      <c r="S1697" s="1011"/>
      <c r="T1697" s="1011"/>
      <c r="U1697" s="1011"/>
      <c r="V1697" s="1012"/>
      <c r="W1697" s="96"/>
    </row>
    <row r="1698" spans="2:23" ht="17.25" thickBot="1" x14ac:dyDescent="0.3">
      <c r="B1698" s="452"/>
      <c r="C1698" s="287"/>
      <c r="D1698" s="287"/>
      <c r="E1698" s="287"/>
      <c r="F1698" s="287"/>
      <c r="G1698" s="1033"/>
      <c r="H1698" s="1034"/>
      <c r="I1698" s="241"/>
      <c r="J1698"/>
      <c r="K1698"/>
      <c r="L1698" s="1009"/>
      <c r="M1698" s="1009"/>
      <c r="N1698" s="1009"/>
      <c r="O1698" s="1013"/>
      <c r="P1698" s="1014"/>
      <c r="Q1698" s="1014"/>
      <c r="R1698" s="1014"/>
      <c r="S1698" s="1014"/>
      <c r="T1698" s="1014"/>
      <c r="U1698" s="1014"/>
      <c r="V1698" s="1015"/>
      <c r="W1698" s="96"/>
    </row>
    <row r="1699" spans="2:23" ht="16.5" x14ac:dyDescent="0.25">
      <c r="B1699" s="368"/>
      <c r="C1699" s="368"/>
      <c r="D1699" s="368"/>
      <c r="E1699" s="369"/>
      <c r="F1699" s="376"/>
      <c r="G1699" s="377"/>
      <c r="H1699" s="377"/>
      <c r="I1699" s="241"/>
      <c r="J1699" s="370"/>
      <c r="K1699" s="370"/>
      <c r="L1699" s="370"/>
      <c r="M1699" s="370"/>
      <c r="N1699" s="370"/>
      <c r="O1699" s="1013"/>
      <c r="P1699" s="1014"/>
      <c r="Q1699" s="1014"/>
      <c r="R1699" s="1014"/>
      <c r="S1699" s="1014"/>
      <c r="T1699" s="1014"/>
      <c r="U1699" s="1014"/>
      <c r="V1699" s="1015"/>
      <c r="W1699" s="96"/>
    </row>
    <row r="1700" spans="2:23" ht="15" x14ac:dyDescent="0.25">
      <c r="B1700" s="371" t="s">
        <v>891</v>
      </c>
      <c r="C1700" s="100"/>
      <c r="D1700" s="100"/>
      <c r="E1700" s="100"/>
      <c r="F1700" s="100"/>
      <c r="G1700" s="100"/>
      <c r="H1700" s="100"/>
      <c r="I1700" s="100"/>
      <c r="J1700" s="100"/>
      <c r="K1700" s="100"/>
      <c r="L1700" s="100"/>
      <c r="M1700" s="100"/>
      <c r="N1700" s="100"/>
      <c r="O1700" s="1016"/>
      <c r="P1700" s="1017"/>
      <c r="Q1700" s="1017"/>
      <c r="R1700" s="1017"/>
      <c r="S1700" s="1017"/>
      <c r="T1700" s="1017"/>
      <c r="U1700" s="1017"/>
      <c r="V1700" s="1018"/>
      <c r="W1700" s="96"/>
    </row>
    <row r="1701" spans="2:23" ht="15" x14ac:dyDescent="0.25">
      <c r="B1701" s="372" t="s">
        <v>892</v>
      </c>
      <c r="C1701" s="100"/>
      <c r="D1701" s="100"/>
      <c r="E1701" s="100"/>
      <c r="F1701" s="100"/>
      <c r="G1701" s="100"/>
      <c r="H1701" s="100"/>
      <c r="I1701" s="100"/>
      <c r="J1701" s="100"/>
      <c r="K1701" s="100"/>
      <c r="L1701" s="100"/>
      <c r="M1701" s="100"/>
      <c r="N1701" s="100"/>
      <c r="O1701" s="100"/>
      <c r="P1701" s="100"/>
      <c r="Q1701" s="100"/>
      <c r="R1701" s="100"/>
      <c r="S1701" s="100"/>
      <c r="T1701" s="100"/>
      <c r="U1701" s="100"/>
      <c r="V1701" s="100"/>
      <c r="W1701" s="96"/>
    </row>
    <row r="2208" spans="82:122" ht="21" hidden="1" customHeight="1" x14ac:dyDescent="0.25">
      <c r="CD2208" s="856" t="s">
        <v>1092</v>
      </c>
      <c r="CE2208" s="856"/>
      <c r="CF2208" s="856"/>
      <c r="CG2208" s="856"/>
      <c r="CH2208" s="855" t="s">
        <v>1097</v>
      </c>
      <c r="CI2208" s="855"/>
      <c r="CJ2208" s="855"/>
      <c r="CK2208" s="855"/>
      <c r="CQ2208" s="856" t="s">
        <v>1092</v>
      </c>
      <c r="CR2208" s="856"/>
      <c r="CS2208" s="856"/>
      <c r="CT2208" s="856"/>
      <c r="CU2208" s="855" t="s">
        <v>1097</v>
      </c>
      <c r="CV2208" s="855"/>
      <c r="CW2208" s="855"/>
      <c r="CX2208" s="855"/>
      <c r="DC2208" s="563" t="s">
        <v>1019</v>
      </c>
      <c r="DD2208" s="564"/>
      <c r="DH2208" s="563" t="s">
        <v>1019</v>
      </c>
      <c r="DM2208" s="563" t="s">
        <v>1263</v>
      </c>
      <c r="DN2208" s="564"/>
      <c r="DR2208" s="563" t="s">
        <v>1263</v>
      </c>
    </row>
    <row r="2209" spans="1:122" ht="115.5" hidden="1" x14ac:dyDescent="0.25">
      <c r="A2209" s="150"/>
      <c r="B2209" s="150"/>
      <c r="C2209" s="378"/>
      <c r="D2209" s="379" t="s">
        <v>908</v>
      </c>
      <c r="E2209" s="379" t="s">
        <v>909</v>
      </c>
      <c r="F2209" s="379" t="s">
        <v>910</v>
      </c>
      <c r="G2209" s="379" t="s">
        <v>911</v>
      </c>
      <c r="H2209" s="379" t="s">
        <v>912</v>
      </c>
      <c r="I2209" s="380" t="s">
        <v>914</v>
      </c>
      <c r="J2209" s="380" t="s">
        <v>915</v>
      </c>
      <c r="K2209" s="380" t="s">
        <v>916</v>
      </c>
      <c r="L2209" s="380" t="s">
        <v>917</v>
      </c>
      <c r="M2209" s="380" t="s">
        <v>918</v>
      </c>
      <c r="N2209" s="381" t="s">
        <v>920</v>
      </c>
      <c r="O2209" s="381" t="s">
        <v>921</v>
      </c>
      <c r="P2209" s="381" t="s">
        <v>922</v>
      </c>
      <c r="Q2209" s="381" t="s">
        <v>923</v>
      </c>
      <c r="R2209" s="382" t="s">
        <v>924</v>
      </c>
      <c r="S2209" s="241"/>
      <c r="T2209" s="241"/>
      <c r="U2209" s="150"/>
      <c r="V2209" s="150"/>
      <c r="W2209" s="378"/>
      <c r="X2209" s="379" t="s">
        <v>908</v>
      </c>
      <c r="Y2209" s="379" t="s">
        <v>909</v>
      </c>
      <c r="Z2209" s="379" t="s">
        <v>910</v>
      </c>
      <c r="AA2209" s="379" t="s">
        <v>911</v>
      </c>
      <c r="AB2209" s="379" t="s">
        <v>912</v>
      </c>
      <c r="AC2209" s="380" t="s">
        <v>914</v>
      </c>
      <c r="AD2209" s="380" t="s">
        <v>915</v>
      </c>
      <c r="AE2209" s="380" t="s">
        <v>916</v>
      </c>
      <c r="AF2209" s="380" t="s">
        <v>917</v>
      </c>
      <c r="AG2209" s="380" t="s">
        <v>918</v>
      </c>
      <c r="AH2209" s="381" t="s">
        <v>920</v>
      </c>
      <c r="AI2209" s="381" t="s">
        <v>921</v>
      </c>
      <c r="AJ2209" s="381" t="s">
        <v>922</v>
      </c>
      <c r="AK2209" s="381" t="s">
        <v>923</v>
      </c>
      <c r="AL2209" s="382" t="s">
        <v>924</v>
      </c>
      <c r="AO2209" s="150"/>
      <c r="AP2209" s="150"/>
      <c r="AQ2209" s="378"/>
      <c r="AR2209" s="379" t="s">
        <v>908</v>
      </c>
      <c r="AS2209" s="379" t="s">
        <v>909</v>
      </c>
      <c r="AT2209" s="379" t="s">
        <v>910</v>
      </c>
      <c r="AU2209" s="379" t="s">
        <v>911</v>
      </c>
      <c r="AV2209" s="379" t="s">
        <v>912</v>
      </c>
      <c r="AW2209" s="380" t="s">
        <v>914</v>
      </c>
      <c r="AX2209" s="380" t="s">
        <v>915</v>
      </c>
      <c r="AY2209" s="380" t="s">
        <v>916</v>
      </c>
      <c r="AZ2209" s="380" t="s">
        <v>917</v>
      </c>
      <c r="BA2209" s="380" t="s">
        <v>918</v>
      </c>
      <c r="BB2209" s="381" t="s">
        <v>920</v>
      </c>
      <c r="BC2209" s="381" t="s">
        <v>921</v>
      </c>
      <c r="BD2209" s="381" t="s">
        <v>922</v>
      </c>
      <c r="BE2209" s="381" t="s">
        <v>923</v>
      </c>
      <c r="BF2209" s="382" t="s">
        <v>924</v>
      </c>
      <c r="BH2209" s="150"/>
      <c r="BI2209" s="150"/>
      <c r="BJ2209" s="378"/>
      <c r="BK2209" s="379" t="s">
        <v>908</v>
      </c>
      <c r="BL2209" s="379" t="s">
        <v>909</v>
      </c>
      <c r="BM2209" s="379" t="s">
        <v>910</v>
      </c>
      <c r="BN2209" s="379" t="s">
        <v>911</v>
      </c>
      <c r="BO2209" s="379" t="s">
        <v>912</v>
      </c>
      <c r="BP2209" s="380" t="s">
        <v>914</v>
      </c>
      <c r="BQ2209" s="380" t="s">
        <v>915</v>
      </c>
      <c r="BR2209" s="380" t="s">
        <v>916</v>
      </c>
      <c r="BS2209" s="380" t="s">
        <v>917</v>
      </c>
      <c r="BT2209" s="380" t="s">
        <v>918</v>
      </c>
      <c r="BU2209" s="381" t="s">
        <v>920</v>
      </c>
      <c r="BV2209" s="381" t="s">
        <v>921</v>
      </c>
      <c r="BW2209" s="381" t="s">
        <v>922</v>
      </c>
      <c r="BX2209" s="381" t="s">
        <v>923</v>
      </c>
      <c r="BY2209" s="382" t="s">
        <v>924</v>
      </c>
      <c r="CA2209" s="150"/>
      <c r="CB2209" s="150"/>
      <c r="CC2209" s="378"/>
      <c r="CD2209" s="379" t="s">
        <v>908</v>
      </c>
      <c r="CE2209" s="380" t="s">
        <v>914</v>
      </c>
      <c r="CF2209" s="379" t="s">
        <v>1098</v>
      </c>
      <c r="CG2209" s="379" t="s">
        <v>1096</v>
      </c>
      <c r="CH2209" s="379" t="s">
        <v>908</v>
      </c>
      <c r="CI2209" s="380" t="s">
        <v>914</v>
      </c>
      <c r="CJ2209" s="379" t="s">
        <v>1098</v>
      </c>
      <c r="CK2209" s="552" t="s">
        <v>1096</v>
      </c>
      <c r="CN2209" s="150"/>
      <c r="CO2209" s="150"/>
      <c r="CP2209" s="378"/>
      <c r="CQ2209" s="379" t="s">
        <v>908</v>
      </c>
      <c r="CR2209" s="380" t="s">
        <v>914</v>
      </c>
      <c r="CS2209" s="379" t="s">
        <v>1098</v>
      </c>
      <c r="CT2209" s="379" t="s">
        <v>1096</v>
      </c>
      <c r="CU2209" s="379" t="s">
        <v>908</v>
      </c>
      <c r="CV2209" s="380" t="s">
        <v>914</v>
      </c>
      <c r="CW2209" s="379" t="s">
        <v>1098</v>
      </c>
      <c r="CX2209" s="552" t="s">
        <v>1096</v>
      </c>
      <c r="CZ2209" s="150"/>
      <c r="DA2209" s="150"/>
      <c r="DB2209" s="378"/>
      <c r="DC2209" s="552" t="s">
        <v>1267</v>
      </c>
      <c r="DD2209" s="458"/>
      <c r="DE2209" s="565"/>
      <c r="DF2209" s="150"/>
      <c r="DG2209" s="378"/>
      <c r="DH2209" s="552" t="s">
        <v>1267</v>
      </c>
      <c r="DI2209"/>
      <c r="DJ2209" s="150"/>
      <c r="DK2209" s="150"/>
      <c r="DL2209" s="378"/>
      <c r="DM2209" s="552" t="s">
        <v>1276</v>
      </c>
      <c r="DN2209" s="458"/>
      <c r="DO2209" s="565"/>
      <c r="DP2209" s="150"/>
      <c r="DQ2209" s="378"/>
      <c r="DR2209" s="552" t="s">
        <v>1276</v>
      </c>
    </row>
    <row r="2210" spans="1:122" ht="15" hidden="1" x14ac:dyDescent="0.25">
      <c r="A2210" s="150" t="s">
        <v>12</v>
      </c>
      <c r="B2210" s="150" t="s">
        <v>927</v>
      </c>
      <c r="C2210" s="378" t="str">
        <f>A2210&amp;" "&amp;B2210</f>
        <v>District Upazila</v>
      </c>
      <c r="D2210" s="151" t="s">
        <v>852</v>
      </c>
      <c r="E2210" s="151" t="s">
        <v>852</v>
      </c>
      <c r="F2210" s="151" t="s">
        <v>852</v>
      </c>
      <c r="G2210" s="151" t="s">
        <v>852</v>
      </c>
      <c r="H2210" s="151" t="s">
        <v>852</v>
      </c>
      <c r="I2210" s="153" t="s">
        <v>852</v>
      </c>
      <c r="J2210" s="153" t="s">
        <v>852</v>
      </c>
      <c r="K2210" s="153" t="s">
        <v>852</v>
      </c>
      <c r="L2210" s="153" t="s">
        <v>852</v>
      </c>
      <c r="M2210" s="383" t="s">
        <v>852</v>
      </c>
      <c r="N2210" s="155" t="s">
        <v>852</v>
      </c>
      <c r="O2210" s="155" t="s">
        <v>852</v>
      </c>
      <c r="P2210" s="155" t="s">
        <v>852</v>
      </c>
      <c r="Q2210" s="155" t="s">
        <v>852</v>
      </c>
      <c r="R2210" s="155" t="s">
        <v>852</v>
      </c>
      <c r="S2210" s="241"/>
      <c r="T2210" s="241"/>
      <c r="U2210" s="150" t="s">
        <v>12</v>
      </c>
      <c r="V2210" s="150" t="s">
        <v>927</v>
      </c>
      <c r="W2210" s="150"/>
      <c r="X2210" s="151" t="s">
        <v>853</v>
      </c>
      <c r="Y2210" s="151" t="s">
        <v>853</v>
      </c>
      <c r="Z2210" s="151" t="s">
        <v>853</v>
      </c>
      <c r="AA2210" s="151" t="s">
        <v>853</v>
      </c>
      <c r="AB2210" s="151" t="s">
        <v>853</v>
      </c>
      <c r="AC2210" s="153" t="s">
        <v>853</v>
      </c>
      <c r="AD2210" s="153" t="s">
        <v>853</v>
      </c>
      <c r="AE2210" s="153" t="s">
        <v>853</v>
      </c>
      <c r="AF2210" s="153" t="s">
        <v>853</v>
      </c>
      <c r="AG2210" s="383" t="s">
        <v>853</v>
      </c>
      <c r="AH2210" s="155" t="s">
        <v>853</v>
      </c>
      <c r="AI2210" s="155" t="s">
        <v>853</v>
      </c>
      <c r="AJ2210" s="155" t="s">
        <v>853</v>
      </c>
      <c r="AK2210" s="155" t="s">
        <v>853</v>
      </c>
      <c r="AL2210" s="155" t="s">
        <v>853</v>
      </c>
      <c r="AO2210" s="150" t="s">
        <v>12</v>
      </c>
      <c r="AP2210" s="150" t="s">
        <v>927</v>
      </c>
      <c r="AQ2210" s="150"/>
      <c r="AR2210" s="151" t="s">
        <v>1107</v>
      </c>
      <c r="AS2210" s="151" t="s">
        <v>1107</v>
      </c>
      <c r="AT2210" s="151" t="s">
        <v>1107</v>
      </c>
      <c r="AU2210" s="151" t="s">
        <v>1107</v>
      </c>
      <c r="AV2210" s="151" t="s">
        <v>1107</v>
      </c>
      <c r="AW2210" s="151" t="s">
        <v>1107</v>
      </c>
      <c r="AX2210" s="151" t="s">
        <v>1107</v>
      </c>
      <c r="AY2210" s="151" t="s">
        <v>1107</v>
      </c>
      <c r="AZ2210" s="151" t="s">
        <v>1107</v>
      </c>
      <c r="BA2210" s="151" t="s">
        <v>1107</v>
      </c>
      <c r="BB2210" s="151" t="s">
        <v>1107</v>
      </c>
      <c r="BC2210" s="151" t="s">
        <v>1107</v>
      </c>
      <c r="BD2210" s="151" t="s">
        <v>1107</v>
      </c>
      <c r="BE2210" s="151" t="s">
        <v>1107</v>
      </c>
      <c r="BF2210" s="151" t="s">
        <v>1107</v>
      </c>
      <c r="BH2210" s="150" t="s">
        <v>12</v>
      </c>
      <c r="BI2210" s="150" t="s">
        <v>927</v>
      </c>
      <c r="BJ2210" s="150"/>
      <c r="BK2210" s="151" t="s">
        <v>1108</v>
      </c>
      <c r="BL2210" s="151" t="s">
        <v>1108</v>
      </c>
      <c r="BM2210" s="151" t="s">
        <v>1108</v>
      </c>
      <c r="BN2210" s="151" t="s">
        <v>1108</v>
      </c>
      <c r="BO2210" s="151" t="s">
        <v>1108</v>
      </c>
      <c r="BP2210" s="151" t="s">
        <v>1108</v>
      </c>
      <c r="BQ2210" s="151" t="s">
        <v>1108</v>
      </c>
      <c r="BR2210" s="151" t="s">
        <v>1108</v>
      </c>
      <c r="BS2210" s="151" t="s">
        <v>1108</v>
      </c>
      <c r="BT2210" s="151" t="s">
        <v>1108</v>
      </c>
      <c r="BU2210" s="151" t="s">
        <v>1108</v>
      </c>
      <c r="BV2210" s="151" t="s">
        <v>1108</v>
      </c>
      <c r="BW2210" s="151" t="s">
        <v>1108</v>
      </c>
      <c r="BX2210" s="151" t="s">
        <v>1108</v>
      </c>
      <c r="BY2210" s="151" t="s">
        <v>1108</v>
      </c>
      <c r="CA2210" s="150" t="s">
        <v>12</v>
      </c>
      <c r="CB2210" s="150" t="s">
        <v>927</v>
      </c>
      <c r="CC2210" s="150"/>
      <c r="CD2210" s="151" t="s">
        <v>852</v>
      </c>
      <c r="CE2210" s="151" t="s">
        <v>852</v>
      </c>
      <c r="CF2210" s="151" t="s">
        <v>852</v>
      </c>
      <c r="CG2210" s="151" t="s">
        <v>852</v>
      </c>
      <c r="CH2210" s="151" t="s">
        <v>852</v>
      </c>
      <c r="CI2210" s="151" t="s">
        <v>852</v>
      </c>
      <c r="CJ2210" s="151" t="s">
        <v>852</v>
      </c>
      <c r="CK2210" s="151" t="s">
        <v>852</v>
      </c>
      <c r="CN2210" s="150" t="s">
        <v>12</v>
      </c>
      <c r="CO2210" s="150" t="s">
        <v>927</v>
      </c>
      <c r="CP2210" s="150"/>
      <c r="CQ2210" s="151" t="s">
        <v>853</v>
      </c>
      <c r="CR2210" s="151" t="s">
        <v>853</v>
      </c>
      <c r="CS2210" s="151" t="s">
        <v>853</v>
      </c>
      <c r="CT2210" s="151" t="s">
        <v>853</v>
      </c>
      <c r="CU2210" s="151" t="s">
        <v>853</v>
      </c>
      <c r="CV2210" s="153" t="s">
        <v>853</v>
      </c>
      <c r="CW2210" s="153" t="s">
        <v>853</v>
      </c>
      <c r="CX2210" s="153" t="s">
        <v>853</v>
      </c>
      <c r="CZ2210" s="150" t="s">
        <v>12</v>
      </c>
      <c r="DA2210" s="150" t="s">
        <v>927</v>
      </c>
      <c r="DB2210" s="150"/>
      <c r="DC2210" s="151" t="s">
        <v>852</v>
      </c>
      <c r="DD2210"/>
      <c r="DE2210" s="150" t="s">
        <v>12</v>
      </c>
      <c r="DF2210" s="150" t="s">
        <v>927</v>
      </c>
      <c r="DG2210" s="150"/>
      <c r="DH2210" s="151" t="s">
        <v>853</v>
      </c>
      <c r="DI2210"/>
      <c r="DJ2210" s="150" t="s">
        <v>12</v>
      </c>
      <c r="DK2210" s="150" t="s">
        <v>927</v>
      </c>
      <c r="DL2210" s="150"/>
      <c r="DM2210" s="151" t="s">
        <v>852</v>
      </c>
      <c r="DN2210"/>
      <c r="DO2210" s="150" t="s">
        <v>12</v>
      </c>
      <c r="DP2210" s="150" t="s">
        <v>927</v>
      </c>
      <c r="DQ2210" s="150"/>
      <c r="DR2210" s="151" t="s">
        <v>853</v>
      </c>
    </row>
    <row r="2211" spans="1:122" ht="15" hidden="1" x14ac:dyDescent="0.25">
      <c r="A2211" s="384" t="s">
        <v>5</v>
      </c>
      <c r="B2211" s="384" t="s">
        <v>83</v>
      </c>
      <c r="C2211" s="384" t="str">
        <f>A2211&amp;" "&amp;B2211</f>
        <v>Barguna Amtali</v>
      </c>
      <c r="D2211" s="626"/>
      <c r="E2211" s="626"/>
      <c r="F2211" s="626"/>
      <c r="G2211" s="626"/>
      <c r="H2211" s="626"/>
      <c r="I2211" s="626"/>
      <c r="J2211" s="626"/>
      <c r="K2211" s="626"/>
      <c r="L2211" s="626"/>
      <c r="M2211" s="626"/>
      <c r="N2211" s="626"/>
      <c r="O2211" s="626"/>
      <c r="P2211" s="626"/>
      <c r="Q2211" s="626"/>
      <c r="R2211" s="626"/>
      <c r="S2211" s="315"/>
      <c r="T2211" s="315"/>
      <c r="U2211" s="384" t="s">
        <v>5</v>
      </c>
      <c r="V2211" s="384" t="s">
        <v>83</v>
      </c>
      <c r="W2211" s="384" t="str">
        <f>U2211&amp;" "&amp;V2211</f>
        <v>Barguna Amtali</v>
      </c>
      <c r="X2211" s="626"/>
      <c r="Y2211" s="626"/>
      <c r="Z2211" s="626"/>
      <c r="AA2211" s="626"/>
      <c r="AB2211" s="626"/>
      <c r="AC2211" s="626"/>
      <c r="AD2211" s="626"/>
      <c r="AE2211" s="626"/>
      <c r="AF2211" s="626"/>
      <c r="AG2211" s="626"/>
      <c r="AH2211" s="626"/>
      <c r="AI2211" s="626"/>
      <c r="AJ2211" s="626"/>
      <c r="AK2211" s="626"/>
      <c r="AL2211" s="626"/>
      <c r="AO2211" s="384" t="s">
        <v>5</v>
      </c>
      <c r="AP2211" s="384" t="s">
        <v>83</v>
      </c>
      <c r="AQ2211" s="384" t="str">
        <f>AO2211&amp;" "&amp;AP2211</f>
        <v>Barguna Amtali</v>
      </c>
      <c r="AR2211" s="627"/>
      <c r="AS2211" s="627"/>
      <c r="AT2211" s="627"/>
      <c r="AU2211" s="627"/>
      <c r="AV2211" s="627"/>
      <c r="AW2211" s="627"/>
      <c r="AX2211" s="627"/>
      <c r="AY2211" s="627"/>
      <c r="AZ2211" s="627"/>
      <c r="BA2211" s="627"/>
      <c r="BB2211" s="627"/>
      <c r="BC2211" s="627"/>
      <c r="BD2211" s="627"/>
      <c r="BE2211" s="627"/>
      <c r="BF2211" s="627"/>
      <c r="BH2211" s="384" t="s">
        <v>5</v>
      </c>
      <c r="BI2211" s="384" t="s">
        <v>83</v>
      </c>
      <c r="BJ2211" s="384" t="str">
        <f>BH2211&amp;" "&amp;BI2211</f>
        <v>Barguna Amtali</v>
      </c>
      <c r="BK2211" s="627"/>
      <c r="BL2211" s="627"/>
      <c r="BM2211" s="627"/>
      <c r="BN2211" s="627"/>
      <c r="BO2211" s="627"/>
      <c r="BP2211" s="627"/>
      <c r="BQ2211" s="627"/>
      <c r="BR2211" s="627"/>
      <c r="BS2211" s="627"/>
      <c r="BT2211" s="627"/>
      <c r="BU2211" s="627"/>
      <c r="BV2211" s="627"/>
      <c r="BW2211" s="627"/>
      <c r="BX2211" s="627"/>
      <c r="BY2211" s="627"/>
      <c r="CA2211" s="384" t="s">
        <v>5</v>
      </c>
      <c r="CB2211" s="384" t="s">
        <v>83</v>
      </c>
      <c r="CC2211" s="384" t="str">
        <f>CA2211&amp;" "&amp;CB2211</f>
        <v>Barguna Amtali</v>
      </c>
      <c r="CD2211" s="627"/>
      <c r="CE2211" s="627"/>
      <c r="CF2211" s="627"/>
      <c r="CG2211" s="627"/>
      <c r="CH2211" s="627"/>
      <c r="CI2211" s="627"/>
      <c r="CJ2211" s="627"/>
      <c r="CK2211" s="627"/>
      <c r="CN2211" s="384" t="s">
        <v>5</v>
      </c>
      <c r="CO2211" s="384" t="s">
        <v>83</v>
      </c>
      <c r="CP2211" s="384" t="str">
        <f>CN2211&amp;" "&amp;CO2211</f>
        <v>Barguna Amtali</v>
      </c>
      <c r="CQ2211" s="627"/>
      <c r="CR2211" s="627"/>
      <c r="CS2211" s="627"/>
      <c r="CT2211" s="627"/>
      <c r="CU2211" s="627"/>
      <c r="CV2211" s="627"/>
      <c r="CW2211" s="627"/>
      <c r="CX2211" s="627"/>
      <c r="CZ2211" s="384" t="s">
        <v>5</v>
      </c>
      <c r="DA2211" s="384" t="s">
        <v>83</v>
      </c>
      <c r="DB2211" s="384" t="str">
        <f>CZ2211&amp;" "&amp;DA2211</f>
        <v>Barguna Amtali</v>
      </c>
      <c r="DC2211" s="566"/>
      <c r="DD2211"/>
      <c r="DE2211" s="384" t="s">
        <v>5</v>
      </c>
      <c r="DF2211" s="384" t="s">
        <v>83</v>
      </c>
      <c r="DG2211" s="384" t="str">
        <f>DE2211&amp;" "&amp;DF2211</f>
        <v>Barguna Amtali</v>
      </c>
      <c r="DH2211" s="566"/>
      <c r="DI2211"/>
      <c r="DJ2211" s="384" t="s">
        <v>5</v>
      </c>
      <c r="DK2211" s="384" t="s">
        <v>83</v>
      </c>
      <c r="DL2211" s="384" t="str">
        <f>DJ2211&amp;" "&amp;DK2211</f>
        <v>Barguna Amtali</v>
      </c>
      <c r="DM2211" s="566"/>
      <c r="DN2211"/>
      <c r="DO2211" s="384" t="s">
        <v>5</v>
      </c>
      <c r="DP2211" s="384" t="s">
        <v>83</v>
      </c>
      <c r="DQ2211" s="384" t="str">
        <f>DO2211&amp;" "&amp;DP2211</f>
        <v>Barguna Amtali</v>
      </c>
      <c r="DR2211" s="566"/>
    </row>
    <row r="2212" spans="1:122" ht="15" hidden="1" x14ac:dyDescent="0.25">
      <c r="A2212" s="384" t="s">
        <v>5</v>
      </c>
      <c r="B2212" s="385" t="s">
        <v>84</v>
      </c>
      <c r="C2212" s="384" t="str">
        <f t="shared" ref="C2212:C2277" si="297">A2212&amp;" "&amp;B2212</f>
        <v>Barguna Bamna</v>
      </c>
      <c r="D2212" s="626"/>
      <c r="E2212" s="626"/>
      <c r="F2212" s="626"/>
      <c r="G2212" s="626"/>
      <c r="H2212" s="626"/>
      <c r="I2212" s="626"/>
      <c r="J2212" s="626"/>
      <c r="K2212" s="626"/>
      <c r="L2212" s="626"/>
      <c r="M2212" s="626"/>
      <c r="N2212" s="626"/>
      <c r="O2212" s="626"/>
      <c r="P2212" s="626"/>
      <c r="Q2212" s="626"/>
      <c r="R2212" s="626"/>
      <c r="S2212" s="315"/>
      <c r="T2212" s="315"/>
      <c r="U2212" s="384" t="s">
        <v>5</v>
      </c>
      <c r="V2212" s="385" t="s">
        <v>84</v>
      </c>
      <c r="W2212" s="384" t="str">
        <f t="shared" ref="W2212:W2277" si="298">U2212&amp;" "&amp;V2212</f>
        <v>Barguna Bamna</v>
      </c>
      <c r="X2212" s="626"/>
      <c r="Y2212" s="626"/>
      <c r="Z2212" s="626"/>
      <c r="AA2212" s="626"/>
      <c r="AB2212" s="626"/>
      <c r="AC2212" s="626"/>
      <c r="AD2212" s="626"/>
      <c r="AE2212" s="626"/>
      <c r="AF2212" s="626"/>
      <c r="AG2212" s="626"/>
      <c r="AH2212" s="626"/>
      <c r="AI2212" s="626"/>
      <c r="AJ2212" s="626"/>
      <c r="AK2212" s="626"/>
      <c r="AL2212" s="626"/>
      <c r="AO2212" s="384" t="s">
        <v>5</v>
      </c>
      <c r="AP2212" s="385" t="s">
        <v>84</v>
      </c>
      <c r="AQ2212" s="384" t="str">
        <f t="shared" ref="AQ2212:AQ2270" si="299">AO2212&amp;" "&amp;AP2212</f>
        <v>Barguna Bamna</v>
      </c>
      <c r="AR2212" s="627"/>
      <c r="AS2212" s="627"/>
      <c r="AT2212" s="627"/>
      <c r="AU2212" s="627"/>
      <c r="AV2212" s="627"/>
      <c r="AW2212" s="627"/>
      <c r="AX2212" s="627"/>
      <c r="AY2212" s="627"/>
      <c r="AZ2212" s="627"/>
      <c r="BA2212" s="627"/>
      <c r="BB2212" s="627"/>
      <c r="BC2212" s="627"/>
      <c r="BD2212" s="627"/>
      <c r="BE2212" s="627"/>
      <c r="BF2212" s="627"/>
      <c r="BH2212" s="384" t="s">
        <v>5</v>
      </c>
      <c r="BI2212" s="385" t="s">
        <v>84</v>
      </c>
      <c r="BJ2212" s="384" t="str">
        <f t="shared" ref="BJ2212:BJ2270" si="300">BH2212&amp;" "&amp;BI2212</f>
        <v>Barguna Bamna</v>
      </c>
      <c r="BK2212" s="627"/>
      <c r="BL2212" s="627"/>
      <c r="BM2212" s="627"/>
      <c r="BN2212" s="627"/>
      <c r="BO2212" s="627"/>
      <c r="BP2212" s="627"/>
      <c r="BQ2212" s="627"/>
      <c r="BR2212" s="627"/>
      <c r="BS2212" s="627"/>
      <c r="BT2212" s="627"/>
      <c r="BU2212" s="627"/>
      <c r="BV2212" s="627"/>
      <c r="BW2212" s="627"/>
      <c r="BX2212" s="627"/>
      <c r="BY2212" s="627"/>
      <c r="CA2212" s="384" t="s">
        <v>5</v>
      </c>
      <c r="CB2212" s="385" t="s">
        <v>84</v>
      </c>
      <c r="CC2212" s="384" t="str">
        <f t="shared" ref="CC2212:CC2270" si="301">CA2212&amp;" "&amp;CB2212</f>
        <v>Barguna Bamna</v>
      </c>
      <c r="CD2212" s="629"/>
      <c r="CE2212" s="629"/>
      <c r="CF2212" s="629"/>
      <c r="CG2212" s="629"/>
      <c r="CH2212" s="629"/>
      <c r="CI2212" s="629"/>
      <c r="CJ2212" s="629"/>
      <c r="CK2212" s="629"/>
      <c r="CN2212" s="384" t="s">
        <v>5</v>
      </c>
      <c r="CO2212" s="385" t="s">
        <v>84</v>
      </c>
      <c r="CP2212" s="384" t="str">
        <f t="shared" ref="CP2212:CP2270" si="302">CN2212&amp;" "&amp;CO2212</f>
        <v>Barguna Bamna</v>
      </c>
      <c r="CQ2212" s="629"/>
      <c r="CR2212" s="629"/>
      <c r="CS2212" s="629"/>
      <c r="CT2212" s="629"/>
      <c r="CU2212" s="629"/>
      <c r="CV2212" s="629"/>
      <c r="CW2212" s="629"/>
      <c r="CX2212" s="629"/>
      <c r="CZ2212" s="384" t="s">
        <v>5</v>
      </c>
      <c r="DA2212" s="385" t="s">
        <v>84</v>
      </c>
      <c r="DB2212" s="384" t="str">
        <f t="shared" ref="DB2212:DB2270" si="303">CZ2212&amp;" "&amp;DA2212</f>
        <v>Barguna Bamna</v>
      </c>
      <c r="DC2212" s="566"/>
      <c r="DD2212"/>
      <c r="DE2212" s="384" t="s">
        <v>5</v>
      </c>
      <c r="DF2212" s="385" t="s">
        <v>84</v>
      </c>
      <c r="DG2212" s="384" t="str">
        <f t="shared" ref="DG2212:DG2270" si="304">DE2212&amp;" "&amp;DF2212</f>
        <v>Barguna Bamna</v>
      </c>
      <c r="DH2212" s="566"/>
      <c r="DI2212"/>
      <c r="DJ2212" s="384" t="s">
        <v>5</v>
      </c>
      <c r="DK2212" s="385" t="s">
        <v>84</v>
      </c>
      <c r="DL2212" s="384" t="str">
        <f t="shared" ref="DL2212:DL2270" si="305">DJ2212&amp;" "&amp;DK2212</f>
        <v>Barguna Bamna</v>
      </c>
      <c r="DM2212" s="566"/>
      <c r="DN2212"/>
      <c r="DO2212" s="384" t="s">
        <v>5</v>
      </c>
      <c r="DP2212" s="385" t="s">
        <v>84</v>
      </c>
      <c r="DQ2212" s="384" t="str">
        <f t="shared" ref="DQ2212:DQ2270" si="306">DO2212&amp;" "&amp;DP2212</f>
        <v>Barguna Bamna</v>
      </c>
      <c r="DR2212" s="566"/>
    </row>
    <row r="2213" spans="1:122" ht="15" hidden="1" x14ac:dyDescent="0.25">
      <c r="A2213" s="384" t="s">
        <v>5</v>
      </c>
      <c r="B2213" s="385" t="s">
        <v>974</v>
      </c>
      <c r="C2213" s="384" t="str">
        <f t="shared" si="297"/>
        <v>Barguna Barguna DOTs Corner</v>
      </c>
      <c r="D2213" s="626"/>
      <c r="E2213" s="626"/>
      <c r="F2213" s="626"/>
      <c r="G2213" s="626"/>
      <c r="H2213" s="626"/>
      <c r="I2213" s="626"/>
      <c r="J2213" s="626"/>
      <c r="K2213" s="626"/>
      <c r="L2213" s="626"/>
      <c r="M2213" s="626"/>
      <c r="N2213" s="626"/>
      <c r="O2213" s="626"/>
      <c r="P2213" s="626"/>
      <c r="Q2213" s="626"/>
      <c r="R2213" s="626"/>
      <c r="S2213" s="315"/>
      <c r="T2213" s="315"/>
      <c r="U2213" s="384" t="s">
        <v>5</v>
      </c>
      <c r="V2213" s="385" t="s">
        <v>974</v>
      </c>
      <c r="W2213" s="384" t="str">
        <f t="shared" si="298"/>
        <v>Barguna Barguna DOTs Corner</v>
      </c>
      <c r="X2213" s="626"/>
      <c r="Y2213" s="626"/>
      <c r="Z2213" s="626"/>
      <c r="AA2213" s="626"/>
      <c r="AB2213" s="626"/>
      <c r="AC2213" s="626"/>
      <c r="AD2213" s="626"/>
      <c r="AE2213" s="626"/>
      <c r="AF2213" s="626"/>
      <c r="AG2213" s="626"/>
      <c r="AH2213" s="626"/>
      <c r="AI2213" s="626"/>
      <c r="AJ2213" s="626"/>
      <c r="AK2213" s="626"/>
      <c r="AL2213" s="626"/>
      <c r="AO2213" s="384" t="s">
        <v>5</v>
      </c>
      <c r="AP2213" s="385" t="s">
        <v>974</v>
      </c>
      <c r="AQ2213" s="384" t="str">
        <f t="shared" si="299"/>
        <v>Barguna Barguna DOTs Corner</v>
      </c>
      <c r="AR2213" s="627"/>
      <c r="AS2213" s="627"/>
      <c r="AT2213" s="627"/>
      <c r="AU2213" s="627"/>
      <c r="AV2213" s="627"/>
      <c r="AW2213" s="627"/>
      <c r="AX2213" s="627"/>
      <c r="AY2213" s="627"/>
      <c r="AZ2213" s="627"/>
      <c r="BA2213" s="627"/>
      <c r="BB2213" s="627"/>
      <c r="BC2213" s="627"/>
      <c r="BD2213" s="627"/>
      <c r="BE2213" s="627"/>
      <c r="BF2213" s="627"/>
      <c r="BH2213" s="384" t="s">
        <v>5</v>
      </c>
      <c r="BI2213" s="385" t="s">
        <v>974</v>
      </c>
      <c r="BJ2213" s="384" t="str">
        <f t="shared" si="300"/>
        <v>Barguna Barguna DOTs Corner</v>
      </c>
      <c r="BK2213" s="627"/>
      <c r="BL2213" s="627"/>
      <c r="BM2213" s="627"/>
      <c r="BN2213" s="627"/>
      <c r="BO2213" s="627"/>
      <c r="BP2213" s="627"/>
      <c r="BQ2213" s="627"/>
      <c r="BR2213" s="627"/>
      <c r="BS2213" s="627"/>
      <c r="BT2213" s="627"/>
      <c r="BU2213" s="627"/>
      <c r="BV2213" s="627"/>
      <c r="BW2213" s="627"/>
      <c r="BX2213" s="627"/>
      <c r="BY2213" s="627"/>
      <c r="CA2213" s="384" t="s">
        <v>5</v>
      </c>
      <c r="CB2213" s="385" t="s">
        <v>974</v>
      </c>
      <c r="CC2213" s="384" t="str">
        <f t="shared" si="301"/>
        <v>Barguna Barguna DOTs Corner</v>
      </c>
      <c r="CD2213" s="629"/>
      <c r="CE2213" s="629"/>
      <c r="CF2213" s="629"/>
      <c r="CG2213" s="629"/>
      <c r="CH2213" s="629"/>
      <c r="CI2213" s="629"/>
      <c r="CJ2213" s="629"/>
      <c r="CK2213" s="629"/>
      <c r="CN2213" s="384" t="s">
        <v>5</v>
      </c>
      <c r="CO2213" s="385" t="s">
        <v>974</v>
      </c>
      <c r="CP2213" s="384" t="str">
        <f t="shared" si="302"/>
        <v>Barguna Barguna DOTs Corner</v>
      </c>
      <c r="CQ2213" s="629"/>
      <c r="CR2213" s="629"/>
      <c r="CS2213" s="629"/>
      <c r="CT2213" s="629"/>
      <c r="CU2213" s="629"/>
      <c r="CV2213" s="629"/>
      <c r="CW2213" s="629"/>
      <c r="CX2213" s="629"/>
      <c r="CZ2213" s="384" t="s">
        <v>5</v>
      </c>
      <c r="DA2213" s="385" t="s">
        <v>974</v>
      </c>
      <c r="DB2213" s="384" t="str">
        <f t="shared" si="303"/>
        <v>Barguna Barguna DOTs Corner</v>
      </c>
      <c r="DC2213" s="566"/>
      <c r="DD2213"/>
      <c r="DE2213" s="384" t="s">
        <v>5</v>
      </c>
      <c r="DF2213" s="385" t="s">
        <v>974</v>
      </c>
      <c r="DG2213" s="384" t="str">
        <f t="shared" si="304"/>
        <v>Barguna Barguna DOTs Corner</v>
      </c>
      <c r="DH2213" s="566"/>
      <c r="DI2213"/>
      <c r="DJ2213" s="384" t="s">
        <v>5</v>
      </c>
      <c r="DK2213" s="385" t="s">
        <v>974</v>
      </c>
      <c r="DL2213" s="384" t="str">
        <f t="shared" si="305"/>
        <v>Barguna Barguna DOTs Corner</v>
      </c>
      <c r="DM2213" s="566"/>
      <c r="DN2213"/>
      <c r="DO2213" s="384" t="s">
        <v>5</v>
      </c>
      <c r="DP2213" s="385" t="s">
        <v>974</v>
      </c>
      <c r="DQ2213" s="384" t="str">
        <f t="shared" si="306"/>
        <v>Barguna Barguna DOTs Corner</v>
      </c>
      <c r="DR2213" s="566"/>
    </row>
    <row r="2214" spans="1:122" ht="15" hidden="1" x14ac:dyDescent="0.25">
      <c r="A2214" s="384" t="s">
        <v>5</v>
      </c>
      <c r="B2214" s="241" t="s">
        <v>85</v>
      </c>
      <c r="C2214" s="384" t="str">
        <f t="shared" si="297"/>
        <v>Barguna Barguna Sadar</v>
      </c>
      <c r="D2214" s="626"/>
      <c r="E2214" s="626"/>
      <c r="F2214" s="626"/>
      <c r="G2214" s="626"/>
      <c r="H2214" s="626"/>
      <c r="I2214" s="626"/>
      <c r="J2214" s="626"/>
      <c r="K2214" s="626"/>
      <c r="L2214" s="626"/>
      <c r="M2214" s="626"/>
      <c r="N2214" s="626"/>
      <c r="O2214" s="626"/>
      <c r="P2214" s="626"/>
      <c r="Q2214" s="626"/>
      <c r="R2214" s="626"/>
      <c r="S2214" s="315"/>
      <c r="T2214" s="315"/>
      <c r="U2214" s="384" t="s">
        <v>5</v>
      </c>
      <c r="V2214" s="241" t="s">
        <v>85</v>
      </c>
      <c r="W2214" s="384" t="str">
        <f t="shared" si="298"/>
        <v>Barguna Barguna Sadar</v>
      </c>
      <c r="X2214" s="626"/>
      <c r="Y2214" s="626"/>
      <c r="Z2214" s="626"/>
      <c r="AA2214" s="626"/>
      <c r="AB2214" s="626"/>
      <c r="AC2214" s="626"/>
      <c r="AD2214" s="626"/>
      <c r="AE2214" s="626"/>
      <c r="AF2214" s="626"/>
      <c r="AG2214" s="626"/>
      <c r="AH2214" s="626"/>
      <c r="AI2214" s="626"/>
      <c r="AJ2214" s="626"/>
      <c r="AK2214" s="626"/>
      <c r="AL2214" s="626"/>
      <c r="AO2214" s="384" t="s">
        <v>5</v>
      </c>
      <c r="AP2214" s="241" t="s">
        <v>85</v>
      </c>
      <c r="AQ2214" s="384" t="str">
        <f t="shared" si="299"/>
        <v>Barguna Barguna Sadar</v>
      </c>
      <c r="AR2214" s="627"/>
      <c r="AS2214" s="627"/>
      <c r="AT2214" s="627"/>
      <c r="AU2214" s="627"/>
      <c r="AV2214" s="627"/>
      <c r="AW2214" s="627"/>
      <c r="AX2214" s="627"/>
      <c r="AY2214" s="627"/>
      <c r="AZ2214" s="627"/>
      <c r="BA2214" s="627"/>
      <c r="BB2214" s="627"/>
      <c r="BC2214" s="627"/>
      <c r="BD2214" s="627"/>
      <c r="BE2214" s="627"/>
      <c r="BF2214" s="627"/>
      <c r="BH2214" s="384" t="s">
        <v>5</v>
      </c>
      <c r="BI2214" s="241" t="s">
        <v>85</v>
      </c>
      <c r="BJ2214" s="384" t="str">
        <f t="shared" si="300"/>
        <v>Barguna Barguna Sadar</v>
      </c>
      <c r="BK2214" s="627"/>
      <c r="BL2214" s="627"/>
      <c r="BM2214" s="627"/>
      <c r="BN2214" s="627"/>
      <c r="BO2214" s="627"/>
      <c r="BP2214" s="627"/>
      <c r="BQ2214" s="627"/>
      <c r="BR2214" s="627"/>
      <c r="BS2214" s="627"/>
      <c r="BT2214" s="627"/>
      <c r="BU2214" s="627"/>
      <c r="BV2214" s="627"/>
      <c r="BW2214" s="627"/>
      <c r="BX2214" s="627"/>
      <c r="BY2214" s="627"/>
      <c r="CA2214" s="384" t="s">
        <v>5</v>
      </c>
      <c r="CB2214" s="241" t="s">
        <v>85</v>
      </c>
      <c r="CC2214" s="384" t="str">
        <f t="shared" si="301"/>
        <v>Barguna Barguna Sadar</v>
      </c>
      <c r="CD2214" s="629"/>
      <c r="CE2214" s="629"/>
      <c r="CF2214" s="629"/>
      <c r="CG2214" s="629"/>
      <c r="CH2214" s="629"/>
      <c r="CI2214" s="629"/>
      <c r="CJ2214" s="629"/>
      <c r="CK2214" s="629"/>
      <c r="CN2214" s="384" t="s">
        <v>5</v>
      </c>
      <c r="CO2214" s="241" t="s">
        <v>85</v>
      </c>
      <c r="CP2214" s="384" t="str">
        <f t="shared" si="302"/>
        <v>Barguna Barguna Sadar</v>
      </c>
      <c r="CQ2214" s="629"/>
      <c r="CR2214" s="629"/>
      <c r="CS2214" s="629"/>
      <c r="CT2214" s="629"/>
      <c r="CU2214" s="629"/>
      <c r="CV2214" s="629"/>
      <c r="CW2214" s="629"/>
      <c r="CX2214" s="629"/>
      <c r="CZ2214" s="384" t="s">
        <v>5</v>
      </c>
      <c r="DA2214" s="241" t="s">
        <v>85</v>
      </c>
      <c r="DB2214" s="384" t="str">
        <f t="shared" si="303"/>
        <v>Barguna Barguna Sadar</v>
      </c>
      <c r="DC2214" s="566"/>
      <c r="DD2214"/>
      <c r="DE2214" s="384" t="s">
        <v>5</v>
      </c>
      <c r="DF2214" s="241" t="s">
        <v>85</v>
      </c>
      <c r="DG2214" s="384" t="str">
        <f t="shared" si="304"/>
        <v>Barguna Barguna Sadar</v>
      </c>
      <c r="DH2214" s="566"/>
      <c r="DI2214"/>
      <c r="DJ2214" s="384" t="s">
        <v>5</v>
      </c>
      <c r="DK2214" s="241" t="s">
        <v>85</v>
      </c>
      <c r="DL2214" s="384" t="str">
        <f t="shared" si="305"/>
        <v>Barguna Barguna Sadar</v>
      </c>
      <c r="DM2214" s="566"/>
      <c r="DN2214"/>
      <c r="DO2214" s="384" t="s">
        <v>5</v>
      </c>
      <c r="DP2214" s="241" t="s">
        <v>85</v>
      </c>
      <c r="DQ2214" s="384" t="str">
        <f t="shared" si="306"/>
        <v>Barguna Barguna Sadar</v>
      </c>
      <c r="DR2214" s="566"/>
    </row>
    <row r="2215" spans="1:122" ht="15" hidden="1" x14ac:dyDescent="0.25">
      <c r="A2215" s="384" t="s">
        <v>5</v>
      </c>
      <c r="B2215" s="384" t="s">
        <v>86</v>
      </c>
      <c r="C2215" s="384" t="str">
        <f t="shared" si="297"/>
        <v>Barguna Betagi</v>
      </c>
      <c r="D2215" s="626"/>
      <c r="E2215" s="626"/>
      <c r="F2215" s="626"/>
      <c r="G2215" s="626"/>
      <c r="H2215" s="626"/>
      <c r="I2215" s="626"/>
      <c r="J2215" s="626"/>
      <c r="K2215" s="626"/>
      <c r="L2215" s="626"/>
      <c r="M2215" s="626"/>
      <c r="N2215" s="626"/>
      <c r="O2215" s="626"/>
      <c r="P2215" s="626"/>
      <c r="Q2215" s="626"/>
      <c r="R2215" s="626"/>
      <c r="S2215" s="315"/>
      <c r="T2215" s="315"/>
      <c r="U2215" s="384" t="s">
        <v>5</v>
      </c>
      <c r="V2215" s="384" t="s">
        <v>86</v>
      </c>
      <c r="W2215" s="384" t="str">
        <f t="shared" si="298"/>
        <v>Barguna Betagi</v>
      </c>
      <c r="X2215" s="626"/>
      <c r="Y2215" s="626"/>
      <c r="Z2215" s="626"/>
      <c r="AA2215" s="626"/>
      <c r="AB2215" s="626"/>
      <c r="AC2215" s="626"/>
      <c r="AD2215" s="626"/>
      <c r="AE2215" s="626"/>
      <c r="AF2215" s="626"/>
      <c r="AG2215" s="626"/>
      <c r="AH2215" s="626"/>
      <c r="AI2215" s="626"/>
      <c r="AJ2215" s="626"/>
      <c r="AK2215" s="626"/>
      <c r="AL2215" s="626"/>
      <c r="AO2215" s="384" t="s">
        <v>5</v>
      </c>
      <c r="AP2215" s="384" t="s">
        <v>86</v>
      </c>
      <c r="AQ2215" s="384" t="str">
        <f t="shared" si="299"/>
        <v>Barguna Betagi</v>
      </c>
      <c r="AR2215" s="627"/>
      <c r="AS2215" s="627"/>
      <c r="AT2215" s="627"/>
      <c r="AU2215" s="627"/>
      <c r="AV2215" s="627"/>
      <c r="AW2215" s="627"/>
      <c r="AX2215" s="627"/>
      <c r="AY2215" s="627"/>
      <c r="AZ2215" s="627"/>
      <c r="BA2215" s="627"/>
      <c r="BB2215" s="627"/>
      <c r="BC2215" s="627"/>
      <c r="BD2215" s="627"/>
      <c r="BE2215" s="627"/>
      <c r="BF2215" s="627"/>
      <c r="BH2215" s="384" t="s">
        <v>5</v>
      </c>
      <c r="BI2215" s="384" t="s">
        <v>86</v>
      </c>
      <c r="BJ2215" s="384" t="str">
        <f t="shared" si="300"/>
        <v>Barguna Betagi</v>
      </c>
      <c r="BK2215" s="627"/>
      <c r="BL2215" s="627"/>
      <c r="BM2215" s="627"/>
      <c r="BN2215" s="627"/>
      <c r="BO2215" s="627"/>
      <c r="BP2215" s="627"/>
      <c r="BQ2215" s="627"/>
      <c r="BR2215" s="627"/>
      <c r="BS2215" s="627"/>
      <c r="BT2215" s="627"/>
      <c r="BU2215" s="627"/>
      <c r="BV2215" s="627"/>
      <c r="BW2215" s="627"/>
      <c r="BX2215" s="627"/>
      <c r="BY2215" s="627"/>
      <c r="CA2215" s="384" t="s">
        <v>5</v>
      </c>
      <c r="CB2215" s="384" t="s">
        <v>86</v>
      </c>
      <c r="CC2215" s="384" t="str">
        <f t="shared" si="301"/>
        <v>Barguna Betagi</v>
      </c>
      <c r="CD2215" s="629"/>
      <c r="CE2215" s="629"/>
      <c r="CF2215" s="629"/>
      <c r="CG2215" s="629"/>
      <c r="CH2215" s="629"/>
      <c r="CI2215" s="629"/>
      <c r="CJ2215" s="629"/>
      <c r="CK2215" s="629"/>
      <c r="CN2215" s="384" t="s">
        <v>5</v>
      </c>
      <c r="CO2215" s="384" t="s">
        <v>86</v>
      </c>
      <c r="CP2215" s="384" t="str">
        <f t="shared" si="302"/>
        <v>Barguna Betagi</v>
      </c>
      <c r="CQ2215" s="629"/>
      <c r="CR2215" s="629"/>
      <c r="CS2215" s="629"/>
      <c r="CT2215" s="629"/>
      <c r="CU2215" s="629"/>
      <c r="CV2215" s="629"/>
      <c r="CW2215" s="629"/>
      <c r="CX2215" s="629"/>
      <c r="CZ2215" s="384" t="s">
        <v>5</v>
      </c>
      <c r="DA2215" s="384" t="s">
        <v>86</v>
      </c>
      <c r="DB2215" s="384" t="str">
        <f t="shared" si="303"/>
        <v>Barguna Betagi</v>
      </c>
      <c r="DC2215" s="566"/>
      <c r="DD2215"/>
      <c r="DE2215" s="384" t="s">
        <v>5</v>
      </c>
      <c r="DF2215" s="384" t="s">
        <v>86</v>
      </c>
      <c r="DG2215" s="384" t="str">
        <f t="shared" si="304"/>
        <v>Barguna Betagi</v>
      </c>
      <c r="DH2215" s="566"/>
      <c r="DI2215"/>
      <c r="DJ2215" s="384" t="s">
        <v>5</v>
      </c>
      <c r="DK2215" s="384" t="s">
        <v>86</v>
      </c>
      <c r="DL2215" s="384" t="str">
        <f t="shared" si="305"/>
        <v>Barguna Betagi</v>
      </c>
      <c r="DM2215" s="566"/>
      <c r="DN2215"/>
      <c r="DO2215" s="384" t="s">
        <v>5</v>
      </c>
      <c r="DP2215" s="384" t="s">
        <v>86</v>
      </c>
      <c r="DQ2215" s="384" t="str">
        <f t="shared" si="306"/>
        <v>Barguna Betagi</v>
      </c>
      <c r="DR2215" s="566"/>
    </row>
    <row r="2216" spans="1:122" ht="15" hidden="1" x14ac:dyDescent="0.25">
      <c r="A2216" s="384" t="s">
        <v>5</v>
      </c>
      <c r="B2216" s="384" t="s">
        <v>87</v>
      </c>
      <c r="C2216" s="384" t="str">
        <f t="shared" si="297"/>
        <v>Barguna Patharghata</v>
      </c>
      <c r="D2216" s="626"/>
      <c r="E2216" s="626"/>
      <c r="F2216" s="626"/>
      <c r="G2216" s="626"/>
      <c r="H2216" s="626"/>
      <c r="I2216" s="626"/>
      <c r="J2216" s="626"/>
      <c r="K2216" s="626"/>
      <c r="L2216" s="626"/>
      <c r="M2216" s="626"/>
      <c r="N2216" s="626"/>
      <c r="O2216" s="626"/>
      <c r="P2216" s="626"/>
      <c r="Q2216" s="626"/>
      <c r="R2216" s="626"/>
      <c r="S2216" s="315"/>
      <c r="T2216" s="315"/>
      <c r="U2216" s="384" t="s">
        <v>5</v>
      </c>
      <c r="V2216" s="384" t="s">
        <v>87</v>
      </c>
      <c r="W2216" s="384" t="str">
        <f t="shared" si="298"/>
        <v>Barguna Patharghata</v>
      </c>
      <c r="X2216" s="626"/>
      <c r="Y2216" s="626"/>
      <c r="Z2216" s="626"/>
      <c r="AA2216" s="626"/>
      <c r="AB2216" s="626"/>
      <c r="AC2216" s="626"/>
      <c r="AD2216" s="626"/>
      <c r="AE2216" s="626"/>
      <c r="AF2216" s="626"/>
      <c r="AG2216" s="626"/>
      <c r="AH2216" s="626"/>
      <c r="AI2216" s="626"/>
      <c r="AJ2216" s="626"/>
      <c r="AK2216" s="626"/>
      <c r="AL2216" s="626"/>
      <c r="AO2216" s="384" t="s">
        <v>5</v>
      </c>
      <c r="AP2216" s="384" t="s">
        <v>87</v>
      </c>
      <c r="AQ2216" s="384" t="str">
        <f t="shared" si="299"/>
        <v>Barguna Patharghata</v>
      </c>
      <c r="AR2216" s="627"/>
      <c r="AS2216" s="627"/>
      <c r="AT2216" s="627"/>
      <c r="AU2216" s="627"/>
      <c r="AV2216" s="627"/>
      <c r="AW2216" s="627"/>
      <c r="AX2216" s="627"/>
      <c r="AY2216" s="627"/>
      <c r="AZ2216" s="627"/>
      <c r="BA2216" s="627"/>
      <c r="BB2216" s="627"/>
      <c r="BC2216" s="627"/>
      <c r="BD2216" s="627"/>
      <c r="BE2216" s="627"/>
      <c r="BF2216" s="627"/>
      <c r="BH2216" s="384" t="s">
        <v>5</v>
      </c>
      <c r="BI2216" s="384" t="s">
        <v>87</v>
      </c>
      <c r="BJ2216" s="384" t="str">
        <f t="shared" si="300"/>
        <v>Barguna Patharghata</v>
      </c>
      <c r="BK2216" s="627"/>
      <c r="BL2216" s="627"/>
      <c r="BM2216" s="627"/>
      <c r="BN2216" s="627"/>
      <c r="BO2216" s="627"/>
      <c r="BP2216" s="627"/>
      <c r="BQ2216" s="627"/>
      <c r="BR2216" s="627"/>
      <c r="BS2216" s="627"/>
      <c r="BT2216" s="627"/>
      <c r="BU2216" s="627"/>
      <c r="BV2216" s="627"/>
      <c r="BW2216" s="627"/>
      <c r="BX2216" s="627"/>
      <c r="BY2216" s="627"/>
      <c r="CA2216" s="384" t="s">
        <v>5</v>
      </c>
      <c r="CB2216" s="384" t="s">
        <v>87</v>
      </c>
      <c r="CC2216" s="384" t="str">
        <f t="shared" si="301"/>
        <v>Barguna Patharghata</v>
      </c>
      <c r="CD2216" s="629"/>
      <c r="CE2216" s="629"/>
      <c r="CF2216" s="629"/>
      <c r="CG2216" s="629"/>
      <c r="CH2216" s="629"/>
      <c r="CI2216" s="629"/>
      <c r="CJ2216" s="629"/>
      <c r="CK2216" s="629"/>
      <c r="CN2216" s="384" t="s">
        <v>5</v>
      </c>
      <c r="CO2216" s="384" t="s">
        <v>87</v>
      </c>
      <c r="CP2216" s="384" t="str">
        <f t="shared" si="302"/>
        <v>Barguna Patharghata</v>
      </c>
      <c r="CQ2216" s="629"/>
      <c r="CR2216" s="629"/>
      <c r="CS2216" s="629"/>
      <c r="CT2216" s="629"/>
      <c r="CU2216" s="629"/>
      <c r="CV2216" s="629"/>
      <c r="CW2216" s="629"/>
      <c r="CX2216" s="629"/>
      <c r="CZ2216" s="384" t="s">
        <v>5</v>
      </c>
      <c r="DA2216" s="384" t="s">
        <v>87</v>
      </c>
      <c r="DB2216" s="384" t="str">
        <f t="shared" si="303"/>
        <v>Barguna Patharghata</v>
      </c>
      <c r="DC2216" s="566"/>
      <c r="DD2216"/>
      <c r="DE2216" s="384" t="s">
        <v>5</v>
      </c>
      <c r="DF2216" s="384" t="s">
        <v>87</v>
      </c>
      <c r="DG2216" s="384" t="str">
        <f t="shared" si="304"/>
        <v>Barguna Patharghata</v>
      </c>
      <c r="DH2216" s="566"/>
      <c r="DI2216"/>
      <c r="DJ2216" s="384" t="s">
        <v>5</v>
      </c>
      <c r="DK2216" s="384" t="s">
        <v>87</v>
      </c>
      <c r="DL2216" s="384" t="str">
        <f t="shared" si="305"/>
        <v>Barguna Patharghata</v>
      </c>
      <c r="DM2216" s="566"/>
      <c r="DN2216"/>
      <c r="DO2216" s="384" t="s">
        <v>5</v>
      </c>
      <c r="DP2216" s="384" t="s">
        <v>87</v>
      </c>
      <c r="DQ2216" s="384" t="str">
        <f t="shared" si="306"/>
        <v>Barguna Patharghata</v>
      </c>
      <c r="DR2216" s="566"/>
    </row>
    <row r="2217" spans="1:122" ht="15" hidden="1" x14ac:dyDescent="0.25">
      <c r="A2217" s="384" t="s">
        <v>5</v>
      </c>
      <c r="B2217" s="385" t="s">
        <v>88</v>
      </c>
      <c r="C2217" s="384" t="str">
        <f t="shared" si="297"/>
        <v>Barguna Prison</v>
      </c>
      <c r="D2217" s="626"/>
      <c r="E2217" s="626"/>
      <c r="F2217" s="626"/>
      <c r="G2217" s="626"/>
      <c r="H2217" s="626"/>
      <c r="I2217" s="626"/>
      <c r="J2217" s="626"/>
      <c r="K2217" s="626"/>
      <c r="L2217" s="626"/>
      <c r="M2217" s="626"/>
      <c r="N2217" s="626"/>
      <c r="O2217" s="626"/>
      <c r="P2217" s="626"/>
      <c r="Q2217" s="626"/>
      <c r="R2217" s="626"/>
      <c r="S2217" s="315"/>
      <c r="T2217" s="315"/>
      <c r="U2217" s="384" t="s">
        <v>5</v>
      </c>
      <c r="V2217" s="385" t="s">
        <v>88</v>
      </c>
      <c r="W2217" s="384" t="str">
        <f t="shared" si="298"/>
        <v>Barguna Prison</v>
      </c>
      <c r="X2217" s="626"/>
      <c r="Y2217" s="626"/>
      <c r="Z2217" s="626"/>
      <c r="AA2217" s="626"/>
      <c r="AB2217" s="626"/>
      <c r="AC2217" s="626"/>
      <c r="AD2217" s="626"/>
      <c r="AE2217" s="626"/>
      <c r="AF2217" s="626"/>
      <c r="AG2217" s="626"/>
      <c r="AH2217" s="626"/>
      <c r="AI2217" s="626"/>
      <c r="AJ2217" s="626"/>
      <c r="AK2217" s="626"/>
      <c r="AL2217" s="626"/>
      <c r="AO2217" s="384" t="s">
        <v>5</v>
      </c>
      <c r="AP2217" s="385" t="s">
        <v>88</v>
      </c>
      <c r="AQ2217" s="384" t="str">
        <f t="shared" si="299"/>
        <v>Barguna Prison</v>
      </c>
      <c r="AR2217" s="627"/>
      <c r="AS2217" s="627"/>
      <c r="AT2217" s="627"/>
      <c r="AU2217" s="627"/>
      <c r="AV2217" s="627"/>
      <c r="AW2217" s="627"/>
      <c r="AX2217" s="627"/>
      <c r="AY2217" s="627"/>
      <c r="AZ2217" s="627"/>
      <c r="BA2217" s="627"/>
      <c r="BB2217" s="627"/>
      <c r="BC2217" s="627"/>
      <c r="BD2217" s="627"/>
      <c r="BE2217" s="627"/>
      <c r="BF2217" s="627"/>
      <c r="BH2217" s="384" t="s">
        <v>5</v>
      </c>
      <c r="BI2217" s="385" t="s">
        <v>88</v>
      </c>
      <c r="BJ2217" s="384" t="str">
        <f t="shared" si="300"/>
        <v>Barguna Prison</v>
      </c>
      <c r="BK2217" s="627"/>
      <c r="BL2217" s="627"/>
      <c r="BM2217" s="627"/>
      <c r="BN2217" s="627"/>
      <c r="BO2217" s="627"/>
      <c r="BP2217" s="627"/>
      <c r="BQ2217" s="627"/>
      <c r="BR2217" s="627"/>
      <c r="BS2217" s="627"/>
      <c r="BT2217" s="627"/>
      <c r="BU2217" s="627"/>
      <c r="BV2217" s="627"/>
      <c r="BW2217" s="627"/>
      <c r="BX2217" s="627"/>
      <c r="BY2217" s="627"/>
      <c r="CA2217" s="384" t="s">
        <v>5</v>
      </c>
      <c r="CB2217" s="385" t="s">
        <v>88</v>
      </c>
      <c r="CC2217" s="384" t="str">
        <f t="shared" si="301"/>
        <v>Barguna Prison</v>
      </c>
      <c r="CD2217" s="629"/>
      <c r="CE2217" s="629"/>
      <c r="CF2217" s="629"/>
      <c r="CG2217" s="629"/>
      <c r="CH2217" s="629"/>
      <c r="CI2217" s="629"/>
      <c r="CJ2217" s="629"/>
      <c r="CK2217" s="629"/>
      <c r="CN2217" s="384" t="s">
        <v>5</v>
      </c>
      <c r="CO2217" s="385" t="s">
        <v>88</v>
      </c>
      <c r="CP2217" s="384" t="str">
        <f t="shared" si="302"/>
        <v>Barguna Prison</v>
      </c>
      <c r="CQ2217" s="629"/>
      <c r="CR2217" s="629"/>
      <c r="CS2217" s="629"/>
      <c r="CT2217" s="629"/>
      <c r="CU2217" s="629"/>
      <c r="CV2217" s="629"/>
      <c r="CW2217" s="629"/>
      <c r="CX2217" s="629"/>
      <c r="CZ2217" s="384" t="s">
        <v>5</v>
      </c>
      <c r="DA2217" s="385" t="s">
        <v>88</v>
      </c>
      <c r="DB2217" s="384" t="str">
        <f t="shared" si="303"/>
        <v>Barguna Prison</v>
      </c>
      <c r="DC2217" s="566"/>
      <c r="DD2217"/>
      <c r="DE2217" s="384" t="s">
        <v>5</v>
      </c>
      <c r="DF2217" s="385" t="s">
        <v>88</v>
      </c>
      <c r="DG2217" s="384" t="str">
        <f t="shared" si="304"/>
        <v>Barguna Prison</v>
      </c>
      <c r="DH2217" s="566"/>
      <c r="DI2217"/>
      <c r="DJ2217" s="384" t="s">
        <v>5</v>
      </c>
      <c r="DK2217" s="385" t="s">
        <v>88</v>
      </c>
      <c r="DL2217" s="384" t="str">
        <f t="shared" si="305"/>
        <v>Barguna Prison</v>
      </c>
      <c r="DM2217" s="566"/>
      <c r="DN2217"/>
      <c r="DO2217" s="384" t="s">
        <v>5</v>
      </c>
      <c r="DP2217" s="385" t="s">
        <v>88</v>
      </c>
      <c r="DQ2217" s="384" t="str">
        <f t="shared" si="306"/>
        <v>Barguna Prison</v>
      </c>
      <c r="DR2217" s="566"/>
    </row>
    <row r="2218" spans="1:122" ht="15" hidden="1" x14ac:dyDescent="0.25">
      <c r="A2218" s="384" t="s">
        <v>1172</v>
      </c>
      <c r="B2218" s="384" t="s">
        <v>89</v>
      </c>
      <c r="C2218" s="384" t="str">
        <f t="shared" si="297"/>
        <v>Barishal Agoiljhara</v>
      </c>
      <c r="D2218" s="626"/>
      <c r="E2218" s="626"/>
      <c r="F2218" s="626"/>
      <c r="G2218" s="626"/>
      <c r="H2218" s="626"/>
      <c r="I2218" s="626"/>
      <c r="J2218" s="626"/>
      <c r="K2218" s="626"/>
      <c r="L2218" s="626"/>
      <c r="M2218" s="626"/>
      <c r="N2218" s="626"/>
      <c r="O2218" s="626"/>
      <c r="P2218" s="626"/>
      <c r="Q2218" s="626"/>
      <c r="R2218" s="626"/>
      <c r="S2218" s="386"/>
      <c r="T2218" s="386"/>
      <c r="U2218" s="384" t="s">
        <v>1172</v>
      </c>
      <c r="V2218" s="384" t="s">
        <v>89</v>
      </c>
      <c r="W2218" s="384" t="str">
        <f t="shared" si="298"/>
        <v>Barishal Agoiljhara</v>
      </c>
      <c r="X2218" s="626"/>
      <c r="Y2218" s="626"/>
      <c r="Z2218" s="626"/>
      <c r="AA2218" s="626"/>
      <c r="AB2218" s="626"/>
      <c r="AC2218" s="626"/>
      <c r="AD2218" s="626"/>
      <c r="AE2218" s="626"/>
      <c r="AF2218" s="626"/>
      <c r="AG2218" s="626"/>
      <c r="AH2218" s="626"/>
      <c r="AI2218" s="626"/>
      <c r="AJ2218" s="626"/>
      <c r="AK2218" s="626"/>
      <c r="AL2218" s="626"/>
      <c r="AO2218" s="384" t="s">
        <v>1172</v>
      </c>
      <c r="AP2218" s="384" t="s">
        <v>89</v>
      </c>
      <c r="AQ2218" s="384" t="str">
        <f t="shared" si="299"/>
        <v>Barishal Agoiljhara</v>
      </c>
      <c r="AR2218" s="627"/>
      <c r="AS2218" s="627"/>
      <c r="AT2218" s="627"/>
      <c r="AU2218" s="627"/>
      <c r="AV2218" s="627"/>
      <c r="AW2218" s="627"/>
      <c r="AX2218" s="627"/>
      <c r="AY2218" s="627"/>
      <c r="AZ2218" s="627"/>
      <c r="BA2218" s="627"/>
      <c r="BB2218" s="627"/>
      <c r="BC2218" s="627"/>
      <c r="BD2218" s="627"/>
      <c r="BE2218" s="627"/>
      <c r="BF2218" s="627"/>
      <c r="BH2218" s="384" t="s">
        <v>1172</v>
      </c>
      <c r="BI2218" s="384" t="s">
        <v>89</v>
      </c>
      <c r="BJ2218" s="384" t="str">
        <f t="shared" si="300"/>
        <v>Barishal Agoiljhara</v>
      </c>
      <c r="BK2218" s="627"/>
      <c r="BL2218" s="627"/>
      <c r="BM2218" s="627"/>
      <c r="BN2218" s="627"/>
      <c r="BO2218" s="627"/>
      <c r="BP2218" s="627"/>
      <c r="BQ2218" s="627"/>
      <c r="BR2218" s="627"/>
      <c r="BS2218" s="627"/>
      <c r="BT2218" s="627"/>
      <c r="BU2218" s="627"/>
      <c r="BV2218" s="627"/>
      <c r="BW2218" s="627"/>
      <c r="BX2218" s="627"/>
      <c r="BY2218" s="627"/>
      <c r="CA2218" s="384" t="s">
        <v>1172</v>
      </c>
      <c r="CB2218" s="384" t="s">
        <v>89</v>
      </c>
      <c r="CC2218" s="384" t="str">
        <f t="shared" si="301"/>
        <v>Barishal Agoiljhara</v>
      </c>
      <c r="CD2218" s="629"/>
      <c r="CE2218" s="629"/>
      <c r="CF2218" s="629"/>
      <c r="CG2218" s="629"/>
      <c r="CH2218" s="629"/>
      <c r="CI2218" s="629"/>
      <c r="CJ2218" s="629"/>
      <c r="CK2218" s="629"/>
      <c r="CN2218" s="384" t="s">
        <v>1172</v>
      </c>
      <c r="CO2218" s="384" t="s">
        <v>89</v>
      </c>
      <c r="CP2218" s="384" t="str">
        <f t="shared" si="302"/>
        <v>Barishal Agoiljhara</v>
      </c>
      <c r="CQ2218" s="629"/>
      <c r="CR2218" s="629"/>
      <c r="CS2218" s="629"/>
      <c r="CT2218" s="629"/>
      <c r="CU2218" s="629"/>
      <c r="CV2218" s="629"/>
      <c r="CW2218" s="629"/>
      <c r="CX2218" s="629"/>
      <c r="CZ2218" s="384" t="s">
        <v>1172</v>
      </c>
      <c r="DA2218" s="384" t="s">
        <v>89</v>
      </c>
      <c r="DB2218" s="384" t="str">
        <f t="shared" si="303"/>
        <v>Barishal Agoiljhara</v>
      </c>
      <c r="DC2218" s="566"/>
      <c r="DD2218"/>
      <c r="DE2218" s="384" t="s">
        <v>1172</v>
      </c>
      <c r="DF2218" s="384" t="s">
        <v>89</v>
      </c>
      <c r="DG2218" s="384" t="str">
        <f t="shared" si="304"/>
        <v>Barishal Agoiljhara</v>
      </c>
      <c r="DH2218" s="566"/>
      <c r="DI2218"/>
      <c r="DJ2218" s="384" t="s">
        <v>1172</v>
      </c>
      <c r="DK2218" s="384" t="s">
        <v>89</v>
      </c>
      <c r="DL2218" s="384" t="str">
        <f t="shared" si="305"/>
        <v>Barishal Agoiljhara</v>
      </c>
      <c r="DM2218" s="566"/>
      <c r="DN2218"/>
      <c r="DO2218" s="384" t="s">
        <v>1172</v>
      </c>
      <c r="DP2218" s="384" t="s">
        <v>89</v>
      </c>
      <c r="DQ2218" s="384" t="str">
        <f t="shared" si="306"/>
        <v>Barishal Agoiljhara</v>
      </c>
      <c r="DR2218" s="566"/>
    </row>
    <row r="2219" spans="1:122" ht="15" hidden="1" x14ac:dyDescent="0.25">
      <c r="A2219" s="384" t="s">
        <v>1172</v>
      </c>
      <c r="B2219" s="384" t="s">
        <v>90</v>
      </c>
      <c r="C2219" s="384" t="str">
        <f t="shared" si="297"/>
        <v>Barishal Babuganj</v>
      </c>
      <c r="D2219" s="626"/>
      <c r="E2219" s="626"/>
      <c r="F2219" s="626"/>
      <c r="G2219" s="626"/>
      <c r="H2219" s="626"/>
      <c r="I2219" s="626"/>
      <c r="J2219" s="626"/>
      <c r="K2219" s="626"/>
      <c r="L2219" s="626"/>
      <c r="M2219" s="626"/>
      <c r="N2219" s="626"/>
      <c r="O2219" s="626"/>
      <c r="P2219" s="626"/>
      <c r="Q2219" s="626"/>
      <c r="R2219" s="626"/>
      <c r="S2219" s="386"/>
      <c r="T2219" s="386"/>
      <c r="U2219" s="384" t="s">
        <v>1172</v>
      </c>
      <c r="V2219" s="384" t="s">
        <v>90</v>
      </c>
      <c r="W2219" s="384" t="str">
        <f t="shared" si="298"/>
        <v>Barishal Babuganj</v>
      </c>
      <c r="X2219" s="626"/>
      <c r="Y2219" s="626"/>
      <c r="Z2219" s="626"/>
      <c r="AA2219" s="626"/>
      <c r="AB2219" s="626"/>
      <c r="AC2219" s="626"/>
      <c r="AD2219" s="626"/>
      <c r="AE2219" s="626"/>
      <c r="AF2219" s="626"/>
      <c r="AG2219" s="626"/>
      <c r="AH2219" s="626"/>
      <c r="AI2219" s="626"/>
      <c r="AJ2219" s="626"/>
      <c r="AK2219" s="626"/>
      <c r="AL2219" s="626"/>
      <c r="AO2219" s="384" t="s">
        <v>1172</v>
      </c>
      <c r="AP2219" s="384" t="s">
        <v>90</v>
      </c>
      <c r="AQ2219" s="384" t="str">
        <f t="shared" si="299"/>
        <v>Barishal Babuganj</v>
      </c>
      <c r="AR2219" s="627"/>
      <c r="AS2219" s="627"/>
      <c r="AT2219" s="627"/>
      <c r="AU2219" s="627"/>
      <c r="AV2219" s="627"/>
      <c r="AW2219" s="627"/>
      <c r="AX2219" s="627"/>
      <c r="AY2219" s="627"/>
      <c r="AZ2219" s="627"/>
      <c r="BA2219" s="627"/>
      <c r="BB2219" s="627"/>
      <c r="BC2219" s="627"/>
      <c r="BD2219" s="627"/>
      <c r="BE2219" s="627"/>
      <c r="BF2219" s="627"/>
      <c r="BH2219" s="384" t="s">
        <v>1172</v>
      </c>
      <c r="BI2219" s="384" t="s">
        <v>90</v>
      </c>
      <c r="BJ2219" s="384" t="str">
        <f t="shared" si="300"/>
        <v>Barishal Babuganj</v>
      </c>
      <c r="BK2219" s="627"/>
      <c r="BL2219" s="627"/>
      <c r="BM2219" s="627"/>
      <c r="BN2219" s="627"/>
      <c r="BO2219" s="627"/>
      <c r="BP2219" s="627"/>
      <c r="BQ2219" s="627"/>
      <c r="BR2219" s="627"/>
      <c r="BS2219" s="627"/>
      <c r="BT2219" s="627"/>
      <c r="BU2219" s="627"/>
      <c r="BV2219" s="627"/>
      <c r="BW2219" s="627"/>
      <c r="BX2219" s="627"/>
      <c r="BY2219" s="627"/>
      <c r="CA2219" s="384" t="s">
        <v>1172</v>
      </c>
      <c r="CB2219" s="384" t="s">
        <v>90</v>
      </c>
      <c r="CC2219" s="384" t="str">
        <f t="shared" si="301"/>
        <v>Barishal Babuganj</v>
      </c>
      <c r="CD2219" s="629"/>
      <c r="CE2219" s="629"/>
      <c r="CF2219" s="629"/>
      <c r="CG2219" s="629"/>
      <c r="CH2219" s="629"/>
      <c r="CI2219" s="629"/>
      <c r="CJ2219" s="629"/>
      <c r="CK2219" s="629"/>
      <c r="CN2219" s="384" t="s">
        <v>1172</v>
      </c>
      <c r="CO2219" s="384" t="s">
        <v>90</v>
      </c>
      <c r="CP2219" s="384" t="str">
        <f t="shared" si="302"/>
        <v>Barishal Babuganj</v>
      </c>
      <c r="CQ2219" s="629"/>
      <c r="CR2219" s="629"/>
      <c r="CS2219" s="629"/>
      <c r="CT2219" s="629"/>
      <c r="CU2219" s="629"/>
      <c r="CV2219" s="629"/>
      <c r="CW2219" s="629"/>
      <c r="CX2219" s="629"/>
      <c r="CZ2219" s="384" t="s">
        <v>1172</v>
      </c>
      <c r="DA2219" s="384" t="s">
        <v>90</v>
      </c>
      <c r="DB2219" s="384" t="str">
        <f t="shared" si="303"/>
        <v>Barishal Babuganj</v>
      </c>
      <c r="DC2219" s="566"/>
      <c r="DD2219"/>
      <c r="DE2219" s="384" t="s">
        <v>1172</v>
      </c>
      <c r="DF2219" s="384" t="s">
        <v>90</v>
      </c>
      <c r="DG2219" s="384" t="str">
        <f t="shared" si="304"/>
        <v>Barishal Babuganj</v>
      </c>
      <c r="DH2219" s="566"/>
      <c r="DI2219"/>
      <c r="DJ2219" s="384" t="s">
        <v>1172</v>
      </c>
      <c r="DK2219" s="384" t="s">
        <v>90</v>
      </c>
      <c r="DL2219" s="384" t="str">
        <f t="shared" si="305"/>
        <v>Barishal Babuganj</v>
      </c>
      <c r="DM2219" s="566"/>
      <c r="DN2219"/>
      <c r="DO2219" s="384" t="s">
        <v>1172</v>
      </c>
      <c r="DP2219" s="384" t="s">
        <v>90</v>
      </c>
      <c r="DQ2219" s="384" t="str">
        <f t="shared" si="306"/>
        <v>Barishal Babuganj</v>
      </c>
      <c r="DR2219" s="566"/>
    </row>
    <row r="2220" spans="1:122" ht="15" hidden="1" x14ac:dyDescent="0.25">
      <c r="A2220" s="384" t="s">
        <v>1172</v>
      </c>
      <c r="B2220" s="384" t="s">
        <v>91</v>
      </c>
      <c r="C2220" s="384" t="str">
        <f t="shared" si="297"/>
        <v>Barishal Bakerganj</v>
      </c>
      <c r="D2220" s="626"/>
      <c r="E2220" s="626"/>
      <c r="F2220" s="626"/>
      <c r="G2220" s="626"/>
      <c r="H2220" s="626"/>
      <c r="I2220" s="626"/>
      <c r="J2220" s="626"/>
      <c r="K2220" s="626"/>
      <c r="L2220" s="626"/>
      <c r="M2220" s="626"/>
      <c r="N2220" s="626"/>
      <c r="O2220" s="626"/>
      <c r="P2220" s="626"/>
      <c r="Q2220" s="626"/>
      <c r="R2220" s="626"/>
      <c r="S2220" s="386"/>
      <c r="T2220" s="386"/>
      <c r="U2220" s="384" t="s">
        <v>1172</v>
      </c>
      <c r="V2220" s="384" t="s">
        <v>91</v>
      </c>
      <c r="W2220" s="384" t="str">
        <f t="shared" si="298"/>
        <v>Barishal Bakerganj</v>
      </c>
      <c r="X2220" s="626"/>
      <c r="Y2220" s="626"/>
      <c r="Z2220" s="626"/>
      <c r="AA2220" s="626"/>
      <c r="AB2220" s="626"/>
      <c r="AC2220" s="626"/>
      <c r="AD2220" s="626"/>
      <c r="AE2220" s="626"/>
      <c r="AF2220" s="626"/>
      <c r="AG2220" s="626"/>
      <c r="AH2220" s="626"/>
      <c r="AI2220" s="626"/>
      <c r="AJ2220" s="626"/>
      <c r="AK2220" s="626"/>
      <c r="AL2220" s="626"/>
      <c r="AO2220" s="384" t="s">
        <v>1172</v>
      </c>
      <c r="AP2220" s="384" t="s">
        <v>91</v>
      </c>
      <c r="AQ2220" s="384" t="str">
        <f t="shared" si="299"/>
        <v>Barishal Bakerganj</v>
      </c>
      <c r="AR2220" s="627"/>
      <c r="AS2220" s="627"/>
      <c r="AT2220" s="627"/>
      <c r="AU2220" s="627"/>
      <c r="AV2220" s="627"/>
      <c r="AW2220" s="627"/>
      <c r="AX2220" s="627"/>
      <c r="AY2220" s="627"/>
      <c r="AZ2220" s="627"/>
      <c r="BA2220" s="627"/>
      <c r="BB2220" s="627"/>
      <c r="BC2220" s="627"/>
      <c r="BD2220" s="627"/>
      <c r="BE2220" s="627"/>
      <c r="BF2220" s="627"/>
      <c r="BH2220" s="384" t="s">
        <v>1172</v>
      </c>
      <c r="BI2220" s="384" t="s">
        <v>91</v>
      </c>
      <c r="BJ2220" s="384" t="str">
        <f t="shared" si="300"/>
        <v>Barishal Bakerganj</v>
      </c>
      <c r="BK2220" s="627"/>
      <c r="BL2220" s="627"/>
      <c r="BM2220" s="627"/>
      <c r="BN2220" s="627"/>
      <c r="BO2220" s="627"/>
      <c r="BP2220" s="627"/>
      <c r="BQ2220" s="627"/>
      <c r="BR2220" s="627"/>
      <c r="BS2220" s="627"/>
      <c r="BT2220" s="627"/>
      <c r="BU2220" s="627"/>
      <c r="BV2220" s="627"/>
      <c r="BW2220" s="627"/>
      <c r="BX2220" s="627"/>
      <c r="BY2220" s="627"/>
      <c r="CA2220" s="384" t="s">
        <v>1172</v>
      </c>
      <c r="CB2220" s="384" t="s">
        <v>91</v>
      </c>
      <c r="CC2220" s="384" t="str">
        <f t="shared" si="301"/>
        <v>Barishal Bakerganj</v>
      </c>
      <c r="CD2220" s="629"/>
      <c r="CE2220" s="629"/>
      <c r="CF2220" s="629"/>
      <c r="CG2220" s="629"/>
      <c r="CH2220" s="629"/>
      <c r="CI2220" s="629"/>
      <c r="CJ2220" s="629"/>
      <c r="CK2220" s="629"/>
      <c r="CN2220" s="384" t="s">
        <v>1172</v>
      </c>
      <c r="CO2220" s="384" t="s">
        <v>91</v>
      </c>
      <c r="CP2220" s="384" t="str">
        <f t="shared" si="302"/>
        <v>Barishal Bakerganj</v>
      </c>
      <c r="CQ2220" s="629"/>
      <c r="CR2220" s="629"/>
      <c r="CS2220" s="629"/>
      <c r="CT2220" s="629"/>
      <c r="CU2220" s="629"/>
      <c r="CV2220" s="629"/>
      <c r="CW2220" s="629"/>
      <c r="CX2220" s="629"/>
      <c r="CZ2220" s="384" t="s">
        <v>1172</v>
      </c>
      <c r="DA2220" s="384" t="s">
        <v>91</v>
      </c>
      <c r="DB2220" s="384" t="str">
        <f t="shared" si="303"/>
        <v>Barishal Bakerganj</v>
      </c>
      <c r="DC2220" s="566"/>
      <c r="DD2220"/>
      <c r="DE2220" s="384" t="s">
        <v>1172</v>
      </c>
      <c r="DF2220" s="384" t="s">
        <v>91</v>
      </c>
      <c r="DG2220" s="384" t="str">
        <f t="shared" si="304"/>
        <v>Barishal Bakerganj</v>
      </c>
      <c r="DH2220" s="566"/>
      <c r="DI2220"/>
      <c r="DJ2220" s="384" t="s">
        <v>1172</v>
      </c>
      <c r="DK2220" s="384" t="s">
        <v>91</v>
      </c>
      <c r="DL2220" s="384" t="str">
        <f t="shared" si="305"/>
        <v>Barishal Bakerganj</v>
      </c>
      <c r="DM2220" s="566"/>
      <c r="DN2220"/>
      <c r="DO2220" s="384" t="s">
        <v>1172</v>
      </c>
      <c r="DP2220" s="384" t="s">
        <v>91</v>
      </c>
      <c r="DQ2220" s="384" t="str">
        <f t="shared" si="306"/>
        <v>Barishal Bakerganj</v>
      </c>
      <c r="DR2220" s="566"/>
    </row>
    <row r="2221" spans="1:122" ht="15" hidden="1" x14ac:dyDescent="0.25">
      <c r="A2221" s="384" t="s">
        <v>1172</v>
      </c>
      <c r="B2221" s="384" t="s">
        <v>92</v>
      </c>
      <c r="C2221" s="384" t="str">
        <f t="shared" si="297"/>
        <v>Barishal Banaripara</v>
      </c>
      <c r="D2221" s="626"/>
      <c r="E2221" s="626"/>
      <c r="F2221" s="626"/>
      <c r="G2221" s="626"/>
      <c r="H2221" s="626"/>
      <c r="I2221" s="626"/>
      <c r="J2221" s="626"/>
      <c r="K2221" s="626"/>
      <c r="L2221" s="626"/>
      <c r="M2221" s="626"/>
      <c r="N2221" s="626"/>
      <c r="O2221" s="626"/>
      <c r="P2221" s="626"/>
      <c r="Q2221" s="626"/>
      <c r="R2221" s="626"/>
      <c r="S2221" s="386"/>
      <c r="T2221" s="386"/>
      <c r="U2221" s="384" t="s">
        <v>1172</v>
      </c>
      <c r="V2221" s="384" t="s">
        <v>92</v>
      </c>
      <c r="W2221" s="384" t="str">
        <f t="shared" si="298"/>
        <v>Barishal Banaripara</v>
      </c>
      <c r="X2221" s="626"/>
      <c r="Y2221" s="626"/>
      <c r="Z2221" s="626"/>
      <c r="AA2221" s="626"/>
      <c r="AB2221" s="626"/>
      <c r="AC2221" s="626"/>
      <c r="AD2221" s="626"/>
      <c r="AE2221" s="626"/>
      <c r="AF2221" s="626"/>
      <c r="AG2221" s="626"/>
      <c r="AH2221" s="626"/>
      <c r="AI2221" s="626"/>
      <c r="AJ2221" s="626"/>
      <c r="AK2221" s="626"/>
      <c r="AL2221" s="626"/>
      <c r="AO2221" s="384" t="s">
        <v>1172</v>
      </c>
      <c r="AP2221" s="384" t="s">
        <v>92</v>
      </c>
      <c r="AQ2221" s="384" t="str">
        <f t="shared" si="299"/>
        <v>Barishal Banaripara</v>
      </c>
      <c r="AR2221" s="627"/>
      <c r="AS2221" s="627"/>
      <c r="AT2221" s="627"/>
      <c r="AU2221" s="627"/>
      <c r="AV2221" s="627"/>
      <c r="AW2221" s="627"/>
      <c r="AX2221" s="627"/>
      <c r="AY2221" s="627"/>
      <c r="AZ2221" s="627"/>
      <c r="BA2221" s="627"/>
      <c r="BB2221" s="627"/>
      <c r="BC2221" s="627"/>
      <c r="BD2221" s="627"/>
      <c r="BE2221" s="627"/>
      <c r="BF2221" s="627"/>
      <c r="BH2221" s="384" t="s">
        <v>1172</v>
      </c>
      <c r="BI2221" s="384" t="s">
        <v>92</v>
      </c>
      <c r="BJ2221" s="384" t="str">
        <f t="shared" si="300"/>
        <v>Barishal Banaripara</v>
      </c>
      <c r="BK2221" s="627"/>
      <c r="BL2221" s="627"/>
      <c r="BM2221" s="627"/>
      <c r="BN2221" s="627"/>
      <c r="BO2221" s="627"/>
      <c r="BP2221" s="627"/>
      <c r="BQ2221" s="627"/>
      <c r="BR2221" s="627"/>
      <c r="BS2221" s="627"/>
      <c r="BT2221" s="627"/>
      <c r="BU2221" s="627"/>
      <c r="BV2221" s="627"/>
      <c r="BW2221" s="627"/>
      <c r="BX2221" s="627"/>
      <c r="BY2221" s="627"/>
      <c r="CA2221" s="384" t="s">
        <v>1172</v>
      </c>
      <c r="CB2221" s="384" t="s">
        <v>92</v>
      </c>
      <c r="CC2221" s="384" t="str">
        <f t="shared" si="301"/>
        <v>Barishal Banaripara</v>
      </c>
      <c r="CD2221" s="629"/>
      <c r="CE2221" s="629"/>
      <c r="CF2221" s="629"/>
      <c r="CG2221" s="629"/>
      <c r="CH2221" s="629"/>
      <c r="CI2221" s="629"/>
      <c r="CJ2221" s="629"/>
      <c r="CK2221" s="629"/>
      <c r="CN2221" s="384" t="s">
        <v>1172</v>
      </c>
      <c r="CO2221" s="384" t="s">
        <v>92</v>
      </c>
      <c r="CP2221" s="384" t="str">
        <f t="shared" si="302"/>
        <v>Barishal Banaripara</v>
      </c>
      <c r="CQ2221" s="629"/>
      <c r="CR2221" s="629"/>
      <c r="CS2221" s="629"/>
      <c r="CT2221" s="629"/>
      <c r="CU2221" s="629"/>
      <c r="CV2221" s="629"/>
      <c r="CW2221" s="629"/>
      <c r="CX2221" s="629"/>
      <c r="CZ2221" s="384" t="s">
        <v>1172</v>
      </c>
      <c r="DA2221" s="384" t="s">
        <v>92</v>
      </c>
      <c r="DB2221" s="384" t="str">
        <f t="shared" si="303"/>
        <v>Barishal Banaripara</v>
      </c>
      <c r="DC2221" s="566"/>
      <c r="DD2221"/>
      <c r="DE2221" s="384" t="s">
        <v>1172</v>
      </c>
      <c r="DF2221" s="384" t="s">
        <v>92</v>
      </c>
      <c r="DG2221" s="384" t="str">
        <f t="shared" si="304"/>
        <v>Barishal Banaripara</v>
      </c>
      <c r="DH2221" s="566"/>
      <c r="DI2221"/>
      <c r="DJ2221" s="384" t="s">
        <v>1172</v>
      </c>
      <c r="DK2221" s="384" t="s">
        <v>92</v>
      </c>
      <c r="DL2221" s="384" t="str">
        <f t="shared" si="305"/>
        <v>Barishal Banaripara</v>
      </c>
      <c r="DM2221" s="566"/>
      <c r="DN2221"/>
      <c r="DO2221" s="384" t="s">
        <v>1172</v>
      </c>
      <c r="DP2221" s="384" t="s">
        <v>92</v>
      </c>
      <c r="DQ2221" s="384" t="str">
        <f t="shared" si="306"/>
        <v>Barishal Banaripara</v>
      </c>
      <c r="DR2221" s="566"/>
    </row>
    <row r="2222" spans="1:122" ht="15" hidden="1" x14ac:dyDescent="0.25">
      <c r="A2222" s="384" t="s">
        <v>1172</v>
      </c>
      <c r="B2222" s="241" t="s">
        <v>1173</v>
      </c>
      <c r="C2222" s="384" t="str">
        <f t="shared" si="297"/>
        <v>Barishal Barishal Sadar</v>
      </c>
      <c r="D2222" s="626"/>
      <c r="E2222" s="626"/>
      <c r="F2222" s="626"/>
      <c r="G2222" s="626"/>
      <c r="H2222" s="626"/>
      <c r="I2222" s="626"/>
      <c r="J2222" s="626"/>
      <c r="K2222" s="626"/>
      <c r="L2222" s="626"/>
      <c r="M2222" s="626"/>
      <c r="N2222" s="626"/>
      <c r="O2222" s="626"/>
      <c r="P2222" s="626"/>
      <c r="Q2222" s="626"/>
      <c r="R2222" s="626"/>
      <c r="S2222" s="386"/>
      <c r="T2222" s="386"/>
      <c r="U2222" s="384" t="s">
        <v>1172</v>
      </c>
      <c r="V2222" s="241" t="s">
        <v>1173</v>
      </c>
      <c r="W2222" s="384" t="str">
        <f t="shared" si="298"/>
        <v>Barishal Barishal Sadar</v>
      </c>
      <c r="X2222" s="626"/>
      <c r="Y2222" s="626"/>
      <c r="Z2222" s="626"/>
      <c r="AA2222" s="626"/>
      <c r="AB2222" s="626"/>
      <c r="AC2222" s="626"/>
      <c r="AD2222" s="626"/>
      <c r="AE2222" s="626"/>
      <c r="AF2222" s="626"/>
      <c r="AG2222" s="626"/>
      <c r="AH2222" s="626"/>
      <c r="AI2222" s="626"/>
      <c r="AJ2222" s="626"/>
      <c r="AK2222" s="626"/>
      <c r="AL2222" s="626"/>
      <c r="AO2222" s="384" t="s">
        <v>1172</v>
      </c>
      <c r="AP2222" s="241" t="s">
        <v>1173</v>
      </c>
      <c r="AQ2222" s="384" t="str">
        <f t="shared" si="299"/>
        <v>Barishal Barishal Sadar</v>
      </c>
      <c r="AR2222" s="627"/>
      <c r="AS2222" s="627"/>
      <c r="AT2222" s="627"/>
      <c r="AU2222" s="627"/>
      <c r="AV2222" s="627"/>
      <c r="AW2222" s="627"/>
      <c r="AX2222" s="627"/>
      <c r="AY2222" s="627"/>
      <c r="AZ2222" s="627"/>
      <c r="BA2222" s="627"/>
      <c r="BB2222" s="627"/>
      <c r="BC2222" s="627"/>
      <c r="BD2222" s="627"/>
      <c r="BE2222" s="627"/>
      <c r="BF2222" s="627"/>
      <c r="BH2222" s="384" t="s">
        <v>1172</v>
      </c>
      <c r="BI2222" s="241" t="s">
        <v>1173</v>
      </c>
      <c r="BJ2222" s="384" t="str">
        <f t="shared" si="300"/>
        <v>Barishal Barishal Sadar</v>
      </c>
      <c r="BK2222" s="627"/>
      <c r="BL2222" s="627"/>
      <c r="BM2222" s="627"/>
      <c r="BN2222" s="627"/>
      <c r="BO2222" s="627"/>
      <c r="BP2222" s="627"/>
      <c r="BQ2222" s="627"/>
      <c r="BR2222" s="627"/>
      <c r="BS2222" s="627"/>
      <c r="BT2222" s="627"/>
      <c r="BU2222" s="627"/>
      <c r="BV2222" s="627"/>
      <c r="BW2222" s="627"/>
      <c r="BX2222" s="627"/>
      <c r="BY2222" s="627"/>
      <c r="CA2222" s="384" t="s">
        <v>1172</v>
      </c>
      <c r="CB2222" s="241" t="s">
        <v>1173</v>
      </c>
      <c r="CC2222" s="384" t="str">
        <f t="shared" si="301"/>
        <v>Barishal Barishal Sadar</v>
      </c>
      <c r="CD2222" s="629"/>
      <c r="CE2222" s="629"/>
      <c r="CF2222" s="629"/>
      <c r="CG2222" s="629"/>
      <c r="CH2222" s="629"/>
      <c r="CI2222" s="629"/>
      <c r="CJ2222" s="629"/>
      <c r="CK2222" s="629"/>
      <c r="CN2222" s="384" t="s">
        <v>1172</v>
      </c>
      <c r="CO2222" s="241" t="s">
        <v>1173</v>
      </c>
      <c r="CP2222" s="384" t="str">
        <f t="shared" si="302"/>
        <v>Barishal Barishal Sadar</v>
      </c>
      <c r="CQ2222" s="629"/>
      <c r="CR2222" s="629"/>
      <c r="CS2222" s="629"/>
      <c r="CT2222" s="629"/>
      <c r="CU2222" s="629"/>
      <c r="CV2222" s="629"/>
      <c r="CW2222" s="629"/>
      <c r="CX2222" s="629"/>
      <c r="CZ2222" s="384" t="s">
        <v>1172</v>
      </c>
      <c r="DA2222" s="241" t="s">
        <v>1173</v>
      </c>
      <c r="DB2222" s="384" t="str">
        <f t="shared" si="303"/>
        <v>Barishal Barishal Sadar</v>
      </c>
      <c r="DC2222" s="566"/>
      <c r="DD2222"/>
      <c r="DE2222" s="384" t="s">
        <v>1172</v>
      </c>
      <c r="DF2222" s="241" t="s">
        <v>1173</v>
      </c>
      <c r="DG2222" s="384" t="str">
        <f t="shared" si="304"/>
        <v>Barishal Barishal Sadar</v>
      </c>
      <c r="DH2222" s="566"/>
      <c r="DI2222"/>
      <c r="DJ2222" s="384" t="s">
        <v>1172</v>
      </c>
      <c r="DK2222" s="241" t="s">
        <v>1173</v>
      </c>
      <c r="DL2222" s="384" t="str">
        <f t="shared" si="305"/>
        <v>Barishal Barishal Sadar</v>
      </c>
      <c r="DM2222" s="566"/>
      <c r="DN2222"/>
      <c r="DO2222" s="384" t="s">
        <v>1172</v>
      </c>
      <c r="DP2222" s="241" t="s">
        <v>1173</v>
      </c>
      <c r="DQ2222" s="384" t="str">
        <f t="shared" si="306"/>
        <v>Barishal Barishal Sadar</v>
      </c>
      <c r="DR2222" s="566"/>
    </row>
    <row r="2223" spans="1:122" ht="15" hidden="1" x14ac:dyDescent="0.25">
      <c r="A2223" s="384" t="s">
        <v>1172</v>
      </c>
      <c r="B2223" s="384" t="s">
        <v>93</v>
      </c>
      <c r="C2223" s="384" t="str">
        <f t="shared" si="297"/>
        <v>Barishal Gournadi</v>
      </c>
      <c r="D2223" s="626"/>
      <c r="E2223" s="626"/>
      <c r="F2223" s="626"/>
      <c r="G2223" s="626"/>
      <c r="H2223" s="626"/>
      <c r="I2223" s="626"/>
      <c r="J2223" s="626"/>
      <c r="K2223" s="626"/>
      <c r="L2223" s="626"/>
      <c r="M2223" s="626"/>
      <c r="N2223" s="626"/>
      <c r="O2223" s="626"/>
      <c r="P2223" s="626"/>
      <c r="Q2223" s="626"/>
      <c r="R2223" s="626"/>
      <c r="S2223" s="386"/>
      <c r="T2223" s="386"/>
      <c r="U2223" s="384" t="s">
        <v>1172</v>
      </c>
      <c r="V2223" s="384" t="s">
        <v>93</v>
      </c>
      <c r="W2223" s="384" t="str">
        <f t="shared" si="298"/>
        <v>Barishal Gournadi</v>
      </c>
      <c r="X2223" s="626"/>
      <c r="Y2223" s="626"/>
      <c r="Z2223" s="626"/>
      <c r="AA2223" s="626"/>
      <c r="AB2223" s="626"/>
      <c r="AC2223" s="626"/>
      <c r="AD2223" s="626"/>
      <c r="AE2223" s="626"/>
      <c r="AF2223" s="626"/>
      <c r="AG2223" s="626"/>
      <c r="AH2223" s="626"/>
      <c r="AI2223" s="626"/>
      <c r="AJ2223" s="626"/>
      <c r="AK2223" s="626"/>
      <c r="AL2223" s="626"/>
      <c r="AO2223" s="384" t="s">
        <v>1172</v>
      </c>
      <c r="AP2223" s="384" t="s">
        <v>93</v>
      </c>
      <c r="AQ2223" s="384" t="str">
        <f t="shared" si="299"/>
        <v>Barishal Gournadi</v>
      </c>
      <c r="AR2223" s="627"/>
      <c r="AS2223" s="627"/>
      <c r="AT2223" s="627"/>
      <c r="AU2223" s="627"/>
      <c r="AV2223" s="627"/>
      <c r="AW2223" s="627"/>
      <c r="AX2223" s="627"/>
      <c r="AY2223" s="627"/>
      <c r="AZ2223" s="627"/>
      <c r="BA2223" s="627"/>
      <c r="BB2223" s="627"/>
      <c r="BC2223" s="627"/>
      <c r="BD2223" s="627"/>
      <c r="BE2223" s="627"/>
      <c r="BF2223" s="627"/>
      <c r="BH2223" s="384" t="s">
        <v>1172</v>
      </c>
      <c r="BI2223" s="384" t="s">
        <v>93</v>
      </c>
      <c r="BJ2223" s="384" t="str">
        <f t="shared" si="300"/>
        <v>Barishal Gournadi</v>
      </c>
      <c r="BK2223" s="627"/>
      <c r="BL2223" s="627"/>
      <c r="BM2223" s="627"/>
      <c r="BN2223" s="627"/>
      <c r="BO2223" s="627"/>
      <c r="BP2223" s="627"/>
      <c r="BQ2223" s="627"/>
      <c r="BR2223" s="627"/>
      <c r="BS2223" s="627"/>
      <c r="BT2223" s="627"/>
      <c r="BU2223" s="627"/>
      <c r="BV2223" s="627"/>
      <c r="BW2223" s="627"/>
      <c r="BX2223" s="627"/>
      <c r="BY2223" s="627"/>
      <c r="CA2223" s="384" t="s">
        <v>1172</v>
      </c>
      <c r="CB2223" s="384" t="s">
        <v>93</v>
      </c>
      <c r="CC2223" s="384" t="str">
        <f t="shared" si="301"/>
        <v>Barishal Gournadi</v>
      </c>
      <c r="CD2223" s="629"/>
      <c r="CE2223" s="629"/>
      <c r="CF2223" s="629"/>
      <c r="CG2223" s="629"/>
      <c r="CH2223" s="629"/>
      <c r="CI2223" s="629"/>
      <c r="CJ2223" s="629"/>
      <c r="CK2223" s="629"/>
      <c r="CN2223" s="384" t="s">
        <v>1172</v>
      </c>
      <c r="CO2223" s="384" t="s">
        <v>93</v>
      </c>
      <c r="CP2223" s="384" t="str">
        <f t="shared" si="302"/>
        <v>Barishal Gournadi</v>
      </c>
      <c r="CQ2223" s="629"/>
      <c r="CR2223" s="629"/>
      <c r="CS2223" s="629"/>
      <c r="CT2223" s="629"/>
      <c r="CU2223" s="629"/>
      <c r="CV2223" s="629"/>
      <c r="CW2223" s="629"/>
      <c r="CX2223" s="629"/>
      <c r="CZ2223" s="384" t="s">
        <v>1172</v>
      </c>
      <c r="DA2223" s="384" t="s">
        <v>93</v>
      </c>
      <c r="DB2223" s="384" t="str">
        <f t="shared" si="303"/>
        <v>Barishal Gournadi</v>
      </c>
      <c r="DC2223" s="566"/>
      <c r="DD2223"/>
      <c r="DE2223" s="384" t="s">
        <v>1172</v>
      </c>
      <c r="DF2223" s="384" t="s">
        <v>93</v>
      </c>
      <c r="DG2223" s="384" t="str">
        <f t="shared" si="304"/>
        <v>Barishal Gournadi</v>
      </c>
      <c r="DH2223" s="566"/>
      <c r="DI2223"/>
      <c r="DJ2223" s="384" t="s">
        <v>1172</v>
      </c>
      <c r="DK2223" s="384" t="s">
        <v>93</v>
      </c>
      <c r="DL2223" s="384" t="str">
        <f t="shared" si="305"/>
        <v>Barishal Gournadi</v>
      </c>
      <c r="DM2223" s="566"/>
      <c r="DN2223"/>
      <c r="DO2223" s="384" t="s">
        <v>1172</v>
      </c>
      <c r="DP2223" s="384" t="s">
        <v>93</v>
      </c>
      <c r="DQ2223" s="384" t="str">
        <f t="shared" si="306"/>
        <v>Barishal Gournadi</v>
      </c>
      <c r="DR2223" s="566"/>
    </row>
    <row r="2224" spans="1:122" ht="15" hidden="1" x14ac:dyDescent="0.25">
      <c r="A2224" s="384" t="s">
        <v>1172</v>
      </c>
      <c r="B2224" s="384" t="s">
        <v>94</v>
      </c>
      <c r="C2224" s="384" t="str">
        <f t="shared" si="297"/>
        <v>Barishal Hizla</v>
      </c>
      <c r="D2224" s="626"/>
      <c r="E2224" s="626"/>
      <c r="F2224" s="626"/>
      <c r="G2224" s="626"/>
      <c r="H2224" s="626"/>
      <c r="I2224" s="626"/>
      <c r="J2224" s="626"/>
      <c r="K2224" s="626"/>
      <c r="L2224" s="626"/>
      <c r="M2224" s="626"/>
      <c r="N2224" s="626"/>
      <c r="O2224" s="626"/>
      <c r="P2224" s="626"/>
      <c r="Q2224" s="626"/>
      <c r="R2224" s="626"/>
      <c r="S2224" s="386"/>
      <c r="T2224" s="386"/>
      <c r="U2224" s="384" t="s">
        <v>1172</v>
      </c>
      <c r="V2224" s="384" t="s">
        <v>94</v>
      </c>
      <c r="W2224" s="384" t="str">
        <f t="shared" si="298"/>
        <v>Barishal Hizla</v>
      </c>
      <c r="X2224" s="626"/>
      <c r="Y2224" s="626"/>
      <c r="Z2224" s="626"/>
      <c r="AA2224" s="626"/>
      <c r="AB2224" s="626"/>
      <c r="AC2224" s="626"/>
      <c r="AD2224" s="626"/>
      <c r="AE2224" s="626"/>
      <c r="AF2224" s="626"/>
      <c r="AG2224" s="626"/>
      <c r="AH2224" s="626"/>
      <c r="AI2224" s="626"/>
      <c r="AJ2224" s="626"/>
      <c r="AK2224" s="626"/>
      <c r="AL2224" s="626"/>
      <c r="AO2224" s="384" t="s">
        <v>1172</v>
      </c>
      <c r="AP2224" s="384" t="s">
        <v>94</v>
      </c>
      <c r="AQ2224" s="384" t="str">
        <f t="shared" si="299"/>
        <v>Barishal Hizla</v>
      </c>
      <c r="AR2224" s="627"/>
      <c r="AS2224" s="627"/>
      <c r="AT2224" s="627"/>
      <c r="AU2224" s="627"/>
      <c r="AV2224" s="627"/>
      <c r="AW2224" s="627"/>
      <c r="AX2224" s="627"/>
      <c r="AY2224" s="627"/>
      <c r="AZ2224" s="627"/>
      <c r="BA2224" s="627"/>
      <c r="BB2224" s="627"/>
      <c r="BC2224" s="627"/>
      <c r="BD2224" s="627"/>
      <c r="BE2224" s="627"/>
      <c r="BF2224" s="627"/>
      <c r="BH2224" s="384" t="s">
        <v>1172</v>
      </c>
      <c r="BI2224" s="384" t="s">
        <v>94</v>
      </c>
      <c r="BJ2224" s="384" t="str">
        <f t="shared" si="300"/>
        <v>Barishal Hizla</v>
      </c>
      <c r="BK2224" s="627"/>
      <c r="BL2224" s="627"/>
      <c r="BM2224" s="627"/>
      <c r="BN2224" s="627"/>
      <c r="BO2224" s="627"/>
      <c r="BP2224" s="627"/>
      <c r="BQ2224" s="627"/>
      <c r="BR2224" s="627"/>
      <c r="BS2224" s="627"/>
      <c r="BT2224" s="627"/>
      <c r="BU2224" s="627"/>
      <c r="BV2224" s="627"/>
      <c r="BW2224" s="627"/>
      <c r="BX2224" s="627"/>
      <c r="BY2224" s="627"/>
      <c r="CA2224" s="384" t="s">
        <v>1172</v>
      </c>
      <c r="CB2224" s="384" t="s">
        <v>94</v>
      </c>
      <c r="CC2224" s="384" t="str">
        <f t="shared" si="301"/>
        <v>Barishal Hizla</v>
      </c>
      <c r="CD2224" s="629"/>
      <c r="CE2224" s="629"/>
      <c r="CF2224" s="629"/>
      <c r="CG2224" s="629"/>
      <c r="CH2224" s="629"/>
      <c r="CI2224" s="629"/>
      <c r="CJ2224" s="629"/>
      <c r="CK2224" s="629"/>
      <c r="CN2224" s="384" t="s">
        <v>1172</v>
      </c>
      <c r="CO2224" s="384" t="s">
        <v>94</v>
      </c>
      <c r="CP2224" s="384" t="str">
        <f t="shared" si="302"/>
        <v>Barishal Hizla</v>
      </c>
      <c r="CQ2224" s="629"/>
      <c r="CR2224" s="629"/>
      <c r="CS2224" s="629"/>
      <c r="CT2224" s="629"/>
      <c r="CU2224" s="629"/>
      <c r="CV2224" s="629"/>
      <c r="CW2224" s="629"/>
      <c r="CX2224" s="629"/>
      <c r="CZ2224" s="384" t="s">
        <v>1172</v>
      </c>
      <c r="DA2224" s="384" t="s">
        <v>94</v>
      </c>
      <c r="DB2224" s="384" t="str">
        <f t="shared" si="303"/>
        <v>Barishal Hizla</v>
      </c>
      <c r="DC2224" s="566"/>
      <c r="DD2224"/>
      <c r="DE2224" s="384" t="s">
        <v>1172</v>
      </c>
      <c r="DF2224" s="384" t="s">
        <v>94</v>
      </c>
      <c r="DG2224" s="384" t="str">
        <f t="shared" si="304"/>
        <v>Barishal Hizla</v>
      </c>
      <c r="DH2224" s="566"/>
      <c r="DI2224"/>
      <c r="DJ2224" s="384" t="s">
        <v>1172</v>
      </c>
      <c r="DK2224" s="384" t="s">
        <v>94</v>
      </c>
      <c r="DL2224" s="384" t="str">
        <f t="shared" si="305"/>
        <v>Barishal Hizla</v>
      </c>
      <c r="DM2224" s="566"/>
      <c r="DN2224"/>
      <c r="DO2224" s="384" t="s">
        <v>1172</v>
      </c>
      <c r="DP2224" s="384" t="s">
        <v>94</v>
      </c>
      <c r="DQ2224" s="384" t="str">
        <f t="shared" si="306"/>
        <v>Barishal Hizla</v>
      </c>
      <c r="DR2224" s="566"/>
    </row>
    <row r="2225" spans="1:122" ht="15" hidden="1" x14ac:dyDescent="0.25">
      <c r="A2225" s="384" t="s">
        <v>1172</v>
      </c>
      <c r="B2225" s="384" t="s">
        <v>95</v>
      </c>
      <c r="C2225" s="384" t="str">
        <f t="shared" si="297"/>
        <v>Barishal Mehendiganj</v>
      </c>
      <c r="D2225" s="626"/>
      <c r="E2225" s="626"/>
      <c r="F2225" s="626"/>
      <c r="G2225" s="626"/>
      <c r="H2225" s="626"/>
      <c r="I2225" s="626"/>
      <c r="J2225" s="626"/>
      <c r="K2225" s="626"/>
      <c r="L2225" s="626"/>
      <c r="M2225" s="626"/>
      <c r="N2225" s="626"/>
      <c r="O2225" s="626"/>
      <c r="P2225" s="626"/>
      <c r="Q2225" s="626"/>
      <c r="R2225" s="626"/>
      <c r="S2225" s="386"/>
      <c r="T2225" s="386"/>
      <c r="U2225" s="384" t="s">
        <v>1172</v>
      </c>
      <c r="V2225" s="384" t="s">
        <v>95</v>
      </c>
      <c r="W2225" s="384" t="str">
        <f t="shared" si="298"/>
        <v>Barishal Mehendiganj</v>
      </c>
      <c r="X2225" s="626"/>
      <c r="Y2225" s="626"/>
      <c r="Z2225" s="626"/>
      <c r="AA2225" s="626"/>
      <c r="AB2225" s="626"/>
      <c r="AC2225" s="626"/>
      <c r="AD2225" s="626"/>
      <c r="AE2225" s="626"/>
      <c r="AF2225" s="626"/>
      <c r="AG2225" s="626"/>
      <c r="AH2225" s="626"/>
      <c r="AI2225" s="626"/>
      <c r="AJ2225" s="626"/>
      <c r="AK2225" s="626"/>
      <c r="AL2225" s="626"/>
      <c r="AO2225" s="384" t="s">
        <v>1172</v>
      </c>
      <c r="AP2225" s="384" t="s">
        <v>95</v>
      </c>
      <c r="AQ2225" s="384" t="str">
        <f t="shared" si="299"/>
        <v>Barishal Mehendiganj</v>
      </c>
      <c r="AR2225" s="627"/>
      <c r="AS2225" s="627"/>
      <c r="AT2225" s="627"/>
      <c r="AU2225" s="627"/>
      <c r="AV2225" s="627"/>
      <c r="AW2225" s="627"/>
      <c r="AX2225" s="627"/>
      <c r="AY2225" s="627"/>
      <c r="AZ2225" s="627"/>
      <c r="BA2225" s="627"/>
      <c r="BB2225" s="627"/>
      <c r="BC2225" s="627"/>
      <c r="BD2225" s="627"/>
      <c r="BE2225" s="627"/>
      <c r="BF2225" s="627"/>
      <c r="BH2225" s="384" t="s">
        <v>1172</v>
      </c>
      <c r="BI2225" s="384" t="s">
        <v>95</v>
      </c>
      <c r="BJ2225" s="384" t="str">
        <f t="shared" si="300"/>
        <v>Barishal Mehendiganj</v>
      </c>
      <c r="BK2225" s="627"/>
      <c r="BL2225" s="627"/>
      <c r="BM2225" s="627"/>
      <c r="BN2225" s="627"/>
      <c r="BO2225" s="627"/>
      <c r="BP2225" s="627"/>
      <c r="BQ2225" s="627"/>
      <c r="BR2225" s="627"/>
      <c r="BS2225" s="627"/>
      <c r="BT2225" s="627"/>
      <c r="BU2225" s="627"/>
      <c r="BV2225" s="627"/>
      <c r="BW2225" s="627"/>
      <c r="BX2225" s="627"/>
      <c r="BY2225" s="627"/>
      <c r="CA2225" s="384" t="s">
        <v>1172</v>
      </c>
      <c r="CB2225" s="384" t="s">
        <v>95</v>
      </c>
      <c r="CC2225" s="384" t="str">
        <f t="shared" si="301"/>
        <v>Barishal Mehendiganj</v>
      </c>
      <c r="CD2225" s="629"/>
      <c r="CE2225" s="629"/>
      <c r="CF2225" s="629"/>
      <c r="CG2225" s="629"/>
      <c r="CH2225" s="629"/>
      <c r="CI2225" s="629"/>
      <c r="CJ2225" s="629"/>
      <c r="CK2225" s="629"/>
      <c r="CN2225" s="384" t="s">
        <v>1172</v>
      </c>
      <c r="CO2225" s="384" t="s">
        <v>95</v>
      </c>
      <c r="CP2225" s="384" t="str">
        <f t="shared" si="302"/>
        <v>Barishal Mehendiganj</v>
      </c>
      <c r="CQ2225" s="629"/>
      <c r="CR2225" s="629"/>
      <c r="CS2225" s="629"/>
      <c r="CT2225" s="629"/>
      <c r="CU2225" s="629"/>
      <c r="CV2225" s="629"/>
      <c r="CW2225" s="629"/>
      <c r="CX2225" s="629"/>
      <c r="CZ2225" s="384" t="s">
        <v>1172</v>
      </c>
      <c r="DA2225" s="384" t="s">
        <v>95</v>
      </c>
      <c r="DB2225" s="384" t="str">
        <f t="shared" si="303"/>
        <v>Barishal Mehendiganj</v>
      </c>
      <c r="DC2225" s="566"/>
      <c r="DD2225"/>
      <c r="DE2225" s="384" t="s">
        <v>1172</v>
      </c>
      <c r="DF2225" s="384" t="s">
        <v>95</v>
      </c>
      <c r="DG2225" s="384" t="str">
        <f t="shared" si="304"/>
        <v>Barishal Mehendiganj</v>
      </c>
      <c r="DH2225" s="566"/>
      <c r="DI2225"/>
      <c r="DJ2225" s="384" t="s">
        <v>1172</v>
      </c>
      <c r="DK2225" s="384" t="s">
        <v>95</v>
      </c>
      <c r="DL2225" s="384" t="str">
        <f t="shared" si="305"/>
        <v>Barishal Mehendiganj</v>
      </c>
      <c r="DM2225" s="566"/>
      <c r="DN2225"/>
      <c r="DO2225" s="384" t="s">
        <v>1172</v>
      </c>
      <c r="DP2225" s="384" t="s">
        <v>95</v>
      </c>
      <c r="DQ2225" s="384" t="str">
        <f t="shared" si="306"/>
        <v>Barishal Mehendiganj</v>
      </c>
      <c r="DR2225" s="566"/>
    </row>
    <row r="2226" spans="1:122" ht="15" hidden="1" x14ac:dyDescent="0.25">
      <c r="A2226" s="384" t="s">
        <v>1172</v>
      </c>
      <c r="B2226" s="384" t="s">
        <v>96</v>
      </c>
      <c r="C2226" s="384" t="str">
        <f t="shared" si="297"/>
        <v>Barishal Muladi</v>
      </c>
      <c r="D2226" s="626"/>
      <c r="E2226" s="626"/>
      <c r="F2226" s="626"/>
      <c r="G2226" s="626"/>
      <c r="H2226" s="626"/>
      <c r="I2226" s="626"/>
      <c r="J2226" s="626"/>
      <c r="K2226" s="626"/>
      <c r="L2226" s="626"/>
      <c r="M2226" s="626"/>
      <c r="N2226" s="626"/>
      <c r="O2226" s="626"/>
      <c r="P2226" s="626"/>
      <c r="Q2226" s="626"/>
      <c r="R2226" s="626"/>
      <c r="S2226" s="386"/>
      <c r="T2226" s="386"/>
      <c r="U2226" s="384" t="s">
        <v>1172</v>
      </c>
      <c r="V2226" s="384" t="s">
        <v>96</v>
      </c>
      <c r="W2226" s="384" t="str">
        <f t="shared" si="298"/>
        <v>Barishal Muladi</v>
      </c>
      <c r="X2226" s="626"/>
      <c r="Y2226" s="626"/>
      <c r="Z2226" s="626"/>
      <c r="AA2226" s="626"/>
      <c r="AB2226" s="626"/>
      <c r="AC2226" s="626"/>
      <c r="AD2226" s="626"/>
      <c r="AE2226" s="626"/>
      <c r="AF2226" s="626"/>
      <c r="AG2226" s="626"/>
      <c r="AH2226" s="626"/>
      <c r="AI2226" s="626"/>
      <c r="AJ2226" s="626"/>
      <c r="AK2226" s="626"/>
      <c r="AL2226" s="626"/>
      <c r="AO2226" s="384" t="s">
        <v>1172</v>
      </c>
      <c r="AP2226" s="384" t="s">
        <v>96</v>
      </c>
      <c r="AQ2226" s="384" t="str">
        <f t="shared" si="299"/>
        <v>Barishal Muladi</v>
      </c>
      <c r="AR2226" s="627"/>
      <c r="AS2226" s="627"/>
      <c r="AT2226" s="627"/>
      <c r="AU2226" s="627"/>
      <c r="AV2226" s="627"/>
      <c r="AW2226" s="627"/>
      <c r="AX2226" s="627"/>
      <c r="AY2226" s="627"/>
      <c r="AZ2226" s="627"/>
      <c r="BA2226" s="627"/>
      <c r="BB2226" s="627"/>
      <c r="BC2226" s="627"/>
      <c r="BD2226" s="627"/>
      <c r="BE2226" s="627"/>
      <c r="BF2226" s="627"/>
      <c r="BH2226" s="384" t="s">
        <v>1172</v>
      </c>
      <c r="BI2226" s="384" t="s">
        <v>96</v>
      </c>
      <c r="BJ2226" s="384" t="str">
        <f t="shared" si="300"/>
        <v>Barishal Muladi</v>
      </c>
      <c r="BK2226" s="627"/>
      <c r="BL2226" s="627"/>
      <c r="BM2226" s="627"/>
      <c r="BN2226" s="627"/>
      <c r="BO2226" s="627"/>
      <c r="BP2226" s="627"/>
      <c r="BQ2226" s="627"/>
      <c r="BR2226" s="627"/>
      <c r="BS2226" s="627"/>
      <c r="BT2226" s="627"/>
      <c r="BU2226" s="627"/>
      <c r="BV2226" s="627"/>
      <c r="BW2226" s="627"/>
      <c r="BX2226" s="627"/>
      <c r="BY2226" s="627"/>
      <c r="CA2226" s="384" t="s">
        <v>1172</v>
      </c>
      <c r="CB2226" s="384" t="s">
        <v>96</v>
      </c>
      <c r="CC2226" s="384" t="str">
        <f t="shared" si="301"/>
        <v>Barishal Muladi</v>
      </c>
      <c r="CD2226" s="629"/>
      <c r="CE2226" s="629"/>
      <c r="CF2226" s="629"/>
      <c r="CG2226" s="629"/>
      <c r="CH2226" s="629"/>
      <c r="CI2226" s="629"/>
      <c r="CJ2226" s="629"/>
      <c r="CK2226" s="629"/>
      <c r="CN2226" s="384" t="s">
        <v>1172</v>
      </c>
      <c r="CO2226" s="384" t="s">
        <v>96</v>
      </c>
      <c r="CP2226" s="384" t="str">
        <f t="shared" si="302"/>
        <v>Barishal Muladi</v>
      </c>
      <c r="CQ2226" s="629"/>
      <c r="CR2226" s="629"/>
      <c r="CS2226" s="629"/>
      <c r="CT2226" s="629"/>
      <c r="CU2226" s="629"/>
      <c r="CV2226" s="629"/>
      <c r="CW2226" s="629"/>
      <c r="CX2226" s="629"/>
      <c r="CZ2226" s="384" t="s">
        <v>1172</v>
      </c>
      <c r="DA2226" s="384" t="s">
        <v>96</v>
      </c>
      <c r="DB2226" s="384" t="str">
        <f t="shared" si="303"/>
        <v>Barishal Muladi</v>
      </c>
      <c r="DC2226" s="566"/>
      <c r="DD2226"/>
      <c r="DE2226" s="384" t="s">
        <v>1172</v>
      </c>
      <c r="DF2226" s="384" t="s">
        <v>96</v>
      </c>
      <c r="DG2226" s="384" t="str">
        <f t="shared" si="304"/>
        <v>Barishal Muladi</v>
      </c>
      <c r="DH2226" s="566"/>
      <c r="DI2226"/>
      <c r="DJ2226" s="384" t="s">
        <v>1172</v>
      </c>
      <c r="DK2226" s="384" t="s">
        <v>96</v>
      </c>
      <c r="DL2226" s="384" t="str">
        <f t="shared" si="305"/>
        <v>Barishal Muladi</v>
      </c>
      <c r="DM2226" s="566"/>
      <c r="DN2226"/>
      <c r="DO2226" s="384" t="s">
        <v>1172</v>
      </c>
      <c r="DP2226" s="384" t="s">
        <v>96</v>
      </c>
      <c r="DQ2226" s="384" t="str">
        <f t="shared" si="306"/>
        <v>Barishal Muladi</v>
      </c>
      <c r="DR2226" s="566"/>
    </row>
    <row r="2227" spans="1:122" ht="15" hidden="1" x14ac:dyDescent="0.25">
      <c r="A2227" s="384" t="s">
        <v>1172</v>
      </c>
      <c r="B2227" s="384" t="s">
        <v>97</v>
      </c>
      <c r="C2227" s="384" t="str">
        <f t="shared" si="297"/>
        <v>Barishal Uzirpur</v>
      </c>
      <c r="D2227" s="626"/>
      <c r="E2227" s="626"/>
      <c r="F2227" s="626"/>
      <c r="G2227" s="626"/>
      <c r="H2227" s="626"/>
      <c r="I2227" s="626"/>
      <c r="J2227" s="626"/>
      <c r="K2227" s="626"/>
      <c r="L2227" s="626"/>
      <c r="M2227" s="626"/>
      <c r="N2227" s="626"/>
      <c r="O2227" s="626"/>
      <c r="P2227" s="626"/>
      <c r="Q2227" s="626"/>
      <c r="R2227" s="626"/>
      <c r="S2227" s="386"/>
      <c r="T2227" s="386"/>
      <c r="U2227" s="384" t="s">
        <v>1172</v>
      </c>
      <c r="V2227" s="384" t="s">
        <v>97</v>
      </c>
      <c r="W2227" s="384" t="str">
        <f t="shared" si="298"/>
        <v>Barishal Uzirpur</v>
      </c>
      <c r="X2227" s="626"/>
      <c r="Y2227" s="626"/>
      <c r="Z2227" s="626"/>
      <c r="AA2227" s="626"/>
      <c r="AB2227" s="626"/>
      <c r="AC2227" s="626"/>
      <c r="AD2227" s="626"/>
      <c r="AE2227" s="626"/>
      <c r="AF2227" s="626"/>
      <c r="AG2227" s="626"/>
      <c r="AH2227" s="626"/>
      <c r="AI2227" s="626"/>
      <c r="AJ2227" s="626"/>
      <c r="AK2227" s="626"/>
      <c r="AL2227" s="626"/>
      <c r="AO2227" s="384" t="s">
        <v>1172</v>
      </c>
      <c r="AP2227" s="384" t="s">
        <v>97</v>
      </c>
      <c r="AQ2227" s="384" t="str">
        <f t="shared" si="299"/>
        <v>Barishal Uzirpur</v>
      </c>
      <c r="AR2227" s="627"/>
      <c r="AS2227" s="627"/>
      <c r="AT2227" s="627"/>
      <c r="AU2227" s="627"/>
      <c r="AV2227" s="627"/>
      <c r="AW2227" s="627"/>
      <c r="AX2227" s="627"/>
      <c r="AY2227" s="627"/>
      <c r="AZ2227" s="627"/>
      <c r="BA2227" s="627"/>
      <c r="BB2227" s="627"/>
      <c r="BC2227" s="627"/>
      <c r="BD2227" s="627"/>
      <c r="BE2227" s="627"/>
      <c r="BF2227" s="627"/>
      <c r="BH2227" s="384" t="s">
        <v>1172</v>
      </c>
      <c r="BI2227" s="384" t="s">
        <v>97</v>
      </c>
      <c r="BJ2227" s="384" t="str">
        <f t="shared" si="300"/>
        <v>Barishal Uzirpur</v>
      </c>
      <c r="BK2227" s="627"/>
      <c r="BL2227" s="627"/>
      <c r="BM2227" s="627"/>
      <c r="BN2227" s="627"/>
      <c r="BO2227" s="627"/>
      <c r="BP2227" s="627"/>
      <c r="BQ2227" s="627"/>
      <c r="BR2227" s="627"/>
      <c r="BS2227" s="627"/>
      <c r="BT2227" s="627"/>
      <c r="BU2227" s="627"/>
      <c r="BV2227" s="627"/>
      <c r="BW2227" s="627"/>
      <c r="BX2227" s="627"/>
      <c r="BY2227" s="627"/>
      <c r="CA2227" s="384" t="s">
        <v>1172</v>
      </c>
      <c r="CB2227" s="384" t="s">
        <v>97</v>
      </c>
      <c r="CC2227" s="384" t="str">
        <f t="shared" si="301"/>
        <v>Barishal Uzirpur</v>
      </c>
      <c r="CD2227" s="629"/>
      <c r="CE2227" s="629"/>
      <c r="CF2227" s="629"/>
      <c r="CG2227" s="629"/>
      <c r="CH2227" s="629"/>
      <c r="CI2227" s="629"/>
      <c r="CJ2227" s="629"/>
      <c r="CK2227" s="629"/>
      <c r="CN2227" s="384" t="s">
        <v>1172</v>
      </c>
      <c r="CO2227" s="384" t="s">
        <v>97</v>
      </c>
      <c r="CP2227" s="384" t="str">
        <f t="shared" si="302"/>
        <v>Barishal Uzirpur</v>
      </c>
      <c r="CQ2227" s="629"/>
      <c r="CR2227" s="629"/>
      <c r="CS2227" s="629"/>
      <c r="CT2227" s="629"/>
      <c r="CU2227" s="629"/>
      <c r="CV2227" s="629"/>
      <c r="CW2227" s="629"/>
      <c r="CX2227" s="629"/>
      <c r="CZ2227" s="384" t="s">
        <v>1172</v>
      </c>
      <c r="DA2227" s="384" t="s">
        <v>97</v>
      </c>
      <c r="DB2227" s="384" t="str">
        <f t="shared" si="303"/>
        <v>Barishal Uzirpur</v>
      </c>
      <c r="DC2227" s="566"/>
      <c r="DD2227"/>
      <c r="DE2227" s="384" t="s">
        <v>1172</v>
      </c>
      <c r="DF2227" s="384" t="s">
        <v>97</v>
      </c>
      <c r="DG2227" s="384" t="str">
        <f t="shared" si="304"/>
        <v>Barishal Uzirpur</v>
      </c>
      <c r="DH2227" s="566"/>
      <c r="DI2227"/>
      <c r="DJ2227" s="384" t="s">
        <v>1172</v>
      </c>
      <c r="DK2227" s="384" t="s">
        <v>97</v>
      </c>
      <c r="DL2227" s="384" t="str">
        <f t="shared" si="305"/>
        <v>Barishal Uzirpur</v>
      </c>
      <c r="DM2227" s="566"/>
      <c r="DN2227"/>
      <c r="DO2227" s="384" t="s">
        <v>1172</v>
      </c>
      <c r="DP2227" s="384" t="s">
        <v>97</v>
      </c>
      <c r="DQ2227" s="384" t="str">
        <f t="shared" si="306"/>
        <v>Barishal Uzirpur</v>
      </c>
      <c r="DR2227" s="566"/>
    </row>
    <row r="2228" spans="1:122" ht="15" hidden="1" x14ac:dyDescent="0.25">
      <c r="A2228" s="384" t="s">
        <v>10</v>
      </c>
      <c r="B2228" s="241" t="s">
        <v>98</v>
      </c>
      <c r="C2228" s="384" t="str">
        <f t="shared" si="297"/>
        <v>Bhola Bhola Sadar</v>
      </c>
      <c r="D2228" s="626"/>
      <c r="E2228" s="626"/>
      <c r="F2228" s="626"/>
      <c r="G2228" s="626"/>
      <c r="H2228" s="626"/>
      <c r="I2228" s="626"/>
      <c r="J2228" s="626"/>
      <c r="K2228" s="626"/>
      <c r="L2228" s="626"/>
      <c r="M2228" s="626"/>
      <c r="N2228" s="626"/>
      <c r="O2228" s="626"/>
      <c r="P2228" s="626"/>
      <c r="Q2228" s="626"/>
      <c r="R2228" s="626"/>
      <c r="S2228" s="317"/>
      <c r="T2228" s="317"/>
      <c r="U2228" s="384" t="s">
        <v>10</v>
      </c>
      <c r="V2228" s="241" t="s">
        <v>98</v>
      </c>
      <c r="W2228" s="384" t="str">
        <f t="shared" si="298"/>
        <v>Bhola Bhola Sadar</v>
      </c>
      <c r="X2228" s="626"/>
      <c r="Y2228" s="626"/>
      <c r="Z2228" s="626"/>
      <c r="AA2228" s="626"/>
      <c r="AB2228" s="626"/>
      <c r="AC2228" s="626"/>
      <c r="AD2228" s="626"/>
      <c r="AE2228" s="626"/>
      <c r="AF2228" s="626"/>
      <c r="AG2228" s="626"/>
      <c r="AH2228" s="626"/>
      <c r="AI2228" s="626"/>
      <c r="AJ2228" s="626"/>
      <c r="AK2228" s="626"/>
      <c r="AL2228" s="626"/>
      <c r="AO2228" s="384" t="s">
        <v>10</v>
      </c>
      <c r="AP2228" s="241" t="s">
        <v>98</v>
      </c>
      <c r="AQ2228" s="384" t="str">
        <f t="shared" si="299"/>
        <v>Bhola Bhola Sadar</v>
      </c>
      <c r="AR2228" s="627"/>
      <c r="AS2228" s="627"/>
      <c r="AT2228" s="627"/>
      <c r="AU2228" s="627"/>
      <c r="AV2228" s="627"/>
      <c r="AW2228" s="627"/>
      <c r="AX2228" s="627"/>
      <c r="AY2228" s="627"/>
      <c r="AZ2228" s="627"/>
      <c r="BA2228" s="627"/>
      <c r="BB2228" s="627"/>
      <c r="BC2228" s="627"/>
      <c r="BD2228" s="627"/>
      <c r="BE2228" s="627"/>
      <c r="BF2228" s="627"/>
      <c r="BH2228" s="384" t="s">
        <v>10</v>
      </c>
      <c r="BI2228" s="241" t="s">
        <v>98</v>
      </c>
      <c r="BJ2228" s="384" t="str">
        <f t="shared" si="300"/>
        <v>Bhola Bhola Sadar</v>
      </c>
      <c r="BK2228" s="627"/>
      <c r="BL2228" s="627"/>
      <c r="BM2228" s="627"/>
      <c r="BN2228" s="627"/>
      <c r="BO2228" s="627"/>
      <c r="BP2228" s="627"/>
      <c r="BQ2228" s="627"/>
      <c r="BR2228" s="627"/>
      <c r="BS2228" s="627"/>
      <c r="BT2228" s="627"/>
      <c r="BU2228" s="627"/>
      <c r="BV2228" s="627"/>
      <c r="BW2228" s="627"/>
      <c r="BX2228" s="627"/>
      <c r="BY2228" s="627"/>
      <c r="CA2228" s="384" t="s">
        <v>10</v>
      </c>
      <c r="CB2228" s="241" t="s">
        <v>98</v>
      </c>
      <c r="CC2228" s="384" t="str">
        <f t="shared" si="301"/>
        <v>Bhola Bhola Sadar</v>
      </c>
      <c r="CD2228" s="629"/>
      <c r="CE2228" s="629"/>
      <c r="CF2228" s="629"/>
      <c r="CG2228" s="629"/>
      <c r="CH2228" s="629"/>
      <c r="CI2228" s="629"/>
      <c r="CJ2228" s="629"/>
      <c r="CK2228" s="629"/>
      <c r="CN2228" s="384" t="s">
        <v>10</v>
      </c>
      <c r="CO2228" s="241" t="s">
        <v>98</v>
      </c>
      <c r="CP2228" s="384" t="str">
        <f t="shared" si="302"/>
        <v>Bhola Bhola Sadar</v>
      </c>
      <c r="CQ2228" s="629"/>
      <c r="CR2228" s="629"/>
      <c r="CS2228" s="629"/>
      <c r="CT2228" s="629"/>
      <c r="CU2228" s="629"/>
      <c r="CV2228" s="629"/>
      <c r="CW2228" s="629"/>
      <c r="CX2228" s="629"/>
      <c r="CZ2228" s="384" t="s">
        <v>10</v>
      </c>
      <c r="DA2228" s="241" t="s">
        <v>98</v>
      </c>
      <c r="DB2228" s="384" t="str">
        <f t="shared" si="303"/>
        <v>Bhola Bhola Sadar</v>
      </c>
      <c r="DC2228" s="566"/>
      <c r="DD2228"/>
      <c r="DE2228" s="384" t="s">
        <v>10</v>
      </c>
      <c r="DF2228" s="241" t="s">
        <v>98</v>
      </c>
      <c r="DG2228" s="384" t="str">
        <f t="shared" si="304"/>
        <v>Bhola Bhola Sadar</v>
      </c>
      <c r="DH2228" s="566"/>
      <c r="DI2228"/>
      <c r="DJ2228" s="384" t="s">
        <v>10</v>
      </c>
      <c r="DK2228" s="241" t="s">
        <v>98</v>
      </c>
      <c r="DL2228" s="384" t="str">
        <f t="shared" si="305"/>
        <v>Bhola Bhola Sadar</v>
      </c>
      <c r="DM2228" s="566"/>
      <c r="DN2228"/>
      <c r="DO2228" s="384" t="s">
        <v>10</v>
      </c>
      <c r="DP2228" s="241" t="s">
        <v>98</v>
      </c>
      <c r="DQ2228" s="384" t="str">
        <f t="shared" si="306"/>
        <v>Bhola Bhola Sadar</v>
      </c>
      <c r="DR2228" s="566"/>
    </row>
    <row r="2229" spans="1:122" ht="15" hidden="1" x14ac:dyDescent="0.25">
      <c r="A2229" s="384" t="s">
        <v>10</v>
      </c>
      <c r="B2229" s="384" t="s">
        <v>99</v>
      </c>
      <c r="C2229" s="384" t="str">
        <f t="shared" si="297"/>
        <v>Bhola Burhanuddin</v>
      </c>
      <c r="D2229" s="626"/>
      <c r="E2229" s="626"/>
      <c r="F2229" s="626"/>
      <c r="G2229" s="626"/>
      <c r="H2229" s="626"/>
      <c r="I2229" s="626"/>
      <c r="J2229" s="626"/>
      <c r="K2229" s="626"/>
      <c r="L2229" s="626"/>
      <c r="M2229" s="626"/>
      <c r="N2229" s="626"/>
      <c r="O2229" s="626"/>
      <c r="P2229" s="626"/>
      <c r="Q2229" s="626"/>
      <c r="R2229" s="626"/>
      <c r="S2229" s="317"/>
      <c r="T2229" s="317"/>
      <c r="U2229" s="384" t="s">
        <v>10</v>
      </c>
      <c r="V2229" s="384" t="s">
        <v>99</v>
      </c>
      <c r="W2229" s="384" t="str">
        <f t="shared" si="298"/>
        <v>Bhola Burhanuddin</v>
      </c>
      <c r="X2229" s="626"/>
      <c r="Y2229" s="626"/>
      <c r="Z2229" s="626"/>
      <c r="AA2229" s="626"/>
      <c r="AB2229" s="626"/>
      <c r="AC2229" s="626"/>
      <c r="AD2229" s="626"/>
      <c r="AE2229" s="626"/>
      <c r="AF2229" s="626"/>
      <c r="AG2229" s="626"/>
      <c r="AH2229" s="626"/>
      <c r="AI2229" s="626"/>
      <c r="AJ2229" s="626"/>
      <c r="AK2229" s="626"/>
      <c r="AL2229" s="626"/>
      <c r="AO2229" s="384" t="s">
        <v>10</v>
      </c>
      <c r="AP2229" s="384" t="s">
        <v>99</v>
      </c>
      <c r="AQ2229" s="384" t="str">
        <f t="shared" si="299"/>
        <v>Bhola Burhanuddin</v>
      </c>
      <c r="AR2229" s="627"/>
      <c r="AS2229" s="627"/>
      <c r="AT2229" s="627"/>
      <c r="AU2229" s="627"/>
      <c r="AV2229" s="627"/>
      <c r="AW2229" s="627"/>
      <c r="AX2229" s="627"/>
      <c r="AY2229" s="627"/>
      <c r="AZ2229" s="627"/>
      <c r="BA2229" s="627"/>
      <c r="BB2229" s="627"/>
      <c r="BC2229" s="627"/>
      <c r="BD2229" s="627"/>
      <c r="BE2229" s="627"/>
      <c r="BF2229" s="627"/>
      <c r="BH2229" s="384" t="s">
        <v>10</v>
      </c>
      <c r="BI2229" s="384" t="s">
        <v>99</v>
      </c>
      <c r="BJ2229" s="384" t="str">
        <f t="shared" si="300"/>
        <v>Bhola Burhanuddin</v>
      </c>
      <c r="BK2229" s="627"/>
      <c r="BL2229" s="627"/>
      <c r="BM2229" s="627"/>
      <c r="BN2229" s="627"/>
      <c r="BO2229" s="627"/>
      <c r="BP2229" s="627"/>
      <c r="BQ2229" s="627"/>
      <c r="BR2229" s="627"/>
      <c r="BS2229" s="627"/>
      <c r="BT2229" s="627"/>
      <c r="BU2229" s="627"/>
      <c r="BV2229" s="627"/>
      <c r="BW2229" s="627"/>
      <c r="BX2229" s="627"/>
      <c r="BY2229" s="627"/>
      <c r="CA2229" s="384" t="s">
        <v>10</v>
      </c>
      <c r="CB2229" s="384" t="s">
        <v>99</v>
      </c>
      <c r="CC2229" s="384" t="str">
        <f t="shared" si="301"/>
        <v>Bhola Burhanuddin</v>
      </c>
      <c r="CD2229" s="629"/>
      <c r="CE2229" s="629"/>
      <c r="CF2229" s="629"/>
      <c r="CG2229" s="629"/>
      <c r="CH2229" s="629"/>
      <c r="CI2229" s="629"/>
      <c r="CJ2229" s="629"/>
      <c r="CK2229" s="629"/>
      <c r="CN2229" s="384" t="s">
        <v>10</v>
      </c>
      <c r="CO2229" s="384" t="s">
        <v>99</v>
      </c>
      <c r="CP2229" s="384" t="str">
        <f t="shared" si="302"/>
        <v>Bhola Burhanuddin</v>
      </c>
      <c r="CQ2229" s="629"/>
      <c r="CR2229" s="629"/>
      <c r="CS2229" s="629"/>
      <c r="CT2229" s="629"/>
      <c r="CU2229" s="629"/>
      <c r="CV2229" s="629"/>
      <c r="CW2229" s="629"/>
      <c r="CX2229" s="629"/>
      <c r="CZ2229" s="384" t="s">
        <v>10</v>
      </c>
      <c r="DA2229" s="384" t="s">
        <v>99</v>
      </c>
      <c r="DB2229" s="384" t="str">
        <f t="shared" si="303"/>
        <v>Bhola Burhanuddin</v>
      </c>
      <c r="DC2229" s="566"/>
      <c r="DD2229"/>
      <c r="DE2229" s="384" t="s">
        <v>10</v>
      </c>
      <c r="DF2229" s="384" t="s">
        <v>99</v>
      </c>
      <c r="DG2229" s="384" t="str">
        <f t="shared" si="304"/>
        <v>Bhola Burhanuddin</v>
      </c>
      <c r="DH2229" s="566"/>
      <c r="DI2229"/>
      <c r="DJ2229" s="384" t="s">
        <v>10</v>
      </c>
      <c r="DK2229" s="384" t="s">
        <v>99</v>
      </c>
      <c r="DL2229" s="384" t="str">
        <f t="shared" si="305"/>
        <v>Bhola Burhanuddin</v>
      </c>
      <c r="DM2229" s="566"/>
      <c r="DN2229"/>
      <c r="DO2229" s="384" t="s">
        <v>10</v>
      </c>
      <c r="DP2229" s="384" t="s">
        <v>99</v>
      </c>
      <c r="DQ2229" s="384" t="str">
        <f t="shared" si="306"/>
        <v>Bhola Burhanuddin</v>
      </c>
      <c r="DR2229" s="566"/>
    </row>
    <row r="2230" spans="1:122" ht="15" hidden="1" x14ac:dyDescent="0.25">
      <c r="A2230" s="384" t="s">
        <v>10</v>
      </c>
      <c r="B2230" s="384" t="s">
        <v>100</v>
      </c>
      <c r="C2230" s="384" t="str">
        <f t="shared" si="297"/>
        <v>Bhola Char Fasson</v>
      </c>
      <c r="D2230" s="626"/>
      <c r="E2230" s="626"/>
      <c r="F2230" s="626"/>
      <c r="G2230" s="626"/>
      <c r="H2230" s="626"/>
      <c r="I2230" s="626"/>
      <c r="J2230" s="626"/>
      <c r="K2230" s="626"/>
      <c r="L2230" s="626"/>
      <c r="M2230" s="626"/>
      <c r="N2230" s="626"/>
      <c r="O2230" s="626"/>
      <c r="P2230" s="626"/>
      <c r="Q2230" s="626"/>
      <c r="R2230" s="626"/>
      <c r="S2230" s="317"/>
      <c r="T2230" s="317"/>
      <c r="U2230" s="384" t="s">
        <v>10</v>
      </c>
      <c r="V2230" s="384" t="s">
        <v>100</v>
      </c>
      <c r="W2230" s="384" t="str">
        <f t="shared" si="298"/>
        <v>Bhola Char Fasson</v>
      </c>
      <c r="X2230" s="626"/>
      <c r="Y2230" s="626"/>
      <c r="Z2230" s="626"/>
      <c r="AA2230" s="626"/>
      <c r="AB2230" s="626"/>
      <c r="AC2230" s="626"/>
      <c r="AD2230" s="626"/>
      <c r="AE2230" s="626"/>
      <c r="AF2230" s="626"/>
      <c r="AG2230" s="626"/>
      <c r="AH2230" s="626"/>
      <c r="AI2230" s="626"/>
      <c r="AJ2230" s="626"/>
      <c r="AK2230" s="626"/>
      <c r="AL2230" s="626"/>
      <c r="AO2230" s="384" t="s">
        <v>10</v>
      </c>
      <c r="AP2230" s="384" t="s">
        <v>100</v>
      </c>
      <c r="AQ2230" s="384" t="str">
        <f t="shared" si="299"/>
        <v>Bhola Char Fasson</v>
      </c>
      <c r="AR2230" s="627"/>
      <c r="AS2230" s="627"/>
      <c r="AT2230" s="627"/>
      <c r="AU2230" s="627"/>
      <c r="AV2230" s="627"/>
      <c r="AW2230" s="627"/>
      <c r="AX2230" s="627"/>
      <c r="AY2230" s="627"/>
      <c r="AZ2230" s="627"/>
      <c r="BA2230" s="627"/>
      <c r="BB2230" s="627"/>
      <c r="BC2230" s="627"/>
      <c r="BD2230" s="627"/>
      <c r="BE2230" s="627"/>
      <c r="BF2230" s="627"/>
      <c r="BH2230" s="384" t="s">
        <v>10</v>
      </c>
      <c r="BI2230" s="384" t="s">
        <v>100</v>
      </c>
      <c r="BJ2230" s="384" t="str">
        <f t="shared" si="300"/>
        <v>Bhola Char Fasson</v>
      </c>
      <c r="BK2230" s="627"/>
      <c r="BL2230" s="627"/>
      <c r="BM2230" s="627"/>
      <c r="BN2230" s="627"/>
      <c r="BO2230" s="627"/>
      <c r="BP2230" s="627"/>
      <c r="BQ2230" s="627"/>
      <c r="BR2230" s="627"/>
      <c r="BS2230" s="627"/>
      <c r="BT2230" s="627"/>
      <c r="BU2230" s="627"/>
      <c r="BV2230" s="627"/>
      <c r="BW2230" s="627"/>
      <c r="BX2230" s="627"/>
      <c r="BY2230" s="627"/>
      <c r="CA2230" s="384" t="s">
        <v>10</v>
      </c>
      <c r="CB2230" s="384" t="s">
        <v>100</v>
      </c>
      <c r="CC2230" s="384" t="str">
        <f t="shared" si="301"/>
        <v>Bhola Char Fasson</v>
      </c>
      <c r="CD2230" s="629"/>
      <c r="CE2230" s="629"/>
      <c r="CF2230" s="629"/>
      <c r="CG2230" s="629"/>
      <c r="CH2230" s="629"/>
      <c r="CI2230" s="629"/>
      <c r="CJ2230" s="629"/>
      <c r="CK2230" s="629"/>
      <c r="CN2230" s="384" t="s">
        <v>10</v>
      </c>
      <c r="CO2230" s="384" t="s">
        <v>100</v>
      </c>
      <c r="CP2230" s="384" t="str">
        <f t="shared" si="302"/>
        <v>Bhola Char Fasson</v>
      </c>
      <c r="CQ2230" s="629"/>
      <c r="CR2230" s="629"/>
      <c r="CS2230" s="629"/>
      <c r="CT2230" s="629"/>
      <c r="CU2230" s="629"/>
      <c r="CV2230" s="629"/>
      <c r="CW2230" s="629"/>
      <c r="CX2230" s="629"/>
      <c r="CZ2230" s="384" t="s">
        <v>10</v>
      </c>
      <c r="DA2230" s="384" t="s">
        <v>100</v>
      </c>
      <c r="DB2230" s="384" t="str">
        <f t="shared" si="303"/>
        <v>Bhola Char Fasson</v>
      </c>
      <c r="DC2230" s="566"/>
      <c r="DD2230"/>
      <c r="DE2230" s="384" t="s">
        <v>10</v>
      </c>
      <c r="DF2230" s="384" t="s">
        <v>100</v>
      </c>
      <c r="DG2230" s="384" t="str">
        <f t="shared" si="304"/>
        <v>Bhola Char Fasson</v>
      </c>
      <c r="DH2230" s="566"/>
      <c r="DI2230"/>
      <c r="DJ2230" s="384" t="s">
        <v>10</v>
      </c>
      <c r="DK2230" s="384" t="s">
        <v>100</v>
      </c>
      <c r="DL2230" s="384" t="str">
        <f t="shared" si="305"/>
        <v>Bhola Char Fasson</v>
      </c>
      <c r="DM2230" s="566"/>
      <c r="DN2230"/>
      <c r="DO2230" s="384" t="s">
        <v>10</v>
      </c>
      <c r="DP2230" s="384" t="s">
        <v>100</v>
      </c>
      <c r="DQ2230" s="384" t="str">
        <f t="shared" si="306"/>
        <v>Bhola Char Fasson</v>
      </c>
      <c r="DR2230" s="566"/>
    </row>
    <row r="2231" spans="1:122" ht="15" hidden="1" x14ac:dyDescent="0.25">
      <c r="A2231" s="384" t="s">
        <v>10</v>
      </c>
      <c r="B2231" s="384" t="s">
        <v>101</v>
      </c>
      <c r="C2231" s="384" t="str">
        <f t="shared" si="297"/>
        <v>Bhola Daulatkhan</v>
      </c>
      <c r="D2231" s="626"/>
      <c r="E2231" s="626"/>
      <c r="F2231" s="626"/>
      <c r="G2231" s="626"/>
      <c r="H2231" s="626"/>
      <c r="I2231" s="626"/>
      <c r="J2231" s="626"/>
      <c r="K2231" s="626"/>
      <c r="L2231" s="626"/>
      <c r="M2231" s="626"/>
      <c r="N2231" s="626"/>
      <c r="O2231" s="626"/>
      <c r="P2231" s="626"/>
      <c r="Q2231" s="626"/>
      <c r="R2231" s="626"/>
      <c r="S2231" s="317"/>
      <c r="T2231" s="317"/>
      <c r="U2231" s="384" t="s">
        <v>10</v>
      </c>
      <c r="V2231" s="384" t="s">
        <v>101</v>
      </c>
      <c r="W2231" s="384" t="str">
        <f t="shared" si="298"/>
        <v>Bhola Daulatkhan</v>
      </c>
      <c r="X2231" s="626"/>
      <c r="Y2231" s="626"/>
      <c r="Z2231" s="626"/>
      <c r="AA2231" s="626"/>
      <c r="AB2231" s="626"/>
      <c r="AC2231" s="626"/>
      <c r="AD2231" s="626"/>
      <c r="AE2231" s="626"/>
      <c r="AF2231" s="626"/>
      <c r="AG2231" s="626"/>
      <c r="AH2231" s="626"/>
      <c r="AI2231" s="626"/>
      <c r="AJ2231" s="626"/>
      <c r="AK2231" s="626"/>
      <c r="AL2231" s="626"/>
      <c r="AO2231" s="384" t="s">
        <v>10</v>
      </c>
      <c r="AP2231" s="384" t="s">
        <v>101</v>
      </c>
      <c r="AQ2231" s="384" t="str">
        <f t="shared" si="299"/>
        <v>Bhola Daulatkhan</v>
      </c>
      <c r="AR2231" s="627"/>
      <c r="AS2231" s="627"/>
      <c r="AT2231" s="627"/>
      <c r="AU2231" s="627"/>
      <c r="AV2231" s="627"/>
      <c r="AW2231" s="627"/>
      <c r="AX2231" s="627"/>
      <c r="AY2231" s="627"/>
      <c r="AZ2231" s="627"/>
      <c r="BA2231" s="627"/>
      <c r="BB2231" s="627"/>
      <c r="BC2231" s="627"/>
      <c r="BD2231" s="627"/>
      <c r="BE2231" s="627"/>
      <c r="BF2231" s="627"/>
      <c r="BH2231" s="384" t="s">
        <v>10</v>
      </c>
      <c r="BI2231" s="384" t="s">
        <v>101</v>
      </c>
      <c r="BJ2231" s="384" t="str">
        <f t="shared" si="300"/>
        <v>Bhola Daulatkhan</v>
      </c>
      <c r="BK2231" s="627"/>
      <c r="BL2231" s="627"/>
      <c r="BM2231" s="627"/>
      <c r="BN2231" s="627"/>
      <c r="BO2231" s="627"/>
      <c r="BP2231" s="627"/>
      <c r="BQ2231" s="627"/>
      <c r="BR2231" s="627"/>
      <c r="BS2231" s="627"/>
      <c r="BT2231" s="627"/>
      <c r="BU2231" s="627"/>
      <c r="BV2231" s="627"/>
      <c r="BW2231" s="627"/>
      <c r="BX2231" s="627"/>
      <c r="BY2231" s="627"/>
      <c r="CA2231" s="384" t="s">
        <v>10</v>
      </c>
      <c r="CB2231" s="384" t="s">
        <v>101</v>
      </c>
      <c r="CC2231" s="384" t="str">
        <f t="shared" si="301"/>
        <v>Bhola Daulatkhan</v>
      </c>
      <c r="CD2231" s="629"/>
      <c r="CE2231" s="629"/>
      <c r="CF2231" s="629"/>
      <c r="CG2231" s="629"/>
      <c r="CH2231" s="629"/>
      <c r="CI2231" s="629"/>
      <c r="CJ2231" s="629"/>
      <c r="CK2231" s="629"/>
      <c r="CN2231" s="384" t="s">
        <v>10</v>
      </c>
      <c r="CO2231" s="384" t="s">
        <v>101</v>
      </c>
      <c r="CP2231" s="384" t="str">
        <f t="shared" si="302"/>
        <v>Bhola Daulatkhan</v>
      </c>
      <c r="CQ2231" s="629"/>
      <c r="CR2231" s="629"/>
      <c r="CS2231" s="629"/>
      <c r="CT2231" s="629"/>
      <c r="CU2231" s="629"/>
      <c r="CV2231" s="629"/>
      <c r="CW2231" s="629"/>
      <c r="CX2231" s="629"/>
      <c r="CZ2231" s="384" t="s">
        <v>10</v>
      </c>
      <c r="DA2231" s="384" t="s">
        <v>101</v>
      </c>
      <c r="DB2231" s="384" t="str">
        <f t="shared" si="303"/>
        <v>Bhola Daulatkhan</v>
      </c>
      <c r="DC2231" s="566"/>
      <c r="DD2231"/>
      <c r="DE2231" s="384" t="s">
        <v>10</v>
      </c>
      <c r="DF2231" s="384" t="s">
        <v>101</v>
      </c>
      <c r="DG2231" s="384" t="str">
        <f t="shared" si="304"/>
        <v>Bhola Daulatkhan</v>
      </c>
      <c r="DH2231" s="566"/>
      <c r="DI2231"/>
      <c r="DJ2231" s="384" t="s">
        <v>10</v>
      </c>
      <c r="DK2231" s="384" t="s">
        <v>101</v>
      </c>
      <c r="DL2231" s="384" t="str">
        <f t="shared" si="305"/>
        <v>Bhola Daulatkhan</v>
      </c>
      <c r="DM2231" s="566"/>
      <c r="DN2231"/>
      <c r="DO2231" s="384" t="s">
        <v>10</v>
      </c>
      <c r="DP2231" s="384" t="s">
        <v>101</v>
      </c>
      <c r="DQ2231" s="384" t="str">
        <f t="shared" si="306"/>
        <v>Bhola Daulatkhan</v>
      </c>
      <c r="DR2231" s="566"/>
    </row>
    <row r="2232" spans="1:122" ht="15" hidden="1" x14ac:dyDescent="0.25">
      <c r="A2232" s="384" t="s">
        <v>10</v>
      </c>
      <c r="B2232" s="385" t="s">
        <v>976</v>
      </c>
      <c r="C2232" s="384" t="str">
        <f t="shared" si="297"/>
        <v>Bhola DOTs Corner</v>
      </c>
      <c r="D2232" s="626"/>
      <c r="E2232" s="626"/>
      <c r="F2232" s="626"/>
      <c r="G2232" s="626"/>
      <c r="H2232" s="626"/>
      <c r="I2232" s="626"/>
      <c r="J2232" s="626"/>
      <c r="K2232" s="626"/>
      <c r="L2232" s="626"/>
      <c r="M2232" s="626"/>
      <c r="N2232" s="626"/>
      <c r="O2232" s="626"/>
      <c r="P2232" s="626"/>
      <c r="Q2232" s="626"/>
      <c r="R2232" s="626"/>
      <c r="S2232" s="317"/>
      <c r="T2232" s="317"/>
      <c r="U2232" s="384" t="s">
        <v>10</v>
      </c>
      <c r="V2232" s="385" t="s">
        <v>976</v>
      </c>
      <c r="W2232" s="384" t="str">
        <f t="shared" si="298"/>
        <v>Bhola DOTs Corner</v>
      </c>
      <c r="X2232" s="626"/>
      <c r="Y2232" s="626"/>
      <c r="Z2232" s="626"/>
      <c r="AA2232" s="626"/>
      <c r="AB2232" s="626"/>
      <c r="AC2232" s="626"/>
      <c r="AD2232" s="626"/>
      <c r="AE2232" s="626"/>
      <c r="AF2232" s="626"/>
      <c r="AG2232" s="626"/>
      <c r="AH2232" s="626"/>
      <c r="AI2232" s="626"/>
      <c r="AJ2232" s="626"/>
      <c r="AK2232" s="626"/>
      <c r="AL2232" s="626"/>
      <c r="AO2232" s="384" t="s">
        <v>10</v>
      </c>
      <c r="AP2232" s="385" t="s">
        <v>976</v>
      </c>
      <c r="AQ2232" s="384" t="str">
        <f t="shared" si="299"/>
        <v>Bhola DOTs Corner</v>
      </c>
      <c r="AR2232" s="627"/>
      <c r="AS2232" s="627"/>
      <c r="AT2232" s="627"/>
      <c r="AU2232" s="627"/>
      <c r="AV2232" s="627"/>
      <c r="AW2232" s="627"/>
      <c r="AX2232" s="627"/>
      <c r="AY2232" s="627"/>
      <c r="AZ2232" s="627"/>
      <c r="BA2232" s="627"/>
      <c r="BB2232" s="627"/>
      <c r="BC2232" s="627"/>
      <c r="BD2232" s="627"/>
      <c r="BE2232" s="627"/>
      <c r="BF2232" s="627"/>
      <c r="BH2232" s="384" t="s">
        <v>10</v>
      </c>
      <c r="BI2232" s="385" t="s">
        <v>976</v>
      </c>
      <c r="BJ2232" s="384" t="str">
        <f t="shared" si="300"/>
        <v>Bhola DOTs Corner</v>
      </c>
      <c r="BK2232" s="627"/>
      <c r="BL2232" s="627"/>
      <c r="BM2232" s="627"/>
      <c r="BN2232" s="627"/>
      <c r="BO2232" s="627"/>
      <c r="BP2232" s="627"/>
      <c r="BQ2232" s="627"/>
      <c r="BR2232" s="627"/>
      <c r="BS2232" s="627"/>
      <c r="BT2232" s="627"/>
      <c r="BU2232" s="627"/>
      <c r="BV2232" s="627"/>
      <c r="BW2232" s="627"/>
      <c r="BX2232" s="627"/>
      <c r="BY2232" s="627"/>
      <c r="CA2232" s="384" t="s">
        <v>10</v>
      </c>
      <c r="CB2232" s="385" t="s">
        <v>976</v>
      </c>
      <c r="CC2232" s="384" t="str">
        <f t="shared" si="301"/>
        <v>Bhola DOTs Corner</v>
      </c>
      <c r="CD2232" s="629"/>
      <c r="CE2232" s="629"/>
      <c r="CF2232" s="629"/>
      <c r="CG2232" s="629"/>
      <c r="CH2232" s="629"/>
      <c r="CI2232" s="629"/>
      <c r="CJ2232" s="629"/>
      <c r="CK2232" s="629"/>
      <c r="CN2232" s="384" t="s">
        <v>10</v>
      </c>
      <c r="CO2232" s="385" t="s">
        <v>976</v>
      </c>
      <c r="CP2232" s="384" t="str">
        <f t="shared" si="302"/>
        <v>Bhola DOTs Corner</v>
      </c>
      <c r="CQ2232" s="629"/>
      <c r="CR2232" s="629"/>
      <c r="CS2232" s="629"/>
      <c r="CT2232" s="629"/>
      <c r="CU2232" s="629"/>
      <c r="CV2232" s="629"/>
      <c r="CW2232" s="629"/>
      <c r="CX2232" s="629"/>
      <c r="CZ2232" s="384" t="s">
        <v>10</v>
      </c>
      <c r="DA2232" s="385" t="s">
        <v>976</v>
      </c>
      <c r="DB2232" s="384" t="str">
        <f t="shared" si="303"/>
        <v>Bhola DOTs Corner</v>
      </c>
      <c r="DC2232" s="566"/>
      <c r="DD2232"/>
      <c r="DE2232" s="384" t="s">
        <v>10</v>
      </c>
      <c r="DF2232" s="385" t="s">
        <v>976</v>
      </c>
      <c r="DG2232" s="384" t="str">
        <f t="shared" si="304"/>
        <v>Bhola DOTs Corner</v>
      </c>
      <c r="DH2232" s="566"/>
      <c r="DI2232"/>
      <c r="DJ2232" s="384" t="s">
        <v>10</v>
      </c>
      <c r="DK2232" s="385" t="s">
        <v>976</v>
      </c>
      <c r="DL2232" s="384" t="str">
        <f t="shared" si="305"/>
        <v>Bhola DOTs Corner</v>
      </c>
      <c r="DM2232" s="566"/>
      <c r="DN2232"/>
      <c r="DO2232" s="384" t="s">
        <v>10</v>
      </c>
      <c r="DP2232" s="385" t="s">
        <v>976</v>
      </c>
      <c r="DQ2232" s="384" t="str">
        <f t="shared" si="306"/>
        <v>Bhola DOTs Corner</v>
      </c>
      <c r="DR2232" s="566"/>
    </row>
    <row r="2233" spans="1:122" ht="15" hidden="1" x14ac:dyDescent="0.25">
      <c r="A2233" s="384" t="s">
        <v>10</v>
      </c>
      <c r="B2233" s="384" t="s">
        <v>102</v>
      </c>
      <c r="C2233" s="384" t="str">
        <f t="shared" si="297"/>
        <v>Bhola Lalmohan</v>
      </c>
      <c r="D2233" s="626"/>
      <c r="E2233" s="626"/>
      <c r="F2233" s="626"/>
      <c r="G2233" s="626"/>
      <c r="H2233" s="626"/>
      <c r="I2233" s="626"/>
      <c r="J2233" s="626"/>
      <c r="K2233" s="626"/>
      <c r="L2233" s="626"/>
      <c r="M2233" s="626"/>
      <c r="N2233" s="626"/>
      <c r="O2233" s="626"/>
      <c r="P2233" s="626"/>
      <c r="Q2233" s="626"/>
      <c r="R2233" s="626"/>
      <c r="S2233" s="317"/>
      <c r="T2233" s="317"/>
      <c r="U2233" s="384" t="s">
        <v>10</v>
      </c>
      <c r="V2233" s="384" t="s">
        <v>102</v>
      </c>
      <c r="W2233" s="384" t="str">
        <f t="shared" si="298"/>
        <v>Bhola Lalmohan</v>
      </c>
      <c r="X2233" s="626"/>
      <c r="Y2233" s="626"/>
      <c r="Z2233" s="626"/>
      <c r="AA2233" s="626"/>
      <c r="AB2233" s="626"/>
      <c r="AC2233" s="626"/>
      <c r="AD2233" s="626"/>
      <c r="AE2233" s="626"/>
      <c r="AF2233" s="626"/>
      <c r="AG2233" s="626"/>
      <c r="AH2233" s="626"/>
      <c r="AI2233" s="626"/>
      <c r="AJ2233" s="626"/>
      <c r="AK2233" s="626"/>
      <c r="AL2233" s="626"/>
      <c r="AO2233" s="384" t="s">
        <v>10</v>
      </c>
      <c r="AP2233" s="384" t="s">
        <v>102</v>
      </c>
      <c r="AQ2233" s="384" t="str">
        <f t="shared" si="299"/>
        <v>Bhola Lalmohan</v>
      </c>
      <c r="AR2233" s="627"/>
      <c r="AS2233" s="627"/>
      <c r="AT2233" s="627"/>
      <c r="AU2233" s="627"/>
      <c r="AV2233" s="627"/>
      <c r="AW2233" s="627"/>
      <c r="AX2233" s="627"/>
      <c r="AY2233" s="627"/>
      <c r="AZ2233" s="627"/>
      <c r="BA2233" s="627"/>
      <c r="BB2233" s="627"/>
      <c r="BC2233" s="627"/>
      <c r="BD2233" s="627"/>
      <c r="BE2233" s="627"/>
      <c r="BF2233" s="627"/>
      <c r="BH2233" s="384" t="s">
        <v>10</v>
      </c>
      <c r="BI2233" s="384" t="s">
        <v>102</v>
      </c>
      <c r="BJ2233" s="384" t="str">
        <f t="shared" si="300"/>
        <v>Bhola Lalmohan</v>
      </c>
      <c r="BK2233" s="627"/>
      <c r="BL2233" s="627"/>
      <c r="BM2233" s="627"/>
      <c r="BN2233" s="627"/>
      <c r="BO2233" s="627"/>
      <c r="BP2233" s="627"/>
      <c r="BQ2233" s="627"/>
      <c r="BR2233" s="627"/>
      <c r="BS2233" s="627"/>
      <c r="BT2233" s="627"/>
      <c r="BU2233" s="627"/>
      <c r="BV2233" s="627"/>
      <c r="BW2233" s="627"/>
      <c r="BX2233" s="627"/>
      <c r="BY2233" s="627"/>
      <c r="CA2233" s="384" t="s">
        <v>10</v>
      </c>
      <c r="CB2233" s="384" t="s">
        <v>102</v>
      </c>
      <c r="CC2233" s="384" t="str">
        <f t="shared" si="301"/>
        <v>Bhola Lalmohan</v>
      </c>
      <c r="CD2233" s="629"/>
      <c r="CE2233" s="629"/>
      <c r="CF2233" s="629"/>
      <c r="CG2233" s="629"/>
      <c r="CH2233" s="629"/>
      <c r="CI2233" s="629"/>
      <c r="CJ2233" s="629"/>
      <c r="CK2233" s="629"/>
      <c r="CN2233" s="384" t="s">
        <v>10</v>
      </c>
      <c r="CO2233" s="384" t="s">
        <v>102</v>
      </c>
      <c r="CP2233" s="384" t="str">
        <f t="shared" si="302"/>
        <v>Bhola Lalmohan</v>
      </c>
      <c r="CQ2233" s="629"/>
      <c r="CR2233" s="629"/>
      <c r="CS2233" s="629"/>
      <c r="CT2233" s="629"/>
      <c r="CU2233" s="629"/>
      <c r="CV2233" s="629"/>
      <c r="CW2233" s="629"/>
      <c r="CX2233" s="629"/>
      <c r="CZ2233" s="384" t="s">
        <v>10</v>
      </c>
      <c r="DA2233" s="384" t="s">
        <v>102</v>
      </c>
      <c r="DB2233" s="384" t="str">
        <f t="shared" si="303"/>
        <v>Bhola Lalmohan</v>
      </c>
      <c r="DC2233" s="566"/>
      <c r="DD2233"/>
      <c r="DE2233" s="384" t="s">
        <v>10</v>
      </c>
      <c r="DF2233" s="384" t="s">
        <v>102</v>
      </c>
      <c r="DG2233" s="384" t="str">
        <f t="shared" si="304"/>
        <v>Bhola Lalmohan</v>
      </c>
      <c r="DH2233" s="566"/>
      <c r="DI2233"/>
      <c r="DJ2233" s="384" t="s">
        <v>10</v>
      </c>
      <c r="DK2233" s="384" t="s">
        <v>102</v>
      </c>
      <c r="DL2233" s="384" t="str">
        <f t="shared" si="305"/>
        <v>Bhola Lalmohan</v>
      </c>
      <c r="DM2233" s="566"/>
      <c r="DN2233"/>
      <c r="DO2233" s="384" t="s">
        <v>10</v>
      </c>
      <c r="DP2233" s="384" t="s">
        <v>102</v>
      </c>
      <c r="DQ2233" s="384" t="str">
        <f t="shared" si="306"/>
        <v>Bhola Lalmohan</v>
      </c>
      <c r="DR2233" s="566"/>
    </row>
    <row r="2234" spans="1:122" ht="15" hidden="1" x14ac:dyDescent="0.25">
      <c r="A2234" s="384" t="s">
        <v>10</v>
      </c>
      <c r="B2234" s="384" t="s">
        <v>103</v>
      </c>
      <c r="C2234" s="384" t="str">
        <f t="shared" si="297"/>
        <v>Bhola Monpura</v>
      </c>
      <c r="D2234" s="626"/>
      <c r="E2234" s="626"/>
      <c r="F2234" s="626"/>
      <c r="G2234" s="626"/>
      <c r="H2234" s="626"/>
      <c r="I2234" s="626"/>
      <c r="J2234" s="626"/>
      <c r="K2234" s="626"/>
      <c r="L2234" s="626"/>
      <c r="M2234" s="626"/>
      <c r="N2234" s="626"/>
      <c r="O2234" s="626"/>
      <c r="P2234" s="626"/>
      <c r="Q2234" s="626"/>
      <c r="R2234" s="626"/>
      <c r="S2234" s="317"/>
      <c r="T2234" s="317"/>
      <c r="U2234" s="384" t="s">
        <v>10</v>
      </c>
      <c r="V2234" s="384" t="s">
        <v>103</v>
      </c>
      <c r="W2234" s="384" t="str">
        <f t="shared" si="298"/>
        <v>Bhola Monpura</v>
      </c>
      <c r="X2234" s="626"/>
      <c r="Y2234" s="626"/>
      <c r="Z2234" s="626"/>
      <c r="AA2234" s="626"/>
      <c r="AB2234" s="626"/>
      <c r="AC2234" s="626"/>
      <c r="AD2234" s="626"/>
      <c r="AE2234" s="626"/>
      <c r="AF2234" s="626"/>
      <c r="AG2234" s="626"/>
      <c r="AH2234" s="626"/>
      <c r="AI2234" s="626"/>
      <c r="AJ2234" s="626"/>
      <c r="AK2234" s="626"/>
      <c r="AL2234" s="626"/>
      <c r="AO2234" s="384" t="s">
        <v>10</v>
      </c>
      <c r="AP2234" s="384" t="s">
        <v>103</v>
      </c>
      <c r="AQ2234" s="384" t="str">
        <f t="shared" si="299"/>
        <v>Bhola Monpura</v>
      </c>
      <c r="AR2234" s="627"/>
      <c r="AS2234" s="627"/>
      <c r="AT2234" s="627"/>
      <c r="AU2234" s="627"/>
      <c r="AV2234" s="627"/>
      <c r="AW2234" s="627"/>
      <c r="AX2234" s="627"/>
      <c r="AY2234" s="627"/>
      <c r="AZ2234" s="627"/>
      <c r="BA2234" s="627"/>
      <c r="BB2234" s="627"/>
      <c r="BC2234" s="627"/>
      <c r="BD2234" s="627"/>
      <c r="BE2234" s="627"/>
      <c r="BF2234" s="627"/>
      <c r="BH2234" s="384" t="s">
        <v>10</v>
      </c>
      <c r="BI2234" s="384" t="s">
        <v>103</v>
      </c>
      <c r="BJ2234" s="384" t="str">
        <f t="shared" si="300"/>
        <v>Bhola Monpura</v>
      </c>
      <c r="BK2234" s="627"/>
      <c r="BL2234" s="627"/>
      <c r="BM2234" s="627"/>
      <c r="BN2234" s="627"/>
      <c r="BO2234" s="627"/>
      <c r="BP2234" s="627"/>
      <c r="BQ2234" s="627"/>
      <c r="BR2234" s="627"/>
      <c r="BS2234" s="627"/>
      <c r="BT2234" s="627"/>
      <c r="BU2234" s="627"/>
      <c r="BV2234" s="627"/>
      <c r="BW2234" s="627"/>
      <c r="BX2234" s="627"/>
      <c r="BY2234" s="627"/>
      <c r="CA2234" s="384" t="s">
        <v>10</v>
      </c>
      <c r="CB2234" s="384" t="s">
        <v>103</v>
      </c>
      <c r="CC2234" s="384" t="str">
        <f t="shared" si="301"/>
        <v>Bhola Monpura</v>
      </c>
      <c r="CD2234" s="629"/>
      <c r="CE2234" s="629"/>
      <c r="CF2234" s="629"/>
      <c r="CG2234" s="629"/>
      <c r="CH2234" s="629"/>
      <c r="CI2234" s="629"/>
      <c r="CJ2234" s="629"/>
      <c r="CK2234" s="629"/>
      <c r="CN2234" s="384" t="s">
        <v>10</v>
      </c>
      <c r="CO2234" s="384" t="s">
        <v>103</v>
      </c>
      <c r="CP2234" s="384" t="str">
        <f t="shared" si="302"/>
        <v>Bhola Monpura</v>
      </c>
      <c r="CQ2234" s="629"/>
      <c r="CR2234" s="629"/>
      <c r="CS2234" s="629"/>
      <c r="CT2234" s="629"/>
      <c r="CU2234" s="629"/>
      <c r="CV2234" s="629"/>
      <c r="CW2234" s="629"/>
      <c r="CX2234" s="629"/>
      <c r="CZ2234" s="384" t="s">
        <v>10</v>
      </c>
      <c r="DA2234" s="384" t="s">
        <v>103</v>
      </c>
      <c r="DB2234" s="384" t="str">
        <f t="shared" si="303"/>
        <v>Bhola Monpura</v>
      </c>
      <c r="DC2234" s="566"/>
      <c r="DD2234"/>
      <c r="DE2234" s="384" t="s">
        <v>10</v>
      </c>
      <c r="DF2234" s="384" t="s">
        <v>103</v>
      </c>
      <c r="DG2234" s="384" t="str">
        <f t="shared" si="304"/>
        <v>Bhola Monpura</v>
      </c>
      <c r="DH2234" s="566"/>
      <c r="DI2234"/>
      <c r="DJ2234" s="384" t="s">
        <v>10</v>
      </c>
      <c r="DK2234" s="384" t="s">
        <v>103</v>
      </c>
      <c r="DL2234" s="384" t="str">
        <f t="shared" si="305"/>
        <v>Bhola Monpura</v>
      </c>
      <c r="DM2234" s="566"/>
      <c r="DN2234"/>
      <c r="DO2234" s="384" t="s">
        <v>10</v>
      </c>
      <c r="DP2234" s="384" t="s">
        <v>103</v>
      </c>
      <c r="DQ2234" s="384" t="str">
        <f t="shared" si="306"/>
        <v>Bhola Monpura</v>
      </c>
      <c r="DR2234" s="566"/>
    </row>
    <row r="2235" spans="1:122" ht="15" hidden="1" x14ac:dyDescent="0.25">
      <c r="A2235" s="384" t="s">
        <v>10</v>
      </c>
      <c r="B2235" s="385" t="s">
        <v>88</v>
      </c>
      <c r="C2235" s="384" t="str">
        <f t="shared" si="297"/>
        <v>Bhola Prison</v>
      </c>
      <c r="D2235" s="626"/>
      <c r="E2235" s="626"/>
      <c r="F2235" s="626"/>
      <c r="G2235" s="626"/>
      <c r="H2235" s="626"/>
      <c r="I2235" s="626"/>
      <c r="J2235" s="626"/>
      <c r="K2235" s="626"/>
      <c r="L2235" s="626"/>
      <c r="M2235" s="626"/>
      <c r="N2235" s="626"/>
      <c r="O2235" s="626"/>
      <c r="P2235" s="626"/>
      <c r="Q2235" s="626"/>
      <c r="R2235" s="626"/>
      <c r="S2235" s="317"/>
      <c r="T2235" s="317"/>
      <c r="U2235" s="384" t="s">
        <v>10</v>
      </c>
      <c r="V2235" s="385" t="s">
        <v>88</v>
      </c>
      <c r="W2235" s="384" t="str">
        <f t="shared" si="298"/>
        <v>Bhola Prison</v>
      </c>
      <c r="X2235" s="626"/>
      <c r="Y2235" s="626"/>
      <c r="Z2235" s="626"/>
      <c r="AA2235" s="626"/>
      <c r="AB2235" s="626"/>
      <c r="AC2235" s="626"/>
      <c r="AD2235" s="626"/>
      <c r="AE2235" s="626"/>
      <c r="AF2235" s="626"/>
      <c r="AG2235" s="626"/>
      <c r="AH2235" s="626"/>
      <c r="AI2235" s="626"/>
      <c r="AJ2235" s="626"/>
      <c r="AK2235" s="626"/>
      <c r="AL2235" s="626"/>
      <c r="AO2235" s="384" t="s">
        <v>10</v>
      </c>
      <c r="AP2235" s="385" t="s">
        <v>88</v>
      </c>
      <c r="AQ2235" s="384" t="str">
        <f t="shared" si="299"/>
        <v>Bhola Prison</v>
      </c>
      <c r="AR2235" s="627"/>
      <c r="AS2235" s="627"/>
      <c r="AT2235" s="627"/>
      <c r="AU2235" s="627"/>
      <c r="AV2235" s="627"/>
      <c r="AW2235" s="627"/>
      <c r="AX2235" s="627"/>
      <c r="AY2235" s="627"/>
      <c r="AZ2235" s="627"/>
      <c r="BA2235" s="627"/>
      <c r="BB2235" s="627"/>
      <c r="BC2235" s="627"/>
      <c r="BD2235" s="627"/>
      <c r="BE2235" s="627"/>
      <c r="BF2235" s="627"/>
      <c r="BH2235" s="384" t="s">
        <v>10</v>
      </c>
      <c r="BI2235" s="385" t="s">
        <v>88</v>
      </c>
      <c r="BJ2235" s="384" t="str">
        <f t="shared" si="300"/>
        <v>Bhola Prison</v>
      </c>
      <c r="BK2235" s="627"/>
      <c r="BL2235" s="627"/>
      <c r="BM2235" s="627"/>
      <c r="BN2235" s="627"/>
      <c r="BO2235" s="627"/>
      <c r="BP2235" s="627"/>
      <c r="BQ2235" s="627"/>
      <c r="BR2235" s="627"/>
      <c r="BS2235" s="627"/>
      <c r="BT2235" s="627"/>
      <c r="BU2235" s="627"/>
      <c r="BV2235" s="627"/>
      <c r="BW2235" s="627"/>
      <c r="BX2235" s="627"/>
      <c r="BY2235" s="627"/>
      <c r="CA2235" s="384" t="s">
        <v>10</v>
      </c>
      <c r="CB2235" s="385" t="s">
        <v>88</v>
      </c>
      <c r="CC2235" s="384" t="str">
        <f t="shared" si="301"/>
        <v>Bhola Prison</v>
      </c>
      <c r="CD2235" s="629"/>
      <c r="CE2235" s="629"/>
      <c r="CF2235" s="629"/>
      <c r="CG2235" s="629"/>
      <c r="CH2235" s="629"/>
      <c r="CI2235" s="629"/>
      <c r="CJ2235" s="629"/>
      <c r="CK2235" s="629"/>
      <c r="CN2235" s="384" t="s">
        <v>10</v>
      </c>
      <c r="CO2235" s="385" t="s">
        <v>88</v>
      </c>
      <c r="CP2235" s="384" t="str">
        <f t="shared" si="302"/>
        <v>Bhola Prison</v>
      </c>
      <c r="CQ2235" s="629"/>
      <c r="CR2235" s="629"/>
      <c r="CS2235" s="629"/>
      <c r="CT2235" s="629"/>
      <c r="CU2235" s="629"/>
      <c r="CV2235" s="629"/>
      <c r="CW2235" s="629"/>
      <c r="CX2235" s="629"/>
      <c r="CZ2235" s="384" t="s">
        <v>10</v>
      </c>
      <c r="DA2235" s="385" t="s">
        <v>88</v>
      </c>
      <c r="DB2235" s="384" t="str">
        <f t="shared" si="303"/>
        <v>Bhola Prison</v>
      </c>
      <c r="DC2235" s="566"/>
      <c r="DD2235"/>
      <c r="DE2235" s="384" t="s">
        <v>10</v>
      </c>
      <c r="DF2235" s="385" t="s">
        <v>88</v>
      </c>
      <c r="DG2235" s="384" t="str">
        <f t="shared" si="304"/>
        <v>Bhola Prison</v>
      </c>
      <c r="DH2235" s="566"/>
      <c r="DI2235"/>
      <c r="DJ2235" s="384" t="s">
        <v>10</v>
      </c>
      <c r="DK2235" s="385" t="s">
        <v>88</v>
      </c>
      <c r="DL2235" s="384" t="str">
        <f t="shared" si="305"/>
        <v>Bhola Prison</v>
      </c>
      <c r="DM2235" s="566"/>
      <c r="DN2235"/>
      <c r="DO2235" s="384" t="s">
        <v>10</v>
      </c>
      <c r="DP2235" s="385" t="s">
        <v>88</v>
      </c>
      <c r="DQ2235" s="384" t="str">
        <f t="shared" si="306"/>
        <v>Bhola Prison</v>
      </c>
      <c r="DR2235" s="566"/>
    </row>
    <row r="2236" spans="1:122" ht="15" hidden="1" x14ac:dyDescent="0.25">
      <c r="A2236" s="384" t="s">
        <v>10</v>
      </c>
      <c r="B2236" s="384" t="s">
        <v>104</v>
      </c>
      <c r="C2236" s="384" t="str">
        <f t="shared" si="297"/>
        <v>Bhola Tajumuddin</v>
      </c>
      <c r="D2236" s="626"/>
      <c r="E2236" s="626"/>
      <c r="F2236" s="626"/>
      <c r="G2236" s="626"/>
      <c r="H2236" s="626"/>
      <c r="I2236" s="626"/>
      <c r="J2236" s="626"/>
      <c r="K2236" s="626"/>
      <c r="L2236" s="626"/>
      <c r="M2236" s="626"/>
      <c r="N2236" s="626"/>
      <c r="O2236" s="626"/>
      <c r="P2236" s="626"/>
      <c r="Q2236" s="626"/>
      <c r="R2236" s="626"/>
      <c r="S2236" s="317"/>
      <c r="T2236" s="317"/>
      <c r="U2236" s="384" t="s">
        <v>10</v>
      </c>
      <c r="V2236" s="384" t="s">
        <v>104</v>
      </c>
      <c r="W2236" s="384" t="str">
        <f t="shared" si="298"/>
        <v>Bhola Tajumuddin</v>
      </c>
      <c r="X2236" s="626"/>
      <c r="Y2236" s="626"/>
      <c r="Z2236" s="626"/>
      <c r="AA2236" s="626"/>
      <c r="AB2236" s="626"/>
      <c r="AC2236" s="626"/>
      <c r="AD2236" s="626"/>
      <c r="AE2236" s="626"/>
      <c r="AF2236" s="626"/>
      <c r="AG2236" s="626"/>
      <c r="AH2236" s="626"/>
      <c r="AI2236" s="626"/>
      <c r="AJ2236" s="626"/>
      <c r="AK2236" s="626"/>
      <c r="AL2236" s="626"/>
      <c r="AO2236" s="384" t="s">
        <v>10</v>
      </c>
      <c r="AP2236" s="384" t="s">
        <v>104</v>
      </c>
      <c r="AQ2236" s="384" t="str">
        <f t="shared" si="299"/>
        <v>Bhola Tajumuddin</v>
      </c>
      <c r="AR2236" s="627"/>
      <c r="AS2236" s="627"/>
      <c r="AT2236" s="627"/>
      <c r="AU2236" s="627"/>
      <c r="AV2236" s="627"/>
      <c r="AW2236" s="627"/>
      <c r="AX2236" s="627"/>
      <c r="AY2236" s="627"/>
      <c r="AZ2236" s="627"/>
      <c r="BA2236" s="627"/>
      <c r="BB2236" s="627"/>
      <c r="BC2236" s="627"/>
      <c r="BD2236" s="627"/>
      <c r="BE2236" s="627"/>
      <c r="BF2236" s="627"/>
      <c r="BH2236" s="384" t="s">
        <v>10</v>
      </c>
      <c r="BI2236" s="384" t="s">
        <v>104</v>
      </c>
      <c r="BJ2236" s="384" t="str">
        <f t="shared" si="300"/>
        <v>Bhola Tajumuddin</v>
      </c>
      <c r="BK2236" s="627"/>
      <c r="BL2236" s="627"/>
      <c r="BM2236" s="627"/>
      <c r="BN2236" s="627"/>
      <c r="BO2236" s="627"/>
      <c r="BP2236" s="627"/>
      <c r="BQ2236" s="627"/>
      <c r="BR2236" s="627"/>
      <c r="BS2236" s="627"/>
      <c r="BT2236" s="627"/>
      <c r="BU2236" s="627"/>
      <c r="BV2236" s="627"/>
      <c r="BW2236" s="627"/>
      <c r="BX2236" s="627"/>
      <c r="BY2236" s="627"/>
      <c r="CA2236" s="384" t="s">
        <v>10</v>
      </c>
      <c r="CB2236" s="384" t="s">
        <v>104</v>
      </c>
      <c r="CC2236" s="384" t="str">
        <f t="shared" si="301"/>
        <v>Bhola Tajumuddin</v>
      </c>
      <c r="CD2236" s="629"/>
      <c r="CE2236" s="629"/>
      <c r="CF2236" s="629"/>
      <c r="CG2236" s="629"/>
      <c r="CH2236" s="629"/>
      <c r="CI2236" s="629"/>
      <c r="CJ2236" s="629"/>
      <c r="CK2236" s="629"/>
      <c r="CN2236" s="384" t="s">
        <v>10</v>
      </c>
      <c r="CO2236" s="384" t="s">
        <v>104</v>
      </c>
      <c r="CP2236" s="384" t="str">
        <f t="shared" si="302"/>
        <v>Bhola Tajumuddin</v>
      </c>
      <c r="CQ2236" s="629"/>
      <c r="CR2236" s="629"/>
      <c r="CS2236" s="629"/>
      <c r="CT2236" s="629"/>
      <c r="CU2236" s="629"/>
      <c r="CV2236" s="629"/>
      <c r="CW2236" s="629"/>
      <c r="CX2236" s="629"/>
      <c r="CZ2236" s="384" t="s">
        <v>10</v>
      </c>
      <c r="DA2236" s="384" t="s">
        <v>104</v>
      </c>
      <c r="DB2236" s="384" t="str">
        <f t="shared" si="303"/>
        <v>Bhola Tajumuddin</v>
      </c>
      <c r="DC2236" s="566"/>
      <c r="DD2236"/>
      <c r="DE2236" s="384" t="s">
        <v>10</v>
      </c>
      <c r="DF2236" s="384" t="s">
        <v>104</v>
      </c>
      <c r="DG2236" s="384" t="str">
        <f t="shared" si="304"/>
        <v>Bhola Tajumuddin</v>
      </c>
      <c r="DH2236" s="566"/>
      <c r="DI2236"/>
      <c r="DJ2236" s="384" t="s">
        <v>10</v>
      </c>
      <c r="DK2236" s="384" t="s">
        <v>104</v>
      </c>
      <c r="DL2236" s="384" t="str">
        <f t="shared" si="305"/>
        <v>Bhola Tajumuddin</v>
      </c>
      <c r="DM2236" s="566"/>
      <c r="DN2236"/>
      <c r="DO2236" s="384" t="s">
        <v>10</v>
      </c>
      <c r="DP2236" s="384" t="s">
        <v>104</v>
      </c>
      <c r="DQ2236" s="384" t="str">
        <f t="shared" si="306"/>
        <v>Bhola Tajumuddin</v>
      </c>
      <c r="DR2236" s="566"/>
    </row>
    <row r="2237" spans="1:122" ht="15" hidden="1" x14ac:dyDescent="0.25">
      <c r="A2237" s="384" t="s">
        <v>15</v>
      </c>
      <c r="B2237" s="385" t="s">
        <v>976</v>
      </c>
      <c r="C2237" s="384" t="str">
        <f t="shared" si="297"/>
        <v>Jhalakati DOTs Corner</v>
      </c>
      <c r="D2237" s="626"/>
      <c r="E2237" s="626"/>
      <c r="F2237" s="626"/>
      <c r="G2237" s="626"/>
      <c r="H2237" s="626"/>
      <c r="I2237" s="626"/>
      <c r="J2237" s="626"/>
      <c r="K2237" s="626"/>
      <c r="L2237" s="626"/>
      <c r="M2237" s="626"/>
      <c r="N2237" s="626"/>
      <c r="O2237" s="626"/>
      <c r="P2237" s="626"/>
      <c r="Q2237" s="626"/>
      <c r="R2237" s="626"/>
      <c r="S2237" s="318"/>
      <c r="T2237" s="318"/>
      <c r="U2237" s="384" t="s">
        <v>15</v>
      </c>
      <c r="V2237" s="385" t="s">
        <v>976</v>
      </c>
      <c r="W2237" s="384" t="str">
        <f t="shared" si="298"/>
        <v>Jhalakati DOTs Corner</v>
      </c>
      <c r="X2237" s="626"/>
      <c r="Y2237" s="626"/>
      <c r="Z2237" s="626"/>
      <c r="AA2237" s="626"/>
      <c r="AB2237" s="626"/>
      <c r="AC2237" s="626"/>
      <c r="AD2237" s="626"/>
      <c r="AE2237" s="626"/>
      <c r="AF2237" s="626"/>
      <c r="AG2237" s="626"/>
      <c r="AH2237" s="626"/>
      <c r="AI2237" s="626"/>
      <c r="AJ2237" s="626"/>
      <c r="AK2237" s="626"/>
      <c r="AL2237" s="626"/>
      <c r="AO2237" s="384" t="s">
        <v>15</v>
      </c>
      <c r="AP2237" s="385" t="s">
        <v>976</v>
      </c>
      <c r="AQ2237" s="384" t="str">
        <f t="shared" si="299"/>
        <v>Jhalakati DOTs Corner</v>
      </c>
      <c r="AR2237" s="627"/>
      <c r="AS2237" s="627"/>
      <c r="AT2237" s="627"/>
      <c r="AU2237" s="627"/>
      <c r="AV2237" s="627"/>
      <c r="AW2237" s="627"/>
      <c r="AX2237" s="627"/>
      <c r="AY2237" s="627"/>
      <c r="AZ2237" s="627"/>
      <c r="BA2237" s="627"/>
      <c r="BB2237" s="627"/>
      <c r="BC2237" s="627"/>
      <c r="BD2237" s="627"/>
      <c r="BE2237" s="627"/>
      <c r="BF2237" s="627"/>
      <c r="BH2237" s="384" t="s">
        <v>15</v>
      </c>
      <c r="BI2237" s="385" t="s">
        <v>976</v>
      </c>
      <c r="BJ2237" s="384" t="str">
        <f t="shared" si="300"/>
        <v>Jhalakati DOTs Corner</v>
      </c>
      <c r="BK2237" s="627"/>
      <c r="BL2237" s="627"/>
      <c r="BM2237" s="627"/>
      <c r="BN2237" s="627"/>
      <c r="BO2237" s="627"/>
      <c r="BP2237" s="627"/>
      <c r="BQ2237" s="627"/>
      <c r="BR2237" s="627"/>
      <c r="BS2237" s="627"/>
      <c r="BT2237" s="627"/>
      <c r="BU2237" s="627"/>
      <c r="BV2237" s="627"/>
      <c r="BW2237" s="627"/>
      <c r="BX2237" s="627"/>
      <c r="BY2237" s="627"/>
      <c r="CA2237" s="384" t="s">
        <v>15</v>
      </c>
      <c r="CB2237" s="385" t="s">
        <v>976</v>
      </c>
      <c r="CC2237" s="384" t="str">
        <f t="shared" si="301"/>
        <v>Jhalakati DOTs Corner</v>
      </c>
      <c r="CD2237" s="629"/>
      <c r="CE2237" s="629"/>
      <c r="CF2237" s="629"/>
      <c r="CG2237" s="629"/>
      <c r="CH2237" s="629"/>
      <c r="CI2237" s="629"/>
      <c r="CJ2237" s="629"/>
      <c r="CK2237" s="629"/>
      <c r="CN2237" s="384" t="s">
        <v>15</v>
      </c>
      <c r="CO2237" s="385" t="s">
        <v>976</v>
      </c>
      <c r="CP2237" s="384" t="str">
        <f t="shared" si="302"/>
        <v>Jhalakati DOTs Corner</v>
      </c>
      <c r="CQ2237" s="629"/>
      <c r="CR2237" s="629"/>
      <c r="CS2237" s="629"/>
      <c r="CT2237" s="629"/>
      <c r="CU2237" s="629"/>
      <c r="CV2237" s="629"/>
      <c r="CW2237" s="629"/>
      <c r="CX2237" s="629"/>
      <c r="CZ2237" s="384" t="s">
        <v>15</v>
      </c>
      <c r="DA2237" s="385" t="s">
        <v>976</v>
      </c>
      <c r="DB2237" s="384" t="str">
        <f t="shared" si="303"/>
        <v>Jhalakati DOTs Corner</v>
      </c>
      <c r="DC2237" s="566"/>
      <c r="DD2237"/>
      <c r="DE2237" s="384" t="s">
        <v>15</v>
      </c>
      <c r="DF2237" s="385" t="s">
        <v>976</v>
      </c>
      <c r="DG2237" s="384" t="str">
        <f t="shared" si="304"/>
        <v>Jhalakati DOTs Corner</v>
      </c>
      <c r="DH2237" s="566"/>
      <c r="DI2237"/>
      <c r="DJ2237" s="384" t="s">
        <v>15</v>
      </c>
      <c r="DK2237" s="385" t="s">
        <v>976</v>
      </c>
      <c r="DL2237" s="384" t="str">
        <f t="shared" si="305"/>
        <v>Jhalakati DOTs Corner</v>
      </c>
      <c r="DM2237" s="566"/>
      <c r="DN2237"/>
      <c r="DO2237" s="384" t="s">
        <v>15</v>
      </c>
      <c r="DP2237" s="385" t="s">
        <v>976</v>
      </c>
      <c r="DQ2237" s="384" t="str">
        <f t="shared" si="306"/>
        <v>Jhalakati DOTs Corner</v>
      </c>
      <c r="DR2237" s="566"/>
    </row>
    <row r="2238" spans="1:122" ht="15" hidden="1" x14ac:dyDescent="0.25">
      <c r="A2238" s="384" t="s">
        <v>15</v>
      </c>
      <c r="B2238" s="241" t="s">
        <v>105</v>
      </c>
      <c r="C2238" s="384" t="str">
        <f t="shared" si="297"/>
        <v>Jhalakati Jhalakati Sadar</v>
      </c>
      <c r="D2238" s="626"/>
      <c r="E2238" s="626"/>
      <c r="F2238" s="626"/>
      <c r="G2238" s="626"/>
      <c r="H2238" s="626"/>
      <c r="I2238" s="626"/>
      <c r="J2238" s="626"/>
      <c r="K2238" s="626"/>
      <c r="L2238" s="626"/>
      <c r="M2238" s="626"/>
      <c r="N2238" s="626"/>
      <c r="O2238" s="626"/>
      <c r="P2238" s="626"/>
      <c r="Q2238" s="626"/>
      <c r="R2238" s="626"/>
      <c r="S2238" s="318"/>
      <c r="T2238" s="318"/>
      <c r="U2238" s="384" t="s">
        <v>15</v>
      </c>
      <c r="V2238" s="241" t="s">
        <v>105</v>
      </c>
      <c r="W2238" s="384" t="str">
        <f t="shared" si="298"/>
        <v>Jhalakati Jhalakati Sadar</v>
      </c>
      <c r="X2238" s="626"/>
      <c r="Y2238" s="626"/>
      <c r="Z2238" s="626"/>
      <c r="AA2238" s="626"/>
      <c r="AB2238" s="626"/>
      <c r="AC2238" s="626"/>
      <c r="AD2238" s="626"/>
      <c r="AE2238" s="626"/>
      <c r="AF2238" s="626"/>
      <c r="AG2238" s="626"/>
      <c r="AH2238" s="626"/>
      <c r="AI2238" s="626"/>
      <c r="AJ2238" s="626"/>
      <c r="AK2238" s="626"/>
      <c r="AL2238" s="626"/>
      <c r="AO2238" s="384" t="s">
        <v>15</v>
      </c>
      <c r="AP2238" s="241" t="s">
        <v>105</v>
      </c>
      <c r="AQ2238" s="384" t="str">
        <f t="shared" si="299"/>
        <v>Jhalakati Jhalakati Sadar</v>
      </c>
      <c r="AR2238" s="627"/>
      <c r="AS2238" s="627"/>
      <c r="AT2238" s="627"/>
      <c r="AU2238" s="627"/>
      <c r="AV2238" s="627"/>
      <c r="AW2238" s="627"/>
      <c r="AX2238" s="627"/>
      <c r="AY2238" s="627"/>
      <c r="AZ2238" s="627"/>
      <c r="BA2238" s="627"/>
      <c r="BB2238" s="627"/>
      <c r="BC2238" s="627"/>
      <c r="BD2238" s="627"/>
      <c r="BE2238" s="627"/>
      <c r="BF2238" s="627"/>
      <c r="BH2238" s="384" t="s">
        <v>15</v>
      </c>
      <c r="BI2238" s="241" t="s">
        <v>105</v>
      </c>
      <c r="BJ2238" s="384" t="str">
        <f t="shared" si="300"/>
        <v>Jhalakati Jhalakati Sadar</v>
      </c>
      <c r="BK2238" s="627"/>
      <c r="BL2238" s="627"/>
      <c r="BM2238" s="627"/>
      <c r="BN2238" s="627"/>
      <c r="BO2238" s="627"/>
      <c r="BP2238" s="627"/>
      <c r="BQ2238" s="627"/>
      <c r="BR2238" s="627"/>
      <c r="BS2238" s="627"/>
      <c r="BT2238" s="627"/>
      <c r="BU2238" s="627"/>
      <c r="BV2238" s="627"/>
      <c r="BW2238" s="627"/>
      <c r="BX2238" s="627"/>
      <c r="BY2238" s="627"/>
      <c r="CA2238" s="384" t="s">
        <v>15</v>
      </c>
      <c r="CB2238" s="241" t="s">
        <v>105</v>
      </c>
      <c r="CC2238" s="384" t="str">
        <f t="shared" si="301"/>
        <v>Jhalakati Jhalakati Sadar</v>
      </c>
      <c r="CD2238" s="629"/>
      <c r="CE2238" s="629"/>
      <c r="CF2238" s="629"/>
      <c r="CG2238" s="629"/>
      <c r="CH2238" s="629"/>
      <c r="CI2238" s="629"/>
      <c r="CJ2238" s="629"/>
      <c r="CK2238" s="629"/>
      <c r="CN2238" s="384" t="s">
        <v>15</v>
      </c>
      <c r="CO2238" s="241" t="s">
        <v>105</v>
      </c>
      <c r="CP2238" s="384" t="str">
        <f t="shared" si="302"/>
        <v>Jhalakati Jhalakati Sadar</v>
      </c>
      <c r="CQ2238" s="629"/>
      <c r="CR2238" s="629"/>
      <c r="CS2238" s="629"/>
      <c r="CT2238" s="629"/>
      <c r="CU2238" s="629"/>
      <c r="CV2238" s="629"/>
      <c r="CW2238" s="629"/>
      <c r="CX2238" s="629"/>
      <c r="CZ2238" s="384" t="s">
        <v>15</v>
      </c>
      <c r="DA2238" s="241" t="s">
        <v>105</v>
      </c>
      <c r="DB2238" s="384" t="str">
        <f t="shared" si="303"/>
        <v>Jhalakati Jhalakati Sadar</v>
      </c>
      <c r="DC2238" s="566"/>
      <c r="DD2238"/>
      <c r="DE2238" s="384" t="s">
        <v>15</v>
      </c>
      <c r="DF2238" s="241" t="s">
        <v>105</v>
      </c>
      <c r="DG2238" s="384" t="str">
        <f t="shared" si="304"/>
        <v>Jhalakati Jhalakati Sadar</v>
      </c>
      <c r="DH2238" s="566"/>
      <c r="DI2238"/>
      <c r="DJ2238" s="384" t="s">
        <v>15</v>
      </c>
      <c r="DK2238" s="241" t="s">
        <v>105</v>
      </c>
      <c r="DL2238" s="384" t="str">
        <f t="shared" si="305"/>
        <v>Jhalakati Jhalakati Sadar</v>
      </c>
      <c r="DM2238" s="566"/>
      <c r="DN2238"/>
      <c r="DO2238" s="384" t="s">
        <v>15</v>
      </c>
      <c r="DP2238" s="241" t="s">
        <v>105</v>
      </c>
      <c r="DQ2238" s="384" t="str">
        <f t="shared" si="306"/>
        <v>Jhalakati Jhalakati Sadar</v>
      </c>
      <c r="DR2238" s="566"/>
    </row>
    <row r="2239" spans="1:122" ht="15" hidden="1" x14ac:dyDescent="0.25">
      <c r="A2239" s="384" t="s">
        <v>15</v>
      </c>
      <c r="B2239" s="384" t="s">
        <v>106</v>
      </c>
      <c r="C2239" s="384" t="str">
        <f t="shared" si="297"/>
        <v>Jhalakati Kathalia</v>
      </c>
      <c r="D2239" s="626"/>
      <c r="E2239" s="626"/>
      <c r="F2239" s="626"/>
      <c r="G2239" s="626"/>
      <c r="H2239" s="626"/>
      <c r="I2239" s="626"/>
      <c r="J2239" s="626"/>
      <c r="K2239" s="626"/>
      <c r="L2239" s="626"/>
      <c r="M2239" s="626"/>
      <c r="N2239" s="626"/>
      <c r="O2239" s="626"/>
      <c r="P2239" s="626"/>
      <c r="Q2239" s="626"/>
      <c r="R2239" s="626"/>
      <c r="S2239" s="318"/>
      <c r="T2239" s="318"/>
      <c r="U2239" s="384" t="s">
        <v>15</v>
      </c>
      <c r="V2239" s="384" t="s">
        <v>106</v>
      </c>
      <c r="W2239" s="384" t="str">
        <f t="shared" si="298"/>
        <v>Jhalakati Kathalia</v>
      </c>
      <c r="X2239" s="626"/>
      <c r="Y2239" s="626"/>
      <c r="Z2239" s="626"/>
      <c r="AA2239" s="626"/>
      <c r="AB2239" s="626"/>
      <c r="AC2239" s="626"/>
      <c r="AD2239" s="626"/>
      <c r="AE2239" s="626"/>
      <c r="AF2239" s="626"/>
      <c r="AG2239" s="626"/>
      <c r="AH2239" s="626"/>
      <c r="AI2239" s="626"/>
      <c r="AJ2239" s="626"/>
      <c r="AK2239" s="626"/>
      <c r="AL2239" s="626"/>
      <c r="AO2239" s="384" t="s">
        <v>15</v>
      </c>
      <c r="AP2239" s="384" t="s">
        <v>106</v>
      </c>
      <c r="AQ2239" s="384" t="str">
        <f t="shared" si="299"/>
        <v>Jhalakati Kathalia</v>
      </c>
      <c r="AR2239" s="627"/>
      <c r="AS2239" s="627"/>
      <c r="AT2239" s="627"/>
      <c r="AU2239" s="627"/>
      <c r="AV2239" s="627"/>
      <c r="AW2239" s="627"/>
      <c r="AX2239" s="627"/>
      <c r="AY2239" s="627"/>
      <c r="AZ2239" s="627"/>
      <c r="BA2239" s="627"/>
      <c r="BB2239" s="627"/>
      <c r="BC2239" s="627"/>
      <c r="BD2239" s="627"/>
      <c r="BE2239" s="627"/>
      <c r="BF2239" s="627"/>
      <c r="BH2239" s="384" t="s">
        <v>15</v>
      </c>
      <c r="BI2239" s="384" t="s">
        <v>106</v>
      </c>
      <c r="BJ2239" s="384" t="str">
        <f t="shared" si="300"/>
        <v>Jhalakati Kathalia</v>
      </c>
      <c r="BK2239" s="627"/>
      <c r="BL2239" s="627"/>
      <c r="BM2239" s="627"/>
      <c r="BN2239" s="627"/>
      <c r="BO2239" s="627"/>
      <c r="BP2239" s="627"/>
      <c r="BQ2239" s="627"/>
      <c r="BR2239" s="627"/>
      <c r="BS2239" s="627"/>
      <c r="BT2239" s="627"/>
      <c r="BU2239" s="627"/>
      <c r="BV2239" s="627"/>
      <c r="BW2239" s="627"/>
      <c r="BX2239" s="627"/>
      <c r="BY2239" s="627"/>
      <c r="CA2239" s="384" t="s">
        <v>15</v>
      </c>
      <c r="CB2239" s="384" t="s">
        <v>106</v>
      </c>
      <c r="CC2239" s="384" t="str">
        <f t="shared" si="301"/>
        <v>Jhalakati Kathalia</v>
      </c>
      <c r="CD2239" s="629"/>
      <c r="CE2239" s="629"/>
      <c r="CF2239" s="629"/>
      <c r="CG2239" s="629"/>
      <c r="CH2239" s="629"/>
      <c r="CI2239" s="629"/>
      <c r="CJ2239" s="629"/>
      <c r="CK2239" s="629"/>
      <c r="CN2239" s="384" t="s">
        <v>15</v>
      </c>
      <c r="CO2239" s="384" t="s">
        <v>106</v>
      </c>
      <c r="CP2239" s="384" t="str">
        <f t="shared" si="302"/>
        <v>Jhalakati Kathalia</v>
      </c>
      <c r="CQ2239" s="629"/>
      <c r="CR2239" s="629"/>
      <c r="CS2239" s="629"/>
      <c r="CT2239" s="629"/>
      <c r="CU2239" s="629"/>
      <c r="CV2239" s="629"/>
      <c r="CW2239" s="629"/>
      <c r="CX2239" s="629"/>
      <c r="CZ2239" s="384" t="s">
        <v>15</v>
      </c>
      <c r="DA2239" s="384" t="s">
        <v>106</v>
      </c>
      <c r="DB2239" s="384" t="str">
        <f t="shared" si="303"/>
        <v>Jhalakati Kathalia</v>
      </c>
      <c r="DC2239" s="566"/>
      <c r="DD2239"/>
      <c r="DE2239" s="384" t="s">
        <v>15</v>
      </c>
      <c r="DF2239" s="384" t="s">
        <v>106</v>
      </c>
      <c r="DG2239" s="384" t="str">
        <f t="shared" si="304"/>
        <v>Jhalakati Kathalia</v>
      </c>
      <c r="DH2239" s="566"/>
      <c r="DI2239"/>
      <c r="DJ2239" s="384" t="s">
        <v>15</v>
      </c>
      <c r="DK2239" s="384" t="s">
        <v>106</v>
      </c>
      <c r="DL2239" s="384" t="str">
        <f t="shared" si="305"/>
        <v>Jhalakati Kathalia</v>
      </c>
      <c r="DM2239" s="566"/>
      <c r="DN2239"/>
      <c r="DO2239" s="384" t="s">
        <v>15</v>
      </c>
      <c r="DP2239" s="384" t="s">
        <v>106</v>
      </c>
      <c r="DQ2239" s="384" t="str">
        <f t="shared" si="306"/>
        <v>Jhalakati Kathalia</v>
      </c>
      <c r="DR2239" s="566"/>
    </row>
    <row r="2240" spans="1:122" ht="15" hidden="1" x14ac:dyDescent="0.25">
      <c r="A2240" s="384" t="s">
        <v>15</v>
      </c>
      <c r="B2240" s="384" t="s">
        <v>107</v>
      </c>
      <c r="C2240" s="384" t="str">
        <f t="shared" si="297"/>
        <v>Jhalakati Nalchiti</v>
      </c>
      <c r="D2240" s="626"/>
      <c r="E2240" s="626"/>
      <c r="F2240" s="626"/>
      <c r="G2240" s="626"/>
      <c r="H2240" s="626"/>
      <c r="I2240" s="626"/>
      <c r="J2240" s="626"/>
      <c r="K2240" s="626"/>
      <c r="L2240" s="626"/>
      <c r="M2240" s="626"/>
      <c r="N2240" s="626"/>
      <c r="O2240" s="626"/>
      <c r="P2240" s="626"/>
      <c r="Q2240" s="626"/>
      <c r="R2240" s="626"/>
      <c r="S2240" s="318"/>
      <c r="T2240" s="318"/>
      <c r="U2240" s="384" t="s">
        <v>15</v>
      </c>
      <c r="V2240" s="384" t="s">
        <v>107</v>
      </c>
      <c r="W2240" s="384" t="str">
        <f t="shared" si="298"/>
        <v>Jhalakati Nalchiti</v>
      </c>
      <c r="X2240" s="626"/>
      <c r="Y2240" s="626"/>
      <c r="Z2240" s="626"/>
      <c r="AA2240" s="626"/>
      <c r="AB2240" s="626"/>
      <c r="AC2240" s="626"/>
      <c r="AD2240" s="626"/>
      <c r="AE2240" s="626"/>
      <c r="AF2240" s="626"/>
      <c r="AG2240" s="626"/>
      <c r="AH2240" s="626"/>
      <c r="AI2240" s="626"/>
      <c r="AJ2240" s="626"/>
      <c r="AK2240" s="626"/>
      <c r="AL2240" s="626"/>
      <c r="AO2240" s="384" t="s">
        <v>15</v>
      </c>
      <c r="AP2240" s="384" t="s">
        <v>107</v>
      </c>
      <c r="AQ2240" s="384" t="str">
        <f t="shared" si="299"/>
        <v>Jhalakati Nalchiti</v>
      </c>
      <c r="AR2240" s="627"/>
      <c r="AS2240" s="627"/>
      <c r="AT2240" s="627"/>
      <c r="AU2240" s="627"/>
      <c r="AV2240" s="627"/>
      <c r="AW2240" s="627"/>
      <c r="AX2240" s="627"/>
      <c r="AY2240" s="627"/>
      <c r="AZ2240" s="627"/>
      <c r="BA2240" s="627"/>
      <c r="BB2240" s="627"/>
      <c r="BC2240" s="627"/>
      <c r="BD2240" s="627"/>
      <c r="BE2240" s="627"/>
      <c r="BF2240" s="627"/>
      <c r="BH2240" s="384" t="s">
        <v>15</v>
      </c>
      <c r="BI2240" s="384" t="s">
        <v>107</v>
      </c>
      <c r="BJ2240" s="384" t="str">
        <f t="shared" si="300"/>
        <v>Jhalakati Nalchiti</v>
      </c>
      <c r="BK2240" s="627"/>
      <c r="BL2240" s="627"/>
      <c r="BM2240" s="627"/>
      <c r="BN2240" s="627"/>
      <c r="BO2240" s="627"/>
      <c r="BP2240" s="627"/>
      <c r="BQ2240" s="627"/>
      <c r="BR2240" s="627"/>
      <c r="BS2240" s="627"/>
      <c r="BT2240" s="627"/>
      <c r="BU2240" s="627"/>
      <c r="BV2240" s="627"/>
      <c r="BW2240" s="627"/>
      <c r="BX2240" s="627"/>
      <c r="BY2240" s="627"/>
      <c r="CA2240" s="384" t="s">
        <v>15</v>
      </c>
      <c r="CB2240" s="384" t="s">
        <v>107</v>
      </c>
      <c r="CC2240" s="384" t="str">
        <f t="shared" si="301"/>
        <v>Jhalakati Nalchiti</v>
      </c>
      <c r="CD2240" s="629"/>
      <c r="CE2240" s="629"/>
      <c r="CF2240" s="629"/>
      <c r="CG2240" s="629"/>
      <c r="CH2240" s="629"/>
      <c r="CI2240" s="629"/>
      <c r="CJ2240" s="629"/>
      <c r="CK2240" s="629"/>
      <c r="CN2240" s="384" t="s">
        <v>15</v>
      </c>
      <c r="CO2240" s="384" t="s">
        <v>107</v>
      </c>
      <c r="CP2240" s="384" t="str">
        <f t="shared" si="302"/>
        <v>Jhalakati Nalchiti</v>
      </c>
      <c r="CQ2240" s="629"/>
      <c r="CR2240" s="629"/>
      <c r="CS2240" s="629"/>
      <c r="CT2240" s="629"/>
      <c r="CU2240" s="629"/>
      <c r="CV2240" s="629"/>
      <c r="CW2240" s="629"/>
      <c r="CX2240" s="629"/>
      <c r="CZ2240" s="384" t="s">
        <v>15</v>
      </c>
      <c r="DA2240" s="384" t="s">
        <v>107</v>
      </c>
      <c r="DB2240" s="384" t="str">
        <f t="shared" si="303"/>
        <v>Jhalakati Nalchiti</v>
      </c>
      <c r="DC2240" s="566"/>
      <c r="DD2240"/>
      <c r="DE2240" s="384" t="s">
        <v>15</v>
      </c>
      <c r="DF2240" s="384" t="s">
        <v>107</v>
      </c>
      <c r="DG2240" s="384" t="str">
        <f t="shared" si="304"/>
        <v>Jhalakati Nalchiti</v>
      </c>
      <c r="DH2240" s="566"/>
      <c r="DI2240"/>
      <c r="DJ2240" s="384" t="s">
        <v>15</v>
      </c>
      <c r="DK2240" s="384" t="s">
        <v>107</v>
      </c>
      <c r="DL2240" s="384" t="str">
        <f t="shared" si="305"/>
        <v>Jhalakati Nalchiti</v>
      </c>
      <c r="DM2240" s="566"/>
      <c r="DN2240"/>
      <c r="DO2240" s="384" t="s">
        <v>15</v>
      </c>
      <c r="DP2240" s="384" t="s">
        <v>107</v>
      </c>
      <c r="DQ2240" s="384" t="str">
        <f t="shared" si="306"/>
        <v>Jhalakati Nalchiti</v>
      </c>
      <c r="DR2240" s="566"/>
    </row>
    <row r="2241" spans="1:122" ht="15" hidden="1" x14ac:dyDescent="0.25">
      <c r="A2241" s="384" t="s">
        <v>15</v>
      </c>
      <c r="B2241" s="385" t="s">
        <v>88</v>
      </c>
      <c r="C2241" s="384" t="str">
        <f t="shared" si="297"/>
        <v>Jhalakati Prison</v>
      </c>
      <c r="D2241" s="626"/>
      <c r="E2241" s="626"/>
      <c r="F2241" s="626"/>
      <c r="G2241" s="626"/>
      <c r="H2241" s="626"/>
      <c r="I2241" s="626"/>
      <c r="J2241" s="626"/>
      <c r="K2241" s="626"/>
      <c r="L2241" s="626"/>
      <c r="M2241" s="626"/>
      <c r="N2241" s="626"/>
      <c r="O2241" s="626"/>
      <c r="P2241" s="626"/>
      <c r="Q2241" s="626"/>
      <c r="R2241" s="626"/>
      <c r="S2241" s="318"/>
      <c r="T2241" s="318"/>
      <c r="U2241" s="384" t="s">
        <v>15</v>
      </c>
      <c r="V2241" s="385" t="s">
        <v>88</v>
      </c>
      <c r="W2241" s="384" t="str">
        <f t="shared" si="298"/>
        <v>Jhalakati Prison</v>
      </c>
      <c r="X2241" s="626"/>
      <c r="Y2241" s="626"/>
      <c r="Z2241" s="626"/>
      <c r="AA2241" s="626"/>
      <c r="AB2241" s="626"/>
      <c r="AC2241" s="626"/>
      <c r="AD2241" s="626"/>
      <c r="AE2241" s="626"/>
      <c r="AF2241" s="626"/>
      <c r="AG2241" s="626"/>
      <c r="AH2241" s="626"/>
      <c r="AI2241" s="626"/>
      <c r="AJ2241" s="626"/>
      <c r="AK2241" s="626"/>
      <c r="AL2241" s="626"/>
      <c r="AO2241" s="384" t="s">
        <v>15</v>
      </c>
      <c r="AP2241" s="385" t="s">
        <v>88</v>
      </c>
      <c r="AQ2241" s="384" t="str">
        <f t="shared" si="299"/>
        <v>Jhalakati Prison</v>
      </c>
      <c r="AR2241" s="627"/>
      <c r="AS2241" s="627"/>
      <c r="AT2241" s="627"/>
      <c r="AU2241" s="627"/>
      <c r="AV2241" s="627"/>
      <c r="AW2241" s="627"/>
      <c r="AX2241" s="627"/>
      <c r="AY2241" s="627"/>
      <c r="AZ2241" s="627"/>
      <c r="BA2241" s="627"/>
      <c r="BB2241" s="627"/>
      <c r="BC2241" s="627"/>
      <c r="BD2241" s="627"/>
      <c r="BE2241" s="627"/>
      <c r="BF2241" s="627"/>
      <c r="BH2241" s="384" t="s">
        <v>15</v>
      </c>
      <c r="BI2241" s="385" t="s">
        <v>88</v>
      </c>
      <c r="BJ2241" s="384" t="str">
        <f t="shared" si="300"/>
        <v>Jhalakati Prison</v>
      </c>
      <c r="BK2241" s="627"/>
      <c r="BL2241" s="627"/>
      <c r="BM2241" s="627"/>
      <c r="BN2241" s="627"/>
      <c r="BO2241" s="627"/>
      <c r="BP2241" s="627"/>
      <c r="BQ2241" s="627"/>
      <c r="BR2241" s="627"/>
      <c r="BS2241" s="627"/>
      <c r="BT2241" s="627"/>
      <c r="BU2241" s="627"/>
      <c r="BV2241" s="627"/>
      <c r="BW2241" s="627"/>
      <c r="BX2241" s="627"/>
      <c r="BY2241" s="627"/>
      <c r="CA2241" s="384" t="s">
        <v>15</v>
      </c>
      <c r="CB2241" s="385" t="s">
        <v>88</v>
      </c>
      <c r="CC2241" s="384" t="str">
        <f t="shared" si="301"/>
        <v>Jhalakati Prison</v>
      </c>
      <c r="CD2241" s="629"/>
      <c r="CE2241" s="629"/>
      <c r="CF2241" s="629"/>
      <c r="CG2241" s="629"/>
      <c r="CH2241" s="629"/>
      <c r="CI2241" s="629"/>
      <c r="CJ2241" s="629"/>
      <c r="CK2241" s="629"/>
      <c r="CN2241" s="384" t="s">
        <v>15</v>
      </c>
      <c r="CO2241" s="385" t="s">
        <v>88</v>
      </c>
      <c r="CP2241" s="384" t="str">
        <f t="shared" si="302"/>
        <v>Jhalakati Prison</v>
      </c>
      <c r="CQ2241" s="629"/>
      <c r="CR2241" s="629"/>
      <c r="CS2241" s="629"/>
      <c r="CT2241" s="629"/>
      <c r="CU2241" s="629"/>
      <c r="CV2241" s="629"/>
      <c r="CW2241" s="629"/>
      <c r="CX2241" s="629"/>
      <c r="CZ2241" s="384" t="s">
        <v>15</v>
      </c>
      <c r="DA2241" s="385" t="s">
        <v>88</v>
      </c>
      <c r="DB2241" s="384" t="str">
        <f t="shared" si="303"/>
        <v>Jhalakati Prison</v>
      </c>
      <c r="DC2241" s="566"/>
      <c r="DD2241"/>
      <c r="DE2241" s="384" t="s">
        <v>15</v>
      </c>
      <c r="DF2241" s="385" t="s">
        <v>88</v>
      </c>
      <c r="DG2241" s="384" t="str">
        <f t="shared" si="304"/>
        <v>Jhalakati Prison</v>
      </c>
      <c r="DH2241" s="566"/>
      <c r="DI2241"/>
      <c r="DJ2241" s="384" t="s">
        <v>15</v>
      </c>
      <c r="DK2241" s="385" t="s">
        <v>88</v>
      </c>
      <c r="DL2241" s="384" t="str">
        <f t="shared" si="305"/>
        <v>Jhalakati Prison</v>
      </c>
      <c r="DM2241" s="566"/>
      <c r="DN2241"/>
      <c r="DO2241" s="384" t="s">
        <v>15</v>
      </c>
      <c r="DP2241" s="385" t="s">
        <v>88</v>
      </c>
      <c r="DQ2241" s="384" t="str">
        <f t="shared" si="306"/>
        <v>Jhalakati Prison</v>
      </c>
      <c r="DR2241" s="566"/>
    </row>
    <row r="2242" spans="1:122" ht="15" hidden="1" x14ac:dyDescent="0.25">
      <c r="A2242" s="384" t="s">
        <v>15</v>
      </c>
      <c r="B2242" s="384" t="s">
        <v>108</v>
      </c>
      <c r="C2242" s="384" t="str">
        <f t="shared" si="297"/>
        <v>Jhalakati Rajapur</v>
      </c>
      <c r="D2242" s="626"/>
      <c r="E2242" s="626"/>
      <c r="F2242" s="626"/>
      <c r="G2242" s="626"/>
      <c r="H2242" s="626"/>
      <c r="I2242" s="626"/>
      <c r="J2242" s="626"/>
      <c r="K2242" s="626"/>
      <c r="L2242" s="626"/>
      <c r="M2242" s="626"/>
      <c r="N2242" s="626"/>
      <c r="O2242" s="626"/>
      <c r="P2242" s="626"/>
      <c r="Q2242" s="626"/>
      <c r="R2242" s="626"/>
      <c r="S2242" s="318"/>
      <c r="T2242" s="318"/>
      <c r="U2242" s="384" t="s">
        <v>15</v>
      </c>
      <c r="V2242" s="384" t="s">
        <v>108</v>
      </c>
      <c r="W2242" s="384" t="str">
        <f t="shared" si="298"/>
        <v>Jhalakati Rajapur</v>
      </c>
      <c r="X2242" s="626"/>
      <c r="Y2242" s="626"/>
      <c r="Z2242" s="626"/>
      <c r="AA2242" s="626"/>
      <c r="AB2242" s="626"/>
      <c r="AC2242" s="626"/>
      <c r="AD2242" s="626"/>
      <c r="AE2242" s="626"/>
      <c r="AF2242" s="626"/>
      <c r="AG2242" s="626"/>
      <c r="AH2242" s="626"/>
      <c r="AI2242" s="626"/>
      <c r="AJ2242" s="626"/>
      <c r="AK2242" s="626"/>
      <c r="AL2242" s="626"/>
      <c r="AO2242" s="384" t="s">
        <v>15</v>
      </c>
      <c r="AP2242" s="384" t="s">
        <v>108</v>
      </c>
      <c r="AQ2242" s="384" t="str">
        <f t="shared" si="299"/>
        <v>Jhalakati Rajapur</v>
      </c>
      <c r="AR2242" s="627"/>
      <c r="AS2242" s="627"/>
      <c r="AT2242" s="627"/>
      <c r="AU2242" s="627"/>
      <c r="AV2242" s="627"/>
      <c r="AW2242" s="627"/>
      <c r="AX2242" s="627"/>
      <c r="AY2242" s="627"/>
      <c r="AZ2242" s="627"/>
      <c r="BA2242" s="627"/>
      <c r="BB2242" s="627"/>
      <c r="BC2242" s="627"/>
      <c r="BD2242" s="627"/>
      <c r="BE2242" s="627"/>
      <c r="BF2242" s="627"/>
      <c r="BH2242" s="384" t="s">
        <v>15</v>
      </c>
      <c r="BI2242" s="384" t="s">
        <v>108</v>
      </c>
      <c r="BJ2242" s="384" t="str">
        <f t="shared" si="300"/>
        <v>Jhalakati Rajapur</v>
      </c>
      <c r="BK2242" s="627"/>
      <c r="BL2242" s="627"/>
      <c r="BM2242" s="627"/>
      <c r="BN2242" s="627"/>
      <c r="BO2242" s="627"/>
      <c r="BP2242" s="627"/>
      <c r="BQ2242" s="627"/>
      <c r="BR2242" s="627"/>
      <c r="BS2242" s="627"/>
      <c r="BT2242" s="627"/>
      <c r="BU2242" s="627"/>
      <c r="BV2242" s="627"/>
      <c r="BW2242" s="627"/>
      <c r="BX2242" s="627"/>
      <c r="BY2242" s="627"/>
      <c r="CA2242" s="384" t="s">
        <v>15</v>
      </c>
      <c r="CB2242" s="384" t="s">
        <v>108</v>
      </c>
      <c r="CC2242" s="384" t="str">
        <f t="shared" si="301"/>
        <v>Jhalakati Rajapur</v>
      </c>
      <c r="CD2242" s="629"/>
      <c r="CE2242" s="629"/>
      <c r="CF2242" s="629"/>
      <c r="CG2242" s="629"/>
      <c r="CH2242" s="629"/>
      <c r="CI2242" s="629"/>
      <c r="CJ2242" s="629"/>
      <c r="CK2242" s="629"/>
      <c r="CN2242" s="384" t="s">
        <v>15</v>
      </c>
      <c r="CO2242" s="384" t="s">
        <v>108</v>
      </c>
      <c r="CP2242" s="384" t="str">
        <f t="shared" si="302"/>
        <v>Jhalakati Rajapur</v>
      </c>
      <c r="CQ2242" s="629"/>
      <c r="CR2242" s="629"/>
      <c r="CS2242" s="629"/>
      <c r="CT2242" s="629"/>
      <c r="CU2242" s="629"/>
      <c r="CV2242" s="629"/>
      <c r="CW2242" s="629"/>
      <c r="CX2242" s="629"/>
      <c r="CZ2242" s="384" t="s">
        <v>15</v>
      </c>
      <c r="DA2242" s="384" t="s">
        <v>108</v>
      </c>
      <c r="DB2242" s="384" t="str">
        <f t="shared" si="303"/>
        <v>Jhalakati Rajapur</v>
      </c>
      <c r="DC2242" s="566"/>
      <c r="DD2242"/>
      <c r="DE2242" s="384" t="s">
        <v>15</v>
      </c>
      <c r="DF2242" s="384" t="s">
        <v>108</v>
      </c>
      <c r="DG2242" s="384" t="str">
        <f t="shared" si="304"/>
        <v>Jhalakati Rajapur</v>
      </c>
      <c r="DH2242" s="566"/>
      <c r="DI2242"/>
      <c r="DJ2242" s="384" t="s">
        <v>15</v>
      </c>
      <c r="DK2242" s="384" t="s">
        <v>108</v>
      </c>
      <c r="DL2242" s="384" t="str">
        <f t="shared" si="305"/>
        <v>Jhalakati Rajapur</v>
      </c>
      <c r="DM2242" s="566"/>
      <c r="DN2242"/>
      <c r="DO2242" s="384" t="s">
        <v>15</v>
      </c>
      <c r="DP2242" s="384" t="s">
        <v>108</v>
      </c>
      <c r="DQ2242" s="384" t="str">
        <f t="shared" si="306"/>
        <v>Jhalakati Rajapur</v>
      </c>
      <c r="DR2242" s="566"/>
    </row>
    <row r="2243" spans="1:122" ht="15" hidden="1" x14ac:dyDescent="0.25">
      <c r="A2243" s="384" t="s">
        <v>17</v>
      </c>
      <c r="B2243" s="384" t="s">
        <v>109</v>
      </c>
      <c r="C2243" s="384" t="str">
        <f t="shared" si="297"/>
        <v>Patuakhali Bawphal</v>
      </c>
      <c r="D2243" s="626"/>
      <c r="E2243" s="626"/>
      <c r="F2243" s="626"/>
      <c r="G2243" s="626"/>
      <c r="H2243" s="626"/>
      <c r="I2243" s="626"/>
      <c r="J2243" s="626"/>
      <c r="K2243" s="626"/>
      <c r="L2243" s="626"/>
      <c r="M2243" s="626"/>
      <c r="N2243" s="626"/>
      <c r="O2243" s="626"/>
      <c r="P2243" s="626"/>
      <c r="Q2243" s="626"/>
      <c r="R2243" s="626"/>
      <c r="S2243" s="315"/>
      <c r="T2243" s="315"/>
      <c r="U2243" s="384" t="s">
        <v>17</v>
      </c>
      <c r="V2243" s="384" t="s">
        <v>109</v>
      </c>
      <c r="W2243" s="384" t="str">
        <f t="shared" si="298"/>
        <v>Patuakhali Bawphal</v>
      </c>
      <c r="X2243" s="626"/>
      <c r="Y2243" s="626"/>
      <c r="Z2243" s="626"/>
      <c r="AA2243" s="626"/>
      <c r="AB2243" s="626"/>
      <c r="AC2243" s="626"/>
      <c r="AD2243" s="626"/>
      <c r="AE2243" s="626"/>
      <c r="AF2243" s="626"/>
      <c r="AG2243" s="626"/>
      <c r="AH2243" s="626"/>
      <c r="AI2243" s="626"/>
      <c r="AJ2243" s="626"/>
      <c r="AK2243" s="626"/>
      <c r="AL2243" s="626"/>
      <c r="AO2243" s="384" t="s">
        <v>17</v>
      </c>
      <c r="AP2243" s="384" t="s">
        <v>109</v>
      </c>
      <c r="AQ2243" s="384" t="str">
        <f t="shared" si="299"/>
        <v>Patuakhali Bawphal</v>
      </c>
      <c r="AR2243" s="627"/>
      <c r="AS2243" s="627"/>
      <c r="AT2243" s="627"/>
      <c r="AU2243" s="627"/>
      <c r="AV2243" s="627"/>
      <c r="AW2243" s="627"/>
      <c r="AX2243" s="627"/>
      <c r="AY2243" s="627"/>
      <c r="AZ2243" s="627"/>
      <c r="BA2243" s="627"/>
      <c r="BB2243" s="627"/>
      <c r="BC2243" s="627"/>
      <c r="BD2243" s="627"/>
      <c r="BE2243" s="627"/>
      <c r="BF2243" s="627"/>
      <c r="BH2243" s="384" t="s">
        <v>17</v>
      </c>
      <c r="BI2243" s="384" t="s">
        <v>109</v>
      </c>
      <c r="BJ2243" s="384" t="str">
        <f t="shared" si="300"/>
        <v>Patuakhali Bawphal</v>
      </c>
      <c r="BK2243" s="627"/>
      <c r="BL2243" s="627"/>
      <c r="BM2243" s="627"/>
      <c r="BN2243" s="627"/>
      <c r="BO2243" s="627"/>
      <c r="BP2243" s="627"/>
      <c r="BQ2243" s="627"/>
      <c r="BR2243" s="627"/>
      <c r="BS2243" s="627"/>
      <c r="BT2243" s="627"/>
      <c r="BU2243" s="627"/>
      <c r="BV2243" s="627"/>
      <c r="BW2243" s="627"/>
      <c r="BX2243" s="627"/>
      <c r="BY2243" s="627"/>
      <c r="CA2243" s="384" t="s">
        <v>17</v>
      </c>
      <c r="CB2243" s="384" t="s">
        <v>109</v>
      </c>
      <c r="CC2243" s="384" t="str">
        <f t="shared" si="301"/>
        <v>Patuakhali Bawphal</v>
      </c>
      <c r="CD2243" s="629"/>
      <c r="CE2243" s="629"/>
      <c r="CF2243" s="629"/>
      <c r="CG2243" s="629"/>
      <c r="CH2243" s="629"/>
      <c r="CI2243" s="629"/>
      <c r="CJ2243" s="629"/>
      <c r="CK2243" s="629"/>
      <c r="CN2243" s="384" t="s">
        <v>17</v>
      </c>
      <c r="CO2243" s="384" t="s">
        <v>109</v>
      </c>
      <c r="CP2243" s="384" t="str">
        <f t="shared" si="302"/>
        <v>Patuakhali Bawphal</v>
      </c>
      <c r="CQ2243" s="629"/>
      <c r="CR2243" s="629"/>
      <c r="CS2243" s="629"/>
      <c r="CT2243" s="629"/>
      <c r="CU2243" s="629"/>
      <c r="CV2243" s="629"/>
      <c r="CW2243" s="629"/>
      <c r="CX2243" s="629"/>
      <c r="CZ2243" s="384" t="s">
        <v>17</v>
      </c>
      <c r="DA2243" s="384" t="s">
        <v>109</v>
      </c>
      <c r="DB2243" s="384" t="str">
        <f t="shared" si="303"/>
        <v>Patuakhali Bawphal</v>
      </c>
      <c r="DC2243" s="566"/>
      <c r="DD2243"/>
      <c r="DE2243" s="384" t="s">
        <v>17</v>
      </c>
      <c r="DF2243" s="384" t="s">
        <v>109</v>
      </c>
      <c r="DG2243" s="384" t="str">
        <f t="shared" si="304"/>
        <v>Patuakhali Bawphal</v>
      </c>
      <c r="DH2243" s="566"/>
      <c r="DI2243"/>
      <c r="DJ2243" s="384" t="s">
        <v>17</v>
      </c>
      <c r="DK2243" s="384" t="s">
        <v>109</v>
      </c>
      <c r="DL2243" s="384" t="str">
        <f t="shared" si="305"/>
        <v>Patuakhali Bawphal</v>
      </c>
      <c r="DM2243" s="566"/>
      <c r="DN2243"/>
      <c r="DO2243" s="384" t="s">
        <v>17</v>
      </c>
      <c r="DP2243" s="384" t="s">
        <v>109</v>
      </c>
      <c r="DQ2243" s="384" t="str">
        <f t="shared" si="306"/>
        <v>Patuakhali Bawphal</v>
      </c>
      <c r="DR2243" s="566"/>
    </row>
    <row r="2244" spans="1:122" ht="15" hidden="1" x14ac:dyDescent="0.25">
      <c r="A2244" s="384" t="s">
        <v>17</v>
      </c>
      <c r="B2244" s="384" t="s">
        <v>110</v>
      </c>
      <c r="C2244" s="384" t="str">
        <f t="shared" si="297"/>
        <v>Patuakhali Dahsmina</v>
      </c>
      <c r="D2244" s="626"/>
      <c r="E2244" s="626"/>
      <c r="F2244" s="626"/>
      <c r="G2244" s="626"/>
      <c r="H2244" s="626"/>
      <c r="I2244" s="626"/>
      <c r="J2244" s="626"/>
      <c r="K2244" s="626"/>
      <c r="L2244" s="626"/>
      <c r="M2244" s="626"/>
      <c r="N2244" s="626"/>
      <c r="O2244" s="626"/>
      <c r="P2244" s="626"/>
      <c r="Q2244" s="626"/>
      <c r="R2244" s="626"/>
      <c r="S2244" s="315"/>
      <c r="T2244" s="315"/>
      <c r="U2244" s="384" t="s">
        <v>17</v>
      </c>
      <c r="V2244" s="384" t="s">
        <v>110</v>
      </c>
      <c r="W2244" s="384" t="str">
        <f t="shared" si="298"/>
        <v>Patuakhali Dahsmina</v>
      </c>
      <c r="X2244" s="626"/>
      <c r="Y2244" s="626"/>
      <c r="Z2244" s="626"/>
      <c r="AA2244" s="626"/>
      <c r="AB2244" s="626"/>
      <c r="AC2244" s="626"/>
      <c r="AD2244" s="626"/>
      <c r="AE2244" s="626"/>
      <c r="AF2244" s="626"/>
      <c r="AG2244" s="626"/>
      <c r="AH2244" s="626"/>
      <c r="AI2244" s="626"/>
      <c r="AJ2244" s="626"/>
      <c r="AK2244" s="626"/>
      <c r="AL2244" s="626"/>
      <c r="AO2244" s="384" t="s">
        <v>17</v>
      </c>
      <c r="AP2244" s="384" t="s">
        <v>110</v>
      </c>
      <c r="AQ2244" s="384" t="str">
        <f t="shared" si="299"/>
        <v>Patuakhali Dahsmina</v>
      </c>
      <c r="AR2244" s="627"/>
      <c r="AS2244" s="627"/>
      <c r="AT2244" s="627"/>
      <c r="AU2244" s="627"/>
      <c r="AV2244" s="627"/>
      <c r="AW2244" s="627"/>
      <c r="AX2244" s="627"/>
      <c r="AY2244" s="627"/>
      <c r="AZ2244" s="627"/>
      <c r="BA2244" s="627"/>
      <c r="BB2244" s="627"/>
      <c r="BC2244" s="627"/>
      <c r="BD2244" s="627"/>
      <c r="BE2244" s="627"/>
      <c r="BF2244" s="627"/>
      <c r="BH2244" s="384" t="s">
        <v>17</v>
      </c>
      <c r="BI2244" s="384" t="s">
        <v>110</v>
      </c>
      <c r="BJ2244" s="384" t="str">
        <f t="shared" si="300"/>
        <v>Patuakhali Dahsmina</v>
      </c>
      <c r="BK2244" s="627"/>
      <c r="BL2244" s="627"/>
      <c r="BM2244" s="627"/>
      <c r="BN2244" s="627"/>
      <c r="BO2244" s="627"/>
      <c r="BP2244" s="627"/>
      <c r="BQ2244" s="627"/>
      <c r="BR2244" s="627"/>
      <c r="BS2244" s="627"/>
      <c r="BT2244" s="627"/>
      <c r="BU2244" s="627"/>
      <c r="BV2244" s="627"/>
      <c r="BW2244" s="627"/>
      <c r="BX2244" s="627"/>
      <c r="BY2244" s="627"/>
      <c r="CA2244" s="384" t="s">
        <v>17</v>
      </c>
      <c r="CB2244" s="384" t="s">
        <v>110</v>
      </c>
      <c r="CC2244" s="384" t="str">
        <f t="shared" si="301"/>
        <v>Patuakhali Dahsmina</v>
      </c>
      <c r="CD2244" s="629"/>
      <c r="CE2244" s="629"/>
      <c r="CF2244" s="629"/>
      <c r="CG2244" s="629"/>
      <c r="CH2244" s="629"/>
      <c r="CI2244" s="629"/>
      <c r="CJ2244" s="629"/>
      <c r="CK2244" s="629"/>
      <c r="CN2244" s="384" t="s">
        <v>17</v>
      </c>
      <c r="CO2244" s="384" t="s">
        <v>110</v>
      </c>
      <c r="CP2244" s="384" t="str">
        <f t="shared" si="302"/>
        <v>Patuakhali Dahsmina</v>
      </c>
      <c r="CQ2244" s="629"/>
      <c r="CR2244" s="629"/>
      <c r="CS2244" s="629"/>
      <c r="CT2244" s="629"/>
      <c r="CU2244" s="629"/>
      <c r="CV2244" s="629"/>
      <c r="CW2244" s="629"/>
      <c r="CX2244" s="629"/>
      <c r="CZ2244" s="384" t="s">
        <v>17</v>
      </c>
      <c r="DA2244" s="384" t="s">
        <v>110</v>
      </c>
      <c r="DB2244" s="384" t="str">
        <f t="shared" si="303"/>
        <v>Patuakhali Dahsmina</v>
      </c>
      <c r="DC2244" s="566"/>
      <c r="DD2244"/>
      <c r="DE2244" s="384" t="s">
        <v>17</v>
      </c>
      <c r="DF2244" s="384" t="s">
        <v>110</v>
      </c>
      <c r="DG2244" s="384" t="str">
        <f t="shared" si="304"/>
        <v>Patuakhali Dahsmina</v>
      </c>
      <c r="DH2244" s="566"/>
      <c r="DI2244"/>
      <c r="DJ2244" s="384" t="s">
        <v>17</v>
      </c>
      <c r="DK2244" s="384" t="s">
        <v>110</v>
      </c>
      <c r="DL2244" s="384" t="str">
        <f t="shared" si="305"/>
        <v>Patuakhali Dahsmina</v>
      </c>
      <c r="DM2244" s="566"/>
      <c r="DN2244"/>
      <c r="DO2244" s="384" t="s">
        <v>17</v>
      </c>
      <c r="DP2244" s="384" t="s">
        <v>110</v>
      </c>
      <c r="DQ2244" s="384" t="str">
        <f t="shared" si="306"/>
        <v>Patuakhali Dahsmina</v>
      </c>
      <c r="DR2244" s="566"/>
    </row>
    <row r="2245" spans="1:122" ht="15" hidden="1" x14ac:dyDescent="0.25">
      <c r="A2245" s="384" t="s">
        <v>17</v>
      </c>
      <c r="B2245" s="385" t="s">
        <v>976</v>
      </c>
      <c r="C2245" s="384" t="str">
        <f t="shared" si="297"/>
        <v>Patuakhali DOTs Corner</v>
      </c>
      <c r="D2245" s="626"/>
      <c r="E2245" s="626"/>
      <c r="F2245" s="626"/>
      <c r="G2245" s="626"/>
      <c r="H2245" s="626"/>
      <c r="I2245" s="626"/>
      <c r="J2245" s="626"/>
      <c r="K2245" s="626"/>
      <c r="L2245" s="626"/>
      <c r="M2245" s="626"/>
      <c r="N2245" s="626"/>
      <c r="O2245" s="626"/>
      <c r="P2245" s="626"/>
      <c r="Q2245" s="626"/>
      <c r="R2245" s="626"/>
      <c r="S2245" s="315"/>
      <c r="T2245" s="315"/>
      <c r="U2245" s="384" t="s">
        <v>17</v>
      </c>
      <c r="V2245" s="385" t="s">
        <v>976</v>
      </c>
      <c r="W2245" s="384" t="str">
        <f t="shared" si="298"/>
        <v>Patuakhali DOTs Corner</v>
      </c>
      <c r="X2245" s="626"/>
      <c r="Y2245" s="626"/>
      <c r="Z2245" s="626"/>
      <c r="AA2245" s="626"/>
      <c r="AB2245" s="626"/>
      <c r="AC2245" s="626"/>
      <c r="AD2245" s="626"/>
      <c r="AE2245" s="626"/>
      <c r="AF2245" s="626"/>
      <c r="AG2245" s="626"/>
      <c r="AH2245" s="626"/>
      <c r="AI2245" s="626"/>
      <c r="AJ2245" s="626"/>
      <c r="AK2245" s="626"/>
      <c r="AL2245" s="626"/>
      <c r="AO2245" s="384" t="s">
        <v>17</v>
      </c>
      <c r="AP2245" s="385" t="s">
        <v>976</v>
      </c>
      <c r="AQ2245" s="384" t="str">
        <f t="shared" si="299"/>
        <v>Patuakhali DOTs Corner</v>
      </c>
      <c r="AR2245" s="627"/>
      <c r="AS2245" s="627"/>
      <c r="AT2245" s="627"/>
      <c r="AU2245" s="627"/>
      <c r="AV2245" s="627"/>
      <c r="AW2245" s="627"/>
      <c r="AX2245" s="627"/>
      <c r="AY2245" s="627"/>
      <c r="AZ2245" s="627"/>
      <c r="BA2245" s="627"/>
      <c r="BB2245" s="627"/>
      <c r="BC2245" s="627"/>
      <c r="BD2245" s="627"/>
      <c r="BE2245" s="627"/>
      <c r="BF2245" s="627"/>
      <c r="BH2245" s="384" t="s">
        <v>17</v>
      </c>
      <c r="BI2245" s="385" t="s">
        <v>976</v>
      </c>
      <c r="BJ2245" s="384" t="str">
        <f t="shared" si="300"/>
        <v>Patuakhali DOTs Corner</v>
      </c>
      <c r="BK2245" s="627"/>
      <c r="BL2245" s="627"/>
      <c r="BM2245" s="627"/>
      <c r="BN2245" s="627"/>
      <c r="BO2245" s="627"/>
      <c r="BP2245" s="627"/>
      <c r="BQ2245" s="627"/>
      <c r="BR2245" s="627"/>
      <c r="BS2245" s="627"/>
      <c r="BT2245" s="627"/>
      <c r="BU2245" s="627"/>
      <c r="BV2245" s="627"/>
      <c r="BW2245" s="627"/>
      <c r="BX2245" s="627"/>
      <c r="BY2245" s="627"/>
      <c r="CA2245" s="384" t="s">
        <v>17</v>
      </c>
      <c r="CB2245" s="385" t="s">
        <v>976</v>
      </c>
      <c r="CC2245" s="384" t="str">
        <f t="shared" si="301"/>
        <v>Patuakhali DOTs Corner</v>
      </c>
      <c r="CD2245" s="629"/>
      <c r="CE2245" s="629"/>
      <c r="CF2245" s="629"/>
      <c r="CG2245" s="629"/>
      <c r="CH2245" s="629"/>
      <c r="CI2245" s="629"/>
      <c r="CJ2245" s="629"/>
      <c r="CK2245" s="629"/>
      <c r="CN2245" s="384" t="s">
        <v>17</v>
      </c>
      <c r="CO2245" s="385" t="s">
        <v>976</v>
      </c>
      <c r="CP2245" s="384" t="str">
        <f t="shared" si="302"/>
        <v>Patuakhali DOTs Corner</v>
      </c>
      <c r="CQ2245" s="629"/>
      <c r="CR2245" s="629"/>
      <c r="CS2245" s="629"/>
      <c r="CT2245" s="629"/>
      <c r="CU2245" s="629"/>
      <c r="CV2245" s="629"/>
      <c r="CW2245" s="629"/>
      <c r="CX2245" s="629"/>
      <c r="CZ2245" s="384" t="s">
        <v>17</v>
      </c>
      <c r="DA2245" s="385" t="s">
        <v>976</v>
      </c>
      <c r="DB2245" s="384" t="str">
        <f t="shared" si="303"/>
        <v>Patuakhali DOTs Corner</v>
      </c>
      <c r="DC2245" s="566"/>
      <c r="DD2245"/>
      <c r="DE2245" s="384" t="s">
        <v>17</v>
      </c>
      <c r="DF2245" s="385" t="s">
        <v>976</v>
      </c>
      <c r="DG2245" s="384" t="str">
        <f t="shared" si="304"/>
        <v>Patuakhali DOTs Corner</v>
      </c>
      <c r="DH2245" s="566"/>
      <c r="DI2245"/>
      <c r="DJ2245" s="384" t="s">
        <v>17</v>
      </c>
      <c r="DK2245" s="385" t="s">
        <v>976</v>
      </c>
      <c r="DL2245" s="384" t="str">
        <f t="shared" si="305"/>
        <v>Patuakhali DOTs Corner</v>
      </c>
      <c r="DM2245" s="566"/>
      <c r="DN2245"/>
      <c r="DO2245" s="384" t="s">
        <v>17</v>
      </c>
      <c r="DP2245" s="385" t="s">
        <v>976</v>
      </c>
      <c r="DQ2245" s="384" t="str">
        <f t="shared" si="306"/>
        <v>Patuakhali DOTs Corner</v>
      </c>
      <c r="DR2245" s="566"/>
    </row>
    <row r="2246" spans="1:122" ht="15" hidden="1" x14ac:dyDescent="0.25">
      <c r="A2246" s="384" t="s">
        <v>17</v>
      </c>
      <c r="B2246" s="384" t="s">
        <v>111</v>
      </c>
      <c r="C2246" s="384" t="str">
        <f t="shared" si="297"/>
        <v>Patuakhali Dumki</v>
      </c>
      <c r="D2246" s="626"/>
      <c r="E2246" s="626"/>
      <c r="F2246" s="626"/>
      <c r="G2246" s="626"/>
      <c r="H2246" s="626"/>
      <c r="I2246" s="626"/>
      <c r="J2246" s="626"/>
      <c r="K2246" s="626"/>
      <c r="L2246" s="626"/>
      <c r="M2246" s="626"/>
      <c r="N2246" s="626"/>
      <c r="O2246" s="626"/>
      <c r="P2246" s="626"/>
      <c r="Q2246" s="626"/>
      <c r="R2246" s="626"/>
      <c r="S2246" s="315"/>
      <c r="T2246" s="315"/>
      <c r="U2246" s="384" t="s">
        <v>17</v>
      </c>
      <c r="V2246" s="384" t="s">
        <v>111</v>
      </c>
      <c r="W2246" s="384" t="str">
        <f t="shared" si="298"/>
        <v>Patuakhali Dumki</v>
      </c>
      <c r="X2246" s="626"/>
      <c r="Y2246" s="626"/>
      <c r="Z2246" s="626"/>
      <c r="AA2246" s="626"/>
      <c r="AB2246" s="626"/>
      <c r="AC2246" s="626"/>
      <c r="AD2246" s="626"/>
      <c r="AE2246" s="626"/>
      <c r="AF2246" s="626"/>
      <c r="AG2246" s="626"/>
      <c r="AH2246" s="626"/>
      <c r="AI2246" s="626"/>
      <c r="AJ2246" s="626"/>
      <c r="AK2246" s="626"/>
      <c r="AL2246" s="626"/>
      <c r="AO2246" s="384" t="s">
        <v>17</v>
      </c>
      <c r="AP2246" s="384" t="s">
        <v>111</v>
      </c>
      <c r="AQ2246" s="384" t="str">
        <f t="shared" si="299"/>
        <v>Patuakhali Dumki</v>
      </c>
      <c r="AR2246" s="627"/>
      <c r="AS2246" s="627"/>
      <c r="AT2246" s="627"/>
      <c r="AU2246" s="627"/>
      <c r="AV2246" s="627"/>
      <c r="AW2246" s="627"/>
      <c r="AX2246" s="627"/>
      <c r="AY2246" s="627"/>
      <c r="AZ2246" s="627"/>
      <c r="BA2246" s="627"/>
      <c r="BB2246" s="627"/>
      <c r="BC2246" s="627"/>
      <c r="BD2246" s="627"/>
      <c r="BE2246" s="627"/>
      <c r="BF2246" s="627"/>
      <c r="BH2246" s="384" t="s">
        <v>17</v>
      </c>
      <c r="BI2246" s="384" t="s">
        <v>111</v>
      </c>
      <c r="BJ2246" s="384" t="str">
        <f t="shared" si="300"/>
        <v>Patuakhali Dumki</v>
      </c>
      <c r="BK2246" s="627"/>
      <c r="BL2246" s="627"/>
      <c r="BM2246" s="627"/>
      <c r="BN2246" s="627"/>
      <c r="BO2246" s="627"/>
      <c r="BP2246" s="627"/>
      <c r="BQ2246" s="627"/>
      <c r="BR2246" s="627"/>
      <c r="BS2246" s="627"/>
      <c r="BT2246" s="627"/>
      <c r="BU2246" s="627"/>
      <c r="BV2246" s="627"/>
      <c r="BW2246" s="627"/>
      <c r="BX2246" s="627"/>
      <c r="BY2246" s="627"/>
      <c r="CA2246" s="384" t="s">
        <v>17</v>
      </c>
      <c r="CB2246" s="384" t="s">
        <v>111</v>
      </c>
      <c r="CC2246" s="384" t="str">
        <f t="shared" si="301"/>
        <v>Patuakhali Dumki</v>
      </c>
      <c r="CD2246" s="629"/>
      <c r="CE2246" s="629"/>
      <c r="CF2246" s="629"/>
      <c r="CG2246" s="629"/>
      <c r="CH2246" s="629"/>
      <c r="CI2246" s="629"/>
      <c r="CJ2246" s="629"/>
      <c r="CK2246" s="629"/>
      <c r="CN2246" s="384" t="s">
        <v>17</v>
      </c>
      <c r="CO2246" s="384" t="s">
        <v>111</v>
      </c>
      <c r="CP2246" s="384" t="str">
        <f t="shared" si="302"/>
        <v>Patuakhali Dumki</v>
      </c>
      <c r="CQ2246" s="629"/>
      <c r="CR2246" s="629"/>
      <c r="CS2246" s="629"/>
      <c r="CT2246" s="629"/>
      <c r="CU2246" s="629"/>
      <c r="CV2246" s="629"/>
      <c r="CW2246" s="629"/>
      <c r="CX2246" s="629"/>
      <c r="CZ2246" s="384" t="s">
        <v>17</v>
      </c>
      <c r="DA2246" s="384" t="s">
        <v>111</v>
      </c>
      <c r="DB2246" s="384" t="str">
        <f t="shared" si="303"/>
        <v>Patuakhali Dumki</v>
      </c>
      <c r="DC2246" s="566"/>
      <c r="DD2246"/>
      <c r="DE2246" s="384" t="s">
        <v>17</v>
      </c>
      <c r="DF2246" s="384" t="s">
        <v>111</v>
      </c>
      <c r="DG2246" s="384" t="str">
        <f t="shared" si="304"/>
        <v>Patuakhali Dumki</v>
      </c>
      <c r="DH2246" s="566"/>
      <c r="DI2246"/>
      <c r="DJ2246" s="384" t="s">
        <v>17</v>
      </c>
      <c r="DK2246" s="384" t="s">
        <v>111</v>
      </c>
      <c r="DL2246" s="384" t="str">
        <f t="shared" si="305"/>
        <v>Patuakhali Dumki</v>
      </c>
      <c r="DM2246" s="566"/>
      <c r="DN2246"/>
      <c r="DO2246" s="384" t="s">
        <v>17</v>
      </c>
      <c r="DP2246" s="384" t="s">
        <v>111</v>
      </c>
      <c r="DQ2246" s="384" t="str">
        <f t="shared" si="306"/>
        <v>Patuakhali Dumki</v>
      </c>
      <c r="DR2246" s="566"/>
    </row>
    <row r="2247" spans="1:122" ht="15" hidden="1" x14ac:dyDescent="0.25">
      <c r="A2247" s="384" t="s">
        <v>17</v>
      </c>
      <c r="B2247" s="384" t="s">
        <v>112</v>
      </c>
      <c r="C2247" s="384" t="str">
        <f t="shared" si="297"/>
        <v>Patuakhali Galachipa</v>
      </c>
      <c r="D2247" s="626"/>
      <c r="E2247" s="626"/>
      <c r="F2247" s="626"/>
      <c r="G2247" s="626"/>
      <c r="H2247" s="626"/>
      <c r="I2247" s="626"/>
      <c r="J2247" s="626"/>
      <c r="K2247" s="626"/>
      <c r="L2247" s="626"/>
      <c r="M2247" s="626"/>
      <c r="N2247" s="626"/>
      <c r="O2247" s="626"/>
      <c r="P2247" s="626"/>
      <c r="Q2247" s="626"/>
      <c r="R2247" s="626"/>
      <c r="S2247" s="315"/>
      <c r="T2247" s="315"/>
      <c r="U2247" s="384" t="s">
        <v>17</v>
      </c>
      <c r="V2247" s="384" t="s">
        <v>112</v>
      </c>
      <c r="W2247" s="384" t="str">
        <f t="shared" si="298"/>
        <v>Patuakhali Galachipa</v>
      </c>
      <c r="X2247" s="626"/>
      <c r="Y2247" s="626"/>
      <c r="Z2247" s="626"/>
      <c r="AA2247" s="626"/>
      <c r="AB2247" s="626"/>
      <c r="AC2247" s="626"/>
      <c r="AD2247" s="626"/>
      <c r="AE2247" s="626"/>
      <c r="AF2247" s="626"/>
      <c r="AG2247" s="626"/>
      <c r="AH2247" s="626"/>
      <c r="AI2247" s="626"/>
      <c r="AJ2247" s="626"/>
      <c r="AK2247" s="626"/>
      <c r="AL2247" s="626"/>
      <c r="AO2247" s="384" t="s">
        <v>17</v>
      </c>
      <c r="AP2247" s="384" t="s">
        <v>112</v>
      </c>
      <c r="AQ2247" s="384" t="str">
        <f t="shared" si="299"/>
        <v>Patuakhali Galachipa</v>
      </c>
      <c r="AR2247" s="627"/>
      <c r="AS2247" s="627"/>
      <c r="AT2247" s="627"/>
      <c r="AU2247" s="627"/>
      <c r="AV2247" s="627"/>
      <c r="AW2247" s="627"/>
      <c r="AX2247" s="627"/>
      <c r="AY2247" s="627"/>
      <c r="AZ2247" s="627"/>
      <c r="BA2247" s="627"/>
      <c r="BB2247" s="627"/>
      <c r="BC2247" s="627"/>
      <c r="BD2247" s="627"/>
      <c r="BE2247" s="627"/>
      <c r="BF2247" s="627"/>
      <c r="BH2247" s="384" t="s">
        <v>17</v>
      </c>
      <c r="BI2247" s="384" t="s">
        <v>112</v>
      </c>
      <c r="BJ2247" s="384" t="str">
        <f t="shared" si="300"/>
        <v>Patuakhali Galachipa</v>
      </c>
      <c r="BK2247" s="627"/>
      <c r="BL2247" s="627"/>
      <c r="BM2247" s="627"/>
      <c r="BN2247" s="627"/>
      <c r="BO2247" s="627"/>
      <c r="BP2247" s="627"/>
      <c r="BQ2247" s="627"/>
      <c r="BR2247" s="627"/>
      <c r="BS2247" s="627"/>
      <c r="BT2247" s="627"/>
      <c r="BU2247" s="627"/>
      <c r="BV2247" s="627"/>
      <c r="BW2247" s="627"/>
      <c r="BX2247" s="627"/>
      <c r="BY2247" s="627"/>
      <c r="CA2247" s="384" t="s">
        <v>17</v>
      </c>
      <c r="CB2247" s="384" t="s">
        <v>112</v>
      </c>
      <c r="CC2247" s="384" t="str">
        <f t="shared" si="301"/>
        <v>Patuakhali Galachipa</v>
      </c>
      <c r="CD2247" s="629"/>
      <c r="CE2247" s="629"/>
      <c r="CF2247" s="629"/>
      <c r="CG2247" s="629"/>
      <c r="CH2247" s="629"/>
      <c r="CI2247" s="629"/>
      <c r="CJ2247" s="629"/>
      <c r="CK2247" s="629"/>
      <c r="CN2247" s="384" t="s">
        <v>17</v>
      </c>
      <c r="CO2247" s="384" t="s">
        <v>112</v>
      </c>
      <c r="CP2247" s="384" t="str">
        <f t="shared" si="302"/>
        <v>Patuakhali Galachipa</v>
      </c>
      <c r="CQ2247" s="629"/>
      <c r="CR2247" s="629"/>
      <c r="CS2247" s="629"/>
      <c r="CT2247" s="629"/>
      <c r="CU2247" s="629"/>
      <c r="CV2247" s="629"/>
      <c r="CW2247" s="629"/>
      <c r="CX2247" s="629"/>
      <c r="CZ2247" s="384" t="s">
        <v>17</v>
      </c>
      <c r="DA2247" s="384" t="s">
        <v>112</v>
      </c>
      <c r="DB2247" s="384" t="str">
        <f t="shared" si="303"/>
        <v>Patuakhali Galachipa</v>
      </c>
      <c r="DC2247" s="566"/>
      <c r="DD2247"/>
      <c r="DE2247" s="384" t="s">
        <v>17</v>
      </c>
      <c r="DF2247" s="384" t="s">
        <v>112</v>
      </c>
      <c r="DG2247" s="384" t="str">
        <f t="shared" si="304"/>
        <v>Patuakhali Galachipa</v>
      </c>
      <c r="DH2247" s="566"/>
      <c r="DI2247"/>
      <c r="DJ2247" s="384" t="s">
        <v>17</v>
      </c>
      <c r="DK2247" s="384" t="s">
        <v>112</v>
      </c>
      <c r="DL2247" s="384" t="str">
        <f t="shared" si="305"/>
        <v>Patuakhali Galachipa</v>
      </c>
      <c r="DM2247" s="566"/>
      <c r="DN2247"/>
      <c r="DO2247" s="384" t="s">
        <v>17</v>
      </c>
      <c r="DP2247" s="384" t="s">
        <v>112</v>
      </c>
      <c r="DQ2247" s="384" t="str">
        <f t="shared" si="306"/>
        <v>Patuakhali Galachipa</v>
      </c>
      <c r="DR2247" s="566"/>
    </row>
    <row r="2248" spans="1:122" ht="15" hidden="1" x14ac:dyDescent="0.25">
      <c r="A2248" s="384" t="s">
        <v>17</v>
      </c>
      <c r="B2248" s="384" t="s">
        <v>113</v>
      </c>
      <c r="C2248" s="384" t="str">
        <f t="shared" si="297"/>
        <v>Patuakhali Kalapara</v>
      </c>
      <c r="D2248" s="626"/>
      <c r="E2248" s="626"/>
      <c r="F2248" s="626"/>
      <c r="G2248" s="626"/>
      <c r="H2248" s="626"/>
      <c r="I2248" s="626"/>
      <c r="J2248" s="626"/>
      <c r="K2248" s="626"/>
      <c r="L2248" s="626"/>
      <c r="M2248" s="626"/>
      <c r="N2248" s="626"/>
      <c r="O2248" s="626"/>
      <c r="P2248" s="626"/>
      <c r="Q2248" s="626"/>
      <c r="R2248" s="626"/>
      <c r="S2248" s="315"/>
      <c r="T2248" s="315"/>
      <c r="U2248" s="384" t="s">
        <v>17</v>
      </c>
      <c r="V2248" s="384" t="s">
        <v>113</v>
      </c>
      <c r="W2248" s="384" t="str">
        <f t="shared" si="298"/>
        <v>Patuakhali Kalapara</v>
      </c>
      <c r="X2248" s="626"/>
      <c r="Y2248" s="626"/>
      <c r="Z2248" s="626"/>
      <c r="AA2248" s="626"/>
      <c r="AB2248" s="626"/>
      <c r="AC2248" s="626"/>
      <c r="AD2248" s="626"/>
      <c r="AE2248" s="626"/>
      <c r="AF2248" s="626"/>
      <c r="AG2248" s="626"/>
      <c r="AH2248" s="626"/>
      <c r="AI2248" s="626"/>
      <c r="AJ2248" s="626"/>
      <c r="AK2248" s="626"/>
      <c r="AL2248" s="626"/>
      <c r="AO2248" s="384" t="s">
        <v>17</v>
      </c>
      <c r="AP2248" s="384" t="s">
        <v>113</v>
      </c>
      <c r="AQ2248" s="384" t="str">
        <f t="shared" si="299"/>
        <v>Patuakhali Kalapara</v>
      </c>
      <c r="AR2248" s="627"/>
      <c r="AS2248" s="627"/>
      <c r="AT2248" s="627"/>
      <c r="AU2248" s="627"/>
      <c r="AV2248" s="627"/>
      <c r="AW2248" s="627"/>
      <c r="AX2248" s="627"/>
      <c r="AY2248" s="627"/>
      <c r="AZ2248" s="627"/>
      <c r="BA2248" s="627"/>
      <c r="BB2248" s="627"/>
      <c r="BC2248" s="627"/>
      <c r="BD2248" s="627"/>
      <c r="BE2248" s="627"/>
      <c r="BF2248" s="627"/>
      <c r="BH2248" s="384" t="s">
        <v>17</v>
      </c>
      <c r="BI2248" s="384" t="s">
        <v>113</v>
      </c>
      <c r="BJ2248" s="384" t="str">
        <f t="shared" si="300"/>
        <v>Patuakhali Kalapara</v>
      </c>
      <c r="BK2248" s="627"/>
      <c r="BL2248" s="627"/>
      <c r="BM2248" s="627"/>
      <c r="BN2248" s="627"/>
      <c r="BO2248" s="627"/>
      <c r="BP2248" s="627"/>
      <c r="BQ2248" s="627"/>
      <c r="BR2248" s="627"/>
      <c r="BS2248" s="627"/>
      <c r="BT2248" s="627"/>
      <c r="BU2248" s="627"/>
      <c r="BV2248" s="627"/>
      <c r="BW2248" s="627"/>
      <c r="BX2248" s="627"/>
      <c r="BY2248" s="627"/>
      <c r="CA2248" s="384" t="s">
        <v>17</v>
      </c>
      <c r="CB2248" s="384" t="s">
        <v>113</v>
      </c>
      <c r="CC2248" s="384" t="str">
        <f t="shared" si="301"/>
        <v>Patuakhali Kalapara</v>
      </c>
      <c r="CD2248" s="629"/>
      <c r="CE2248" s="629"/>
      <c r="CF2248" s="629"/>
      <c r="CG2248" s="629"/>
      <c r="CH2248" s="629"/>
      <c r="CI2248" s="629"/>
      <c r="CJ2248" s="629"/>
      <c r="CK2248" s="629"/>
      <c r="CN2248" s="384" t="s">
        <v>17</v>
      </c>
      <c r="CO2248" s="384" t="s">
        <v>113</v>
      </c>
      <c r="CP2248" s="384" t="str">
        <f t="shared" si="302"/>
        <v>Patuakhali Kalapara</v>
      </c>
      <c r="CQ2248" s="629"/>
      <c r="CR2248" s="629"/>
      <c r="CS2248" s="629"/>
      <c r="CT2248" s="629"/>
      <c r="CU2248" s="629"/>
      <c r="CV2248" s="629"/>
      <c r="CW2248" s="629"/>
      <c r="CX2248" s="629"/>
      <c r="CZ2248" s="384" t="s">
        <v>17</v>
      </c>
      <c r="DA2248" s="384" t="s">
        <v>113</v>
      </c>
      <c r="DB2248" s="384" t="str">
        <f t="shared" si="303"/>
        <v>Patuakhali Kalapara</v>
      </c>
      <c r="DC2248" s="566"/>
      <c r="DD2248"/>
      <c r="DE2248" s="384" t="s">
        <v>17</v>
      </c>
      <c r="DF2248" s="384" t="s">
        <v>113</v>
      </c>
      <c r="DG2248" s="384" t="str">
        <f t="shared" si="304"/>
        <v>Patuakhali Kalapara</v>
      </c>
      <c r="DH2248" s="566"/>
      <c r="DI2248"/>
      <c r="DJ2248" s="384" t="s">
        <v>17</v>
      </c>
      <c r="DK2248" s="384" t="s">
        <v>113</v>
      </c>
      <c r="DL2248" s="384" t="str">
        <f t="shared" si="305"/>
        <v>Patuakhali Kalapara</v>
      </c>
      <c r="DM2248" s="566"/>
      <c r="DN2248"/>
      <c r="DO2248" s="384" t="s">
        <v>17</v>
      </c>
      <c r="DP2248" s="384" t="s">
        <v>113</v>
      </c>
      <c r="DQ2248" s="384" t="str">
        <f t="shared" si="306"/>
        <v>Patuakhali Kalapara</v>
      </c>
      <c r="DR2248" s="566"/>
    </row>
    <row r="2249" spans="1:122" ht="15" hidden="1" x14ac:dyDescent="0.25">
      <c r="A2249" s="384" t="s">
        <v>17</v>
      </c>
      <c r="B2249" s="384" t="s">
        <v>114</v>
      </c>
      <c r="C2249" s="384" t="str">
        <f t="shared" si="297"/>
        <v>Patuakhali Mirzaganj</v>
      </c>
      <c r="D2249" s="626"/>
      <c r="E2249" s="626"/>
      <c r="F2249" s="626"/>
      <c r="G2249" s="626"/>
      <c r="H2249" s="626"/>
      <c r="I2249" s="626"/>
      <c r="J2249" s="626"/>
      <c r="K2249" s="626"/>
      <c r="L2249" s="626"/>
      <c r="M2249" s="626"/>
      <c r="N2249" s="626"/>
      <c r="O2249" s="626"/>
      <c r="P2249" s="626"/>
      <c r="Q2249" s="626"/>
      <c r="R2249" s="626"/>
      <c r="S2249" s="315"/>
      <c r="T2249" s="315"/>
      <c r="U2249" s="384" t="s">
        <v>17</v>
      </c>
      <c r="V2249" s="384" t="s">
        <v>114</v>
      </c>
      <c r="W2249" s="384" t="str">
        <f t="shared" si="298"/>
        <v>Patuakhali Mirzaganj</v>
      </c>
      <c r="X2249" s="626"/>
      <c r="Y2249" s="626"/>
      <c r="Z2249" s="626"/>
      <c r="AA2249" s="626"/>
      <c r="AB2249" s="626"/>
      <c r="AC2249" s="626"/>
      <c r="AD2249" s="626"/>
      <c r="AE2249" s="626"/>
      <c r="AF2249" s="626"/>
      <c r="AG2249" s="626"/>
      <c r="AH2249" s="626"/>
      <c r="AI2249" s="626"/>
      <c r="AJ2249" s="626"/>
      <c r="AK2249" s="626"/>
      <c r="AL2249" s="626"/>
      <c r="AO2249" s="384" t="s">
        <v>17</v>
      </c>
      <c r="AP2249" s="384" t="s">
        <v>114</v>
      </c>
      <c r="AQ2249" s="384" t="str">
        <f t="shared" si="299"/>
        <v>Patuakhali Mirzaganj</v>
      </c>
      <c r="AR2249" s="627"/>
      <c r="AS2249" s="627"/>
      <c r="AT2249" s="627"/>
      <c r="AU2249" s="627"/>
      <c r="AV2249" s="627"/>
      <c r="AW2249" s="627"/>
      <c r="AX2249" s="627"/>
      <c r="AY2249" s="627"/>
      <c r="AZ2249" s="627"/>
      <c r="BA2249" s="627"/>
      <c r="BB2249" s="627"/>
      <c r="BC2249" s="627"/>
      <c r="BD2249" s="627"/>
      <c r="BE2249" s="627"/>
      <c r="BF2249" s="627"/>
      <c r="BH2249" s="384" t="s">
        <v>17</v>
      </c>
      <c r="BI2249" s="384" t="s">
        <v>114</v>
      </c>
      <c r="BJ2249" s="384" t="str">
        <f t="shared" si="300"/>
        <v>Patuakhali Mirzaganj</v>
      </c>
      <c r="BK2249" s="627"/>
      <c r="BL2249" s="627"/>
      <c r="BM2249" s="627"/>
      <c r="BN2249" s="627"/>
      <c r="BO2249" s="627"/>
      <c r="BP2249" s="627"/>
      <c r="BQ2249" s="627"/>
      <c r="BR2249" s="627"/>
      <c r="BS2249" s="627"/>
      <c r="BT2249" s="627"/>
      <c r="BU2249" s="627"/>
      <c r="BV2249" s="627"/>
      <c r="BW2249" s="627"/>
      <c r="BX2249" s="627"/>
      <c r="BY2249" s="627"/>
      <c r="CA2249" s="384" t="s">
        <v>17</v>
      </c>
      <c r="CB2249" s="384" t="s">
        <v>114</v>
      </c>
      <c r="CC2249" s="384" t="str">
        <f t="shared" si="301"/>
        <v>Patuakhali Mirzaganj</v>
      </c>
      <c r="CD2249" s="629"/>
      <c r="CE2249" s="629"/>
      <c r="CF2249" s="629"/>
      <c r="CG2249" s="629"/>
      <c r="CH2249" s="629"/>
      <c r="CI2249" s="629"/>
      <c r="CJ2249" s="629"/>
      <c r="CK2249" s="629"/>
      <c r="CN2249" s="384" t="s">
        <v>17</v>
      </c>
      <c r="CO2249" s="384" t="s">
        <v>114</v>
      </c>
      <c r="CP2249" s="384" t="str">
        <f t="shared" si="302"/>
        <v>Patuakhali Mirzaganj</v>
      </c>
      <c r="CQ2249" s="629"/>
      <c r="CR2249" s="629"/>
      <c r="CS2249" s="629"/>
      <c r="CT2249" s="629"/>
      <c r="CU2249" s="629"/>
      <c r="CV2249" s="629"/>
      <c r="CW2249" s="629"/>
      <c r="CX2249" s="629"/>
      <c r="CZ2249" s="384" t="s">
        <v>17</v>
      </c>
      <c r="DA2249" s="384" t="s">
        <v>114</v>
      </c>
      <c r="DB2249" s="384" t="str">
        <f t="shared" si="303"/>
        <v>Patuakhali Mirzaganj</v>
      </c>
      <c r="DC2249" s="566"/>
      <c r="DD2249"/>
      <c r="DE2249" s="384" t="s">
        <v>17</v>
      </c>
      <c r="DF2249" s="384" t="s">
        <v>114</v>
      </c>
      <c r="DG2249" s="384" t="str">
        <f t="shared" si="304"/>
        <v>Patuakhali Mirzaganj</v>
      </c>
      <c r="DH2249" s="566"/>
      <c r="DI2249"/>
      <c r="DJ2249" s="384" t="s">
        <v>17</v>
      </c>
      <c r="DK2249" s="384" t="s">
        <v>114</v>
      </c>
      <c r="DL2249" s="384" t="str">
        <f t="shared" si="305"/>
        <v>Patuakhali Mirzaganj</v>
      </c>
      <c r="DM2249" s="566"/>
      <c r="DN2249"/>
      <c r="DO2249" s="384" t="s">
        <v>17</v>
      </c>
      <c r="DP2249" s="384" t="s">
        <v>114</v>
      </c>
      <c r="DQ2249" s="384" t="str">
        <f t="shared" si="306"/>
        <v>Patuakhali Mirzaganj</v>
      </c>
      <c r="DR2249" s="566"/>
    </row>
    <row r="2250" spans="1:122" ht="15" hidden="1" x14ac:dyDescent="0.25">
      <c r="A2250" s="384" t="s">
        <v>17</v>
      </c>
      <c r="B2250" s="241" t="s">
        <v>115</v>
      </c>
      <c r="C2250" s="384" t="str">
        <f t="shared" si="297"/>
        <v>Patuakhali Patuakhali Sadar</v>
      </c>
      <c r="D2250" s="626"/>
      <c r="E2250" s="626"/>
      <c r="F2250" s="626"/>
      <c r="G2250" s="626"/>
      <c r="H2250" s="626"/>
      <c r="I2250" s="626"/>
      <c r="J2250" s="626"/>
      <c r="K2250" s="626"/>
      <c r="L2250" s="626"/>
      <c r="M2250" s="626"/>
      <c r="N2250" s="626"/>
      <c r="O2250" s="626"/>
      <c r="P2250" s="626"/>
      <c r="Q2250" s="626"/>
      <c r="R2250" s="626"/>
      <c r="S2250" s="315"/>
      <c r="T2250" s="315"/>
      <c r="U2250" s="384" t="s">
        <v>17</v>
      </c>
      <c r="V2250" s="241" t="s">
        <v>115</v>
      </c>
      <c r="W2250" s="384" t="str">
        <f t="shared" si="298"/>
        <v>Patuakhali Patuakhali Sadar</v>
      </c>
      <c r="X2250" s="626"/>
      <c r="Y2250" s="626"/>
      <c r="Z2250" s="626"/>
      <c r="AA2250" s="626"/>
      <c r="AB2250" s="626"/>
      <c r="AC2250" s="626"/>
      <c r="AD2250" s="626"/>
      <c r="AE2250" s="626"/>
      <c r="AF2250" s="626"/>
      <c r="AG2250" s="626"/>
      <c r="AH2250" s="626"/>
      <c r="AI2250" s="626"/>
      <c r="AJ2250" s="626"/>
      <c r="AK2250" s="626"/>
      <c r="AL2250" s="626"/>
      <c r="AO2250" s="384" t="s">
        <v>17</v>
      </c>
      <c r="AP2250" s="241" t="s">
        <v>115</v>
      </c>
      <c r="AQ2250" s="384" t="str">
        <f t="shared" si="299"/>
        <v>Patuakhali Patuakhali Sadar</v>
      </c>
      <c r="AR2250" s="627"/>
      <c r="AS2250" s="627"/>
      <c r="AT2250" s="627"/>
      <c r="AU2250" s="627"/>
      <c r="AV2250" s="627"/>
      <c r="AW2250" s="627"/>
      <c r="AX2250" s="627"/>
      <c r="AY2250" s="627"/>
      <c r="AZ2250" s="627"/>
      <c r="BA2250" s="627"/>
      <c r="BB2250" s="627"/>
      <c r="BC2250" s="627"/>
      <c r="BD2250" s="627"/>
      <c r="BE2250" s="627"/>
      <c r="BF2250" s="627"/>
      <c r="BH2250" s="384" t="s">
        <v>17</v>
      </c>
      <c r="BI2250" s="241" t="s">
        <v>115</v>
      </c>
      <c r="BJ2250" s="384" t="str">
        <f t="shared" si="300"/>
        <v>Patuakhali Patuakhali Sadar</v>
      </c>
      <c r="BK2250" s="627"/>
      <c r="BL2250" s="627"/>
      <c r="BM2250" s="627"/>
      <c r="BN2250" s="627"/>
      <c r="BO2250" s="627"/>
      <c r="BP2250" s="627"/>
      <c r="BQ2250" s="627"/>
      <c r="BR2250" s="627"/>
      <c r="BS2250" s="627"/>
      <c r="BT2250" s="627"/>
      <c r="BU2250" s="627"/>
      <c r="BV2250" s="627"/>
      <c r="BW2250" s="627"/>
      <c r="BX2250" s="627"/>
      <c r="BY2250" s="627"/>
      <c r="CA2250" s="384" t="s">
        <v>17</v>
      </c>
      <c r="CB2250" s="241" t="s">
        <v>115</v>
      </c>
      <c r="CC2250" s="384" t="str">
        <f t="shared" si="301"/>
        <v>Patuakhali Patuakhali Sadar</v>
      </c>
      <c r="CD2250" s="629"/>
      <c r="CE2250" s="629"/>
      <c r="CF2250" s="629"/>
      <c r="CG2250" s="629"/>
      <c r="CH2250" s="629"/>
      <c r="CI2250" s="629"/>
      <c r="CJ2250" s="629"/>
      <c r="CK2250" s="629"/>
      <c r="CN2250" s="384" t="s">
        <v>17</v>
      </c>
      <c r="CO2250" s="241" t="s">
        <v>115</v>
      </c>
      <c r="CP2250" s="384" t="str">
        <f t="shared" si="302"/>
        <v>Patuakhali Patuakhali Sadar</v>
      </c>
      <c r="CQ2250" s="629"/>
      <c r="CR2250" s="629"/>
      <c r="CS2250" s="629"/>
      <c r="CT2250" s="629"/>
      <c r="CU2250" s="629"/>
      <c r="CV2250" s="629"/>
      <c r="CW2250" s="629"/>
      <c r="CX2250" s="629"/>
      <c r="CZ2250" s="384" t="s">
        <v>17</v>
      </c>
      <c r="DA2250" s="241" t="s">
        <v>115</v>
      </c>
      <c r="DB2250" s="384" t="str">
        <f t="shared" si="303"/>
        <v>Patuakhali Patuakhali Sadar</v>
      </c>
      <c r="DC2250" s="566"/>
      <c r="DD2250"/>
      <c r="DE2250" s="384" t="s">
        <v>17</v>
      </c>
      <c r="DF2250" s="241" t="s">
        <v>115</v>
      </c>
      <c r="DG2250" s="384" t="str">
        <f t="shared" si="304"/>
        <v>Patuakhali Patuakhali Sadar</v>
      </c>
      <c r="DH2250" s="566"/>
      <c r="DI2250"/>
      <c r="DJ2250" s="384" t="s">
        <v>17</v>
      </c>
      <c r="DK2250" s="241" t="s">
        <v>115</v>
      </c>
      <c r="DL2250" s="384" t="str">
        <f t="shared" si="305"/>
        <v>Patuakhali Patuakhali Sadar</v>
      </c>
      <c r="DM2250" s="566"/>
      <c r="DN2250"/>
      <c r="DO2250" s="384" t="s">
        <v>17</v>
      </c>
      <c r="DP2250" s="241" t="s">
        <v>115</v>
      </c>
      <c r="DQ2250" s="384" t="str">
        <f t="shared" si="306"/>
        <v>Patuakhali Patuakhali Sadar</v>
      </c>
      <c r="DR2250" s="566"/>
    </row>
    <row r="2251" spans="1:122" ht="15" hidden="1" x14ac:dyDescent="0.25">
      <c r="A2251" s="384" t="s">
        <v>17</v>
      </c>
      <c r="B2251" s="385" t="s">
        <v>88</v>
      </c>
      <c r="C2251" s="384" t="str">
        <f t="shared" si="297"/>
        <v>Patuakhali Prison</v>
      </c>
      <c r="D2251" s="626"/>
      <c r="E2251" s="626"/>
      <c r="F2251" s="626"/>
      <c r="G2251" s="626"/>
      <c r="H2251" s="626"/>
      <c r="I2251" s="626"/>
      <c r="J2251" s="626"/>
      <c r="K2251" s="626"/>
      <c r="L2251" s="626"/>
      <c r="M2251" s="626"/>
      <c r="N2251" s="626"/>
      <c r="O2251" s="626"/>
      <c r="P2251" s="626"/>
      <c r="Q2251" s="626"/>
      <c r="R2251" s="626"/>
      <c r="S2251" s="315"/>
      <c r="T2251" s="315"/>
      <c r="U2251" s="384" t="s">
        <v>17</v>
      </c>
      <c r="V2251" s="385" t="s">
        <v>88</v>
      </c>
      <c r="W2251" s="384" t="str">
        <f t="shared" si="298"/>
        <v>Patuakhali Prison</v>
      </c>
      <c r="X2251" s="626"/>
      <c r="Y2251" s="626"/>
      <c r="Z2251" s="626"/>
      <c r="AA2251" s="626"/>
      <c r="AB2251" s="626"/>
      <c r="AC2251" s="626"/>
      <c r="AD2251" s="626"/>
      <c r="AE2251" s="626"/>
      <c r="AF2251" s="626"/>
      <c r="AG2251" s="626"/>
      <c r="AH2251" s="626"/>
      <c r="AI2251" s="626"/>
      <c r="AJ2251" s="626"/>
      <c r="AK2251" s="626"/>
      <c r="AL2251" s="626"/>
      <c r="AO2251" s="384" t="s">
        <v>17</v>
      </c>
      <c r="AP2251" s="385" t="s">
        <v>88</v>
      </c>
      <c r="AQ2251" s="384" t="str">
        <f t="shared" si="299"/>
        <v>Patuakhali Prison</v>
      </c>
      <c r="AR2251" s="627"/>
      <c r="AS2251" s="627"/>
      <c r="AT2251" s="627"/>
      <c r="AU2251" s="627"/>
      <c r="AV2251" s="627"/>
      <c r="AW2251" s="627"/>
      <c r="AX2251" s="627"/>
      <c r="AY2251" s="627"/>
      <c r="AZ2251" s="627"/>
      <c r="BA2251" s="627"/>
      <c r="BB2251" s="627"/>
      <c r="BC2251" s="627"/>
      <c r="BD2251" s="627"/>
      <c r="BE2251" s="627"/>
      <c r="BF2251" s="627"/>
      <c r="BH2251" s="384" t="s">
        <v>17</v>
      </c>
      <c r="BI2251" s="385" t="s">
        <v>88</v>
      </c>
      <c r="BJ2251" s="384" t="str">
        <f t="shared" si="300"/>
        <v>Patuakhali Prison</v>
      </c>
      <c r="BK2251" s="627"/>
      <c r="BL2251" s="627"/>
      <c r="BM2251" s="627"/>
      <c r="BN2251" s="627"/>
      <c r="BO2251" s="627"/>
      <c r="BP2251" s="627"/>
      <c r="BQ2251" s="627"/>
      <c r="BR2251" s="627"/>
      <c r="BS2251" s="627"/>
      <c r="BT2251" s="627"/>
      <c r="BU2251" s="627"/>
      <c r="BV2251" s="627"/>
      <c r="BW2251" s="627"/>
      <c r="BX2251" s="627"/>
      <c r="BY2251" s="627"/>
      <c r="CA2251" s="384" t="s">
        <v>17</v>
      </c>
      <c r="CB2251" s="385" t="s">
        <v>88</v>
      </c>
      <c r="CC2251" s="384" t="str">
        <f t="shared" si="301"/>
        <v>Patuakhali Prison</v>
      </c>
      <c r="CD2251" s="629"/>
      <c r="CE2251" s="629"/>
      <c r="CF2251" s="629"/>
      <c r="CG2251" s="629"/>
      <c r="CH2251" s="629"/>
      <c r="CI2251" s="629"/>
      <c r="CJ2251" s="629"/>
      <c r="CK2251" s="629"/>
      <c r="CN2251" s="384" t="s">
        <v>17</v>
      </c>
      <c r="CO2251" s="385" t="s">
        <v>88</v>
      </c>
      <c r="CP2251" s="384" t="str">
        <f t="shared" si="302"/>
        <v>Patuakhali Prison</v>
      </c>
      <c r="CQ2251" s="629"/>
      <c r="CR2251" s="629"/>
      <c r="CS2251" s="629"/>
      <c r="CT2251" s="629"/>
      <c r="CU2251" s="629"/>
      <c r="CV2251" s="629"/>
      <c r="CW2251" s="629"/>
      <c r="CX2251" s="629"/>
      <c r="CZ2251" s="384" t="s">
        <v>17</v>
      </c>
      <c r="DA2251" s="385" t="s">
        <v>88</v>
      </c>
      <c r="DB2251" s="384" t="str">
        <f t="shared" si="303"/>
        <v>Patuakhali Prison</v>
      </c>
      <c r="DC2251" s="566"/>
      <c r="DD2251"/>
      <c r="DE2251" s="384" t="s">
        <v>17</v>
      </c>
      <c r="DF2251" s="385" t="s">
        <v>88</v>
      </c>
      <c r="DG2251" s="384" t="str">
        <f t="shared" si="304"/>
        <v>Patuakhali Prison</v>
      </c>
      <c r="DH2251" s="566"/>
      <c r="DI2251"/>
      <c r="DJ2251" s="384" t="s">
        <v>17</v>
      </c>
      <c r="DK2251" s="385" t="s">
        <v>88</v>
      </c>
      <c r="DL2251" s="384" t="str">
        <f t="shared" si="305"/>
        <v>Patuakhali Prison</v>
      </c>
      <c r="DM2251" s="566"/>
      <c r="DN2251"/>
      <c r="DO2251" s="384" t="s">
        <v>17</v>
      </c>
      <c r="DP2251" s="385" t="s">
        <v>88</v>
      </c>
      <c r="DQ2251" s="384" t="str">
        <f t="shared" si="306"/>
        <v>Patuakhali Prison</v>
      </c>
      <c r="DR2251" s="566"/>
    </row>
    <row r="2252" spans="1:122" ht="15" hidden="1" x14ac:dyDescent="0.25">
      <c r="A2252" s="384" t="s">
        <v>20</v>
      </c>
      <c r="B2252" s="384" t="s">
        <v>116</v>
      </c>
      <c r="C2252" s="384" t="str">
        <f t="shared" si="297"/>
        <v>Pirojpur Bhandaria</v>
      </c>
      <c r="D2252" s="626"/>
      <c r="E2252" s="626"/>
      <c r="F2252" s="626"/>
      <c r="G2252" s="626"/>
      <c r="H2252" s="626"/>
      <c r="I2252" s="626"/>
      <c r="J2252" s="626"/>
      <c r="K2252" s="626"/>
      <c r="L2252" s="626"/>
      <c r="M2252" s="626"/>
      <c r="N2252" s="626"/>
      <c r="O2252" s="626"/>
      <c r="P2252" s="626"/>
      <c r="Q2252" s="626"/>
      <c r="R2252" s="626"/>
      <c r="S2252" s="315"/>
      <c r="T2252" s="315"/>
      <c r="U2252" s="384" t="s">
        <v>20</v>
      </c>
      <c r="V2252" s="384" t="s">
        <v>116</v>
      </c>
      <c r="W2252" s="384" t="str">
        <f t="shared" si="298"/>
        <v>Pirojpur Bhandaria</v>
      </c>
      <c r="X2252" s="626"/>
      <c r="Y2252" s="626"/>
      <c r="Z2252" s="626"/>
      <c r="AA2252" s="626"/>
      <c r="AB2252" s="626"/>
      <c r="AC2252" s="626"/>
      <c r="AD2252" s="626"/>
      <c r="AE2252" s="626"/>
      <c r="AF2252" s="626"/>
      <c r="AG2252" s="626"/>
      <c r="AH2252" s="626"/>
      <c r="AI2252" s="626"/>
      <c r="AJ2252" s="626"/>
      <c r="AK2252" s="626"/>
      <c r="AL2252" s="626"/>
      <c r="AO2252" s="384" t="s">
        <v>20</v>
      </c>
      <c r="AP2252" s="384" t="s">
        <v>116</v>
      </c>
      <c r="AQ2252" s="384" t="str">
        <f t="shared" si="299"/>
        <v>Pirojpur Bhandaria</v>
      </c>
      <c r="AR2252" s="627"/>
      <c r="AS2252" s="627"/>
      <c r="AT2252" s="627"/>
      <c r="AU2252" s="627"/>
      <c r="AV2252" s="627"/>
      <c r="AW2252" s="627"/>
      <c r="AX2252" s="627"/>
      <c r="AY2252" s="627"/>
      <c r="AZ2252" s="627"/>
      <c r="BA2252" s="627"/>
      <c r="BB2252" s="627"/>
      <c r="BC2252" s="627"/>
      <c r="BD2252" s="627"/>
      <c r="BE2252" s="627"/>
      <c r="BF2252" s="627"/>
      <c r="BH2252" s="384" t="s">
        <v>20</v>
      </c>
      <c r="BI2252" s="384" t="s">
        <v>116</v>
      </c>
      <c r="BJ2252" s="384" t="str">
        <f t="shared" si="300"/>
        <v>Pirojpur Bhandaria</v>
      </c>
      <c r="BK2252" s="627"/>
      <c r="BL2252" s="627"/>
      <c r="BM2252" s="627"/>
      <c r="BN2252" s="627"/>
      <c r="BO2252" s="627"/>
      <c r="BP2252" s="627"/>
      <c r="BQ2252" s="627"/>
      <c r="BR2252" s="627"/>
      <c r="BS2252" s="627"/>
      <c r="BT2252" s="627"/>
      <c r="BU2252" s="627"/>
      <c r="BV2252" s="627"/>
      <c r="BW2252" s="627"/>
      <c r="BX2252" s="627"/>
      <c r="BY2252" s="627"/>
      <c r="CA2252" s="384" t="s">
        <v>20</v>
      </c>
      <c r="CB2252" s="384" t="s">
        <v>116</v>
      </c>
      <c r="CC2252" s="384" t="str">
        <f t="shared" si="301"/>
        <v>Pirojpur Bhandaria</v>
      </c>
      <c r="CD2252" s="629"/>
      <c r="CE2252" s="629"/>
      <c r="CF2252" s="629"/>
      <c r="CG2252" s="629"/>
      <c r="CH2252" s="629"/>
      <c r="CI2252" s="629"/>
      <c r="CJ2252" s="629"/>
      <c r="CK2252" s="629"/>
      <c r="CN2252" s="384" t="s">
        <v>20</v>
      </c>
      <c r="CO2252" s="384" t="s">
        <v>116</v>
      </c>
      <c r="CP2252" s="384" t="str">
        <f t="shared" si="302"/>
        <v>Pirojpur Bhandaria</v>
      </c>
      <c r="CQ2252" s="629"/>
      <c r="CR2252" s="629"/>
      <c r="CS2252" s="629"/>
      <c r="CT2252" s="629"/>
      <c r="CU2252" s="629"/>
      <c r="CV2252" s="629"/>
      <c r="CW2252" s="629"/>
      <c r="CX2252" s="629"/>
      <c r="CZ2252" s="384" t="s">
        <v>20</v>
      </c>
      <c r="DA2252" s="384" t="s">
        <v>116</v>
      </c>
      <c r="DB2252" s="384" t="str">
        <f t="shared" si="303"/>
        <v>Pirojpur Bhandaria</v>
      </c>
      <c r="DC2252" s="566"/>
      <c r="DD2252"/>
      <c r="DE2252" s="384" t="s">
        <v>20</v>
      </c>
      <c r="DF2252" s="384" t="s">
        <v>116</v>
      </c>
      <c r="DG2252" s="384" t="str">
        <f t="shared" si="304"/>
        <v>Pirojpur Bhandaria</v>
      </c>
      <c r="DH2252" s="566"/>
      <c r="DI2252"/>
      <c r="DJ2252" s="384" t="s">
        <v>20</v>
      </c>
      <c r="DK2252" s="384" t="s">
        <v>116</v>
      </c>
      <c r="DL2252" s="384" t="str">
        <f t="shared" si="305"/>
        <v>Pirojpur Bhandaria</v>
      </c>
      <c r="DM2252" s="566"/>
      <c r="DN2252"/>
      <c r="DO2252" s="384" t="s">
        <v>20</v>
      </c>
      <c r="DP2252" s="384" t="s">
        <v>116</v>
      </c>
      <c r="DQ2252" s="384" t="str">
        <f t="shared" si="306"/>
        <v>Pirojpur Bhandaria</v>
      </c>
      <c r="DR2252" s="566"/>
    </row>
    <row r="2253" spans="1:122" ht="15" hidden="1" x14ac:dyDescent="0.25">
      <c r="A2253" s="384" t="s">
        <v>20</v>
      </c>
      <c r="B2253" s="385" t="s">
        <v>976</v>
      </c>
      <c r="C2253" s="384" t="str">
        <f t="shared" si="297"/>
        <v>Pirojpur DOTs Corner</v>
      </c>
      <c r="D2253" s="626"/>
      <c r="E2253" s="626"/>
      <c r="F2253" s="626"/>
      <c r="G2253" s="626"/>
      <c r="H2253" s="626"/>
      <c r="I2253" s="626"/>
      <c r="J2253" s="626"/>
      <c r="K2253" s="626"/>
      <c r="L2253" s="626"/>
      <c r="M2253" s="626"/>
      <c r="N2253" s="626"/>
      <c r="O2253" s="626"/>
      <c r="P2253" s="626"/>
      <c r="Q2253" s="626"/>
      <c r="R2253" s="626"/>
      <c r="S2253" s="315"/>
      <c r="T2253" s="315"/>
      <c r="U2253" s="384" t="s">
        <v>20</v>
      </c>
      <c r="V2253" s="385" t="s">
        <v>976</v>
      </c>
      <c r="W2253" s="384" t="str">
        <f t="shared" si="298"/>
        <v>Pirojpur DOTs Corner</v>
      </c>
      <c r="X2253" s="626"/>
      <c r="Y2253" s="626"/>
      <c r="Z2253" s="626"/>
      <c r="AA2253" s="626"/>
      <c r="AB2253" s="626"/>
      <c r="AC2253" s="626"/>
      <c r="AD2253" s="626"/>
      <c r="AE2253" s="626"/>
      <c r="AF2253" s="626"/>
      <c r="AG2253" s="626"/>
      <c r="AH2253" s="626"/>
      <c r="AI2253" s="626"/>
      <c r="AJ2253" s="626"/>
      <c r="AK2253" s="626"/>
      <c r="AL2253" s="626"/>
      <c r="AO2253" s="384" t="s">
        <v>20</v>
      </c>
      <c r="AP2253" s="385" t="s">
        <v>976</v>
      </c>
      <c r="AQ2253" s="384" t="str">
        <f t="shared" si="299"/>
        <v>Pirojpur DOTs Corner</v>
      </c>
      <c r="AR2253" s="627"/>
      <c r="AS2253" s="627"/>
      <c r="AT2253" s="627"/>
      <c r="AU2253" s="627"/>
      <c r="AV2253" s="627"/>
      <c r="AW2253" s="627"/>
      <c r="AX2253" s="627"/>
      <c r="AY2253" s="627"/>
      <c r="AZ2253" s="627"/>
      <c r="BA2253" s="627"/>
      <c r="BB2253" s="627"/>
      <c r="BC2253" s="627"/>
      <c r="BD2253" s="627"/>
      <c r="BE2253" s="627"/>
      <c r="BF2253" s="627"/>
      <c r="BH2253" s="384" t="s">
        <v>20</v>
      </c>
      <c r="BI2253" s="385" t="s">
        <v>976</v>
      </c>
      <c r="BJ2253" s="384" t="str">
        <f t="shared" si="300"/>
        <v>Pirojpur DOTs Corner</v>
      </c>
      <c r="BK2253" s="627"/>
      <c r="BL2253" s="627"/>
      <c r="BM2253" s="627"/>
      <c r="BN2253" s="627"/>
      <c r="BO2253" s="627"/>
      <c r="BP2253" s="627"/>
      <c r="BQ2253" s="627"/>
      <c r="BR2253" s="627"/>
      <c r="BS2253" s="627"/>
      <c r="BT2253" s="627"/>
      <c r="BU2253" s="627"/>
      <c r="BV2253" s="627"/>
      <c r="BW2253" s="627"/>
      <c r="BX2253" s="627"/>
      <c r="BY2253" s="627"/>
      <c r="CA2253" s="384" t="s">
        <v>20</v>
      </c>
      <c r="CB2253" s="385" t="s">
        <v>976</v>
      </c>
      <c r="CC2253" s="384" t="str">
        <f t="shared" si="301"/>
        <v>Pirojpur DOTs Corner</v>
      </c>
      <c r="CD2253" s="629"/>
      <c r="CE2253" s="629"/>
      <c r="CF2253" s="629"/>
      <c r="CG2253" s="629"/>
      <c r="CH2253" s="629"/>
      <c r="CI2253" s="629"/>
      <c r="CJ2253" s="629"/>
      <c r="CK2253" s="629"/>
      <c r="CN2253" s="384" t="s">
        <v>20</v>
      </c>
      <c r="CO2253" s="385" t="s">
        <v>976</v>
      </c>
      <c r="CP2253" s="384" t="str">
        <f t="shared" si="302"/>
        <v>Pirojpur DOTs Corner</v>
      </c>
      <c r="CQ2253" s="629"/>
      <c r="CR2253" s="629"/>
      <c r="CS2253" s="629"/>
      <c r="CT2253" s="629"/>
      <c r="CU2253" s="629"/>
      <c r="CV2253" s="629"/>
      <c r="CW2253" s="629"/>
      <c r="CX2253" s="629"/>
      <c r="CZ2253" s="384" t="s">
        <v>20</v>
      </c>
      <c r="DA2253" s="385" t="s">
        <v>976</v>
      </c>
      <c r="DB2253" s="384" t="str">
        <f t="shared" si="303"/>
        <v>Pirojpur DOTs Corner</v>
      </c>
      <c r="DC2253" s="566"/>
      <c r="DD2253"/>
      <c r="DE2253" s="384" t="s">
        <v>20</v>
      </c>
      <c r="DF2253" s="385" t="s">
        <v>976</v>
      </c>
      <c r="DG2253" s="384" t="str">
        <f t="shared" si="304"/>
        <v>Pirojpur DOTs Corner</v>
      </c>
      <c r="DH2253" s="566"/>
      <c r="DI2253"/>
      <c r="DJ2253" s="384" t="s">
        <v>20</v>
      </c>
      <c r="DK2253" s="385" t="s">
        <v>976</v>
      </c>
      <c r="DL2253" s="384" t="str">
        <f t="shared" si="305"/>
        <v>Pirojpur DOTs Corner</v>
      </c>
      <c r="DM2253" s="566"/>
      <c r="DN2253"/>
      <c r="DO2253" s="384" t="s">
        <v>20</v>
      </c>
      <c r="DP2253" s="385" t="s">
        <v>976</v>
      </c>
      <c r="DQ2253" s="384" t="str">
        <f t="shared" si="306"/>
        <v>Pirojpur DOTs Corner</v>
      </c>
      <c r="DR2253" s="566"/>
    </row>
    <row r="2254" spans="1:122" ht="15" hidden="1" x14ac:dyDescent="0.25">
      <c r="A2254" s="384" t="s">
        <v>20</v>
      </c>
      <c r="B2254" s="384" t="s">
        <v>117</v>
      </c>
      <c r="C2254" s="384" t="str">
        <f t="shared" si="297"/>
        <v>Pirojpur Kawkhali</v>
      </c>
      <c r="D2254" s="626"/>
      <c r="E2254" s="626"/>
      <c r="F2254" s="626"/>
      <c r="G2254" s="626"/>
      <c r="H2254" s="626"/>
      <c r="I2254" s="626"/>
      <c r="J2254" s="626"/>
      <c r="K2254" s="626"/>
      <c r="L2254" s="626"/>
      <c r="M2254" s="626"/>
      <c r="N2254" s="626"/>
      <c r="O2254" s="626"/>
      <c r="P2254" s="626"/>
      <c r="Q2254" s="626"/>
      <c r="R2254" s="626"/>
      <c r="S2254" s="315"/>
      <c r="T2254" s="315"/>
      <c r="U2254" s="384" t="s">
        <v>20</v>
      </c>
      <c r="V2254" s="384" t="s">
        <v>117</v>
      </c>
      <c r="W2254" s="384" t="str">
        <f t="shared" si="298"/>
        <v>Pirojpur Kawkhali</v>
      </c>
      <c r="X2254" s="626"/>
      <c r="Y2254" s="626"/>
      <c r="Z2254" s="626"/>
      <c r="AA2254" s="626"/>
      <c r="AB2254" s="626"/>
      <c r="AC2254" s="626"/>
      <c r="AD2254" s="626"/>
      <c r="AE2254" s="626"/>
      <c r="AF2254" s="626"/>
      <c r="AG2254" s="626"/>
      <c r="AH2254" s="626"/>
      <c r="AI2254" s="626"/>
      <c r="AJ2254" s="626"/>
      <c r="AK2254" s="626"/>
      <c r="AL2254" s="626"/>
      <c r="AO2254" s="384" t="s">
        <v>20</v>
      </c>
      <c r="AP2254" s="384" t="s">
        <v>117</v>
      </c>
      <c r="AQ2254" s="384" t="str">
        <f t="shared" si="299"/>
        <v>Pirojpur Kawkhali</v>
      </c>
      <c r="AR2254" s="627"/>
      <c r="AS2254" s="627"/>
      <c r="AT2254" s="627"/>
      <c r="AU2254" s="627"/>
      <c r="AV2254" s="627"/>
      <c r="AW2254" s="627"/>
      <c r="AX2254" s="627"/>
      <c r="AY2254" s="627"/>
      <c r="AZ2254" s="627"/>
      <c r="BA2254" s="627"/>
      <c r="BB2254" s="627"/>
      <c r="BC2254" s="627"/>
      <c r="BD2254" s="627"/>
      <c r="BE2254" s="627"/>
      <c r="BF2254" s="627"/>
      <c r="BH2254" s="384" t="s">
        <v>20</v>
      </c>
      <c r="BI2254" s="384" t="s">
        <v>117</v>
      </c>
      <c r="BJ2254" s="384" t="str">
        <f t="shared" si="300"/>
        <v>Pirojpur Kawkhali</v>
      </c>
      <c r="BK2254" s="627"/>
      <c r="BL2254" s="627"/>
      <c r="BM2254" s="627"/>
      <c r="BN2254" s="627"/>
      <c r="BO2254" s="627"/>
      <c r="BP2254" s="627"/>
      <c r="BQ2254" s="627"/>
      <c r="BR2254" s="627"/>
      <c r="BS2254" s="627"/>
      <c r="BT2254" s="627"/>
      <c r="BU2254" s="627"/>
      <c r="BV2254" s="627"/>
      <c r="BW2254" s="627"/>
      <c r="BX2254" s="627"/>
      <c r="BY2254" s="627"/>
      <c r="CA2254" s="384" t="s">
        <v>20</v>
      </c>
      <c r="CB2254" s="384" t="s">
        <v>117</v>
      </c>
      <c r="CC2254" s="384" t="str">
        <f t="shared" si="301"/>
        <v>Pirojpur Kawkhali</v>
      </c>
      <c r="CD2254" s="629"/>
      <c r="CE2254" s="629"/>
      <c r="CF2254" s="629"/>
      <c r="CG2254" s="629"/>
      <c r="CH2254" s="629"/>
      <c r="CI2254" s="629"/>
      <c r="CJ2254" s="629"/>
      <c r="CK2254" s="629"/>
      <c r="CN2254" s="384" t="s">
        <v>20</v>
      </c>
      <c r="CO2254" s="384" t="s">
        <v>117</v>
      </c>
      <c r="CP2254" s="384" t="str">
        <f t="shared" si="302"/>
        <v>Pirojpur Kawkhali</v>
      </c>
      <c r="CQ2254" s="629"/>
      <c r="CR2254" s="629"/>
      <c r="CS2254" s="629"/>
      <c r="CT2254" s="629"/>
      <c r="CU2254" s="629"/>
      <c r="CV2254" s="629"/>
      <c r="CW2254" s="629"/>
      <c r="CX2254" s="629"/>
      <c r="CZ2254" s="384" t="s">
        <v>20</v>
      </c>
      <c r="DA2254" s="384" t="s">
        <v>117</v>
      </c>
      <c r="DB2254" s="384" t="str">
        <f t="shared" si="303"/>
        <v>Pirojpur Kawkhali</v>
      </c>
      <c r="DC2254" s="566"/>
      <c r="DD2254"/>
      <c r="DE2254" s="384" t="s">
        <v>20</v>
      </c>
      <c r="DF2254" s="384" t="s">
        <v>117</v>
      </c>
      <c r="DG2254" s="384" t="str">
        <f t="shared" si="304"/>
        <v>Pirojpur Kawkhali</v>
      </c>
      <c r="DH2254" s="566"/>
      <c r="DI2254"/>
      <c r="DJ2254" s="384" t="s">
        <v>20</v>
      </c>
      <c r="DK2254" s="384" t="s">
        <v>117</v>
      </c>
      <c r="DL2254" s="384" t="str">
        <f t="shared" si="305"/>
        <v>Pirojpur Kawkhali</v>
      </c>
      <c r="DM2254" s="566"/>
      <c r="DN2254"/>
      <c r="DO2254" s="384" t="s">
        <v>20</v>
      </c>
      <c r="DP2254" s="384" t="s">
        <v>117</v>
      </c>
      <c r="DQ2254" s="384" t="str">
        <f t="shared" si="306"/>
        <v>Pirojpur Kawkhali</v>
      </c>
      <c r="DR2254" s="566"/>
    </row>
    <row r="2255" spans="1:122" ht="15" hidden="1" x14ac:dyDescent="0.25">
      <c r="A2255" s="384" t="s">
        <v>20</v>
      </c>
      <c r="B2255" s="384" t="s">
        <v>118</v>
      </c>
      <c r="C2255" s="384" t="str">
        <f t="shared" si="297"/>
        <v>Pirojpur Matbaria</v>
      </c>
      <c r="D2255" s="626"/>
      <c r="E2255" s="626"/>
      <c r="F2255" s="626"/>
      <c r="G2255" s="626"/>
      <c r="H2255" s="626"/>
      <c r="I2255" s="626"/>
      <c r="J2255" s="626"/>
      <c r="K2255" s="626"/>
      <c r="L2255" s="626"/>
      <c r="M2255" s="626"/>
      <c r="N2255" s="626"/>
      <c r="O2255" s="626"/>
      <c r="P2255" s="626"/>
      <c r="Q2255" s="626"/>
      <c r="R2255" s="626"/>
      <c r="S2255" s="315"/>
      <c r="T2255" s="315"/>
      <c r="U2255" s="384" t="s">
        <v>20</v>
      </c>
      <c r="V2255" s="384" t="s">
        <v>118</v>
      </c>
      <c r="W2255" s="384" t="str">
        <f t="shared" si="298"/>
        <v>Pirojpur Matbaria</v>
      </c>
      <c r="X2255" s="626"/>
      <c r="Y2255" s="626"/>
      <c r="Z2255" s="626"/>
      <c r="AA2255" s="626"/>
      <c r="AB2255" s="626"/>
      <c r="AC2255" s="626"/>
      <c r="AD2255" s="626"/>
      <c r="AE2255" s="626"/>
      <c r="AF2255" s="626"/>
      <c r="AG2255" s="626"/>
      <c r="AH2255" s="626"/>
      <c r="AI2255" s="626"/>
      <c r="AJ2255" s="626"/>
      <c r="AK2255" s="626"/>
      <c r="AL2255" s="626"/>
      <c r="AO2255" s="384" t="s">
        <v>20</v>
      </c>
      <c r="AP2255" s="384" t="s">
        <v>118</v>
      </c>
      <c r="AQ2255" s="384" t="str">
        <f t="shared" si="299"/>
        <v>Pirojpur Matbaria</v>
      </c>
      <c r="AR2255" s="627"/>
      <c r="AS2255" s="627"/>
      <c r="AT2255" s="627"/>
      <c r="AU2255" s="627"/>
      <c r="AV2255" s="627"/>
      <c r="AW2255" s="627"/>
      <c r="AX2255" s="627"/>
      <c r="AY2255" s="627"/>
      <c r="AZ2255" s="627"/>
      <c r="BA2255" s="627"/>
      <c r="BB2255" s="627"/>
      <c r="BC2255" s="627"/>
      <c r="BD2255" s="627"/>
      <c r="BE2255" s="627"/>
      <c r="BF2255" s="627"/>
      <c r="BH2255" s="384" t="s">
        <v>20</v>
      </c>
      <c r="BI2255" s="384" t="s">
        <v>118</v>
      </c>
      <c r="BJ2255" s="384" t="str">
        <f t="shared" si="300"/>
        <v>Pirojpur Matbaria</v>
      </c>
      <c r="BK2255" s="627"/>
      <c r="BL2255" s="627"/>
      <c r="BM2255" s="627"/>
      <c r="BN2255" s="627"/>
      <c r="BO2255" s="627"/>
      <c r="BP2255" s="627"/>
      <c r="BQ2255" s="627"/>
      <c r="BR2255" s="627"/>
      <c r="BS2255" s="627"/>
      <c r="BT2255" s="627"/>
      <c r="BU2255" s="627"/>
      <c r="BV2255" s="627"/>
      <c r="BW2255" s="627"/>
      <c r="BX2255" s="627"/>
      <c r="BY2255" s="627"/>
      <c r="CA2255" s="384" t="s">
        <v>20</v>
      </c>
      <c r="CB2255" s="384" t="s">
        <v>118</v>
      </c>
      <c r="CC2255" s="384" t="str">
        <f t="shared" si="301"/>
        <v>Pirojpur Matbaria</v>
      </c>
      <c r="CD2255" s="629"/>
      <c r="CE2255" s="629"/>
      <c r="CF2255" s="629"/>
      <c r="CG2255" s="629"/>
      <c r="CH2255" s="629"/>
      <c r="CI2255" s="629"/>
      <c r="CJ2255" s="629"/>
      <c r="CK2255" s="629"/>
      <c r="CN2255" s="384" t="s">
        <v>20</v>
      </c>
      <c r="CO2255" s="384" t="s">
        <v>118</v>
      </c>
      <c r="CP2255" s="384" t="str">
        <f t="shared" si="302"/>
        <v>Pirojpur Matbaria</v>
      </c>
      <c r="CQ2255" s="629"/>
      <c r="CR2255" s="629"/>
      <c r="CS2255" s="629"/>
      <c r="CT2255" s="629"/>
      <c r="CU2255" s="629"/>
      <c r="CV2255" s="629"/>
      <c r="CW2255" s="629"/>
      <c r="CX2255" s="629"/>
      <c r="CZ2255" s="384" t="s">
        <v>20</v>
      </c>
      <c r="DA2255" s="384" t="s">
        <v>118</v>
      </c>
      <c r="DB2255" s="384" t="str">
        <f t="shared" si="303"/>
        <v>Pirojpur Matbaria</v>
      </c>
      <c r="DC2255" s="566"/>
      <c r="DD2255"/>
      <c r="DE2255" s="384" t="s">
        <v>20</v>
      </c>
      <c r="DF2255" s="384" t="s">
        <v>118</v>
      </c>
      <c r="DG2255" s="384" t="str">
        <f t="shared" si="304"/>
        <v>Pirojpur Matbaria</v>
      </c>
      <c r="DH2255" s="566"/>
      <c r="DI2255"/>
      <c r="DJ2255" s="384" t="s">
        <v>20</v>
      </c>
      <c r="DK2255" s="384" t="s">
        <v>118</v>
      </c>
      <c r="DL2255" s="384" t="str">
        <f t="shared" si="305"/>
        <v>Pirojpur Matbaria</v>
      </c>
      <c r="DM2255" s="566"/>
      <c r="DN2255"/>
      <c r="DO2255" s="384" t="s">
        <v>20</v>
      </c>
      <c r="DP2255" s="384" t="s">
        <v>118</v>
      </c>
      <c r="DQ2255" s="384" t="str">
        <f t="shared" si="306"/>
        <v>Pirojpur Matbaria</v>
      </c>
      <c r="DR2255" s="566"/>
    </row>
    <row r="2256" spans="1:122" ht="15" hidden="1" x14ac:dyDescent="0.25">
      <c r="A2256" s="384" t="s">
        <v>20</v>
      </c>
      <c r="B2256" s="384" t="s">
        <v>119</v>
      </c>
      <c r="C2256" s="384" t="str">
        <f t="shared" si="297"/>
        <v>Pirojpur Nazirpur</v>
      </c>
      <c r="D2256" s="626"/>
      <c r="E2256" s="626"/>
      <c r="F2256" s="626"/>
      <c r="G2256" s="626"/>
      <c r="H2256" s="626"/>
      <c r="I2256" s="626"/>
      <c r="J2256" s="626"/>
      <c r="K2256" s="626"/>
      <c r="L2256" s="626"/>
      <c r="M2256" s="626"/>
      <c r="N2256" s="626"/>
      <c r="O2256" s="626"/>
      <c r="P2256" s="626"/>
      <c r="Q2256" s="626"/>
      <c r="R2256" s="626"/>
      <c r="S2256" s="315"/>
      <c r="T2256" s="315"/>
      <c r="U2256" s="384" t="s">
        <v>20</v>
      </c>
      <c r="V2256" s="384" t="s">
        <v>119</v>
      </c>
      <c r="W2256" s="384" t="str">
        <f t="shared" si="298"/>
        <v>Pirojpur Nazirpur</v>
      </c>
      <c r="X2256" s="626"/>
      <c r="Y2256" s="626"/>
      <c r="Z2256" s="626"/>
      <c r="AA2256" s="626"/>
      <c r="AB2256" s="626"/>
      <c r="AC2256" s="626"/>
      <c r="AD2256" s="626"/>
      <c r="AE2256" s="626"/>
      <c r="AF2256" s="626"/>
      <c r="AG2256" s="626"/>
      <c r="AH2256" s="626"/>
      <c r="AI2256" s="626"/>
      <c r="AJ2256" s="626"/>
      <c r="AK2256" s="626"/>
      <c r="AL2256" s="626"/>
      <c r="AO2256" s="384" t="s">
        <v>20</v>
      </c>
      <c r="AP2256" s="384" t="s">
        <v>119</v>
      </c>
      <c r="AQ2256" s="384" t="str">
        <f t="shared" si="299"/>
        <v>Pirojpur Nazirpur</v>
      </c>
      <c r="AR2256" s="627"/>
      <c r="AS2256" s="627"/>
      <c r="AT2256" s="627"/>
      <c r="AU2256" s="627"/>
      <c r="AV2256" s="627"/>
      <c r="AW2256" s="627"/>
      <c r="AX2256" s="627"/>
      <c r="AY2256" s="627"/>
      <c r="AZ2256" s="627"/>
      <c r="BA2256" s="627"/>
      <c r="BB2256" s="627"/>
      <c r="BC2256" s="627"/>
      <c r="BD2256" s="627"/>
      <c r="BE2256" s="627"/>
      <c r="BF2256" s="627"/>
      <c r="BH2256" s="384" t="s">
        <v>20</v>
      </c>
      <c r="BI2256" s="384" t="s">
        <v>119</v>
      </c>
      <c r="BJ2256" s="384" t="str">
        <f t="shared" si="300"/>
        <v>Pirojpur Nazirpur</v>
      </c>
      <c r="BK2256" s="627"/>
      <c r="BL2256" s="627"/>
      <c r="BM2256" s="627"/>
      <c r="BN2256" s="627"/>
      <c r="BO2256" s="627"/>
      <c r="BP2256" s="627"/>
      <c r="BQ2256" s="627"/>
      <c r="BR2256" s="627"/>
      <c r="BS2256" s="627"/>
      <c r="BT2256" s="627"/>
      <c r="BU2256" s="627"/>
      <c r="BV2256" s="627"/>
      <c r="BW2256" s="627"/>
      <c r="BX2256" s="627"/>
      <c r="BY2256" s="627"/>
      <c r="CA2256" s="384" t="s">
        <v>20</v>
      </c>
      <c r="CB2256" s="384" t="s">
        <v>119</v>
      </c>
      <c r="CC2256" s="384" t="str">
        <f t="shared" si="301"/>
        <v>Pirojpur Nazirpur</v>
      </c>
      <c r="CD2256" s="629"/>
      <c r="CE2256" s="629"/>
      <c r="CF2256" s="629"/>
      <c r="CG2256" s="629"/>
      <c r="CH2256" s="629"/>
      <c r="CI2256" s="629"/>
      <c r="CJ2256" s="629"/>
      <c r="CK2256" s="629"/>
      <c r="CN2256" s="384" t="s">
        <v>20</v>
      </c>
      <c r="CO2256" s="384" t="s">
        <v>119</v>
      </c>
      <c r="CP2256" s="384" t="str">
        <f t="shared" si="302"/>
        <v>Pirojpur Nazirpur</v>
      </c>
      <c r="CQ2256" s="629"/>
      <c r="CR2256" s="629"/>
      <c r="CS2256" s="629"/>
      <c r="CT2256" s="629"/>
      <c r="CU2256" s="629"/>
      <c r="CV2256" s="629"/>
      <c r="CW2256" s="629"/>
      <c r="CX2256" s="629"/>
      <c r="CZ2256" s="384" t="s">
        <v>20</v>
      </c>
      <c r="DA2256" s="384" t="s">
        <v>119</v>
      </c>
      <c r="DB2256" s="384" t="str">
        <f t="shared" si="303"/>
        <v>Pirojpur Nazirpur</v>
      </c>
      <c r="DC2256" s="566"/>
      <c r="DD2256"/>
      <c r="DE2256" s="384" t="s">
        <v>20</v>
      </c>
      <c r="DF2256" s="384" t="s">
        <v>119</v>
      </c>
      <c r="DG2256" s="384" t="str">
        <f t="shared" si="304"/>
        <v>Pirojpur Nazirpur</v>
      </c>
      <c r="DH2256" s="566"/>
      <c r="DI2256"/>
      <c r="DJ2256" s="384" t="s">
        <v>20</v>
      </c>
      <c r="DK2256" s="384" t="s">
        <v>119</v>
      </c>
      <c r="DL2256" s="384" t="str">
        <f t="shared" si="305"/>
        <v>Pirojpur Nazirpur</v>
      </c>
      <c r="DM2256" s="566"/>
      <c r="DN2256"/>
      <c r="DO2256" s="384" t="s">
        <v>20</v>
      </c>
      <c r="DP2256" s="384" t="s">
        <v>119</v>
      </c>
      <c r="DQ2256" s="384" t="str">
        <f t="shared" si="306"/>
        <v>Pirojpur Nazirpur</v>
      </c>
      <c r="DR2256" s="566"/>
    </row>
    <row r="2257" spans="1:122" ht="15" hidden="1" x14ac:dyDescent="0.25">
      <c r="A2257" s="384" t="s">
        <v>20</v>
      </c>
      <c r="B2257" s="384" t="s">
        <v>121</v>
      </c>
      <c r="C2257" s="384" t="str">
        <f t="shared" si="297"/>
        <v>Pirojpur Nesarabad</v>
      </c>
      <c r="D2257" s="626"/>
      <c r="E2257" s="626"/>
      <c r="F2257" s="626"/>
      <c r="G2257" s="626"/>
      <c r="H2257" s="626"/>
      <c r="I2257" s="626"/>
      <c r="J2257" s="626"/>
      <c r="K2257" s="626"/>
      <c r="L2257" s="626"/>
      <c r="M2257" s="626"/>
      <c r="N2257" s="626"/>
      <c r="O2257" s="626"/>
      <c r="P2257" s="626"/>
      <c r="Q2257" s="626"/>
      <c r="R2257" s="626"/>
      <c r="S2257" s="315"/>
      <c r="T2257" s="315"/>
      <c r="U2257" s="384" t="s">
        <v>20</v>
      </c>
      <c r="V2257" s="384" t="s">
        <v>121</v>
      </c>
      <c r="W2257" s="384" t="str">
        <f t="shared" si="298"/>
        <v>Pirojpur Nesarabad</v>
      </c>
      <c r="X2257" s="626"/>
      <c r="Y2257" s="626"/>
      <c r="Z2257" s="626"/>
      <c r="AA2257" s="626"/>
      <c r="AB2257" s="626"/>
      <c r="AC2257" s="626"/>
      <c r="AD2257" s="626"/>
      <c r="AE2257" s="626"/>
      <c r="AF2257" s="626"/>
      <c r="AG2257" s="626"/>
      <c r="AH2257" s="626"/>
      <c r="AI2257" s="626"/>
      <c r="AJ2257" s="626"/>
      <c r="AK2257" s="626"/>
      <c r="AL2257" s="626"/>
      <c r="AO2257" s="384" t="s">
        <v>20</v>
      </c>
      <c r="AP2257" s="384" t="s">
        <v>121</v>
      </c>
      <c r="AQ2257" s="384" t="str">
        <f t="shared" si="299"/>
        <v>Pirojpur Nesarabad</v>
      </c>
      <c r="AR2257" s="627"/>
      <c r="AS2257" s="627"/>
      <c r="AT2257" s="627"/>
      <c r="AU2257" s="627"/>
      <c r="AV2257" s="627"/>
      <c r="AW2257" s="627"/>
      <c r="AX2257" s="627"/>
      <c r="AY2257" s="627"/>
      <c r="AZ2257" s="627"/>
      <c r="BA2257" s="627"/>
      <c r="BB2257" s="627"/>
      <c r="BC2257" s="627"/>
      <c r="BD2257" s="627"/>
      <c r="BE2257" s="627"/>
      <c r="BF2257" s="627"/>
      <c r="BH2257" s="384" t="s">
        <v>20</v>
      </c>
      <c r="BI2257" s="384" t="s">
        <v>121</v>
      </c>
      <c r="BJ2257" s="384" t="str">
        <f t="shared" si="300"/>
        <v>Pirojpur Nesarabad</v>
      </c>
      <c r="BK2257" s="627"/>
      <c r="BL2257" s="627"/>
      <c r="BM2257" s="627"/>
      <c r="BN2257" s="627"/>
      <c r="BO2257" s="627"/>
      <c r="BP2257" s="627"/>
      <c r="BQ2257" s="627"/>
      <c r="BR2257" s="627"/>
      <c r="BS2257" s="627"/>
      <c r="BT2257" s="627"/>
      <c r="BU2257" s="627"/>
      <c r="BV2257" s="627"/>
      <c r="BW2257" s="627"/>
      <c r="BX2257" s="627"/>
      <c r="BY2257" s="627"/>
      <c r="CA2257" s="384" t="s">
        <v>20</v>
      </c>
      <c r="CB2257" s="384" t="s">
        <v>121</v>
      </c>
      <c r="CC2257" s="384" t="str">
        <f t="shared" si="301"/>
        <v>Pirojpur Nesarabad</v>
      </c>
      <c r="CD2257" s="629"/>
      <c r="CE2257" s="629"/>
      <c r="CF2257" s="629"/>
      <c r="CG2257" s="629"/>
      <c r="CH2257" s="629"/>
      <c r="CI2257" s="629"/>
      <c r="CJ2257" s="629"/>
      <c r="CK2257" s="629"/>
      <c r="CN2257" s="384" t="s">
        <v>20</v>
      </c>
      <c r="CO2257" s="384" t="s">
        <v>121</v>
      </c>
      <c r="CP2257" s="384" t="str">
        <f t="shared" si="302"/>
        <v>Pirojpur Nesarabad</v>
      </c>
      <c r="CQ2257" s="629"/>
      <c r="CR2257" s="629"/>
      <c r="CS2257" s="629"/>
      <c r="CT2257" s="629"/>
      <c r="CU2257" s="629"/>
      <c r="CV2257" s="629"/>
      <c r="CW2257" s="629"/>
      <c r="CX2257" s="629"/>
      <c r="CZ2257" s="384" t="s">
        <v>20</v>
      </c>
      <c r="DA2257" s="384" t="s">
        <v>121</v>
      </c>
      <c r="DB2257" s="384" t="str">
        <f t="shared" si="303"/>
        <v>Pirojpur Nesarabad</v>
      </c>
      <c r="DC2257" s="566"/>
      <c r="DD2257"/>
      <c r="DE2257" s="384" t="s">
        <v>20</v>
      </c>
      <c r="DF2257" s="384" t="s">
        <v>121</v>
      </c>
      <c r="DG2257" s="384" t="str">
        <f t="shared" si="304"/>
        <v>Pirojpur Nesarabad</v>
      </c>
      <c r="DH2257" s="566"/>
      <c r="DI2257"/>
      <c r="DJ2257" s="384" t="s">
        <v>20</v>
      </c>
      <c r="DK2257" s="384" t="s">
        <v>121</v>
      </c>
      <c r="DL2257" s="384" t="str">
        <f t="shared" si="305"/>
        <v>Pirojpur Nesarabad</v>
      </c>
      <c r="DM2257" s="566"/>
      <c r="DN2257"/>
      <c r="DO2257" s="384" t="s">
        <v>20</v>
      </c>
      <c r="DP2257" s="384" t="s">
        <v>121</v>
      </c>
      <c r="DQ2257" s="384" t="str">
        <f t="shared" si="306"/>
        <v>Pirojpur Nesarabad</v>
      </c>
      <c r="DR2257" s="566"/>
    </row>
    <row r="2258" spans="1:122" ht="15" hidden="1" x14ac:dyDescent="0.25">
      <c r="A2258" s="384" t="s">
        <v>20</v>
      </c>
      <c r="B2258" s="241" t="s">
        <v>122</v>
      </c>
      <c r="C2258" s="384" t="str">
        <f t="shared" si="297"/>
        <v>Pirojpur Pirojpur Sadar</v>
      </c>
      <c r="D2258" s="626"/>
      <c r="E2258" s="626"/>
      <c r="F2258" s="626"/>
      <c r="G2258" s="626"/>
      <c r="H2258" s="626"/>
      <c r="I2258" s="626"/>
      <c r="J2258" s="626"/>
      <c r="K2258" s="626"/>
      <c r="L2258" s="626"/>
      <c r="M2258" s="626"/>
      <c r="N2258" s="626"/>
      <c r="O2258" s="626"/>
      <c r="P2258" s="626"/>
      <c r="Q2258" s="626"/>
      <c r="R2258" s="626"/>
      <c r="S2258" s="315"/>
      <c r="T2258" s="315"/>
      <c r="U2258" s="384" t="s">
        <v>20</v>
      </c>
      <c r="V2258" s="241" t="s">
        <v>122</v>
      </c>
      <c r="W2258" s="384" t="str">
        <f t="shared" si="298"/>
        <v>Pirojpur Pirojpur Sadar</v>
      </c>
      <c r="X2258" s="626"/>
      <c r="Y2258" s="626"/>
      <c r="Z2258" s="626"/>
      <c r="AA2258" s="626"/>
      <c r="AB2258" s="626"/>
      <c r="AC2258" s="626"/>
      <c r="AD2258" s="626"/>
      <c r="AE2258" s="626"/>
      <c r="AF2258" s="626"/>
      <c r="AG2258" s="626"/>
      <c r="AH2258" s="626"/>
      <c r="AI2258" s="626"/>
      <c r="AJ2258" s="626"/>
      <c r="AK2258" s="626"/>
      <c r="AL2258" s="626"/>
      <c r="AO2258" s="384" t="s">
        <v>20</v>
      </c>
      <c r="AP2258" s="241" t="s">
        <v>122</v>
      </c>
      <c r="AQ2258" s="384" t="str">
        <f t="shared" si="299"/>
        <v>Pirojpur Pirojpur Sadar</v>
      </c>
      <c r="AR2258" s="627"/>
      <c r="AS2258" s="627"/>
      <c r="AT2258" s="627"/>
      <c r="AU2258" s="627"/>
      <c r="AV2258" s="627"/>
      <c r="AW2258" s="627"/>
      <c r="AX2258" s="627"/>
      <c r="AY2258" s="627"/>
      <c r="AZ2258" s="627"/>
      <c r="BA2258" s="627"/>
      <c r="BB2258" s="627"/>
      <c r="BC2258" s="627"/>
      <c r="BD2258" s="627"/>
      <c r="BE2258" s="627"/>
      <c r="BF2258" s="627"/>
      <c r="BH2258" s="384" t="s">
        <v>20</v>
      </c>
      <c r="BI2258" s="241" t="s">
        <v>122</v>
      </c>
      <c r="BJ2258" s="384" t="str">
        <f t="shared" si="300"/>
        <v>Pirojpur Pirojpur Sadar</v>
      </c>
      <c r="BK2258" s="627"/>
      <c r="BL2258" s="627"/>
      <c r="BM2258" s="627"/>
      <c r="BN2258" s="627"/>
      <c r="BO2258" s="627"/>
      <c r="BP2258" s="627"/>
      <c r="BQ2258" s="627"/>
      <c r="BR2258" s="627"/>
      <c r="BS2258" s="627"/>
      <c r="BT2258" s="627"/>
      <c r="BU2258" s="627"/>
      <c r="BV2258" s="627"/>
      <c r="BW2258" s="627"/>
      <c r="BX2258" s="627"/>
      <c r="BY2258" s="627"/>
      <c r="CA2258" s="384" t="s">
        <v>20</v>
      </c>
      <c r="CB2258" s="241" t="s">
        <v>122</v>
      </c>
      <c r="CC2258" s="384" t="str">
        <f t="shared" si="301"/>
        <v>Pirojpur Pirojpur Sadar</v>
      </c>
      <c r="CD2258" s="629"/>
      <c r="CE2258" s="629"/>
      <c r="CF2258" s="629"/>
      <c r="CG2258" s="629"/>
      <c r="CH2258" s="629"/>
      <c r="CI2258" s="629"/>
      <c r="CJ2258" s="629"/>
      <c r="CK2258" s="629"/>
      <c r="CN2258" s="384" t="s">
        <v>20</v>
      </c>
      <c r="CO2258" s="241" t="s">
        <v>122</v>
      </c>
      <c r="CP2258" s="384" t="str">
        <f t="shared" si="302"/>
        <v>Pirojpur Pirojpur Sadar</v>
      </c>
      <c r="CQ2258" s="629"/>
      <c r="CR2258" s="629"/>
      <c r="CS2258" s="629"/>
      <c r="CT2258" s="629"/>
      <c r="CU2258" s="629"/>
      <c r="CV2258" s="629"/>
      <c r="CW2258" s="629"/>
      <c r="CX2258" s="629"/>
      <c r="CZ2258" s="384" t="s">
        <v>20</v>
      </c>
      <c r="DA2258" s="241" t="s">
        <v>122</v>
      </c>
      <c r="DB2258" s="384" t="str">
        <f t="shared" si="303"/>
        <v>Pirojpur Pirojpur Sadar</v>
      </c>
      <c r="DC2258" s="566"/>
      <c r="DD2258"/>
      <c r="DE2258" s="384" t="s">
        <v>20</v>
      </c>
      <c r="DF2258" s="241" t="s">
        <v>122</v>
      </c>
      <c r="DG2258" s="384" t="str">
        <f t="shared" si="304"/>
        <v>Pirojpur Pirojpur Sadar</v>
      </c>
      <c r="DH2258" s="566"/>
      <c r="DI2258"/>
      <c r="DJ2258" s="384" t="s">
        <v>20</v>
      </c>
      <c r="DK2258" s="241" t="s">
        <v>122</v>
      </c>
      <c r="DL2258" s="384" t="str">
        <f t="shared" si="305"/>
        <v>Pirojpur Pirojpur Sadar</v>
      </c>
      <c r="DM2258" s="566"/>
      <c r="DN2258"/>
      <c r="DO2258" s="384" t="s">
        <v>20</v>
      </c>
      <c r="DP2258" s="241" t="s">
        <v>122</v>
      </c>
      <c r="DQ2258" s="384" t="str">
        <f t="shared" si="306"/>
        <v>Pirojpur Pirojpur Sadar</v>
      </c>
      <c r="DR2258" s="566"/>
    </row>
    <row r="2259" spans="1:122" ht="15" hidden="1" x14ac:dyDescent="0.25">
      <c r="A2259" s="384" t="s">
        <v>20</v>
      </c>
      <c r="B2259" s="385" t="s">
        <v>88</v>
      </c>
      <c r="C2259" s="384" t="str">
        <f t="shared" si="297"/>
        <v>Pirojpur Prison</v>
      </c>
      <c r="D2259" s="626"/>
      <c r="E2259" s="626"/>
      <c r="F2259" s="626"/>
      <c r="G2259" s="626"/>
      <c r="H2259" s="626"/>
      <c r="I2259" s="626"/>
      <c r="J2259" s="626"/>
      <c r="K2259" s="626"/>
      <c r="L2259" s="626"/>
      <c r="M2259" s="626"/>
      <c r="N2259" s="626"/>
      <c r="O2259" s="626"/>
      <c r="P2259" s="626"/>
      <c r="Q2259" s="626"/>
      <c r="R2259" s="626"/>
      <c r="S2259" s="315"/>
      <c r="T2259" s="315"/>
      <c r="U2259" s="384" t="s">
        <v>20</v>
      </c>
      <c r="V2259" s="385" t="s">
        <v>88</v>
      </c>
      <c r="W2259" s="384" t="str">
        <f t="shared" si="298"/>
        <v>Pirojpur Prison</v>
      </c>
      <c r="X2259" s="626"/>
      <c r="Y2259" s="626"/>
      <c r="Z2259" s="626"/>
      <c r="AA2259" s="626"/>
      <c r="AB2259" s="626"/>
      <c r="AC2259" s="626"/>
      <c r="AD2259" s="626"/>
      <c r="AE2259" s="626"/>
      <c r="AF2259" s="626"/>
      <c r="AG2259" s="626"/>
      <c r="AH2259" s="626"/>
      <c r="AI2259" s="626"/>
      <c r="AJ2259" s="626"/>
      <c r="AK2259" s="626"/>
      <c r="AL2259" s="626"/>
      <c r="AO2259" s="384" t="s">
        <v>20</v>
      </c>
      <c r="AP2259" s="385" t="s">
        <v>88</v>
      </c>
      <c r="AQ2259" s="384" t="str">
        <f t="shared" si="299"/>
        <v>Pirojpur Prison</v>
      </c>
      <c r="AR2259" s="627"/>
      <c r="AS2259" s="627"/>
      <c r="AT2259" s="627"/>
      <c r="AU2259" s="627"/>
      <c r="AV2259" s="627"/>
      <c r="AW2259" s="627"/>
      <c r="AX2259" s="627"/>
      <c r="AY2259" s="627"/>
      <c r="AZ2259" s="627"/>
      <c r="BA2259" s="627"/>
      <c r="BB2259" s="627"/>
      <c r="BC2259" s="627"/>
      <c r="BD2259" s="627"/>
      <c r="BE2259" s="627"/>
      <c r="BF2259" s="627"/>
      <c r="BH2259" s="384" t="s">
        <v>20</v>
      </c>
      <c r="BI2259" s="385" t="s">
        <v>88</v>
      </c>
      <c r="BJ2259" s="384" t="str">
        <f t="shared" si="300"/>
        <v>Pirojpur Prison</v>
      </c>
      <c r="BK2259" s="627"/>
      <c r="BL2259" s="627"/>
      <c r="BM2259" s="627"/>
      <c r="BN2259" s="627"/>
      <c r="BO2259" s="627"/>
      <c r="BP2259" s="627"/>
      <c r="BQ2259" s="627"/>
      <c r="BR2259" s="627"/>
      <c r="BS2259" s="627"/>
      <c r="BT2259" s="627"/>
      <c r="BU2259" s="627"/>
      <c r="BV2259" s="627"/>
      <c r="BW2259" s="627"/>
      <c r="BX2259" s="627"/>
      <c r="BY2259" s="627"/>
      <c r="CA2259" s="384" t="s">
        <v>20</v>
      </c>
      <c r="CB2259" s="385" t="s">
        <v>88</v>
      </c>
      <c r="CC2259" s="384" t="str">
        <f t="shared" si="301"/>
        <v>Pirojpur Prison</v>
      </c>
      <c r="CD2259" s="629"/>
      <c r="CE2259" s="629"/>
      <c r="CF2259" s="629"/>
      <c r="CG2259" s="629"/>
      <c r="CH2259" s="629"/>
      <c r="CI2259" s="629"/>
      <c r="CJ2259" s="629"/>
      <c r="CK2259" s="629"/>
      <c r="CN2259" s="384" t="s">
        <v>20</v>
      </c>
      <c r="CO2259" s="385" t="s">
        <v>88</v>
      </c>
      <c r="CP2259" s="384" t="str">
        <f t="shared" si="302"/>
        <v>Pirojpur Prison</v>
      </c>
      <c r="CQ2259" s="629"/>
      <c r="CR2259" s="629"/>
      <c r="CS2259" s="629"/>
      <c r="CT2259" s="629"/>
      <c r="CU2259" s="629"/>
      <c r="CV2259" s="629"/>
      <c r="CW2259" s="629"/>
      <c r="CX2259" s="629"/>
      <c r="CZ2259" s="384" t="s">
        <v>20</v>
      </c>
      <c r="DA2259" s="385" t="s">
        <v>88</v>
      </c>
      <c r="DB2259" s="384" t="str">
        <f t="shared" si="303"/>
        <v>Pirojpur Prison</v>
      </c>
      <c r="DC2259" s="566"/>
      <c r="DD2259"/>
      <c r="DE2259" s="384" t="s">
        <v>20</v>
      </c>
      <c r="DF2259" s="385" t="s">
        <v>88</v>
      </c>
      <c r="DG2259" s="384" t="str">
        <f t="shared" si="304"/>
        <v>Pirojpur Prison</v>
      </c>
      <c r="DH2259" s="566"/>
      <c r="DI2259"/>
      <c r="DJ2259" s="384" t="s">
        <v>20</v>
      </c>
      <c r="DK2259" s="385" t="s">
        <v>88</v>
      </c>
      <c r="DL2259" s="384" t="str">
        <f t="shared" si="305"/>
        <v>Pirojpur Prison</v>
      </c>
      <c r="DM2259" s="566"/>
      <c r="DN2259"/>
      <c r="DO2259" s="384" t="s">
        <v>20</v>
      </c>
      <c r="DP2259" s="385" t="s">
        <v>88</v>
      </c>
      <c r="DQ2259" s="384" t="str">
        <f t="shared" si="306"/>
        <v>Pirojpur Prison</v>
      </c>
      <c r="DR2259" s="566"/>
    </row>
    <row r="2260" spans="1:122" ht="15" hidden="1" x14ac:dyDescent="0.25">
      <c r="A2260" s="384" t="s">
        <v>20</v>
      </c>
      <c r="B2260" s="385" t="s">
        <v>1212</v>
      </c>
      <c r="C2260" s="384" t="str">
        <f t="shared" si="297"/>
        <v>Pirojpur Indurkani</v>
      </c>
      <c r="D2260" s="626"/>
      <c r="E2260" s="626"/>
      <c r="F2260" s="626"/>
      <c r="G2260" s="626"/>
      <c r="H2260" s="626"/>
      <c r="I2260" s="626"/>
      <c r="J2260" s="626"/>
      <c r="K2260" s="626"/>
      <c r="L2260" s="626"/>
      <c r="M2260" s="626"/>
      <c r="N2260" s="626"/>
      <c r="O2260" s="626"/>
      <c r="P2260" s="626"/>
      <c r="Q2260" s="626"/>
      <c r="R2260" s="626"/>
      <c r="S2260" s="315"/>
      <c r="T2260" s="315"/>
      <c r="U2260" s="384" t="s">
        <v>20</v>
      </c>
      <c r="V2260" s="385" t="s">
        <v>1212</v>
      </c>
      <c r="W2260" s="384" t="str">
        <f t="shared" si="298"/>
        <v>Pirojpur Indurkani</v>
      </c>
      <c r="X2260" s="626"/>
      <c r="Y2260" s="626"/>
      <c r="Z2260" s="626"/>
      <c r="AA2260" s="626"/>
      <c r="AB2260" s="626"/>
      <c r="AC2260" s="626"/>
      <c r="AD2260" s="626"/>
      <c r="AE2260" s="626"/>
      <c r="AF2260" s="626"/>
      <c r="AG2260" s="626"/>
      <c r="AH2260" s="626"/>
      <c r="AI2260" s="626"/>
      <c r="AJ2260" s="626"/>
      <c r="AK2260" s="626"/>
      <c r="AL2260" s="626"/>
      <c r="AO2260" s="384" t="s">
        <v>20</v>
      </c>
      <c r="AP2260" s="385" t="s">
        <v>1212</v>
      </c>
      <c r="AQ2260" s="384" t="str">
        <f t="shared" si="299"/>
        <v>Pirojpur Indurkani</v>
      </c>
      <c r="AR2260" s="627"/>
      <c r="AS2260" s="627"/>
      <c r="AT2260" s="627"/>
      <c r="AU2260" s="627"/>
      <c r="AV2260" s="627"/>
      <c r="AW2260" s="627"/>
      <c r="AX2260" s="627"/>
      <c r="AY2260" s="627"/>
      <c r="AZ2260" s="627"/>
      <c r="BA2260" s="627"/>
      <c r="BB2260" s="627"/>
      <c r="BC2260" s="627"/>
      <c r="BD2260" s="627"/>
      <c r="BE2260" s="627"/>
      <c r="BF2260" s="627"/>
      <c r="BH2260" s="384" t="s">
        <v>20</v>
      </c>
      <c r="BI2260" s="385" t="s">
        <v>1212</v>
      </c>
      <c r="BJ2260" s="384" t="str">
        <f t="shared" si="300"/>
        <v>Pirojpur Indurkani</v>
      </c>
      <c r="BK2260" s="627"/>
      <c r="BL2260" s="627"/>
      <c r="BM2260" s="627"/>
      <c r="BN2260" s="627"/>
      <c r="BO2260" s="627"/>
      <c r="BP2260" s="627"/>
      <c r="BQ2260" s="627"/>
      <c r="BR2260" s="627"/>
      <c r="BS2260" s="627"/>
      <c r="BT2260" s="627"/>
      <c r="BU2260" s="627"/>
      <c r="BV2260" s="627"/>
      <c r="BW2260" s="627"/>
      <c r="BX2260" s="627"/>
      <c r="BY2260" s="627"/>
      <c r="CA2260" s="384" t="s">
        <v>20</v>
      </c>
      <c r="CB2260" s="385" t="s">
        <v>1212</v>
      </c>
      <c r="CC2260" s="384" t="str">
        <f t="shared" si="301"/>
        <v>Pirojpur Indurkani</v>
      </c>
      <c r="CD2260" s="629"/>
      <c r="CE2260" s="629"/>
      <c r="CF2260" s="629"/>
      <c r="CG2260" s="629"/>
      <c r="CH2260" s="629"/>
      <c r="CI2260" s="629"/>
      <c r="CJ2260" s="629"/>
      <c r="CK2260" s="629"/>
      <c r="CN2260" s="384" t="s">
        <v>20</v>
      </c>
      <c r="CO2260" s="385" t="s">
        <v>1212</v>
      </c>
      <c r="CP2260" s="384" t="str">
        <f t="shared" si="302"/>
        <v>Pirojpur Indurkani</v>
      </c>
      <c r="CQ2260" s="629"/>
      <c r="CR2260" s="629"/>
      <c r="CS2260" s="629"/>
      <c r="CT2260" s="629"/>
      <c r="CU2260" s="629"/>
      <c r="CV2260" s="629"/>
      <c r="CW2260" s="629"/>
      <c r="CX2260" s="629"/>
      <c r="CZ2260" s="384" t="s">
        <v>20</v>
      </c>
      <c r="DA2260" s="385" t="s">
        <v>1212</v>
      </c>
      <c r="DB2260" s="384" t="str">
        <f t="shared" si="303"/>
        <v>Pirojpur Indurkani</v>
      </c>
      <c r="DC2260" s="566"/>
      <c r="DD2260"/>
      <c r="DE2260" s="384" t="s">
        <v>20</v>
      </c>
      <c r="DF2260" s="385" t="s">
        <v>1212</v>
      </c>
      <c r="DG2260" s="384" t="str">
        <f t="shared" si="304"/>
        <v>Pirojpur Indurkani</v>
      </c>
      <c r="DH2260" s="566"/>
      <c r="DI2260"/>
      <c r="DJ2260" s="384" t="s">
        <v>20</v>
      </c>
      <c r="DK2260" s="385" t="s">
        <v>1212</v>
      </c>
      <c r="DL2260" s="384" t="str">
        <f t="shared" si="305"/>
        <v>Pirojpur Indurkani</v>
      </c>
      <c r="DM2260" s="566"/>
      <c r="DN2260"/>
      <c r="DO2260" s="384" t="s">
        <v>20</v>
      </c>
      <c r="DP2260" s="385" t="s">
        <v>1212</v>
      </c>
      <c r="DQ2260" s="384" t="str">
        <f t="shared" si="306"/>
        <v>Pirojpur Indurkani</v>
      </c>
      <c r="DR2260" s="566"/>
    </row>
    <row r="2261" spans="1:122" ht="15" hidden="1" x14ac:dyDescent="0.25">
      <c r="A2261" s="384" t="s">
        <v>23</v>
      </c>
      <c r="B2261" s="384" t="s">
        <v>123</v>
      </c>
      <c r="C2261" s="384" t="str">
        <f t="shared" si="297"/>
        <v>Bandarban Alikadam</v>
      </c>
      <c r="D2261" s="626"/>
      <c r="E2261" s="626"/>
      <c r="F2261" s="626"/>
      <c r="G2261" s="626"/>
      <c r="H2261" s="626"/>
      <c r="I2261" s="626"/>
      <c r="J2261" s="626"/>
      <c r="K2261" s="626"/>
      <c r="L2261" s="626"/>
      <c r="M2261" s="626"/>
      <c r="N2261" s="626"/>
      <c r="O2261" s="626"/>
      <c r="P2261" s="626"/>
      <c r="Q2261" s="626"/>
      <c r="R2261" s="626"/>
      <c r="S2261" s="319"/>
      <c r="T2261" s="319"/>
      <c r="U2261" s="384" t="s">
        <v>23</v>
      </c>
      <c r="V2261" s="384" t="s">
        <v>123</v>
      </c>
      <c r="W2261" s="384" t="str">
        <f t="shared" si="298"/>
        <v>Bandarban Alikadam</v>
      </c>
      <c r="X2261" s="626"/>
      <c r="Y2261" s="626"/>
      <c r="Z2261" s="626"/>
      <c r="AA2261" s="626"/>
      <c r="AB2261" s="626"/>
      <c r="AC2261" s="626"/>
      <c r="AD2261" s="626"/>
      <c r="AE2261" s="626"/>
      <c r="AF2261" s="626"/>
      <c r="AG2261" s="626"/>
      <c r="AH2261" s="626"/>
      <c r="AI2261" s="626"/>
      <c r="AJ2261" s="626"/>
      <c r="AK2261" s="626"/>
      <c r="AL2261" s="626"/>
      <c r="AO2261" s="384" t="s">
        <v>23</v>
      </c>
      <c r="AP2261" s="384" t="s">
        <v>123</v>
      </c>
      <c r="AQ2261" s="384" t="str">
        <f t="shared" si="299"/>
        <v>Bandarban Alikadam</v>
      </c>
      <c r="AR2261" s="627"/>
      <c r="AS2261" s="627"/>
      <c r="AT2261" s="627"/>
      <c r="AU2261" s="627"/>
      <c r="AV2261" s="627"/>
      <c r="AW2261" s="627"/>
      <c r="AX2261" s="627"/>
      <c r="AY2261" s="627"/>
      <c r="AZ2261" s="627"/>
      <c r="BA2261" s="627"/>
      <c r="BB2261" s="627"/>
      <c r="BC2261" s="627"/>
      <c r="BD2261" s="627"/>
      <c r="BE2261" s="627"/>
      <c r="BF2261" s="627"/>
      <c r="BH2261" s="384" t="s">
        <v>23</v>
      </c>
      <c r="BI2261" s="384" t="s">
        <v>123</v>
      </c>
      <c r="BJ2261" s="384" t="str">
        <f t="shared" si="300"/>
        <v>Bandarban Alikadam</v>
      </c>
      <c r="BK2261" s="627"/>
      <c r="BL2261" s="627"/>
      <c r="BM2261" s="627"/>
      <c r="BN2261" s="627"/>
      <c r="BO2261" s="627"/>
      <c r="BP2261" s="627"/>
      <c r="BQ2261" s="627"/>
      <c r="BR2261" s="627"/>
      <c r="BS2261" s="627"/>
      <c r="BT2261" s="627"/>
      <c r="BU2261" s="627"/>
      <c r="BV2261" s="627"/>
      <c r="BW2261" s="627"/>
      <c r="BX2261" s="627"/>
      <c r="BY2261" s="627"/>
      <c r="CA2261" s="384" t="s">
        <v>23</v>
      </c>
      <c r="CB2261" s="384" t="s">
        <v>123</v>
      </c>
      <c r="CC2261" s="384" t="str">
        <f t="shared" si="301"/>
        <v>Bandarban Alikadam</v>
      </c>
      <c r="CD2261" s="629"/>
      <c r="CE2261" s="629"/>
      <c r="CF2261" s="629"/>
      <c r="CG2261" s="629"/>
      <c r="CH2261" s="629"/>
      <c r="CI2261" s="629"/>
      <c r="CJ2261" s="629"/>
      <c r="CK2261" s="629"/>
      <c r="CN2261" s="384" t="s">
        <v>23</v>
      </c>
      <c r="CO2261" s="384" t="s">
        <v>123</v>
      </c>
      <c r="CP2261" s="384" t="str">
        <f t="shared" si="302"/>
        <v>Bandarban Alikadam</v>
      </c>
      <c r="CQ2261" s="629"/>
      <c r="CR2261" s="629"/>
      <c r="CS2261" s="629"/>
      <c r="CT2261" s="629"/>
      <c r="CU2261" s="629"/>
      <c r="CV2261" s="629"/>
      <c r="CW2261" s="629"/>
      <c r="CX2261" s="629"/>
      <c r="CZ2261" s="384" t="s">
        <v>23</v>
      </c>
      <c r="DA2261" s="384" t="s">
        <v>123</v>
      </c>
      <c r="DB2261" s="384" t="str">
        <f t="shared" si="303"/>
        <v>Bandarban Alikadam</v>
      </c>
      <c r="DC2261" s="566"/>
      <c r="DD2261"/>
      <c r="DE2261" s="384" t="s">
        <v>23</v>
      </c>
      <c r="DF2261" s="384" t="s">
        <v>123</v>
      </c>
      <c r="DG2261" s="384" t="str">
        <f t="shared" si="304"/>
        <v>Bandarban Alikadam</v>
      </c>
      <c r="DH2261" s="566"/>
      <c r="DI2261"/>
      <c r="DJ2261" s="384" t="s">
        <v>23</v>
      </c>
      <c r="DK2261" s="384" t="s">
        <v>123</v>
      </c>
      <c r="DL2261" s="384" t="str">
        <f t="shared" si="305"/>
        <v>Bandarban Alikadam</v>
      </c>
      <c r="DM2261" s="566"/>
      <c r="DN2261"/>
      <c r="DO2261" s="384" t="s">
        <v>23</v>
      </c>
      <c r="DP2261" s="384" t="s">
        <v>123</v>
      </c>
      <c r="DQ2261" s="384" t="str">
        <f t="shared" si="306"/>
        <v>Bandarban Alikadam</v>
      </c>
      <c r="DR2261" s="566"/>
    </row>
    <row r="2262" spans="1:122" ht="15" hidden="1" x14ac:dyDescent="0.25">
      <c r="A2262" s="387" t="s">
        <v>23</v>
      </c>
      <c r="B2262" s="384" t="s">
        <v>977</v>
      </c>
      <c r="C2262" s="384" t="str">
        <f t="shared" si="297"/>
        <v>Bandarban Bandarban DOTs Corner</v>
      </c>
      <c r="D2262" s="626"/>
      <c r="E2262" s="626"/>
      <c r="F2262" s="626"/>
      <c r="G2262" s="626"/>
      <c r="H2262" s="626"/>
      <c r="I2262" s="626"/>
      <c r="J2262" s="626"/>
      <c r="K2262" s="626"/>
      <c r="L2262" s="626"/>
      <c r="M2262" s="626"/>
      <c r="N2262" s="626"/>
      <c r="O2262" s="626"/>
      <c r="P2262" s="626"/>
      <c r="Q2262" s="626"/>
      <c r="R2262" s="626"/>
      <c r="S2262" s="319"/>
      <c r="T2262" s="319"/>
      <c r="U2262" s="387" t="s">
        <v>23</v>
      </c>
      <c r="V2262" s="384" t="s">
        <v>977</v>
      </c>
      <c r="W2262" s="384" t="str">
        <f t="shared" si="298"/>
        <v>Bandarban Bandarban DOTs Corner</v>
      </c>
      <c r="X2262" s="626"/>
      <c r="Y2262" s="626"/>
      <c r="Z2262" s="626"/>
      <c r="AA2262" s="626"/>
      <c r="AB2262" s="626"/>
      <c r="AC2262" s="626"/>
      <c r="AD2262" s="626"/>
      <c r="AE2262" s="626"/>
      <c r="AF2262" s="626"/>
      <c r="AG2262" s="626"/>
      <c r="AH2262" s="626"/>
      <c r="AI2262" s="626"/>
      <c r="AJ2262" s="626"/>
      <c r="AK2262" s="626"/>
      <c r="AL2262" s="626"/>
      <c r="AO2262" s="387" t="s">
        <v>23</v>
      </c>
      <c r="AP2262" s="384" t="s">
        <v>977</v>
      </c>
      <c r="AQ2262" s="384" t="str">
        <f t="shared" si="299"/>
        <v>Bandarban Bandarban DOTs Corner</v>
      </c>
      <c r="AR2262" s="627"/>
      <c r="AS2262" s="627"/>
      <c r="AT2262" s="627"/>
      <c r="AU2262" s="627"/>
      <c r="AV2262" s="627"/>
      <c r="AW2262" s="627"/>
      <c r="AX2262" s="627"/>
      <c r="AY2262" s="627"/>
      <c r="AZ2262" s="627"/>
      <c r="BA2262" s="627"/>
      <c r="BB2262" s="627"/>
      <c r="BC2262" s="627"/>
      <c r="BD2262" s="627"/>
      <c r="BE2262" s="627"/>
      <c r="BF2262" s="627"/>
      <c r="BH2262" s="387" t="s">
        <v>23</v>
      </c>
      <c r="BI2262" s="384" t="s">
        <v>977</v>
      </c>
      <c r="BJ2262" s="384" t="str">
        <f t="shared" si="300"/>
        <v>Bandarban Bandarban DOTs Corner</v>
      </c>
      <c r="BK2262" s="627"/>
      <c r="BL2262" s="627"/>
      <c r="BM2262" s="627"/>
      <c r="BN2262" s="627"/>
      <c r="BO2262" s="627"/>
      <c r="BP2262" s="627"/>
      <c r="BQ2262" s="627"/>
      <c r="BR2262" s="627"/>
      <c r="BS2262" s="627"/>
      <c r="BT2262" s="627"/>
      <c r="BU2262" s="627"/>
      <c r="BV2262" s="627"/>
      <c r="BW2262" s="627"/>
      <c r="BX2262" s="627"/>
      <c r="BY2262" s="627"/>
      <c r="CA2262" s="387" t="s">
        <v>23</v>
      </c>
      <c r="CB2262" s="384" t="s">
        <v>977</v>
      </c>
      <c r="CC2262" s="384" t="str">
        <f t="shared" si="301"/>
        <v>Bandarban Bandarban DOTs Corner</v>
      </c>
      <c r="CD2262" s="629"/>
      <c r="CE2262" s="629"/>
      <c r="CF2262" s="629"/>
      <c r="CG2262" s="629"/>
      <c r="CH2262" s="629"/>
      <c r="CI2262" s="629"/>
      <c r="CJ2262" s="629"/>
      <c r="CK2262" s="629"/>
      <c r="CN2262" s="387" t="s">
        <v>23</v>
      </c>
      <c r="CO2262" s="384" t="s">
        <v>977</v>
      </c>
      <c r="CP2262" s="384" t="str">
        <f t="shared" si="302"/>
        <v>Bandarban Bandarban DOTs Corner</v>
      </c>
      <c r="CQ2262" s="629"/>
      <c r="CR2262" s="629"/>
      <c r="CS2262" s="629"/>
      <c r="CT2262" s="629"/>
      <c r="CU2262" s="629"/>
      <c r="CV2262" s="629"/>
      <c r="CW2262" s="629"/>
      <c r="CX2262" s="629"/>
      <c r="CZ2262" s="387" t="s">
        <v>23</v>
      </c>
      <c r="DA2262" s="384" t="s">
        <v>977</v>
      </c>
      <c r="DB2262" s="384" t="str">
        <f t="shared" si="303"/>
        <v>Bandarban Bandarban DOTs Corner</v>
      </c>
      <c r="DC2262" s="566"/>
      <c r="DD2262"/>
      <c r="DE2262" s="387" t="s">
        <v>23</v>
      </c>
      <c r="DF2262" s="384" t="s">
        <v>977</v>
      </c>
      <c r="DG2262" s="384" t="str">
        <f t="shared" si="304"/>
        <v>Bandarban Bandarban DOTs Corner</v>
      </c>
      <c r="DH2262" s="566"/>
      <c r="DI2262"/>
      <c r="DJ2262" s="387" t="s">
        <v>23</v>
      </c>
      <c r="DK2262" s="384" t="s">
        <v>977</v>
      </c>
      <c r="DL2262" s="384" t="str">
        <f t="shared" si="305"/>
        <v>Bandarban Bandarban DOTs Corner</v>
      </c>
      <c r="DM2262" s="566"/>
      <c r="DN2262"/>
      <c r="DO2262" s="387" t="s">
        <v>23</v>
      </c>
      <c r="DP2262" s="384" t="s">
        <v>977</v>
      </c>
      <c r="DQ2262" s="384" t="str">
        <f t="shared" si="306"/>
        <v>Bandarban Bandarban DOTs Corner</v>
      </c>
      <c r="DR2262" s="566"/>
    </row>
    <row r="2263" spans="1:122" ht="15" hidden="1" x14ac:dyDescent="0.25">
      <c r="A2263" s="387" t="s">
        <v>23</v>
      </c>
      <c r="B2263" s="241" t="s">
        <v>124</v>
      </c>
      <c r="C2263" s="384" t="str">
        <f t="shared" si="297"/>
        <v>Bandarban Bandarban Sadar</v>
      </c>
      <c r="D2263" s="626"/>
      <c r="E2263" s="626"/>
      <c r="F2263" s="626"/>
      <c r="G2263" s="626"/>
      <c r="H2263" s="626"/>
      <c r="I2263" s="626"/>
      <c r="J2263" s="626"/>
      <c r="K2263" s="626"/>
      <c r="L2263" s="626"/>
      <c r="M2263" s="626"/>
      <c r="N2263" s="626"/>
      <c r="O2263" s="626"/>
      <c r="P2263" s="626"/>
      <c r="Q2263" s="626"/>
      <c r="R2263" s="626"/>
      <c r="S2263" s="319"/>
      <c r="T2263" s="319"/>
      <c r="U2263" s="387" t="s">
        <v>23</v>
      </c>
      <c r="V2263" s="241" t="s">
        <v>124</v>
      </c>
      <c r="W2263" s="384" t="str">
        <f t="shared" si="298"/>
        <v>Bandarban Bandarban Sadar</v>
      </c>
      <c r="X2263" s="626"/>
      <c r="Y2263" s="626"/>
      <c r="Z2263" s="626"/>
      <c r="AA2263" s="626"/>
      <c r="AB2263" s="626"/>
      <c r="AC2263" s="626"/>
      <c r="AD2263" s="626"/>
      <c r="AE2263" s="626"/>
      <c r="AF2263" s="626"/>
      <c r="AG2263" s="626"/>
      <c r="AH2263" s="626"/>
      <c r="AI2263" s="626"/>
      <c r="AJ2263" s="626"/>
      <c r="AK2263" s="626"/>
      <c r="AL2263" s="626"/>
      <c r="AO2263" s="387" t="s">
        <v>23</v>
      </c>
      <c r="AP2263" s="241" t="s">
        <v>124</v>
      </c>
      <c r="AQ2263" s="384" t="str">
        <f t="shared" si="299"/>
        <v>Bandarban Bandarban Sadar</v>
      </c>
      <c r="AR2263" s="627"/>
      <c r="AS2263" s="627"/>
      <c r="AT2263" s="627"/>
      <c r="AU2263" s="627"/>
      <c r="AV2263" s="627"/>
      <c r="AW2263" s="627"/>
      <c r="AX2263" s="627"/>
      <c r="AY2263" s="627"/>
      <c r="AZ2263" s="627"/>
      <c r="BA2263" s="627"/>
      <c r="BB2263" s="627"/>
      <c r="BC2263" s="627"/>
      <c r="BD2263" s="627"/>
      <c r="BE2263" s="627"/>
      <c r="BF2263" s="627"/>
      <c r="BH2263" s="387" t="s">
        <v>23</v>
      </c>
      <c r="BI2263" s="241" t="s">
        <v>124</v>
      </c>
      <c r="BJ2263" s="384" t="str">
        <f t="shared" si="300"/>
        <v>Bandarban Bandarban Sadar</v>
      </c>
      <c r="BK2263" s="627"/>
      <c r="BL2263" s="627"/>
      <c r="BM2263" s="627"/>
      <c r="BN2263" s="627"/>
      <c r="BO2263" s="627"/>
      <c r="BP2263" s="627"/>
      <c r="BQ2263" s="627"/>
      <c r="BR2263" s="627"/>
      <c r="BS2263" s="627"/>
      <c r="BT2263" s="627"/>
      <c r="BU2263" s="627"/>
      <c r="BV2263" s="627"/>
      <c r="BW2263" s="627"/>
      <c r="BX2263" s="627"/>
      <c r="BY2263" s="627"/>
      <c r="CA2263" s="387" t="s">
        <v>23</v>
      </c>
      <c r="CB2263" s="241" t="s">
        <v>124</v>
      </c>
      <c r="CC2263" s="384" t="str">
        <f t="shared" si="301"/>
        <v>Bandarban Bandarban Sadar</v>
      </c>
      <c r="CD2263" s="629"/>
      <c r="CE2263" s="629"/>
      <c r="CF2263" s="629"/>
      <c r="CG2263" s="629"/>
      <c r="CH2263" s="629"/>
      <c r="CI2263" s="629"/>
      <c r="CJ2263" s="629"/>
      <c r="CK2263" s="629"/>
      <c r="CN2263" s="387" t="s">
        <v>23</v>
      </c>
      <c r="CO2263" s="241" t="s">
        <v>124</v>
      </c>
      <c r="CP2263" s="384" t="str">
        <f t="shared" si="302"/>
        <v>Bandarban Bandarban Sadar</v>
      </c>
      <c r="CQ2263" s="629"/>
      <c r="CR2263" s="629"/>
      <c r="CS2263" s="629"/>
      <c r="CT2263" s="629"/>
      <c r="CU2263" s="629"/>
      <c r="CV2263" s="629"/>
      <c r="CW2263" s="629"/>
      <c r="CX2263" s="629"/>
      <c r="CZ2263" s="387" t="s">
        <v>23</v>
      </c>
      <c r="DA2263" s="241" t="s">
        <v>124</v>
      </c>
      <c r="DB2263" s="384" t="str">
        <f t="shared" si="303"/>
        <v>Bandarban Bandarban Sadar</v>
      </c>
      <c r="DC2263" s="566"/>
      <c r="DD2263"/>
      <c r="DE2263" s="387" t="s">
        <v>23</v>
      </c>
      <c r="DF2263" s="241" t="s">
        <v>124</v>
      </c>
      <c r="DG2263" s="384" t="str">
        <f t="shared" si="304"/>
        <v>Bandarban Bandarban Sadar</v>
      </c>
      <c r="DH2263" s="566"/>
      <c r="DI2263"/>
      <c r="DJ2263" s="387" t="s">
        <v>23</v>
      </c>
      <c r="DK2263" s="241" t="s">
        <v>124</v>
      </c>
      <c r="DL2263" s="384" t="str">
        <f t="shared" si="305"/>
        <v>Bandarban Bandarban Sadar</v>
      </c>
      <c r="DM2263" s="566"/>
      <c r="DN2263"/>
      <c r="DO2263" s="387" t="s">
        <v>23</v>
      </c>
      <c r="DP2263" s="241" t="s">
        <v>124</v>
      </c>
      <c r="DQ2263" s="384" t="str">
        <f t="shared" si="306"/>
        <v>Bandarban Bandarban Sadar</v>
      </c>
      <c r="DR2263" s="566"/>
    </row>
    <row r="2264" spans="1:122" ht="15" hidden="1" x14ac:dyDescent="0.25">
      <c r="A2264" s="387" t="s">
        <v>23</v>
      </c>
      <c r="B2264" s="384" t="s">
        <v>125</v>
      </c>
      <c r="C2264" s="384" t="str">
        <f t="shared" si="297"/>
        <v>Bandarban Lama</v>
      </c>
      <c r="D2264" s="626"/>
      <c r="E2264" s="626"/>
      <c r="F2264" s="626"/>
      <c r="G2264" s="626"/>
      <c r="H2264" s="626"/>
      <c r="I2264" s="626"/>
      <c r="J2264" s="626"/>
      <c r="K2264" s="626"/>
      <c r="L2264" s="626"/>
      <c r="M2264" s="626"/>
      <c r="N2264" s="626"/>
      <c r="O2264" s="626"/>
      <c r="P2264" s="626"/>
      <c r="Q2264" s="626"/>
      <c r="R2264" s="626"/>
      <c r="S2264" s="319"/>
      <c r="T2264" s="319"/>
      <c r="U2264" s="387" t="s">
        <v>23</v>
      </c>
      <c r="V2264" s="384" t="s">
        <v>125</v>
      </c>
      <c r="W2264" s="384" t="str">
        <f t="shared" si="298"/>
        <v>Bandarban Lama</v>
      </c>
      <c r="X2264" s="626"/>
      <c r="Y2264" s="626"/>
      <c r="Z2264" s="626"/>
      <c r="AA2264" s="626"/>
      <c r="AB2264" s="626"/>
      <c r="AC2264" s="626"/>
      <c r="AD2264" s="626"/>
      <c r="AE2264" s="626"/>
      <c r="AF2264" s="626"/>
      <c r="AG2264" s="626"/>
      <c r="AH2264" s="626"/>
      <c r="AI2264" s="626"/>
      <c r="AJ2264" s="626"/>
      <c r="AK2264" s="626"/>
      <c r="AL2264" s="626"/>
      <c r="AO2264" s="387" t="s">
        <v>23</v>
      </c>
      <c r="AP2264" s="384" t="s">
        <v>125</v>
      </c>
      <c r="AQ2264" s="384" t="str">
        <f t="shared" si="299"/>
        <v>Bandarban Lama</v>
      </c>
      <c r="AR2264" s="627"/>
      <c r="AS2264" s="627"/>
      <c r="AT2264" s="627"/>
      <c r="AU2264" s="627"/>
      <c r="AV2264" s="627"/>
      <c r="AW2264" s="627"/>
      <c r="AX2264" s="627"/>
      <c r="AY2264" s="627"/>
      <c r="AZ2264" s="627"/>
      <c r="BA2264" s="627"/>
      <c r="BB2264" s="627"/>
      <c r="BC2264" s="627"/>
      <c r="BD2264" s="627"/>
      <c r="BE2264" s="627"/>
      <c r="BF2264" s="627"/>
      <c r="BH2264" s="387" t="s">
        <v>23</v>
      </c>
      <c r="BI2264" s="384" t="s">
        <v>125</v>
      </c>
      <c r="BJ2264" s="384" t="str">
        <f t="shared" si="300"/>
        <v>Bandarban Lama</v>
      </c>
      <c r="BK2264" s="627"/>
      <c r="BL2264" s="627"/>
      <c r="BM2264" s="627"/>
      <c r="BN2264" s="627"/>
      <c r="BO2264" s="627"/>
      <c r="BP2264" s="627"/>
      <c r="BQ2264" s="627"/>
      <c r="BR2264" s="627"/>
      <c r="BS2264" s="627"/>
      <c r="BT2264" s="627"/>
      <c r="BU2264" s="627"/>
      <c r="BV2264" s="627"/>
      <c r="BW2264" s="627"/>
      <c r="BX2264" s="627"/>
      <c r="BY2264" s="627"/>
      <c r="CA2264" s="387" t="s">
        <v>23</v>
      </c>
      <c r="CB2264" s="384" t="s">
        <v>125</v>
      </c>
      <c r="CC2264" s="384" t="str">
        <f t="shared" si="301"/>
        <v>Bandarban Lama</v>
      </c>
      <c r="CD2264" s="629"/>
      <c r="CE2264" s="629"/>
      <c r="CF2264" s="629"/>
      <c r="CG2264" s="629"/>
      <c r="CH2264" s="629"/>
      <c r="CI2264" s="629"/>
      <c r="CJ2264" s="629"/>
      <c r="CK2264" s="629"/>
      <c r="CN2264" s="387" t="s">
        <v>23</v>
      </c>
      <c r="CO2264" s="384" t="s">
        <v>125</v>
      </c>
      <c r="CP2264" s="384" t="str">
        <f t="shared" si="302"/>
        <v>Bandarban Lama</v>
      </c>
      <c r="CQ2264" s="629"/>
      <c r="CR2264" s="629"/>
      <c r="CS2264" s="629"/>
      <c r="CT2264" s="629"/>
      <c r="CU2264" s="629"/>
      <c r="CV2264" s="629"/>
      <c r="CW2264" s="629"/>
      <c r="CX2264" s="629"/>
      <c r="CZ2264" s="387" t="s">
        <v>23</v>
      </c>
      <c r="DA2264" s="384" t="s">
        <v>125</v>
      </c>
      <c r="DB2264" s="384" t="str">
        <f t="shared" si="303"/>
        <v>Bandarban Lama</v>
      </c>
      <c r="DC2264" s="566"/>
      <c r="DD2264"/>
      <c r="DE2264" s="387" t="s">
        <v>23</v>
      </c>
      <c r="DF2264" s="384" t="s">
        <v>125</v>
      </c>
      <c r="DG2264" s="384" t="str">
        <f t="shared" si="304"/>
        <v>Bandarban Lama</v>
      </c>
      <c r="DH2264" s="566"/>
      <c r="DI2264"/>
      <c r="DJ2264" s="387" t="s">
        <v>23</v>
      </c>
      <c r="DK2264" s="384" t="s">
        <v>125</v>
      </c>
      <c r="DL2264" s="384" t="str">
        <f t="shared" si="305"/>
        <v>Bandarban Lama</v>
      </c>
      <c r="DM2264" s="566"/>
      <c r="DN2264"/>
      <c r="DO2264" s="387" t="s">
        <v>23</v>
      </c>
      <c r="DP2264" s="384" t="s">
        <v>125</v>
      </c>
      <c r="DQ2264" s="384" t="str">
        <f t="shared" si="306"/>
        <v>Bandarban Lama</v>
      </c>
      <c r="DR2264" s="566"/>
    </row>
    <row r="2265" spans="1:122" ht="15" hidden="1" x14ac:dyDescent="0.25">
      <c r="A2265" s="384" t="s">
        <v>23</v>
      </c>
      <c r="B2265" s="384" t="s">
        <v>126</v>
      </c>
      <c r="C2265" s="384" t="str">
        <f t="shared" si="297"/>
        <v>Bandarban Nakhyangchari</v>
      </c>
      <c r="D2265" s="626"/>
      <c r="E2265" s="626"/>
      <c r="F2265" s="626"/>
      <c r="G2265" s="626"/>
      <c r="H2265" s="626"/>
      <c r="I2265" s="626"/>
      <c r="J2265" s="626"/>
      <c r="K2265" s="626"/>
      <c r="L2265" s="626"/>
      <c r="M2265" s="626"/>
      <c r="N2265" s="626"/>
      <c r="O2265" s="626"/>
      <c r="P2265" s="626"/>
      <c r="Q2265" s="626"/>
      <c r="R2265" s="626"/>
      <c r="S2265" s="319"/>
      <c r="T2265" s="319"/>
      <c r="U2265" s="384" t="s">
        <v>23</v>
      </c>
      <c r="V2265" s="384" t="s">
        <v>126</v>
      </c>
      <c r="W2265" s="384" t="str">
        <f t="shared" si="298"/>
        <v>Bandarban Nakhyangchari</v>
      </c>
      <c r="X2265" s="626"/>
      <c r="Y2265" s="626"/>
      <c r="Z2265" s="626"/>
      <c r="AA2265" s="626"/>
      <c r="AB2265" s="626"/>
      <c r="AC2265" s="626"/>
      <c r="AD2265" s="626"/>
      <c r="AE2265" s="626"/>
      <c r="AF2265" s="626"/>
      <c r="AG2265" s="626"/>
      <c r="AH2265" s="626"/>
      <c r="AI2265" s="626"/>
      <c r="AJ2265" s="626"/>
      <c r="AK2265" s="626"/>
      <c r="AL2265" s="626"/>
      <c r="AO2265" s="384" t="s">
        <v>23</v>
      </c>
      <c r="AP2265" s="384" t="s">
        <v>126</v>
      </c>
      <c r="AQ2265" s="384" t="str">
        <f t="shared" si="299"/>
        <v>Bandarban Nakhyangchari</v>
      </c>
      <c r="AR2265" s="627"/>
      <c r="AS2265" s="627"/>
      <c r="AT2265" s="627"/>
      <c r="AU2265" s="627"/>
      <c r="AV2265" s="627"/>
      <c r="AW2265" s="627"/>
      <c r="AX2265" s="627"/>
      <c r="AY2265" s="627"/>
      <c r="AZ2265" s="627"/>
      <c r="BA2265" s="627"/>
      <c r="BB2265" s="627"/>
      <c r="BC2265" s="627"/>
      <c r="BD2265" s="627"/>
      <c r="BE2265" s="627"/>
      <c r="BF2265" s="627"/>
      <c r="BH2265" s="384" t="s">
        <v>23</v>
      </c>
      <c r="BI2265" s="384" t="s">
        <v>126</v>
      </c>
      <c r="BJ2265" s="384" t="str">
        <f t="shared" si="300"/>
        <v>Bandarban Nakhyangchari</v>
      </c>
      <c r="BK2265" s="627"/>
      <c r="BL2265" s="627"/>
      <c r="BM2265" s="627"/>
      <c r="BN2265" s="627"/>
      <c r="BO2265" s="627"/>
      <c r="BP2265" s="627"/>
      <c r="BQ2265" s="627"/>
      <c r="BR2265" s="627"/>
      <c r="BS2265" s="627"/>
      <c r="BT2265" s="627"/>
      <c r="BU2265" s="627"/>
      <c r="BV2265" s="627"/>
      <c r="BW2265" s="627"/>
      <c r="BX2265" s="627"/>
      <c r="BY2265" s="627"/>
      <c r="CA2265" s="384" t="s">
        <v>23</v>
      </c>
      <c r="CB2265" s="384" t="s">
        <v>126</v>
      </c>
      <c r="CC2265" s="384" t="str">
        <f t="shared" si="301"/>
        <v>Bandarban Nakhyangchari</v>
      </c>
      <c r="CD2265" s="629"/>
      <c r="CE2265" s="629"/>
      <c r="CF2265" s="629"/>
      <c r="CG2265" s="629"/>
      <c r="CH2265" s="629"/>
      <c r="CI2265" s="629"/>
      <c r="CJ2265" s="629"/>
      <c r="CK2265" s="629"/>
      <c r="CN2265" s="384" t="s">
        <v>23</v>
      </c>
      <c r="CO2265" s="384" t="s">
        <v>126</v>
      </c>
      <c r="CP2265" s="384" t="str">
        <f t="shared" si="302"/>
        <v>Bandarban Nakhyangchari</v>
      </c>
      <c r="CQ2265" s="629"/>
      <c r="CR2265" s="629"/>
      <c r="CS2265" s="629"/>
      <c r="CT2265" s="629"/>
      <c r="CU2265" s="629"/>
      <c r="CV2265" s="629"/>
      <c r="CW2265" s="629"/>
      <c r="CX2265" s="629"/>
      <c r="CZ2265" s="384" t="s">
        <v>23</v>
      </c>
      <c r="DA2265" s="384" t="s">
        <v>126</v>
      </c>
      <c r="DB2265" s="384" t="str">
        <f t="shared" si="303"/>
        <v>Bandarban Nakhyangchari</v>
      </c>
      <c r="DC2265" s="566"/>
      <c r="DD2265"/>
      <c r="DE2265" s="384" t="s">
        <v>23</v>
      </c>
      <c r="DF2265" s="384" t="s">
        <v>126</v>
      </c>
      <c r="DG2265" s="384" t="str">
        <f t="shared" si="304"/>
        <v>Bandarban Nakhyangchari</v>
      </c>
      <c r="DH2265" s="566"/>
      <c r="DI2265"/>
      <c r="DJ2265" s="384" t="s">
        <v>23</v>
      </c>
      <c r="DK2265" s="384" t="s">
        <v>126</v>
      </c>
      <c r="DL2265" s="384" t="str">
        <f t="shared" si="305"/>
        <v>Bandarban Nakhyangchari</v>
      </c>
      <c r="DM2265" s="566"/>
      <c r="DN2265"/>
      <c r="DO2265" s="384" t="s">
        <v>23</v>
      </c>
      <c r="DP2265" s="384" t="s">
        <v>126</v>
      </c>
      <c r="DQ2265" s="384" t="str">
        <f t="shared" si="306"/>
        <v>Bandarban Nakhyangchari</v>
      </c>
      <c r="DR2265" s="566"/>
    </row>
    <row r="2266" spans="1:122" ht="15" hidden="1" x14ac:dyDescent="0.25">
      <c r="A2266" s="384" t="s">
        <v>23</v>
      </c>
      <c r="B2266" s="385" t="s">
        <v>88</v>
      </c>
      <c r="C2266" s="384" t="str">
        <f t="shared" si="297"/>
        <v>Bandarban Prison</v>
      </c>
      <c r="D2266" s="626"/>
      <c r="E2266" s="626"/>
      <c r="F2266" s="626"/>
      <c r="G2266" s="626"/>
      <c r="H2266" s="626"/>
      <c r="I2266" s="626"/>
      <c r="J2266" s="626"/>
      <c r="K2266" s="626"/>
      <c r="L2266" s="626"/>
      <c r="M2266" s="626"/>
      <c r="N2266" s="626"/>
      <c r="O2266" s="626"/>
      <c r="P2266" s="626"/>
      <c r="Q2266" s="626"/>
      <c r="R2266" s="626"/>
      <c r="S2266" s="319"/>
      <c r="T2266" s="319"/>
      <c r="U2266" s="384" t="s">
        <v>23</v>
      </c>
      <c r="V2266" s="385" t="s">
        <v>88</v>
      </c>
      <c r="W2266" s="384" t="str">
        <f t="shared" si="298"/>
        <v>Bandarban Prison</v>
      </c>
      <c r="X2266" s="626"/>
      <c r="Y2266" s="626"/>
      <c r="Z2266" s="626"/>
      <c r="AA2266" s="626"/>
      <c r="AB2266" s="626"/>
      <c r="AC2266" s="626"/>
      <c r="AD2266" s="626"/>
      <c r="AE2266" s="626"/>
      <c r="AF2266" s="626"/>
      <c r="AG2266" s="626"/>
      <c r="AH2266" s="626"/>
      <c r="AI2266" s="626"/>
      <c r="AJ2266" s="626"/>
      <c r="AK2266" s="626"/>
      <c r="AL2266" s="626"/>
      <c r="AO2266" s="384" t="s">
        <v>23</v>
      </c>
      <c r="AP2266" s="385" t="s">
        <v>88</v>
      </c>
      <c r="AQ2266" s="384" t="str">
        <f t="shared" si="299"/>
        <v>Bandarban Prison</v>
      </c>
      <c r="AR2266" s="627"/>
      <c r="AS2266" s="627"/>
      <c r="AT2266" s="627"/>
      <c r="AU2266" s="627"/>
      <c r="AV2266" s="627"/>
      <c r="AW2266" s="627"/>
      <c r="AX2266" s="627"/>
      <c r="AY2266" s="627"/>
      <c r="AZ2266" s="627"/>
      <c r="BA2266" s="627"/>
      <c r="BB2266" s="627"/>
      <c r="BC2266" s="627"/>
      <c r="BD2266" s="627"/>
      <c r="BE2266" s="627"/>
      <c r="BF2266" s="627"/>
      <c r="BH2266" s="384" t="s">
        <v>23</v>
      </c>
      <c r="BI2266" s="385" t="s">
        <v>88</v>
      </c>
      <c r="BJ2266" s="384" t="str">
        <f t="shared" si="300"/>
        <v>Bandarban Prison</v>
      </c>
      <c r="BK2266" s="627"/>
      <c r="BL2266" s="627"/>
      <c r="BM2266" s="627"/>
      <c r="BN2266" s="627"/>
      <c r="BO2266" s="627"/>
      <c r="BP2266" s="627"/>
      <c r="BQ2266" s="627"/>
      <c r="BR2266" s="627"/>
      <c r="BS2266" s="627"/>
      <c r="BT2266" s="627"/>
      <c r="BU2266" s="627"/>
      <c r="BV2266" s="627"/>
      <c r="BW2266" s="627"/>
      <c r="BX2266" s="627"/>
      <c r="BY2266" s="627"/>
      <c r="CA2266" s="384" t="s">
        <v>23</v>
      </c>
      <c r="CB2266" s="385" t="s">
        <v>88</v>
      </c>
      <c r="CC2266" s="384" t="str">
        <f t="shared" si="301"/>
        <v>Bandarban Prison</v>
      </c>
      <c r="CD2266" s="629"/>
      <c r="CE2266" s="629"/>
      <c r="CF2266" s="629"/>
      <c r="CG2266" s="629"/>
      <c r="CH2266" s="629"/>
      <c r="CI2266" s="629"/>
      <c r="CJ2266" s="629"/>
      <c r="CK2266" s="629"/>
      <c r="CN2266" s="384" t="s">
        <v>23</v>
      </c>
      <c r="CO2266" s="385" t="s">
        <v>88</v>
      </c>
      <c r="CP2266" s="384" t="str">
        <f t="shared" si="302"/>
        <v>Bandarban Prison</v>
      </c>
      <c r="CQ2266" s="629"/>
      <c r="CR2266" s="629"/>
      <c r="CS2266" s="629"/>
      <c r="CT2266" s="629"/>
      <c r="CU2266" s="629"/>
      <c r="CV2266" s="629"/>
      <c r="CW2266" s="629"/>
      <c r="CX2266" s="629"/>
      <c r="CZ2266" s="384" t="s">
        <v>23</v>
      </c>
      <c r="DA2266" s="385" t="s">
        <v>88</v>
      </c>
      <c r="DB2266" s="384" t="str">
        <f t="shared" si="303"/>
        <v>Bandarban Prison</v>
      </c>
      <c r="DC2266" s="566"/>
      <c r="DD2266"/>
      <c r="DE2266" s="384" t="s">
        <v>23</v>
      </c>
      <c r="DF2266" s="385" t="s">
        <v>88</v>
      </c>
      <c r="DG2266" s="384" t="str">
        <f t="shared" si="304"/>
        <v>Bandarban Prison</v>
      </c>
      <c r="DH2266" s="566"/>
      <c r="DI2266"/>
      <c r="DJ2266" s="384" t="s">
        <v>23</v>
      </c>
      <c r="DK2266" s="385" t="s">
        <v>88</v>
      </c>
      <c r="DL2266" s="384" t="str">
        <f t="shared" si="305"/>
        <v>Bandarban Prison</v>
      </c>
      <c r="DM2266" s="566"/>
      <c r="DN2266"/>
      <c r="DO2266" s="384" t="s">
        <v>23</v>
      </c>
      <c r="DP2266" s="385" t="s">
        <v>88</v>
      </c>
      <c r="DQ2266" s="384" t="str">
        <f t="shared" si="306"/>
        <v>Bandarban Prison</v>
      </c>
      <c r="DR2266" s="566"/>
    </row>
    <row r="2267" spans="1:122" ht="15" hidden="1" x14ac:dyDescent="0.25">
      <c r="A2267" s="384" t="s">
        <v>23</v>
      </c>
      <c r="B2267" s="384" t="s">
        <v>127</v>
      </c>
      <c r="C2267" s="384" t="str">
        <f t="shared" si="297"/>
        <v>Bandarban Rowangachari</v>
      </c>
      <c r="D2267" s="626"/>
      <c r="E2267" s="626"/>
      <c r="F2267" s="626"/>
      <c r="G2267" s="626"/>
      <c r="H2267" s="626"/>
      <c r="I2267" s="626"/>
      <c r="J2267" s="626"/>
      <c r="K2267" s="626"/>
      <c r="L2267" s="626"/>
      <c r="M2267" s="626"/>
      <c r="N2267" s="626"/>
      <c r="O2267" s="626"/>
      <c r="P2267" s="626"/>
      <c r="Q2267" s="626"/>
      <c r="R2267" s="626"/>
      <c r="S2267" s="319"/>
      <c r="T2267" s="319"/>
      <c r="U2267" s="384" t="s">
        <v>23</v>
      </c>
      <c r="V2267" s="384" t="s">
        <v>127</v>
      </c>
      <c r="W2267" s="384" t="str">
        <f t="shared" si="298"/>
        <v>Bandarban Rowangachari</v>
      </c>
      <c r="X2267" s="626"/>
      <c r="Y2267" s="626"/>
      <c r="Z2267" s="626"/>
      <c r="AA2267" s="626"/>
      <c r="AB2267" s="626"/>
      <c r="AC2267" s="626"/>
      <c r="AD2267" s="626"/>
      <c r="AE2267" s="626"/>
      <c r="AF2267" s="626"/>
      <c r="AG2267" s="626"/>
      <c r="AH2267" s="626"/>
      <c r="AI2267" s="626"/>
      <c r="AJ2267" s="626"/>
      <c r="AK2267" s="626"/>
      <c r="AL2267" s="626"/>
      <c r="AO2267" s="384" t="s">
        <v>23</v>
      </c>
      <c r="AP2267" s="384" t="s">
        <v>127</v>
      </c>
      <c r="AQ2267" s="384" t="str">
        <f t="shared" si="299"/>
        <v>Bandarban Rowangachari</v>
      </c>
      <c r="AR2267" s="627"/>
      <c r="AS2267" s="627"/>
      <c r="AT2267" s="627"/>
      <c r="AU2267" s="627"/>
      <c r="AV2267" s="627"/>
      <c r="AW2267" s="627"/>
      <c r="AX2267" s="627"/>
      <c r="AY2267" s="627"/>
      <c r="AZ2267" s="627"/>
      <c r="BA2267" s="627"/>
      <c r="BB2267" s="627"/>
      <c r="BC2267" s="627"/>
      <c r="BD2267" s="627"/>
      <c r="BE2267" s="627"/>
      <c r="BF2267" s="627"/>
      <c r="BH2267" s="384" t="s">
        <v>23</v>
      </c>
      <c r="BI2267" s="384" t="s">
        <v>127</v>
      </c>
      <c r="BJ2267" s="384" t="str">
        <f t="shared" si="300"/>
        <v>Bandarban Rowangachari</v>
      </c>
      <c r="BK2267" s="627"/>
      <c r="BL2267" s="627"/>
      <c r="BM2267" s="627"/>
      <c r="BN2267" s="627"/>
      <c r="BO2267" s="627"/>
      <c r="BP2267" s="627"/>
      <c r="BQ2267" s="627"/>
      <c r="BR2267" s="627"/>
      <c r="BS2267" s="627"/>
      <c r="BT2267" s="627"/>
      <c r="BU2267" s="627"/>
      <c r="BV2267" s="627"/>
      <c r="BW2267" s="627"/>
      <c r="BX2267" s="627"/>
      <c r="BY2267" s="627"/>
      <c r="CA2267" s="384" t="s">
        <v>23</v>
      </c>
      <c r="CB2267" s="384" t="s">
        <v>127</v>
      </c>
      <c r="CC2267" s="384" t="str">
        <f t="shared" si="301"/>
        <v>Bandarban Rowangachari</v>
      </c>
      <c r="CD2267" s="629"/>
      <c r="CE2267" s="629"/>
      <c r="CF2267" s="629"/>
      <c r="CG2267" s="629"/>
      <c r="CH2267" s="629"/>
      <c r="CI2267" s="629"/>
      <c r="CJ2267" s="629"/>
      <c r="CK2267" s="629"/>
      <c r="CN2267" s="384" t="s">
        <v>23</v>
      </c>
      <c r="CO2267" s="384" t="s">
        <v>127</v>
      </c>
      <c r="CP2267" s="384" t="str">
        <f t="shared" si="302"/>
        <v>Bandarban Rowangachari</v>
      </c>
      <c r="CQ2267" s="629"/>
      <c r="CR2267" s="629"/>
      <c r="CS2267" s="629"/>
      <c r="CT2267" s="629"/>
      <c r="CU2267" s="629"/>
      <c r="CV2267" s="629"/>
      <c r="CW2267" s="629"/>
      <c r="CX2267" s="629"/>
      <c r="CZ2267" s="384" t="s">
        <v>23</v>
      </c>
      <c r="DA2267" s="384" t="s">
        <v>127</v>
      </c>
      <c r="DB2267" s="384" t="str">
        <f t="shared" si="303"/>
        <v>Bandarban Rowangachari</v>
      </c>
      <c r="DC2267" s="566"/>
      <c r="DD2267"/>
      <c r="DE2267" s="384" t="s">
        <v>23</v>
      </c>
      <c r="DF2267" s="384" t="s">
        <v>127</v>
      </c>
      <c r="DG2267" s="384" t="str">
        <f t="shared" si="304"/>
        <v>Bandarban Rowangachari</v>
      </c>
      <c r="DH2267" s="566"/>
      <c r="DI2267"/>
      <c r="DJ2267" s="384" t="s">
        <v>23</v>
      </c>
      <c r="DK2267" s="384" t="s">
        <v>127</v>
      </c>
      <c r="DL2267" s="384" t="str">
        <f t="shared" si="305"/>
        <v>Bandarban Rowangachari</v>
      </c>
      <c r="DM2267" s="566"/>
      <c r="DN2267"/>
      <c r="DO2267" s="384" t="s">
        <v>23</v>
      </c>
      <c r="DP2267" s="384" t="s">
        <v>127</v>
      </c>
      <c r="DQ2267" s="384" t="str">
        <f t="shared" si="306"/>
        <v>Bandarban Rowangachari</v>
      </c>
      <c r="DR2267" s="566"/>
    </row>
    <row r="2268" spans="1:122" ht="15" hidden="1" x14ac:dyDescent="0.25">
      <c r="A2268" s="384" t="s">
        <v>23</v>
      </c>
      <c r="B2268" s="384" t="s">
        <v>128</v>
      </c>
      <c r="C2268" s="384" t="str">
        <f t="shared" si="297"/>
        <v>Bandarban Ruma</v>
      </c>
      <c r="D2268" s="626"/>
      <c r="E2268" s="626"/>
      <c r="F2268" s="626"/>
      <c r="G2268" s="626"/>
      <c r="H2268" s="626"/>
      <c r="I2268" s="626"/>
      <c r="J2268" s="626"/>
      <c r="K2268" s="626"/>
      <c r="L2268" s="626"/>
      <c r="M2268" s="626"/>
      <c r="N2268" s="626"/>
      <c r="O2268" s="626"/>
      <c r="P2268" s="626"/>
      <c r="Q2268" s="626"/>
      <c r="R2268" s="626"/>
      <c r="S2268" s="319"/>
      <c r="T2268" s="319"/>
      <c r="U2268" s="384" t="s">
        <v>23</v>
      </c>
      <c r="V2268" s="384" t="s">
        <v>128</v>
      </c>
      <c r="W2268" s="384" t="str">
        <f t="shared" si="298"/>
        <v>Bandarban Ruma</v>
      </c>
      <c r="X2268" s="626"/>
      <c r="Y2268" s="626"/>
      <c r="Z2268" s="626"/>
      <c r="AA2268" s="626"/>
      <c r="AB2268" s="626"/>
      <c r="AC2268" s="626"/>
      <c r="AD2268" s="626"/>
      <c r="AE2268" s="626"/>
      <c r="AF2268" s="626"/>
      <c r="AG2268" s="626"/>
      <c r="AH2268" s="626"/>
      <c r="AI2268" s="626"/>
      <c r="AJ2268" s="626"/>
      <c r="AK2268" s="626"/>
      <c r="AL2268" s="626"/>
      <c r="AO2268" s="384" t="s">
        <v>23</v>
      </c>
      <c r="AP2268" s="384" t="s">
        <v>128</v>
      </c>
      <c r="AQ2268" s="384" t="str">
        <f t="shared" si="299"/>
        <v>Bandarban Ruma</v>
      </c>
      <c r="AR2268" s="627"/>
      <c r="AS2268" s="627"/>
      <c r="AT2268" s="627"/>
      <c r="AU2268" s="627"/>
      <c r="AV2268" s="627"/>
      <c r="AW2268" s="627"/>
      <c r="AX2268" s="627"/>
      <c r="AY2268" s="627"/>
      <c r="AZ2268" s="627"/>
      <c r="BA2268" s="627"/>
      <c r="BB2268" s="627"/>
      <c r="BC2268" s="627"/>
      <c r="BD2268" s="627"/>
      <c r="BE2268" s="627"/>
      <c r="BF2268" s="627"/>
      <c r="BH2268" s="384" t="s">
        <v>23</v>
      </c>
      <c r="BI2268" s="384" t="s">
        <v>128</v>
      </c>
      <c r="BJ2268" s="384" t="str">
        <f t="shared" si="300"/>
        <v>Bandarban Ruma</v>
      </c>
      <c r="BK2268" s="627"/>
      <c r="BL2268" s="627"/>
      <c r="BM2268" s="627"/>
      <c r="BN2268" s="627"/>
      <c r="BO2268" s="627"/>
      <c r="BP2268" s="627"/>
      <c r="BQ2268" s="627"/>
      <c r="BR2268" s="627"/>
      <c r="BS2268" s="627"/>
      <c r="BT2268" s="627"/>
      <c r="BU2268" s="627"/>
      <c r="BV2268" s="627"/>
      <c r="BW2268" s="627"/>
      <c r="BX2268" s="627"/>
      <c r="BY2268" s="627"/>
      <c r="CA2268" s="384" t="s">
        <v>23</v>
      </c>
      <c r="CB2268" s="384" t="s">
        <v>128</v>
      </c>
      <c r="CC2268" s="384" t="str">
        <f t="shared" si="301"/>
        <v>Bandarban Ruma</v>
      </c>
      <c r="CD2268" s="629"/>
      <c r="CE2268" s="629"/>
      <c r="CF2268" s="629"/>
      <c r="CG2268" s="629"/>
      <c r="CH2268" s="629"/>
      <c r="CI2268" s="629"/>
      <c r="CJ2268" s="629"/>
      <c r="CK2268" s="629"/>
      <c r="CN2268" s="384" t="s">
        <v>23</v>
      </c>
      <c r="CO2268" s="384" t="s">
        <v>128</v>
      </c>
      <c r="CP2268" s="384" t="str">
        <f t="shared" si="302"/>
        <v>Bandarban Ruma</v>
      </c>
      <c r="CQ2268" s="629"/>
      <c r="CR2268" s="629"/>
      <c r="CS2268" s="629"/>
      <c r="CT2268" s="629"/>
      <c r="CU2268" s="629"/>
      <c r="CV2268" s="629"/>
      <c r="CW2268" s="629"/>
      <c r="CX2268" s="629"/>
      <c r="CZ2268" s="384" t="s">
        <v>23</v>
      </c>
      <c r="DA2268" s="384" t="s">
        <v>128</v>
      </c>
      <c r="DB2268" s="384" t="str">
        <f t="shared" si="303"/>
        <v>Bandarban Ruma</v>
      </c>
      <c r="DC2268" s="566"/>
      <c r="DD2268"/>
      <c r="DE2268" s="384" t="s">
        <v>23</v>
      </c>
      <c r="DF2268" s="384" t="s">
        <v>128</v>
      </c>
      <c r="DG2268" s="384" t="str">
        <f t="shared" si="304"/>
        <v>Bandarban Ruma</v>
      </c>
      <c r="DH2268" s="566"/>
      <c r="DI2268"/>
      <c r="DJ2268" s="384" t="s">
        <v>23</v>
      </c>
      <c r="DK2268" s="384" t="s">
        <v>128</v>
      </c>
      <c r="DL2268" s="384" t="str">
        <f t="shared" si="305"/>
        <v>Bandarban Ruma</v>
      </c>
      <c r="DM2268" s="566"/>
      <c r="DN2268"/>
      <c r="DO2268" s="384" t="s">
        <v>23</v>
      </c>
      <c r="DP2268" s="384" t="s">
        <v>128</v>
      </c>
      <c r="DQ2268" s="384" t="str">
        <f t="shared" si="306"/>
        <v>Bandarban Ruma</v>
      </c>
      <c r="DR2268" s="566"/>
    </row>
    <row r="2269" spans="1:122" ht="15" hidden="1" x14ac:dyDescent="0.25">
      <c r="A2269" s="384" t="s">
        <v>23</v>
      </c>
      <c r="B2269" s="384" t="s">
        <v>129</v>
      </c>
      <c r="C2269" s="384" t="str">
        <f t="shared" si="297"/>
        <v>Bandarban Tanchi</v>
      </c>
      <c r="D2269" s="626"/>
      <c r="E2269" s="626"/>
      <c r="F2269" s="626"/>
      <c r="G2269" s="626"/>
      <c r="H2269" s="626"/>
      <c r="I2269" s="626"/>
      <c r="J2269" s="626"/>
      <c r="K2269" s="626"/>
      <c r="L2269" s="626"/>
      <c r="M2269" s="626"/>
      <c r="N2269" s="626"/>
      <c r="O2269" s="626"/>
      <c r="P2269" s="626"/>
      <c r="Q2269" s="626"/>
      <c r="R2269" s="626"/>
      <c r="S2269" s="319"/>
      <c r="T2269" s="319"/>
      <c r="U2269" s="384" t="s">
        <v>23</v>
      </c>
      <c r="V2269" s="384" t="s">
        <v>129</v>
      </c>
      <c r="W2269" s="384" t="str">
        <f t="shared" si="298"/>
        <v>Bandarban Tanchi</v>
      </c>
      <c r="X2269" s="626"/>
      <c r="Y2269" s="626"/>
      <c r="Z2269" s="626"/>
      <c r="AA2269" s="626"/>
      <c r="AB2269" s="626"/>
      <c r="AC2269" s="626"/>
      <c r="AD2269" s="626"/>
      <c r="AE2269" s="626"/>
      <c r="AF2269" s="626"/>
      <c r="AG2269" s="626"/>
      <c r="AH2269" s="626"/>
      <c r="AI2269" s="626"/>
      <c r="AJ2269" s="626"/>
      <c r="AK2269" s="626"/>
      <c r="AL2269" s="626"/>
      <c r="AO2269" s="384" t="s">
        <v>23</v>
      </c>
      <c r="AP2269" s="384" t="s">
        <v>129</v>
      </c>
      <c r="AQ2269" s="384" t="str">
        <f t="shared" si="299"/>
        <v>Bandarban Tanchi</v>
      </c>
      <c r="AR2269" s="627"/>
      <c r="AS2269" s="627"/>
      <c r="AT2269" s="627"/>
      <c r="AU2269" s="627"/>
      <c r="AV2269" s="627"/>
      <c r="AW2269" s="627"/>
      <c r="AX2269" s="627"/>
      <c r="AY2269" s="627"/>
      <c r="AZ2269" s="627"/>
      <c r="BA2269" s="627"/>
      <c r="BB2269" s="627"/>
      <c r="BC2269" s="627"/>
      <c r="BD2269" s="627"/>
      <c r="BE2269" s="627"/>
      <c r="BF2269" s="627"/>
      <c r="BH2269" s="384" t="s">
        <v>23</v>
      </c>
      <c r="BI2269" s="384" t="s">
        <v>129</v>
      </c>
      <c r="BJ2269" s="384" t="str">
        <f t="shared" si="300"/>
        <v>Bandarban Tanchi</v>
      </c>
      <c r="BK2269" s="627"/>
      <c r="BL2269" s="627"/>
      <c r="BM2269" s="627"/>
      <c r="BN2269" s="627"/>
      <c r="BO2269" s="627"/>
      <c r="BP2269" s="627"/>
      <c r="BQ2269" s="627"/>
      <c r="BR2269" s="627"/>
      <c r="BS2269" s="627"/>
      <c r="BT2269" s="627"/>
      <c r="BU2269" s="627"/>
      <c r="BV2269" s="627"/>
      <c r="BW2269" s="627"/>
      <c r="BX2269" s="627"/>
      <c r="BY2269" s="627"/>
      <c r="CA2269" s="384" t="s">
        <v>23</v>
      </c>
      <c r="CB2269" s="384" t="s">
        <v>129</v>
      </c>
      <c r="CC2269" s="384" t="str">
        <f t="shared" si="301"/>
        <v>Bandarban Tanchi</v>
      </c>
      <c r="CD2269" s="629"/>
      <c r="CE2269" s="629"/>
      <c r="CF2269" s="629"/>
      <c r="CG2269" s="629"/>
      <c r="CH2269" s="629"/>
      <c r="CI2269" s="629"/>
      <c r="CJ2269" s="629"/>
      <c r="CK2269" s="629"/>
      <c r="CN2269" s="384" t="s">
        <v>23</v>
      </c>
      <c r="CO2269" s="384" t="s">
        <v>129</v>
      </c>
      <c r="CP2269" s="384" t="str">
        <f t="shared" si="302"/>
        <v>Bandarban Tanchi</v>
      </c>
      <c r="CQ2269" s="629"/>
      <c r="CR2269" s="629"/>
      <c r="CS2269" s="629"/>
      <c r="CT2269" s="629"/>
      <c r="CU2269" s="629"/>
      <c r="CV2269" s="629"/>
      <c r="CW2269" s="629"/>
      <c r="CX2269" s="629"/>
      <c r="CZ2269" s="384" t="s">
        <v>23</v>
      </c>
      <c r="DA2269" s="384" t="s">
        <v>129</v>
      </c>
      <c r="DB2269" s="384" t="str">
        <f t="shared" si="303"/>
        <v>Bandarban Tanchi</v>
      </c>
      <c r="DC2269" s="566"/>
      <c r="DD2269"/>
      <c r="DE2269" s="384" t="s">
        <v>23</v>
      </c>
      <c r="DF2269" s="384" t="s">
        <v>129</v>
      </c>
      <c r="DG2269" s="384" t="str">
        <f t="shared" si="304"/>
        <v>Bandarban Tanchi</v>
      </c>
      <c r="DH2269" s="566"/>
      <c r="DI2269"/>
      <c r="DJ2269" s="384" t="s">
        <v>23</v>
      </c>
      <c r="DK2269" s="384" t="s">
        <v>129</v>
      </c>
      <c r="DL2269" s="384" t="str">
        <f t="shared" si="305"/>
        <v>Bandarban Tanchi</v>
      </c>
      <c r="DM2269" s="566"/>
      <c r="DN2269"/>
      <c r="DO2269" s="384" t="s">
        <v>23</v>
      </c>
      <c r="DP2269" s="384" t="s">
        <v>129</v>
      </c>
      <c r="DQ2269" s="384" t="str">
        <f t="shared" si="306"/>
        <v>Bandarban Tanchi</v>
      </c>
      <c r="DR2269" s="566"/>
    </row>
    <row r="2270" spans="1:122" ht="15" hidden="1" x14ac:dyDescent="0.25">
      <c r="A2270" s="384" t="s">
        <v>25</v>
      </c>
      <c r="B2270" s="384" t="s">
        <v>130</v>
      </c>
      <c r="C2270" s="384" t="str">
        <f t="shared" si="297"/>
        <v>Brahmanbaria Akhaura</v>
      </c>
      <c r="D2270" s="626"/>
      <c r="E2270" s="626"/>
      <c r="F2270" s="626"/>
      <c r="G2270" s="626"/>
      <c r="H2270" s="626"/>
      <c r="I2270" s="626"/>
      <c r="J2270" s="626"/>
      <c r="K2270" s="626"/>
      <c r="L2270" s="626"/>
      <c r="M2270" s="626"/>
      <c r="N2270" s="626"/>
      <c r="O2270" s="626"/>
      <c r="P2270" s="626"/>
      <c r="Q2270" s="626"/>
      <c r="R2270" s="626"/>
      <c r="S2270" s="315"/>
      <c r="T2270" s="315"/>
      <c r="U2270" s="384" t="s">
        <v>25</v>
      </c>
      <c r="V2270" s="384" t="s">
        <v>130</v>
      </c>
      <c r="W2270" s="384" t="str">
        <f t="shared" si="298"/>
        <v>Brahmanbaria Akhaura</v>
      </c>
      <c r="X2270" s="626"/>
      <c r="Y2270" s="626"/>
      <c r="Z2270" s="626"/>
      <c r="AA2270" s="626"/>
      <c r="AB2270" s="626"/>
      <c r="AC2270" s="626"/>
      <c r="AD2270" s="626"/>
      <c r="AE2270" s="626"/>
      <c r="AF2270" s="626"/>
      <c r="AG2270" s="626"/>
      <c r="AH2270" s="626"/>
      <c r="AI2270" s="626"/>
      <c r="AJ2270" s="626"/>
      <c r="AK2270" s="626"/>
      <c r="AL2270" s="626"/>
      <c r="AO2270" s="384" t="s">
        <v>25</v>
      </c>
      <c r="AP2270" s="384" t="s">
        <v>130</v>
      </c>
      <c r="AQ2270" s="384" t="str">
        <f t="shared" si="299"/>
        <v>Brahmanbaria Akhaura</v>
      </c>
      <c r="AR2270" s="627"/>
      <c r="AS2270" s="627"/>
      <c r="AT2270" s="627"/>
      <c r="AU2270" s="627"/>
      <c r="AV2270" s="627"/>
      <c r="AW2270" s="627"/>
      <c r="AX2270" s="627"/>
      <c r="AY2270" s="627"/>
      <c r="AZ2270" s="627"/>
      <c r="BA2270" s="627"/>
      <c r="BB2270" s="627"/>
      <c r="BC2270" s="627"/>
      <c r="BD2270" s="627"/>
      <c r="BE2270" s="627"/>
      <c r="BF2270" s="627"/>
      <c r="BH2270" s="384" t="s">
        <v>25</v>
      </c>
      <c r="BI2270" s="384" t="s">
        <v>130</v>
      </c>
      <c r="BJ2270" s="384" t="str">
        <f t="shared" si="300"/>
        <v>Brahmanbaria Akhaura</v>
      </c>
      <c r="BK2270" s="627"/>
      <c r="BL2270" s="627"/>
      <c r="BM2270" s="627"/>
      <c r="BN2270" s="627"/>
      <c r="BO2270" s="627"/>
      <c r="BP2270" s="627"/>
      <c r="BQ2270" s="627"/>
      <c r="BR2270" s="627"/>
      <c r="BS2270" s="627"/>
      <c r="BT2270" s="627"/>
      <c r="BU2270" s="627"/>
      <c r="BV2270" s="627"/>
      <c r="BW2270" s="627"/>
      <c r="BX2270" s="627"/>
      <c r="BY2270" s="627"/>
      <c r="CA2270" s="384" t="s">
        <v>25</v>
      </c>
      <c r="CB2270" s="384" t="s">
        <v>130</v>
      </c>
      <c r="CC2270" s="384" t="str">
        <f t="shared" si="301"/>
        <v>Brahmanbaria Akhaura</v>
      </c>
      <c r="CD2270" s="629"/>
      <c r="CE2270" s="629"/>
      <c r="CF2270" s="629"/>
      <c r="CG2270" s="629"/>
      <c r="CH2270" s="629"/>
      <c r="CI2270" s="629"/>
      <c r="CJ2270" s="629"/>
      <c r="CK2270" s="629"/>
      <c r="CN2270" s="384" t="s">
        <v>25</v>
      </c>
      <c r="CO2270" s="384" t="s">
        <v>130</v>
      </c>
      <c r="CP2270" s="384" t="str">
        <f t="shared" si="302"/>
        <v>Brahmanbaria Akhaura</v>
      </c>
      <c r="CQ2270" s="629"/>
      <c r="CR2270" s="629"/>
      <c r="CS2270" s="629"/>
      <c r="CT2270" s="629"/>
      <c r="CU2270" s="629"/>
      <c r="CV2270" s="629"/>
      <c r="CW2270" s="629"/>
      <c r="CX2270" s="629"/>
      <c r="CZ2270" s="384" t="s">
        <v>25</v>
      </c>
      <c r="DA2270" s="384" t="s">
        <v>130</v>
      </c>
      <c r="DB2270" s="384" t="str">
        <f t="shared" si="303"/>
        <v>Brahmanbaria Akhaura</v>
      </c>
      <c r="DC2270" s="566"/>
      <c r="DD2270"/>
      <c r="DE2270" s="384" t="s">
        <v>25</v>
      </c>
      <c r="DF2270" s="384" t="s">
        <v>130</v>
      </c>
      <c r="DG2270" s="384" t="str">
        <f t="shared" si="304"/>
        <v>Brahmanbaria Akhaura</v>
      </c>
      <c r="DH2270" s="566"/>
      <c r="DI2270"/>
      <c r="DJ2270" s="384" t="s">
        <v>25</v>
      </c>
      <c r="DK2270" s="384" t="s">
        <v>130</v>
      </c>
      <c r="DL2270" s="384" t="str">
        <f t="shared" si="305"/>
        <v>Brahmanbaria Akhaura</v>
      </c>
      <c r="DM2270" s="566"/>
      <c r="DN2270"/>
      <c r="DO2270" s="384" t="s">
        <v>25</v>
      </c>
      <c r="DP2270" s="384" t="s">
        <v>130</v>
      </c>
      <c r="DQ2270" s="384" t="str">
        <f t="shared" si="306"/>
        <v>Brahmanbaria Akhaura</v>
      </c>
      <c r="DR2270" s="566"/>
    </row>
    <row r="2271" spans="1:122" ht="15" hidden="1" x14ac:dyDescent="0.25">
      <c r="A2271" s="384" t="s">
        <v>25</v>
      </c>
      <c r="B2271" s="385" t="s">
        <v>1046</v>
      </c>
      <c r="C2271" s="384" t="str">
        <f>A2271&amp;" "&amp;B2271</f>
        <v>Brahmanbaria Ashuganj</v>
      </c>
      <c r="D2271" s="626"/>
      <c r="E2271" s="626"/>
      <c r="F2271" s="626"/>
      <c r="G2271" s="626"/>
      <c r="H2271" s="626"/>
      <c r="I2271" s="626"/>
      <c r="J2271" s="626"/>
      <c r="K2271" s="626"/>
      <c r="L2271" s="626"/>
      <c r="M2271" s="626"/>
      <c r="N2271" s="626"/>
      <c r="O2271" s="626"/>
      <c r="P2271" s="626"/>
      <c r="Q2271" s="626"/>
      <c r="R2271" s="626"/>
      <c r="S2271" s="315"/>
      <c r="T2271" s="315"/>
      <c r="U2271" s="384" t="s">
        <v>25</v>
      </c>
      <c r="V2271" s="385" t="s">
        <v>1046</v>
      </c>
      <c r="W2271" s="384" t="str">
        <f>U2271&amp;" "&amp;V2271</f>
        <v>Brahmanbaria Ashuganj</v>
      </c>
      <c r="X2271" s="626"/>
      <c r="Y2271" s="626"/>
      <c r="Z2271" s="626"/>
      <c r="AA2271" s="626"/>
      <c r="AB2271" s="626"/>
      <c r="AC2271" s="626"/>
      <c r="AD2271" s="626"/>
      <c r="AE2271" s="626"/>
      <c r="AF2271" s="626"/>
      <c r="AG2271" s="626"/>
      <c r="AH2271" s="626"/>
      <c r="AI2271" s="626"/>
      <c r="AJ2271" s="626"/>
      <c r="AK2271" s="626"/>
      <c r="AL2271" s="626"/>
      <c r="AO2271" s="384" t="s">
        <v>25</v>
      </c>
      <c r="AP2271" s="385" t="s">
        <v>1046</v>
      </c>
      <c r="AQ2271" s="384" t="str">
        <f>AO2271&amp;" "&amp;AP2271</f>
        <v>Brahmanbaria Ashuganj</v>
      </c>
      <c r="AR2271" s="627"/>
      <c r="AS2271" s="627"/>
      <c r="AT2271" s="627"/>
      <c r="AU2271" s="627"/>
      <c r="AV2271" s="627"/>
      <c r="AW2271" s="627"/>
      <c r="AX2271" s="627"/>
      <c r="AY2271" s="627"/>
      <c r="AZ2271" s="627"/>
      <c r="BA2271" s="627"/>
      <c r="BB2271" s="627"/>
      <c r="BC2271" s="627"/>
      <c r="BD2271" s="627"/>
      <c r="BE2271" s="627"/>
      <c r="BF2271" s="627"/>
      <c r="BH2271" s="384" t="s">
        <v>25</v>
      </c>
      <c r="BI2271" s="385" t="s">
        <v>1046</v>
      </c>
      <c r="BJ2271" s="384" t="str">
        <f>BH2271&amp;" "&amp;BI2271</f>
        <v>Brahmanbaria Ashuganj</v>
      </c>
      <c r="BK2271" s="627"/>
      <c r="BL2271" s="627"/>
      <c r="BM2271" s="627"/>
      <c r="BN2271" s="627"/>
      <c r="BO2271" s="627"/>
      <c r="BP2271" s="627"/>
      <c r="BQ2271" s="627"/>
      <c r="BR2271" s="627"/>
      <c r="BS2271" s="627"/>
      <c r="BT2271" s="627"/>
      <c r="BU2271" s="627"/>
      <c r="BV2271" s="627"/>
      <c r="BW2271" s="627"/>
      <c r="BX2271" s="627"/>
      <c r="BY2271" s="627"/>
      <c r="CA2271" s="384" t="s">
        <v>25</v>
      </c>
      <c r="CB2271" s="385" t="s">
        <v>1046</v>
      </c>
      <c r="CC2271" s="384" t="str">
        <f>CA2271&amp;" "&amp;CB2271</f>
        <v>Brahmanbaria Ashuganj</v>
      </c>
      <c r="CD2271" s="629"/>
      <c r="CE2271" s="629"/>
      <c r="CF2271" s="629"/>
      <c r="CG2271" s="629"/>
      <c r="CH2271" s="629"/>
      <c r="CI2271" s="629"/>
      <c r="CJ2271" s="629"/>
      <c r="CK2271" s="629"/>
      <c r="CN2271" s="384" t="s">
        <v>25</v>
      </c>
      <c r="CO2271" s="385" t="s">
        <v>1046</v>
      </c>
      <c r="CP2271" s="384" t="str">
        <f>CN2271&amp;" "&amp;CO2271</f>
        <v>Brahmanbaria Ashuganj</v>
      </c>
      <c r="CQ2271" s="629"/>
      <c r="CR2271" s="629"/>
      <c r="CS2271" s="629"/>
      <c r="CT2271" s="629"/>
      <c r="CU2271" s="629"/>
      <c r="CV2271" s="629"/>
      <c r="CW2271" s="629"/>
      <c r="CX2271" s="629"/>
      <c r="CZ2271" s="384" t="s">
        <v>25</v>
      </c>
      <c r="DA2271" s="385" t="s">
        <v>1046</v>
      </c>
      <c r="DB2271" s="384" t="str">
        <f>CZ2271&amp;" "&amp;DA2271</f>
        <v>Brahmanbaria Ashuganj</v>
      </c>
      <c r="DC2271" s="566"/>
      <c r="DD2271"/>
      <c r="DE2271" s="384" t="s">
        <v>25</v>
      </c>
      <c r="DF2271" s="385" t="s">
        <v>1046</v>
      </c>
      <c r="DG2271" s="384" t="str">
        <f>DE2271&amp;" "&amp;DF2271</f>
        <v>Brahmanbaria Ashuganj</v>
      </c>
      <c r="DH2271" s="566"/>
      <c r="DI2271"/>
      <c r="DJ2271" s="384" t="s">
        <v>25</v>
      </c>
      <c r="DK2271" s="385" t="s">
        <v>1046</v>
      </c>
      <c r="DL2271" s="384" t="str">
        <f>DJ2271&amp;" "&amp;DK2271</f>
        <v>Brahmanbaria Ashuganj</v>
      </c>
      <c r="DM2271" s="566"/>
      <c r="DN2271"/>
      <c r="DO2271" s="384" t="s">
        <v>25</v>
      </c>
      <c r="DP2271" s="385" t="s">
        <v>1046</v>
      </c>
      <c r="DQ2271" s="384" t="str">
        <f>DO2271&amp;" "&amp;DP2271</f>
        <v>Brahmanbaria Ashuganj</v>
      </c>
      <c r="DR2271" s="566"/>
    </row>
    <row r="2272" spans="1:122" ht="15" hidden="1" x14ac:dyDescent="0.25">
      <c r="A2272" s="384" t="s">
        <v>25</v>
      </c>
      <c r="B2272" s="384" t="s">
        <v>131</v>
      </c>
      <c r="C2272" s="384" t="str">
        <f>A2272&amp;" "&amp;B2272</f>
        <v>Brahmanbaria Bancharampur</v>
      </c>
      <c r="D2272" s="626"/>
      <c r="E2272" s="626"/>
      <c r="F2272" s="626"/>
      <c r="G2272" s="626"/>
      <c r="H2272" s="626"/>
      <c r="I2272" s="626"/>
      <c r="J2272" s="626"/>
      <c r="K2272" s="626"/>
      <c r="L2272" s="626"/>
      <c r="M2272" s="626"/>
      <c r="N2272" s="626"/>
      <c r="O2272" s="626"/>
      <c r="P2272" s="626"/>
      <c r="Q2272" s="626"/>
      <c r="R2272" s="626"/>
      <c r="S2272" s="315"/>
      <c r="T2272" s="315"/>
      <c r="U2272" s="384" t="s">
        <v>25</v>
      </c>
      <c r="V2272" s="384" t="s">
        <v>131</v>
      </c>
      <c r="W2272" s="384" t="str">
        <f>U2272&amp;" "&amp;V2272</f>
        <v>Brahmanbaria Bancharampur</v>
      </c>
      <c r="X2272" s="626"/>
      <c r="Y2272" s="626"/>
      <c r="Z2272" s="626"/>
      <c r="AA2272" s="626"/>
      <c r="AB2272" s="626"/>
      <c r="AC2272" s="626"/>
      <c r="AD2272" s="626"/>
      <c r="AE2272" s="626"/>
      <c r="AF2272" s="626"/>
      <c r="AG2272" s="626"/>
      <c r="AH2272" s="626"/>
      <c r="AI2272" s="626"/>
      <c r="AJ2272" s="626"/>
      <c r="AK2272" s="626"/>
      <c r="AL2272" s="626"/>
      <c r="AO2272" s="384" t="s">
        <v>25</v>
      </c>
      <c r="AP2272" s="384" t="s">
        <v>131</v>
      </c>
      <c r="AQ2272" s="384" t="str">
        <f>AO2272&amp;" "&amp;AP2272</f>
        <v>Brahmanbaria Bancharampur</v>
      </c>
      <c r="AR2272" s="627"/>
      <c r="AS2272" s="627"/>
      <c r="AT2272" s="627"/>
      <c r="AU2272" s="627"/>
      <c r="AV2272" s="627"/>
      <c r="AW2272" s="627"/>
      <c r="AX2272" s="627"/>
      <c r="AY2272" s="627"/>
      <c r="AZ2272" s="627"/>
      <c r="BA2272" s="627"/>
      <c r="BB2272" s="627"/>
      <c r="BC2272" s="627"/>
      <c r="BD2272" s="627"/>
      <c r="BE2272" s="627"/>
      <c r="BF2272" s="627"/>
      <c r="BH2272" s="384" t="s">
        <v>25</v>
      </c>
      <c r="BI2272" s="384" t="s">
        <v>131</v>
      </c>
      <c r="BJ2272" s="384" t="str">
        <f>BH2272&amp;" "&amp;BI2272</f>
        <v>Brahmanbaria Bancharampur</v>
      </c>
      <c r="BK2272" s="627"/>
      <c r="BL2272" s="627"/>
      <c r="BM2272" s="627"/>
      <c r="BN2272" s="627"/>
      <c r="BO2272" s="627"/>
      <c r="BP2272" s="627"/>
      <c r="BQ2272" s="627"/>
      <c r="BR2272" s="627"/>
      <c r="BS2272" s="627"/>
      <c r="BT2272" s="627"/>
      <c r="BU2272" s="627"/>
      <c r="BV2272" s="627"/>
      <c r="BW2272" s="627"/>
      <c r="BX2272" s="627"/>
      <c r="BY2272" s="627"/>
      <c r="CA2272" s="384" t="s">
        <v>25</v>
      </c>
      <c r="CB2272" s="384" t="s">
        <v>131</v>
      </c>
      <c r="CC2272" s="384" t="str">
        <f>CA2272&amp;" "&amp;CB2272</f>
        <v>Brahmanbaria Bancharampur</v>
      </c>
      <c r="CD2272" s="629"/>
      <c r="CE2272" s="629"/>
      <c r="CF2272" s="629"/>
      <c r="CG2272" s="629"/>
      <c r="CH2272" s="629"/>
      <c r="CI2272" s="629"/>
      <c r="CJ2272" s="629"/>
      <c r="CK2272" s="629"/>
      <c r="CN2272" s="384" t="s">
        <v>25</v>
      </c>
      <c r="CO2272" s="384" t="s">
        <v>131</v>
      </c>
      <c r="CP2272" s="384" t="str">
        <f>CN2272&amp;" "&amp;CO2272</f>
        <v>Brahmanbaria Bancharampur</v>
      </c>
      <c r="CQ2272" s="629"/>
      <c r="CR2272" s="629"/>
      <c r="CS2272" s="629"/>
      <c r="CT2272" s="629"/>
      <c r="CU2272" s="629"/>
      <c r="CV2272" s="629"/>
      <c r="CW2272" s="629"/>
      <c r="CX2272" s="629"/>
      <c r="CZ2272" s="384" t="s">
        <v>25</v>
      </c>
      <c r="DA2272" s="384" t="s">
        <v>131</v>
      </c>
      <c r="DB2272" s="384" t="str">
        <f>CZ2272&amp;" "&amp;DA2272</f>
        <v>Brahmanbaria Bancharampur</v>
      </c>
      <c r="DC2272" s="566"/>
      <c r="DD2272"/>
      <c r="DE2272" s="384" t="s">
        <v>25</v>
      </c>
      <c r="DF2272" s="384" t="s">
        <v>131</v>
      </c>
      <c r="DG2272" s="384" t="str">
        <f>DE2272&amp;" "&amp;DF2272</f>
        <v>Brahmanbaria Bancharampur</v>
      </c>
      <c r="DH2272" s="566"/>
      <c r="DI2272"/>
      <c r="DJ2272" s="384" t="s">
        <v>25</v>
      </c>
      <c r="DK2272" s="384" t="s">
        <v>131</v>
      </c>
      <c r="DL2272" s="384" t="str">
        <f>DJ2272&amp;" "&amp;DK2272</f>
        <v>Brahmanbaria Bancharampur</v>
      </c>
      <c r="DM2272" s="566"/>
      <c r="DN2272"/>
      <c r="DO2272" s="384" t="s">
        <v>25</v>
      </c>
      <c r="DP2272" s="384" t="s">
        <v>131</v>
      </c>
      <c r="DQ2272" s="384" t="str">
        <f>DO2272&amp;" "&amp;DP2272</f>
        <v>Brahmanbaria Bancharampur</v>
      </c>
      <c r="DR2272" s="566"/>
    </row>
    <row r="2273" spans="1:122" ht="15" hidden="1" x14ac:dyDescent="0.25">
      <c r="A2273" s="384" t="s">
        <v>25</v>
      </c>
      <c r="B2273" s="384" t="s">
        <v>1200</v>
      </c>
      <c r="C2273" s="384" t="str">
        <f t="shared" si="297"/>
        <v>Brahmanbaria Bijoynagar</v>
      </c>
      <c r="D2273" s="626"/>
      <c r="E2273" s="626"/>
      <c r="F2273" s="626"/>
      <c r="G2273" s="626"/>
      <c r="H2273" s="626"/>
      <c r="I2273" s="626"/>
      <c r="J2273" s="626"/>
      <c r="K2273" s="626"/>
      <c r="L2273" s="626"/>
      <c r="M2273" s="626"/>
      <c r="N2273" s="626"/>
      <c r="O2273" s="626"/>
      <c r="P2273" s="626"/>
      <c r="Q2273" s="626"/>
      <c r="R2273" s="626"/>
      <c r="S2273" s="315"/>
      <c r="T2273" s="315"/>
      <c r="U2273" s="384" t="s">
        <v>25</v>
      </c>
      <c r="V2273" s="384" t="s">
        <v>1200</v>
      </c>
      <c r="W2273" s="384" t="str">
        <f t="shared" si="298"/>
        <v>Brahmanbaria Bijoynagar</v>
      </c>
      <c r="X2273" s="626"/>
      <c r="Y2273" s="626"/>
      <c r="Z2273" s="626"/>
      <c r="AA2273" s="626"/>
      <c r="AB2273" s="626"/>
      <c r="AC2273" s="626"/>
      <c r="AD2273" s="626"/>
      <c r="AE2273" s="626"/>
      <c r="AF2273" s="626"/>
      <c r="AG2273" s="626"/>
      <c r="AH2273" s="626"/>
      <c r="AI2273" s="626"/>
      <c r="AJ2273" s="626"/>
      <c r="AK2273" s="626"/>
      <c r="AL2273" s="626"/>
      <c r="AO2273" s="384" t="s">
        <v>25</v>
      </c>
      <c r="AP2273" s="384" t="s">
        <v>1200</v>
      </c>
      <c r="AQ2273" s="384" t="str">
        <f t="shared" ref="AQ2273:AQ2340" si="307">AO2273&amp;" "&amp;AP2273</f>
        <v>Brahmanbaria Bijoynagar</v>
      </c>
      <c r="AR2273" s="627"/>
      <c r="AS2273" s="627"/>
      <c r="AT2273" s="627"/>
      <c r="AU2273" s="627"/>
      <c r="AV2273" s="627"/>
      <c r="AW2273" s="627"/>
      <c r="AX2273" s="627"/>
      <c r="AY2273" s="627"/>
      <c r="AZ2273" s="627"/>
      <c r="BA2273" s="627"/>
      <c r="BB2273" s="627"/>
      <c r="BC2273" s="627"/>
      <c r="BD2273" s="627"/>
      <c r="BE2273" s="627"/>
      <c r="BF2273" s="627"/>
      <c r="BH2273" s="384" t="s">
        <v>25</v>
      </c>
      <c r="BI2273" s="384" t="s">
        <v>1200</v>
      </c>
      <c r="BJ2273" s="384" t="str">
        <f t="shared" ref="BJ2273:BJ2340" si="308">BH2273&amp;" "&amp;BI2273</f>
        <v>Brahmanbaria Bijoynagar</v>
      </c>
      <c r="BK2273" s="627"/>
      <c r="BL2273" s="627"/>
      <c r="BM2273" s="627"/>
      <c r="BN2273" s="627"/>
      <c r="BO2273" s="627"/>
      <c r="BP2273" s="627"/>
      <c r="BQ2273" s="627"/>
      <c r="BR2273" s="627"/>
      <c r="BS2273" s="627"/>
      <c r="BT2273" s="627"/>
      <c r="BU2273" s="627"/>
      <c r="BV2273" s="627"/>
      <c r="BW2273" s="627"/>
      <c r="BX2273" s="627"/>
      <c r="BY2273" s="627"/>
      <c r="CA2273" s="384" t="s">
        <v>25</v>
      </c>
      <c r="CB2273" s="384" t="s">
        <v>1200</v>
      </c>
      <c r="CC2273" s="384" t="str">
        <f t="shared" ref="CC2273:CC2340" si="309">CA2273&amp;" "&amp;CB2273</f>
        <v>Brahmanbaria Bijoynagar</v>
      </c>
      <c r="CD2273" s="629"/>
      <c r="CE2273" s="629"/>
      <c r="CF2273" s="629"/>
      <c r="CG2273" s="629"/>
      <c r="CH2273" s="629"/>
      <c r="CI2273" s="629"/>
      <c r="CJ2273" s="629"/>
      <c r="CK2273" s="629"/>
      <c r="CN2273" s="384" t="s">
        <v>25</v>
      </c>
      <c r="CO2273" s="384" t="s">
        <v>1200</v>
      </c>
      <c r="CP2273" s="384" t="str">
        <f t="shared" ref="CP2273:CP2340" si="310">CN2273&amp;" "&amp;CO2273</f>
        <v>Brahmanbaria Bijoynagar</v>
      </c>
      <c r="CQ2273" s="629"/>
      <c r="CR2273" s="629"/>
      <c r="CS2273" s="629"/>
      <c r="CT2273" s="629"/>
      <c r="CU2273" s="629"/>
      <c r="CV2273" s="629"/>
      <c r="CW2273" s="629"/>
      <c r="CX2273" s="629"/>
      <c r="CZ2273" s="384" t="s">
        <v>25</v>
      </c>
      <c r="DA2273" s="384" t="s">
        <v>1200</v>
      </c>
      <c r="DB2273" s="384" t="str">
        <f t="shared" ref="DB2273:DB2316" si="311">CZ2273&amp;" "&amp;DA2273</f>
        <v>Brahmanbaria Bijoynagar</v>
      </c>
      <c r="DC2273" s="566"/>
      <c r="DD2273"/>
      <c r="DE2273" s="384" t="s">
        <v>25</v>
      </c>
      <c r="DF2273" s="384" t="s">
        <v>1200</v>
      </c>
      <c r="DG2273" s="384" t="str">
        <f t="shared" ref="DG2273:DG2336" si="312">DE2273&amp;" "&amp;DF2273</f>
        <v>Brahmanbaria Bijoynagar</v>
      </c>
      <c r="DH2273" s="566"/>
      <c r="DI2273"/>
      <c r="DJ2273" s="384" t="s">
        <v>25</v>
      </c>
      <c r="DK2273" s="384" t="s">
        <v>1200</v>
      </c>
      <c r="DL2273" s="384" t="str">
        <f t="shared" ref="DL2273:DL2336" si="313">DJ2273&amp;" "&amp;DK2273</f>
        <v>Brahmanbaria Bijoynagar</v>
      </c>
      <c r="DM2273" s="566"/>
      <c r="DN2273"/>
      <c r="DO2273" s="384" t="s">
        <v>25</v>
      </c>
      <c r="DP2273" s="384" t="s">
        <v>1200</v>
      </c>
      <c r="DQ2273" s="384" t="str">
        <f t="shared" ref="DQ2273:DQ2336" si="314">DO2273&amp;" "&amp;DP2273</f>
        <v>Brahmanbaria Bijoynagar</v>
      </c>
      <c r="DR2273" s="566"/>
    </row>
    <row r="2274" spans="1:122" ht="15" hidden="1" x14ac:dyDescent="0.25">
      <c r="A2274" s="384" t="s">
        <v>25</v>
      </c>
      <c r="B2274" s="388" t="s">
        <v>978</v>
      </c>
      <c r="C2274" s="384" t="str">
        <f t="shared" si="297"/>
        <v>Brahmanbaria Brahmanbaria DoTs Corner</v>
      </c>
      <c r="D2274" s="626"/>
      <c r="E2274" s="626"/>
      <c r="F2274" s="626"/>
      <c r="G2274" s="626"/>
      <c r="H2274" s="626"/>
      <c r="I2274" s="626"/>
      <c r="J2274" s="626"/>
      <c r="K2274" s="626"/>
      <c r="L2274" s="626"/>
      <c r="M2274" s="626"/>
      <c r="N2274" s="626"/>
      <c r="O2274" s="626"/>
      <c r="P2274" s="626"/>
      <c r="Q2274" s="626"/>
      <c r="R2274" s="626"/>
      <c r="S2274" s="315"/>
      <c r="T2274" s="315"/>
      <c r="U2274" s="384" t="s">
        <v>25</v>
      </c>
      <c r="V2274" s="388" t="s">
        <v>978</v>
      </c>
      <c r="W2274" s="384" t="str">
        <f t="shared" si="298"/>
        <v>Brahmanbaria Brahmanbaria DoTs Corner</v>
      </c>
      <c r="X2274" s="626"/>
      <c r="Y2274" s="626"/>
      <c r="Z2274" s="626"/>
      <c r="AA2274" s="626"/>
      <c r="AB2274" s="626"/>
      <c r="AC2274" s="626"/>
      <c r="AD2274" s="626"/>
      <c r="AE2274" s="626"/>
      <c r="AF2274" s="626"/>
      <c r="AG2274" s="626"/>
      <c r="AH2274" s="626"/>
      <c r="AI2274" s="626"/>
      <c r="AJ2274" s="626"/>
      <c r="AK2274" s="626"/>
      <c r="AL2274" s="626"/>
      <c r="AO2274" s="384" t="s">
        <v>25</v>
      </c>
      <c r="AP2274" s="388" t="s">
        <v>978</v>
      </c>
      <c r="AQ2274" s="384" t="str">
        <f t="shared" si="307"/>
        <v>Brahmanbaria Brahmanbaria DoTs Corner</v>
      </c>
      <c r="AR2274" s="627"/>
      <c r="AS2274" s="627"/>
      <c r="AT2274" s="627"/>
      <c r="AU2274" s="627"/>
      <c r="AV2274" s="627"/>
      <c r="AW2274" s="627"/>
      <c r="AX2274" s="627"/>
      <c r="AY2274" s="627"/>
      <c r="AZ2274" s="627"/>
      <c r="BA2274" s="627"/>
      <c r="BB2274" s="627"/>
      <c r="BC2274" s="627"/>
      <c r="BD2274" s="627"/>
      <c r="BE2274" s="627"/>
      <c r="BF2274" s="627"/>
      <c r="BH2274" s="384" t="s">
        <v>25</v>
      </c>
      <c r="BI2274" s="388" t="s">
        <v>978</v>
      </c>
      <c r="BJ2274" s="384" t="str">
        <f t="shared" si="308"/>
        <v>Brahmanbaria Brahmanbaria DoTs Corner</v>
      </c>
      <c r="BK2274" s="627"/>
      <c r="BL2274" s="627"/>
      <c r="BM2274" s="627"/>
      <c r="BN2274" s="627"/>
      <c r="BO2274" s="627"/>
      <c r="BP2274" s="627"/>
      <c r="BQ2274" s="627"/>
      <c r="BR2274" s="627"/>
      <c r="BS2274" s="627"/>
      <c r="BT2274" s="627"/>
      <c r="BU2274" s="627"/>
      <c r="BV2274" s="627"/>
      <c r="BW2274" s="627"/>
      <c r="BX2274" s="627"/>
      <c r="BY2274" s="627"/>
      <c r="CA2274" s="384" t="s">
        <v>25</v>
      </c>
      <c r="CB2274" s="388" t="s">
        <v>978</v>
      </c>
      <c r="CC2274" s="384" t="str">
        <f t="shared" si="309"/>
        <v>Brahmanbaria Brahmanbaria DoTs Corner</v>
      </c>
      <c r="CD2274" s="629"/>
      <c r="CE2274" s="629"/>
      <c r="CF2274" s="629"/>
      <c r="CG2274" s="629"/>
      <c r="CH2274" s="629"/>
      <c r="CI2274" s="629"/>
      <c r="CJ2274" s="629"/>
      <c r="CK2274" s="629"/>
      <c r="CN2274" s="384" t="s">
        <v>25</v>
      </c>
      <c r="CO2274" s="388" t="s">
        <v>978</v>
      </c>
      <c r="CP2274" s="384" t="str">
        <f t="shared" si="310"/>
        <v>Brahmanbaria Brahmanbaria DoTs Corner</v>
      </c>
      <c r="CQ2274" s="629"/>
      <c r="CR2274" s="629"/>
      <c r="CS2274" s="629"/>
      <c r="CT2274" s="629"/>
      <c r="CU2274" s="629"/>
      <c r="CV2274" s="629"/>
      <c r="CW2274" s="629"/>
      <c r="CX2274" s="629"/>
      <c r="CZ2274" s="384" t="s">
        <v>25</v>
      </c>
      <c r="DA2274" s="388" t="s">
        <v>978</v>
      </c>
      <c r="DB2274" s="384" t="str">
        <f t="shared" si="311"/>
        <v>Brahmanbaria Brahmanbaria DoTs Corner</v>
      </c>
      <c r="DC2274" s="566"/>
      <c r="DD2274"/>
      <c r="DE2274" s="384" t="s">
        <v>25</v>
      </c>
      <c r="DF2274" s="388" t="s">
        <v>978</v>
      </c>
      <c r="DG2274" s="384" t="str">
        <f t="shared" si="312"/>
        <v>Brahmanbaria Brahmanbaria DoTs Corner</v>
      </c>
      <c r="DH2274" s="566"/>
      <c r="DI2274"/>
      <c r="DJ2274" s="384" t="s">
        <v>25</v>
      </c>
      <c r="DK2274" s="388" t="s">
        <v>978</v>
      </c>
      <c r="DL2274" s="384" t="str">
        <f t="shared" si="313"/>
        <v>Brahmanbaria Brahmanbaria DoTs Corner</v>
      </c>
      <c r="DM2274" s="566"/>
      <c r="DN2274"/>
      <c r="DO2274" s="384" t="s">
        <v>25</v>
      </c>
      <c r="DP2274" s="388" t="s">
        <v>978</v>
      </c>
      <c r="DQ2274" s="384" t="str">
        <f t="shared" si="314"/>
        <v>Brahmanbaria Brahmanbaria DoTs Corner</v>
      </c>
      <c r="DR2274" s="566"/>
    </row>
    <row r="2275" spans="1:122" ht="15" hidden="1" x14ac:dyDescent="0.25">
      <c r="A2275" s="384" t="s">
        <v>25</v>
      </c>
      <c r="B2275" s="241" t="s">
        <v>132</v>
      </c>
      <c r="C2275" s="384" t="str">
        <f t="shared" si="297"/>
        <v>Brahmanbaria Brahmanbaria Sadar</v>
      </c>
      <c r="D2275" s="626"/>
      <c r="E2275" s="626"/>
      <c r="F2275" s="626"/>
      <c r="G2275" s="626"/>
      <c r="H2275" s="626"/>
      <c r="I2275" s="626"/>
      <c r="J2275" s="626"/>
      <c r="K2275" s="626"/>
      <c r="L2275" s="626"/>
      <c r="M2275" s="626"/>
      <c r="N2275" s="626"/>
      <c r="O2275" s="626"/>
      <c r="P2275" s="626"/>
      <c r="Q2275" s="626"/>
      <c r="R2275" s="626"/>
      <c r="S2275" s="315"/>
      <c r="T2275" s="315"/>
      <c r="U2275" s="384" t="s">
        <v>25</v>
      </c>
      <c r="V2275" s="241" t="s">
        <v>132</v>
      </c>
      <c r="W2275" s="384" t="str">
        <f t="shared" si="298"/>
        <v>Brahmanbaria Brahmanbaria Sadar</v>
      </c>
      <c r="X2275" s="626"/>
      <c r="Y2275" s="626"/>
      <c r="Z2275" s="626"/>
      <c r="AA2275" s="626"/>
      <c r="AB2275" s="626"/>
      <c r="AC2275" s="626"/>
      <c r="AD2275" s="626"/>
      <c r="AE2275" s="626"/>
      <c r="AF2275" s="626"/>
      <c r="AG2275" s="626"/>
      <c r="AH2275" s="626"/>
      <c r="AI2275" s="626"/>
      <c r="AJ2275" s="626"/>
      <c r="AK2275" s="626"/>
      <c r="AL2275" s="626"/>
      <c r="AO2275" s="384" t="s">
        <v>25</v>
      </c>
      <c r="AP2275" s="241" t="s">
        <v>132</v>
      </c>
      <c r="AQ2275" s="384" t="str">
        <f t="shared" si="307"/>
        <v>Brahmanbaria Brahmanbaria Sadar</v>
      </c>
      <c r="AR2275" s="627"/>
      <c r="AS2275" s="627"/>
      <c r="AT2275" s="627"/>
      <c r="AU2275" s="627"/>
      <c r="AV2275" s="627"/>
      <c r="AW2275" s="627"/>
      <c r="AX2275" s="627"/>
      <c r="AY2275" s="627"/>
      <c r="AZ2275" s="627"/>
      <c r="BA2275" s="627"/>
      <c r="BB2275" s="627"/>
      <c r="BC2275" s="627"/>
      <c r="BD2275" s="627"/>
      <c r="BE2275" s="627"/>
      <c r="BF2275" s="627"/>
      <c r="BH2275" s="384" t="s">
        <v>25</v>
      </c>
      <c r="BI2275" s="241" t="s">
        <v>132</v>
      </c>
      <c r="BJ2275" s="384" t="str">
        <f t="shared" si="308"/>
        <v>Brahmanbaria Brahmanbaria Sadar</v>
      </c>
      <c r="BK2275" s="627"/>
      <c r="BL2275" s="627"/>
      <c r="BM2275" s="627"/>
      <c r="BN2275" s="627"/>
      <c r="BO2275" s="627"/>
      <c r="BP2275" s="627"/>
      <c r="BQ2275" s="627"/>
      <c r="BR2275" s="627"/>
      <c r="BS2275" s="627"/>
      <c r="BT2275" s="627"/>
      <c r="BU2275" s="627"/>
      <c r="BV2275" s="627"/>
      <c r="BW2275" s="627"/>
      <c r="BX2275" s="627"/>
      <c r="BY2275" s="627"/>
      <c r="CA2275" s="384" t="s">
        <v>25</v>
      </c>
      <c r="CB2275" s="241" t="s">
        <v>132</v>
      </c>
      <c r="CC2275" s="384" t="str">
        <f t="shared" si="309"/>
        <v>Brahmanbaria Brahmanbaria Sadar</v>
      </c>
      <c r="CD2275" s="629"/>
      <c r="CE2275" s="629"/>
      <c r="CF2275" s="629"/>
      <c r="CG2275" s="629"/>
      <c r="CH2275" s="629"/>
      <c r="CI2275" s="629"/>
      <c r="CJ2275" s="629"/>
      <c r="CK2275" s="629"/>
      <c r="CN2275" s="384" t="s">
        <v>25</v>
      </c>
      <c r="CO2275" s="241" t="s">
        <v>132</v>
      </c>
      <c r="CP2275" s="384" t="str">
        <f t="shared" si="310"/>
        <v>Brahmanbaria Brahmanbaria Sadar</v>
      </c>
      <c r="CQ2275" s="629"/>
      <c r="CR2275" s="629"/>
      <c r="CS2275" s="629"/>
      <c r="CT2275" s="629"/>
      <c r="CU2275" s="629"/>
      <c r="CV2275" s="629"/>
      <c r="CW2275" s="629"/>
      <c r="CX2275" s="629"/>
      <c r="CZ2275" s="384" t="s">
        <v>25</v>
      </c>
      <c r="DA2275" s="241" t="s">
        <v>132</v>
      </c>
      <c r="DB2275" s="384" t="str">
        <f t="shared" si="311"/>
        <v>Brahmanbaria Brahmanbaria Sadar</v>
      </c>
      <c r="DC2275" s="566"/>
      <c r="DD2275"/>
      <c r="DE2275" s="384" t="s">
        <v>25</v>
      </c>
      <c r="DF2275" s="241" t="s">
        <v>132</v>
      </c>
      <c r="DG2275" s="384" t="str">
        <f t="shared" si="312"/>
        <v>Brahmanbaria Brahmanbaria Sadar</v>
      </c>
      <c r="DH2275" s="566"/>
      <c r="DI2275"/>
      <c r="DJ2275" s="384" t="s">
        <v>25</v>
      </c>
      <c r="DK2275" s="241" t="s">
        <v>132</v>
      </c>
      <c r="DL2275" s="384" t="str">
        <f t="shared" si="313"/>
        <v>Brahmanbaria Brahmanbaria Sadar</v>
      </c>
      <c r="DM2275" s="566"/>
      <c r="DN2275"/>
      <c r="DO2275" s="384" t="s">
        <v>25</v>
      </c>
      <c r="DP2275" s="241" t="s">
        <v>132</v>
      </c>
      <c r="DQ2275" s="384" t="str">
        <f t="shared" si="314"/>
        <v>Brahmanbaria Brahmanbaria Sadar</v>
      </c>
      <c r="DR2275" s="566"/>
    </row>
    <row r="2276" spans="1:122" ht="15" hidden="1" x14ac:dyDescent="0.25">
      <c r="A2276" s="384" t="s">
        <v>25</v>
      </c>
      <c r="B2276" s="384" t="s">
        <v>133</v>
      </c>
      <c r="C2276" s="384" t="str">
        <f t="shared" si="297"/>
        <v>Brahmanbaria Kashba</v>
      </c>
      <c r="D2276" s="626"/>
      <c r="E2276" s="626"/>
      <c r="F2276" s="626"/>
      <c r="G2276" s="626"/>
      <c r="H2276" s="626"/>
      <c r="I2276" s="626"/>
      <c r="J2276" s="626"/>
      <c r="K2276" s="626"/>
      <c r="L2276" s="626"/>
      <c r="M2276" s="626"/>
      <c r="N2276" s="626"/>
      <c r="O2276" s="626"/>
      <c r="P2276" s="626"/>
      <c r="Q2276" s="626"/>
      <c r="R2276" s="626"/>
      <c r="S2276" s="315"/>
      <c r="T2276" s="315"/>
      <c r="U2276" s="384" t="s">
        <v>25</v>
      </c>
      <c r="V2276" s="384" t="s">
        <v>133</v>
      </c>
      <c r="W2276" s="384" t="str">
        <f t="shared" si="298"/>
        <v>Brahmanbaria Kashba</v>
      </c>
      <c r="X2276" s="626"/>
      <c r="Y2276" s="626"/>
      <c r="Z2276" s="626"/>
      <c r="AA2276" s="626"/>
      <c r="AB2276" s="626"/>
      <c r="AC2276" s="626"/>
      <c r="AD2276" s="626"/>
      <c r="AE2276" s="626"/>
      <c r="AF2276" s="626"/>
      <c r="AG2276" s="626"/>
      <c r="AH2276" s="626"/>
      <c r="AI2276" s="626"/>
      <c r="AJ2276" s="626"/>
      <c r="AK2276" s="626"/>
      <c r="AL2276" s="626"/>
      <c r="AO2276" s="384" t="s">
        <v>25</v>
      </c>
      <c r="AP2276" s="384" t="s">
        <v>133</v>
      </c>
      <c r="AQ2276" s="384" t="str">
        <f t="shared" si="307"/>
        <v>Brahmanbaria Kashba</v>
      </c>
      <c r="AR2276" s="627"/>
      <c r="AS2276" s="627"/>
      <c r="AT2276" s="627"/>
      <c r="AU2276" s="627"/>
      <c r="AV2276" s="627"/>
      <c r="AW2276" s="627"/>
      <c r="AX2276" s="627"/>
      <c r="AY2276" s="627"/>
      <c r="AZ2276" s="627"/>
      <c r="BA2276" s="627"/>
      <c r="BB2276" s="627"/>
      <c r="BC2276" s="627"/>
      <c r="BD2276" s="627"/>
      <c r="BE2276" s="627"/>
      <c r="BF2276" s="627"/>
      <c r="BH2276" s="384" t="s">
        <v>25</v>
      </c>
      <c r="BI2276" s="384" t="s">
        <v>133</v>
      </c>
      <c r="BJ2276" s="384" t="str">
        <f t="shared" si="308"/>
        <v>Brahmanbaria Kashba</v>
      </c>
      <c r="BK2276" s="627"/>
      <c r="BL2276" s="627"/>
      <c r="BM2276" s="627"/>
      <c r="BN2276" s="627"/>
      <c r="BO2276" s="627"/>
      <c r="BP2276" s="627"/>
      <c r="BQ2276" s="627"/>
      <c r="BR2276" s="627"/>
      <c r="BS2276" s="627"/>
      <c r="BT2276" s="627"/>
      <c r="BU2276" s="627"/>
      <c r="BV2276" s="627"/>
      <c r="BW2276" s="627"/>
      <c r="BX2276" s="627"/>
      <c r="BY2276" s="627"/>
      <c r="CA2276" s="384" t="s">
        <v>25</v>
      </c>
      <c r="CB2276" s="384" t="s">
        <v>133</v>
      </c>
      <c r="CC2276" s="384" t="str">
        <f t="shared" si="309"/>
        <v>Brahmanbaria Kashba</v>
      </c>
      <c r="CD2276" s="629"/>
      <c r="CE2276" s="629"/>
      <c r="CF2276" s="629"/>
      <c r="CG2276" s="629"/>
      <c r="CH2276" s="629"/>
      <c r="CI2276" s="629"/>
      <c r="CJ2276" s="629"/>
      <c r="CK2276" s="629"/>
      <c r="CN2276" s="384" t="s">
        <v>25</v>
      </c>
      <c r="CO2276" s="384" t="s">
        <v>133</v>
      </c>
      <c r="CP2276" s="384" t="str">
        <f t="shared" si="310"/>
        <v>Brahmanbaria Kashba</v>
      </c>
      <c r="CQ2276" s="629"/>
      <c r="CR2276" s="629"/>
      <c r="CS2276" s="629"/>
      <c r="CT2276" s="629"/>
      <c r="CU2276" s="629"/>
      <c r="CV2276" s="629"/>
      <c r="CW2276" s="629"/>
      <c r="CX2276" s="629"/>
      <c r="CZ2276" s="384" t="s">
        <v>25</v>
      </c>
      <c r="DA2276" s="384" t="s">
        <v>133</v>
      </c>
      <c r="DB2276" s="384" t="str">
        <f t="shared" si="311"/>
        <v>Brahmanbaria Kashba</v>
      </c>
      <c r="DC2276" s="566"/>
      <c r="DD2276"/>
      <c r="DE2276" s="384" t="s">
        <v>25</v>
      </c>
      <c r="DF2276" s="384" t="s">
        <v>133</v>
      </c>
      <c r="DG2276" s="384" t="str">
        <f t="shared" si="312"/>
        <v>Brahmanbaria Kashba</v>
      </c>
      <c r="DH2276" s="566"/>
      <c r="DI2276"/>
      <c r="DJ2276" s="384" t="s">
        <v>25</v>
      </c>
      <c r="DK2276" s="384" t="s">
        <v>133</v>
      </c>
      <c r="DL2276" s="384" t="str">
        <f t="shared" si="313"/>
        <v>Brahmanbaria Kashba</v>
      </c>
      <c r="DM2276" s="566"/>
      <c r="DN2276"/>
      <c r="DO2276" s="384" t="s">
        <v>25</v>
      </c>
      <c r="DP2276" s="384" t="s">
        <v>133</v>
      </c>
      <c r="DQ2276" s="384" t="str">
        <f t="shared" si="314"/>
        <v>Brahmanbaria Kashba</v>
      </c>
      <c r="DR2276" s="566"/>
    </row>
    <row r="2277" spans="1:122" ht="15" hidden="1" x14ac:dyDescent="0.25">
      <c r="A2277" s="384" t="s">
        <v>25</v>
      </c>
      <c r="B2277" s="384" t="s">
        <v>134</v>
      </c>
      <c r="C2277" s="384" t="str">
        <f t="shared" si="297"/>
        <v>Brahmanbaria Nabinagar</v>
      </c>
      <c r="D2277" s="626"/>
      <c r="E2277" s="626"/>
      <c r="F2277" s="626"/>
      <c r="G2277" s="626"/>
      <c r="H2277" s="626"/>
      <c r="I2277" s="626"/>
      <c r="J2277" s="626"/>
      <c r="K2277" s="626"/>
      <c r="L2277" s="626"/>
      <c r="M2277" s="626"/>
      <c r="N2277" s="626"/>
      <c r="O2277" s="626"/>
      <c r="P2277" s="626"/>
      <c r="Q2277" s="626"/>
      <c r="R2277" s="626"/>
      <c r="S2277" s="315"/>
      <c r="T2277" s="315"/>
      <c r="U2277" s="384" t="s">
        <v>25</v>
      </c>
      <c r="V2277" s="384" t="s">
        <v>134</v>
      </c>
      <c r="W2277" s="384" t="str">
        <f t="shared" si="298"/>
        <v>Brahmanbaria Nabinagar</v>
      </c>
      <c r="X2277" s="626"/>
      <c r="Y2277" s="626"/>
      <c r="Z2277" s="626"/>
      <c r="AA2277" s="626"/>
      <c r="AB2277" s="626"/>
      <c r="AC2277" s="626"/>
      <c r="AD2277" s="626"/>
      <c r="AE2277" s="626"/>
      <c r="AF2277" s="626"/>
      <c r="AG2277" s="626"/>
      <c r="AH2277" s="626"/>
      <c r="AI2277" s="626"/>
      <c r="AJ2277" s="626"/>
      <c r="AK2277" s="626"/>
      <c r="AL2277" s="626"/>
      <c r="AO2277" s="384" t="s">
        <v>25</v>
      </c>
      <c r="AP2277" s="384" t="s">
        <v>134</v>
      </c>
      <c r="AQ2277" s="384" t="str">
        <f t="shared" si="307"/>
        <v>Brahmanbaria Nabinagar</v>
      </c>
      <c r="AR2277" s="627"/>
      <c r="AS2277" s="627"/>
      <c r="AT2277" s="627"/>
      <c r="AU2277" s="627"/>
      <c r="AV2277" s="627"/>
      <c r="AW2277" s="627"/>
      <c r="AX2277" s="627"/>
      <c r="AY2277" s="627"/>
      <c r="AZ2277" s="627"/>
      <c r="BA2277" s="627"/>
      <c r="BB2277" s="627"/>
      <c r="BC2277" s="627"/>
      <c r="BD2277" s="627"/>
      <c r="BE2277" s="627"/>
      <c r="BF2277" s="627"/>
      <c r="BH2277" s="384" t="s">
        <v>25</v>
      </c>
      <c r="BI2277" s="384" t="s">
        <v>134</v>
      </c>
      <c r="BJ2277" s="384" t="str">
        <f t="shared" si="308"/>
        <v>Brahmanbaria Nabinagar</v>
      </c>
      <c r="BK2277" s="627"/>
      <c r="BL2277" s="627"/>
      <c r="BM2277" s="627"/>
      <c r="BN2277" s="627"/>
      <c r="BO2277" s="627"/>
      <c r="BP2277" s="627"/>
      <c r="BQ2277" s="627"/>
      <c r="BR2277" s="627"/>
      <c r="BS2277" s="627"/>
      <c r="BT2277" s="627"/>
      <c r="BU2277" s="627"/>
      <c r="BV2277" s="627"/>
      <c r="BW2277" s="627"/>
      <c r="BX2277" s="627"/>
      <c r="BY2277" s="627"/>
      <c r="CA2277" s="384" t="s">
        <v>25</v>
      </c>
      <c r="CB2277" s="384" t="s">
        <v>134</v>
      </c>
      <c r="CC2277" s="384" t="str">
        <f t="shared" si="309"/>
        <v>Brahmanbaria Nabinagar</v>
      </c>
      <c r="CD2277" s="629"/>
      <c r="CE2277" s="629"/>
      <c r="CF2277" s="629"/>
      <c r="CG2277" s="629"/>
      <c r="CH2277" s="629"/>
      <c r="CI2277" s="629"/>
      <c r="CJ2277" s="629"/>
      <c r="CK2277" s="629"/>
      <c r="CN2277" s="384" t="s">
        <v>25</v>
      </c>
      <c r="CO2277" s="384" t="s">
        <v>134</v>
      </c>
      <c r="CP2277" s="384" t="str">
        <f t="shared" si="310"/>
        <v>Brahmanbaria Nabinagar</v>
      </c>
      <c r="CQ2277" s="629"/>
      <c r="CR2277" s="629"/>
      <c r="CS2277" s="629"/>
      <c r="CT2277" s="629"/>
      <c r="CU2277" s="629"/>
      <c r="CV2277" s="629"/>
      <c r="CW2277" s="629"/>
      <c r="CX2277" s="629"/>
      <c r="CZ2277" s="384" t="s">
        <v>25</v>
      </c>
      <c r="DA2277" s="384" t="s">
        <v>134</v>
      </c>
      <c r="DB2277" s="384" t="str">
        <f t="shared" si="311"/>
        <v>Brahmanbaria Nabinagar</v>
      </c>
      <c r="DC2277" s="566"/>
      <c r="DD2277"/>
      <c r="DE2277" s="384" t="s">
        <v>25</v>
      </c>
      <c r="DF2277" s="384" t="s">
        <v>134</v>
      </c>
      <c r="DG2277" s="384" t="str">
        <f t="shared" si="312"/>
        <v>Brahmanbaria Nabinagar</v>
      </c>
      <c r="DH2277" s="566"/>
      <c r="DI2277"/>
      <c r="DJ2277" s="384" t="s">
        <v>25</v>
      </c>
      <c r="DK2277" s="384" t="s">
        <v>134</v>
      </c>
      <c r="DL2277" s="384" t="str">
        <f t="shared" si="313"/>
        <v>Brahmanbaria Nabinagar</v>
      </c>
      <c r="DM2277" s="566"/>
      <c r="DN2277"/>
      <c r="DO2277" s="384" t="s">
        <v>25</v>
      </c>
      <c r="DP2277" s="384" t="s">
        <v>134</v>
      </c>
      <c r="DQ2277" s="384" t="str">
        <f t="shared" si="314"/>
        <v>Brahmanbaria Nabinagar</v>
      </c>
      <c r="DR2277" s="566"/>
    </row>
    <row r="2278" spans="1:122" ht="15" hidden="1" x14ac:dyDescent="0.25">
      <c r="A2278" s="384" t="s">
        <v>25</v>
      </c>
      <c r="B2278" s="384" t="s">
        <v>135</v>
      </c>
      <c r="C2278" s="384" t="str">
        <f t="shared" ref="C2278:C2345" si="315">A2278&amp;" "&amp;B2278</f>
        <v>Brahmanbaria Nasirnagar</v>
      </c>
      <c r="D2278" s="626"/>
      <c r="E2278" s="626"/>
      <c r="F2278" s="626"/>
      <c r="G2278" s="626"/>
      <c r="H2278" s="626"/>
      <c r="I2278" s="626"/>
      <c r="J2278" s="626"/>
      <c r="K2278" s="626"/>
      <c r="L2278" s="626"/>
      <c r="M2278" s="626"/>
      <c r="N2278" s="626"/>
      <c r="O2278" s="626"/>
      <c r="P2278" s="626"/>
      <c r="Q2278" s="626"/>
      <c r="R2278" s="626"/>
      <c r="S2278" s="315"/>
      <c r="T2278" s="315"/>
      <c r="U2278" s="384" t="s">
        <v>25</v>
      </c>
      <c r="V2278" s="384" t="s">
        <v>135</v>
      </c>
      <c r="W2278" s="384" t="str">
        <f t="shared" ref="W2278:W2345" si="316">U2278&amp;" "&amp;V2278</f>
        <v>Brahmanbaria Nasirnagar</v>
      </c>
      <c r="X2278" s="626"/>
      <c r="Y2278" s="626"/>
      <c r="Z2278" s="626"/>
      <c r="AA2278" s="626"/>
      <c r="AB2278" s="626"/>
      <c r="AC2278" s="626"/>
      <c r="AD2278" s="626"/>
      <c r="AE2278" s="626"/>
      <c r="AF2278" s="626"/>
      <c r="AG2278" s="626"/>
      <c r="AH2278" s="626"/>
      <c r="AI2278" s="626"/>
      <c r="AJ2278" s="626"/>
      <c r="AK2278" s="626"/>
      <c r="AL2278" s="626"/>
      <c r="AO2278" s="384" t="s">
        <v>25</v>
      </c>
      <c r="AP2278" s="384" t="s">
        <v>135</v>
      </c>
      <c r="AQ2278" s="384" t="str">
        <f t="shared" si="307"/>
        <v>Brahmanbaria Nasirnagar</v>
      </c>
      <c r="AR2278" s="627"/>
      <c r="AS2278" s="627"/>
      <c r="AT2278" s="627"/>
      <c r="AU2278" s="627"/>
      <c r="AV2278" s="627"/>
      <c r="AW2278" s="627"/>
      <c r="AX2278" s="627"/>
      <c r="AY2278" s="627"/>
      <c r="AZ2278" s="627"/>
      <c r="BA2278" s="627"/>
      <c r="BB2278" s="627"/>
      <c r="BC2278" s="627"/>
      <c r="BD2278" s="627"/>
      <c r="BE2278" s="627"/>
      <c r="BF2278" s="627"/>
      <c r="BH2278" s="384" t="s">
        <v>25</v>
      </c>
      <c r="BI2278" s="384" t="s">
        <v>135</v>
      </c>
      <c r="BJ2278" s="384" t="str">
        <f t="shared" si="308"/>
        <v>Brahmanbaria Nasirnagar</v>
      </c>
      <c r="BK2278" s="627"/>
      <c r="BL2278" s="627"/>
      <c r="BM2278" s="627"/>
      <c r="BN2278" s="627"/>
      <c r="BO2278" s="627"/>
      <c r="BP2278" s="627"/>
      <c r="BQ2278" s="627"/>
      <c r="BR2278" s="627"/>
      <c r="BS2278" s="627"/>
      <c r="BT2278" s="627"/>
      <c r="BU2278" s="627"/>
      <c r="BV2278" s="627"/>
      <c r="BW2278" s="627"/>
      <c r="BX2278" s="627"/>
      <c r="BY2278" s="627"/>
      <c r="CA2278" s="384" t="s">
        <v>25</v>
      </c>
      <c r="CB2278" s="384" t="s">
        <v>135</v>
      </c>
      <c r="CC2278" s="384" t="str">
        <f t="shared" si="309"/>
        <v>Brahmanbaria Nasirnagar</v>
      </c>
      <c r="CD2278" s="629"/>
      <c r="CE2278" s="629"/>
      <c r="CF2278" s="629"/>
      <c r="CG2278" s="629"/>
      <c r="CH2278" s="629"/>
      <c r="CI2278" s="629"/>
      <c r="CJ2278" s="629"/>
      <c r="CK2278" s="629"/>
      <c r="CN2278" s="384" t="s">
        <v>25</v>
      </c>
      <c r="CO2278" s="384" t="s">
        <v>135</v>
      </c>
      <c r="CP2278" s="384" t="str">
        <f t="shared" si="310"/>
        <v>Brahmanbaria Nasirnagar</v>
      </c>
      <c r="CQ2278" s="629"/>
      <c r="CR2278" s="629"/>
      <c r="CS2278" s="629"/>
      <c r="CT2278" s="629"/>
      <c r="CU2278" s="629"/>
      <c r="CV2278" s="629"/>
      <c r="CW2278" s="629"/>
      <c r="CX2278" s="629"/>
      <c r="CZ2278" s="384" t="s">
        <v>25</v>
      </c>
      <c r="DA2278" s="384" t="s">
        <v>135</v>
      </c>
      <c r="DB2278" s="384" t="str">
        <f t="shared" si="311"/>
        <v>Brahmanbaria Nasirnagar</v>
      </c>
      <c r="DC2278" s="566"/>
      <c r="DD2278"/>
      <c r="DE2278" s="384" t="s">
        <v>25</v>
      </c>
      <c r="DF2278" s="384" t="s">
        <v>135</v>
      </c>
      <c r="DG2278" s="384" t="str">
        <f t="shared" si="312"/>
        <v>Brahmanbaria Nasirnagar</v>
      </c>
      <c r="DH2278" s="566"/>
      <c r="DI2278"/>
      <c r="DJ2278" s="384" t="s">
        <v>25</v>
      </c>
      <c r="DK2278" s="384" t="s">
        <v>135</v>
      </c>
      <c r="DL2278" s="384" t="str">
        <f t="shared" si="313"/>
        <v>Brahmanbaria Nasirnagar</v>
      </c>
      <c r="DM2278" s="566"/>
      <c r="DN2278"/>
      <c r="DO2278" s="384" t="s">
        <v>25</v>
      </c>
      <c r="DP2278" s="384" t="s">
        <v>135</v>
      </c>
      <c r="DQ2278" s="384" t="str">
        <f t="shared" si="314"/>
        <v>Brahmanbaria Nasirnagar</v>
      </c>
      <c r="DR2278" s="566"/>
    </row>
    <row r="2279" spans="1:122" ht="15" hidden="1" x14ac:dyDescent="0.25">
      <c r="A2279" s="384" t="s">
        <v>25</v>
      </c>
      <c r="B2279" s="385" t="s">
        <v>88</v>
      </c>
      <c r="C2279" s="384" t="str">
        <f t="shared" si="315"/>
        <v>Brahmanbaria Prison</v>
      </c>
      <c r="D2279" s="626"/>
      <c r="E2279" s="626"/>
      <c r="F2279" s="626"/>
      <c r="G2279" s="626"/>
      <c r="H2279" s="626"/>
      <c r="I2279" s="626"/>
      <c r="J2279" s="626"/>
      <c r="K2279" s="626"/>
      <c r="L2279" s="626"/>
      <c r="M2279" s="626"/>
      <c r="N2279" s="626"/>
      <c r="O2279" s="626"/>
      <c r="P2279" s="626"/>
      <c r="Q2279" s="626"/>
      <c r="R2279" s="626"/>
      <c r="S2279" s="315"/>
      <c r="T2279" s="315"/>
      <c r="U2279" s="384" t="s">
        <v>25</v>
      </c>
      <c r="V2279" s="385" t="s">
        <v>88</v>
      </c>
      <c r="W2279" s="384" t="str">
        <f t="shared" si="316"/>
        <v>Brahmanbaria Prison</v>
      </c>
      <c r="X2279" s="626"/>
      <c r="Y2279" s="626"/>
      <c r="Z2279" s="626"/>
      <c r="AA2279" s="626"/>
      <c r="AB2279" s="626"/>
      <c r="AC2279" s="626"/>
      <c r="AD2279" s="626"/>
      <c r="AE2279" s="626"/>
      <c r="AF2279" s="626"/>
      <c r="AG2279" s="626"/>
      <c r="AH2279" s="626"/>
      <c r="AI2279" s="626"/>
      <c r="AJ2279" s="626"/>
      <c r="AK2279" s="626"/>
      <c r="AL2279" s="626"/>
      <c r="AO2279" s="384" t="s">
        <v>25</v>
      </c>
      <c r="AP2279" s="385" t="s">
        <v>88</v>
      </c>
      <c r="AQ2279" s="384" t="str">
        <f t="shared" si="307"/>
        <v>Brahmanbaria Prison</v>
      </c>
      <c r="AR2279" s="627"/>
      <c r="AS2279" s="627"/>
      <c r="AT2279" s="627"/>
      <c r="AU2279" s="627"/>
      <c r="AV2279" s="627"/>
      <c r="AW2279" s="627"/>
      <c r="AX2279" s="627"/>
      <c r="AY2279" s="627"/>
      <c r="AZ2279" s="627"/>
      <c r="BA2279" s="627"/>
      <c r="BB2279" s="627"/>
      <c r="BC2279" s="627"/>
      <c r="BD2279" s="627"/>
      <c r="BE2279" s="627"/>
      <c r="BF2279" s="627"/>
      <c r="BH2279" s="384" t="s">
        <v>25</v>
      </c>
      <c r="BI2279" s="385" t="s">
        <v>88</v>
      </c>
      <c r="BJ2279" s="384" t="str">
        <f t="shared" si="308"/>
        <v>Brahmanbaria Prison</v>
      </c>
      <c r="BK2279" s="627"/>
      <c r="BL2279" s="627"/>
      <c r="BM2279" s="627"/>
      <c r="BN2279" s="627"/>
      <c r="BO2279" s="627"/>
      <c r="BP2279" s="627"/>
      <c r="BQ2279" s="627"/>
      <c r="BR2279" s="627"/>
      <c r="BS2279" s="627"/>
      <c r="BT2279" s="627"/>
      <c r="BU2279" s="627"/>
      <c r="BV2279" s="627"/>
      <c r="BW2279" s="627"/>
      <c r="BX2279" s="627"/>
      <c r="BY2279" s="627"/>
      <c r="CA2279" s="384" t="s">
        <v>25</v>
      </c>
      <c r="CB2279" s="385" t="s">
        <v>88</v>
      </c>
      <c r="CC2279" s="384" t="str">
        <f t="shared" si="309"/>
        <v>Brahmanbaria Prison</v>
      </c>
      <c r="CD2279" s="629"/>
      <c r="CE2279" s="629"/>
      <c r="CF2279" s="629"/>
      <c r="CG2279" s="629"/>
      <c r="CH2279" s="629"/>
      <c r="CI2279" s="629"/>
      <c r="CJ2279" s="629"/>
      <c r="CK2279" s="629"/>
      <c r="CN2279" s="384" t="s">
        <v>25</v>
      </c>
      <c r="CO2279" s="385" t="s">
        <v>88</v>
      </c>
      <c r="CP2279" s="384" t="str">
        <f t="shared" si="310"/>
        <v>Brahmanbaria Prison</v>
      </c>
      <c r="CQ2279" s="629"/>
      <c r="CR2279" s="629"/>
      <c r="CS2279" s="629"/>
      <c r="CT2279" s="629"/>
      <c r="CU2279" s="629"/>
      <c r="CV2279" s="629"/>
      <c r="CW2279" s="629"/>
      <c r="CX2279" s="629"/>
      <c r="CZ2279" s="384" t="s">
        <v>25</v>
      </c>
      <c r="DA2279" s="385" t="s">
        <v>88</v>
      </c>
      <c r="DB2279" s="384" t="str">
        <f t="shared" si="311"/>
        <v>Brahmanbaria Prison</v>
      </c>
      <c r="DC2279" s="566"/>
      <c r="DD2279"/>
      <c r="DE2279" s="384" t="s">
        <v>25</v>
      </c>
      <c r="DF2279" s="385" t="s">
        <v>88</v>
      </c>
      <c r="DG2279" s="384" t="str">
        <f t="shared" si="312"/>
        <v>Brahmanbaria Prison</v>
      </c>
      <c r="DH2279" s="566"/>
      <c r="DI2279"/>
      <c r="DJ2279" s="384" t="s">
        <v>25</v>
      </c>
      <c r="DK2279" s="385" t="s">
        <v>88</v>
      </c>
      <c r="DL2279" s="384" t="str">
        <f t="shared" si="313"/>
        <v>Brahmanbaria Prison</v>
      </c>
      <c r="DM2279" s="566"/>
      <c r="DN2279"/>
      <c r="DO2279" s="384" t="s">
        <v>25</v>
      </c>
      <c r="DP2279" s="385" t="s">
        <v>88</v>
      </c>
      <c r="DQ2279" s="384" t="str">
        <f t="shared" si="314"/>
        <v>Brahmanbaria Prison</v>
      </c>
      <c r="DR2279" s="566"/>
    </row>
    <row r="2280" spans="1:122" ht="15" hidden="1" x14ac:dyDescent="0.25">
      <c r="A2280" s="384" t="s">
        <v>25</v>
      </c>
      <c r="B2280" s="384" t="s">
        <v>136</v>
      </c>
      <c r="C2280" s="384" t="str">
        <f t="shared" si="315"/>
        <v>Brahmanbaria Sarail</v>
      </c>
      <c r="D2280" s="626"/>
      <c r="E2280" s="626"/>
      <c r="F2280" s="626"/>
      <c r="G2280" s="626"/>
      <c r="H2280" s="626"/>
      <c r="I2280" s="626"/>
      <c r="J2280" s="626"/>
      <c r="K2280" s="626"/>
      <c r="L2280" s="626"/>
      <c r="M2280" s="626"/>
      <c r="N2280" s="626"/>
      <c r="O2280" s="626"/>
      <c r="P2280" s="626"/>
      <c r="Q2280" s="626"/>
      <c r="R2280" s="626"/>
      <c r="S2280" s="315"/>
      <c r="T2280" s="315"/>
      <c r="U2280" s="384" t="s">
        <v>25</v>
      </c>
      <c r="V2280" s="384" t="s">
        <v>136</v>
      </c>
      <c r="W2280" s="384" t="str">
        <f t="shared" si="316"/>
        <v>Brahmanbaria Sarail</v>
      </c>
      <c r="X2280" s="626"/>
      <c r="Y2280" s="626"/>
      <c r="Z2280" s="626"/>
      <c r="AA2280" s="626"/>
      <c r="AB2280" s="626"/>
      <c r="AC2280" s="626"/>
      <c r="AD2280" s="626"/>
      <c r="AE2280" s="626"/>
      <c r="AF2280" s="626"/>
      <c r="AG2280" s="626"/>
      <c r="AH2280" s="626"/>
      <c r="AI2280" s="626"/>
      <c r="AJ2280" s="626"/>
      <c r="AK2280" s="626"/>
      <c r="AL2280" s="626"/>
      <c r="AO2280" s="384" t="s">
        <v>25</v>
      </c>
      <c r="AP2280" s="384" t="s">
        <v>136</v>
      </c>
      <c r="AQ2280" s="384" t="str">
        <f t="shared" si="307"/>
        <v>Brahmanbaria Sarail</v>
      </c>
      <c r="AR2280" s="627"/>
      <c r="AS2280" s="627"/>
      <c r="AT2280" s="627"/>
      <c r="AU2280" s="627"/>
      <c r="AV2280" s="627"/>
      <c r="AW2280" s="627"/>
      <c r="AX2280" s="627"/>
      <c r="AY2280" s="627"/>
      <c r="AZ2280" s="627"/>
      <c r="BA2280" s="627"/>
      <c r="BB2280" s="627"/>
      <c r="BC2280" s="627"/>
      <c r="BD2280" s="627"/>
      <c r="BE2280" s="627"/>
      <c r="BF2280" s="627"/>
      <c r="BH2280" s="384" t="s">
        <v>25</v>
      </c>
      <c r="BI2280" s="384" t="s">
        <v>136</v>
      </c>
      <c r="BJ2280" s="384" t="str">
        <f t="shared" si="308"/>
        <v>Brahmanbaria Sarail</v>
      </c>
      <c r="BK2280" s="627"/>
      <c r="BL2280" s="627"/>
      <c r="BM2280" s="627"/>
      <c r="BN2280" s="627"/>
      <c r="BO2280" s="627"/>
      <c r="BP2280" s="627"/>
      <c r="BQ2280" s="627"/>
      <c r="BR2280" s="627"/>
      <c r="BS2280" s="627"/>
      <c r="BT2280" s="627"/>
      <c r="BU2280" s="627"/>
      <c r="BV2280" s="627"/>
      <c r="BW2280" s="627"/>
      <c r="BX2280" s="627"/>
      <c r="BY2280" s="627"/>
      <c r="CA2280" s="384" t="s">
        <v>25</v>
      </c>
      <c r="CB2280" s="384" t="s">
        <v>136</v>
      </c>
      <c r="CC2280" s="384" t="str">
        <f t="shared" si="309"/>
        <v>Brahmanbaria Sarail</v>
      </c>
      <c r="CD2280" s="629"/>
      <c r="CE2280" s="629"/>
      <c r="CF2280" s="629"/>
      <c r="CG2280" s="629"/>
      <c r="CH2280" s="629"/>
      <c r="CI2280" s="629"/>
      <c r="CJ2280" s="629"/>
      <c r="CK2280" s="629"/>
      <c r="CN2280" s="384" t="s">
        <v>25</v>
      </c>
      <c r="CO2280" s="384" t="s">
        <v>136</v>
      </c>
      <c r="CP2280" s="384" t="str">
        <f t="shared" si="310"/>
        <v>Brahmanbaria Sarail</v>
      </c>
      <c r="CQ2280" s="629"/>
      <c r="CR2280" s="629"/>
      <c r="CS2280" s="629"/>
      <c r="CT2280" s="629"/>
      <c r="CU2280" s="629"/>
      <c r="CV2280" s="629"/>
      <c r="CW2280" s="629"/>
      <c r="CX2280" s="629"/>
      <c r="CZ2280" s="384" t="s">
        <v>25</v>
      </c>
      <c r="DA2280" s="384" t="s">
        <v>136</v>
      </c>
      <c r="DB2280" s="384" t="str">
        <f t="shared" si="311"/>
        <v>Brahmanbaria Sarail</v>
      </c>
      <c r="DC2280" s="566"/>
      <c r="DD2280"/>
      <c r="DE2280" s="384" t="s">
        <v>25</v>
      </c>
      <c r="DF2280" s="384" t="s">
        <v>136</v>
      </c>
      <c r="DG2280" s="384" t="str">
        <f t="shared" si="312"/>
        <v>Brahmanbaria Sarail</v>
      </c>
      <c r="DH2280" s="566"/>
      <c r="DI2280"/>
      <c r="DJ2280" s="384" t="s">
        <v>25</v>
      </c>
      <c r="DK2280" s="384" t="s">
        <v>136</v>
      </c>
      <c r="DL2280" s="384" t="str">
        <f t="shared" si="313"/>
        <v>Brahmanbaria Sarail</v>
      </c>
      <c r="DM2280" s="566"/>
      <c r="DN2280"/>
      <c r="DO2280" s="384" t="s">
        <v>25</v>
      </c>
      <c r="DP2280" s="384" t="s">
        <v>136</v>
      </c>
      <c r="DQ2280" s="384" t="str">
        <f t="shared" si="314"/>
        <v>Brahmanbaria Sarail</v>
      </c>
      <c r="DR2280" s="566"/>
    </row>
    <row r="2281" spans="1:122" ht="15" hidden="1" x14ac:dyDescent="0.25">
      <c r="A2281" s="384" t="s">
        <v>27</v>
      </c>
      <c r="B2281" s="388" t="s">
        <v>979</v>
      </c>
      <c r="C2281" s="384" t="str">
        <f t="shared" si="315"/>
        <v>Chandpur Chandpur DoTs Corner</v>
      </c>
      <c r="D2281" s="626"/>
      <c r="E2281" s="626"/>
      <c r="F2281" s="626"/>
      <c r="G2281" s="626"/>
      <c r="H2281" s="626"/>
      <c r="I2281" s="626"/>
      <c r="J2281" s="626"/>
      <c r="K2281" s="626"/>
      <c r="L2281" s="626"/>
      <c r="M2281" s="626"/>
      <c r="N2281" s="626"/>
      <c r="O2281" s="626"/>
      <c r="P2281" s="626"/>
      <c r="Q2281" s="626"/>
      <c r="R2281" s="626"/>
      <c r="S2281" s="315"/>
      <c r="T2281" s="315"/>
      <c r="U2281" s="384" t="s">
        <v>27</v>
      </c>
      <c r="V2281" s="388" t="s">
        <v>979</v>
      </c>
      <c r="W2281" s="384" t="str">
        <f t="shared" si="316"/>
        <v>Chandpur Chandpur DoTs Corner</v>
      </c>
      <c r="X2281" s="626"/>
      <c r="Y2281" s="626"/>
      <c r="Z2281" s="626"/>
      <c r="AA2281" s="626"/>
      <c r="AB2281" s="626"/>
      <c r="AC2281" s="626"/>
      <c r="AD2281" s="626"/>
      <c r="AE2281" s="626"/>
      <c r="AF2281" s="626"/>
      <c r="AG2281" s="626"/>
      <c r="AH2281" s="626"/>
      <c r="AI2281" s="626"/>
      <c r="AJ2281" s="626"/>
      <c r="AK2281" s="626"/>
      <c r="AL2281" s="626"/>
      <c r="AO2281" s="384" t="s">
        <v>27</v>
      </c>
      <c r="AP2281" s="388" t="s">
        <v>979</v>
      </c>
      <c r="AQ2281" s="384" t="str">
        <f t="shared" si="307"/>
        <v>Chandpur Chandpur DoTs Corner</v>
      </c>
      <c r="AR2281" s="627"/>
      <c r="AS2281" s="627"/>
      <c r="AT2281" s="627"/>
      <c r="AU2281" s="627"/>
      <c r="AV2281" s="627"/>
      <c r="AW2281" s="627"/>
      <c r="AX2281" s="627"/>
      <c r="AY2281" s="627"/>
      <c r="AZ2281" s="627"/>
      <c r="BA2281" s="627"/>
      <c r="BB2281" s="627"/>
      <c r="BC2281" s="627"/>
      <c r="BD2281" s="627"/>
      <c r="BE2281" s="627"/>
      <c r="BF2281" s="627"/>
      <c r="BH2281" s="384" t="s">
        <v>27</v>
      </c>
      <c r="BI2281" s="388" t="s">
        <v>979</v>
      </c>
      <c r="BJ2281" s="384" t="str">
        <f t="shared" si="308"/>
        <v>Chandpur Chandpur DoTs Corner</v>
      </c>
      <c r="BK2281" s="627"/>
      <c r="BL2281" s="627"/>
      <c r="BM2281" s="627"/>
      <c r="BN2281" s="627"/>
      <c r="BO2281" s="627"/>
      <c r="BP2281" s="627"/>
      <c r="BQ2281" s="627"/>
      <c r="BR2281" s="627"/>
      <c r="BS2281" s="627"/>
      <c r="BT2281" s="627"/>
      <c r="BU2281" s="627"/>
      <c r="BV2281" s="627"/>
      <c r="BW2281" s="627"/>
      <c r="BX2281" s="627"/>
      <c r="BY2281" s="627"/>
      <c r="CA2281" s="384" t="s">
        <v>27</v>
      </c>
      <c r="CB2281" s="388" t="s">
        <v>979</v>
      </c>
      <c r="CC2281" s="384" t="str">
        <f t="shared" si="309"/>
        <v>Chandpur Chandpur DoTs Corner</v>
      </c>
      <c r="CD2281" s="629"/>
      <c r="CE2281" s="629"/>
      <c r="CF2281" s="629"/>
      <c r="CG2281" s="629"/>
      <c r="CH2281" s="629"/>
      <c r="CI2281" s="629"/>
      <c r="CJ2281" s="629"/>
      <c r="CK2281" s="629"/>
      <c r="CN2281" s="384" t="s">
        <v>27</v>
      </c>
      <c r="CO2281" s="388" t="s">
        <v>979</v>
      </c>
      <c r="CP2281" s="384" t="str">
        <f t="shared" si="310"/>
        <v>Chandpur Chandpur DoTs Corner</v>
      </c>
      <c r="CQ2281" s="629"/>
      <c r="CR2281" s="629"/>
      <c r="CS2281" s="629"/>
      <c r="CT2281" s="629"/>
      <c r="CU2281" s="629"/>
      <c r="CV2281" s="629"/>
      <c r="CW2281" s="629"/>
      <c r="CX2281" s="629"/>
      <c r="CZ2281" s="384" t="s">
        <v>27</v>
      </c>
      <c r="DA2281" s="388" t="s">
        <v>979</v>
      </c>
      <c r="DB2281" s="384" t="str">
        <f t="shared" si="311"/>
        <v>Chandpur Chandpur DoTs Corner</v>
      </c>
      <c r="DC2281" s="566"/>
      <c r="DD2281"/>
      <c r="DE2281" s="384" t="s">
        <v>27</v>
      </c>
      <c r="DF2281" s="388" t="s">
        <v>979</v>
      </c>
      <c r="DG2281" s="384" t="str">
        <f t="shared" si="312"/>
        <v>Chandpur Chandpur DoTs Corner</v>
      </c>
      <c r="DH2281" s="566"/>
      <c r="DI2281"/>
      <c r="DJ2281" s="384" t="s">
        <v>27</v>
      </c>
      <c r="DK2281" s="388" t="s">
        <v>979</v>
      </c>
      <c r="DL2281" s="384" t="str">
        <f t="shared" si="313"/>
        <v>Chandpur Chandpur DoTs Corner</v>
      </c>
      <c r="DM2281" s="566"/>
      <c r="DN2281"/>
      <c r="DO2281" s="384" t="s">
        <v>27</v>
      </c>
      <c r="DP2281" s="388" t="s">
        <v>979</v>
      </c>
      <c r="DQ2281" s="384" t="str">
        <f t="shared" si="314"/>
        <v>Chandpur Chandpur DoTs Corner</v>
      </c>
      <c r="DR2281" s="566"/>
    </row>
    <row r="2282" spans="1:122" ht="15" hidden="1" x14ac:dyDescent="0.25">
      <c r="A2282" s="384" t="s">
        <v>27</v>
      </c>
      <c r="B2282" s="241" t="s">
        <v>137</v>
      </c>
      <c r="C2282" s="384" t="str">
        <f t="shared" si="315"/>
        <v>Chandpur Chandpur Sadar</v>
      </c>
      <c r="D2282" s="626"/>
      <c r="E2282" s="626"/>
      <c r="F2282" s="626"/>
      <c r="G2282" s="626"/>
      <c r="H2282" s="626"/>
      <c r="I2282" s="626"/>
      <c r="J2282" s="626"/>
      <c r="K2282" s="626"/>
      <c r="L2282" s="626"/>
      <c r="M2282" s="626"/>
      <c r="N2282" s="626"/>
      <c r="O2282" s="626"/>
      <c r="P2282" s="626"/>
      <c r="Q2282" s="626"/>
      <c r="R2282" s="626"/>
      <c r="S2282" s="315"/>
      <c r="T2282" s="315"/>
      <c r="U2282" s="384" t="s">
        <v>27</v>
      </c>
      <c r="V2282" s="241" t="s">
        <v>137</v>
      </c>
      <c r="W2282" s="384" t="str">
        <f t="shared" si="316"/>
        <v>Chandpur Chandpur Sadar</v>
      </c>
      <c r="X2282" s="626"/>
      <c r="Y2282" s="626"/>
      <c r="Z2282" s="626"/>
      <c r="AA2282" s="626"/>
      <c r="AB2282" s="626"/>
      <c r="AC2282" s="626"/>
      <c r="AD2282" s="626"/>
      <c r="AE2282" s="626"/>
      <c r="AF2282" s="626"/>
      <c r="AG2282" s="626"/>
      <c r="AH2282" s="626"/>
      <c r="AI2282" s="626"/>
      <c r="AJ2282" s="626"/>
      <c r="AK2282" s="626"/>
      <c r="AL2282" s="626"/>
      <c r="AO2282" s="384" t="s">
        <v>27</v>
      </c>
      <c r="AP2282" s="241" t="s">
        <v>137</v>
      </c>
      <c r="AQ2282" s="384" t="str">
        <f t="shared" si="307"/>
        <v>Chandpur Chandpur Sadar</v>
      </c>
      <c r="AR2282" s="627"/>
      <c r="AS2282" s="627"/>
      <c r="AT2282" s="627"/>
      <c r="AU2282" s="627"/>
      <c r="AV2282" s="627"/>
      <c r="AW2282" s="627"/>
      <c r="AX2282" s="627"/>
      <c r="AY2282" s="627"/>
      <c r="AZ2282" s="627"/>
      <c r="BA2282" s="627"/>
      <c r="BB2282" s="627"/>
      <c r="BC2282" s="627"/>
      <c r="BD2282" s="627"/>
      <c r="BE2282" s="627"/>
      <c r="BF2282" s="627"/>
      <c r="BH2282" s="384" t="s">
        <v>27</v>
      </c>
      <c r="BI2282" s="241" t="s">
        <v>137</v>
      </c>
      <c r="BJ2282" s="384" t="str">
        <f t="shared" si="308"/>
        <v>Chandpur Chandpur Sadar</v>
      </c>
      <c r="BK2282" s="627"/>
      <c r="BL2282" s="627"/>
      <c r="BM2282" s="627"/>
      <c r="BN2282" s="627"/>
      <c r="BO2282" s="627"/>
      <c r="BP2282" s="627"/>
      <c r="BQ2282" s="627"/>
      <c r="BR2282" s="627"/>
      <c r="BS2282" s="627"/>
      <c r="BT2282" s="627"/>
      <c r="BU2282" s="627"/>
      <c r="BV2282" s="627"/>
      <c r="BW2282" s="627"/>
      <c r="BX2282" s="627"/>
      <c r="BY2282" s="627"/>
      <c r="CA2282" s="384" t="s">
        <v>27</v>
      </c>
      <c r="CB2282" s="241" t="s">
        <v>137</v>
      </c>
      <c r="CC2282" s="384" t="str">
        <f t="shared" si="309"/>
        <v>Chandpur Chandpur Sadar</v>
      </c>
      <c r="CD2282" s="629"/>
      <c r="CE2282" s="629"/>
      <c r="CF2282" s="629"/>
      <c r="CG2282" s="629"/>
      <c r="CH2282" s="629"/>
      <c r="CI2282" s="629"/>
      <c r="CJ2282" s="629"/>
      <c r="CK2282" s="629"/>
      <c r="CN2282" s="384" t="s">
        <v>27</v>
      </c>
      <c r="CO2282" s="241" t="s">
        <v>137</v>
      </c>
      <c r="CP2282" s="384" t="str">
        <f t="shared" si="310"/>
        <v>Chandpur Chandpur Sadar</v>
      </c>
      <c r="CQ2282" s="629"/>
      <c r="CR2282" s="629"/>
      <c r="CS2282" s="629"/>
      <c r="CT2282" s="629"/>
      <c r="CU2282" s="629"/>
      <c r="CV2282" s="629"/>
      <c r="CW2282" s="629"/>
      <c r="CX2282" s="629"/>
      <c r="CZ2282" s="384" t="s">
        <v>27</v>
      </c>
      <c r="DA2282" s="241" t="s">
        <v>137</v>
      </c>
      <c r="DB2282" s="384" t="str">
        <f t="shared" si="311"/>
        <v>Chandpur Chandpur Sadar</v>
      </c>
      <c r="DC2282" s="566"/>
      <c r="DD2282"/>
      <c r="DE2282" s="384" t="s">
        <v>27</v>
      </c>
      <c r="DF2282" s="241" t="s">
        <v>137</v>
      </c>
      <c r="DG2282" s="384" t="str">
        <f t="shared" si="312"/>
        <v>Chandpur Chandpur Sadar</v>
      </c>
      <c r="DH2282" s="566"/>
      <c r="DI2282"/>
      <c r="DJ2282" s="384" t="s">
        <v>27</v>
      </c>
      <c r="DK2282" s="241" t="s">
        <v>137</v>
      </c>
      <c r="DL2282" s="384" t="str">
        <f t="shared" si="313"/>
        <v>Chandpur Chandpur Sadar</v>
      </c>
      <c r="DM2282" s="566"/>
      <c r="DN2282"/>
      <c r="DO2282" s="384" t="s">
        <v>27</v>
      </c>
      <c r="DP2282" s="241" t="s">
        <v>137</v>
      </c>
      <c r="DQ2282" s="384" t="str">
        <f t="shared" si="314"/>
        <v>Chandpur Chandpur Sadar</v>
      </c>
      <c r="DR2282" s="566"/>
    </row>
    <row r="2283" spans="1:122" ht="15" hidden="1" x14ac:dyDescent="0.25">
      <c r="A2283" s="384" t="s">
        <v>27</v>
      </c>
      <c r="B2283" s="384" t="s">
        <v>138</v>
      </c>
      <c r="C2283" s="384" t="str">
        <f t="shared" si="315"/>
        <v>Chandpur Faridgonj</v>
      </c>
      <c r="D2283" s="626"/>
      <c r="E2283" s="626"/>
      <c r="F2283" s="626"/>
      <c r="G2283" s="626"/>
      <c r="H2283" s="626"/>
      <c r="I2283" s="626"/>
      <c r="J2283" s="626"/>
      <c r="K2283" s="626"/>
      <c r="L2283" s="626"/>
      <c r="M2283" s="626"/>
      <c r="N2283" s="626"/>
      <c r="O2283" s="626"/>
      <c r="P2283" s="626"/>
      <c r="Q2283" s="626"/>
      <c r="R2283" s="626"/>
      <c r="S2283" s="315"/>
      <c r="T2283" s="315"/>
      <c r="U2283" s="384" t="s">
        <v>27</v>
      </c>
      <c r="V2283" s="384" t="s">
        <v>138</v>
      </c>
      <c r="W2283" s="384" t="str">
        <f t="shared" si="316"/>
        <v>Chandpur Faridgonj</v>
      </c>
      <c r="X2283" s="626"/>
      <c r="Y2283" s="626"/>
      <c r="Z2283" s="626"/>
      <c r="AA2283" s="626"/>
      <c r="AB2283" s="626"/>
      <c r="AC2283" s="626"/>
      <c r="AD2283" s="626"/>
      <c r="AE2283" s="626"/>
      <c r="AF2283" s="626"/>
      <c r="AG2283" s="626"/>
      <c r="AH2283" s="626"/>
      <c r="AI2283" s="626"/>
      <c r="AJ2283" s="626"/>
      <c r="AK2283" s="626"/>
      <c r="AL2283" s="626"/>
      <c r="AO2283" s="384" t="s">
        <v>27</v>
      </c>
      <c r="AP2283" s="384" t="s">
        <v>138</v>
      </c>
      <c r="AQ2283" s="384" t="str">
        <f t="shared" si="307"/>
        <v>Chandpur Faridgonj</v>
      </c>
      <c r="AR2283" s="627"/>
      <c r="AS2283" s="627"/>
      <c r="AT2283" s="627"/>
      <c r="AU2283" s="627"/>
      <c r="AV2283" s="627"/>
      <c r="AW2283" s="627"/>
      <c r="AX2283" s="627"/>
      <c r="AY2283" s="627"/>
      <c r="AZ2283" s="627"/>
      <c r="BA2283" s="627"/>
      <c r="BB2283" s="627"/>
      <c r="BC2283" s="627"/>
      <c r="BD2283" s="627"/>
      <c r="BE2283" s="627"/>
      <c r="BF2283" s="627"/>
      <c r="BH2283" s="384" t="s">
        <v>27</v>
      </c>
      <c r="BI2283" s="384" t="s">
        <v>138</v>
      </c>
      <c r="BJ2283" s="384" t="str">
        <f t="shared" si="308"/>
        <v>Chandpur Faridgonj</v>
      </c>
      <c r="BK2283" s="627"/>
      <c r="BL2283" s="627"/>
      <c r="BM2283" s="627"/>
      <c r="BN2283" s="627"/>
      <c r="BO2283" s="627"/>
      <c r="BP2283" s="627"/>
      <c r="BQ2283" s="627"/>
      <c r="BR2283" s="627"/>
      <c r="BS2283" s="627"/>
      <c r="BT2283" s="627"/>
      <c r="BU2283" s="627"/>
      <c r="BV2283" s="627"/>
      <c r="BW2283" s="627"/>
      <c r="BX2283" s="627"/>
      <c r="BY2283" s="627"/>
      <c r="CA2283" s="384" t="s">
        <v>27</v>
      </c>
      <c r="CB2283" s="384" t="s">
        <v>138</v>
      </c>
      <c r="CC2283" s="384" t="str">
        <f t="shared" si="309"/>
        <v>Chandpur Faridgonj</v>
      </c>
      <c r="CD2283" s="629"/>
      <c r="CE2283" s="629"/>
      <c r="CF2283" s="629"/>
      <c r="CG2283" s="629"/>
      <c r="CH2283" s="629"/>
      <c r="CI2283" s="629"/>
      <c r="CJ2283" s="629"/>
      <c r="CK2283" s="629"/>
      <c r="CN2283" s="384" t="s">
        <v>27</v>
      </c>
      <c r="CO2283" s="384" t="s">
        <v>138</v>
      </c>
      <c r="CP2283" s="384" t="str">
        <f t="shared" si="310"/>
        <v>Chandpur Faridgonj</v>
      </c>
      <c r="CQ2283" s="629"/>
      <c r="CR2283" s="629"/>
      <c r="CS2283" s="629"/>
      <c r="CT2283" s="629"/>
      <c r="CU2283" s="629"/>
      <c r="CV2283" s="629"/>
      <c r="CW2283" s="629"/>
      <c r="CX2283" s="629"/>
      <c r="CZ2283" s="384" t="s">
        <v>27</v>
      </c>
      <c r="DA2283" s="384" t="s">
        <v>138</v>
      </c>
      <c r="DB2283" s="384" t="str">
        <f t="shared" si="311"/>
        <v>Chandpur Faridgonj</v>
      </c>
      <c r="DC2283" s="566"/>
      <c r="DD2283"/>
      <c r="DE2283" s="384" t="s">
        <v>27</v>
      </c>
      <c r="DF2283" s="384" t="s">
        <v>138</v>
      </c>
      <c r="DG2283" s="384" t="str">
        <f t="shared" si="312"/>
        <v>Chandpur Faridgonj</v>
      </c>
      <c r="DH2283" s="566"/>
      <c r="DI2283"/>
      <c r="DJ2283" s="384" t="s">
        <v>27</v>
      </c>
      <c r="DK2283" s="384" t="s">
        <v>138</v>
      </c>
      <c r="DL2283" s="384" t="str">
        <f t="shared" si="313"/>
        <v>Chandpur Faridgonj</v>
      </c>
      <c r="DM2283" s="566"/>
      <c r="DN2283"/>
      <c r="DO2283" s="384" t="s">
        <v>27</v>
      </c>
      <c r="DP2283" s="384" t="s">
        <v>138</v>
      </c>
      <c r="DQ2283" s="384" t="str">
        <f t="shared" si="314"/>
        <v>Chandpur Faridgonj</v>
      </c>
      <c r="DR2283" s="566"/>
    </row>
    <row r="2284" spans="1:122" ht="15" hidden="1" x14ac:dyDescent="0.25">
      <c r="A2284" s="384" t="s">
        <v>27</v>
      </c>
      <c r="B2284" s="384" t="s">
        <v>139</v>
      </c>
      <c r="C2284" s="384" t="str">
        <f t="shared" si="315"/>
        <v>Chandpur Haimchar</v>
      </c>
      <c r="D2284" s="626"/>
      <c r="E2284" s="626"/>
      <c r="F2284" s="626"/>
      <c r="G2284" s="626"/>
      <c r="H2284" s="626"/>
      <c r="I2284" s="626"/>
      <c r="J2284" s="626"/>
      <c r="K2284" s="626"/>
      <c r="L2284" s="626"/>
      <c r="M2284" s="626"/>
      <c r="N2284" s="626"/>
      <c r="O2284" s="626"/>
      <c r="P2284" s="626"/>
      <c r="Q2284" s="626"/>
      <c r="R2284" s="626"/>
      <c r="S2284" s="315"/>
      <c r="T2284" s="315"/>
      <c r="U2284" s="384" t="s">
        <v>27</v>
      </c>
      <c r="V2284" s="384" t="s">
        <v>139</v>
      </c>
      <c r="W2284" s="384" t="str">
        <f t="shared" si="316"/>
        <v>Chandpur Haimchar</v>
      </c>
      <c r="X2284" s="626"/>
      <c r="Y2284" s="626"/>
      <c r="Z2284" s="626"/>
      <c r="AA2284" s="626"/>
      <c r="AB2284" s="626"/>
      <c r="AC2284" s="626"/>
      <c r="AD2284" s="626"/>
      <c r="AE2284" s="626"/>
      <c r="AF2284" s="626"/>
      <c r="AG2284" s="626"/>
      <c r="AH2284" s="626"/>
      <c r="AI2284" s="626"/>
      <c r="AJ2284" s="626"/>
      <c r="AK2284" s="626"/>
      <c r="AL2284" s="626"/>
      <c r="AO2284" s="384" t="s">
        <v>27</v>
      </c>
      <c r="AP2284" s="384" t="s">
        <v>139</v>
      </c>
      <c r="AQ2284" s="384" t="str">
        <f t="shared" si="307"/>
        <v>Chandpur Haimchar</v>
      </c>
      <c r="AR2284" s="627"/>
      <c r="AS2284" s="627"/>
      <c r="AT2284" s="627"/>
      <c r="AU2284" s="627"/>
      <c r="AV2284" s="627"/>
      <c r="AW2284" s="627"/>
      <c r="AX2284" s="627"/>
      <c r="AY2284" s="627"/>
      <c r="AZ2284" s="627"/>
      <c r="BA2284" s="627"/>
      <c r="BB2284" s="627"/>
      <c r="BC2284" s="627"/>
      <c r="BD2284" s="627"/>
      <c r="BE2284" s="627"/>
      <c r="BF2284" s="627"/>
      <c r="BH2284" s="384" t="s">
        <v>27</v>
      </c>
      <c r="BI2284" s="384" t="s">
        <v>139</v>
      </c>
      <c r="BJ2284" s="384" t="str">
        <f t="shared" si="308"/>
        <v>Chandpur Haimchar</v>
      </c>
      <c r="BK2284" s="627"/>
      <c r="BL2284" s="627"/>
      <c r="BM2284" s="627"/>
      <c r="BN2284" s="627"/>
      <c r="BO2284" s="627"/>
      <c r="BP2284" s="627"/>
      <c r="BQ2284" s="627"/>
      <c r="BR2284" s="627"/>
      <c r="BS2284" s="627"/>
      <c r="BT2284" s="627"/>
      <c r="BU2284" s="627"/>
      <c r="BV2284" s="627"/>
      <c r="BW2284" s="627"/>
      <c r="BX2284" s="627"/>
      <c r="BY2284" s="627"/>
      <c r="CA2284" s="384" t="s">
        <v>27</v>
      </c>
      <c r="CB2284" s="384" t="s">
        <v>139</v>
      </c>
      <c r="CC2284" s="384" t="str">
        <f t="shared" si="309"/>
        <v>Chandpur Haimchar</v>
      </c>
      <c r="CD2284" s="629"/>
      <c r="CE2284" s="629"/>
      <c r="CF2284" s="629"/>
      <c r="CG2284" s="629"/>
      <c r="CH2284" s="629"/>
      <c r="CI2284" s="629"/>
      <c r="CJ2284" s="629"/>
      <c r="CK2284" s="629"/>
      <c r="CN2284" s="384" t="s">
        <v>27</v>
      </c>
      <c r="CO2284" s="384" t="s">
        <v>139</v>
      </c>
      <c r="CP2284" s="384" t="str">
        <f t="shared" si="310"/>
        <v>Chandpur Haimchar</v>
      </c>
      <c r="CQ2284" s="629"/>
      <c r="CR2284" s="629"/>
      <c r="CS2284" s="629"/>
      <c r="CT2284" s="629"/>
      <c r="CU2284" s="629"/>
      <c r="CV2284" s="629"/>
      <c r="CW2284" s="629"/>
      <c r="CX2284" s="629"/>
      <c r="CZ2284" s="384" t="s">
        <v>27</v>
      </c>
      <c r="DA2284" s="384" t="s">
        <v>139</v>
      </c>
      <c r="DB2284" s="384" t="str">
        <f t="shared" si="311"/>
        <v>Chandpur Haimchar</v>
      </c>
      <c r="DC2284" s="566"/>
      <c r="DD2284"/>
      <c r="DE2284" s="384" t="s">
        <v>27</v>
      </c>
      <c r="DF2284" s="384" t="s">
        <v>139</v>
      </c>
      <c r="DG2284" s="384" t="str">
        <f t="shared" si="312"/>
        <v>Chandpur Haimchar</v>
      </c>
      <c r="DH2284" s="566"/>
      <c r="DI2284"/>
      <c r="DJ2284" s="384" t="s">
        <v>27</v>
      </c>
      <c r="DK2284" s="384" t="s">
        <v>139</v>
      </c>
      <c r="DL2284" s="384" t="str">
        <f t="shared" si="313"/>
        <v>Chandpur Haimchar</v>
      </c>
      <c r="DM2284" s="566"/>
      <c r="DN2284"/>
      <c r="DO2284" s="384" t="s">
        <v>27</v>
      </c>
      <c r="DP2284" s="384" t="s">
        <v>139</v>
      </c>
      <c r="DQ2284" s="384" t="str">
        <f t="shared" si="314"/>
        <v>Chandpur Haimchar</v>
      </c>
      <c r="DR2284" s="566"/>
    </row>
    <row r="2285" spans="1:122" ht="15" hidden="1" x14ac:dyDescent="0.25">
      <c r="A2285" s="384" t="s">
        <v>27</v>
      </c>
      <c r="B2285" s="384" t="s">
        <v>140</v>
      </c>
      <c r="C2285" s="384" t="str">
        <f t="shared" si="315"/>
        <v>Chandpur Haziganj</v>
      </c>
      <c r="D2285" s="626"/>
      <c r="E2285" s="626"/>
      <c r="F2285" s="626"/>
      <c r="G2285" s="626"/>
      <c r="H2285" s="626"/>
      <c r="I2285" s="626"/>
      <c r="J2285" s="626"/>
      <c r="K2285" s="626"/>
      <c r="L2285" s="626"/>
      <c r="M2285" s="626"/>
      <c r="N2285" s="626"/>
      <c r="O2285" s="626"/>
      <c r="P2285" s="626"/>
      <c r="Q2285" s="626"/>
      <c r="R2285" s="626"/>
      <c r="S2285" s="315"/>
      <c r="T2285" s="315"/>
      <c r="U2285" s="384" t="s">
        <v>27</v>
      </c>
      <c r="V2285" s="384" t="s">
        <v>140</v>
      </c>
      <c r="W2285" s="384" t="str">
        <f t="shared" si="316"/>
        <v>Chandpur Haziganj</v>
      </c>
      <c r="X2285" s="626"/>
      <c r="Y2285" s="626"/>
      <c r="Z2285" s="626"/>
      <c r="AA2285" s="626"/>
      <c r="AB2285" s="626"/>
      <c r="AC2285" s="626"/>
      <c r="AD2285" s="626"/>
      <c r="AE2285" s="626"/>
      <c r="AF2285" s="626"/>
      <c r="AG2285" s="626"/>
      <c r="AH2285" s="626"/>
      <c r="AI2285" s="626"/>
      <c r="AJ2285" s="626"/>
      <c r="AK2285" s="626"/>
      <c r="AL2285" s="626"/>
      <c r="AO2285" s="384" t="s">
        <v>27</v>
      </c>
      <c r="AP2285" s="384" t="s">
        <v>140</v>
      </c>
      <c r="AQ2285" s="384" t="str">
        <f t="shared" si="307"/>
        <v>Chandpur Haziganj</v>
      </c>
      <c r="AR2285" s="627"/>
      <c r="AS2285" s="627"/>
      <c r="AT2285" s="627"/>
      <c r="AU2285" s="627"/>
      <c r="AV2285" s="627"/>
      <c r="AW2285" s="627"/>
      <c r="AX2285" s="627"/>
      <c r="AY2285" s="627"/>
      <c r="AZ2285" s="627"/>
      <c r="BA2285" s="627"/>
      <c r="BB2285" s="627"/>
      <c r="BC2285" s="627"/>
      <c r="BD2285" s="627"/>
      <c r="BE2285" s="627"/>
      <c r="BF2285" s="627"/>
      <c r="BH2285" s="384" t="s">
        <v>27</v>
      </c>
      <c r="BI2285" s="384" t="s">
        <v>140</v>
      </c>
      <c r="BJ2285" s="384" t="str">
        <f t="shared" si="308"/>
        <v>Chandpur Haziganj</v>
      </c>
      <c r="BK2285" s="627"/>
      <c r="BL2285" s="627"/>
      <c r="BM2285" s="627"/>
      <c r="BN2285" s="627"/>
      <c r="BO2285" s="627"/>
      <c r="BP2285" s="627"/>
      <c r="BQ2285" s="627"/>
      <c r="BR2285" s="627"/>
      <c r="BS2285" s="627"/>
      <c r="BT2285" s="627"/>
      <c r="BU2285" s="627"/>
      <c r="BV2285" s="627"/>
      <c r="BW2285" s="627"/>
      <c r="BX2285" s="627"/>
      <c r="BY2285" s="627"/>
      <c r="CA2285" s="384" t="s">
        <v>27</v>
      </c>
      <c r="CB2285" s="384" t="s">
        <v>140</v>
      </c>
      <c r="CC2285" s="384" t="str">
        <f t="shared" si="309"/>
        <v>Chandpur Haziganj</v>
      </c>
      <c r="CD2285" s="629"/>
      <c r="CE2285" s="629"/>
      <c r="CF2285" s="629"/>
      <c r="CG2285" s="629"/>
      <c r="CH2285" s="629"/>
      <c r="CI2285" s="629"/>
      <c r="CJ2285" s="629"/>
      <c r="CK2285" s="629"/>
      <c r="CN2285" s="384" t="s">
        <v>27</v>
      </c>
      <c r="CO2285" s="384" t="s">
        <v>140</v>
      </c>
      <c r="CP2285" s="384" t="str">
        <f t="shared" si="310"/>
        <v>Chandpur Haziganj</v>
      </c>
      <c r="CQ2285" s="629"/>
      <c r="CR2285" s="629"/>
      <c r="CS2285" s="629"/>
      <c r="CT2285" s="629"/>
      <c r="CU2285" s="629"/>
      <c r="CV2285" s="629"/>
      <c r="CW2285" s="629"/>
      <c r="CX2285" s="629"/>
      <c r="CZ2285" s="384" t="s">
        <v>27</v>
      </c>
      <c r="DA2285" s="384" t="s">
        <v>140</v>
      </c>
      <c r="DB2285" s="384" t="str">
        <f t="shared" si="311"/>
        <v>Chandpur Haziganj</v>
      </c>
      <c r="DC2285" s="566"/>
      <c r="DD2285"/>
      <c r="DE2285" s="384" t="s">
        <v>27</v>
      </c>
      <c r="DF2285" s="384" t="s">
        <v>140</v>
      </c>
      <c r="DG2285" s="384" t="str">
        <f t="shared" si="312"/>
        <v>Chandpur Haziganj</v>
      </c>
      <c r="DH2285" s="566"/>
      <c r="DI2285"/>
      <c r="DJ2285" s="384" t="s">
        <v>27</v>
      </c>
      <c r="DK2285" s="384" t="s">
        <v>140</v>
      </c>
      <c r="DL2285" s="384" t="str">
        <f t="shared" si="313"/>
        <v>Chandpur Haziganj</v>
      </c>
      <c r="DM2285" s="566"/>
      <c r="DN2285"/>
      <c r="DO2285" s="384" t="s">
        <v>27</v>
      </c>
      <c r="DP2285" s="384" t="s">
        <v>140</v>
      </c>
      <c r="DQ2285" s="384" t="str">
        <f t="shared" si="314"/>
        <v>Chandpur Haziganj</v>
      </c>
      <c r="DR2285" s="566"/>
    </row>
    <row r="2286" spans="1:122" ht="15" hidden="1" x14ac:dyDescent="0.25">
      <c r="A2286" s="384" t="s">
        <v>27</v>
      </c>
      <c r="B2286" s="384" t="s">
        <v>142</v>
      </c>
      <c r="C2286" s="384" t="str">
        <f t="shared" si="315"/>
        <v>Chandpur Kachua</v>
      </c>
      <c r="D2286" s="626"/>
      <c r="E2286" s="626"/>
      <c r="F2286" s="626"/>
      <c r="G2286" s="626"/>
      <c r="H2286" s="626"/>
      <c r="I2286" s="626"/>
      <c r="J2286" s="626"/>
      <c r="K2286" s="626"/>
      <c r="L2286" s="626"/>
      <c r="M2286" s="626"/>
      <c r="N2286" s="626"/>
      <c r="O2286" s="626"/>
      <c r="P2286" s="626"/>
      <c r="Q2286" s="626"/>
      <c r="R2286" s="626"/>
      <c r="S2286" s="315"/>
      <c r="T2286" s="315"/>
      <c r="U2286" s="384" t="s">
        <v>27</v>
      </c>
      <c r="V2286" s="384" t="s">
        <v>142</v>
      </c>
      <c r="W2286" s="384" t="str">
        <f t="shared" si="316"/>
        <v>Chandpur Kachua</v>
      </c>
      <c r="X2286" s="626"/>
      <c r="Y2286" s="626"/>
      <c r="Z2286" s="626"/>
      <c r="AA2286" s="626"/>
      <c r="AB2286" s="626"/>
      <c r="AC2286" s="626"/>
      <c r="AD2286" s="626"/>
      <c r="AE2286" s="626"/>
      <c r="AF2286" s="626"/>
      <c r="AG2286" s="626"/>
      <c r="AH2286" s="626"/>
      <c r="AI2286" s="626"/>
      <c r="AJ2286" s="626"/>
      <c r="AK2286" s="626"/>
      <c r="AL2286" s="626"/>
      <c r="AO2286" s="384" t="s">
        <v>27</v>
      </c>
      <c r="AP2286" s="384" t="s">
        <v>142</v>
      </c>
      <c r="AQ2286" s="384" t="str">
        <f t="shared" si="307"/>
        <v>Chandpur Kachua</v>
      </c>
      <c r="AR2286" s="627"/>
      <c r="AS2286" s="627"/>
      <c r="AT2286" s="627"/>
      <c r="AU2286" s="627"/>
      <c r="AV2286" s="627"/>
      <c r="AW2286" s="627"/>
      <c r="AX2286" s="627"/>
      <c r="AY2286" s="627"/>
      <c r="AZ2286" s="627"/>
      <c r="BA2286" s="627"/>
      <c r="BB2286" s="627"/>
      <c r="BC2286" s="627"/>
      <c r="BD2286" s="627"/>
      <c r="BE2286" s="627"/>
      <c r="BF2286" s="627"/>
      <c r="BH2286" s="384" t="s">
        <v>27</v>
      </c>
      <c r="BI2286" s="384" t="s">
        <v>142</v>
      </c>
      <c r="BJ2286" s="384" t="str">
        <f t="shared" si="308"/>
        <v>Chandpur Kachua</v>
      </c>
      <c r="BK2286" s="627"/>
      <c r="BL2286" s="627"/>
      <c r="BM2286" s="627"/>
      <c r="BN2286" s="627"/>
      <c r="BO2286" s="627"/>
      <c r="BP2286" s="627"/>
      <c r="BQ2286" s="627"/>
      <c r="BR2286" s="627"/>
      <c r="BS2286" s="627"/>
      <c r="BT2286" s="627"/>
      <c r="BU2286" s="627"/>
      <c r="BV2286" s="627"/>
      <c r="BW2286" s="627"/>
      <c r="BX2286" s="627"/>
      <c r="BY2286" s="627"/>
      <c r="CA2286" s="384" t="s">
        <v>27</v>
      </c>
      <c r="CB2286" s="384" t="s">
        <v>142</v>
      </c>
      <c r="CC2286" s="384" t="str">
        <f t="shared" si="309"/>
        <v>Chandpur Kachua</v>
      </c>
      <c r="CD2286" s="629"/>
      <c r="CE2286" s="629"/>
      <c r="CF2286" s="629"/>
      <c r="CG2286" s="629"/>
      <c r="CH2286" s="629"/>
      <c r="CI2286" s="629"/>
      <c r="CJ2286" s="629"/>
      <c r="CK2286" s="629"/>
      <c r="CN2286" s="384" t="s">
        <v>27</v>
      </c>
      <c r="CO2286" s="384" t="s">
        <v>142</v>
      </c>
      <c r="CP2286" s="384" t="str">
        <f t="shared" si="310"/>
        <v>Chandpur Kachua</v>
      </c>
      <c r="CQ2286" s="629"/>
      <c r="CR2286" s="629"/>
      <c r="CS2286" s="629"/>
      <c r="CT2286" s="629"/>
      <c r="CU2286" s="629"/>
      <c r="CV2286" s="629"/>
      <c r="CW2286" s="629"/>
      <c r="CX2286" s="629"/>
      <c r="CZ2286" s="384" t="s">
        <v>27</v>
      </c>
      <c r="DA2286" s="384" t="s">
        <v>142</v>
      </c>
      <c r="DB2286" s="384" t="str">
        <f t="shared" si="311"/>
        <v>Chandpur Kachua</v>
      </c>
      <c r="DC2286" s="566"/>
      <c r="DD2286"/>
      <c r="DE2286" s="384" t="s">
        <v>27</v>
      </c>
      <c r="DF2286" s="384" t="s">
        <v>142</v>
      </c>
      <c r="DG2286" s="384" t="str">
        <f t="shared" si="312"/>
        <v>Chandpur Kachua</v>
      </c>
      <c r="DH2286" s="566"/>
      <c r="DI2286"/>
      <c r="DJ2286" s="384" t="s">
        <v>27</v>
      </c>
      <c r="DK2286" s="384" t="s">
        <v>142</v>
      </c>
      <c r="DL2286" s="384" t="str">
        <f t="shared" si="313"/>
        <v>Chandpur Kachua</v>
      </c>
      <c r="DM2286" s="566"/>
      <c r="DN2286"/>
      <c r="DO2286" s="384" t="s">
        <v>27</v>
      </c>
      <c r="DP2286" s="384" t="s">
        <v>142</v>
      </c>
      <c r="DQ2286" s="384" t="str">
        <f t="shared" si="314"/>
        <v>Chandpur Kachua</v>
      </c>
      <c r="DR2286" s="566"/>
    </row>
    <row r="2287" spans="1:122" ht="15" hidden="1" x14ac:dyDescent="0.25">
      <c r="A2287" s="384" t="s">
        <v>27</v>
      </c>
      <c r="B2287" s="384" t="s">
        <v>143</v>
      </c>
      <c r="C2287" s="384" t="str">
        <f t="shared" si="315"/>
        <v>Chandpur Matlab</v>
      </c>
      <c r="D2287" s="626"/>
      <c r="E2287" s="626"/>
      <c r="F2287" s="626"/>
      <c r="G2287" s="626"/>
      <c r="H2287" s="626"/>
      <c r="I2287" s="626"/>
      <c r="J2287" s="626"/>
      <c r="K2287" s="626"/>
      <c r="L2287" s="626"/>
      <c r="M2287" s="626"/>
      <c r="N2287" s="626"/>
      <c r="O2287" s="626"/>
      <c r="P2287" s="626"/>
      <c r="Q2287" s="626"/>
      <c r="R2287" s="626"/>
      <c r="S2287" s="315"/>
      <c r="T2287" s="315"/>
      <c r="U2287" s="384" t="s">
        <v>27</v>
      </c>
      <c r="V2287" s="384" t="s">
        <v>143</v>
      </c>
      <c r="W2287" s="384" t="str">
        <f t="shared" si="316"/>
        <v>Chandpur Matlab</v>
      </c>
      <c r="X2287" s="626"/>
      <c r="Y2287" s="626"/>
      <c r="Z2287" s="626"/>
      <c r="AA2287" s="626"/>
      <c r="AB2287" s="626"/>
      <c r="AC2287" s="626"/>
      <c r="AD2287" s="626"/>
      <c r="AE2287" s="626"/>
      <c r="AF2287" s="626"/>
      <c r="AG2287" s="626"/>
      <c r="AH2287" s="626"/>
      <c r="AI2287" s="626"/>
      <c r="AJ2287" s="626"/>
      <c r="AK2287" s="626"/>
      <c r="AL2287" s="626"/>
      <c r="AO2287" s="384" t="s">
        <v>27</v>
      </c>
      <c r="AP2287" s="384" t="s">
        <v>143</v>
      </c>
      <c r="AQ2287" s="384" t="str">
        <f t="shared" si="307"/>
        <v>Chandpur Matlab</v>
      </c>
      <c r="AR2287" s="627"/>
      <c r="AS2287" s="627"/>
      <c r="AT2287" s="627"/>
      <c r="AU2287" s="627"/>
      <c r="AV2287" s="627"/>
      <c r="AW2287" s="627"/>
      <c r="AX2287" s="627"/>
      <c r="AY2287" s="627"/>
      <c r="AZ2287" s="627"/>
      <c r="BA2287" s="627"/>
      <c r="BB2287" s="627"/>
      <c r="BC2287" s="627"/>
      <c r="BD2287" s="627"/>
      <c r="BE2287" s="627"/>
      <c r="BF2287" s="627"/>
      <c r="BH2287" s="384" t="s">
        <v>27</v>
      </c>
      <c r="BI2287" s="384" t="s">
        <v>143</v>
      </c>
      <c r="BJ2287" s="384" t="str">
        <f t="shared" si="308"/>
        <v>Chandpur Matlab</v>
      </c>
      <c r="BK2287" s="627"/>
      <c r="BL2287" s="627"/>
      <c r="BM2287" s="627"/>
      <c r="BN2287" s="627"/>
      <c r="BO2287" s="627"/>
      <c r="BP2287" s="627"/>
      <c r="BQ2287" s="627"/>
      <c r="BR2287" s="627"/>
      <c r="BS2287" s="627"/>
      <c r="BT2287" s="627"/>
      <c r="BU2287" s="627"/>
      <c r="BV2287" s="627"/>
      <c r="BW2287" s="627"/>
      <c r="BX2287" s="627"/>
      <c r="BY2287" s="627"/>
      <c r="CA2287" s="384" t="s">
        <v>27</v>
      </c>
      <c r="CB2287" s="384" t="s">
        <v>143</v>
      </c>
      <c r="CC2287" s="384" t="str">
        <f t="shared" si="309"/>
        <v>Chandpur Matlab</v>
      </c>
      <c r="CD2287" s="629"/>
      <c r="CE2287" s="629"/>
      <c r="CF2287" s="629"/>
      <c r="CG2287" s="629"/>
      <c r="CH2287" s="629"/>
      <c r="CI2287" s="629"/>
      <c r="CJ2287" s="629"/>
      <c r="CK2287" s="629"/>
      <c r="CN2287" s="384" t="s">
        <v>27</v>
      </c>
      <c r="CO2287" s="384" t="s">
        <v>143</v>
      </c>
      <c r="CP2287" s="384" t="str">
        <f t="shared" si="310"/>
        <v>Chandpur Matlab</v>
      </c>
      <c r="CQ2287" s="629"/>
      <c r="CR2287" s="629"/>
      <c r="CS2287" s="629"/>
      <c r="CT2287" s="629"/>
      <c r="CU2287" s="629"/>
      <c r="CV2287" s="629"/>
      <c r="CW2287" s="629"/>
      <c r="CX2287" s="629"/>
      <c r="CZ2287" s="384" t="s">
        <v>27</v>
      </c>
      <c r="DA2287" s="384" t="s">
        <v>143</v>
      </c>
      <c r="DB2287" s="384" t="str">
        <f t="shared" si="311"/>
        <v>Chandpur Matlab</v>
      </c>
      <c r="DC2287" s="566"/>
      <c r="DD2287"/>
      <c r="DE2287" s="384" t="s">
        <v>27</v>
      </c>
      <c r="DF2287" s="384" t="s">
        <v>143</v>
      </c>
      <c r="DG2287" s="384" t="str">
        <f t="shared" si="312"/>
        <v>Chandpur Matlab</v>
      </c>
      <c r="DH2287" s="566"/>
      <c r="DI2287"/>
      <c r="DJ2287" s="384" t="s">
        <v>27</v>
      </c>
      <c r="DK2287" s="384" t="s">
        <v>143</v>
      </c>
      <c r="DL2287" s="384" t="str">
        <f t="shared" si="313"/>
        <v>Chandpur Matlab</v>
      </c>
      <c r="DM2287" s="566"/>
      <c r="DN2287"/>
      <c r="DO2287" s="384" t="s">
        <v>27</v>
      </c>
      <c r="DP2287" s="384" t="s">
        <v>143</v>
      </c>
      <c r="DQ2287" s="384" t="str">
        <f t="shared" si="314"/>
        <v>Chandpur Matlab</v>
      </c>
      <c r="DR2287" s="566"/>
    </row>
    <row r="2288" spans="1:122" ht="15" hidden="1" x14ac:dyDescent="0.25">
      <c r="A2288" s="384" t="s">
        <v>27</v>
      </c>
      <c r="B2288" s="384" t="s">
        <v>144</v>
      </c>
      <c r="C2288" s="384" t="str">
        <f t="shared" si="315"/>
        <v>Chandpur Matlab North</v>
      </c>
      <c r="D2288" s="626"/>
      <c r="E2288" s="626"/>
      <c r="F2288" s="626"/>
      <c r="G2288" s="626"/>
      <c r="H2288" s="626"/>
      <c r="I2288" s="626"/>
      <c r="J2288" s="626"/>
      <c r="K2288" s="626"/>
      <c r="L2288" s="626"/>
      <c r="M2288" s="626"/>
      <c r="N2288" s="626"/>
      <c r="O2288" s="626"/>
      <c r="P2288" s="626"/>
      <c r="Q2288" s="626"/>
      <c r="R2288" s="626"/>
      <c r="S2288" s="315"/>
      <c r="T2288" s="315"/>
      <c r="U2288" s="384" t="s">
        <v>27</v>
      </c>
      <c r="V2288" s="384" t="s">
        <v>144</v>
      </c>
      <c r="W2288" s="384" t="str">
        <f t="shared" si="316"/>
        <v>Chandpur Matlab North</v>
      </c>
      <c r="X2288" s="626"/>
      <c r="Y2288" s="626"/>
      <c r="Z2288" s="626"/>
      <c r="AA2288" s="626"/>
      <c r="AB2288" s="626"/>
      <c r="AC2288" s="626"/>
      <c r="AD2288" s="626"/>
      <c r="AE2288" s="626"/>
      <c r="AF2288" s="626"/>
      <c r="AG2288" s="626"/>
      <c r="AH2288" s="626"/>
      <c r="AI2288" s="626"/>
      <c r="AJ2288" s="626"/>
      <c r="AK2288" s="626"/>
      <c r="AL2288" s="626"/>
      <c r="AO2288" s="384" t="s">
        <v>27</v>
      </c>
      <c r="AP2288" s="384" t="s">
        <v>144</v>
      </c>
      <c r="AQ2288" s="384" t="str">
        <f t="shared" si="307"/>
        <v>Chandpur Matlab North</v>
      </c>
      <c r="AR2288" s="627"/>
      <c r="AS2288" s="627"/>
      <c r="AT2288" s="627"/>
      <c r="AU2288" s="627"/>
      <c r="AV2288" s="627"/>
      <c r="AW2288" s="627"/>
      <c r="AX2288" s="627"/>
      <c r="AY2288" s="627"/>
      <c r="AZ2288" s="627"/>
      <c r="BA2288" s="627"/>
      <c r="BB2288" s="627"/>
      <c r="BC2288" s="627"/>
      <c r="BD2288" s="627"/>
      <c r="BE2288" s="627"/>
      <c r="BF2288" s="627"/>
      <c r="BH2288" s="384" t="s">
        <v>27</v>
      </c>
      <c r="BI2288" s="384" t="s">
        <v>144</v>
      </c>
      <c r="BJ2288" s="384" t="str">
        <f t="shared" si="308"/>
        <v>Chandpur Matlab North</v>
      </c>
      <c r="BK2288" s="627"/>
      <c r="BL2288" s="627"/>
      <c r="BM2288" s="627"/>
      <c r="BN2288" s="627"/>
      <c r="BO2288" s="627"/>
      <c r="BP2288" s="627"/>
      <c r="BQ2288" s="627"/>
      <c r="BR2288" s="627"/>
      <c r="BS2288" s="627"/>
      <c r="BT2288" s="627"/>
      <c r="BU2288" s="627"/>
      <c r="BV2288" s="627"/>
      <c r="BW2288" s="627"/>
      <c r="BX2288" s="627"/>
      <c r="BY2288" s="627"/>
      <c r="CA2288" s="384" t="s">
        <v>27</v>
      </c>
      <c r="CB2288" s="384" t="s">
        <v>144</v>
      </c>
      <c r="CC2288" s="384" t="str">
        <f t="shared" si="309"/>
        <v>Chandpur Matlab North</v>
      </c>
      <c r="CD2288" s="629"/>
      <c r="CE2288" s="629"/>
      <c r="CF2288" s="629"/>
      <c r="CG2288" s="629"/>
      <c r="CH2288" s="629"/>
      <c r="CI2288" s="629"/>
      <c r="CJ2288" s="629"/>
      <c r="CK2288" s="629"/>
      <c r="CN2288" s="384" t="s">
        <v>27</v>
      </c>
      <c r="CO2288" s="384" t="s">
        <v>144</v>
      </c>
      <c r="CP2288" s="384" t="str">
        <f t="shared" si="310"/>
        <v>Chandpur Matlab North</v>
      </c>
      <c r="CQ2288" s="629"/>
      <c r="CR2288" s="629"/>
      <c r="CS2288" s="629"/>
      <c r="CT2288" s="629"/>
      <c r="CU2288" s="629"/>
      <c r="CV2288" s="629"/>
      <c r="CW2288" s="629"/>
      <c r="CX2288" s="629"/>
      <c r="CZ2288" s="384" t="s">
        <v>27</v>
      </c>
      <c r="DA2288" s="384" t="s">
        <v>144</v>
      </c>
      <c r="DB2288" s="384" t="str">
        <f t="shared" si="311"/>
        <v>Chandpur Matlab North</v>
      </c>
      <c r="DC2288" s="566"/>
      <c r="DD2288"/>
      <c r="DE2288" s="384" t="s">
        <v>27</v>
      </c>
      <c r="DF2288" s="384" t="s">
        <v>144</v>
      </c>
      <c r="DG2288" s="384" t="str">
        <f t="shared" si="312"/>
        <v>Chandpur Matlab North</v>
      </c>
      <c r="DH2288" s="566"/>
      <c r="DI2288"/>
      <c r="DJ2288" s="384" t="s">
        <v>27</v>
      </c>
      <c r="DK2288" s="384" t="s">
        <v>144</v>
      </c>
      <c r="DL2288" s="384" t="str">
        <f t="shared" si="313"/>
        <v>Chandpur Matlab North</v>
      </c>
      <c r="DM2288" s="566"/>
      <c r="DN2288"/>
      <c r="DO2288" s="384" t="s">
        <v>27</v>
      </c>
      <c r="DP2288" s="384" t="s">
        <v>144</v>
      </c>
      <c r="DQ2288" s="384" t="str">
        <f t="shared" si="314"/>
        <v>Chandpur Matlab North</v>
      </c>
      <c r="DR2288" s="566"/>
    </row>
    <row r="2289" spans="1:122" ht="15" hidden="1" x14ac:dyDescent="0.25">
      <c r="A2289" s="384" t="s">
        <v>27</v>
      </c>
      <c r="B2289" s="385" t="s">
        <v>88</v>
      </c>
      <c r="C2289" s="384" t="str">
        <f t="shared" si="315"/>
        <v>Chandpur Prison</v>
      </c>
      <c r="D2289" s="626"/>
      <c r="E2289" s="626"/>
      <c r="F2289" s="626"/>
      <c r="G2289" s="626"/>
      <c r="H2289" s="626"/>
      <c r="I2289" s="626"/>
      <c r="J2289" s="626"/>
      <c r="K2289" s="626"/>
      <c r="L2289" s="626"/>
      <c r="M2289" s="626"/>
      <c r="N2289" s="626"/>
      <c r="O2289" s="626"/>
      <c r="P2289" s="626"/>
      <c r="Q2289" s="626"/>
      <c r="R2289" s="626"/>
      <c r="S2289" s="315"/>
      <c r="T2289" s="315"/>
      <c r="U2289" s="384" t="s">
        <v>27</v>
      </c>
      <c r="V2289" s="385" t="s">
        <v>88</v>
      </c>
      <c r="W2289" s="384" t="str">
        <f t="shared" si="316"/>
        <v>Chandpur Prison</v>
      </c>
      <c r="X2289" s="626"/>
      <c r="Y2289" s="626"/>
      <c r="Z2289" s="626"/>
      <c r="AA2289" s="626"/>
      <c r="AB2289" s="626"/>
      <c r="AC2289" s="626"/>
      <c r="AD2289" s="626"/>
      <c r="AE2289" s="626"/>
      <c r="AF2289" s="626"/>
      <c r="AG2289" s="626"/>
      <c r="AH2289" s="626"/>
      <c r="AI2289" s="626"/>
      <c r="AJ2289" s="626"/>
      <c r="AK2289" s="626"/>
      <c r="AL2289" s="626"/>
      <c r="AO2289" s="384" t="s">
        <v>27</v>
      </c>
      <c r="AP2289" s="385" t="s">
        <v>88</v>
      </c>
      <c r="AQ2289" s="384" t="str">
        <f t="shared" si="307"/>
        <v>Chandpur Prison</v>
      </c>
      <c r="AR2289" s="627"/>
      <c r="AS2289" s="627"/>
      <c r="AT2289" s="627"/>
      <c r="AU2289" s="627"/>
      <c r="AV2289" s="627"/>
      <c r="AW2289" s="627"/>
      <c r="AX2289" s="627"/>
      <c r="AY2289" s="627"/>
      <c r="AZ2289" s="627"/>
      <c r="BA2289" s="627"/>
      <c r="BB2289" s="627"/>
      <c r="BC2289" s="627"/>
      <c r="BD2289" s="627"/>
      <c r="BE2289" s="627"/>
      <c r="BF2289" s="627"/>
      <c r="BH2289" s="384" t="s">
        <v>27</v>
      </c>
      <c r="BI2289" s="385" t="s">
        <v>88</v>
      </c>
      <c r="BJ2289" s="384" t="str">
        <f t="shared" si="308"/>
        <v>Chandpur Prison</v>
      </c>
      <c r="BK2289" s="627"/>
      <c r="BL2289" s="627"/>
      <c r="BM2289" s="627"/>
      <c r="BN2289" s="627"/>
      <c r="BO2289" s="627"/>
      <c r="BP2289" s="627"/>
      <c r="BQ2289" s="627"/>
      <c r="BR2289" s="627"/>
      <c r="BS2289" s="627"/>
      <c r="BT2289" s="627"/>
      <c r="BU2289" s="627"/>
      <c r="BV2289" s="627"/>
      <c r="BW2289" s="627"/>
      <c r="BX2289" s="627"/>
      <c r="BY2289" s="627"/>
      <c r="CA2289" s="384" t="s">
        <v>27</v>
      </c>
      <c r="CB2289" s="385" t="s">
        <v>88</v>
      </c>
      <c r="CC2289" s="384" t="str">
        <f t="shared" si="309"/>
        <v>Chandpur Prison</v>
      </c>
      <c r="CD2289" s="629"/>
      <c r="CE2289" s="629"/>
      <c r="CF2289" s="629"/>
      <c r="CG2289" s="629"/>
      <c r="CH2289" s="629"/>
      <c r="CI2289" s="629"/>
      <c r="CJ2289" s="629"/>
      <c r="CK2289" s="629"/>
      <c r="CN2289" s="384" t="s">
        <v>27</v>
      </c>
      <c r="CO2289" s="385" t="s">
        <v>88</v>
      </c>
      <c r="CP2289" s="384" t="str">
        <f t="shared" si="310"/>
        <v>Chandpur Prison</v>
      </c>
      <c r="CQ2289" s="629"/>
      <c r="CR2289" s="629"/>
      <c r="CS2289" s="629"/>
      <c r="CT2289" s="629"/>
      <c r="CU2289" s="629"/>
      <c r="CV2289" s="629"/>
      <c r="CW2289" s="629"/>
      <c r="CX2289" s="629"/>
      <c r="CZ2289" s="384" t="s">
        <v>27</v>
      </c>
      <c r="DA2289" s="385" t="s">
        <v>88</v>
      </c>
      <c r="DB2289" s="384" t="str">
        <f t="shared" si="311"/>
        <v>Chandpur Prison</v>
      </c>
      <c r="DC2289" s="566"/>
      <c r="DD2289"/>
      <c r="DE2289" s="384" t="s">
        <v>27</v>
      </c>
      <c r="DF2289" s="385" t="s">
        <v>88</v>
      </c>
      <c r="DG2289" s="384" t="str">
        <f t="shared" si="312"/>
        <v>Chandpur Prison</v>
      </c>
      <c r="DH2289" s="566"/>
      <c r="DI2289"/>
      <c r="DJ2289" s="384" t="s">
        <v>27</v>
      </c>
      <c r="DK2289" s="385" t="s">
        <v>88</v>
      </c>
      <c r="DL2289" s="384" t="str">
        <f t="shared" si="313"/>
        <v>Chandpur Prison</v>
      </c>
      <c r="DM2289" s="566"/>
      <c r="DN2289"/>
      <c r="DO2289" s="384" t="s">
        <v>27</v>
      </c>
      <c r="DP2289" s="385" t="s">
        <v>88</v>
      </c>
      <c r="DQ2289" s="384" t="str">
        <f t="shared" si="314"/>
        <v>Chandpur Prison</v>
      </c>
      <c r="DR2289" s="566"/>
    </row>
    <row r="2290" spans="1:122" ht="15" hidden="1" x14ac:dyDescent="0.25">
      <c r="A2290" s="384" t="s">
        <v>27</v>
      </c>
      <c r="B2290" s="384" t="s">
        <v>145</v>
      </c>
      <c r="C2290" s="384" t="str">
        <f t="shared" si="315"/>
        <v>Chandpur Shahrashti</v>
      </c>
      <c r="D2290" s="626"/>
      <c r="E2290" s="626"/>
      <c r="F2290" s="626"/>
      <c r="G2290" s="626"/>
      <c r="H2290" s="626"/>
      <c r="I2290" s="626"/>
      <c r="J2290" s="626"/>
      <c r="K2290" s="626"/>
      <c r="L2290" s="626"/>
      <c r="M2290" s="626"/>
      <c r="N2290" s="626"/>
      <c r="O2290" s="626"/>
      <c r="P2290" s="626"/>
      <c r="Q2290" s="626"/>
      <c r="R2290" s="626"/>
      <c r="S2290" s="315"/>
      <c r="T2290" s="315"/>
      <c r="U2290" s="384" t="s">
        <v>27</v>
      </c>
      <c r="V2290" s="384" t="s">
        <v>145</v>
      </c>
      <c r="W2290" s="384" t="str">
        <f t="shared" si="316"/>
        <v>Chandpur Shahrashti</v>
      </c>
      <c r="X2290" s="626"/>
      <c r="Y2290" s="626"/>
      <c r="Z2290" s="626"/>
      <c r="AA2290" s="626"/>
      <c r="AB2290" s="626"/>
      <c r="AC2290" s="626"/>
      <c r="AD2290" s="626"/>
      <c r="AE2290" s="626"/>
      <c r="AF2290" s="626"/>
      <c r="AG2290" s="626"/>
      <c r="AH2290" s="626"/>
      <c r="AI2290" s="626"/>
      <c r="AJ2290" s="626"/>
      <c r="AK2290" s="626"/>
      <c r="AL2290" s="626"/>
      <c r="AO2290" s="384" t="s">
        <v>27</v>
      </c>
      <c r="AP2290" s="384" t="s">
        <v>145</v>
      </c>
      <c r="AQ2290" s="384" t="str">
        <f t="shared" si="307"/>
        <v>Chandpur Shahrashti</v>
      </c>
      <c r="AR2290" s="627"/>
      <c r="AS2290" s="627"/>
      <c r="AT2290" s="627"/>
      <c r="AU2290" s="627"/>
      <c r="AV2290" s="627"/>
      <c r="AW2290" s="627"/>
      <c r="AX2290" s="627"/>
      <c r="AY2290" s="627"/>
      <c r="AZ2290" s="627"/>
      <c r="BA2290" s="627"/>
      <c r="BB2290" s="627"/>
      <c r="BC2290" s="627"/>
      <c r="BD2290" s="627"/>
      <c r="BE2290" s="627"/>
      <c r="BF2290" s="627"/>
      <c r="BH2290" s="384" t="s">
        <v>27</v>
      </c>
      <c r="BI2290" s="384" t="s">
        <v>145</v>
      </c>
      <c r="BJ2290" s="384" t="str">
        <f t="shared" si="308"/>
        <v>Chandpur Shahrashti</v>
      </c>
      <c r="BK2290" s="627"/>
      <c r="BL2290" s="627"/>
      <c r="BM2290" s="627"/>
      <c r="BN2290" s="627"/>
      <c r="BO2290" s="627"/>
      <c r="BP2290" s="627"/>
      <c r="BQ2290" s="627"/>
      <c r="BR2290" s="627"/>
      <c r="BS2290" s="627"/>
      <c r="BT2290" s="627"/>
      <c r="BU2290" s="627"/>
      <c r="BV2290" s="627"/>
      <c r="BW2290" s="627"/>
      <c r="BX2290" s="627"/>
      <c r="BY2290" s="627"/>
      <c r="CA2290" s="384" t="s">
        <v>27</v>
      </c>
      <c r="CB2290" s="384" t="s">
        <v>145</v>
      </c>
      <c r="CC2290" s="384" t="str">
        <f t="shared" si="309"/>
        <v>Chandpur Shahrashti</v>
      </c>
      <c r="CD2290" s="629"/>
      <c r="CE2290" s="629"/>
      <c r="CF2290" s="629"/>
      <c r="CG2290" s="629"/>
      <c r="CH2290" s="629"/>
      <c r="CI2290" s="629"/>
      <c r="CJ2290" s="629"/>
      <c r="CK2290" s="629"/>
      <c r="CN2290" s="384" t="s">
        <v>27</v>
      </c>
      <c r="CO2290" s="384" t="s">
        <v>145</v>
      </c>
      <c r="CP2290" s="384" t="str">
        <f t="shared" si="310"/>
        <v>Chandpur Shahrashti</v>
      </c>
      <c r="CQ2290" s="629"/>
      <c r="CR2290" s="629"/>
      <c r="CS2290" s="629"/>
      <c r="CT2290" s="629"/>
      <c r="CU2290" s="629"/>
      <c r="CV2290" s="629"/>
      <c r="CW2290" s="629"/>
      <c r="CX2290" s="629"/>
      <c r="CZ2290" s="384" t="s">
        <v>27</v>
      </c>
      <c r="DA2290" s="384" t="s">
        <v>145</v>
      </c>
      <c r="DB2290" s="384" t="str">
        <f t="shared" si="311"/>
        <v>Chandpur Shahrashti</v>
      </c>
      <c r="DC2290" s="566"/>
      <c r="DD2290"/>
      <c r="DE2290" s="384" t="s">
        <v>27</v>
      </c>
      <c r="DF2290" s="384" t="s">
        <v>145</v>
      </c>
      <c r="DG2290" s="384" t="str">
        <f t="shared" si="312"/>
        <v>Chandpur Shahrashti</v>
      </c>
      <c r="DH2290" s="566"/>
      <c r="DI2290"/>
      <c r="DJ2290" s="384" t="s">
        <v>27</v>
      </c>
      <c r="DK2290" s="384" t="s">
        <v>145</v>
      </c>
      <c r="DL2290" s="384" t="str">
        <f t="shared" si="313"/>
        <v>Chandpur Shahrashti</v>
      </c>
      <c r="DM2290" s="566"/>
      <c r="DN2290"/>
      <c r="DO2290" s="384" t="s">
        <v>27</v>
      </c>
      <c r="DP2290" s="384" t="s">
        <v>145</v>
      </c>
      <c r="DQ2290" s="384" t="str">
        <f t="shared" si="314"/>
        <v>Chandpur Shahrashti</v>
      </c>
      <c r="DR2290" s="566"/>
    </row>
    <row r="2291" spans="1:122" ht="15" hidden="1" x14ac:dyDescent="0.25">
      <c r="A2291" s="384" t="s">
        <v>1150</v>
      </c>
      <c r="B2291" s="384" t="s">
        <v>146</v>
      </c>
      <c r="C2291" s="384" t="str">
        <f t="shared" si="315"/>
        <v>Chattogram Anwara</v>
      </c>
      <c r="D2291" s="626"/>
      <c r="E2291" s="626"/>
      <c r="F2291" s="626"/>
      <c r="G2291" s="626"/>
      <c r="H2291" s="626"/>
      <c r="I2291" s="626"/>
      <c r="J2291" s="626"/>
      <c r="K2291" s="626"/>
      <c r="L2291" s="626"/>
      <c r="M2291" s="626"/>
      <c r="N2291" s="626"/>
      <c r="O2291" s="626"/>
      <c r="P2291" s="626"/>
      <c r="Q2291" s="626"/>
      <c r="R2291" s="626"/>
      <c r="S2291" s="318"/>
      <c r="T2291" s="318"/>
      <c r="U2291" s="384" t="s">
        <v>1150</v>
      </c>
      <c r="V2291" s="384" t="s">
        <v>146</v>
      </c>
      <c r="W2291" s="384" t="str">
        <f t="shared" si="316"/>
        <v>Chattogram Anwara</v>
      </c>
      <c r="X2291" s="626"/>
      <c r="Y2291" s="626"/>
      <c r="Z2291" s="626"/>
      <c r="AA2291" s="626"/>
      <c r="AB2291" s="626"/>
      <c r="AC2291" s="626"/>
      <c r="AD2291" s="626"/>
      <c r="AE2291" s="626"/>
      <c r="AF2291" s="626"/>
      <c r="AG2291" s="626"/>
      <c r="AH2291" s="626"/>
      <c r="AI2291" s="626"/>
      <c r="AJ2291" s="626"/>
      <c r="AK2291" s="626"/>
      <c r="AL2291" s="626"/>
      <c r="AO2291" s="384" t="s">
        <v>1150</v>
      </c>
      <c r="AP2291" s="384" t="s">
        <v>146</v>
      </c>
      <c r="AQ2291" s="384" t="str">
        <f t="shared" si="307"/>
        <v>Chattogram Anwara</v>
      </c>
      <c r="AR2291" s="627"/>
      <c r="AS2291" s="627"/>
      <c r="AT2291" s="627"/>
      <c r="AU2291" s="627"/>
      <c r="AV2291" s="627"/>
      <c r="AW2291" s="627"/>
      <c r="AX2291" s="627"/>
      <c r="AY2291" s="627"/>
      <c r="AZ2291" s="627"/>
      <c r="BA2291" s="627"/>
      <c r="BB2291" s="627"/>
      <c r="BC2291" s="627"/>
      <c r="BD2291" s="627"/>
      <c r="BE2291" s="627"/>
      <c r="BF2291" s="627"/>
      <c r="BH2291" s="384" t="s">
        <v>1150</v>
      </c>
      <c r="BI2291" s="384" t="s">
        <v>146</v>
      </c>
      <c r="BJ2291" s="384" t="str">
        <f t="shared" si="308"/>
        <v>Chattogram Anwara</v>
      </c>
      <c r="BK2291" s="627"/>
      <c r="BL2291" s="627"/>
      <c r="BM2291" s="627"/>
      <c r="BN2291" s="627"/>
      <c r="BO2291" s="627"/>
      <c r="BP2291" s="627"/>
      <c r="BQ2291" s="627"/>
      <c r="BR2291" s="627"/>
      <c r="BS2291" s="627"/>
      <c r="BT2291" s="627"/>
      <c r="BU2291" s="627"/>
      <c r="BV2291" s="627"/>
      <c r="BW2291" s="627"/>
      <c r="BX2291" s="627"/>
      <c r="BY2291" s="627"/>
      <c r="CA2291" s="384" t="s">
        <v>1150</v>
      </c>
      <c r="CB2291" s="384" t="s">
        <v>146</v>
      </c>
      <c r="CC2291" s="384" t="str">
        <f t="shared" si="309"/>
        <v>Chattogram Anwara</v>
      </c>
      <c r="CD2291" s="629"/>
      <c r="CE2291" s="629"/>
      <c r="CF2291" s="629"/>
      <c r="CG2291" s="629"/>
      <c r="CH2291" s="629"/>
      <c r="CI2291" s="629"/>
      <c r="CJ2291" s="629"/>
      <c r="CK2291" s="629"/>
      <c r="CN2291" s="384" t="s">
        <v>1150</v>
      </c>
      <c r="CO2291" s="384" t="s">
        <v>146</v>
      </c>
      <c r="CP2291" s="384" t="str">
        <f t="shared" si="310"/>
        <v>Chattogram Anwara</v>
      </c>
      <c r="CQ2291" s="629"/>
      <c r="CR2291" s="629"/>
      <c r="CS2291" s="629"/>
      <c r="CT2291" s="629"/>
      <c r="CU2291" s="629"/>
      <c r="CV2291" s="629"/>
      <c r="CW2291" s="629"/>
      <c r="CX2291" s="629"/>
      <c r="CZ2291" s="384" t="s">
        <v>1150</v>
      </c>
      <c r="DA2291" s="384" t="s">
        <v>146</v>
      </c>
      <c r="DB2291" s="384" t="str">
        <f t="shared" si="311"/>
        <v>Chattogram Anwara</v>
      </c>
      <c r="DC2291" s="566"/>
      <c r="DD2291"/>
      <c r="DE2291" s="384" t="s">
        <v>1150</v>
      </c>
      <c r="DF2291" s="384" t="s">
        <v>146</v>
      </c>
      <c r="DG2291" s="384" t="str">
        <f t="shared" si="312"/>
        <v>Chattogram Anwara</v>
      </c>
      <c r="DH2291" s="566"/>
      <c r="DI2291"/>
      <c r="DJ2291" s="384" t="s">
        <v>1150</v>
      </c>
      <c r="DK2291" s="384" t="s">
        <v>146</v>
      </c>
      <c r="DL2291" s="384" t="str">
        <f t="shared" si="313"/>
        <v>Chattogram Anwara</v>
      </c>
      <c r="DM2291" s="566"/>
      <c r="DN2291"/>
      <c r="DO2291" s="384" t="s">
        <v>1150</v>
      </c>
      <c r="DP2291" s="384" t="s">
        <v>146</v>
      </c>
      <c r="DQ2291" s="384" t="str">
        <f t="shared" si="314"/>
        <v>Chattogram Anwara</v>
      </c>
      <c r="DR2291" s="566"/>
    </row>
    <row r="2292" spans="1:122" ht="15" hidden="1" x14ac:dyDescent="0.25">
      <c r="A2292" s="384" t="s">
        <v>1150</v>
      </c>
      <c r="B2292" s="384" t="s">
        <v>147</v>
      </c>
      <c r="C2292" s="384" t="str">
        <f t="shared" si="315"/>
        <v>Chattogram Banskhali</v>
      </c>
      <c r="D2292" s="626"/>
      <c r="E2292" s="626"/>
      <c r="F2292" s="626"/>
      <c r="G2292" s="626"/>
      <c r="H2292" s="626"/>
      <c r="I2292" s="626"/>
      <c r="J2292" s="626"/>
      <c r="K2292" s="626"/>
      <c r="L2292" s="626"/>
      <c r="M2292" s="626"/>
      <c r="N2292" s="626"/>
      <c r="O2292" s="626"/>
      <c r="P2292" s="626"/>
      <c r="Q2292" s="626"/>
      <c r="R2292" s="626"/>
      <c r="S2292" s="318"/>
      <c r="T2292" s="318"/>
      <c r="U2292" s="384" t="s">
        <v>1150</v>
      </c>
      <c r="V2292" s="384" t="s">
        <v>147</v>
      </c>
      <c r="W2292" s="384" t="str">
        <f t="shared" si="316"/>
        <v>Chattogram Banskhali</v>
      </c>
      <c r="X2292" s="626"/>
      <c r="Y2292" s="626"/>
      <c r="Z2292" s="626"/>
      <c r="AA2292" s="626"/>
      <c r="AB2292" s="626"/>
      <c r="AC2292" s="626"/>
      <c r="AD2292" s="626"/>
      <c r="AE2292" s="626"/>
      <c r="AF2292" s="626"/>
      <c r="AG2292" s="626"/>
      <c r="AH2292" s="626"/>
      <c r="AI2292" s="626"/>
      <c r="AJ2292" s="626"/>
      <c r="AK2292" s="626"/>
      <c r="AL2292" s="626"/>
      <c r="AO2292" s="384" t="s">
        <v>1150</v>
      </c>
      <c r="AP2292" s="384" t="s">
        <v>147</v>
      </c>
      <c r="AQ2292" s="384" t="str">
        <f t="shared" si="307"/>
        <v>Chattogram Banskhali</v>
      </c>
      <c r="AR2292" s="627"/>
      <c r="AS2292" s="627"/>
      <c r="AT2292" s="627"/>
      <c r="AU2292" s="627"/>
      <c r="AV2292" s="627"/>
      <c r="AW2292" s="627"/>
      <c r="AX2292" s="627"/>
      <c r="AY2292" s="627"/>
      <c r="AZ2292" s="627"/>
      <c r="BA2292" s="627"/>
      <c r="BB2292" s="627"/>
      <c r="BC2292" s="627"/>
      <c r="BD2292" s="627"/>
      <c r="BE2292" s="627"/>
      <c r="BF2292" s="627"/>
      <c r="BH2292" s="384" t="s">
        <v>1150</v>
      </c>
      <c r="BI2292" s="384" t="s">
        <v>147</v>
      </c>
      <c r="BJ2292" s="384" t="str">
        <f t="shared" si="308"/>
        <v>Chattogram Banskhali</v>
      </c>
      <c r="BK2292" s="627"/>
      <c r="BL2292" s="627"/>
      <c r="BM2292" s="627"/>
      <c r="BN2292" s="627"/>
      <c r="BO2292" s="627"/>
      <c r="BP2292" s="627"/>
      <c r="BQ2292" s="627"/>
      <c r="BR2292" s="627"/>
      <c r="BS2292" s="627"/>
      <c r="BT2292" s="627"/>
      <c r="BU2292" s="627"/>
      <c r="BV2292" s="627"/>
      <c r="BW2292" s="627"/>
      <c r="BX2292" s="627"/>
      <c r="BY2292" s="627"/>
      <c r="CA2292" s="384" t="s">
        <v>1150</v>
      </c>
      <c r="CB2292" s="384" t="s">
        <v>147</v>
      </c>
      <c r="CC2292" s="384" t="str">
        <f t="shared" si="309"/>
        <v>Chattogram Banskhali</v>
      </c>
      <c r="CD2292" s="629"/>
      <c r="CE2292" s="629"/>
      <c r="CF2292" s="629"/>
      <c r="CG2292" s="629"/>
      <c r="CH2292" s="629"/>
      <c r="CI2292" s="629"/>
      <c r="CJ2292" s="629"/>
      <c r="CK2292" s="629"/>
      <c r="CN2292" s="384" t="s">
        <v>1150</v>
      </c>
      <c r="CO2292" s="384" t="s">
        <v>147</v>
      </c>
      <c r="CP2292" s="384" t="str">
        <f t="shared" si="310"/>
        <v>Chattogram Banskhali</v>
      </c>
      <c r="CQ2292" s="629"/>
      <c r="CR2292" s="629"/>
      <c r="CS2292" s="629"/>
      <c r="CT2292" s="629"/>
      <c r="CU2292" s="629"/>
      <c r="CV2292" s="629"/>
      <c r="CW2292" s="629"/>
      <c r="CX2292" s="629"/>
      <c r="CZ2292" s="384" t="s">
        <v>1150</v>
      </c>
      <c r="DA2292" s="384" t="s">
        <v>147</v>
      </c>
      <c r="DB2292" s="384" t="str">
        <f t="shared" si="311"/>
        <v>Chattogram Banskhali</v>
      </c>
      <c r="DC2292" s="566"/>
      <c r="DD2292"/>
      <c r="DE2292" s="384" t="s">
        <v>1150</v>
      </c>
      <c r="DF2292" s="384" t="s">
        <v>147</v>
      </c>
      <c r="DG2292" s="384" t="str">
        <f t="shared" si="312"/>
        <v>Chattogram Banskhali</v>
      </c>
      <c r="DH2292" s="566"/>
      <c r="DI2292"/>
      <c r="DJ2292" s="384" t="s">
        <v>1150</v>
      </c>
      <c r="DK2292" s="384" t="s">
        <v>147</v>
      </c>
      <c r="DL2292" s="384" t="str">
        <f t="shared" si="313"/>
        <v>Chattogram Banskhali</v>
      </c>
      <c r="DM2292" s="566"/>
      <c r="DN2292"/>
      <c r="DO2292" s="384" t="s">
        <v>1150</v>
      </c>
      <c r="DP2292" s="384" t="s">
        <v>147</v>
      </c>
      <c r="DQ2292" s="384" t="str">
        <f t="shared" si="314"/>
        <v>Chattogram Banskhali</v>
      </c>
      <c r="DR2292" s="566"/>
    </row>
    <row r="2293" spans="1:122" ht="15" hidden="1" x14ac:dyDescent="0.25">
      <c r="A2293" s="384" t="s">
        <v>1150</v>
      </c>
      <c r="B2293" s="384" t="s">
        <v>148</v>
      </c>
      <c r="C2293" s="384" t="str">
        <f t="shared" si="315"/>
        <v>Chattogram Boalkhali</v>
      </c>
      <c r="D2293" s="626"/>
      <c r="E2293" s="626"/>
      <c r="F2293" s="626"/>
      <c r="G2293" s="626"/>
      <c r="H2293" s="626"/>
      <c r="I2293" s="626"/>
      <c r="J2293" s="626"/>
      <c r="K2293" s="626"/>
      <c r="L2293" s="626"/>
      <c r="M2293" s="626"/>
      <c r="N2293" s="626"/>
      <c r="O2293" s="626"/>
      <c r="P2293" s="626"/>
      <c r="Q2293" s="626"/>
      <c r="R2293" s="626"/>
      <c r="S2293" s="318"/>
      <c r="T2293" s="318"/>
      <c r="U2293" s="384" t="s">
        <v>1150</v>
      </c>
      <c r="V2293" s="384" t="s">
        <v>148</v>
      </c>
      <c r="W2293" s="384" t="str">
        <f t="shared" si="316"/>
        <v>Chattogram Boalkhali</v>
      </c>
      <c r="X2293" s="626"/>
      <c r="Y2293" s="626"/>
      <c r="Z2293" s="626"/>
      <c r="AA2293" s="626"/>
      <c r="AB2293" s="626"/>
      <c r="AC2293" s="626"/>
      <c r="AD2293" s="626"/>
      <c r="AE2293" s="626"/>
      <c r="AF2293" s="626"/>
      <c r="AG2293" s="626"/>
      <c r="AH2293" s="626"/>
      <c r="AI2293" s="626"/>
      <c r="AJ2293" s="626"/>
      <c r="AK2293" s="626"/>
      <c r="AL2293" s="626"/>
      <c r="AO2293" s="384" t="s">
        <v>1150</v>
      </c>
      <c r="AP2293" s="384" t="s">
        <v>148</v>
      </c>
      <c r="AQ2293" s="384" t="str">
        <f t="shared" si="307"/>
        <v>Chattogram Boalkhali</v>
      </c>
      <c r="AR2293" s="627"/>
      <c r="AS2293" s="627"/>
      <c r="AT2293" s="627"/>
      <c r="AU2293" s="627"/>
      <c r="AV2293" s="627"/>
      <c r="AW2293" s="627"/>
      <c r="AX2293" s="627"/>
      <c r="AY2293" s="627"/>
      <c r="AZ2293" s="627"/>
      <c r="BA2293" s="627"/>
      <c r="BB2293" s="627"/>
      <c r="BC2293" s="627"/>
      <c r="BD2293" s="627"/>
      <c r="BE2293" s="627"/>
      <c r="BF2293" s="627"/>
      <c r="BH2293" s="384" t="s">
        <v>1150</v>
      </c>
      <c r="BI2293" s="384" t="s">
        <v>148</v>
      </c>
      <c r="BJ2293" s="384" t="str">
        <f t="shared" si="308"/>
        <v>Chattogram Boalkhali</v>
      </c>
      <c r="BK2293" s="627"/>
      <c r="BL2293" s="627"/>
      <c r="BM2293" s="627"/>
      <c r="BN2293" s="627"/>
      <c r="BO2293" s="627"/>
      <c r="BP2293" s="627"/>
      <c r="BQ2293" s="627"/>
      <c r="BR2293" s="627"/>
      <c r="BS2293" s="627"/>
      <c r="BT2293" s="627"/>
      <c r="BU2293" s="627"/>
      <c r="BV2293" s="627"/>
      <c r="BW2293" s="627"/>
      <c r="BX2293" s="627"/>
      <c r="BY2293" s="627"/>
      <c r="CA2293" s="384" t="s">
        <v>1150</v>
      </c>
      <c r="CB2293" s="384" t="s">
        <v>148</v>
      </c>
      <c r="CC2293" s="384" t="str">
        <f t="shared" si="309"/>
        <v>Chattogram Boalkhali</v>
      </c>
      <c r="CD2293" s="629"/>
      <c r="CE2293" s="629"/>
      <c r="CF2293" s="629"/>
      <c r="CG2293" s="629"/>
      <c r="CH2293" s="629"/>
      <c r="CI2293" s="629"/>
      <c r="CJ2293" s="629"/>
      <c r="CK2293" s="629"/>
      <c r="CN2293" s="384" t="s">
        <v>1150</v>
      </c>
      <c r="CO2293" s="384" t="s">
        <v>148</v>
      </c>
      <c r="CP2293" s="384" t="str">
        <f t="shared" si="310"/>
        <v>Chattogram Boalkhali</v>
      </c>
      <c r="CQ2293" s="629"/>
      <c r="CR2293" s="629"/>
      <c r="CS2293" s="629"/>
      <c r="CT2293" s="629"/>
      <c r="CU2293" s="629"/>
      <c r="CV2293" s="629"/>
      <c r="CW2293" s="629"/>
      <c r="CX2293" s="629"/>
      <c r="CZ2293" s="384" t="s">
        <v>1150</v>
      </c>
      <c r="DA2293" s="384" t="s">
        <v>148</v>
      </c>
      <c r="DB2293" s="384" t="str">
        <f t="shared" si="311"/>
        <v>Chattogram Boalkhali</v>
      </c>
      <c r="DC2293" s="566"/>
      <c r="DD2293"/>
      <c r="DE2293" s="384" t="s">
        <v>1150</v>
      </c>
      <c r="DF2293" s="384" t="s">
        <v>148</v>
      </c>
      <c r="DG2293" s="384" t="str">
        <f t="shared" si="312"/>
        <v>Chattogram Boalkhali</v>
      </c>
      <c r="DH2293" s="566"/>
      <c r="DI2293"/>
      <c r="DJ2293" s="384" t="s">
        <v>1150</v>
      </c>
      <c r="DK2293" s="384" t="s">
        <v>148</v>
      </c>
      <c r="DL2293" s="384" t="str">
        <f t="shared" si="313"/>
        <v>Chattogram Boalkhali</v>
      </c>
      <c r="DM2293" s="566"/>
      <c r="DN2293"/>
      <c r="DO2293" s="384" t="s">
        <v>1150</v>
      </c>
      <c r="DP2293" s="384" t="s">
        <v>148</v>
      </c>
      <c r="DQ2293" s="384" t="str">
        <f t="shared" si="314"/>
        <v>Chattogram Boalkhali</v>
      </c>
      <c r="DR2293" s="566"/>
    </row>
    <row r="2294" spans="1:122" ht="15" hidden="1" x14ac:dyDescent="0.25">
      <c r="A2294" s="384" t="s">
        <v>1150</v>
      </c>
      <c r="B2294" s="384" t="s">
        <v>149</v>
      </c>
      <c r="C2294" s="384" t="str">
        <f t="shared" si="315"/>
        <v>Chattogram Chandanaish</v>
      </c>
      <c r="D2294" s="626"/>
      <c r="E2294" s="626"/>
      <c r="F2294" s="626"/>
      <c r="G2294" s="626"/>
      <c r="H2294" s="626"/>
      <c r="I2294" s="626"/>
      <c r="J2294" s="626"/>
      <c r="K2294" s="626"/>
      <c r="L2294" s="626"/>
      <c r="M2294" s="626"/>
      <c r="N2294" s="626"/>
      <c r="O2294" s="626"/>
      <c r="P2294" s="626"/>
      <c r="Q2294" s="626"/>
      <c r="R2294" s="626"/>
      <c r="S2294" s="318"/>
      <c r="T2294" s="318"/>
      <c r="U2294" s="384" t="s">
        <v>1150</v>
      </c>
      <c r="V2294" s="384" t="s">
        <v>149</v>
      </c>
      <c r="W2294" s="384" t="str">
        <f t="shared" si="316"/>
        <v>Chattogram Chandanaish</v>
      </c>
      <c r="X2294" s="626"/>
      <c r="Y2294" s="626"/>
      <c r="Z2294" s="626"/>
      <c r="AA2294" s="626"/>
      <c r="AB2294" s="626"/>
      <c r="AC2294" s="626"/>
      <c r="AD2294" s="626"/>
      <c r="AE2294" s="626"/>
      <c r="AF2294" s="626"/>
      <c r="AG2294" s="626"/>
      <c r="AH2294" s="626"/>
      <c r="AI2294" s="626"/>
      <c r="AJ2294" s="626"/>
      <c r="AK2294" s="626"/>
      <c r="AL2294" s="626"/>
      <c r="AO2294" s="384" t="s">
        <v>1150</v>
      </c>
      <c r="AP2294" s="384" t="s">
        <v>149</v>
      </c>
      <c r="AQ2294" s="384" t="str">
        <f t="shared" si="307"/>
        <v>Chattogram Chandanaish</v>
      </c>
      <c r="AR2294" s="627"/>
      <c r="AS2294" s="627"/>
      <c r="AT2294" s="627"/>
      <c r="AU2294" s="627"/>
      <c r="AV2294" s="627"/>
      <c r="AW2294" s="627"/>
      <c r="AX2294" s="627"/>
      <c r="AY2294" s="627"/>
      <c r="AZ2294" s="627"/>
      <c r="BA2294" s="627"/>
      <c r="BB2294" s="627"/>
      <c r="BC2294" s="627"/>
      <c r="BD2294" s="627"/>
      <c r="BE2294" s="627"/>
      <c r="BF2294" s="627"/>
      <c r="BH2294" s="384" t="s">
        <v>1150</v>
      </c>
      <c r="BI2294" s="384" t="s">
        <v>149</v>
      </c>
      <c r="BJ2294" s="384" t="str">
        <f t="shared" si="308"/>
        <v>Chattogram Chandanaish</v>
      </c>
      <c r="BK2294" s="627"/>
      <c r="BL2294" s="627"/>
      <c r="BM2294" s="627"/>
      <c r="BN2294" s="627"/>
      <c r="BO2294" s="627"/>
      <c r="BP2294" s="627"/>
      <c r="BQ2294" s="627"/>
      <c r="BR2294" s="627"/>
      <c r="BS2294" s="627"/>
      <c r="BT2294" s="627"/>
      <c r="BU2294" s="627"/>
      <c r="BV2294" s="627"/>
      <c r="BW2294" s="627"/>
      <c r="BX2294" s="627"/>
      <c r="BY2294" s="627"/>
      <c r="CA2294" s="384" t="s">
        <v>1150</v>
      </c>
      <c r="CB2294" s="384" t="s">
        <v>149</v>
      </c>
      <c r="CC2294" s="384" t="str">
        <f t="shared" si="309"/>
        <v>Chattogram Chandanaish</v>
      </c>
      <c r="CD2294" s="629"/>
      <c r="CE2294" s="629"/>
      <c r="CF2294" s="629"/>
      <c r="CG2294" s="629"/>
      <c r="CH2294" s="629"/>
      <c r="CI2294" s="629"/>
      <c r="CJ2294" s="629"/>
      <c r="CK2294" s="629"/>
      <c r="CN2294" s="384" t="s">
        <v>1150</v>
      </c>
      <c r="CO2294" s="384" t="s">
        <v>149</v>
      </c>
      <c r="CP2294" s="384" t="str">
        <f t="shared" si="310"/>
        <v>Chattogram Chandanaish</v>
      </c>
      <c r="CQ2294" s="629"/>
      <c r="CR2294" s="629"/>
      <c r="CS2294" s="629"/>
      <c r="CT2294" s="629"/>
      <c r="CU2294" s="629"/>
      <c r="CV2294" s="629"/>
      <c r="CW2294" s="629"/>
      <c r="CX2294" s="629"/>
      <c r="CZ2294" s="384" t="s">
        <v>1150</v>
      </c>
      <c r="DA2294" s="384" t="s">
        <v>149</v>
      </c>
      <c r="DB2294" s="384" t="str">
        <f t="shared" si="311"/>
        <v>Chattogram Chandanaish</v>
      </c>
      <c r="DC2294" s="566"/>
      <c r="DD2294"/>
      <c r="DE2294" s="384" t="s">
        <v>1150</v>
      </c>
      <c r="DF2294" s="384" t="s">
        <v>149</v>
      </c>
      <c r="DG2294" s="384" t="str">
        <f t="shared" si="312"/>
        <v>Chattogram Chandanaish</v>
      </c>
      <c r="DH2294" s="566"/>
      <c r="DI2294"/>
      <c r="DJ2294" s="384" t="s">
        <v>1150</v>
      </c>
      <c r="DK2294" s="384" t="s">
        <v>149</v>
      </c>
      <c r="DL2294" s="384" t="str">
        <f t="shared" si="313"/>
        <v>Chattogram Chandanaish</v>
      </c>
      <c r="DM2294" s="566"/>
      <c r="DN2294"/>
      <c r="DO2294" s="384" t="s">
        <v>1150</v>
      </c>
      <c r="DP2294" s="384" t="s">
        <v>149</v>
      </c>
      <c r="DQ2294" s="384" t="str">
        <f t="shared" si="314"/>
        <v>Chattogram Chandanaish</v>
      </c>
      <c r="DR2294" s="566"/>
    </row>
    <row r="2295" spans="1:122" ht="15" hidden="1" x14ac:dyDescent="0.25">
      <c r="A2295" s="384" t="s">
        <v>1150</v>
      </c>
      <c r="B2295" s="393" t="s">
        <v>1114</v>
      </c>
      <c r="C2295" s="393" t="str">
        <f t="shared" si="315"/>
        <v>Chattogram BGC Trust DOTS Corner</v>
      </c>
      <c r="D2295" s="626"/>
      <c r="E2295" s="626"/>
      <c r="F2295" s="626"/>
      <c r="G2295" s="626"/>
      <c r="H2295" s="626"/>
      <c r="I2295" s="626"/>
      <c r="J2295" s="626"/>
      <c r="K2295" s="626"/>
      <c r="L2295" s="626"/>
      <c r="M2295" s="626"/>
      <c r="N2295" s="626"/>
      <c r="O2295" s="626"/>
      <c r="P2295" s="626"/>
      <c r="Q2295" s="626"/>
      <c r="R2295" s="626"/>
      <c r="U2295" s="384" t="s">
        <v>1150</v>
      </c>
      <c r="V2295" s="393" t="s">
        <v>1114</v>
      </c>
      <c r="W2295" s="393" t="str">
        <f t="shared" si="316"/>
        <v>Chattogram BGC Trust DOTS Corner</v>
      </c>
      <c r="X2295" s="626"/>
      <c r="Y2295" s="626"/>
      <c r="Z2295" s="626"/>
      <c r="AA2295" s="626"/>
      <c r="AB2295" s="626"/>
      <c r="AC2295" s="626"/>
      <c r="AD2295" s="626"/>
      <c r="AE2295" s="626"/>
      <c r="AF2295" s="626"/>
      <c r="AG2295" s="626"/>
      <c r="AH2295" s="626"/>
      <c r="AI2295" s="626"/>
      <c r="AJ2295" s="626"/>
      <c r="AK2295" s="626"/>
      <c r="AL2295" s="626"/>
      <c r="AO2295" s="384" t="s">
        <v>1150</v>
      </c>
      <c r="AP2295" s="393" t="s">
        <v>1114</v>
      </c>
      <c r="AQ2295" s="393" t="str">
        <f t="shared" si="307"/>
        <v>Chattogram BGC Trust DOTS Corner</v>
      </c>
      <c r="AR2295" s="627"/>
      <c r="AS2295" s="627"/>
      <c r="AT2295" s="627"/>
      <c r="AU2295" s="627"/>
      <c r="AV2295" s="627"/>
      <c r="AW2295" s="627"/>
      <c r="AX2295" s="627"/>
      <c r="AY2295" s="627"/>
      <c r="AZ2295" s="627"/>
      <c r="BA2295" s="627"/>
      <c r="BB2295" s="627"/>
      <c r="BC2295" s="627"/>
      <c r="BD2295" s="627"/>
      <c r="BE2295" s="627"/>
      <c r="BF2295" s="627"/>
      <c r="BH2295" s="384" t="s">
        <v>1150</v>
      </c>
      <c r="BI2295" s="393" t="s">
        <v>1114</v>
      </c>
      <c r="BJ2295" s="393" t="str">
        <f t="shared" si="308"/>
        <v>Chattogram BGC Trust DOTS Corner</v>
      </c>
      <c r="BK2295" s="627"/>
      <c r="BL2295" s="627"/>
      <c r="BM2295" s="627"/>
      <c r="BN2295" s="627"/>
      <c r="BO2295" s="627"/>
      <c r="BP2295" s="627"/>
      <c r="BQ2295" s="627"/>
      <c r="BR2295" s="627"/>
      <c r="BS2295" s="627"/>
      <c r="BT2295" s="627"/>
      <c r="BU2295" s="627"/>
      <c r="BV2295" s="627"/>
      <c r="BW2295" s="627"/>
      <c r="BX2295" s="627"/>
      <c r="BY2295" s="627"/>
      <c r="CA2295" s="384" t="s">
        <v>1150</v>
      </c>
      <c r="CB2295" s="393" t="s">
        <v>1114</v>
      </c>
      <c r="CC2295" s="393" t="str">
        <f t="shared" si="309"/>
        <v>Chattogram BGC Trust DOTS Corner</v>
      </c>
      <c r="CD2295" s="629"/>
      <c r="CE2295" s="629"/>
      <c r="CF2295" s="629"/>
      <c r="CG2295" s="629"/>
      <c r="CH2295" s="629"/>
      <c r="CI2295" s="629"/>
      <c r="CJ2295" s="629"/>
      <c r="CK2295" s="629"/>
      <c r="CN2295" s="384" t="s">
        <v>1150</v>
      </c>
      <c r="CO2295" s="393" t="s">
        <v>1114</v>
      </c>
      <c r="CP2295" s="393" t="str">
        <f t="shared" si="310"/>
        <v>Chattogram BGC Trust DOTS Corner</v>
      </c>
      <c r="CQ2295" s="629"/>
      <c r="CR2295" s="629"/>
      <c r="CS2295" s="629"/>
      <c r="CT2295" s="629"/>
      <c r="CU2295" s="629"/>
      <c r="CV2295" s="629"/>
      <c r="CW2295" s="629"/>
      <c r="CX2295" s="629"/>
      <c r="CZ2295" s="384" t="s">
        <v>1150</v>
      </c>
      <c r="DA2295" s="393" t="s">
        <v>1114</v>
      </c>
      <c r="DB2295" s="393" t="str">
        <f t="shared" si="311"/>
        <v>Chattogram BGC Trust DOTS Corner</v>
      </c>
      <c r="DC2295" s="566"/>
      <c r="DD2295"/>
      <c r="DE2295" s="384" t="s">
        <v>1150</v>
      </c>
      <c r="DF2295" s="393" t="s">
        <v>1114</v>
      </c>
      <c r="DG2295" s="393" t="str">
        <f t="shared" si="312"/>
        <v>Chattogram BGC Trust DOTS Corner</v>
      </c>
      <c r="DH2295" s="566"/>
      <c r="DI2295"/>
      <c r="DJ2295" s="384" t="s">
        <v>1150</v>
      </c>
      <c r="DK2295" s="393" t="s">
        <v>1114</v>
      </c>
      <c r="DL2295" s="393" t="str">
        <f t="shared" si="313"/>
        <v>Chattogram BGC Trust DOTS Corner</v>
      </c>
      <c r="DM2295" s="566"/>
      <c r="DN2295"/>
      <c r="DO2295" s="384" t="s">
        <v>1150</v>
      </c>
      <c r="DP2295" s="393" t="s">
        <v>1114</v>
      </c>
      <c r="DQ2295" s="393" t="str">
        <f t="shared" si="314"/>
        <v>Chattogram BGC Trust DOTS Corner</v>
      </c>
      <c r="DR2295" s="566"/>
    </row>
    <row r="2296" spans="1:122" ht="15" hidden="1" x14ac:dyDescent="0.25">
      <c r="A2296" s="384" t="s">
        <v>1150</v>
      </c>
      <c r="B2296" s="384" t="s">
        <v>150</v>
      </c>
      <c r="C2296" s="384" t="str">
        <f t="shared" si="315"/>
        <v>Chattogram Fatikchari</v>
      </c>
      <c r="D2296" s="626"/>
      <c r="E2296" s="626"/>
      <c r="F2296" s="626"/>
      <c r="G2296" s="626"/>
      <c r="H2296" s="626"/>
      <c r="I2296" s="626"/>
      <c r="J2296" s="626"/>
      <c r="K2296" s="626"/>
      <c r="L2296" s="626"/>
      <c r="M2296" s="626"/>
      <c r="N2296" s="626"/>
      <c r="O2296" s="626"/>
      <c r="P2296" s="626"/>
      <c r="Q2296" s="626"/>
      <c r="R2296" s="626"/>
      <c r="S2296" s="318"/>
      <c r="T2296" s="318"/>
      <c r="U2296" s="384" t="s">
        <v>1150</v>
      </c>
      <c r="V2296" s="384" t="s">
        <v>150</v>
      </c>
      <c r="W2296" s="384" t="str">
        <f t="shared" si="316"/>
        <v>Chattogram Fatikchari</v>
      </c>
      <c r="X2296" s="626"/>
      <c r="Y2296" s="626"/>
      <c r="Z2296" s="626"/>
      <c r="AA2296" s="626"/>
      <c r="AB2296" s="626"/>
      <c r="AC2296" s="626"/>
      <c r="AD2296" s="626"/>
      <c r="AE2296" s="626"/>
      <c r="AF2296" s="626"/>
      <c r="AG2296" s="626"/>
      <c r="AH2296" s="626"/>
      <c r="AI2296" s="626"/>
      <c r="AJ2296" s="626"/>
      <c r="AK2296" s="626"/>
      <c r="AL2296" s="626"/>
      <c r="AO2296" s="384" t="s">
        <v>1150</v>
      </c>
      <c r="AP2296" s="384" t="s">
        <v>150</v>
      </c>
      <c r="AQ2296" s="384" t="str">
        <f t="shared" si="307"/>
        <v>Chattogram Fatikchari</v>
      </c>
      <c r="AR2296" s="627"/>
      <c r="AS2296" s="627"/>
      <c r="AT2296" s="627"/>
      <c r="AU2296" s="627"/>
      <c r="AV2296" s="627"/>
      <c r="AW2296" s="627"/>
      <c r="AX2296" s="627"/>
      <c r="AY2296" s="627"/>
      <c r="AZ2296" s="627"/>
      <c r="BA2296" s="627"/>
      <c r="BB2296" s="627"/>
      <c r="BC2296" s="627"/>
      <c r="BD2296" s="627"/>
      <c r="BE2296" s="627"/>
      <c r="BF2296" s="627"/>
      <c r="BH2296" s="384" t="s">
        <v>1150</v>
      </c>
      <c r="BI2296" s="384" t="s">
        <v>150</v>
      </c>
      <c r="BJ2296" s="384" t="str">
        <f t="shared" si="308"/>
        <v>Chattogram Fatikchari</v>
      </c>
      <c r="BK2296" s="627"/>
      <c r="BL2296" s="627"/>
      <c r="BM2296" s="627"/>
      <c r="BN2296" s="627"/>
      <c r="BO2296" s="627"/>
      <c r="BP2296" s="627"/>
      <c r="BQ2296" s="627"/>
      <c r="BR2296" s="627"/>
      <c r="BS2296" s="627"/>
      <c r="BT2296" s="627"/>
      <c r="BU2296" s="627"/>
      <c r="BV2296" s="627"/>
      <c r="BW2296" s="627"/>
      <c r="BX2296" s="627"/>
      <c r="BY2296" s="627"/>
      <c r="CA2296" s="384" t="s">
        <v>1150</v>
      </c>
      <c r="CB2296" s="384" t="s">
        <v>150</v>
      </c>
      <c r="CC2296" s="384" t="str">
        <f t="shared" si="309"/>
        <v>Chattogram Fatikchari</v>
      </c>
      <c r="CD2296" s="629"/>
      <c r="CE2296" s="629"/>
      <c r="CF2296" s="629"/>
      <c r="CG2296" s="629"/>
      <c r="CH2296" s="629"/>
      <c r="CI2296" s="629"/>
      <c r="CJ2296" s="629"/>
      <c r="CK2296" s="629"/>
      <c r="CN2296" s="384" t="s">
        <v>1150</v>
      </c>
      <c r="CO2296" s="384" t="s">
        <v>150</v>
      </c>
      <c r="CP2296" s="384" t="str">
        <f t="shared" si="310"/>
        <v>Chattogram Fatikchari</v>
      </c>
      <c r="CQ2296" s="629"/>
      <c r="CR2296" s="629"/>
      <c r="CS2296" s="629"/>
      <c r="CT2296" s="629"/>
      <c r="CU2296" s="629"/>
      <c r="CV2296" s="629"/>
      <c r="CW2296" s="629"/>
      <c r="CX2296" s="629"/>
      <c r="CZ2296" s="384" t="s">
        <v>1150</v>
      </c>
      <c r="DA2296" s="384" t="s">
        <v>150</v>
      </c>
      <c r="DB2296" s="384" t="str">
        <f t="shared" si="311"/>
        <v>Chattogram Fatikchari</v>
      </c>
      <c r="DC2296" s="566"/>
      <c r="DD2296"/>
      <c r="DE2296" s="384" t="s">
        <v>1150</v>
      </c>
      <c r="DF2296" s="384" t="s">
        <v>150</v>
      </c>
      <c r="DG2296" s="384" t="str">
        <f t="shared" si="312"/>
        <v>Chattogram Fatikchari</v>
      </c>
      <c r="DH2296" s="566"/>
      <c r="DI2296"/>
      <c r="DJ2296" s="384" t="s">
        <v>1150</v>
      </c>
      <c r="DK2296" s="384" t="s">
        <v>150</v>
      </c>
      <c r="DL2296" s="384" t="str">
        <f t="shared" si="313"/>
        <v>Chattogram Fatikchari</v>
      </c>
      <c r="DM2296" s="566"/>
      <c r="DN2296"/>
      <c r="DO2296" s="384" t="s">
        <v>1150</v>
      </c>
      <c r="DP2296" s="384" t="s">
        <v>150</v>
      </c>
      <c r="DQ2296" s="384" t="str">
        <f t="shared" si="314"/>
        <v>Chattogram Fatikchari</v>
      </c>
      <c r="DR2296" s="566"/>
    </row>
    <row r="2297" spans="1:122" ht="15" hidden="1" x14ac:dyDescent="0.25">
      <c r="A2297" s="384" t="s">
        <v>1150</v>
      </c>
      <c r="B2297" s="384" t="s">
        <v>151</v>
      </c>
      <c r="C2297" s="384" t="str">
        <f t="shared" si="315"/>
        <v>Chattogram Hathazari</v>
      </c>
      <c r="D2297" s="626"/>
      <c r="E2297" s="626"/>
      <c r="F2297" s="626"/>
      <c r="G2297" s="626"/>
      <c r="H2297" s="626"/>
      <c r="I2297" s="626"/>
      <c r="J2297" s="626"/>
      <c r="K2297" s="626"/>
      <c r="L2297" s="626"/>
      <c r="M2297" s="626"/>
      <c r="N2297" s="626"/>
      <c r="O2297" s="626"/>
      <c r="P2297" s="626"/>
      <c r="Q2297" s="626"/>
      <c r="R2297" s="626"/>
      <c r="S2297" s="318"/>
      <c r="T2297" s="318"/>
      <c r="U2297" s="384" t="s">
        <v>1150</v>
      </c>
      <c r="V2297" s="384" t="s">
        <v>151</v>
      </c>
      <c r="W2297" s="384" t="str">
        <f t="shared" si="316"/>
        <v>Chattogram Hathazari</v>
      </c>
      <c r="X2297" s="626"/>
      <c r="Y2297" s="626"/>
      <c r="Z2297" s="626"/>
      <c r="AA2297" s="626"/>
      <c r="AB2297" s="626"/>
      <c r="AC2297" s="626"/>
      <c r="AD2297" s="626"/>
      <c r="AE2297" s="626"/>
      <c r="AF2297" s="626"/>
      <c r="AG2297" s="626"/>
      <c r="AH2297" s="626"/>
      <c r="AI2297" s="626"/>
      <c r="AJ2297" s="626"/>
      <c r="AK2297" s="626"/>
      <c r="AL2297" s="626"/>
      <c r="AO2297" s="384" t="s">
        <v>1150</v>
      </c>
      <c r="AP2297" s="384" t="s">
        <v>151</v>
      </c>
      <c r="AQ2297" s="384" t="str">
        <f t="shared" si="307"/>
        <v>Chattogram Hathazari</v>
      </c>
      <c r="AR2297" s="627"/>
      <c r="AS2297" s="627"/>
      <c r="AT2297" s="627"/>
      <c r="AU2297" s="627"/>
      <c r="AV2297" s="627"/>
      <c r="AW2297" s="627"/>
      <c r="AX2297" s="627"/>
      <c r="AY2297" s="627"/>
      <c r="AZ2297" s="627"/>
      <c r="BA2297" s="627"/>
      <c r="BB2297" s="627"/>
      <c r="BC2297" s="627"/>
      <c r="BD2297" s="627"/>
      <c r="BE2297" s="627"/>
      <c r="BF2297" s="627"/>
      <c r="BH2297" s="384" t="s">
        <v>1150</v>
      </c>
      <c r="BI2297" s="384" t="s">
        <v>151</v>
      </c>
      <c r="BJ2297" s="384" t="str">
        <f t="shared" si="308"/>
        <v>Chattogram Hathazari</v>
      </c>
      <c r="BK2297" s="627"/>
      <c r="BL2297" s="627"/>
      <c r="BM2297" s="627"/>
      <c r="BN2297" s="627"/>
      <c r="BO2297" s="627"/>
      <c r="BP2297" s="627"/>
      <c r="BQ2297" s="627"/>
      <c r="BR2297" s="627"/>
      <c r="BS2297" s="627"/>
      <c r="BT2297" s="627"/>
      <c r="BU2297" s="627"/>
      <c r="BV2297" s="627"/>
      <c r="BW2297" s="627"/>
      <c r="BX2297" s="627"/>
      <c r="BY2297" s="627"/>
      <c r="CA2297" s="384" t="s">
        <v>1150</v>
      </c>
      <c r="CB2297" s="384" t="s">
        <v>151</v>
      </c>
      <c r="CC2297" s="384" t="str">
        <f t="shared" si="309"/>
        <v>Chattogram Hathazari</v>
      </c>
      <c r="CD2297" s="629"/>
      <c r="CE2297" s="629"/>
      <c r="CF2297" s="629"/>
      <c r="CG2297" s="629"/>
      <c r="CH2297" s="629"/>
      <c r="CI2297" s="629"/>
      <c r="CJ2297" s="629"/>
      <c r="CK2297" s="629"/>
      <c r="CN2297" s="384" t="s">
        <v>1150</v>
      </c>
      <c r="CO2297" s="384" t="s">
        <v>151</v>
      </c>
      <c r="CP2297" s="384" t="str">
        <f t="shared" si="310"/>
        <v>Chattogram Hathazari</v>
      </c>
      <c r="CQ2297" s="629"/>
      <c r="CR2297" s="629"/>
      <c r="CS2297" s="629"/>
      <c r="CT2297" s="629"/>
      <c r="CU2297" s="629"/>
      <c r="CV2297" s="629"/>
      <c r="CW2297" s="629"/>
      <c r="CX2297" s="629"/>
      <c r="CZ2297" s="384" t="s">
        <v>1150</v>
      </c>
      <c r="DA2297" s="384" t="s">
        <v>151</v>
      </c>
      <c r="DB2297" s="384" t="str">
        <f t="shared" si="311"/>
        <v>Chattogram Hathazari</v>
      </c>
      <c r="DC2297" s="566"/>
      <c r="DD2297"/>
      <c r="DE2297" s="384" t="s">
        <v>1150</v>
      </c>
      <c r="DF2297" s="384" t="s">
        <v>151</v>
      </c>
      <c r="DG2297" s="384" t="str">
        <f t="shared" si="312"/>
        <v>Chattogram Hathazari</v>
      </c>
      <c r="DH2297" s="566"/>
      <c r="DI2297"/>
      <c r="DJ2297" s="384" t="s">
        <v>1150</v>
      </c>
      <c r="DK2297" s="384" t="s">
        <v>151</v>
      </c>
      <c r="DL2297" s="384" t="str">
        <f t="shared" si="313"/>
        <v>Chattogram Hathazari</v>
      </c>
      <c r="DM2297" s="566"/>
      <c r="DN2297"/>
      <c r="DO2297" s="384" t="s">
        <v>1150</v>
      </c>
      <c r="DP2297" s="384" t="s">
        <v>151</v>
      </c>
      <c r="DQ2297" s="384" t="str">
        <f t="shared" si="314"/>
        <v>Chattogram Hathazari</v>
      </c>
      <c r="DR2297" s="566"/>
    </row>
    <row r="2298" spans="1:122" ht="15" hidden="1" x14ac:dyDescent="0.25">
      <c r="A2298" s="384" t="s">
        <v>1150</v>
      </c>
      <c r="B2298" s="384" t="s">
        <v>152</v>
      </c>
      <c r="C2298" s="384" t="str">
        <f t="shared" si="315"/>
        <v>Chattogram Lohagara</v>
      </c>
      <c r="D2298" s="626"/>
      <c r="E2298" s="626"/>
      <c r="F2298" s="626"/>
      <c r="G2298" s="626"/>
      <c r="H2298" s="626"/>
      <c r="I2298" s="626"/>
      <c r="J2298" s="626"/>
      <c r="K2298" s="626"/>
      <c r="L2298" s="626"/>
      <c r="M2298" s="626"/>
      <c r="N2298" s="626"/>
      <c r="O2298" s="626"/>
      <c r="P2298" s="626"/>
      <c r="Q2298" s="626"/>
      <c r="R2298" s="626"/>
      <c r="S2298" s="318"/>
      <c r="T2298" s="318"/>
      <c r="U2298" s="384" t="s">
        <v>1150</v>
      </c>
      <c r="V2298" s="384" t="s">
        <v>152</v>
      </c>
      <c r="W2298" s="384" t="str">
        <f t="shared" si="316"/>
        <v>Chattogram Lohagara</v>
      </c>
      <c r="X2298" s="626"/>
      <c r="Y2298" s="626"/>
      <c r="Z2298" s="626"/>
      <c r="AA2298" s="626"/>
      <c r="AB2298" s="626"/>
      <c r="AC2298" s="626"/>
      <c r="AD2298" s="626"/>
      <c r="AE2298" s="626"/>
      <c r="AF2298" s="626"/>
      <c r="AG2298" s="626"/>
      <c r="AH2298" s="626"/>
      <c r="AI2298" s="626"/>
      <c r="AJ2298" s="626"/>
      <c r="AK2298" s="626"/>
      <c r="AL2298" s="626"/>
      <c r="AO2298" s="384" t="s">
        <v>1150</v>
      </c>
      <c r="AP2298" s="384" t="s">
        <v>152</v>
      </c>
      <c r="AQ2298" s="384" t="str">
        <f t="shared" si="307"/>
        <v>Chattogram Lohagara</v>
      </c>
      <c r="AR2298" s="627"/>
      <c r="AS2298" s="627"/>
      <c r="AT2298" s="627"/>
      <c r="AU2298" s="627"/>
      <c r="AV2298" s="627"/>
      <c r="AW2298" s="627"/>
      <c r="AX2298" s="627"/>
      <c r="AY2298" s="627"/>
      <c r="AZ2298" s="627"/>
      <c r="BA2298" s="627"/>
      <c r="BB2298" s="627"/>
      <c r="BC2298" s="627"/>
      <c r="BD2298" s="627"/>
      <c r="BE2298" s="627"/>
      <c r="BF2298" s="627"/>
      <c r="BH2298" s="384" t="s">
        <v>1150</v>
      </c>
      <c r="BI2298" s="384" t="s">
        <v>152</v>
      </c>
      <c r="BJ2298" s="384" t="str">
        <f t="shared" si="308"/>
        <v>Chattogram Lohagara</v>
      </c>
      <c r="BK2298" s="627"/>
      <c r="BL2298" s="627"/>
      <c r="BM2298" s="627"/>
      <c r="BN2298" s="627"/>
      <c r="BO2298" s="627"/>
      <c r="BP2298" s="627"/>
      <c r="BQ2298" s="627"/>
      <c r="BR2298" s="627"/>
      <c r="BS2298" s="627"/>
      <c r="BT2298" s="627"/>
      <c r="BU2298" s="627"/>
      <c r="BV2298" s="627"/>
      <c r="BW2298" s="627"/>
      <c r="BX2298" s="627"/>
      <c r="BY2298" s="627"/>
      <c r="CA2298" s="384" t="s">
        <v>1150</v>
      </c>
      <c r="CB2298" s="384" t="s">
        <v>152</v>
      </c>
      <c r="CC2298" s="384" t="str">
        <f t="shared" si="309"/>
        <v>Chattogram Lohagara</v>
      </c>
      <c r="CD2298" s="629"/>
      <c r="CE2298" s="629"/>
      <c r="CF2298" s="629"/>
      <c r="CG2298" s="629"/>
      <c r="CH2298" s="629"/>
      <c r="CI2298" s="629"/>
      <c r="CJ2298" s="629"/>
      <c r="CK2298" s="629"/>
      <c r="CN2298" s="384" t="s">
        <v>1150</v>
      </c>
      <c r="CO2298" s="384" t="s">
        <v>152</v>
      </c>
      <c r="CP2298" s="384" t="str">
        <f t="shared" si="310"/>
        <v>Chattogram Lohagara</v>
      </c>
      <c r="CQ2298" s="629"/>
      <c r="CR2298" s="629"/>
      <c r="CS2298" s="629"/>
      <c r="CT2298" s="629"/>
      <c r="CU2298" s="629"/>
      <c r="CV2298" s="629"/>
      <c r="CW2298" s="629"/>
      <c r="CX2298" s="629"/>
      <c r="CZ2298" s="384" t="s">
        <v>1150</v>
      </c>
      <c r="DA2298" s="384" t="s">
        <v>152</v>
      </c>
      <c r="DB2298" s="384" t="str">
        <f t="shared" si="311"/>
        <v>Chattogram Lohagara</v>
      </c>
      <c r="DC2298" s="566"/>
      <c r="DD2298"/>
      <c r="DE2298" s="384" t="s">
        <v>1150</v>
      </c>
      <c r="DF2298" s="384" t="s">
        <v>152</v>
      </c>
      <c r="DG2298" s="384" t="str">
        <f t="shared" si="312"/>
        <v>Chattogram Lohagara</v>
      </c>
      <c r="DH2298" s="566"/>
      <c r="DI2298"/>
      <c r="DJ2298" s="384" t="s">
        <v>1150</v>
      </c>
      <c r="DK2298" s="384" t="s">
        <v>152</v>
      </c>
      <c r="DL2298" s="384" t="str">
        <f t="shared" si="313"/>
        <v>Chattogram Lohagara</v>
      </c>
      <c r="DM2298" s="566"/>
      <c r="DN2298"/>
      <c r="DO2298" s="384" t="s">
        <v>1150</v>
      </c>
      <c r="DP2298" s="384" t="s">
        <v>152</v>
      </c>
      <c r="DQ2298" s="384" t="str">
        <f t="shared" si="314"/>
        <v>Chattogram Lohagara</v>
      </c>
      <c r="DR2298" s="566"/>
    </row>
    <row r="2299" spans="1:122" ht="15" hidden="1" x14ac:dyDescent="0.25">
      <c r="A2299" s="384" t="s">
        <v>1150</v>
      </c>
      <c r="B2299" s="384" t="s">
        <v>153</v>
      </c>
      <c r="C2299" s="384" t="str">
        <f t="shared" si="315"/>
        <v>Chattogram Mirsharai</v>
      </c>
      <c r="D2299" s="626"/>
      <c r="E2299" s="626"/>
      <c r="F2299" s="626"/>
      <c r="G2299" s="626"/>
      <c r="H2299" s="626"/>
      <c r="I2299" s="626"/>
      <c r="J2299" s="626"/>
      <c r="K2299" s="626"/>
      <c r="L2299" s="626"/>
      <c r="M2299" s="626"/>
      <c r="N2299" s="626"/>
      <c r="O2299" s="626"/>
      <c r="P2299" s="626"/>
      <c r="Q2299" s="626"/>
      <c r="R2299" s="626"/>
      <c r="S2299" s="318"/>
      <c r="T2299" s="318"/>
      <c r="U2299" s="384" t="s">
        <v>1150</v>
      </c>
      <c r="V2299" s="384" t="s">
        <v>153</v>
      </c>
      <c r="W2299" s="384" t="str">
        <f t="shared" si="316"/>
        <v>Chattogram Mirsharai</v>
      </c>
      <c r="X2299" s="626"/>
      <c r="Y2299" s="626"/>
      <c r="Z2299" s="626"/>
      <c r="AA2299" s="626"/>
      <c r="AB2299" s="626"/>
      <c r="AC2299" s="626"/>
      <c r="AD2299" s="626"/>
      <c r="AE2299" s="626"/>
      <c r="AF2299" s="626"/>
      <c r="AG2299" s="626"/>
      <c r="AH2299" s="626"/>
      <c r="AI2299" s="626"/>
      <c r="AJ2299" s="626"/>
      <c r="AK2299" s="626"/>
      <c r="AL2299" s="626"/>
      <c r="AO2299" s="384" t="s">
        <v>1150</v>
      </c>
      <c r="AP2299" s="384" t="s">
        <v>153</v>
      </c>
      <c r="AQ2299" s="384" t="str">
        <f t="shared" si="307"/>
        <v>Chattogram Mirsharai</v>
      </c>
      <c r="AR2299" s="627"/>
      <c r="AS2299" s="627"/>
      <c r="AT2299" s="627"/>
      <c r="AU2299" s="627"/>
      <c r="AV2299" s="627"/>
      <c r="AW2299" s="627"/>
      <c r="AX2299" s="627"/>
      <c r="AY2299" s="627"/>
      <c r="AZ2299" s="627"/>
      <c r="BA2299" s="627"/>
      <c r="BB2299" s="627"/>
      <c r="BC2299" s="627"/>
      <c r="BD2299" s="627"/>
      <c r="BE2299" s="627"/>
      <c r="BF2299" s="627"/>
      <c r="BH2299" s="384" t="s">
        <v>1150</v>
      </c>
      <c r="BI2299" s="384" t="s">
        <v>153</v>
      </c>
      <c r="BJ2299" s="384" t="str">
        <f t="shared" si="308"/>
        <v>Chattogram Mirsharai</v>
      </c>
      <c r="BK2299" s="627"/>
      <c r="BL2299" s="627"/>
      <c r="BM2299" s="627"/>
      <c r="BN2299" s="627"/>
      <c r="BO2299" s="627"/>
      <c r="BP2299" s="627"/>
      <c r="BQ2299" s="627"/>
      <c r="BR2299" s="627"/>
      <c r="BS2299" s="627"/>
      <c r="BT2299" s="627"/>
      <c r="BU2299" s="627"/>
      <c r="BV2299" s="627"/>
      <c r="BW2299" s="627"/>
      <c r="BX2299" s="627"/>
      <c r="BY2299" s="627"/>
      <c r="CA2299" s="384" t="s">
        <v>1150</v>
      </c>
      <c r="CB2299" s="384" t="s">
        <v>153</v>
      </c>
      <c r="CC2299" s="384" t="str">
        <f t="shared" si="309"/>
        <v>Chattogram Mirsharai</v>
      </c>
      <c r="CD2299" s="629"/>
      <c r="CE2299" s="629"/>
      <c r="CF2299" s="629"/>
      <c r="CG2299" s="629"/>
      <c r="CH2299" s="629"/>
      <c r="CI2299" s="629"/>
      <c r="CJ2299" s="629"/>
      <c r="CK2299" s="629"/>
      <c r="CN2299" s="384" t="s">
        <v>1150</v>
      </c>
      <c r="CO2299" s="384" t="s">
        <v>153</v>
      </c>
      <c r="CP2299" s="384" t="str">
        <f t="shared" si="310"/>
        <v>Chattogram Mirsharai</v>
      </c>
      <c r="CQ2299" s="629"/>
      <c r="CR2299" s="629"/>
      <c r="CS2299" s="629"/>
      <c r="CT2299" s="629"/>
      <c r="CU2299" s="629"/>
      <c r="CV2299" s="629"/>
      <c r="CW2299" s="629"/>
      <c r="CX2299" s="629"/>
      <c r="CZ2299" s="384" t="s">
        <v>1150</v>
      </c>
      <c r="DA2299" s="384" t="s">
        <v>153</v>
      </c>
      <c r="DB2299" s="384" t="str">
        <f t="shared" si="311"/>
        <v>Chattogram Mirsharai</v>
      </c>
      <c r="DC2299" s="566"/>
      <c r="DD2299"/>
      <c r="DE2299" s="384" t="s">
        <v>1150</v>
      </c>
      <c r="DF2299" s="384" t="s">
        <v>153</v>
      </c>
      <c r="DG2299" s="384" t="str">
        <f t="shared" si="312"/>
        <v>Chattogram Mirsharai</v>
      </c>
      <c r="DH2299" s="566"/>
      <c r="DI2299"/>
      <c r="DJ2299" s="384" t="s">
        <v>1150</v>
      </c>
      <c r="DK2299" s="384" t="s">
        <v>153</v>
      </c>
      <c r="DL2299" s="384" t="str">
        <f t="shared" si="313"/>
        <v>Chattogram Mirsharai</v>
      </c>
      <c r="DM2299" s="566"/>
      <c r="DN2299"/>
      <c r="DO2299" s="384" t="s">
        <v>1150</v>
      </c>
      <c r="DP2299" s="384" t="s">
        <v>153</v>
      </c>
      <c r="DQ2299" s="384" t="str">
        <f t="shared" si="314"/>
        <v>Chattogram Mirsharai</v>
      </c>
      <c r="DR2299" s="566"/>
    </row>
    <row r="2300" spans="1:122" ht="15" hidden="1" x14ac:dyDescent="0.25">
      <c r="A2300" s="384" t="s">
        <v>1150</v>
      </c>
      <c r="B2300" s="384" t="s">
        <v>154</v>
      </c>
      <c r="C2300" s="384" t="str">
        <f t="shared" si="315"/>
        <v>Chattogram Potiya</v>
      </c>
      <c r="D2300" s="626"/>
      <c r="E2300" s="626"/>
      <c r="F2300" s="626"/>
      <c r="G2300" s="626"/>
      <c r="H2300" s="626"/>
      <c r="I2300" s="626"/>
      <c r="J2300" s="626"/>
      <c r="K2300" s="626"/>
      <c r="L2300" s="626"/>
      <c r="M2300" s="626"/>
      <c r="N2300" s="626"/>
      <c r="O2300" s="626"/>
      <c r="P2300" s="626"/>
      <c r="Q2300" s="626"/>
      <c r="R2300" s="626"/>
      <c r="S2300" s="318"/>
      <c r="T2300" s="318"/>
      <c r="U2300" s="384" t="s">
        <v>1150</v>
      </c>
      <c r="V2300" s="384" t="s">
        <v>154</v>
      </c>
      <c r="W2300" s="384" t="str">
        <f t="shared" si="316"/>
        <v>Chattogram Potiya</v>
      </c>
      <c r="X2300" s="626"/>
      <c r="Y2300" s="626"/>
      <c r="Z2300" s="626"/>
      <c r="AA2300" s="626"/>
      <c r="AB2300" s="626"/>
      <c r="AC2300" s="626"/>
      <c r="AD2300" s="626"/>
      <c r="AE2300" s="626"/>
      <c r="AF2300" s="626"/>
      <c r="AG2300" s="626"/>
      <c r="AH2300" s="626"/>
      <c r="AI2300" s="626"/>
      <c r="AJ2300" s="626"/>
      <c r="AK2300" s="626"/>
      <c r="AL2300" s="626"/>
      <c r="AO2300" s="384" t="s">
        <v>1150</v>
      </c>
      <c r="AP2300" s="384" t="s">
        <v>154</v>
      </c>
      <c r="AQ2300" s="384" t="str">
        <f t="shared" si="307"/>
        <v>Chattogram Potiya</v>
      </c>
      <c r="AR2300" s="627"/>
      <c r="AS2300" s="627"/>
      <c r="AT2300" s="627"/>
      <c r="AU2300" s="627"/>
      <c r="AV2300" s="627"/>
      <c r="AW2300" s="627"/>
      <c r="AX2300" s="627"/>
      <c r="AY2300" s="627"/>
      <c r="AZ2300" s="627"/>
      <c r="BA2300" s="627"/>
      <c r="BB2300" s="627"/>
      <c r="BC2300" s="627"/>
      <c r="BD2300" s="627"/>
      <c r="BE2300" s="627"/>
      <c r="BF2300" s="627"/>
      <c r="BH2300" s="384" t="s">
        <v>1150</v>
      </c>
      <c r="BI2300" s="384" t="s">
        <v>154</v>
      </c>
      <c r="BJ2300" s="384" t="str">
        <f t="shared" si="308"/>
        <v>Chattogram Potiya</v>
      </c>
      <c r="BK2300" s="627"/>
      <c r="BL2300" s="627"/>
      <c r="BM2300" s="627"/>
      <c r="BN2300" s="627"/>
      <c r="BO2300" s="627"/>
      <c r="BP2300" s="627"/>
      <c r="BQ2300" s="627"/>
      <c r="BR2300" s="627"/>
      <c r="BS2300" s="627"/>
      <c r="BT2300" s="627"/>
      <c r="BU2300" s="627"/>
      <c r="BV2300" s="627"/>
      <c r="BW2300" s="627"/>
      <c r="BX2300" s="627"/>
      <c r="BY2300" s="627"/>
      <c r="CA2300" s="384" t="s">
        <v>1150</v>
      </c>
      <c r="CB2300" s="384" t="s">
        <v>154</v>
      </c>
      <c r="CC2300" s="384" t="str">
        <f t="shared" si="309"/>
        <v>Chattogram Potiya</v>
      </c>
      <c r="CD2300" s="629"/>
      <c r="CE2300" s="629"/>
      <c r="CF2300" s="629"/>
      <c r="CG2300" s="629"/>
      <c r="CH2300" s="629"/>
      <c r="CI2300" s="629"/>
      <c r="CJ2300" s="629"/>
      <c r="CK2300" s="629"/>
      <c r="CN2300" s="384" t="s">
        <v>1150</v>
      </c>
      <c r="CO2300" s="384" t="s">
        <v>154</v>
      </c>
      <c r="CP2300" s="384" t="str">
        <f t="shared" si="310"/>
        <v>Chattogram Potiya</v>
      </c>
      <c r="CQ2300" s="629"/>
      <c r="CR2300" s="629"/>
      <c r="CS2300" s="629"/>
      <c r="CT2300" s="629"/>
      <c r="CU2300" s="629"/>
      <c r="CV2300" s="629"/>
      <c r="CW2300" s="629"/>
      <c r="CX2300" s="629"/>
      <c r="CZ2300" s="384" t="s">
        <v>1150</v>
      </c>
      <c r="DA2300" s="384" t="s">
        <v>154</v>
      </c>
      <c r="DB2300" s="384" t="str">
        <f t="shared" si="311"/>
        <v>Chattogram Potiya</v>
      </c>
      <c r="DC2300" s="566"/>
      <c r="DD2300"/>
      <c r="DE2300" s="384" t="s">
        <v>1150</v>
      </c>
      <c r="DF2300" s="384" t="s">
        <v>154</v>
      </c>
      <c r="DG2300" s="384" t="str">
        <f t="shared" si="312"/>
        <v>Chattogram Potiya</v>
      </c>
      <c r="DH2300" s="566"/>
      <c r="DI2300"/>
      <c r="DJ2300" s="384" t="s">
        <v>1150</v>
      </c>
      <c r="DK2300" s="384" t="s">
        <v>154</v>
      </c>
      <c r="DL2300" s="384" t="str">
        <f t="shared" si="313"/>
        <v>Chattogram Potiya</v>
      </c>
      <c r="DM2300" s="566"/>
      <c r="DN2300"/>
      <c r="DO2300" s="384" t="s">
        <v>1150</v>
      </c>
      <c r="DP2300" s="384" t="s">
        <v>154</v>
      </c>
      <c r="DQ2300" s="384" t="str">
        <f t="shared" si="314"/>
        <v>Chattogram Potiya</v>
      </c>
      <c r="DR2300" s="566"/>
    </row>
    <row r="2301" spans="1:122" ht="15" hidden="1" x14ac:dyDescent="0.25">
      <c r="A2301" s="384" t="s">
        <v>1150</v>
      </c>
      <c r="B2301" s="384" t="s">
        <v>155</v>
      </c>
      <c r="C2301" s="384" t="str">
        <f t="shared" si="315"/>
        <v>Chattogram Rangunia</v>
      </c>
      <c r="D2301" s="626"/>
      <c r="E2301" s="626"/>
      <c r="F2301" s="626"/>
      <c r="G2301" s="626"/>
      <c r="H2301" s="626"/>
      <c r="I2301" s="626"/>
      <c r="J2301" s="626"/>
      <c r="K2301" s="626"/>
      <c r="L2301" s="626"/>
      <c r="M2301" s="626"/>
      <c r="N2301" s="626"/>
      <c r="O2301" s="626"/>
      <c r="P2301" s="626"/>
      <c r="Q2301" s="626"/>
      <c r="R2301" s="626"/>
      <c r="S2301" s="318"/>
      <c r="T2301" s="318"/>
      <c r="U2301" s="384" t="s">
        <v>1150</v>
      </c>
      <c r="V2301" s="384" t="s">
        <v>155</v>
      </c>
      <c r="W2301" s="384" t="str">
        <f t="shared" si="316"/>
        <v>Chattogram Rangunia</v>
      </c>
      <c r="X2301" s="626"/>
      <c r="Y2301" s="626"/>
      <c r="Z2301" s="626"/>
      <c r="AA2301" s="626"/>
      <c r="AB2301" s="626"/>
      <c r="AC2301" s="626"/>
      <c r="AD2301" s="626"/>
      <c r="AE2301" s="626"/>
      <c r="AF2301" s="626"/>
      <c r="AG2301" s="626"/>
      <c r="AH2301" s="626"/>
      <c r="AI2301" s="626"/>
      <c r="AJ2301" s="626"/>
      <c r="AK2301" s="626"/>
      <c r="AL2301" s="626"/>
      <c r="AO2301" s="384" t="s">
        <v>1150</v>
      </c>
      <c r="AP2301" s="384" t="s">
        <v>155</v>
      </c>
      <c r="AQ2301" s="384" t="str">
        <f t="shared" si="307"/>
        <v>Chattogram Rangunia</v>
      </c>
      <c r="AR2301" s="627"/>
      <c r="AS2301" s="627"/>
      <c r="AT2301" s="627"/>
      <c r="AU2301" s="627"/>
      <c r="AV2301" s="627"/>
      <c r="AW2301" s="627"/>
      <c r="AX2301" s="627"/>
      <c r="AY2301" s="627"/>
      <c r="AZ2301" s="627"/>
      <c r="BA2301" s="627"/>
      <c r="BB2301" s="627"/>
      <c r="BC2301" s="627"/>
      <c r="BD2301" s="627"/>
      <c r="BE2301" s="627"/>
      <c r="BF2301" s="627"/>
      <c r="BH2301" s="384" t="s">
        <v>1150</v>
      </c>
      <c r="BI2301" s="384" t="s">
        <v>155</v>
      </c>
      <c r="BJ2301" s="384" t="str">
        <f t="shared" si="308"/>
        <v>Chattogram Rangunia</v>
      </c>
      <c r="BK2301" s="627"/>
      <c r="BL2301" s="627"/>
      <c r="BM2301" s="627"/>
      <c r="BN2301" s="627"/>
      <c r="BO2301" s="627"/>
      <c r="BP2301" s="627"/>
      <c r="BQ2301" s="627"/>
      <c r="BR2301" s="627"/>
      <c r="BS2301" s="627"/>
      <c r="BT2301" s="627"/>
      <c r="BU2301" s="627"/>
      <c r="BV2301" s="627"/>
      <c r="BW2301" s="627"/>
      <c r="BX2301" s="627"/>
      <c r="BY2301" s="627"/>
      <c r="CA2301" s="384" t="s">
        <v>1150</v>
      </c>
      <c r="CB2301" s="384" t="s">
        <v>155</v>
      </c>
      <c r="CC2301" s="384" t="str">
        <f t="shared" si="309"/>
        <v>Chattogram Rangunia</v>
      </c>
      <c r="CD2301" s="629"/>
      <c r="CE2301" s="629"/>
      <c r="CF2301" s="629"/>
      <c r="CG2301" s="629"/>
      <c r="CH2301" s="629"/>
      <c r="CI2301" s="629"/>
      <c r="CJ2301" s="629"/>
      <c r="CK2301" s="629"/>
      <c r="CN2301" s="384" t="s">
        <v>1150</v>
      </c>
      <c r="CO2301" s="384" t="s">
        <v>155</v>
      </c>
      <c r="CP2301" s="384" t="str">
        <f t="shared" si="310"/>
        <v>Chattogram Rangunia</v>
      </c>
      <c r="CQ2301" s="629"/>
      <c r="CR2301" s="629"/>
      <c r="CS2301" s="629"/>
      <c r="CT2301" s="629"/>
      <c r="CU2301" s="629"/>
      <c r="CV2301" s="629"/>
      <c r="CW2301" s="629"/>
      <c r="CX2301" s="629"/>
      <c r="CZ2301" s="384" t="s">
        <v>1150</v>
      </c>
      <c r="DA2301" s="384" t="s">
        <v>155</v>
      </c>
      <c r="DB2301" s="384" t="str">
        <f t="shared" si="311"/>
        <v>Chattogram Rangunia</v>
      </c>
      <c r="DC2301" s="566"/>
      <c r="DD2301"/>
      <c r="DE2301" s="384" t="s">
        <v>1150</v>
      </c>
      <c r="DF2301" s="384" t="s">
        <v>155</v>
      </c>
      <c r="DG2301" s="384" t="str">
        <f t="shared" si="312"/>
        <v>Chattogram Rangunia</v>
      </c>
      <c r="DH2301" s="566"/>
      <c r="DI2301"/>
      <c r="DJ2301" s="384" t="s">
        <v>1150</v>
      </c>
      <c r="DK2301" s="384" t="s">
        <v>155</v>
      </c>
      <c r="DL2301" s="384" t="str">
        <f t="shared" si="313"/>
        <v>Chattogram Rangunia</v>
      </c>
      <c r="DM2301" s="566"/>
      <c r="DN2301"/>
      <c r="DO2301" s="384" t="s">
        <v>1150</v>
      </c>
      <c r="DP2301" s="384" t="s">
        <v>155</v>
      </c>
      <c r="DQ2301" s="384" t="str">
        <f t="shared" si="314"/>
        <v>Chattogram Rangunia</v>
      </c>
      <c r="DR2301" s="566"/>
    </row>
    <row r="2302" spans="1:122" ht="15" hidden="1" x14ac:dyDescent="0.25">
      <c r="A2302" s="384" t="s">
        <v>1150</v>
      </c>
      <c r="B2302" s="384" t="s">
        <v>156</v>
      </c>
      <c r="C2302" s="384" t="str">
        <f t="shared" si="315"/>
        <v>Chattogram Rauzan</v>
      </c>
      <c r="D2302" s="626"/>
      <c r="E2302" s="626"/>
      <c r="F2302" s="626"/>
      <c r="G2302" s="626"/>
      <c r="H2302" s="626"/>
      <c r="I2302" s="626"/>
      <c r="J2302" s="626"/>
      <c r="K2302" s="626"/>
      <c r="L2302" s="626"/>
      <c r="M2302" s="626"/>
      <c r="N2302" s="626"/>
      <c r="O2302" s="626"/>
      <c r="P2302" s="626"/>
      <c r="Q2302" s="626"/>
      <c r="R2302" s="626"/>
      <c r="S2302" s="318"/>
      <c r="T2302" s="318"/>
      <c r="U2302" s="384" t="s">
        <v>1150</v>
      </c>
      <c r="V2302" s="384" t="s">
        <v>156</v>
      </c>
      <c r="W2302" s="384" t="str">
        <f t="shared" si="316"/>
        <v>Chattogram Rauzan</v>
      </c>
      <c r="X2302" s="626"/>
      <c r="Y2302" s="626"/>
      <c r="Z2302" s="626"/>
      <c r="AA2302" s="626"/>
      <c r="AB2302" s="626"/>
      <c r="AC2302" s="626"/>
      <c r="AD2302" s="626"/>
      <c r="AE2302" s="626"/>
      <c r="AF2302" s="626"/>
      <c r="AG2302" s="626"/>
      <c r="AH2302" s="626"/>
      <c r="AI2302" s="626"/>
      <c r="AJ2302" s="626"/>
      <c r="AK2302" s="626"/>
      <c r="AL2302" s="626"/>
      <c r="AO2302" s="384" t="s">
        <v>1150</v>
      </c>
      <c r="AP2302" s="384" t="s">
        <v>156</v>
      </c>
      <c r="AQ2302" s="384" t="str">
        <f t="shared" si="307"/>
        <v>Chattogram Rauzan</v>
      </c>
      <c r="AR2302" s="627"/>
      <c r="AS2302" s="627"/>
      <c r="AT2302" s="627"/>
      <c r="AU2302" s="627"/>
      <c r="AV2302" s="627"/>
      <c r="AW2302" s="627"/>
      <c r="AX2302" s="627"/>
      <c r="AY2302" s="627"/>
      <c r="AZ2302" s="627"/>
      <c r="BA2302" s="627"/>
      <c r="BB2302" s="627"/>
      <c r="BC2302" s="627"/>
      <c r="BD2302" s="627"/>
      <c r="BE2302" s="627"/>
      <c r="BF2302" s="627"/>
      <c r="BH2302" s="384" t="s">
        <v>1150</v>
      </c>
      <c r="BI2302" s="384" t="s">
        <v>156</v>
      </c>
      <c r="BJ2302" s="384" t="str">
        <f t="shared" si="308"/>
        <v>Chattogram Rauzan</v>
      </c>
      <c r="BK2302" s="627"/>
      <c r="BL2302" s="627"/>
      <c r="BM2302" s="627"/>
      <c r="BN2302" s="627"/>
      <c r="BO2302" s="627"/>
      <c r="BP2302" s="627"/>
      <c r="BQ2302" s="627"/>
      <c r="BR2302" s="627"/>
      <c r="BS2302" s="627"/>
      <c r="BT2302" s="627"/>
      <c r="BU2302" s="627"/>
      <c r="BV2302" s="627"/>
      <c r="BW2302" s="627"/>
      <c r="BX2302" s="627"/>
      <c r="BY2302" s="627"/>
      <c r="CA2302" s="384" t="s">
        <v>1150</v>
      </c>
      <c r="CB2302" s="384" t="s">
        <v>156</v>
      </c>
      <c r="CC2302" s="384" t="str">
        <f t="shared" si="309"/>
        <v>Chattogram Rauzan</v>
      </c>
      <c r="CD2302" s="629"/>
      <c r="CE2302" s="629"/>
      <c r="CF2302" s="629"/>
      <c r="CG2302" s="629"/>
      <c r="CH2302" s="629"/>
      <c r="CI2302" s="629"/>
      <c r="CJ2302" s="629"/>
      <c r="CK2302" s="629"/>
      <c r="CN2302" s="384" t="s">
        <v>1150</v>
      </c>
      <c r="CO2302" s="384" t="s">
        <v>156</v>
      </c>
      <c r="CP2302" s="384" t="str">
        <f t="shared" si="310"/>
        <v>Chattogram Rauzan</v>
      </c>
      <c r="CQ2302" s="629"/>
      <c r="CR2302" s="629"/>
      <c r="CS2302" s="629"/>
      <c r="CT2302" s="629"/>
      <c r="CU2302" s="629"/>
      <c r="CV2302" s="629"/>
      <c r="CW2302" s="629"/>
      <c r="CX2302" s="629"/>
      <c r="CZ2302" s="384" t="s">
        <v>1150</v>
      </c>
      <c r="DA2302" s="384" t="s">
        <v>156</v>
      </c>
      <c r="DB2302" s="384" t="str">
        <f t="shared" si="311"/>
        <v>Chattogram Rauzan</v>
      </c>
      <c r="DC2302" s="566"/>
      <c r="DD2302"/>
      <c r="DE2302" s="384" t="s">
        <v>1150</v>
      </c>
      <c r="DF2302" s="384" t="s">
        <v>156</v>
      </c>
      <c r="DG2302" s="384" t="str">
        <f t="shared" si="312"/>
        <v>Chattogram Rauzan</v>
      </c>
      <c r="DH2302" s="566"/>
      <c r="DI2302"/>
      <c r="DJ2302" s="384" t="s">
        <v>1150</v>
      </c>
      <c r="DK2302" s="384" t="s">
        <v>156</v>
      </c>
      <c r="DL2302" s="384" t="str">
        <f t="shared" si="313"/>
        <v>Chattogram Rauzan</v>
      </c>
      <c r="DM2302" s="566"/>
      <c r="DN2302"/>
      <c r="DO2302" s="384" t="s">
        <v>1150</v>
      </c>
      <c r="DP2302" s="384" t="s">
        <v>156</v>
      </c>
      <c r="DQ2302" s="384" t="str">
        <f t="shared" si="314"/>
        <v>Chattogram Rauzan</v>
      </c>
      <c r="DR2302" s="566"/>
    </row>
    <row r="2303" spans="1:122" ht="15" hidden="1" x14ac:dyDescent="0.25">
      <c r="A2303" s="384" t="s">
        <v>1150</v>
      </c>
      <c r="B2303" s="384" t="s">
        <v>157</v>
      </c>
      <c r="C2303" s="384" t="str">
        <f t="shared" si="315"/>
        <v>Chattogram Sandwip</v>
      </c>
      <c r="D2303" s="626"/>
      <c r="E2303" s="626"/>
      <c r="F2303" s="626"/>
      <c r="G2303" s="626"/>
      <c r="H2303" s="626"/>
      <c r="I2303" s="626"/>
      <c r="J2303" s="626"/>
      <c r="K2303" s="626"/>
      <c r="L2303" s="626"/>
      <c r="M2303" s="626"/>
      <c r="N2303" s="626"/>
      <c r="O2303" s="626"/>
      <c r="P2303" s="626"/>
      <c r="Q2303" s="626"/>
      <c r="R2303" s="626"/>
      <c r="S2303" s="318"/>
      <c r="T2303" s="318"/>
      <c r="U2303" s="384" t="s">
        <v>1150</v>
      </c>
      <c r="V2303" s="384" t="s">
        <v>157</v>
      </c>
      <c r="W2303" s="384" t="str">
        <f t="shared" si="316"/>
        <v>Chattogram Sandwip</v>
      </c>
      <c r="X2303" s="626"/>
      <c r="Y2303" s="626"/>
      <c r="Z2303" s="626"/>
      <c r="AA2303" s="626"/>
      <c r="AB2303" s="626"/>
      <c r="AC2303" s="626"/>
      <c r="AD2303" s="626"/>
      <c r="AE2303" s="626"/>
      <c r="AF2303" s="626"/>
      <c r="AG2303" s="626"/>
      <c r="AH2303" s="626"/>
      <c r="AI2303" s="626"/>
      <c r="AJ2303" s="626"/>
      <c r="AK2303" s="626"/>
      <c r="AL2303" s="626"/>
      <c r="AO2303" s="384" t="s">
        <v>1150</v>
      </c>
      <c r="AP2303" s="384" t="s">
        <v>157</v>
      </c>
      <c r="AQ2303" s="384" t="str">
        <f t="shared" si="307"/>
        <v>Chattogram Sandwip</v>
      </c>
      <c r="AR2303" s="627"/>
      <c r="AS2303" s="627"/>
      <c r="AT2303" s="627"/>
      <c r="AU2303" s="627"/>
      <c r="AV2303" s="627"/>
      <c r="AW2303" s="627"/>
      <c r="AX2303" s="627"/>
      <c r="AY2303" s="627"/>
      <c r="AZ2303" s="627"/>
      <c r="BA2303" s="627"/>
      <c r="BB2303" s="627"/>
      <c r="BC2303" s="627"/>
      <c r="BD2303" s="627"/>
      <c r="BE2303" s="627"/>
      <c r="BF2303" s="627"/>
      <c r="BH2303" s="384" t="s">
        <v>1150</v>
      </c>
      <c r="BI2303" s="384" t="s">
        <v>157</v>
      </c>
      <c r="BJ2303" s="384" t="str">
        <f t="shared" si="308"/>
        <v>Chattogram Sandwip</v>
      </c>
      <c r="BK2303" s="627"/>
      <c r="BL2303" s="627"/>
      <c r="BM2303" s="627"/>
      <c r="BN2303" s="627"/>
      <c r="BO2303" s="627"/>
      <c r="BP2303" s="627"/>
      <c r="BQ2303" s="627"/>
      <c r="BR2303" s="627"/>
      <c r="BS2303" s="627"/>
      <c r="BT2303" s="627"/>
      <c r="BU2303" s="627"/>
      <c r="BV2303" s="627"/>
      <c r="BW2303" s="627"/>
      <c r="BX2303" s="627"/>
      <c r="BY2303" s="627"/>
      <c r="CA2303" s="384" t="s">
        <v>1150</v>
      </c>
      <c r="CB2303" s="384" t="s">
        <v>157</v>
      </c>
      <c r="CC2303" s="384" t="str">
        <f t="shared" si="309"/>
        <v>Chattogram Sandwip</v>
      </c>
      <c r="CD2303" s="629"/>
      <c r="CE2303" s="629"/>
      <c r="CF2303" s="629"/>
      <c r="CG2303" s="629"/>
      <c r="CH2303" s="629"/>
      <c r="CI2303" s="629"/>
      <c r="CJ2303" s="629"/>
      <c r="CK2303" s="629"/>
      <c r="CN2303" s="384" t="s">
        <v>1150</v>
      </c>
      <c r="CO2303" s="384" t="s">
        <v>157</v>
      </c>
      <c r="CP2303" s="384" t="str">
        <f t="shared" si="310"/>
        <v>Chattogram Sandwip</v>
      </c>
      <c r="CQ2303" s="629"/>
      <c r="CR2303" s="629"/>
      <c r="CS2303" s="629"/>
      <c r="CT2303" s="629"/>
      <c r="CU2303" s="629"/>
      <c r="CV2303" s="629"/>
      <c r="CW2303" s="629"/>
      <c r="CX2303" s="629"/>
      <c r="CZ2303" s="384" t="s">
        <v>1150</v>
      </c>
      <c r="DA2303" s="384" t="s">
        <v>157</v>
      </c>
      <c r="DB2303" s="384" t="str">
        <f t="shared" si="311"/>
        <v>Chattogram Sandwip</v>
      </c>
      <c r="DC2303" s="566"/>
      <c r="DD2303"/>
      <c r="DE2303" s="384" t="s">
        <v>1150</v>
      </c>
      <c r="DF2303" s="384" t="s">
        <v>157</v>
      </c>
      <c r="DG2303" s="384" t="str">
        <f t="shared" si="312"/>
        <v>Chattogram Sandwip</v>
      </c>
      <c r="DH2303" s="566"/>
      <c r="DI2303"/>
      <c r="DJ2303" s="384" t="s">
        <v>1150</v>
      </c>
      <c r="DK2303" s="384" t="s">
        <v>157</v>
      </c>
      <c r="DL2303" s="384" t="str">
        <f t="shared" si="313"/>
        <v>Chattogram Sandwip</v>
      </c>
      <c r="DM2303" s="566"/>
      <c r="DN2303"/>
      <c r="DO2303" s="384" t="s">
        <v>1150</v>
      </c>
      <c r="DP2303" s="384" t="s">
        <v>157</v>
      </c>
      <c r="DQ2303" s="384" t="str">
        <f t="shared" si="314"/>
        <v>Chattogram Sandwip</v>
      </c>
      <c r="DR2303" s="566"/>
    </row>
    <row r="2304" spans="1:122" ht="15" hidden="1" x14ac:dyDescent="0.25">
      <c r="A2304" s="384" t="s">
        <v>1150</v>
      </c>
      <c r="B2304" s="384" t="s">
        <v>158</v>
      </c>
      <c r="C2304" s="384" t="str">
        <f t="shared" si="315"/>
        <v>Chattogram Satkania</v>
      </c>
      <c r="D2304" s="626"/>
      <c r="E2304" s="626"/>
      <c r="F2304" s="626"/>
      <c r="G2304" s="626"/>
      <c r="H2304" s="626"/>
      <c r="I2304" s="626"/>
      <c r="J2304" s="626"/>
      <c r="K2304" s="626"/>
      <c r="L2304" s="626"/>
      <c r="M2304" s="626"/>
      <c r="N2304" s="626"/>
      <c r="O2304" s="626"/>
      <c r="P2304" s="626"/>
      <c r="Q2304" s="626"/>
      <c r="R2304" s="626"/>
      <c r="S2304" s="318"/>
      <c r="T2304" s="318"/>
      <c r="U2304" s="384" t="s">
        <v>1150</v>
      </c>
      <c r="V2304" s="384" t="s">
        <v>158</v>
      </c>
      <c r="W2304" s="384" t="str">
        <f t="shared" si="316"/>
        <v>Chattogram Satkania</v>
      </c>
      <c r="X2304" s="626"/>
      <c r="Y2304" s="626"/>
      <c r="Z2304" s="626"/>
      <c r="AA2304" s="626"/>
      <c r="AB2304" s="626"/>
      <c r="AC2304" s="626"/>
      <c r="AD2304" s="626"/>
      <c r="AE2304" s="626"/>
      <c r="AF2304" s="626"/>
      <c r="AG2304" s="626"/>
      <c r="AH2304" s="626"/>
      <c r="AI2304" s="626"/>
      <c r="AJ2304" s="626"/>
      <c r="AK2304" s="626"/>
      <c r="AL2304" s="626"/>
      <c r="AO2304" s="384" t="s">
        <v>1150</v>
      </c>
      <c r="AP2304" s="384" t="s">
        <v>158</v>
      </c>
      <c r="AQ2304" s="384" t="str">
        <f t="shared" si="307"/>
        <v>Chattogram Satkania</v>
      </c>
      <c r="AR2304" s="627"/>
      <c r="AS2304" s="627"/>
      <c r="AT2304" s="627"/>
      <c r="AU2304" s="627"/>
      <c r="AV2304" s="627"/>
      <c r="AW2304" s="627"/>
      <c r="AX2304" s="627"/>
      <c r="AY2304" s="627"/>
      <c r="AZ2304" s="627"/>
      <c r="BA2304" s="627"/>
      <c r="BB2304" s="627"/>
      <c r="BC2304" s="627"/>
      <c r="BD2304" s="627"/>
      <c r="BE2304" s="627"/>
      <c r="BF2304" s="627"/>
      <c r="BH2304" s="384" t="s">
        <v>1150</v>
      </c>
      <c r="BI2304" s="384" t="s">
        <v>158</v>
      </c>
      <c r="BJ2304" s="384" t="str">
        <f t="shared" si="308"/>
        <v>Chattogram Satkania</v>
      </c>
      <c r="BK2304" s="627"/>
      <c r="BL2304" s="627"/>
      <c r="BM2304" s="627"/>
      <c r="BN2304" s="627"/>
      <c r="BO2304" s="627"/>
      <c r="BP2304" s="627"/>
      <c r="BQ2304" s="627"/>
      <c r="BR2304" s="627"/>
      <c r="BS2304" s="627"/>
      <c r="BT2304" s="627"/>
      <c r="BU2304" s="627"/>
      <c r="BV2304" s="627"/>
      <c r="BW2304" s="627"/>
      <c r="BX2304" s="627"/>
      <c r="BY2304" s="627"/>
      <c r="CA2304" s="384" t="s">
        <v>1150</v>
      </c>
      <c r="CB2304" s="384" t="s">
        <v>158</v>
      </c>
      <c r="CC2304" s="384" t="str">
        <f t="shared" si="309"/>
        <v>Chattogram Satkania</v>
      </c>
      <c r="CD2304" s="629"/>
      <c r="CE2304" s="629"/>
      <c r="CF2304" s="629"/>
      <c r="CG2304" s="629"/>
      <c r="CH2304" s="629"/>
      <c r="CI2304" s="629"/>
      <c r="CJ2304" s="629"/>
      <c r="CK2304" s="629"/>
      <c r="CN2304" s="384" t="s">
        <v>1150</v>
      </c>
      <c r="CO2304" s="384" t="s">
        <v>158</v>
      </c>
      <c r="CP2304" s="384" t="str">
        <f t="shared" si="310"/>
        <v>Chattogram Satkania</v>
      </c>
      <c r="CQ2304" s="629"/>
      <c r="CR2304" s="629"/>
      <c r="CS2304" s="629"/>
      <c r="CT2304" s="629"/>
      <c r="CU2304" s="629"/>
      <c r="CV2304" s="629"/>
      <c r="CW2304" s="629"/>
      <c r="CX2304" s="629"/>
      <c r="CZ2304" s="384" t="s">
        <v>1150</v>
      </c>
      <c r="DA2304" s="384" t="s">
        <v>158</v>
      </c>
      <c r="DB2304" s="384" t="str">
        <f t="shared" si="311"/>
        <v>Chattogram Satkania</v>
      </c>
      <c r="DC2304" s="566"/>
      <c r="DD2304"/>
      <c r="DE2304" s="384" t="s">
        <v>1150</v>
      </c>
      <c r="DF2304" s="384" t="s">
        <v>158</v>
      </c>
      <c r="DG2304" s="384" t="str">
        <f t="shared" si="312"/>
        <v>Chattogram Satkania</v>
      </c>
      <c r="DH2304" s="566"/>
      <c r="DI2304"/>
      <c r="DJ2304" s="384" t="s">
        <v>1150</v>
      </c>
      <c r="DK2304" s="384" t="s">
        <v>158</v>
      </c>
      <c r="DL2304" s="384" t="str">
        <f t="shared" si="313"/>
        <v>Chattogram Satkania</v>
      </c>
      <c r="DM2304" s="566"/>
      <c r="DN2304"/>
      <c r="DO2304" s="384" t="s">
        <v>1150</v>
      </c>
      <c r="DP2304" s="384" t="s">
        <v>158</v>
      </c>
      <c r="DQ2304" s="384" t="str">
        <f t="shared" si="314"/>
        <v>Chattogram Satkania</v>
      </c>
      <c r="DR2304" s="566"/>
    </row>
    <row r="2305" spans="1:122" ht="15" hidden="1" x14ac:dyDescent="0.25">
      <c r="A2305" s="384" t="s">
        <v>1150</v>
      </c>
      <c r="B2305" s="384" t="s">
        <v>159</v>
      </c>
      <c r="C2305" s="384" t="str">
        <f t="shared" si="315"/>
        <v>Chattogram Sitakunda</v>
      </c>
      <c r="D2305" s="626"/>
      <c r="E2305" s="626"/>
      <c r="F2305" s="626"/>
      <c r="G2305" s="626"/>
      <c r="H2305" s="626"/>
      <c r="I2305" s="626"/>
      <c r="J2305" s="626"/>
      <c r="K2305" s="626"/>
      <c r="L2305" s="626"/>
      <c r="M2305" s="626"/>
      <c r="N2305" s="626"/>
      <c r="O2305" s="626"/>
      <c r="P2305" s="626"/>
      <c r="Q2305" s="626"/>
      <c r="R2305" s="626"/>
      <c r="S2305" s="318"/>
      <c r="T2305" s="318"/>
      <c r="U2305" s="384" t="s">
        <v>1150</v>
      </c>
      <c r="V2305" s="384" t="s">
        <v>159</v>
      </c>
      <c r="W2305" s="384" t="str">
        <f t="shared" si="316"/>
        <v>Chattogram Sitakunda</v>
      </c>
      <c r="X2305" s="626"/>
      <c r="Y2305" s="626"/>
      <c r="Z2305" s="626"/>
      <c r="AA2305" s="626"/>
      <c r="AB2305" s="626"/>
      <c r="AC2305" s="626"/>
      <c r="AD2305" s="626"/>
      <c r="AE2305" s="626"/>
      <c r="AF2305" s="626"/>
      <c r="AG2305" s="626"/>
      <c r="AH2305" s="626"/>
      <c r="AI2305" s="626"/>
      <c r="AJ2305" s="626"/>
      <c r="AK2305" s="626"/>
      <c r="AL2305" s="626"/>
      <c r="AO2305" s="384" t="s">
        <v>1150</v>
      </c>
      <c r="AP2305" s="384" t="s">
        <v>159</v>
      </c>
      <c r="AQ2305" s="384" t="str">
        <f t="shared" si="307"/>
        <v>Chattogram Sitakunda</v>
      </c>
      <c r="AR2305" s="627"/>
      <c r="AS2305" s="627"/>
      <c r="AT2305" s="627"/>
      <c r="AU2305" s="627"/>
      <c r="AV2305" s="627"/>
      <c r="AW2305" s="627"/>
      <c r="AX2305" s="627"/>
      <c r="AY2305" s="627"/>
      <c r="AZ2305" s="627"/>
      <c r="BA2305" s="627"/>
      <c r="BB2305" s="627"/>
      <c r="BC2305" s="627"/>
      <c r="BD2305" s="627"/>
      <c r="BE2305" s="627"/>
      <c r="BF2305" s="627"/>
      <c r="BH2305" s="384" t="s">
        <v>1150</v>
      </c>
      <c r="BI2305" s="384" t="s">
        <v>159</v>
      </c>
      <c r="BJ2305" s="384" t="str">
        <f t="shared" si="308"/>
        <v>Chattogram Sitakunda</v>
      </c>
      <c r="BK2305" s="627"/>
      <c r="BL2305" s="627"/>
      <c r="BM2305" s="627"/>
      <c r="BN2305" s="627"/>
      <c r="BO2305" s="627"/>
      <c r="BP2305" s="627"/>
      <c r="BQ2305" s="627"/>
      <c r="BR2305" s="627"/>
      <c r="BS2305" s="627"/>
      <c r="BT2305" s="627"/>
      <c r="BU2305" s="627"/>
      <c r="BV2305" s="627"/>
      <c r="BW2305" s="627"/>
      <c r="BX2305" s="627"/>
      <c r="BY2305" s="627"/>
      <c r="CA2305" s="384" t="s">
        <v>1150</v>
      </c>
      <c r="CB2305" s="384" t="s">
        <v>159</v>
      </c>
      <c r="CC2305" s="384" t="str">
        <f t="shared" si="309"/>
        <v>Chattogram Sitakunda</v>
      </c>
      <c r="CD2305" s="629"/>
      <c r="CE2305" s="629"/>
      <c r="CF2305" s="629"/>
      <c r="CG2305" s="629"/>
      <c r="CH2305" s="629"/>
      <c r="CI2305" s="629"/>
      <c r="CJ2305" s="629"/>
      <c r="CK2305" s="629"/>
      <c r="CN2305" s="384" t="s">
        <v>1150</v>
      </c>
      <c r="CO2305" s="384" t="s">
        <v>159</v>
      </c>
      <c r="CP2305" s="384" t="str">
        <f t="shared" si="310"/>
        <v>Chattogram Sitakunda</v>
      </c>
      <c r="CQ2305" s="629"/>
      <c r="CR2305" s="629"/>
      <c r="CS2305" s="629"/>
      <c r="CT2305" s="629"/>
      <c r="CU2305" s="629"/>
      <c r="CV2305" s="629"/>
      <c r="CW2305" s="629"/>
      <c r="CX2305" s="629"/>
      <c r="CZ2305" s="384" t="s">
        <v>1150</v>
      </c>
      <c r="DA2305" s="384" t="s">
        <v>159</v>
      </c>
      <c r="DB2305" s="384" t="str">
        <f t="shared" si="311"/>
        <v>Chattogram Sitakunda</v>
      </c>
      <c r="DC2305" s="566"/>
      <c r="DD2305"/>
      <c r="DE2305" s="384" t="s">
        <v>1150</v>
      </c>
      <c r="DF2305" s="384" t="s">
        <v>159</v>
      </c>
      <c r="DG2305" s="384" t="str">
        <f t="shared" si="312"/>
        <v>Chattogram Sitakunda</v>
      </c>
      <c r="DH2305" s="566"/>
      <c r="DI2305"/>
      <c r="DJ2305" s="384" t="s">
        <v>1150</v>
      </c>
      <c r="DK2305" s="384" t="s">
        <v>159</v>
      </c>
      <c r="DL2305" s="384" t="str">
        <f t="shared" si="313"/>
        <v>Chattogram Sitakunda</v>
      </c>
      <c r="DM2305" s="566"/>
      <c r="DN2305"/>
      <c r="DO2305" s="384" t="s">
        <v>1150</v>
      </c>
      <c r="DP2305" s="384" t="s">
        <v>159</v>
      </c>
      <c r="DQ2305" s="384" t="str">
        <f t="shared" si="314"/>
        <v>Chattogram Sitakunda</v>
      </c>
      <c r="DR2305" s="566"/>
    </row>
    <row r="2306" spans="1:122" ht="15" hidden="1" x14ac:dyDescent="0.25">
      <c r="A2306" s="384" t="s">
        <v>1167</v>
      </c>
      <c r="B2306" s="384" t="s">
        <v>160</v>
      </c>
      <c r="C2306" s="384" t="str">
        <f t="shared" si="315"/>
        <v>Cumilla Barura</v>
      </c>
      <c r="D2306" s="626"/>
      <c r="E2306" s="626"/>
      <c r="F2306" s="626"/>
      <c r="G2306" s="626"/>
      <c r="H2306" s="626"/>
      <c r="I2306" s="626"/>
      <c r="J2306" s="626"/>
      <c r="K2306" s="626"/>
      <c r="L2306" s="626"/>
      <c r="M2306" s="626"/>
      <c r="N2306" s="626"/>
      <c r="O2306" s="626"/>
      <c r="P2306" s="626"/>
      <c r="Q2306" s="626"/>
      <c r="R2306" s="626"/>
      <c r="S2306" s="322"/>
      <c r="T2306" s="322"/>
      <c r="U2306" s="384" t="s">
        <v>1167</v>
      </c>
      <c r="V2306" s="384" t="s">
        <v>160</v>
      </c>
      <c r="W2306" s="384" t="str">
        <f t="shared" si="316"/>
        <v>Cumilla Barura</v>
      </c>
      <c r="X2306" s="626"/>
      <c r="Y2306" s="626"/>
      <c r="Z2306" s="626"/>
      <c r="AA2306" s="626"/>
      <c r="AB2306" s="626"/>
      <c r="AC2306" s="626"/>
      <c r="AD2306" s="626"/>
      <c r="AE2306" s="626"/>
      <c r="AF2306" s="626"/>
      <c r="AG2306" s="626"/>
      <c r="AH2306" s="626"/>
      <c r="AI2306" s="626"/>
      <c r="AJ2306" s="626"/>
      <c r="AK2306" s="626"/>
      <c r="AL2306" s="626"/>
      <c r="AO2306" s="384" t="s">
        <v>1167</v>
      </c>
      <c r="AP2306" s="384" t="s">
        <v>160</v>
      </c>
      <c r="AQ2306" s="384" t="str">
        <f t="shared" si="307"/>
        <v>Cumilla Barura</v>
      </c>
      <c r="AR2306" s="627"/>
      <c r="AS2306" s="627"/>
      <c r="AT2306" s="627"/>
      <c r="AU2306" s="627"/>
      <c r="AV2306" s="627"/>
      <c r="AW2306" s="627"/>
      <c r="AX2306" s="627"/>
      <c r="AY2306" s="627"/>
      <c r="AZ2306" s="627"/>
      <c r="BA2306" s="627"/>
      <c r="BB2306" s="627"/>
      <c r="BC2306" s="627"/>
      <c r="BD2306" s="627"/>
      <c r="BE2306" s="627"/>
      <c r="BF2306" s="627"/>
      <c r="BH2306" s="384" t="s">
        <v>1167</v>
      </c>
      <c r="BI2306" s="384" t="s">
        <v>160</v>
      </c>
      <c r="BJ2306" s="384" t="str">
        <f t="shared" si="308"/>
        <v>Cumilla Barura</v>
      </c>
      <c r="BK2306" s="627"/>
      <c r="BL2306" s="627"/>
      <c r="BM2306" s="627"/>
      <c r="BN2306" s="627"/>
      <c r="BO2306" s="627"/>
      <c r="BP2306" s="627"/>
      <c r="BQ2306" s="627"/>
      <c r="BR2306" s="627"/>
      <c r="BS2306" s="627"/>
      <c r="BT2306" s="627"/>
      <c r="BU2306" s="627"/>
      <c r="BV2306" s="627"/>
      <c r="BW2306" s="627"/>
      <c r="BX2306" s="627"/>
      <c r="BY2306" s="627"/>
      <c r="CA2306" s="384" t="s">
        <v>1167</v>
      </c>
      <c r="CB2306" s="384" t="s">
        <v>160</v>
      </c>
      <c r="CC2306" s="384" t="str">
        <f t="shared" si="309"/>
        <v>Cumilla Barura</v>
      </c>
      <c r="CD2306" s="629"/>
      <c r="CE2306" s="629"/>
      <c r="CF2306" s="629"/>
      <c r="CG2306" s="629"/>
      <c r="CH2306" s="629"/>
      <c r="CI2306" s="629"/>
      <c r="CJ2306" s="629"/>
      <c r="CK2306" s="629"/>
      <c r="CN2306" s="384" t="s">
        <v>1167</v>
      </c>
      <c r="CO2306" s="384" t="s">
        <v>160</v>
      </c>
      <c r="CP2306" s="384" t="str">
        <f t="shared" si="310"/>
        <v>Cumilla Barura</v>
      </c>
      <c r="CQ2306" s="629"/>
      <c r="CR2306" s="629"/>
      <c r="CS2306" s="629"/>
      <c r="CT2306" s="629"/>
      <c r="CU2306" s="629"/>
      <c r="CV2306" s="629"/>
      <c r="CW2306" s="629"/>
      <c r="CX2306" s="629"/>
      <c r="CZ2306" s="384" t="s">
        <v>1167</v>
      </c>
      <c r="DA2306" s="384" t="s">
        <v>160</v>
      </c>
      <c r="DB2306" s="384" t="str">
        <f t="shared" si="311"/>
        <v>Cumilla Barura</v>
      </c>
      <c r="DC2306" s="566"/>
      <c r="DD2306"/>
      <c r="DE2306" s="384" t="s">
        <v>1167</v>
      </c>
      <c r="DF2306" s="384" t="s">
        <v>160</v>
      </c>
      <c r="DG2306" s="384" t="str">
        <f t="shared" si="312"/>
        <v>Cumilla Barura</v>
      </c>
      <c r="DH2306" s="566"/>
      <c r="DI2306"/>
      <c r="DJ2306" s="384" t="s">
        <v>1167</v>
      </c>
      <c r="DK2306" s="384" t="s">
        <v>160</v>
      </c>
      <c r="DL2306" s="384" t="str">
        <f t="shared" si="313"/>
        <v>Cumilla Barura</v>
      </c>
      <c r="DM2306" s="566">
        <v>0</v>
      </c>
      <c r="DN2306"/>
      <c r="DO2306" s="384" t="s">
        <v>1167</v>
      </c>
      <c r="DP2306" s="384" t="s">
        <v>160</v>
      </c>
      <c r="DQ2306" s="384" t="str">
        <f t="shared" si="314"/>
        <v>Cumilla Barura</v>
      </c>
      <c r="DR2306" s="566">
        <v>0</v>
      </c>
    </row>
    <row r="2307" spans="1:122" ht="15" hidden="1" x14ac:dyDescent="0.25">
      <c r="A2307" s="384" t="s">
        <v>1167</v>
      </c>
      <c r="B2307" s="384" t="s">
        <v>161</v>
      </c>
      <c r="C2307" s="384" t="str">
        <f t="shared" si="315"/>
        <v>Cumilla Brahmanpara</v>
      </c>
      <c r="D2307" s="626"/>
      <c r="E2307" s="626"/>
      <c r="F2307" s="626"/>
      <c r="G2307" s="626"/>
      <c r="H2307" s="626"/>
      <c r="I2307" s="626"/>
      <c r="J2307" s="626"/>
      <c r="K2307" s="626"/>
      <c r="L2307" s="626"/>
      <c r="M2307" s="626"/>
      <c r="N2307" s="626"/>
      <c r="O2307" s="626"/>
      <c r="P2307" s="626"/>
      <c r="Q2307" s="626"/>
      <c r="R2307" s="626"/>
      <c r="S2307" s="322"/>
      <c r="T2307" s="322"/>
      <c r="U2307" s="384" t="s">
        <v>1167</v>
      </c>
      <c r="V2307" s="384" t="s">
        <v>161</v>
      </c>
      <c r="W2307" s="384" t="str">
        <f t="shared" si="316"/>
        <v>Cumilla Brahmanpara</v>
      </c>
      <c r="X2307" s="626"/>
      <c r="Y2307" s="626"/>
      <c r="Z2307" s="626"/>
      <c r="AA2307" s="626"/>
      <c r="AB2307" s="626"/>
      <c r="AC2307" s="626"/>
      <c r="AD2307" s="626"/>
      <c r="AE2307" s="626"/>
      <c r="AF2307" s="626"/>
      <c r="AG2307" s="626"/>
      <c r="AH2307" s="626"/>
      <c r="AI2307" s="626"/>
      <c r="AJ2307" s="626"/>
      <c r="AK2307" s="626"/>
      <c r="AL2307" s="626"/>
      <c r="AO2307" s="384" t="s">
        <v>1167</v>
      </c>
      <c r="AP2307" s="384" t="s">
        <v>161</v>
      </c>
      <c r="AQ2307" s="384" t="str">
        <f t="shared" si="307"/>
        <v>Cumilla Brahmanpara</v>
      </c>
      <c r="AR2307" s="627"/>
      <c r="AS2307" s="627"/>
      <c r="AT2307" s="627"/>
      <c r="AU2307" s="627"/>
      <c r="AV2307" s="627"/>
      <c r="AW2307" s="627"/>
      <c r="AX2307" s="627"/>
      <c r="AY2307" s="627"/>
      <c r="AZ2307" s="627"/>
      <c r="BA2307" s="627"/>
      <c r="BB2307" s="627"/>
      <c r="BC2307" s="627"/>
      <c r="BD2307" s="627"/>
      <c r="BE2307" s="627"/>
      <c r="BF2307" s="627"/>
      <c r="BH2307" s="384" t="s">
        <v>1167</v>
      </c>
      <c r="BI2307" s="384" t="s">
        <v>161</v>
      </c>
      <c r="BJ2307" s="384" t="str">
        <f t="shared" si="308"/>
        <v>Cumilla Brahmanpara</v>
      </c>
      <c r="BK2307" s="627"/>
      <c r="BL2307" s="627"/>
      <c r="BM2307" s="627"/>
      <c r="BN2307" s="627"/>
      <c r="BO2307" s="627"/>
      <c r="BP2307" s="627"/>
      <c r="BQ2307" s="627"/>
      <c r="BR2307" s="627"/>
      <c r="BS2307" s="627"/>
      <c r="BT2307" s="627"/>
      <c r="BU2307" s="627"/>
      <c r="BV2307" s="627"/>
      <c r="BW2307" s="627"/>
      <c r="BX2307" s="627"/>
      <c r="BY2307" s="627"/>
      <c r="CA2307" s="384" t="s">
        <v>1167</v>
      </c>
      <c r="CB2307" s="384" t="s">
        <v>161</v>
      </c>
      <c r="CC2307" s="384" t="str">
        <f t="shared" si="309"/>
        <v>Cumilla Brahmanpara</v>
      </c>
      <c r="CD2307" s="629"/>
      <c r="CE2307" s="629"/>
      <c r="CF2307" s="629"/>
      <c r="CG2307" s="629"/>
      <c r="CH2307" s="629"/>
      <c r="CI2307" s="629"/>
      <c r="CJ2307" s="629"/>
      <c r="CK2307" s="629"/>
      <c r="CN2307" s="384" t="s">
        <v>1167</v>
      </c>
      <c r="CO2307" s="384" t="s">
        <v>161</v>
      </c>
      <c r="CP2307" s="384" t="str">
        <f t="shared" si="310"/>
        <v>Cumilla Brahmanpara</v>
      </c>
      <c r="CQ2307" s="629"/>
      <c r="CR2307" s="629"/>
      <c r="CS2307" s="629"/>
      <c r="CT2307" s="629"/>
      <c r="CU2307" s="629"/>
      <c r="CV2307" s="629"/>
      <c r="CW2307" s="629"/>
      <c r="CX2307" s="629"/>
      <c r="CZ2307" s="384" t="s">
        <v>1167</v>
      </c>
      <c r="DA2307" s="384" t="s">
        <v>161</v>
      </c>
      <c r="DB2307" s="384" t="str">
        <f t="shared" si="311"/>
        <v>Cumilla Brahmanpara</v>
      </c>
      <c r="DC2307" s="566"/>
      <c r="DD2307"/>
      <c r="DE2307" s="384" t="s">
        <v>1167</v>
      </c>
      <c r="DF2307" s="384" t="s">
        <v>161</v>
      </c>
      <c r="DG2307" s="384" t="str">
        <f t="shared" si="312"/>
        <v>Cumilla Brahmanpara</v>
      </c>
      <c r="DH2307" s="566"/>
      <c r="DI2307"/>
      <c r="DJ2307" s="384" t="s">
        <v>1167</v>
      </c>
      <c r="DK2307" s="384" t="s">
        <v>161</v>
      </c>
      <c r="DL2307" s="384" t="str">
        <f t="shared" si="313"/>
        <v>Cumilla Brahmanpara</v>
      </c>
      <c r="DM2307" s="566">
        <v>0</v>
      </c>
      <c r="DN2307"/>
      <c r="DO2307" s="384" t="s">
        <v>1167</v>
      </c>
      <c r="DP2307" s="384" t="s">
        <v>161</v>
      </c>
      <c r="DQ2307" s="384" t="str">
        <f t="shared" si="314"/>
        <v>Cumilla Brahmanpara</v>
      </c>
      <c r="DR2307" s="566">
        <v>0</v>
      </c>
    </row>
    <row r="2308" spans="1:122" ht="15" hidden="1" x14ac:dyDescent="0.25">
      <c r="A2308" s="384" t="s">
        <v>1167</v>
      </c>
      <c r="B2308" s="384" t="s">
        <v>162</v>
      </c>
      <c r="C2308" s="384" t="str">
        <f t="shared" si="315"/>
        <v>Cumilla Burichang</v>
      </c>
      <c r="D2308" s="626"/>
      <c r="E2308" s="626"/>
      <c r="F2308" s="626"/>
      <c r="G2308" s="626"/>
      <c r="H2308" s="626"/>
      <c r="I2308" s="626"/>
      <c r="J2308" s="626"/>
      <c r="K2308" s="626"/>
      <c r="L2308" s="626"/>
      <c r="M2308" s="626"/>
      <c r="N2308" s="626"/>
      <c r="O2308" s="626"/>
      <c r="P2308" s="626"/>
      <c r="Q2308" s="626"/>
      <c r="R2308" s="626"/>
      <c r="S2308" s="322"/>
      <c r="T2308" s="322"/>
      <c r="U2308" s="384" t="s">
        <v>1167</v>
      </c>
      <c r="V2308" s="384" t="s">
        <v>162</v>
      </c>
      <c r="W2308" s="384" t="str">
        <f t="shared" si="316"/>
        <v>Cumilla Burichang</v>
      </c>
      <c r="X2308" s="626"/>
      <c r="Y2308" s="626"/>
      <c r="Z2308" s="626"/>
      <c r="AA2308" s="626"/>
      <c r="AB2308" s="626"/>
      <c r="AC2308" s="626"/>
      <c r="AD2308" s="626"/>
      <c r="AE2308" s="626"/>
      <c r="AF2308" s="626"/>
      <c r="AG2308" s="626"/>
      <c r="AH2308" s="626"/>
      <c r="AI2308" s="626"/>
      <c r="AJ2308" s="626"/>
      <c r="AK2308" s="626"/>
      <c r="AL2308" s="626"/>
      <c r="AO2308" s="384" t="s">
        <v>1167</v>
      </c>
      <c r="AP2308" s="384" t="s">
        <v>162</v>
      </c>
      <c r="AQ2308" s="384" t="str">
        <f t="shared" si="307"/>
        <v>Cumilla Burichang</v>
      </c>
      <c r="AR2308" s="627"/>
      <c r="AS2308" s="627"/>
      <c r="AT2308" s="627"/>
      <c r="AU2308" s="627"/>
      <c r="AV2308" s="627"/>
      <c r="AW2308" s="627"/>
      <c r="AX2308" s="627"/>
      <c r="AY2308" s="627"/>
      <c r="AZ2308" s="627"/>
      <c r="BA2308" s="627"/>
      <c r="BB2308" s="627"/>
      <c r="BC2308" s="627"/>
      <c r="BD2308" s="627"/>
      <c r="BE2308" s="627"/>
      <c r="BF2308" s="627"/>
      <c r="BH2308" s="384" t="s">
        <v>1167</v>
      </c>
      <c r="BI2308" s="384" t="s">
        <v>162</v>
      </c>
      <c r="BJ2308" s="384" t="str">
        <f t="shared" si="308"/>
        <v>Cumilla Burichang</v>
      </c>
      <c r="BK2308" s="627"/>
      <c r="BL2308" s="627"/>
      <c r="BM2308" s="627"/>
      <c r="BN2308" s="627"/>
      <c r="BO2308" s="627"/>
      <c r="BP2308" s="627"/>
      <c r="BQ2308" s="627"/>
      <c r="BR2308" s="627"/>
      <c r="BS2308" s="627"/>
      <c r="BT2308" s="627"/>
      <c r="BU2308" s="627"/>
      <c r="BV2308" s="627"/>
      <c r="BW2308" s="627"/>
      <c r="BX2308" s="627"/>
      <c r="BY2308" s="627"/>
      <c r="CA2308" s="384" t="s">
        <v>1167</v>
      </c>
      <c r="CB2308" s="384" t="s">
        <v>162</v>
      </c>
      <c r="CC2308" s="384" t="str">
        <f t="shared" si="309"/>
        <v>Cumilla Burichang</v>
      </c>
      <c r="CD2308" s="629"/>
      <c r="CE2308" s="629"/>
      <c r="CF2308" s="629"/>
      <c r="CG2308" s="629"/>
      <c r="CH2308" s="629"/>
      <c r="CI2308" s="629"/>
      <c r="CJ2308" s="629"/>
      <c r="CK2308" s="629"/>
      <c r="CN2308" s="384" t="s">
        <v>1167</v>
      </c>
      <c r="CO2308" s="384" t="s">
        <v>162</v>
      </c>
      <c r="CP2308" s="384" t="str">
        <f t="shared" si="310"/>
        <v>Cumilla Burichang</v>
      </c>
      <c r="CQ2308" s="629"/>
      <c r="CR2308" s="629"/>
      <c r="CS2308" s="629"/>
      <c r="CT2308" s="629"/>
      <c r="CU2308" s="629"/>
      <c r="CV2308" s="629"/>
      <c r="CW2308" s="629"/>
      <c r="CX2308" s="629"/>
      <c r="CZ2308" s="384" t="s">
        <v>1167</v>
      </c>
      <c r="DA2308" s="384" t="s">
        <v>162</v>
      </c>
      <c r="DB2308" s="384" t="str">
        <f t="shared" si="311"/>
        <v>Cumilla Burichang</v>
      </c>
      <c r="DC2308" s="566"/>
      <c r="DD2308"/>
      <c r="DE2308" s="384" t="s">
        <v>1167</v>
      </c>
      <c r="DF2308" s="384" t="s">
        <v>162</v>
      </c>
      <c r="DG2308" s="384" t="str">
        <f t="shared" si="312"/>
        <v>Cumilla Burichang</v>
      </c>
      <c r="DH2308" s="566"/>
      <c r="DI2308"/>
      <c r="DJ2308" s="384" t="s">
        <v>1167</v>
      </c>
      <c r="DK2308" s="384" t="s">
        <v>162</v>
      </c>
      <c r="DL2308" s="384" t="str">
        <f t="shared" si="313"/>
        <v>Cumilla Burichang</v>
      </c>
      <c r="DM2308" s="566">
        <v>0</v>
      </c>
      <c r="DN2308"/>
      <c r="DO2308" s="384" t="s">
        <v>1167</v>
      </c>
      <c r="DP2308" s="384" t="s">
        <v>162</v>
      </c>
      <c r="DQ2308" s="384" t="str">
        <f t="shared" si="314"/>
        <v>Cumilla Burichang</v>
      </c>
      <c r="DR2308" s="566">
        <v>0</v>
      </c>
    </row>
    <row r="2309" spans="1:122" ht="15" hidden="1" x14ac:dyDescent="0.25">
      <c r="A2309" s="384" t="s">
        <v>1167</v>
      </c>
      <c r="B2309" s="384" t="s">
        <v>163</v>
      </c>
      <c r="C2309" s="384" t="str">
        <f t="shared" si="315"/>
        <v>Cumilla Chandina</v>
      </c>
      <c r="D2309" s="626"/>
      <c r="E2309" s="626"/>
      <c r="F2309" s="626"/>
      <c r="G2309" s="626"/>
      <c r="H2309" s="626"/>
      <c r="I2309" s="626"/>
      <c r="J2309" s="626"/>
      <c r="K2309" s="626"/>
      <c r="L2309" s="626"/>
      <c r="M2309" s="626"/>
      <c r="N2309" s="626"/>
      <c r="O2309" s="626"/>
      <c r="P2309" s="626"/>
      <c r="Q2309" s="626"/>
      <c r="R2309" s="626"/>
      <c r="S2309" s="322"/>
      <c r="T2309" s="322"/>
      <c r="U2309" s="384" t="s">
        <v>1167</v>
      </c>
      <c r="V2309" s="384" t="s">
        <v>163</v>
      </c>
      <c r="W2309" s="384" t="str">
        <f t="shared" si="316"/>
        <v>Cumilla Chandina</v>
      </c>
      <c r="X2309" s="626"/>
      <c r="Y2309" s="626"/>
      <c r="Z2309" s="626"/>
      <c r="AA2309" s="626"/>
      <c r="AB2309" s="626"/>
      <c r="AC2309" s="626"/>
      <c r="AD2309" s="626"/>
      <c r="AE2309" s="626"/>
      <c r="AF2309" s="626"/>
      <c r="AG2309" s="626"/>
      <c r="AH2309" s="626"/>
      <c r="AI2309" s="626"/>
      <c r="AJ2309" s="626"/>
      <c r="AK2309" s="626"/>
      <c r="AL2309" s="626"/>
      <c r="AO2309" s="384" t="s">
        <v>1167</v>
      </c>
      <c r="AP2309" s="384" t="s">
        <v>163</v>
      </c>
      <c r="AQ2309" s="384" t="str">
        <f t="shared" si="307"/>
        <v>Cumilla Chandina</v>
      </c>
      <c r="AR2309" s="627"/>
      <c r="AS2309" s="627"/>
      <c r="AT2309" s="627"/>
      <c r="AU2309" s="627"/>
      <c r="AV2309" s="627"/>
      <c r="AW2309" s="627"/>
      <c r="AX2309" s="627"/>
      <c r="AY2309" s="627"/>
      <c r="AZ2309" s="627"/>
      <c r="BA2309" s="627"/>
      <c r="BB2309" s="627"/>
      <c r="BC2309" s="627"/>
      <c r="BD2309" s="627"/>
      <c r="BE2309" s="627"/>
      <c r="BF2309" s="627"/>
      <c r="BH2309" s="384" t="s">
        <v>1167</v>
      </c>
      <c r="BI2309" s="384" t="s">
        <v>163</v>
      </c>
      <c r="BJ2309" s="384" t="str">
        <f t="shared" si="308"/>
        <v>Cumilla Chandina</v>
      </c>
      <c r="BK2309" s="627"/>
      <c r="BL2309" s="627"/>
      <c r="BM2309" s="627"/>
      <c r="BN2309" s="627"/>
      <c r="BO2309" s="627"/>
      <c r="BP2309" s="627"/>
      <c r="BQ2309" s="627"/>
      <c r="BR2309" s="627"/>
      <c r="BS2309" s="627"/>
      <c r="BT2309" s="627"/>
      <c r="BU2309" s="627"/>
      <c r="BV2309" s="627"/>
      <c r="BW2309" s="627"/>
      <c r="BX2309" s="627"/>
      <c r="BY2309" s="627"/>
      <c r="CA2309" s="384" t="s">
        <v>1167</v>
      </c>
      <c r="CB2309" s="384" t="s">
        <v>163</v>
      </c>
      <c r="CC2309" s="384" t="str">
        <f t="shared" si="309"/>
        <v>Cumilla Chandina</v>
      </c>
      <c r="CD2309" s="629"/>
      <c r="CE2309" s="629"/>
      <c r="CF2309" s="629"/>
      <c r="CG2309" s="629"/>
      <c r="CH2309" s="629"/>
      <c r="CI2309" s="629"/>
      <c r="CJ2309" s="629"/>
      <c r="CK2309" s="629"/>
      <c r="CN2309" s="384" t="s">
        <v>1167</v>
      </c>
      <c r="CO2309" s="384" t="s">
        <v>163</v>
      </c>
      <c r="CP2309" s="384" t="str">
        <f t="shared" si="310"/>
        <v>Cumilla Chandina</v>
      </c>
      <c r="CQ2309" s="629"/>
      <c r="CR2309" s="629"/>
      <c r="CS2309" s="629"/>
      <c r="CT2309" s="629"/>
      <c r="CU2309" s="629"/>
      <c r="CV2309" s="629"/>
      <c r="CW2309" s="629"/>
      <c r="CX2309" s="629"/>
      <c r="CZ2309" s="384" t="s">
        <v>1167</v>
      </c>
      <c r="DA2309" s="384" t="s">
        <v>163</v>
      </c>
      <c r="DB2309" s="384" t="str">
        <f t="shared" si="311"/>
        <v>Cumilla Chandina</v>
      </c>
      <c r="DC2309" s="566"/>
      <c r="DD2309"/>
      <c r="DE2309" s="384" t="s">
        <v>1167</v>
      </c>
      <c r="DF2309" s="384" t="s">
        <v>163</v>
      </c>
      <c r="DG2309" s="384" t="str">
        <f t="shared" si="312"/>
        <v>Cumilla Chandina</v>
      </c>
      <c r="DH2309" s="566"/>
      <c r="DI2309"/>
      <c r="DJ2309" s="384" t="s">
        <v>1167</v>
      </c>
      <c r="DK2309" s="384" t="s">
        <v>163</v>
      </c>
      <c r="DL2309" s="384" t="str">
        <f t="shared" si="313"/>
        <v>Cumilla Chandina</v>
      </c>
      <c r="DM2309" s="566">
        <v>0</v>
      </c>
      <c r="DN2309"/>
      <c r="DO2309" s="384" t="s">
        <v>1167</v>
      </c>
      <c r="DP2309" s="384" t="s">
        <v>163</v>
      </c>
      <c r="DQ2309" s="384" t="str">
        <f t="shared" si="314"/>
        <v>Cumilla Chandina</v>
      </c>
      <c r="DR2309" s="566">
        <v>0</v>
      </c>
    </row>
    <row r="2310" spans="1:122" ht="15" hidden="1" x14ac:dyDescent="0.25">
      <c r="A2310" s="384" t="s">
        <v>1167</v>
      </c>
      <c r="B2310" s="384" t="s">
        <v>164</v>
      </c>
      <c r="C2310" s="384" t="str">
        <f t="shared" si="315"/>
        <v>Cumilla Chauddagram</v>
      </c>
      <c r="D2310" s="626"/>
      <c r="E2310" s="626"/>
      <c r="F2310" s="626"/>
      <c r="G2310" s="626"/>
      <c r="H2310" s="626"/>
      <c r="I2310" s="626"/>
      <c r="J2310" s="626"/>
      <c r="K2310" s="626"/>
      <c r="L2310" s="626"/>
      <c r="M2310" s="626"/>
      <c r="N2310" s="626"/>
      <c r="O2310" s="626"/>
      <c r="P2310" s="626"/>
      <c r="Q2310" s="626"/>
      <c r="R2310" s="626"/>
      <c r="S2310" s="322"/>
      <c r="T2310" s="322"/>
      <c r="U2310" s="384" t="s">
        <v>1167</v>
      </c>
      <c r="V2310" s="384" t="s">
        <v>164</v>
      </c>
      <c r="W2310" s="384" t="str">
        <f t="shared" si="316"/>
        <v>Cumilla Chauddagram</v>
      </c>
      <c r="X2310" s="626"/>
      <c r="Y2310" s="626"/>
      <c r="Z2310" s="626"/>
      <c r="AA2310" s="626"/>
      <c r="AB2310" s="626"/>
      <c r="AC2310" s="626"/>
      <c r="AD2310" s="626"/>
      <c r="AE2310" s="626"/>
      <c r="AF2310" s="626"/>
      <c r="AG2310" s="626"/>
      <c r="AH2310" s="626"/>
      <c r="AI2310" s="626"/>
      <c r="AJ2310" s="626"/>
      <c r="AK2310" s="626"/>
      <c r="AL2310" s="626"/>
      <c r="AO2310" s="384" t="s">
        <v>1167</v>
      </c>
      <c r="AP2310" s="384" t="s">
        <v>164</v>
      </c>
      <c r="AQ2310" s="384" t="str">
        <f t="shared" si="307"/>
        <v>Cumilla Chauddagram</v>
      </c>
      <c r="AR2310" s="627"/>
      <c r="AS2310" s="627"/>
      <c r="AT2310" s="627"/>
      <c r="AU2310" s="627"/>
      <c r="AV2310" s="627"/>
      <c r="AW2310" s="627"/>
      <c r="AX2310" s="627"/>
      <c r="AY2310" s="627"/>
      <c r="AZ2310" s="627"/>
      <c r="BA2310" s="627"/>
      <c r="BB2310" s="627"/>
      <c r="BC2310" s="627"/>
      <c r="BD2310" s="627"/>
      <c r="BE2310" s="627"/>
      <c r="BF2310" s="627"/>
      <c r="BH2310" s="384" t="s">
        <v>1167</v>
      </c>
      <c r="BI2310" s="384" t="s">
        <v>164</v>
      </c>
      <c r="BJ2310" s="384" t="str">
        <f t="shared" si="308"/>
        <v>Cumilla Chauddagram</v>
      </c>
      <c r="BK2310" s="627"/>
      <c r="BL2310" s="627"/>
      <c r="BM2310" s="627"/>
      <c r="BN2310" s="627"/>
      <c r="BO2310" s="627"/>
      <c r="BP2310" s="627"/>
      <c r="BQ2310" s="627"/>
      <c r="BR2310" s="627"/>
      <c r="BS2310" s="627"/>
      <c r="BT2310" s="627"/>
      <c r="BU2310" s="627"/>
      <c r="BV2310" s="627"/>
      <c r="BW2310" s="627"/>
      <c r="BX2310" s="627"/>
      <c r="BY2310" s="627"/>
      <c r="CA2310" s="384" t="s">
        <v>1167</v>
      </c>
      <c r="CB2310" s="384" t="s">
        <v>164</v>
      </c>
      <c r="CC2310" s="384" t="str">
        <f t="shared" si="309"/>
        <v>Cumilla Chauddagram</v>
      </c>
      <c r="CD2310" s="629"/>
      <c r="CE2310" s="629"/>
      <c r="CF2310" s="629"/>
      <c r="CG2310" s="629"/>
      <c r="CH2310" s="629"/>
      <c r="CI2310" s="629"/>
      <c r="CJ2310" s="629"/>
      <c r="CK2310" s="629"/>
      <c r="CN2310" s="384" t="s">
        <v>1167</v>
      </c>
      <c r="CO2310" s="384" t="s">
        <v>164</v>
      </c>
      <c r="CP2310" s="384" t="str">
        <f t="shared" si="310"/>
        <v>Cumilla Chauddagram</v>
      </c>
      <c r="CQ2310" s="629"/>
      <c r="CR2310" s="629"/>
      <c r="CS2310" s="629"/>
      <c r="CT2310" s="629"/>
      <c r="CU2310" s="629"/>
      <c r="CV2310" s="629"/>
      <c r="CW2310" s="629"/>
      <c r="CX2310" s="629"/>
      <c r="CZ2310" s="384" t="s">
        <v>1167</v>
      </c>
      <c r="DA2310" s="384" t="s">
        <v>164</v>
      </c>
      <c r="DB2310" s="384" t="str">
        <f t="shared" si="311"/>
        <v>Cumilla Chauddagram</v>
      </c>
      <c r="DC2310" s="566"/>
      <c r="DD2310"/>
      <c r="DE2310" s="384" t="s">
        <v>1167</v>
      </c>
      <c r="DF2310" s="384" t="s">
        <v>164</v>
      </c>
      <c r="DG2310" s="384" t="str">
        <f t="shared" si="312"/>
        <v>Cumilla Chauddagram</v>
      </c>
      <c r="DH2310" s="566"/>
      <c r="DI2310"/>
      <c r="DJ2310" s="384" t="s">
        <v>1167</v>
      </c>
      <c r="DK2310" s="384" t="s">
        <v>164</v>
      </c>
      <c r="DL2310" s="384" t="str">
        <f t="shared" si="313"/>
        <v>Cumilla Chauddagram</v>
      </c>
      <c r="DM2310" s="566">
        <v>0</v>
      </c>
      <c r="DN2310"/>
      <c r="DO2310" s="384" t="s">
        <v>1167</v>
      </c>
      <c r="DP2310" s="384" t="s">
        <v>164</v>
      </c>
      <c r="DQ2310" s="384" t="str">
        <f t="shared" si="314"/>
        <v>Cumilla Chauddagram</v>
      </c>
      <c r="DR2310" s="566">
        <v>0</v>
      </c>
    </row>
    <row r="2311" spans="1:122" ht="15" hidden="1" x14ac:dyDescent="0.25">
      <c r="A2311" s="384" t="s">
        <v>1167</v>
      </c>
      <c r="B2311" s="384" t="s">
        <v>165</v>
      </c>
      <c r="C2311" s="384" t="str">
        <f t="shared" si="315"/>
        <v>Cumilla Comb M Hospital</v>
      </c>
      <c r="D2311" s="626"/>
      <c r="E2311" s="626"/>
      <c r="F2311" s="626"/>
      <c r="G2311" s="626"/>
      <c r="H2311" s="626"/>
      <c r="I2311" s="626"/>
      <c r="J2311" s="626"/>
      <c r="K2311" s="626"/>
      <c r="L2311" s="626"/>
      <c r="M2311" s="626"/>
      <c r="N2311" s="626"/>
      <c r="O2311" s="626"/>
      <c r="P2311" s="626"/>
      <c r="Q2311" s="626"/>
      <c r="R2311" s="626"/>
      <c r="S2311" s="322"/>
      <c r="T2311" s="322"/>
      <c r="U2311" s="384" t="s">
        <v>1167</v>
      </c>
      <c r="V2311" s="384" t="s">
        <v>165</v>
      </c>
      <c r="W2311" s="384" t="str">
        <f t="shared" si="316"/>
        <v>Cumilla Comb M Hospital</v>
      </c>
      <c r="X2311" s="626"/>
      <c r="Y2311" s="626"/>
      <c r="Z2311" s="626"/>
      <c r="AA2311" s="626"/>
      <c r="AB2311" s="626"/>
      <c r="AC2311" s="626"/>
      <c r="AD2311" s="626"/>
      <c r="AE2311" s="626"/>
      <c r="AF2311" s="626"/>
      <c r="AG2311" s="626"/>
      <c r="AH2311" s="626"/>
      <c r="AI2311" s="626"/>
      <c r="AJ2311" s="626"/>
      <c r="AK2311" s="626"/>
      <c r="AL2311" s="626"/>
      <c r="AO2311" s="384" t="s">
        <v>1167</v>
      </c>
      <c r="AP2311" s="384" t="s">
        <v>165</v>
      </c>
      <c r="AQ2311" s="384" t="str">
        <f t="shared" si="307"/>
        <v>Cumilla Comb M Hospital</v>
      </c>
      <c r="AR2311" s="627"/>
      <c r="AS2311" s="627"/>
      <c r="AT2311" s="627"/>
      <c r="AU2311" s="627"/>
      <c r="AV2311" s="627"/>
      <c r="AW2311" s="627"/>
      <c r="AX2311" s="627"/>
      <c r="AY2311" s="627"/>
      <c r="AZ2311" s="627"/>
      <c r="BA2311" s="627"/>
      <c r="BB2311" s="627"/>
      <c r="BC2311" s="627"/>
      <c r="BD2311" s="627"/>
      <c r="BE2311" s="627"/>
      <c r="BF2311" s="627"/>
      <c r="BH2311" s="384" t="s">
        <v>1167</v>
      </c>
      <c r="BI2311" s="384" t="s">
        <v>165</v>
      </c>
      <c r="BJ2311" s="384" t="str">
        <f t="shared" si="308"/>
        <v>Cumilla Comb M Hospital</v>
      </c>
      <c r="BK2311" s="627"/>
      <c r="BL2311" s="627"/>
      <c r="BM2311" s="627"/>
      <c r="BN2311" s="627"/>
      <c r="BO2311" s="627"/>
      <c r="BP2311" s="627"/>
      <c r="BQ2311" s="627"/>
      <c r="BR2311" s="627"/>
      <c r="BS2311" s="627"/>
      <c r="BT2311" s="627"/>
      <c r="BU2311" s="627"/>
      <c r="BV2311" s="627"/>
      <c r="BW2311" s="627"/>
      <c r="BX2311" s="627"/>
      <c r="BY2311" s="627"/>
      <c r="CA2311" s="384" t="s">
        <v>1167</v>
      </c>
      <c r="CB2311" s="384" t="s">
        <v>165</v>
      </c>
      <c r="CC2311" s="384" t="str">
        <f t="shared" si="309"/>
        <v>Cumilla Comb M Hospital</v>
      </c>
      <c r="CD2311" s="629"/>
      <c r="CE2311" s="629"/>
      <c r="CF2311" s="629"/>
      <c r="CG2311" s="629"/>
      <c r="CH2311" s="629"/>
      <c r="CI2311" s="629"/>
      <c r="CJ2311" s="629"/>
      <c r="CK2311" s="629"/>
      <c r="CN2311" s="384" t="s">
        <v>1167</v>
      </c>
      <c r="CO2311" s="384" t="s">
        <v>165</v>
      </c>
      <c r="CP2311" s="384" t="str">
        <f t="shared" si="310"/>
        <v>Cumilla Comb M Hospital</v>
      </c>
      <c r="CQ2311" s="629"/>
      <c r="CR2311" s="629"/>
      <c r="CS2311" s="629"/>
      <c r="CT2311" s="629"/>
      <c r="CU2311" s="629"/>
      <c r="CV2311" s="629"/>
      <c r="CW2311" s="629"/>
      <c r="CX2311" s="629"/>
      <c r="CZ2311" s="384" t="s">
        <v>1167</v>
      </c>
      <c r="DA2311" s="384" t="s">
        <v>165</v>
      </c>
      <c r="DB2311" s="384" t="str">
        <f t="shared" si="311"/>
        <v>Cumilla Comb M Hospital</v>
      </c>
      <c r="DC2311" s="566"/>
      <c r="DD2311"/>
      <c r="DE2311" s="384" t="s">
        <v>1167</v>
      </c>
      <c r="DF2311" s="384" t="s">
        <v>165</v>
      </c>
      <c r="DG2311" s="384" t="str">
        <f t="shared" si="312"/>
        <v>Cumilla Comb M Hospital</v>
      </c>
      <c r="DH2311" s="566"/>
      <c r="DI2311"/>
      <c r="DJ2311" s="384" t="s">
        <v>1167</v>
      </c>
      <c r="DK2311" s="384" t="s">
        <v>165</v>
      </c>
      <c r="DL2311" s="384" t="str">
        <f t="shared" si="313"/>
        <v>Cumilla Comb M Hospital</v>
      </c>
      <c r="DM2311" s="566">
        <v>0</v>
      </c>
      <c r="DN2311"/>
      <c r="DO2311" s="384" t="s">
        <v>1167</v>
      </c>
      <c r="DP2311" s="384" t="s">
        <v>165</v>
      </c>
      <c r="DQ2311" s="384" t="str">
        <f t="shared" si="314"/>
        <v>Cumilla Comb M Hospital</v>
      </c>
      <c r="DR2311" s="566">
        <v>0</v>
      </c>
    </row>
    <row r="2312" spans="1:122" ht="15" hidden="1" x14ac:dyDescent="0.25">
      <c r="A2312" s="384" t="s">
        <v>1167</v>
      </c>
      <c r="B2312" s="384" t="s">
        <v>1168</v>
      </c>
      <c r="C2312" s="384" t="str">
        <f t="shared" si="315"/>
        <v>Cumilla Cumilla Medical College &amp; Hosp.</v>
      </c>
      <c r="D2312" s="626"/>
      <c r="E2312" s="626"/>
      <c r="F2312" s="626"/>
      <c r="G2312" s="626"/>
      <c r="H2312" s="626"/>
      <c r="I2312" s="626"/>
      <c r="J2312" s="626"/>
      <c r="K2312" s="626"/>
      <c r="L2312" s="626"/>
      <c r="M2312" s="626"/>
      <c r="N2312" s="626"/>
      <c r="O2312" s="626"/>
      <c r="P2312" s="626"/>
      <c r="Q2312" s="626"/>
      <c r="R2312" s="626"/>
      <c r="S2312" s="322"/>
      <c r="T2312" s="322"/>
      <c r="U2312" s="384" t="s">
        <v>1167</v>
      </c>
      <c r="V2312" s="384" t="s">
        <v>1168</v>
      </c>
      <c r="W2312" s="384" t="str">
        <f t="shared" si="316"/>
        <v>Cumilla Cumilla Medical College &amp; Hosp.</v>
      </c>
      <c r="X2312" s="626"/>
      <c r="Y2312" s="626"/>
      <c r="Z2312" s="626"/>
      <c r="AA2312" s="626"/>
      <c r="AB2312" s="626"/>
      <c r="AC2312" s="626"/>
      <c r="AD2312" s="626"/>
      <c r="AE2312" s="626"/>
      <c r="AF2312" s="626"/>
      <c r="AG2312" s="626"/>
      <c r="AH2312" s="626"/>
      <c r="AI2312" s="626"/>
      <c r="AJ2312" s="626"/>
      <c r="AK2312" s="626"/>
      <c r="AL2312" s="626"/>
      <c r="AO2312" s="384" t="s">
        <v>1167</v>
      </c>
      <c r="AP2312" s="384" t="s">
        <v>1168</v>
      </c>
      <c r="AQ2312" s="384" t="str">
        <f t="shared" si="307"/>
        <v>Cumilla Cumilla Medical College &amp; Hosp.</v>
      </c>
      <c r="AR2312" s="627"/>
      <c r="AS2312" s="627"/>
      <c r="AT2312" s="627"/>
      <c r="AU2312" s="627"/>
      <c r="AV2312" s="627"/>
      <c r="AW2312" s="627"/>
      <c r="AX2312" s="627"/>
      <c r="AY2312" s="627"/>
      <c r="AZ2312" s="627"/>
      <c r="BA2312" s="627"/>
      <c r="BB2312" s="627"/>
      <c r="BC2312" s="627"/>
      <c r="BD2312" s="627"/>
      <c r="BE2312" s="627"/>
      <c r="BF2312" s="627"/>
      <c r="BH2312" s="384" t="s">
        <v>1167</v>
      </c>
      <c r="BI2312" s="384" t="s">
        <v>1168</v>
      </c>
      <c r="BJ2312" s="384" t="str">
        <f t="shared" si="308"/>
        <v>Cumilla Cumilla Medical College &amp; Hosp.</v>
      </c>
      <c r="BK2312" s="627"/>
      <c r="BL2312" s="627"/>
      <c r="BM2312" s="627"/>
      <c r="BN2312" s="627"/>
      <c r="BO2312" s="627"/>
      <c r="BP2312" s="627"/>
      <c r="BQ2312" s="627"/>
      <c r="BR2312" s="627"/>
      <c r="BS2312" s="627"/>
      <c r="BT2312" s="627"/>
      <c r="BU2312" s="627"/>
      <c r="BV2312" s="627"/>
      <c r="BW2312" s="627"/>
      <c r="BX2312" s="627"/>
      <c r="BY2312" s="627"/>
      <c r="CA2312" s="384" t="s">
        <v>1167</v>
      </c>
      <c r="CB2312" s="384" t="s">
        <v>1168</v>
      </c>
      <c r="CC2312" s="384" t="str">
        <f t="shared" si="309"/>
        <v>Cumilla Cumilla Medical College &amp; Hosp.</v>
      </c>
      <c r="CD2312" s="629"/>
      <c r="CE2312" s="629"/>
      <c r="CF2312" s="629"/>
      <c r="CG2312" s="629"/>
      <c r="CH2312" s="629"/>
      <c r="CI2312" s="629"/>
      <c r="CJ2312" s="629"/>
      <c r="CK2312" s="629"/>
      <c r="CN2312" s="384" t="s">
        <v>1167</v>
      </c>
      <c r="CO2312" s="384" t="s">
        <v>1168</v>
      </c>
      <c r="CP2312" s="384" t="str">
        <f t="shared" si="310"/>
        <v>Cumilla Cumilla Medical College &amp; Hosp.</v>
      </c>
      <c r="CQ2312" s="629"/>
      <c r="CR2312" s="629"/>
      <c r="CS2312" s="629"/>
      <c r="CT2312" s="629"/>
      <c r="CU2312" s="629"/>
      <c r="CV2312" s="629"/>
      <c r="CW2312" s="629"/>
      <c r="CX2312" s="629"/>
      <c r="CZ2312" s="384" t="s">
        <v>1167</v>
      </c>
      <c r="DA2312" s="384" t="s">
        <v>1168</v>
      </c>
      <c r="DB2312" s="384" t="str">
        <f t="shared" si="311"/>
        <v>Cumilla Cumilla Medical College &amp; Hosp.</v>
      </c>
      <c r="DC2312" s="566"/>
      <c r="DD2312"/>
      <c r="DE2312" s="384" t="s">
        <v>1167</v>
      </c>
      <c r="DF2312" s="384" t="s">
        <v>1168</v>
      </c>
      <c r="DG2312" s="384" t="str">
        <f t="shared" si="312"/>
        <v>Cumilla Cumilla Medical College &amp; Hosp.</v>
      </c>
      <c r="DH2312" s="566"/>
      <c r="DI2312"/>
      <c r="DJ2312" s="384" t="s">
        <v>1167</v>
      </c>
      <c r="DK2312" s="384" t="s">
        <v>1168</v>
      </c>
      <c r="DL2312" s="384" t="str">
        <f t="shared" si="313"/>
        <v>Cumilla Cumilla Medical College &amp; Hosp.</v>
      </c>
      <c r="DM2312" s="566">
        <v>0</v>
      </c>
      <c r="DN2312"/>
      <c r="DO2312" s="384" t="s">
        <v>1167</v>
      </c>
      <c r="DP2312" s="384" t="s">
        <v>1168</v>
      </c>
      <c r="DQ2312" s="384" t="str">
        <f t="shared" si="314"/>
        <v>Cumilla Cumilla Medical College &amp; Hosp.</v>
      </c>
      <c r="DR2312" s="566">
        <v>0</v>
      </c>
    </row>
    <row r="2313" spans="1:122" ht="15" hidden="1" x14ac:dyDescent="0.25">
      <c r="A2313" s="384" t="s">
        <v>1167</v>
      </c>
      <c r="B2313" s="241" t="s">
        <v>1169</v>
      </c>
      <c r="C2313" s="384" t="str">
        <f t="shared" si="315"/>
        <v>Cumilla Cumilla Sadar</v>
      </c>
      <c r="D2313" s="626"/>
      <c r="E2313" s="626"/>
      <c r="F2313" s="626"/>
      <c r="G2313" s="626"/>
      <c r="H2313" s="626"/>
      <c r="I2313" s="626"/>
      <c r="J2313" s="626"/>
      <c r="K2313" s="626"/>
      <c r="L2313" s="626"/>
      <c r="M2313" s="626"/>
      <c r="N2313" s="626"/>
      <c r="O2313" s="626"/>
      <c r="P2313" s="626"/>
      <c r="Q2313" s="626"/>
      <c r="R2313" s="626"/>
      <c r="S2313" s="322"/>
      <c r="T2313" s="322"/>
      <c r="U2313" s="384" t="s">
        <v>1167</v>
      </c>
      <c r="V2313" s="241" t="s">
        <v>1169</v>
      </c>
      <c r="W2313" s="384" t="str">
        <f t="shared" si="316"/>
        <v>Cumilla Cumilla Sadar</v>
      </c>
      <c r="X2313" s="626"/>
      <c r="Y2313" s="626"/>
      <c r="Z2313" s="626"/>
      <c r="AA2313" s="626"/>
      <c r="AB2313" s="626"/>
      <c r="AC2313" s="626"/>
      <c r="AD2313" s="626"/>
      <c r="AE2313" s="626"/>
      <c r="AF2313" s="626"/>
      <c r="AG2313" s="626"/>
      <c r="AH2313" s="626"/>
      <c r="AI2313" s="626"/>
      <c r="AJ2313" s="626"/>
      <c r="AK2313" s="626"/>
      <c r="AL2313" s="626"/>
      <c r="AO2313" s="384" t="s">
        <v>1167</v>
      </c>
      <c r="AP2313" s="241" t="s">
        <v>1169</v>
      </c>
      <c r="AQ2313" s="384" t="str">
        <f t="shared" si="307"/>
        <v>Cumilla Cumilla Sadar</v>
      </c>
      <c r="AR2313" s="627"/>
      <c r="AS2313" s="627"/>
      <c r="AT2313" s="627"/>
      <c r="AU2313" s="627"/>
      <c r="AV2313" s="627"/>
      <c r="AW2313" s="627"/>
      <c r="AX2313" s="627"/>
      <c r="AY2313" s="627"/>
      <c r="AZ2313" s="627"/>
      <c r="BA2313" s="627"/>
      <c r="BB2313" s="627"/>
      <c r="BC2313" s="627"/>
      <c r="BD2313" s="627"/>
      <c r="BE2313" s="627"/>
      <c r="BF2313" s="627"/>
      <c r="BH2313" s="384" t="s">
        <v>1167</v>
      </c>
      <c r="BI2313" s="241" t="s">
        <v>1169</v>
      </c>
      <c r="BJ2313" s="384" t="str">
        <f t="shared" si="308"/>
        <v>Cumilla Cumilla Sadar</v>
      </c>
      <c r="BK2313" s="627"/>
      <c r="BL2313" s="627"/>
      <c r="BM2313" s="627"/>
      <c r="BN2313" s="627"/>
      <c r="BO2313" s="627"/>
      <c r="BP2313" s="627"/>
      <c r="BQ2313" s="627"/>
      <c r="BR2313" s="627"/>
      <c r="BS2313" s="627"/>
      <c r="BT2313" s="627"/>
      <c r="BU2313" s="627"/>
      <c r="BV2313" s="627"/>
      <c r="BW2313" s="627"/>
      <c r="BX2313" s="627"/>
      <c r="BY2313" s="627"/>
      <c r="CA2313" s="384" t="s">
        <v>1167</v>
      </c>
      <c r="CB2313" s="241" t="s">
        <v>1169</v>
      </c>
      <c r="CC2313" s="384" t="str">
        <f t="shared" si="309"/>
        <v>Cumilla Cumilla Sadar</v>
      </c>
      <c r="CD2313" s="629"/>
      <c r="CE2313" s="629"/>
      <c r="CF2313" s="629"/>
      <c r="CG2313" s="629"/>
      <c r="CH2313" s="629"/>
      <c r="CI2313" s="629"/>
      <c r="CJ2313" s="629"/>
      <c r="CK2313" s="629"/>
      <c r="CN2313" s="384" t="s">
        <v>1167</v>
      </c>
      <c r="CO2313" s="241" t="s">
        <v>1169</v>
      </c>
      <c r="CP2313" s="384" t="str">
        <f t="shared" si="310"/>
        <v>Cumilla Cumilla Sadar</v>
      </c>
      <c r="CQ2313" s="629"/>
      <c r="CR2313" s="629"/>
      <c r="CS2313" s="629"/>
      <c r="CT2313" s="629"/>
      <c r="CU2313" s="629"/>
      <c r="CV2313" s="629"/>
      <c r="CW2313" s="629"/>
      <c r="CX2313" s="629"/>
      <c r="CZ2313" s="384" t="s">
        <v>1167</v>
      </c>
      <c r="DA2313" s="241" t="s">
        <v>1169</v>
      </c>
      <c r="DB2313" s="384" t="str">
        <f t="shared" si="311"/>
        <v>Cumilla Cumilla Sadar</v>
      </c>
      <c r="DC2313" s="566"/>
      <c r="DD2313"/>
      <c r="DE2313" s="384" t="s">
        <v>1167</v>
      </c>
      <c r="DF2313" s="241" t="s">
        <v>1169</v>
      </c>
      <c r="DG2313" s="384" t="str">
        <f t="shared" si="312"/>
        <v>Cumilla Cumilla Sadar</v>
      </c>
      <c r="DH2313" s="566"/>
      <c r="DI2313"/>
      <c r="DJ2313" s="384" t="s">
        <v>1167</v>
      </c>
      <c r="DK2313" s="241" t="s">
        <v>1169</v>
      </c>
      <c r="DL2313" s="384" t="str">
        <f t="shared" si="313"/>
        <v>Cumilla Cumilla Sadar</v>
      </c>
      <c r="DM2313" s="566">
        <v>25</v>
      </c>
      <c r="DN2313"/>
      <c r="DO2313" s="384" t="s">
        <v>1167</v>
      </c>
      <c r="DP2313" s="241" t="s">
        <v>1169</v>
      </c>
      <c r="DQ2313" s="384" t="str">
        <f t="shared" si="314"/>
        <v>Cumilla Cumilla Sadar</v>
      </c>
      <c r="DR2313" s="566">
        <v>50</v>
      </c>
    </row>
    <row r="2314" spans="1:122" ht="15" hidden="1" x14ac:dyDescent="0.25">
      <c r="A2314" s="384" t="s">
        <v>1167</v>
      </c>
      <c r="B2314" s="384" t="s">
        <v>166</v>
      </c>
      <c r="C2314" s="384" t="str">
        <f t="shared" si="315"/>
        <v>Cumilla Dakkhin Sadar</v>
      </c>
      <c r="D2314" s="626"/>
      <c r="E2314" s="626"/>
      <c r="F2314" s="626"/>
      <c r="G2314" s="626"/>
      <c r="H2314" s="626"/>
      <c r="I2314" s="626"/>
      <c r="J2314" s="626"/>
      <c r="K2314" s="626"/>
      <c r="L2314" s="626"/>
      <c r="M2314" s="626"/>
      <c r="N2314" s="626"/>
      <c r="O2314" s="626"/>
      <c r="P2314" s="626"/>
      <c r="Q2314" s="626"/>
      <c r="R2314" s="626"/>
      <c r="S2314" s="322"/>
      <c r="T2314" s="322"/>
      <c r="U2314" s="384" t="s">
        <v>1167</v>
      </c>
      <c r="V2314" s="384" t="s">
        <v>166</v>
      </c>
      <c r="W2314" s="384" t="str">
        <f t="shared" si="316"/>
        <v>Cumilla Dakkhin Sadar</v>
      </c>
      <c r="X2314" s="626"/>
      <c r="Y2314" s="626"/>
      <c r="Z2314" s="626"/>
      <c r="AA2314" s="626"/>
      <c r="AB2314" s="626"/>
      <c r="AC2314" s="626"/>
      <c r="AD2314" s="626"/>
      <c r="AE2314" s="626"/>
      <c r="AF2314" s="626"/>
      <c r="AG2314" s="626"/>
      <c r="AH2314" s="626"/>
      <c r="AI2314" s="626"/>
      <c r="AJ2314" s="626"/>
      <c r="AK2314" s="626"/>
      <c r="AL2314" s="626"/>
      <c r="AO2314" s="384" t="s">
        <v>1167</v>
      </c>
      <c r="AP2314" s="384" t="s">
        <v>166</v>
      </c>
      <c r="AQ2314" s="384" t="str">
        <f t="shared" si="307"/>
        <v>Cumilla Dakkhin Sadar</v>
      </c>
      <c r="AR2314" s="627"/>
      <c r="AS2314" s="627"/>
      <c r="AT2314" s="627"/>
      <c r="AU2314" s="627"/>
      <c r="AV2314" s="627"/>
      <c r="AW2314" s="627"/>
      <c r="AX2314" s="627"/>
      <c r="AY2314" s="627"/>
      <c r="AZ2314" s="627"/>
      <c r="BA2314" s="627"/>
      <c r="BB2314" s="627"/>
      <c r="BC2314" s="627"/>
      <c r="BD2314" s="627"/>
      <c r="BE2314" s="627"/>
      <c r="BF2314" s="627"/>
      <c r="BH2314" s="384" t="s">
        <v>1167</v>
      </c>
      <c r="BI2314" s="384" t="s">
        <v>166</v>
      </c>
      <c r="BJ2314" s="384" t="str">
        <f t="shared" si="308"/>
        <v>Cumilla Dakkhin Sadar</v>
      </c>
      <c r="BK2314" s="627"/>
      <c r="BL2314" s="627"/>
      <c r="BM2314" s="627"/>
      <c r="BN2314" s="627"/>
      <c r="BO2314" s="627"/>
      <c r="BP2314" s="627"/>
      <c r="BQ2314" s="627"/>
      <c r="BR2314" s="627"/>
      <c r="BS2314" s="627"/>
      <c r="BT2314" s="627"/>
      <c r="BU2314" s="627"/>
      <c r="BV2314" s="627"/>
      <c r="BW2314" s="627"/>
      <c r="BX2314" s="627"/>
      <c r="BY2314" s="627"/>
      <c r="CA2314" s="384" t="s">
        <v>1167</v>
      </c>
      <c r="CB2314" s="384" t="s">
        <v>166</v>
      </c>
      <c r="CC2314" s="384" t="str">
        <f t="shared" si="309"/>
        <v>Cumilla Dakkhin Sadar</v>
      </c>
      <c r="CD2314" s="629"/>
      <c r="CE2314" s="629"/>
      <c r="CF2314" s="629"/>
      <c r="CG2314" s="629"/>
      <c r="CH2314" s="629"/>
      <c r="CI2314" s="629"/>
      <c r="CJ2314" s="629"/>
      <c r="CK2314" s="629"/>
      <c r="CN2314" s="384" t="s">
        <v>1167</v>
      </c>
      <c r="CO2314" s="384" t="s">
        <v>166</v>
      </c>
      <c r="CP2314" s="384" t="str">
        <f t="shared" si="310"/>
        <v>Cumilla Dakkhin Sadar</v>
      </c>
      <c r="CQ2314" s="629"/>
      <c r="CR2314" s="629"/>
      <c r="CS2314" s="629"/>
      <c r="CT2314" s="629"/>
      <c r="CU2314" s="629"/>
      <c r="CV2314" s="629"/>
      <c r="CW2314" s="629"/>
      <c r="CX2314" s="629"/>
      <c r="CZ2314" s="384" t="s">
        <v>1167</v>
      </c>
      <c r="DA2314" s="384" t="s">
        <v>166</v>
      </c>
      <c r="DB2314" s="384" t="str">
        <f t="shared" si="311"/>
        <v>Cumilla Dakkhin Sadar</v>
      </c>
      <c r="DC2314" s="566"/>
      <c r="DD2314"/>
      <c r="DE2314" s="384" t="s">
        <v>1167</v>
      </c>
      <c r="DF2314" s="384" t="s">
        <v>166</v>
      </c>
      <c r="DG2314" s="384" t="str">
        <f t="shared" si="312"/>
        <v>Cumilla Dakkhin Sadar</v>
      </c>
      <c r="DH2314" s="566"/>
      <c r="DI2314"/>
      <c r="DJ2314" s="384" t="s">
        <v>1167</v>
      </c>
      <c r="DK2314" s="384" t="s">
        <v>166</v>
      </c>
      <c r="DL2314" s="384" t="str">
        <f t="shared" si="313"/>
        <v>Cumilla Dakkhin Sadar</v>
      </c>
      <c r="DM2314" s="566">
        <v>0</v>
      </c>
      <c r="DN2314"/>
      <c r="DO2314" s="384" t="s">
        <v>1167</v>
      </c>
      <c r="DP2314" s="384" t="s">
        <v>166</v>
      </c>
      <c r="DQ2314" s="384" t="str">
        <f t="shared" si="314"/>
        <v>Cumilla Dakkhin Sadar</v>
      </c>
      <c r="DR2314" s="566">
        <v>0</v>
      </c>
    </row>
    <row r="2315" spans="1:122" ht="15" hidden="1" x14ac:dyDescent="0.25">
      <c r="A2315" s="384" t="s">
        <v>1167</v>
      </c>
      <c r="B2315" s="384" t="s">
        <v>167</v>
      </c>
      <c r="C2315" s="384" t="str">
        <f t="shared" si="315"/>
        <v>Cumilla Daudkandi</v>
      </c>
      <c r="D2315" s="626"/>
      <c r="E2315" s="626"/>
      <c r="F2315" s="626"/>
      <c r="G2315" s="626"/>
      <c r="H2315" s="626"/>
      <c r="I2315" s="626"/>
      <c r="J2315" s="626"/>
      <c r="K2315" s="626"/>
      <c r="L2315" s="626"/>
      <c r="M2315" s="626"/>
      <c r="N2315" s="626"/>
      <c r="O2315" s="626"/>
      <c r="P2315" s="626"/>
      <c r="Q2315" s="626"/>
      <c r="R2315" s="626"/>
      <c r="S2315" s="322"/>
      <c r="T2315" s="322"/>
      <c r="U2315" s="384" t="s">
        <v>1167</v>
      </c>
      <c r="V2315" s="384" t="s">
        <v>167</v>
      </c>
      <c r="W2315" s="384" t="str">
        <f t="shared" si="316"/>
        <v>Cumilla Daudkandi</v>
      </c>
      <c r="X2315" s="626"/>
      <c r="Y2315" s="626"/>
      <c r="Z2315" s="626"/>
      <c r="AA2315" s="626"/>
      <c r="AB2315" s="626"/>
      <c r="AC2315" s="626"/>
      <c r="AD2315" s="626"/>
      <c r="AE2315" s="626"/>
      <c r="AF2315" s="626"/>
      <c r="AG2315" s="626"/>
      <c r="AH2315" s="626"/>
      <c r="AI2315" s="626"/>
      <c r="AJ2315" s="626"/>
      <c r="AK2315" s="626"/>
      <c r="AL2315" s="626"/>
      <c r="AO2315" s="384" t="s">
        <v>1167</v>
      </c>
      <c r="AP2315" s="384" t="s">
        <v>167</v>
      </c>
      <c r="AQ2315" s="384" t="str">
        <f t="shared" si="307"/>
        <v>Cumilla Daudkandi</v>
      </c>
      <c r="AR2315" s="627"/>
      <c r="AS2315" s="627"/>
      <c r="AT2315" s="627"/>
      <c r="AU2315" s="627"/>
      <c r="AV2315" s="627"/>
      <c r="AW2315" s="627"/>
      <c r="AX2315" s="627"/>
      <c r="AY2315" s="627"/>
      <c r="AZ2315" s="627"/>
      <c r="BA2315" s="627"/>
      <c r="BB2315" s="627"/>
      <c r="BC2315" s="627"/>
      <c r="BD2315" s="627"/>
      <c r="BE2315" s="627"/>
      <c r="BF2315" s="627"/>
      <c r="BH2315" s="384" t="s">
        <v>1167</v>
      </c>
      <c r="BI2315" s="384" t="s">
        <v>167</v>
      </c>
      <c r="BJ2315" s="384" t="str">
        <f t="shared" si="308"/>
        <v>Cumilla Daudkandi</v>
      </c>
      <c r="BK2315" s="627"/>
      <c r="BL2315" s="627"/>
      <c r="BM2315" s="627"/>
      <c r="BN2315" s="627"/>
      <c r="BO2315" s="627"/>
      <c r="BP2315" s="627"/>
      <c r="BQ2315" s="627"/>
      <c r="BR2315" s="627"/>
      <c r="BS2315" s="627"/>
      <c r="BT2315" s="627"/>
      <c r="BU2315" s="627"/>
      <c r="BV2315" s="627"/>
      <c r="BW2315" s="627"/>
      <c r="BX2315" s="627"/>
      <c r="BY2315" s="627"/>
      <c r="CA2315" s="384" t="s">
        <v>1167</v>
      </c>
      <c r="CB2315" s="384" t="s">
        <v>167</v>
      </c>
      <c r="CC2315" s="384" t="str">
        <f t="shared" si="309"/>
        <v>Cumilla Daudkandi</v>
      </c>
      <c r="CD2315" s="629"/>
      <c r="CE2315" s="629"/>
      <c r="CF2315" s="629"/>
      <c r="CG2315" s="629"/>
      <c r="CH2315" s="629"/>
      <c r="CI2315" s="629"/>
      <c r="CJ2315" s="629"/>
      <c r="CK2315" s="629"/>
      <c r="CN2315" s="384" t="s">
        <v>1167</v>
      </c>
      <c r="CO2315" s="384" t="s">
        <v>167</v>
      </c>
      <c r="CP2315" s="384" t="str">
        <f t="shared" si="310"/>
        <v>Cumilla Daudkandi</v>
      </c>
      <c r="CQ2315" s="629"/>
      <c r="CR2315" s="629"/>
      <c r="CS2315" s="629"/>
      <c r="CT2315" s="629"/>
      <c r="CU2315" s="629"/>
      <c r="CV2315" s="629"/>
      <c r="CW2315" s="629"/>
      <c r="CX2315" s="629"/>
      <c r="CZ2315" s="384" t="s">
        <v>1167</v>
      </c>
      <c r="DA2315" s="384" t="s">
        <v>167</v>
      </c>
      <c r="DB2315" s="384" t="str">
        <f t="shared" si="311"/>
        <v>Cumilla Daudkandi</v>
      </c>
      <c r="DC2315" s="566"/>
      <c r="DD2315"/>
      <c r="DE2315" s="384" t="s">
        <v>1167</v>
      </c>
      <c r="DF2315" s="384" t="s">
        <v>167</v>
      </c>
      <c r="DG2315" s="384" t="str">
        <f t="shared" si="312"/>
        <v>Cumilla Daudkandi</v>
      </c>
      <c r="DH2315" s="566"/>
      <c r="DI2315"/>
      <c r="DJ2315" s="384" t="s">
        <v>1167</v>
      </c>
      <c r="DK2315" s="384" t="s">
        <v>167</v>
      </c>
      <c r="DL2315" s="384" t="str">
        <f t="shared" si="313"/>
        <v>Cumilla Daudkandi</v>
      </c>
      <c r="DM2315" s="566">
        <v>0</v>
      </c>
      <c r="DN2315"/>
      <c r="DO2315" s="384" t="s">
        <v>1167</v>
      </c>
      <c r="DP2315" s="384" t="s">
        <v>167</v>
      </c>
      <c r="DQ2315" s="384" t="str">
        <f t="shared" si="314"/>
        <v>Cumilla Daudkandi</v>
      </c>
      <c r="DR2315" s="566">
        <v>0</v>
      </c>
    </row>
    <row r="2316" spans="1:122" ht="15" hidden="1" x14ac:dyDescent="0.25">
      <c r="A2316" s="384" t="s">
        <v>1167</v>
      </c>
      <c r="B2316" s="384" t="s">
        <v>168</v>
      </c>
      <c r="C2316" s="384" t="str">
        <f t="shared" si="315"/>
        <v>Cumilla Dewidwar</v>
      </c>
      <c r="D2316" s="626"/>
      <c r="E2316" s="626"/>
      <c r="F2316" s="626"/>
      <c r="G2316" s="626"/>
      <c r="H2316" s="626"/>
      <c r="I2316" s="626"/>
      <c r="J2316" s="626"/>
      <c r="K2316" s="626"/>
      <c r="L2316" s="626"/>
      <c r="M2316" s="626"/>
      <c r="N2316" s="626"/>
      <c r="O2316" s="626"/>
      <c r="P2316" s="626"/>
      <c r="Q2316" s="626"/>
      <c r="R2316" s="626"/>
      <c r="S2316" s="322"/>
      <c r="T2316" s="322"/>
      <c r="U2316" s="384" t="s">
        <v>1167</v>
      </c>
      <c r="V2316" s="384" t="s">
        <v>168</v>
      </c>
      <c r="W2316" s="384" t="str">
        <f t="shared" si="316"/>
        <v>Cumilla Dewidwar</v>
      </c>
      <c r="X2316" s="626"/>
      <c r="Y2316" s="626"/>
      <c r="Z2316" s="626"/>
      <c r="AA2316" s="626"/>
      <c r="AB2316" s="626"/>
      <c r="AC2316" s="626"/>
      <c r="AD2316" s="626"/>
      <c r="AE2316" s="626"/>
      <c r="AF2316" s="626"/>
      <c r="AG2316" s="626"/>
      <c r="AH2316" s="626"/>
      <c r="AI2316" s="626"/>
      <c r="AJ2316" s="626"/>
      <c r="AK2316" s="626"/>
      <c r="AL2316" s="626"/>
      <c r="AO2316" s="384" t="s">
        <v>1167</v>
      </c>
      <c r="AP2316" s="384" t="s">
        <v>168</v>
      </c>
      <c r="AQ2316" s="384" t="str">
        <f t="shared" si="307"/>
        <v>Cumilla Dewidwar</v>
      </c>
      <c r="AR2316" s="627"/>
      <c r="AS2316" s="627"/>
      <c r="AT2316" s="627"/>
      <c r="AU2316" s="627"/>
      <c r="AV2316" s="627"/>
      <c r="AW2316" s="627"/>
      <c r="AX2316" s="627"/>
      <c r="AY2316" s="627"/>
      <c r="AZ2316" s="627"/>
      <c r="BA2316" s="627"/>
      <c r="BB2316" s="627"/>
      <c r="BC2316" s="627"/>
      <c r="BD2316" s="627"/>
      <c r="BE2316" s="627"/>
      <c r="BF2316" s="627"/>
      <c r="BH2316" s="384" t="s">
        <v>1167</v>
      </c>
      <c r="BI2316" s="384" t="s">
        <v>168</v>
      </c>
      <c r="BJ2316" s="384" t="str">
        <f t="shared" si="308"/>
        <v>Cumilla Dewidwar</v>
      </c>
      <c r="BK2316" s="627"/>
      <c r="BL2316" s="627"/>
      <c r="BM2316" s="627"/>
      <c r="BN2316" s="627"/>
      <c r="BO2316" s="627"/>
      <c r="BP2316" s="627"/>
      <c r="BQ2316" s="627"/>
      <c r="BR2316" s="627"/>
      <c r="BS2316" s="627"/>
      <c r="BT2316" s="627"/>
      <c r="BU2316" s="627"/>
      <c r="BV2316" s="627"/>
      <c r="BW2316" s="627"/>
      <c r="BX2316" s="627"/>
      <c r="BY2316" s="627"/>
      <c r="CA2316" s="384" t="s">
        <v>1167</v>
      </c>
      <c r="CB2316" s="384" t="s">
        <v>168</v>
      </c>
      <c r="CC2316" s="384" t="str">
        <f t="shared" si="309"/>
        <v>Cumilla Dewidwar</v>
      </c>
      <c r="CD2316" s="629"/>
      <c r="CE2316" s="629"/>
      <c r="CF2316" s="629"/>
      <c r="CG2316" s="629"/>
      <c r="CH2316" s="629"/>
      <c r="CI2316" s="629"/>
      <c r="CJ2316" s="629"/>
      <c r="CK2316" s="629"/>
      <c r="CN2316" s="384" t="s">
        <v>1167</v>
      </c>
      <c r="CO2316" s="384" t="s">
        <v>168</v>
      </c>
      <c r="CP2316" s="384" t="str">
        <f t="shared" si="310"/>
        <v>Cumilla Dewidwar</v>
      </c>
      <c r="CQ2316" s="629"/>
      <c r="CR2316" s="629"/>
      <c r="CS2316" s="629"/>
      <c r="CT2316" s="629"/>
      <c r="CU2316" s="629"/>
      <c r="CV2316" s="629"/>
      <c r="CW2316" s="629"/>
      <c r="CX2316" s="629"/>
      <c r="CZ2316" s="384" t="s">
        <v>1167</v>
      </c>
      <c r="DA2316" s="384" t="s">
        <v>168</v>
      </c>
      <c r="DB2316" s="384" t="str">
        <f t="shared" si="311"/>
        <v>Cumilla Dewidwar</v>
      </c>
      <c r="DC2316" s="566"/>
      <c r="DD2316"/>
      <c r="DE2316" s="384" t="s">
        <v>1167</v>
      </c>
      <c r="DF2316" s="384" t="s">
        <v>168</v>
      </c>
      <c r="DG2316" s="384" t="str">
        <f t="shared" si="312"/>
        <v>Cumilla Dewidwar</v>
      </c>
      <c r="DH2316" s="566"/>
      <c r="DI2316"/>
      <c r="DJ2316" s="384" t="s">
        <v>1167</v>
      </c>
      <c r="DK2316" s="384" t="s">
        <v>168</v>
      </c>
      <c r="DL2316" s="384" t="str">
        <f t="shared" si="313"/>
        <v>Cumilla Dewidwar</v>
      </c>
      <c r="DM2316" s="566">
        <v>0</v>
      </c>
      <c r="DN2316"/>
      <c r="DO2316" s="384" t="s">
        <v>1167</v>
      </c>
      <c r="DP2316" s="384" t="s">
        <v>168</v>
      </c>
      <c r="DQ2316" s="384" t="str">
        <f t="shared" si="314"/>
        <v>Cumilla Dewidwar</v>
      </c>
      <c r="DR2316" s="566">
        <v>0</v>
      </c>
    </row>
    <row r="2317" spans="1:122" ht="15" hidden="1" x14ac:dyDescent="0.25">
      <c r="A2317" s="384" t="s">
        <v>1167</v>
      </c>
      <c r="B2317" s="310" t="s">
        <v>1101</v>
      </c>
      <c r="C2317" s="384" t="str">
        <f>A2317&amp;" "&amp;B2317</f>
        <v>Cumilla EPZ</v>
      </c>
      <c r="D2317" s="626"/>
      <c r="E2317" s="626"/>
      <c r="F2317" s="626"/>
      <c r="G2317" s="626"/>
      <c r="H2317" s="626"/>
      <c r="I2317" s="626"/>
      <c r="J2317" s="626"/>
      <c r="K2317" s="626"/>
      <c r="L2317" s="626"/>
      <c r="M2317" s="626"/>
      <c r="N2317" s="626"/>
      <c r="O2317" s="626"/>
      <c r="P2317" s="626"/>
      <c r="Q2317" s="626"/>
      <c r="R2317" s="626"/>
      <c r="S2317" s="322"/>
      <c r="T2317" s="322"/>
      <c r="U2317" s="384" t="s">
        <v>1167</v>
      </c>
      <c r="V2317" s="310" t="s">
        <v>1101</v>
      </c>
      <c r="W2317" s="384" t="str">
        <f>U2317&amp;" "&amp;V2317</f>
        <v>Cumilla EPZ</v>
      </c>
      <c r="X2317" s="626"/>
      <c r="Y2317" s="626"/>
      <c r="Z2317" s="626"/>
      <c r="AA2317" s="626"/>
      <c r="AB2317" s="626"/>
      <c r="AC2317" s="626"/>
      <c r="AD2317" s="626"/>
      <c r="AE2317" s="626"/>
      <c r="AF2317" s="626"/>
      <c r="AG2317" s="626"/>
      <c r="AH2317" s="626"/>
      <c r="AI2317" s="626"/>
      <c r="AJ2317" s="626"/>
      <c r="AK2317" s="626"/>
      <c r="AL2317" s="626"/>
      <c r="AO2317" s="384" t="s">
        <v>1167</v>
      </c>
      <c r="AP2317" s="384" t="s">
        <v>1101</v>
      </c>
      <c r="AQ2317" s="384" t="str">
        <f>AO2317&amp;" "&amp;AP2317</f>
        <v>Cumilla EPZ</v>
      </c>
      <c r="AR2317" s="627"/>
      <c r="AS2317" s="627"/>
      <c r="AT2317" s="627"/>
      <c r="AU2317" s="627"/>
      <c r="AV2317" s="627"/>
      <c r="AW2317" s="627"/>
      <c r="AX2317" s="627"/>
      <c r="AY2317" s="627"/>
      <c r="AZ2317" s="627"/>
      <c r="BA2317" s="627"/>
      <c r="BB2317" s="627"/>
      <c r="BC2317" s="627"/>
      <c r="BD2317" s="627"/>
      <c r="BE2317" s="627"/>
      <c r="BF2317" s="627"/>
      <c r="BH2317" s="384" t="s">
        <v>1167</v>
      </c>
      <c r="BI2317" s="384" t="s">
        <v>1101</v>
      </c>
      <c r="BJ2317" s="384" t="str">
        <f t="shared" si="308"/>
        <v>Cumilla EPZ</v>
      </c>
      <c r="BK2317" s="627"/>
      <c r="BL2317" s="627"/>
      <c r="BM2317" s="627"/>
      <c r="BN2317" s="627"/>
      <c r="BO2317" s="627"/>
      <c r="BP2317" s="627"/>
      <c r="BQ2317" s="627"/>
      <c r="BR2317" s="627"/>
      <c r="BS2317" s="627"/>
      <c r="BT2317" s="627"/>
      <c r="BU2317" s="627"/>
      <c r="BV2317" s="627"/>
      <c r="BW2317" s="627"/>
      <c r="BX2317" s="627"/>
      <c r="BY2317" s="627"/>
      <c r="CA2317" s="384" t="s">
        <v>1167</v>
      </c>
      <c r="CB2317" s="384" t="s">
        <v>1101</v>
      </c>
      <c r="CC2317" s="384" t="str">
        <f>CA2317&amp;" "&amp;CB2317</f>
        <v>Cumilla EPZ</v>
      </c>
      <c r="CD2317" s="629"/>
      <c r="CE2317" s="629"/>
      <c r="CF2317" s="629"/>
      <c r="CG2317" s="629"/>
      <c r="CH2317" s="629"/>
      <c r="CI2317" s="629"/>
      <c r="CJ2317" s="629"/>
      <c r="CK2317" s="629"/>
      <c r="CN2317" s="384" t="s">
        <v>1167</v>
      </c>
      <c r="CO2317" s="384" t="s">
        <v>1101</v>
      </c>
      <c r="CP2317" s="384" t="str">
        <f>CN2317&amp;" "&amp;CO2317</f>
        <v>Cumilla EPZ</v>
      </c>
      <c r="CQ2317" s="629"/>
      <c r="CR2317" s="629"/>
      <c r="CS2317" s="629"/>
      <c r="CT2317" s="629"/>
      <c r="CU2317" s="629"/>
      <c r="CV2317" s="629"/>
      <c r="CW2317" s="629"/>
      <c r="CX2317" s="629"/>
      <c r="CZ2317" s="384" t="s">
        <v>1167</v>
      </c>
      <c r="DA2317" s="384" t="s">
        <v>1101</v>
      </c>
      <c r="DB2317" s="384" t="str">
        <f t="shared" ref="DB2317:DB2339" si="317">CZ2317&amp;" "&amp;DA2317</f>
        <v>Cumilla EPZ</v>
      </c>
      <c r="DC2317" s="566"/>
      <c r="DD2317"/>
      <c r="DE2317" s="384" t="s">
        <v>1167</v>
      </c>
      <c r="DF2317" s="384" t="s">
        <v>1101</v>
      </c>
      <c r="DG2317" s="384" t="str">
        <f t="shared" si="312"/>
        <v>Cumilla EPZ</v>
      </c>
      <c r="DH2317" s="566"/>
      <c r="DI2317"/>
      <c r="DJ2317" s="384" t="s">
        <v>1167</v>
      </c>
      <c r="DK2317" s="384" t="s">
        <v>1101</v>
      </c>
      <c r="DL2317" s="384" t="str">
        <f t="shared" si="313"/>
        <v>Cumilla EPZ</v>
      </c>
      <c r="DM2317" s="566">
        <v>0</v>
      </c>
      <c r="DN2317"/>
      <c r="DO2317" s="384" t="s">
        <v>1167</v>
      </c>
      <c r="DP2317" s="384" t="s">
        <v>1101</v>
      </c>
      <c r="DQ2317" s="384" t="str">
        <f t="shared" si="314"/>
        <v>Cumilla EPZ</v>
      </c>
      <c r="DR2317" s="566">
        <v>0</v>
      </c>
    </row>
    <row r="2318" spans="1:122" ht="15" hidden="1" x14ac:dyDescent="0.25">
      <c r="A2318" s="384" t="s">
        <v>1167</v>
      </c>
      <c r="B2318" s="384" t="s">
        <v>169</v>
      </c>
      <c r="C2318" s="384" t="str">
        <f t="shared" si="315"/>
        <v>Cumilla Homna</v>
      </c>
      <c r="D2318" s="626"/>
      <c r="E2318" s="626"/>
      <c r="F2318" s="626"/>
      <c r="G2318" s="626"/>
      <c r="H2318" s="626"/>
      <c r="I2318" s="626"/>
      <c r="J2318" s="626"/>
      <c r="K2318" s="626"/>
      <c r="L2318" s="626"/>
      <c r="M2318" s="626"/>
      <c r="N2318" s="626"/>
      <c r="O2318" s="626"/>
      <c r="P2318" s="626"/>
      <c r="Q2318" s="626"/>
      <c r="R2318" s="626"/>
      <c r="S2318" s="322"/>
      <c r="T2318" s="322"/>
      <c r="U2318" s="384" t="s">
        <v>1167</v>
      </c>
      <c r="V2318" s="384" t="s">
        <v>169</v>
      </c>
      <c r="W2318" s="384" t="str">
        <f t="shared" si="316"/>
        <v>Cumilla Homna</v>
      </c>
      <c r="X2318" s="626"/>
      <c r="Y2318" s="626"/>
      <c r="Z2318" s="626"/>
      <c r="AA2318" s="626"/>
      <c r="AB2318" s="626"/>
      <c r="AC2318" s="626"/>
      <c r="AD2318" s="626"/>
      <c r="AE2318" s="626"/>
      <c r="AF2318" s="626"/>
      <c r="AG2318" s="626"/>
      <c r="AH2318" s="626"/>
      <c r="AI2318" s="626"/>
      <c r="AJ2318" s="626"/>
      <c r="AK2318" s="626"/>
      <c r="AL2318" s="626"/>
      <c r="AO2318" s="384" t="s">
        <v>1167</v>
      </c>
      <c r="AP2318" s="384" t="s">
        <v>169</v>
      </c>
      <c r="AQ2318" s="384" t="str">
        <f t="shared" si="307"/>
        <v>Cumilla Homna</v>
      </c>
      <c r="AR2318" s="627"/>
      <c r="AS2318" s="627"/>
      <c r="AT2318" s="627"/>
      <c r="AU2318" s="627"/>
      <c r="AV2318" s="627"/>
      <c r="AW2318" s="627"/>
      <c r="AX2318" s="627"/>
      <c r="AY2318" s="627"/>
      <c r="AZ2318" s="627"/>
      <c r="BA2318" s="627"/>
      <c r="BB2318" s="627"/>
      <c r="BC2318" s="627"/>
      <c r="BD2318" s="627"/>
      <c r="BE2318" s="627"/>
      <c r="BF2318" s="627"/>
      <c r="BH2318" s="384" t="s">
        <v>1167</v>
      </c>
      <c r="BI2318" s="384" t="s">
        <v>169</v>
      </c>
      <c r="BJ2318" s="384" t="str">
        <f t="shared" si="308"/>
        <v>Cumilla Homna</v>
      </c>
      <c r="BK2318" s="627"/>
      <c r="BL2318" s="627"/>
      <c r="BM2318" s="627"/>
      <c r="BN2318" s="627"/>
      <c r="BO2318" s="627"/>
      <c r="BP2318" s="627"/>
      <c r="BQ2318" s="627"/>
      <c r="BR2318" s="627"/>
      <c r="BS2318" s="627"/>
      <c r="BT2318" s="627"/>
      <c r="BU2318" s="627"/>
      <c r="BV2318" s="627"/>
      <c r="BW2318" s="627"/>
      <c r="BX2318" s="627"/>
      <c r="BY2318" s="627"/>
      <c r="CA2318" s="384" t="s">
        <v>1167</v>
      </c>
      <c r="CB2318" s="384" t="s">
        <v>169</v>
      </c>
      <c r="CC2318" s="384" t="str">
        <f t="shared" si="309"/>
        <v>Cumilla Homna</v>
      </c>
      <c r="CD2318" s="629"/>
      <c r="CE2318" s="629"/>
      <c r="CF2318" s="629"/>
      <c r="CG2318" s="629"/>
      <c r="CH2318" s="629"/>
      <c r="CI2318" s="629"/>
      <c r="CJ2318" s="629"/>
      <c r="CK2318" s="629"/>
      <c r="CN2318" s="384" t="s">
        <v>1167</v>
      </c>
      <c r="CO2318" s="384" t="s">
        <v>169</v>
      </c>
      <c r="CP2318" s="384" t="str">
        <f t="shared" si="310"/>
        <v>Cumilla Homna</v>
      </c>
      <c r="CQ2318" s="629"/>
      <c r="CR2318" s="629"/>
      <c r="CS2318" s="629"/>
      <c r="CT2318" s="629"/>
      <c r="CU2318" s="629"/>
      <c r="CV2318" s="629"/>
      <c r="CW2318" s="629"/>
      <c r="CX2318" s="629"/>
      <c r="CZ2318" s="384" t="s">
        <v>1167</v>
      </c>
      <c r="DA2318" s="384" t="s">
        <v>169</v>
      </c>
      <c r="DB2318" s="384" t="str">
        <f t="shared" si="317"/>
        <v>Cumilla Homna</v>
      </c>
      <c r="DC2318" s="566"/>
      <c r="DD2318"/>
      <c r="DE2318" s="384" t="s">
        <v>1167</v>
      </c>
      <c r="DF2318" s="384" t="s">
        <v>169</v>
      </c>
      <c r="DG2318" s="384" t="str">
        <f t="shared" si="312"/>
        <v>Cumilla Homna</v>
      </c>
      <c r="DH2318" s="566"/>
      <c r="DI2318"/>
      <c r="DJ2318" s="384" t="s">
        <v>1167</v>
      </c>
      <c r="DK2318" s="384" t="s">
        <v>169</v>
      </c>
      <c r="DL2318" s="384" t="str">
        <f t="shared" si="313"/>
        <v>Cumilla Homna</v>
      </c>
      <c r="DM2318" s="566">
        <v>0</v>
      </c>
      <c r="DN2318"/>
      <c r="DO2318" s="384" t="s">
        <v>1167</v>
      </c>
      <c r="DP2318" s="384" t="s">
        <v>169</v>
      </c>
      <c r="DQ2318" s="384" t="str">
        <f t="shared" si="314"/>
        <v>Cumilla Homna</v>
      </c>
      <c r="DR2318" s="566">
        <v>0</v>
      </c>
    </row>
    <row r="2319" spans="1:122" ht="15" hidden="1" x14ac:dyDescent="0.25">
      <c r="A2319" s="384" t="s">
        <v>1167</v>
      </c>
      <c r="B2319" s="384" t="s">
        <v>170</v>
      </c>
      <c r="C2319" s="384" t="str">
        <f t="shared" si="315"/>
        <v>Cumilla Laksam</v>
      </c>
      <c r="D2319" s="626"/>
      <c r="E2319" s="626"/>
      <c r="F2319" s="626"/>
      <c r="G2319" s="626"/>
      <c r="H2319" s="626"/>
      <c r="I2319" s="626"/>
      <c r="J2319" s="626"/>
      <c r="K2319" s="626"/>
      <c r="L2319" s="626"/>
      <c r="M2319" s="626"/>
      <c r="N2319" s="626"/>
      <c r="O2319" s="626"/>
      <c r="P2319" s="626"/>
      <c r="Q2319" s="626"/>
      <c r="R2319" s="626"/>
      <c r="S2319" s="322"/>
      <c r="T2319" s="322"/>
      <c r="U2319" s="384" t="s">
        <v>1167</v>
      </c>
      <c r="V2319" s="384" t="s">
        <v>170</v>
      </c>
      <c r="W2319" s="384" t="str">
        <f t="shared" si="316"/>
        <v>Cumilla Laksam</v>
      </c>
      <c r="X2319" s="626"/>
      <c r="Y2319" s="626"/>
      <c r="Z2319" s="626"/>
      <c r="AA2319" s="626"/>
      <c r="AB2319" s="626"/>
      <c r="AC2319" s="626"/>
      <c r="AD2319" s="626"/>
      <c r="AE2319" s="626"/>
      <c r="AF2319" s="626"/>
      <c r="AG2319" s="626"/>
      <c r="AH2319" s="626"/>
      <c r="AI2319" s="626"/>
      <c r="AJ2319" s="626"/>
      <c r="AK2319" s="626"/>
      <c r="AL2319" s="626"/>
      <c r="AO2319" s="384" t="s">
        <v>1167</v>
      </c>
      <c r="AP2319" s="384" t="s">
        <v>170</v>
      </c>
      <c r="AQ2319" s="384" t="str">
        <f t="shared" si="307"/>
        <v>Cumilla Laksam</v>
      </c>
      <c r="AR2319" s="627"/>
      <c r="AS2319" s="627"/>
      <c r="AT2319" s="627"/>
      <c r="AU2319" s="627"/>
      <c r="AV2319" s="627"/>
      <c r="AW2319" s="627"/>
      <c r="AX2319" s="627"/>
      <c r="AY2319" s="627"/>
      <c r="AZ2319" s="627"/>
      <c r="BA2319" s="627"/>
      <c r="BB2319" s="627"/>
      <c r="BC2319" s="627"/>
      <c r="BD2319" s="627"/>
      <c r="BE2319" s="627"/>
      <c r="BF2319" s="627"/>
      <c r="BH2319" s="384" t="s">
        <v>1167</v>
      </c>
      <c r="BI2319" s="384" t="s">
        <v>170</v>
      </c>
      <c r="BJ2319" s="384" t="str">
        <f t="shared" si="308"/>
        <v>Cumilla Laksam</v>
      </c>
      <c r="BK2319" s="627"/>
      <c r="BL2319" s="627"/>
      <c r="BM2319" s="627"/>
      <c r="BN2319" s="627"/>
      <c r="BO2319" s="627"/>
      <c r="BP2319" s="627"/>
      <c r="BQ2319" s="627"/>
      <c r="BR2319" s="627"/>
      <c r="BS2319" s="627"/>
      <c r="BT2319" s="627"/>
      <c r="BU2319" s="627"/>
      <c r="BV2319" s="627"/>
      <c r="BW2319" s="627"/>
      <c r="BX2319" s="627"/>
      <c r="BY2319" s="627"/>
      <c r="CA2319" s="384" t="s">
        <v>1167</v>
      </c>
      <c r="CB2319" s="384" t="s">
        <v>170</v>
      </c>
      <c r="CC2319" s="384" t="str">
        <f t="shared" si="309"/>
        <v>Cumilla Laksam</v>
      </c>
      <c r="CD2319" s="629"/>
      <c r="CE2319" s="629"/>
      <c r="CF2319" s="629"/>
      <c r="CG2319" s="629"/>
      <c r="CH2319" s="629"/>
      <c r="CI2319" s="629"/>
      <c r="CJ2319" s="629"/>
      <c r="CK2319" s="629"/>
      <c r="CN2319" s="384" t="s">
        <v>1167</v>
      </c>
      <c r="CO2319" s="384" t="s">
        <v>170</v>
      </c>
      <c r="CP2319" s="384" t="str">
        <f t="shared" si="310"/>
        <v>Cumilla Laksam</v>
      </c>
      <c r="CQ2319" s="629"/>
      <c r="CR2319" s="629"/>
      <c r="CS2319" s="629"/>
      <c r="CT2319" s="629"/>
      <c r="CU2319" s="629"/>
      <c r="CV2319" s="629"/>
      <c r="CW2319" s="629"/>
      <c r="CX2319" s="629"/>
      <c r="CZ2319" s="384" t="s">
        <v>1167</v>
      </c>
      <c r="DA2319" s="384" t="s">
        <v>170</v>
      </c>
      <c r="DB2319" s="384" t="str">
        <f t="shared" si="317"/>
        <v>Cumilla Laksam</v>
      </c>
      <c r="DC2319" s="566"/>
      <c r="DD2319"/>
      <c r="DE2319" s="384" t="s">
        <v>1167</v>
      </c>
      <c r="DF2319" s="384" t="s">
        <v>170</v>
      </c>
      <c r="DG2319" s="384" t="str">
        <f t="shared" si="312"/>
        <v>Cumilla Laksam</v>
      </c>
      <c r="DH2319" s="566"/>
      <c r="DI2319"/>
      <c r="DJ2319" s="384" t="s">
        <v>1167</v>
      </c>
      <c r="DK2319" s="384" t="s">
        <v>170</v>
      </c>
      <c r="DL2319" s="384" t="str">
        <f t="shared" si="313"/>
        <v>Cumilla Laksam</v>
      </c>
      <c r="DM2319" s="566">
        <v>0</v>
      </c>
      <c r="DN2319"/>
      <c r="DO2319" s="384" t="s">
        <v>1167</v>
      </c>
      <c r="DP2319" s="384" t="s">
        <v>170</v>
      </c>
      <c r="DQ2319" s="384" t="str">
        <f t="shared" si="314"/>
        <v>Cumilla Laksam</v>
      </c>
      <c r="DR2319" s="566">
        <v>0</v>
      </c>
    </row>
    <row r="2320" spans="1:122" ht="15" hidden="1" x14ac:dyDescent="0.25">
      <c r="A2320" s="384" t="s">
        <v>1167</v>
      </c>
      <c r="B2320" s="384" t="s">
        <v>171</v>
      </c>
      <c r="C2320" s="384" t="str">
        <f t="shared" si="315"/>
        <v>Cumilla Megna</v>
      </c>
      <c r="D2320" s="626"/>
      <c r="E2320" s="626"/>
      <c r="F2320" s="626"/>
      <c r="G2320" s="626"/>
      <c r="H2320" s="626"/>
      <c r="I2320" s="626"/>
      <c r="J2320" s="626"/>
      <c r="K2320" s="626"/>
      <c r="L2320" s="626"/>
      <c r="M2320" s="626"/>
      <c r="N2320" s="626"/>
      <c r="O2320" s="626"/>
      <c r="P2320" s="626"/>
      <c r="Q2320" s="626"/>
      <c r="R2320" s="626"/>
      <c r="S2320" s="322"/>
      <c r="T2320" s="322"/>
      <c r="U2320" s="384" t="s">
        <v>1167</v>
      </c>
      <c r="V2320" s="384" t="s">
        <v>171</v>
      </c>
      <c r="W2320" s="384" t="str">
        <f t="shared" si="316"/>
        <v>Cumilla Megna</v>
      </c>
      <c r="X2320" s="626"/>
      <c r="Y2320" s="626"/>
      <c r="Z2320" s="626"/>
      <c r="AA2320" s="626"/>
      <c r="AB2320" s="626"/>
      <c r="AC2320" s="626"/>
      <c r="AD2320" s="626"/>
      <c r="AE2320" s="626"/>
      <c r="AF2320" s="626"/>
      <c r="AG2320" s="626"/>
      <c r="AH2320" s="626"/>
      <c r="AI2320" s="626"/>
      <c r="AJ2320" s="626"/>
      <c r="AK2320" s="626"/>
      <c r="AL2320" s="626"/>
      <c r="AO2320" s="384" t="s">
        <v>1167</v>
      </c>
      <c r="AP2320" s="384" t="s">
        <v>171</v>
      </c>
      <c r="AQ2320" s="384" t="str">
        <f t="shared" si="307"/>
        <v>Cumilla Megna</v>
      </c>
      <c r="AR2320" s="627"/>
      <c r="AS2320" s="627"/>
      <c r="AT2320" s="627"/>
      <c r="AU2320" s="627"/>
      <c r="AV2320" s="627"/>
      <c r="AW2320" s="627"/>
      <c r="AX2320" s="627"/>
      <c r="AY2320" s="627"/>
      <c r="AZ2320" s="627"/>
      <c r="BA2320" s="627"/>
      <c r="BB2320" s="627"/>
      <c r="BC2320" s="627"/>
      <c r="BD2320" s="627"/>
      <c r="BE2320" s="627"/>
      <c r="BF2320" s="627"/>
      <c r="BH2320" s="384" t="s">
        <v>1167</v>
      </c>
      <c r="BI2320" s="384" t="s">
        <v>171</v>
      </c>
      <c r="BJ2320" s="384" t="str">
        <f t="shared" si="308"/>
        <v>Cumilla Megna</v>
      </c>
      <c r="BK2320" s="627"/>
      <c r="BL2320" s="627"/>
      <c r="BM2320" s="627"/>
      <c r="BN2320" s="627"/>
      <c r="BO2320" s="627"/>
      <c r="BP2320" s="627"/>
      <c r="BQ2320" s="627"/>
      <c r="BR2320" s="627"/>
      <c r="BS2320" s="627"/>
      <c r="BT2320" s="627"/>
      <c r="BU2320" s="627"/>
      <c r="BV2320" s="627"/>
      <c r="BW2320" s="627"/>
      <c r="BX2320" s="627"/>
      <c r="BY2320" s="627"/>
      <c r="CA2320" s="384" t="s">
        <v>1167</v>
      </c>
      <c r="CB2320" s="384" t="s">
        <v>171</v>
      </c>
      <c r="CC2320" s="384" t="str">
        <f t="shared" si="309"/>
        <v>Cumilla Megna</v>
      </c>
      <c r="CD2320" s="629"/>
      <c r="CE2320" s="629"/>
      <c r="CF2320" s="629"/>
      <c r="CG2320" s="629"/>
      <c r="CH2320" s="629"/>
      <c r="CI2320" s="629"/>
      <c r="CJ2320" s="629"/>
      <c r="CK2320" s="629"/>
      <c r="CN2320" s="384" t="s">
        <v>1167</v>
      </c>
      <c r="CO2320" s="384" t="s">
        <v>171</v>
      </c>
      <c r="CP2320" s="384" t="str">
        <f t="shared" si="310"/>
        <v>Cumilla Megna</v>
      </c>
      <c r="CQ2320" s="629"/>
      <c r="CR2320" s="629"/>
      <c r="CS2320" s="629"/>
      <c r="CT2320" s="629"/>
      <c r="CU2320" s="629"/>
      <c r="CV2320" s="629"/>
      <c r="CW2320" s="629"/>
      <c r="CX2320" s="629"/>
      <c r="CZ2320" s="384" t="s">
        <v>1167</v>
      </c>
      <c r="DA2320" s="384" t="s">
        <v>171</v>
      </c>
      <c r="DB2320" s="384" t="str">
        <f t="shared" si="317"/>
        <v>Cumilla Megna</v>
      </c>
      <c r="DC2320" s="566"/>
      <c r="DD2320"/>
      <c r="DE2320" s="384" t="s">
        <v>1167</v>
      </c>
      <c r="DF2320" s="384" t="s">
        <v>171</v>
      </c>
      <c r="DG2320" s="384" t="str">
        <f t="shared" si="312"/>
        <v>Cumilla Megna</v>
      </c>
      <c r="DH2320" s="566"/>
      <c r="DI2320"/>
      <c r="DJ2320" s="384" t="s">
        <v>1167</v>
      </c>
      <c r="DK2320" s="384" t="s">
        <v>171</v>
      </c>
      <c r="DL2320" s="384" t="str">
        <f t="shared" si="313"/>
        <v>Cumilla Megna</v>
      </c>
      <c r="DM2320" s="566">
        <v>0</v>
      </c>
      <c r="DN2320"/>
      <c r="DO2320" s="384" t="s">
        <v>1167</v>
      </c>
      <c r="DP2320" s="384" t="s">
        <v>171</v>
      </c>
      <c r="DQ2320" s="384" t="str">
        <f t="shared" si="314"/>
        <v>Cumilla Megna</v>
      </c>
      <c r="DR2320" s="566">
        <v>0</v>
      </c>
    </row>
    <row r="2321" spans="1:122" ht="15" hidden="1" x14ac:dyDescent="0.25">
      <c r="A2321" s="384" t="s">
        <v>1167</v>
      </c>
      <c r="B2321" s="384" t="s">
        <v>172</v>
      </c>
      <c r="C2321" s="384" t="str">
        <f t="shared" si="315"/>
        <v>Cumilla Monohargonj</v>
      </c>
      <c r="D2321" s="626"/>
      <c r="E2321" s="626"/>
      <c r="F2321" s="626"/>
      <c r="G2321" s="626"/>
      <c r="H2321" s="626"/>
      <c r="I2321" s="626"/>
      <c r="J2321" s="626"/>
      <c r="K2321" s="626"/>
      <c r="L2321" s="626"/>
      <c r="M2321" s="626"/>
      <c r="N2321" s="626"/>
      <c r="O2321" s="626"/>
      <c r="P2321" s="626"/>
      <c r="Q2321" s="626"/>
      <c r="R2321" s="626"/>
      <c r="S2321" s="322"/>
      <c r="T2321" s="322"/>
      <c r="U2321" s="384" t="s">
        <v>1167</v>
      </c>
      <c r="V2321" s="384" t="s">
        <v>172</v>
      </c>
      <c r="W2321" s="384" t="str">
        <f t="shared" si="316"/>
        <v>Cumilla Monohargonj</v>
      </c>
      <c r="X2321" s="626"/>
      <c r="Y2321" s="626"/>
      <c r="Z2321" s="626"/>
      <c r="AA2321" s="626"/>
      <c r="AB2321" s="626"/>
      <c r="AC2321" s="626"/>
      <c r="AD2321" s="626"/>
      <c r="AE2321" s="626"/>
      <c r="AF2321" s="626"/>
      <c r="AG2321" s="626"/>
      <c r="AH2321" s="626"/>
      <c r="AI2321" s="626"/>
      <c r="AJ2321" s="626"/>
      <c r="AK2321" s="626"/>
      <c r="AL2321" s="626"/>
      <c r="AO2321" s="384" t="s">
        <v>1167</v>
      </c>
      <c r="AP2321" s="384" t="s">
        <v>172</v>
      </c>
      <c r="AQ2321" s="384" t="str">
        <f t="shared" si="307"/>
        <v>Cumilla Monohargonj</v>
      </c>
      <c r="AR2321" s="627"/>
      <c r="AS2321" s="627"/>
      <c r="AT2321" s="627"/>
      <c r="AU2321" s="627"/>
      <c r="AV2321" s="627"/>
      <c r="AW2321" s="627"/>
      <c r="AX2321" s="627"/>
      <c r="AY2321" s="627"/>
      <c r="AZ2321" s="627"/>
      <c r="BA2321" s="627"/>
      <c r="BB2321" s="627"/>
      <c r="BC2321" s="627"/>
      <c r="BD2321" s="627"/>
      <c r="BE2321" s="627"/>
      <c r="BF2321" s="627"/>
      <c r="BH2321" s="384" t="s">
        <v>1167</v>
      </c>
      <c r="BI2321" s="384" t="s">
        <v>172</v>
      </c>
      <c r="BJ2321" s="384" t="str">
        <f t="shared" si="308"/>
        <v>Cumilla Monohargonj</v>
      </c>
      <c r="BK2321" s="627"/>
      <c r="BL2321" s="627"/>
      <c r="BM2321" s="627"/>
      <c r="BN2321" s="627"/>
      <c r="BO2321" s="627"/>
      <c r="BP2321" s="627"/>
      <c r="BQ2321" s="627"/>
      <c r="BR2321" s="627"/>
      <c r="BS2321" s="627"/>
      <c r="BT2321" s="627"/>
      <c r="BU2321" s="627"/>
      <c r="BV2321" s="627"/>
      <c r="BW2321" s="627"/>
      <c r="BX2321" s="627"/>
      <c r="BY2321" s="627"/>
      <c r="CA2321" s="384" t="s">
        <v>1167</v>
      </c>
      <c r="CB2321" s="384" t="s">
        <v>172</v>
      </c>
      <c r="CC2321" s="384" t="str">
        <f t="shared" si="309"/>
        <v>Cumilla Monohargonj</v>
      </c>
      <c r="CD2321" s="629"/>
      <c r="CE2321" s="629"/>
      <c r="CF2321" s="629"/>
      <c r="CG2321" s="629"/>
      <c r="CH2321" s="629"/>
      <c r="CI2321" s="629"/>
      <c r="CJ2321" s="629"/>
      <c r="CK2321" s="629"/>
      <c r="CN2321" s="384" t="s">
        <v>1167</v>
      </c>
      <c r="CO2321" s="384" t="s">
        <v>172</v>
      </c>
      <c r="CP2321" s="384" t="str">
        <f t="shared" si="310"/>
        <v>Cumilla Monohargonj</v>
      </c>
      <c r="CQ2321" s="629"/>
      <c r="CR2321" s="629"/>
      <c r="CS2321" s="629"/>
      <c r="CT2321" s="629"/>
      <c r="CU2321" s="629"/>
      <c r="CV2321" s="629"/>
      <c r="CW2321" s="629"/>
      <c r="CX2321" s="629"/>
      <c r="CZ2321" s="384" t="s">
        <v>1167</v>
      </c>
      <c r="DA2321" s="384" t="s">
        <v>172</v>
      </c>
      <c r="DB2321" s="384" t="str">
        <f t="shared" si="317"/>
        <v>Cumilla Monohargonj</v>
      </c>
      <c r="DC2321" s="566"/>
      <c r="DD2321"/>
      <c r="DE2321" s="384" t="s">
        <v>1167</v>
      </c>
      <c r="DF2321" s="384" t="s">
        <v>172</v>
      </c>
      <c r="DG2321" s="384" t="str">
        <f t="shared" si="312"/>
        <v>Cumilla Monohargonj</v>
      </c>
      <c r="DH2321" s="566"/>
      <c r="DI2321"/>
      <c r="DJ2321" s="384" t="s">
        <v>1167</v>
      </c>
      <c r="DK2321" s="384" t="s">
        <v>172</v>
      </c>
      <c r="DL2321" s="384" t="str">
        <f t="shared" si="313"/>
        <v>Cumilla Monohargonj</v>
      </c>
      <c r="DM2321" s="566">
        <v>0</v>
      </c>
      <c r="DN2321"/>
      <c r="DO2321" s="384" t="s">
        <v>1167</v>
      </c>
      <c r="DP2321" s="384" t="s">
        <v>172</v>
      </c>
      <c r="DQ2321" s="384" t="str">
        <f t="shared" si="314"/>
        <v>Cumilla Monohargonj</v>
      </c>
      <c r="DR2321" s="566">
        <v>0</v>
      </c>
    </row>
    <row r="2322" spans="1:122" ht="15" hidden="1" x14ac:dyDescent="0.25">
      <c r="A2322" s="384" t="s">
        <v>1167</v>
      </c>
      <c r="B2322" s="384" t="s">
        <v>173</v>
      </c>
      <c r="C2322" s="384" t="str">
        <f t="shared" si="315"/>
        <v>Cumilla Muradnagar</v>
      </c>
      <c r="D2322" s="626"/>
      <c r="E2322" s="626"/>
      <c r="F2322" s="626"/>
      <c r="G2322" s="626"/>
      <c r="H2322" s="626"/>
      <c r="I2322" s="626"/>
      <c r="J2322" s="626"/>
      <c r="K2322" s="626"/>
      <c r="L2322" s="626"/>
      <c r="M2322" s="626"/>
      <c r="N2322" s="626"/>
      <c r="O2322" s="626"/>
      <c r="P2322" s="626"/>
      <c r="Q2322" s="626"/>
      <c r="R2322" s="626"/>
      <c r="S2322" s="322"/>
      <c r="T2322" s="322"/>
      <c r="U2322" s="384" t="s">
        <v>1167</v>
      </c>
      <c r="V2322" s="384" t="s">
        <v>173</v>
      </c>
      <c r="W2322" s="384" t="str">
        <f t="shared" si="316"/>
        <v>Cumilla Muradnagar</v>
      </c>
      <c r="X2322" s="626"/>
      <c r="Y2322" s="626"/>
      <c r="Z2322" s="626"/>
      <c r="AA2322" s="626"/>
      <c r="AB2322" s="626"/>
      <c r="AC2322" s="626"/>
      <c r="AD2322" s="626"/>
      <c r="AE2322" s="626"/>
      <c r="AF2322" s="626"/>
      <c r="AG2322" s="626"/>
      <c r="AH2322" s="626"/>
      <c r="AI2322" s="626"/>
      <c r="AJ2322" s="626"/>
      <c r="AK2322" s="626"/>
      <c r="AL2322" s="626"/>
      <c r="AO2322" s="384" t="s">
        <v>1167</v>
      </c>
      <c r="AP2322" s="384" t="s">
        <v>173</v>
      </c>
      <c r="AQ2322" s="384" t="str">
        <f t="shared" si="307"/>
        <v>Cumilla Muradnagar</v>
      </c>
      <c r="AR2322" s="627"/>
      <c r="AS2322" s="627"/>
      <c r="AT2322" s="627"/>
      <c r="AU2322" s="627"/>
      <c r="AV2322" s="627"/>
      <c r="AW2322" s="627"/>
      <c r="AX2322" s="627"/>
      <c r="AY2322" s="627"/>
      <c r="AZ2322" s="627"/>
      <c r="BA2322" s="627"/>
      <c r="BB2322" s="627"/>
      <c r="BC2322" s="627"/>
      <c r="BD2322" s="627"/>
      <c r="BE2322" s="627"/>
      <c r="BF2322" s="627"/>
      <c r="BH2322" s="384" t="s">
        <v>1167</v>
      </c>
      <c r="BI2322" s="384" t="s">
        <v>173</v>
      </c>
      <c r="BJ2322" s="384" t="str">
        <f t="shared" si="308"/>
        <v>Cumilla Muradnagar</v>
      </c>
      <c r="BK2322" s="627"/>
      <c r="BL2322" s="627"/>
      <c r="BM2322" s="627"/>
      <c r="BN2322" s="627"/>
      <c r="BO2322" s="627"/>
      <c r="BP2322" s="627"/>
      <c r="BQ2322" s="627"/>
      <c r="BR2322" s="627"/>
      <c r="BS2322" s="627"/>
      <c r="BT2322" s="627"/>
      <c r="BU2322" s="627"/>
      <c r="BV2322" s="627"/>
      <c r="BW2322" s="627"/>
      <c r="BX2322" s="627"/>
      <c r="BY2322" s="627"/>
      <c r="CA2322" s="384" t="s">
        <v>1167</v>
      </c>
      <c r="CB2322" s="384" t="s">
        <v>173</v>
      </c>
      <c r="CC2322" s="384" t="str">
        <f t="shared" si="309"/>
        <v>Cumilla Muradnagar</v>
      </c>
      <c r="CD2322" s="629"/>
      <c r="CE2322" s="629"/>
      <c r="CF2322" s="629"/>
      <c r="CG2322" s="629"/>
      <c r="CH2322" s="629"/>
      <c r="CI2322" s="629"/>
      <c r="CJ2322" s="629"/>
      <c r="CK2322" s="629"/>
      <c r="CN2322" s="384" t="s">
        <v>1167</v>
      </c>
      <c r="CO2322" s="384" t="s">
        <v>173</v>
      </c>
      <c r="CP2322" s="384" t="str">
        <f t="shared" si="310"/>
        <v>Cumilla Muradnagar</v>
      </c>
      <c r="CQ2322" s="629"/>
      <c r="CR2322" s="629"/>
      <c r="CS2322" s="629"/>
      <c r="CT2322" s="629"/>
      <c r="CU2322" s="629"/>
      <c r="CV2322" s="629"/>
      <c r="CW2322" s="629"/>
      <c r="CX2322" s="629"/>
      <c r="CZ2322" s="384" t="s">
        <v>1167</v>
      </c>
      <c r="DA2322" s="384" t="s">
        <v>173</v>
      </c>
      <c r="DB2322" s="384" t="str">
        <f t="shared" si="317"/>
        <v>Cumilla Muradnagar</v>
      </c>
      <c r="DC2322" s="566"/>
      <c r="DD2322"/>
      <c r="DE2322" s="384" t="s">
        <v>1167</v>
      </c>
      <c r="DF2322" s="384" t="s">
        <v>173</v>
      </c>
      <c r="DG2322" s="384" t="str">
        <f t="shared" si="312"/>
        <v>Cumilla Muradnagar</v>
      </c>
      <c r="DH2322" s="566"/>
      <c r="DI2322"/>
      <c r="DJ2322" s="384" t="s">
        <v>1167</v>
      </c>
      <c r="DK2322" s="384" t="s">
        <v>173</v>
      </c>
      <c r="DL2322" s="384" t="str">
        <f t="shared" si="313"/>
        <v>Cumilla Muradnagar</v>
      </c>
      <c r="DM2322" s="566">
        <v>0</v>
      </c>
      <c r="DN2322"/>
      <c r="DO2322" s="384" t="s">
        <v>1167</v>
      </c>
      <c r="DP2322" s="384" t="s">
        <v>173</v>
      </c>
      <c r="DQ2322" s="384" t="str">
        <f t="shared" si="314"/>
        <v>Cumilla Muradnagar</v>
      </c>
      <c r="DR2322" s="566">
        <v>0</v>
      </c>
    </row>
    <row r="2323" spans="1:122" ht="15" hidden="1" x14ac:dyDescent="0.25">
      <c r="A2323" s="387" t="s">
        <v>1167</v>
      </c>
      <c r="B2323" s="384" t="s">
        <v>174</v>
      </c>
      <c r="C2323" s="384" t="str">
        <f t="shared" si="315"/>
        <v>Cumilla Nagalkot</v>
      </c>
      <c r="D2323" s="626"/>
      <c r="E2323" s="626"/>
      <c r="F2323" s="626"/>
      <c r="G2323" s="626"/>
      <c r="H2323" s="626"/>
      <c r="I2323" s="626"/>
      <c r="J2323" s="626"/>
      <c r="K2323" s="626"/>
      <c r="L2323" s="626"/>
      <c r="M2323" s="626"/>
      <c r="N2323" s="626"/>
      <c r="O2323" s="626"/>
      <c r="P2323" s="626"/>
      <c r="Q2323" s="626"/>
      <c r="R2323" s="626"/>
      <c r="S2323" s="322"/>
      <c r="T2323" s="322"/>
      <c r="U2323" s="387" t="s">
        <v>1167</v>
      </c>
      <c r="V2323" s="384" t="s">
        <v>174</v>
      </c>
      <c r="W2323" s="384" t="str">
        <f t="shared" si="316"/>
        <v>Cumilla Nagalkot</v>
      </c>
      <c r="X2323" s="626"/>
      <c r="Y2323" s="626"/>
      <c r="Z2323" s="626"/>
      <c r="AA2323" s="626"/>
      <c r="AB2323" s="626"/>
      <c r="AC2323" s="626"/>
      <c r="AD2323" s="626"/>
      <c r="AE2323" s="626"/>
      <c r="AF2323" s="626"/>
      <c r="AG2323" s="626"/>
      <c r="AH2323" s="626"/>
      <c r="AI2323" s="626"/>
      <c r="AJ2323" s="626"/>
      <c r="AK2323" s="626"/>
      <c r="AL2323" s="626"/>
      <c r="AO2323" s="387" t="s">
        <v>1167</v>
      </c>
      <c r="AP2323" s="384" t="s">
        <v>174</v>
      </c>
      <c r="AQ2323" s="384" t="str">
        <f t="shared" si="307"/>
        <v>Cumilla Nagalkot</v>
      </c>
      <c r="AR2323" s="627"/>
      <c r="AS2323" s="627"/>
      <c r="AT2323" s="627"/>
      <c r="AU2323" s="627"/>
      <c r="AV2323" s="627"/>
      <c r="AW2323" s="627"/>
      <c r="AX2323" s="627"/>
      <c r="AY2323" s="627"/>
      <c r="AZ2323" s="627"/>
      <c r="BA2323" s="627"/>
      <c r="BB2323" s="627"/>
      <c r="BC2323" s="627"/>
      <c r="BD2323" s="627"/>
      <c r="BE2323" s="627"/>
      <c r="BF2323" s="627"/>
      <c r="BH2323" s="387" t="s">
        <v>1167</v>
      </c>
      <c r="BI2323" s="384" t="s">
        <v>174</v>
      </c>
      <c r="BJ2323" s="384" t="str">
        <f t="shared" si="308"/>
        <v>Cumilla Nagalkot</v>
      </c>
      <c r="BK2323" s="627"/>
      <c r="BL2323" s="627"/>
      <c r="BM2323" s="627"/>
      <c r="BN2323" s="627"/>
      <c r="BO2323" s="627"/>
      <c r="BP2323" s="627"/>
      <c r="BQ2323" s="627"/>
      <c r="BR2323" s="627"/>
      <c r="BS2323" s="627"/>
      <c r="BT2323" s="627"/>
      <c r="BU2323" s="627"/>
      <c r="BV2323" s="627"/>
      <c r="BW2323" s="627"/>
      <c r="BX2323" s="627"/>
      <c r="BY2323" s="627"/>
      <c r="CA2323" s="387" t="s">
        <v>1167</v>
      </c>
      <c r="CB2323" s="384" t="s">
        <v>174</v>
      </c>
      <c r="CC2323" s="384" t="str">
        <f t="shared" si="309"/>
        <v>Cumilla Nagalkot</v>
      </c>
      <c r="CD2323" s="629"/>
      <c r="CE2323" s="629"/>
      <c r="CF2323" s="629"/>
      <c r="CG2323" s="629"/>
      <c r="CH2323" s="629"/>
      <c r="CI2323" s="629"/>
      <c r="CJ2323" s="629"/>
      <c r="CK2323" s="629"/>
      <c r="CN2323" s="387" t="s">
        <v>1167</v>
      </c>
      <c r="CO2323" s="384" t="s">
        <v>174</v>
      </c>
      <c r="CP2323" s="384" t="str">
        <f t="shared" si="310"/>
        <v>Cumilla Nagalkot</v>
      </c>
      <c r="CQ2323" s="629"/>
      <c r="CR2323" s="629"/>
      <c r="CS2323" s="629"/>
      <c r="CT2323" s="629"/>
      <c r="CU2323" s="629"/>
      <c r="CV2323" s="629"/>
      <c r="CW2323" s="629"/>
      <c r="CX2323" s="629"/>
      <c r="CZ2323" s="387" t="s">
        <v>1167</v>
      </c>
      <c r="DA2323" s="384" t="s">
        <v>174</v>
      </c>
      <c r="DB2323" s="384" t="str">
        <f t="shared" si="317"/>
        <v>Cumilla Nagalkot</v>
      </c>
      <c r="DC2323" s="566"/>
      <c r="DD2323"/>
      <c r="DE2323" s="387" t="s">
        <v>1167</v>
      </c>
      <c r="DF2323" s="384" t="s">
        <v>174</v>
      </c>
      <c r="DG2323" s="384" t="str">
        <f t="shared" si="312"/>
        <v>Cumilla Nagalkot</v>
      </c>
      <c r="DH2323" s="566"/>
      <c r="DI2323"/>
      <c r="DJ2323" s="387" t="s">
        <v>1167</v>
      </c>
      <c r="DK2323" s="384" t="s">
        <v>174</v>
      </c>
      <c r="DL2323" s="384" t="str">
        <f t="shared" si="313"/>
        <v>Cumilla Nagalkot</v>
      </c>
      <c r="DM2323" s="566">
        <v>0</v>
      </c>
      <c r="DN2323"/>
      <c r="DO2323" s="387" t="s">
        <v>1167</v>
      </c>
      <c r="DP2323" s="384" t="s">
        <v>174</v>
      </c>
      <c r="DQ2323" s="384" t="str">
        <f t="shared" si="314"/>
        <v>Cumilla Nagalkot</v>
      </c>
      <c r="DR2323" s="566">
        <v>0</v>
      </c>
    </row>
    <row r="2324" spans="1:122" ht="15" hidden="1" x14ac:dyDescent="0.25">
      <c r="A2324" s="384" t="s">
        <v>1167</v>
      </c>
      <c r="B2324" s="385" t="s">
        <v>88</v>
      </c>
      <c r="C2324" s="384" t="str">
        <f t="shared" si="315"/>
        <v>Cumilla Prison</v>
      </c>
      <c r="D2324" s="626"/>
      <c r="E2324" s="626"/>
      <c r="F2324" s="626"/>
      <c r="G2324" s="626"/>
      <c r="H2324" s="626"/>
      <c r="I2324" s="626"/>
      <c r="J2324" s="626"/>
      <c r="K2324" s="626"/>
      <c r="L2324" s="626"/>
      <c r="M2324" s="626"/>
      <c r="N2324" s="626"/>
      <c r="O2324" s="626"/>
      <c r="P2324" s="626"/>
      <c r="Q2324" s="626"/>
      <c r="R2324" s="626"/>
      <c r="S2324" s="322"/>
      <c r="T2324" s="322"/>
      <c r="U2324" s="384" t="s">
        <v>1167</v>
      </c>
      <c r="V2324" s="385" t="s">
        <v>88</v>
      </c>
      <c r="W2324" s="384" t="str">
        <f t="shared" si="316"/>
        <v>Cumilla Prison</v>
      </c>
      <c r="X2324" s="626"/>
      <c r="Y2324" s="626"/>
      <c r="Z2324" s="626"/>
      <c r="AA2324" s="626"/>
      <c r="AB2324" s="626"/>
      <c r="AC2324" s="626"/>
      <c r="AD2324" s="626"/>
      <c r="AE2324" s="626"/>
      <c r="AF2324" s="626"/>
      <c r="AG2324" s="626"/>
      <c r="AH2324" s="626"/>
      <c r="AI2324" s="626"/>
      <c r="AJ2324" s="626"/>
      <c r="AK2324" s="626"/>
      <c r="AL2324" s="626"/>
      <c r="AO2324" s="384" t="s">
        <v>1167</v>
      </c>
      <c r="AP2324" s="385" t="s">
        <v>88</v>
      </c>
      <c r="AQ2324" s="384" t="str">
        <f t="shared" si="307"/>
        <v>Cumilla Prison</v>
      </c>
      <c r="AR2324" s="627"/>
      <c r="AS2324" s="627"/>
      <c r="AT2324" s="627"/>
      <c r="AU2324" s="627"/>
      <c r="AV2324" s="627"/>
      <c r="AW2324" s="627"/>
      <c r="AX2324" s="627"/>
      <c r="AY2324" s="627"/>
      <c r="AZ2324" s="627"/>
      <c r="BA2324" s="627"/>
      <c r="BB2324" s="627"/>
      <c r="BC2324" s="627"/>
      <c r="BD2324" s="627"/>
      <c r="BE2324" s="627"/>
      <c r="BF2324" s="627"/>
      <c r="BH2324" s="384" t="s">
        <v>1167</v>
      </c>
      <c r="BI2324" s="385" t="s">
        <v>88</v>
      </c>
      <c r="BJ2324" s="384" t="str">
        <f t="shared" si="308"/>
        <v>Cumilla Prison</v>
      </c>
      <c r="BK2324" s="627"/>
      <c r="BL2324" s="627"/>
      <c r="BM2324" s="627"/>
      <c r="BN2324" s="627"/>
      <c r="BO2324" s="627"/>
      <c r="BP2324" s="627"/>
      <c r="BQ2324" s="627"/>
      <c r="BR2324" s="627"/>
      <c r="BS2324" s="627"/>
      <c r="BT2324" s="627"/>
      <c r="BU2324" s="627"/>
      <c r="BV2324" s="627"/>
      <c r="BW2324" s="627"/>
      <c r="BX2324" s="627"/>
      <c r="BY2324" s="627"/>
      <c r="CA2324" s="384" t="s">
        <v>1167</v>
      </c>
      <c r="CB2324" s="385" t="s">
        <v>88</v>
      </c>
      <c r="CC2324" s="384" t="str">
        <f t="shared" si="309"/>
        <v>Cumilla Prison</v>
      </c>
      <c r="CD2324" s="629"/>
      <c r="CE2324" s="629"/>
      <c r="CF2324" s="629"/>
      <c r="CG2324" s="629"/>
      <c r="CH2324" s="629"/>
      <c r="CI2324" s="629"/>
      <c r="CJ2324" s="629"/>
      <c r="CK2324" s="629"/>
      <c r="CN2324" s="384" t="s">
        <v>1167</v>
      </c>
      <c r="CO2324" s="385" t="s">
        <v>88</v>
      </c>
      <c r="CP2324" s="384" t="str">
        <f t="shared" si="310"/>
        <v>Cumilla Prison</v>
      </c>
      <c r="CQ2324" s="629"/>
      <c r="CR2324" s="629"/>
      <c r="CS2324" s="629"/>
      <c r="CT2324" s="629"/>
      <c r="CU2324" s="629"/>
      <c r="CV2324" s="629"/>
      <c r="CW2324" s="629"/>
      <c r="CX2324" s="629"/>
      <c r="CZ2324" s="384" t="s">
        <v>1167</v>
      </c>
      <c r="DA2324" s="385" t="s">
        <v>88</v>
      </c>
      <c r="DB2324" s="384" t="str">
        <f t="shared" si="317"/>
        <v>Cumilla Prison</v>
      </c>
      <c r="DC2324" s="566"/>
      <c r="DD2324"/>
      <c r="DE2324" s="384" t="s">
        <v>1167</v>
      </c>
      <c r="DF2324" s="385" t="s">
        <v>88</v>
      </c>
      <c r="DG2324" s="384" t="str">
        <f t="shared" si="312"/>
        <v>Cumilla Prison</v>
      </c>
      <c r="DH2324" s="566"/>
      <c r="DI2324"/>
      <c r="DJ2324" s="384" t="s">
        <v>1167</v>
      </c>
      <c r="DK2324" s="385" t="s">
        <v>88</v>
      </c>
      <c r="DL2324" s="384" t="str">
        <f t="shared" si="313"/>
        <v>Cumilla Prison</v>
      </c>
      <c r="DM2324" s="566">
        <v>0</v>
      </c>
      <c r="DN2324"/>
      <c r="DO2324" s="384" t="s">
        <v>1167</v>
      </c>
      <c r="DP2324" s="385" t="s">
        <v>88</v>
      </c>
      <c r="DQ2324" s="384" t="str">
        <f t="shared" si="314"/>
        <v>Cumilla Prison</v>
      </c>
      <c r="DR2324" s="566">
        <v>0</v>
      </c>
    </row>
    <row r="2325" spans="1:122" ht="15" hidden="1" x14ac:dyDescent="0.25">
      <c r="A2325" s="384" t="s">
        <v>1167</v>
      </c>
      <c r="B2325" s="384" t="s">
        <v>175</v>
      </c>
      <c r="C2325" s="384" t="str">
        <f t="shared" si="315"/>
        <v>Cumilla Titas</v>
      </c>
      <c r="D2325" s="626"/>
      <c r="E2325" s="626"/>
      <c r="F2325" s="626"/>
      <c r="G2325" s="626"/>
      <c r="H2325" s="626"/>
      <c r="I2325" s="626"/>
      <c r="J2325" s="626"/>
      <c r="K2325" s="626"/>
      <c r="L2325" s="626"/>
      <c r="M2325" s="626"/>
      <c r="N2325" s="626"/>
      <c r="O2325" s="626"/>
      <c r="P2325" s="626"/>
      <c r="Q2325" s="626"/>
      <c r="R2325" s="626"/>
      <c r="S2325" s="322"/>
      <c r="T2325" s="322"/>
      <c r="U2325" s="384" t="s">
        <v>1167</v>
      </c>
      <c r="V2325" s="384" t="s">
        <v>175</v>
      </c>
      <c r="W2325" s="384" t="str">
        <f t="shared" si="316"/>
        <v>Cumilla Titas</v>
      </c>
      <c r="X2325" s="626"/>
      <c r="Y2325" s="626"/>
      <c r="Z2325" s="626"/>
      <c r="AA2325" s="626"/>
      <c r="AB2325" s="626"/>
      <c r="AC2325" s="626"/>
      <c r="AD2325" s="626"/>
      <c r="AE2325" s="626"/>
      <c r="AF2325" s="626"/>
      <c r="AG2325" s="626"/>
      <c r="AH2325" s="626"/>
      <c r="AI2325" s="626"/>
      <c r="AJ2325" s="626"/>
      <c r="AK2325" s="626"/>
      <c r="AL2325" s="626"/>
      <c r="AO2325" s="384" t="s">
        <v>1167</v>
      </c>
      <c r="AP2325" s="384" t="s">
        <v>175</v>
      </c>
      <c r="AQ2325" s="384" t="str">
        <f t="shared" si="307"/>
        <v>Cumilla Titas</v>
      </c>
      <c r="AR2325" s="627"/>
      <c r="AS2325" s="627"/>
      <c r="AT2325" s="627"/>
      <c r="AU2325" s="627"/>
      <c r="AV2325" s="627"/>
      <c r="AW2325" s="627"/>
      <c r="AX2325" s="627"/>
      <c r="AY2325" s="627"/>
      <c r="AZ2325" s="627"/>
      <c r="BA2325" s="627"/>
      <c r="BB2325" s="627"/>
      <c r="BC2325" s="627"/>
      <c r="BD2325" s="627"/>
      <c r="BE2325" s="627"/>
      <c r="BF2325" s="627"/>
      <c r="BH2325" s="384" t="s">
        <v>1167</v>
      </c>
      <c r="BI2325" s="384" t="s">
        <v>175</v>
      </c>
      <c r="BJ2325" s="384" t="str">
        <f t="shared" si="308"/>
        <v>Cumilla Titas</v>
      </c>
      <c r="BK2325" s="627"/>
      <c r="BL2325" s="627"/>
      <c r="BM2325" s="627"/>
      <c r="BN2325" s="627"/>
      <c r="BO2325" s="627"/>
      <c r="BP2325" s="627"/>
      <c r="BQ2325" s="627"/>
      <c r="BR2325" s="627"/>
      <c r="BS2325" s="627"/>
      <c r="BT2325" s="627"/>
      <c r="BU2325" s="627"/>
      <c r="BV2325" s="627"/>
      <c r="BW2325" s="627"/>
      <c r="BX2325" s="627"/>
      <c r="BY2325" s="627"/>
      <c r="CA2325" s="384" t="s">
        <v>1167</v>
      </c>
      <c r="CB2325" s="384" t="s">
        <v>175</v>
      </c>
      <c r="CC2325" s="384" t="str">
        <f t="shared" si="309"/>
        <v>Cumilla Titas</v>
      </c>
      <c r="CD2325" s="629"/>
      <c r="CE2325" s="629"/>
      <c r="CF2325" s="629"/>
      <c r="CG2325" s="629"/>
      <c r="CH2325" s="629"/>
      <c r="CI2325" s="629"/>
      <c r="CJ2325" s="629"/>
      <c r="CK2325" s="629"/>
      <c r="CN2325" s="384" t="s">
        <v>1167</v>
      </c>
      <c r="CO2325" s="384" t="s">
        <v>175</v>
      </c>
      <c r="CP2325" s="384" t="str">
        <f t="shared" si="310"/>
        <v>Cumilla Titas</v>
      </c>
      <c r="CQ2325" s="629"/>
      <c r="CR2325" s="629"/>
      <c r="CS2325" s="629"/>
      <c r="CT2325" s="629"/>
      <c r="CU2325" s="629"/>
      <c r="CV2325" s="629"/>
      <c r="CW2325" s="629"/>
      <c r="CX2325" s="629"/>
      <c r="CZ2325" s="384" t="s">
        <v>1167</v>
      </c>
      <c r="DA2325" s="384" t="s">
        <v>175</v>
      </c>
      <c r="DB2325" s="384" t="str">
        <f t="shared" si="317"/>
        <v>Cumilla Titas</v>
      </c>
      <c r="DC2325" s="566"/>
      <c r="DD2325"/>
      <c r="DE2325" s="384" t="s">
        <v>1167</v>
      </c>
      <c r="DF2325" s="384" t="s">
        <v>175</v>
      </c>
      <c r="DG2325" s="384" t="str">
        <f t="shared" si="312"/>
        <v>Cumilla Titas</v>
      </c>
      <c r="DH2325" s="566"/>
      <c r="DI2325"/>
      <c r="DJ2325" s="384" t="s">
        <v>1167</v>
      </c>
      <c r="DK2325" s="384" t="s">
        <v>175</v>
      </c>
      <c r="DL2325" s="384" t="str">
        <f t="shared" si="313"/>
        <v>Cumilla Titas</v>
      </c>
      <c r="DM2325" s="566">
        <v>0</v>
      </c>
      <c r="DN2325"/>
      <c r="DO2325" s="384" t="s">
        <v>1167</v>
      </c>
      <c r="DP2325" s="384" t="s">
        <v>175</v>
      </c>
      <c r="DQ2325" s="384" t="str">
        <f t="shared" si="314"/>
        <v>Cumilla Titas</v>
      </c>
      <c r="DR2325" s="566">
        <v>0</v>
      </c>
    </row>
    <row r="2326" spans="1:122" ht="15" hidden="1" x14ac:dyDescent="0.25">
      <c r="A2326" s="384" t="s">
        <v>13</v>
      </c>
      <c r="B2326" s="384" t="s">
        <v>176</v>
      </c>
      <c r="C2326" s="384" t="str">
        <f t="shared" si="315"/>
        <v>Coxs_Bazar Chakaria</v>
      </c>
      <c r="D2326" s="626"/>
      <c r="E2326" s="626"/>
      <c r="F2326" s="626"/>
      <c r="G2326" s="626"/>
      <c r="H2326" s="626"/>
      <c r="I2326" s="626"/>
      <c r="J2326" s="626"/>
      <c r="K2326" s="626"/>
      <c r="L2326" s="626"/>
      <c r="M2326" s="626"/>
      <c r="N2326" s="626"/>
      <c r="O2326" s="626"/>
      <c r="P2326" s="626"/>
      <c r="Q2326" s="626"/>
      <c r="R2326" s="626"/>
      <c r="S2326" s="317"/>
      <c r="T2326" s="317"/>
      <c r="U2326" s="384" t="s">
        <v>13</v>
      </c>
      <c r="V2326" s="384" t="s">
        <v>176</v>
      </c>
      <c r="W2326" s="384" t="str">
        <f t="shared" si="316"/>
        <v>Coxs_Bazar Chakaria</v>
      </c>
      <c r="X2326" s="626"/>
      <c r="Y2326" s="626"/>
      <c r="Z2326" s="626"/>
      <c r="AA2326" s="626"/>
      <c r="AB2326" s="626"/>
      <c r="AC2326" s="626"/>
      <c r="AD2326" s="626"/>
      <c r="AE2326" s="626"/>
      <c r="AF2326" s="626"/>
      <c r="AG2326" s="626"/>
      <c r="AH2326" s="626"/>
      <c r="AI2326" s="626"/>
      <c r="AJ2326" s="626"/>
      <c r="AK2326" s="626"/>
      <c r="AL2326" s="626"/>
      <c r="AO2326" s="384" t="s">
        <v>13</v>
      </c>
      <c r="AP2326" s="384" t="s">
        <v>176</v>
      </c>
      <c r="AQ2326" s="384" t="str">
        <f t="shared" si="307"/>
        <v>Coxs_Bazar Chakaria</v>
      </c>
      <c r="AR2326" s="627"/>
      <c r="AS2326" s="627"/>
      <c r="AT2326" s="627"/>
      <c r="AU2326" s="627"/>
      <c r="AV2326" s="627"/>
      <c r="AW2326" s="627"/>
      <c r="AX2326" s="627"/>
      <c r="AY2326" s="627"/>
      <c r="AZ2326" s="627"/>
      <c r="BA2326" s="627"/>
      <c r="BB2326" s="627"/>
      <c r="BC2326" s="627"/>
      <c r="BD2326" s="627"/>
      <c r="BE2326" s="627"/>
      <c r="BF2326" s="627"/>
      <c r="BH2326" s="384" t="s">
        <v>13</v>
      </c>
      <c r="BI2326" s="384" t="s">
        <v>176</v>
      </c>
      <c r="BJ2326" s="384" t="str">
        <f t="shared" si="308"/>
        <v>Coxs_Bazar Chakaria</v>
      </c>
      <c r="BK2326" s="627"/>
      <c r="BL2326" s="627"/>
      <c r="BM2326" s="627"/>
      <c r="BN2326" s="627"/>
      <c r="BO2326" s="627"/>
      <c r="BP2326" s="627"/>
      <c r="BQ2326" s="627"/>
      <c r="BR2326" s="627"/>
      <c r="BS2326" s="627"/>
      <c r="BT2326" s="627"/>
      <c r="BU2326" s="627"/>
      <c r="BV2326" s="627"/>
      <c r="BW2326" s="627"/>
      <c r="BX2326" s="627"/>
      <c r="BY2326" s="627"/>
      <c r="CA2326" s="384" t="s">
        <v>13</v>
      </c>
      <c r="CB2326" s="384" t="s">
        <v>176</v>
      </c>
      <c r="CC2326" s="384" t="str">
        <f t="shared" si="309"/>
        <v>Coxs_Bazar Chakaria</v>
      </c>
      <c r="CD2326" s="629"/>
      <c r="CE2326" s="629"/>
      <c r="CF2326" s="629"/>
      <c r="CG2326" s="629"/>
      <c r="CH2326" s="629"/>
      <c r="CI2326" s="629"/>
      <c r="CJ2326" s="629"/>
      <c r="CK2326" s="629"/>
      <c r="CN2326" s="384" t="s">
        <v>13</v>
      </c>
      <c r="CO2326" s="384" t="s">
        <v>176</v>
      </c>
      <c r="CP2326" s="384" t="str">
        <f t="shared" si="310"/>
        <v>Coxs_Bazar Chakaria</v>
      </c>
      <c r="CQ2326" s="629"/>
      <c r="CR2326" s="629"/>
      <c r="CS2326" s="629"/>
      <c r="CT2326" s="629"/>
      <c r="CU2326" s="629"/>
      <c r="CV2326" s="629"/>
      <c r="CW2326" s="629"/>
      <c r="CX2326" s="629"/>
      <c r="CZ2326" s="384" t="s">
        <v>13</v>
      </c>
      <c r="DA2326" s="384" t="s">
        <v>176</v>
      </c>
      <c r="DB2326" s="384" t="str">
        <f t="shared" si="317"/>
        <v>Coxs_Bazar Chakaria</v>
      </c>
      <c r="DC2326" s="566"/>
      <c r="DD2326"/>
      <c r="DE2326" s="384" t="s">
        <v>13</v>
      </c>
      <c r="DF2326" s="384" t="s">
        <v>176</v>
      </c>
      <c r="DG2326" s="384" t="str">
        <f t="shared" si="312"/>
        <v>Coxs_Bazar Chakaria</v>
      </c>
      <c r="DH2326" s="566"/>
      <c r="DI2326"/>
      <c r="DJ2326" s="384" t="s">
        <v>13</v>
      </c>
      <c r="DK2326" s="384" t="s">
        <v>176</v>
      </c>
      <c r="DL2326" s="384" t="str">
        <f t="shared" si="313"/>
        <v>Coxs_Bazar Chakaria</v>
      </c>
      <c r="DM2326" s="566"/>
      <c r="DN2326"/>
      <c r="DO2326" s="384" t="s">
        <v>13</v>
      </c>
      <c r="DP2326" s="384" t="s">
        <v>176</v>
      </c>
      <c r="DQ2326" s="384" t="str">
        <f t="shared" si="314"/>
        <v>Coxs_Bazar Chakaria</v>
      </c>
      <c r="DR2326" s="566"/>
    </row>
    <row r="2327" spans="1:122" ht="15" hidden="1" x14ac:dyDescent="0.25">
      <c r="A2327" s="384" t="s">
        <v>13</v>
      </c>
      <c r="B2327" s="241" t="s">
        <v>177</v>
      </c>
      <c r="C2327" s="384" t="str">
        <f t="shared" si="315"/>
        <v>Coxs_Bazar Coxs  Bazar Sadar</v>
      </c>
      <c r="D2327" s="626"/>
      <c r="E2327" s="626"/>
      <c r="F2327" s="626"/>
      <c r="G2327" s="626"/>
      <c r="H2327" s="626"/>
      <c r="I2327" s="626"/>
      <c r="J2327" s="626"/>
      <c r="K2327" s="626"/>
      <c r="L2327" s="626"/>
      <c r="M2327" s="626"/>
      <c r="N2327" s="626"/>
      <c r="O2327" s="626"/>
      <c r="P2327" s="626"/>
      <c r="Q2327" s="626"/>
      <c r="R2327" s="626"/>
      <c r="S2327" s="317"/>
      <c r="T2327" s="317"/>
      <c r="U2327" s="384" t="s">
        <v>13</v>
      </c>
      <c r="V2327" s="241" t="s">
        <v>177</v>
      </c>
      <c r="W2327" s="384" t="str">
        <f t="shared" si="316"/>
        <v>Coxs_Bazar Coxs  Bazar Sadar</v>
      </c>
      <c r="X2327" s="626"/>
      <c r="Y2327" s="626"/>
      <c r="Z2327" s="626"/>
      <c r="AA2327" s="626"/>
      <c r="AB2327" s="626"/>
      <c r="AC2327" s="626"/>
      <c r="AD2327" s="626"/>
      <c r="AE2327" s="626"/>
      <c r="AF2327" s="626"/>
      <c r="AG2327" s="626"/>
      <c r="AH2327" s="626"/>
      <c r="AI2327" s="626"/>
      <c r="AJ2327" s="626"/>
      <c r="AK2327" s="626"/>
      <c r="AL2327" s="626"/>
      <c r="AO2327" s="384" t="s">
        <v>13</v>
      </c>
      <c r="AP2327" s="241" t="s">
        <v>177</v>
      </c>
      <c r="AQ2327" s="384" t="str">
        <f t="shared" si="307"/>
        <v>Coxs_Bazar Coxs  Bazar Sadar</v>
      </c>
      <c r="AR2327" s="627"/>
      <c r="AS2327" s="627"/>
      <c r="AT2327" s="627"/>
      <c r="AU2327" s="627"/>
      <c r="AV2327" s="627"/>
      <c r="AW2327" s="627"/>
      <c r="AX2327" s="627"/>
      <c r="AY2327" s="627"/>
      <c r="AZ2327" s="627"/>
      <c r="BA2327" s="627"/>
      <c r="BB2327" s="627"/>
      <c r="BC2327" s="627"/>
      <c r="BD2327" s="627"/>
      <c r="BE2327" s="627"/>
      <c r="BF2327" s="627"/>
      <c r="BH2327" s="384" t="s">
        <v>13</v>
      </c>
      <c r="BI2327" s="241" t="s">
        <v>177</v>
      </c>
      <c r="BJ2327" s="384" t="str">
        <f t="shared" si="308"/>
        <v>Coxs_Bazar Coxs  Bazar Sadar</v>
      </c>
      <c r="BK2327" s="627"/>
      <c r="BL2327" s="627"/>
      <c r="BM2327" s="627"/>
      <c r="BN2327" s="627"/>
      <c r="BO2327" s="627"/>
      <c r="BP2327" s="627"/>
      <c r="BQ2327" s="627"/>
      <c r="BR2327" s="627"/>
      <c r="BS2327" s="627"/>
      <c r="BT2327" s="627"/>
      <c r="BU2327" s="627"/>
      <c r="BV2327" s="627"/>
      <c r="BW2327" s="627"/>
      <c r="BX2327" s="627"/>
      <c r="BY2327" s="627"/>
      <c r="CA2327" s="384" t="s">
        <v>13</v>
      </c>
      <c r="CB2327" s="241" t="s">
        <v>177</v>
      </c>
      <c r="CC2327" s="384" t="str">
        <f t="shared" si="309"/>
        <v>Coxs_Bazar Coxs  Bazar Sadar</v>
      </c>
      <c r="CD2327" s="629"/>
      <c r="CE2327" s="629"/>
      <c r="CF2327" s="629"/>
      <c r="CG2327" s="629"/>
      <c r="CH2327" s="629"/>
      <c r="CI2327" s="629"/>
      <c r="CJ2327" s="629"/>
      <c r="CK2327" s="629"/>
      <c r="CN2327" s="384" t="s">
        <v>13</v>
      </c>
      <c r="CO2327" s="241" t="s">
        <v>177</v>
      </c>
      <c r="CP2327" s="384" t="str">
        <f t="shared" si="310"/>
        <v>Coxs_Bazar Coxs  Bazar Sadar</v>
      </c>
      <c r="CQ2327" s="629"/>
      <c r="CR2327" s="629"/>
      <c r="CS2327" s="629"/>
      <c r="CT2327" s="629"/>
      <c r="CU2327" s="629"/>
      <c r="CV2327" s="629"/>
      <c r="CW2327" s="629"/>
      <c r="CX2327" s="629"/>
      <c r="CZ2327" s="384" t="s">
        <v>13</v>
      </c>
      <c r="DA2327" s="241" t="s">
        <v>177</v>
      </c>
      <c r="DB2327" s="384" t="str">
        <f t="shared" si="317"/>
        <v>Coxs_Bazar Coxs  Bazar Sadar</v>
      </c>
      <c r="DC2327" s="566"/>
      <c r="DD2327"/>
      <c r="DE2327" s="384" t="s">
        <v>13</v>
      </c>
      <c r="DF2327" s="241" t="s">
        <v>177</v>
      </c>
      <c r="DG2327" s="384" t="str">
        <f t="shared" si="312"/>
        <v>Coxs_Bazar Coxs  Bazar Sadar</v>
      </c>
      <c r="DH2327" s="566"/>
      <c r="DI2327"/>
      <c r="DJ2327" s="384" t="s">
        <v>13</v>
      </c>
      <c r="DK2327" s="241" t="s">
        <v>177</v>
      </c>
      <c r="DL2327" s="384" t="str">
        <f t="shared" si="313"/>
        <v>Coxs_Bazar Coxs  Bazar Sadar</v>
      </c>
      <c r="DM2327" s="566"/>
      <c r="DN2327"/>
      <c r="DO2327" s="384" t="s">
        <v>13</v>
      </c>
      <c r="DP2327" s="241" t="s">
        <v>177</v>
      </c>
      <c r="DQ2327" s="384" t="str">
        <f t="shared" si="314"/>
        <v>Coxs_Bazar Coxs  Bazar Sadar</v>
      </c>
      <c r="DR2327" s="566"/>
    </row>
    <row r="2328" spans="1:122" ht="15" hidden="1" x14ac:dyDescent="0.25">
      <c r="A2328" s="384" t="s">
        <v>13</v>
      </c>
      <c r="B2328" s="384" t="s">
        <v>980</v>
      </c>
      <c r="C2328" s="384" t="str">
        <f t="shared" si="315"/>
        <v>Coxs_Bazar Coxs Bazar DOTs Corner</v>
      </c>
      <c r="D2328" s="626"/>
      <c r="E2328" s="626"/>
      <c r="F2328" s="626"/>
      <c r="G2328" s="626"/>
      <c r="H2328" s="626"/>
      <c r="I2328" s="626"/>
      <c r="J2328" s="626"/>
      <c r="K2328" s="626"/>
      <c r="L2328" s="626"/>
      <c r="M2328" s="626"/>
      <c r="N2328" s="626"/>
      <c r="O2328" s="626"/>
      <c r="P2328" s="626"/>
      <c r="Q2328" s="626"/>
      <c r="R2328" s="626"/>
      <c r="S2328" s="317"/>
      <c r="T2328" s="317"/>
      <c r="U2328" s="384" t="s">
        <v>13</v>
      </c>
      <c r="V2328" s="384" t="s">
        <v>980</v>
      </c>
      <c r="W2328" s="384" t="str">
        <f t="shared" si="316"/>
        <v>Coxs_Bazar Coxs Bazar DOTs Corner</v>
      </c>
      <c r="X2328" s="626"/>
      <c r="Y2328" s="626"/>
      <c r="Z2328" s="626"/>
      <c r="AA2328" s="626"/>
      <c r="AB2328" s="626"/>
      <c r="AC2328" s="626"/>
      <c r="AD2328" s="626"/>
      <c r="AE2328" s="626"/>
      <c r="AF2328" s="626"/>
      <c r="AG2328" s="626"/>
      <c r="AH2328" s="626"/>
      <c r="AI2328" s="626"/>
      <c r="AJ2328" s="626"/>
      <c r="AK2328" s="626"/>
      <c r="AL2328" s="626"/>
      <c r="AO2328" s="384" t="s">
        <v>13</v>
      </c>
      <c r="AP2328" s="384" t="s">
        <v>980</v>
      </c>
      <c r="AQ2328" s="384" t="str">
        <f t="shared" si="307"/>
        <v>Coxs_Bazar Coxs Bazar DOTs Corner</v>
      </c>
      <c r="AR2328" s="627"/>
      <c r="AS2328" s="627"/>
      <c r="AT2328" s="627"/>
      <c r="AU2328" s="627"/>
      <c r="AV2328" s="627"/>
      <c r="AW2328" s="627"/>
      <c r="AX2328" s="627"/>
      <c r="AY2328" s="627"/>
      <c r="AZ2328" s="627"/>
      <c r="BA2328" s="627"/>
      <c r="BB2328" s="627"/>
      <c r="BC2328" s="627"/>
      <c r="BD2328" s="627"/>
      <c r="BE2328" s="627"/>
      <c r="BF2328" s="627"/>
      <c r="BH2328" s="384" t="s">
        <v>13</v>
      </c>
      <c r="BI2328" s="384" t="s">
        <v>980</v>
      </c>
      <c r="BJ2328" s="384" t="str">
        <f t="shared" si="308"/>
        <v>Coxs_Bazar Coxs Bazar DOTs Corner</v>
      </c>
      <c r="BK2328" s="627"/>
      <c r="BL2328" s="627"/>
      <c r="BM2328" s="627"/>
      <c r="BN2328" s="627"/>
      <c r="BO2328" s="627"/>
      <c r="BP2328" s="627"/>
      <c r="BQ2328" s="627"/>
      <c r="BR2328" s="627"/>
      <c r="BS2328" s="627"/>
      <c r="BT2328" s="627"/>
      <c r="BU2328" s="627"/>
      <c r="BV2328" s="627"/>
      <c r="BW2328" s="627"/>
      <c r="BX2328" s="627"/>
      <c r="BY2328" s="627"/>
      <c r="CA2328" s="384" t="s">
        <v>13</v>
      </c>
      <c r="CB2328" s="384" t="s">
        <v>980</v>
      </c>
      <c r="CC2328" s="384" t="str">
        <f t="shared" si="309"/>
        <v>Coxs_Bazar Coxs Bazar DOTs Corner</v>
      </c>
      <c r="CD2328" s="629"/>
      <c r="CE2328" s="629"/>
      <c r="CF2328" s="629"/>
      <c r="CG2328" s="629"/>
      <c r="CH2328" s="629"/>
      <c r="CI2328" s="629"/>
      <c r="CJ2328" s="629"/>
      <c r="CK2328" s="629"/>
      <c r="CN2328" s="384" t="s">
        <v>13</v>
      </c>
      <c r="CO2328" s="384" t="s">
        <v>980</v>
      </c>
      <c r="CP2328" s="384" t="str">
        <f t="shared" si="310"/>
        <v>Coxs_Bazar Coxs Bazar DOTs Corner</v>
      </c>
      <c r="CQ2328" s="629"/>
      <c r="CR2328" s="629"/>
      <c r="CS2328" s="629"/>
      <c r="CT2328" s="629"/>
      <c r="CU2328" s="629"/>
      <c r="CV2328" s="629"/>
      <c r="CW2328" s="629"/>
      <c r="CX2328" s="629"/>
      <c r="CZ2328" s="384" t="s">
        <v>13</v>
      </c>
      <c r="DA2328" s="384" t="s">
        <v>980</v>
      </c>
      <c r="DB2328" s="384" t="str">
        <f t="shared" si="317"/>
        <v>Coxs_Bazar Coxs Bazar DOTs Corner</v>
      </c>
      <c r="DC2328" s="566"/>
      <c r="DD2328"/>
      <c r="DE2328" s="384" t="s">
        <v>13</v>
      </c>
      <c r="DF2328" s="384" t="s">
        <v>980</v>
      </c>
      <c r="DG2328" s="384" t="str">
        <f t="shared" si="312"/>
        <v>Coxs_Bazar Coxs Bazar DOTs Corner</v>
      </c>
      <c r="DH2328" s="566"/>
      <c r="DI2328"/>
      <c r="DJ2328" s="384" t="s">
        <v>13</v>
      </c>
      <c r="DK2328" s="384" t="s">
        <v>980</v>
      </c>
      <c r="DL2328" s="384" t="str">
        <f t="shared" si="313"/>
        <v>Coxs_Bazar Coxs Bazar DOTs Corner</v>
      </c>
      <c r="DM2328" s="566"/>
      <c r="DN2328"/>
      <c r="DO2328" s="384" t="s">
        <v>13</v>
      </c>
      <c r="DP2328" s="384" t="s">
        <v>980</v>
      </c>
      <c r="DQ2328" s="384" t="str">
        <f t="shared" si="314"/>
        <v>Coxs_Bazar Coxs Bazar DOTs Corner</v>
      </c>
      <c r="DR2328" s="566"/>
    </row>
    <row r="2329" spans="1:122" ht="15" hidden="1" x14ac:dyDescent="0.25">
      <c r="A2329" s="384" t="s">
        <v>13</v>
      </c>
      <c r="B2329" s="384" t="s">
        <v>178</v>
      </c>
      <c r="C2329" s="384" t="str">
        <f t="shared" si="315"/>
        <v>Coxs_Bazar Kutubdia</v>
      </c>
      <c r="D2329" s="626"/>
      <c r="E2329" s="626"/>
      <c r="F2329" s="626"/>
      <c r="G2329" s="626"/>
      <c r="H2329" s="626"/>
      <c r="I2329" s="626"/>
      <c r="J2329" s="626"/>
      <c r="K2329" s="626"/>
      <c r="L2329" s="626"/>
      <c r="M2329" s="626"/>
      <c r="N2329" s="626"/>
      <c r="O2329" s="626"/>
      <c r="P2329" s="626"/>
      <c r="Q2329" s="626"/>
      <c r="R2329" s="626"/>
      <c r="S2329" s="317"/>
      <c r="T2329" s="317"/>
      <c r="U2329" s="384" t="s">
        <v>13</v>
      </c>
      <c r="V2329" s="384" t="s">
        <v>178</v>
      </c>
      <c r="W2329" s="384" t="str">
        <f t="shared" si="316"/>
        <v>Coxs_Bazar Kutubdia</v>
      </c>
      <c r="X2329" s="626"/>
      <c r="Y2329" s="626"/>
      <c r="Z2329" s="626"/>
      <c r="AA2329" s="626"/>
      <c r="AB2329" s="626"/>
      <c r="AC2329" s="626"/>
      <c r="AD2329" s="626"/>
      <c r="AE2329" s="626"/>
      <c r="AF2329" s="626"/>
      <c r="AG2329" s="626"/>
      <c r="AH2329" s="626"/>
      <c r="AI2329" s="626"/>
      <c r="AJ2329" s="626"/>
      <c r="AK2329" s="626"/>
      <c r="AL2329" s="626"/>
      <c r="AO2329" s="384" t="s">
        <v>13</v>
      </c>
      <c r="AP2329" s="384" t="s">
        <v>178</v>
      </c>
      <c r="AQ2329" s="384" t="str">
        <f t="shared" si="307"/>
        <v>Coxs_Bazar Kutubdia</v>
      </c>
      <c r="AR2329" s="627"/>
      <c r="AS2329" s="627"/>
      <c r="AT2329" s="627"/>
      <c r="AU2329" s="627"/>
      <c r="AV2329" s="627"/>
      <c r="AW2329" s="627"/>
      <c r="AX2329" s="627"/>
      <c r="AY2329" s="627"/>
      <c r="AZ2329" s="627"/>
      <c r="BA2329" s="627"/>
      <c r="BB2329" s="627"/>
      <c r="BC2329" s="627"/>
      <c r="BD2329" s="627"/>
      <c r="BE2329" s="627"/>
      <c r="BF2329" s="627"/>
      <c r="BH2329" s="384" t="s">
        <v>13</v>
      </c>
      <c r="BI2329" s="384" t="s">
        <v>178</v>
      </c>
      <c r="BJ2329" s="384" t="str">
        <f t="shared" si="308"/>
        <v>Coxs_Bazar Kutubdia</v>
      </c>
      <c r="BK2329" s="627"/>
      <c r="BL2329" s="627"/>
      <c r="BM2329" s="627"/>
      <c r="BN2329" s="627"/>
      <c r="BO2329" s="627"/>
      <c r="BP2329" s="627"/>
      <c r="BQ2329" s="627"/>
      <c r="BR2329" s="627"/>
      <c r="BS2329" s="627"/>
      <c r="BT2329" s="627"/>
      <c r="BU2329" s="627"/>
      <c r="BV2329" s="627"/>
      <c r="BW2329" s="627"/>
      <c r="BX2329" s="627"/>
      <c r="BY2329" s="627"/>
      <c r="CA2329" s="384" t="s">
        <v>13</v>
      </c>
      <c r="CB2329" s="384" t="s">
        <v>178</v>
      </c>
      <c r="CC2329" s="384" t="str">
        <f t="shared" si="309"/>
        <v>Coxs_Bazar Kutubdia</v>
      </c>
      <c r="CD2329" s="629"/>
      <c r="CE2329" s="629"/>
      <c r="CF2329" s="629"/>
      <c r="CG2329" s="629"/>
      <c r="CH2329" s="629"/>
      <c r="CI2329" s="629"/>
      <c r="CJ2329" s="629"/>
      <c r="CK2329" s="629"/>
      <c r="CN2329" s="384" t="s">
        <v>13</v>
      </c>
      <c r="CO2329" s="384" t="s">
        <v>178</v>
      </c>
      <c r="CP2329" s="384" t="str">
        <f t="shared" si="310"/>
        <v>Coxs_Bazar Kutubdia</v>
      </c>
      <c r="CQ2329" s="629"/>
      <c r="CR2329" s="629"/>
      <c r="CS2329" s="629"/>
      <c r="CT2329" s="629"/>
      <c r="CU2329" s="629"/>
      <c r="CV2329" s="629"/>
      <c r="CW2329" s="629"/>
      <c r="CX2329" s="629"/>
      <c r="CZ2329" s="384" t="s">
        <v>13</v>
      </c>
      <c r="DA2329" s="384" t="s">
        <v>178</v>
      </c>
      <c r="DB2329" s="384" t="str">
        <f t="shared" si="317"/>
        <v>Coxs_Bazar Kutubdia</v>
      </c>
      <c r="DC2329" s="566"/>
      <c r="DD2329"/>
      <c r="DE2329" s="384" t="s">
        <v>13</v>
      </c>
      <c r="DF2329" s="384" t="s">
        <v>178</v>
      </c>
      <c r="DG2329" s="384" t="str">
        <f t="shared" si="312"/>
        <v>Coxs_Bazar Kutubdia</v>
      </c>
      <c r="DH2329" s="566"/>
      <c r="DI2329"/>
      <c r="DJ2329" s="384" t="s">
        <v>13</v>
      </c>
      <c r="DK2329" s="384" t="s">
        <v>178</v>
      </c>
      <c r="DL2329" s="384" t="str">
        <f t="shared" si="313"/>
        <v>Coxs_Bazar Kutubdia</v>
      </c>
      <c r="DM2329" s="566"/>
      <c r="DN2329"/>
      <c r="DO2329" s="384" t="s">
        <v>13</v>
      </c>
      <c r="DP2329" s="384" t="s">
        <v>178</v>
      </c>
      <c r="DQ2329" s="384" t="str">
        <f t="shared" si="314"/>
        <v>Coxs_Bazar Kutubdia</v>
      </c>
      <c r="DR2329" s="566"/>
    </row>
    <row r="2330" spans="1:122" ht="15" hidden="1" x14ac:dyDescent="0.25">
      <c r="A2330" s="384" t="s">
        <v>13</v>
      </c>
      <c r="B2330" s="384" t="s">
        <v>1187</v>
      </c>
      <c r="C2330" s="384" t="str">
        <f t="shared" si="315"/>
        <v>Coxs_Bazar Kutupalong Refugee Camp (Ukhia)</v>
      </c>
      <c r="D2330" s="626"/>
      <c r="E2330" s="626"/>
      <c r="F2330" s="626"/>
      <c r="G2330" s="626"/>
      <c r="H2330" s="626"/>
      <c r="I2330" s="626"/>
      <c r="J2330" s="626"/>
      <c r="K2330" s="626"/>
      <c r="L2330" s="626"/>
      <c r="M2330" s="626"/>
      <c r="N2330" s="626"/>
      <c r="O2330" s="626"/>
      <c r="P2330" s="626"/>
      <c r="Q2330" s="626"/>
      <c r="R2330" s="626"/>
      <c r="S2330" s="317"/>
      <c r="T2330" s="317"/>
      <c r="U2330" s="384" t="s">
        <v>13</v>
      </c>
      <c r="V2330" s="384" t="s">
        <v>1187</v>
      </c>
      <c r="W2330" s="384" t="str">
        <f t="shared" si="316"/>
        <v>Coxs_Bazar Kutupalong Refugee Camp (Ukhia)</v>
      </c>
      <c r="X2330" s="626"/>
      <c r="Y2330" s="626"/>
      <c r="Z2330" s="626"/>
      <c r="AA2330" s="626"/>
      <c r="AB2330" s="626"/>
      <c r="AC2330" s="626"/>
      <c r="AD2330" s="626"/>
      <c r="AE2330" s="626"/>
      <c r="AF2330" s="626"/>
      <c r="AG2330" s="626"/>
      <c r="AH2330" s="626"/>
      <c r="AI2330" s="626"/>
      <c r="AJ2330" s="626"/>
      <c r="AK2330" s="626"/>
      <c r="AL2330" s="626"/>
      <c r="AO2330" s="384" t="s">
        <v>13</v>
      </c>
      <c r="AP2330" s="384" t="s">
        <v>1187</v>
      </c>
      <c r="AQ2330" s="384" t="str">
        <f t="shared" si="307"/>
        <v>Coxs_Bazar Kutupalong Refugee Camp (Ukhia)</v>
      </c>
      <c r="AR2330" s="627"/>
      <c r="AS2330" s="627"/>
      <c r="AT2330" s="627"/>
      <c r="AU2330" s="627"/>
      <c r="AV2330" s="627"/>
      <c r="AW2330" s="627"/>
      <c r="AX2330" s="627"/>
      <c r="AY2330" s="627"/>
      <c r="AZ2330" s="627"/>
      <c r="BA2330" s="627"/>
      <c r="BB2330" s="627"/>
      <c r="BC2330" s="627"/>
      <c r="BD2330" s="627"/>
      <c r="BE2330" s="627"/>
      <c r="BF2330" s="627"/>
      <c r="BH2330" s="384" t="s">
        <v>13</v>
      </c>
      <c r="BI2330" s="384" t="s">
        <v>1187</v>
      </c>
      <c r="BJ2330" s="384" t="str">
        <f t="shared" si="308"/>
        <v>Coxs_Bazar Kutupalong Refugee Camp (Ukhia)</v>
      </c>
      <c r="BK2330" s="627"/>
      <c r="BL2330" s="627"/>
      <c r="BM2330" s="627"/>
      <c r="BN2330" s="627"/>
      <c r="BO2330" s="627"/>
      <c r="BP2330" s="627"/>
      <c r="BQ2330" s="627"/>
      <c r="BR2330" s="627"/>
      <c r="BS2330" s="627"/>
      <c r="BT2330" s="627"/>
      <c r="BU2330" s="627"/>
      <c r="BV2330" s="627"/>
      <c r="BW2330" s="627"/>
      <c r="BX2330" s="627"/>
      <c r="BY2330" s="627"/>
      <c r="CA2330" s="384" t="s">
        <v>13</v>
      </c>
      <c r="CB2330" s="384" t="s">
        <v>1187</v>
      </c>
      <c r="CC2330" s="384" t="str">
        <f t="shared" si="309"/>
        <v>Coxs_Bazar Kutupalong Refugee Camp (Ukhia)</v>
      </c>
      <c r="CD2330" s="629"/>
      <c r="CE2330" s="629"/>
      <c r="CF2330" s="629"/>
      <c r="CG2330" s="629"/>
      <c r="CH2330" s="629"/>
      <c r="CI2330" s="629"/>
      <c r="CJ2330" s="629"/>
      <c r="CK2330" s="629"/>
      <c r="CN2330" s="384" t="s">
        <v>13</v>
      </c>
      <c r="CO2330" s="384" t="s">
        <v>1187</v>
      </c>
      <c r="CP2330" s="384" t="str">
        <f t="shared" si="310"/>
        <v>Coxs_Bazar Kutupalong Refugee Camp (Ukhia)</v>
      </c>
      <c r="CQ2330" s="629"/>
      <c r="CR2330" s="629"/>
      <c r="CS2330" s="629"/>
      <c r="CT2330" s="629"/>
      <c r="CU2330" s="629"/>
      <c r="CV2330" s="629"/>
      <c r="CW2330" s="629"/>
      <c r="CX2330" s="629"/>
      <c r="CZ2330" s="384" t="s">
        <v>13</v>
      </c>
      <c r="DA2330" s="384" t="s">
        <v>1187</v>
      </c>
      <c r="DB2330" s="384" t="str">
        <f t="shared" si="317"/>
        <v>Coxs_Bazar Kutupalong Refugee Camp (Ukhia)</v>
      </c>
      <c r="DC2330" s="566"/>
      <c r="DD2330"/>
      <c r="DE2330" s="384" t="s">
        <v>13</v>
      </c>
      <c r="DF2330" s="384" t="s">
        <v>1187</v>
      </c>
      <c r="DG2330" s="384" t="str">
        <f t="shared" si="312"/>
        <v>Coxs_Bazar Kutupalong Refugee Camp (Ukhia)</v>
      </c>
      <c r="DH2330" s="566"/>
      <c r="DI2330"/>
      <c r="DJ2330" s="384" t="s">
        <v>13</v>
      </c>
      <c r="DK2330" s="384" t="s">
        <v>1187</v>
      </c>
      <c r="DL2330" s="384" t="str">
        <f t="shared" si="313"/>
        <v>Coxs_Bazar Kutupalong Refugee Camp (Ukhia)</v>
      </c>
      <c r="DM2330" s="566"/>
      <c r="DN2330"/>
      <c r="DO2330" s="384" t="s">
        <v>13</v>
      </c>
      <c r="DP2330" s="384" t="s">
        <v>1187</v>
      </c>
      <c r="DQ2330" s="384" t="str">
        <f t="shared" si="314"/>
        <v>Coxs_Bazar Kutupalong Refugee Camp (Ukhia)</v>
      </c>
      <c r="DR2330" s="566"/>
    </row>
    <row r="2331" spans="1:122" ht="15" hidden="1" x14ac:dyDescent="0.25">
      <c r="A2331" s="384" t="s">
        <v>13</v>
      </c>
      <c r="B2331" s="384" t="s">
        <v>179</v>
      </c>
      <c r="C2331" s="384" t="str">
        <f t="shared" si="315"/>
        <v>Coxs_Bazar Moheshkhali</v>
      </c>
      <c r="D2331" s="626"/>
      <c r="E2331" s="626"/>
      <c r="F2331" s="626"/>
      <c r="G2331" s="626"/>
      <c r="H2331" s="626"/>
      <c r="I2331" s="626"/>
      <c r="J2331" s="626"/>
      <c r="K2331" s="626"/>
      <c r="L2331" s="626"/>
      <c r="M2331" s="626"/>
      <c r="N2331" s="626"/>
      <c r="O2331" s="626"/>
      <c r="P2331" s="626"/>
      <c r="Q2331" s="626"/>
      <c r="R2331" s="626"/>
      <c r="S2331" s="317"/>
      <c r="T2331" s="317"/>
      <c r="U2331" s="384" t="s">
        <v>13</v>
      </c>
      <c r="V2331" s="384" t="s">
        <v>179</v>
      </c>
      <c r="W2331" s="384" t="str">
        <f t="shared" si="316"/>
        <v>Coxs_Bazar Moheshkhali</v>
      </c>
      <c r="X2331" s="626"/>
      <c r="Y2331" s="626"/>
      <c r="Z2331" s="626"/>
      <c r="AA2331" s="626"/>
      <c r="AB2331" s="626"/>
      <c r="AC2331" s="626"/>
      <c r="AD2331" s="626"/>
      <c r="AE2331" s="626"/>
      <c r="AF2331" s="626"/>
      <c r="AG2331" s="626"/>
      <c r="AH2331" s="626"/>
      <c r="AI2331" s="626"/>
      <c r="AJ2331" s="626"/>
      <c r="AK2331" s="626"/>
      <c r="AL2331" s="626"/>
      <c r="AO2331" s="384" t="s">
        <v>13</v>
      </c>
      <c r="AP2331" s="384" t="s">
        <v>179</v>
      </c>
      <c r="AQ2331" s="384" t="str">
        <f t="shared" si="307"/>
        <v>Coxs_Bazar Moheshkhali</v>
      </c>
      <c r="AR2331" s="627"/>
      <c r="AS2331" s="627"/>
      <c r="AT2331" s="627"/>
      <c r="AU2331" s="627"/>
      <c r="AV2331" s="627"/>
      <c r="AW2331" s="627"/>
      <c r="AX2331" s="627"/>
      <c r="AY2331" s="627"/>
      <c r="AZ2331" s="627"/>
      <c r="BA2331" s="627"/>
      <c r="BB2331" s="627"/>
      <c r="BC2331" s="627"/>
      <c r="BD2331" s="627"/>
      <c r="BE2331" s="627"/>
      <c r="BF2331" s="627"/>
      <c r="BH2331" s="384" t="s">
        <v>13</v>
      </c>
      <c r="BI2331" s="384" t="s">
        <v>179</v>
      </c>
      <c r="BJ2331" s="384" t="str">
        <f t="shared" si="308"/>
        <v>Coxs_Bazar Moheshkhali</v>
      </c>
      <c r="BK2331" s="627"/>
      <c r="BL2331" s="627"/>
      <c r="BM2331" s="627"/>
      <c r="BN2331" s="627"/>
      <c r="BO2331" s="627"/>
      <c r="BP2331" s="627"/>
      <c r="BQ2331" s="627"/>
      <c r="BR2331" s="627"/>
      <c r="BS2331" s="627"/>
      <c r="BT2331" s="627"/>
      <c r="BU2331" s="627"/>
      <c r="BV2331" s="627"/>
      <c r="BW2331" s="627"/>
      <c r="BX2331" s="627"/>
      <c r="BY2331" s="627"/>
      <c r="CA2331" s="384" t="s">
        <v>13</v>
      </c>
      <c r="CB2331" s="384" t="s">
        <v>179</v>
      </c>
      <c r="CC2331" s="384" t="str">
        <f t="shared" si="309"/>
        <v>Coxs_Bazar Moheshkhali</v>
      </c>
      <c r="CD2331" s="629"/>
      <c r="CE2331" s="629"/>
      <c r="CF2331" s="629"/>
      <c r="CG2331" s="629"/>
      <c r="CH2331" s="629"/>
      <c r="CI2331" s="629"/>
      <c r="CJ2331" s="629"/>
      <c r="CK2331" s="629"/>
      <c r="CN2331" s="384" t="s">
        <v>13</v>
      </c>
      <c r="CO2331" s="384" t="s">
        <v>179</v>
      </c>
      <c r="CP2331" s="384" t="str">
        <f t="shared" si="310"/>
        <v>Coxs_Bazar Moheshkhali</v>
      </c>
      <c r="CQ2331" s="629"/>
      <c r="CR2331" s="629"/>
      <c r="CS2331" s="629"/>
      <c r="CT2331" s="629"/>
      <c r="CU2331" s="629"/>
      <c r="CV2331" s="629"/>
      <c r="CW2331" s="629"/>
      <c r="CX2331" s="629"/>
      <c r="CZ2331" s="384" t="s">
        <v>13</v>
      </c>
      <c r="DA2331" s="384" t="s">
        <v>179</v>
      </c>
      <c r="DB2331" s="384" t="str">
        <f t="shared" si="317"/>
        <v>Coxs_Bazar Moheshkhali</v>
      </c>
      <c r="DC2331" s="566"/>
      <c r="DD2331"/>
      <c r="DE2331" s="384" t="s">
        <v>13</v>
      </c>
      <c r="DF2331" s="384" t="s">
        <v>179</v>
      </c>
      <c r="DG2331" s="384" t="str">
        <f t="shared" si="312"/>
        <v>Coxs_Bazar Moheshkhali</v>
      </c>
      <c r="DH2331" s="566"/>
      <c r="DI2331"/>
      <c r="DJ2331" s="384" t="s">
        <v>13</v>
      </c>
      <c r="DK2331" s="384" t="s">
        <v>179</v>
      </c>
      <c r="DL2331" s="384" t="str">
        <f t="shared" si="313"/>
        <v>Coxs_Bazar Moheshkhali</v>
      </c>
      <c r="DM2331" s="566"/>
      <c r="DN2331"/>
      <c r="DO2331" s="384" t="s">
        <v>13</v>
      </c>
      <c r="DP2331" s="384" t="s">
        <v>179</v>
      </c>
      <c r="DQ2331" s="384" t="str">
        <f t="shared" si="314"/>
        <v>Coxs_Bazar Moheshkhali</v>
      </c>
      <c r="DR2331" s="566"/>
    </row>
    <row r="2332" spans="1:122" ht="15" hidden="1" x14ac:dyDescent="0.25">
      <c r="A2332" s="384" t="s">
        <v>13</v>
      </c>
      <c r="B2332" s="384" t="s">
        <v>180</v>
      </c>
      <c r="C2332" s="384" t="str">
        <f t="shared" si="315"/>
        <v>Coxs_Bazar Noapara Refuzee Camp(Teknaf)</v>
      </c>
      <c r="D2332" s="626"/>
      <c r="E2332" s="626"/>
      <c r="F2332" s="626"/>
      <c r="G2332" s="626"/>
      <c r="H2332" s="626"/>
      <c r="I2332" s="626"/>
      <c r="J2332" s="626"/>
      <c r="K2332" s="626"/>
      <c r="L2332" s="626"/>
      <c r="M2332" s="626"/>
      <c r="N2332" s="626"/>
      <c r="O2332" s="626"/>
      <c r="P2332" s="626"/>
      <c r="Q2332" s="626"/>
      <c r="R2332" s="626"/>
      <c r="S2332" s="317"/>
      <c r="T2332" s="317"/>
      <c r="U2332" s="384" t="s">
        <v>13</v>
      </c>
      <c r="V2332" s="384" t="s">
        <v>180</v>
      </c>
      <c r="W2332" s="384" t="str">
        <f t="shared" si="316"/>
        <v>Coxs_Bazar Noapara Refuzee Camp(Teknaf)</v>
      </c>
      <c r="X2332" s="626"/>
      <c r="Y2332" s="626"/>
      <c r="Z2332" s="626"/>
      <c r="AA2332" s="626"/>
      <c r="AB2332" s="626"/>
      <c r="AC2332" s="626"/>
      <c r="AD2332" s="626"/>
      <c r="AE2332" s="626"/>
      <c r="AF2332" s="626"/>
      <c r="AG2332" s="626"/>
      <c r="AH2332" s="626"/>
      <c r="AI2332" s="626"/>
      <c r="AJ2332" s="626"/>
      <c r="AK2332" s="626"/>
      <c r="AL2332" s="626"/>
      <c r="AO2332" s="384" t="s">
        <v>13</v>
      </c>
      <c r="AP2332" s="384" t="s">
        <v>180</v>
      </c>
      <c r="AQ2332" s="384" t="str">
        <f t="shared" si="307"/>
        <v>Coxs_Bazar Noapara Refuzee Camp(Teknaf)</v>
      </c>
      <c r="AR2332" s="627"/>
      <c r="AS2332" s="627"/>
      <c r="AT2332" s="627"/>
      <c r="AU2332" s="627"/>
      <c r="AV2332" s="627"/>
      <c r="AW2332" s="627"/>
      <c r="AX2332" s="627"/>
      <c r="AY2332" s="627"/>
      <c r="AZ2332" s="627"/>
      <c r="BA2332" s="627"/>
      <c r="BB2332" s="627"/>
      <c r="BC2332" s="627"/>
      <c r="BD2332" s="627"/>
      <c r="BE2332" s="627"/>
      <c r="BF2332" s="627"/>
      <c r="BH2332" s="384" t="s">
        <v>13</v>
      </c>
      <c r="BI2332" s="384" t="s">
        <v>180</v>
      </c>
      <c r="BJ2332" s="384" t="str">
        <f t="shared" si="308"/>
        <v>Coxs_Bazar Noapara Refuzee Camp(Teknaf)</v>
      </c>
      <c r="BK2332" s="627"/>
      <c r="BL2332" s="627"/>
      <c r="BM2332" s="627"/>
      <c r="BN2332" s="627"/>
      <c r="BO2332" s="627"/>
      <c r="BP2332" s="627"/>
      <c r="BQ2332" s="627"/>
      <c r="BR2332" s="627"/>
      <c r="BS2332" s="627"/>
      <c r="BT2332" s="627"/>
      <c r="BU2332" s="627"/>
      <c r="BV2332" s="627"/>
      <c r="BW2332" s="627"/>
      <c r="BX2332" s="627"/>
      <c r="BY2332" s="627"/>
      <c r="CA2332" s="384" t="s">
        <v>13</v>
      </c>
      <c r="CB2332" s="384" t="s">
        <v>180</v>
      </c>
      <c r="CC2332" s="384" t="str">
        <f t="shared" si="309"/>
        <v>Coxs_Bazar Noapara Refuzee Camp(Teknaf)</v>
      </c>
      <c r="CD2332" s="629"/>
      <c r="CE2332" s="629"/>
      <c r="CF2332" s="629"/>
      <c r="CG2332" s="629"/>
      <c r="CH2332" s="629"/>
      <c r="CI2332" s="629"/>
      <c r="CJ2332" s="629"/>
      <c r="CK2332" s="629"/>
      <c r="CN2332" s="384" t="s">
        <v>13</v>
      </c>
      <c r="CO2332" s="384" t="s">
        <v>180</v>
      </c>
      <c r="CP2332" s="384" t="str">
        <f t="shared" si="310"/>
        <v>Coxs_Bazar Noapara Refuzee Camp(Teknaf)</v>
      </c>
      <c r="CQ2332" s="629"/>
      <c r="CR2332" s="629"/>
      <c r="CS2332" s="629"/>
      <c r="CT2332" s="629"/>
      <c r="CU2332" s="629"/>
      <c r="CV2332" s="629"/>
      <c r="CW2332" s="629"/>
      <c r="CX2332" s="629"/>
      <c r="CZ2332" s="384" t="s">
        <v>13</v>
      </c>
      <c r="DA2332" s="384" t="s">
        <v>180</v>
      </c>
      <c r="DB2332" s="384" t="str">
        <f t="shared" si="317"/>
        <v>Coxs_Bazar Noapara Refuzee Camp(Teknaf)</v>
      </c>
      <c r="DC2332" s="566"/>
      <c r="DD2332"/>
      <c r="DE2332" s="384" t="s">
        <v>13</v>
      </c>
      <c r="DF2332" s="384" t="s">
        <v>180</v>
      </c>
      <c r="DG2332" s="384" t="str">
        <f t="shared" si="312"/>
        <v>Coxs_Bazar Noapara Refuzee Camp(Teknaf)</v>
      </c>
      <c r="DH2332" s="566"/>
      <c r="DI2332"/>
      <c r="DJ2332" s="384" t="s">
        <v>13</v>
      </c>
      <c r="DK2332" s="384" t="s">
        <v>180</v>
      </c>
      <c r="DL2332" s="384" t="str">
        <f t="shared" si="313"/>
        <v>Coxs_Bazar Noapara Refuzee Camp(Teknaf)</v>
      </c>
      <c r="DM2332" s="566"/>
      <c r="DN2332"/>
      <c r="DO2332" s="384" t="s">
        <v>13</v>
      </c>
      <c r="DP2332" s="384" t="s">
        <v>180</v>
      </c>
      <c r="DQ2332" s="384" t="str">
        <f t="shared" si="314"/>
        <v>Coxs_Bazar Noapara Refuzee Camp(Teknaf)</v>
      </c>
      <c r="DR2332" s="566"/>
    </row>
    <row r="2333" spans="1:122" ht="15" hidden="1" x14ac:dyDescent="0.25">
      <c r="A2333" s="384" t="s">
        <v>13</v>
      </c>
      <c r="B2333" s="384" t="s">
        <v>181</v>
      </c>
      <c r="C2333" s="384" t="str">
        <f t="shared" si="315"/>
        <v>Coxs_Bazar Pekua</v>
      </c>
      <c r="D2333" s="626"/>
      <c r="E2333" s="626"/>
      <c r="F2333" s="626"/>
      <c r="G2333" s="626"/>
      <c r="H2333" s="626"/>
      <c r="I2333" s="626"/>
      <c r="J2333" s="626"/>
      <c r="K2333" s="626"/>
      <c r="L2333" s="626"/>
      <c r="M2333" s="626"/>
      <c r="N2333" s="626"/>
      <c r="O2333" s="626"/>
      <c r="P2333" s="626"/>
      <c r="Q2333" s="626"/>
      <c r="R2333" s="626"/>
      <c r="S2333" s="317"/>
      <c r="T2333" s="317"/>
      <c r="U2333" s="384" t="s">
        <v>13</v>
      </c>
      <c r="V2333" s="384" t="s">
        <v>181</v>
      </c>
      <c r="W2333" s="384" t="str">
        <f t="shared" si="316"/>
        <v>Coxs_Bazar Pekua</v>
      </c>
      <c r="X2333" s="626"/>
      <c r="Y2333" s="626"/>
      <c r="Z2333" s="626"/>
      <c r="AA2333" s="626"/>
      <c r="AB2333" s="626"/>
      <c r="AC2333" s="626"/>
      <c r="AD2333" s="626"/>
      <c r="AE2333" s="626"/>
      <c r="AF2333" s="626"/>
      <c r="AG2333" s="626"/>
      <c r="AH2333" s="626"/>
      <c r="AI2333" s="626"/>
      <c r="AJ2333" s="626"/>
      <c r="AK2333" s="626"/>
      <c r="AL2333" s="626"/>
      <c r="AO2333" s="384" t="s">
        <v>13</v>
      </c>
      <c r="AP2333" s="384" t="s">
        <v>181</v>
      </c>
      <c r="AQ2333" s="384" t="str">
        <f t="shared" si="307"/>
        <v>Coxs_Bazar Pekua</v>
      </c>
      <c r="AR2333" s="627"/>
      <c r="AS2333" s="627"/>
      <c r="AT2333" s="627"/>
      <c r="AU2333" s="627"/>
      <c r="AV2333" s="627"/>
      <c r="AW2333" s="627"/>
      <c r="AX2333" s="627"/>
      <c r="AY2333" s="627"/>
      <c r="AZ2333" s="627"/>
      <c r="BA2333" s="627"/>
      <c r="BB2333" s="627"/>
      <c r="BC2333" s="627"/>
      <c r="BD2333" s="627"/>
      <c r="BE2333" s="627"/>
      <c r="BF2333" s="627"/>
      <c r="BH2333" s="384" t="s">
        <v>13</v>
      </c>
      <c r="BI2333" s="384" t="s">
        <v>181</v>
      </c>
      <c r="BJ2333" s="384" t="str">
        <f t="shared" si="308"/>
        <v>Coxs_Bazar Pekua</v>
      </c>
      <c r="BK2333" s="627"/>
      <c r="BL2333" s="627"/>
      <c r="BM2333" s="627"/>
      <c r="BN2333" s="627"/>
      <c r="BO2333" s="627"/>
      <c r="BP2333" s="627"/>
      <c r="BQ2333" s="627"/>
      <c r="BR2333" s="627"/>
      <c r="BS2333" s="627"/>
      <c r="BT2333" s="627"/>
      <c r="BU2333" s="627"/>
      <c r="BV2333" s="627"/>
      <c r="BW2333" s="627"/>
      <c r="BX2333" s="627"/>
      <c r="BY2333" s="627"/>
      <c r="CA2333" s="384" t="s">
        <v>13</v>
      </c>
      <c r="CB2333" s="384" t="s">
        <v>181</v>
      </c>
      <c r="CC2333" s="384" t="str">
        <f t="shared" si="309"/>
        <v>Coxs_Bazar Pekua</v>
      </c>
      <c r="CD2333" s="629"/>
      <c r="CE2333" s="629"/>
      <c r="CF2333" s="629"/>
      <c r="CG2333" s="629"/>
      <c r="CH2333" s="629"/>
      <c r="CI2333" s="629"/>
      <c r="CJ2333" s="629"/>
      <c r="CK2333" s="629"/>
      <c r="CN2333" s="384" t="s">
        <v>13</v>
      </c>
      <c r="CO2333" s="384" t="s">
        <v>181</v>
      </c>
      <c r="CP2333" s="384" t="str">
        <f t="shared" si="310"/>
        <v>Coxs_Bazar Pekua</v>
      </c>
      <c r="CQ2333" s="629"/>
      <c r="CR2333" s="629"/>
      <c r="CS2333" s="629"/>
      <c r="CT2333" s="629"/>
      <c r="CU2333" s="629"/>
      <c r="CV2333" s="629"/>
      <c r="CW2333" s="629"/>
      <c r="CX2333" s="629"/>
      <c r="CZ2333" s="384" t="s">
        <v>13</v>
      </c>
      <c r="DA2333" s="384" t="s">
        <v>181</v>
      </c>
      <c r="DB2333" s="384" t="str">
        <f t="shared" si="317"/>
        <v>Coxs_Bazar Pekua</v>
      </c>
      <c r="DC2333" s="566"/>
      <c r="DD2333"/>
      <c r="DE2333" s="384" t="s">
        <v>13</v>
      </c>
      <c r="DF2333" s="384" t="s">
        <v>181</v>
      </c>
      <c r="DG2333" s="384" t="str">
        <f t="shared" si="312"/>
        <v>Coxs_Bazar Pekua</v>
      </c>
      <c r="DH2333" s="566"/>
      <c r="DI2333"/>
      <c r="DJ2333" s="384" t="s">
        <v>13</v>
      </c>
      <c r="DK2333" s="384" t="s">
        <v>181</v>
      </c>
      <c r="DL2333" s="384" t="str">
        <f t="shared" si="313"/>
        <v>Coxs_Bazar Pekua</v>
      </c>
      <c r="DM2333" s="566"/>
      <c r="DN2333"/>
      <c r="DO2333" s="384" t="s">
        <v>13</v>
      </c>
      <c r="DP2333" s="384" t="s">
        <v>181</v>
      </c>
      <c r="DQ2333" s="384" t="str">
        <f t="shared" si="314"/>
        <v>Coxs_Bazar Pekua</v>
      </c>
      <c r="DR2333" s="566"/>
    </row>
    <row r="2334" spans="1:122" ht="15" hidden="1" x14ac:dyDescent="0.25">
      <c r="A2334" s="384" t="s">
        <v>13</v>
      </c>
      <c r="B2334" s="385" t="s">
        <v>88</v>
      </c>
      <c r="C2334" s="384" t="str">
        <f t="shared" si="315"/>
        <v>Coxs_Bazar Prison</v>
      </c>
      <c r="D2334" s="626"/>
      <c r="E2334" s="626"/>
      <c r="F2334" s="626"/>
      <c r="G2334" s="626"/>
      <c r="H2334" s="626"/>
      <c r="I2334" s="626"/>
      <c r="J2334" s="626"/>
      <c r="K2334" s="626"/>
      <c r="L2334" s="626"/>
      <c r="M2334" s="626"/>
      <c r="N2334" s="626"/>
      <c r="O2334" s="626"/>
      <c r="P2334" s="626"/>
      <c r="Q2334" s="626"/>
      <c r="R2334" s="626"/>
      <c r="S2334" s="317"/>
      <c r="T2334" s="317"/>
      <c r="U2334" s="384" t="s">
        <v>13</v>
      </c>
      <c r="V2334" s="385" t="s">
        <v>88</v>
      </c>
      <c r="W2334" s="384" t="str">
        <f t="shared" si="316"/>
        <v>Coxs_Bazar Prison</v>
      </c>
      <c r="X2334" s="626"/>
      <c r="Y2334" s="626"/>
      <c r="Z2334" s="626"/>
      <c r="AA2334" s="626"/>
      <c r="AB2334" s="626"/>
      <c r="AC2334" s="626"/>
      <c r="AD2334" s="626"/>
      <c r="AE2334" s="626"/>
      <c r="AF2334" s="626"/>
      <c r="AG2334" s="626"/>
      <c r="AH2334" s="626"/>
      <c r="AI2334" s="626"/>
      <c r="AJ2334" s="626"/>
      <c r="AK2334" s="626"/>
      <c r="AL2334" s="626"/>
      <c r="AO2334" s="384" t="s">
        <v>13</v>
      </c>
      <c r="AP2334" s="385" t="s">
        <v>88</v>
      </c>
      <c r="AQ2334" s="384" t="str">
        <f t="shared" si="307"/>
        <v>Coxs_Bazar Prison</v>
      </c>
      <c r="AR2334" s="627"/>
      <c r="AS2334" s="627"/>
      <c r="AT2334" s="627"/>
      <c r="AU2334" s="627"/>
      <c r="AV2334" s="627"/>
      <c r="AW2334" s="627"/>
      <c r="AX2334" s="627"/>
      <c r="AY2334" s="627"/>
      <c r="AZ2334" s="627"/>
      <c r="BA2334" s="627"/>
      <c r="BB2334" s="627"/>
      <c r="BC2334" s="627"/>
      <c r="BD2334" s="627"/>
      <c r="BE2334" s="627"/>
      <c r="BF2334" s="627"/>
      <c r="BH2334" s="384" t="s">
        <v>13</v>
      </c>
      <c r="BI2334" s="385" t="s">
        <v>88</v>
      </c>
      <c r="BJ2334" s="384" t="str">
        <f t="shared" si="308"/>
        <v>Coxs_Bazar Prison</v>
      </c>
      <c r="BK2334" s="627"/>
      <c r="BL2334" s="627"/>
      <c r="BM2334" s="627"/>
      <c r="BN2334" s="627"/>
      <c r="BO2334" s="627"/>
      <c r="BP2334" s="627"/>
      <c r="BQ2334" s="627"/>
      <c r="BR2334" s="627"/>
      <c r="BS2334" s="627"/>
      <c r="BT2334" s="627"/>
      <c r="BU2334" s="627"/>
      <c r="BV2334" s="627"/>
      <c r="BW2334" s="627"/>
      <c r="BX2334" s="627"/>
      <c r="BY2334" s="627"/>
      <c r="CA2334" s="384" t="s">
        <v>13</v>
      </c>
      <c r="CB2334" s="385" t="s">
        <v>88</v>
      </c>
      <c r="CC2334" s="384" t="str">
        <f t="shared" si="309"/>
        <v>Coxs_Bazar Prison</v>
      </c>
      <c r="CD2334" s="629"/>
      <c r="CE2334" s="629"/>
      <c r="CF2334" s="629"/>
      <c r="CG2334" s="629"/>
      <c r="CH2334" s="629"/>
      <c r="CI2334" s="629"/>
      <c r="CJ2334" s="629"/>
      <c r="CK2334" s="629"/>
      <c r="CN2334" s="384" t="s">
        <v>13</v>
      </c>
      <c r="CO2334" s="385" t="s">
        <v>88</v>
      </c>
      <c r="CP2334" s="384" t="str">
        <f t="shared" si="310"/>
        <v>Coxs_Bazar Prison</v>
      </c>
      <c r="CQ2334" s="629"/>
      <c r="CR2334" s="629"/>
      <c r="CS2334" s="629"/>
      <c r="CT2334" s="629"/>
      <c r="CU2334" s="629"/>
      <c r="CV2334" s="629"/>
      <c r="CW2334" s="629"/>
      <c r="CX2334" s="629"/>
      <c r="CZ2334" s="384" t="s">
        <v>13</v>
      </c>
      <c r="DA2334" s="385" t="s">
        <v>88</v>
      </c>
      <c r="DB2334" s="384" t="str">
        <f t="shared" si="317"/>
        <v>Coxs_Bazar Prison</v>
      </c>
      <c r="DC2334" s="566"/>
      <c r="DD2334"/>
      <c r="DE2334" s="384" t="s">
        <v>13</v>
      </c>
      <c r="DF2334" s="385" t="s">
        <v>88</v>
      </c>
      <c r="DG2334" s="384" t="str">
        <f t="shared" si="312"/>
        <v>Coxs_Bazar Prison</v>
      </c>
      <c r="DH2334" s="566"/>
      <c r="DI2334"/>
      <c r="DJ2334" s="384" t="s">
        <v>13</v>
      </c>
      <c r="DK2334" s="385" t="s">
        <v>88</v>
      </c>
      <c r="DL2334" s="384" t="str">
        <f t="shared" si="313"/>
        <v>Coxs_Bazar Prison</v>
      </c>
      <c r="DM2334" s="566"/>
      <c r="DN2334"/>
      <c r="DO2334" s="384" t="s">
        <v>13</v>
      </c>
      <c r="DP2334" s="385" t="s">
        <v>88</v>
      </c>
      <c r="DQ2334" s="384" t="str">
        <f t="shared" si="314"/>
        <v>Coxs_Bazar Prison</v>
      </c>
      <c r="DR2334" s="566"/>
    </row>
    <row r="2335" spans="1:122" ht="15" hidden="1" x14ac:dyDescent="0.25">
      <c r="A2335" s="384" t="s">
        <v>13</v>
      </c>
      <c r="B2335" s="384" t="s">
        <v>182</v>
      </c>
      <c r="C2335" s="384" t="str">
        <f t="shared" si="315"/>
        <v>Coxs_Bazar Ramu</v>
      </c>
      <c r="D2335" s="626"/>
      <c r="E2335" s="626"/>
      <c r="F2335" s="626"/>
      <c r="G2335" s="626"/>
      <c r="H2335" s="626"/>
      <c r="I2335" s="626"/>
      <c r="J2335" s="626"/>
      <c r="K2335" s="626"/>
      <c r="L2335" s="626"/>
      <c r="M2335" s="626"/>
      <c r="N2335" s="626"/>
      <c r="O2335" s="626"/>
      <c r="P2335" s="626"/>
      <c r="Q2335" s="626"/>
      <c r="R2335" s="626"/>
      <c r="S2335" s="317"/>
      <c r="T2335" s="317"/>
      <c r="U2335" s="384" t="s">
        <v>13</v>
      </c>
      <c r="V2335" s="384" t="s">
        <v>182</v>
      </c>
      <c r="W2335" s="384" t="str">
        <f t="shared" si="316"/>
        <v>Coxs_Bazar Ramu</v>
      </c>
      <c r="X2335" s="626"/>
      <c r="Y2335" s="626"/>
      <c r="Z2335" s="626"/>
      <c r="AA2335" s="626"/>
      <c r="AB2335" s="626"/>
      <c r="AC2335" s="626"/>
      <c r="AD2335" s="626"/>
      <c r="AE2335" s="626"/>
      <c r="AF2335" s="626"/>
      <c r="AG2335" s="626"/>
      <c r="AH2335" s="626"/>
      <c r="AI2335" s="626"/>
      <c r="AJ2335" s="626"/>
      <c r="AK2335" s="626"/>
      <c r="AL2335" s="626"/>
      <c r="AO2335" s="384" t="s">
        <v>13</v>
      </c>
      <c r="AP2335" s="384" t="s">
        <v>182</v>
      </c>
      <c r="AQ2335" s="384" t="str">
        <f t="shared" si="307"/>
        <v>Coxs_Bazar Ramu</v>
      </c>
      <c r="AR2335" s="627"/>
      <c r="AS2335" s="627"/>
      <c r="AT2335" s="627"/>
      <c r="AU2335" s="627"/>
      <c r="AV2335" s="627"/>
      <c r="AW2335" s="627"/>
      <c r="AX2335" s="627"/>
      <c r="AY2335" s="627"/>
      <c r="AZ2335" s="627"/>
      <c r="BA2335" s="627"/>
      <c r="BB2335" s="627"/>
      <c r="BC2335" s="627"/>
      <c r="BD2335" s="627"/>
      <c r="BE2335" s="627"/>
      <c r="BF2335" s="627"/>
      <c r="BH2335" s="384" t="s">
        <v>13</v>
      </c>
      <c r="BI2335" s="384" t="s">
        <v>182</v>
      </c>
      <c r="BJ2335" s="384" t="str">
        <f t="shared" si="308"/>
        <v>Coxs_Bazar Ramu</v>
      </c>
      <c r="BK2335" s="627"/>
      <c r="BL2335" s="627"/>
      <c r="BM2335" s="627"/>
      <c r="BN2335" s="627"/>
      <c r="BO2335" s="627"/>
      <c r="BP2335" s="627"/>
      <c r="BQ2335" s="627"/>
      <c r="BR2335" s="627"/>
      <c r="BS2335" s="627"/>
      <c r="BT2335" s="627"/>
      <c r="BU2335" s="627"/>
      <c r="BV2335" s="627"/>
      <c r="BW2335" s="627"/>
      <c r="BX2335" s="627"/>
      <c r="BY2335" s="627"/>
      <c r="CA2335" s="384" t="s">
        <v>13</v>
      </c>
      <c r="CB2335" s="384" t="s">
        <v>182</v>
      </c>
      <c r="CC2335" s="384" t="str">
        <f t="shared" si="309"/>
        <v>Coxs_Bazar Ramu</v>
      </c>
      <c r="CD2335" s="629"/>
      <c r="CE2335" s="629"/>
      <c r="CF2335" s="629"/>
      <c r="CG2335" s="629"/>
      <c r="CH2335" s="629"/>
      <c r="CI2335" s="629"/>
      <c r="CJ2335" s="629"/>
      <c r="CK2335" s="629"/>
      <c r="CN2335" s="384" t="s">
        <v>13</v>
      </c>
      <c r="CO2335" s="384" t="s">
        <v>182</v>
      </c>
      <c r="CP2335" s="384" t="str">
        <f t="shared" si="310"/>
        <v>Coxs_Bazar Ramu</v>
      </c>
      <c r="CQ2335" s="629"/>
      <c r="CR2335" s="629"/>
      <c r="CS2335" s="629"/>
      <c r="CT2335" s="629"/>
      <c r="CU2335" s="629"/>
      <c r="CV2335" s="629"/>
      <c r="CW2335" s="629"/>
      <c r="CX2335" s="629"/>
      <c r="CZ2335" s="384" t="s">
        <v>13</v>
      </c>
      <c r="DA2335" s="384" t="s">
        <v>182</v>
      </c>
      <c r="DB2335" s="384" t="str">
        <f t="shared" si="317"/>
        <v>Coxs_Bazar Ramu</v>
      </c>
      <c r="DC2335" s="566"/>
      <c r="DD2335"/>
      <c r="DE2335" s="384" t="s">
        <v>13</v>
      </c>
      <c r="DF2335" s="384" t="s">
        <v>182</v>
      </c>
      <c r="DG2335" s="384" t="str">
        <f t="shared" si="312"/>
        <v>Coxs_Bazar Ramu</v>
      </c>
      <c r="DH2335" s="566"/>
      <c r="DI2335"/>
      <c r="DJ2335" s="384" t="s">
        <v>13</v>
      </c>
      <c r="DK2335" s="384" t="s">
        <v>182</v>
      </c>
      <c r="DL2335" s="384" t="str">
        <f t="shared" si="313"/>
        <v>Coxs_Bazar Ramu</v>
      </c>
      <c r="DM2335" s="566"/>
      <c r="DN2335"/>
      <c r="DO2335" s="384" t="s">
        <v>13</v>
      </c>
      <c r="DP2335" s="384" t="s">
        <v>182</v>
      </c>
      <c r="DQ2335" s="384" t="str">
        <f t="shared" si="314"/>
        <v>Coxs_Bazar Ramu</v>
      </c>
      <c r="DR2335" s="566"/>
    </row>
    <row r="2336" spans="1:122" ht="15" hidden="1" x14ac:dyDescent="0.25">
      <c r="A2336" s="384" t="s">
        <v>13</v>
      </c>
      <c r="B2336" s="384" t="s">
        <v>183</v>
      </c>
      <c r="C2336" s="384" t="str">
        <f t="shared" si="315"/>
        <v>Coxs_Bazar Teknaf</v>
      </c>
      <c r="D2336" s="626"/>
      <c r="E2336" s="626"/>
      <c r="F2336" s="626"/>
      <c r="G2336" s="626"/>
      <c r="H2336" s="626"/>
      <c r="I2336" s="626"/>
      <c r="J2336" s="626"/>
      <c r="K2336" s="626"/>
      <c r="L2336" s="626"/>
      <c r="M2336" s="626"/>
      <c r="N2336" s="626"/>
      <c r="O2336" s="626"/>
      <c r="P2336" s="626"/>
      <c r="Q2336" s="626"/>
      <c r="R2336" s="626"/>
      <c r="S2336" s="317"/>
      <c r="T2336" s="317"/>
      <c r="U2336" s="384" t="s">
        <v>13</v>
      </c>
      <c r="V2336" s="384" t="s">
        <v>183</v>
      </c>
      <c r="W2336" s="384" t="str">
        <f t="shared" si="316"/>
        <v>Coxs_Bazar Teknaf</v>
      </c>
      <c r="X2336" s="626"/>
      <c r="Y2336" s="626"/>
      <c r="Z2336" s="626"/>
      <c r="AA2336" s="626"/>
      <c r="AB2336" s="626"/>
      <c r="AC2336" s="626"/>
      <c r="AD2336" s="626"/>
      <c r="AE2336" s="626"/>
      <c r="AF2336" s="626"/>
      <c r="AG2336" s="626"/>
      <c r="AH2336" s="626"/>
      <c r="AI2336" s="626"/>
      <c r="AJ2336" s="626"/>
      <c r="AK2336" s="626"/>
      <c r="AL2336" s="626"/>
      <c r="AO2336" s="384" t="s">
        <v>13</v>
      </c>
      <c r="AP2336" s="384" t="s">
        <v>183</v>
      </c>
      <c r="AQ2336" s="384" t="str">
        <f t="shared" si="307"/>
        <v>Coxs_Bazar Teknaf</v>
      </c>
      <c r="AR2336" s="627"/>
      <c r="AS2336" s="627"/>
      <c r="AT2336" s="627"/>
      <c r="AU2336" s="627"/>
      <c r="AV2336" s="627"/>
      <c r="AW2336" s="627"/>
      <c r="AX2336" s="627"/>
      <c r="AY2336" s="627"/>
      <c r="AZ2336" s="627"/>
      <c r="BA2336" s="627"/>
      <c r="BB2336" s="627"/>
      <c r="BC2336" s="627"/>
      <c r="BD2336" s="627"/>
      <c r="BE2336" s="627"/>
      <c r="BF2336" s="627"/>
      <c r="BH2336" s="384" t="s">
        <v>13</v>
      </c>
      <c r="BI2336" s="384" t="s">
        <v>183</v>
      </c>
      <c r="BJ2336" s="384" t="str">
        <f t="shared" si="308"/>
        <v>Coxs_Bazar Teknaf</v>
      </c>
      <c r="BK2336" s="627"/>
      <c r="BL2336" s="627"/>
      <c r="BM2336" s="627"/>
      <c r="BN2336" s="627"/>
      <c r="BO2336" s="627"/>
      <c r="BP2336" s="627"/>
      <c r="BQ2336" s="627"/>
      <c r="BR2336" s="627"/>
      <c r="BS2336" s="627"/>
      <c r="BT2336" s="627"/>
      <c r="BU2336" s="627"/>
      <c r="BV2336" s="627"/>
      <c r="BW2336" s="627"/>
      <c r="BX2336" s="627"/>
      <c r="BY2336" s="627"/>
      <c r="CA2336" s="384" t="s">
        <v>13</v>
      </c>
      <c r="CB2336" s="384" t="s">
        <v>183</v>
      </c>
      <c r="CC2336" s="384" t="str">
        <f t="shared" si="309"/>
        <v>Coxs_Bazar Teknaf</v>
      </c>
      <c r="CD2336" s="629"/>
      <c r="CE2336" s="629"/>
      <c r="CF2336" s="629"/>
      <c r="CG2336" s="629"/>
      <c r="CH2336" s="629"/>
      <c r="CI2336" s="629"/>
      <c r="CJ2336" s="629"/>
      <c r="CK2336" s="629"/>
      <c r="CN2336" s="384" t="s">
        <v>13</v>
      </c>
      <c r="CO2336" s="384" t="s">
        <v>183</v>
      </c>
      <c r="CP2336" s="384" t="str">
        <f t="shared" si="310"/>
        <v>Coxs_Bazar Teknaf</v>
      </c>
      <c r="CQ2336" s="629"/>
      <c r="CR2336" s="629"/>
      <c r="CS2336" s="629"/>
      <c r="CT2336" s="629"/>
      <c r="CU2336" s="629"/>
      <c r="CV2336" s="629"/>
      <c r="CW2336" s="629"/>
      <c r="CX2336" s="629"/>
      <c r="CZ2336" s="384" t="s">
        <v>13</v>
      </c>
      <c r="DA2336" s="384" t="s">
        <v>183</v>
      </c>
      <c r="DB2336" s="384" t="str">
        <f t="shared" si="317"/>
        <v>Coxs_Bazar Teknaf</v>
      </c>
      <c r="DC2336" s="566"/>
      <c r="DD2336"/>
      <c r="DE2336" s="384" t="s">
        <v>13</v>
      </c>
      <c r="DF2336" s="384" t="s">
        <v>183</v>
      </c>
      <c r="DG2336" s="384" t="str">
        <f t="shared" si="312"/>
        <v>Coxs_Bazar Teknaf</v>
      </c>
      <c r="DH2336" s="566"/>
      <c r="DI2336"/>
      <c r="DJ2336" s="384" t="s">
        <v>13</v>
      </c>
      <c r="DK2336" s="384" t="s">
        <v>183</v>
      </c>
      <c r="DL2336" s="384" t="str">
        <f t="shared" si="313"/>
        <v>Coxs_Bazar Teknaf</v>
      </c>
      <c r="DM2336" s="566"/>
      <c r="DN2336"/>
      <c r="DO2336" s="384" t="s">
        <v>13</v>
      </c>
      <c r="DP2336" s="384" t="s">
        <v>183</v>
      </c>
      <c r="DQ2336" s="384" t="str">
        <f t="shared" si="314"/>
        <v>Coxs_Bazar Teknaf</v>
      </c>
      <c r="DR2336" s="566"/>
    </row>
    <row r="2337" spans="1:122" ht="15" hidden="1" x14ac:dyDescent="0.25">
      <c r="A2337" s="384" t="s">
        <v>13</v>
      </c>
      <c r="B2337" s="384" t="s">
        <v>184</v>
      </c>
      <c r="C2337" s="384" t="str">
        <f t="shared" si="315"/>
        <v>Coxs_Bazar Ukhia</v>
      </c>
      <c r="D2337" s="626"/>
      <c r="E2337" s="626"/>
      <c r="F2337" s="626"/>
      <c r="G2337" s="626"/>
      <c r="H2337" s="626"/>
      <c r="I2337" s="626"/>
      <c r="J2337" s="626"/>
      <c r="K2337" s="626"/>
      <c r="L2337" s="626"/>
      <c r="M2337" s="626"/>
      <c r="N2337" s="626"/>
      <c r="O2337" s="626"/>
      <c r="P2337" s="626"/>
      <c r="Q2337" s="626"/>
      <c r="R2337" s="626"/>
      <c r="S2337" s="317"/>
      <c r="T2337" s="317"/>
      <c r="U2337" s="384" t="s">
        <v>13</v>
      </c>
      <c r="V2337" s="384" t="s">
        <v>184</v>
      </c>
      <c r="W2337" s="384" t="str">
        <f t="shared" si="316"/>
        <v>Coxs_Bazar Ukhia</v>
      </c>
      <c r="X2337" s="626"/>
      <c r="Y2337" s="626"/>
      <c r="Z2337" s="626"/>
      <c r="AA2337" s="626"/>
      <c r="AB2337" s="626"/>
      <c r="AC2337" s="626"/>
      <c r="AD2337" s="626"/>
      <c r="AE2337" s="626"/>
      <c r="AF2337" s="626"/>
      <c r="AG2337" s="626"/>
      <c r="AH2337" s="626"/>
      <c r="AI2337" s="626"/>
      <c r="AJ2337" s="626"/>
      <c r="AK2337" s="626"/>
      <c r="AL2337" s="626"/>
      <c r="AO2337" s="384" t="s">
        <v>13</v>
      </c>
      <c r="AP2337" s="384" t="s">
        <v>184</v>
      </c>
      <c r="AQ2337" s="384" t="str">
        <f t="shared" si="307"/>
        <v>Coxs_Bazar Ukhia</v>
      </c>
      <c r="AR2337" s="627"/>
      <c r="AS2337" s="627"/>
      <c r="AT2337" s="627"/>
      <c r="AU2337" s="627"/>
      <c r="AV2337" s="627"/>
      <c r="AW2337" s="627"/>
      <c r="AX2337" s="627"/>
      <c r="AY2337" s="627"/>
      <c r="AZ2337" s="627"/>
      <c r="BA2337" s="627"/>
      <c r="BB2337" s="627"/>
      <c r="BC2337" s="627"/>
      <c r="BD2337" s="627"/>
      <c r="BE2337" s="627"/>
      <c r="BF2337" s="627"/>
      <c r="BH2337" s="384" t="s">
        <v>13</v>
      </c>
      <c r="BI2337" s="384" t="s">
        <v>184</v>
      </c>
      <c r="BJ2337" s="384" t="str">
        <f t="shared" si="308"/>
        <v>Coxs_Bazar Ukhia</v>
      </c>
      <c r="BK2337" s="627"/>
      <c r="BL2337" s="627"/>
      <c r="BM2337" s="627"/>
      <c r="BN2337" s="627"/>
      <c r="BO2337" s="627"/>
      <c r="BP2337" s="627"/>
      <c r="BQ2337" s="627"/>
      <c r="BR2337" s="627"/>
      <c r="BS2337" s="627"/>
      <c r="BT2337" s="627"/>
      <c r="BU2337" s="627"/>
      <c r="BV2337" s="627"/>
      <c r="BW2337" s="627"/>
      <c r="BX2337" s="627"/>
      <c r="BY2337" s="627"/>
      <c r="CA2337" s="384" t="s">
        <v>13</v>
      </c>
      <c r="CB2337" s="384" t="s">
        <v>184</v>
      </c>
      <c r="CC2337" s="384" t="str">
        <f t="shared" si="309"/>
        <v>Coxs_Bazar Ukhia</v>
      </c>
      <c r="CD2337" s="629"/>
      <c r="CE2337" s="629"/>
      <c r="CF2337" s="629"/>
      <c r="CG2337" s="629"/>
      <c r="CH2337" s="629"/>
      <c r="CI2337" s="629"/>
      <c r="CJ2337" s="629"/>
      <c r="CK2337" s="629"/>
      <c r="CN2337" s="384" t="s">
        <v>13</v>
      </c>
      <c r="CO2337" s="384" t="s">
        <v>184</v>
      </c>
      <c r="CP2337" s="384" t="str">
        <f t="shared" si="310"/>
        <v>Coxs_Bazar Ukhia</v>
      </c>
      <c r="CQ2337" s="629"/>
      <c r="CR2337" s="629"/>
      <c r="CS2337" s="629"/>
      <c r="CT2337" s="629"/>
      <c r="CU2337" s="629"/>
      <c r="CV2337" s="629"/>
      <c r="CW2337" s="629"/>
      <c r="CX2337" s="629"/>
      <c r="CZ2337" s="384" t="s">
        <v>13</v>
      </c>
      <c r="DA2337" s="384" t="s">
        <v>184</v>
      </c>
      <c r="DB2337" s="384" t="str">
        <f t="shared" si="317"/>
        <v>Coxs_Bazar Ukhia</v>
      </c>
      <c r="DC2337" s="566"/>
      <c r="DD2337"/>
      <c r="DE2337" s="384" t="s">
        <v>13</v>
      </c>
      <c r="DF2337" s="384" t="s">
        <v>184</v>
      </c>
      <c r="DG2337" s="384" t="str">
        <f t="shared" ref="DG2337:DG2401" si="318">DE2337&amp;" "&amp;DF2337</f>
        <v>Coxs_Bazar Ukhia</v>
      </c>
      <c r="DH2337" s="566"/>
      <c r="DI2337"/>
      <c r="DJ2337" s="384" t="s">
        <v>13</v>
      </c>
      <c r="DK2337" s="384" t="s">
        <v>184</v>
      </c>
      <c r="DL2337" s="384" t="str">
        <f t="shared" ref="DL2337:DL2401" si="319">DJ2337&amp;" "&amp;DK2337</f>
        <v>Coxs_Bazar Ukhia</v>
      </c>
      <c r="DM2337" s="566"/>
      <c r="DN2337"/>
      <c r="DO2337" s="384" t="s">
        <v>13</v>
      </c>
      <c r="DP2337" s="384" t="s">
        <v>184</v>
      </c>
      <c r="DQ2337" s="384" t="str">
        <f t="shared" ref="DQ2337:DQ2401" si="320">DO2337&amp;" "&amp;DP2337</f>
        <v>Coxs_Bazar Ukhia</v>
      </c>
      <c r="DR2337" s="566"/>
    </row>
    <row r="2338" spans="1:122" ht="15" hidden="1" x14ac:dyDescent="0.25">
      <c r="A2338" s="384" t="s">
        <v>13</v>
      </c>
      <c r="B2338" s="384" t="s">
        <v>1185</v>
      </c>
      <c r="C2338" s="384" t="str">
        <f>A2338&amp;" "&amp;B2338</f>
        <v>Coxs_Bazar Teknaf (FDMN)</v>
      </c>
      <c r="D2338" s="626"/>
      <c r="E2338" s="626"/>
      <c r="F2338" s="626"/>
      <c r="G2338" s="626"/>
      <c r="H2338" s="626"/>
      <c r="I2338" s="626"/>
      <c r="J2338" s="626"/>
      <c r="K2338" s="626"/>
      <c r="L2338" s="626"/>
      <c r="M2338" s="626"/>
      <c r="N2338" s="626"/>
      <c r="O2338" s="626"/>
      <c r="P2338" s="626"/>
      <c r="Q2338" s="626"/>
      <c r="R2338" s="626"/>
      <c r="S2338" s="317"/>
      <c r="T2338" s="317"/>
      <c r="U2338" s="384" t="s">
        <v>13</v>
      </c>
      <c r="V2338" s="384" t="s">
        <v>1185</v>
      </c>
      <c r="W2338" s="384" t="str">
        <f>U2338&amp;" "&amp;V2338</f>
        <v>Coxs_Bazar Teknaf (FDMN)</v>
      </c>
      <c r="X2338" s="626"/>
      <c r="Y2338" s="626"/>
      <c r="Z2338" s="626"/>
      <c r="AA2338" s="626"/>
      <c r="AB2338" s="626"/>
      <c r="AC2338" s="626"/>
      <c r="AD2338" s="626"/>
      <c r="AE2338" s="626"/>
      <c r="AF2338" s="626"/>
      <c r="AG2338" s="626"/>
      <c r="AH2338" s="626"/>
      <c r="AI2338" s="626"/>
      <c r="AJ2338" s="626"/>
      <c r="AK2338" s="626"/>
      <c r="AL2338" s="626"/>
      <c r="AO2338" s="384" t="s">
        <v>13</v>
      </c>
      <c r="AP2338" s="384" t="s">
        <v>1185</v>
      </c>
      <c r="AQ2338" s="384" t="str">
        <f>AO2338&amp;" "&amp;AP2338</f>
        <v>Coxs_Bazar Teknaf (FDMN)</v>
      </c>
      <c r="AR2338" s="627"/>
      <c r="AS2338" s="627"/>
      <c r="AT2338" s="627"/>
      <c r="AU2338" s="627"/>
      <c r="AV2338" s="627"/>
      <c r="AW2338" s="627"/>
      <c r="AX2338" s="627"/>
      <c r="AY2338" s="627"/>
      <c r="AZ2338" s="627"/>
      <c r="BA2338" s="627"/>
      <c r="BB2338" s="627"/>
      <c r="BC2338" s="627"/>
      <c r="BD2338" s="627"/>
      <c r="BE2338" s="627"/>
      <c r="BF2338" s="627"/>
      <c r="BH2338" s="384" t="s">
        <v>13</v>
      </c>
      <c r="BI2338" s="384" t="s">
        <v>1185</v>
      </c>
      <c r="BJ2338" s="384" t="str">
        <f>BH2338&amp;" "&amp;BI2338</f>
        <v>Coxs_Bazar Teknaf (FDMN)</v>
      </c>
      <c r="BK2338" s="627"/>
      <c r="BL2338" s="627"/>
      <c r="BM2338" s="627"/>
      <c r="BN2338" s="627"/>
      <c r="BO2338" s="627"/>
      <c r="BP2338" s="627"/>
      <c r="BQ2338" s="627"/>
      <c r="BR2338" s="627"/>
      <c r="BS2338" s="627"/>
      <c r="BT2338" s="627"/>
      <c r="BU2338" s="627"/>
      <c r="BV2338" s="627"/>
      <c r="BW2338" s="627"/>
      <c r="BX2338" s="627"/>
      <c r="BY2338" s="627"/>
      <c r="CA2338" s="384" t="s">
        <v>13</v>
      </c>
      <c r="CB2338" s="384" t="s">
        <v>1185</v>
      </c>
      <c r="CC2338" s="384" t="str">
        <f>CA2338&amp;" "&amp;CB2338</f>
        <v>Coxs_Bazar Teknaf (FDMN)</v>
      </c>
      <c r="CD2338" s="629"/>
      <c r="CE2338" s="629"/>
      <c r="CF2338" s="629"/>
      <c r="CG2338" s="629"/>
      <c r="CH2338" s="629"/>
      <c r="CI2338" s="629"/>
      <c r="CJ2338" s="629"/>
      <c r="CK2338" s="629"/>
      <c r="CN2338" s="384" t="s">
        <v>13</v>
      </c>
      <c r="CO2338" s="384" t="s">
        <v>1185</v>
      </c>
      <c r="CP2338" s="384" t="str">
        <f>CN2338&amp;" "&amp;CO2338</f>
        <v>Coxs_Bazar Teknaf (FDMN)</v>
      </c>
      <c r="CQ2338" s="629"/>
      <c r="CR2338" s="629"/>
      <c r="CS2338" s="629"/>
      <c r="CT2338" s="629"/>
      <c r="CU2338" s="629"/>
      <c r="CV2338" s="629"/>
      <c r="CW2338" s="629"/>
      <c r="CX2338" s="629"/>
      <c r="CZ2338" s="384" t="s">
        <v>13</v>
      </c>
      <c r="DA2338" s="384" t="s">
        <v>1185</v>
      </c>
      <c r="DB2338" s="384" t="str">
        <f t="shared" si="317"/>
        <v>Coxs_Bazar Teknaf (FDMN)</v>
      </c>
      <c r="DC2338" s="566"/>
      <c r="DD2338"/>
      <c r="DE2338" s="384" t="s">
        <v>13</v>
      </c>
      <c r="DF2338" s="384" t="s">
        <v>1185</v>
      </c>
      <c r="DG2338" s="384" t="str">
        <f t="shared" si="318"/>
        <v>Coxs_Bazar Teknaf (FDMN)</v>
      </c>
      <c r="DH2338" s="566"/>
      <c r="DI2338"/>
      <c r="DJ2338" s="384" t="s">
        <v>13</v>
      </c>
      <c r="DK2338" s="384" t="s">
        <v>1185</v>
      </c>
      <c r="DL2338" s="384" t="str">
        <f t="shared" si="319"/>
        <v>Coxs_Bazar Teknaf (FDMN)</v>
      </c>
      <c r="DM2338" s="566"/>
      <c r="DN2338"/>
      <c r="DO2338" s="384" t="s">
        <v>13</v>
      </c>
      <c r="DP2338" s="384" t="s">
        <v>1185</v>
      </c>
      <c r="DQ2338" s="384" t="str">
        <f t="shared" si="320"/>
        <v>Coxs_Bazar Teknaf (FDMN)</v>
      </c>
      <c r="DR2338" s="566"/>
    </row>
    <row r="2339" spans="1:122" ht="15" hidden="1" x14ac:dyDescent="0.25">
      <c r="A2339" s="384" t="s">
        <v>13</v>
      </c>
      <c r="B2339" s="384" t="s">
        <v>1186</v>
      </c>
      <c r="C2339" s="384" t="str">
        <f>A2339&amp;" "&amp;B2339</f>
        <v>Coxs_Bazar Ukhia (FDMN)</v>
      </c>
      <c r="D2339" s="646"/>
      <c r="E2339" s="646"/>
      <c r="F2339" s="646"/>
      <c r="G2339" s="646"/>
      <c r="H2339" s="646"/>
      <c r="I2339" s="646"/>
      <c r="J2339" s="646"/>
      <c r="K2339" s="646"/>
      <c r="L2339" s="646"/>
      <c r="M2339" s="646"/>
      <c r="N2339" s="646"/>
      <c r="O2339" s="646"/>
      <c r="P2339" s="646"/>
      <c r="Q2339" s="646"/>
      <c r="R2339" s="646"/>
      <c r="S2339" s="317"/>
      <c r="T2339" s="317"/>
      <c r="U2339" s="384" t="s">
        <v>13</v>
      </c>
      <c r="V2339" s="384" t="s">
        <v>1186</v>
      </c>
      <c r="W2339" s="384" t="str">
        <f>U2339&amp;" "&amp;V2339</f>
        <v>Coxs_Bazar Ukhia (FDMN)</v>
      </c>
      <c r="X2339" s="646"/>
      <c r="Y2339" s="646"/>
      <c r="Z2339" s="646"/>
      <c r="AA2339" s="646"/>
      <c r="AB2339" s="646"/>
      <c r="AC2339" s="646"/>
      <c r="AD2339" s="646"/>
      <c r="AE2339" s="646"/>
      <c r="AF2339" s="646"/>
      <c r="AG2339" s="646"/>
      <c r="AH2339" s="646"/>
      <c r="AI2339" s="646"/>
      <c r="AJ2339" s="646"/>
      <c r="AK2339" s="646"/>
      <c r="AL2339" s="646"/>
      <c r="AO2339" s="384" t="s">
        <v>13</v>
      </c>
      <c r="AP2339" s="384" t="s">
        <v>1186</v>
      </c>
      <c r="AQ2339" s="384" t="str">
        <f>AO2339&amp;" "&amp;AP2339</f>
        <v>Coxs_Bazar Ukhia (FDMN)</v>
      </c>
      <c r="AR2339" s="649"/>
      <c r="AS2339" s="649"/>
      <c r="AT2339" s="649"/>
      <c r="AU2339" s="649"/>
      <c r="AV2339" s="649"/>
      <c r="AW2339" s="649"/>
      <c r="AX2339" s="649"/>
      <c r="AY2339" s="649"/>
      <c r="AZ2339" s="649"/>
      <c r="BA2339" s="649"/>
      <c r="BB2339" s="649"/>
      <c r="BC2339" s="649"/>
      <c r="BD2339" s="649"/>
      <c r="BE2339" s="649"/>
      <c r="BF2339" s="649"/>
      <c r="BH2339" s="384" t="s">
        <v>13</v>
      </c>
      <c r="BI2339" s="384" t="s">
        <v>1186</v>
      </c>
      <c r="BJ2339" s="384" t="str">
        <f>BH2339&amp;" "&amp;BI2339</f>
        <v>Coxs_Bazar Ukhia (FDMN)</v>
      </c>
      <c r="BK2339" s="627"/>
      <c r="BL2339" s="627"/>
      <c r="BM2339" s="627"/>
      <c r="BN2339" s="627"/>
      <c r="BO2339" s="627"/>
      <c r="BP2339" s="627"/>
      <c r="BQ2339" s="627"/>
      <c r="BR2339" s="627"/>
      <c r="BS2339" s="627"/>
      <c r="BT2339" s="627"/>
      <c r="BU2339" s="627"/>
      <c r="BV2339" s="627"/>
      <c r="BW2339" s="627"/>
      <c r="BX2339" s="627"/>
      <c r="BY2339" s="627"/>
      <c r="CA2339" s="384" t="s">
        <v>13</v>
      </c>
      <c r="CB2339" s="384" t="s">
        <v>1186</v>
      </c>
      <c r="CC2339" s="384" t="str">
        <f>CA2339&amp;" "&amp;CB2339</f>
        <v>Coxs_Bazar Ukhia (FDMN)</v>
      </c>
      <c r="CD2339" s="629"/>
      <c r="CE2339" s="629"/>
      <c r="CF2339" s="629"/>
      <c r="CG2339" s="629"/>
      <c r="CH2339" s="629"/>
      <c r="CI2339" s="629"/>
      <c r="CJ2339" s="629"/>
      <c r="CK2339" s="629"/>
      <c r="CN2339" s="384" t="s">
        <v>13</v>
      </c>
      <c r="CO2339" s="384" t="s">
        <v>1186</v>
      </c>
      <c r="CP2339" s="384" t="str">
        <f>CN2339&amp;" "&amp;CO2339</f>
        <v>Coxs_Bazar Ukhia (FDMN)</v>
      </c>
      <c r="CQ2339" s="629"/>
      <c r="CR2339" s="629"/>
      <c r="CS2339" s="629"/>
      <c r="CT2339" s="629"/>
      <c r="CU2339" s="629"/>
      <c r="CV2339" s="629"/>
      <c r="CW2339" s="629"/>
      <c r="CX2339" s="629"/>
      <c r="CZ2339" s="384" t="s">
        <v>13</v>
      </c>
      <c r="DA2339" s="384" t="s">
        <v>1186</v>
      </c>
      <c r="DB2339" s="384" t="str">
        <f t="shared" si="317"/>
        <v>Coxs_Bazar Ukhia (FDMN)</v>
      </c>
      <c r="DC2339" s="566"/>
      <c r="DD2339"/>
      <c r="DE2339" s="384" t="s">
        <v>13</v>
      </c>
      <c r="DF2339" s="384" t="s">
        <v>1186</v>
      </c>
      <c r="DG2339" s="384" t="str">
        <f t="shared" si="318"/>
        <v>Coxs_Bazar Ukhia (FDMN)</v>
      </c>
      <c r="DH2339" s="566"/>
      <c r="DI2339"/>
      <c r="DJ2339" s="384" t="s">
        <v>13</v>
      </c>
      <c r="DK2339" s="384" t="s">
        <v>1186</v>
      </c>
      <c r="DL2339" s="384" t="str">
        <f t="shared" si="319"/>
        <v>Coxs_Bazar Ukhia (FDMN)</v>
      </c>
      <c r="DM2339" s="566"/>
      <c r="DN2339"/>
      <c r="DO2339" s="384" t="s">
        <v>13</v>
      </c>
      <c r="DP2339" s="384" t="s">
        <v>1186</v>
      </c>
      <c r="DQ2339" s="384" t="str">
        <f t="shared" si="320"/>
        <v>Coxs_Bazar Ukhia (FDMN)</v>
      </c>
      <c r="DR2339" s="566"/>
    </row>
    <row r="2340" spans="1:122" ht="15" hidden="1" x14ac:dyDescent="0.25">
      <c r="A2340" s="384" t="s">
        <v>33</v>
      </c>
      <c r="B2340" s="384" t="s">
        <v>185</v>
      </c>
      <c r="C2340" s="384" t="str">
        <f t="shared" si="315"/>
        <v>Feni Chagalnaiya</v>
      </c>
      <c r="D2340" s="626"/>
      <c r="E2340" s="626"/>
      <c r="F2340" s="626"/>
      <c r="G2340" s="626"/>
      <c r="H2340" s="626"/>
      <c r="I2340" s="626"/>
      <c r="J2340" s="626"/>
      <c r="K2340" s="626"/>
      <c r="L2340" s="626"/>
      <c r="M2340" s="626"/>
      <c r="N2340" s="626"/>
      <c r="O2340" s="626"/>
      <c r="P2340" s="626"/>
      <c r="Q2340" s="626"/>
      <c r="R2340" s="626"/>
      <c r="S2340" s="315"/>
      <c r="T2340" s="315"/>
      <c r="U2340" s="384" t="s">
        <v>33</v>
      </c>
      <c r="V2340" s="384" t="s">
        <v>185</v>
      </c>
      <c r="W2340" s="384" t="str">
        <f t="shared" si="316"/>
        <v>Feni Chagalnaiya</v>
      </c>
      <c r="X2340" s="626"/>
      <c r="Y2340" s="626"/>
      <c r="Z2340" s="626"/>
      <c r="AA2340" s="626"/>
      <c r="AB2340" s="626"/>
      <c r="AC2340" s="626"/>
      <c r="AD2340" s="626"/>
      <c r="AE2340" s="626"/>
      <c r="AF2340" s="626"/>
      <c r="AG2340" s="626"/>
      <c r="AH2340" s="626"/>
      <c r="AI2340" s="626"/>
      <c r="AJ2340" s="626"/>
      <c r="AK2340" s="626"/>
      <c r="AL2340" s="626"/>
      <c r="AO2340" s="384" t="s">
        <v>33</v>
      </c>
      <c r="AP2340" s="384" t="s">
        <v>185</v>
      </c>
      <c r="AQ2340" s="384" t="str">
        <f t="shared" si="307"/>
        <v>Feni Chagalnaiya</v>
      </c>
      <c r="AR2340" s="627"/>
      <c r="AS2340" s="627"/>
      <c r="AT2340" s="627"/>
      <c r="AU2340" s="627"/>
      <c r="AV2340" s="627"/>
      <c r="AW2340" s="627"/>
      <c r="AX2340" s="627"/>
      <c r="AY2340" s="627"/>
      <c r="AZ2340" s="627"/>
      <c r="BA2340" s="627"/>
      <c r="BB2340" s="627"/>
      <c r="BC2340" s="627"/>
      <c r="BD2340" s="627"/>
      <c r="BE2340" s="627"/>
      <c r="BF2340" s="627"/>
      <c r="BH2340" s="384" t="s">
        <v>33</v>
      </c>
      <c r="BI2340" s="384" t="s">
        <v>185</v>
      </c>
      <c r="BJ2340" s="384" t="str">
        <f t="shared" si="308"/>
        <v>Feni Chagalnaiya</v>
      </c>
      <c r="BK2340" s="627"/>
      <c r="BL2340" s="627"/>
      <c r="BM2340" s="627"/>
      <c r="BN2340" s="627"/>
      <c r="BO2340" s="627"/>
      <c r="BP2340" s="627"/>
      <c r="BQ2340" s="627"/>
      <c r="BR2340" s="627"/>
      <c r="BS2340" s="627"/>
      <c r="BT2340" s="627"/>
      <c r="BU2340" s="627"/>
      <c r="BV2340" s="627"/>
      <c r="BW2340" s="627"/>
      <c r="BX2340" s="627"/>
      <c r="BY2340" s="627"/>
      <c r="CA2340" s="384" t="s">
        <v>33</v>
      </c>
      <c r="CB2340" s="384" t="s">
        <v>185</v>
      </c>
      <c r="CC2340" s="384" t="str">
        <f t="shared" si="309"/>
        <v>Feni Chagalnaiya</v>
      </c>
      <c r="CD2340" s="629"/>
      <c r="CE2340" s="629"/>
      <c r="CF2340" s="629"/>
      <c r="CG2340" s="629"/>
      <c r="CH2340" s="629"/>
      <c r="CI2340" s="629"/>
      <c r="CJ2340" s="629"/>
      <c r="CK2340" s="629"/>
      <c r="CN2340" s="384" t="s">
        <v>33</v>
      </c>
      <c r="CO2340" s="384" t="s">
        <v>185</v>
      </c>
      <c r="CP2340" s="384" t="str">
        <f t="shared" si="310"/>
        <v>Feni Chagalnaiya</v>
      </c>
      <c r="CQ2340" s="629"/>
      <c r="CR2340" s="629"/>
      <c r="CS2340" s="629"/>
      <c r="CT2340" s="629"/>
      <c r="CU2340" s="629"/>
      <c r="CV2340" s="629"/>
      <c r="CW2340" s="629"/>
      <c r="CX2340" s="629"/>
      <c r="CZ2340" s="384" t="s">
        <v>33</v>
      </c>
      <c r="DA2340" s="384" t="s">
        <v>185</v>
      </c>
      <c r="DB2340" s="384" t="str">
        <f t="shared" ref="DB2340:DB2408" si="321">CZ2340&amp;" "&amp;DA2340</f>
        <v>Feni Chagalnaiya</v>
      </c>
      <c r="DC2340" s="566"/>
      <c r="DD2340"/>
      <c r="DE2340" s="384" t="s">
        <v>33</v>
      </c>
      <c r="DF2340" s="384" t="s">
        <v>185</v>
      </c>
      <c r="DG2340" s="384" t="str">
        <f t="shared" si="318"/>
        <v>Feni Chagalnaiya</v>
      </c>
      <c r="DH2340" s="566"/>
      <c r="DI2340"/>
      <c r="DJ2340" s="384" t="s">
        <v>33</v>
      </c>
      <c r="DK2340" s="384" t="s">
        <v>185</v>
      </c>
      <c r="DL2340" s="384" t="str">
        <f t="shared" si="319"/>
        <v>Feni Chagalnaiya</v>
      </c>
      <c r="DM2340" s="566"/>
      <c r="DN2340"/>
      <c r="DO2340" s="384" t="s">
        <v>33</v>
      </c>
      <c r="DP2340" s="384" t="s">
        <v>185</v>
      </c>
      <c r="DQ2340" s="384" t="str">
        <f t="shared" si="320"/>
        <v>Feni Chagalnaiya</v>
      </c>
      <c r="DR2340" s="566"/>
    </row>
    <row r="2341" spans="1:122" ht="15" hidden="1" x14ac:dyDescent="0.25">
      <c r="A2341" s="384" t="s">
        <v>33</v>
      </c>
      <c r="B2341" s="384" t="s">
        <v>186</v>
      </c>
      <c r="C2341" s="384" t="str">
        <f t="shared" si="315"/>
        <v>Feni Daganbhuiyan</v>
      </c>
      <c r="D2341" s="626"/>
      <c r="E2341" s="626"/>
      <c r="F2341" s="626"/>
      <c r="G2341" s="626"/>
      <c r="H2341" s="626"/>
      <c r="I2341" s="626"/>
      <c r="J2341" s="626"/>
      <c r="K2341" s="626"/>
      <c r="L2341" s="626"/>
      <c r="M2341" s="626"/>
      <c r="N2341" s="626"/>
      <c r="O2341" s="626"/>
      <c r="P2341" s="626"/>
      <c r="Q2341" s="626"/>
      <c r="R2341" s="626"/>
      <c r="S2341" s="315"/>
      <c r="T2341" s="315"/>
      <c r="U2341" s="384" t="s">
        <v>33</v>
      </c>
      <c r="V2341" s="384" t="s">
        <v>186</v>
      </c>
      <c r="W2341" s="384" t="str">
        <f t="shared" si="316"/>
        <v>Feni Daganbhuiyan</v>
      </c>
      <c r="X2341" s="626"/>
      <c r="Y2341" s="626"/>
      <c r="Z2341" s="626"/>
      <c r="AA2341" s="626"/>
      <c r="AB2341" s="626"/>
      <c r="AC2341" s="626"/>
      <c r="AD2341" s="626"/>
      <c r="AE2341" s="626"/>
      <c r="AF2341" s="626"/>
      <c r="AG2341" s="626"/>
      <c r="AH2341" s="626"/>
      <c r="AI2341" s="626"/>
      <c r="AJ2341" s="626"/>
      <c r="AK2341" s="626"/>
      <c r="AL2341" s="626"/>
      <c r="AO2341" s="384" t="s">
        <v>33</v>
      </c>
      <c r="AP2341" s="384" t="s">
        <v>186</v>
      </c>
      <c r="AQ2341" s="384" t="str">
        <f t="shared" ref="AQ2341:AQ2406" si="322">AO2341&amp;" "&amp;AP2341</f>
        <v>Feni Daganbhuiyan</v>
      </c>
      <c r="AR2341" s="627"/>
      <c r="AS2341" s="627"/>
      <c r="AT2341" s="627"/>
      <c r="AU2341" s="627"/>
      <c r="AV2341" s="627"/>
      <c r="AW2341" s="627"/>
      <c r="AX2341" s="627"/>
      <c r="AY2341" s="627"/>
      <c r="AZ2341" s="627"/>
      <c r="BA2341" s="627"/>
      <c r="BB2341" s="627"/>
      <c r="BC2341" s="627"/>
      <c r="BD2341" s="627"/>
      <c r="BE2341" s="627"/>
      <c r="BF2341" s="627"/>
      <c r="BH2341" s="384" t="s">
        <v>33</v>
      </c>
      <c r="BI2341" s="384" t="s">
        <v>186</v>
      </c>
      <c r="BJ2341" s="384" t="str">
        <f t="shared" ref="BJ2341:BJ2406" si="323">BH2341&amp;" "&amp;BI2341</f>
        <v>Feni Daganbhuiyan</v>
      </c>
      <c r="BK2341" s="627"/>
      <c r="BL2341" s="627"/>
      <c r="BM2341" s="627"/>
      <c r="BN2341" s="627"/>
      <c r="BO2341" s="627"/>
      <c r="BP2341" s="627"/>
      <c r="BQ2341" s="627"/>
      <c r="BR2341" s="627"/>
      <c r="BS2341" s="627"/>
      <c r="BT2341" s="627"/>
      <c r="BU2341" s="627"/>
      <c r="BV2341" s="627"/>
      <c r="BW2341" s="627"/>
      <c r="BX2341" s="627"/>
      <c r="BY2341" s="627"/>
      <c r="CA2341" s="384" t="s">
        <v>33</v>
      </c>
      <c r="CB2341" s="384" t="s">
        <v>186</v>
      </c>
      <c r="CC2341" s="384" t="str">
        <f t="shared" ref="CC2341:CC2406" si="324">CA2341&amp;" "&amp;CB2341</f>
        <v>Feni Daganbhuiyan</v>
      </c>
      <c r="CD2341" s="629"/>
      <c r="CE2341" s="629"/>
      <c r="CF2341" s="629"/>
      <c r="CG2341" s="629"/>
      <c r="CH2341" s="629"/>
      <c r="CI2341" s="629"/>
      <c r="CJ2341" s="629"/>
      <c r="CK2341" s="629"/>
      <c r="CN2341" s="384" t="s">
        <v>33</v>
      </c>
      <c r="CO2341" s="384" t="s">
        <v>186</v>
      </c>
      <c r="CP2341" s="384" t="str">
        <f t="shared" ref="CP2341:CP2406" si="325">CN2341&amp;" "&amp;CO2341</f>
        <v>Feni Daganbhuiyan</v>
      </c>
      <c r="CQ2341" s="629"/>
      <c r="CR2341" s="629"/>
      <c r="CS2341" s="629"/>
      <c r="CT2341" s="629"/>
      <c r="CU2341" s="629"/>
      <c r="CV2341" s="629"/>
      <c r="CW2341" s="629"/>
      <c r="CX2341" s="629"/>
      <c r="CZ2341" s="384" t="s">
        <v>33</v>
      </c>
      <c r="DA2341" s="384" t="s">
        <v>186</v>
      </c>
      <c r="DB2341" s="384" t="str">
        <f t="shared" si="321"/>
        <v>Feni Daganbhuiyan</v>
      </c>
      <c r="DC2341" s="566"/>
      <c r="DD2341"/>
      <c r="DE2341" s="384" t="s">
        <v>33</v>
      </c>
      <c r="DF2341" s="384" t="s">
        <v>186</v>
      </c>
      <c r="DG2341" s="384" t="str">
        <f t="shared" si="318"/>
        <v>Feni Daganbhuiyan</v>
      </c>
      <c r="DH2341" s="566"/>
      <c r="DI2341"/>
      <c r="DJ2341" s="384" t="s">
        <v>33</v>
      </c>
      <c r="DK2341" s="384" t="s">
        <v>186</v>
      </c>
      <c r="DL2341" s="384" t="str">
        <f t="shared" si="319"/>
        <v>Feni Daganbhuiyan</v>
      </c>
      <c r="DM2341" s="566"/>
      <c r="DN2341"/>
      <c r="DO2341" s="384" t="s">
        <v>33</v>
      </c>
      <c r="DP2341" s="384" t="s">
        <v>186</v>
      </c>
      <c r="DQ2341" s="384" t="str">
        <f t="shared" si="320"/>
        <v>Feni Daganbhuiyan</v>
      </c>
      <c r="DR2341" s="566"/>
    </row>
    <row r="2342" spans="1:122" ht="15" hidden="1" x14ac:dyDescent="0.25">
      <c r="A2342" s="384" t="s">
        <v>33</v>
      </c>
      <c r="B2342" s="384" t="s">
        <v>981</v>
      </c>
      <c r="C2342" s="384" t="str">
        <f t="shared" si="315"/>
        <v>Feni Feni Dots Corner</v>
      </c>
      <c r="D2342" s="626"/>
      <c r="E2342" s="626"/>
      <c r="F2342" s="626"/>
      <c r="G2342" s="626"/>
      <c r="H2342" s="626"/>
      <c r="I2342" s="626"/>
      <c r="J2342" s="626"/>
      <c r="K2342" s="626"/>
      <c r="L2342" s="626"/>
      <c r="M2342" s="626"/>
      <c r="N2342" s="626"/>
      <c r="O2342" s="626"/>
      <c r="P2342" s="626"/>
      <c r="Q2342" s="626"/>
      <c r="R2342" s="626"/>
      <c r="S2342" s="315"/>
      <c r="T2342" s="315"/>
      <c r="U2342" s="384" t="s">
        <v>33</v>
      </c>
      <c r="V2342" s="384" t="s">
        <v>981</v>
      </c>
      <c r="W2342" s="384" t="str">
        <f t="shared" si="316"/>
        <v>Feni Feni Dots Corner</v>
      </c>
      <c r="X2342" s="626"/>
      <c r="Y2342" s="626"/>
      <c r="Z2342" s="626"/>
      <c r="AA2342" s="626"/>
      <c r="AB2342" s="626"/>
      <c r="AC2342" s="626"/>
      <c r="AD2342" s="626"/>
      <c r="AE2342" s="626"/>
      <c r="AF2342" s="626"/>
      <c r="AG2342" s="626"/>
      <c r="AH2342" s="626"/>
      <c r="AI2342" s="626"/>
      <c r="AJ2342" s="626"/>
      <c r="AK2342" s="626"/>
      <c r="AL2342" s="626"/>
      <c r="AO2342" s="384" t="s">
        <v>33</v>
      </c>
      <c r="AP2342" s="384" t="s">
        <v>981</v>
      </c>
      <c r="AQ2342" s="384" t="str">
        <f t="shared" si="322"/>
        <v>Feni Feni Dots Corner</v>
      </c>
      <c r="AR2342" s="627"/>
      <c r="AS2342" s="627"/>
      <c r="AT2342" s="627"/>
      <c r="AU2342" s="627"/>
      <c r="AV2342" s="627"/>
      <c r="AW2342" s="627"/>
      <c r="AX2342" s="627"/>
      <c r="AY2342" s="627"/>
      <c r="AZ2342" s="627"/>
      <c r="BA2342" s="627"/>
      <c r="BB2342" s="627"/>
      <c r="BC2342" s="627"/>
      <c r="BD2342" s="627"/>
      <c r="BE2342" s="627"/>
      <c r="BF2342" s="627"/>
      <c r="BH2342" s="384" t="s">
        <v>33</v>
      </c>
      <c r="BI2342" s="384" t="s">
        <v>981</v>
      </c>
      <c r="BJ2342" s="384" t="str">
        <f t="shared" si="323"/>
        <v>Feni Feni Dots Corner</v>
      </c>
      <c r="BK2342" s="627"/>
      <c r="BL2342" s="627"/>
      <c r="BM2342" s="627"/>
      <c r="BN2342" s="627"/>
      <c r="BO2342" s="627"/>
      <c r="BP2342" s="627"/>
      <c r="BQ2342" s="627"/>
      <c r="BR2342" s="627"/>
      <c r="BS2342" s="627"/>
      <c r="BT2342" s="627"/>
      <c r="BU2342" s="627"/>
      <c r="BV2342" s="627"/>
      <c r="BW2342" s="627"/>
      <c r="BX2342" s="627"/>
      <c r="BY2342" s="627"/>
      <c r="CA2342" s="384" t="s">
        <v>33</v>
      </c>
      <c r="CB2342" s="384" t="s">
        <v>981</v>
      </c>
      <c r="CC2342" s="384" t="str">
        <f t="shared" si="324"/>
        <v>Feni Feni Dots Corner</v>
      </c>
      <c r="CD2342" s="629"/>
      <c r="CE2342" s="629"/>
      <c r="CF2342" s="629"/>
      <c r="CG2342" s="629"/>
      <c r="CH2342" s="629"/>
      <c r="CI2342" s="629"/>
      <c r="CJ2342" s="629"/>
      <c r="CK2342" s="629"/>
      <c r="CN2342" s="384" t="s">
        <v>33</v>
      </c>
      <c r="CO2342" s="384" t="s">
        <v>981</v>
      </c>
      <c r="CP2342" s="384" t="str">
        <f t="shared" si="325"/>
        <v>Feni Feni Dots Corner</v>
      </c>
      <c r="CQ2342" s="629"/>
      <c r="CR2342" s="629"/>
      <c r="CS2342" s="629"/>
      <c r="CT2342" s="629"/>
      <c r="CU2342" s="629"/>
      <c r="CV2342" s="629"/>
      <c r="CW2342" s="629"/>
      <c r="CX2342" s="629"/>
      <c r="CZ2342" s="384" t="s">
        <v>33</v>
      </c>
      <c r="DA2342" s="384" t="s">
        <v>981</v>
      </c>
      <c r="DB2342" s="384" t="str">
        <f t="shared" si="321"/>
        <v>Feni Feni Dots Corner</v>
      </c>
      <c r="DC2342" s="566"/>
      <c r="DD2342"/>
      <c r="DE2342" s="384" t="s">
        <v>33</v>
      </c>
      <c r="DF2342" s="384" t="s">
        <v>981</v>
      </c>
      <c r="DG2342" s="384" t="str">
        <f t="shared" si="318"/>
        <v>Feni Feni Dots Corner</v>
      </c>
      <c r="DH2342" s="566"/>
      <c r="DI2342"/>
      <c r="DJ2342" s="384" t="s">
        <v>33</v>
      </c>
      <c r="DK2342" s="384" t="s">
        <v>981</v>
      </c>
      <c r="DL2342" s="384" t="str">
        <f t="shared" si="319"/>
        <v>Feni Feni Dots Corner</v>
      </c>
      <c r="DM2342" s="566"/>
      <c r="DN2342"/>
      <c r="DO2342" s="384" t="s">
        <v>33</v>
      </c>
      <c r="DP2342" s="384" t="s">
        <v>981</v>
      </c>
      <c r="DQ2342" s="384" t="str">
        <f t="shared" si="320"/>
        <v>Feni Feni Dots Corner</v>
      </c>
      <c r="DR2342" s="566"/>
    </row>
    <row r="2343" spans="1:122" ht="15" hidden="1" x14ac:dyDescent="0.25">
      <c r="A2343" s="384" t="s">
        <v>33</v>
      </c>
      <c r="B2343" s="384" t="s">
        <v>187</v>
      </c>
      <c r="C2343" s="384" t="str">
        <f t="shared" si="315"/>
        <v>Feni Feni Sadar</v>
      </c>
      <c r="D2343" s="626"/>
      <c r="E2343" s="626"/>
      <c r="F2343" s="626"/>
      <c r="G2343" s="626"/>
      <c r="H2343" s="626"/>
      <c r="I2343" s="626"/>
      <c r="J2343" s="626"/>
      <c r="K2343" s="626"/>
      <c r="L2343" s="626"/>
      <c r="M2343" s="626"/>
      <c r="N2343" s="626"/>
      <c r="O2343" s="626"/>
      <c r="P2343" s="626"/>
      <c r="Q2343" s="626"/>
      <c r="R2343" s="626"/>
      <c r="S2343" s="315"/>
      <c r="T2343" s="315"/>
      <c r="U2343" s="384" t="s">
        <v>33</v>
      </c>
      <c r="V2343" s="384" t="s">
        <v>187</v>
      </c>
      <c r="W2343" s="384" t="str">
        <f t="shared" si="316"/>
        <v>Feni Feni Sadar</v>
      </c>
      <c r="X2343" s="626"/>
      <c r="Y2343" s="626"/>
      <c r="Z2343" s="626"/>
      <c r="AA2343" s="626"/>
      <c r="AB2343" s="626"/>
      <c r="AC2343" s="626"/>
      <c r="AD2343" s="626"/>
      <c r="AE2343" s="626"/>
      <c r="AF2343" s="626"/>
      <c r="AG2343" s="626"/>
      <c r="AH2343" s="626"/>
      <c r="AI2343" s="626"/>
      <c r="AJ2343" s="626"/>
      <c r="AK2343" s="626"/>
      <c r="AL2343" s="626"/>
      <c r="AO2343" s="384" t="s">
        <v>33</v>
      </c>
      <c r="AP2343" s="384" t="s">
        <v>187</v>
      </c>
      <c r="AQ2343" s="384" t="str">
        <f t="shared" si="322"/>
        <v>Feni Feni Sadar</v>
      </c>
      <c r="AR2343" s="627"/>
      <c r="AS2343" s="627"/>
      <c r="AT2343" s="627"/>
      <c r="AU2343" s="627"/>
      <c r="AV2343" s="627"/>
      <c r="AW2343" s="627"/>
      <c r="AX2343" s="627"/>
      <c r="AY2343" s="627"/>
      <c r="AZ2343" s="627"/>
      <c r="BA2343" s="627"/>
      <c r="BB2343" s="627"/>
      <c r="BC2343" s="627"/>
      <c r="BD2343" s="627"/>
      <c r="BE2343" s="627"/>
      <c r="BF2343" s="627"/>
      <c r="BH2343" s="384" t="s">
        <v>33</v>
      </c>
      <c r="BI2343" s="384" t="s">
        <v>187</v>
      </c>
      <c r="BJ2343" s="384" t="str">
        <f t="shared" si="323"/>
        <v>Feni Feni Sadar</v>
      </c>
      <c r="BK2343" s="627"/>
      <c r="BL2343" s="627"/>
      <c r="BM2343" s="627"/>
      <c r="BN2343" s="627"/>
      <c r="BO2343" s="627"/>
      <c r="BP2343" s="627"/>
      <c r="BQ2343" s="627"/>
      <c r="BR2343" s="627"/>
      <c r="BS2343" s="627"/>
      <c r="BT2343" s="627"/>
      <c r="BU2343" s="627"/>
      <c r="BV2343" s="627"/>
      <c r="BW2343" s="627"/>
      <c r="BX2343" s="627"/>
      <c r="BY2343" s="627"/>
      <c r="CA2343" s="384" t="s">
        <v>33</v>
      </c>
      <c r="CB2343" s="384" t="s">
        <v>187</v>
      </c>
      <c r="CC2343" s="384" t="str">
        <f t="shared" si="324"/>
        <v>Feni Feni Sadar</v>
      </c>
      <c r="CD2343" s="629"/>
      <c r="CE2343" s="629"/>
      <c r="CF2343" s="629"/>
      <c r="CG2343" s="629"/>
      <c r="CH2343" s="629"/>
      <c r="CI2343" s="629"/>
      <c r="CJ2343" s="629"/>
      <c r="CK2343" s="629"/>
      <c r="CN2343" s="384" t="s">
        <v>33</v>
      </c>
      <c r="CO2343" s="384" t="s">
        <v>187</v>
      </c>
      <c r="CP2343" s="384" t="str">
        <f t="shared" si="325"/>
        <v>Feni Feni Sadar</v>
      </c>
      <c r="CQ2343" s="629"/>
      <c r="CR2343" s="629"/>
      <c r="CS2343" s="629"/>
      <c r="CT2343" s="629"/>
      <c r="CU2343" s="629"/>
      <c r="CV2343" s="629"/>
      <c r="CW2343" s="629"/>
      <c r="CX2343" s="629"/>
      <c r="CZ2343" s="384" t="s">
        <v>33</v>
      </c>
      <c r="DA2343" s="384" t="s">
        <v>187</v>
      </c>
      <c r="DB2343" s="384" t="str">
        <f t="shared" si="321"/>
        <v>Feni Feni Sadar</v>
      </c>
      <c r="DC2343" s="566"/>
      <c r="DD2343"/>
      <c r="DE2343" s="384" t="s">
        <v>33</v>
      </c>
      <c r="DF2343" s="384" t="s">
        <v>187</v>
      </c>
      <c r="DG2343" s="384" t="str">
        <f t="shared" si="318"/>
        <v>Feni Feni Sadar</v>
      </c>
      <c r="DH2343" s="566"/>
      <c r="DI2343"/>
      <c r="DJ2343" s="384" t="s">
        <v>33</v>
      </c>
      <c r="DK2343" s="384" t="s">
        <v>187</v>
      </c>
      <c r="DL2343" s="384" t="str">
        <f t="shared" si="319"/>
        <v>Feni Feni Sadar</v>
      </c>
      <c r="DM2343" s="566"/>
      <c r="DN2343"/>
      <c r="DO2343" s="384" t="s">
        <v>33</v>
      </c>
      <c r="DP2343" s="384" t="s">
        <v>187</v>
      </c>
      <c r="DQ2343" s="384" t="str">
        <f t="shared" si="320"/>
        <v>Feni Feni Sadar</v>
      </c>
      <c r="DR2343" s="566"/>
    </row>
    <row r="2344" spans="1:122" ht="15" hidden="1" x14ac:dyDescent="0.25">
      <c r="A2344" s="384" t="s">
        <v>33</v>
      </c>
      <c r="B2344" s="384" t="s">
        <v>188</v>
      </c>
      <c r="C2344" s="384" t="str">
        <f t="shared" si="315"/>
        <v>Feni Fulgazi</v>
      </c>
      <c r="D2344" s="626"/>
      <c r="E2344" s="626"/>
      <c r="F2344" s="626"/>
      <c r="G2344" s="626"/>
      <c r="H2344" s="626"/>
      <c r="I2344" s="626"/>
      <c r="J2344" s="626"/>
      <c r="K2344" s="626"/>
      <c r="L2344" s="626"/>
      <c r="M2344" s="626"/>
      <c r="N2344" s="626"/>
      <c r="O2344" s="626"/>
      <c r="P2344" s="626"/>
      <c r="Q2344" s="626"/>
      <c r="R2344" s="626"/>
      <c r="S2344" s="315"/>
      <c r="T2344" s="315"/>
      <c r="U2344" s="384" t="s">
        <v>33</v>
      </c>
      <c r="V2344" s="384" t="s">
        <v>188</v>
      </c>
      <c r="W2344" s="384" t="str">
        <f t="shared" si="316"/>
        <v>Feni Fulgazi</v>
      </c>
      <c r="X2344" s="626"/>
      <c r="Y2344" s="626"/>
      <c r="Z2344" s="626"/>
      <c r="AA2344" s="626"/>
      <c r="AB2344" s="626"/>
      <c r="AC2344" s="626"/>
      <c r="AD2344" s="626"/>
      <c r="AE2344" s="626"/>
      <c r="AF2344" s="626"/>
      <c r="AG2344" s="626"/>
      <c r="AH2344" s="626"/>
      <c r="AI2344" s="626"/>
      <c r="AJ2344" s="626"/>
      <c r="AK2344" s="626"/>
      <c r="AL2344" s="626"/>
      <c r="AO2344" s="384" t="s">
        <v>33</v>
      </c>
      <c r="AP2344" s="384" t="s">
        <v>188</v>
      </c>
      <c r="AQ2344" s="384" t="str">
        <f t="shared" si="322"/>
        <v>Feni Fulgazi</v>
      </c>
      <c r="AR2344" s="627"/>
      <c r="AS2344" s="627"/>
      <c r="AT2344" s="627"/>
      <c r="AU2344" s="627"/>
      <c r="AV2344" s="627"/>
      <c r="AW2344" s="627"/>
      <c r="AX2344" s="627"/>
      <c r="AY2344" s="627"/>
      <c r="AZ2344" s="627"/>
      <c r="BA2344" s="627"/>
      <c r="BB2344" s="627"/>
      <c r="BC2344" s="627"/>
      <c r="BD2344" s="627"/>
      <c r="BE2344" s="627"/>
      <c r="BF2344" s="627"/>
      <c r="BH2344" s="384" t="s">
        <v>33</v>
      </c>
      <c r="BI2344" s="384" t="s">
        <v>188</v>
      </c>
      <c r="BJ2344" s="384" t="str">
        <f t="shared" si="323"/>
        <v>Feni Fulgazi</v>
      </c>
      <c r="BK2344" s="627"/>
      <c r="BL2344" s="627"/>
      <c r="BM2344" s="627"/>
      <c r="BN2344" s="627"/>
      <c r="BO2344" s="627"/>
      <c r="BP2344" s="627"/>
      <c r="BQ2344" s="627"/>
      <c r="BR2344" s="627"/>
      <c r="BS2344" s="627"/>
      <c r="BT2344" s="627"/>
      <c r="BU2344" s="627"/>
      <c r="BV2344" s="627"/>
      <c r="BW2344" s="627"/>
      <c r="BX2344" s="627"/>
      <c r="BY2344" s="627"/>
      <c r="CA2344" s="384" t="s">
        <v>33</v>
      </c>
      <c r="CB2344" s="384" t="s">
        <v>188</v>
      </c>
      <c r="CC2344" s="384" t="str">
        <f t="shared" si="324"/>
        <v>Feni Fulgazi</v>
      </c>
      <c r="CD2344" s="629"/>
      <c r="CE2344" s="629"/>
      <c r="CF2344" s="629"/>
      <c r="CG2344" s="629"/>
      <c r="CH2344" s="629"/>
      <c r="CI2344" s="629"/>
      <c r="CJ2344" s="629"/>
      <c r="CK2344" s="629"/>
      <c r="CN2344" s="384" t="s">
        <v>33</v>
      </c>
      <c r="CO2344" s="384" t="s">
        <v>188</v>
      </c>
      <c r="CP2344" s="384" t="str">
        <f t="shared" si="325"/>
        <v>Feni Fulgazi</v>
      </c>
      <c r="CQ2344" s="629"/>
      <c r="CR2344" s="629"/>
      <c r="CS2344" s="629"/>
      <c r="CT2344" s="629"/>
      <c r="CU2344" s="629"/>
      <c r="CV2344" s="629"/>
      <c r="CW2344" s="629"/>
      <c r="CX2344" s="629"/>
      <c r="CZ2344" s="384" t="s">
        <v>33</v>
      </c>
      <c r="DA2344" s="384" t="s">
        <v>188</v>
      </c>
      <c r="DB2344" s="384" t="str">
        <f t="shared" si="321"/>
        <v>Feni Fulgazi</v>
      </c>
      <c r="DC2344" s="566"/>
      <c r="DD2344"/>
      <c r="DE2344" s="384" t="s">
        <v>33</v>
      </c>
      <c r="DF2344" s="384" t="s">
        <v>188</v>
      </c>
      <c r="DG2344" s="384" t="str">
        <f t="shared" si="318"/>
        <v>Feni Fulgazi</v>
      </c>
      <c r="DH2344" s="566"/>
      <c r="DI2344"/>
      <c r="DJ2344" s="384" t="s">
        <v>33</v>
      </c>
      <c r="DK2344" s="384" t="s">
        <v>188</v>
      </c>
      <c r="DL2344" s="384" t="str">
        <f t="shared" si="319"/>
        <v>Feni Fulgazi</v>
      </c>
      <c r="DM2344" s="566"/>
      <c r="DN2344"/>
      <c r="DO2344" s="384" t="s">
        <v>33</v>
      </c>
      <c r="DP2344" s="384" t="s">
        <v>188</v>
      </c>
      <c r="DQ2344" s="384" t="str">
        <f t="shared" si="320"/>
        <v>Feni Fulgazi</v>
      </c>
      <c r="DR2344" s="566"/>
    </row>
    <row r="2345" spans="1:122" ht="15" hidden="1" x14ac:dyDescent="0.25">
      <c r="A2345" s="384" t="s">
        <v>33</v>
      </c>
      <c r="B2345" s="384" t="s">
        <v>189</v>
      </c>
      <c r="C2345" s="384" t="str">
        <f t="shared" si="315"/>
        <v>Feni Parshuram</v>
      </c>
      <c r="D2345" s="626"/>
      <c r="E2345" s="626"/>
      <c r="F2345" s="626"/>
      <c r="G2345" s="626"/>
      <c r="H2345" s="626"/>
      <c r="I2345" s="626"/>
      <c r="J2345" s="626"/>
      <c r="K2345" s="626"/>
      <c r="L2345" s="626"/>
      <c r="M2345" s="626"/>
      <c r="N2345" s="626"/>
      <c r="O2345" s="626"/>
      <c r="P2345" s="626"/>
      <c r="Q2345" s="626"/>
      <c r="R2345" s="626"/>
      <c r="S2345" s="315"/>
      <c r="T2345" s="315"/>
      <c r="U2345" s="384" t="s">
        <v>33</v>
      </c>
      <c r="V2345" s="384" t="s">
        <v>189</v>
      </c>
      <c r="W2345" s="384" t="str">
        <f t="shared" si="316"/>
        <v>Feni Parshuram</v>
      </c>
      <c r="X2345" s="626"/>
      <c r="Y2345" s="626"/>
      <c r="Z2345" s="626"/>
      <c r="AA2345" s="626"/>
      <c r="AB2345" s="626"/>
      <c r="AC2345" s="626"/>
      <c r="AD2345" s="626"/>
      <c r="AE2345" s="626"/>
      <c r="AF2345" s="626"/>
      <c r="AG2345" s="626"/>
      <c r="AH2345" s="626"/>
      <c r="AI2345" s="626"/>
      <c r="AJ2345" s="626"/>
      <c r="AK2345" s="626"/>
      <c r="AL2345" s="626"/>
      <c r="AO2345" s="384" t="s">
        <v>33</v>
      </c>
      <c r="AP2345" s="384" t="s">
        <v>189</v>
      </c>
      <c r="AQ2345" s="384" t="str">
        <f t="shared" si="322"/>
        <v>Feni Parshuram</v>
      </c>
      <c r="AR2345" s="627"/>
      <c r="AS2345" s="627"/>
      <c r="AT2345" s="627"/>
      <c r="AU2345" s="627"/>
      <c r="AV2345" s="627"/>
      <c r="AW2345" s="627"/>
      <c r="AX2345" s="627"/>
      <c r="AY2345" s="627"/>
      <c r="AZ2345" s="627"/>
      <c r="BA2345" s="627"/>
      <c r="BB2345" s="627"/>
      <c r="BC2345" s="627"/>
      <c r="BD2345" s="627"/>
      <c r="BE2345" s="627"/>
      <c r="BF2345" s="627"/>
      <c r="BH2345" s="384" t="s">
        <v>33</v>
      </c>
      <c r="BI2345" s="384" t="s">
        <v>189</v>
      </c>
      <c r="BJ2345" s="384" t="str">
        <f t="shared" si="323"/>
        <v>Feni Parshuram</v>
      </c>
      <c r="BK2345" s="627"/>
      <c r="BL2345" s="627"/>
      <c r="BM2345" s="627"/>
      <c r="BN2345" s="627"/>
      <c r="BO2345" s="627"/>
      <c r="BP2345" s="627"/>
      <c r="BQ2345" s="627"/>
      <c r="BR2345" s="627"/>
      <c r="BS2345" s="627"/>
      <c r="BT2345" s="627"/>
      <c r="BU2345" s="627"/>
      <c r="BV2345" s="627"/>
      <c r="BW2345" s="627"/>
      <c r="BX2345" s="627"/>
      <c r="BY2345" s="627"/>
      <c r="CA2345" s="384" t="s">
        <v>33</v>
      </c>
      <c r="CB2345" s="384" t="s">
        <v>189</v>
      </c>
      <c r="CC2345" s="384" t="str">
        <f t="shared" si="324"/>
        <v>Feni Parshuram</v>
      </c>
      <c r="CD2345" s="629"/>
      <c r="CE2345" s="629"/>
      <c r="CF2345" s="629"/>
      <c r="CG2345" s="629"/>
      <c r="CH2345" s="629"/>
      <c r="CI2345" s="629"/>
      <c r="CJ2345" s="629"/>
      <c r="CK2345" s="629"/>
      <c r="CN2345" s="384" t="s">
        <v>33</v>
      </c>
      <c r="CO2345" s="384" t="s">
        <v>189</v>
      </c>
      <c r="CP2345" s="384" t="str">
        <f t="shared" si="325"/>
        <v>Feni Parshuram</v>
      </c>
      <c r="CQ2345" s="629"/>
      <c r="CR2345" s="629"/>
      <c r="CS2345" s="629"/>
      <c r="CT2345" s="629"/>
      <c r="CU2345" s="629"/>
      <c r="CV2345" s="629"/>
      <c r="CW2345" s="629"/>
      <c r="CX2345" s="629"/>
      <c r="CZ2345" s="384" t="s">
        <v>33</v>
      </c>
      <c r="DA2345" s="384" t="s">
        <v>189</v>
      </c>
      <c r="DB2345" s="384" t="str">
        <f t="shared" si="321"/>
        <v>Feni Parshuram</v>
      </c>
      <c r="DC2345" s="566"/>
      <c r="DD2345"/>
      <c r="DE2345" s="384" t="s">
        <v>33</v>
      </c>
      <c r="DF2345" s="384" t="s">
        <v>189</v>
      </c>
      <c r="DG2345" s="384" t="str">
        <f t="shared" si="318"/>
        <v>Feni Parshuram</v>
      </c>
      <c r="DH2345" s="566"/>
      <c r="DI2345"/>
      <c r="DJ2345" s="384" t="s">
        <v>33</v>
      </c>
      <c r="DK2345" s="384" t="s">
        <v>189</v>
      </c>
      <c r="DL2345" s="384" t="str">
        <f t="shared" si="319"/>
        <v>Feni Parshuram</v>
      </c>
      <c r="DM2345" s="566"/>
      <c r="DN2345"/>
      <c r="DO2345" s="384" t="s">
        <v>33</v>
      </c>
      <c r="DP2345" s="384" t="s">
        <v>189</v>
      </c>
      <c r="DQ2345" s="384" t="str">
        <f t="shared" si="320"/>
        <v>Feni Parshuram</v>
      </c>
      <c r="DR2345" s="566"/>
    </row>
    <row r="2346" spans="1:122" ht="15" hidden="1" x14ac:dyDescent="0.25">
      <c r="A2346" s="384" t="s">
        <v>33</v>
      </c>
      <c r="B2346" s="385" t="s">
        <v>88</v>
      </c>
      <c r="C2346" s="384" t="str">
        <f t="shared" ref="C2346:C2412" si="326">A2346&amp;" "&amp;B2346</f>
        <v>Feni Prison</v>
      </c>
      <c r="D2346" s="626"/>
      <c r="E2346" s="626"/>
      <c r="F2346" s="626"/>
      <c r="G2346" s="626"/>
      <c r="H2346" s="626"/>
      <c r="I2346" s="626"/>
      <c r="J2346" s="626"/>
      <c r="K2346" s="626"/>
      <c r="L2346" s="626"/>
      <c r="M2346" s="626"/>
      <c r="N2346" s="626"/>
      <c r="O2346" s="626"/>
      <c r="P2346" s="626"/>
      <c r="Q2346" s="626"/>
      <c r="R2346" s="626"/>
      <c r="S2346" s="315"/>
      <c r="T2346" s="315"/>
      <c r="U2346" s="384" t="s">
        <v>33</v>
      </c>
      <c r="V2346" s="385" t="s">
        <v>88</v>
      </c>
      <c r="W2346" s="384" t="str">
        <f t="shared" ref="W2346:W2412" si="327">U2346&amp;" "&amp;V2346</f>
        <v>Feni Prison</v>
      </c>
      <c r="X2346" s="626"/>
      <c r="Y2346" s="626"/>
      <c r="Z2346" s="626"/>
      <c r="AA2346" s="626"/>
      <c r="AB2346" s="626"/>
      <c r="AC2346" s="626"/>
      <c r="AD2346" s="626"/>
      <c r="AE2346" s="626"/>
      <c r="AF2346" s="626"/>
      <c r="AG2346" s="626"/>
      <c r="AH2346" s="626"/>
      <c r="AI2346" s="626"/>
      <c r="AJ2346" s="626"/>
      <c r="AK2346" s="626"/>
      <c r="AL2346" s="626"/>
      <c r="AO2346" s="384" t="s">
        <v>33</v>
      </c>
      <c r="AP2346" s="385" t="s">
        <v>88</v>
      </c>
      <c r="AQ2346" s="384" t="str">
        <f t="shared" si="322"/>
        <v>Feni Prison</v>
      </c>
      <c r="AR2346" s="627"/>
      <c r="AS2346" s="627"/>
      <c r="AT2346" s="627"/>
      <c r="AU2346" s="627"/>
      <c r="AV2346" s="627"/>
      <c r="AW2346" s="627"/>
      <c r="AX2346" s="627"/>
      <c r="AY2346" s="627"/>
      <c r="AZ2346" s="627"/>
      <c r="BA2346" s="627"/>
      <c r="BB2346" s="627"/>
      <c r="BC2346" s="627"/>
      <c r="BD2346" s="627"/>
      <c r="BE2346" s="627"/>
      <c r="BF2346" s="627"/>
      <c r="BH2346" s="384" t="s">
        <v>33</v>
      </c>
      <c r="BI2346" s="385" t="s">
        <v>88</v>
      </c>
      <c r="BJ2346" s="384" t="str">
        <f t="shared" si="323"/>
        <v>Feni Prison</v>
      </c>
      <c r="BK2346" s="627"/>
      <c r="BL2346" s="627"/>
      <c r="BM2346" s="627"/>
      <c r="BN2346" s="627"/>
      <c r="BO2346" s="627"/>
      <c r="BP2346" s="627"/>
      <c r="BQ2346" s="627"/>
      <c r="BR2346" s="627"/>
      <c r="BS2346" s="627"/>
      <c r="BT2346" s="627"/>
      <c r="BU2346" s="627"/>
      <c r="BV2346" s="627"/>
      <c r="BW2346" s="627"/>
      <c r="BX2346" s="627"/>
      <c r="BY2346" s="627"/>
      <c r="CA2346" s="384" t="s">
        <v>33</v>
      </c>
      <c r="CB2346" s="385" t="s">
        <v>88</v>
      </c>
      <c r="CC2346" s="384" t="str">
        <f t="shared" si="324"/>
        <v>Feni Prison</v>
      </c>
      <c r="CD2346" s="629"/>
      <c r="CE2346" s="629"/>
      <c r="CF2346" s="629"/>
      <c r="CG2346" s="629"/>
      <c r="CH2346" s="629"/>
      <c r="CI2346" s="629"/>
      <c r="CJ2346" s="629"/>
      <c r="CK2346" s="629"/>
      <c r="CN2346" s="384" t="s">
        <v>33</v>
      </c>
      <c r="CO2346" s="385" t="s">
        <v>88</v>
      </c>
      <c r="CP2346" s="384" t="str">
        <f t="shared" si="325"/>
        <v>Feni Prison</v>
      </c>
      <c r="CQ2346" s="629"/>
      <c r="CR2346" s="629"/>
      <c r="CS2346" s="629"/>
      <c r="CT2346" s="629"/>
      <c r="CU2346" s="629"/>
      <c r="CV2346" s="629"/>
      <c r="CW2346" s="629"/>
      <c r="CX2346" s="629"/>
      <c r="CZ2346" s="384" t="s">
        <v>33</v>
      </c>
      <c r="DA2346" s="385" t="s">
        <v>88</v>
      </c>
      <c r="DB2346" s="384" t="str">
        <f t="shared" si="321"/>
        <v>Feni Prison</v>
      </c>
      <c r="DC2346" s="566"/>
      <c r="DD2346"/>
      <c r="DE2346" s="384" t="s">
        <v>33</v>
      </c>
      <c r="DF2346" s="385" t="s">
        <v>88</v>
      </c>
      <c r="DG2346" s="384" t="str">
        <f t="shared" si="318"/>
        <v>Feni Prison</v>
      </c>
      <c r="DH2346" s="566"/>
      <c r="DI2346"/>
      <c r="DJ2346" s="384" t="s">
        <v>33</v>
      </c>
      <c r="DK2346" s="385" t="s">
        <v>88</v>
      </c>
      <c r="DL2346" s="384" t="str">
        <f t="shared" si="319"/>
        <v>Feni Prison</v>
      </c>
      <c r="DM2346" s="566"/>
      <c r="DN2346"/>
      <c r="DO2346" s="384" t="s">
        <v>33</v>
      </c>
      <c r="DP2346" s="385" t="s">
        <v>88</v>
      </c>
      <c r="DQ2346" s="384" t="str">
        <f t="shared" si="320"/>
        <v>Feni Prison</v>
      </c>
      <c r="DR2346" s="566"/>
    </row>
    <row r="2347" spans="1:122" ht="15" hidden="1" x14ac:dyDescent="0.25">
      <c r="A2347" s="384" t="s">
        <v>33</v>
      </c>
      <c r="B2347" s="384" t="s">
        <v>190</v>
      </c>
      <c r="C2347" s="384" t="str">
        <f t="shared" si="326"/>
        <v>Feni Sonagazi</v>
      </c>
      <c r="D2347" s="626"/>
      <c r="E2347" s="626"/>
      <c r="F2347" s="626"/>
      <c r="G2347" s="626"/>
      <c r="H2347" s="626"/>
      <c r="I2347" s="626"/>
      <c r="J2347" s="626"/>
      <c r="K2347" s="626"/>
      <c r="L2347" s="626"/>
      <c r="M2347" s="626"/>
      <c r="N2347" s="626"/>
      <c r="O2347" s="626"/>
      <c r="P2347" s="626"/>
      <c r="Q2347" s="626"/>
      <c r="R2347" s="626"/>
      <c r="S2347" s="315"/>
      <c r="T2347" s="315"/>
      <c r="U2347" s="384" t="s">
        <v>33</v>
      </c>
      <c r="V2347" s="384" t="s">
        <v>190</v>
      </c>
      <c r="W2347" s="384" t="str">
        <f t="shared" si="327"/>
        <v>Feni Sonagazi</v>
      </c>
      <c r="X2347" s="626"/>
      <c r="Y2347" s="626"/>
      <c r="Z2347" s="626"/>
      <c r="AA2347" s="626"/>
      <c r="AB2347" s="626"/>
      <c r="AC2347" s="626"/>
      <c r="AD2347" s="626"/>
      <c r="AE2347" s="626"/>
      <c r="AF2347" s="626"/>
      <c r="AG2347" s="626"/>
      <c r="AH2347" s="626"/>
      <c r="AI2347" s="626"/>
      <c r="AJ2347" s="626"/>
      <c r="AK2347" s="626"/>
      <c r="AL2347" s="626"/>
      <c r="AO2347" s="384" t="s">
        <v>33</v>
      </c>
      <c r="AP2347" s="384" t="s">
        <v>190</v>
      </c>
      <c r="AQ2347" s="384" t="str">
        <f t="shared" si="322"/>
        <v>Feni Sonagazi</v>
      </c>
      <c r="AR2347" s="627"/>
      <c r="AS2347" s="627"/>
      <c r="AT2347" s="627"/>
      <c r="AU2347" s="627"/>
      <c r="AV2347" s="627"/>
      <c r="AW2347" s="627"/>
      <c r="AX2347" s="627"/>
      <c r="AY2347" s="627"/>
      <c r="AZ2347" s="627"/>
      <c r="BA2347" s="627"/>
      <c r="BB2347" s="627"/>
      <c r="BC2347" s="627"/>
      <c r="BD2347" s="627"/>
      <c r="BE2347" s="627"/>
      <c r="BF2347" s="627"/>
      <c r="BH2347" s="384" t="s">
        <v>33</v>
      </c>
      <c r="BI2347" s="384" t="s">
        <v>190</v>
      </c>
      <c r="BJ2347" s="384" t="str">
        <f t="shared" si="323"/>
        <v>Feni Sonagazi</v>
      </c>
      <c r="BK2347" s="627"/>
      <c r="BL2347" s="627"/>
      <c r="BM2347" s="627"/>
      <c r="BN2347" s="627"/>
      <c r="BO2347" s="627"/>
      <c r="BP2347" s="627"/>
      <c r="BQ2347" s="627"/>
      <c r="BR2347" s="627"/>
      <c r="BS2347" s="627"/>
      <c r="BT2347" s="627"/>
      <c r="BU2347" s="627"/>
      <c r="BV2347" s="627"/>
      <c r="BW2347" s="627"/>
      <c r="BX2347" s="627"/>
      <c r="BY2347" s="627"/>
      <c r="CA2347" s="384" t="s">
        <v>33</v>
      </c>
      <c r="CB2347" s="384" t="s">
        <v>190</v>
      </c>
      <c r="CC2347" s="384" t="str">
        <f t="shared" si="324"/>
        <v>Feni Sonagazi</v>
      </c>
      <c r="CD2347" s="629"/>
      <c r="CE2347" s="629"/>
      <c r="CF2347" s="629"/>
      <c r="CG2347" s="629"/>
      <c r="CH2347" s="629"/>
      <c r="CI2347" s="629"/>
      <c r="CJ2347" s="629"/>
      <c r="CK2347" s="629"/>
      <c r="CN2347" s="384" t="s">
        <v>33</v>
      </c>
      <c r="CO2347" s="384" t="s">
        <v>190</v>
      </c>
      <c r="CP2347" s="384" t="str">
        <f t="shared" si="325"/>
        <v>Feni Sonagazi</v>
      </c>
      <c r="CQ2347" s="629"/>
      <c r="CR2347" s="629"/>
      <c r="CS2347" s="629"/>
      <c r="CT2347" s="629"/>
      <c r="CU2347" s="629"/>
      <c r="CV2347" s="629"/>
      <c r="CW2347" s="629"/>
      <c r="CX2347" s="629"/>
      <c r="CZ2347" s="384" t="s">
        <v>33</v>
      </c>
      <c r="DA2347" s="384" t="s">
        <v>190</v>
      </c>
      <c r="DB2347" s="384" t="str">
        <f t="shared" si="321"/>
        <v>Feni Sonagazi</v>
      </c>
      <c r="DC2347" s="566"/>
      <c r="DD2347"/>
      <c r="DE2347" s="384" t="s">
        <v>33</v>
      </c>
      <c r="DF2347" s="384" t="s">
        <v>190</v>
      </c>
      <c r="DG2347" s="384" t="str">
        <f t="shared" si="318"/>
        <v>Feni Sonagazi</v>
      </c>
      <c r="DH2347" s="566"/>
      <c r="DI2347"/>
      <c r="DJ2347" s="384" t="s">
        <v>33</v>
      </c>
      <c r="DK2347" s="384" t="s">
        <v>190</v>
      </c>
      <c r="DL2347" s="384" t="str">
        <f t="shared" si="319"/>
        <v>Feni Sonagazi</v>
      </c>
      <c r="DM2347" s="566"/>
      <c r="DN2347"/>
      <c r="DO2347" s="384" t="s">
        <v>33</v>
      </c>
      <c r="DP2347" s="384" t="s">
        <v>190</v>
      </c>
      <c r="DQ2347" s="384" t="str">
        <f t="shared" si="320"/>
        <v>Feni Sonagazi</v>
      </c>
      <c r="DR2347" s="566"/>
    </row>
    <row r="2348" spans="1:122" ht="15" hidden="1" x14ac:dyDescent="0.25">
      <c r="A2348" s="384" t="s">
        <v>34</v>
      </c>
      <c r="B2348" s="384" t="s">
        <v>191</v>
      </c>
      <c r="C2348" s="384" t="str">
        <f t="shared" si="326"/>
        <v>Khagrachari Dighinala</v>
      </c>
      <c r="D2348" s="626"/>
      <c r="E2348" s="626"/>
      <c r="F2348" s="626"/>
      <c r="G2348" s="626"/>
      <c r="H2348" s="626"/>
      <c r="I2348" s="626"/>
      <c r="J2348" s="626"/>
      <c r="K2348" s="626"/>
      <c r="L2348" s="626"/>
      <c r="M2348" s="626"/>
      <c r="N2348" s="626"/>
      <c r="O2348" s="626"/>
      <c r="P2348" s="626"/>
      <c r="Q2348" s="626"/>
      <c r="R2348" s="626"/>
      <c r="S2348" s="315"/>
      <c r="T2348" s="315"/>
      <c r="U2348" s="384" t="s">
        <v>34</v>
      </c>
      <c r="V2348" s="384" t="s">
        <v>191</v>
      </c>
      <c r="W2348" s="384" t="str">
        <f t="shared" si="327"/>
        <v>Khagrachari Dighinala</v>
      </c>
      <c r="X2348" s="626"/>
      <c r="Y2348" s="626"/>
      <c r="Z2348" s="626"/>
      <c r="AA2348" s="626"/>
      <c r="AB2348" s="626"/>
      <c r="AC2348" s="626"/>
      <c r="AD2348" s="626"/>
      <c r="AE2348" s="626"/>
      <c r="AF2348" s="626"/>
      <c r="AG2348" s="626"/>
      <c r="AH2348" s="626"/>
      <c r="AI2348" s="626"/>
      <c r="AJ2348" s="626"/>
      <c r="AK2348" s="626"/>
      <c r="AL2348" s="626"/>
      <c r="AO2348" s="384" t="s">
        <v>34</v>
      </c>
      <c r="AP2348" s="384" t="s">
        <v>191</v>
      </c>
      <c r="AQ2348" s="384" t="str">
        <f t="shared" si="322"/>
        <v>Khagrachari Dighinala</v>
      </c>
      <c r="AR2348" s="627"/>
      <c r="AS2348" s="627"/>
      <c r="AT2348" s="627"/>
      <c r="AU2348" s="627"/>
      <c r="AV2348" s="627"/>
      <c r="AW2348" s="627"/>
      <c r="AX2348" s="627"/>
      <c r="AY2348" s="627"/>
      <c r="AZ2348" s="627"/>
      <c r="BA2348" s="627"/>
      <c r="BB2348" s="627"/>
      <c r="BC2348" s="627"/>
      <c r="BD2348" s="627"/>
      <c r="BE2348" s="627"/>
      <c r="BF2348" s="627"/>
      <c r="BH2348" s="384" t="s">
        <v>34</v>
      </c>
      <c r="BI2348" s="384" t="s">
        <v>191</v>
      </c>
      <c r="BJ2348" s="384" t="str">
        <f t="shared" si="323"/>
        <v>Khagrachari Dighinala</v>
      </c>
      <c r="BK2348" s="627"/>
      <c r="BL2348" s="627"/>
      <c r="BM2348" s="627"/>
      <c r="BN2348" s="627"/>
      <c r="BO2348" s="627"/>
      <c r="BP2348" s="627"/>
      <c r="BQ2348" s="627"/>
      <c r="BR2348" s="627"/>
      <c r="BS2348" s="627"/>
      <c r="BT2348" s="627"/>
      <c r="BU2348" s="627"/>
      <c r="BV2348" s="627"/>
      <c r="BW2348" s="627"/>
      <c r="BX2348" s="627"/>
      <c r="BY2348" s="627"/>
      <c r="CA2348" s="384" t="s">
        <v>34</v>
      </c>
      <c r="CB2348" s="384" t="s">
        <v>191</v>
      </c>
      <c r="CC2348" s="384" t="str">
        <f t="shared" si="324"/>
        <v>Khagrachari Dighinala</v>
      </c>
      <c r="CD2348" s="629"/>
      <c r="CE2348" s="629"/>
      <c r="CF2348" s="629"/>
      <c r="CG2348" s="629"/>
      <c r="CH2348" s="629"/>
      <c r="CI2348" s="629"/>
      <c r="CJ2348" s="629"/>
      <c r="CK2348" s="629"/>
      <c r="CN2348" s="384" t="s">
        <v>34</v>
      </c>
      <c r="CO2348" s="384" t="s">
        <v>191</v>
      </c>
      <c r="CP2348" s="384" t="str">
        <f t="shared" si="325"/>
        <v>Khagrachari Dighinala</v>
      </c>
      <c r="CQ2348" s="629"/>
      <c r="CR2348" s="629"/>
      <c r="CS2348" s="629"/>
      <c r="CT2348" s="629"/>
      <c r="CU2348" s="629"/>
      <c r="CV2348" s="629"/>
      <c r="CW2348" s="629"/>
      <c r="CX2348" s="629"/>
      <c r="CZ2348" s="384" t="s">
        <v>34</v>
      </c>
      <c r="DA2348" s="384" t="s">
        <v>191</v>
      </c>
      <c r="DB2348" s="384" t="str">
        <f t="shared" si="321"/>
        <v>Khagrachari Dighinala</v>
      </c>
      <c r="DC2348" s="566"/>
      <c r="DD2348"/>
      <c r="DE2348" s="384" t="s">
        <v>34</v>
      </c>
      <c r="DF2348" s="384" t="s">
        <v>191</v>
      </c>
      <c r="DG2348" s="384" t="str">
        <f t="shared" si="318"/>
        <v>Khagrachari Dighinala</v>
      </c>
      <c r="DH2348" s="566"/>
      <c r="DI2348"/>
      <c r="DJ2348" s="384" t="s">
        <v>34</v>
      </c>
      <c r="DK2348" s="384" t="s">
        <v>191</v>
      </c>
      <c r="DL2348" s="384" t="str">
        <f t="shared" si="319"/>
        <v>Khagrachari Dighinala</v>
      </c>
      <c r="DM2348" s="566"/>
      <c r="DN2348"/>
      <c r="DO2348" s="384" t="s">
        <v>34</v>
      </c>
      <c r="DP2348" s="384" t="s">
        <v>191</v>
      </c>
      <c r="DQ2348" s="384" t="str">
        <f t="shared" si="320"/>
        <v>Khagrachari Dighinala</v>
      </c>
      <c r="DR2348" s="566"/>
    </row>
    <row r="2349" spans="1:122" ht="15" hidden="1" x14ac:dyDescent="0.25">
      <c r="A2349" s="384" t="s">
        <v>34</v>
      </c>
      <c r="B2349" s="384" t="s">
        <v>982</v>
      </c>
      <c r="C2349" s="384" t="str">
        <f t="shared" si="326"/>
        <v>Khagrachari Khagrachari DOTs corner</v>
      </c>
      <c r="D2349" s="626"/>
      <c r="E2349" s="626"/>
      <c r="F2349" s="626"/>
      <c r="G2349" s="626"/>
      <c r="H2349" s="626"/>
      <c r="I2349" s="626"/>
      <c r="J2349" s="626"/>
      <c r="K2349" s="626"/>
      <c r="L2349" s="626"/>
      <c r="M2349" s="626"/>
      <c r="N2349" s="626"/>
      <c r="O2349" s="626"/>
      <c r="P2349" s="626"/>
      <c r="Q2349" s="626"/>
      <c r="R2349" s="626"/>
      <c r="S2349" s="315"/>
      <c r="T2349" s="315"/>
      <c r="U2349" s="384" t="s">
        <v>34</v>
      </c>
      <c r="V2349" s="384" t="s">
        <v>982</v>
      </c>
      <c r="W2349" s="384" t="str">
        <f t="shared" si="327"/>
        <v>Khagrachari Khagrachari DOTs corner</v>
      </c>
      <c r="X2349" s="626"/>
      <c r="Y2349" s="626"/>
      <c r="Z2349" s="626"/>
      <c r="AA2349" s="626"/>
      <c r="AB2349" s="626"/>
      <c r="AC2349" s="626"/>
      <c r="AD2349" s="626"/>
      <c r="AE2349" s="626"/>
      <c r="AF2349" s="626"/>
      <c r="AG2349" s="626"/>
      <c r="AH2349" s="626"/>
      <c r="AI2349" s="626"/>
      <c r="AJ2349" s="626"/>
      <c r="AK2349" s="626"/>
      <c r="AL2349" s="626"/>
      <c r="AO2349" s="384" t="s">
        <v>34</v>
      </c>
      <c r="AP2349" s="384" t="s">
        <v>982</v>
      </c>
      <c r="AQ2349" s="384" t="str">
        <f t="shared" si="322"/>
        <v>Khagrachari Khagrachari DOTs corner</v>
      </c>
      <c r="AR2349" s="627"/>
      <c r="AS2349" s="627"/>
      <c r="AT2349" s="627"/>
      <c r="AU2349" s="627"/>
      <c r="AV2349" s="627"/>
      <c r="AW2349" s="627"/>
      <c r="AX2349" s="627"/>
      <c r="AY2349" s="627"/>
      <c r="AZ2349" s="627"/>
      <c r="BA2349" s="627"/>
      <c r="BB2349" s="627"/>
      <c r="BC2349" s="627"/>
      <c r="BD2349" s="627"/>
      <c r="BE2349" s="627"/>
      <c r="BF2349" s="627"/>
      <c r="BH2349" s="384" t="s">
        <v>34</v>
      </c>
      <c r="BI2349" s="384" t="s">
        <v>982</v>
      </c>
      <c r="BJ2349" s="384" t="str">
        <f t="shared" si="323"/>
        <v>Khagrachari Khagrachari DOTs corner</v>
      </c>
      <c r="BK2349" s="627"/>
      <c r="BL2349" s="627"/>
      <c r="BM2349" s="627"/>
      <c r="BN2349" s="627"/>
      <c r="BO2349" s="627"/>
      <c r="BP2349" s="627"/>
      <c r="BQ2349" s="627"/>
      <c r="BR2349" s="627"/>
      <c r="BS2349" s="627"/>
      <c r="BT2349" s="627"/>
      <c r="BU2349" s="627"/>
      <c r="BV2349" s="627"/>
      <c r="BW2349" s="627"/>
      <c r="BX2349" s="627"/>
      <c r="BY2349" s="627"/>
      <c r="CA2349" s="384" t="s">
        <v>34</v>
      </c>
      <c r="CB2349" s="384" t="s">
        <v>982</v>
      </c>
      <c r="CC2349" s="384" t="str">
        <f t="shared" si="324"/>
        <v>Khagrachari Khagrachari DOTs corner</v>
      </c>
      <c r="CD2349" s="629"/>
      <c r="CE2349" s="629"/>
      <c r="CF2349" s="629"/>
      <c r="CG2349" s="629"/>
      <c r="CH2349" s="629"/>
      <c r="CI2349" s="629"/>
      <c r="CJ2349" s="629"/>
      <c r="CK2349" s="629"/>
      <c r="CN2349" s="384" t="s">
        <v>34</v>
      </c>
      <c r="CO2349" s="384" t="s">
        <v>982</v>
      </c>
      <c r="CP2349" s="384" t="str">
        <f t="shared" si="325"/>
        <v>Khagrachari Khagrachari DOTs corner</v>
      </c>
      <c r="CQ2349" s="629"/>
      <c r="CR2349" s="629"/>
      <c r="CS2349" s="629"/>
      <c r="CT2349" s="629"/>
      <c r="CU2349" s="629"/>
      <c r="CV2349" s="629"/>
      <c r="CW2349" s="629"/>
      <c r="CX2349" s="629"/>
      <c r="CZ2349" s="384" t="s">
        <v>34</v>
      </c>
      <c r="DA2349" s="384" t="s">
        <v>982</v>
      </c>
      <c r="DB2349" s="384" t="str">
        <f t="shared" si="321"/>
        <v>Khagrachari Khagrachari DOTs corner</v>
      </c>
      <c r="DC2349" s="566"/>
      <c r="DD2349"/>
      <c r="DE2349" s="384" t="s">
        <v>34</v>
      </c>
      <c r="DF2349" s="384" t="s">
        <v>982</v>
      </c>
      <c r="DG2349" s="384" t="str">
        <f t="shared" si="318"/>
        <v>Khagrachari Khagrachari DOTs corner</v>
      </c>
      <c r="DH2349" s="566"/>
      <c r="DI2349"/>
      <c r="DJ2349" s="384" t="s">
        <v>34</v>
      </c>
      <c r="DK2349" s="384" t="s">
        <v>982</v>
      </c>
      <c r="DL2349" s="384" t="str">
        <f t="shared" si="319"/>
        <v>Khagrachari Khagrachari DOTs corner</v>
      </c>
      <c r="DM2349" s="566"/>
      <c r="DN2349"/>
      <c r="DO2349" s="384" t="s">
        <v>34</v>
      </c>
      <c r="DP2349" s="384" t="s">
        <v>982</v>
      </c>
      <c r="DQ2349" s="384" t="str">
        <f t="shared" si="320"/>
        <v>Khagrachari Khagrachari DOTs corner</v>
      </c>
      <c r="DR2349" s="566"/>
    </row>
    <row r="2350" spans="1:122" ht="15" hidden="1" x14ac:dyDescent="0.25">
      <c r="A2350" s="384" t="s">
        <v>34</v>
      </c>
      <c r="B2350" s="241" t="s">
        <v>192</v>
      </c>
      <c r="C2350" s="384" t="str">
        <f t="shared" si="326"/>
        <v>Khagrachari Khagrachari Sadar</v>
      </c>
      <c r="D2350" s="626"/>
      <c r="E2350" s="626"/>
      <c r="F2350" s="626"/>
      <c r="G2350" s="626"/>
      <c r="H2350" s="626"/>
      <c r="I2350" s="626"/>
      <c r="J2350" s="626"/>
      <c r="K2350" s="626"/>
      <c r="L2350" s="626"/>
      <c r="M2350" s="626"/>
      <c r="N2350" s="626"/>
      <c r="O2350" s="626"/>
      <c r="P2350" s="626"/>
      <c r="Q2350" s="626"/>
      <c r="R2350" s="626"/>
      <c r="S2350" s="315"/>
      <c r="T2350" s="315"/>
      <c r="U2350" s="384" t="s">
        <v>34</v>
      </c>
      <c r="V2350" s="241" t="s">
        <v>192</v>
      </c>
      <c r="W2350" s="384" t="str">
        <f t="shared" si="327"/>
        <v>Khagrachari Khagrachari Sadar</v>
      </c>
      <c r="X2350" s="626"/>
      <c r="Y2350" s="626"/>
      <c r="Z2350" s="626"/>
      <c r="AA2350" s="626"/>
      <c r="AB2350" s="626"/>
      <c r="AC2350" s="626"/>
      <c r="AD2350" s="626"/>
      <c r="AE2350" s="626"/>
      <c r="AF2350" s="626"/>
      <c r="AG2350" s="626"/>
      <c r="AH2350" s="626"/>
      <c r="AI2350" s="626"/>
      <c r="AJ2350" s="626"/>
      <c r="AK2350" s="626"/>
      <c r="AL2350" s="626"/>
      <c r="AO2350" s="384" t="s">
        <v>34</v>
      </c>
      <c r="AP2350" s="241" t="s">
        <v>192</v>
      </c>
      <c r="AQ2350" s="384" t="str">
        <f t="shared" si="322"/>
        <v>Khagrachari Khagrachari Sadar</v>
      </c>
      <c r="AR2350" s="627"/>
      <c r="AS2350" s="627"/>
      <c r="AT2350" s="627"/>
      <c r="AU2350" s="627"/>
      <c r="AV2350" s="627"/>
      <c r="AW2350" s="627"/>
      <c r="AX2350" s="627"/>
      <c r="AY2350" s="627"/>
      <c r="AZ2350" s="627"/>
      <c r="BA2350" s="627"/>
      <c r="BB2350" s="627"/>
      <c r="BC2350" s="627"/>
      <c r="BD2350" s="627"/>
      <c r="BE2350" s="627"/>
      <c r="BF2350" s="627"/>
      <c r="BH2350" s="384" t="s">
        <v>34</v>
      </c>
      <c r="BI2350" s="241" t="s">
        <v>192</v>
      </c>
      <c r="BJ2350" s="384" t="str">
        <f t="shared" si="323"/>
        <v>Khagrachari Khagrachari Sadar</v>
      </c>
      <c r="BK2350" s="627"/>
      <c r="BL2350" s="627"/>
      <c r="BM2350" s="627"/>
      <c r="BN2350" s="627"/>
      <c r="BO2350" s="627"/>
      <c r="BP2350" s="627"/>
      <c r="BQ2350" s="627"/>
      <c r="BR2350" s="627"/>
      <c r="BS2350" s="627"/>
      <c r="BT2350" s="627"/>
      <c r="BU2350" s="627"/>
      <c r="BV2350" s="627"/>
      <c r="BW2350" s="627"/>
      <c r="BX2350" s="627"/>
      <c r="BY2350" s="627"/>
      <c r="CA2350" s="384" t="s">
        <v>34</v>
      </c>
      <c r="CB2350" s="241" t="s">
        <v>192</v>
      </c>
      <c r="CC2350" s="384" t="str">
        <f t="shared" si="324"/>
        <v>Khagrachari Khagrachari Sadar</v>
      </c>
      <c r="CD2350" s="629"/>
      <c r="CE2350" s="629"/>
      <c r="CF2350" s="629"/>
      <c r="CG2350" s="629"/>
      <c r="CH2350" s="629"/>
      <c r="CI2350" s="629"/>
      <c r="CJ2350" s="629"/>
      <c r="CK2350" s="629"/>
      <c r="CN2350" s="384" t="s">
        <v>34</v>
      </c>
      <c r="CO2350" s="241" t="s">
        <v>192</v>
      </c>
      <c r="CP2350" s="384" t="str">
        <f t="shared" si="325"/>
        <v>Khagrachari Khagrachari Sadar</v>
      </c>
      <c r="CQ2350" s="629"/>
      <c r="CR2350" s="629"/>
      <c r="CS2350" s="629"/>
      <c r="CT2350" s="629"/>
      <c r="CU2350" s="629"/>
      <c r="CV2350" s="629"/>
      <c r="CW2350" s="629"/>
      <c r="CX2350" s="629"/>
      <c r="CZ2350" s="384" t="s">
        <v>34</v>
      </c>
      <c r="DA2350" s="241" t="s">
        <v>192</v>
      </c>
      <c r="DB2350" s="384" t="str">
        <f t="shared" si="321"/>
        <v>Khagrachari Khagrachari Sadar</v>
      </c>
      <c r="DC2350" s="566"/>
      <c r="DD2350"/>
      <c r="DE2350" s="384" t="s">
        <v>34</v>
      </c>
      <c r="DF2350" s="241" t="s">
        <v>192</v>
      </c>
      <c r="DG2350" s="384" t="str">
        <f t="shared" si="318"/>
        <v>Khagrachari Khagrachari Sadar</v>
      </c>
      <c r="DH2350" s="566"/>
      <c r="DI2350"/>
      <c r="DJ2350" s="384" t="s">
        <v>34</v>
      </c>
      <c r="DK2350" s="241" t="s">
        <v>192</v>
      </c>
      <c r="DL2350" s="384" t="str">
        <f t="shared" si="319"/>
        <v>Khagrachari Khagrachari Sadar</v>
      </c>
      <c r="DM2350" s="566"/>
      <c r="DN2350"/>
      <c r="DO2350" s="384" t="s">
        <v>34</v>
      </c>
      <c r="DP2350" s="241" t="s">
        <v>192</v>
      </c>
      <c r="DQ2350" s="384" t="str">
        <f t="shared" si="320"/>
        <v>Khagrachari Khagrachari Sadar</v>
      </c>
      <c r="DR2350" s="566"/>
    </row>
    <row r="2351" spans="1:122" ht="15" hidden="1" x14ac:dyDescent="0.25">
      <c r="A2351" s="384" t="s">
        <v>34</v>
      </c>
      <c r="B2351" s="384" t="s">
        <v>193</v>
      </c>
      <c r="C2351" s="384" t="str">
        <f t="shared" si="326"/>
        <v>Khagrachari Laksmichari</v>
      </c>
      <c r="D2351" s="626"/>
      <c r="E2351" s="626"/>
      <c r="F2351" s="626"/>
      <c r="G2351" s="626"/>
      <c r="H2351" s="626"/>
      <c r="I2351" s="626"/>
      <c r="J2351" s="626"/>
      <c r="K2351" s="626"/>
      <c r="L2351" s="626"/>
      <c r="M2351" s="626"/>
      <c r="N2351" s="626"/>
      <c r="O2351" s="626"/>
      <c r="P2351" s="626"/>
      <c r="Q2351" s="626"/>
      <c r="R2351" s="626"/>
      <c r="S2351" s="315"/>
      <c r="T2351" s="315"/>
      <c r="U2351" s="384" t="s">
        <v>34</v>
      </c>
      <c r="V2351" s="384" t="s">
        <v>193</v>
      </c>
      <c r="W2351" s="384" t="str">
        <f t="shared" si="327"/>
        <v>Khagrachari Laksmichari</v>
      </c>
      <c r="X2351" s="626"/>
      <c r="Y2351" s="626"/>
      <c r="Z2351" s="626"/>
      <c r="AA2351" s="626"/>
      <c r="AB2351" s="626"/>
      <c r="AC2351" s="626"/>
      <c r="AD2351" s="626"/>
      <c r="AE2351" s="626"/>
      <c r="AF2351" s="626"/>
      <c r="AG2351" s="626"/>
      <c r="AH2351" s="626"/>
      <c r="AI2351" s="626"/>
      <c r="AJ2351" s="626"/>
      <c r="AK2351" s="626"/>
      <c r="AL2351" s="626"/>
      <c r="AO2351" s="384" t="s">
        <v>34</v>
      </c>
      <c r="AP2351" s="384" t="s">
        <v>193</v>
      </c>
      <c r="AQ2351" s="384" t="str">
        <f t="shared" si="322"/>
        <v>Khagrachari Laksmichari</v>
      </c>
      <c r="AR2351" s="627"/>
      <c r="AS2351" s="627"/>
      <c r="AT2351" s="627"/>
      <c r="AU2351" s="627"/>
      <c r="AV2351" s="627"/>
      <c r="AW2351" s="627"/>
      <c r="AX2351" s="627"/>
      <c r="AY2351" s="627"/>
      <c r="AZ2351" s="627"/>
      <c r="BA2351" s="627"/>
      <c r="BB2351" s="627"/>
      <c r="BC2351" s="627"/>
      <c r="BD2351" s="627"/>
      <c r="BE2351" s="627"/>
      <c r="BF2351" s="627"/>
      <c r="BH2351" s="384" t="s">
        <v>34</v>
      </c>
      <c r="BI2351" s="384" t="s">
        <v>193</v>
      </c>
      <c r="BJ2351" s="384" t="str">
        <f t="shared" si="323"/>
        <v>Khagrachari Laksmichari</v>
      </c>
      <c r="BK2351" s="627"/>
      <c r="BL2351" s="627"/>
      <c r="BM2351" s="627"/>
      <c r="BN2351" s="627"/>
      <c r="BO2351" s="627"/>
      <c r="BP2351" s="627"/>
      <c r="BQ2351" s="627"/>
      <c r="BR2351" s="627"/>
      <c r="BS2351" s="627"/>
      <c r="BT2351" s="627"/>
      <c r="BU2351" s="627"/>
      <c r="BV2351" s="627"/>
      <c r="BW2351" s="627"/>
      <c r="BX2351" s="627"/>
      <c r="BY2351" s="627"/>
      <c r="CA2351" s="384" t="s">
        <v>34</v>
      </c>
      <c r="CB2351" s="384" t="s">
        <v>193</v>
      </c>
      <c r="CC2351" s="384" t="str">
        <f t="shared" si="324"/>
        <v>Khagrachari Laksmichari</v>
      </c>
      <c r="CD2351" s="629"/>
      <c r="CE2351" s="629"/>
      <c r="CF2351" s="629"/>
      <c r="CG2351" s="629"/>
      <c r="CH2351" s="629"/>
      <c r="CI2351" s="629"/>
      <c r="CJ2351" s="629"/>
      <c r="CK2351" s="629"/>
      <c r="CN2351" s="384" t="s">
        <v>34</v>
      </c>
      <c r="CO2351" s="384" t="s">
        <v>193</v>
      </c>
      <c r="CP2351" s="384" t="str">
        <f t="shared" si="325"/>
        <v>Khagrachari Laksmichari</v>
      </c>
      <c r="CQ2351" s="629"/>
      <c r="CR2351" s="629"/>
      <c r="CS2351" s="629"/>
      <c r="CT2351" s="629"/>
      <c r="CU2351" s="629"/>
      <c r="CV2351" s="629"/>
      <c r="CW2351" s="629"/>
      <c r="CX2351" s="629"/>
      <c r="CZ2351" s="384" t="s">
        <v>34</v>
      </c>
      <c r="DA2351" s="384" t="s">
        <v>193</v>
      </c>
      <c r="DB2351" s="384" t="str">
        <f t="shared" si="321"/>
        <v>Khagrachari Laksmichari</v>
      </c>
      <c r="DC2351" s="566"/>
      <c r="DD2351"/>
      <c r="DE2351" s="384" t="s">
        <v>34</v>
      </c>
      <c r="DF2351" s="384" t="s">
        <v>193</v>
      </c>
      <c r="DG2351" s="384" t="str">
        <f t="shared" si="318"/>
        <v>Khagrachari Laksmichari</v>
      </c>
      <c r="DH2351" s="566"/>
      <c r="DI2351"/>
      <c r="DJ2351" s="384" t="s">
        <v>34</v>
      </c>
      <c r="DK2351" s="384" t="s">
        <v>193</v>
      </c>
      <c r="DL2351" s="384" t="str">
        <f t="shared" si="319"/>
        <v>Khagrachari Laksmichari</v>
      </c>
      <c r="DM2351" s="566"/>
      <c r="DN2351"/>
      <c r="DO2351" s="384" t="s">
        <v>34</v>
      </c>
      <c r="DP2351" s="384" t="s">
        <v>193</v>
      </c>
      <c r="DQ2351" s="384" t="str">
        <f t="shared" si="320"/>
        <v>Khagrachari Laksmichari</v>
      </c>
      <c r="DR2351" s="566"/>
    </row>
    <row r="2352" spans="1:122" ht="15" hidden="1" x14ac:dyDescent="0.25">
      <c r="A2352" s="384" t="s">
        <v>34</v>
      </c>
      <c r="B2352" s="384" t="s">
        <v>194</v>
      </c>
      <c r="C2352" s="384" t="str">
        <f t="shared" si="326"/>
        <v>Khagrachari Manikchari</v>
      </c>
      <c r="D2352" s="626"/>
      <c r="E2352" s="626"/>
      <c r="F2352" s="626"/>
      <c r="G2352" s="626"/>
      <c r="H2352" s="626"/>
      <c r="I2352" s="626"/>
      <c r="J2352" s="626"/>
      <c r="K2352" s="626"/>
      <c r="L2352" s="626"/>
      <c r="M2352" s="626"/>
      <c r="N2352" s="626"/>
      <c r="O2352" s="626"/>
      <c r="P2352" s="626"/>
      <c r="Q2352" s="626"/>
      <c r="R2352" s="626"/>
      <c r="S2352" s="315"/>
      <c r="T2352" s="315"/>
      <c r="U2352" s="384" t="s">
        <v>34</v>
      </c>
      <c r="V2352" s="384" t="s">
        <v>194</v>
      </c>
      <c r="W2352" s="384" t="str">
        <f t="shared" si="327"/>
        <v>Khagrachari Manikchari</v>
      </c>
      <c r="X2352" s="626"/>
      <c r="Y2352" s="626"/>
      <c r="Z2352" s="626"/>
      <c r="AA2352" s="626"/>
      <c r="AB2352" s="626"/>
      <c r="AC2352" s="626"/>
      <c r="AD2352" s="626"/>
      <c r="AE2352" s="626"/>
      <c r="AF2352" s="626"/>
      <c r="AG2352" s="626"/>
      <c r="AH2352" s="626"/>
      <c r="AI2352" s="626"/>
      <c r="AJ2352" s="626"/>
      <c r="AK2352" s="626"/>
      <c r="AL2352" s="626"/>
      <c r="AO2352" s="384" t="s">
        <v>34</v>
      </c>
      <c r="AP2352" s="384" t="s">
        <v>194</v>
      </c>
      <c r="AQ2352" s="384" t="str">
        <f t="shared" si="322"/>
        <v>Khagrachari Manikchari</v>
      </c>
      <c r="AR2352" s="627"/>
      <c r="AS2352" s="627"/>
      <c r="AT2352" s="627"/>
      <c r="AU2352" s="627"/>
      <c r="AV2352" s="627"/>
      <c r="AW2352" s="627"/>
      <c r="AX2352" s="627"/>
      <c r="AY2352" s="627"/>
      <c r="AZ2352" s="627"/>
      <c r="BA2352" s="627"/>
      <c r="BB2352" s="627"/>
      <c r="BC2352" s="627"/>
      <c r="BD2352" s="627"/>
      <c r="BE2352" s="627"/>
      <c r="BF2352" s="627"/>
      <c r="BH2352" s="384" t="s">
        <v>34</v>
      </c>
      <c r="BI2352" s="384" t="s">
        <v>194</v>
      </c>
      <c r="BJ2352" s="384" t="str">
        <f t="shared" si="323"/>
        <v>Khagrachari Manikchari</v>
      </c>
      <c r="BK2352" s="627"/>
      <c r="BL2352" s="627"/>
      <c r="BM2352" s="627"/>
      <c r="BN2352" s="627"/>
      <c r="BO2352" s="627"/>
      <c r="BP2352" s="627"/>
      <c r="BQ2352" s="627"/>
      <c r="BR2352" s="627"/>
      <c r="BS2352" s="627"/>
      <c r="BT2352" s="627"/>
      <c r="BU2352" s="627"/>
      <c r="BV2352" s="627"/>
      <c r="BW2352" s="627"/>
      <c r="BX2352" s="627"/>
      <c r="BY2352" s="627"/>
      <c r="CA2352" s="384" t="s">
        <v>34</v>
      </c>
      <c r="CB2352" s="384" t="s">
        <v>194</v>
      </c>
      <c r="CC2352" s="384" t="str">
        <f t="shared" si="324"/>
        <v>Khagrachari Manikchari</v>
      </c>
      <c r="CD2352" s="629"/>
      <c r="CE2352" s="629"/>
      <c r="CF2352" s="629"/>
      <c r="CG2352" s="629"/>
      <c r="CH2352" s="629"/>
      <c r="CI2352" s="629"/>
      <c r="CJ2352" s="629"/>
      <c r="CK2352" s="629"/>
      <c r="CN2352" s="384" t="s">
        <v>34</v>
      </c>
      <c r="CO2352" s="384" t="s">
        <v>194</v>
      </c>
      <c r="CP2352" s="384" t="str">
        <f t="shared" si="325"/>
        <v>Khagrachari Manikchari</v>
      </c>
      <c r="CQ2352" s="629"/>
      <c r="CR2352" s="629"/>
      <c r="CS2352" s="629"/>
      <c r="CT2352" s="629"/>
      <c r="CU2352" s="629"/>
      <c r="CV2352" s="629"/>
      <c r="CW2352" s="629"/>
      <c r="CX2352" s="629"/>
      <c r="CZ2352" s="384" t="s">
        <v>34</v>
      </c>
      <c r="DA2352" s="384" t="s">
        <v>194</v>
      </c>
      <c r="DB2352" s="384" t="str">
        <f t="shared" si="321"/>
        <v>Khagrachari Manikchari</v>
      </c>
      <c r="DC2352" s="566"/>
      <c r="DD2352"/>
      <c r="DE2352" s="384" t="s">
        <v>34</v>
      </c>
      <c r="DF2352" s="384" t="s">
        <v>194</v>
      </c>
      <c r="DG2352" s="384" t="str">
        <f t="shared" si="318"/>
        <v>Khagrachari Manikchari</v>
      </c>
      <c r="DH2352" s="566"/>
      <c r="DI2352"/>
      <c r="DJ2352" s="384" t="s">
        <v>34</v>
      </c>
      <c r="DK2352" s="384" t="s">
        <v>194</v>
      </c>
      <c r="DL2352" s="384" t="str">
        <f t="shared" si="319"/>
        <v>Khagrachari Manikchari</v>
      </c>
      <c r="DM2352" s="566"/>
      <c r="DN2352"/>
      <c r="DO2352" s="384" t="s">
        <v>34</v>
      </c>
      <c r="DP2352" s="384" t="s">
        <v>194</v>
      </c>
      <c r="DQ2352" s="384" t="str">
        <f t="shared" si="320"/>
        <v>Khagrachari Manikchari</v>
      </c>
      <c r="DR2352" s="566"/>
    </row>
    <row r="2353" spans="1:122" ht="15" hidden="1" x14ac:dyDescent="0.25">
      <c r="A2353" s="384" t="s">
        <v>34</v>
      </c>
      <c r="B2353" s="384" t="s">
        <v>195</v>
      </c>
      <c r="C2353" s="384" t="str">
        <f t="shared" si="326"/>
        <v>Khagrachari Matiranga</v>
      </c>
      <c r="D2353" s="626"/>
      <c r="E2353" s="626"/>
      <c r="F2353" s="626"/>
      <c r="G2353" s="626"/>
      <c r="H2353" s="626"/>
      <c r="I2353" s="626"/>
      <c r="J2353" s="626"/>
      <c r="K2353" s="626"/>
      <c r="L2353" s="626"/>
      <c r="M2353" s="626"/>
      <c r="N2353" s="626"/>
      <c r="O2353" s="626"/>
      <c r="P2353" s="626"/>
      <c r="Q2353" s="626"/>
      <c r="R2353" s="626"/>
      <c r="S2353" s="315"/>
      <c r="T2353" s="315"/>
      <c r="U2353" s="384" t="s">
        <v>34</v>
      </c>
      <c r="V2353" s="384" t="s">
        <v>195</v>
      </c>
      <c r="W2353" s="384" t="str">
        <f t="shared" si="327"/>
        <v>Khagrachari Matiranga</v>
      </c>
      <c r="X2353" s="626"/>
      <c r="Y2353" s="626"/>
      <c r="Z2353" s="626"/>
      <c r="AA2353" s="626"/>
      <c r="AB2353" s="626"/>
      <c r="AC2353" s="626"/>
      <c r="AD2353" s="626"/>
      <c r="AE2353" s="626"/>
      <c r="AF2353" s="626"/>
      <c r="AG2353" s="626"/>
      <c r="AH2353" s="626"/>
      <c r="AI2353" s="626"/>
      <c r="AJ2353" s="626"/>
      <c r="AK2353" s="626"/>
      <c r="AL2353" s="626"/>
      <c r="AO2353" s="384" t="s">
        <v>34</v>
      </c>
      <c r="AP2353" s="384" t="s">
        <v>195</v>
      </c>
      <c r="AQ2353" s="384" t="str">
        <f t="shared" si="322"/>
        <v>Khagrachari Matiranga</v>
      </c>
      <c r="AR2353" s="627"/>
      <c r="AS2353" s="627"/>
      <c r="AT2353" s="627"/>
      <c r="AU2353" s="627"/>
      <c r="AV2353" s="627"/>
      <c r="AW2353" s="627"/>
      <c r="AX2353" s="627"/>
      <c r="AY2353" s="627"/>
      <c r="AZ2353" s="627"/>
      <c r="BA2353" s="627"/>
      <c r="BB2353" s="627"/>
      <c r="BC2353" s="627"/>
      <c r="BD2353" s="627"/>
      <c r="BE2353" s="627"/>
      <c r="BF2353" s="627"/>
      <c r="BH2353" s="384" t="s">
        <v>34</v>
      </c>
      <c r="BI2353" s="384" t="s">
        <v>195</v>
      </c>
      <c r="BJ2353" s="384" t="str">
        <f t="shared" si="323"/>
        <v>Khagrachari Matiranga</v>
      </c>
      <c r="BK2353" s="627"/>
      <c r="BL2353" s="627"/>
      <c r="BM2353" s="627"/>
      <c r="BN2353" s="627"/>
      <c r="BO2353" s="627"/>
      <c r="BP2353" s="627"/>
      <c r="BQ2353" s="627"/>
      <c r="BR2353" s="627"/>
      <c r="BS2353" s="627"/>
      <c r="BT2353" s="627"/>
      <c r="BU2353" s="627"/>
      <c r="BV2353" s="627"/>
      <c r="BW2353" s="627"/>
      <c r="BX2353" s="627"/>
      <c r="BY2353" s="627"/>
      <c r="CA2353" s="384" t="s">
        <v>34</v>
      </c>
      <c r="CB2353" s="384" t="s">
        <v>195</v>
      </c>
      <c r="CC2353" s="384" t="str">
        <f t="shared" si="324"/>
        <v>Khagrachari Matiranga</v>
      </c>
      <c r="CD2353" s="629"/>
      <c r="CE2353" s="629"/>
      <c r="CF2353" s="629"/>
      <c r="CG2353" s="629"/>
      <c r="CH2353" s="629"/>
      <c r="CI2353" s="629"/>
      <c r="CJ2353" s="629"/>
      <c r="CK2353" s="629"/>
      <c r="CN2353" s="384" t="s">
        <v>34</v>
      </c>
      <c r="CO2353" s="384" t="s">
        <v>195</v>
      </c>
      <c r="CP2353" s="384" t="str">
        <f t="shared" si="325"/>
        <v>Khagrachari Matiranga</v>
      </c>
      <c r="CQ2353" s="629"/>
      <c r="CR2353" s="629"/>
      <c r="CS2353" s="629"/>
      <c r="CT2353" s="629"/>
      <c r="CU2353" s="629"/>
      <c r="CV2353" s="629"/>
      <c r="CW2353" s="629"/>
      <c r="CX2353" s="629"/>
      <c r="CZ2353" s="384" t="s">
        <v>34</v>
      </c>
      <c r="DA2353" s="384" t="s">
        <v>195</v>
      </c>
      <c r="DB2353" s="384" t="str">
        <f t="shared" si="321"/>
        <v>Khagrachari Matiranga</v>
      </c>
      <c r="DC2353" s="566"/>
      <c r="DD2353"/>
      <c r="DE2353" s="384" t="s">
        <v>34</v>
      </c>
      <c r="DF2353" s="384" t="s">
        <v>195</v>
      </c>
      <c r="DG2353" s="384" t="str">
        <f t="shared" si="318"/>
        <v>Khagrachari Matiranga</v>
      </c>
      <c r="DH2353" s="566"/>
      <c r="DI2353"/>
      <c r="DJ2353" s="384" t="s">
        <v>34</v>
      </c>
      <c r="DK2353" s="384" t="s">
        <v>195</v>
      </c>
      <c r="DL2353" s="384" t="str">
        <f t="shared" si="319"/>
        <v>Khagrachari Matiranga</v>
      </c>
      <c r="DM2353" s="566"/>
      <c r="DN2353"/>
      <c r="DO2353" s="384" t="s">
        <v>34</v>
      </c>
      <c r="DP2353" s="384" t="s">
        <v>195</v>
      </c>
      <c r="DQ2353" s="384" t="str">
        <f t="shared" si="320"/>
        <v>Khagrachari Matiranga</v>
      </c>
      <c r="DR2353" s="566"/>
    </row>
    <row r="2354" spans="1:122" ht="15" hidden="1" x14ac:dyDescent="0.25">
      <c r="A2354" s="384" t="s">
        <v>34</v>
      </c>
      <c r="B2354" s="384" t="s">
        <v>196</v>
      </c>
      <c r="C2354" s="384" t="str">
        <f t="shared" si="326"/>
        <v>Khagrachari Mohalchari</v>
      </c>
      <c r="D2354" s="626"/>
      <c r="E2354" s="626"/>
      <c r="F2354" s="626"/>
      <c r="G2354" s="626"/>
      <c r="H2354" s="626"/>
      <c r="I2354" s="626"/>
      <c r="J2354" s="626"/>
      <c r="K2354" s="626"/>
      <c r="L2354" s="626"/>
      <c r="M2354" s="626"/>
      <c r="N2354" s="626"/>
      <c r="O2354" s="626"/>
      <c r="P2354" s="626"/>
      <c r="Q2354" s="626"/>
      <c r="R2354" s="626"/>
      <c r="S2354" s="315"/>
      <c r="T2354" s="315"/>
      <c r="U2354" s="384" t="s">
        <v>34</v>
      </c>
      <c r="V2354" s="384" t="s">
        <v>196</v>
      </c>
      <c r="W2354" s="384" t="str">
        <f t="shared" si="327"/>
        <v>Khagrachari Mohalchari</v>
      </c>
      <c r="X2354" s="626"/>
      <c r="Y2354" s="626"/>
      <c r="Z2354" s="626"/>
      <c r="AA2354" s="626"/>
      <c r="AB2354" s="626"/>
      <c r="AC2354" s="626"/>
      <c r="AD2354" s="626"/>
      <c r="AE2354" s="626"/>
      <c r="AF2354" s="626"/>
      <c r="AG2354" s="626"/>
      <c r="AH2354" s="626"/>
      <c r="AI2354" s="626"/>
      <c r="AJ2354" s="626"/>
      <c r="AK2354" s="626"/>
      <c r="AL2354" s="626"/>
      <c r="AO2354" s="384" t="s">
        <v>34</v>
      </c>
      <c r="AP2354" s="384" t="s">
        <v>196</v>
      </c>
      <c r="AQ2354" s="384" t="str">
        <f t="shared" si="322"/>
        <v>Khagrachari Mohalchari</v>
      </c>
      <c r="AR2354" s="627"/>
      <c r="AS2354" s="627"/>
      <c r="AT2354" s="627"/>
      <c r="AU2354" s="627"/>
      <c r="AV2354" s="627"/>
      <c r="AW2354" s="627"/>
      <c r="AX2354" s="627"/>
      <c r="AY2354" s="627"/>
      <c r="AZ2354" s="627"/>
      <c r="BA2354" s="627"/>
      <c r="BB2354" s="627"/>
      <c r="BC2354" s="627"/>
      <c r="BD2354" s="627"/>
      <c r="BE2354" s="627"/>
      <c r="BF2354" s="627"/>
      <c r="BH2354" s="384" t="s">
        <v>34</v>
      </c>
      <c r="BI2354" s="384" t="s">
        <v>196</v>
      </c>
      <c r="BJ2354" s="384" t="str">
        <f t="shared" si="323"/>
        <v>Khagrachari Mohalchari</v>
      </c>
      <c r="BK2354" s="627"/>
      <c r="BL2354" s="627"/>
      <c r="BM2354" s="627"/>
      <c r="BN2354" s="627"/>
      <c r="BO2354" s="627"/>
      <c r="BP2354" s="627"/>
      <c r="BQ2354" s="627"/>
      <c r="BR2354" s="627"/>
      <c r="BS2354" s="627"/>
      <c r="BT2354" s="627"/>
      <c r="BU2354" s="627"/>
      <c r="BV2354" s="627"/>
      <c r="BW2354" s="627"/>
      <c r="BX2354" s="627"/>
      <c r="BY2354" s="627"/>
      <c r="CA2354" s="384" t="s">
        <v>34</v>
      </c>
      <c r="CB2354" s="384" t="s">
        <v>196</v>
      </c>
      <c r="CC2354" s="384" t="str">
        <f t="shared" si="324"/>
        <v>Khagrachari Mohalchari</v>
      </c>
      <c r="CD2354" s="629"/>
      <c r="CE2354" s="629"/>
      <c r="CF2354" s="629"/>
      <c r="CG2354" s="629"/>
      <c r="CH2354" s="629"/>
      <c r="CI2354" s="629"/>
      <c r="CJ2354" s="629"/>
      <c r="CK2354" s="629"/>
      <c r="CN2354" s="384" t="s">
        <v>34</v>
      </c>
      <c r="CO2354" s="384" t="s">
        <v>196</v>
      </c>
      <c r="CP2354" s="384" t="str">
        <f t="shared" si="325"/>
        <v>Khagrachari Mohalchari</v>
      </c>
      <c r="CQ2354" s="629"/>
      <c r="CR2354" s="629"/>
      <c r="CS2354" s="629"/>
      <c r="CT2354" s="629"/>
      <c r="CU2354" s="629"/>
      <c r="CV2354" s="629"/>
      <c r="CW2354" s="629"/>
      <c r="CX2354" s="629"/>
      <c r="CZ2354" s="384" t="s">
        <v>34</v>
      </c>
      <c r="DA2354" s="384" t="s">
        <v>196</v>
      </c>
      <c r="DB2354" s="384" t="str">
        <f t="shared" si="321"/>
        <v>Khagrachari Mohalchari</v>
      </c>
      <c r="DC2354" s="566"/>
      <c r="DD2354"/>
      <c r="DE2354" s="384" t="s">
        <v>34</v>
      </c>
      <c r="DF2354" s="384" t="s">
        <v>196</v>
      </c>
      <c r="DG2354" s="384" t="str">
        <f t="shared" si="318"/>
        <v>Khagrachari Mohalchari</v>
      </c>
      <c r="DH2354" s="566"/>
      <c r="DI2354"/>
      <c r="DJ2354" s="384" t="s">
        <v>34</v>
      </c>
      <c r="DK2354" s="384" t="s">
        <v>196</v>
      </c>
      <c r="DL2354" s="384" t="str">
        <f t="shared" si="319"/>
        <v>Khagrachari Mohalchari</v>
      </c>
      <c r="DM2354" s="566"/>
      <c r="DN2354"/>
      <c r="DO2354" s="384" t="s">
        <v>34</v>
      </c>
      <c r="DP2354" s="384" t="s">
        <v>196</v>
      </c>
      <c r="DQ2354" s="384" t="str">
        <f t="shared" si="320"/>
        <v>Khagrachari Mohalchari</v>
      </c>
      <c r="DR2354" s="566"/>
    </row>
    <row r="2355" spans="1:122" ht="15" hidden="1" x14ac:dyDescent="0.25">
      <c r="A2355" s="384" t="s">
        <v>34</v>
      </c>
      <c r="B2355" s="384" t="s">
        <v>197</v>
      </c>
      <c r="C2355" s="384" t="str">
        <f t="shared" si="326"/>
        <v>Khagrachari Panchari</v>
      </c>
      <c r="D2355" s="626"/>
      <c r="E2355" s="626"/>
      <c r="F2355" s="626"/>
      <c r="G2355" s="626"/>
      <c r="H2355" s="626"/>
      <c r="I2355" s="626"/>
      <c r="J2355" s="626"/>
      <c r="K2355" s="626"/>
      <c r="L2355" s="626"/>
      <c r="M2355" s="626"/>
      <c r="N2355" s="626"/>
      <c r="O2355" s="626"/>
      <c r="P2355" s="626"/>
      <c r="Q2355" s="626"/>
      <c r="R2355" s="626"/>
      <c r="S2355" s="315"/>
      <c r="T2355" s="315"/>
      <c r="U2355" s="384" t="s">
        <v>34</v>
      </c>
      <c r="V2355" s="384" t="s">
        <v>197</v>
      </c>
      <c r="W2355" s="384" t="str">
        <f t="shared" si="327"/>
        <v>Khagrachari Panchari</v>
      </c>
      <c r="X2355" s="626"/>
      <c r="Y2355" s="626"/>
      <c r="Z2355" s="626"/>
      <c r="AA2355" s="626"/>
      <c r="AB2355" s="626"/>
      <c r="AC2355" s="626"/>
      <c r="AD2355" s="626"/>
      <c r="AE2355" s="626"/>
      <c r="AF2355" s="626"/>
      <c r="AG2355" s="626"/>
      <c r="AH2355" s="626"/>
      <c r="AI2355" s="626"/>
      <c r="AJ2355" s="626"/>
      <c r="AK2355" s="626"/>
      <c r="AL2355" s="626"/>
      <c r="AO2355" s="384" t="s">
        <v>34</v>
      </c>
      <c r="AP2355" s="384" t="s">
        <v>197</v>
      </c>
      <c r="AQ2355" s="384" t="str">
        <f t="shared" si="322"/>
        <v>Khagrachari Panchari</v>
      </c>
      <c r="AR2355" s="627"/>
      <c r="AS2355" s="627"/>
      <c r="AT2355" s="627"/>
      <c r="AU2355" s="627"/>
      <c r="AV2355" s="627"/>
      <c r="AW2355" s="627"/>
      <c r="AX2355" s="627"/>
      <c r="AY2355" s="627"/>
      <c r="AZ2355" s="627"/>
      <c r="BA2355" s="627"/>
      <c r="BB2355" s="627"/>
      <c r="BC2355" s="627"/>
      <c r="BD2355" s="627"/>
      <c r="BE2355" s="627"/>
      <c r="BF2355" s="627"/>
      <c r="BH2355" s="384" t="s">
        <v>34</v>
      </c>
      <c r="BI2355" s="384" t="s">
        <v>197</v>
      </c>
      <c r="BJ2355" s="384" t="str">
        <f t="shared" si="323"/>
        <v>Khagrachari Panchari</v>
      </c>
      <c r="BK2355" s="627"/>
      <c r="BL2355" s="627"/>
      <c r="BM2355" s="627"/>
      <c r="BN2355" s="627"/>
      <c r="BO2355" s="627"/>
      <c r="BP2355" s="627"/>
      <c r="BQ2355" s="627"/>
      <c r="BR2355" s="627"/>
      <c r="BS2355" s="627"/>
      <c r="BT2355" s="627"/>
      <c r="BU2355" s="627"/>
      <c r="BV2355" s="627"/>
      <c r="BW2355" s="627"/>
      <c r="BX2355" s="627"/>
      <c r="BY2355" s="627"/>
      <c r="CA2355" s="384" t="s">
        <v>34</v>
      </c>
      <c r="CB2355" s="384" t="s">
        <v>197</v>
      </c>
      <c r="CC2355" s="384" t="str">
        <f t="shared" si="324"/>
        <v>Khagrachari Panchari</v>
      </c>
      <c r="CD2355" s="629"/>
      <c r="CE2355" s="629"/>
      <c r="CF2355" s="629"/>
      <c r="CG2355" s="629"/>
      <c r="CH2355" s="629"/>
      <c r="CI2355" s="629"/>
      <c r="CJ2355" s="629"/>
      <c r="CK2355" s="629"/>
      <c r="CN2355" s="384" t="s">
        <v>34</v>
      </c>
      <c r="CO2355" s="384" t="s">
        <v>197</v>
      </c>
      <c r="CP2355" s="384" t="str">
        <f t="shared" si="325"/>
        <v>Khagrachari Panchari</v>
      </c>
      <c r="CQ2355" s="629"/>
      <c r="CR2355" s="629"/>
      <c r="CS2355" s="629"/>
      <c r="CT2355" s="629"/>
      <c r="CU2355" s="629"/>
      <c r="CV2355" s="629"/>
      <c r="CW2355" s="629"/>
      <c r="CX2355" s="629"/>
      <c r="CZ2355" s="384" t="s">
        <v>34</v>
      </c>
      <c r="DA2355" s="384" t="s">
        <v>197</v>
      </c>
      <c r="DB2355" s="384" t="str">
        <f t="shared" si="321"/>
        <v>Khagrachari Panchari</v>
      </c>
      <c r="DC2355" s="566"/>
      <c r="DD2355"/>
      <c r="DE2355" s="384" t="s">
        <v>34</v>
      </c>
      <c r="DF2355" s="384" t="s">
        <v>197</v>
      </c>
      <c r="DG2355" s="384" t="str">
        <f t="shared" si="318"/>
        <v>Khagrachari Panchari</v>
      </c>
      <c r="DH2355" s="566"/>
      <c r="DI2355"/>
      <c r="DJ2355" s="384" t="s">
        <v>34</v>
      </c>
      <c r="DK2355" s="384" t="s">
        <v>197</v>
      </c>
      <c r="DL2355" s="384" t="str">
        <f t="shared" si="319"/>
        <v>Khagrachari Panchari</v>
      </c>
      <c r="DM2355" s="566"/>
      <c r="DN2355"/>
      <c r="DO2355" s="384" t="s">
        <v>34</v>
      </c>
      <c r="DP2355" s="384" t="s">
        <v>197</v>
      </c>
      <c r="DQ2355" s="384" t="str">
        <f t="shared" si="320"/>
        <v>Khagrachari Panchari</v>
      </c>
      <c r="DR2355" s="566"/>
    </row>
    <row r="2356" spans="1:122" ht="15" hidden="1" x14ac:dyDescent="0.25">
      <c r="A2356" s="384" t="s">
        <v>34</v>
      </c>
      <c r="B2356" s="385" t="s">
        <v>88</v>
      </c>
      <c r="C2356" s="384" t="str">
        <f t="shared" si="326"/>
        <v>Khagrachari Prison</v>
      </c>
      <c r="D2356" s="626"/>
      <c r="E2356" s="626"/>
      <c r="F2356" s="626"/>
      <c r="G2356" s="626"/>
      <c r="H2356" s="626"/>
      <c r="I2356" s="626"/>
      <c r="J2356" s="626"/>
      <c r="K2356" s="626"/>
      <c r="L2356" s="626"/>
      <c r="M2356" s="626"/>
      <c r="N2356" s="626"/>
      <c r="O2356" s="626"/>
      <c r="P2356" s="626"/>
      <c r="Q2356" s="626"/>
      <c r="R2356" s="626"/>
      <c r="S2356" s="315"/>
      <c r="T2356" s="315"/>
      <c r="U2356" s="384" t="s">
        <v>34</v>
      </c>
      <c r="V2356" s="385" t="s">
        <v>88</v>
      </c>
      <c r="W2356" s="384" t="str">
        <f t="shared" si="327"/>
        <v>Khagrachari Prison</v>
      </c>
      <c r="X2356" s="626"/>
      <c r="Y2356" s="626"/>
      <c r="Z2356" s="626"/>
      <c r="AA2356" s="626"/>
      <c r="AB2356" s="626"/>
      <c r="AC2356" s="626"/>
      <c r="AD2356" s="626"/>
      <c r="AE2356" s="626"/>
      <c r="AF2356" s="626"/>
      <c r="AG2356" s="626"/>
      <c r="AH2356" s="626"/>
      <c r="AI2356" s="626"/>
      <c r="AJ2356" s="626"/>
      <c r="AK2356" s="626"/>
      <c r="AL2356" s="626"/>
      <c r="AO2356" s="384" t="s">
        <v>34</v>
      </c>
      <c r="AP2356" s="385" t="s">
        <v>88</v>
      </c>
      <c r="AQ2356" s="384" t="str">
        <f t="shared" si="322"/>
        <v>Khagrachari Prison</v>
      </c>
      <c r="AR2356" s="627"/>
      <c r="AS2356" s="627"/>
      <c r="AT2356" s="627"/>
      <c r="AU2356" s="627"/>
      <c r="AV2356" s="627"/>
      <c r="AW2356" s="627"/>
      <c r="AX2356" s="627"/>
      <c r="AY2356" s="627"/>
      <c r="AZ2356" s="627"/>
      <c r="BA2356" s="627"/>
      <c r="BB2356" s="627"/>
      <c r="BC2356" s="627"/>
      <c r="BD2356" s="627"/>
      <c r="BE2356" s="627"/>
      <c r="BF2356" s="627"/>
      <c r="BH2356" s="384" t="s">
        <v>34</v>
      </c>
      <c r="BI2356" s="385" t="s">
        <v>88</v>
      </c>
      <c r="BJ2356" s="384" t="str">
        <f t="shared" si="323"/>
        <v>Khagrachari Prison</v>
      </c>
      <c r="BK2356" s="627"/>
      <c r="BL2356" s="627"/>
      <c r="BM2356" s="627"/>
      <c r="BN2356" s="627"/>
      <c r="BO2356" s="627"/>
      <c r="BP2356" s="627"/>
      <c r="BQ2356" s="627"/>
      <c r="BR2356" s="627"/>
      <c r="BS2356" s="627"/>
      <c r="BT2356" s="627"/>
      <c r="BU2356" s="627"/>
      <c r="BV2356" s="627"/>
      <c r="BW2356" s="627"/>
      <c r="BX2356" s="627"/>
      <c r="BY2356" s="627"/>
      <c r="CA2356" s="384" t="s">
        <v>34</v>
      </c>
      <c r="CB2356" s="385" t="s">
        <v>88</v>
      </c>
      <c r="CC2356" s="384" t="str">
        <f t="shared" si="324"/>
        <v>Khagrachari Prison</v>
      </c>
      <c r="CD2356" s="629"/>
      <c r="CE2356" s="629"/>
      <c r="CF2356" s="629"/>
      <c r="CG2356" s="629"/>
      <c r="CH2356" s="629"/>
      <c r="CI2356" s="629"/>
      <c r="CJ2356" s="629"/>
      <c r="CK2356" s="629"/>
      <c r="CN2356" s="384" t="s">
        <v>34</v>
      </c>
      <c r="CO2356" s="385" t="s">
        <v>88</v>
      </c>
      <c r="CP2356" s="384" t="str">
        <f t="shared" si="325"/>
        <v>Khagrachari Prison</v>
      </c>
      <c r="CQ2356" s="629"/>
      <c r="CR2356" s="629"/>
      <c r="CS2356" s="629"/>
      <c r="CT2356" s="629"/>
      <c r="CU2356" s="629"/>
      <c r="CV2356" s="629"/>
      <c r="CW2356" s="629"/>
      <c r="CX2356" s="629"/>
      <c r="CZ2356" s="384" t="s">
        <v>34</v>
      </c>
      <c r="DA2356" s="385" t="s">
        <v>88</v>
      </c>
      <c r="DB2356" s="384" t="str">
        <f t="shared" si="321"/>
        <v>Khagrachari Prison</v>
      </c>
      <c r="DC2356" s="566"/>
      <c r="DD2356"/>
      <c r="DE2356" s="384" t="s">
        <v>34</v>
      </c>
      <c r="DF2356" s="385" t="s">
        <v>88</v>
      </c>
      <c r="DG2356" s="384" t="str">
        <f t="shared" si="318"/>
        <v>Khagrachari Prison</v>
      </c>
      <c r="DH2356" s="566"/>
      <c r="DI2356"/>
      <c r="DJ2356" s="384" t="s">
        <v>34</v>
      </c>
      <c r="DK2356" s="385" t="s">
        <v>88</v>
      </c>
      <c r="DL2356" s="384" t="str">
        <f t="shared" si="319"/>
        <v>Khagrachari Prison</v>
      </c>
      <c r="DM2356" s="566"/>
      <c r="DN2356"/>
      <c r="DO2356" s="384" t="s">
        <v>34</v>
      </c>
      <c r="DP2356" s="385" t="s">
        <v>88</v>
      </c>
      <c r="DQ2356" s="384" t="str">
        <f t="shared" si="320"/>
        <v>Khagrachari Prison</v>
      </c>
      <c r="DR2356" s="566"/>
    </row>
    <row r="2357" spans="1:122" ht="15" hidden="1" x14ac:dyDescent="0.25">
      <c r="A2357" s="384" t="s">
        <v>34</v>
      </c>
      <c r="B2357" s="384" t="s">
        <v>198</v>
      </c>
      <c r="C2357" s="384" t="str">
        <f t="shared" si="326"/>
        <v>Khagrachari Ramgar</v>
      </c>
      <c r="D2357" s="626"/>
      <c r="E2357" s="626"/>
      <c r="F2357" s="626"/>
      <c r="G2357" s="626"/>
      <c r="H2357" s="626"/>
      <c r="I2357" s="626"/>
      <c r="J2357" s="626"/>
      <c r="K2357" s="626"/>
      <c r="L2357" s="626"/>
      <c r="M2357" s="626"/>
      <c r="N2357" s="626"/>
      <c r="O2357" s="626"/>
      <c r="P2357" s="626"/>
      <c r="Q2357" s="626"/>
      <c r="R2357" s="626"/>
      <c r="S2357" s="315"/>
      <c r="T2357" s="315"/>
      <c r="U2357" s="384" t="s">
        <v>34</v>
      </c>
      <c r="V2357" s="384" t="s">
        <v>198</v>
      </c>
      <c r="W2357" s="384" t="str">
        <f t="shared" si="327"/>
        <v>Khagrachari Ramgar</v>
      </c>
      <c r="X2357" s="626"/>
      <c r="Y2357" s="626"/>
      <c r="Z2357" s="626"/>
      <c r="AA2357" s="626"/>
      <c r="AB2357" s="626"/>
      <c r="AC2357" s="626"/>
      <c r="AD2357" s="626"/>
      <c r="AE2357" s="626"/>
      <c r="AF2357" s="626"/>
      <c r="AG2357" s="626"/>
      <c r="AH2357" s="626"/>
      <c r="AI2357" s="626"/>
      <c r="AJ2357" s="626"/>
      <c r="AK2357" s="626"/>
      <c r="AL2357" s="626"/>
      <c r="AO2357" s="384" t="s">
        <v>34</v>
      </c>
      <c r="AP2357" s="384" t="s">
        <v>198</v>
      </c>
      <c r="AQ2357" s="384" t="str">
        <f t="shared" si="322"/>
        <v>Khagrachari Ramgar</v>
      </c>
      <c r="AR2357" s="627"/>
      <c r="AS2357" s="627"/>
      <c r="AT2357" s="627"/>
      <c r="AU2357" s="627"/>
      <c r="AV2357" s="627"/>
      <c r="AW2357" s="627"/>
      <c r="AX2357" s="627"/>
      <c r="AY2357" s="627"/>
      <c r="AZ2357" s="627"/>
      <c r="BA2357" s="627"/>
      <c r="BB2357" s="627"/>
      <c r="BC2357" s="627"/>
      <c r="BD2357" s="627"/>
      <c r="BE2357" s="627"/>
      <c r="BF2357" s="627"/>
      <c r="BH2357" s="384" t="s">
        <v>34</v>
      </c>
      <c r="BI2357" s="384" t="s">
        <v>198</v>
      </c>
      <c r="BJ2357" s="384" t="str">
        <f t="shared" si="323"/>
        <v>Khagrachari Ramgar</v>
      </c>
      <c r="BK2357" s="627"/>
      <c r="BL2357" s="627"/>
      <c r="BM2357" s="627"/>
      <c r="BN2357" s="627"/>
      <c r="BO2357" s="627"/>
      <c r="BP2357" s="627"/>
      <c r="BQ2357" s="627"/>
      <c r="BR2357" s="627"/>
      <c r="BS2357" s="627"/>
      <c r="BT2357" s="627"/>
      <c r="BU2357" s="627"/>
      <c r="BV2357" s="627"/>
      <c r="BW2357" s="627"/>
      <c r="BX2357" s="627"/>
      <c r="BY2357" s="627"/>
      <c r="CA2357" s="384" t="s">
        <v>34</v>
      </c>
      <c r="CB2357" s="384" t="s">
        <v>198</v>
      </c>
      <c r="CC2357" s="384" t="str">
        <f t="shared" si="324"/>
        <v>Khagrachari Ramgar</v>
      </c>
      <c r="CD2357" s="629"/>
      <c r="CE2357" s="629"/>
      <c r="CF2357" s="629"/>
      <c r="CG2357" s="629"/>
      <c r="CH2357" s="629"/>
      <c r="CI2357" s="629"/>
      <c r="CJ2357" s="629"/>
      <c r="CK2357" s="629"/>
      <c r="CN2357" s="384" t="s">
        <v>34</v>
      </c>
      <c r="CO2357" s="384" t="s">
        <v>198</v>
      </c>
      <c r="CP2357" s="384" t="str">
        <f t="shared" si="325"/>
        <v>Khagrachari Ramgar</v>
      </c>
      <c r="CQ2357" s="629"/>
      <c r="CR2357" s="629"/>
      <c r="CS2357" s="629"/>
      <c r="CT2357" s="629"/>
      <c r="CU2357" s="629"/>
      <c r="CV2357" s="629"/>
      <c r="CW2357" s="629"/>
      <c r="CX2357" s="629"/>
      <c r="CZ2357" s="384" t="s">
        <v>34</v>
      </c>
      <c r="DA2357" s="384" t="s">
        <v>198</v>
      </c>
      <c r="DB2357" s="384" t="str">
        <f t="shared" si="321"/>
        <v>Khagrachari Ramgar</v>
      </c>
      <c r="DC2357" s="566"/>
      <c r="DD2357"/>
      <c r="DE2357" s="384" t="s">
        <v>34</v>
      </c>
      <c r="DF2357" s="384" t="s">
        <v>198</v>
      </c>
      <c r="DG2357" s="384" t="str">
        <f t="shared" si="318"/>
        <v>Khagrachari Ramgar</v>
      </c>
      <c r="DH2357" s="566"/>
      <c r="DI2357"/>
      <c r="DJ2357" s="384" t="s">
        <v>34</v>
      </c>
      <c r="DK2357" s="384" t="s">
        <v>198</v>
      </c>
      <c r="DL2357" s="384" t="str">
        <f t="shared" si="319"/>
        <v>Khagrachari Ramgar</v>
      </c>
      <c r="DM2357" s="566"/>
      <c r="DN2357"/>
      <c r="DO2357" s="384" t="s">
        <v>34</v>
      </c>
      <c r="DP2357" s="384" t="s">
        <v>198</v>
      </c>
      <c r="DQ2357" s="384" t="str">
        <f t="shared" si="320"/>
        <v>Khagrachari Ramgar</v>
      </c>
      <c r="DR2357" s="566"/>
    </row>
    <row r="2358" spans="1:122" ht="15" hidden="1" x14ac:dyDescent="0.25">
      <c r="A2358" s="384" t="s">
        <v>36</v>
      </c>
      <c r="B2358" s="384" t="s">
        <v>199</v>
      </c>
      <c r="C2358" s="384" t="str">
        <f t="shared" si="326"/>
        <v>Lakshmipur Kamalnagar</v>
      </c>
      <c r="D2358" s="626"/>
      <c r="E2358" s="626"/>
      <c r="F2358" s="626"/>
      <c r="G2358" s="626"/>
      <c r="H2358" s="626"/>
      <c r="I2358" s="626"/>
      <c r="J2358" s="626"/>
      <c r="K2358" s="626"/>
      <c r="L2358" s="626"/>
      <c r="M2358" s="626"/>
      <c r="N2358" s="626"/>
      <c r="O2358" s="626"/>
      <c r="P2358" s="626"/>
      <c r="Q2358" s="626"/>
      <c r="R2358" s="626"/>
      <c r="S2358" s="315"/>
      <c r="T2358" s="315"/>
      <c r="U2358" s="384" t="s">
        <v>36</v>
      </c>
      <c r="V2358" s="384" t="s">
        <v>199</v>
      </c>
      <c r="W2358" s="384" t="str">
        <f t="shared" si="327"/>
        <v>Lakshmipur Kamalnagar</v>
      </c>
      <c r="X2358" s="626"/>
      <c r="Y2358" s="626"/>
      <c r="Z2358" s="626"/>
      <c r="AA2358" s="626"/>
      <c r="AB2358" s="626"/>
      <c r="AC2358" s="626"/>
      <c r="AD2358" s="626"/>
      <c r="AE2358" s="626"/>
      <c r="AF2358" s="626"/>
      <c r="AG2358" s="626"/>
      <c r="AH2358" s="626"/>
      <c r="AI2358" s="626"/>
      <c r="AJ2358" s="626"/>
      <c r="AK2358" s="626"/>
      <c r="AL2358" s="626"/>
      <c r="AO2358" s="384" t="s">
        <v>36</v>
      </c>
      <c r="AP2358" s="384" t="s">
        <v>199</v>
      </c>
      <c r="AQ2358" s="384" t="str">
        <f t="shared" si="322"/>
        <v>Lakshmipur Kamalnagar</v>
      </c>
      <c r="AR2358" s="627"/>
      <c r="AS2358" s="627"/>
      <c r="AT2358" s="627"/>
      <c r="AU2358" s="627"/>
      <c r="AV2358" s="627"/>
      <c r="AW2358" s="627"/>
      <c r="AX2358" s="627"/>
      <c r="AY2358" s="627"/>
      <c r="AZ2358" s="627"/>
      <c r="BA2358" s="627"/>
      <c r="BB2358" s="627"/>
      <c r="BC2358" s="627"/>
      <c r="BD2358" s="627"/>
      <c r="BE2358" s="627"/>
      <c r="BF2358" s="627"/>
      <c r="BH2358" s="384" t="s">
        <v>36</v>
      </c>
      <c r="BI2358" s="384" t="s">
        <v>199</v>
      </c>
      <c r="BJ2358" s="384" t="str">
        <f t="shared" si="323"/>
        <v>Lakshmipur Kamalnagar</v>
      </c>
      <c r="BK2358" s="627"/>
      <c r="BL2358" s="627"/>
      <c r="BM2358" s="627"/>
      <c r="BN2358" s="627"/>
      <c r="BO2358" s="627"/>
      <c r="BP2358" s="627"/>
      <c r="BQ2358" s="627"/>
      <c r="BR2358" s="627"/>
      <c r="BS2358" s="627"/>
      <c r="BT2358" s="627"/>
      <c r="BU2358" s="627"/>
      <c r="BV2358" s="627"/>
      <c r="BW2358" s="627"/>
      <c r="BX2358" s="627"/>
      <c r="BY2358" s="627"/>
      <c r="CA2358" s="384" t="s">
        <v>36</v>
      </c>
      <c r="CB2358" s="384" t="s">
        <v>199</v>
      </c>
      <c r="CC2358" s="384" t="str">
        <f t="shared" si="324"/>
        <v>Lakshmipur Kamalnagar</v>
      </c>
      <c r="CD2358" s="629"/>
      <c r="CE2358" s="629"/>
      <c r="CF2358" s="629"/>
      <c r="CG2358" s="629"/>
      <c r="CH2358" s="629"/>
      <c r="CI2358" s="629"/>
      <c r="CJ2358" s="629"/>
      <c r="CK2358" s="629"/>
      <c r="CN2358" s="384" t="s">
        <v>36</v>
      </c>
      <c r="CO2358" s="384" t="s">
        <v>199</v>
      </c>
      <c r="CP2358" s="384" t="str">
        <f t="shared" si="325"/>
        <v>Lakshmipur Kamalnagar</v>
      </c>
      <c r="CQ2358" s="629"/>
      <c r="CR2358" s="629"/>
      <c r="CS2358" s="629"/>
      <c r="CT2358" s="629"/>
      <c r="CU2358" s="629"/>
      <c r="CV2358" s="629"/>
      <c r="CW2358" s="629"/>
      <c r="CX2358" s="629"/>
      <c r="CZ2358" s="384" t="s">
        <v>36</v>
      </c>
      <c r="DA2358" s="384" t="s">
        <v>199</v>
      </c>
      <c r="DB2358" s="384" t="str">
        <f t="shared" si="321"/>
        <v>Lakshmipur Kamalnagar</v>
      </c>
      <c r="DC2358" s="566"/>
      <c r="DD2358"/>
      <c r="DE2358" s="384" t="s">
        <v>36</v>
      </c>
      <c r="DF2358" s="384" t="s">
        <v>199</v>
      </c>
      <c r="DG2358" s="384" t="str">
        <f t="shared" si="318"/>
        <v>Lakshmipur Kamalnagar</v>
      </c>
      <c r="DH2358" s="566"/>
      <c r="DI2358"/>
      <c r="DJ2358" s="384" t="s">
        <v>36</v>
      </c>
      <c r="DK2358" s="384" t="s">
        <v>199</v>
      </c>
      <c r="DL2358" s="384" t="str">
        <f t="shared" si="319"/>
        <v>Lakshmipur Kamalnagar</v>
      </c>
      <c r="DM2358" s="566"/>
      <c r="DN2358"/>
      <c r="DO2358" s="384" t="s">
        <v>36</v>
      </c>
      <c r="DP2358" s="384" t="s">
        <v>199</v>
      </c>
      <c r="DQ2358" s="384" t="str">
        <f t="shared" si="320"/>
        <v>Lakshmipur Kamalnagar</v>
      </c>
      <c r="DR2358" s="566"/>
    </row>
    <row r="2359" spans="1:122" ht="15" hidden="1" x14ac:dyDescent="0.25">
      <c r="A2359" s="384" t="s">
        <v>36</v>
      </c>
      <c r="B2359" s="384" t="s">
        <v>983</v>
      </c>
      <c r="C2359" s="384" t="str">
        <f t="shared" si="326"/>
        <v>Lakshmipur Lakshmipur Dots Corner</v>
      </c>
      <c r="D2359" s="626"/>
      <c r="E2359" s="626"/>
      <c r="F2359" s="626"/>
      <c r="G2359" s="626"/>
      <c r="H2359" s="626"/>
      <c r="I2359" s="626"/>
      <c r="J2359" s="626"/>
      <c r="K2359" s="626"/>
      <c r="L2359" s="626"/>
      <c r="M2359" s="626"/>
      <c r="N2359" s="626"/>
      <c r="O2359" s="626"/>
      <c r="P2359" s="626"/>
      <c r="Q2359" s="626"/>
      <c r="R2359" s="626"/>
      <c r="S2359" s="315"/>
      <c r="T2359" s="315"/>
      <c r="U2359" s="384" t="s">
        <v>36</v>
      </c>
      <c r="V2359" s="384" t="s">
        <v>983</v>
      </c>
      <c r="W2359" s="384" t="str">
        <f t="shared" si="327"/>
        <v>Lakshmipur Lakshmipur Dots Corner</v>
      </c>
      <c r="X2359" s="626"/>
      <c r="Y2359" s="626"/>
      <c r="Z2359" s="626"/>
      <c r="AA2359" s="626"/>
      <c r="AB2359" s="626"/>
      <c r="AC2359" s="626"/>
      <c r="AD2359" s="626"/>
      <c r="AE2359" s="626"/>
      <c r="AF2359" s="626"/>
      <c r="AG2359" s="626"/>
      <c r="AH2359" s="626"/>
      <c r="AI2359" s="626"/>
      <c r="AJ2359" s="626"/>
      <c r="AK2359" s="626"/>
      <c r="AL2359" s="626"/>
      <c r="AO2359" s="384" t="s">
        <v>36</v>
      </c>
      <c r="AP2359" s="384" t="s">
        <v>983</v>
      </c>
      <c r="AQ2359" s="384" t="str">
        <f t="shared" si="322"/>
        <v>Lakshmipur Lakshmipur Dots Corner</v>
      </c>
      <c r="AR2359" s="627"/>
      <c r="AS2359" s="627"/>
      <c r="AT2359" s="627"/>
      <c r="AU2359" s="627"/>
      <c r="AV2359" s="627"/>
      <c r="AW2359" s="627"/>
      <c r="AX2359" s="627"/>
      <c r="AY2359" s="627"/>
      <c r="AZ2359" s="627"/>
      <c r="BA2359" s="627"/>
      <c r="BB2359" s="627"/>
      <c r="BC2359" s="627"/>
      <c r="BD2359" s="627"/>
      <c r="BE2359" s="627"/>
      <c r="BF2359" s="627"/>
      <c r="BH2359" s="384" t="s">
        <v>36</v>
      </c>
      <c r="BI2359" s="384" t="s">
        <v>983</v>
      </c>
      <c r="BJ2359" s="384" t="str">
        <f t="shared" si="323"/>
        <v>Lakshmipur Lakshmipur Dots Corner</v>
      </c>
      <c r="BK2359" s="627"/>
      <c r="BL2359" s="627"/>
      <c r="BM2359" s="627"/>
      <c r="BN2359" s="627"/>
      <c r="BO2359" s="627"/>
      <c r="BP2359" s="627"/>
      <c r="BQ2359" s="627"/>
      <c r="BR2359" s="627"/>
      <c r="BS2359" s="627"/>
      <c r="BT2359" s="627"/>
      <c r="BU2359" s="627"/>
      <c r="BV2359" s="627"/>
      <c r="BW2359" s="627"/>
      <c r="BX2359" s="627"/>
      <c r="BY2359" s="627"/>
      <c r="CA2359" s="384" t="s">
        <v>36</v>
      </c>
      <c r="CB2359" s="384" t="s">
        <v>983</v>
      </c>
      <c r="CC2359" s="384" t="str">
        <f t="shared" si="324"/>
        <v>Lakshmipur Lakshmipur Dots Corner</v>
      </c>
      <c r="CD2359" s="629"/>
      <c r="CE2359" s="629"/>
      <c r="CF2359" s="629"/>
      <c r="CG2359" s="629"/>
      <c r="CH2359" s="629"/>
      <c r="CI2359" s="629"/>
      <c r="CJ2359" s="629"/>
      <c r="CK2359" s="629"/>
      <c r="CN2359" s="384" t="s">
        <v>36</v>
      </c>
      <c r="CO2359" s="384" t="s">
        <v>983</v>
      </c>
      <c r="CP2359" s="384" t="str">
        <f t="shared" si="325"/>
        <v>Lakshmipur Lakshmipur Dots Corner</v>
      </c>
      <c r="CQ2359" s="629"/>
      <c r="CR2359" s="629"/>
      <c r="CS2359" s="629"/>
      <c r="CT2359" s="629"/>
      <c r="CU2359" s="629"/>
      <c r="CV2359" s="629"/>
      <c r="CW2359" s="629"/>
      <c r="CX2359" s="629"/>
      <c r="CZ2359" s="384" t="s">
        <v>36</v>
      </c>
      <c r="DA2359" s="384" t="s">
        <v>983</v>
      </c>
      <c r="DB2359" s="384" t="str">
        <f t="shared" si="321"/>
        <v>Lakshmipur Lakshmipur Dots Corner</v>
      </c>
      <c r="DC2359" s="566"/>
      <c r="DD2359"/>
      <c r="DE2359" s="384" t="s">
        <v>36</v>
      </c>
      <c r="DF2359" s="384" t="s">
        <v>983</v>
      </c>
      <c r="DG2359" s="384" t="str">
        <f t="shared" si="318"/>
        <v>Lakshmipur Lakshmipur Dots Corner</v>
      </c>
      <c r="DH2359" s="566"/>
      <c r="DI2359"/>
      <c r="DJ2359" s="384" t="s">
        <v>36</v>
      </c>
      <c r="DK2359" s="384" t="s">
        <v>983</v>
      </c>
      <c r="DL2359" s="384" t="str">
        <f t="shared" si="319"/>
        <v>Lakshmipur Lakshmipur Dots Corner</v>
      </c>
      <c r="DM2359" s="566"/>
      <c r="DN2359"/>
      <c r="DO2359" s="384" t="s">
        <v>36</v>
      </c>
      <c r="DP2359" s="384" t="s">
        <v>983</v>
      </c>
      <c r="DQ2359" s="384" t="str">
        <f t="shared" si="320"/>
        <v>Lakshmipur Lakshmipur Dots Corner</v>
      </c>
      <c r="DR2359" s="566"/>
    </row>
    <row r="2360" spans="1:122" ht="15" hidden="1" x14ac:dyDescent="0.25">
      <c r="A2360" s="384" t="s">
        <v>36</v>
      </c>
      <c r="B2360" s="241" t="s">
        <v>200</v>
      </c>
      <c r="C2360" s="384" t="str">
        <f t="shared" si="326"/>
        <v>Lakshmipur Lakshmipur Sadar</v>
      </c>
      <c r="D2360" s="626"/>
      <c r="E2360" s="626"/>
      <c r="F2360" s="626"/>
      <c r="G2360" s="626"/>
      <c r="H2360" s="626"/>
      <c r="I2360" s="626"/>
      <c r="J2360" s="626"/>
      <c r="K2360" s="626"/>
      <c r="L2360" s="626"/>
      <c r="M2360" s="626"/>
      <c r="N2360" s="626"/>
      <c r="O2360" s="626"/>
      <c r="P2360" s="626"/>
      <c r="Q2360" s="626"/>
      <c r="R2360" s="626"/>
      <c r="S2360" s="315"/>
      <c r="T2360" s="315"/>
      <c r="U2360" s="384" t="s">
        <v>36</v>
      </c>
      <c r="V2360" s="241" t="s">
        <v>200</v>
      </c>
      <c r="W2360" s="384" t="str">
        <f t="shared" si="327"/>
        <v>Lakshmipur Lakshmipur Sadar</v>
      </c>
      <c r="X2360" s="626"/>
      <c r="Y2360" s="626"/>
      <c r="Z2360" s="626"/>
      <c r="AA2360" s="626"/>
      <c r="AB2360" s="626"/>
      <c r="AC2360" s="626"/>
      <c r="AD2360" s="626"/>
      <c r="AE2360" s="626"/>
      <c r="AF2360" s="626"/>
      <c r="AG2360" s="626"/>
      <c r="AH2360" s="626"/>
      <c r="AI2360" s="626"/>
      <c r="AJ2360" s="626"/>
      <c r="AK2360" s="626"/>
      <c r="AL2360" s="626"/>
      <c r="AO2360" s="384" t="s">
        <v>36</v>
      </c>
      <c r="AP2360" s="241" t="s">
        <v>200</v>
      </c>
      <c r="AQ2360" s="384" t="str">
        <f t="shared" si="322"/>
        <v>Lakshmipur Lakshmipur Sadar</v>
      </c>
      <c r="AR2360" s="627"/>
      <c r="AS2360" s="627"/>
      <c r="AT2360" s="627"/>
      <c r="AU2360" s="627"/>
      <c r="AV2360" s="627"/>
      <c r="AW2360" s="627"/>
      <c r="AX2360" s="627"/>
      <c r="AY2360" s="627"/>
      <c r="AZ2360" s="627"/>
      <c r="BA2360" s="627"/>
      <c r="BB2360" s="627"/>
      <c r="BC2360" s="627"/>
      <c r="BD2360" s="627"/>
      <c r="BE2360" s="627"/>
      <c r="BF2360" s="627"/>
      <c r="BH2360" s="384" t="s">
        <v>36</v>
      </c>
      <c r="BI2360" s="241" t="s">
        <v>200</v>
      </c>
      <c r="BJ2360" s="384" t="str">
        <f t="shared" si="323"/>
        <v>Lakshmipur Lakshmipur Sadar</v>
      </c>
      <c r="BK2360" s="627"/>
      <c r="BL2360" s="627"/>
      <c r="BM2360" s="627"/>
      <c r="BN2360" s="627"/>
      <c r="BO2360" s="627"/>
      <c r="BP2360" s="627"/>
      <c r="BQ2360" s="627"/>
      <c r="BR2360" s="627"/>
      <c r="BS2360" s="627"/>
      <c r="BT2360" s="627"/>
      <c r="BU2360" s="627"/>
      <c r="BV2360" s="627"/>
      <c r="BW2360" s="627"/>
      <c r="BX2360" s="627"/>
      <c r="BY2360" s="627"/>
      <c r="CA2360" s="384" t="s">
        <v>36</v>
      </c>
      <c r="CB2360" s="241" t="s">
        <v>200</v>
      </c>
      <c r="CC2360" s="384" t="str">
        <f t="shared" si="324"/>
        <v>Lakshmipur Lakshmipur Sadar</v>
      </c>
      <c r="CD2360" s="629"/>
      <c r="CE2360" s="629"/>
      <c r="CF2360" s="629"/>
      <c r="CG2360" s="629"/>
      <c r="CH2360" s="629"/>
      <c r="CI2360" s="629"/>
      <c r="CJ2360" s="629"/>
      <c r="CK2360" s="629"/>
      <c r="CN2360" s="384" t="s">
        <v>36</v>
      </c>
      <c r="CO2360" s="241" t="s">
        <v>200</v>
      </c>
      <c r="CP2360" s="384" t="str">
        <f t="shared" si="325"/>
        <v>Lakshmipur Lakshmipur Sadar</v>
      </c>
      <c r="CQ2360" s="629"/>
      <c r="CR2360" s="629"/>
      <c r="CS2360" s="629"/>
      <c r="CT2360" s="629"/>
      <c r="CU2360" s="629"/>
      <c r="CV2360" s="629"/>
      <c r="CW2360" s="629"/>
      <c r="CX2360" s="629"/>
      <c r="CZ2360" s="384" t="s">
        <v>36</v>
      </c>
      <c r="DA2360" s="241" t="s">
        <v>200</v>
      </c>
      <c r="DB2360" s="384" t="str">
        <f t="shared" si="321"/>
        <v>Lakshmipur Lakshmipur Sadar</v>
      </c>
      <c r="DC2360" s="566"/>
      <c r="DD2360"/>
      <c r="DE2360" s="384" t="s">
        <v>36</v>
      </c>
      <c r="DF2360" s="241" t="s">
        <v>200</v>
      </c>
      <c r="DG2360" s="384" t="str">
        <f t="shared" si="318"/>
        <v>Lakshmipur Lakshmipur Sadar</v>
      </c>
      <c r="DH2360" s="566"/>
      <c r="DI2360"/>
      <c r="DJ2360" s="384" t="s">
        <v>36</v>
      </c>
      <c r="DK2360" s="241" t="s">
        <v>200</v>
      </c>
      <c r="DL2360" s="384" t="str">
        <f t="shared" si="319"/>
        <v>Lakshmipur Lakshmipur Sadar</v>
      </c>
      <c r="DM2360" s="566"/>
      <c r="DN2360"/>
      <c r="DO2360" s="384" t="s">
        <v>36</v>
      </c>
      <c r="DP2360" s="241" t="s">
        <v>200</v>
      </c>
      <c r="DQ2360" s="384" t="str">
        <f t="shared" si="320"/>
        <v>Lakshmipur Lakshmipur Sadar</v>
      </c>
      <c r="DR2360" s="566"/>
    </row>
    <row r="2361" spans="1:122" ht="15" hidden="1" x14ac:dyDescent="0.25">
      <c r="A2361" s="384" t="s">
        <v>36</v>
      </c>
      <c r="B2361" s="385" t="s">
        <v>88</v>
      </c>
      <c r="C2361" s="384" t="str">
        <f t="shared" si="326"/>
        <v>Lakshmipur Prison</v>
      </c>
      <c r="D2361" s="626"/>
      <c r="E2361" s="626"/>
      <c r="F2361" s="626"/>
      <c r="G2361" s="626"/>
      <c r="H2361" s="626"/>
      <c r="I2361" s="626"/>
      <c r="J2361" s="626"/>
      <c r="K2361" s="626"/>
      <c r="L2361" s="626"/>
      <c r="M2361" s="626"/>
      <c r="N2361" s="626"/>
      <c r="O2361" s="626"/>
      <c r="P2361" s="626"/>
      <c r="Q2361" s="626"/>
      <c r="R2361" s="626"/>
      <c r="S2361" s="315"/>
      <c r="T2361" s="315"/>
      <c r="U2361" s="384" t="s">
        <v>36</v>
      </c>
      <c r="V2361" s="385" t="s">
        <v>88</v>
      </c>
      <c r="W2361" s="384" t="str">
        <f t="shared" si="327"/>
        <v>Lakshmipur Prison</v>
      </c>
      <c r="X2361" s="626"/>
      <c r="Y2361" s="626"/>
      <c r="Z2361" s="626"/>
      <c r="AA2361" s="626"/>
      <c r="AB2361" s="626"/>
      <c r="AC2361" s="626"/>
      <c r="AD2361" s="626"/>
      <c r="AE2361" s="626"/>
      <c r="AF2361" s="626"/>
      <c r="AG2361" s="626"/>
      <c r="AH2361" s="626"/>
      <c r="AI2361" s="626"/>
      <c r="AJ2361" s="626"/>
      <c r="AK2361" s="626"/>
      <c r="AL2361" s="626"/>
      <c r="AO2361" s="384" t="s">
        <v>36</v>
      </c>
      <c r="AP2361" s="385" t="s">
        <v>88</v>
      </c>
      <c r="AQ2361" s="384" t="str">
        <f t="shared" si="322"/>
        <v>Lakshmipur Prison</v>
      </c>
      <c r="AR2361" s="627"/>
      <c r="AS2361" s="627"/>
      <c r="AT2361" s="627"/>
      <c r="AU2361" s="627"/>
      <c r="AV2361" s="627"/>
      <c r="AW2361" s="627"/>
      <c r="AX2361" s="627"/>
      <c r="AY2361" s="627"/>
      <c r="AZ2361" s="627"/>
      <c r="BA2361" s="627"/>
      <c r="BB2361" s="627"/>
      <c r="BC2361" s="627"/>
      <c r="BD2361" s="627"/>
      <c r="BE2361" s="627"/>
      <c r="BF2361" s="627"/>
      <c r="BH2361" s="384" t="s">
        <v>36</v>
      </c>
      <c r="BI2361" s="385" t="s">
        <v>88</v>
      </c>
      <c r="BJ2361" s="384" t="str">
        <f t="shared" si="323"/>
        <v>Lakshmipur Prison</v>
      </c>
      <c r="BK2361" s="627"/>
      <c r="BL2361" s="627"/>
      <c r="BM2361" s="627"/>
      <c r="BN2361" s="627"/>
      <c r="BO2361" s="627"/>
      <c r="BP2361" s="627"/>
      <c r="BQ2361" s="627"/>
      <c r="BR2361" s="627"/>
      <c r="BS2361" s="627"/>
      <c r="BT2361" s="627"/>
      <c r="BU2361" s="627"/>
      <c r="BV2361" s="627"/>
      <c r="BW2361" s="627"/>
      <c r="BX2361" s="627"/>
      <c r="BY2361" s="627"/>
      <c r="CA2361" s="384" t="s">
        <v>36</v>
      </c>
      <c r="CB2361" s="385" t="s">
        <v>88</v>
      </c>
      <c r="CC2361" s="384" t="str">
        <f t="shared" si="324"/>
        <v>Lakshmipur Prison</v>
      </c>
      <c r="CD2361" s="629"/>
      <c r="CE2361" s="629"/>
      <c r="CF2361" s="629"/>
      <c r="CG2361" s="629"/>
      <c r="CH2361" s="629"/>
      <c r="CI2361" s="629"/>
      <c r="CJ2361" s="629"/>
      <c r="CK2361" s="629"/>
      <c r="CN2361" s="384" t="s">
        <v>36</v>
      </c>
      <c r="CO2361" s="385" t="s">
        <v>88</v>
      </c>
      <c r="CP2361" s="384" t="str">
        <f t="shared" si="325"/>
        <v>Lakshmipur Prison</v>
      </c>
      <c r="CQ2361" s="629"/>
      <c r="CR2361" s="629"/>
      <c r="CS2361" s="629"/>
      <c r="CT2361" s="629"/>
      <c r="CU2361" s="629"/>
      <c r="CV2361" s="629"/>
      <c r="CW2361" s="629"/>
      <c r="CX2361" s="629"/>
      <c r="CZ2361" s="384" t="s">
        <v>36</v>
      </c>
      <c r="DA2361" s="385" t="s">
        <v>88</v>
      </c>
      <c r="DB2361" s="384" t="str">
        <f t="shared" si="321"/>
        <v>Lakshmipur Prison</v>
      </c>
      <c r="DC2361" s="566"/>
      <c r="DD2361"/>
      <c r="DE2361" s="384" t="s">
        <v>36</v>
      </c>
      <c r="DF2361" s="385" t="s">
        <v>88</v>
      </c>
      <c r="DG2361" s="384" t="str">
        <f t="shared" si="318"/>
        <v>Lakshmipur Prison</v>
      </c>
      <c r="DH2361" s="566"/>
      <c r="DI2361"/>
      <c r="DJ2361" s="384" t="s">
        <v>36</v>
      </c>
      <c r="DK2361" s="385" t="s">
        <v>88</v>
      </c>
      <c r="DL2361" s="384" t="str">
        <f t="shared" si="319"/>
        <v>Lakshmipur Prison</v>
      </c>
      <c r="DM2361" s="566"/>
      <c r="DN2361"/>
      <c r="DO2361" s="384" t="s">
        <v>36</v>
      </c>
      <c r="DP2361" s="385" t="s">
        <v>88</v>
      </c>
      <c r="DQ2361" s="384" t="str">
        <f t="shared" si="320"/>
        <v>Lakshmipur Prison</v>
      </c>
      <c r="DR2361" s="566"/>
    </row>
    <row r="2362" spans="1:122" ht="15" hidden="1" x14ac:dyDescent="0.25">
      <c r="A2362" s="384" t="s">
        <v>36</v>
      </c>
      <c r="B2362" s="384" t="s">
        <v>201</v>
      </c>
      <c r="C2362" s="384" t="str">
        <f t="shared" si="326"/>
        <v>Lakshmipur Raipur</v>
      </c>
      <c r="D2362" s="626"/>
      <c r="E2362" s="626"/>
      <c r="F2362" s="626"/>
      <c r="G2362" s="626"/>
      <c r="H2362" s="626"/>
      <c r="I2362" s="626"/>
      <c r="J2362" s="626"/>
      <c r="K2362" s="626"/>
      <c r="L2362" s="626"/>
      <c r="M2362" s="626"/>
      <c r="N2362" s="626"/>
      <c r="O2362" s="626"/>
      <c r="P2362" s="626"/>
      <c r="Q2362" s="626"/>
      <c r="R2362" s="626"/>
      <c r="S2362" s="315"/>
      <c r="T2362" s="315"/>
      <c r="U2362" s="384" t="s">
        <v>36</v>
      </c>
      <c r="V2362" s="384" t="s">
        <v>201</v>
      </c>
      <c r="W2362" s="384" t="str">
        <f t="shared" si="327"/>
        <v>Lakshmipur Raipur</v>
      </c>
      <c r="X2362" s="626"/>
      <c r="Y2362" s="626"/>
      <c r="Z2362" s="626"/>
      <c r="AA2362" s="626"/>
      <c r="AB2362" s="626"/>
      <c r="AC2362" s="626"/>
      <c r="AD2362" s="626"/>
      <c r="AE2362" s="626"/>
      <c r="AF2362" s="626"/>
      <c r="AG2362" s="626"/>
      <c r="AH2362" s="626"/>
      <c r="AI2362" s="626"/>
      <c r="AJ2362" s="626"/>
      <c r="AK2362" s="626"/>
      <c r="AL2362" s="626"/>
      <c r="AO2362" s="384" t="s">
        <v>36</v>
      </c>
      <c r="AP2362" s="384" t="s">
        <v>201</v>
      </c>
      <c r="AQ2362" s="384" t="str">
        <f t="shared" si="322"/>
        <v>Lakshmipur Raipur</v>
      </c>
      <c r="AR2362" s="627"/>
      <c r="AS2362" s="627"/>
      <c r="AT2362" s="627"/>
      <c r="AU2362" s="627"/>
      <c r="AV2362" s="627"/>
      <c r="AW2362" s="627"/>
      <c r="AX2362" s="627"/>
      <c r="AY2362" s="627"/>
      <c r="AZ2362" s="627"/>
      <c r="BA2362" s="627"/>
      <c r="BB2362" s="627"/>
      <c r="BC2362" s="627"/>
      <c r="BD2362" s="627"/>
      <c r="BE2362" s="627"/>
      <c r="BF2362" s="627"/>
      <c r="BH2362" s="384" t="s">
        <v>36</v>
      </c>
      <c r="BI2362" s="384" t="s">
        <v>201</v>
      </c>
      <c r="BJ2362" s="384" t="str">
        <f t="shared" si="323"/>
        <v>Lakshmipur Raipur</v>
      </c>
      <c r="BK2362" s="627"/>
      <c r="BL2362" s="627"/>
      <c r="BM2362" s="627"/>
      <c r="BN2362" s="627"/>
      <c r="BO2362" s="627"/>
      <c r="BP2362" s="627"/>
      <c r="BQ2362" s="627"/>
      <c r="BR2362" s="627"/>
      <c r="BS2362" s="627"/>
      <c r="BT2362" s="627"/>
      <c r="BU2362" s="627"/>
      <c r="BV2362" s="627"/>
      <c r="BW2362" s="627"/>
      <c r="BX2362" s="627"/>
      <c r="BY2362" s="627"/>
      <c r="CA2362" s="384" t="s">
        <v>36</v>
      </c>
      <c r="CB2362" s="384" t="s">
        <v>201</v>
      </c>
      <c r="CC2362" s="384" t="str">
        <f t="shared" si="324"/>
        <v>Lakshmipur Raipur</v>
      </c>
      <c r="CD2362" s="629"/>
      <c r="CE2362" s="629"/>
      <c r="CF2362" s="629"/>
      <c r="CG2362" s="629"/>
      <c r="CH2362" s="629"/>
      <c r="CI2362" s="629"/>
      <c r="CJ2362" s="629"/>
      <c r="CK2362" s="629"/>
      <c r="CN2362" s="384" t="s">
        <v>36</v>
      </c>
      <c r="CO2362" s="384" t="s">
        <v>201</v>
      </c>
      <c r="CP2362" s="384" t="str">
        <f t="shared" si="325"/>
        <v>Lakshmipur Raipur</v>
      </c>
      <c r="CQ2362" s="629"/>
      <c r="CR2362" s="629"/>
      <c r="CS2362" s="629"/>
      <c r="CT2362" s="629"/>
      <c r="CU2362" s="629"/>
      <c r="CV2362" s="629"/>
      <c r="CW2362" s="629"/>
      <c r="CX2362" s="629"/>
      <c r="CZ2362" s="384" t="s">
        <v>36</v>
      </c>
      <c r="DA2362" s="384" t="s">
        <v>201</v>
      </c>
      <c r="DB2362" s="384" t="str">
        <f t="shared" si="321"/>
        <v>Lakshmipur Raipur</v>
      </c>
      <c r="DC2362" s="566"/>
      <c r="DD2362"/>
      <c r="DE2362" s="384" t="s">
        <v>36</v>
      </c>
      <c r="DF2362" s="384" t="s">
        <v>201</v>
      </c>
      <c r="DG2362" s="384" t="str">
        <f t="shared" si="318"/>
        <v>Lakshmipur Raipur</v>
      </c>
      <c r="DH2362" s="566"/>
      <c r="DI2362"/>
      <c r="DJ2362" s="384" t="s">
        <v>36</v>
      </c>
      <c r="DK2362" s="384" t="s">
        <v>201</v>
      </c>
      <c r="DL2362" s="384" t="str">
        <f t="shared" si="319"/>
        <v>Lakshmipur Raipur</v>
      </c>
      <c r="DM2362" s="566"/>
      <c r="DN2362"/>
      <c r="DO2362" s="384" t="s">
        <v>36</v>
      </c>
      <c r="DP2362" s="384" t="s">
        <v>201</v>
      </c>
      <c r="DQ2362" s="384" t="str">
        <f t="shared" si="320"/>
        <v>Lakshmipur Raipur</v>
      </c>
      <c r="DR2362" s="566"/>
    </row>
    <row r="2363" spans="1:122" ht="15" hidden="1" x14ac:dyDescent="0.25">
      <c r="A2363" s="384" t="s">
        <v>36</v>
      </c>
      <c r="B2363" s="384" t="s">
        <v>202</v>
      </c>
      <c r="C2363" s="384" t="str">
        <f t="shared" si="326"/>
        <v>Lakshmipur Ramgati</v>
      </c>
      <c r="D2363" s="626"/>
      <c r="E2363" s="626"/>
      <c r="F2363" s="626"/>
      <c r="G2363" s="626"/>
      <c r="H2363" s="626"/>
      <c r="I2363" s="626"/>
      <c r="J2363" s="626"/>
      <c r="K2363" s="626"/>
      <c r="L2363" s="626"/>
      <c r="M2363" s="626"/>
      <c r="N2363" s="626"/>
      <c r="O2363" s="626"/>
      <c r="P2363" s="626"/>
      <c r="Q2363" s="626"/>
      <c r="R2363" s="626"/>
      <c r="S2363" s="315"/>
      <c r="T2363" s="315"/>
      <c r="U2363" s="384" t="s">
        <v>36</v>
      </c>
      <c r="V2363" s="384" t="s">
        <v>202</v>
      </c>
      <c r="W2363" s="384" t="str">
        <f t="shared" si="327"/>
        <v>Lakshmipur Ramgati</v>
      </c>
      <c r="X2363" s="626"/>
      <c r="Y2363" s="626"/>
      <c r="Z2363" s="626"/>
      <c r="AA2363" s="626"/>
      <c r="AB2363" s="626"/>
      <c r="AC2363" s="626"/>
      <c r="AD2363" s="626"/>
      <c r="AE2363" s="626"/>
      <c r="AF2363" s="626"/>
      <c r="AG2363" s="626"/>
      <c r="AH2363" s="626"/>
      <c r="AI2363" s="626"/>
      <c r="AJ2363" s="626"/>
      <c r="AK2363" s="626"/>
      <c r="AL2363" s="626"/>
      <c r="AO2363" s="384" t="s">
        <v>36</v>
      </c>
      <c r="AP2363" s="384" t="s">
        <v>202</v>
      </c>
      <c r="AQ2363" s="384" t="str">
        <f t="shared" si="322"/>
        <v>Lakshmipur Ramgati</v>
      </c>
      <c r="AR2363" s="627"/>
      <c r="AS2363" s="627"/>
      <c r="AT2363" s="627"/>
      <c r="AU2363" s="627"/>
      <c r="AV2363" s="627"/>
      <c r="AW2363" s="627"/>
      <c r="AX2363" s="627"/>
      <c r="AY2363" s="627"/>
      <c r="AZ2363" s="627"/>
      <c r="BA2363" s="627"/>
      <c r="BB2363" s="627"/>
      <c r="BC2363" s="627"/>
      <c r="BD2363" s="627"/>
      <c r="BE2363" s="627"/>
      <c r="BF2363" s="627"/>
      <c r="BH2363" s="384" t="s">
        <v>36</v>
      </c>
      <c r="BI2363" s="384" t="s">
        <v>202</v>
      </c>
      <c r="BJ2363" s="384" t="str">
        <f t="shared" si="323"/>
        <v>Lakshmipur Ramgati</v>
      </c>
      <c r="BK2363" s="627"/>
      <c r="BL2363" s="627"/>
      <c r="BM2363" s="627"/>
      <c r="BN2363" s="627"/>
      <c r="BO2363" s="627"/>
      <c r="BP2363" s="627"/>
      <c r="BQ2363" s="627"/>
      <c r="BR2363" s="627"/>
      <c r="BS2363" s="627"/>
      <c r="BT2363" s="627"/>
      <c r="BU2363" s="627"/>
      <c r="BV2363" s="627"/>
      <c r="BW2363" s="627"/>
      <c r="BX2363" s="627"/>
      <c r="BY2363" s="627"/>
      <c r="CA2363" s="384" t="s">
        <v>36</v>
      </c>
      <c r="CB2363" s="384" t="s">
        <v>202</v>
      </c>
      <c r="CC2363" s="384" t="str">
        <f t="shared" si="324"/>
        <v>Lakshmipur Ramgati</v>
      </c>
      <c r="CD2363" s="629"/>
      <c r="CE2363" s="629"/>
      <c r="CF2363" s="629"/>
      <c r="CG2363" s="629"/>
      <c r="CH2363" s="629"/>
      <c r="CI2363" s="629"/>
      <c r="CJ2363" s="629"/>
      <c r="CK2363" s="629"/>
      <c r="CN2363" s="384" t="s">
        <v>36</v>
      </c>
      <c r="CO2363" s="384" t="s">
        <v>202</v>
      </c>
      <c r="CP2363" s="384" t="str">
        <f t="shared" si="325"/>
        <v>Lakshmipur Ramgati</v>
      </c>
      <c r="CQ2363" s="629"/>
      <c r="CR2363" s="629"/>
      <c r="CS2363" s="629"/>
      <c r="CT2363" s="629"/>
      <c r="CU2363" s="629"/>
      <c r="CV2363" s="629"/>
      <c r="CW2363" s="629"/>
      <c r="CX2363" s="629"/>
      <c r="CZ2363" s="384" t="s">
        <v>36</v>
      </c>
      <c r="DA2363" s="384" t="s">
        <v>202</v>
      </c>
      <c r="DB2363" s="384" t="str">
        <f t="shared" si="321"/>
        <v>Lakshmipur Ramgati</v>
      </c>
      <c r="DC2363" s="566"/>
      <c r="DD2363"/>
      <c r="DE2363" s="384" t="s">
        <v>36</v>
      </c>
      <c r="DF2363" s="384" t="s">
        <v>202</v>
      </c>
      <c r="DG2363" s="384" t="str">
        <f t="shared" si="318"/>
        <v>Lakshmipur Ramgati</v>
      </c>
      <c r="DH2363" s="566"/>
      <c r="DI2363"/>
      <c r="DJ2363" s="384" t="s">
        <v>36</v>
      </c>
      <c r="DK2363" s="384" t="s">
        <v>202</v>
      </c>
      <c r="DL2363" s="384" t="str">
        <f t="shared" si="319"/>
        <v>Lakshmipur Ramgati</v>
      </c>
      <c r="DM2363" s="566"/>
      <c r="DN2363"/>
      <c r="DO2363" s="384" t="s">
        <v>36</v>
      </c>
      <c r="DP2363" s="384" t="s">
        <v>202</v>
      </c>
      <c r="DQ2363" s="384" t="str">
        <f t="shared" si="320"/>
        <v>Lakshmipur Ramgati</v>
      </c>
      <c r="DR2363" s="566"/>
    </row>
    <row r="2364" spans="1:122" ht="15" hidden="1" x14ac:dyDescent="0.25">
      <c r="A2364" s="384" t="s">
        <v>36</v>
      </c>
      <c r="B2364" s="384" t="s">
        <v>203</v>
      </c>
      <c r="C2364" s="384" t="str">
        <f t="shared" si="326"/>
        <v>Lakshmipur Ramgonj</v>
      </c>
      <c r="D2364" s="626"/>
      <c r="E2364" s="626"/>
      <c r="F2364" s="626"/>
      <c r="G2364" s="626"/>
      <c r="H2364" s="626"/>
      <c r="I2364" s="626"/>
      <c r="J2364" s="626"/>
      <c r="K2364" s="626"/>
      <c r="L2364" s="626"/>
      <c r="M2364" s="626"/>
      <c r="N2364" s="626"/>
      <c r="O2364" s="626"/>
      <c r="P2364" s="626"/>
      <c r="Q2364" s="626"/>
      <c r="R2364" s="626"/>
      <c r="S2364" s="315"/>
      <c r="T2364" s="315"/>
      <c r="U2364" s="384" t="s">
        <v>36</v>
      </c>
      <c r="V2364" s="384" t="s">
        <v>203</v>
      </c>
      <c r="W2364" s="384" t="str">
        <f t="shared" si="327"/>
        <v>Lakshmipur Ramgonj</v>
      </c>
      <c r="X2364" s="626"/>
      <c r="Y2364" s="626"/>
      <c r="Z2364" s="626"/>
      <c r="AA2364" s="626"/>
      <c r="AB2364" s="626"/>
      <c r="AC2364" s="626"/>
      <c r="AD2364" s="626"/>
      <c r="AE2364" s="626"/>
      <c r="AF2364" s="626"/>
      <c r="AG2364" s="626"/>
      <c r="AH2364" s="626"/>
      <c r="AI2364" s="626"/>
      <c r="AJ2364" s="626"/>
      <c r="AK2364" s="626"/>
      <c r="AL2364" s="626"/>
      <c r="AO2364" s="384" t="s">
        <v>36</v>
      </c>
      <c r="AP2364" s="384" t="s">
        <v>203</v>
      </c>
      <c r="AQ2364" s="384" t="str">
        <f t="shared" si="322"/>
        <v>Lakshmipur Ramgonj</v>
      </c>
      <c r="AR2364" s="627"/>
      <c r="AS2364" s="627"/>
      <c r="AT2364" s="627"/>
      <c r="AU2364" s="627"/>
      <c r="AV2364" s="627"/>
      <c r="AW2364" s="627"/>
      <c r="AX2364" s="627"/>
      <c r="AY2364" s="627"/>
      <c r="AZ2364" s="627"/>
      <c r="BA2364" s="627"/>
      <c r="BB2364" s="627"/>
      <c r="BC2364" s="627"/>
      <c r="BD2364" s="627"/>
      <c r="BE2364" s="627"/>
      <c r="BF2364" s="627"/>
      <c r="BH2364" s="384" t="s">
        <v>36</v>
      </c>
      <c r="BI2364" s="384" t="s">
        <v>203</v>
      </c>
      <c r="BJ2364" s="384" t="str">
        <f t="shared" si="323"/>
        <v>Lakshmipur Ramgonj</v>
      </c>
      <c r="BK2364" s="627"/>
      <c r="BL2364" s="627"/>
      <c r="BM2364" s="627"/>
      <c r="BN2364" s="627"/>
      <c r="BO2364" s="627"/>
      <c r="BP2364" s="627"/>
      <c r="BQ2364" s="627"/>
      <c r="BR2364" s="627"/>
      <c r="BS2364" s="627"/>
      <c r="BT2364" s="627"/>
      <c r="BU2364" s="627"/>
      <c r="BV2364" s="627"/>
      <c r="BW2364" s="627"/>
      <c r="BX2364" s="627"/>
      <c r="BY2364" s="627"/>
      <c r="CA2364" s="384" t="s">
        <v>36</v>
      </c>
      <c r="CB2364" s="384" t="s">
        <v>203</v>
      </c>
      <c r="CC2364" s="384" t="str">
        <f t="shared" si="324"/>
        <v>Lakshmipur Ramgonj</v>
      </c>
      <c r="CD2364" s="629"/>
      <c r="CE2364" s="629"/>
      <c r="CF2364" s="629"/>
      <c r="CG2364" s="629"/>
      <c r="CH2364" s="629"/>
      <c r="CI2364" s="629"/>
      <c r="CJ2364" s="629"/>
      <c r="CK2364" s="629"/>
      <c r="CN2364" s="384" t="s">
        <v>36</v>
      </c>
      <c r="CO2364" s="384" t="s">
        <v>203</v>
      </c>
      <c r="CP2364" s="384" t="str">
        <f t="shared" si="325"/>
        <v>Lakshmipur Ramgonj</v>
      </c>
      <c r="CQ2364" s="629"/>
      <c r="CR2364" s="629"/>
      <c r="CS2364" s="629"/>
      <c r="CT2364" s="629"/>
      <c r="CU2364" s="629"/>
      <c r="CV2364" s="629"/>
      <c r="CW2364" s="629"/>
      <c r="CX2364" s="629"/>
      <c r="CZ2364" s="384" t="s">
        <v>36</v>
      </c>
      <c r="DA2364" s="384" t="s">
        <v>203</v>
      </c>
      <c r="DB2364" s="384" t="str">
        <f t="shared" si="321"/>
        <v>Lakshmipur Ramgonj</v>
      </c>
      <c r="DC2364" s="566"/>
      <c r="DD2364"/>
      <c r="DE2364" s="384" t="s">
        <v>36</v>
      </c>
      <c r="DF2364" s="384" t="s">
        <v>203</v>
      </c>
      <c r="DG2364" s="384" t="str">
        <f t="shared" si="318"/>
        <v>Lakshmipur Ramgonj</v>
      </c>
      <c r="DH2364" s="566"/>
      <c r="DI2364"/>
      <c r="DJ2364" s="384" t="s">
        <v>36</v>
      </c>
      <c r="DK2364" s="384" t="s">
        <v>203</v>
      </c>
      <c r="DL2364" s="384" t="str">
        <f t="shared" si="319"/>
        <v>Lakshmipur Ramgonj</v>
      </c>
      <c r="DM2364" s="566"/>
      <c r="DN2364"/>
      <c r="DO2364" s="384" t="s">
        <v>36</v>
      </c>
      <c r="DP2364" s="384" t="s">
        <v>203</v>
      </c>
      <c r="DQ2364" s="384" t="str">
        <f t="shared" si="320"/>
        <v>Lakshmipur Ramgonj</v>
      </c>
      <c r="DR2364" s="566"/>
    </row>
    <row r="2365" spans="1:122" ht="15" hidden="1" x14ac:dyDescent="0.25">
      <c r="A2365" s="384" t="s">
        <v>37</v>
      </c>
      <c r="B2365" s="384" t="s">
        <v>204</v>
      </c>
      <c r="C2365" s="384" t="str">
        <f t="shared" si="326"/>
        <v>Noakhali Begumganj</v>
      </c>
      <c r="D2365" s="626"/>
      <c r="E2365" s="626"/>
      <c r="F2365" s="626"/>
      <c r="G2365" s="626"/>
      <c r="H2365" s="626"/>
      <c r="I2365" s="626"/>
      <c r="J2365" s="626"/>
      <c r="K2365" s="626"/>
      <c r="L2365" s="626"/>
      <c r="M2365" s="626"/>
      <c r="N2365" s="626"/>
      <c r="O2365" s="626"/>
      <c r="P2365" s="626"/>
      <c r="Q2365" s="626"/>
      <c r="R2365" s="626"/>
      <c r="S2365" s="315"/>
      <c r="T2365" s="315"/>
      <c r="U2365" s="384" t="s">
        <v>37</v>
      </c>
      <c r="V2365" s="384" t="s">
        <v>204</v>
      </c>
      <c r="W2365" s="384" t="str">
        <f t="shared" si="327"/>
        <v>Noakhali Begumganj</v>
      </c>
      <c r="X2365" s="626"/>
      <c r="Y2365" s="626"/>
      <c r="Z2365" s="626"/>
      <c r="AA2365" s="626"/>
      <c r="AB2365" s="626"/>
      <c r="AC2365" s="626"/>
      <c r="AD2365" s="626"/>
      <c r="AE2365" s="626"/>
      <c r="AF2365" s="626"/>
      <c r="AG2365" s="626"/>
      <c r="AH2365" s="626"/>
      <c r="AI2365" s="626"/>
      <c r="AJ2365" s="626"/>
      <c r="AK2365" s="626"/>
      <c r="AL2365" s="626"/>
      <c r="AO2365" s="384" t="s">
        <v>37</v>
      </c>
      <c r="AP2365" s="384" t="s">
        <v>204</v>
      </c>
      <c r="AQ2365" s="384" t="str">
        <f t="shared" si="322"/>
        <v>Noakhali Begumganj</v>
      </c>
      <c r="AR2365" s="627"/>
      <c r="AS2365" s="627"/>
      <c r="AT2365" s="627"/>
      <c r="AU2365" s="627"/>
      <c r="AV2365" s="627"/>
      <c r="AW2365" s="627"/>
      <c r="AX2365" s="627"/>
      <c r="AY2365" s="627"/>
      <c r="AZ2365" s="627"/>
      <c r="BA2365" s="627"/>
      <c r="BB2365" s="627"/>
      <c r="BC2365" s="627"/>
      <c r="BD2365" s="627"/>
      <c r="BE2365" s="627"/>
      <c r="BF2365" s="627"/>
      <c r="BH2365" s="384" t="s">
        <v>37</v>
      </c>
      <c r="BI2365" s="384" t="s">
        <v>204</v>
      </c>
      <c r="BJ2365" s="384" t="str">
        <f t="shared" si="323"/>
        <v>Noakhali Begumganj</v>
      </c>
      <c r="BK2365" s="627"/>
      <c r="BL2365" s="627"/>
      <c r="BM2365" s="627"/>
      <c r="BN2365" s="627"/>
      <c r="BO2365" s="627"/>
      <c r="BP2365" s="627"/>
      <c r="BQ2365" s="627"/>
      <c r="BR2365" s="627"/>
      <c r="BS2365" s="627"/>
      <c r="BT2365" s="627"/>
      <c r="BU2365" s="627"/>
      <c r="BV2365" s="627"/>
      <c r="BW2365" s="627"/>
      <c r="BX2365" s="627"/>
      <c r="BY2365" s="627"/>
      <c r="CA2365" s="384" t="s">
        <v>37</v>
      </c>
      <c r="CB2365" s="384" t="s">
        <v>204</v>
      </c>
      <c r="CC2365" s="384" t="str">
        <f t="shared" si="324"/>
        <v>Noakhali Begumganj</v>
      </c>
      <c r="CD2365" s="629"/>
      <c r="CE2365" s="629"/>
      <c r="CF2365" s="629"/>
      <c r="CG2365" s="629"/>
      <c r="CH2365" s="629"/>
      <c r="CI2365" s="629"/>
      <c r="CJ2365" s="629"/>
      <c r="CK2365" s="629"/>
      <c r="CN2365" s="384" t="s">
        <v>37</v>
      </c>
      <c r="CO2365" s="384" t="s">
        <v>204</v>
      </c>
      <c r="CP2365" s="384" t="str">
        <f t="shared" si="325"/>
        <v>Noakhali Begumganj</v>
      </c>
      <c r="CQ2365" s="629"/>
      <c r="CR2365" s="629"/>
      <c r="CS2365" s="629"/>
      <c r="CT2365" s="629"/>
      <c r="CU2365" s="629"/>
      <c r="CV2365" s="629"/>
      <c r="CW2365" s="629"/>
      <c r="CX2365" s="629"/>
      <c r="CZ2365" s="384" t="s">
        <v>37</v>
      </c>
      <c r="DA2365" s="384" t="s">
        <v>204</v>
      </c>
      <c r="DB2365" s="384" t="str">
        <f t="shared" si="321"/>
        <v>Noakhali Begumganj</v>
      </c>
      <c r="DC2365" s="566"/>
      <c r="DD2365"/>
      <c r="DE2365" s="384" t="s">
        <v>37</v>
      </c>
      <c r="DF2365" s="384" t="s">
        <v>204</v>
      </c>
      <c r="DG2365" s="384" t="str">
        <f t="shared" si="318"/>
        <v>Noakhali Begumganj</v>
      </c>
      <c r="DH2365" s="566"/>
      <c r="DI2365"/>
      <c r="DJ2365" s="384" t="s">
        <v>37</v>
      </c>
      <c r="DK2365" s="384" t="s">
        <v>204</v>
      </c>
      <c r="DL2365" s="384" t="str">
        <f t="shared" si="319"/>
        <v>Noakhali Begumganj</v>
      </c>
      <c r="DM2365" s="566"/>
      <c r="DN2365"/>
      <c r="DO2365" s="384" t="s">
        <v>37</v>
      </c>
      <c r="DP2365" s="384" t="s">
        <v>204</v>
      </c>
      <c r="DQ2365" s="384" t="str">
        <f t="shared" si="320"/>
        <v>Noakhali Begumganj</v>
      </c>
      <c r="DR2365" s="566"/>
    </row>
    <row r="2366" spans="1:122" ht="15" hidden="1" x14ac:dyDescent="0.25">
      <c r="A2366" s="384" t="s">
        <v>37</v>
      </c>
      <c r="B2366" s="384" t="s">
        <v>205</v>
      </c>
      <c r="C2366" s="384" t="str">
        <f t="shared" si="326"/>
        <v>Noakhali Chatkhil</v>
      </c>
      <c r="D2366" s="626"/>
      <c r="E2366" s="626"/>
      <c r="F2366" s="626"/>
      <c r="G2366" s="626"/>
      <c r="H2366" s="626"/>
      <c r="I2366" s="626"/>
      <c r="J2366" s="626"/>
      <c r="K2366" s="626"/>
      <c r="L2366" s="626"/>
      <c r="M2366" s="626"/>
      <c r="N2366" s="626"/>
      <c r="O2366" s="626"/>
      <c r="P2366" s="626"/>
      <c r="Q2366" s="626"/>
      <c r="R2366" s="626"/>
      <c r="S2366" s="315"/>
      <c r="T2366" s="315"/>
      <c r="U2366" s="384" t="s">
        <v>37</v>
      </c>
      <c r="V2366" s="384" t="s">
        <v>205</v>
      </c>
      <c r="W2366" s="384" t="str">
        <f t="shared" si="327"/>
        <v>Noakhali Chatkhil</v>
      </c>
      <c r="X2366" s="626"/>
      <c r="Y2366" s="626"/>
      <c r="Z2366" s="626"/>
      <c r="AA2366" s="626"/>
      <c r="AB2366" s="626"/>
      <c r="AC2366" s="626"/>
      <c r="AD2366" s="626"/>
      <c r="AE2366" s="626"/>
      <c r="AF2366" s="626"/>
      <c r="AG2366" s="626"/>
      <c r="AH2366" s="626"/>
      <c r="AI2366" s="626"/>
      <c r="AJ2366" s="626"/>
      <c r="AK2366" s="626"/>
      <c r="AL2366" s="626"/>
      <c r="AO2366" s="384" t="s">
        <v>37</v>
      </c>
      <c r="AP2366" s="384" t="s">
        <v>205</v>
      </c>
      <c r="AQ2366" s="384" t="str">
        <f t="shared" si="322"/>
        <v>Noakhali Chatkhil</v>
      </c>
      <c r="AR2366" s="627"/>
      <c r="AS2366" s="627"/>
      <c r="AT2366" s="627"/>
      <c r="AU2366" s="627"/>
      <c r="AV2366" s="627"/>
      <c r="AW2366" s="627"/>
      <c r="AX2366" s="627"/>
      <c r="AY2366" s="627"/>
      <c r="AZ2366" s="627"/>
      <c r="BA2366" s="627"/>
      <c r="BB2366" s="627"/>
      <c r="BC2366" s="627"/>
      <c r="BD2366" s="627"/>
      <c r="BE2366" s="627"/>
      <c r="BF2366" s="627"/>
      <c r="BH2366" s="384" t="s">
        <v>37</v>
      </c>
      <c r="BI2366" s="384" t="s">
        <v>205</v>
      </c>
      <c r="BJ2366" s="384" t="str">
        <f t="shared" si="323"/>
        <v>Noakhali Chatkhil</v>
      </c>
      <c r="BK2366" s="627"/>
      <c r="BL2366" s="627"/>
      <c r="BM2366" s="627"/>
      <c r="BN2366" s="627"/>
      <c r="BO2366" s="627"/>
      <c r="BP2366" s="627"/>
      <c r="BQ2366" s="627"/>
      <c r="BR2366" s="627"/>
      <c r="BS2366" s="627"/>
      <c r="BT2366" s="627"/>
      <c r="BU2366" s="627"/>
      <c r="BV2366" s="627"/>
      <c r="BW2366" s="627"/>
      <c r="BX2366" s="627"/>
      <c r="BY2366" s="627"/>
      <c r="CA2366" s="384" t="s">
        <v>37</v>
      </c>
      <c r="CB2366" s="384" t="s">
        <v>205</v>
      </c>
      <c r="CC2366" s="384" t="str">
        <f t="shared" si="324"/>
        <v>Noakhali Chatkhil</v>
      </c>
      <c r="CD2366" s="629"/>
      <c r="CE2366" s="629"/>
      <c r="CF2366" s="629"/>
      <c r="CG2366" s="629"/>
      <c r="CH2366" s="629"/>
      <c r="CI2366" s="629"/>
      <c r="CJ2366" s="629"/>
      <c r="CK2366" s="629"/>
      <c r="CN2366" s="384" t="s">
        <v>37</v>
      </c>
      <c r="CO2366" s="384" t="s">
        <v>205</v>
      </c>
      <c r="CP2366" s="384" t="str">
        <f t="shared" si="325"/>
        <v>Noakhali Chatkhil</v>
      </c>
      <c r="CQ2366" s="629"/>
      <c r="CR2366" s="629"/>
      <c r="CS2366" s="629"/>
      <c r="CT2366" s="629"/>
      <c r="CU2366" s="629"/>
      <c r="CV2366" s="629"/>
      <c r="CW2366" s="629"/>
      <c r="CX2366" s="629"/>
      <c r="CZ2366" s="384" t="s">
        <v>37</v>
      </c>
      <c r="DA2366" s="384" t="s">
        <v>205</v>
      </c>
      <c r="DB2366" s="384" t="str">
        <f t="shared" si="321"/>
        <v>Noakhali Chatkhil</v>
      </c>
      <c r="DC2366" s="566"/>
      <c r="DD2366"/>
      <c r="DE2366" s="384" t="s">
        <v>37</v>
      </c>
      <c r="DF2366" s="384" t="s">
        <v>205</v>
      </c>
      <c r="DG2366" s="384" t="str">
        <f t="shared" si="318"/>
        <v>Noakhali Chatkhil</v>
      </c>
      <c r="DH2366" s="566"/>
      <c r="DI2366"/>
      <c r="DJ2366" s="384" t="s">
        <v>37</v>
      </c>
      <c r="DK2366" s="384" t="s">
        <v>205</v>
      </c>
      <c r="DL2366" s="384" t="str">
        <f t="shared" si="319"/>
        <v>Noakhali Chatkhil</v>
      </c>
      <c r="DM2366" s="566"/>
      <c r="DN2366"/>
      <c r="DO2366" s="384" t="s">
        <v>37</v>
      </c>
      <c r="DP2366" s="384" t="s">
        <v>205</v>
      </c>
      <c r="DQ2366" s="384" t="str">
        <f t="shared" si="320"/>
        <v>Noakhali Chatkhil</v>
      </c>
      <c r="DR2366" s="566"/>
    </row>
    <row r="2367" spans="1:122" ht="15" hidden="1" x14ac:dyDescent="0.25">
      <c r="A2367" s="384" t="s">
        <v>37</v>
      </c>
      <c r="B2367" s="384" t="s">
        <v>206</v>
      </c>
      <c r="C2367" s="384" t="str">
        <f t="shared" si="326"/>
        <v>Noakhali Companiganj</v>
      </c>
      <c r="D2367" s="626"/>
      <c r="E2367" s="626"/>
      <c r="F2367" s="626"/>
      <c r="G2367" s="626"/>
      <c r="H2367" s="626"/>
      <c r="I2367" s="626"/>
      <c r="J2367" s="626"/>
      <c r="K2367" s="626"/>
      <c r="L2367" s="626"/>
      <c r="M2367" s="626"/>
      <c r="N2367" s="626"/>
      <c r="O2367" s="626"/>
      <c r="P2367" s="626"/>
      <c r="Q2367" s="626"/>
      <c r="R2367" s="626"/>
      <c r="S2367" s="315"/>
      <c r="T2367" s="315"/>
      <c r="U2367" s="384" t="s">
        <v>37</v>
      </c>
      <c r="V2367" s="384" t="s">
        <v>206</v>
      </c>
      <c r="W2367" s="384" t="str">
        <f t="shared" si="327"/>
        <v>Noakhali Companiganj</v>
      </c>
      <c r="X2367" s="626"/>
      <c r="Y2367" s="626"/>
      <c r="Z2367" s="626"/>
      <c r="AA2367" s="626"/>
      <c r="AB2367" s="626"/>
      <c r="AC2367" s="626"/>
      <c r="AD2367" s="626"/>
      <c r="AE2367" s="626"/>
      <c r="AF2367" s="626"/>
      <c r="AG2367" s="626"/>
      <c r="AH2367" s="626"/>
      <c r="AI2367" s="626"/>
      <c r="AJ2367" s="626"/>
      <c r="AK2367" s="626"/>
      <c r="AL2367" s="626"/>
      <c r="AO2367" s="384" t="s">
        <v>37</v>
      </c>
      <c r="AP2367" s="384" t="s">
        <v>206</v>
      </c>
      <c r="AQ2367" s="384" t="str">
        <f t="shared" si="322"/>
        <v>Noakhali Companiganj</v>
      </c>
      <c r="AR2367" s="627"/>
      <c r="AS2367" s="627"/>
      <c r="AT2367" s="627"/>
      <c r="AU2367" s="627"/>
      <c r="AV2367" s="627"/>
      <c r="AW2367" s="627"/>
      <c r="AX2367" s="627"/>
      <c r="AY2367" s="627"/>
      <c r="AZ2367" s="627"/>
      <c r="BA2367" s="627"/>
      <c r="BB2367" s="627"/>
      <c r="BC2367" s="627"/>
      <c r="BD2367" s="627"/>
      <c r="BE2367" s="627"/>
      <c r="BF2367" s="627"/>
      <c r="BH2367" s="384" t="s">
        <v>37</v>
      </c>
      <c r="BI2367" s="384" t="s">
        <v>206</v>
      </c>
      <c r="BJ2367" s="384" t="str">
        <f t="shared" si="323"/>
        <v>Noakhali Companiganj</v>
      </c>
      <c r="BK2367" s="627"/>
      <c r="BL2367" s="627"/>
      <c r="BM2367" s="627"/>
      <c r="BN2367" s="627"/>
      <c r="BO2367" s="627"/>
      <c r="BP2367" s="627"/>
      <c r="BQ2367" s="627"/>
      <c r="BR2367" s="627"/>
      <c r="BS2367" s="627"/>
      <c r="BT2367" s="627"/>
      <c r="BU2367" s="627"/>
      <c r="BV2367" s="627"/>
      <c r="BW2367" s="627"/>
      <c r="BX2367" s="627"/>
      <c r="BY2367" s="627"/>
      <c r="CA2367" s="384" t="s">
        <v>37</v>
      </c>
      <c r="CB2367" s="384" t="s">
        <v>206</v>
      </c>
      <c r="CC2367" s="384" t="str">
        <f t="shared" si="324"/>
        <v>Noakhali Companiganj</v>
      </c>
      <c r="CD2367" s="629"/>
      <c r="CE2367" s="629"/>
      <c r="CF2367" s="629"/>
      <c r="CG2367" s="629"/>
      <c r="CH2367" s="629"/>
      <c r="CI2367" s="629"/>
      <c r="CJ2367" s="629"/>
      <c r="CK2367" s="629"/>
      <c r="CN2367" s="384" t="s">
        <v>37</v>
      </c>
      <c r="CO2367" s="384" t="s">
        <v>206</v>
      </c>
      <c r="CP2367" s="384" t="str">
        <f t="shared" si="325"/>
        <v>Noakhali Companiganj</v>
      </c>
      <c r="CQ2367" s="629"/>
      <c r="CR2367" s="629"/>
      <c r="CS2367" s="629"/>
      <c r="CT2367" s="629"/>
      <c r="CU2367" s="629"/>
      <c r="CV2367" s="629"/>
      <c r="CW2367" s="629"/>
      <c r="CX2367" s="629"/>
      <c r="CZ2367" s="384" t="s">
        <v>37</v>
      </c>
      <c r="DA2367" s="384" t="s">
        <v>206</v>
      </c>
      <c r="DB2367" s="384" t="str">
        <f t="shared" si="321"/>
        <v>Noakhali Companiganj</v>
      </c>
      <c r="DC2367" s="566"/>
      <c r="DD2367"/>
      <c r="DE2367" s="384" t="s">
        <v>37</v>
      </c>
      <c r="DF2367" s="384" t="s">
        <v>206</v>
      </c>
      <c r="DG2367" s="384" t="str">
        <f t="shared" si="318"/>
        <v>Noakhali Companiganj</v>
      </c>
      <c r="DH2367" s="566"/>
      <c r="DI2367"/>
      <c r="DJ2367" s="384" t="s">
        <v>37</v>
      </c>
      <c r="DK2367" s="384" t="s">
        <v>206</v>
      </c>
      <c r="DL2367" s="384" t="str">
        <f t="shared" si="319"/>
        <v>Noakhali Companiganj</v>
      </c>
      <c r="DM2367" s="566"/>
      <c r="DN2367"/>
      <c r="DO2367" s="384" t="s">
        <v>37</v>
      </c>
      <c r="DP2367" s="384" t="s">
        <v>206</v>
      </c>
      <c r="DQ2367" s="384" t="str">
        <f t="shared" si="320"/>
        <v>Noakhali Companiganj</v>
      </c>
      <c r="DR2367" s="566"/>
    </row>
    <row r="2368" spans="1:122" ht="15" hidden="1" x14ac:dyDescent="0.25">
      <c r="A2368" s="384" t="s">
        <v>37</v>
      </c>
      <c r="B2368" s="384" t="s">
        <v>207</v>
      </c>
      <c r="C2368" s="384" t="str">
        <f t="shared" si="326"/>
        <v>Noakhali Hatiya</v>
      </c>
      <c r="D2368" s="626"/>
      <c r="E2368" s="626"/>
      <c r="F2368" s="626"/>
      <c r="G2368" s="626"/>
      <c r="H2368" s="626"/>
      <c r="I2368" s="626"/>
      <c r="J2368" s="626"/>
      <c r="K2368" s="626"/>
      <c r="L2368" s="626"/>
      <c r="M2368" s="626"/>
      <c r="N2368" s="626"/>
      <c r="O2368" s="626"/>
      <c r="P2368" s="626"/>
      <c r="Q2368" s="626"/>
      <c r="R2368" s="626"/>
      <c r="S2368" s="315"/>
      <c r="T2368" s="315"/>
      <c r="U2368" s="384" t="s">
        <v>37</v>
      </c>
      <c r="V2368" s="384" t="s">
        <v>207</v>
      </c>
      <c r="W2368" s="384" t="str">
        <f t="shared" si="327"/>
        <v>Noakhali Hatiya</v>
      </c>
      <c r="X2368" s="626"/>
      <c r="Y2368" s="626"/>
      <c r="Z2368" s="626"/>
      <c r="AA2368" s="626"/>
      <c r="AB2368" s="626"/>
      <c r="AC2368" s="626"/>
      <c r="AD2368" s="626"/>
      <c r="AE2368" s="626"/>
      <c r="AF2368" s="626"/>
      <c r="AG2368" s="626"/>
      <c r="AH2368" s="626"/>
      <c r="AI2368" s="626"/>
      <c r="AJ2368" s="626"/>
      <c r="AK2368" s="626"/>
      <c r="AL2368" s="626"/>
      <c r="AO2368" s="384" t="s">
        <v>37</v>
      </c>
      <c r="AP2368" s="384" t="s">
        <v>207</v>
      </c>
      <c r="AQ2368" s="384" t="str">
        <f t="shared" si="322"/>
        <v>Noakhali Hatiya</v>
      </c>
      <c r="AR2368" s="627"/>
      <c r="AS2368" s="627"/>
      <c r="AT2368" s="627"/>
      <c r="AU2368" s="627"/>
      <c r="AV2368" s="627"/>
      <c r="AW2368" s="627"/>
      <c r="AX2368" s="627"/>
      <c r="AY2368" s="627"/>
      <c r="AZ2368" s="627"/>
      <c r="BA2368" s="627"/>
      <c r="BB2368" s="627"/>
      <c r="BC2368" s="627"/>
      <c r="BD2368" s="627"/>
      <c r="BE2368" s="627"/>
      <c r="BF2368" s="627"/>
      <c r="BH2368" s="384" t="s">
        <v>37</v>
      </c>
      <c r="BI2368" s="384" t="s">
        <v>207</v>
      </c>
      <c r="BJ2368" s="384" t="str">
        <f t="shared" si="323"/>
        <v>Noakhali Hatiya</v>
      </c>
      <c r="BK2368" s="627"/>
      <c r="BL2368" s="627"/>
      <c r="BM2368" s="627"/>
      <c r="BN2368" s="627"/>
      <c r="BO2368" s="627"/>
      <c r="BP2368" s="627"/>
      <c r="BQ2368" s="627"/>
      <c r="BR2368" s="627"/>
      <c r="BS2368" s="627"/>
      <c r="BT2368" s="627"/>
      <c r="BU2368" s="627"/>
      <c r="BV2368" s="627"/>
      <c r="BW2368" s="627"/>
      <c r="BX2368" s="627"/>
      <c r="BY2368" s="627"/>
      <c r="CA2368" s="384" t="s">
        <v>37</v>
      </c>
      <c r="CB2368" s="384" t="s">
        <v>207</v>
      </c>
      <c r="CC2368" s="384" t="str">
        <f t="shared" si="324"/>
        <v>Noakhali Hatiya</v>
      </c>
      <c r="CD2368" s="629"/>
      <c r="CE2368" s="629"/>
      <c r="CF2368" s="629"/>
      <c r="CG2368" s="629"/>
      <c r="CH2368" s="629"/>
      <c r="CI2368" s="629"/>
      <c r="CJ2368" s="629"/>
      <c r="CK2368" s="629"/>
      <c r="CN2368" s="384" t="s">
        <v>37</v>
      </c>
      <c r="CO2368" s="384" t="s">
        <v>207</v>
      </c>
      <c r="CP2368" s="384" t="str">
        <f t="shared" si="325"/>
        <v>Noakhali Hatiya</v>
      </c>
      <c r="CQ2368" s="629"/>
      <c r="CR2368" s="629"/>
      <c r="CS2368" s="629"/>
      <c r="CT2368" s="629"/>
      <c r="CU2368" s="629"/>
      <c r="CV2368" s="629"/>
      <c r="CW2368" s="629"/>
      <c r="CX2368" s="629"/>
      <c r="CZ2368" s="384" t="s">
        <v>37</v>
      </c>
      <c r="DA2368" s="384" t="s">
        <v>207</v>
      </c>
      <c r="DB2368" s="384" t="str">
        <f t="shared" si="321"/>
        <v>Noakhali Hatiya</v>
      </c>
      <c r="DC2368" s="566"/>
      <c r="DD2368"/>
      <c r="DE2368" s="384" t="s">
        <v>37</v>
      </c>
      <c r="DF2368" s="384" t="s">
        <v>207</v>
      </c>
      <c r="DG2368" s="384" t="str">
        <f t="shared" si="318"/>
        <v>Noakhali Hatiya</v>
      </c>
      <c r="DH2368" s="566"/>
      <c r="DI2368"/>
      <c r="DJ2368" s="384" t="s">
        <v>37</v>
      </c>
      <c r="DK2368" s="384" t="s">
        <v>207</v>
      </c>
      <c r="DL2368" s="384" t="str">
        <f t="shared" si="319"/>
        <v>Noakhali Hatiya</v>
      </c>
      <c r="DM2368" s="566"/>
      <c r="DN2368"/>
      <c r="DO2368" s="384" t="s">
        <v>37</v>
      </c>
      <c r="DP2368" s="384" t="s">
        <v>207</v>
      </c>
      <c r="DQ2368" s="384" t="str">
        <f t="shared" si="320"/>
        <v>Noakhali Hatiya</v>
      </c>
      <c r="DR2368" s="566"/>
    </row>
    <row r="2369" spans="1:122" ht="15" hidden="1" x14ac:dyDescent="0.25">
      <c r="A2369" s="384" t="s">
        <v>37</v>
      </c>
      <c r="B2369" s="384" t="s">
        <v>208</v>
      </c>
      <c r="C2369" s="384" t="str">
        <f t="shared" si="326"/>
        <v>Noakhali Kabirhat</v>
      </c>
      <c r="D2369" s="626"/>
      <c r="E2369" s="626"/>
      <c r="F2369" s="626"/>
      <c r="G2369" s="626"/>
      <c r="H2369" s="626"/>
      <c r="I2369" s="626"/>
      <c r="J2369" s="626"/>
      <c r="K2369" s="626"/>
      <c r="L2369" s="626"/>
      <c r="M2369" s="626"/>
      <c r="N2369" s="626"/>
      <c r="O2369" s="626"/>
      <c r="P2369" s="626"/>
      <c r="Q2369" s="626"/>
      <c r="R2369" s="626"/>
      <c r="S2369" s="315"/>
      <c r="T2369" s="315"/>
      <c r="U2369" s="384" t="s">
        <v>37</v>
      </c>
      <c r="V2369" s="384" t="s">
        <v>208</v>
      </c>
      <c r="W2369" s="384" t="str">
        <f t="shared" si="327"/>
        <v>Noakhali Kabirhat</v>
      </c>
      <c r="X2369" s="626"/>
      <c r="Y2369" s="626"/>
      <c r="Z2369" s="626"/>
      <c r="AA2369" s="626"/>
      <c r="AB2369" s="626"/>
      <c r="AC2369" s="626"/>
      <c r="AD2369" s="626"/>
      <c r="AE2369" s="626"/>
      <c r="AF2369" s="626"/>
      <c r="AG2369" s="626"/>
      <c r="AH2369" s="626"/>
      <c r="AI2369" s="626"/>
      <c r="AJ2369" s="626"/>
      <c r="AK2369" s="626"/>
      <c r="AL2369" s="626"/>
      <c r="AO2369" s="384" t="s">
        <v>37</v>
      </c>
      <c r="AP2369" s="384" t="s">
        <v>208</v>
      </c>
      <c r="AQ2369" s="384" t="str">
        <f t="shared" si="322"/>
        <v>Noakhali Kabirhat</v>
      </c>
      <c r="AR2369" s="627"/>
      <c r="AS2369" s="627"/>
      <c r="AT2369" s="627"/>
      <c r="AU2369" s="627"/>
      <c r="AV2369" s="627"/>
      <c r="AW2369" s="627"/>
      <c r="AX2369" s="627"/>
      <c r="AY2369" s="627"/>
      <c r="AZ2369" s="627"/>
      <c r="BA2369" s="627"/>
      <c r="BB2369" s="627"/>
      <c r="BC2369" s="627"/>
      <c r="BD2369" s="627"/>
      <c r="BE2369" s="627"/>
      <c r="BF2369" s="627"/>
      <c r="BH2369" s="384" t="s">
        <v>37</v>
      </c>
      <c r="BI2369" s="384" t="s">
        <v>208</v>
      </c>
      <c r="BJ2369" s="384" t="str">
        <f t="shared" si="323"/>
        <v>Noakhali Kabirhat</v>
      </c>
      <c r="BK2369" s="627"/>
      <c r="BL2369" s="627"/>
      <c r="BM2369" s="627"/>
      <c r="BN2369" s="627"/>
      <c r="BO2369" s="627"/>
      <c r="BP2369" s="627"/>
      <c r="BQ2369" s="627"/>
      <c r="BR2369" s="627"/>
      <c r="BS2369" s="627"/>
      <c r="BT2369" s="627"/>
      <c r="BU2369" s="627"/>
      <c r="BV2369" s="627"/>
      <c r="BW2369" s="627"/>
      <c r="BX2369" s="627"/>
      <c r="BY2369" s="627"/>
      <c r="CA2369" s="384" t="s">
        <v>37</v>
      </c>
      <c r="CB2369" s="384" t="s">
        <v>208</v>
      </c>
      <c r="CC2369" s="384" t="str">
        <f t="shared" si="324"/>
        <v>Noakhali Kabirhat</v>
      </c>
      <c r="CD2369" s="629"/>
      <c r="CE2369" s="629"/>
      <c r="CF2369" s="629"/>
      <c r="CG2369" s="629"/>
      <c r="CH2369" s="629"/>
      <c r="CI2369" s="629"/>
      <c r="CJ2369" s="629"/>
      <c r="CK2369" s="629"/>
      <c r="CN2369" s="384" t="s">
        <v>37</v>
      </c>
      <c r="CO2369" s="384" t="s">
        <v>208</v>
      </c>
      <c r="CP2369" s="384" t="str">
        <f t="shared" si="325"/>
        <v>Noakhali Kabirhat</v>
      </c>
      <c r="CQ2369" s="629"/>
      <c r="CR2369" s="629"/>
      <c r="CS2369" s="629"/>
      <c r="CT2369" s="629"/>
      <c r="CU2369" s="629"/>
      <c r="CV2369" s="629"/>
      <c r="CW2369" s="629"/>
      <c r="CX2369" s="629"/>
      <c r="CZ2369" s="384" t="s">
        <v>37</v>
      </c>
      <c r="DA2369" s="384" t="s">
        <v>208</v>
      </c>
      <c r="DB2369" s="384" t="str">
        <f t="shared" si="321"/>
        <v>Noakhali Kabirhat</v>
      </c>
      <c r="DC2369" s="566"/>
      <c r="DD2369"/>
      <c r="DE2369" s="384" t="s">
        <v>37</v>
      </c>
      <c r="DF2369" s="384" t="s">
        <v>208</v>
      </c>
      <c r="DG2369" s="384" t="str">
        <f t="shared" si="318"/>
        <v>Noakhali Kabirhat</v>
      </c>
      <c r="DH2369" s="566"/>
      <c r="DI2369"/>
      <c r="DJ2369" s="384" t="s">
        <v>37</v>
      </c>
      <c r="DK2369" s="384" t="s">
        <v>208</v>
      </c>
      <c r="DL2369" s="384" t="str">
        <f t="shared" si="319"/>
        <v>Noakhali Kabirhat</v>
      </c>
      <c r="DM2369" s="566"/>
      <c r="DN2369"/>
      <c r="DO2369" s="384" t="s">
        <v>37</v>
      </c>
      <c r="DP2369" s="384" t="s">
        <v>208</v>
      </c>
      <c r="DQ2369" s="384" t="str">
        <f t="shared" si="320"/>
        <v>Noakhali Kabirhat</v>
      </c>
      <c r="DR2369" s="566"/>
    </row>
    <row r="2370" spans="1:122" ht="15" hidden="1" x14ac:dyDescent="0.25">
      <c r="A2370" s="384" t="s">
        <v>37</v>
      </c>
      <c r="B2370" s="384" t="s">
        <v>209</v>
      </c>
      <c r="C2370" s="384" t="str">
        <f t="shared" si="326"/>
        <v>Noakhali Noakhali General Hospital</v>
      </c>
      <c r="D2370" s="626"/>
      <c r="E2370" s="626"/>
      <c r="F2370" s="626"/>
      <c r="G2370" s="626"/>
      <c r="H2370" s="626"/>
      <c r="I2370" s="626"/>
      <c r="J2370" s="626"/>
      <c r="K2370" s="626"/>
      <c r="L2370" s="626"/>
      <c r="M2370" s="626"/>
      <c r="N2370" s="626"/>
      <c r="O2370" s="626"/>
      <c r="P2370" s="626"/>
      <c r="Q2370" s="626"/>
      <c r="R2370" s="626"/>
      <c r="S2370" s="315"/>
      <c r="T2370" s="315"/>
      <c r="U2370" s="384" t="s">
        <v>37</v>
      </c>
      <c r="V2370" s="384" t="s">
        <v>209</v>
      </c>
      <c r="W2370" s="384" t="str">
        <f t="shared" si="327"/>
        <v>Noakhali Noakhali General Hospital</v>
      </c>
      <c r="X2370" s="626"/>
      <c r="Y2370" s="626"/>
      <c r="Z2370" s="626"/>
      <c r="AA2370" s="626"/>
      <c r="AB2370" s="626"/>
      <c r="AC2370" s="626"/>
      <c r="AD2370" s="626"/>
      <c r="AE2370" s="626"/>
      <c r="AF2370" s="626"/>
      <c r="AG2370" s="626"/>
      <c r="AH2370" s="626"/>
      <c r="AI2370" s="626"/>
      <c r="AJ2370" s="626"/>
      <c r="AK2370" s="626"/>
      <c r="AL2370" s="626"/>
      <c r="AO2370" s="384" t="s">
        <v>37</v>
      </c>
      <c r="AP2370" s="384" t="s">
        <v>209</v>
      </c>
      <c r="AQ2370" s="384" t="str">
        <f t="shared" si="322"/>
        <v>Noakhali Noakhali General Hospital</v>
      </c>
      <c r="AR2370" s="627"/>
      <c r="AS2370" s="627"/>
      <c r="AT2370" s="627"/>
      <c r="AU2370" s="627"/>
      <c r="AV2370" s="627"/>
      <c r="AW2370" s="627"/>
      <c r="AX2370" s="627"/>
      <c r="AY2370" s="627"/>
      <c r="AZ2370" s="627"/>
      <c r="BA2370" s="627"/>
      <c r="BB2370" s="627"/>
      <c r="BC2370" s="627"/>
      <c r="BD2370" s="627"/>
      <c r="BE2370" s="627"/>
      <c r="BF2370" s="627"/>
      <c r="BH2370" s="384" t="s">
        <v>37</v>
      </c>
      <c r="BI2370" s="384" t="s">
        <v>209</v>
      </c>
      <c r="BJ2370" s="384" t="str">
        <f t="shared" si="323"/>
        <v>Noakhali Noakhali General Hospital</v>
      </c>
      <c r="BK2370" s="627"/>
      <c r="BL2370" s="627"/>
      <c r="BM2370" s="627"/>
      <c r="BN2370" s="627"/>
      <c r="BO2370" s="627"/>
      <c r="BP2370" s="627"/>
      <c r="BQ2370" s="627"/>
      <c r="BR2370" s="627"/>
      <c r="BS2370" s="627"/>
      <c r="BT2370" s="627"/>
      <c r="BU2370" s="627"/>
      <c r="BV2370" s="627"/>
      <c r="BW2370" s="627"/>
      <c r="BX2370" s="627"/>
      <c r="BY2370" s="627"/>
      <c r="CA2370" s="384" t="s">
        <v>37</v>
      </c>
      <c r="CB2370" s="384" t="s">
        <v>209</v>
      </c>
      <c r="CC2370" s="384" t="str">
        <f t="shared" si="324"/>
        <v>Noakhali Noakhali General Hospital</v>
      </c>
      <c r="CD2370" s="629"/>
      <c r="CE2370" s="629"/>
      <c r="CF2370" s="629"/>
      <c r="CG2370" s="629"/>
      <c r="CH2370" s="629"/>
      <c r="CI2370" s="629"/>
      <c r="CJ2370" s="629"/>
      <c r="CK2370" s="629"/>
      <c r="CN2370" s="384" t="s">
        <v>37</v>
      </c>
      <c r="CO2370" s="384" t="s">
        <v>209</v>
      </c>
      <c r="CP2370" s="384" t="str">
        <f t="shared" si="325"/>
        <v>Noakhali Noakhali General Hospital</v>
      </c>
      <c r="CQ2370" s="629"/>
      <c r="CR2370" s="629"/>
      <c r="CS2370" s="629"/>
      <c r="CT2370" s="629"/>
      <c r="CU2370" s="629"/>
      <c r="CV2370" s="629"/>
      <c r="CW2370" s="629"/>
      <c r="CX2370" s="629"/>
      <c r="CZ2370" s="384" t="s">
        <v>37</v>
      </c>
      <c r="DA2370" s="384" t="s">
        <v>209</v>
      </c>
      <c r="DB2370" s="384" t="str">
        <f t="shared" si="321"/>
        <v>Noakhali Noakhali General Hospital</v>
      </c>
      <c r="DC2370" s="566"/>
      <c r="DD2370"/>
      <c r="DE2370" s="384" t="s">
        <v>37</v>
      </c>
      <c r="DF2370" s="384" t="s">
        <v>209</v>
      </c>
      <c r="DG2370" s="384" t="str">
        <f t="shared" si="318"/>
        <v>Noakhali Noakhali General Hospital</v>
      </c>
      <c r="DH2370" s="566"/>
      <c r="DI2370"/>
      <c r="DJ2370" s="384" t="s">
        <v>37</v>
      </c>
      <c r="DK2370" s="384" t="s">
        <v>209</v>
      </c>
      <c r="DL2370" s="384" t="str">
        <f t="shared" si="319"/>
        <v>Noakhali Noakhali General Hospital</v>
      </c>
      <c r="DM2370" s="566"/>
      <c r="DN2370"/>
      <c r="DO2370" s="384" t="s">
        <v>37</v>
      </c>
      <c r="DP2370" s="384" t="s">
        <v>209</v>
      </c>
      <c r="DQ2370" s="384" t="str">
        <f t="shared" si="320"/>
        <v>Noakhali Noakhali General Hospital</v>
      </c>
      <c r="DR2370" s="566"/>
    </row>
    <row r="2371" spans="1:122" ht="15" hidden="1" x14ac:dyDescent="0.25">
      <c r="A2371" s="384" t="s">
        <v>37</v>
      </c>
      <c r="B2371" s="241" t="s">
        <v>210</v>
      </c>
      <c r="C2371" s="384" t="str">
        <f t="shared" si="326"/>
        <v>Noakhali Noakhali Sadar</v>
      </c>
      <c r="D2371" s="626"/>
      <c r="E2371" s="626"/>
      <c r="F2371" s="626"/>
      <c r="G2371" s="626"/>
      <c r="H2371" s="626"/>
      <c r="I2371" s="626"/>
      <c r="J2371" s="626"/>
      <c r="K2371" s="626"/>
      <c r="L2371" s="626"/>
      <c r="M2371" s="626"/>
      <c r="N2371" s="626"/>
      <c r="O2371" s="626"/>
      <c r="P2371" s="626"/>
      <c r="Q2371" s="626"/>
      <c r="R2371" s="626"/>
      <c r="S2371" s="315"/>
      <c r="T2371" s="315"/>
      <c r="U2371" s="384" t="s">
        <v>37</v>
      </c>
      <c r="V2371" s="241" t="s">
        <v>210</v>
      </c>
      <c r="W2371" s="384" t="str">
        <f t="shared" si="327"/>
        <v>Noakhali Noakhali Sadar</v>
      </c>
      <c r="X2371" s="626"/>
      <c r="Y2371" s="626"/>
      <c r="Z2371" s="626"/>
      <c r="AA2371" s="626"/>
      <c r="AB2371" s="626"/>
      <c r="AC2371" s="626"/>
      <c r="AD2371" s="626"/>
      <c r="AE2371" s="626"/>
      <c r="AF2371" s="626"/>
      <c r="AG2371" s="626"/>
      <c r="AH2371" s="626"/>
      <c r="AI2371" s="626"/>
      <c r="AJ2371" s="626"/>
      <c r="AK2371" s="626"/>
      <c r="AL2371" s="626"/>
      <c r="AO2371" s="384" t="s">
        <v>37</v>
      </c>
      <c r="AP2371" s="241" t="s">
        <v>210</v>
      </c>
      <c r="AQ2371" s="384" t="str">
        <f t="shared" si="322"/>
        <v>Noakhali Noakhali Sadar</v>
      </c>
      <c r="AR2371" s="627"/>
      <c r="AS2371" s="627"/>
      <c r="AT2371" s="627"/>
      <c r="AU2371" s="627"/>
      <c r="AV2371" s="627"/>
      <c r="AW2371" s="627"/>
      <c r="AX2371" s="627"/>
      <c r="AY2371" s="627"/>
      <c r="AZ2371" s="627"/>
      <c r="BA2371" s="627"/>
      <c r="BB2371" s="627"/>
      <c r="BC2371" s="627"/>
      <c r="BD2371" s="627"/>
      <c r="BE2371" s="627"/>
      <c r="BF2371" s="627"/>
      <c r="BH2371" s="384" t="s">
        <v>37</v>
      </c>
      <c r="BI2371" s="241" t="s">
        <v>210</v>
      </c>
      <c r="BJ2371" s="384" t="str">
        <f t="shared" si="323"/>
        <v>Noakhali Noakhali Sadar</v>
      </c>
      <c r="BK2371" s="627"/>
      <c r="BL2371" s="627"/>
      <c r="BM2371" s="627"/>
      <c r="BN2371" s="627"/>
      <c r="BO2371" s="627"/>
      <c r="BP2371" s="627"/>
      <c r="BQ2371" s="627"/>
      <c r="BR2371" s="627"/>
      <c r="BS2371" s="627"/>
      <c r="BT2371" s="627"/>
      <c r="BU2371" s="627"/>
      <c r="BV2371" s="627"/>
      <c r="BW2371" s="627"/>
      <c r="BX2371" s="627"/>
      <c r="BY2371" s="627"/>
      <c r="CA2371" s="384" t="s">
        <v>37</v>
      </c>
      <c r="CB2371" s="241" t="s">
        <v>210</v>
      </c>
      <c r="CC2371" s="384" t="str">
        <f t="shared" si="324"/>
        <v>Noakhali Noakhali Sadar</v>
      </c>
      <c r="CD2371" s="629"/>
      <c r="CE2371" s="629"/>
      <c r="CF2371" s="629"/>
      <c r="CG2371" s="629"/>
      <c r="CH2371" s="629"/>
      <c r="CI2371" s="629"/>
      <c r="CJ2371" s="629"/>
      <c r="CK2371" s="629"/>
      <c r="CN2371" s="384" t="s">
        <v>37</v>
      </c>
      <c r="CO2371" s="241" t="s">
        <v>210</v>
      </c>
      <c r="CP2371" s="384" t="str">
        <f t="shared" si="325"/>
        <v>Noakhali Noakhali Sadar</v>
      </c>
      <c r="CQ2371" s="629"/>
      <c r="CR2371" s="629"/>
      <c r="CS2371" s="629"/>
      <c r="CT2371" s="629"/>
      <c r="CU2371" s="629"/>
      <c r="CV2371" s="629"/>
      <c r="CW2371" s="629"/>
      <c r="CX2371" s="629"/>
      <c r="CZ2371" s="384" t="s">
        <v>37</v>
      </c>
      <c r="DA2371" s="241" t="s">
        <v>210</v>
      </c>
      <c r="DB2371" s="384" t="str">
        <f t="shared" si="321"/>
        <v>Noakhali Noakhali Sadar</v>
      </c>
      <c r="DC2371" s="566"/>
      <c r="DD2371"/>
      <c r="DE2371" s="384" t="s">
        <v>37</v>
      </c>
      <c r="DF2371" s="241" t="s">
        <v>210</v>
      </c>
      <c r="DG2371" s="384" t="str">
        <f t="shared" si="318"/>
        <v>Noakhali Noakhali Sadar</v>
      </c>
      <c r="DH2371" s="566"/>
      <c r="DI2371"/>
      <c r="DJ2371" s="384" t="s">
        <v>37</v>
      </c>
      <c r="DK2371" s="241" t="s">
        <v>210</v>
      </c>
      <c r="DL2371" s="384" t="str">
        <f t="shared" si="319"/>
        <v>Noakhali Noakhali Sadar</v>
      </c>
      <c r="DM2371" s="566"/>
      <c r="DN2371"/>
      <c r="DO2371" s="384" t="s">
        <v>37</v>
      </c>
      <c r="DP2371" s="241" t="s">
        <v>210</v>
      </c>
      <c r="DQ2371" s="384" t="str">
        <f t="shared" si="320"/>
        <v>Noakhali Noakhali Sadar</v>
      </c>
      <c r="DR2371" s="566"/>
    </row>
    <row r="2372" spans="1:122" ht="15" hidden="1" x14ac:dyDescent="0.25">
      <c r="A2372" s="384" t="s">
        <v>37</v>
      </c>
      <c r="B2372" s="385" t="s">
        <v>88</v>
      </c>
      <c r="C2372" s="384" t="str">
        <f t="shared" si="326"/>
        <v>Noakhali Prison</v>
      </c>
      <c r="D2372" s="626"/>
      <c r="E2372" s="626"/>
      <c r="F2372" s="626"/>
      <c r="G2372" s="626"/>
      <c r="H2372" s="626"/>
      <c r="I2372" s="626"/>
      <c r="J2372" s="626"/>
      <c r="K2372" s="626"/>
      <c r="L2372" s="626"/>
      <c r="M2372" s="626"/>
      <c r="N2372" s="626"/>
      <c r="O2372" s="626"/>
      <c r="P2372" s="626"/>
      <c r="Q2372" s="626"/>
      <c r="R2372" s="626"/>
      <c r="S2372" s="315"/>
      <c r="T2372" s="315"/>
      <c r="U2372" s="384" t="s">
        <v>37</v>
      </c>
      <c r="V2372" s="385" t="s">
        <v>88</v>
      </c>
      <c r="W2372" s="384" t="str">
        <f t="shared" si="327"/>
        <v>Noakhali Prison</v>
      </c>
      <c r="X2372" s="626"/>
      <c r="Y2372" s="626"/>
      <c r="Z2372" s="626"/>
      <c r="AA2372" s="626"/>
      <c r="AB2372" s="626"/>
      <c r="AC2372" s="626"/>
      <c r="AD2372" s="626"/>
      <c r="AE2372" s="626"/>
      <c r="AF2372" s="626"/>
      <c r="AG2372" s="626"/>
      <c r="AH2372" s="626"/>
      <c r="AI2372" s="626"/>
      <c r="AJ2372" s="626"/>
      <c r="AK2372" s="626"/>
      <c r="AL2372" s="626"/>
      <c r="AO2372" s="384" t="s">
        <v>37</v>
      </c>
      <c r="AP2372" s="385" t="s">
        <v>88</v>
      </c>
      <c r="AQ2372" s="384" t="str">
        <f t="shared" si="322"/>
        <v>Noakhali Prison</v>
      </c>
      <c r="AR2372" s="627"/>
      <c r="AS2372" s="627"/>
      <c r="AT2372" s="627"/>
      <c r="AU2372" s="627"/>
      <c r="AV2372" s="627"/>
      <c r="AW2372" s="627"/>
      <c r="AX2372" s="627"/>
      <c r="AY2372" s="627"/>
      <c r="AZ2372" s="627"/>
      <c r="BA2372" s="627"/>
      <c r="BB2372" s="627"/>
      <c r="BC2372" s="627"/>
      <c r="BD2372" s="627"/>
      <c r="BE2372" s="627"/>
      <c r="BF2372" s="627"/>
      <c r="BH2372" s="384" t="s">
        <v>37</v>
      </c>
      <c r="BI2372" s="385" t="s">
        <v>88</v>
      </c>
      <c r="BJ2372" s="384" t="str">
        <f t="shared" si="323"/>
        <v>Noakhali Prison</v>
      </c>
      <c r="BK2372" s="627"/>
      <c r="BL2372" s="627"/>
      <c r="BM2372" s="627"/>
      <c r="BN2372" s="627"/>
      <c r="BO2372" s="627"/>
      <c r="BP2372" s="627"/>
      <c r="BQ2372" s="627"/>
      <c r="BR2372" s="627"/>
      <c r="BS2372" s="627"/>
      <c r="BT2372" s="627"/>
      <c r="BU2372" s="627"/>
      <c r="BV2372" s="627"/>
      <c r="BW2372" s="627"/>
      <c r="BX2372" s="627"/>
      <c r="BY2372" s="627"/>
      <c r="CA2372" s="384" t="s">
        <v>37</v>
      </c>
      <c r="CB2372" s="385" t="s">
        <v>88</v>
      </c>
      <c r="CC2372" s="384" t="str">
        <f t="shared" si="324"/>
        <v>Noakhali Prison</v>
      </c>
      <c r="CD2372" s="629"/>
      <c r="CE2372" s="629"/>
      <c r="CF2372" s="629"/>
      <c r="CG2372" s="629"/>
      <c r="CH2372" s="629"/>
      <c r="CI2372" s="629"/>
      <c r="CJ2372" s="629"/>
      <c r="CK2372" s="629"/>
      <c r="CN2372" s="384" t="s">
        <v>37</v>
      </c>
      <c r="CO2372" s="385" t="s">
        <v>88</v>
      </c>
      <c r="CP2372" s="384" t="str">
        <f t="shared" si="325"/>
        <v>Noakhali Prison</v>
      </c>
      <c r="CQ2372" s="629"/>
      <c r="CR2372" s="629"/>
      <c r="CS2372" s="629"/>
      <c r="CT2372" s="629"/>
      <c r="CU2372" s="629"/>
      <c r="CV2372" s="629"/>
      <c r="CW2372" s="629"/>
      <c r="CX2372" s="629"/>
      <c r="CZ2372" s="384" t="s">
        <v>37</v>
      </c>
      <c r="DA2372" s="385" t="s">
        <v>88</v>
      </c>
      <c r="DB2372" s="384" t="str">
        <f t="shared" si="321"/>
        <v>Noakhali Prison</v>
      </c>
      <c r="DC2372" s="566"/>
      <c r="DD2372"/>
      <c r="DE2372" s="384" t="s">
        <v>37</v>
      </c>
      <c r="DF2372" s="385" t="s">
        <v>88</v>
      </c>
      <c r="DG2372" s="384" t="str">
        <f t="shared" si="318"/>
        <v>Noakhali Prison</v>
      </c>
      <c r="DH2372" s="566"/>
      <c r="DI2372"/>
      <c r="DJ2372" s="384" t="s">
        <v>37</v>
      </c>
      <c r="DK2372" s="385" t="s">
        <v>88</v>
      </c>
      <c r="DL2372" s="384" t="str">
        <f t="shared" si="319"/>
        <v>Noakhali Prison</v>
      </c>
      <c r="DM2372" s="566"/>
      <c r="DN2372"/>
      <c r="DO2372" s="384" t="s">
        <v>37</v>
      </c>
      <c r="DP2372" s="385" t="s">
        <v>88</v>
      </c>
      <c r="DQ2372" s="384" t="str">
        <f t="shared" si="320"/>
        <v>Noakhali Prison</v>
      </c>
      <c r="DR2372" s="566"/>
    </row>
    <row r="2373" spans="1:122" ht="15" hidden="1" x14ac:dyDescent="0.25">
      <c r="A2373" s="384" t="s">
        <v>37</v>
      </c>
      <c r="B2373" s="384" t="s">
        <v>211</v>
      </c>
      <c r="C2373" s="384" t="str">
        <f t="shared" si="326"/>
        <v>Noakhali Senbag</v>
      </c>
      <c r="D2373" s="626"/>
      <c r="E2373" s="626"/>
      <c r="F2373" s="626"/>
      <c r="G2373" s="626"/>
      <c r="H2373" s="626"/>
      <c r="I2373" s="626"/>
      <c r="J2373" s="626"/>
      <c r="K2373" s="626"/>
      <c r="L2373" s="626"/>
      <c r="M2373" s="626"/>
      <c r="N2373" s="626"/>
      <c r="O2373" s="626"/>
      <c r="P2373" s="626"/>
      <c r="Q2373" s="626"/>
      <c r="R2373" s="626"/>
      <c r="S2373" s="315"/>
      <c r="T2373" s="315"/>
      <c r="U2373" s="384" t="s">
        <v>37</v>
      </c>
      <c r="V2373" s="384" t="s">
        <v>211</v>
      </c>
      <c r="W2373" s="384" t="str">
        <f t="shared" si="327"/>
        <v>Noakhali Senbag</v>
      </c>
      <c r="X2373" s="626"/>
      <c r="Y2373" s="626"/>
      <c r="Z2373" s="626"/>
      <c r="AA2373" s="626"/>
      <c r="AB2373" s="626"/>
      <c r="AC2373" s="626"/>
      <c r="AD2373" s="626"/>
      <c r="AE2373" s="626"/>
      <c r="AF2373" s="626"/>
      <c r="AG2373" s="626"/>
      <c r="AH2373" s="626"/>
      <c r="AI2373" s="626"/>
      <c r="AJ2373" s="626"/>
      <c r="AK2373" s="626"/>
      <c r="AL2373" s="626"/>
      <c r="AO2373" s="384" t="s">
        <v>37</v>
      </c>
      <c r="AP2373" s="384" t="s">
        <v>211</v>
      </c>
      <c r="AQ2373" s="384" t="str">
        <f t="shared" si="322"/>
        <v>Noakhali Senbag</v>
      </c>
      <c r="AR2373" s="627"/>
      <c r="AS2373" s="627"/>
      <c r="AT2373" s="627"/>
      <c r="AU2373" s="627"/>
      <c r="AV2373" s="627"/>
      <c r="AW2373" s="627"/>
      <c r="AX2373" s="627"/>
      <c r="AY2373" s="627"/>
      <c r="AZ2373" s="627"/>
      <c r="BA2373" s="627"/>
      <c r="BB2373" s="627"/>
      <c r="BC2373" s="627"/>
      <c r="BD2373" s="627"/>
      <c r="BE2373" s="627"/>
      <c r="BF2373" s="627"/>
      <c r="BH2373" s="384" t="s">
        <v>37</v>
      </c>
      <c r="BI2373" s="384" t="s">
        <v>211</v>
      </c>
      <c r="BJ2373" s="384" t="str">
        <f t="shared" si="323"/>
        <v>Noakhali Senbag</v>
      </c>
      <c r="BK2373" s="627"/>
      <c r="BL2373" s="627"/>
      <c r="BM2373" s="627"/>
      <c r="BN2373" s="627"/>
      <c r="BO2373" s="627"/>
      <c r="BP2373" s="627"/>
      <c r="BQ2373" s="627"/>
      <c r="BR2373" s="627"/>
      <c r="BS2373" s="627"/>
      <c r="BT2373" s="627"/>
      <c r="BU2373" s="627"/>
      <c r="BV2373" s="627"/>
      <c r="BW2373" s="627"/>
      <c r="BX2373" s="627"/>
      <c r="BY2373" s="627"/>
      <c r="CA2373" s="384" t="s">
        <v>37</v>
      </c>
      <c r="CB2373" s="384" t="s">
        <v>211</v>
      </c>
      <c r="CC2373" s="384" t="str">
        <f t="shared" si="324"/>
        <v>Noakhali Senbag</v>
      </c>
      <c r="CD2373" s="629"/>
      <c r="CE2373" s="629"/>
      <c r="CF2373" s="629"/>
      <c r="CG2373" s="629"/>
      <c r="CH2373" s="629"/>
      <c r="CI2373" s="629"/>
      <c r="CJ2373" s="629"/>
      <c r="CK2373" s="629"/>
      <c r="CN2373" s="384" t="s">
        <v>37</v>
      </c>
      <c r="CO2373" s="384" t="s">
        <v>211</v>
      </c>
      <c r="CP2373" s="384" t="str">
        <f t="shared" si="325"/>
        <v>Noakhali Senbag</v>
      </c>
      <c r="CQ2373" s="629"/>
      <c r="CR2373" s="629"/>
      <c r="CS2373" s="629"/>
      <c r="CT2373" s="629"/>
      <c r="CU2373" s="629"/>
      <c r="CV2373" s="629"/>
      <c r="CW2373" s="629"/>
      <c r="CX2373" s="629"/>
      <c r="CZ2373" s="384" t="s">
        <v>37</v>
      </c>
      <c r="DA2373" s="384" t="s">
        <v>211</v>
      </c>
      <c r="DB2373" s="384" t="str">
        <f t="shared" si="321"/>
        <v>Noakhali Senbag</v>
      </c>
      <c r="DC2373" s="566"/>
      <c r="DD2373"/>
      <c r="DE2373" s="384" t="s">
        <v>37</v>
      </c>
      <c r="DF2373" s="384" t="s">
        <v>211</v>
      </c>
      <c r="DG2373" s="384" t="str">
        <f t="shared" si="318"/>
        <v>Noakhali Senbag</v>
      </c>
      <c r="DH2373" s="566"/>
      <c r="DI2373"/>
      <c r="DJ2373" s="384" t="s">
        <v>37</v>
      </c>
      <c r="DK2373" s="384" t="s">
        <v>211</v>
      </c>
      <c r="DL2373" s="384" t="str">
        <f t="shared" si="319"/>
        <v>Noakhali Senbag</v>
      </c>
      <c r="DM2373" s="566"/>
      <c r="DN2373"/>
      <c r="DO2373" s="384" t="s">
        <v>37</v>
      </c>
      <c r="DP2373" s="384" t="s">
        <v>211</v>
      </c>
      <c r="DQ2373" s="384" t="str">
        <f t="shared" si="320"/>
        <v>Noakhali Senbag</v>
      </c>
      <c r="DR2373" s="566"/>
    </row>
    <row r="2374" spans="1:122" ht="15" hidden="1" x14ac:dyDescent="0.25">
      <c r="A2374" s="384" t="s">
        <v>37</v>
      </c>
      <c r="B2374" s="384" t="s">
        <v>212</v>
      </c>
      <c r="C2374" s="384" t="str">
        <f t="shared" si="326"/>
        <v>Noakhali Sonaimuri</v>
      </c>
      <c r="D2374" s="626"/>
      <c r="E2374" s="626"/>
      <c r="F2374" s="626"/>
      <c r="G2374" s="626"/>
      <c r="H2374" s="626"/>
      <c r="I2374" s="626"/>
      <c r="J2374" s="626"/>
      <c r="K2374" s="626"/>
      <c r="L2374" s="626"/>
      <c r="M2374" s="626"/>
      <c r="N2374" s="626"/>
      <c r="O2374" s="626"/>
      <c r="P2374" s="626"/>
      <c r="Q2374" s="626"/>
      <c r="R2374" s="626"/>
      <c r="S2374" s="315"/>
      <c r="T2374" s="315"/>
      <c r="U2374" s="384" t="s">
        <v>37</v>
      </c>
      <c r="V2374" s="384" t="s">
        <v>212</v>
      </c>
      <c r="W2374" s="384" t="str">
        <f t="shared" si="327"/>
        <v>Noakhali Sonaimuri</v>
      </c>
      <c r="X2374" s="626"/>
      <c r="Y2374" s="626"/>
      <c r="Z2374" s="626"/>
      <c r="AA2374" s="626"/>
      <c r="AB2374" s="626"/>
      <c r="AC2374" s="626"/>
      <c r="AD2374" s="626"/>
      <c r="AE2374" s="626"/>
      <c r="AF2374" s="626"/>
      <c r="AG2374" s="626"/>
      <c r="AH2374" s="626"/>
      <c r="AI2374" s="626"/>
      <c r="AJ2374" s="626"/>
      <c r="AK2374" s="626"/>
      <c r="AL2374" s="626"/>
      <c r="AO2374" s="384" t="s">
        <v>37</v>
      </c>
      <c r="AP2374" s="384" t="s">
        <v>212</v>
      </c>
      <c r="AQ2374" s="384" t="str">
        <f t="shared" si="322"/>
        <v>Noakhali Sonaimuri</v>
      </c>
      <c r="AR2374" s="627"/>
      <c r="AS2374" s="627"/>
      <c r="AT2374" s="627"/>
      <c r="AU2374" s="627"/>
      <c r="AV2374" s="627"/>
      <c r="AW2374" s="627"/>
      <c r="AX2374" s="627"/>
      <c r="AY2374" s="627"/>
      <c r="AZ2374" s="627"/>
      <c r="BA2374" s="627"/>
      <c r="BB2374" s="627"/>
      <c r="BC2374" s="627"/>
      <c r="BD2374" s="627"/>
      <c r="BE2374" s="627"/>
      <c r="BF2374" s="627"/>
      <c r="BH2374" s="384" t="s">
        <v>37</v>
      </c>
      <c r="BI2374" s="384" t="s">
        <v>212</v>
      </c>
      <c r="BJ2374" s="384" t="str">
        <f t="shared" si="323"/>
        <v>Noakhali Sonaimuri</v>
      </c>
      <c r="BK2374" s="627"/>
      <c r="BL2374" s="627"/>
      <c r="BM2374" s="627"/>
      <c r="BN2374" s="627"/>
      <c r="BO2374" s="627"/>
      <c r="BP2374" s="627"/>
      <c r="BQ2374" s="627"/>
      <c r="BR2374" s="627"/>
      <c r="BS2374" s="627"/>
      <c r="BT2374" s="627"/>
      <c r="BU2374" s="627"/>
      <c r="BV2374" s="627"/>
      <c r="BW2374" s="627"/>
      <c r="BX2374" s="627"/>
      <c r="BY2374" s="627"/>
      <c r="CA2374" s="384" t="s">
        <v>37</v>
      </c>
      <c r="CB2374" s="384" t="s">
        <v>212</v>
      </c>
      <c r="CC2374" s="384" t="str">
        <f t="shared" si="324"/>
        <v>Noakhali Sonaimuri</v>
      </c>
      <c r="CD2374" s="629"/>
      <c r="CE2374" s="629"/>
      <c r="CF2374" s="629"/>
      <c r="CG2374" s="629"/>
      <c r="CH2374" s="629"/>
      <c r="CI2374" s="629"/>
      <c r="CJ2374" s="629"/>
      <c r="CK2374" s="629"/>
      <c r="CN2374" s="384" t="s">
        <v>37</v>
      </c>
      <c r="CO2374" s="384" t="s">
        <v>212</v>
      </c>
      <c r="CP2374" s="384" t="str">
        <f t="shared" si="325"/>
        <v>Noakhali Sonaimuri</v>
      </c>
      <c r="CQ2374" s="629"/>
      <c r="CR2374" s="629"/>
      <c r="CS2374" s="629"/>
      <c r="CT2374" s="629"/>
      <c r="CU2374" s="629"/>
      <c r="CV2374" s="629"/>
      <c r="CW2374" s="629"/>
      <c r="CX2374" s="629"/>
      <c r="CZ2374" s="384" t="s">
        <v>37</v>
      </c>
      <c r="DA2374" s="384" t="s">
        <v>212</v>
      </c>
      <c r="DB2374" s="384" t="str">
        <f t="shared" si="321"/>
        <v>Noakhali Sonaimuri</v>
      </c>
      <c r="DC2374" s="566"/>
      <c r="DD2374"/>
      <c r="DE2374" s="384" t="s">
        <v>37</v>
      </c>
      <c r="DF2374" s="384" t="s">
        <v>212</v>
      </c>
      <c r="DG2374" s="384" t="str">
        <f t="shared" si="318"/>
        <v>Noakhali Sonaimuri</v>
      </c>
      <c r="DH2374" s="566"/>
      <c r="DI2374"/>
      <c r="DJ2374" s="384" t="s">
        <v>37</v>
      </c>
      <c r="DK2374" s="384" t="s">
        <v>212</v>
      </c>
      <c r="DL2374" s="384" t="str">
        <f t="shared" si="319"/>
        <v>Noakhali Sonaimuri</v>
      </c>
      <c r="DM2374" s="566"/>
      <c r="DN2374"/>
      <c r="DO2374" s="384" t="s">
        <v>37</v>
      </c>
      <c r="DP2374" s="384" t="s">
        <v>212</v>
      </c>
      <c r="DQ2374" s="384" t="str">
        <f t="shared" si="320"/>
        <v>Noakhali Sonaimuri</v>
      </c>
      <c r="DR2374" s="566"/>
    </row>
    <row r="2375" spans="1:122" ht="15" hidden="1" x14ac:dyDescent="0.25">
      <c r="A2375" s="384" t="s">
        <v>37</v>
      </c>
      <c r="B2375" s="384" t="s">
        <v>213</v>
      </c>
      <c r="C2375" s="384" t="str">
        <f t="shared" si="326"/>
        <v>Noakhali Subornachar</v>
      </c>
      <c r="D2375" s="626"/>
      <c r="E2375" s="626"/>
      <c r="F2375" s="626"/>
      <c r="G2375" s="626"/>
      <c r="H2375" s="626"/>
      <c r="I2375" s="626"/>
      <c r="J2375" s="626"/>
      <c r="K2375" s="626"/>
      <c r="L2375" s="626"/>
      <c r="M2375" s="626"/>
      <c r="N2375" s="626"/>
      <c r="O2375" s="626"/>
      <c r="P2375" s="626"/>
      <c r="Q2375" s="626"/>
      <c r="R2375" s="626"/>
      <c r="S2375" s="315"/>
      <c r="T2375" s="315"/>
      <c r="U2375" s="384" t="s">
        <v>37</v>
      </c>
      <c r="V2375" s="384" t="s">
        <v>213</v>
      </c>
      <c r="W2375" s="384" t="str">
        <f t="shared" si="327"/>
        <v>Noakhali Subornachar</v>
      </c>
      <c r="X2375" s="626"/>
      <c r="Y2375" s="626"/>
      <c r="Z2375" s="626"/>
      <c r="AA2375" s="626"/>
      <c r="AB2375" s="626"/>
      <c r="AC2375" s="626"/>
      <c r="AD2375" s="626"/>
      <c r="AE2375" s="626"/>
      <c r="AF2375" s="626"/>
      <c r="AG2375" s="626"/>
      <c r="AH2375" s="626"/>
      <c r="AI2375" s="626"/>
      <c r="AJ2375" s="626"/>
      <c r="AK2375" s="626"/>
      <c r="AL2375" s="626"/>
      <c r="AO2375" s="384" t="s">
        <v>37</v>
      </c>
      <c r="AP2375" s="384" t="s">
        <v>213</v>
      </c>
      <c r="AQ2375" s="384" t="str">
        <f t="shared" si="322"/>
        <v>Noakhali Subornachar</v>
      </c>
      <c r="AR2375" s="627"/>
      <c r="AS2375" s="627"/>
      <c r="AT2375" s="627"/>
      <c r="AU2375" s="627"/>
      <c r="AV2375" s="627"/>
      <c r="AW2375" s="627"/>
      <c r="AX2375" s="627"/>
      <c r="AY2375" s="627"/>
      <c r="AZ2375" s="627"/>
      <c r="BA2375" s="627"/>
      <c r="BB2375" s="627"/>
      <c r="BC2375" s="627"/>
      <c r="BD2375" s="627"/>
      <c r="BE2375" s="627"/>
      <c r="BF2375" s="627"/>
      <c r="BH2375" s="384" t="s">
        <v>37</v>
      </c>
      <c r="BI2375" s="384" t="s">
        <v>213</v>
      </c>
      <c r="BJ2375" s="384" t="str">
        <f t="shared" si="323"/>
        <v>Noakhali Subornachar</v>
      </c>
      <c r="BK2375" s="627"/>
      <c r="BL2375" s="627"/>
      <c r="BM2375" s="627"/>
      <c r="BN2375" s="627"/>
      <c r="BO2375" s="627"/>
      <c r="BP2375" s="627"/>
      <c r="BQ2375" s="627"/>
      <c r="BR2375" s="627"/>
      <c r="BS2375" s="627"/>
      <c r="BT2375" s="627"/>
      <c r="BU2375" s="627"/>
      <c r="BV2375" s="627"/>
      <c r="BW2375" s="627"/>
      <c r="BX2375" s="627"/>
      <c r="BY2375" s="627"/>
      <c r="CA2375" s="384" t="s">
        <v>37</v>
      </c>
      <c r="CB2375" s="384" t="s">
        <v>213</v>
      </c>
      <c r="CC2375" s="384" t="str">
        <f t="shared" si="324"/>
        <v>Noakhali Subornachar</v>
      </c>
      <c r="CD2375" s="629"/>
      <c r="CE2375" s="629"/>
      <c r="CF2375" s="629"/>
      <c r="CG2375" s="629"/>
      <c r="CH2375" s="629"/>
      <c r="CI2375" s="629"/>
      <c r="CJ2375" s="629"/>
      <c r="CK2375" s="629"/>
      <c r="CN2375" s="384" t="s">
        <v>37</v>
      </c>
      <c r="CO2375" s="384" t="s">
        <v>213</v>
      </c>
      <c r="CP2375" s="384" t="str">
        <f t="shared" si="325"/>
        <v>Noakhali Subornachar</v>
      </c>
      <c r="CQ2375" s="629"/>
      <c r="CR2375" s="629"/>
      <c r="CS2375" s="629"/>
      <c r="CT2375" s="629"/>
      <c r="CU2375" s="629"/>
      <c r="CV2375" s="629"/>
      <c r="CW2375" s="629"/>
      <c r="CX2375" s="629"/>
      <c r="CZ2375" s="384" t="s">
        <v>37</v>
      </c>
      <c r="DA2375" s="384" t="s">
        <v>213</v>
      </c>
      <c r="DB2375" s="384" t="str">
        <f t="shared" si="321"/>
        <v>Noakhali Subornachar</v>
      </c>
      <c r="DC2375" s="566"/>
      <c r="DD2375"/>
      <c r="DE2375" s="384" t="s">
        <v>37</v>
      </c>
      <c r="DF2375" s="384" t="s">
        <v>213</v>
      </c>
      <c r="DG2375" s="384" t="str">
        <f t="shared" si="318"/>
        <v>Noakhali Subornachar</v>
      </c>
      <c r="DH2375" s="566"/>
      <c r="DI2375"/>
      <c r="DJ2375" s="384" t="s">
        <v>37</v>
      </c>
      <c r="DK2375" s="384" t="s">
        <v>213</v>
      </c>
      <c r="DL2375" s="384" t="str">
        <f t="shared" si="319"/>
        <v>Noakhali Subornachar</v>
      </c>
      <c r="DM2375" s="566"/>
      <c r="DN2375"/>
      <c r="DO2375" s="384" t="s">
        <v>37</v>
      </c>
      <c r="DP2375" s="384" t="s">
        <v>213</v>
      </c>
      <c r="DQ2375" s="384" t="str">
        <f t="shared" si="320"/>
        <v>Noakhali Subornachar</v>
      </c>
      <c r="DR2375" s="566"/>
    </row>
    <row r="2376" spans="1:122" ht="15" hidden="1" x14ac:dyDescent="0.25">
      <c r="A2376" s="384" t="s">
        <v>37</v>
      </c>
      <c r="B2376" s="385" t="s">
        <v>1274</v>
      </c>
      <c r="C2376" s="384" t="str">
        <f t="shared" si="326"/>
        <v>Noakhali Vashanchar</v>
      </c>
      <c r="D2376" s="626"/>
      <c r="E2376" s="626"/>
      <c r="F2376" s="626"/>
      <c r="G2376" s="626"/>
      <c r="H2376" s="626"/>
      <c r="I2376" s="626"/>
      <c r="J2376" s="626"/>
      <c r="K2376" s="626"/>
      <c r="L2376" s="626"/>
      <c r="M2376" s="626"/>
      <c r="N2376" s="626"/>
      <c r="O2376" s="626"/>
      <c r="P2376" s="626"/>
      <c r="Q2376" s="626"/>
      <c r="R2376" s="626"/>
      <c r="S2376" s="315"/>
      <c r="T2376" s="315"/>
      <c r="U2376" s="384" t="s">
        <v>37</v>
      </c>
      <c r="V2376" s="385" t="s">
        <v>1274</v>
      </c>
      <c r="W2376" s="384" t="str">
        <f t="shared" si="327"/>
        <v>Noakhali Vashanchar</v>
      </c>
      <c r="X2376" s="626"/>
      <c r="Y2376" s="626"/>
      <c r="Z2376" s="626"/>
      <c r="AA2376" s="626"/>
      <c r="AB2376" s="626"/>
      <c r="AC2376" s="626"/>
      <c r="AD2376" s="626"/>
      <c r="AE2376" s="626"/>
      <c r="AF2376" s="626"/>
      <c r="AG2376" s="626"/>
      <c r="AH2376" s="626"/>
      <c r="AI2376" s="626"/>
      <c r="AJ2376" s="626"/>
      <c r="AK2376" s="626"/>
      <c r="AL2376" s="626"/>
      <c r="AO2376" s="384" t="s">
        <v>37</v>
      </c>
      <c r="AP2376" s="385" t="s">
        <v>1274</v>
      </c>
      <c r="AQ2376" s="384" t="str">
        <f t="shared" si="322"/>
        <v>Noakhali Vashanchar</v>
      </c>
      <c r="AR2376" s="627"/>
      <c r="AS2376" s="627"/>
      <c r="AT2376" s="627"/>
      <c r="AU2376" s="627"/>
      <c r="AV2376" s="627"/>
      <c r="AW2376" s="627"/>
      <c r="AX2376" s="627"/>
      <c r="AY2376" s="627"/>
      <c r="AZ2376" s="627"/>
      <c r="BA2376" s="627"/>
      <c r="BB2376" s="627"/>
      <c r="BC2376" s="627"/>
      <c r="BD2376" s="627"/>
      <c r="BE2376" s="627"/>
      <c r="BF2376" s="627"/>
      <c r="BH2376" s="384" t="s">
        <v>37</v>
      </c>
      <c r="BI2376" s="385" t="s">
        <v>1274</v>
      </c>
      <c r="BJ2376" s="384" t="str">
        <f t="shared" si="323"/>
        <v>Noakhali Vashanchar</v>
      </c>
      <c r="BK2376" s="627"/>
      <c r="BL2376" s="627"/>
      <c r="BM2376" s="627"/>
      <c r="BN2376" s="627"/>
      <c r="BO2376" s="627"/>
      <c r="BP2376" s="627"/>
      <c r="BQ2376" s="627"/>
      <c r="BR2376" s="627"/>
      <c r="BS2376" s="627"/>
      <c r="BT2376" s="627"/>
      <c r="BU2376" s="627"/>
      <c r="BV2376" s="627"/>
      <c r="BW2376" s="627"/>
      <c r="BX2376" s="627"/>
      <c r="BY2376" s="627"/>
      <c r="CA2376" s="384" t="s">
        <v>37</v>
      </c>
      <c r="CB2376" s="385" t="s">
        <v>1274</v>
      </c>
      <c r="CC2376" s="384" t="str">
        <f t="shared" si="324"/>
        <v>Noakhali Vashanchar</v>
      </c>
      <c r="CD2376" s="629"/>
      <c r="CE2376" s="629"/>
      <c r="CF2376" s="629"/>
      <c r="CG2376" s="629"/>
      <c r="CH2376" s="629"/>
      <c r="CI2376" s="629"/>
      <c r="CJ2376" s="629"/>
      <c r="CK2376" s="629"/>
      <c r="CN2376" s="384" t="s">
        <v>37</v>
      </c>
      <c r="CO2376" s="385" t="s">
        <v>1274</v>
      </c>
      <c r="CP2376" s="384" t="str">
        <f t="shared" si="325"/>
        <v>Noakhali Vashanchar</v>
      </c>
      <c r="CQ2376" s="629"/>
      <c r="CR2376" s="629"/>
      <c r="CS2376" s="629"/>
      <c r="CT2376" s="629"/>
      <c r="CU2376" s="629"/>
      <c r="CV2376" s="629"/>
      <c r="CW2376" s="629"/>
      <c r="CX2376" s="629"/>
      <c r="CZ2376" s="384" t="s">
        <v>37</v>
      </c>
      <c r="DA2376" s="385" t="s">
        <v>1274</v>
      </c>
      <c r="DB2376" s="384" t="str">
        <f t="shared" si="321"/>
        <v>Noakhali Vashanchar</v>
      </c>
      <c r="DC2376" s="566"/>
      <c r="DD2376"/>
      <c r="DE2376" s="384" t="s">
        <v>37</v>
      </c>
      <c r="DF2376" s="385" t="s">
        <v>1274</v>
      </c>
      <c r="DG2376" s="384" t="str">
        <f t="shared" si="318"/>
        <v>Noakhali Vashanchar</v>
      </c>
      <c r="DH2376" s="566"/>
      <c r="DI2376"/>
      <c r="DJ2376" s="384" t="s">
        <v>37</v>
      </c>
      <c r="DK2376" s="385" t="s">
        <v>1274</v>
      </c>
      <c r="DL2376" s="384" t="str">
        <f t="shared" si="319"/>
        <v>Noakhali Vashanchar</v>
      </c>
      <c r="DM2376" s="566"/>
      <c r="DN2376"/>
      <c r="DO2376" s="384" t="s">
        <v>37</v>
      </c>
      <c r="DP2376" s="385" t="s">
        <v>1274</v>
      </c>
      <c r="DQ2376" s="384" t="str">
        <f t="shared" si="320"/>
        <v>Noakhali Vashanchar</v>
      </c>
      <c r="DR2376" s="566"/>
    </row>
    <row r="2377" spans="1:122" ht="15" hidden="1" x14ac:dyDescent="0.25">
      <c r="A2377" s="384" t="s">
        <v>38</v>
      </c>
      <c r="B2377" s="384" t="s">
        <v>214</v>
      </c>
      <c r="C2377" s="384" t="str">
        <f t="shared" si="326"/>
        <v>Rangamati Baghaichari</v>
      </c>
      <c r="D2377" s="626"/>
      <c r="E2377" s="626"/>
      <c r="F2377" s="626"/>
      <c r="G2377" s="626"/>
      <c r="H2377" s="626"/>
      <c r="I2377" s="626"/>
      <c r="J2377" s="626"/>
      <c r="K2377" s="626"/>
      <c r="L2377" s="626"/>
      <c r="M2377" s="626"/>
      <c r="N2377" s="626"/>
      <c r="O2377" s="626"/>
      <c r="P2377" s="626"/>
      <c r="Q2377" s="626"/>
      <c r="R2377" s="626"/>
      <c r="S2377" s="318"/>
      <c r="T2377" s="318"/>
      <c r="U2377" s="384" t="s">
        <v>38</v>
      </c>
      <c r="V2377" s="384" t="s">
        <v>214</v>
      </c>
      <c r="W2377" s="384" t="str">
        <f t="shared" si="327"/>
        <v>Rangamati Baghaichari</v>
      </c>
      <c r="X2377" s="626"/>
      <c r="Y2377" s="626"/>
      <c r="Z2377" s="626"/>
      <c r="AA2377" s="626"/>
      <c r="AB2377" s="626"/>
      <c r="AC2377" s="626"/>
      <c r="AD2377" s="626"/>
      <c r="AE2377" s="626"/>
      <c r="AF2377" s="626"/>
      <c r="AG2377" s="626"/>
      <c r="AH2377" s="626"/>
      <c r="AI2377" s="626"/>
      <c r="AJ2377" s="626"/>
      <c r="AK2377" s="626"/>
      <c r="AL2377" s="626"/>
      <c r="AO2377" s="384" t="s">
        <v>38</v>
      </c>
      <c r="AP2377" s="384" t="s">
        <v>214</v>
      </c>
      <c r="AQ2377" s="384" t="str">
        <f t="shared" si="322"/>
        <v>Rangamati Baghaichari</v>
      </c>
      <c r="AR2377" s="627"/>
      <c r="AS2377" s="627"/>
      <c r="AT2377" s="627"/>
      <c r="AU2377" s="627"/>
      <c r="AV2377" s="627"/>
      <c r="AW2377" s="627"/>
      <c r="AX2377" s="627"/>
      <c r="AY2377" s="627"/>
      <c r="AZ2377" s="627"/>
      <c r="BA2377" s="627"/>
      <c r="BB2377" s="627"/>
      <c r="BC2377" s="627"/>
      <c r="BD2377" s="627"/>
      <c r="BE2377" s="627"/>
      <c r="BF2377" s="627"/>
      <c r="BH2377" s="384" t="s">
        <v>38</v>
      </c>
      <c r="BI2377" s="384" t="s">
        <v>214</v>
      </c>
      <c r="BJ2377" s="384" t="str">
        <f t="shared" si="323"/>
        <v>Rangamati Baghaichari</v>
      </c>
      <c r="BK2377" s="627"/>
      <c r="BL2377" s="627"/>
      <c r="BM2377" s="627"/>
      <c r="BN2377" s="627"/>
      <c r="BO2377" s="627"/>
      <c r="BP2377" s="627"/>
      <c r="BQ2377" s="627"/>
      <c r="BR2377" s="627"/>
      <c r="BS2377" s="627"/>
      <c r="BT2377" s="627"/>
      <c r="BU2377" s="627"/>
      <c r="BV2377" s="627"/>
      <c r="BW2377" s="627"/>
      <c r="BX2377" s="627"/>
      <c r="BY2377" s="627"/>
      <c r="CA2377" s="384" t="s">
        <v>38</v>
      </c>
      <c r="CB2377" s="384" t="s">
        <v>214</v>
      </c>
      <c r="CC2377" s="384" t="str">
        <f t="shared" si="324"/>
        <v>Rangamati Baghaichari</v>
      </c>
      <c r="CD2377" s="629"/>
      <c r="CE2377" s="629"/>
      <c r="CF2377" s="629"/>
      <c r="CG2377" s="629"/>
      <c r="CH2377" s="629"/>
      <c r="CI2377" s="629"/>
      <c r="CJ2377" s="629"/>
      <c r="CK2377" s="629"/>
      <c r="CN2377" s="384" t="s">
        <v>38</v>
      </c>
      <c r="CO2377" s="384" t="s">
        <v>214</v>
      </c>
      <c r="CP2377" s="384" t="str">
        <f t="shared" si="325"/>
        <v>Rangamati Baghaichari</v>
      </c>
      <c r="CQ2377" s="629"/>
      <c r="CR2377" s="629"/>
      <c r="CS2377" s="629"/>
      <c r="CT2377" s="629"/>
      <c r="CU2377" s="629"/>
      <c r="CV2377" s="629"/>
      <c r="CW2377" s="629"/>
      <c r="CX2377" s="629"/>
      <c r="CZ2377" s="384" t="s">
        <v>38</v>
      </c>
      <c r="DA2377" s="384" t="s">
        <v>214</v>
      </c>
      <c r="DB2377" s="384" t="str">
        <f t="shared" si="321"/>
        <v>Rangamati Baghaichari</v>
      </c>
      <c r="DC2377" s="566"/>
      <c r="DD2377"/>
      <c r="DE2377" s="384" t="s">
        <v>38</v>
      </c>
      <c r="DF2377" s="384" t="s">
        <v>214</v>
      </c>
      <c r="DG2377" s="384" t="str">
        <f t="shared" si="318"/>
        <v>Rangamati Baghaichari</v>
      </c>
      <c r="DH2377" s="566"/>
      <c r="DI2377"/>
      <c r="DJ2377" s="384" t="s">
        <v>38</v>
      </c>
      <c r="DK2377" s="384" t="s">
        <v>214</v>
      </c>
      <c r="DL2377" s="384" t="str">
        <f t="shared" si="319"/>
        <v>Rangamati Baghaichari</v>
      </c>
      <c r="DM2377" s="566"/>
      <c r="DN2377"/>
      <c r="DO2377" s="384" t="s">
        <v>38</v>
      </c>
      <c r="DP2377" s="384" t="s">
        <v>214</v>
      </c>
      <c r="DQ2377" s="384" t="str">
        <f t="shared" si="320"/>
        <v>Rangamati Baghaichari</v>
      </c>
      <c r="DR2377" s="566"/>
    </row>
    <row r="2378" spans="1:122" ht="15" hidden="1" x14ac:dyDescent="0.25">
      <c r="A2378" s="384" t="s">
        <v>38</v>
      </c>
      <c r="B2378" s="384" t="s">
        <v>215</v>
      </c>
      <c r="C2378" s="384" t="str">
        <f t="shared" si="326"/>
        <v>Rangamati Barkal</v>
      </c>
      <c r="D2378" s="626"/>
      <c r="E2378" s="626"/>
      <c r="F2378" s="626"/>
      <c r="G2378" s="626"/>
      <c r="H2378" s="626"/>
      <c r="I2378" s="626"/>
      <c r="J2378" s="626"/>
      <c r="K2378" s="626"/>
      <c r="L2378" s="626"/>
      <c r="M2378" s="626"/>
      <c r="N2378" s="626"/>
      <c r="O2378" s="626"/>
      <c r="P2378" s="626"/>
      <c r="Q2378" s="626"/>
      <c r="R2378" s="626"/>
      <c r="S2378" s="318"/>
      <c r="T2378" s="318"/>
      <c r="U2378" s="384" t="s">
        <v>38</v>
      </c>
      <c r="V2378" s="384" t="s">
        <v>215</v>
      </c>
      <c r="W2378" s="384" t="str">
        <f t="shared" si="327"/>
        <v>Rangamati Barkal</v>
      </c>
      <c r="X2378" s="626"/>
      <c r="Y2378" s="626"/>
      <c r="Z2378" s="626"/>
      <c r="AA2378" s="626"/>
      <c r="AB2378" s="626"/>
      <c r="AC2378" s="626"/>
      <c r="AD2378" s="626"/>
      <c r="AE2378" s="626"/>
      <c r="AF2378" s="626"/>
      <c r="AG2378" s="626"/>
      <c r="AH2378" s="626"/>
      <c r="AI2378" s="626"/>
      <c r="AJ2378" s="626"/>
      <c r="AK2378" s="626"/>
      <c r="AL2378" s="626"/>
      <c r="AO2378" s="384" t="s">
        <v>38</v>
      </c>
      <c r="AP2378" s="384" t="s">
        <v>215</v>
      </c>
      <c r="AQ2378" s="384" t="str">
        <f t="shared" si="322"/>
        <v>Rangamati Barkal</v>
      </c>
      <c r="AR2378" s="627"/>
      <c r="AS2378" s="627"/>
      <c r="AT2378" s="627"/>
      <c r="AU2378" s="627"/>
      <c r="AV2378" s="627"/>
      <c r="AW2378" s="627"/>
      <c r="AX2378" s="627"/>
      <c r="AY2378" s="627"/>
      <c r="AZ2378" s="627"/>
      <c r="BA2378" s="627"/>
      <c r="BB2378" s="627"/>
      <c r="BC2378" s="627"/>
      <c r="BD2378" s="627"/>
      <c r="BE2378" s="627"/>
      <c r="BF2378" s="627"/>
      <c r="BH2378" s="384" t="s">
        <v>38</v>
      </c>
      <c r="BI2378" s="384" t="s">
        <v>215</v>
      </c>
      <c r="BJ2378" s="384" t="str">
        <f t="shared" si="323"/>
        <v>Rangamati Barkal</v>
      </c>
      <c r="BK2378" s="627"/>
      <c r="BL2378" s="627"/>
      <c r="BM2378" s="627"/>
      <c r="BN2378" s="627"/>
      <c r="BO2378" s="627"/>
      <c r="BP2378" s="627"/>
      <c r="BQ2378" s="627"/>
      <c r="BR2378" s="627"/>
      <c r="BS2378" s="627"/>
      <c r="BT2378" s="627"/>
      <c r="BU2378" s="627"/>
      <c r="BV2378" s="627"/>
      <c r="BW2378" s="627"/>
      <c r="BX2378" s="627"/>
      <c r="BY2378" s="627"/>
      <c r="CA2378" s="384" t="s">
        <v>38</v>
      </c>
      <c r="CB2378" s="384" t="s">
        <v>215</v>
      </c>
      <c r="CC2378" s="384" t="str">
        <f t="shared" si="324"/>
        <v>Rangamati Barkal</v>
      </c>
      <c r="CD2378" s="629"/>
      <c r="CE2378" s="629"/>
      <c r="CF2378" s="629"/>
      <c r="CG2378" s="629"/>
      <c r="CH2378" s="629"/>
      <c r="CI2378" s="629"/>
      <c r="CJ2378" s="629"/>
      <c r="CK2378" s="629"/>
      <c r="CN2378" s="384" t="s">
        <v>38</v>
      </c>
      <c r="CO2378" s="384" t="s">
        <v>215</v>
      </c>
      <c r="CP2378" s="384" t="str">
        <f t="shared" si="325"/>
        <v>Rangamati Barkal</v>
      </c>
      <c r="CQ2378" s="629"/>
      <c r="CR2378" s="629"/>
      <c r="CS2378" s="629"/>
      <c r="CT2378" s="629"/>
      <c r="CU2378" s="629"/>
      <c r="CV2378" s="629"/>
      <c r="CW2378" s="629"/>
      <c r="CX2378" s="629"/>
      <c r="CZ2378" s="384" t="s">
        <v>38</v>
      </c>
      <c r="DA2378" s="384" t="s">
        <v>215</v>
      </c>
      <c r="DB2378" s="384" t="str">
        <f t="shared" si="321"/>
        <v>Rangamati Barkal</v>
      </c>
      <c r="DC2378" s="566"/>
      <c r="DD2378"/>
      <c r="DE2378" s="384" t="s">
        <v>38</v>
      </c>
      <c r="DF2378" s="384" t="s">
        <v>215</v>
      </c>
      <c r="DG2378" s="384" t="str">
        <f t="shared" si="318"/>
        <v>Rangamati Barkal</v>
      </c>
      <c r="DH2378" s="566"/>
      <c r="DI2378"/>
      <c r="DJ2378" s="384" t="s">
        <v>38</v>
      </c>
      <c r="DK2378" s="384" t="s">
        <v>215</v>
      </c>
      <c r="DL2378" s="384" t="str">
        <f t="shared" si="319"/>
        <v>Rangamati Barkal</v>
      </c>
      <c r="DM2378" s="566"/>
      <c r="DN2378"/>
      <c r="DO2378" s="384" t="s">
        <v>38</v>
      </c>
      <c r="DP2378" s="384" t="s">
        <v>215</v>
      </c>
      <c r="DQ2378" s="384" t="str">
        <f t="shared" si="320"/>
        <v>Rangamati Barkal</v>
      </c>
      <c r="DR2378" s="566"/>
    </row>
    <row r="2379" spans="1:122" ht="15" hidden="1" x14ac:dyDescent="0.25">
      <c r="A2379" s="384" t="s">
        <v>38</v>
      </c>
      <c r="B2379" s="384" t="s">
        <v>216</v>
      </c>
      <c r="C2379" s="384" t="str">
        <f t="shared" si="326"/>
        <v>Rangamati Beliachari</v>
      </c>
      <c r="D2379" s="626"/>
      <c r="E2379" s="626"/>
      <c r="F2379" s="626"/>
      <c r="G2379" s="626"/>
      <c r="H2379" s="626"/>
      <c r="I2379" s="626"/>
      <c r="J2379" s="626"/>
      <c r="K2379" s="626"/>
      <c r="L2379" s="626"/>
      <c r="M2379" s="626"/>
      <c r="N2379" s="626"/>
      <c r="O2379" s="626"/>
      <c r="P2379" s="626"/>
      <c r="Q2379" s="626"/>
      <c r="R2379" s="626"/>
      <c r="S2379" s="318"/>
      <c r="T2379" s="318"/>
      <c r="U2379" s="384" t="s">
        <v>38</v>
      </c>
      <c r="V2379" s="384" t="s">
        <v>216</v>
      </c>
      <c r="W2379" s="384" t="str">
        <f t="shared" si="327"/>
        <v>Rangamati Beliachari</v>
      </c>
      <c r="X2379" s="626"/>
      <c r="Y2379" s="626"/>
      <c r="Z2379" s="626"/>
      <c r="AA2379" s="626"/>
      <c r="AB2379" s="626"/>
      <c r="AC2379" s="626"/>
      <c r="AD2379" s="626"/>
      <c r="AE2379" s="626"/>
      <c r="AF2379" s="626"/>
      <c r="AG2379" s="626"/>
      <c r="AH2379" s="626"/>
      <c r="AI2379" s="626"/>
      <c r="AJ2379" s="626"/>
      <c r="AK2379" s="626"/>
      <c r="AL2379" s="626"/>
      <c r="AO2379" s="384" t="s">
        <v>38</v>
      </c>
      <c r="AP2379" s="384" t="s">
        <v>216</v>
      </c>
      <c r="AQ2379" s="384" t="str">
        <f t="shared" si="322"/>
        <v>Rangamati Beliachari</v>
      </c>
      <c r="AR2379" s="627"/>
      <c r="AS2379" s="627"/>
      <c r="AT2379" s="627"/>
      <c r="AU2379" s="627"/>
      <c r="AV2379" s="627"/>
      <c r="AW2379" s="627"/>
      <c r="AX2379" s="627"/>
      <c r="AY2379" s="627"/>
      <c r="AZ2379" s="627"/>
      <c r="BA2379" s="627"/>
      <c r="BB2379" s="627"/>
      <c r="BC2379" s="627"/>
      <c r="BD2379" s="627"/>
      <c r="BE2379" s="627"/>
      <c r="BF2379" s="627"/>
      <c r="BH2379" s="384" t="s">
        <v>38</v>
      </c>
      <c r="BI2379" s="384" t="s">
        <v>216</v>
      </c>
      <c r="BJ2379" s="384" t="str">
        <f t="shared" si="323"/>
        <v>Rangamati Beliachari</v>
      </c>
      <c r="BK2379" s="627"/>
      <c r="BL2379" s="627"/>
      <c r="BM2379" s="627"/>
      <c r="BN2379" s="627"/>
      <c r="BO2379" s="627"/>
      <c r="BP2379" s="627"/>
      <c r="BQ2379" s="627"/>
      <c r="BR2379" s="627"/>
      <c r="BS2379" s="627"/>
      <c r="BT2379" s="627"/>
      <c r="BU2379" s="627"/>
      <c r="BV2379" s="627"/>
      <c r="BW2379" s="627"/>
      <c r="BX2379" s="627"/>
      <c r="BY2379" s="627"/>
      <c r="CA2379" s="384" t="s">
        <v>38</v>
      </c>
      <c r="CB2379" s="384" t="s">
        <v>216</v>
      </c>
      <c r="CC2379" s="384" t="str">
        <f t="shared" si="324"/>
        <v>Rangamati Beliachari</v>
      </c>
      <c r="CD2379" s="629"/>
      <c r="CE2379" s="629"/>
      <c r="CF2379" s="629"/>
      <c r="CG2379" s="629"/>
      <c r="CH2379" s="629"/>
      <c r="CI2379" s="629"/>
      <c r="CJ2379" s="629"/>
      <c r="CK2379" s="629"/>
      <c r="CN2379" s="384" t="s">
        <v>38</v>
      </c>
      <c r="CO2379" s="384" t="s">
        <v>216</v>
      </c>
      <c r="CP2379" s="384" t="str">
        <f t="shared" si="325"/>
        <v>Rangamati Beliachari</v>
      </c>
      <c r="CQ2379" s="629"/>
      <c r="CR2379" s="629"/>
      <c r="CS2379" s="629"/>
      <c r="CT2379" s="629"/>
      <c r="CU2379" s="629"/>
      <c r="CV2379" s="629"/>
      <c r="CW2379" s="629"/>
      <c r="CX2379" s="629"/>
      <c r="CZ2379" s="384" t="s">
        <v>38</v>
      </c>
      <c r="DA2379" s="384" t="s">
        <v>216</v>
      </c>
      <c r="DB2379" s="384" t="str">
        <f t="shared" si="321"/>
        <v>Rangamati Beliachari</v>
      </c>
      <c r="DC2379" s="566"/>
      <c r="DD2379"/>
      <c r="DE2379" s="384" t="s">
        <v>38</v>
      </c>
      <c r="DF2379" s="384" t="s">
        <v>216</v>
      </c>
      <c r="DG2379" s="384" t="str">
        <f t="shared" si="318"/>
        <v>Rangamati Beliachari</v>
      </c>
      <c r="DH2379" s="566"/>
      <c r="DI2379"/>
      <c r="DJ2379" s="384" t="s">
        <v>38</v>
      </c>
      <c r="DK2379" s="384" t="s">
        <v>216</v>
      </c>
      <c r="DL2379" s="384" t="str">
        <f t="shared" si="319"/>
        <v>Rangamati Beliachari</v>
      </c>
      <c r="DM2379" s="566"/>
      <c r="DN2379"/>
      <c r="DO2379" s="384" t="s">
        <v>38</v>
      </c>
      <c r="DP2379" s="384" t="s">
        <v>216</v>
      </c>
      <c r="DQ2379" s="384" t="str">
        <f t="shared" si="320"/>
        <v>Rangamati Beliachari</v>
      </c>
      <c r="DR2379" s="566"/>
    </row>
    <row r="2380" spans="1:122" ht="15" hidden="1" x14ac:dyDescent="0.25">
      <c r="A2380" s="384" t="s">
        <v>38</v>
      </c>
      <c r="B2380" s="384" t="s">
        <v>217</v>
      </c>
      <c r="C2380" s="384" t="str">
        <f t="shared" si="326"/>
        <v>Rangamati Jurachari</v>
      </c>
      <c r="D2380" s="626"/>
      <c r="E2380" s="626"/>
      <c r="F2380" s="626"/>
      <c r="G2380" s="626"/>
      <c r="H2380" s="626"/>
      <c r="I2380" s="626"/>
      <c r="J2380" s="626"/>
      <c r="K2380" s="626"/>
      <c r="L2380" s="626"/>
      <c r="M2380" s="626"/>
      <c r="N2380" s="626"/>
      <c r="O2380" s="626"/>
      <c r="P2380" s="626"/>
      <c r="Q2380" s="626"/>
      <c r="R2380" s="626"/>
      <c r="S2380" s="318"/>
      <c r="T2380" s="318"/>
      <c r="U2380" s="384" t="s">
        <v>38</v>
      </c>
      <c r="V2380" s="384" t="s">
        <v>217</v>
      </c>
      <c r="W2380" s="384" t="str">
        <f t="shared" si="327"/>
        <v>Rangamati Jurachari</v>
      </c>
      <c r="X2380" s="626"/>
      <c r="Y2380" s="626"/>
      <c r="Z2380" s="626"/>
      <c r="AA2380" s="626"/>
      <c r="AB2380" s="626"/>
      <c r="AC2380" s="626"/>
      <c r="AD2380" s="626"/>
      <c r="AE2380" s="626"/>
      <c r="AF2380" s="626"/>
      <c r="AG2380" s="626"/>
      <c r="AH2380" s="626"/>
      <c r="AI2380" s="626"/>
      <c r="AJ2380" s="626"/>
      <c r="AK2380" s="626"/>
      <c r="AL2380" s="626"/>
      <c r="AO2380" s="384" t="s">
        <v>38</v>
      </c>
      <c r="AP2380" s="384" t="s">
        <v>217</v>
      </c>
      <c r="AQ2380" s="384" t="str">
        <f t="shared" si="322"/>
        <v>Rangamati Jurachari</v>
      </c>
      <c r="AR2380" s="627"/>
      <c r="AS2380" s="627"/>
      <c r="AT2380" s="627"/>
      <c r="AU2380" s="627"/>
      <c r="AV2380" s="627"/>
      <c r="AW2380" s="627"/>
      <c r="AX2380" s="627"/>
      <c r="AY2380" s="627"/>
      <c r="AZ2380" s="627"/>
      <c r="BA2380" s="627"/>
      <c r="BB2380" s="627"/>
      <c r="BC2380" s="627"/>
      <c r="BD2380" s="627"/>
      <c r="BE2380" s="627"/>
      <c r="BF2380" s="627"/>
      <c r="BH2380" s="384" t="s">
        <v>38</v>
      </c>
      <c r="BI2380" s="384" t="s">
        <v>217</v>
      </c>
      <c r="BJ2380" s="384" t="str">
        <f t="shared" si="323"/>
        <v>Rangamati Jurachari</v>
      </c>
      <c r="BK2380" s="627"/>
      <c r="BL2380" s="627"/>
      <c r="BM2380" s="627"/>
      <c r="BN2380" s="627"/>
      <c r="BO2380" s="627"/>
      <c r="BP2380" s="627"/>
      <c r="BQ2380" s="627"/>
      <c r="BR2380" s="627"/>
      <c r="BS2380" s="627"/>
      <c r="BT2380" s="627"/>
      <c r="BU2380" s="627"/>
      <c r="BV2380" s="627"/>
      <c r="BW2380" s="627"/>
      <c r="BX2380" s="627"/>
      <c r="BY2380" s="627"/>
      <c r="CA2380" s="384" t="s">
        <v>38</v>
      </c>
      <c r="CB2380" s="384" t="s">
        <v>217</v>
      </c>
      <c r="CC2380" s="384" t="str">
        <f t="shared" si="324"/>
        <v>Rangamati Jurachari</v>
      </c>
      <c r="CD2380" s="629"/>
      <c r="CE2380" s="629"/>
      <c r="CF2380" s="629"/>
      <c r="CG2380" s="629"/>
      <c r="CH2380" s="629"/>
      <c r="CI2380" s="629"/>
      <c r="CJ2380" s="629"/>
      <c r="CK2380" s="629"/>
      <c r="CN2380" s="384" t="s">
        <v>38</v>
      </c>
      <c r="CO2380" s="384" t="s">
        <v>217</v>
      </c>
      <c r="CP2380" s="384" t="str">
        <f t="shared" si="325"/>
        <v>Rangamati Jurachari</v>
      </c>
      <c r="CQ2380" s="629"/>
      <c r="CR2380" s="629"/>
      <c r="CS2380" s="629"/>
      <c r="CT2380" s="629"/>
      <c r="CU2380" s="629"/>
      <c r="CV2380" s="629"/>
      <c r="CW2380" s="629"/>
      <c r="CX2380" s="629"/>
      <c r="CZ2380" s="384" t="s">
        <v>38</v>
      </c>
      <c r="DA2380" s="384" t="s">
        <v>217</v>
      </c>
      <c r="DB2380" s="384" t="str">
        <f t="shared" si="321"/>
        <v>Rangamati Jurachari</v>
      </c>
      <c r="DC2380" s="566"/>
      <c r="DD2380"/>
      <c r="DE2380" s="384" t="s">
        <v>38</v>
      </c>
      <c r="DF2380" s="384" t="s">
        <v>217</v>
      </c>
      <c r="DG2380" s="384" t="str">
        <f t="shared" si="318"/>
        <v>Rangamati Jurachari</v>
      </c>
      <c r="DH2380" s="566"/>
      <c r="DI2380"/>
      <c r="DJ2380" s="384" t="s">
        <v>38</v>
      </c>
      <c r="DK2380" s="384" t="s">
        <v>217</v>
      </c>
      <c r="DL2380" s="384" t="str">
        <f t="shared" si="319"/>
        <v>Rangamati Jurachari</v>
      </c>
      <c r="DM2380" s="566"/>
      <c r="DN2380"/>
      <c r="DO2380" s="384" t="s">
        <v>38</v>
      </c>
      <c r="DP2380" s="384" t="s">
        <v>217</v>
      </c>
      <c r="DQ2380" s="384" t="str">
        <f t="shared" si="320"/>
        <v>Rangamati Jurachari</v>
      </c>
      <c r="DR2380" s="566"/>
    </row>
    <row r="2381" spans="1:122" ht="15" hidden="1" x14ac:dyDescent="0.25">
      <c r="A2381" s="384" t="s">
        <v>38</v>
      </c>
      <c r="B2381" s="384" t="s">
        <v>218</v>
      </c>
      <c r="C2381" s="384" t="str">
        <f t="shared" si="326"/>
        <v>Rangamati Kaptai</v>
      </c>
      <c r="D2381" s="626"/>
      <c r="E2381" s="626"/>
      <c r="F2381" s="626"/>
      <c r="G2381" s="626"/>
      <c r="H2381" s="626"/>
      <c r="I2381" s="626"/>
      <c r="J2381" s="626"/>
      <c r="K2381" s="626"/>
      <c r="L2381" s="626"/>
      <c r="M2381" s="626"/>
      <c r="N2381" s="626"/>
      <c r="O2381" s="626"/>
      <c r="P2381" s="626"/>
      <c r="Q2381" s="626"/>
      <c r="R2381" s="626"/>
      <c r="S2381" s="318"/>
      <c r="T2381" s="318"/>
      <c r="U2381" s="384" t="s">
        <v>38</v>
      </c>
      <c r="V2381" s="384" t="s">
        <v>218</v>
      </c>
      <c r="W2381" s="384" t="str">
        <f t="shared" si="327"/>
        <v>Rangamati Kaptai</v>
      </c>
      <c r="X2381" s="626"/>
      <c r="Y2381" s="626"/>
      <c r="Z2381" s="626"/>
      <c r="AA2381" s="626"/>
      <c r="AB2381" s="626"/>
      <c r="AC2381" s="626"/>
      <c r="AD2381" s="626"/>
      <c r="AE2381" s="626"/>
      <c r="AF2381" s="626"/>
      <c r="AG2381" s="626"/>
      <c r="AH2381" s="626"/>
      <c r="AI2381" s="626"/>
      <c r="AJ2381" s="626"/>
      <c r="AK2381" s="626"/>
      <c r="AL2381" s="626"/>
      <c r="AO2381" s="384" t="s">
        <v>38</v>
      </c>
      <c r="AP2381" s="384" t="s">
        <v>218</v>
      </c>
      <c r="AQ2381" s="384" t="str">
        <f t="shared" si="322"/>
        <v>Rangamati Kaptai</v>
      </c>
      <c r="AR2381" s="627"/>
      <c r="AS2381" s="627"/>
      <c r="AT2381" s="627"/>
      <c r="AU2381" s="627"/>
      <c r="AV2381" s="627"/>
      <c r="AW2381" s="627"/>
      <c r="AX2381" s="627"/>
      <c r="AY2381" s="627"/>
      <c r="AZ2381" s="627"/>
      <c r="BA2381" s="627"/>
      <c r="BB2381" s="627"/>
      <c r="BC2381" s="627"/>
      <c r="BD2381" s="627"/>
      <c r="BE2381" s="627"/>
      <c r="BF2381" s="627"/>
      <c r="BH2381" s="384" t="s">
        <v>38</v>
      </c>
      <c r="BI2381" s="384" t="s">
        <v>218</v>
      </c>
      <c r="BJ2381" s="384" t="str">
        <f t="shared" si="323"/>
        <v>Rangamati Kaptai</v>
      </c>
      <c r="BK2381" s="627"/>
      <c r="BL2381" s="627"/>
      <c r="BM2381" s="627"/>
      <c r="BN2381" s="627"/>
      <c r="BO2381" s="627"/>
      <c r="BP2381" s="627"/>
      <c r="BQ2381" s="627"/>
      <c r="BR2381" s="627"/>
      <c r="BS2381" s="627"/>
      <c r="BT2381" s="627"/>
      <c r="BU2381" s="627"/>
      <c r="BV2381" s="627"/>
      <c r="BW2381" s="627"/>
      <c r="BX2381" s="627"/>
      <c r="BY2381" s="627"/>
      <c r="CA2381" s="384" t="s">
        <v>38</v>
      </c>
      <c r="CB2381" s="384" t="s">
        <v>218</v>
      </c>
      <c r="CC2381" s="384" t="str">
        <f t="shared" si="324"/>
        <v>Rangamati Kaptai</v>
      </c>
      <c r="CD2381" s="629"/>
      <c r="CE2381" s="629"/>
      <c r="CF2381" s="629"/>
      <c r="CG2381" s="629"/>
      <c r="CH2381" s="629"/>
      <c r="CI2381" s="629"/>
      <c r="CJ2381" s="629"/>
      <c r="CK2381" s="629"/>
      <c r="CN2381" s="384" t="s">
        <v>38</v>
      </c>
      <c r="CO2381" s="384" t="s">
        <v>218</v>
      </c>
      <c r="CP2381" s="384" t="str">
        <f t="shared" si="325"/>
        <v>Rangamati Kaptai</v>
      </c>
      <c r="CQ2381" s="629"/>
      <c r="CR2381" s="629"/>
      <c r="CS2381" s="629"/>
      <c r="CT2381" s="629"/>
      <c r="CU2381" s="629"/>
      <c r="CV2381" s="629"/>
      <c r="CW2381" s="629"/>
      <c r="CX2381" s="629"/>
      <c r="CZ2381" s="384" t="s">
        <v>38</v>
      </c>
      <c r="DA2381" s="384" t="s">
        <v>218</v>
      </c>
      <c r="DB2381" s="384" t="str">
        <f t="shared" si="321"/>
        <v>Rangamati Kaptai</v>
      </c>
      <c r="DC2381" s="566"/>
      <c r="DD2381"/>
      <c r="DE2381" s="384" t="s">
        <v>38</v>
      </c>
      <c r="DF2381" s="384" t="s">
        <v>218</v>
      </c>
      <c r="DG2381" s="384" t="str">
        <f t="shared" si="318"/>
        <v>Rangamati Kaptai</v>
      </c>
      <c r="DH2381" s="566"/>
      <c r="DI2381"/>
      <c r="DJ2381" s="384" t="s">
        <v>38</v>
      </c>
      <c r="DK2381" s="384" t="s">
        <v>218</v>
      </c>
      <c r="DL2381" s="384" t="str">
        <f t="shared" si="319"/>
        <v>Rangamati Kaptai</v>
      </c>
      <c r="DM2381" s="566"/>
      <c r="DN2381"/>
      <c r="DO2381" s="384" t="s">
        <v>38</v>
      </c>
      <c r="DP2381" s="384" t="s">
        <v>218</v>
      </c>
      <c r="DQ2381" s="384" t="str">
        <f t="shared" si="320"/>
        <v>Rangamati Kaptai</v>
      </c>
      <c r="DR2381" s="566"/>
    </row>
    <row r="2382" spans="1:122" ht="15" hidden="1" x14ac:dyDescent="0.25">
      <c r="A2382" s="384" t="s">
        <v>38</v>
      </c>
      <c r="B2382" s="384" t="s">
        <v>117</v>
      </c>
      <c r="C2382" s="384" t="str">
        <f t="shared" si="326"/>
        <v>Rangamati Kawkhali</v>
      </c>
      <c r="D2382" s="626"/>
      <c r="E2382" s="626"/>
      <c r="F2382" s="626"/>
      <c r="G2382" s="626"/>
      <c r="H2382" s="626"/>
      <c r="I2382" s="626"/>
      <c r="J2382" s="626"/>
      <c r="K2382" s="626"/>
      <c r="L2382" s="626"/>
      <c r="M2382" s="626"/>
      <c r="N2382" s="626"/>
      <c r="O2382" s="626"/>
      <c r="P2382" s="626"/>
      <c r="Q2382" s="626"/>
      <c r="R2382" s="626"/>
      <c r="S2382" s="318"/>
      <c r="T2382" s="318"/>
      <c r="U2382" s="384" t="s">
        <v>38</v>
      </c>
      <c r="V2382" s="384" t="s">
        <v>117</v>
      </c>
      <c r="W2382" s="384" t="str">
        <f t="shared" si="327"/>
        <v>Rangamati Kawkhali</v>
      </c>
      <c r="X2382" s="626"/>
      <c r="Y2382" s="626"/>
      <c r="Z2382" s="626"/>
      <c r="AA2382" s="626"/>
      <c r="AB2382" s="626"/>
      <c r="AC2382" s="626"/>
      <c r="AD2382" s="626"/>
      <c r="AE2382" s="626"/>
      <c r="AF2382" s="626"/>
      <c r="AG2382" s="626"/>
      <c r="AH2382" s="626"/>
      <c r="AI2382" s="626"/>
      <c r="AJ2382" s="626"/>
      <c r="AK2382" s="626"/>
      <c r="AL2382" s="626"/>
      <c r="AO2382" s="384" t="s">
        <v>38</v>
      </c>
      <c r="AP2382" s="384" t="s">
        <v>117</v>
      </c>
      <c r="AQ2382" s="384" t="str">
        <f t="shared" si="322"/>
        <v>Rangamati Kawkhali</v>
      </c>
      <c r="AR2382" s="627"/>
      <c r="AS2382" s="627"/>
      <c r="AT2382" s="627"/>
      <c r="AU2382" s="627"/>
      <c r="AV2382" s="627"/>
      <c r="AW2382" s="627"/>
      <c r="AX2382" s="627"/>
      <c r="AY2382" s="627"/>
      <c r="AZ2382" s="627"/>
      <c r="BA2382" s="627"/>
      <c r="BB2382" s="627"/>
      <c r="BC2382" s="627"/>
      <c r="BD2382" s="627"/>
      <c r="BE2382" s="627"/>
      <c r="BF2382" s="627"/>
      <c r="BH2382" s="384" t="s">
        <v>38</v>
      </c>
      <c r="BI2382" s="384" t="s">
        <v>117</v>
      </c>
      <c r="BJ2382" s="384" t="str">
        <f t="shared" si="323"/>
        <v>Rangamati Kawkhali</v>
      </c>
      <c r="BK2382" s="627"/>
      <c r="BL2382" s="627"/>
      <c r="BM2382" s="627"/>
      <c r="BN2382" s="627"/>
      <c r="BO2382" s="627"/>
      <c r="BP2382" s="627"/>
      <c r="BQ2382" s="627"/>
      <c r="BR2382" s="627"/>
      <c r="BS2382" s="627"/>
      <c r="BT2382" s="627"/>
      <c r="BU2382" s="627"/>
      <c r="BV2382" s="627"/>
      <c r="BW2382" s="627"/>
      <c r="BX2382" s="627"/>
      <c r="BY2382" s="627"/>
      <c r="CA2382" s="384" t="s">
        <v>38</v>
      </c>
      <c r="CB2382" s="384" t="s">
        <v>117</v>
      </c>
      <c r="CC2382" s="384" t="str">
        <f t="shared" si="324"/>
        <v>Rangamati Kawkhali</v>
      </c>
      <c r="CD2382" s="629"/>
      <c r="CE2382" s="629"/>
      <c r="CF2382" s="629"/>
      <c r="CG2382" s="629"/>
      <c r="CH2382" s="629"/>
      <c r="CI2382" s="629"/>
      <c r="CJ2382" s="629"/>
      <c r="CK2382" s="629"/>
      <c r="CN2382" s="384" t="s">
        <v>38</v>
      </c>
      <c r="CO2382" s="384" t="s">
        <v>117</v>
      </c>
      <c r="CP2382" s="384" t="str">
        <f t="shared" si="325"/>
        <v>Rangamati Kawkhali</v>
      </c>
      <c r="CQ2382" s="629"/>
      <c r="CR2382" s="629"/>
      <c r="CS2382" s="629"/>
      <c r="CT2382" s="629"/>
      <c r="CU2382" s="629"/>
      <c r="CV2382" s="629"/>
      <c r="CW2382" s="629"/>
      <c r="CX2382" s="629"/>
      <c r="CZ2382" s="384" t="s">
        <v>38</v>
      </c>
      <c r="DA2382" s="384" t="s">
        <v>117</v>
      </c>
      <c r="DB2382" s="384" t="str">
        <f t="shared" si="321"/>
        <v>Rangamati Kawkhali</v>
      </c>
      <c r="DC2382" s="566"/>
      <c r="DD2382"/>
      <c r="DE2382" s="384" t="s">
        <v>38</v>
      </c>
      <c r="DF2382" s="384" t="s">
        <v>117</v>
      </c>
      <c r="DG2382" s="384" t="str">
        <f t="shared" si="318"/>
        <v>Rangamati Kawkhali</v>
      </c>
      <c r="DH2382" s="566"/>
      <c r="DI2382"/>
      <c r="DJ2382" s="384" t="s">
        <v>38</v>
      </c>
      <c r="DK2382" s="384" t="s">
        <v>117</v>
      </c>
      <c r="DL2382" s="384" t="str">
        <f t="shared" si="319"/>
        <v>Rangamati Kawkhali</v>
      </c>
      <c r="DM2382" s="566"/>
      <c r="DN2382"/>
      <c r="DO2382" s="384" t="s">
        <v>38</v>
      </c>
      <c r="DP2382" s="384" t="s">
        <v>117</v>
      </c>
      <c r="DQ2382" s="384" t="str">
        <f t="shared" si="320"/>
        <v>Rangamati Kawkhali</v>
      </c>
      <c r="DR2382" s="566"/>
    </row>
    <row r="2383" spans="1:122" ht="15" hidden="1" x14ac:dyDescent="0.25">
      <c r="A2383" s="384" t="s">
        <v>38</v>
      </c>
      <c r="B2383" s="384" t="s">
        <v>219</v>
      </c>
      <c r="C2383" s="384" t="str">
        <f t="shared" si="326"/>
        <v>Rangamati Langadu</v>
      </c>
      <c r="D2383" s="626"/>
      <c r="E2383" s="626"/>
      <c r="F2383" s="626"/>
      <c r="G2383" s="626"/>
      <c r="H2383" s="626"/>
      <c r="I2383" s="626"/>
      <c r="J2383" s="626"/>
      <c r="K2383" s="626"/>
      <c r="L2383" s="626"/>
      <c r="M2383" s="626"/>
      <c r="N2383" s="626"/>
      <c r="O2383" s="626"/>
      <c r="P2383" s="626"/>
      <c r="Q2383" s="626"/>
      <c r="R2383" s="626"/>
      <c r="S2383" s="318"/>
      <c r="T2383" s="318"/>
      <c r="U2383" s="384" t="s">
        <v>38</v>
      </c>
      <c r="V2383" s="384" t="s">
        <v>219</v>
      </c>
      <c r="W2383" s="384" t="str">
        <f t="shared" si="327"/>
        <v>Rangamati Langadu</v>
      </c>
      <c r="X2383" s="626"/>
      <c r="Y2383" s="626"/>
      <c r="Z2383" s="626"/>
      <c r="AA2383" s="626"/>
      <c r="AB2383" s="626"/>
      <c r="AC2383" s="626"/>
      <c r="AD2383" s="626"/>
      <c r="AE2383" s="626"/>
      <c r="AF2383" s="626"/>
      <c r="AG2383" s="626"/>
      <c r="AH2383" s="626"/>
      <c r="AI2383" s="626"/>
      <c r="AJ2383" s="626"/>
      <c r="AK2383" s="626"/>
      <c r="AL2383" s="626"/>
      <c r="AO2383" s="384" t="s">
        <v>38</v>
      </c>
      <c r="AP2383" s="384" t="s">
        <v>219</v>
      </c>
      <c r="AQ2383" s="384" t="str">
        <f t="shared" si="322"/>
        <v>Rangamati Langadu</v>
      </c>
      <c r="AR2383" s="627"/>
      <c r="AS2383" s="627"/>
      <c r="AT2383" s="627"/>
      <c r="AU2383" s="627"/>
      <c r="AV2383" s="627"/>
      <c r="AW2383" s="627"/>
      <c r="AX2383" s="627"/>
      <c r="AY2383" s="627"/>
      <c r="AZ2383" s="627"/>
      <c r="BA2383" s="627"/>
      <c r="BB2383" s="627"/>
      <c r="BC2383" s="627"/>
      <c r="BD2383" s="627"/>
      <c r="BE2383" s="627"/>
      <c r="BF2383" s="627"/>
      <c r="BH2383" s="384" t="s">
        <v>38</v>
      </c>
      <c r="BI2383" s="384" t="s">
        <v>219</v>
      </c>
      <c r="BJ2383" s="384" t="str">
        <f t="shared" si="323"/>
        <v>Rangamati Langadu</v>
      </c>
      <c r="BK2383" s="627"/>
      <c r="BL2383" s="627"/>
      <c r="BM2383" s="627"/>
      <c r="BN2383" s="627"/>
      <c r="BO2383" s="627"/>
      <c r="BP2383" s="627"/>
      <c r="BQ2383" s="627"/>
      <c r="BR2383" s="627"/>
      <c r="BS2383" s="627"/>
      <c r="BT2383" s="627"/>
      <c r="BU2383" s="627"/>
      <c r="BV2383" s="627"/>
      <c r="BW2383" s="627"/>
      <c r="BX2383" s="627"/>
      <c r="BY2383" s="627"/>
      <c r="CA2383" s="384" t="s">
        <v>38</v>
      </c>
      <c r="CB2383" s="384" t="s">
        <v>219</v>
      </c>
      <c r="CC2383" s="384" t="str">
        <f t="shared" si="324"/>
        <v>Rangamati Langadu</v>
      </c>
      <c r="CD2383" s="629"/>
      <c r="CE2383" s="629"/>
      <c r="CF2383" s="629"/>
      <c r="CG2383" s="629"/>
      <c r="CH2383" s="629"/>
      <c r="CI2383" s="629"/>
      <c r="CJ2383" s="629"/>
      <c r="CK2383" s="629"/>
      <c r="CN2383" s="384" t="s">
        <v>38</v>
      </c>
      <c r="CO2383" s="384" t="s">
        <v>219</v>
      </c>
      <c r="CP2383" s="384" t="str">
        <f t="shared" si="325"/>
        <v>Rangamati Langadu</v>
      </c>
      <c r="CQ2383" s="629"/>
      <c r="CR2383" s="629"/>
      <c r="CS2383" s="629"/>
      <c r="CT2383" s="629"/>
      <c r="CU2383" s="629"/>
      <c r="CV2383" s="629"/>
      <c r="CW2383" s="629"/>
      <c r="CX2383" s="629"/>
      <c r="CZ2383" s="384" t="s">
        <v>38</v>
      </c>
      <c r="DA2383" s="384" t="s">
        <v>219</v>
      </c>
      <c r="DB2383" s="384" t="str">
        <f t="shared" si="321"/>
        <v>Rangamati Langadu</v>
      </c>
      <c r="DC2383" s="566"/>
      <c r="DD2383"/>
      <c r="DE2383" s="384" t="s">
        <v>38</v>
      </c>
      <c r="DF2383" s="384" t="s">
        <v>219</v>
      </c>
      <c r="DG2383" s="384" t="str">
        <f t="shared" si="318"/>
        <v>Rangamati Langadu</v>
      </c>
      <c r="DH2383" s="566"/>
      <c r="DI2383"/>
      <c r="DJ2383" s="384" t="s">
        <v>38</v>
      </c>
      <c r="DK2383" s="384" t="s">
        <v>219</v>
      </c>
      <c r="DL2383" s="384" t="str">
        <f t="shared" si="319"/>
        <v>Rangamati Langadu</v>
      </c>
      <c r="DM2383" s="566"/>
      <c r="DN2383"/>
      <c r="DO2383" s="384" t="s">
        <v>38</v>
      </c>
      <c r="DP2383" s="384" t="s">
        <v>219</v>
      </c>
      <c r="DQ2383" s="384" t="str">
        <f t="shared" si="320"/>
        <v>Rangamati Langadu</v>
      </c>
      <c r="DR2383" s="566"/>
    </row>
    <row r="2384" spans="1:122" ht="15" hidden="1" x14ac:dyDescent="0.25">
      <c r="A2384" s="384" t="s">
        <v>38</v>
      </c>
      <c r="B2384" s="384" t="s">
        <v>220</v>
      </c>
      <c r="C2384" s="384" t="str">
        <f t="shared" si="326"/>
        <v>Rangamati Naniarchar</v>
      </c>
      <c r="D2384" s="626"/>
      <c r="E2384" s="626"/>
      <c r="F2384" s="626"/>
      <c r="G2384" s="626"/>
      <c r="H2384" s="626"/>
      <c r="I2384" s="626"/>
      <c r="J2384" s="626"/>
      <c r="K2384" s="626"/>
      <c r="L2384" s="626"/>
      <c r="M2384" s="626"/>
      <c r="N2384" s="626"/>
      <c r="O2384" s="626"/>
      <c r="P2384" s="626"/>
      <c r="Q2384" s="626"/>
      <c r="R2384" s="626"/>
      <c r="S2384" s="318"/>
      <c r="T2384" s="318"/>
      <c r="U2384" s="384" t="s">
        <v>38</v>
      </c>
      <c r="V2384" s="384" t="s">
        <v>220</v>
      </c>
      <c r="W2384" s="384" t="str">
        <f t="shared" si="327"/>
        <v>Rangamati Naniarchar</v>
      </c>
      <c r="X2384" s="626"/>
      <c r="Y2384" s="626"/>
      <c r="Z2384" s="626"/>
      <c r="AA2384" s="626"/>
      <c r="AB2384" s="626"/>
      <c r="AC2384" s="626"/>
      <c r="AD2384" s="626"/>
      <c r="AE2384" s="626"/>
      <c r="AF2384" s="626"/>
      <c r="AG2384" s="626"/>
      <c r="AH2384" s="626"/>
      <c r="AI2384" s="626"/>
      <c r="AJ2384" s="626"/>
      <c r="AK2384" s="626"/>
      <c r="AL2384" s="626"/>
      <c r="AO2384" s="384" t="s">
        <v>38</v>
      </c>
      <c r="AP2384" s="384" t="s">
        <v>220</v>
      </c>
      <c r="AQ2384" s="384" t="str">
        <f t="shared" si="322"/>
        <v>Rangamati Naniarchar</v>
      </c>
      <c r="AR2384" s="627"/>
      <c r="AS2384" s="627"/>
      <c r="AT2384" s="627"/>
      <c r="AU2384" s="627"/>
      <c r="AV2384" s="627"/>
      <c r="AW2384" s="627"/>
      <c r="AX2384" s="627"/>
      <c r="AY2384" s="627"/>
      <c r="AZ2384" s="627"/>
      <c r="BA2384" s="627"/>
      <c r="BB2384" s="627"/>
      <c r="BC2384" s="627"/>
      <c r="BD2384" s="627"/>
      <c r="BE2384" s="627"/>
      <c r="BF2384" s="627"/>
      <c r="BH2384" s="384" t="s">
        <v>38</v>
      </c>
      <c r="BI2384" s="384" t="s">
        <v>220</v>
      </c>
      <c r="BJ2384" s="384" t="str">
        <f t="shared" si="323"/>
        <v>Rangamati Naniarchar</v>
      </c>
      <c r="BK2384" s="627"/>
      <c r="BL2384" s="627"/>
      <c r="BM2384" s="627"/>
      <c r="BN2384" s="627"/>
      <c r="BO2384" s="627"/>
      <c r="BP2384" s="627"/>
      <c r="BQ2384" s="627"/>
      <c r="BR2384" s="627"/>
      <c r="BS2384" s="627"/>
      <c r="BT2384" s="627"/>
      <c r="BU2384" s="627"/>
      <c r="BV2384" s="627"/>
      <c r="BW2384" s="627"/>
      <c r="BX2384" s="627"/>
      <c r="BY2384" s="627"/>
      <c r="CA2384" s="384" t="s">
        <v>38</v>
      </c>
      <c r="CB2384" s="384" t="s">
        <v>220</v>
      </c>
      <c r="CC2384" s="384" t="str">
        <f t="shared" si="324"/>
        <v>Rangamati Naniarchar</v>
      </c>
      <c r="CD2384" s="629"/>
      <c r="CE2384" s="629"/>
      <c r="CF2384" s="629"/>
      <c r="CG2384" s="629"/>
      <c r="CH2384" s="629"/>
      <c r="CI2384" s="629"/>
      <c r="CJ2384" s="629"/>
      <c r="CK2384" s="629"/>
      <c r="CN2384" s="384" t="s">
        <v>38</v>
      </c>
      <c r="CO2384" s="384" t="s">
        <v>220</v>
      </c>
      <c r="CP2384" s="384" t="str">
        <f t="shared" si="325"/>
        <v>Rangamati Naniarchar</v>
      </c>
      <c r="CQ2384" s="629"/>
      <c r="CR2384" s="629"/>
      <c r="CS2384" s="629"/>
      <c r="CT2384" s="629"/>
      <c r="CU2384" s="629"/>
      <c r="CV2384" s="629"/>
      <c r="CW2384" s="629"/>
      <c r="CX2384" s="629"/>
      <c r="CZ2384" s="384" t="s">
        <v>38</v>
      </c>
      <c r="DA2384" s="384" t="s">
        <v>220</v>
      </c>
      <c r="DB2384" s="384" t="str">
        <f t="shared" si="321"/>
        <v>Rangamati Naniarchar</v>
      </c>
      <c r="DC2384" s="566"/>
      <c r="DD2384"/>
      <c r="DE2384" s="384" t="s">
        <v>38</v>
      </c>
      <c r="DF2384" s="384" t="s">
        <v>220</v>
      </c>
      <c r="DG2384" s="384" t="str">
        <f t="shared" si="318"/>
        <v>Rangamati Naniarchar</v>
      </c>
      <c r="DH2384" s="566"/>
      <c r="DI2384"/>
      <c r="DJ2384" s="384" t="s">
        <v>38</v>
      </c>
      <c r="DK2384" s="384" t="s">
        <v>220</v>
      </c>
      <c r="DL2384" s="384" t="str">
        <f t="shared" si="319"/>
        <v>Rangamati Naniarchar</v>
      </c>
      <c r="DM2384" s="566"/>
      <c r="DN2384"/>
      <c r="DO2384" s="384" t="s">
        <v>38</v>
      </c>
      <c r="DP2384" s="384" t="s">
        <v>220</v>
      </c>
      <c r="DQ2384" s="384" t="str">
        <f t="shared" si="320"/>
        <v>Rangamati Naniarchar</v>
      </c>
      <c r="DR2384" s="566"/>
    </row>
    <row r="2385" spans="1:122" ht="15" hidden="1" x14ac:dyDescent="0.25">
      <c r="A2385" s="384" t="s">
        <v>38</v>
      </c>
      <c r="B2385" s="385" t="s">
        <v>88</v>
      </c>
      <c r="C2385" s="384" t="str">
        <f t="shared" si="326"/>
        <v>Rangamati Prison</v>
      </c>
      <c r="D2385" s="626"/>
      <c r="E2385" s="626"/>
      <c r="F2385" s="626"/>
      <c r="G2385" s="626"/>
      <c r="H2385" s="626"/>
      <c r="I2385" s="626"/>
      <c r="J2385" s="626"/>
      <c r="K2385" s="626"/>
      <c r="L2385" s="626"/>
      <c r="M2385" s="626"/>
      <c r="N2385" s="626"/>
      <c r="O2385" s="626"/>
      <c r="P2385" s="626"/>
      <c r="Q2385" s="626"/>
      <c r="R2385" s="626"/>
      <c r="S2385" s="318"/>
      <c r="T2385" s="318"/>
      <c r="U2385" s="384" t="s">
        <v>38</v>
      </c>
      <c r="V2385" s="385" t="s">
        <v>88</v>
      </c>
      <c r="W2385" s="384" t="str">
        <f t="shared" si="327"/>
        <v>Rangamati Prison</v>
      </c>
      <c r="X2385" s="626"/>
      <c r="Y2385" s="626"/>
      <c r="Z2385" s="626"/>
      <c r="AA2385" s="626"/>
      <c r="AB2385" s="626"/>
      <c r="AC2385" s="626"/>
      <c r="AD2385" s="626"/>
      <c r="AE2385" s="626"/>
      <c r="AF2385" s="626"/>
      <c r="AG2385" s="626"/>
      <c r="AH2385" s="626"/>
      <c r="AI2385" s="626"/>
      <c r="AJ2385" s="626"/>
      <c r="AK2385" s="626"/>
      <c r="AL2385" s="626"/>
      <c r="AO2385" s="384" t="s">
        <v>38</v>
      </c>
      <c r="AP2385" s="385" t="s">
        <v>88</v>
      </c>
      <c r="AQ2385" s="384" t="str">
        <f t="shared" si="322"/>
        <v>Rangamati Prison</v>
      </c>
      <c r="AR2385" s="627"/>
      <c r="AS2385" s="627"/>
      <c r="AT2385" s="627"/>
      <c r="AU2385" s="627"/>
      <c r="AV2385" s="627"/>
      <c r="AW2385" s="627"/>
      <c r="AX2385" s="627"/>
      <c r="AY2385" s="627"/>
      <c r="AZ2385" s="627"/>
      <c r="BA2385" s="627"/>
      <c r="BB2385" s="627"/>
      <c r="BC2385" s="627"/>
      <c r="BD2385" s="627"/>
      <c r="BE2385" s="627"/>
      <c r="BF2385" s="627"/>
      <c r="BH2385" s="384" t="s">
        <v>38</v>
      </c>
      <c r="BI2385" s="385" t="s">
        <v>88</v>
      </c>
      <c r="BJ2385" s="384" t="str">
        <f t="shared" si="323"/>
        <v>Rangamati Prison</v>
      </c>
      <c r="BK2385" s="627"/>
      <c r="BL2385" s="627"/>
      <c r="BM2385" s="627"/>
      <c r="BN2385" s="627"/>
      <c r="BO2385" s="627"/>
      <c r="BP2385" s="627"/>
      <c r="BQ2385" s="627"/>
      <c r="BR2385" s="627"/>
      <c r="BS2385" s="627"/>
      <c r="BT2385" s="627"/>
      <c r="BU2385" s="627"/>
      <c r="BV2385" s="627"/>
      <c r="BW2385" s="627"/>
      <c r="BX2385" s="627"/>
      <c r="BY2385" s="627"/>
      <c r="CA2385" s="384" t="s">
        <v>38</v>
      </c>
      <c r="CB2385" s="385" t="s">
        <v>88</v>
      </c>
      <c r="CC2385" s="384" t="str">
        <f t="shared" si="324"/>
        <v>Rangamati Prison</v>
      </c>
      <c r="CD2385" s="629"/>
      <c r="CE2385" s="629"/>
      <c r="CF2385" s="629"/>
      <c r="CG2385" s="629"/>
      <c r="CH2385" s="629"/>
      <c r="CI2385" s="629"/>
      <c r="CJ2385" s="629"/>
      <c r="CK2385" s="629"/>
      <c r="CN2385" s="384" t="s">
        <v>38</v>
      </c>
      <c r="CO2385" s="385" t="s">
        <v>88</v>
      </c>
      <c r="CP2385" s="384" t="str">
        <f t="shared" si="325"/>
        <v>Rangamati Prison</v>
      </c>
      <c r="CQ2385" s="629"/>
      <c r="CR2385" s="629"/>
      <c r="CS2385" s="629"/>
      <c r="CT2385" s="629"/>
      <c r="CU2385" s="629"/>
      <c r="CV2385" s="629"/>
      <c r="CW2385" s="629"/>
      <c r="CX2385" s="629"/>
      <c r="CZ2385" s="384" t="s">
        <v>38</v>
      </c>
      <c r="DA2385" s="385" t="s">
        <v>88</v>
      </c>
      <c r="DB2385" s="384" t="str">
        <f t="shared" si="321"/>
        <v>Rangamati Prison</v>
      </c>
      <c r="DC2385" s="566"/>
      <c r="DD2385"/>
      <c r="DE2385" s="384" t="s">
        <v>38</v>
      </c>
      <c r="DF2385" s="385" t="s">
        <v>88</v>
      </c>
      <c r="DG2385" s="384" t="str">
        <f t="shared" si="318"/>
        <v>Rangamati Prison</v>
      </c>
      <c r="DH2385" s="566"/>
      <c r="DI2385"/>
      <c r="DJ2385" s="384" t="s">
        <v>38</v>
      </c>
      <c r="DK2385" s="385" t="s">
        <v>88</v>
      </c>
      <c r="DL2385" s="384" t="str">
        <f t="shared" si="319"/>
        <v>Rangamati Prison</v>
      </c>
      <c r="DM2385" s="566"/>
      <c r="DN2385"/>
      <c r="DO2385" s="384" t="s">
        <v>38</v>
      </c>
      <c r="DP2385" s="385" t="s">
        <v>88</v>
      </c>
      <c r="DQ2385" s="384" t="str">
        <f t="shared" si="320"/>
        <v>Rangamati Prison</v>
      </c>
      <c r="DR2385" s="566"/>
    </row>
    <row r="2386" spans="1:122" ht="15" hidden="1" x14ac:dyDescent="0.25">
      <c r="A2386" s="384" t="s">
        <v>38</v>
      </c>
      <c r="B2386" s="384" t="s">
        <v>221</v>
      </c>
      <c r="C2386" s="384" t="str">
        <f t="shared" si="326"/>
        <v>Rangamati Rajasthali</v>
      </c>
      <c r="D2386" s="626"/>
      <c r="E2386" s="626"/>
      <c r="F2386" s="626"/>
      <c r="G2386" s="626"/>
      <c r="H2386" s="626"/>
      <c r="I2386" s="626"/>
      <c r="J2386" s="626"/>
      <c r="K2386" s="626"/>
      <c r="L2386" s="626"/>
      <c r="M2386" s="626"/>
      <c r="N2386" s="626"/>
      <c r="O2386" s="626"/>
      <c r="P2386" s="626"/>
      <c r="Q2386" s="626"/>
      <c r="R2386" s="626"/>
      <c r="S2386" s="318"/>
      <c r="T2386" s="318"/>
      <c r="U2386" s="384" t="s">
        <v>38</v>
      </c>
      <c r="V2386" s="384" t="s">
        <v>221</v>
      </c>
      <c r="W2386" s="384" t="str">
        <f t="shared" si="327"/>
        <v>Rangamati Rajasthali</v>
      </c>
      <c r="X2386" s="626"/>
      <c r="Y2386" s="626"/>
      <c r="Z2386" s="626"/>
      <c r="AA2386" s="626"/>
      <c r="AB2386" s="626"/>
      <c r="AC2386" s="626"/>
      <c r="AD2386" s="626"/>
      <c r="AE2386" s="626"/>
      <c r="AF2386" s="626"/>
      <c r="AG2386" s="626"/>
      <c r="AH2386" s="626"/>
      <c r="AI2386" s="626"/>
      <c r="AJ2386" s="626"/>
      <c r="AK2386" s="626"/>
      <c r="AL2386" s="626"/>
      <c r="AO2386" s="384" t="s">
        <v>38</v>
      </c>
      <c r="AP2386" s="384" t="s">
        <v>221</v>
      </c>
      <c r="AQ2386" s="384" t="str">
        <f t="shared" si="322"/>
        <v>Rangamati Rajasthali</v>
      </c>
      <c r="AR2386" s="627"/>
      <c r="AS2386" s="627"/>
      <c r="AT2386" s="627"/>
      <c r="AU2386" s="627"/>
      <c r="AV2386" s="627"/>
      <c r="AW2386" s="627"/>
      <c r="AX2386" s="627"/>
      <c r="AY2386" s="627"/>
      <c r="AZ2386" s="627"/>
      <c r="BA2386" s="627"/>
      <c r="BB2386" s="627"/>
      <c r="BC2386" s="627"/>
      <c r="BD2386" s="627"/>
      <c r="BE2386" s="627"/>
      <c r="BF2386" s="627"/>
      <c r="BH2386" s="384" t="s">
        <v>38</v>
      </c>
      <c r="BI2386" s="384" t="s">
        <v>221</v>
      </c>
      <c r="BJ2386" s="384" t="str">
        <f t="shared" si="323"/>
        <v>Rangamati Rajasthali</v>
      </c>
      <c r="BK2386" s="627"/>
      <c r="BL2386" s="627"/>
      <c r="BM2386" s="627"/>
      <c r="BN2386" s="627"/>
      <c r="BO2386" s="627"/>
      <c r="BP2386" s="627"/>
      <c r="BQ2386" s="627"/>
      <c r="BR2386" s="627"/>
      <c r="BS2386" s="627"/>
      <c r="BT2386" s="627"/>
      <c r="BU2386" s="627"/>
      <c r="BV2386" s="627"/>
      <c r="BW2386" s="627"/>
      <c r="BX2386" s="627"/>
      <c r="BY2386" s="627"/>
      <c r="CA2386" s="384" t="s">
        <v>38</v>
      </c>
      <c r="CB2386" s="384" t="s">
        <v>221</v>
      </c>
      <c r="CC2386" s="384" t="str">
        <f t="shared" si="324"/>
        <v>Rangamati Rajasthali</v>
      </c>
      <c r="CD2386" s="629"/>
      <c r="CE2386" s="629"/>
      <c r="CF2386" s="629"/>
      <c r="CG2386" s="629"/>
      <c r="CH2386" s="629"/>
      <c r="CI2386" s="629"/>
      <c r="CJ2386" s="629"/>
      <c r="CK2386" s="629"/>
      <c r="CN2386" s="384" t="s">
        <v>38</v>
      </c>
      <c r="CO2386" s="384" t="s">
        <v>221</v>
      </c>
      <c r="CP2386" s="384" t="str">
        <f t="shared" si="325"/>
        <v>Rangamati Rajasthali</v>
      </c>
      <c r="CQ2386" s="629"/>
      <c r="CR2386" s="629"/>
      <c r="CS2386" s="629"/>
      <c r="CT2386" s="629"/>
      <c r="CU2386" s="629"/>
      <c r="CV2386" s="629"/>
      <c r="CW2386" s="629"/>
      <c r="CX2386" s="629"/>
      <c r="CZ2386" s="384" t="s">
        <v>38</v>
      </c>
      <c r="DA2386" s="384" t="s">
        <v>221</v>
      </c>
      <c r="DB2386" s="384" t="str">
        <f t="shared" si="321"/>
        <v>Rangamati Rajasthali</v>
      </c>
      <c r="DC2386" s="566"/>
      <c r="DD2386"/>
      <c r="DE2386" s="384" t="s">
        <v>38</v>
      </c>
      <c r="DF2386" s="384" t="s">
        <v>221</v>
      </c>
      <c r="DG2386" s="384" t="str">
        <f t="shared" si="318"/>
        <v>Rangamati Rajasthali</v>
      </c>
      <c r="DH2386" s="566"/>
      <c r="DI2386"/>
      <c r="DJ2386" s="384" t="s">
        <v>38</v>
      </c>
      <c r="DK2386" s="384" t="s">
        <v>221</v>
      </c>
      <c r="DL2386" s="384" t="str">
        <f t="shared" si="319"/>
        <v>Rangamati Rajasthali</v>
      </c>
      <c r="DM2386" s="566"/>
      <c r="DN2386"/>
      <c r="DO2386" s="384" t="s">
        <v>38</v>
      </c>
      <c r="DP2386" s="384" t="s">
        <v>221</v>
      </c>
      <c r="DQ2386" s="384" t="str">
        <f t="shared" si="320"/>
        <v>Rangamati Rajasthali</v>
      </c>
      <c r="DR2386" s="566"/>
    </row>
    <row r="2387" spans="1:122" ht="15" hidden="1" x14ac:dyDescent="0.25">
      <c r="A2387" s="384" t="s">
        <v>38</v>
      </c>
      <c r="B2387" s="384" t="s">
        <v>984</v>
      </c>
      <c r="C2387" s="384" t="str">
        <f t="shared" si="326"/>
        <v>Rangamati Rangamati DoTs Corner</v>
      </c>
      <c r="D2387" s="626"/>
      <c r="E2387" s="626"/>
      <c r="F2387" s="626"/>
      <c r="G2387" s="626"/>
      <c r="H2387" s="626"/>
      <c r="I2387" s="626"/>
      <c r="J2387" s="626"/>
      <c r="K2387" s="626"/>
      <c r="L2387" s="626"/>
      <c r="M2387" s="626"/>
      <c r="N2387" s="626"/>
      <c r="O2387" s="626"/>
      <c r="P2387" s="626"/>
      <c r="Q2387" s="626"/>
      <c r="R2387" s="626"/>
      <c r="S2387" s="318"/>
      <c r="T2387" s="318"/>
      <c r="U2387" s="384" t="s">
        <v>38</v>
      </c>
      <c r="V2387" s="384" t="s">
        <v>984</v>
      </c>
      <c r="W2387" s="384" t="str">
        <f t="shared" si="327"/>
        <v>Rangamati Rangamati DoTs Corner</v>
      </c>
      <c r="X2387" s="626"/>
      <c r="Y2387" s="626"/>
      <c r="Z2387" s="626"/>
      <c r="AA2387" s="626"/>
      <c r="AB2387" s="626"/>
      <c r="AC2387" s="626"/>
      <c r="AD2387" s="626"/>
      <c r="AE2387" s="626"/>
      <c r="AF2387" s="626"/>
      <c r="AG2387" s="626"/>
      <c r="AH2387" s="626"/>
      <c r="AI2387" s="626"/>
      <c r="AJ2387" s="626"/>
      <c r="AK2387" s="626"/>
      <c r="AL2387" s="626"/>
      <c r="AO2387" s="384" t="s">
        <v>38</v>
      </c>
      <c r="AP2387" s="384" t="s">
        <v>984</v>
      </c>
      <c r="AQ2387" s="384" t="str">
        <f t="shared" si="322"/>
        <v>Rangamati Rangamati DoTs Corner</v>
      </c>
      <c r="AR2387" s="627"/>
      <c r="AS2387" s="627"/>
      <c r="AT2387" s="627"/>
      <c r="AU2387" s="627"/>
      <c r="AV2387" s="627"/>
      <c r="AW2387" s="627"/>
      <c r="AX2387" s="627"/>
      <c r="AY2387" s="627"/>
      <c r="AZ2387" s="627"/>
      <c r="BA2387" s="627"/>
      <c r="BB2387" s="627"/>
      <c r="BC2387" s="627"/>
      <c r="BD2387" s="627"/>
      <c r="BE2387" s="627"/>
      <c r="BF2387" s="627"/>
      <c r="BH2387" s="384" t="s">
        <v>38</v>
      </c>
      <c r="BI2387" s="384" t="s">
        <v>984</v>
      </c>
      <c r="BJ2387" s="384" t="str">
        <f t="shared" si="323"/>
        <v>Rangamati Rangamati DoTs Corner</v>
      </c>
      <c r="BK2387" s="627"/>
      <c r="BL2387" s="627"/>
      <c r="BM2387" s="627"/>
      <c r="BN2387" s="627"/>
      <c r="BO2387" s="627"/>
      <c r="BP2387" s="627"/>
      <c r="BQ2387" s="627"/>
      <c r="BR2387" s="627"/>
      <c r="BS2387" s="627"/>
      <c r="BT2387" s="627"/>
      <c r="BU2387" s="627"/>
      <c r="BV2387" s="627"/>
      <c r="BW2387" s="627"/>
      <c r="BX2387" s="627"/>
      <c r="BY2387" s="627"/>
      <c r="CA2387" s="384" t="s">
        <v>38</v>
      </c>
      <c r="CB2387" s="384" t="s">
        <v>984</v>
      </c>
      <c r="CC2387" s="384" t="str">
        <f t="shared" si="324"/>
        <v>Rangamati Rangamati DoTs Corner</v>
      </c>
      <c r="CD2387" s="629"/>
      <c r="CE2387" s="629"/>
      <c r="CF2387" s="629"/>
      <c r="CG2387" s="629"/>
      <c r="CH2387" s="629"/>
      <c r="CI2387" s="629"/>
      <c r="CJ2387" s="629"/>
      <c r="CK2387" s="629"/>
      <c r="CN2387" s="384" t="s">
        <v>38</v>
      </c>
      <c r="CO2387" s="384" t="s">
        <v>984</v>
      </c>
      <c r="CP2387" s="384" t="str">
        <f t="shared" si="325"/>
        <v>Rangamati Rangamati DoTs Corner</v>
      </c>
      <c r="CQ2387" s="629"/>
      <c r="CR2387" s="629"/>
      <c r="CS2387" s="629"/>
      <c r="CT2387" s="629"/>
      <c r="CU2387" s="629"/>
      <c r="CV2387" s="629"/>
      <c r="CW2387" s="629"/>
      <c r="CX2387" s="629"/>
      <c r="CZ2387" s="384" t="s">
        <v>38</v>
      </c>
      <c r="DA2387" s="384" t="s">
        <v>984</v>
      </c>
      <c r="DB2387" s="384" t="str">
        <f t="shared" si="321"/>
        <v>Rangamati Rangamati DoTs Corner</v>
      </c>
      <c r="DC2387" s="566"/>
      <c r="DD2387"/>
      <c r="DE2387" s="384" t="s">
        <v>38</v>
      </c>
      <c r="DF2387" s="384" t="s">
        <v>984</v>
      </c>
      <c r="DG2387" s="384" t="str">
        <f t="shared" si="318"/>
        <v>Rangamati Rangamati DoTs Corner</v>
      </c>
      <c r="DH2387" s="566"/>
      <c r="DI2387"/>
      <c r="DJ2387" s="384" t="s">
        <v>38</v>
      </c>
      <c r="DK2387" s="384" t="s">
        <v>984</v>
      </c>
      <c r="DL2387" s="384" t="str">
        <f t="shared" si="319"/>
        <v>Rangamati Rangamati DoTs Corner</v>
      </c>
      <c r="DM2387" s="566"/>
      <c r="DN2387"/>
      <c r="DO2387" s="384" t="s">
        <v>38</v>
      </c>
      <c r="DP2387" s="384" t="s">
        <v>984</v>
      </c>
      <c r="DQ2387" s="384" t="str">
        <f t="shared" si="320"/>
        <v>Rangamati Rangamati DoTs Corner</v>
      </c>
      <c r="DR2387" s="566"/>
    </row>
    <row r="2388" spans="1:122" ht="15" hidden="1" x14ac:dyDescent="0.25">
      <c r="A2388" s="384" t="s">
        <v>38</v>
      </c>
      <c r="B2388" s="241" t="s">
        <v>222</v>
      </c>
      <c r="C2388" s="384" t="str">
        <f t="shared" si="326"/>
        <v>Rangamati Rangamati Sadar</v>
      </c>
      <c r="D2388" s="626"/>
      <c r="E2388" s="626"/>
      <c r="F2388" s="626"/>
      <c r="G2388" s="626"/>
      <c r="H2388" s="626"/>
      <c r="I2388" s="626"/>
      <c r="J2388" s="626"/>
      <c r="K2388" s="626"/>
      <c r="L2388" s="626"/>
      <c r="M2388" s="626"/>
      <c r="N2388" s="626"/>
      <c r="O2388" s="626"/>
      <c r="P2388" s="626"/>
      <c r="Q2388" s="626"/>
      <c r="R2388" s="626"/>
      <c r="S2388" s="318"/>
      <c r="T2388" s="318"/>
      <c r="U2388" s="384" t="s">
        <v>38</v>
      </c>
      <c r="V2388" s="241" t="s">
        <v>222</v>
      </c>
      <c r="W2388" s="384" t="str">
        <f t="shared" si="327"/>
        <v>Rangamati Rangamati Sadar</v>
      </c>
      <c r="X2388" s="626"/>
      <c r="Y2388" s="626"/>
      <c r="Z2388" s="626"/>
      <c r="AA2388" s="626"/>
      <c r="AB2388" s="626"/>
      <c r="AC2388" s="626"/>
      <c r="AD2388" s="626"/>
      <c r="AE2388" s="626"/>
      <c r="AF2388" s="626"/>
      <c r="AG2388" s="626"/>
      <c r="AH2388" s="626"/>
      <c r="AI2388" s="626"/>
      <c r="AJ2388" s="626"/>
      <c r="AK2388" s="626"/>
      <c r="AL2388" s="626"/>
      <c r="AO2388" s="384" t="s">
        <v>38</v>
      </c>
      <c r="AP2388" s="241" t="s">
        <v>222</v>
      </c>
      <c r="AQ2388" s="384" t="str">
        <f t="shared" si="322"/>
        <v>Rangamati Rangamati Sadar</v>
      </c>
      <c r="AR2388" s="627"/>
      <c r="AS2388" s="627"/>
      <c r="AT2388" s="627"/>
      <c r="AU2388" s="627"/>
      <c r="AV2388" s="627"/>
      <c r="AW2388" s="627"/>
      <c r="AX2388" s="627"/>
      <c r="AY2388" s="627"/>
      <c r="AZ2388" s="627"/>
      <c r="BA2388" s="627"/>
      <c r="BB2388" s="627"/>
      <c r="BC2388" s="627"/>
      <c r="BD2388" s="627"/>
      <c r="BE2388" s="627"/>
      <c r="BF2388" s="627"/>
      <c r="BH2388" s="384" t="s">
        <v>38</v>
      </c>
      <c r="BI2388" s="241" t="s">
        <v>222</v>
      </c>
      <c r="BJ2388" s="384" t="str">
        <f t="shared" si="323"/>
        <v>Rangamati Rangamati Sadar</v>
      </c>
      <c r="BK2388" s="627"/>
      <c r="BL2388" s="627"/>
      <c r="BM2388" s="627"/>
      <c r="BN2388" s="627"/>
      <c r="BO2388" s="627"/>
      <c r="BP2388" s="627"/>
      <c r="BQ2388" s="627"/>
      <c r="BR2388" s="627"/>
      <c r="BS2388" s="627"/>
      <c r="BT2388" s="627"/>
      <c r="BU2388" s="627"/>
      <c r="BV2388" s="627"/>
      <c r="BW2388" s="627"/>
      <c r="BX2388" s="627"/>
      <c r="BY2388" s="627"/>
      <c r="CA2388" s="384" t="s">
        <v>38</v>
      </c>
      <c r="CB2388" s="241" t="s">
        <v>222</v>
      </c>
      <c r="CC2388" s="384" t="str">
        <f t="shared" si="324"/>
        <v>Rangamati Rangamati Sadar</v>
      </c>
      <c r="CD2388" s="629"/>
      <c r="CE2388" s="629"/>
      <c r="CF2388" s="629"/>
      <c r="CG2388" s="629"/>
      <c r="CH2388" s="629"/>
      <c r="CI2388" s="629"/>
      <c r="CJ2388" s="629"/>
      <c r="CK2388" s="629"/>
      <c r="CN2388" s="384" t="s">
        <v>38</v>
      </c>
      <c r="CO2388" s="241" t="s">
        <v>222</v>
      </c>
      <c r="CP2388" s="384" t="str">
        <f t="shared" si="325"/>
        <v>Rangamati Rangamati Sadar</v>
      </c>
      <c r="CQ2388" s="629"/>
      <c r="CR2388" s="629"/>
      <c r="CS2388" s="629"/>
      <c r="CT2388" s="629"/>
      <c r="CU2388" s="629"/>
      <c r="CV2388" s="629"/>
      <c r="CW2388" s="629"/>
      <c r="CX2388" s="629"/>
      <c r="CZ2388" s="384" t="s">
        <v>38</v>
      </c>
      <c r="DA2388" s="241" t="s">
        <v>222</v>
      </c>
      <c r="DB2388" s="384" t="str">
        <f t="shared" si="321"/>
        <v>Rangamati Rangamati Sadar</v>
      </c>
      <c r="DC2388" s="566"/>
      <c r="DD2388"/>
      <c r="DE2388" s="384" t="s">
        <v>38</v>
      </c>
      <c r="DF2388" s="241" t="s">
        <v>222</v>
      </c>
      <c r="DG2388" s="384" t="str">
        <f t="shared" si="318"/>
        <v>Rangamati Rangamati Sadar</v>
      </c>
      <c r="DH2388" s="566"/>
      <c r="DI2388"/>
      <c r="DJ2388" s="384" t="s">
        <v>38</v>
      </c>
      <c r="DK2388" s="241" t="s">
        <v>222</v>
      </c>
      <c r="DL2388" s="384" t="str">
        <f t="shared" si="319"/>
        <v>Rangamati Rangamati Sadar</v>
      </c>
      <c r="DM2388" s="566"/>
      <c r="DN2388"/>
      <c r="DO2388" s="384" t="s">
        <v>38</v>
      </c>
      <c r="DP2388" s="241" t="s">
        <v>222</v>
      </c>
      <c r="DQ2388" s="384" t="str">
        <f t="shared" si="320"/>
        <v>Rangamati Rangamati Sadar</v>
      </c>
      <c r="DR2388" s="566"/>
    </row>
    <row r="2389" spans="1:122" ht="15" hidden="1" x14ac:dyDescent="0.25">
      <c r="A2389" s="384" t="s">
        <v>39</v>
      </c>
      <c r="B2389" s="384" t="s">
        <v>223</v>
      </c>
      <c r="C2389" s="384" t="str">
        <f t="shared" si="326"/>
        <v>Dhaka Bangladesh Korea-Friendship Hospital</v>
      </c>
      <c r="D2389" s="626">
        <v>0</v>
      </c>
      <c r="E2389" s="626">
        <v>0</v>
      </c>
      <c r="F2389" s="626">
        <v>0</v>
      </c>
      <c r="G2389" s="626">
        <v>0</v>
      </c>
      <c r="H2389" s="626">
        <v>0</v>
      </c>
      <c r="I2389" s="626">
        <v>0</v>
      </c>
      <c r="J2389" s="626">
        <v>0</v>
      </c>
      <c r="K2389" s="626">
        <v>0</v>
      </c>
      <c r="L2389" s="626">
        <v>0</v>
      </c>
      <c r="M2389" s="626">
        <v>0</v>
      </c>
      <c r="N2389" s="626">
        <v>0</v>
      </c>
      <c r="O2389" s="626">
        <v>0</v>
      </c>
      <c r="P2389" s="626">
        <v>0</v>
      </c>
      <c r="Q2389" s="626">
        <v>0</v>
      </c>
      <c r="R2389" s="626">
        <v>0</v>
      </c>
      <c r="S2389" s="386"/>
      <c r="T2389" s="386"/>
      <c r="U2389" s="384" t="s">
        <v>39</v>
      </c>
      <c r="V2389" s="384" t="s">
        <v>223</v>
      </c>
      <c r="W2389" s="384" t="str">
        <f t="shared" si="327"/>
        <v>Dhaka Bangladesh Korea-Friendship Hospital</v>
      </c>
      <c r="X2389" s="626">
        <v>0</v>
      </c>
      <c r="Y2389" s="626">
        <v>0</v>
      </c>
      <c r="Z2389" s="626">
        <v>0</v>
      </c>
      <c r="AA2389" s="626">
        <v>0</v>
      </c>
      <c r="AB2389" s="626">
        <v>0</v>
      </c>
      <c r="AC2389" s="626">
        <v>0</v>
      </c>
      <c r="AD2389" s="626">
        <v>0</v>
      </c>
      <c r="AE2389" s="626">
        <v>0</v>
      </c>
      <c r="AF2389" s="626">
        <v>0</v>
      </c>
      <c r="AG2389" s="626">
        <v>0</v>
      </c>
      <c r="AH2389" s="626">
        <v>0</v>
      </c>
      <c r="AI2389" s="626">
        <v>0</v>
      </c>
      <c r="AJ2389" s="626">
        <v>0</v>
      </c>
      <c r="AK2389" s="626">
        <v>0</v>
      </c>
      <c r="AL2389" s="626">
        <v>0</v>
      </c>
      <c r="AO2389" s="384" t="s">
        <v>39</v>
      </c>
      <c r="AP2389" s="384" t="s">
        <v>223</v>
      </c>
      <c r="AQ2389" s="384" t="str">
        <f t="shared" si="322"/>
        <v>Dhaka Bangladesh Korea-Friendship Hospital</v>
      </c>
      <c r="AR2389" s="627">
        <v>0</v>
      </c>
      <c r="AS2389" s="627">
        <v>0</v>
      </c>
      <c r="AT2389" s="627">
        <v>0</v>
      </c>
      <c r="AU2389" s="627">
        <v>0</v>
      </c>
      <c r="AV2389" s="627">
        <v>0</v>
      </c>
      <c r="AW2389" s="627">
        <v>0</v>
      </c>
      <c r="AX2389" s="627">
        <v>0</v>
      </c>
      <c r="AY2389" s="627">
        <v>0</v>
      </c>
      <c r="AZ2389" s="627">
        <v>0</v>
      </c>
      <c r="BA2389" s="627">
        <v>0</v>
      </c>
      <c r="BB2389" s="627">
        <v>0</v>
      </c>
      <c r="BC2389" s="627">
        <v>0</v>
      </c>
      <c r="BD2389" s="627">
        <v>0</v>
      </c>
      <c r="BE2389" s="627">
        <v>0</v>
      </c>
      <c r="BF2389" s="627">
        <v>0</v>
      </c>
      <c r="BH2389" s="384" t="s">
        <v>39</v>
      </c>
      <c r="BI2389" s="384" t="s">
        <v>223</v>
      </c>
      <c r="BJ2389" s="384" t="str">
        <f t="shared" si="323"/>
        <v>Dhaka Bangladesh Korea-Friendship Hospital</v>
      </c>
      <c r="BK2389" s="627">
        <v>0</v>
      </c>
      <c r="BL2389" s="627">
        <v>0</v>
      </c>
      <c r="BM2389" s="627">
        <v>0</v>
      </c>
      <c r="BN2389" s="627">
        <v>0</v>
      </c>
      <c r="BO2389" s="627">
        <v>0</v>
      </c>
      <c r="BP2389" s="627">
        <v>0</v>
      </c>
      <c r="BQ2389" s="627">
        <v>0</v>
      </c>
      <c r="BR2389" s="627">
        <v>0</v>
      </c>
      <c r="BS2389" s="627">
        <v>0</v>
      </c>
      <c r="BT2389" s="627">
        <v>0</v>
      </c>
      <c r="BU2389" s="627">
        <v>0</v>
      </c>
      <c r="BV2389" s="627">
        <v>0</v>
      </c>
      <c r="BW2389" s="627">
        <v>0</v>
      </c>
      <c r="BX2389" s="627">
        <v>0</v>
      </c>
      <c r="BY2389" s="627">
        <v>0</v>
      </c>
      <c r="CA2389" s="384" t="s">
        <v>39</v>
      </c>
      <c r="CB2389" s="384" t="s">
        <v>223</v>
      </c>
      <c r="CC2389" s="384" t="str">
        <f t="shared" si="324"/>
        <v>Dhaka Bangladesh Korea-Friendship Hospital</v>
      </c>
      <c r="CD2389" s="629">
        <v>0</v>
      </c>
      <c r="CE2389" s="629">
        <v>0</v>
      </c>
      <c r="CF2389" s="629">
        <v>0</v>
      </c>
      <c r="CG2389" s="629">
        <v>0</v>
      </c>
      <c r="CH2389" s="629">
        <v>0</v>
      </c>
      <c r="CI2389" s="629">
        <v>0</v>
      </c>
      <c r="CJ2389" s="629">
        <v>0</v>
      </c>
      <c r="CK2389" s="629">
        <v>0</v>
      </c>
      <c r="CN2389" s="384" t="s">
        <v>39</v>
      </c>
      <c r="CO2389" s="384" t="s">
        <v>223</v>
      </c>
      <c r="CP2389" s="384" t="str">
        <f t="shared" si="325"/>
        <v>Dhaka Bangladesh Korea-Friendship Hospital</v>
      </c>
      <c r="CQ2389" s="629">
        <v>0</v>
      </c>
      <c r="CR2389" s="629">
        <v>0</v>
      </c>
      <c r="CS2389" s="629">
        <v>0</v>
      </c>
      <c r="CT2389" s="629">
        <v>0</v>
      </c>
      <c r="CU2389" s="629">
        <v>0</v>
      </c>
      <c r="CV2389" s="629">
        <v>0</v>
      </c>
      <c r="CW2389" s="629">
        <v>0</v>
      </c>
      <c r="CX2389" s="629">
        <v>0</v>
      </c>
      <c r="CZ2389" s="384" t="s">
        <v>39</v>
      </c>
      <c r="DA2389" s="384" t="s">
        <v>223</v>
      </c>
      <c r="DB2389" s="384" t="str">
        <f t="shared" si="321"/>
        <v>Dhaka Bangladesh Korea-Friendship Hospital</v>
      </c>
      <c r="DC2389" s="566">
        <v>0</v>
      </c>
      <c r="DD2389"/>
      <c r="DE2389" s="384" t="s">
        <v>39</v>
      </c>
      <c r="DF2389" s="384" t="s">
        <v>223</v>
      </c>
      <c r="DG2389" s="384" t="str">
        <f t="shared" si="318"/>
        <v>Dhaka Bangladesh Korea-Friendship Hospital</v>
      </c>
      <c r="DH2389" s="566">
        <v>0</v>
      </c>
      <c r="DI2389"/>
      <c r="DJ2389" s="384" t="s">
        <v>39</v>
      </c>
      <c r="DK2389" s="384" t="s">
        <v>223</v>
      </c>
      <c r="DL2389" s="384" t="str">
        <f t="shared" si="319"/>
        <v>Dhaka Bangladesh Korea-Friendship Hospital</v>
      </c>
      <c r="DM2389" s="566"/>
      <c r="DN2389"/>
      <c r="DO2389" s="384" t="s">
        <v>39</v>
      </c>
      <c r="DP2389" s="384" t="s">
        <v>223</v>
      </c>
      <c r="DQ2389" s="384" t="str">
        <f t="shared" si="320"/>
        <v>Dhaka Bangladesh Korea-Friendship Hospital</v>
      </c>
      <c r="DR2389" s="566"/>
    </row>
    <row r="2390" spans="1:122" ht="15" hidden="1" x14ac:dyDescent="0.25">
      <c r="A2390" s="384" t="s">
        <v>39</v>
      </c>
      <c r="B2390" s="384" t="s">
        <v>1026</v>
      </c>
      <c r="C2390" s="384" t="str">
        <f t="shared" si="326"/>
        <v>Dhaka BGMEA : Hemayetpur, Savar</v>
      </c>
      <c r="D2390" s="626">
        <v>16</v>
      </c>
      <c r="E2390" s="626">
        <v>0</v>
      </c>
      <c r="F2390" s="626">
        <v>0</v>
      </c>
      <c r="G2390" s="626">
        <v>0</v>
      </c>
      <c r="H2390" s="626">
        <v>0</v>
      </c>
      <c r="I2390" s="626">
        <v>1</v>
      </c>
      <c r="J2390" s="626">
        <v>0</v>
      </c>
      <c r="K2390" s="626">
        <v>0</v>
      </c>
      <c r="L2390" s="626">
        <v>0</v>
      </c>
      <c r="M2390" s="626">
        <v>0</v>
      </c>
      <c r="N2390" s="626">
        <v>16</v>
      </c>
      <c r="O2390" s="626">
        <v>1</v>
      </c>
      <c r="P2390" s="626">
        <v>0</v>
      </c>
      <c r="Q2390" s="626">
        <v>0</v>
      </c>
      <c r="R2390" s="626">
        <v>0</v>
      </c>
      <c r="S2390" s="386"/>
      <c r="T2390" s="386"/>
      <c r="U2390" s="384" t="s">
        <v>39</v>
      </c>
      <c r="V2390" s="384" t="s">
        <v>1026</v>
      </c>
      <c r="W2390" s="384" t="str">
        <f t="shared" si="327"/>
        <v>Dhaka BGMEA : Hemayetpur, Savar</v>
      </c>
      <c r="X2390" s="626">
        <v>6</v>
      </c>
      <c r="Y2390" s="626">
        <v>0</v>
      </c>
      <c r="Z2390" s="626">
        <v>0</v>
      </c>
      <c r="AA2390" s="626">
        <v>1</v>
      </c>
      <c r="AB2390" s="626">
        <v>0</v>
      </c>
      <c r="AC2390" s="626">
        <v>1</v>
      </c>
      <c r="AD2390" s="626">
        <v>0</v>
      </c>
      <c r="AE2390" s="626">
        <v>0</v>
      </c>
      <c r="AF2390" s="626">
        <v>0</v>
      </c>
      <c r="AG2390" s="626">
        <v>0</v>
      </c>
      <c r="AH2390" s="626">
        <v>10</v>
      </c>
      <c r="AI2390" s="626">
        <v>0</v>
      </c>
      <c r="AJ2390" s="626">
        <v>0</v>
      </c>
      <c r="AK2390" s="626">
        <v>0</v>
      </c>
      <c r="AL2390" s="626">
        <v>0</v>
      </c>
      <c r="AO2390" s="384" t="s">
        <v>39</v>
      </c>
      <c r="AP2390" s="384" t="s">
        <v>1026</v>
      </c>
      <c r="AQ2390" s="384" t="str">
        <f t="shared" si="322"/>
        <v>Dhaka BGMEA : Hemayetpur, Savar</v>
      </c>
      <c r="AR2390" s="627">
        <v>1</v>
      </c>
      <c r="AS2390" s="627">
        <v>0</v>
      </c>
      <c r="AT2390" s="627">
        <v>0</v>
      </c>
      <c r="AU2390" s="627">
        <v>0</v>
      </c>
      <c r="AV2390" s="627">
        <v>0</v>
      </c>
      <c r="AW2390" s="627">
        <v>0</v>
      </c>
      <c r="AX2390" s="627">
        <v>0</v>
      </c>
      <c r="AY2390" s="627">
        <v>0</v>
      </c>
      <c r="AZ2390" s="627">
        <v>0</v>
      </c>
      <c r="BA2390" s="627">
        <v>0</v>
      </c>
      <c r="BB2390" s="627">
        <v>0</v>
      </c>
      <c r="BC2390" s="627">
        <v>0</v>
      </c>
      <c r="BD2390" s="627">
        <v>0</v>
      </c>
      <c r="BE2390" s="627">
        <v>0</v>
      </c>
      <c r="BF2390" s="627">
        <v>0</v>
      </c>
      <c r="BH2390" s="384" t="s">
        <v>39</v>
      </c>
      <c r="BI2390" s="384" t="s">
        <v>1026</v>
      </c>
      <c r="BJ2390" s="384" t="str">
        <f t="shared" si="323"/>
        <v>Dhaka BGMEA : Hemayetpur, Savar</v>
      </c>
      <c r="BK2390" s="627">
        <v>1</v>
      </c>
      <c r="BL2390" s="627">
        <v>0</v>
      </c>
      <c r="BM2390" s="627">
        <v>0</v>
      </c>
      <c r="BN2390" s="627">
        <v>0</v>
      </c>
      <c r="BO2390" s="627">
        <v>0</v>
      </c>
      <c r="BP2390" s="627">
        <v>0</v>
      </c>
      <c r="BQ2390" s="627">
        <v>0</v>
      </c>
      <c r="BR2390" s="627">
        <v>0</v>
      </c>
      <c r="BS2390" s="627">
        <v>0</v>
      </c>
      <c r="BT2390" s="627">
        <v>0</v>
      </c>
      <c r="BU2390" s="627">
        <v>2</v>
      </c>
      <c r="BV2390" s="627">
        <v>0</v>
      </c>
      <c r="BW2390" s="627">
        <v>0</v>
      </c>
      <c r="BX2390" s="627">
        <v>0</v>
      </c>
      <c r="BY2390" s="627">
        <v>0</v>
      </c>
      <c r="CA2390" s="384" t="s">
        <v>39</v>
      </c>
      <c r="CB2390" s="384" t="s">
        <v>1026</v>
      </c>
      <c r="CC2390" s="384" t="str">
        <f t="shared" si="324"/>
        <v>Dhaka BGMEA : Hemayetpur, Savar</v>
      </c>
      <c r="CD2390" s="629">
        <v>0</v>
      </c>
      <c r="CE2390" s="629">
        <v>0</v>
      </c>
      <c r="CF2390" s="629">
        <v>0</v>
      </c>
      <c r="CG2390" s="629">
        <v>0</v>
      </c>
      <c r="CH2390" s="629">
        <v>0</v>
      </c>
      <c r="CI2390" s="629">
        <v>0</v>
      </c>
      <c r="CJ2390" s="629">
        <v>0</v>
      </c>
      <c r="CK2390" s="629">
        <v>0</v>
      </c>
      <c r="CN2390" s="384" t="s">
        <v>39</v>
      </c>
      <c r="CO2390" s="384" t="s">
        <v>1026</v>
      </c>
      <c r="CP2390" s="384" t="str">
        <f t="shared" si="325"/>
        <v>Dhaka BGMEA : Hemayetpur, Savar</v>
      </c>
      <c r="CQ2390" s="629">
        <v>0</v>
      </c>
      <c r="CR2390" s="629">
        <v>0</v>
      </c>
      <c r="CS2390" s="629">
        <v>0</v>
      </c>
      <c r="CT2390" s="629">
        <v>0</v>
      </c>
      <c r="CU2390" s="629">
        <v>0</v>
      </c>
      <c r="CV2390" s="629">
        <v>0</v>
      </c>
      <c r="CW2390" s="629">
        <v>0</v>
      </c>
      <c r="CX2390" s="629">
        <v>0</v>
      </c>
      <c r="CZ2390" s="384" t="s">
        <v>39</v>
      </c>
      <c r="DA2390" s="384" t="s">
        <v>1026</v>
      </c>
      <c r="DB2390" s="384" t="str">
        <f t="shared" si="321"/>
        <v>Dhaka BGMEA : Hemayetpur, Savar</v>
      </c>
      <c r="DC2390" s="566">
        <v>0</v>
      </c>
      <c r="DD2390"/>
      <c r="DE2390" s="384" t="s">
        <v>39</v>
      </c>
      <c r="DF2390" s="384" t="s">
        <v>1026</v>
      </c>
      <c r="DG2390" s="384" t="str">
        <f t="shared" si="318"/>
        <v>Dhaka BGMEA : Hemayetpur, Savar</v>
      </c>
      <c r="DH2390" s="566">
        <v>0</v>
      </c>
      <c r="DI2390"/>
      <c r="DJ2390" s="384" t="s">
        <v>39</v>
      </c>
      <c r="DK2390" s="384" t="s">
        <v>1026</v>
      </c>
      <c r="DL2390" s="384" t="str">
        <f t="shared" si="319"/>
        <v>Dhaka BGMEA : Hemayetpur, Savar</v>
      </c>
      <c r="DM2390" s="566"/>
      <c r="DN2390"/>
      <c r="DO2390" s="384" t="s">
        <v>39</v>
      </c>
      <c r="DP2390" s="384" t="s">
        <v>1026</v>
      </c>
      <c r="DQ2390" s="384" t="str">
        <f t="shared" si="320"/>
        <v>Dhaka BGMEA : Hemayetpur, Savar</v>
      </c>
      <c r="DR2390" s="566"/>
    </row>
    <row r="2391" spans="1:122" ht="15" hidden="1" x14ac:dyDescent="0.25">
      <c r="A2391" s="384" t="s">
        <v>39</v>
      </c>
      <c r="B2391" s="384" t="s">
        <v>141</v>
      </c>
      <c r="C2391" s="384" t="str">
        <f t="shared" si="326"/>
        <v>Dhaka BGMEA : Jamgora, Ashulia</v>
      </c>
      <c r="D2391" s="626">
        <v>15</v>
      </c>
      <c r="E2391" s="626">
        <v>1</v>
      </c>
      <c r="F2391" s="626">
        <v>0</v>
      </c>
      <c r="G2391" s="626">
        <v>0</v>
      </c>
      <c r="H2391" s="626">
        <v>0</v>
      </c>
      <c r="I2391" s="626">
        <v>9</v>
      </c>
      <c r="J2391" s="626">
        <v>0</v>
      </c>
      <c r="K2391" s="626">
        <v>0</v>
      </c>
      <c r="L2391" s="626">
        <v>0</v>
      </c>
      <c r="M2391" s="626">
        <v>0</v>
      </c>
      <c r="N2391" s="626">
        <v>8</v>
      </c>
      <c r="O2391" s="626">
        <v>0</v>
      </c>
      <c r="P2391" s="626">
        <v>0</v>
      </c>
      <c r="Q2391" s="626">
        <v>0</v>
      </c>
      <c r="R2391" s="626">
        <v>0</v>
      </c>
      <c r="S2391" s="323"/>
      <c r="T2391" s="323"/>
      <c r="U2391" s="384" t="s">
        <v>39</v>
      </c>
      <c r="V2391" s="384" t="s">
        <v>141</v>
      </c>
      <c r="W2391" s="384" t="str">
        <f t="shared" si="327"/>
        <v>Dhaka BGMEA : Jamgora, Ashulia</v>
      </c>
      <c r="X2391" s="626">
        <v>17</v>
      </c>
      <c r="Y2391" s="626">
        <v>0</v>
      </c>
      <c r="Z2391" s="626">
        <v>0</v>
      </c>
      <c r="AA2391" s="626">
        <v>0</v>
      </c>
      <c r="AB2391" s="626">
        <v>0</v>
      </c>
      <c r="AC2391" s="626">
        <v>7</v>
      </c>
      <c r="AD2391" s="626">
        <v>2</v>
      </c>
      <c r="AE2391" s="626">
        <v>0</v>
      </c>
      <c r="AF2391" s="626">
        <v>0</v>
      </c>
      <c r="AG2391" s="626">
        <v>0</v>
      </c>
      <c r="AH2391" s="626">
        <v>16</v>
      </c>
      <c r="AI2391" s="626">
        <v>0</v>
      </c>
      <c r="AJ2391" s="626">
        <v>0</v>
      </c>
      <c r="AK2391" s="626">
        <v>0</v>
      </c>
      <c r="AL2391" s="626">
        <v>0</v>
      </c>
      <c r="AO2391" s="384" t="s">
        <v>39</v>
      </c>
      <c r="AP2391" s="384" t="s">
        <v>141</v>
      </c>
      <c r="AQ2391" s="384" t="str">
        <f t="shared" si="322"/>
        <v>Dhaka BGMEA : Jamgora, Ashulia</v>
      </c>
      <c r="AR2391" s="627">
        <v>0</v>
      </c>
      <c r="AS2391" s="627">
        <v>0</v>
      </c>
      <c r="AT2391" s="627">
        <v>0</v>
      </c>
      <c r="AU2391" s="627">
        <v>0</v>
      </c>
      <c r="AV2391" s="627">
        <v>0</v>
      </c>
      <c r="AW2391" s="627">
        <v>0</v>
      </c>
      <c r="AX2391" s="627">
        <v>0</v>
      </c>
      <c r="AY2391" s="627">
        <v>0</v>
      </c>
      <c r="AZ2391" s="627">
        <v>0</v>
      </c>
      <c r="BA2391" s="627">
        <v>0</v>
      </c>
      <c r="BB2391" s="627">
        <v>0</v>
      </c>
      <c r="BC2391" s="627">
        <v>0</v>
      </c>
      <c r="BD2391" s="627">
        <v>0</v>
      </c>
      <c r="BE2391" s="627">
        <v>0</v>
      </c>
      <c r="BF2391" s="627">
        <v>0</v>
      </c>
      <c r="BH2391" s="384" t="s">
        <v>39</v>
      </c>
      <c r="BI2391" s="384" t="s">
        <v>141</v>
      </c>
      <c r="BJ2391" s="384" t="str">
        <f t="shared" si="323"/>
        <v>Dhaka BGMEA : Jamgora, Ashulia</v>
      </c>
      <c r="BK2391" s="627">
        <v>0</v>
      </c>
      <c r="BL2391" s="627">
        <v>0</v>
      </c>
      <c r="BM2391" s="627">
        <v>0</v>
      </c>
      <c r="BN2391" s="627">
        <v>0</v>
      </c>
      <c r="BO2391" s="627">
        <v>0</v>
      </c>
      <c r="BP2391" s="627">
        <v>0</v>
      </c>
      <c r="BQ2391" s="627">
        <v>0</v>
      </c>
      <c r="BR2391" s="627">
        <v>0</v>
      </c>
      <c r="BS2391" s="627">
        <v>0</v>
      </c>
      <c r="BT2391" s="627">
        <v>0</v>
      </c>
      <c r="BU2391" s="627">
        <v>0</v>
      </c>
      <c r="BV2391" s="627">
        <v>0</v>
      </c>
      <c r="BW2391" s="627">
        <v>0</v>
      </c>
      <c r="BX2391" s="627">
        <v>0</v>
      </c>
      <c r="BY2391" s="627">
        <v>0</v>
      </c>
      <c r="CA2391" s="384" t="s">
        <v>39</v>
      </c>
      <c r="CB2391" s="384" t="s">
        <v>141</v>
      </c>
      <c r="CC2391" s="384" t="str">
        <f t="shared" si="324"/>
        <v>Dhaka BGMEA : Jamgora, Ashulia</v>
      </c>
      <c r="CD2391" s="629">
        <v>0</v>
      </c>
      <c r="CE2391" s="629">
        <v>0</v>
      </c>
      <c r="CF2391" s="629">
        <v>0</v>
      </c>
      <c r="CG2391" s="629">
        <v>0</v>
      </c>
      <c r="CH2391" s="629">
        <v>0</v>
      </c>
      <c r="CI2391" s="629">
        <v>0</v>
      </c>
      <c r="CJ2391" s="629">
        <v>0</v>
      </c>
      <c r="CK2391" s="629">
        <v>0</v>
      </c>
      <c r="CN2391" s="384" t="s">
        <v>39</v>
      </c>
      <c r="CO2391" s="384" t="s">
        <v>141</v>
      </c>
      <c r="CP2391" s="384" t="str">
        <f t="shared" si="325"/>
        <v>Dhaka BGMEA : Jamgora, Ashulia</v>
      </c>
      <c r="CQ2391" s="629">
        <v>0</v>
      </c>
      <c r="CR2391" s="629">
        <v>0</v>
      </c>
      <c r="CS2391" s="629">
        <v>0</v>
      </c>
      <c r="CT2391" s="629">
        <v>0</v>
      </c>
      <c r="CU2391" s="629">
        <v>0</v>
      </c>
      <c r="CV2391" s="629">
        <v>0</v>
      </c>
      <c r="CW2391" s="629">
        <v>0</v>
      </c>
      <c r="CX2391" s="629">
        <v>0</v>
      </c>
      <c r="CZ2391" s="384" t="s">
        <v>39</v>
      </c>
      <c r="DA2391" s="384" t="s">
        <v>141</v>
      </c>
      <c r="DB2391" s="384" t="str">
        <f t="shared" si="321"/>
        <v>Dhaka BGMEA : Jamgora, Ashulia</v>
      </c>
      <c r="DC2391" s="566">
        <v>0</v>
      </c>
      <c r="DD2391"/>
      <c r="DE2391" s="384" t="s">
        <v>39</v>
      </c>
      <c r="DF2391" s="384" t="s">
        <v>141</v>
      </c>
      <c r="DG2391" s="384" t="str">
        <f t="shared" si="318"/>
        <v>Dhaka BGMEA : Jamgora, Ashulia</v>
      </c>
      <c r="DH2391" s="566">
        <v>0</v>
      </c>
      <c r="DI2391"/>
      <c r="DJ2391" s="384" t="s">
        <v>39</v>
      </c>
      <c r="DK2391" s="384" t="s">
        <v>141</v>
      </c>
      <c r="DL2391" s="384" t="str">
        <f t="shared" si="319"/>
        <v>Dhaka BGMEA : Jamgora, Ashulia</v>
      </c>
      <c r="DM2391" s="566"/>
      <c r="DN2391"/>
      <c r="DO2391" s="384" t="s">
        <v>39</v>
      </c>
      <c r="DP2391" s="384" t="s">
        <v>141</v>
      </c>
      <c r="DQ2391" s="384" t="str">
        <f t="shared" si="320"/>
        <v>Dhaka BGMEA : Jamgora, Ashulia</v>
      </c>
      <c r="DR2391" s="566"/>
    </row>
    <row r="2392" spans="1:122" ht="15" hidden="1" x14ac:dyDescent="0.25">
      <c r="A2392" s="384" t="s">
        <v>39</v>
      </c>
      <c r="B2392" s="384" t="s">
        <v>224</v>
      </c>
      <c r="C2392" s="384" t="str">
        <f t="shared" si="326"/>
        <v>Dhaka DEPZ</v>
      </c>
      <c r="D2392" s="626">
        <v>7</v>
      </c>
      <c r="E2392" s="626">
        <v>1</v>
      </c>
      <c r="F2392" s="626">
        <v>0</v>
      </c>
      <c r="G2392" s="626">
        <v>0</v>
      </c>
      <c r="H2392" s="626">
        <v>0</v>
      </c>
      <c r="I2392" s="626">
        <v>1</v>
      </c>
      <c r="J2392" s="626">
        <v>0</v>
      </c>
      <c r="K2392" s="626">
        <v>0</v>
      </c>
      <c r="L2392" s="626">
        <v>0</v>
      </c>
      <c r="M2392" s="626">
        <v>0</v>
      </c>
      <c r="N2392" s="626">
        <v>6</v>
      </c>
      <c r="O2392" s="626">
        <v>0</v>
      </c>
      <c r="P2392" s="626">
        <v>0</v>
      </c>
      <c r="Q2392" s="626">
        <v>0</v>
      </c>
      <c r="R2392" s="626">
        <v>0</v>
      </c>
      <c r="S2392" s="386"/>
      <c r="T2392" s="386"/>
      <c r="U2392" s="384" t="s">
        <v>39</v>
      </c>
      <c r="V2392" s="384" t="s">
        <v>224</v>
      </c>
      <c r="W2392" s="384" t="str">
        <f t="shared" si="327"/>
        <v>Dhaka DEPZ</v>
      </c>
      <c r="X2392" s="626">
        <v>7</v>
      </c>
      <c r="Y2392" s="626">
        <v>1</v>
      </c>
      <c r="Z2392" s="626">
        <v>0</v>
      </c>
      <c r="AA2392" s="626">
        <v>0</v>
      </c>
      <c r="AB2392" s="626">
        <v>0</v>
      </c>
      <c r="AC2392" s="626">
        <v>0</v>
      </c>
      <c r="AD2392" s="626">
        <v>0</v>
      </c>
      <c r="AE2392" s="626">
        <v>0</v>
      </c>
      <c r="AF2392" s="626">
        <v>0</v>
      </c>
      <c r="AG2392" s="626">
        <v>0</v>
      </c>
      <c r="AH2392" s="626">
        <v>7</v>
      </c>
      <c r="AI2392" s="626">
        <v>2</v>
      </c>
      <c r="AJ2392" s="626">
        <v>0</v>
      </c>
      <c r="AK2392" s="626">
        <v>0</v>
      </c>
      <c r="AL2392" s="626">
        <v>0</v>
      </c>
      <c r="AO2392" s="384" t="s">
        <v>39</v>
      </c>
      <c r="AP2392" s="384" t="s">
        <v>224</v>
      </c>
      <c r="AQ2392" s="384" t="str">
        <f t="shared" si="322"/>
        <v>Dhaka DEPZ</v>
      </c>
      <c r="AR2392" s="627">
        <v>0</v>
      </c>
      <c r="AS2392" s="627">
        <v>0</v>
      </c>
      <c r="AT2392" s="627">
        <v>0</v>
      </c>
      <c r="AU2392" s="627">
        <v>0</v>
      </c>
      <c r="AV2392" s="627">
        <v>0</v>
      </c>
      <c r="AW2392" s="627">
        <v>0</v>
      </c>
      <c r="AX2392" s="627">
        <v>0</v>
      </c>
      <c r="AY2392" s="627">
        <v>0</v>
      </c>
      <c r="AZ2392" s="627">
        <v>0</v>
      </c>
      <c r="BA2392" s="627">
        <v>0</v>
      </c>
      <c r="BB2392" s="627">
        <v>1</v>
      </c>
      <c r="BC2392" s="627">
        <v>0</v>
      </c>
      <c r="BD2392" s="627">
        <v>0</v>
      </c>
      <c r="BE2392" s="627">
        <v>0</v>
      </c>
      <c r="BF2392" s="627">
        <v>0</v>
      </c>
      <c r="BH2392" s="384" t="s">
        <v>39</v>
      </c>
      <c r="BI2392" s="384" t="s">
        <v>224</v>
      </c>
      <c r="BJ2392" s="384" t="str">
        <f t="shared" si="323"/>
        <v>Dhaka DEPZ</v>
      </c>
      <c r="BK2392" s="627">
        <v>0</v>
      </c>
      <c r="BL2392" s="627">
        <v>0</v>
      </c>
      <c r="BM2392" s="627">
        <v>0</v>
      </c>
      <c r="BN2392" s="627">
        <v>0</v>
      </c>
      <c r="BO2392" s="627">
        <v>0</v>
      </c>
      <c r="BP2392" s="627">
        <v>0</v>
      </c>
      <c r="BQ2392" s="627">
        <v>0</v>
      </c>
      <c r="BR2392" s="627">
        <v>0</v>
      </c>
      <c r="BS2392" s="627">
        <v>0</v>
      </c>
      <c r="BT2392" s="627">
        <v>0</v>
      </c>
      <c r="BU2392" s="627">
        <v>0</v>
      </c>
      <c r="BV2392" s="627">
        <v>0</v>
      </c>
      <c r="BW2392" s="627">
        <v>0</v>
      </c>
      <c r="BX2392" s="627">
        <v>0</v>
      </c>
      <c r="BY2392" s="627">
        <v>0</v>
      </c>
      <c r="CA2392" s="384" t="s">
        <v>39</v>
      </c>
      <c r="CB2392" s="384" t="s">
        <v>224</v>
      </c>
      <c r="CC2392" s="384" t="str">
        <f t="shared" si="324"/>
        <v>Dhaka DEPZ</v>
      </c>
      <c r="CD2392" s="629">
        <v>0</v>
      </c>
      <c r="CE2392" s="629">
        <v>0</v>
      </c>
      <c r="CF2392" s="629">
        <v>0</v>
      </c>
      <c r="CG2392" s="629">
        <v>0</v>
      </c>
      <c r="CH2392" s="629">
        <v>0</v>
      </c>
      <c r="CI2392" s="629">
        <v>0</v>
      </c>
      <c r="CJ2392" s="629">
        <v>0</v>
      </c>
      <c r="CK2392" s="629">
        <v>0</v>
      </c>
      <c r="CN2392" s="384" t="s">
        <v>39</v>
      </c>
      <c r="CO2392" s="384" t="s">
        <v>224</v>
      </c>
      <c r="CP2392" s="384" t="str">
        <f t="shared" si="325"/>
        <v>Dhaka DEPZ</v>
      </c>
      <c r="CQ2392" s="629">
        <v>0</v>
      </c>
      <c r="CR2392" s="629">
        <v>0</v>
      </c>
      <c r="CS2392" s="629">
        <v>0</v>
      </c>
      <c r="CT2392" s="629">
        <v>0</v>
      </c>
      <c r="CU2392" s="629">
        <v>0</v>
      </c>
      <c r="CV2392" s="629">
        <v>0</v>
      </c>
      <c r="CW2392" s="629">
        <v>0</v>
      </c>
      <c r="CX2392" s="629">
        <v>0</v>
      </c>
      <c r="CZ2392" s="384" t="s">
        <v>39</v>
      </c>
      <c r="DA2392" s="384" t="s">
        <v>224</v>
      </c>
      <c r="DB2392" s="384" t="str">
        <f t="shared" si="321"/>
        <v>Dhaka DEPZ</v>
      </c>
      <c r="DC2392" s="566">
        <v>5</v>
      </c>
      <c r="DD2392"/>
      <c r="DE2392" s="384" t="s">
        <v>39</v>
      </c>
      <c r="DF2392" s="384" t="s">
        <v>224</v>
      </c>
      <c r="DG2392" s="384" t="str">
        <f t="shared" si="318"/>
        <v>Dhaka DEPZ</v>
      </c>
      <c r="DH2392" s="566">
        <v>0</v>
      </c>
      <c r="DI2392"/>
      <c r="DJ2392" s="384" t="s">
        <v>39</v>
      </c>
      <c r="DK2392" s="384" t="s">
        <v>224</v>
      </c>
      <c r="DL2392" s="384" t="str">
        <f t="shared" si="319"/>
        <v>Dhaka DEPZ</v>
      </c>
      <c r="DM2392" s="566"/>
      <c r="DN2392"/>
      <c r="DO2392" s="384" t="s">
        <v>39</v>
      </c>
      <c r="DP2392" s="384" t="s">
        <v>224</v>
      </c>
      <c r="DQ2392" s="384" t="str">
        <f t="shared" si="320"/>
        <v>Dhaka DEPZ</v>
      </c>
      <c r="DR2392" s="566"/>
    </row>
    <row r="2393" spans="1:122" ht="15" hidden="1" x14ac:dyDescent="0.25">
      <c r="A2393" s="384" t="s">
        <v>39</v>
      </c>
      <c r="B2393" s="384" t="s">
        <v>225</v>
      </c>
      <c r="C2393" s="384" t="str">
        <f t="shared" si="326"/>
        <v>Dhaka Dhamrai</v>
      </c>
      <c r="D2393" s="626">
        <v>122</v>
      </c>
      <c r="E2393" s="626">
        <v>2</v>
      </c>
      <c r="F2393" s="626">
        <v>0</v>
      </c>
      <c r="G2393" s="626">
        <v>0</v>
      </c>
      <c r="H2393" s="626">
        <v>0</v>
      </c>
      <c r="I2393" s="626">
        <v>7</v>
      </c>
      <c r="J2393" s="626">
        <v>0</v>
      </c>
      <c r="K2393" s="626">
        <v>0</v>
      </c>
      <c r="L2393" s="626">
        <v>0</v>
      </c>
      <c r="M2393" s="626">
        <v>0</v>
      </c>
      <c r="N2393" s="626">
        <v>16</v>
      </c>
      <c r="O2393" s="626">
        <v>0</v>
      </c>
      <c r="P2393" s="626">
        <v>0</v>
      </c>
      <c r="Q2393" s="626">
        <v>0</v>
      </c>
      <c r="R2393" s="626">
        <v>0</v>
      </c>
      <c r="S2393" s="315"/>
      <c r="T2393" s="315"/>
      <c r="U2393" s="384" t="s">
        <v>39</v>
      </c>
      <c r="V2393" s="384" t="s">
        <v>225</v>
      </c>
      <c r="W2393" s="384" t="str">
        <f t="shared" si="327"/>
        <v>Dhaka Dhamrai</v>
      </c>
      <c r="X2393" s="626">
        <v>94</v>
      </c>
      <c r="Y2393" s="626">
        <v>1</v>
      </c>
      <c r="Z2393" s="626">
        <v>0</v>
      </c>
      <c r="AA2393" s="626">
        <v>0</v>
      </c>
      <c r="AB2393" s="626">
        <v>0</v>
      </c>
      <c r="AC2393" s="626">
        <v>5</v>
      </c>
      <c r="AD2393" s="626">
        <v>0</v>
      </c>
      <c r="AE2393" s="626">
        <v>0</v>
      </c>
      <c r="AF2393" s="626">
        <v>0</v>
      </c>
      <c r="AG2393" s="626">
        <v>0</v>
      </c>
      <c r="AH2393" s="626">
        <v>14</v>
      </c>
      <c r="AI2393" s="626">
        <v>0</v>
      </c>
      <c r="AJ2393" s="626">
        <v>0</v>
      </c>
      <c r="AK2393" s="626">
        <v>0</v>
      </c>
      <c r="AL2393" s="626">
        <v>0</v>
      </c>
      <c r="AO2393" s="384" t="s">
        <v>39</v>
      </c>
      <c r="AP2393" s="384" t="s">
        <v>225</v>
      </c>
      <c r="AQ2393" s="384" t="str">
        <f t="shared" si="322"/>
        <v>Dhaka Dhamrai</v>
      </c>
      <c r="AR2393" s="627">
        <v>0</v>
      </c>
      <c r="AS2393" s="627">
        <v>0</v>
      </c>
      <c r="AT2393" s="627">
        <v>0</v>
      </c>
      <c r="AU2393" s="627">
        <v>0</v>
      </c>
      <c r="AV2393" s="627">
        <v>0</v>
      </c>
      <c r="AW2393" s="627">
        <v>0</v>
      </c>
      <c r="AX2393" s="627">
        <v>0</v>
      </c>
      <c r="AY2393" s="627">
        <v>0</v>
      </c>
      <c r="AZ2393" s="627">
        <v>0</v>
      </c>
      <c r="BA2393" s="627">
        <v>0</v>
      </c>
      <c r="BB2393" s="627">
        <v>0</v>
      </c>
      <c r="BC2393" s="627">
        <v>0</v>
      </c>
      <c r="BD2393" s="627">
        <v>0</v>
      </c>
      <c r="BE2393" s="627">
        <v>0</v>
      </c>
      <c r="BF2393" s="627">
        <v>0</v>
      </c>
      <c r="BH2393" s="384" t="s">
        <v>39</v>
      </c>
      <c r="BI2393" s="384" t="s">
        <v>225</v>
      </c>
      <c r="BJ2393" s="384" t="str">
        <f t="shared" si="323"/>
        <v>Dhaka Dhamrai</v>
      </c>
      <c r="BK2393" s="627">
        <v>1</v>
      </c>
      <c r="BL2393" s="627">
        <v>0</v>
      </c>
      <c r="BM2393" s="627">
        <v>0</v>
      </c>
      <c r="BN2393" s="627">
        <v>0</v>
      </c>
      <c r="BO2393" s="627">
        <v>0</v>
      </c>
      <c r="BP2393" s="627">
        <v>0</v>
      </c>
      <c r="BQ2393" s="627">
        <v>0</v>
      </c>
      <c r="BR2393" s="627">
        <v>0</v>
      </c>
      <c r="BS2393" s="627">
        <v>0</v>
      </c>
      <c r="BT2393" s="627">
        <v>0</v>
      </c>
      <c r="BU2393" s="627">
        <v>1</v>
      </c>
      <c r="BV2393" s="627">
        <v>0</v>
      </c>
      <c r="BW2393" s="627">
        <v>0</v>
      </c>
      <c r="BX2393" s="627">
        <v>0</v>
      </c>
      <c r="BY2393" s="627">
        <v>0</v>
      </c>
      <c r="CA2393" s="384" t="s">
        <v>39</v>
      </c>
      <c r="CB2393" s="384" t="s">
        <v>225</v>
      </c>
      <c r="CC2393" s="384" t="str">
        <f t="shared" si="324"/>
        <v>Dhaka Dhamrai</v>
      </c>
      <c r="CD2393" s="629">
        <v>0</v>
      </c>
      <c r="CE2393" s="629">
        <v>0</v>
      </c>
      <c r="CF2393" s="629">
        <v>0</v>
      </c>
      <c r="CG2393" s="629">
        <v>0</v>
      </c>
      <c r="CH2393" s="629">
        <v>0</v>
      </c>
      <c r="CI2393" s="629">
        <v>0</v>
      </c>
      <c r="CJ2393" s="629">
        <v>0</v>
      </c>
      <c r="CK2393" s="629">
        <v>0</v>
      </c>
      <c r="CN2393" s="384" t="s">
        <v>39</v>
      </c>
      <c r="CO2393" s="384" t="s">
        <v>225</v>
      </c>
      <c r="CP2393" s="384" t="str">
        <f t="shared" si="325"/>
        <v>Dhaka Dhamrai</v>
      </c>
      <c r="CQ2393" s="629">
        <v>0</v>
      </c>
      <c r="CR2393" s="629">
        <v>0</v>
      </c>
      <c r="CS2393" s="629">
        <v>0</v>
      </c>
      <c r="CT2393" s="629">
        <v>0</v>
      </c>
      <c r="CU2393" s="629">
        <v>0</v>
      </c>
      <c r="CV2393" s="629">
        <v>0</v>
      </c>
      <c r="CW2393" s="629">
        <v>0</v>
      </c>
      <c r="CX2393" s="629">
        <v>0</v>
      </c>
      <c r="CZ2393" s="384" t="s">
        <v>39</v>
      </c>
      <c r="DA2393" s="384" t="s">
        <v>225</v>
      </c>
      <c r="DB2393" s="384" t="str">
        <f t="shared" si="321"/>
        <v>Dhaka Dhamrai</v>
      </c>
      <c r="DC2393" s="566">
        <v>2</v>
      </c>
      <c r="DD2393"/>
      <c r="DE2393" s="384" t="s">
        <v>39</v>
      </c>
      <c r="DF2393" s="384" t="s">
        <v>225</v>
      </c>
      <c r="DG2393" s="384" t="str">
        <f t="shared" si="318"/>
        <v>Dhaka Dhamrai</v>
      </c>
      <c r="DH2393" s="566">
        <v>4</v>
      </c>
      <c r="DI2393"/>
      <c r="DJ2393" s="384" t="s">
        <v>39</v>
      </c>
      <c r="DK2393" s="384" t="s">
        <v>225</v>
      </c>
      <c r="DL2393" s="384" t="str">
        <f t="shared" si="319"/>
        <v>Dhaka Dhamrai</v>
      </c>
      <c r="DM2393" s="566"/>
      <c r="DN2393"/>
      <c r="DO2393" s="384" t="s">
        <v>39</v>
      </c>
      <c r="DP2393" s="384" t="s">
        <v>225</v>
      </c>
      <c r="DQ2393" s="384" t="str">
        <f t="shared" si="320"/>
        <v>Dhaka Dhamrai</v>
      </c>
      <c r="DR2393" s="566"/>
    </row>
    <row r="2394" spans="1:122" ht="15" hidden="1" x14ac:dyDescent="0.25">
      <c r="A2394" s="384" t="s">
        <v>39</v>
      </c>
      <c r="B2394" s="384" t="s">
        <v>226</v>
      </c>
      <c r="C2394" s="384" t="str">
        <f t="shared" si="326"/>
        <v>Dhaka Dohar</v>
      </c>
      <c r="D2394" s="626">
        <v>58</v>
      </c>
      <c r="E2394" s="626">
        <v>2</v>
      </c>
      <c r="F2394" s="626">
        <v>0</v>
      </c>
      <c r="G2394" s="626">
        <v>0</v>
      </c>
      <c r="H2394" s="626">
        <v>0</v>
      </c>
      <c r="I2394" s="626">
        <v>4</v>
      </c>
      <c r="J2394" s="626">
        <v>1</v>
      </c>
      <c r="K2394" s="626">
        <v>0</v>
      </c>
      <c r="L2394" s="626">
        <v>0</v>
      </c>
      <c r="M2394" s="626">
        <v>0</v>
      </c>
      <c r="N2394" s="626">
        <v>9</v>
      </c>
      <c r="O2394" s="626">
        <v>0</v>
      </c>
      <c r="P2394" s="626">
        <v>0</v>
      </c>
      <c r="Q2394" s="626">
        <v>0</v>
      </c>
      <c r="R2394" s="626">
        <v>0</v>
      </c>
      <c r="S2394" s="315"/>
      <c r="T2394" s="315"/>
      <c r="U2394" s="384" t="s">
        <v>39</v>
      </c>
      <c r="V2394" s="384" t="s">
        <v>226</v>
      </c>
      <c r="W2394" s="384" t="str">
        <f t="shared" si="327"/>
        <v>Dhaka Dohar</v>
      </c>
      <c r="X2394" s="626">
        <v>41</v>
      </c>
      <c r="Y2394" s="626">
        <v>1</v>
      </c>
      <c r="Z2394" s="626">
        <v>0</v>
      </c>
      <c r="AA2394" s="626">
        <v>0</v>
      </c>
      <c r="AB2394" s="626">
        <v>0</v>
      </c>
      <c r="AC2394" s="626">
        <v>0</v>
      </c>
      <c r="AD2394" s="626">
        <v>0</v>
      </c>
      <c r="AE2394" s="626">
        <v>0</v>
      </c>
      <c r="AF2394" s="626">
        <v>0</v>
      </c>
      <c r="AG2394" s="626">
        <v>0</v>
      </c>
      <c r="AH2394" s="626">
        <v>11</v>
      </c>
      <c r="AI2394" s="626">
        <v>0</v>
      </c>
      <c r="AJ2394" s="626">
        <v>0</v>
      </c>
      <c r="AK2394" s="626">
        <v>0</v>
      </c>
      <c r="AL2394" s="626">
        <v>0</v>
      </c>
      <c r="AO2394" s="384" t="s">
        <v>39</v>
      </c>
      <c r="AP2394" s="384" t="s">
        <v>226</v>
      </c>
      <c r="AQ2394" s="384" t="str">
        <f t="shared" si="322"/>
        <v>Dhaka Dohar</v>
      </c>
      <c r="AR2394" s="627">
        <v>0</v>
      </c>
      <c r="AS2394" s="627">
        <v>0</v>
      </c>
      <c r="AT2394" s="627">
        <v>0</v>
      </c>
      <c r="AU2394" s="627">
        <v>0</v>
      </c>
      <c r="AV2394" s="627">
        <v>0</v>
      </c>
      <c r="AW2394" s="627">
        <v>0</v>
      </c>
      <c r="AX2394" s="627">
        <v>0</v>
      </c>
      <c r="AY2394" s="627">
        <v>0</v>
      </c>
      <c r="AZ2394" s="627">
        <v>0</v>
      </c>
      <c r="BA2394" s="627">
        <v>0</v>
      </c>
      <c r="BB2394" s="627">
        <v>0</v>
      </c>
      <c r="BC2394" s="627">
        <v>0</v>
      </c>
      <c r="BD2394" s="627">
        <v>0</v>
      </c>
      <c r="BE2394" s="627">
        <v>0</v>
      </c>
      <c r="BF2394" s="627">
        <v>0</v>
      </c>
      <c r="BH2394" s="384" t="s">
        <v>39</v>
      </c>
      <c r="BI2394" s="384" t="s">
        <v>226</v>
      </c>
      <c r="BJ2394" s="384" t="str">
        <f t="shared" si="323"/>
        <v>Dhaka Dohar</v>
      </c>
      <c r="BK2394" s="627">
        <v>0</v>
      </c>
      <c r="BL2394" s="627">
        <v>0</v>
      </c>
      <c r="BM2394" s="627">
        <v>0</v>
      </c>
      <c r="BN2394" s="627">
        <v>0</v>
      </c>
      <c r="BO2394" s="627">
        <v>0</v>
      </c>
      <c r="BP2394" s="627">
        <v>0</v>
      </c>
      <c r="BQ2394" s="627">
        <v>0</v>
      </c>
      <c r="BR2394" s="627">
        <v>0</v>
      </c>
      <c r="BS2394" s="627">
        <v>0</v>
      </c>
      <c r="BT2394" s="627">
        <v>0</v>
      </c>
      <c r="BU2394" s="627">
        <v>1</v>
      </c>
      <c r="BV2394" s="627">
        <v>0</v>
      </c>
      <c r="BW2394" s="627">
        <v>0</v>
      </c>
      <c r="BX2394" s="627">
        <v>0</v>
      </c>
      <c r="BY2394" s="627">
        <v>0</v>
      </c>
      <c r="CA2394" s="384" t="s">
        <v>39</v>
      </c>
      <c r="CB2394" s="384" t="s">
        <v>226</v>
      </c>
      <c r="CC2394" s="384" t="str">
        <f t="shared" si="324"/>
        <v>Dhaka Dohar</v>
      </c>
      <c r="CD2394" s="629">
        <v>0</v>
      </c>
      <c r="CE2394" s="629">
        <v>0</v>
      </c>
      <c r="CF2394" s="629">
        <v>0</v>
      </c>
      <c r="CG2394" s="629">
        <v>0</v>
      </c>
      <c r="CH2394" s="629">
        <v>0</v>
      </c>
      <c r="CI2394" s="629">
        <v>0</v>
      </c>
      <c r="CJ2394" s="629">
        <v>0</v>
      </c>
      <c r="CK2394" s="629">
        <v>0</v>
      </c>
      <c r="CN2394" s="384" t="s">
        <v>39</v>
      </c>
      <c r="CO2394" s="384" t="s">
        <v>226</v>
      </c>
      <c r="CP2394" s="384" t="str">
        <f t="shared" si="325"/>
        <v>Dhaka Dohar</v>
      </c>
      <c r="CQ2394" s="629">
        <v>0</v>
      </c>
      <c r="CR2394" s="629">
        <v>0</v>
      </c>
      <c r="CS2394" s="629">
        <v>0</v>
      </c>
      <c r="CT2394" s="629">
        <v>0</v>
      </c>
      <c r="CU2394" s="629">
        <v>0</v>
      </c>
      <c r="CV2394" s="629">
        <v>0</v>
      </c>
      <c r="CW2394" s="629">
        <v>0</v>
      </c>
      <c r="CX2394" s="629">
        <v>0</v>
      </c>
      <c r="CZ2394" s="384" t="s">
        <v>39</v>
      </c>
      <c r="DA2394" s="384" t="s">
        <v>226</v>
      </c>
      <c r="DB2394" s="384" t="str">
        <f t="shared" si="321"/>
        <v>Dhaka Dohar</v>
      </c>
      <c r="DC2394" s="566">
        <v>2</v>
      </c>
      <c r="DD2394"/>
      <c r="DE2394" s="384" t="s">
        <v>39</v>
      </c>
      <c r="DF2394" s="384" t="s">
        <v>226</v>
      </c>
      <c r="DG2394" s="384" t="str">
        <f t="shared" si="318"/>
        <v>Dhaka Dohar</v>
      </c>
      <c r="DH2394" s="566">
        <v>5</v>
      </c>
      <c r="DI2394"/>
      <c r="DJ2394" s="384" t="s">
        <v>39</v>
      </c>
      <c r="DK2394" s="384" t="s">
        <v>226</v>
      </c>
      <c r="DL2394" s="384" t="str">
        <f t="shared" si="319"/>
        <v>Dhaka Dohar</v>
      </c>
      <c r="DM2394" s="566"/>
      <c r="DN2394"/>
      <c r="DO2394" s="384" t="s">
        <v>39</v>
      </c>
      <c r="DP2394" s="384" t="s">
        <v>226</v>
      </c>
      <c r="DQ2394" s="384" t="str">
        <f t="shared" si="320"/>
        <v>Dhaka Dohar</v>
      </c>
      <c r="DR2394" s="566"/>
    </row>
    <row r="2395" spans="1:122" ht="15" hidden="1" x14ac:dyDescent="0.25">
      <c r="A2395" s="384" t="s">
        <v>39</v>
      </c>
      <c r="B2395" s="384" t="s">
        <v>227</v>
      </c>
      <c r="C2395" s="384" t="str">
        <f t="shared" si="326"/>
        <v>Dhaka Keraniganj</v>
      </c>
      <c r="D2395" s="626">
        <v>115</v>
      </c>
      <c r="E2395" s="626">
        <v>11</v>
      </c>
      <c r="F2395" s="626">
        <v>0</v>
      </c>
      <c r="G2395" s="626">
        <v>2</v>
      </c>
      <c r="H2395" s="626">
        <v>0</v>
      </c>
      <c r="I2395" s="626">
        <v>13</v>
      </c>
      <c r="J2395" s="626">
        <v>1</v>
      </c>
      <c r="K2395" s="626">
        <v>0</v>
      </c>
      <c r="L2395" s="626">
        <v>0</v>
      </c>
      <c r="M2395" s="626">
        <v>0</v>
      </c>
      <c r="N2395" s="626">
        <v>33</v>
      </c>
      <c r="O2395" s="626">
        <v>1</v>
      </c>
      <c r="P2395" s="626">
        <v>0</v>
      </c>
      <c r="Q2395" s="626">
        <v>0</v>
      </c>
      <c r="R2395" s="626">
        <v>0</v>
      </c>
      <c r="S2395" s="315"/>
      <c r="T2395" s="315"/>
      <c r="U2395" s="384" t="s">
        <v>39</v>
      </c>
      <c r="V2395" s="384" t="s">
        <v>227</v>
      </c>
      <c r="W2395" s="384" t="str">
        <f t="shared" si="327"/>
        <v>Dhaka Keraniganj</v>
      </c>
      <c r="X2395" s="626">
        <v>66</v>
      </c>
      <c r="Y2395" s="626">
        <v>3</v>
      </c>
      <c r="Z2395" s="626">
        <v>0</v>
      </c>
      <c r="AA2395" s="626">
        <v>1</v>
      </c>
      <c r="AB2395" s="626">
        <v>0</v>
      </c>
      <c r="AC2395" s="626">
        <v>6</v>
      </c>
      <c r="AD2395" s="626">
        <v>0</v>
      </c>
      <c r="AE2395" s="626">
        <v>0</v>
      </c>
      <c r="AF2395" s="626">
        <v>0</v>
      </c>
      <c r="AG2395" s="626">
        <v>0</v>
      </c>
      <c r="AH2395" s="626">
        <v>49</v>
      </c>
      <c r="AI2395" s="626">
        <v>2</v>
      </c>
      <c r="AJ2395" s="626">
        <v>0</v>
      </c>
      <c r="AK2395" s="626">
        <v>0</v>
      </c>
      <c r="AL2395" s="626">
        <v>0</v>
      </c>
      <c r="AO2395" s="384" t="s">
        <v>39</v>
      </c>
      <c r="AP2395" s="384" t="s">
        <v>227</v>
      </c>
      <c r="AQ2395" s="384" t="str">
        <f t="shared" si="322"/>
        <v>Dhaka Keraniganj</v>
      </c>
      <c r="AR2395" s="627">
        <v>1</v>
      </c>
      <c r="AS2395" s="627">
        <v>0</v>
      </c>
      <c r="AT2395" s="627">
        <v>0</v>
      </c>
      <c r="AU2395" s="627">
        <v>0</v>
      </c>
      <c r="AV2395" s="627">
        <v>0</v>
      </c>
      <c r="AW2395" s="627">
        <v>7</v>
      </c>
      <c r="AX2395" s="627">
        <v>0</v>
      </c>
      <c r="AY2395" s="627">
        <v>0</v>
      </c>
      <c r="AZ2395" s="627">
        <v>0</v>
      </c>
      <c r="BA2395" s="627">
        <v>0</v>
      </c>
      <c r="BB2395" s="627">
        <v>6</v>
      </c>
      <c r="BC2395" s="627">
        <v>0</v>
      </c>
      <c r="BD2395" s="627">
        <v>0</v>
      </c>
      <c r="BE2395" s="627">
        <v>0</v>
      </c>
      <c r="BF2395" s="627">
        <v>0</v>
      </c>
      <c r="BH2395" s="384" t="s">
        <v>39</v>
      </c>
      <c r="BI2395" s="384" t="s">
        <v>227</v>
      </c>
      <c r="BJ2395" s="384" t="str">
        <f t="shared" si="323"/>
        <v>Dhaka Keraniganj</v>
      </c>
      <c r="BK2395" s="627">
        <v>1</v>
      </c>
      <c r="BL2395" s="627">
        <v>0</v>
      </c>
      <c r="BM2395" s="627">
        <v>0</v>
      </c>
      <c r="BN2395" s="627">
        <v>0</v>
      </c>
      <c r="BO2395" s="627">
        <v>0</v>
      </c>
      <c r="BP2395" s="627">
        <v>2</v>
      </c>
      <c r="BQ2395" s="627">
        <v>0</v>
      </c>
      <c r="BR2395" s="627">
        <v>0</v>
      </c>
      <c r="BS2395" s="627">
        <v>0</v>
      </c>
      <c r="BT2395" s="627">
        <v>0</v>
      </c>
      <c r="BU2395" s="627">
        <v>2</v>
      </c>
      <c r="BV2395" s="627">
        <v>0</v>
      </c>
      <c r="BW2395" s="627">
        <v>0</v>
      </c>
      <c r="BX2395" s="627">
        <v>0</v>
      </c>
      <c r="BY2395" s="627">
        <v>0</v>
      </c>
      <c r="CA2395" s="384" t="s">
        <v>39</v>
      </c>
      <c r="CB2395" s="384" t="s">
        <v>227</v>
      </c>
      <c r="CC2395" s="384" t="str">
        <f t="shared" si="324"/>
        <v>Dhaka Keraniganj</v>
      </c>
      <c r="CD2395" s="629">
        <v>0</v>
      </c>
      <c r="CE2395" s="629">
        <v>0</v>
      </c>
      <c r="CF2395" s="629">
        <v>0</v>
      </c>
      <c r="CG2395" s="629">
        <v>0</v>
      </c>
      <c r="CH2395" s="629">
        <v>0</v>
      </c>
      <c r="CI2395" s="629">
        <v>0</v>
      </c>
      <c r="CJ2395" s="629">
        <v>0</v>
      </c>
      <c r="CK2395" s="629">
        <v>0</v>
      </c>
      <c r="CN2395" s="384" t="s">
        <v>39</v>
      </c>
      <c r="CO2395" s="384" t="s">
        <v>227</v>
      </c>
      <c r="CP2395" s="384" t="str">
        <f t="shared" si="325"/>
        <v>Dhaka Keraniganj</v>
      </c>
      <c r="CQ2395" s="629">
        <v>0</v>
      </c>
      <c r="CR2395" s="629">
        <v>0</v>
      </c>
      <c r="CS2395" s="629">
        <v>0</v>
      </c>
      <c r="CT2395" s="629">
        <v>0</v>
      </c>
      <c r="CU2395" s="629">
        <v>0</v>
      </c>
      <c r="CV2395" s="629">
        <v>0</v>
      </c>
      <c r="CW2395" s="629">
        <v>0</v>
      </c>
      <c r="CX2395" s="629">
        <v>0</v>
      </c>
      <c r="CZ2395" s="384" t="s">
        <v>39</v>
      </c>
      <c r="DA2395" s="384" t="s">
        <v>227</v>
      </c>
      <c r="DB2395" s="384" t="str">
        <f t="shared" si="321"/>
        <v>Dhaka Keraniganj</v>
      </c>
      <c r="DC2395" s="566">
        <v>7</v>
      </c>
      <c r="DD2395"/>
      <c r="DE2395" s="384" t="s">
        <v>39</v>
      </c>
      <c r="DF2395" s="384" t="s">
        <v>227</v>
      </c>
      <c r="DG2395" s="384" t="str">
        <f t="shared" si="318"/>
        <v>Dhaka Keraniganj</v>
      </c>
      <c r="DH2395" s="566">
        <v>7</v>
      </c>
      <c r="DI2395"/>
      <c r="DJ2395" s="384" t="s">
        <v>39</v>
      </c>
      <c r="DK2395" s="384" t="s">
        <v>227</v>
      </c>
      <c r="DL2395" s="384" t="str">
        <f t="shared" si="319"/>
        <v>Dhaka Keraniganj</v>
      </c>
      <c r="DM2395" s="566"/>
      <c r="DN2395"/>
      <c r="DO2395" s="384" t="s">
        <v>39</v>
      </c>
      <c r="DP2395" s="384" t="s">
        <v>227</v>
      </c>
      <c r="DQ2395" s="384" t="str">
        <f t="shared" si="320"/>
        <v>Dhaka Keraniganj</v>
      </c>
      <c r="DR2395" s="566"/>
    </row>
    <row r="2396" spans="1:122" ht="15" hidden="1" x14ac:dyDescent="0.25">
      <c r="A2396" s="384" t="s">
        <v>39</v>
      </c>
      <c r="B2396" s="384" t="s">
        <v>228</v>
      </c>
      <c r="C2396" s="384" t="str">
        <f t="shared" si="326"/>
        <v>Dhaka Nawabganj</v>
      </c>
      <c r="D2396" s="626">
        <v>84</v>
      </c>
      <c r="E2396" s="626">
        <v>1</v>
      </c>
      <c r="F2396" s="626">
        <v>0</v>
      </c>
      <c r="G2396" s="626">
        <v>0</v>
      </c>
      <c r="H2396" s="626">
        <v>0</v>
      </c>
      <c r="I2396" s="626">
        <v>4</v>
      </c>
      <c r="J2396" s="626">
        <v>0</v>
      </c>
      <c r="K2396" s="626">
        <v>0</v>
      </c>
      <c r="L2396" s="626">
        <v>0</v>
      </c>
      <c r="M2396" s="626">
        <v>0</v>
      </c>
      <c r="N2396" s="626">
        <v>12</v>
      </c>
      <c r="O2396" s="626">
        <v>0</v>
      </c>
      <c r="P2396" s="626">
        <v>0</v>
      </c>
      <c r="Q2396" s="626">
        <v>0</v>
      </c>
      <c r="R2396" s="626">
        <v>0</v>
      </c>
      <c r="S2396" s="315"/>
      <c r="T2396" s="315"/>
      <c r="U2396" s="384" t="s">
        <v>39</v>
      </c>
      <c r="V2396" s="384" t="s">
        <v>228</v>
      </c>
      <c r="W2396" s="384" t="str">
        <f t="shared" si="327"/>
        <v>Dhaka Nawabganj</v>
      </c>
      <c r="X2396" s="626">
        <v>51</v>
      </c>
      <c r="Y2396" s="626">
        <v>0</v>
      </c>
      <c r="Z2396" s="626">
        <v>0</v>
      </c>
      <c r="AA2396" s="626">
        <v>0</v>
      </c>
      <c r="AB2396" s="626">
        <v>0</v>
      </c>
      <c r="AC2396" s="626">
        <v>3</v>
      </c>
      <c r="AD2396" s="626">
        <v>0</v>
      </c>
      <c r="AE2396" s="626">
        <v>0</v>
      </c>
      <c r="AF2396" s="626">
        <v>0</v>
      </c>
      <c r="AG2396" s="626">
        <v>0</v>
      </c>
      <c r="AH2396" s="626">
        <v>15</v>
      </c>
      <c r="AI2396" s="626">
        <v>0</v>
      </c>
      <c r="AJ2396" s="626">
        <v>0</v>
      </c>
      <c r="AK2396" s="626">
        <v>0</v>
      </c>
      <c r="AL2396" s="626">
        <v>0</v>
      </c>
      <c r="AO2396" s="384" t="s">
        <v>39</v>
      </c>
      <c r="AP2396" s="384" t="s">
        <v>228</v>
      </c>
      <c r="AQ2396" s="384" t="str">
        <f t="shared" si="322"/>
        <v>Dhaka Nawabganj</v>
      </c>
      <c r="AR2396" s="627">
        <v>0</v>
      </c>
      <c r="AS2396" s="627">
        <v>0</v>
      </c>
      <c r="AT2396" s="627">
        <v>0</v>
      </c>
      <c r="AU2396" s="627">
        <v>0</v>
      </c>
      <c r="AV2396" s="627">
        <v>0</v>
      </c>
      <c r="AW2396" s="627">
        <v>0</v>
      </c>
      <c r="AX2396" s="627">
        <v>0</v>
      </c>
      <c r="AY2396" s="627">
        <v>0</v>
      </c>
      <c r="AZ2396" s="627">
        <v>0</v>
      </c>
      <c r="BA2396" s="627">
        <v>0</v>
      </c>
      <c r="BB2396" s="627">
        <v>1</v>
      </c>
      <c r="BC2396" s="627">
        <v>0</v>
      </c>
      <c r="BD2396" s="627">
        <v>0</v>
      </c>
      <c r="BE2396" s="627">
        <v>0</v>
      </c>
      <c r="BF2396" s="627">
        <v>0</v>
      </c>
      <c r="BH2396" s="384" t="s">
        <v>39</v>
      </c>
      <c r="BI2396" s="384" t="s">
        <v>228</v>
      </c>
      <c r="BJ2396" s="384" t="str">
        <f t="shared" si="323"/>
        <v>Dhaka Nawabganj</v>
      </c>
      <c r="BK2396" s="627">
        <v>0</v>
      </c>
      <c r="BL2396" s="627">
        <v>0</v>
      </c>
      <c r="BM2396" s="627">
        <v>0</v>
      </c>
      <c r="BN2396" s="627">
        <v>0</v>
      </c>
      <c r="BO2396" s="627">
        <v>0</v>
      </c>
      <c r="BP2396" s="627">
        <v>0</v>
      </c>
      <c r="BQ2396" s="627">
        <v>0</v>
      </c>
      <c r="BR2396" s="627">
        <v>0</v>
      </c>
      <c r="BS2396" s="627">
        <v>0</v>
      </c>
      <c r="BT2396" s="627">
        <v>0</v>
      </c>
      <c r="BU2396" s="627">
        <v>1</v>
      </c>
      <c r="BV2396" s="627">
        <v>0</v>
      </c>
      <c r="BW2396" s="627">
        <v>0</v>
      </c>
      <c r="BX2396" s="627">
        <v>0</v>
      </c>
      <c r="BY2396" s="627">
        <v>0</v>
      </c>
      <c r="CA2396" s="384" t="s">
        <v>39</v>
      </c>
      <c r="CB2396" s="384" t="s">
        <v>228</v>
      </c>
      <c r="CC2396" s="384" t="str">
        <f t="shared" si="324"/>
        <v>Dhaka Nawabganj</v>
      </c>
      <c r="CD2396" s="629">
        <v>0</v>
      </c>
      <c r="CE2396" s="629">
        <v>0</v>
      </c>
      <c r="CF2396" s="629">
        <v>0</v>
      </c>
      <c r="CG2396" s="629">
        <v>0</v>
      </c>
      <c r="CH2396" s="629">
        <v>0</v>
      </c>
      <c r="CI2396" s="629">
        <v>0</v>
      </c>
      <c r="CJ2396" s="629">
        <v>0</v>
      </c>
      <c r="CK2396" s="629">
        <v>0</v>
      </c>
      <c r="CN2396" s="384" t="s">
        <v>39</v>
      </c>
      <c r="CO2396" s="384" t="s">
        <v>228</v>
      </c>
      <c r="CP2396" s="384" t="str">
        <f t="shared" si="325"/>
        <v>Dhaka Nawabganj</v>
      </c>
      <c r="CQ2396" s="629">
        <v>0</v>
      </c>
      <c r="CR2396" s="629">
        <v>0</v>
      </c>
      <c r="CS2396" s="629">
        <v>0</v>
      </c>
      <c r="CT2396" s="629">
        <v>0</v>
      </c>
      <c r="CU2396" s="629">
        <v>0</v>
      </c>
      <c r="CV2396" s="629">
        <v>0</v>
      </c>
      <c r="CW2396" s="629">
        <v>0</v>
      </c>
      <c r="CX2396" s="629">
        <v>0</v>
      </c>
      <c r="CZ2396" s="384" t="s">
        <v>39</v>
      </c>
      <c r="DA2396" s="384" t="s">
        <v>228</v>
      </c>
      <c r="DB2396" s="384" t="str">
        <f t="shared" si="321"/>
        <v>Dhaka Nawabganj</v>
      </c>
      <c r="DC2396" s="566">
        <v>1</v>
      </c>
      <c r="DD2396"/>
      <c r="DE2396" s="384" t="s">
        <v>39</v>
      </c>
      <c r="DF2396" s="384" t="s">
        <v>228</v>
      </c>
      <c r="DG2396" s="384" t="str">
        <f t="shared" si="318"/>
        <v>Dhaka Nawabganj</v>
      </c>
      <c r="DH2396" s="566">
        <v>2</v>
      </c>
      <c r="DI2396"/>
      <c r="DJ2396" s="384" t="s">
        <v>39</v>
      </c>
      <c r="DK2396" s="384" t="s">
        <v>228</v>
      </c>
      <c r="DL2396" s="384" t="str">
        <f t="shared" si="319"/>
        <v>Dhaka Nawabganj</v>
      </c>
      <c r="DM2396" s="566"/>
      <c r="DN2396"/>
      <c r="DO2396" s="384" t="s">
        <v>39</v>
      </c>
      <c r="DP2396" s="384" t="s">
        <v>228</v>
      </c>
      <c r="DQ2396" s="384" t="str">
        <f t="shared" si="320"/>
        <v>Dhaka Nawabganj</v>
      </c>
      <c r="DR2396" s="566"/>
    </row>
    <row r="2397" spans="1:122" ht="15" hidden="1" x14ac:dyDescent="0.25">
      <c r="A2397" s="384" t="s">
        <v>39</v>
      </c>
      <c r="B2397" s="384" t="s">
        <v>229</v>
      </c>
      <c r="C2397" s="384" t="str">
        <f t="shared" si="326"/>
        <v>Dhaka Savar</v>
      </c>
      <c r="D2397" s="626">
        <v>171</v>
      </c>
      <c r="E2397" s="626">
        <v>13</v>
      </c>
      <c r="F2397" s="626">
        <v>0</v>
      </c>
      <c r="G2397" s="626">
        <v>0</v>
      </c>
      <c r="H2397" s="626">
        <v>0</v>
      </c>
      <c r="I2397" s="626">
        <v>6</v>
      </c>
      <c r="J2397" s="626">
        <v>3</v>
      </c>
      <c r="K2397" s="626">
        <v>0</v>
      </c>
      <c r="L2397" s="626">
        <v>0</v>
      </c>
      <c r="M2397" s="626">
        <v>0</v>
      </c>
      <c r="N2397" s="626">
        <v>45</v>
      </c>
      <c r="O2397" s="626">
        <v>2</v>
      </c>
      <c r="P2397" s="626">
        <v>0</v>
      </c>
      <c r="Q2397" s="626">
        <v>0</v>
      </c>
      <c r="R2397" s="626">
        <v>0</v>
      </c>
      <c r="S2397" s="315"/>
      <c r="T2397" s="315"/>
      <c r="U2397" s="384" t="s">
        <v>39</v>
      </c>
      <c r="V2397" s="384" t="s">
        <v>229</v>
      </c>
      <c r="W2397" s="384" t="str">
        <f t="shared" si="327"/>
        <v>Dhaka Savar</v>
      </c>
      <c r="X2397" s="626">
        <v>180</v>
      </c>
      <c r="Y2397" s="626">
        <v>9</v>
      </c>
      <c r="Z2397" s="626">
        <v>0</v>
      </c>
      <c r="AA2397" s="626">
        <v>0</v>
      </c>
      <c r="AB2397" s="626">
        <v>0</v>
      </c>
      <c r="AC2397" s="626">
        <v>5</v>
      </c>
      <c r="AD2397" s="626">
        <v>1</v>
      </c>
      <c r="AE2397" s="626">
        <v>0</v>
      </c>
      <c r="AF2397" s="626">
        <v>0</v>
      </c>
      <c r="AG2397" s="626">
        <v>0</v>
      </c>
      <c r="AH2397" s="626">
        <v>54</v>
      </c>
      <c r="AI2397" s="626">
        <v>4</v>
      </c>
      <c r="AJ2397" s="626">
        <v>0</v>
      </c>
      <c r="AK2397" s="626">
        <v>0</v>
      </c>
      <c r="AL2397" s="626">
        <v>0</v>
      </c>
      <c r="AO2397" s="384" t="s">
        <v>39</v>
      </c>
      <c r="AP2397" s="384" t="s">
        <v>229</v>
      </c>
      <c r="AQ2397" s="384" t="str">
        <f t="shared" si="322"/>
        <v>Dhaka Savar</v>
      </c>
      <c r="AR2397" s="627">
        <v>2</v>
      </c>
      <c r="AS2397" s="627">
        <v>0</v>
      </c>
      <c r="AT2397" s="627">
        <v>0</v>
      </c>
      <c r="AU2397" s="627">
        <v>0</v>
      </c>
      <c r="AV2397" s="627">
        <v>0</v>
      </c>
      <c r="AW2397" s="627">
        <v>0</v>
      </c>
      <c r="AX2397" s="627">
        <v>0</v>
      </c>
      <c r="AY2397" s="627">
        <v>0</v>
      </c>
      <c r="AZ2397" s="627">
        <v>0</v>
      </c>
      <c r="BA2397" s="627">
        <v>0</v>
      </c>
      <c r="BB2397" s="627">
        <v>4</v>
      </c>
      <c r="BC2397" s="627">
        <v>0</v>
      </c>
      <c r="BD2397" s="627">
        <v>0</v>
      </c>
      <c r="BE2397" s="627">
        <v>0</v>
      </c>
      <c r="BF2397" s="627">
        <v>0</v>
      </c>
      <c r="BH2397" s="384" t="s">
        <v>39</v>
      </c>
      <c r="BI2397" s="384" t="s">
        <v>229</v>
      </c>
      <c r="BJ2397" s="384" t="str">
        <f t="shared" si="323"/>
        <v>Dhaka Savar</v>
      </c>
      <c r="BK2397" s="627">
        <v>0</v>
      </c>
      <c r="BL2397" s="627">
        <v>0</v>
      </c>
      <c r="BM2397" s="627">
        <v>0</v>
      </c>
      <c r="BN2397" s="627">
        <v>0</v>
      </c>
      <c r="BO2397" s="627">
        <v>0</v>
      </c>
      <c r="BP2397" s="627">
        <v>1</v>
      </c>
      <c r="BQ2397" s="627">
        <v>0</v>
      </c>
      <c r="BR2397" s="627">
        <v>0</v>
      </c>
      <c r="BS2397" s="627">
        <v>0</v>
      </c>
      <c r="BT2397" s="627">
        <v>0</v>
      </c>
      <c r="BU2397" s="627">
        <v>1</v>
      </c>
      <c r="BV2397" s="627">
        <v>0</v>
      </c>
      <c r="BW2397" s="627">
        <v>0</v>
      </c>
      <c r="BX2397" s="627">
        <v>0</v>
      </c>
      <c r="BY2397" s="627">
        <v>0</v>
      </c>
      <c r="CA2397" s="384" t="s">
        <v>39</v>
      </c>
      <c r="CB2397" s="384" t="s">
        <v>229</v>
      </c>
      <c r="CC2397" s="384" t="str">
        <f t="shared" si="324"/>
        <v>Dhaka Savar</v>
      </c>
      <c r="CD2397" s="629">
        <v>0</v>
      </c>
      <c r="CE2397" s="629">
        <v>0</v>
      </c>
      <c r="CF2397" s="629">
        <v>0</v>
      </c>
      <c r="CG2397" s="629">
        <v>0</v>
      </c>
      <c r="CH2397" s="629">
        <v>0</v>
      </c>
      <c r="CI2397" s="629">
        <v>0</v>
      </c>
      <c r="CJ2397" s="629">
        <v>0</v>
      </c>
      <c r="CK2397" s="629">
        <v>0</v>
      </c>
      <c r="CN2397" s="384" t="s">
        <v>39</v>
      </c>
      <c r="CO2397" s="384" t="s">
        <v>229</v>
      </c>
      <c r="CP2397" s="384" t="str">
        <f t="shared" si="325"/>
        <v>Dhaka Savar</v>
      </c>
      <c r="CQ2397" s="629">
        <v>0</v>
      </c>
      <c r="CR2397" s="629">
        <v>0</v>
      </c>
      <c r="CS2397" s="629">
        <v>0</v>
      </c>
      <c r="CT2397" s="629">
        <v>0</v>
      </c>
      <c r="CU2397" s="629">
        <v>0</v>
      </c>
      <c r="CV2397" s="629">
        <v>0</v>
      </c>
      <c r="CW2397" s="629">
        <v>0</v>
      </c>
      <c r="CX2397" s="629">
        <v>0</v>
      </c>
      <c r="CZ2397" s="384" t="s">
        <v>39</v>
      </c>
      <c r="DA2397" s="384" t="s">
        <v>229</v>
      </c>
      <c r="DB2397" s="384" t="str">
        <f t="shared" si="321"/>
        <v>Dhaka Savar</v>
      </c>
      <c r="DC2397" s="566">
        <v>19</v>
      </c>
      <c r="DD2397"/>
      <c r="DE2397" s="384" t="s">
        <v>39</v>
      </c>
      <c r="DF2397" s="384" t="s">
        <v>229</v>
      </c>
      <c r="DG2397" s="384" t="str">
        <f t="shared" si="318"/>
        <v>Dhaka Savar</v>
      </c>
      <c r="DH2397" s="566">
        <v>6</v>
      </c>
      <c r="DI2397"/>
      <c r="DJ2397" s="384" t="s">
        <v>39</v>
      </c>
      <c r="DK2397" s="384" t="s">
        <v>229</v>
      </c>
      <c r="DL2397" s="384" t="str">
        <f t="shared" si="319"/>
        <v>Dhaka Savar</v>
      </c>
      <c r="DM2397" s="566"/>
      <c r="DN2397"/>
      <c r="DO2397" s="384" t="s">
        <v>39</v>
      </c>
      <c r="DP2397" s="384" t="s">
        <v>229</v>
      </c>
      <c r="DQ2397" s="384" t="str">
        <f t="shared" si="320"/>
        <v>Dhaka Savar</v>
      </c>
      <c r="DR2397" s="566"/>
    </row>
    <row r="2398" spans="1:122" ht="15" hidden="1" x14ac:dyDescent="0.25">
      <c r="A2398" s="387" t="s">
        <v>39</v>
      </c>
      <c r="B2398" s="384" t="s">
        <v>230</v>
      </c>
      <c r="C2398" s="384" t="str">
        <f t="shared" si="326"/>
        <v>Dhaka Savar CWC Hospital</v>
      </c>
      <c r="D2398" s="626">
        <v>87</v>
      </c>
      <c r="E2398" s="626">
        <v>0</v>
      </c>
      <c r="F2398" s="626">
        <v>0</v>
      </c>
      <c r="G2398" s="626">
        <v>0</v>
      </c>
      <c r="H2398" s="626">
        <v>0</v>
      </c>
      <c r="I2398" s="626">
        <v>1</v>
      </c>
      <c r="J2398" s="626">
        <v>0</v>
      </c>
      <c r="K2398" s="626">
        <v>0</v>
      </c>
      <c r="L2398" s="626">
        <v>0</v>
      </c>
      <c r="M2398" s="626">
        <v>0</v>
      </c>
      <c r="N2398" s="626">
        <v>2</v>
      </c>
      <c r="O2398" s="626">
        <v>0</v>
      </c>
      <c r="P2398" s="626">
        <v>0</v>
      </c>
      <c r="Q2398" s="626">
        <v>0</v>
      </c>
      <c r="R2398" s="626">
        <v>0</v>
      </c>
      <c r="S2398" s="315"/>
      <c r="T2398" s="315"/>
      <c r="U2398" s="387" t="s">
        <v>39</v>
      </c>
      <c r="V2398" s="384" t="s">
        <v>230</v>
      </c>
      <c r="W2398" s="384" t="str">
        <f t="shared" si="327"/>
        <v>Dhaka Savar CWC Hospital</v>
      </c>
      <c r="X2398" s="626">
        <v>58</v>
      </c>
      <c r="Y2398" s="626">
        <v>2</v>
      </c>
      <c r="Z2398" s="626">
        <v>0</v>
      </c>
      <c r="AA2398" s="626">
        <v>0</v>
      </c>
      <c r="AB2398" s="626">
        <v>0</v>
      </c>
      <c r="AC2398" s="626">
        <v>2</v>
      </c>
      <c r="AD2398" s="626">
        <v>0</v>
      </c>
      <c r="AE2398" s="626">
        <v>0</v>
      </c>
      <c r="AF2398" s="626">
        <v>0</v>
      </c>
      <c r="AG2398" s="626">
        <v>0</v>
      </c>
      <c r="AH2398" s="626">
        <v>10</v>
      </c>
      <c r="AI2398" s="626">
        <v>0</v>
      </c>
      <c r="AJ2398" s="626">
        <v>0</v>
      </c>
      <c r="AK2398" s="626">
        <v>0</v>
      </c>
      <c r="AL2398" s="626">
        <v>0</v>
      </c>
      <c r="AO2398" s="387" t="s">
        <v>39</v>
      </c>
      <c r="AP2398" s="384" t="s">
        <v>230</v>
      </c>
      <c r="AQ2398" s="384" t="str">
        <f t="shared" si="322"/>
        <v>Dhaka Savar CWC Hospital</v>
      </c>
      <c r="AR2398" s="627">
        <v>2</v>
      </c>
      <c r="AS2398" s="627">
        <v>0</v>
      </c>
      <c r="AT2398" s="627">
        <v>0</v>
      </c>
      <c r="AU2398" s="627">
        <v>0</v>
      </c>
      <c r="AV2398" s="627">
        <v>0</v>
      </c>
      <c r="AW2398" s="627">
        <v>0</v>
      </c>
      <c r="AX2398" s="627">
        <v>0</v>
      </c>
      <c r="AY2398" s="627">
        <v>0</v>
      </c>
      <c r="AZ2398" s="627">
        <v>0</v>
      </c>
      <c r="BA2398" s="627">
        <v>0</v>
      </c>
      <c r="BB2398" s="627">
        <v>0</v>
      </c>
      <c r="BC2398" s="627">
        <v>0</v>
      </c>
      <c r="BD2398" s="627">
        <v>0</v>
      </c>
      <c r="BE2398" s="627">
        <v>0</v>
      </c>
      <c r="BF2398" s="627">
        <v>0</v>
      </c>
      <c r="BH2398" s="387" t="s">
        <v>39</v>
      </c>
      <c r="BI2398" s="384" t="s">
        <v>230</v>
      </c>
      <c r="BJ2398" s="384" t="str">
        <f t="shared" si="323"/>
        <v>Dhaka Savar CWC Hospital</v>
      </c>
      <c r="BK2398" s="627">
        <v>1</v>
      </c>
      <c r="BL2398" s="627">
        <v>0</v>
      </c>
      <c r="BM2398" s="627">
        <v>0</v>
      </c>
      <c r="BN2398" s="627">
        <v>0</v>
      </c>
      <c r="BO2398" s="627">
        <v>0</v>
      </c>
      <c r="BP2398" s="627">
        <v>1</v>
      </c>
      <c r="BQ2398" s="627">
        <v>0</v>
      </c>
      <c r="BR2398" s="627">
        <v>0</v>
      </c>
      <c r="BS2398" s="627">
        <v>0</v>
      </c>
      <c r="BT2398" s="627">
        <v>0</v>
      </c>
      <c r="BU2398" s="627">
        <v>1</v>
      </c>
      <c r="BV2398" s="627">
        <v>0</v>
      </c>
      <c r="BW2398" s="627">
        <v>0</v>
      </c>
      <c r="BX2398" s="627">
        <v>0</v>
      </c>
      <c r="BY2398" s="627">
        <v>0</v>
      </c>
      <c r="CA2398" s="387" t="s">
        <v>39</v>
      </c>
      <c r="CB2398" s="384" t="s">
        <v>230</v>
      </c>
      <c r="CC2398" s="384" t="str">
        <f t="shared" si="324"/>
        <v>Dhaka Savar CWC Hospital</v>
      </c>
      <c r="CD2398" s="629">
        <v>0</v>
      </c>
      <c r="CE2398" s="629">
        <v>0</v>
      </c>
      <c r="CF2398" s="629">
        <v>0</v>
      </c>
      <c r="CG2398" s="629">
        <v>0</v>
      </c>
      <c r="CH2398" s="629">
        <v>0</v>
      </c>
      <c r="CI2398" s="629">
        <v>0</v>
      </c>
      <c r="CJ2398" s="629">
        <v>0</v>
      </c>
      <c r="CK2398" s="629">
        <v>0</v>
      </c>
      <c r="CN2398" s="387" t="s">
        <v>39</v>
      </c>
      <c r="CO2398" s="384" t="s">
        <v>230</v>
      </c>
      <c r="CP2398" s="384" t="str">
        <f t="shared" si="325"/>
        <v>Dhaka Savar CWC Hospital</v>
      </c>
      <c r="CQ2398" s="629">
        <v>0</v>
      </c>
      <c r="CR2398" s="629">
        <v>0</v>
      </c>
      <c r="CS2398" s="629">
        <v>0</v>
      </c>
      <c r="CT2398" s="629">
        <v>0</v>
      </c>
      <c r="CU2398" s="629">
        <v>0</v>
      </c>
      <c r="CV2398" s="629">
        <v>0</v>
      </c>
      <c r="CW2398" s="629">
        <v>0</v>
      </c>
      <c r="CX2398" s="629">
        <v>0</v>
      </c>
      <c r="CZ2398" s="387" t="s">
        <v>39</v>
      </c>
      <c r="DA2398" s="384" t="s">
        <v>230</v>
      </c>
      <c r="DB2398" s="384" t="str">
        <f t="shared" si="321"/>
        <v>Dhaka Savar CWC Hospital</v>
      </c>
      <c r="DC2398" s="566">
        <v>0</v>
      </c>
      <c r="DD2398"/>
      <c r="DE2398" s="387" t="s">
        <v>39</v>
      </c>
      <c r="DF2398" s="384" t="s">
        <v>230</v>
      </c>
      <c r="DG2398" s="384" t="str">
        <f t="shared" si="318"/>
        <v>Dhaka Savar CWC Hospital</v>
      </c>
      <c r="DH2398" s="566">
        <v>0</v>
      </c>
      <c r="DI2398"/>
      <c r="DJ2398" s="387" t="s">
        <v>39</v>
      </c>
      <c r="DK2398" s="384" t="s">
        <v>230</v>
      </c>
      <c r="DL2398" s="384" t="str">
        <f t="shared" si="319"/>
        <v>Dhaka Savar CWC Hospital</v>
      </c>
      <c r="DM2398" s="566"/>
      <c r="DN2398"/>
      <c r="DO2398" s="387" t="s">
        <v>39</v>
      </c>
      <c r="DP2398" s="384" t="s">
        <v>230</v>
      </c>
      <c r="DQ2398" s="384" t="str">
        <f t="shared" si="320"/>
        <v>Dhaka Savar CWC Hospital</v>
      </c>
      <c r="DR2398" s="566"/>
    </row>
    <row r="2399" spans="1:122" ht="15" hidden="1" x14ac:dyDescent="0.25">
      <c r="A2399" s="384" t="s">
        <v>39</v>
      </c>
      <c r="B2399" s="388" t="s">
        <v>231</v>
      </c>
      <c r="C2399" s="384" t="str">
        <f t="shared" si="326"/>
        <v>Dhaka Savar G.K.</v>
      </c>
      <c r="D2399" s="626">
        <v>0</v>
      </c>
      <c r="E2399" s="626">
        <v>0</v>
      </c>
      <c r="F2399" s="626">
        <v>0</v>
      </c>
      <c r="G2399" s="626">
        <v>0</v>
      </c>
      <c r="H2399" s="626">
        <v>0</v>
      </c>
      <c r="I2399" s="626">
        <v>0</v>
      </c>
      <c r="J2399" s="626">
        <v>0</v>
      </c>
      <c r="K2399" s="626">
        <v>0</v>
      </c>
      <c r="L2399" s="626">
        <v>0</v>
      </c>
      <c r="M2399" s="626">
        <v>0</v>
      </c>
      <c r="N2399" s="626">
        <v>0</v>
      </c>
      <c r="O2399" s="626">
        <v>0</v>
      </c>
      <c r="P2399" s="626">
        <v>0</v>
      </c>
      <c r="Q2399" s="626">
        <v>0</v>
      </c>
      <c r="R2399" s="626">
        <v>0</v>
      </c>
      <c r="S2399" s="386"/>
      <c r="T2399" s="386"/>
      <c r="U2399" s="384" t="s">
        <v>39</v>
      </c>
      <c r="V2399" s="388" t="s">
        <v>231</v>
      </c>
      <c r="W2399" s="384" t="str">
        <f t="shared" si="327"/>
        <v>Dhaka Savar G.K.</v>
      </c>
      <c r="X2399" s="626">
        <v>0</v>
      </c>
      <c r="Y2399" s="626">
        <v>0</v>
      </c>
      <c r="Z2399" s="626">
        <v>0</v>
      </c>
      <c r="AA2399" s="626">
        <v>0</v>
      </c>
      <c r="AB2399" s="626">
        <v>0</v>
      </c>
      <c r="AC2399" s="626">
        <v>0</v>
      </c>
      <c r="AD2399" s="626">
        <v>0</v>
      </c>
      <c r="AE2399" s="626">
        <v>0</v>
      </c>
      <c r="AF2399" s="626">
        <v>0</v>
      </c>
      <c r="AG2399" s="626">
        <v>0</v>
      </c>
      <c r="AH2399" s="626">
        <v>0</v>
      </c>
      <c r="AI2399" s="626">
        <v>0</v>
      </c>
      <c r="AJ2399" s="626">
        <v>0</v>
      </c>
      <c r="AK2399" s="626">
        <v>0</v>
      </c>
      <c r="AL2399" s="626">
        <v>0</v>
      </c>
      <c r="AO2399" s="384" t="s">
        <v>39</v>
      </c>
      <c r="AP2399" s="388" t="s">
        <v>231</v>
      </c>
      <c r="AQ2399" s="384" t="str">
        <f t="shared" si="322"/>
        <v>Dhaka Savar G.K.</v>
      </c>
      <c r="AR2399" s="627">
        <v>0</v>
      </c>
      <c r="AS2399" s="627">
        <v>0</v>
      </c>
      <c r="AT2399" s="627">
        <v>0</v>
      </c>
      <c r="AU2399" s="627">
        <v>0</v>
      </c>
      <c r="AV2399" s="627">
        <v>0</v>
      </c>
      <c r="AW2399" s="627">
        <v>0</v>
      </c>
      <c r="AX2399" s="627">
        <v>0</v>
      </c>
      <c r="AY2399" s="627">
        <v>0</v>
      </c>
      <c r="AZ2399" s="627">
        <v>0</v>
      </c>
      <c r="BA2399" s="627">
        <v>0</v>
      </c>
      <c r="BB2399" s="627">
        <v>0</v>
      </c>
      <c r="BC2399" s="627">
        <v>0</v>
      </c>
      <c r="BD2399" s="627">
        <v>0</v>
      </c>
      <c r="BE2399" s="627">
        <v>0</v>
      </c>
      <c r="BF2399" s="627">
        <v>0</v>
      </c>
      <c r="BH2399" s="384" t="s">
        <v>39</v>
      </c>
      <c r="BI2399" s="388" t="s">
        <v>231</v>
      </c>
      <c r="BJ2399" s="384" t="str">
        <f t="shared" si="323"/>
        <v>Dhaka Savar G.K.</v>
      </c>
      <c r="BK2399" s="627">
        <v>0</v>
      </c>
      <c r="BL2399" s="627">
        <v>0</v>
      </c>
      <c r="BM2399" s="627">
        <v>0</v>
      </c>
      <c r="BN2399" s="627">
        <v>0</v>
      </c>
      <c r="BO2399" s="627">
        <v>0</v>
      </c>
      <c r="BP2399" s="627">
        <v>0</v>
      </c>
      <c r="BQ2399" s="627">
        <v>0</v>
      </c>
      <c r="BR2399" s="627">
        <v>0</v>
      </c>
      <c r="BS2399" s="627">
        <v>0</v>
      </c>
      <c r="BT2399" s="627">
        <v>0</v>
      </c>
      <c r="BU2399" s="627">
        <v>0</v>
      </c>
      <c r="BV2399" s="627">
        <v>0</v>
      </c>
      <c r="BW2399" s="627">
        <v>0</v>
      </c>
      <c r="BX2399" s="627">
        <v>0</v>
      </c>
      <c r="BY2399" s="627">
        <v>0</v>
      </c>
      <c r="CA2399" s="384" t="s">
        <v>39</v>
      </c>
      <c r="CB2399" s="388" t="s">
        <v>231</v>
      </c>
      <c r="CC2399" s="384" t="str">
        <f t="shared" si="324"/>
        <v>Dhaka Savar G.K.</v>
      </c>
      <c r="CD2399" s="629">
        <v>0</v>
      </c>
      <c r="CE2399" s="629">
        <v>0</v>
      </c>
      <c r="CF2399" s="629">
        <v>0</v>
      </c>
      <c r="CG2399" s="629">
        <v>0</v>
      </c>
      <c r="CH2399" s="629">
        <v>0</v>
      </c>
      <c r="CI2399" s="629">
        <v>0</v>
      </c>
      <c r="CJ2399" s="629">
        <v>0</v>
      </c>
      <c r="CK2399" s="629">
        <v>0</v>
      </c>
      <c r="CN2399" s="384" t="s">
        <v>39</v>
      </c>
      <c r="CO2399" s="388" t="s">
        <v>231</v>
      </c>
      <c r="CP2399" s="384" t="str">
        <f t="shared" si="325"/>
        <v>Dhaka Savar G.K.</v>
      </c>
      <c r="CQ2399" s="629">
        <v>0</v>
      </c>
      <c r="CR2399" s="629">
        <v>0</v>
      </c>
      <c r="CS2399" s="629">
        <v>0</v>
      </c>
      <c r="CT2399" s="629">
        <v>0</v>
      </c>
      <c r="CU2399" s="629">
        <v>0</v>
      </c>
      <c r="CV2399" s="629">
        <v>0</v>
      </c>
      <c r="CW2399" s="629">
        <v>0</v>
      </c>
      <c r="CX2399" s="629">
        <v>0</v>
      </c>
      <c r="CZ2399" s="384" t="s">
        <v>39</v>
      </c>
      <c r="DA2399" s="388" t="s">
        <v>231</v>
      </c>
      <c r="DB2399" s="384" t="str">
        <f t="shared" si="321"/>
        <v>Dhaka Savar G.K.</v>
      </c>
      <c r="DC2399" s="566">
        <v>0</v>
      </c>
      <c r="DD2399"/>
      <c r="DE2399" s="384" t="s">
        <v>39</v>
      </c>
      <c r="DF2399" s="388" t="s">
        <v>231</v>
      </c>
      <c r="DG2399" s="384" t="str">
        <f t="shared" si="318"/>
        <v>Dhaka Savar G.K.</v>
      </c>
      <c r="DH2399" s="566">
        <v>0</v>
      </c>
      <c r="DI2399"/>
      <c r="DJ2399" s="384" t="s">
        <v>39</v>
      </c>
      <c r="DK2399" s="388" t="s">
        <v>231</v>
      </c>
      <c r="DL2399" s="384" t="str">
        <f t="shared" si="319"/>
        <v>Dhaka Savar G.K.</v>
      </c>
      <c r="DM2399" s="566"/>
      <c r="DN2399"/>
      <c r="DO2399" s="384" t="s">
        <v>39</v>
      </c>
      <c r="DP2399" s="388" t="s">
        <v>231</v>
      </c>
      <c r="DQ2399" s="384" t="str">
        <f t="shared" si="320"/>
        <v>Dhaka Savar G.K.</v>
      </c>
      <c r="DR2399" s="566"/>
    </row>
    <row r="2400" spans="1:122" ht="15" hidden="1" x14ac:dyDescent="0.25">
      <c r="A2400" s="384" t="s">
        <v>40</v>
      </c>
      <c r="B2400" s="384" t="s">
        <v>232</v>
      </c>
      <c r="C2400" s="384" t="str">
        <f t="shared" si="326"/>
        <v>Faridpur Alfadanga</v>
      </c>
      <c r="D2400" s="626">
        <v>8</v>
      </c>
      <c r="E2400" s="626">
        <v>0</v>
      </c>
      <c r="F2400" s="626">
        <v>0</v>
      </c>
      <c r="G2400" s="626">
        <v>0</v>
      </c>
      <c r="H2400" s="626">
        <v>0</v>
      </c>
      <c r="I2400" s="626">
        <v>9</v>
      </c>
      <c r="J2400" s="626">
        <v>0</v>
      </c>
      <c r="K2400" s="626">
        <v>0</v>
      </c>
      <c r="L2400" s="626">
        <v>0</v>
      </c>
      <c r="M2400" s="626">
        <v>0</v>
      </c>
      <c r="N2400" s="626">
        <v>5</v>
      </c>
      <c r="O2400" s="626">
        <v>0</v>
      </c>
      <c r="P2400" s="626">
        <v>0</v>
      </c>
      <c r="Q2400" s="626">
        <v>0</v>
      </c>
      <c r="R2400" s="626">
        <v>0</v>
      </c>
      <c r="S2400" s="386"/>
      <c r="T2400" s="386"/>
      <c r="U2400" s="384" t="s">
        <v>40</v>
      </c>
      <c r="V2400" s="384" t="s">
        <v>232</v>
      </c>
      <c r="W2400" s="384" t="str">
        <f t="shared" si="327"/>
        <v>Faridpur Alfadanga</v>
      </c>
      <c r="X2400" s="626">
        <v>4</v>
      </c>
      <c r="Y2400" s="626">
        <v>0</v>
      </c>
      <c r="Z2400" s="626">
        <v>0</v>
      </c>
      <c r="AA2400" s="626">
        <v>0</v>
      </c>
      <c r="AB2400" s="626">
        <v>0</v>
      </c>
      <c r="AC2400" s="626">
        <v>5</v>
      </c>
      <c r="AD2400" s="626">
        <v>0</v>
      </c>
      <c r="AE2400" s="626">
        <v>0</v>
      </c>
      <c r="AF2400" s="626">
        <v>0</v>
      </c>
      <c r="AG2400" s="626">
        <v>0</v>
      </c>
      <c r="AH2400" s="626">
        <v>6</v>
      </c>
      <c r="AI2400" s="626">
        <v>0</v>
      </c>
      <c r="AJ2400" s="626">
        <v>0</v>
      </c>
      <c r="AK2400" s="626">
        <v>0</v>
      </c>
      <c r="AL2400" s="626">
        <v>0</v>
      </c>
      <c r="AO2400" s="384" t="s">
        <v>40</v>
      </c>
      <c r="AP2400" s="384" t="s">
        <v>232</v>
      </c>
      <c r="AQ2400" s="384" t="str">
        <f t="shared" si="322"/>
        <v>Faridpur Alfadanga</v>
      </c>
      <c r="AR2400" s="627">
        <v>0</v>
      </c>
      <c r="AS2400" s="627">
        <v>0</v>
      </c>
      <c r="AT2400" s="627">
        <v>0</v>
      </c>
      <c r="AU2400" s="627">
        <v>0</v>
      </c>
      <c r="AV2400" s="627">
        <v>0</v>
      </c>
      <c r="AW2400" s="627">
        <v>1</v>
      </c>
      <c r="AX2400" s="627">
        <v>0</v>
      </c>
      <c r="AY2400" s="627">
        <v>0</v>
      </c>
      <c r="AZ2400" s="627">
        <v>0</v>
      </c>
      <c r="BA2400" s="627">
        <v>0</v>
      </c>
      <c r="BB2400" s="627">
        <v>0</v>
      </c>
      <c r="BC2400" s="627">
        <v>0</v>
      </c>
      <c r="BD2400" s="627">
        <v>0</v>
      </c>
      <c r="BE2400" s="627">
        <v>0</v>
      </c>
      <c r="BF2400" s="627">
        <v>0</v>
      </c>
      <c r="BH2400" s="384" t="s">
        <v>40</v>
      </c>
      <c r="BI2400" s="384" t="s">
        <v>232</v>
      </c>
      <c r="BJ2400" s="384" t="str">
        <f t="shared" si="323"/>
        <v>Faridpur Alfadanga</v>
      </c>
      <c r="BK2400" s="627">
        <v>0</v>
      </c>
      <c r="BL2400" s="627">
        <v>0</v>
      </c>
      <c r="BM2400" s="627">
        <v>0</v>
      </c>
      <c r="BN2400" s="627">
        <v>0</v>
      </c>
      <c r="BO2400" s="627">
        <v>0</v>
      </c>
      <c r="BP2400" s="627">
        <v>0</v>
      </c>
      <c r="BQ2400" s="627">
        <v>0</v>
      </c>
      <c r="BR2400" s="627">
        <v>0</v>
      </c>
      <c r="BS2400" s="627">
        <v>0</v>
      </c>
      <c r="BT2400" s="627">
        <v>0</v>
      </c>
      <c r="BU2400" s="627">
        <v>0</v>
      </c>
      <c r="BV2400" s="627">
        <v>0</v>
      </c>
      <c r="BW2400" s="627">
        <v>0</v>
      </c>
      <c r="BX2400" s="627">
        <v>0</v>
      </c>
      <c r="BY2400" s="627">
        <v>0</v>
      </c>
      <c r="CA2400" s="384" t="s">
        <v>40</v>
      </c>
      <c r="CB2400" s="384" t="s">
        <v>232</v>
      </c>
      <c r="CC2400" s="384" t="str">
        <f t="shared" si="324"/>
        <v>Faridpur Alfadanga</v>
      </c>
      <c r="CD2400" s="629">
        <v>0</v>
      </c>
      <c r="CE2400" s="629">
        <v>0</v>
      </c>
      <c r="CF2400" s="629">
        <v>0</v>
      </c>
      <c r="CG2400" s="629">
        <v>0</v>
      </c>
      <c r="CH2400" s="629">
        <v>0</v>
      </c>
      <c r="CI2400" s="629">
        <v>0</v>
      </c>
      <c r="CJ2400" s="629">
        <v>0</v>
      </c>
      <c r="CK2400" s="629">
        <v>0</v>
      </c>
      <c r="CN2400" s="384" t="s">
        <v>40</v>
      </c>
      <c r="CO2400" s="384" t="s">
        <v>232</v>
      </c>
      <c r="CP2400" s="384" t="str">
        <f t="shared" si="325"/>
        <v>Faridpur Alfadanga</v>
      </c>
      <c r="CQ2400" s="629">
        <v>0</v>
      </c>
      <c r="CR2400" s="629">
        <v>0</v>
      </c>
      <c r="CS2400" s="629">
        <v>0</v>
      </c>
      <c r="CT2400" s="629">
        <v>0</v>
      </c>
      <c r="CU2400" s="629">
        <v>0</v>
      </c>
      <c r="CV2400" s="629">
        <v>0</v>
      </c>
      <c r="CW2400" s="629">
        <v>0</v>
      </c>
      <c r="CX2400" s="629">
        <v>0</v>
      </c>
      <c r="CZ2400" s="384" t="s">
        <v>40</v>
      </c>
      <c r="DA2400" s="384" t="s">
        <v>232</v>
      </c>
      <c r="DB2400" s="384" t="str">
        <f t="shared" si="321"/>
        <v>Faridpur Alfadanga</v>
      </c>
      <c r="DC2400" s="566">
        <v>6</v>
      </c>
      <c r="DD2400"/>
      <c r="DE2400" s="384" t="s">
        <v>40</v>
      </c>
      <c r="DF2400" s="384" t="s">
        <v>232</v>
      </c>
      <c r="DG2400" s="384" t="str">
        <f t="shared" si="318"/>
        <v>Faridpur Alfadanga</v>
      </c>
      <c r="DH2400" s="566">
        <v>5</v>
      </c>
      <c r="DI2400"/>
      <c r="DJ2400" s="384" t="s">
        <v>40</v>
      </c>
      <c r="DK2400" s="384" t="s">
        <v>232</v>
      </c>
      <c r="DL2400" s="384" t="str">
        <f t="shared" si="319"/>
        <v>Faridpur Alfadanga</v>
      </c>
      <c r="DM2400" s="566"/>
      <c r="DN2400"/>
      <c r="DO2400" s="384" t="s">
        <v>40</v>
      </c>
      <c r="DP2400" s="384" t="s">
        <v>232</v>
      </c>
      <c r="DQ2400" s="384" t="str">
        <f t="shared" si="320"/>
        <v>Faridpur Alfadanga</v>
      </c>
      <c r="DR2400" s="566"/>
    </row>
    <row r="2401" spans="1:122" ht="15" hidden="1" x14ac:dyDescent="0.25">
      <c r="A2401" s="384" t="s">
        <v>40</v>
      </c>
      <c r="B2401" s="384" t="s">
        <v>233</v>
      </c>
      <c r="C2401" s="384" t="str">
        <f t="shared" si="326"/>
        <v>Faridpur Bhanga</v>
      </c>
      <c r="D2401" s="626">
        <v>11</v>
      </c>
      <c r="E2401" s="626">
        <v>0</v>
      </c>
      <c r="F2401" s="626">
        <v>0</v>
      </c>
      <c r="G2401" s="626">
        <v>0</v>
      </c>
      <c r="H2401" s="626">
        <v>0</v>
      </c>
      <c r="I2401" s="626">
        <v>3</v>
      </c>
      <c r="J2401" s="626">
        <v>0</v>
      </c>
      <c r="K2401" s="626">
        <v>0</v>
      </c>
      <c r="L2401" s="626">
        <v>0</v>
      </c>
      <c r="M2401" s="626">
        <v>0</v>
      </c>
      <c r="N2401" s="626">
        <v>4</v>
      </c>
      <c r="O2401" s="626">
        <v>0</v>
      </c>
      <c r="P2401" s="626">
        <v>0</v>
      </c>
      <c r="Q2401" s="626">
        <v>0</v>
      </c>
      <c r="R2401" s="626">
        <v>0</v>
      </c>
      <c r="S2401" s="386"/>
      <c r="T2401" s="386"/>
      <c r="U2401" s="384" t="s">
        <v>40</v>
      </c>
      <c r="V2401" s="384" t="s">
        <v>233</v>
      </c>
      <c r="W2401" s="384" t="str">
        <f t="shared" si="327"/>
        <v>Faridpur Bhanga</v>
      </c>
      <c r="X2401" s="626">
        <v>5</v>
      </c>
      <c r="Y2401" s="626">
        <v>0</v>
      </c>
      <c r="Z2401" s="626">
        <v>0</v>
      </c>
      <c r="AA2401" s="626">
        <v>0</v>
      </c>
      <c r="AB2401" s="626">
        <v>0</v>
      </c>
      <c r="AC2401" s="626">
        <v>3</v>
      </c>
      <c r="AD2401" s="626">
        <v>0</v>
      </c>
      <c r="AE2401" s="626">
        <v>0</v>
      </c>
      <c r="AF2401" s="626">
        <v>0</v>
      </c>
      <c r="AG2401" s="626">
        <v>0</v>
      </c>
      <c r="AH2401" s="626">
        <v>5</v>
      </c>
      <c r="AI2401" s="626">
        <v>0</v>
      </c>
      <c r="AJ2401" s="626">
        <v>0</v>
      </c>
      <c r="AK2401" s="626">
        <v>0</v>
      </c>
      <c r="AL2401" s="626">
        <v>0</v>
      </c>
      <c r="AO2401" s="384" t="s">
        <v>40</v>
      </c>
      <c r="AP2401" s="384" t="s">
        <v>233</v>
      </c>
      <c r="AQ2401" s="384" t="str">
        <f t="shared" si="322"/>
        <v>Faridpur Bhanga</v>
      </c>
      <c r="AR2401" s="627">
        <v>0</v>
      </c>
      <c r="AS2401" s="627">
        <v>0</v>
      </c>
      <c r="AT2401" s="627">
        <v>0</v>
      </c>
      <c r="AU2401" s="627">
        <v>0</v>
      </c>
      <c r="AV2401" s="627">
        <v>0</v>
      </c>
      <c r="AW2401" s="627">
        <v>0</v>
      </c>
      <c r="AX2401" s="627">
        <v>0</v>
      </c>
      <c r="AY2401" s="627">
        <v>0</v>
      </c>
      <c r="AZ2401" s="627">
        <v>0</v>
      </c>
      <c r="BA2401" s="627">
        <v>0</v>
      </c>
      <c r="BB2401" s="627">
        <v>1</v>
      </c>
      <c r="BC2401" s="627">
        <v>0</v>
      </c>
      <c r="BD2401" s="627">
        <v>0</v>
      </c>
      <c r="BE2401" s="627">
        <v>0</v>
      </c>
      <c r="BF2401" s="627">
        <v>0</v>
      </c>
      <c r="BH2401" s="384" t="s">
        <v>40</v>
      </c>
      <c r="BI2401" s="384" t="s">
        <v>233</v>
      </c>
      <c r="BJ2401" s="384" t="str">
        <f t="shared" si="323"/>
        <v>Faridpur Bhanga</v>
      </c>
      <c r="BK2401" s="627">
        <v>0</v>
      </c>
      <c r="BL2401" s="627">
        <v>0</v>
      </c>
      <c r="BM2401" s="627">
        <v>0</v>
      </c>
      <c r="BN2401" s="627">
        <v>0</v>
      </c>
      <c r="BO2401" s="627">
        <v>0</v>
      </c>
      <c r="BP2401" s="627">
        <v>0</v>
      </c>
      <c r="BQ2401" s="627">
        <v>0</v>
      </c>
      <c r="BR2401" s="627">
        <v>0</v>
      </c>
      <c r="BS2401" s="627">
        <v>0</v>
      </c>
      <c r="BT2401" s="627">
        <v>0</v>
      </c>
      <c r="BU2401" s="627">
        <v>0</v>
      </c>
      <c r="BV2401" s="627">
        <v>0</v>
      </c>
      <c r="BW2401" s="627">
        <v>0</v>
      </c>
      <c r="BX2401" s="627">
        <v>0</v>
      </c>
      <c r="BY2401" s="627">
        <v>0</v>
      </c>
      <c r="CA2401" s="384" t="s">
        <v>40</v>
      </c>
      <c r="CB2401" s="384" t="s">
        <v>233</v>
      </c>
      <c r="CC2401" s="384" t="str">
        <f t="shared" si="324"/>
        <v>Faridpur Bhanga</v>
      </c>
      <c r="CD2401" s="629">
        <v>0</v>
      </c>
      <c r="CE2401" s="629">
        <v>0</v>
      </c>
      <c r="CF2401" s="629">
        <v>0</v>
      </c>
      <c r="CG2401" s="629">
        <v>0</v>
      </c>
      <c r="CH2401" s="629">
        <v>0</v>
      </c>
      <c r="CI2401" s="629">
        <v>0</v>
      </c>
      <c r="CJ2401" s="629">
        <v>0</v>
      </c>
      <c r="CK2401" s="629">
        <v>0</v>
      </c>
      <c r="CN2401" s="384" t="s">
        <v>40</v>
      </c>
      <c r="CO2401" s="384" t="s">
        <v>233</v>
      </c>
      <c r="CP2401" s="384" t="str">
        <f t="shared" si="325"/>
        <v>Faridpur Bhanga</v>
      </c>
      <c r="CQ2401" s="629">
        <v>0</v>
      </c>
      <c r="CR2401" s="629">
        <v>0</v>
      </c>
      <c r="CS2401" s="629">
        <v>0</v>
      </c>
      <c r="CT2401" s="629">
        <v>0</v>
      </c>
      <c r="CU2401" s="629">
        <v>0</v>
      </c>
      <c r="CV2401" s="629">
        <v>0</v>
      </c>
      <c r="CW2401" s="629">
        <v>0</v>
      </c>
      <c r="CX2401" s="629">
        <v>0</v>
      </c>
      <c r="CZ2401" s="384" t="s">
        <v>40</v>
      </c>
      <c r="DA2401" s="384" t="s">
        <v>233</v>
      </c>
      <c r="DB2401" s="384" t="str">
        <f t="shared" si="321"/>
        <v>Faridpur Bhanga</v>
      </c>
      <c r="DC2401" s="566">
        <v>2</v>
      </c>
      <c r="DD2401"/>
      <c r="DE2401" s="384" t="s">
        <v>40</v>
      </c>
      <c r="DF2401" s="384" t="s">
        <v>233</v>
      </c>
      <c r="DG2401" s="384" t="str">
        <f t="shared" si="318"/>
        <v>Faridpur Bhanga</v>
      </c>
      <c r="DH2401" s="566">
        <v>2</v>
      </c>
      <c r="DI2401"/>
      <c r="DJ2401" s="384" t="s">
        <v>40</v>
      </c>
      <c r="DK2401" s="384" t="s">
        <v>233</v>
      </c>
      <c r="DL2401" s="384" t="str">
        <f t="shared" si="319"/>
        <v>Faridpur Bhanga</v>
      </c>
      <c r="DM2401" s="566"/>
      <c r="DN2401"/>
      <c r="DO2401" s="384" t="s">
        <v>40</v>
      </c>
      <c r="DP2401" s="384" t="s">
        <v>233</v>
      </c>
      <c r="DQ2401" s="384" t="str">
        <f t="shared" si="320"/>
        <v>Faridpur Bhanga</v>
      </c>
      <c r="DR2401" s="566"/>
    </row>
    <row r="2402" spans="1:122" ht="15" hidden="1" x14ac:dyDescent="0.25">
      <c r="A2402" s="384" t="s">
        <v>40</v>
      </c>
      <c r="B2402" s="384" t="s">
        <v>234</v>
      </c>
      <c r="C2402" s="384" t="str">
        <f t="shared" si="326"/>
        <v>Faridpur Boalmari</v>
      </c>
      <c r="D2402" s="626">
        <v>10</v>
      </c>
      <c r="E2402" s="626">
        <v>3</v>
      </c>
      <c r="F2402" s="626">
        <v>0</v>
      </c>
      <c r="G2402" s="626">
        <v>0</v>
      </c>
      <c r="H2402" s="626">
        <v>0</v>
      </c>
      <c r="I2402" s="626">
        <v>4</v>
      </c>
      <c r="J2402" s="626">
        <v>2</v>
      </c>
      <c r="K2402" s="626">
        <v>0</v>
      </c>
      <c r="L2402" s="626">
        <v>0</v>
      </c>
      <c r="M2402" s="626">
        <v>0</v>
      </c>
      <c r="N2402" s="626">
        <v>6</v>
      </c>
      <c r="O2402" s="626">
        <v>0</v>
      </c>
      <c r="P2402" s="626">
        <v>0</v>
      </c>
      <c r="Q2402" s="626">
        <v>0</v>
      </c>
      <c r="R2402" s="626">
        <v>0</v>
      </c>
      <c r="S2402" s="386"/>
      <c r="T2402" s="386"/>
      <c r="U2402" s="384" t="s">
        <v>40</v>
      </c>
      <c r="V2402" s="384" t="s">
        <v>234</v>
      </c>
      <c r="W2402" s="384" t="str">
        <f t="shared" si="327"/>
        <v>Faridpur Boalmari</v>
      </c>
      <c r="X2402" s="626">
        <v>6</v>
      </c>
      <c r="Y2402" s="626">
        <v>0</v>
      </c>
      <c r="Z2402" s="626">
        <v>0</v>
      </c>
      <c r="AA2402" s="626">
        <v>0</v>
      </c>
      <c r="AB2402" s="626">
        <v>0</v>
      </c>
      <c r="AC2402" s="626">
        <v>1</v>
      </c>
      <c r="AD2402" s="626">
        <v>0</v>
      </c>
      <c r="AE2402" s="626">
        <v>0</v>
      </c>
      <c r="AF2402" s="626">
        <v>0</v>
      </c>
      <c r="AG2402" s="626">
        <v>0</v>
      </c>
      <c r="AH2402" s="626">
        <v>3</v>
      </c>
      <c r="AI2402" s="626">
        <v>0</v>
      </c>
      <c r="AJ2402" s="626">
        <v>0</v>
      </c>
      <c r="AK2402" s="626">
        <v>0</v>
      </c>
      <c r="AL2402" s="626">
        <v>0</v>
      </c>
      <c r="AO2402" s="384" t="s">
        <v>40</v>
      </c>
      <c r="AP2402" s="384" t="s">
        <v>234</v>
      </c>
      <c r="AQ2402" s="384" t="str">
        <f t="shared" si="322"/>
        <v>Faridpur Boalmari</v>
      </c>
      <c r="AR2402" s="627">
        <v>0</v>
      </c>
      <c r="AS2402" s="627">
        <v>0</v>
      </c>
      <c r="AT2402" s="627">
        <v>0</v>
      </c>
      <c r="AU2402" s="627">
        <v>0</v>
      </c>
      <c r="AV2402" s="627">
        <v>0</v>
      </c>
      <c r="AW2402" s="627">
        <v>0</v>
      </c>
      <c r="AX2402" s="627">
        <v>0</v>
      </c>
      <c r="AY2402" s="627">
        <v>0</v>
      </c>
      <c r="AZ2402" s="627">
        <v>0</v>
      </c>
      <c r="BA2402" s="627">
        <v>0</v>
      </c>
      <c r="BB2402" s="627">
        <v>2</v>
      </c>
      <c r="BC2402" s="627">
        <v>0</v>
      </c>
      <c r="BD2402" s="627">
        <v>0</v>
      </c>
      <c r="BE2402" s="627">
        <v>0</v>
      </c>
      <c r="BF2402" s="627">
        <v>0</v>
      </c>
      <c r="BH2402" s="384" t="s">
        <v>40</v>
      </c>
      <c r="BI2402" s="384" t="s">
        <v>234</v>
      </c>
      <c r="BJ2402" s="384" t="str">
        <f t="shared" si="323"/>
        <v>Faridpur Boalmari</v>
      </c>
      <c r="BK2402" s="627">
        <v>0</v>
      </c>
      <c r="BL2402" s="627">
        <v>0</v>
      </c>
      <c r="BM2402" s="627">
        <v>0</v>
      </c>
      <c r="BN2402" s="627">
        <v>0</v>
      </c>
      <c r="BO2402" s="627">
        <v>0</v>
      </c>
      <c r="BP2402" s="627">
        <v>0</v>
      </c>
      <c r="BQ2402" s="627">
        <v>0</v>
      </c>
      <c r="BR2402" s="627">
        <v>0</v>
      </c>
      <c r="BS2402" s="627">
        <v>0</v>
      </c>
      <c r="BT2402" s="627">
        <v>0</v>
      </c>
      <c r="BU2402" s="627">
        <v>0</v>
      </c>
      <c r="BV2402" s="627">
        <v>0</v>
      </c>
      <c r="BW2402" s="627">
        <v>0</v>
      </c>
      <c r="BX2402" s="627">
        <v>0</v>
      </c>
      <c r="BY2402" s="627">
        <v>0</v>
      </c>
      <c r="CA2402" s="384" t="s">
        <v>40</v>
      </c>
      <c r="CB2402" s="384" t="s">
        <v>234</v>
      </c>
      <c r="CC2402" s="384" t="str">
        <f t="shared" si="324"/>
        <v>Faridpur Boalmari</v>
      </c>
      <c r="CD2402" s="629">
        <v>0</v>
      </c>
      <c r="CE2402" s="629">
        <v>0</v>
      </c>
      <c r="CF2402" s="629">
        <v>0</v>
      </c>
      <c r="CG2402" s="629">
        <v>0</v>
      </c>
      <c r="CH2402" s="629">
        <v>0</v>
      </c>
      <c r="CI2402" s="629">
        <v>0</v>
      </c>
      <c r="CJ2402" s="629">
        <v>0</v>
      </c>
      <c r="CK2402" s="629">
        <v>0</v>
      </c>
      <c r="CN2402" s="384" t="s">
        <v>40</v>
      </c>
      <c r="CO2402" s="384" t="s">
        <v>234</v>
      </c>
      <c r="CP2402" s="384" t="str">
        <f t="shared" si="325"/>
        <v>Faridpur Boalmari</v>
      </c>
      <c r="CQ2402" s="629">
        <v>0</v>
      </c>
      <c r="CR2402" s="629">
        <v>0</v>
      </c>
      <c r="CS2402" s="629">
        <v>0</v>
      </c>
      <c r="CT2402" s="629">
        <v>0</v>
      </c>
      <c r="CU2402" s="629">
        <v>0</v>
      </c>
      <c r="CV2402" s="629">
        <v>0</v>
      </c>
      <c r="CW2402" s="629">
        <v>0</v>
      </c>
      <c r="CX2402" s="629">
        <v>0</v>
      </c>
      <c r="CZ2402" s="384" t="s">
        <v>40</v>
      </c>
      <c r="DA2402" s="384" t="s">
        <v>234</v>
      </c>
      <c r="DB2402" s="384" t="str">
        <f t="shared" si="321"/>
        <v>Faridpur Boalmari</v>
      </c>
      <c r="DC2402" s="566">
        <v>3</v>
      </c>
      <c r="DD2402"/>
      <c r="DE2402" s="384" t="s">
        <v>40</v>
      </c>
      <c r="DF2402" s="384" t="s">
        <v>234</v>
      </c>
      <c r="DG2402" s="384" t="str">
        <f t="shared" ref="DG2402:DG2473" si="328">DE2402&amp;" "&amp;DF2402</f>
        <v>Faridpur Boalmari</v>
      </c>
      <c r="DH2402" s="566">
        <v>3</v>
      </c>
      <c r="DI2402"/>
      <c r="DJ2402" s="384" t="s">
        <v>40</v>
      </c>
      <c r="DK2402" s="384" t="s">
        <v>234</v>
      </c>
      <c r="DL2402" s="384" t="str">
        <f t="shared" ref="DL2402:DL2422" si="329">DJ2402&amp;" "&amp;DK2402</f>
        <v>Faridpur Boalmari</v>
      </c>
      <c r="DM2402" s="566"/>
      <c r="DN2402"/>
      <c r="DO2402" s="384" t="s">
        <v>40</v>
      </c>
      <c r="DP2402" s="384" t="s">
        <v>234</v>
      </c>
      <c r="DQ2402" s="384" t="str">
        <f t="shared" ref="DQ2402:DQ2422" si="330">DO2402&amp;" "&amp;DP2402</f>
        <v>Faridpur Boalmari</v>
      </c>
      <c r="DR2402" s="566"/>
    </row>
    <row r="2403" spans="1:122" ht="15" hidden="1" x14ac:dyDescent="0.25">
      <c r="A2403" s="384" t="s">
        <v>40</v>
      </c>
      <c r="B2403" s="384" t="s">
        <v>235</v>
      </c>
      <c r="C2403" s="384" t="str">
        <f t="shared" si="326"/>
        <v>Faridpur Charbhadrasan</v>
      </c>
      <c r="D2403" s="626">
        <v>3</v>
      </c>
      <c r="E2403" s="626">
        <v>1</v>
      </c>
      <c r="F2403" s="626">
        <v>0</v>
      </c>
      <c r="G2403" s="626">
        <v>0</v>
      </c>
      <c r="H2403" s="626">
        <v>0</v>
      </c>
      <c r="I2403" s="626">
        <v>1</v>
      </c>
      <c r="J2403" s="626">
        <v>0</v>
      </c>
      <c r="K2403" s="626">
        <v>0</v>
      </c>
      <c r="L2403" s="626">
        <v>0</v>
      </c>
      <c r="M2403" s="626">
        <v>0</v>
      </c>
      <c r="N2403" s="626">
        <v>0</v>
      </c>
      <c r="O2403" s="626">
        <v>0</v>
      </c>
      <c r="P2403" s="626">
        <v>0</v>
      </c>
      <c r="Q2403" s="626">
        <v>0</v>
      </c>
      <c r="R2403" s="626">
        <v>0</v>
      </c>
      <c r="S2403" s="386"/>
      <c r="T2403" s="386"/>
      <c r="U2403" s="384" t="s">
        <v>40</v>
      </c>
      <c r="V2403" s="384" t="s">
        <v>235</v>
      </c>
      <c r="W2403" s="384" t="str">
        <f t="shared" si="327"/>
        <v>Faridpur Charbhadrasan</v>
      </c>
      <c r="X2403" s="626">
        <v>0</v>
      </c>
      <c r="Y2403" s="626">
        <v>0</v>
      </c>
      <c r="Z2403" s="626">
        <v>0</v>
      </c>
      <c r="AA2403" s="626">
        <v>0</v>
      </c>
      <c r="AB2403" s="626">
        <v>0</v>
      </c>
      <c r="AC2403" s="626">
        <v>0</v>
      </c>
      <c r="AD2403" s="626">
        <v>0</v>
      </c>
      <c r="AE2403" s="626">
        <v>0</v>
      </c>
      <c r="AF2403" s="626">
        <v>0</v>
      </c>
      <c r="AG2403" s="626">
        <v>0</v>
      </c>
      <c r="AH2403" s="626">
        <v>3</v>
      </c>
      <c r="AI2403" s="626">
        <v>0</v>
      </c>
      <c r="AJ2403" s="626">
        <v>0</v>
      </c>
      <c r="AK2403" s="626">
        <v>0</v>
      </c>
      <c r="AL2403" s="626">
        <v>0</v>
      </c>
      <c r="AO2403" s="384" t="s">
        <v>40</v>
      </c>
      <c r="AP2403" s="384" t="s">
        <v>235</v>
      </c>
      <c r="AQ2403" s="384" t="str">
        <f t="shared" si="322"/>
        <v>Faridpur Charbhadrasan</v>
      </c>
      <c r="AR2403" s="627">
        <v>0</v>
      </c>
      <c r="AS2403" s="627">
        <v>0</v>
      </c>
      <c r="AT2403" s="627">
        <v>0</v>
      </c>
      <c r="AU2403" s="627">
        <v>0</v>
      </c>
      <c r="AV2403" s="627">
        <v>0</v>
      </c>
      <c r="AW2403" s="627">
        <v>0</v>
      </c>
      <c r="AX2403" s="627">
        <v>0</v>
      </c>
      <c r="AY2403" s="627">
        <v>0</v>
      </c>
      <c r="AZ2403" s="627">
        <v>0</v>
      </c>
      <c r="BA2403" s="627">
        <v>0</v>
      </c>
      <c r="BB2403" s="627">
        <v>0</v>
      </c>
      <c r="BC2403" s="627">
        <v>0</v>
      </c>
      <c r="BD2403" s="627">
        <v>0</v>
      </c>
      <c r="BE2403" s="627">
        <v>0</v>
      </c>
      <c r="BF2403" s="627">
        <v>0</v>
      </c>
      <c r="BH2403" s="384" t="s">
        <v>40</v>
      </c>
      <c r="BI2403" s="384" t="s">
        <v>235</v>
      </c>
      <c r="BJ2403" s="384" t="str">
        <f t="shared" si="323"/>
        <v>Faridpur Charbhadrasan</v>
      </c>
      <c r="BK2403" s="627">
        <v>0</v>
      </c>
      <c r="BL2403" s="627">
        <v>0</v>
      </c>
      <c r="BM2403" s="627">
        <v>0</v>
      </c>
      <c r="BN2403" s="627">
        <v>0</v>
      </c>
      <c r="BO2403" s="627">
        <v>0</v>
      </c>
      <c r="BP2403" s="627">
        <v>0</v>
      </c>
      <c r="BQ2403" s="627">
        <v>0</v>
      </c>
      <c r="BR2403" s="627">
        <v>0</v>
      </c>
      <c r="BS2403" s="627">
        <v>0</v>
      </c>
      <c r="BT2403" s="627">
        <v>0</v>
      </c>
      <c r="BU2403" s="627">
        <v>0</v>
      </c>
      <c r="BV2403" s="627">
        <v>0</v>
      </c>
      <c r="BW2403" s="627">
        <v>0</v>
      </c>
      <c r="BX2403" s="627">
        <v>0</v>
      </c>
      <c r="BY2403" s="627">
        <v>0</v>
      </c>
      <c r="CA2403" s="384" t="s">
        <v>40</v>
      </c>
      <c r="CB2403" s="384" t="s">
        <v>235</v>
      </c>
      <c r="CC2403" s="384" t="str">
        <f t="shared" si="324"/>
        <v>Faridpur Charbhadrasan</v>
      </c>
      <c r="CD2403" s="629">
        <v>0</v>
      </c>
      <c r="CE2403" s="629">
        <v>0</v>
      </c>
      <c r="CF2403" s="629">
        <v>0</v>
      </c>
      <c r="CG2403" s="629">
        <v>0</v>
      </c>
      <c r="CH2403" s="629">
        <v>0</v>
      </c>
      <c r="CI2403" s="629">
        <v>0</v>
      </c>
      <c r="CJ2403" s="629">
        <v>0</v>
      </c>
      <c r="CK2403" s="629">
        <v>0</v>
      </c>
      <c r="CN2403" s="384" t="s">
        <v>40</v>
      </c>
      <c r="CO2403" s="384" t="s">
        <v>235</v>
      </c>
      <c r="CP2403" s="384" t="str">
        <f t="shared" si="325"/>
        <v>Faridpur Charbhadrasan</v>
      </c>
      <c r="CQ2403" s="629">
        <v>0</v>
      </c>
      <c r="CR2403" s="629">
        <v>0</v>
      </c>
      <c r="CS2403" s="629">
        <v>0</v>
      </c>
      <c r="CT2403" s="629">
        <v>0</v>
      </c>
      <c r="CU2403" s="629">
        <v>0</v>
      </c>
      <c r="CV2403" s="629">
        <v>0</v>
      </c>
      <c r="CW2403" s="629">
        <v>0</v>
      </c>
      <c r="CX2403" s="629">
        <v>0</v>
      </c>
      <c r="CZ2403" s="384" t="s">
        <v>40</v>
      </c>
      <c r="DA2403" s="384" t="s">
        <v>235</v>
      </c>
      <c r="DB2403" s="384" t="str">
        <f t="shared" si="321"/>
        <v>Faridpur Charbhadrasan</v>
      </c>
      <c r="DC2403" s="566">
        <v>4</v>
      </c>
      <c r="DD2403"/>
      <c r="DE2403" s="384" t="s">
        <v>40</v>
      </c>
      <c r="DF2403" s="384" t="s">
        <v>235</v>
      </c>
      <c r="DG2403" s="384" t="str">
        <f t="shared" si="328"/>
        <v>Faridpur Charbhadrasan</v>
      </c>
      <c r="DH2403" s="566">
        <v>1</v>
      </c>
      <c r="DI2403"/>
      <c r="DJ2403" s="384" t="s">
        <v>40</v>
      </c>
      <c r="DK2403" s="384" t="s">
        <v>235</v>
      </c>
      <c r="DL2403" s="384" t="str">
        <f t="shared" si="329"/>
        <v>Faridpur Charbhadrasan</v>
      </c>
      <c r="DM2403" s="566"/>
      <c r="DN2403"/>
      <c r="DO2403" s="384" t="s">
        <v>40</v>
      </c>
      <c r="DP2403" s="384" t="s">
        <v>235</v>
      </c>
      <c r="DQ2403" s="384" t="str">
        <f t="shared" si="330"/>
        <v>Faridpur Charbhadrasan</v>
      </c>
      <c r="DR2403" s="566"/>
    </row>
    <row r="2404" spans="1:122" ht="15" hidden="1" x14ac:dyDescent="0.25">
      <c r="A2404" s="384" t="s">
        <v>40</v>
      </c>
      <c r="B2404" s="241" t="s">
        <v>578</v>
      </c>
      <c r="C2404" s="384" t="str">
        <f t="shared" si="326"/>
        <v>Faridpur Faridpur Sadar</v>
      </c>
      <c r="D2404" s="626">
        <v>18</v>
      </c>
      <c r="E2404" s="626">
        <v>2</v>
      </c>
      <c r="F2404" s="626">
        <v>0</v>
      </c>
      <c r="G2404" s="626">
        <v>0</v>
      </c>
      <c r="H2404" s="626">
        <v>0</v>
      </c>
      <c r="I2404" s="626">
        <v>7</v>
      </c>
      <c r="J2404" s="626">
        <v>1</v>
      </c>
      <c r="K2404" s="626">
        <v>0</v>
      </c>
      <c r="L2404" s="626">
        <v>0</v>
      </c>
      <c r="M2404" s="626">
        <v>0</v>
      </c>
      <c r="N2404" s="626">
        <v>9</v>
      </c>
      <c r="O2404" s="626">
        <v>0</v>
      </c>
      <c r="P2404" s="626">
        <v>0</v>
      </c>
      <c r="Q2404" s="626">
        <v>0</v>
      </c>
      <c r="R2404" s="626">
        <v>0</v>
      </c>
      <c r="S2404" s="386"/>
      <c r="T2404" s="386"/>
      <c r="U2404" s="384" t="s">
        <v>40</v>
      </c>
      <c r="V2404" s="241" t="s">
        <v>578</v>
      </c>
      <c r="W2404" s="384" t="str">
        <f t="shared" si="327"/>
        <v>Faridpur Faridpur Sadar</v>
      </c>
      <c r="X2404" s="626">
        <v>9</v>
      </c>
      <c r="Y2404" s="626">
        <v>1</v>
      </c>
      <c r="Z2404" s="626">
        <v>0</v>
      </c>
      <c r="AA2404" s="626">
        <v>0</v>
      </c>
      <c r="AB2404" s="626">
        <v>0</v>
      </c>
      <c r="AC2404" s="626">
        <v>2</v>
      </c>
      <c r="AD2404" s="626">
        <v>0</v>
      </c>
      <c r="AE2404" s="626">
        <v>0</v>
      </c>
      <c r="AF2404" s="626">
        <v>0</v>
      </c>
      <c r="AG2404" s="626">
        <v>0</v>
      </c>
      <c r="AH2404" s="626">
        <v>15</v>
      </c>
      <c r="AI2404" s="626">
        <v>0</v>
      </c>
      <c r="AJ2404" s="626">
        <v>0</v>
      </c>
      <c r="AK2404" s="626">
        <v>0</v>
      </c>
      <c r="AL2404" s="626">
        <v>0</v>
      </c>
      <c r="AO2404" s="384" t="s">
        <v>40</v>
      </c>
      <c r="AP2404" s="241" t="s">
        <v>578</v>
      </c>
      <c r="AQ2404" s="384" t="str">
        <f t="shared" si="322"/>
        <v>Faridpur Faridpur Sadar</v>
      </c>
      <c r="AR2404" s="627">
        <v>1</v>
      </c>
      <c r="AS2404" s="627">
        <v>0</v>
      </c>
      <c r="AT2404" s="627">
        <v>0</v>
      </c>
      <c r="AU2404" s="627">
        <v>0</v>
      </c>
      <c r="AV2404" s="627">
        <v>0</v>
      </c>
      <c r="AW2404" s="627">
        <v>0</v>
      </c>
      <c r="AX2404" s="627">
        <v>0</v>
      </c>
      <c r="AY2404" s="627">
        <v>0</v>
      </c>
      <c r="AZ2404" s="627">
        <v>0</v>
      </c>
      <c r="BA2404" s="627">
        <v>0</v>
      </c>
      <c r="BB2404" s="627">
        <v>0</v>
      </c>
      <c r="BC2404" s="627">
        <v>0</v>
      </c>
      <c r="BD2404" s="627">
        <v>0</v>
      </c>
      <c r="BE2404" s="627">
        <v>0</v>
      </c>
      <c r="BF2404" s="627">
        <v>0</v>
      </c>
      <c r="BH2404" s="384" t="s">
        <v>40</v>
      </c>
      <c r="BI2404" s="241" t="s">
        <v>578</v>
      </c>
      <c r="BJ2404" s="384" t="str">
        <f t="shared" si="323"/>
        <v>Faridpur Faridpur Sadar</v>
      </c>
      <c r="BK2404" s="627">
        <v>2</v>
      </c>
      <c r="BL2404" s="627">
        <v>0</v>
      </c>
      <c r="BM2404" s="627">
        <v>0</v>
      </c>
      <c r="BN2404" s="627">
        <v>0</v>
      </c>
      <c r="BO2404" s="627">
        <v>0</v>
      </c>
      <c r="BP2404" s="627">
        <v>1</v>
      </c>
      <c r="BQ2404" s="627">
        <v>0</v>
      </c>
      <c r="BR2404" s="627">
        <v>0</v>
      </c>
      <c r="BS2404" s="627">
        <v>0</v>
      </c>
      <c r="BT2404" s="627">
        <v>0</v>
      </c>
      <c r="BU2404" s="627">
        <v>1</v>
      </c>
      <c r="BV2404" s="627">
        <v>0</v>
      </c>
      <c r="BW2404" s="627">
        <v>0</v>
      </c>
      <c r="BX2404" s="627">
        <v>0</v>
      </c>
      <c r="BY2404" s="627">
        <v>0</v>
      </c>
      <c r="CA2404" s="384" t="s">
        <v>40</v>
      </c>
      <c r="CB2404" s="241" t="s">
        <v>578</v>
      </c>
      <c r="CC2404" s="384" t="str">
        <f t="shared" si="324"/>
        <v>Faridpur Faridpur Sadar</v>
      </c>
      <c r="CD2404" s="629">
        <v>0</v>
      </c>
      <c r="CE2404" s="629">
        <v>0</v>
      </c>
      <c r="CF2404" s="629">
        <v>0</v>
      </c>
      <c r="CG2404" s="629">
        <v>0</v>
      </c>
      <c r="CH2404" s="629">
        <v>0</v>
      </c>
      <c r="CI2404" s="629">
        <v>0</v>
      </c>
      <c r="CJ2404" s="629">
        <v>0</v>
      </c>
      <c r="CK2404" s="629">
        <v>0</v>
      </c>
      <c r="CN2404" s="384" t="s">
        <v>40</v>
      </c>
      <c r="CO2404" s="241" t="s">
        <v>578</v>
      </c>
      <c r="CP2404" s="384" t="str">
        <f t="shared" si="325"/>
        <v>Faridpur Faridpur Sadar</v>
      </c>
      <c r="CQ2404" s="629">
        <v>0</v>
      </c>
      <c r="CR2404" s="629">
        <v>0</v>
      </c>
      <c r="CS2404" s="629">
        <v>0</v>
      </c>
      <c r="CT2404" s="629">
        <v>0</v>
      </c>
      <c r="CU2404" s="629">
        <v>0</v>
      </c>
      <c r="CV2404" s="629">
        <v>0</v>
      </c>
      <c r="CW2404" s="629">
        <v>0</v>
      </c>
      <c r="CX2404" s="629">
        <v>0</v>
      </c>
      <c r="CZ2404" s="384" t="s">
        <v>40</v>
      </c>
      <c r="DA2404" s="241" t="s">
        <v>578</v>
      </c>
      <c r="DB2404" s="384" t="str">
        <f t="shared" si="321"/>
        <v>Faridpur Faridpur Sadar</v>
      </c>
      <c r="DC2404" s="566">
        <v>9</v>
      </c>
      <c r="DD2404"/>
      <c r="DE2404" s="384" t="s">
        <v>40</v>
      </c>
      <c r="DF2404" s="241" t="s">
        <v>578</v>
      </c>
      <c r="DG2404" s="384" t="str">
        <f t="shared" si="328"/>
        <v>Faridpur Faridpur Sadar</v>
      </c>
      <c r="DH2404" s="566">
        <v>6</v>
      </c>
      <c r="DI2404"/>
      <c r="DJ2404" s="384" t="s">
        <v>40</v>
      </c>
      <c r="DK2404" s="241" t="s">
        <v>578</v>
      </c>
      <c r="DL2404" s="384" t="str">
        <f t="shared" si="329"/>
        <v>Faridpur Faridpur Sadar</v>
      </c>
      <c r="DM2404" s="566"/>
      <c r="DN2404"/>
      <c r="DO2404" s="384" t="s">
        <v>40</v>
      </c>
      <c r="DP2404" s="241" t="s">
        <v>578</v>
      </c>
      <c r="DQ2404" s="384" t="str">
        <f t="shared" si="330"/>
        <v>Faridpur Faridpur Sadar</v>
      </c>
      <c r="DR2404" s="566"/>
    </row>
    <row r="2405" spans="1:122" ht="15" hidden="1" x14ac:dyDescent="0.25">
      <c r="A2405" s="384" t="s">
        <v>40</v>
      </c>
      <c r="B2405" s="241" t="s">
        <v>579</v>
      </c>
      <c r="C2405" s="384" t="str">
        <f t="shared" si="326"/>
        <v>Faridpur Faridpur Sadar (FMCH)</v>
      </c>
      <c r="D2405" s="626">
        <v>6</v>
      </c>
      <c r="E2405" s="626">
        <v>2</v>
      </c>
      <c r="F2405" s="626">
        <v>0</v>
      </c>
      <c r="G2405" s="626">
        <v>0</v>
      </c>
      <c r="H2405" s="626">
        <v>0</v>
      </c>
      <c r="I2405" s="626">
        <v>2</v>
      </c>
      <c r="J2405" s="626">
        <v>0</v>
      </c>
      <c r="K2405" s="626">
        <v>0</v>
      </c>
      <c r="L2405" s="626">
        <v>0</v>
      </c>
      <c r="M2405" s="626">
        <v>0</v>
      </c>
      <c r="N2405" s="626">
        <v>9</v>
      </c>
      <c r="O2405" s="626">
        <v>0</v>
      </c>
      <c r="P2405" s="626">
        <v>0</v>
      </c>
      <c r="Q2405" s="626">
        <v>0</v>
      </c>
      <c r="R2405" s="626">
        <v>0</v>
      </c>
      <c r="S2405" s="386"/>
      <c r="T2405" s="386"/>
      <c r="U2405" s="384" t="s">
        <v>40</v>
      </c>
      <c r="V2405" s="241" t="s">
        <v>579</v>
      </c>
      <c r="W2405" s="384" t="str">
        <f t="shared" si="327"/>
        <v>Faridpur Faridpur Sadar (FMCH)</v>
      </c>
      <c r="X2405" s="626">
        <v>1</v>
      </c>
      <c r="Y2405" s="626">
        <v>0</v>
      </c>
      <c r="Z2405" s="626">
        <v>0</v>
      </c>
      <c r="AA2405" s="626">
        <v>0</v>
      </c>
      <c r="AB2405" s="626">
        <v>0</v>
      </c>
      <c r="AC2405" s="626">
        <v>1</v>
      </c>
      <c r="AD2405" s="626">
        <v>0</v>
      </c>
      <c r="AE2405" s="626">
        <v>0</v>
      </c>
      <c r="AF2405" s="626">
        <v>0</v>
      </c>
      <c r="AG2405" s="626">
        <v>0</v>
      </c>
      <c r="AH2405" s="626">
        <v>6</v>
      </c>
      <c r="AI2405" s="626">
        <v>0</v>
      </c>
      <c r="AJ2405" s="626">
        <v>0</v>
      </c>
      <c r="AK2405" s="626">
        <v>0</v>
      </c>
      <c r="AL2405" s="626">
        <v>0</v>
      </c>
      <c r="AO2405" s="384" t="s">
        <v>40</v>
      </c>
      <c r="AP2405" s="241" t="s">
        <v>579</v>
      </c>
      <c r="AQ2405" s="384" t="str">
        <f t="shared" si="322"/>
        <v>Faridpur Faridpur Sadar (FMCH)</v>
      </c>
      <c r="AR2405" s="627">
        <v>0</v>
      </c>
      <c r="AS2405" s="627">
        <v>0</v>
      </c>
      <c r="AT2405" s="627">
        <v>0</v>
      </c>
      <c r="AU2405" s="627">
        <v>0</v>
      </c>
      <c r="AV2405" s="627">
        <v>0</v>
      </c>
      <c r="AW2405" s="627">
        <v>0</v>
      </c>
      <c r="AX2405" s="627">
        <v>0</v>
      </c>
      <c r="AY2405" s="627">
        <v>0</v>
      </c>
      <c r="AZ2405" s="627">
        <v>0</v>
      </c>
      <c r="BA2405" s="627">
        <v>0</v>
      </c>
      <c r="BB2405" s="627">
        <v>0</v>
      </c>
      <c r="BC2405" s="627">
        <v>0</v>
      </c>
      <c r="BD2405" s="627">
        <v>0</v>
      </c>
      <c r="BE2405" s="627">
        <v>0</v>
      </c>
      <c r="BF2405" s="627">
        <v>0</v>
      </c>
      <c r="BH2405" s="384" t="s">
        <v>40</v>
      </c>
      <c r="BI2405" s="241" t="s">
        <v>579</v>
      </c>
      <c r="BJ2405" s="384" t="str">
        <f t="shared" si="323"/>
        <v>Faridpur Faridpur Sadar (FMCH)</v>
      </c>
      <c r="BK2405" s="627">
        <v>0</v>
      </c>
      <c r="BL2405" s="627">
        <v>0</v>
      </c>
      <c r="BM2405" s="627">
        <v>0</v>
      </c>
      <c r="BN2405" s="627">
        <v>0</v>
      </c>
      <c r="BO2405" s="627">
        <v>0</v>
      </c>
      <c r="BP2405" s="627">
        <v>0</v>
      </c>
      <c r="BQ2405" s="627">
        <v>0</v>
      </c>
      <c r="BR2405" s="627">
        <v>0</v>
      </c>
      <c r="BS2405" s="627">
        <v>0</v>
      </c>
      <c r="BT2405" s="627">
        <v>0</v>
      </c>
      <c r="BU2405" s="627">
        <v>1</v>
      </c>
      <c r="BV2405" s="627">
        <v>0</v>
      </c>
      <c r="BW2405" s="627">
        <v>0</v>
      </c>
      <c r="BX2405" s="627">
        <v>0</v>
      </c>
      <c r="BY2405" s="627">
        <v>0</v>
      </c>
      <c r="CA2405" s="384" t="s">
        <v>40</v>
      </c>
      <c r="CB2405" s="241" t="s">
        <v>579</v>
      </c>
      <c r="CC2405" s="384" t="str">
        <f t="shared" si="324"/>
        <v>Faridpur Faridpur Sadar (FMCH)</v>
      </c>
      <c r="CD2405" s="629">
        <v>0</v>
      </c>
      <c r="CE2405" s="629">
        <v>0</v>
      </c>
      <c r="CF2405" s="629">
        <v>0</v>
      </c>
      <c r="CG2405" s="629">
        <v>0</v>
      </c>
      <c r="CH2405" s="629">
        <v>0</v>
      </c>
      <c r="CI2405" s="629">
        <v>0</v>
      </c>
      <c r="CJ2405" s="629">
        <v>0</v>
      </c>
      <c r="CK2405" s="629">
        <v>0</v>
      </c>
      <c r="CN2405" s="384" t="s">
        <v>40</v>
      </c>
      <c r="CO2405" s="241" t="s">
        <v>579</v>
      </c>
      <c r="CP2405" s="384" t="str">
        <f t="shared" si="325"/>
        <v>Faridpur Faridpur Sadar (FMCH)</v>
      </c>
      <c r="CQ2405" s="629">
        <v>0</v>
      </c>
      <c r="CR2405" s="629">
        <v>0</v>
      </c>
      <c r="CS2405" s="629">
        <v>0</v>
      </c>
      <c r="CT2405" s="629">
        <v>0</v>
      </c>
      <c r="CU2405" s="629">
        <v>0</v>
      </c>
      <c r="CV2405" s="629">
        <v>0</v>
      </c>
      <c r="CW2405" s="629">
        <v>0</v>
      </c>
      <c r="CX2405" s="629">
        <v>0</v>
      </c>
      <c r="CZ2405" s="384" t="s">
        <v>40</v>
      </c>
      <c r="DA2405" s="241" t="s">
        <v>579</v>
      </c>
      <c r="DB2405" s="384" t="str">
        <f t="shared" si="321"/>
        <v>Faridpur Faridpur Sadar (FMCH)</v>
      </c>
      <c r="DC2405" s="566">
        <v>0</v>
      </c>
      <c r="DD2405"/>
      <c r="DE2405" s="384" t="s">
        <v>40</v>
      </c>
      <c r="DF2405" s="241" t="s">
        <v>579</v>
      </c>
      <c r="DG2405" s="384" t="str">
        <f t="shared" si="328"/>
        <v>Faridpur Faridpur Sadar (FMCH)</v>
      </c>
      <c r="DH2405" s="566">
        <v>1</v>
      </c>
      <c r="DI2405"/>
      <c r="DJ2405" s="384" t="s">
        <v>40</v>
      </c>
      <c r="DK2405" s="241" t="s">
        <v>579</v>
      </c>
      <c r="DL2405" s="384" t="str">
        <f t="shared" si="329"/>
        <v>Faridpur Faridpur Sadar (FMCH)</v>
      </c>
      <c r="DM2405" s="566"/>
      <c r="DN2405"/>
      <c r="DO2405" s="384" t="s">
        <v>40</v>
      </c>
      <c r="DP2405" s="241" t="s">
        <v>579</v>
      </c>
      <c r="DQ2405" s="384" t="str">
        <f t="shared" si="330"/>
        <v>Faridpur Faridpur Sadar (FMCH)</v>
      </c>
      <c r="DR2405" s="566"/>
    </row>
    <row r="2406" spans="1:122" ht="15" hidden="1" x14ac:dyDescent="0.25">
      <c r="A2406" s="384" t="s">
        <v>40</v>
      </c>
      <c r="B2406" s="384" t="s">
        <v>236</v>
      </c>
      <c r="C2406" s="384" t="str">
        <f t="shared" si="326"/>
        <v>Faridpur Modhukhali</v>
      </c>
      <c r="D2406" s="626">
        <v>8</v>
      </c>
      <c r="E2406" s="626">
        <v>0</v>
      </c>
      <c r="F2406" s="626">
        <v>0</v>
      </c>
      <c r="G2406" s="626">
        <v>0</v>
      </c>
      <c r="H2406" s="626">
        <v>0</v>
      </c>
      <c r="I2406" s="626">
        <v>5</v>
      </c>
      <c r="J2406" s="626">
        <v>1</v>
      </c>
      <c r="K2406" s="626">
        <v>0</v>
      </c>
      <c r="L2406" s="626">
        <v>0</v>
      </c>
      <c r="M2406" s="626">
        <v>0</v>
      </c>
      <c r="N2406" s="626">
        <v>3</v>
      </c>
      <c r="O2406" s="626">
        <v>1</v>
      </c>
      <c r="P2406" s="626">
        <v>0</v>
      </c>
      <c r="Q2406" s="626">
        <v>0</v>
      </c>
      <c r="R2406" s="626">
        <v>0</v>
      </c>
      <c r="S2406" s="386"/>
      <c r="T2406" s="386"/>
      <c r="U2406" s="384" t="s">
        <v>40</v>
      </c>
      <c r="V2406" s="384" t="s">
        <v>236</v>
      </c>
      <c r="W2406" s="384" t="str">
        <f t="shared" si="327"/>
        <v>Faridpur Modhukhali</v>
      </c>
      <c r="X2406" s="626">
        <v>0</v>
      </c>
      <c r="Y2406" s="626">
        <v>0</v>
      </c>
      <c r="Z2406" s="626">
        <v>0</v>
      </c>
      <c r="AA2406" s="626">
        <v>0</v>
      </c>
      <c r="AB2406" s="626">
        <v>0</v>
      </c>
      <c r="AC2406" s="626">
        <v>3</v>
      </c>
      <c r="AD2406" s="626">
        <v>1</v>
      </c>
      <c r="AE2406" s="626">
        <v>0</v>
      </c>
      <c r="AF2406" s="626">
        <v>0</v>
      </c>
      <c r="AG2406" s="626">
        <v>0</v>
      </c>
      <c r="AH2406" s="626">
        <v>2</v>
      </c>
      <c r="AI2406" s="626">
        <v>0</v>
      </c>
      <c r="AJ2406" s="626">
        <v>0</v>
      </c>
      <c r="AK2406" s="626">
        <v>0</v>
      </c>
      <c r="AL2406" s="626">
        <v>0</v>
      </c>
      <c r="AO2406" s="384" t="s">
        <v>40</v>
      </c>
      <c r="AP2406" s="384" t="s">
        <v>236</v>
      </c>
      <c r="AQ2406" s="384" t="str">
        <f t="shared" si="322"/>
        <v>Faridpur Modhukhali</v>
      </c>
      <c r="AR2406" s="627">
        <v>0</v>
      </c>
      <c r="AS2406" s="627">
        <v>0</v>
      </c>
      <c r="AT2406" s="627">
        <v>0</v>
      </c>
      <c r="AU2406" s="627">
        <v>0</v>
      </c>
      <c r="AV2406" s="627">
        <v>0</v>
      </c>
      <c r="AW2406" s="627">
        <v>0</v>
      </c>
      <c r="AX2406" s="627">
        <v>0</v>
      </c>
      <c r="AY2406" s="627">
        <v>0</v>
      </c>
      <c r="AZ2406" s="627">
        <v>0</v>
      </c>
      <c r="BA2406" s="627">
        <v>0</v>
      </c>
      <c r="BB2406" s="627">
        <v>0</v>
      </c>
      <c r="BC2406" s="627">
        <v>0</v>
      </c>
      <c r="BD2406" s="627">
        <v>0</v>
      </c>
      <c r="BE2406" s="627">
        <v>0</v>
      </c>
      <c r="BF2406" s="627">
        <v>0</v>
      </c>
      <c r="BH2406" s="384" t="s">
        <v>40</v>
      </c>
      <c r="BI2406" s="384" t="s">
        <v>236</v>
      </c>
      <c r="BJ2406" s="384" t="str">
        <f t="shared" si="323"/>
        <v>Faridpur Modhukhali</v>
      </c>
      <c r="BK2406" s="627">
        <v>0</v>
      </c>
      <c r="BL2406" s="627">
        <v>0</v>
      </c>
      <c r="BM2406" s="627">
        <v>0</v>
      </c>
      <c r="BN2406" s="627">
        <v>0</v>
      </c>
      <c r="BO2406" s="627">
        <v>0</v>
      </c>
      <c r="BP2406" s="627">
        <v>1</v>
      </c>
      <c r="BQ2406" s="627">
        <v>0</v>
      </c>
      <c r="BR2406" s="627">
        <v>0</v>
      </c>
      <c r="BS2406" s="627">
        <v>0</v>
      </c>
      <c r="BT2406" s="627">
        <v>0</v>
      </c>
      <c r="BU2406" s="627">
        <v>0</v>
      </c>
      <c r="BV2406" s="627">
        <v>0</v>
      </c>
      <c r="BW2406" s="627">
        <v>0</v>
      </c>
      <c r="BX2406" s="627">
        <v>0</v>
      </c>
      <c r="BY2406" s="627">
        <v>0</v>
      </c>
      <c r="CA2406" s="384" t="s">
        <v>40</v>
      </c>
      <c r="CB2406" s="384" t="s">
        <v>236</v>
      </c>
      <c r="CC2406" s="384" t="str">
        <f t="shared" si="324"/>
        <v>Faridpur Modhukhali</v>
      </c>
      <c r="CD2406" s="629">
        <v>0</v>
      </c>
      <c r="CE2406" s="629">
        <v>0</v>
      </c>
      <c r="CF2406" s="629">
        <v>0</v>
      </c>
      <c r="CG2406" s="629">
        <v>0</v>
      </c>
      <c r="CH2406" s="629">
        <v>0</v>
      </c>
      <c r="CI2406" s="629">
        <v>0</v>
      </c>
      <c r="CJ2406" s="629">
        <v>0</v>
      </c>
      <c r="CK2406" s="629">
        <v>0</v>
      </c>
      <c r="CN2406" s="384" t="s">
        <v>40</v>
      </c>
      <c r="CO2406" s="384" t="s">
        <v>236</v>
      </c>
      <c r="CP2406" s="384" t="str">
        <f t="shared" si="325"/>
        <v>Faridpur Modhukhali</v>
      </c>
      <c r="CQ2406" s="629">
        <v>0</v>
      </c>
      <c r="CR2406" s="629">
        <v>0</v>
      </c>
      <c r="CS2406" s="629">
        <v>0</v>
      </c>
      <c r="CT2406" s="629">
        <v>0</v>
      </c>
      <c r="CU2406" s="629">
        <v>0</v>
      </c>
      <c r="CV2406" s="629">
        <v>0</v>
      </c>
      <c r="CW2406" s="629">
        <v>0</v>
      </c>
      <c r="CX2406" s="629">
        <v>0</v>
      </c>
      <c r="CZ2406" s="384" t="s">
        <v>40</v>
      </c>
      <c r="DA2406" s="384" t="s">
        <v>236</v>
      </c>
      <c r="DB2406" s="384" t="str">
        <f t="shared" si="321"/>
        <v>Faridpur Modhukhali</v>
      </c>
      <c r="DC2406" s="566">
        <v>3</v>
      </c>
      <c r="DD2406"/>
      <c r="DE2406" s="384" t="s">
        <v>40</v>
      </c>
      <c r="DF2406" s="384" t="s">
        <v>236</v>
      </c>
      <c r="DG2406" s="384" t="str">
        <f t="shared" si="328"/>
        <v>Faridpur Modhukhali</v>
      </c>
      <c r="DH2406" s="566">
        <v>1</v>
      </c>
      <c r="DI2406"/>
      <c r="DJ2406" s="384" t="s">
        <v>40</v>
      </c>
      <c r="DK2406" s="384" t="s">
        <v>236</v>
      </c>
      <c r="DL2406" s="384" t="str">
        <f t="shared" si="329"/>
        <v>Faridpur Modhukhali</v>
      </c>
      <c r="DM2406" s="566"/>
      <c r="DN2406"/>
      <c r="DO2406" s="384" t="s">
        <v>40</v>
      </c>
      <c r="DP2406" s="384" t="s">
        <v>236</v>
      </c>
      <c r="DQ2406" s="384" t="str">
        <f t="shared" si="330"/>
        <v>Faridpur Modhukhali</v>
      </c>
      <c r="DR2406" s="566"/>
    </row>
    <row r="2407" spans="1:122" ht="15" hidden="1" x14ac:dyDescent="0.25">
      <c r="A2407" s="384" t="s">
        <v>40</v>
      </c>
      <c r="B2407" s="384" t="s">
        <v>237</v>
      </c>
      <c r="C2407" s="384" t="str">
        <f t="shared" si="326"/>
        <v>Faridpur Nagarkanda</v>
      </c>
      <c r="D2407" s="626">
        <v>13</v>
      </c>
      <c r="E2407" s="626">
        <v>1</v>
      </c>
      <c r="F2407" s="626">
        <v>0</v>
      </c>
      <c r="G2407" s="626">
        <v>0</v>
      </c>
      <c r="H2407" s="626">
        <v>0</v>
      </c>
      <c r="I2407" s="626">
        <v>0</v>
      </c>
      <c r="J2407" s="626">
        <v>1</v>
      </c>
      <c r="K2407" s="626">
        <v>0</v>
      </c>
      <c r="L2407" s="626">
        <v>0</v>
      </c>
      <c r="M2407" s="626">
        <v>0</v>
      </c>
      <c r="N2407" s="626">
        <v>4</v>
      </c>
      <c r="O2407" s="626">
        <v>0</v>
      </c>
      <c r="P2407" s="626">
        <v>0</v>
      </c>
      <c r="Q2407" s="626">
        <v>0</v>
      </c>
      <c r="R2407" s="626">
        <v>0</v>
      </c>
      <c r="S2407" s="386"/>
      <c r="T2407" s="386"/>
      <c r="U2407" s="384" t="s">
        <v>40</v>
      </c>
      <c r="V2407" s="384" t="s">
        <v>237</v>
      </c>
      <c r="W2407" s="384" t="str">
        <f t="shared" si="327"/>
        <v>Faridpur Nagarkanda</v>
      </c>
      <c r="X2407" s="626">
        <v>2</v>
      </c>
      <c r="Y2407" s="626">
        <v>1</v>
      </c>
      <c r="Z2407" s="626">
        <v>0</v>
      </c>
      <c r="AA2407" s="626">
        <v>0</v>
      </c>
      <c r="AB2407" s="626">
        <v>0</v>
      </c>
      <c r="AC2407" s="626">
        <v>0</v>
      </c>
      <c r="AD2407" s="626">
        <v>0</v>
      </c>
      <c r="AE2407" s="626">
        <v>0</v>
      </c>
      <c r="AF2407" s="626">
        <v>0</v>
      </c>
      <c r="AG2407" s="626">
        <v>0</v>
      </c>
      <c r="AH2407" s="626">
        <v>5</v>
      </c>
      <c r="AI2407" s="626">
        <v>0</v>
      </c>
      <c r="AJ2407" s="626">
        <v>0</v>
      </c>
      <c r="AK2407" s="626">
        <v>0</v>
      </c>
      <c r="AL2407" s="626">
        <v>0</v>
      </c>
      <c r="AO2407" s="384" t="s">
        <v>40</v>
      </c>
      <c r="AP2407" s="384" t="s">
        <v>237</v>
      </c>
      <c r="AQ2407" s="384" t="str">
        <f t="shared" ref="AQ2407:AQ2461" si="331">AO2407&amp;" "&amp;AP2407</f>
        <v>Faridpur Nagarkanda</v>
      </c>
      <c r="AR2407" s="627">
        <v>0</v>
      </c>
      <c r="AS2407" s="627">
        <v>0</v>
      </c>
      <c r="AT2407" s="627">
        <v>0</v>
      </c>
      <c r="AU2407" s="627">
        <v>0</v>
      </c>
      <c r="AV2407" s="627">
        <v>0</v>
      </c>
      <c r="AW2407" s="627">
        <v>0</v>
      </c>
      <c r="AX2407" s="627">
        <v>0</v>
      </c>
      <c r="AY2407" s="627">
        <v>0</v>
      </c>
      <c r="AZ2407" s="627">
        <v>0</v>
      </c>
      <c r="BA2407" s="627">
        <v>0</v>
      </c>
      <c r="BB2407" s="627">
        <v>1</v>
      </c>
      <c r="BC2407" s="627">
        <v>0</v>
      </c>
      <c r="BD2407" s="627">
        <v>0</v>
      </c>
      <c r="BE2407" s="627">
        <v>0</v>
      </c>
      <c r="BF2407" s="627">
        <v>0</v>
      </c>
      <c r="BH2407" s="384" t="s">
        <v>40</v>
      </c>
      <c r="BI2407" s="384" t="s">
        <v>237</v>
      </c>
      <c r="BJ2407" s="384" t="str">
        <f t="shared" ref="BJ2407:BJ2461" si="332">BH2407&amp;" "&amp;BI2407</f>
        <v>Faridpur Nagarkanda</v>
      </c>
      <c r="BK2407" s="627">
        <v>0</v>
      </c>
      <c r="BL2407" s="627">
        <v>0</v>
      </c>
      <c r="BM2407" s="627">
        <v>0</v>
      </c>
      <c r="BN2407" s="627">
        <v>0</v>
      </c>
      <c r="BO2407" s="627">
        <v>0</v>
      </c>
      <c r="BP2407" s="627">
        <v>0</v>
      </c>
      <c r="BQ2407" s="627">
        <v>0</v>
      </c>
      <c r="BR2407" s="627">
        <v>0</v>
      </c>
      <c r="BS2407" s="627">
        <v>0</v>
      </c>
      <c r="BT2407" s="627">
        <v>0</v>
      </c>
      <c r="BU2407" s="627">
        <v>1</v>
      </c>
      <c r="BV2407" s="627">
        <v>0</v>
      </c>
      <c r="BW2407" s="627">
        <v>0</v>
      </c>
      <c r="BX2407" s="627">
        <v>0</v>
      </c>
      <c r="BY2407" s="627">
        <v>0</v>
      </c>
      <c r="CA2407" s="384" t="s">
        <v>40</v>
      </c>
      <c r="CB2407" s="384" t="s">
        <v>237</v>
      </c>
      <c r="CC2407" s="384" t="str">
        <f t="shared" ref="CC2407:CC2461" si="333">CA2407&amp;" "&amp;CB2407</f>
        <v>Faridpur Nagarkanda</v>
      </c>
      <c r="CD2407" s="629">
        <v>0</v>
      </c>
      <c r="CE2407" s="629">
        <v>0</v>
      </c>
      <c r="CF2407" s="629">
        <v>0</v>
      </c>
      <c r="CG2407" s="629">
        <v>0</v>
      </c>
      <c r="CH2407" s="629">
        <v>0</v>
      </c>
      <c r="CI2407" s="629">
        <v>0</v>
      </c>
      <c r="CJ2407" s="629">
        <v>0</v>
      </c>
      <c r="CK2407" s="629">
        <v>0</v>
      </c>
      <c r="CN2407" s="384" t="s">
        <v>40</v>
      </c>
      <c r="CO2407" s="384" t="s">
        <v>237</v>
      </c>
      <c r="CP2407" s="384" t="str">
        <f t="shared" ref="CP2407:CP2461" si="334">CN2407&amp;" "&amp;CO2407</f>
        <v>Faridpur Nagarkanda</v>
      </c>
      <c r="CQ2407" s="629">
        <v>0</v>
      </c>
      <c r="CR2407" s="629">
        <v>0</v>
      </c>
      <c r="CS2407" s="629">
        <v>0</v>
      </c>
      <c r="CT2407" s="629">
        <v>0</v>
      </c>
      <c r="CU2407" s="629">
        <v>0</v>
      </c>
      <c r="CV2407" s="629">
        <v>0</v>
      </c>
      <c r="CW2407" s="629">
        <v>0</v>
      </c>
      <c r="CX2407" s="629">
        <v>0</v>
      </c>
      <c r="CZ2407" s="384" t="s">
        <v>40</v>
      </c>
      <c r="DA2407" s="384" t="s">
        <v>237</v>
      </c>
      <c r="DB2407" s="384" t="str">
        <f t="shared" si="321"/>
        <v>Faridpur Nagarkanda</v>
      </c>
      <c r="DC2407" s="566">
        <v>3</v>
      </c>
      <c r="DD2407"/>
      <c r="DE2407" s="384" t="s">
        <v>40</v>
      </c>
      <c r="DF2407" s="384" t="s">
        <v>237</v>
      </c>
      <c r="DG2407" s="384" t="str">
        <f t="shared" si="328"/>
        <v>Faridpur Nagarkanda</v>
      </c>
      <c r="DH2407" s="566">
        <v>3</v>
      </c>
      <c r="DI2407"/>
      <c r="DJ2407" s="384" t="s">
        <v>40</v>
      </c>
      <c r="DK2407" s="384" t="s">
        <v>237</v>
      </c>
      <c r="DL2407" s="384" t="str">
        <f t="shared" si="329"/>
        <v>Faridpur Nagarkanda</v>
      </c>
      <c r="DM2407" s="566"/>
      <c r="DN2407"/>
      <c r="DO2407" s="384" t="s">
        <v>40</v>
      </c>
      <c r="DP2407" s="384" t="s">
        <v>237</v>
      </c>
      <c r="DQ2407" s="384" t="str">
        <f t="shared" si="330"/>
        <v>Faridpur Nagarkanda</v>
      </c>
      <c r="DR2407" s="566"/>
    </row>
    <row r="2408" spans="1:122" ht="15" hidden="1" x14ac:dyDescent="0.25">
      <c r="A2408" s="384" t="s">
        <v>40</v>
      </c>
      <c r="B2408" s="385" t="s">
        <v>88</v>
      </c>
      <c r="C2408" s="384" t="str">
        <f t="shared" si="326"/>
        <v>Faridpur Prison</v>
      </c>
      <c r="D2408" s="626">
        <v>2</v>
      </c>
      <c r="E2408" s="626">
        <v>0</v>
      </c>
      <c r="F2408" s="626">
        <v>0</v>
      </c>
      <c r="G2408" s="626">
        <v>0</v>
      </c>
      <c r="H2408" s="626">
        <v>0</v>
      </c>
      <c r="I2408" s="626">
        <v>0</v>
      </c>
      <c r="J2408" s="626">
        <v>0</v>
      </c>
      <c r="K2408" s="626">
        <v>0</v>
      </c>
      <c r="L2408" s="626">
        <v>0</v>
      </c>
      <c r="M2408" s="626">
        <v>0</v>
      </c>
      <c r="N2408" s="626">
        <v>0</v>
      </c>
      <c r="O2408" s="626">
        <v>0</v>
      </c>
      <c r="P2408" s="626">
        <v>0</v>
      </c>
      <c r="Q2408" s="626">
        <v>0</v>
      </c>
      <c r="R2408" s="626">
        <v>0</v>
      </c>
      <c r="S2408" s="386"/>
      <c r="T2408" s="386"/>
      <c r="U2408" s="384" t="s">
        <v>40</v>
      </c>
      <c r="V2408" s="385" t="s">
        <v>88</v>
      </c>
      <c r="W2408" s="384" t="str">
        <f t="shared" si="327"/>
        <v>Faridpur Prison</v>
      </c>
      <c r="X2408" s="626">
        <v>0</v>
      </c>
      <c r="Y2408" s="626">
        <v>0</v>
      </c>
      <c r="Z2408" s="626">
        <v>0</v>
      </c>
      <c r="AA2408" s="626">
        <v>0</v>
      </c>
      <c r="AB2408" s="626">
        <v>0</v>
      </c>
      <c r="AC2408" s="626">
        <v>0</v>
      </c>
      <c r="AD2408" s="626">
        <v>0</v>
      </c>
      <c r="AE2408" s="626">
        <v>0</v>
      </c>
      <c r="AF2408" s="626">
        <v>0</v>
      </c>
      <c r="AG2408" s="626">
        <v>0</v>
      </c>
      <c r="AH2408" s="626">
        <v>0</v>
      </c>
      <c r="AI2408" s="626">
        <v>0</v>
      </c>
      <c r="AJ2408" s="626">
        <v>0</v>
      </c>
      <c r="AK2408" s="626">
        <v>0</v>
      </c>
      <c r="AL2408" s="626">
        <v>0</v>
      </c>
      <c r="AO2408" s="384" t="s">
        <v>40</v>
      </c>
      <c r="AP2408" s="385" t="s">
        <v>88</v>
      </c>
      <c r="AQ2408" s="384" t="str">
        <f t="shared" si="331"/>
        <v>Faridpur Prison</v>
      </c>
      <c r="AR2408" s="627">
        <v>0</v>
      </c>
      <c r="AS2408" s="627">
        <v>0</v>
      </c>
      <c r="AT2408" s="627">
        <v>0</v>
      </c>
      <c r="AU2408" s="627">
        <v>0</v>
      </c>
      <c r="AV2408" s="627">
        <v>0</v>
      </c>
      <c r="AW2408" s="627">
        <v>0</v>
      </c>
      <c r="AX2408" s="627">
        <v>0</v>
      </c>
      <c r="AY2408" s="627">
        <v>0</v>
      </c>
      <c r="AZ2408" s="627">
        <v>0</v>
      </c>
      <c r="BA2408" s="627">
        <v>0</v>
      </c>
      <c r="BB2408" s="627">
        <v>0</v>
      </c>
      <c r="BC2408" s="627">
        <v>0</v>
      </c>
      <c r="BD2408" s="627">
        <v>0</v>
      </c>
      <c r="BE2408" s="627">
        <v>0</v>
      </c>
      <c r="BF2408" s="627">
        <v>0</v>
      </c>
      <c r="BH2408" s="384" t="s">
        <v>40</v>
      </c>
      <c r="BI2408" s="385" t="s">
        <v>88</v>
      </c>
      <c r="BJ2408" s="384" t="str">
        <f t="shared" si="332"/>
        <v>Faridpur Prison</v>
      </c>
      <c r="BK2408" s="627">
        <v>0</v>
      </c>
      <c r="BL2408" s="627">
        <v>0</v>
      </c>
      <c r="BM2408" s="627">
        <v>0</v>
      </c>
      <c r="BN2408" s="627">
        <v>0</v>
      </c>
      <c r="BO2408" s="627">
        <v>0</v>
      </c>
      <c r="BP2408" s="627">
        <v>0</v>
      </c>
      <c r="BQ2408" s="627">
        <v>0</v>
      </c>
      <c r="BR2408" s="627">
        <v>0</v>
      </c>
      <c r="BS2408" s="627">
        <v>0</v>
      </c>
      <c r="BT2408" s="627">
        <v>0</v>
      </c>
      <c r="BU2408" s="627">
        <v>0</v>
      </c>
      <c r="BV2408" s="627">
        <v>0</v>
      </c>
      <c r="BW2408" s="627">
        <v>0</v>
      </c>
      <c r="BX2408" s="627">
        <v>0</v>
      </c>
      <c r="BY2408" s="627">
        <v>0</v>
      </c>
      <c r="CA2408" s="384" t="s">
        <v>40</v>
      </c>
      <c r="CB2408" s="385" t="s">
        <v>88</v>
      </c>
      <c r="CC2408" s="384" t="str">
        <f t="shared" si="333"/>
        <v>Faridpur Prison</v>
      </c>
      <c r="CD2408" s="629">
        <v>0</v>
      </c>
      <c r="CE2408" s="629">
        <v>0</v>
      </c>
      <c r="CF2408" s="629">
        <v>0</v>
      </c>
      <c r="CG2408" s="629">
        <v>0</v>
      </c>
      <c r="CH2408" s="629">
        <v>0</v>
      </c>
      <c r="CI2408" s="629">
        <v>0</v>
      </c>
      <c r="CJ2408" s="629">
        <v>0</v>
      </c>
      <c r="CK2408" s="629">
        <v>0</v>
      </c>
      <c r="CN2408" s="384" t="s">
        <v>40</v>
      </c>
      <c r="CO2408" s="385" t="s">
        <v>88</v>
      </c>
      <c r="CP2408" s="384" t="str">
        <f t="shared" si="334"/>
        <v>Faridpur Prison</v>
      </c>
      <c r="CQ2408" s="629">
        <v>0</v>
      </c>
      <c r="CR2408" s="629">
        <v>0</v>
      </c>
      <c r="CS2408" s="629">
        <v>0</v>
      </c>
      <c r="CT2408" s="629">
        <v>0</v>
      </c>
      <c r="CU2408" s="629">
        <v>0</v>
      </c>
      <c r="CV2408" s="629">
        <v>0</v>
      </c>
      <c r="CW2408" s="629">
        <v>0</v>
      </c>
      <c r="CX2408" s="629">
        <v>0</v>
      </c>
      <c r="CZ2408" s="384" t="s">
        <v>40</v>
      </c>
      <c r="DA2408" s="385" t="s">
        <v>88</v>
      </c>
      <c r="DB2408" s="384" t="str">
        <f t="shared" si="321"/>
        <v>Faridpur Prison</v>
      </c>
      <c r="DC2408" s="566">
        <v>0</v>
      </c>
      <c r="DD2408"/>
      <c r="DE2408" s="384" t="s">
        <v>40</v>
      </c>
      <c r="DF2408" s="385" t="s">
        <v>88</v>
      </c>
      <c r="DG2408" s="384" t="str">
        <f t="shared" si="328"/>
        <v>Faridpur Prison</v>
      </c>
      <c r="DH2408" s="566">
        <v>0</v>
      </c>
      <c r="DI2408"/>
      <c r="DJ2408" s="384" t="s">
        <v>40</v>
      </c>
      <c r="DK2408" s="385" t="s">
        <v>88</v>
      </c>
      <c r="DL2408" s="384" t="str">
        <f t="shared" si="329"/>
        <v>Faridpur Prison</v>
      </c>
      <c r="DM2408" s="566"/>
      <c r="DN2408"/>
      <c r="DO2408" s="384" t="s">
        <v>40</v>
      </c>
      <c r="DP2408" s="385" t="s">
        <v>88</v>
      </c>
      <c r="DQ2408" s="384" t="str">
        <f t="shared" si="330"/>
        <v>Faridpur Prison</v>
      </c>
      <c r="DR2408" s="566"/>
    </row>
    <row r="2409" spans="1:122" ht="15" hidden="1" x14ac:dyDescent="0.25">
      <c r="A2409" s="384" t="s">
        <v>40</v>
      </c>
      <c r="B2409" s="384" t="s">
        <v>238</v>
      </c>
      <c r="C2409" s="384" t="str">
        <f t="shared" si="326"/>
        <v>Faridpur Sadarpur</v>
      </c>
      <c r="D2409" s="626">
        <v>9</v>
      </c>
      <c r="E2409" s="626">
        <v>5</v>
      </c>
      <c r="F2409" s="626">
        <v>0</v>
      </c>
      <c r="G2409" s="626">
        <v>0</v>
      </c>
      <c r="H2409" s="626">
        <v>0</v>
      </c>
      <c r="I2409" s="626">
        <v>2</v>
      </c>
      <c r="J2409" s="626">
        <v>0</v>
      </c>
      <c r="K2409" s="626">
        <v>0</v>
      </c>
      <c r="L2409" s="626">
        <v>0</v>
      </c>
      <c r="M2409" s="626">
        <v>0</v>
      </c>
      <c r="N2409" s="626">
        <v>2</v>
      </c>
      <c r="O2409" s="626">
        <v>0</v>
      </c>
      <c r="P2409" s="626">
        <v>0</v>
      </c>
      <c r="Q2409" s="626">
        <v>0</v>
      </c>
      <c r="R2409" s="626">
        <v>0</v>
      </c>
      <c r="S2409" s="386"/>
      <c r="T2409" s="386"/>
      <c r="U2409" s="384" t="s">
        <v>40</v>
      </c>
      <c r="V2409" s="384" t="s">
        <v>238</v>
      </c>
      <c r="W2409" s="384" t="str">
        <f t="shared" si="327"/>
        <v>Faridpur Sadarpur</v>
      </c>
      <c r="X2409" s="626">
        <v>2</v>
      </c>
      <c r="Y2409" s="626">
        <v>1</v>
      </c>
      <c r="Z2409" s="626">
        <v>0</v>
      </c>
      <c r="AA2409" s="626">
        <v>0</v>
      </c>
      <c r="AB2409" s="626">
        <v>0</v>
      </c>
      <c r="AC2409" s="626">
        <v>2</v>
      </c>
      <c r="AD2409" s="626">
        <v>0</v>
      </c>
      <c r="AE2409" s="626">
        <v>0</v>
      </c>
      <c r="AF2409" s="626">
        <v>0</v>
      </c>
      <c r="AG2409" s="626">
        <v>0</v>
      </c>
      <c r="AH2409" s="626">
        <v>0</v>
      </c>
      <c r="AI2409" s="626">
        <v>1</v>
      </c>
      <c r="AJ2409" s="626">
        <v>0</v>
      </c>
      <c r="AK2409" s="626">
        <v>0</v>
      </c>
      <c r="AL2409" s="626">
        <v>0</v>
      </c>
      <c r="AO2409" s="384" t="s">
        <v>40</v>
      </c>
      <c r="AP2409" s="384" t="s">
        <v>238</v>
      </c>
      <c r="AQ2409" s="384" t="str">
        <f t="shared" si="331"/>
        <v>Faridpur Sadarpur</v>
      </c>
      <c r="AR2409" s="627">
        <v>0</v>
      </c>
      <c r="AS2409" s="627">
        <v>0</v>
      </c>
      <c r="AT2409" s="627">
        <v>0</v>
      </c>
      <c r="AU2409" s="627">
        <v>0</v>
      </c>
      <c r="AV2409" s="627">
        <v>0</v>
      </c>
      <c r="AW2409" s="627">
        <v>0</v>
      </c>
      <c r="AX2409" s="627">
        <v>0</v>
      </c>
      <c r="AY2409" s="627">
        <v>0</v>
      </c>
      <c r="AZ2409" s="627">
        <v>0</v>
      </c>
      <c r="BA2409" s="627">
        <v>0</v>
      </c>
      <c r="BB2409" s="627">
        <v>0</v>
      </c>
      <c r="BC2409" s="627">
        <v>0</v>
      </c>
      <c r="BD2409" s="627">
        <v>0</v>
      </c>
      <c r="BE2409" s="627">
        <v>0</v>
      </c>
      <c r="BF2409" s="627">
        <v>0</v>
      </c>
      <c r="BH2409" s="384" t="s">
        <v>40</v>
      </c>
      <c r="BI2409" s="384" t="s">
        <v>238</v>
      </c>
      <c r="BJ2409" s="384" t="str">
        <f t="shared" si="332"/>
        <v>Faridpur Sadarpur</v>
      </c>
      <c r="BK2409" s="627">
        <v>0</v>
      </c>
      <c r="BL2409" s="627">
        <v>0</v>
      </c>
      <c r="BM2409" s="627">
        <v>0</v>
      </c>
      <c r="BN2409" s="627">
        <v>0</v>
      </c>
      <c r="BO2409" s="627">
        <v>0</v>
      </c>
      <c r="BP2409" s="627">
        <v>0</v>
      </c>
      <c r="BQ2409" s="627">
        <v>0</v>
      </c>
      <c r="BR2409" s="627">
        <v>0</v>
      </c>
      <c r="BS2409" s="627">
        <v>0</v>
      </c>
      <c r="BT2409" s="627">
        <v>0</v>
      </c>
      <c r="BU2409" s="627">
        <v>0</v>
      </c>
      <c r="BV2409" s="627">
        <v>0</v>
      </c>
      <c r="BW2409" s="627">
        <v>0</v>
      </c>
      <c r="BX2409" s="627">
        <v>0</v>
      </c>
      <c r="BY2409" s="627">
        <v>0</v>
      </c>
      <c r="CA2409" s="384" t="s">
        <v>40</v>
      </c>
      <c r="CB2409" s="384" t="s">
        <v>238</v>
      </c>
      <c r="CC2409" s="384" t="str">
        <f t="shared" si="333"/>
        <v>Faridpur Sadarpur</v>
      </c>
      <c r="CD2409" s="629">
        <v>0</v>
      </c>
      <c r="CE2409" s="629">
        <v>0</v>
      </c>
      <c r="CF2409" s="629">
        <v>0</v>
      </c>
      <c r="CG2409" s="629">
        <v>0</v>
      </c>
      <c r="CH2409" s="629">
        <v>0</v>
      </c>
      <c r="CI2409" s="629">
        <v>0</v>
      </c>
      <c r="CJ2409" s="629">
        <v>0</v>
      </c>
      <c r="CK2409" s="629">
        <v>0</v>
      </c>
      <c r="CN2409" s="384" t="s">
        <v>40</v>
      </c>
      <c r="CO2409" s="384" t="s">
        <v>238</v>
      </c>
      <c r="CP2409" s="384" t="str">
        <f t="shared" si="334"/>
        <v>Faridpur Sadarpur</v>
      </c>
      <c r="CQ2409" s="629">
        <v>0</v>
      </c>
      <c r="CR2409" s="629">
        <v>0</v>
      </c>
      <c r="CS2409" s="629">
        <v>0</v>
      </c>
      <c r="CT2409" s="629">
        <v>0</v>
      </c>
      <c r="CU2409" s="629">
        <v>0</v>
      </c>
      <c r="CV2409" s="629">
        <v>0</v>
      </c>
      <c r="CW2409" s="629">
        <v>0</v>
      </c>
      <c r="CX2409" s="629">
        <v>0</v>
      </c>
      <c r="CZ2409" s="384" t="s">
        <v>40</v>
      </c>
      <c r="DA2409" s="384" t="s">
        <v>238</v>
      </c>
      <c r="DB2409" s="384" t="str">
        <f t="shared" ref="DB2409:DB2476" si="335">CZ2409&amp;" "&amp;DA2409</f>
        <v>Faridpur Sadarpur</v>
      </c>
      <c r="DC2409" s="566">
        <v>9</v>
      </c>
      <c r="DD2409"/>
      <c r="DE2409" s="384" t="s">
        <v>40</v>
      </c>
      <c r="DF2409" s="384" t="s">
        <v>238</v>
      </c>
      <c r="DG2409" s="384" t="str">
        <f t="shared" si="328"/>
        <v>Faridpur Sadarpur</v>
      </c>
      <c r="DH2409" s="566">
        <v>3</v>
      </c>
      <c r="DI2409"/>
      <c r="DJ2409" s="384" t="s">
        <v>40</v>
      </c>
      <c r="DK2409" s="384" t="s">
        <v>238</v>
      </c>
      <c r="DL2409" s="384" t="str">
        <f t="shared" si="329"/>
        <v>Faridpur Sadarpur</v>
      </c>
      <c r="DM2409" s="566"/>
      <c r="DN2409"/>
      <c r="DO2409" s="384" t="s">
        <v>40</v>
      </c>
      <c r="DP2409" s="384" t="s">
        <v>238</v>
      </c>
      <c r="DQ2409" s="384" t="str">
        <f t="shared" si="330"/>
        <v>Faridpur Sadarpur</v>
      </c>
      <c r="DR2409" s="566"/>
    </row>
    <row r="2410" spans="1:122" ht="15" hidden="1" x14ac:dyDescent="0.25">
      <c r="A2410" s="384" t="s">
        <v>40</v>
      </c>
      <c r="B2410" s="310" t="s">
        <v>1213</v>
      </c>
      <c r="C2410" s="384" t="str">
        <f>A2410&amp;" "&amp;B2410</f>
        <v>Faridpur Saltha</v>
      </c>
      <c r="D2410" s="626">
        <v>4</v>
      </c>
      <c r="E2410" s="626">
        <v>0</v>
      </c>
      <c r="F2410" s="626">
        <v>0</v>
      </c>
      <c r="G2410" s="626">
        <v>0</v>
      </c>
      <c r="H2410" s="626">
        <v>0</v>
      </c>
      <c r="I2410" s="626">
        <v>2</v>
      </c>
      <c r="J2410" s="626">
        <v>1</v>
      </c>
      <c r="K2410" s="626">
        <v>0</v>
      </c>
      <c r="L2410" s="626">
        <v>0</v>
      </c>
      <c r="M2410" s="626">
        <v>0</v>
      </c>
      <c r="N2410" s="626">
        <v>1</v>
      </c>
      <c r="O2410" s="626">
        <v>0</v>
      </c>
      <c r="P2410" s="626">
        <v>0</v>
      </c>
      <c r="Q2410" s="626">
        <v>0</v>
      </c>
      <c r="R2410" s="626">
        <v>0</v>
      </c>
      <c r="S2410" s="386"/>
      <c r="T2410" s="386"/>
      <c r="U2410" s="384" t="s">
        <v>40</v>
      </c>
      <c r="V2410" s="310" t="s">
        <v>1213</v>
      </c>
      <c r="W2410" s="384" t="str">
        <f>U2410&amp;" "&amp;V2410</f>
        <v>Faridpur Saltha</v>
      </c>
      <c r="X2410" s="626">
        <v>3</v>
      </c>
      <c r="Y2410" s="626">
        <v>0</v>
      </c>
      <c r="Z2410" s="626">
        <v>0</v>
      </c>
      <c r="AA2410" s="626">
        <v>0</v>
      </c>
      <c r="AB2410" s="626">
        <v>0</v>
      </c>
      <c r="AC2410" s="626">
        <v>4</v>
      </c>
      <c r="AD2410" s="626">
        <v>0</v>
      </c>
      <c r="AE2410" s="626">
        <v>0</v>
      </c>
      <c r="AF2410" s="626">
        <v>0</v>
      </c>
      <c r="AG2410" s="626">
        <v>0</v>
      </c>
      <c r="AH2410" s="626">
        <v>3</v>
      </c>
      <c r="AI2410" s="626">
        <v>0</v>
      </c>
      <c r="AJ2410" s="626">
        <v>0</v>
      </c>
      <c r="AK2410" s="626">
        <v>0</v>
      </c>
      <c r="AL2410" s="626">
        <v>0</v>
      </c>
      <c r="AO2410" s="384" t="s">
        <v>40</v>
      </c>
      <c r="AP2410" s="310" t="s">
        <v>1213</v>
      </c>
      <c r="AQ2410" s="384" t="str">
        <f>AO2410&amp;" "&amp;AP2410</f>
        <v>Faridpur Saltha</v>
      </c>
      <c r="AR2410" s="627">
        <v>0</v>
      </c>
      <c r="AS2410" s="627">
        <v>0</v>
      </c>
      <c r="AT2410" s="627">
        <v>0</v>
      </c>
      <c r="AU2410" s="627">
        <v>0</v>
      </c>
      <c r="AV2410" s="627">
        <v>0</v>
      </c>
      <c r="AW2410" s="627">
        <v>0</v>
      </c>
      <c r="AX2410" s="627">
        <v>0</v>
      </c>
      <c r="AY2410" s="627">
        <v>0</v>
      </c>
      <c r="AZ2410" s="627">
        <v>0</v>
      </c>
      <c r="BA2410" s="627">
        <v>0</v>
      </c>
      <c r="BB2410" s="627">
        <v>0</v>
      </c>
      <c r="BC2410" s="627">
        <v>0</v>
      </c>
      <c r="BD2410" s="627">
        <v>0</v>
      </c>
      <c r="BE2410" s="627">
        <v>0</v>
      </c>
      <c r="BF2410" s="627">
        <v>0</v>
      </c>
      <c r="BH2410" s="384" t="s">
        <v>40</v>
      </c>
      <c r="BI2410" s="310" t="s">
        <v>1213</v>
      </c>
      <c r="BJ2410" s="384" t="str">
        <f>BH2410&amp;" "&amp;BI2410</f>
        <v>Faridpur Saltha</v>
      </c>
      <c r="BK2410" s="627">
        <v>0</v>
      </c>
      <c r="BL2410" s="627">
        <v>0</v>
      </c>
      <c r="BM2410" s="627">
        <v>0</v>
      </c>
      <c r="BN2410" s="627">
        <v>0</v>
      </c>
      <c r="BO2410" s="627">
        <v>0</v>
      </c>
      <c r="BP2410" s="627">
        <v>0</v>
      </c>
      <c r="BQ2410" s="627">
        <v>0</v>
      </c>
      <c r="BR2410" s="627">
        <v>0</v>
      </c>
      <c r="BS2410" s="627">
        <v>0</v>
      </c>
      <c r="BT2410" s="627">
        <v>0</v>
      </c>
      <c r="BU2410" s="627">
        <v>1</v>
      </c>
      <c r="BV2410" s="627">
        <v>0</v>
      </c>
      <c r="BW2410" s="627">
        <v>0</v>
      </c>
      <c r="BX2410" s="627">
        <v>0</v>
      </c>
      <c r="BY2410" s="627">
        <v>0</v>
      </c>
      <c r="CA2410" s="384" t="s">
        <v>40</v>
      </c>
      <c r="CB2410" s="310" t="s">
        <v>1213</v>
      </c>
      <c r="CC2410" s="384" t="str">
        <f>CA2410&amp;" "&amp;CB2410</f>
        <v>Faridpur Saltha</v>
      </c>
      <c r="CD2410" s="629">
        <v>0</v>
      </c>
      <c r="CE2410" s="629">
        <v>0</v>
      </c>
      <c r="CF2410" s="629">
        <v>0</v>
      </c>
      <c r="CG2410" s="629">
        <v>0</v>
      </c>
      <c r="CH2410" s="629">
        <v>0</v>
      </c>
      <c r="CI2410" s="629">
        <v>0</v>
      </c>
      <c r="CJ2410" s="629">
        <v>0</v>
      </c>
      <c r="CK2410" s="629">
        <v>0</v>
      </c>
      <c r="CN2410" s="384" t="s">
        <v>40</v>
      </c>
      <c r="CO2410" s="310" t="s">
        <v>1213</v>
      </c>
      <c r="CP2410" s="384" t="str">
        <f>CN2410&amp;" "&amp;CO2410</f>
        <v>Faridpur Saltha</v>
      </c>
      <c r="CQ2410" s="629">
        <v>0</v>
      </c>
      <c r="CR2410" s="629">
        <v>0</v>
      </c>
      <c r="CS2410" s="629">
        <v>0</v>
      </c>
      <c r="CT2410" s="629">
        <v>0</v>
      </c>
      <c r="CU2410" s="629">
        <v>0</v>
      </c>
      <c r="CV2410" s="629">
        <v>0</v>
      </c>
      <c r="CW2410" s="629">
        <v>0</v>
      </c>
      <c r="CX2410" s="629">
        <v>0</v>
      </c>
      <c r="CZ2410" s="384" t="s">
        <v>40</v>
      </c>
      <c r="DA2410" s="310" t="s">
        <v>1213</v>
      </c>
      <c r="DB2410" s="384" t="str">
        <f>CZ2410&amp;" "&amp;DA2410</f>
        <v>Faridpur Saltha</v>
      </c>
      <c r="DC2410" s="566">
        <v>2</v>
      </c>
      <c r="DD2410"/>
      <c r="DE2410" s="384" t="s">
        <v>40</v>
      </c>
      <c r="DF2410" s="310" t="s">
        <v>1213</v>
      </c>
      <c r="DG2410" s="384" t="str">
        <f>DE2410&amp;" "&amp;DF2410</f>
        <v>Faridpur Saltha</v>
      </c>
      <c r="DH2410" s="566">
        <v>0</v>
      </c>
      <c r="DI2410"/>
      <c r="DJ2410" s="384" t="s">
        <v>40</v>
      </c>
      <c r="DK2410" s="310" t="s">
        <v>1213</v>
      </c>
      <c r="DL2410" s="384" t="str">
        <f t="shared" si="329"/>
        <v>Faridpur Saltha</v>
      </c>
      <c r="DM2410" s="566"/>
      <c r="DN2410"/>
      <c r="DO2410" s="384" t="s">
        <v>40</v>
      </c>
      <c r="DP2410" s="310" t="s">
        <v>1213</v>
      </c>
      <c r="DQ2410" s="384" t="str">
        <f t="shared" si="330"/>
        <v>Faridpur Saltha</v>
      </c>
      <c r="DR2410" s="566"/>
    </row>
    <row r="2411" spans="1:122" ht="15" hidden="1" x14ac:dyDescent="0.25">
      <c r="A2411" s="384" t="s">
        <v>41</v>
      </c>
      <c r="B2411" s="384" t="s">
        <v>239</v>
      </c>
      <c r="C2411" s="384" t="str">
        <f t="shared" si="326"/>
        <v>Gazipur DOTS Corner Sadar Hospital</v>
      </c>
      <c r="D2411" s="626">
        <v>1</v>
      </c>
      <c r="E2411" s="626">
        <v>0</v>
      </c>
      <c r="F2411" s="626">
        <v>0</v>
      </c>
      <c r="G2411" s="626">
        <v>0</v>
      </c>
      <c r="H2411" s="626">
        <v>0</v>
      </c>
      <c r="I2411" s="626">
        <v>0</v>
      </c>
      <c r="J2411" s="626">
        <v>0</v>
      </c>
      <c r="K2411" s="626">
        <v>0</v>
      </c>
      <c r="L2411" s="626">
        <v>0</v>
      </c>
      <c r="M2411" s="626">
        <v>0</v>
      </c>
      <c r="N2411" s="626">
        <v>0</v>
      </c>
      <c r="O2411" s="626">
        <v>0</v>
      </c>
      <c r="P2411" s="626">
        <v>0</v>
      </c>
      <c r="Q2411" s="626">
        <v>0</v>
      </c>
      <c r="R2411" s="626">
        <v>0</v>
      </c>
      <c r="S2411" s="315"/>
      <c r="T2411" s="315"/>
      <c r="U2411" s="384" t="s">
        <v>41</v>
      </c>
      <c r="V2411" s="384" t="s">
        <v>239</v>
      </c>
      <c r="W2411" s="384" t="str">
        <f t="shared" si="327"/>
        <v>Gazipur DOTS Corner Sadar Hospital</v>
      </c>
      <c r="X2411" s="626">
        <v>0</v>
      </c>
      <c r="Y2411" s="626">
        <v>0</v>
      </c>
      <c r="Z2411" s="626">
        <v>0</v>
      </c>
      <c r="AA2411" s="626">
        <v>0</v>
      </c>
      <c r="AB2411" s="626">
        <v>0</v>
      </c>
      <c r="AC2411" s="626">
        <v>0</v>
      </c>
      <c r="AD2411" s="626">
        <v>0</v>
      </c>
      <c r="AE2411" s="626">
        <v>0</v>
      </c>
      <c r="AF2411" s="626">
        <v>0</v>
      </c>
      <c r="AG2411" s="626">
        <v>0</v>
      </c>
      <c r="AH2411" s="626">
        <v>0</v>
      </c>
      <c r="AI2411" s="626">
        <v>0</v>
      </c>
      <c r="AJ2411" s="626">
        <v>0</v>
      </c>
      <c r="AK2411" s="626">
        <v>0</v>
      </c>
      <c r="AL2411" s="626">
        <v>0</v>
      </c>
      <c r="AO2411" s="384" t="s">
        <v>41</v>
      </c>
      <c r="AP2411" s="384" t="s">
        <v>239</v>
      </c>
      <c r="AQ2411" s="384" t="str">
        <f t="shared" si="331"/>
        <v>Gazipur DOTS Corner Sadar Hospital</v>
      </c>
      <c r="AR2411" s="627">
        <v>0</v>
      </c>
      <c r="AS2411" s="627">
        <v>0</v>
      </c>
      <c r="AT2411" s="627">
        <v>0</v>
      </c>
      <c r="AU2411" s="627">
        <v>0</v>
      </c>
      <c r="AV2411" s="627">
        <v>0</v>
      </c>
      <c r="AW2411" s="627">
        <v>0</v>
      </c>
      <c r="AX2411" s="627">
        <v>0</v>
      </c>
      <c r="AY2411" s="627">
        <v>0</v>
      </c>
      <c r="AZ2411" s="627">
        <v>0</v>
      </c>
      <c r="BA2411" s="627">
        <v>0</v>
      </c>
      <c r="BB2411" s="627">
        <v>0</v>
      </c>
      <c r="BC2411" s="627">
        <v>0</v>
      </c>
      <c r="BD2411" s="627">
        <v>0</v>
      </c>
      <c r="BE2411" s="627">
        <v>0</v>
      </c>
      <c r="BF2411" s="627">
        <v>0</v>
      </c>
      <c r="BH2411" s="384" t="s">
        <v>41</v>
      </c>
      <c r="BI2411" s="384" t="s">
        <v>239</v>
      </c>
      <c r="BJ2411" s="384" t="str">
        <f t="shared" si="332"/>
        <v>Gazipur DOTS Corner Sadar Hospital</v>
      </c>
      <c r="BK2411" s="627">
        <v>0</v>
      </c>
      <c r="BL2411" s="627">
        <v>0</v>
      </c>
      <c r="BM2411" s="627">
        <v>0</v>
      </c>
      <c r="BN2411" s="627">
        <v>0</v>
      </c>
      <c r="BO2411" s="627">
        <v>0</v>
      </c>
      <c r="BP2411" s="627">
        <v>0</v>
      </c>
      <c r="BQ2411" s="627">
        <v>0</v>
      </c>
      <c r="BR2411" s="627">
        <v>0</v>
      </c>
      <c r="BS2411" s="627">
        <v>0</v>
      </c>
      <c r="BT2411" s="627">
        <v>0</v>
      </c>
      <c r="BU2411" s="627">
        <v>0</v>
      </c>
      <c r="BV2411" s="627">
        <v>0</v>
      </c>
      <c r="BW2411" s="627">
        <v>0</v>
      </c>
      <c r="BX2411" s="627">
        <v>0</v>
      </c>
      <c r="BY2411" s="627">
        <v>0</v>
      </c>
      <c r="CA2411" s="384" t="s">
        <v>41</v>
      </c>
      <c r="CB2411" s="384" t="s">
        <v>239</v>
      </c>
      <c r="CC2411" s="384" t="str">
        <f t="shared" si="333"/>
        <v>Gazipur DOTS Corner Sadar Hospital</v>
      </c>
      <c r="CD2411" s="629">
        <v>0</v>
      </c>
      <c r="CE2411" s="629">
        <v>0</v>
      </c>
      <c r="CF2411" s="629">
        <v>0</v>
      </c>
      <c r="CG2411" s="629">
        <v>0</v>
      </c>
      <c r="CH2411" s="629">
        <v>0</v>
      </c>
      <c r="CI2411" s="629">
        <v>0</v>
      </c>
      <c r="CJ2411" s="629">
        <v>0</v>
      </c>
      <c r="CK2411" s="629">
        <v>0</v>
      </c>
      <c r="CN2411" s="384" t="s">
        <v>41</v>
      </c>
      <c r="CO2411" s="384" t="s">
        <v>239</v>
      </c>
      <c r="CP2411" s="384" t="str">
        <f t="shared" si="334"/>
        <v>Gazipur DOTS Corner Sadar Hospital</v>
      </c>
      <c r="CQ2411" s="629">
        <v>0</v>
      </c>
      <c r="CR2411" s="629">
        <v>0</v>
      </c>
      <c r="CS2411" s="629">
        <v>0</v>
      </c>
      <c r="CT2411" s="629">
        <v>0</v>
      </c>
      <c r="CU2411" s="629">
        <v>0</v>
      </c>
      <c r="CV2411" s="629">
        <v>0</v>
      </c>
      <c r="CW2411" s="629">
        <v>0</v>
      </c>
      <c r="CX2411" s="629">
        <v>0</v>
      </c>
      <c r="CZ2411" s="384" t="s">
        <v>41</v>
      </c>
      <c r="DA2411" s="384" t="s">
        <v>239</v>
      </c>
      <c r="DB2411" s="384" t="str">
        <f t="shared" si="335"/>
        <v>Gazipur DOTS Corner Sadar Hospital</v>
      </c>
      <c r="DC2411" s="566">
        <v>0</v>
      </c>
      <c r="DD2411"/>
      <c r="DE2411" s="384" t="s">
        <v>41</v>
      </c>
      <c r="DF2411" s="384" t="s">
        <v>239</v>
      </c>
      <c r="DG2411" s="384" t="str">
        <f t="shared" si="328"/>
        <v>Gazipur DOTS Corner Sadar Hospital</v>
      </c>
      <c r="DH2411" s="566">
        <v>0</v>
      </c>
      <c r="DI2411"/>
      <c r="DJ2411" s="384" t="s">
        <v>41</v>
      </c>
      <c r="DK2411" s="384" t="s">
        <v>239</v>
      </c>
      <c r="DL2411" s="384" t="str">
        <f t="shared" si="329"/>
        <v>Gazipur DOTS Corner Sadar Hospital</v>
      </c>
      <c r="DM2411" s="566"/>
      <c r="DN2411"/>
      <c r="DO2411" s="384" t="s">
        <v>41</v>
      </c>
      <c r="DP2411" s="384" t="s">
        <v>239</v>
      </c>
      <c r="DQ2411" s="384" t="str">
        <f t="shared" si="330"/>
        <v>Gazipur DOTS Corner Sadar Hospital</v>
      </c>
      <c r="DR2411" s="566"/>
    </row>
    <row r="2412" spans="1:122" ht="15" hidden="1" x14ac:dyDescent="0.25">
      <c r="A2412" s="384" t="s">
        <v>41</v>
      </c>
      <c r="B2412" s="385" t="s">
        <v>240</v>
      </c>
      <c r="C2412" s="384" t="str">
        <f t="shared" si="326"/>
        <v>Gazipur Gazipur BGMEA</v>
      </c>
      <c r="D2412" s="626">
        <v>9</v>
      </c>
      <c r="E2412" s="626">
        <v>1</v>
      </c>
      <c r="F2412" s="626">
        <v>0</v>
      </c>
      <c r="G2412" s="626">
        <v>0</v>
      </c>
      <c r="H2412" s="626">
        <v>0</v>
      </c>
      <c r="I2412" s="626">
        <v>1</v>
      </c>
      <c r="J2412" s="626">
        <v>0</v>
      </c>
      <c r="K2412" s="626">
        <v>0</v>
      </c>
      <c r="L2412" s="626">
        <v>0</v>
      </c>
      <c r="M2412" s="626">
        <v>0</v>
      </c>
      <c r="N2412" s="626">
        <v>3</v>
      </c>
      <c r="O2412" s="626">
        <v>0</v>
      </c>
      <c r="P2412" s="626">
        <v>0</v>
      </c>
      <c r="Q2412" s="626">
        <v>0</v>
      </c>
      <c r="R2412" s="626">
        <v>0</v>
      </c>
      <c r="S2412" s="323"/>
      <c r="T2412" s="323"/>
      <c r="U2412" s="384" t="s">
        <v>41</v>
      </c>
      <c r="V2412" s="385" t="s">
        <v>240</v>
      </c>
      <c r="W2412" s="384" t="str">
        <f t="shared" si="327"/>
        <v>Gazipur Gazipur BGMEA</v>
      </c>
      <c r="X2412" s="626">
        <v>8</v>
      </c>
      <c r="Y2412" s="626">
        <v>2</v>
      </c>
      <c r="Z2412" s="626">
        <v>0</v>
      </c>
      <c r="AA2412" s="626">
        <v>0</v>
      </c>
      <c r="AB2412" s="626">
        <v>0</v>
      </c>
      <c r="AC2412" s="626">
        <v>3</v>
      </c>
      <c r="AD2412" s="626">
        <v>1</v>
      </c>
      <c r="AE2412" s="626">
        <v>0</v>
      </c>
      <c r="AF2412" s="626">
        <v>0</v>
      </c>
      <c r="AG2412" s="626">
        <v>0</v>
      </c>
      <c r="AH2412" s="626">
        <v>3</v>
      </c>
      <c r="AI2412" s="626">
        <v>2</v>
      </c>
      <c r="AJ2412" s="626">
        <v>0</v>
      </c>
      <c r="AK2412" s="626">
        <v>0</v>
      </c>
      <c r="AL2412" s="626">
        <v>0</v>
      </c>
      <c r="AO2412" s="384" t="s">
        <v>41</v>
      </c>
      <c r="AP2412" s="385" t="s">
        <v>240</v>
      </c>
      <c r="AQ2412" s="384" t="str">
        <f t="shared" si="331"/>
        <v>Gazipur Gazipur BGMEA</v>
      </c>
      <c r="AR2412" s="627">
        <v>0</v>
      </c>
      <c r="AS2412" s="627">
        <v>0</v>
      </c>
      <c r="AT2412" s="627">
        <v>0</v>
      </c>
      <c r="AU2412" s="627">
        <v>0</v>
      </c>
      <c r="AV2412" s="627">
        <v>0</v>
      </c>
      <c r="AW2412" s="627">
        <v>0</v>
      </c>
      <c r="AX2412" s="627">
        <v>0</v>
      </c>
      <c r="AY2412" s="627">
        <v>0</v>
      </c>
      <c r="AZ2412" s="627">
        <v>0</v>
      </c>
      <c r="BA2412" s="627">
        <v>0</v>
      </c>
      <c r="BB2412" s="627">
        <v>0</v>
      </c>
      <c r="BC2412" s="627">
        <v>0</v>
      </c>
      <c r="BD2412" s="627">
        <v>0</v>
      </c>
      <c r="BE2412" s="627">
        <v>0</v>
      </c>
      <c r="BF2412" s="627">
        <v>0</v>
      </c>
      <c r="BH2412" s="384" t="s">
        <v>41</v>
      </c>
      <c r="BI2412" s="385" t="s">
        <v>240</v>
      </c>
      <c r="BJ2412" s="384" t="str">
        <f t="shared" si="332"/>
        <v>Gazipur Gazipur BGMEA</v>
      </c>
      <c r="BK2412" s="627">
        <v>0</v>
      </c>
      <c r="BL2412" s="627">
        <v>0</v>
      </c>
      <c r="BM2412" s="627">
        <v>0</v>
      </c>
      <c r="BN2412" s="627">
        <v>0</v>
      </c>
      <c r="BO2412" s="627">
        <v>0</v>
      </c>
      <c r="BP2412" s="627">
        <v>0</v>
      </c>
      <c r="BQ2412" s="627">
        <v>0</v>
      </c>
      <c r="BR2412" s="627">
        <v>0</v>
      </c>
      <c r="BS2412" s="627">
        <v>0</v>
      </c>
      <c r="BT2412" s="627">
        <v>0</v>
      </c>
      <c r="BU2412" s="627">
        <v>0</v>
      </c>
      <c r="BV2412" s="627">
        <v>0</v>
      </c>
      <c r="BW2412" s="627">
        <v>0</v>
      </c>
      <c r="BX2412" s="627">
        <v>0</v>
      </c>
      <c r="BY2412" s="627">
        <v>0</v>
      </c>
      <c r="CA2412" s="384" t="s">
        <v>41</v>
      </c>
      <c r="CB2412" s="385" t="s">
        <v>240</v>
      </c>
      <c r="CC2412" s="384" t="str">
        <f t="shared" si="333"/>
        <v>Gazipur Gazipur BGMEA</v>
      </c>
      <c r="CD2412" s="629">
        <v>0</v>
      </c>
      <c r="CE2412" s="629">
        <v>0</v>
      </c>
      <c r="CF2412" s="629">
        <v>0</v>
      </c>
      <c r="CG2412" s="629">
        <v>0</v>
      </c>
      <c r="CH2412" s="629">
        <v>0</v>
      </c>
      <c r="CI2412" s="629">
        <v>0</v>
      </c>
      <c r="CJ2412" s="629">
        <v>0</v>
      </c>
      <c r="CK2412" s="629">
        <v>0</v>
      </c>
      <c r="CN2412" s="384" t="s">
        <v>41</v>
      </c>
      <c r="CO2412" s="385" t="s">
        <v>240</v>
      </c>
      <c r="CP2412" s="384" t="str">
        <f t="shared" si="334"/>
        <v>Gazipur Gazipur BGMEA</v>
      </c>
      <c r="CQ2412" s="629">
        <v>0</v>
      </c>
      <c r="CR2412" s="629">
        <v>0</v>
      </c>
      <c r="CS2412" s="629">
        <v>0</v>
      </c>
      <c r="CT2412" s="629">
        <v>0</v>
      </c>
      <c r="CU2412" s="629">
        <v>0</v>
      </c>
      <c r="CV2412" s="629">
        <v>0</v>
      </c>
      <c r="CW2412" s="629">
        <v>0</v>
      </c>
      <c r="CX2412" s="629">
        <v>0</v>
      </c>
      <c r="CZ2412" s="384" t="s">
        <v>41</v>
      </c>
      <c r="DA2412" s="385" t="s">
        <v>240</v>
      </c>
      <c r="DB2412" s="384" t="str">
        <f t="shared" si="335"/>
        <v>Gazipur Gazipur BGMEA</v>
      </c>
      <c r="DC2412" s="566">
        <v>0</v>
      </c>
      <c r="DD2412"/>
      <c r="DE2412" s="384" t="s">
        <v>41</v>
      </c>
      <c r="DF2412" s="385" t="s">
        <v>240</v>
      </c>
      <c r="DG2412" s="384" t="str">
        <f t="shared" si="328"/>
        <v>Gazipur Gazipur BGMEA</v>
      </c>
      <c r="DH2412" s="566">
        <v>1</v>
      </c>
      <c r="DI2412"/>
      <c r="DJ2412" s="384" t="s">
        <v>41</v>
      </c>
      <c r="DK2412" s="385" t="s">
        <v>240</v>
      </c>
      <c r="DL2412" s="384" t="str">
        <f t="shared" si="329"/>
        <v>Gazipur Gazipur BGMEA</v>
      </c>
      <c r="DM2412" s="566"/>
      <c r="DN2412"/>
      <c r="DO2412" s="384" t="s">
        <v>41</v>
      </c>
      <c r="DP2412" s="385" t="s">
        <v>240</v>
      </c>
      <c r="DQ2412" s="384" t="str">
        <f t="shared" si="330"/>
        <v>Gazipur Gazipur BGMEA</v>
      </c>
      <c r="DR2412" s="566"/>
    </row>
    <row r="2413" spans="1:122" ht="15" hidden="1" x14ac:dyDescent="0.25">
      <c r="A2413" s="384" t="s">
        <v>41</v>
      </c>
      <c r="B2413" s="385" t="s">
        <v>241</v>
      </c>
      <c r="C2413" s="384" t="str">
        <f t="shared" ref="C2413:C2465" si="336">A2413&amp;" "&amp;B2413</f>
        <v>Gazipur Gazipur (Konabari) BGMEA</v>
      </c>
      <c r="D2413" s="626">
        <v>28</v>
      </c>
      <c r="E2413" s="626">
        <v>4</v>
      </c>
      <c r="F2413" s="626">
        <v>0</v>
      </c>
      <c r="G2413" s="626">
        <v>0</v>
      </c>
      <c r="H2413" s="626">
        <v>0</v>
      </c>
      <c r="I2413" s="626">
        <v>9</v>
      </c>
      <c r="J2413" s="626">
        <v>2</v>
      </c>
      <c r="K2413" s="626">
        <v>0</v>
      </c>
      <c r="L2413" s="626">
        <v>0</v>
      </c>
      <c r="M2413" s="626">
        <v>0</v>
      </c>
      <c r="N2413" s="626">
        <v>7</v>
      </c>
      <c r="O2413" s="626">
        <v>1</v>
      </c>
      <c r="P2413" s="626">
        <v>0</v>
      </c>
      <c r="Q2413" s="626">
        <v>0</v>
      </c>
      <c r="R2413" s="626">
        <v>0</v>
      </c>
      <c r="S2413" s="323"/>
      <c r="T2413" s="323"/>
      <c r="U2413" s="384" t="s">
        <v>41</v>
      </c>
      <c r="V2413" s="385" t="s">
        <v>241</v>
      </c>
      <c r="W2413" s="384" t="str">
        <f t="shared" ref="W2413:W2465" si="337">U2413&amp;" "&amp;V2413</f>
        <v>Gazipur Gazipur (Konabari) BGMEA</v>
      </c>
      <c r="X2413" s="626">
        <v>16</v>
      </c>
      <c r="Y2413" s="626">
        <v>1</v>
      </c>
      <c r="Z2413" s="626">
        <v>0</v>
      </c>
      <c r="AA2413" s="626">
        <v>0</v>
      </c>
      <c r="AB2413" s="626">
        <v>0</v>
      </c>
      <c r="AC2413" s="626">
        <v>5</v>
      </c>
      <c r="AD2413" s="626">
        <v>0</v>
      </c>
      <c r="AE2413" s="626">
        <v>0</v>
      </c>
      <c r="AF2413" s="626">
        <v>0</v>
      </c>
      <c r="AG2413" s="626">
        <v>0</v>
      </c>
      <c r="AH2413" s="626">
        <v>13</v>
      </c>
      <c r="AI2413" s="626">
        <v>5</v>
      </c>
      <c r="AJ2413" s="626">
        <v>0</v>
      </c>
      <c r="AK2413" s="626">
        <v>0</v>
      </c>
      <c r="AL2413" s="626">
        <v>0</v>
      </c>
      <c r="AO2413" s="384" t="s">
        <v>41</v>
      </c>
      <c r="AP2413" s="385" t="s">
        <v>241</v>
      </c>
      <c r="AQ2413" s="384" t="str">
        <f t="shared" si="331"/>
        <v>Gazipur Gazipur (Konabari) BGMEA</v>
      </c>
      <c r="AR2413" s="627">
        <v>0</v>
      </c>
      <c r="AS2413" s="627">
        <v>0</v>
      </c>
      <c r="AT2413" s="627">
        <v>0</v>
      </c>
      <c r="AU2413" s="627">
        <v>0</v>
      </c>
      <c r="AV2413" s="627">
        <v>0</v>
      </c>
      <c r="AW2413" s="627">
        <v>0</v>
      </c>
      <c r="AX2413" s="627">
        <v>0</v>
      </c>
      <c r="AY2413" s="627">
        <v>0</v>
      </c>
      <c r="AZ2413" s="627">
        <v>0</v>
      </c>
      <c r="BA2413" s="627">
        <v>0</v>
      </c>
      <c r="BB2413" s="627">
        <v>0</v>
      </c>
      <c r="BC2413" s="627">
        <v>0</v>
      </c>
      <c r="BD2413" s="627">
        <v>0</v>
      </c>
      <c r="BE2413" s="627">
        <v>0</v>
      </c>
      <c r="BF2413" s="627">
        <v>0</v>
      </c>
      <c r="BH2413" s="384" t="s">
        <v>41</v>
      </c>
      <c r="BI2413" s="385" t="s">
        <v>241</v>
      </c>
      <c r="BJ2413" s="384" t="str">
        <f t="shared" si="332"/>
        <v>Gazipur Gazipur (Konabari) BGMEA</v>
      </c>
      <c r="BK2413" s="627">
        <v>0</v>
      </c>
      <c r="BL2413" s="627">
        <v>0</v>
      </c>
      <c r="BM2413" s="627">
        <v>0</v>
      </c>
      <c r="BN2413" s="627">
        <v>0</v>
      </c>
      <c r="BO2413" s="627">
        <v>0</v>
      </c>
      <c r="BP2413" s="627">
        <v>0</v>
      </c>
      <c r="BQ2413" s="627">
        <v>0</v>
      </c>
      <c r="BR2413" s="627">
        <v>0</v>
      </c>
      <c r="BS2413" s="627">
        <v>0</v>
      </c>
      <c r="BT2413" s="627">
        <v>0</v>
      </c>
      <c r="BU2413" s="627">
        <v>0</v>
      </c>
      <c r="BV2413" s="627">
        <v>0</v>
      </c>
      <c r="BW2413" s="627">
        <v>0</v>
      </c>
      <c r="BX2413" s="627">
        <v>0</v>
      </c>
      <c r="BY2413" s="627">
        <v>0</v>
      </c>
      <c r="CA2413" s="384" t="s">
        <v>41</v>
      </c>
      <c r="CB2413" s="385" t="s">
        <v>241</v>
      </c>
      <c r="CC2413" s="384" t="str">
        <f t="shared" si="333"/>
        <v>Gazipur Gazipur (Konabari) BGMEA</v>
      </c>
      <c r="CD2413" s="629">
        <v>0</v>
      </c>
      <c r="CE2413" s="629">
        <v>0</v>
      </c>
      <c r="CF2413" s="629">
        <v>0</v>
      </c>
      <c r="CG2413" s="629">
        <v>0</v>
      </c>
      <c r="CH2413" s="629">
        <v>0</v>
      </c>
      <c r="CI2413" s="629">
        <v>0</v>
      </c>
      <c r="CJ2413" s="629">
        <v>0</v>
      </c>
      <c r="CK2413" s="629">
        <v>0</v>
      </c>
      <c r="CN2413" s="384" t="s">
        <v>41</v>
      </c>
      <c r="CO2413" s="385" t="s">
        <v>241</v>
      </c>
      <c r="CP2413" s="384" t="str">
        <f t="shared" si="334"/>
        <v>Gazipur Gazipur (Konabari) BGMEA</v>
      </c>
      <c r="CQ2413" s="629">
        <v>0</v>
      </c>
      <c r="CR2413" s="629">
        <v>0</v>
      </c>
      <c r="CS2413" s="629">
        <v>0</v>
      </c>
      <c r="CT2413" s="629">
        <v>0</v>
      </c>
      <c r="CU2413" s="629">
        <v>0</v>
      </c>
      <c r="CV2413" s="629">
        <v>0</v>
      </c>
      <c r="CW2413" s="629">
        <v>0</v>
      </c>
      <c r="CX2413" s="629">
        <v>0</v>
      </c>
      <c r="CZ2413" s="384" t="s">
        <v>41</v>
      </c>
      <c r="DA2413" s="385" t="s">
        <v>241</v>
      </c>
      <c r="DB2413" s="384" t="str">
        <f t="shared" si="335"/>
        <v>Gazipur Gazipur (Konabari) BGMEA</v>
      </c>
      <c r="DC2413" s="566">
        <v>0</v>
      </c>
      <c r="DD2413"/>
      <c r="DE2413" s="384" t="s">
        <v>41</v>
      </c>
      <c r="DF2413" s="385" t="s">
        <v>241</v>
      </c>
      <c r="DG2413" s="384" t="str">
        <f t="shared" si="328"/>
        <v>Gazipur Gazipur (Konabari) BGMEA</v>
      </c>
      <c r="DH2413" s="566">
        <v>0</v>
      </c>
      <c r="DI2413"/>
      <c r="DJ2413" s="384" t="s">
        <v>41</v>
      </c>
      <c r="DK2413" s="385" t="s">
        <v>241</v>
      </c>
      <c r="DL2413" s="384" t="str">
        <f t="shared" si="329"/>
        <v>Gazipur Gazipur (Konabari) BGMEA</v>
      </c>
      <c r="DM2413" s="566"/>
      <c r="DN2413"/>
      <c r="DO2413" s="384" t="s">
        <v>41</v>
      </c>
      <c r="DP2413" s="385" t="s">
        <v>241</v>
      </c>
      <c r="DQ2413" s="384" t="str">
        <f t="shared" si="330"/>
        <v>Gazipur Gazipur (Konabari) BGMEA</v>
      </c>
      <c r="DR2413" s="566"/>
    </row>
    <row r="2414" spans="1:122" ht="15" hidden="1" x14ac:dyDescent="0.25">
      <c r="A2414" s="384" t="s">
        <v>41</v>
      </c>
      <c r="B2414" s="241" t="s">
        <v>580</v>
      </c>
      <c r="C2414" s="384" t="str">
        <f t="shared" si="336"/>
        <v>Gazipur Gazipur Sadar</v>
      </c>
      <c r="D2414" s="626">
        <v>213</v>
      </c>
      <c r="E2414" s="626">
        <v>7</v>
      </c>
      <c r="F2414" s="626">
        <v>0</v>
      </c>
      <c r="G2414" s="626">
        <v>0</v>
      </c>
      <c r="H2414" s="626">
        <v>0</v>
      </c>
      <c r="I2414" s="626">
        <v>55</v>
      </c>
      <c r="J2414" s="626">
        <v>0</v>
      </c>
      <c r="K2414" s="626">
        <v>0</v>
      </c>
      <c r="L2414" s="626">
        <v>0</v>
      </c>
      <c r="M2414" s="626">
        <v>0</v>
      </c>
      <c r="N2414" s="626">
        <v>68</v>
      </c>
      <c r="O2414" s="626">
        <v>3</v>
      </c>
      <c r="P2414" s="626">
        <v>0</v>
      </c>
      <c r="Q2414" s="626">
        <v>0</v>
      </c>
      <c r="R2414" s="626">
        <v>0</v>
      </c>
      <c r="S2414" s="315"/>
      <c r="T2414" s="315"/>
      <c r="U2414" s="384" t="s">
        <v>41</v>
      </c>
      <c r="V2414" s="241" t="s">
        <v>580</v>
      </c>
      <c r="W2414" s="384" t="str">
        <f t="shared" si="337"/>
        <v>Gazipur Gazipur Sadar</v>
      </c>
      <c r="X2414" s="626">
        <v>164</v>
      </c>
      <c r="Y2414" s="626">
        <v>3</v>
      </c>
      <c r="Z2414" s="626">
        <v>0</v>
      </c>
      <c r="AA2414" s="626">
        <v>0</v>
      </c>
      <c r="AB2414" s="626">
        <v>0</v>
      </c>
      <c r="AC2414" s="626">
        <v>21</v>
      </c>
      <c r="AD2414" s="626">
        <v>3</v>
      </c>
      <c r="AE2414" s="626">
        <v>0</v>
      </c>
      <c r="AF2414" s="626">
        <v>0</v>
      </c>
      <c r="AG2414" s="626">
        <v>0</v>
      </c>
      <c r="AH2414" s="626">
        <v>104</v>
      </c>
      <c r="AI2414" s="626">
        <v>3</v>
      </c>
      <c r="AJ2414" s="626">
        <v>0</v>
      </c>
      <c r="AK2414" s="626">
        <v>0</v>
      </c>
      <c r="AL2414" s="626">
        <v>0</v>
      </c>
      <c r="AO2414" s="384" t="s">
        <v>41</v>
      </c>
      <c r="AP2414" s="241" t="s">
        <v>580</v>
      </c>
      <c r="AQ2414" s="384" t="str">
        <f t="shared" si="331"/>
        <v>Gazipur Gazipur Sadar</v>
      </c>
      <c r="AR2414" s="627">
        <v>4</v>
      </c>
      <c r="AS2414" s="627">
        <v>0</v>
      </c>
      <c r="AT2414" s="627">
        <v>0</v>
      </c>
      <c r="AU2414" s="627">
        <v>0</v>
      </c>
      <c r="AV2414" s="627">
        <v>0</v>
      </c>
      <c r="AW2414" s="627">
        <v>6</v>
      </c>
      <c r="AX2414" s="627">
        <v>0</v>
      </c>
      <c r="AY2414" s="627">
        <v>0</v>
      </c>
      <c r="AZ2414" s="627">
        <v>0</v>
      </c>
      <c r="BA2414" s="627">
        <v>0</v>
      </c>
      <c r="BB2414" s="627">
        <v>7</v>
      </c>
      <c r="BC2414" s="627">
        <v>0</v>
      </c>
      <c r="BD2414" s="627">
        <v>0</v>
      </c>
      <c r="BE2414" s="627">
        <v>0</v>
      </c>
      <c r="BF2414" s="627">
        <v>0</v>
      </c>
      <c r="BH2414" s="384" t="s">
        <v>41</v>
      </c>
      <c r="BI2414" s="241" t="s">
        <v>580</v>
      </c>
      <c r="BJ2414" s="384" t="str">
        <f t="shared" si="332"/>
        <v>Gazipur Gazipur Sadar</v>
      </c>
      <c r="BK2414" s="627">
        <v>4</v>
      </c>
      <c r="BL2414" s="627">
        <v>0</v>
      </c>
      <c r="BM2414" s="627">
        <v>0</v>
      </c>
      <c r="BN2414" s="627">
        <v>0</v>
      </c>
      <c r="BO2414" s="627">
        <v>0</v>
      </c>
      <c r="BP2414" s="627">
        <v>4</v>
      </c>
      <c r="BQ2414" s="627">
        <v>0</v>
      </c>
      <c r="BR2414" s="627">
        <v>0</v>
      </c>
      <c r="BS2414" s="627">
        <v>0</v>
      </c>
      <c r="BT2414" s="627">
        <v>0</v>
      </c>
      <c r="BU2414" s="627">
        <v>9</v>
      </c>
      <c r="BV2414" s="627">
        <v>1</v>
      </c>
      <c r="BW2414" s="627">
        <v>0</v>
      </c>
      <c r="BX2414" s="627">
        <v>0</v>
      </c>
      <c r="BY2414" s="627">
        <v>0</v>
      </c>
      <c r="CA2414" s="384" t="s">
        <v>41</v>
      </c>
      <c r="CB2414" s="241" t="s">
        <v>580</v>
      </c>
      <c r="CC2414" s="384" t="str">
        <f t="shared" si="333"/>
        <v>Gazipur Gazipur Sadar</v>
      </c>
      <c r="CD2414" s="629">
        <v>29</v>
      </c>
      <c r="CE2414" s="629">
        <v>3</v>
      </c>
      <c r="CF2414" s="629">
        <v>8</v>
      </c>
      <c r="CG2414" s="629">
        <v>1</v>
      </c>
      <c r="CH2414" s="629">
        <v>0</v>
      </c>
      <c r="CI2414" s="629">
        <v>0</v>
      </c>
      <c r="CJ2414" s="629">
        <v>0</v>
      </c>
      <c r="CK2414" s="629">
        <v>0</v>
      </c>
      <c r="CN2414" s="384" t="s">
        <v>41</v>
      </c>
      <c r="CO2414" s="241" t="s">
        <v>580</v>
      </c>
      <c r="CP2414" s="384" t="str">
        <f t="shared" si="334"/>
        <v>Gazipur Gazipur Sadar</v>
      </c>
      <c r="CQ2414" s="629">
        <v>21</v>
      </c>
      <c r="CR2414" s="629">
        <v>1</v>
      </c>
      <c r="CS2414" s="629">
        <v>10</v>
      </c>
      <c r="CT2414" s="629">
        <v>0</v>
      </c>
      <c r="CU2414" s="629">
        <v>0</v>
      </c>
      <c r="CV2414" s="629">
        <v>0</v>
      </c>
      <c r="CW2414" s="629">
        <v>0</v>
      </c>
      <c r="CX2414" s="629">
        <v>0</v>
      </c>
      <c r="CZ2414" s="384" t="s">
        <v>41</v>
      </c>
      <c r="DA2414" s="241" t="s">
        <v>580</v>
      </c>
      <c r="DB2414" s="384" t="str">
        <f t="shared" si="335"/>
        <v>Gazipur Gazipur Sadar</v>
      </c>
      <c r="DC2414" s="566">
        <v>24</v>
      </c>
      <c r="DD2414"/>
      <c r="DE2414" s="384" t="s">
        <v>41</v>
      </c>
      <c r="DF2414" s="241" t="s">
        <v>580</v>
      </c>
      <c r="DG2414" s="384" t="str">
        <f t="shared" si="328"/>
        <v>Gazipur Gazipur Sadar</v>
      </c>
      <c r="DH2414" s="566">
        <v>16</v>
      </c>
      <c r="DI2414"/>
      <c r="DJ2414" s="384" t="s">
        <v>41</v>
      </c>
      <c r="DK2414" s="241" t="s">
        <v>580</v>
      </c>
      <c r="DL2414" s="384" t="str">
        <f t="shared" si="329"/>
        <v>Gazipur Gazipur Sadar</v>
      </c>
      <c r="DM2414" s="566"/>
      <c r="DN2414"/>
      <c r="DO2414" s="384" t="s">
        <v>41</v>
      </c>
      <c r="DP2414" s="241" t="s">
        <v>580</v>
      </c>
      <c r="DQ2414" s="384" t="str">
        <f t="shared" si="330"/>
        <v>Gazipur Gazipur Sadar</v>
      </c>
      <c r="DR2414" s="566"/>
    </row>
    <row r="2415" spans="1:122" ht="15" hidden="1" x14ac:dyDescent="0.25">
      <c r="A2415" s="384" t="s">
        <v>41</v>
      </c>
      <c r="B2415" s="385" t="s">
        <v>242</v>
      </c>
      <c r="C2415" s="384" t="str">
        <f t="shared" si="336"/>
        <v>Gazipur IMCH (Tongi)</v>
      </c>
      <c r="D2415" s="626">
        <v>0</v>
      </c>
      <c r="E2415" s="626">
        <v>0</v>
      </c>
      <c r="F2415" s="626">
        <v>0</v>
      </c>
      <c r="G2415" s="626">
        <v>0</v>
      </c>
      <c r="H2415" s="626">
        <v>0</v>
      </c>
      <c r="I2415" s="626">
        <v>0</v>
      </c>
      <c r="J2415" s="626">
        <v>0</v>
      </c>
      <c r="K2415" s="626">
        <v>0</v>
      </c>
      <c r="L2415" s="626">
        <v>0</v>
      </c>
      <c r="M2415" s="626">
        <v>0</v>
      </c>
      <c r="N2415" s="626">
        <v>2</v>
      </c>
      <c r="O2415" s="626">
        <v>0</v>
      </c>
      <c r="P2415" s="626">
        <v>0</v>
      </c>
      <c r="Q2415" s="626">
        <v>0</v>
      </c>
      <c r="R2415" s="626">
        <v>0</v>
      </c>
      <c r="S2415" s="315"/>
      <c r="T2415" s="315"/>
      <c r="U2415" s="384" t="s">
        <v>41</v>
      </c>
      <c r="V2415" s="385" t="s">
        <v>242</v>
      </c>
      <c r="W2415" s="384" t="str">
        <f t="shared" si="337"/>
        <v>Gazipur IMCH (Tongi)</v>
      </c>
      <c r="X2415" s="626">
        <v>0</v>
      </c>
      <c r="Y2415" s="626">
        <v>0</v>
      </c>
      <c r="Z2415" s="626">
        <v>0</v>
      </c>
      <c r="AA2415" s="626">
        <v>0</v>
      </c>
      <c r="AB2415" s="626">
        <v>0</v>
      </c>
      <c r="AC2415" s="626">
        <v>0</v>
      </c>
      <c r="AD2415" s="626">
        <v>0</v>
      </c>
      <c r="AE2415" s="626">
        <v>0</v>
      </c>
      <c r="AF2415" s="626">
        <v>0</v>
      </c>
      <c r="AG2415" s="626">
        <v>0</v>
      </c>
      <c r="AH2415" s="626">
        <v>1</v>
      </c>
      <c r="AI2415" s="626">
        <v>0</v>
      </c>
      <c r="AJ2415" s="626">
        <v>0</v>
      </c>
      <c r="AK2415" s="626">
        <v>0</v>
      </c>
      <c r="AL2415" s="626">
        <v>0</v>
      </c>
      <c r="AO2415" s="384" t="s">
        <v>41</v>
      </c>
      <c r="AP2415" s="385" t="s">
        <v>242</v>
      </c>
      <c r="AQ2415" s="384" t="str">
        <f t="shared" si="331"/>
        <v>Gazipur IMCH (Tongi)</v>
      </c>
      <c r="AR2415" s="627">
        <v>0</v>
      </c>
      <c r="AS2415" s="627">
        <v>0</v>
      </c>
      <c r="AT2415" s="627">
        <v>0</v>
      </c>
      <c r="AU2415" s="627">
        <v>0</v>
      </c>
      <c r="AV2415" s="627">
        <v>0</v>
      </c>
      <c r="AW2415" s="627">
        <v>0</v>
      </c>
      <c r="AX2415" s="627">
        <v>0</v>
      </c>
      <c r="AY2415" s="627">
        <v>0</v>
      </c>
      <c r="AZ2415" s="627">
        <v>0</v>
      </c>
      <c r="BA2415" s="627">
        <v>0</v>
      </c>
      <c r="BB2415" s="627">
        <v>0</v>
      </c>
      <c r="BC2415" s="627">
        <v>0</v>
      </c>
      <c r="BD2415" s="627">
        <v>0</v>
      </c>
      <c r="BE2415" s="627">
        <v>0</v>
      </c>
      <c r="BF2415" s="627">
        <v>0</v>
      </c>
      <c r="BH2415" s="384" t="s">
        <v>41</v>
      </c>
      <c r="BI2415" s="385" t="s">
        <v>242</v>
      </c>
      <c r="BJ2415" s="384" t="str">
        <f t="shared" si="332"/>
        <v>Gazipur IMCH (Tongi)</v>
      </c>
      <c r="BK2415" s="627">
        <v>0</v>
      </c>
      <c r="BL2415" s="627">
        <v>0</v>
      </c>
      <c r="BM2415" s="627">
        <v>0</v>
      </c>
      <c r="BN2415" s="627">
        <v>0</v>
      </c>
      <c r="BO2415" s="627">
        <v>0</v>
      </c>
      <c r="BP2415" s="627">
        <v>0</v>
      </c>
      <c r="BQ2415" s="627">
        <v>0</v>
      </c>
      <c r="BR2415" s="627">
        <v>0</v>
      </c>
      <c r="BS2415" s="627">
        <v>0</v>
      </c>
      <c r="BT2415" s="627">
        <v>0</v>
      </c>
      <c r="BU2415" s="627">
        <v>0</v>
      </c>
      <c r="BV2415" s="627">
        <v>0</v>
      </c>
      <c r="BW2415" s="627">
        <v>0</v>
      </c>
      <c r="BX2415" s="627">
        <v>0</v>
      </c>
      <c r="BY2415" s="627">
        <v>0</v>
      </c>
      <c r="CA2415" s="384" t="s">
        <v>41</v>
      </c>
      <c r="CB2415" s="385" t="s">
        <v>242</v>
      </c>
      <c r="CC2415" s="384" t="str">
        <f t="shared" si="333"/>
        <v>Gazipur IMCH (Tongi)</v>
      </c>
      <c r="CD2415" s="629">
        <v>0</v>
      </c>
      <c r="CE2415" s="629">
        <v>0</v>
      </c>
      <c r="CF2415" s="629">
        <v>0</v>
      </c>
      <c r="CG2415" s="629">
        <v>0</v>
      </c>
      <c r="CH2415" s="629">
        <v>0</v>
      </c>
      <c r="CI2415" s="629">
        <v>0</v>
      </c>
      <c r="CJ2415" s="629">
        <v>0</v>
      </c>
      <c r="CK2415" s="629">
        <v>0</v>
      </c>
      <c r="CN2415" s="384" t="s">
        <v>41</v>
      </c>
      <c r="CO2415" s="385" t="s">
        <v>242</v>
      </c>
      <c r="CP2415" s="384" t="str">
        <f t="shared" si="334"/>
        <v>Gazipur IMCH (Tongi)</v>
      </c>
      <c r="CQ2415" s="629">
        <v>0</v>
      </c>
      <c r="CR2415" s="629">
        <v>0</v>
      </c>
      <c r="CS2415" s="629">
        <v>0</v>
      </c>
      <c r="CT2415" s="629">
        <v>0</v>
      </c>
      <c r="CU2415" s="629">
        <v>0</v>
      </c>
      <c r="CV2415" s="629">
        <v>0</v>
      </c>
      <c r="CW2415" s="629">
        <v>0</v>
      </c>
      <c r="CX2415" s="629">
        <v>0</v>
      </c>
      <c r="CZ2415" s="384" t="s">
        <v>41</v>
      </c>
      <c r="DA2415" s="385" t="s">
        <v>242</v>
      </c>
      <c r="DB2415" s="384" t="str">
        <f t="shared" si="335"/>
        <v>Gazipur IMCH (Tongi)</v>
      </c>
      <c r="DC2415" s="566">
        <v>0</v>
      </c>
      <c r="DD2415"/>
      <c r="DE2415" s="384" t="s">
        <v>41</v>
      </c>
      <c r="DF2415" s="385" t="s">
        <v>242</v>
      </c>
      <c r="DG2415" s="384" t="str">
        <f t="shared" si="328"/>
        <v>Gazipur IMCH (Tongi)</v>
      </c>
      <c r="DH2415" s="566">
        <v>0</v>
      </c>
      <c r="DI2415"/>
      <c r="DJ2415" s="384" t="s">
        <v>41</v>
      </c>
      <c r="DK2415" s="385" t="s">
        <v>242</v>
      </c>
      <c r="DL2415" s="384" t="str">
        <f t="shared" si="329"/>
        <v>Gazipur IMCH (Tongi)</v>
      </c>
      <c r="DM2415" s="566"/>
      <c r="DN2415"/>
      <c r="DO2415" s="384" t="s">
        <v>41</v>
      </c>
      <c r="DP2415" s="385" t="s">
        <v>242</v>
      </c>
      <c r="DQ2415" s="384" t="str">
        <f t="shared" si="330"/>
        <v>Gazipur IMCH (Tongi)</v>
      </c>
      <c r="DR2415" s="566"/>
    </row>
    <row r="2416" spans="1:122" ht="15" hidden="1" x14ac:dyDescent="0.25">
      <c r="A2416" s="387" t="s">
        <v>41</v>
      </c>
      <c r="B2416" s="384" t="s">
        <v>243</v>
      </c>
      <c r="C2416" s="384" t="str">
        <f t="shared" si="336"/>
        <v>Gazipur Kaliakar</v>
      </c>
      <c r="D2416" s="626">
        <v>91</v>
      </c>
      <c r="E2416" s="626">
        <v>4</v>
      </c>
      <c r="F2416" s="626">
        <v>0</v>
      </c>
      <c r="G2416" s="626">
        <v>0</v>
      </c>
      <c r="H2416" s="626">
        <v>0</v>
      </c>
      <c r="I2416" s="626">
        <v>9</v>
      </c>
      <c r="J2416" s="626">
        <v>1</v>
      </c>
      <c r="K2416" s="626">
        <v>0</v>
      </c>
      <c r="L2416" s="626">
        <v>0</v>
      </c>
      <c r="M2416" s="626">
        <v>0</v>
      </c>
      <c r="N2416" s="626">
        <v>10</v>
      </c>
      <c r="O2416" s="626">
        <v>1</v>
      </c>
      <c r="P2416" s="626">
        <v>0</v>
      </c>
      <c r="Q2416" s="626">
        <v>0</v>
      </c>
      <c r="R2416" s="626">
        <v>0</v>
      </c>
      <c r="S2416" s="315"/>
      <c r="T2416" s="315"/>
      <c r="U2416" s="387" t="s">
        <v>41</v>
      </c>
      <c r="V2416" s="384" t="s">
        <v>243</v>
      </c>
      <c r="W2416" s="384" t="str">
        <f t="shared" si="337"/>
        <v>Gazipur Kaliakar</v>
      </c>
      <c r="X2416" s="626">
        <v>78</v>
      </c>
      <c r="Y2416" s="626">
        <v>2</v>
      </c>
      <c r="Z2416" s="626">
        <v>0</v>
      </c>
      <c r="AA2416" s="626">
        <v>0</v>
      </c>
      <c r="AB2416" s="626">
        <v>0</v>
      </c>
      <c r="AC2416" s="626">
        <v>8</v>
      </c>
      <c r="AD2416" s="626">
        <v>1</v>
      </c>
      <c r="AE2416" s="626">
        <v>0</v>
      </c>
      <c r="AF2416" s="626">
        <v>0</v>
      </c>
      <c r="AG2416" s="626">
        <v>0</v>
      </c>
      <c r="AH2416" s="626">
        <v>19</v>
      </c>
      <c r="AI2416" s="626">
        <v>0</v>
      </c>
      <c r="AJ2416" s="626">
        <v>0</v>
      </c>
      <c r="AK2416" s="626">
        <v>0</v>
      </c>
      <c r="AL2416" s="626">
        <v>0</v>
      </c>
      <c r="AO2416" s="387" t="s">
        <v>41</v>
      </c>
      <c r="AP2416" s="384" t="s">
        <v>243</v>
      </c>
      <c r="AQ2416" s="384" t="str">
        <f t="shared" si="331"/>
        <v>Gazipur Kaliakar</v>
      </c>
      <c r="AR2416" s="627">
        <v>0</v>
      </c>
      <c r="AS2416" s="627">
        <v>0</v>
      </c>
      <c r="AT2416" s="627">
        <v>0</v>
      </c>
      <c r="AU2416" s="627">
        <v>0</v>
      </c>
      <c r="AV2416" s="627">
        <v>0</v>
      </c>
      <c r="AW2416" s="627">
        <v>0</v>
      </c>
      <c r="AX2416" s="627">
        <v>0</v>
      </c>
      <c r="AY2416" s="627">
        <v>0</v>
      </c>
      <c r="AZ2416" s="627">
        <v>0</v>
      </c>
      <c r="BA2416" s="627">
        <v>0</v>
      </c>
      <c r="BB2416" s="627">
        <v>0</v>
      </c>
      <c r="BC2416" s="627">
        <v>0</v>
      </c>
      <c r="BD2416" s="627">
        <v>0</v>
      </c>
      <c r="BE2416" s="627">
        <v>0</v>
      </c>
      <c r="BF2416" s="627">
        <v>0</v>
      </c>
      <c r="BH2416" s="387" t="s">
        <v>41</v>
      </c>
      <c r="BI2416" s="384" t="s">
        <v>243</v>
      </c>
      <c r="BJ2416" s="384" t="str">
        <f t="shared" si="332"/>
        <v>Gazipur Kaliakar</v>
      </c>
      <c r="BK2416" s="627">
        <v>2</v>
      </c>
      <c r="BL2416" s="627">
        <v>0</v>
      </c>
      <c r="BM2416" s="627">
        <v>0</v>
      </c>
      <c r="BN2416" s="627">
        <v>0</v>
      </c>
      <c r="BO2416" s="627">
        <v>0</v>
      </c>
      <c r="BP2416" s="627">
        <v>1</v>
      </c>
      <c r="BQ2416" s="627">
        <v>0</v>
      </c>
      <c r="BR2416" s="627">
        <v>0</v>
      </c>
      <c r="BS2416" s="627">
        <v>0</v>
      </c>
      <c r="BT2416" s="627">
        <v>0</v>
      </c>
      <c r="BU2416" s="627">
        <v>0</v>
      </c>
      <c r="BV2416" s="627">
        <v>0</v>
      </c>
      <c r="BW2416" s="627">
        <v>0</v>
      </c>
      <c r="BX2416" s="627">
        <v>0</v>
      </c>
      <c r="BY2416" s="627">
        <v>0</v>
      </c>
      <c r="CA2416" s="387" t="s">
        <v>41</v>
      </c>
      <c r="CB2416" s="384" t="s">
        <v>243</v>
      </c>
      <c r="CC2416" s="384" t="str">
        <f t="shared" si="333"/>
        <v>Gazipur Kaliakar</v>
      </c>
      <c r="CD2416" s="629">
        <v>22</v>
      </c>
      <c r="CE2416" s="629">
        <v>3</v>
      </c>
      <c r="CF2416" s="629">
        <v>2</v>
      </c>
      <c r="CG2416" s="629">
        <v>0</v>
      </c>
      <c r="CH2416" s="629">
        <v>0</v>
      </c>
      <c r="CI2416" s="629">
        <v>0</v>
      </c>
      <c r="CJ2416" s="629">
        <v>0</v>
      </c>
      <c r="CK2416" s="629">
        <v>0</v>
      </c>
      <c r="CN2416" s="387" t="s">
        <v>41</v>
      </c>
      <c r="CO2416" s="384" t="s">
        <v>243</v>
      </c>
      <c r="CP2416" s="384" t="str">
        <f t="shared" si="334"/>
        <v>Gazipur Kaliakar</v>
      </c>
      <c r="CQ2416" s="629">
        <v>21</v>
      </c>
      <c r="CR2416" s="629">
        <v>6</v>
      </c>
      <c r="CS2416" s="629">
        <v>1</v>
      </c>
      <c r="CT2416" s="629">
        <v>0</v>
      </c>
      <c r="CU2416" s="629">
        <v>0</v>
      </c>
      <c r="CV2416" s="629">
        <v>0</v>
      </c>
      <c r="CW2416" s="629">
        <v>0</v>
      </c>
      <c r="CX2416" s="629">
        <v>0</v>
      </c>
      <c r="CZ2416" s="387" t="s">
        <v>41</v>
      </c>
      <c r="DA2416" s="384" t="s">
        <v>243</v>
      </c>
      <c r="DB2416" s="384" t="str">
        <f t="shared" si="335"/>
        <v>Gazipur Kaliakar</v>
      </c>
      <c r="DC2416" s="566">
        <v>5</v>
      </c>
      <c r="DD2416"/>
      <c r="DE2416" s="387" t="s">
        <v>41</v>
      </c>
      <c r="DF2416" s="384" t="s">
        <v>243</v>
      </c>
      <c r="DG2416" s="384" t="str">
        <f t="shared" si="328"/>
        <v>Gazipur Kaliakar</v>
      </c>
      <c r="DH2416" s="566">
        <v>3</v>
      </c>
      <c r="DI2416"/>
      <c r="DJ2416" s="387" t="s">
        <v>41</v>
      </c>
      <c r="DK2416" s="384" t="s">
        <v>243</v>
      </c>
      <c r="DL2416" s="384" t="str">
        <f t="shared" si="329"/>
        <v>Gazipur Kaliakar</v>
      </c>
      <c r="DM2416" s="566"/>
      <c r="DN2416"/>
      <c r="DO2416" s="387" t="s">
        <v>41</v>
      </c>
      <c r="DP2416" s="384" t="s">
        <v>243</v>
      </c>
      <c r="DQ2416" s="384" t="str">
        <f t="shared" si="330"/>
        <v>Gazipur Kaliakar</v>
      </c>
      <c r="DR2416" s="566"/>
    </row>
    <row r="2417" spans="1:122" ht="15" hidden="1" x14ac:dyDescent="0.25">
      <c r="A2417" s="387" t="s">
        <v>41</v>
      </c>
      <c r="B2417" s="384" t="s">
        <v>244</v>
      </c>
      <c r="C2417" s="384" t="str">
        <f t="shared" si="336"/>
        <v>Gazipur Kaligonj</v>
      </c>
      <c r="D2417" s="626">
        <v>58</v>
      </c>
      <c r="E2417" s="626">
        <v>1</v>
      </c>
      <c r="F2417" s="626">
        <v>0</v>
      </c>
      <c r="G2417" s="626">
        <v>0</v>
      </c>
      <c r="H2417" s="626">
        <v>0</v>
      </c>
      <c r="I2417" s="626">
        <v>1</v>
      </c>
      <c r="J2417" s="626">
        <v>1</v>
      </c>
      <c r="K2417" s="626">
        <v>0</v>
      </c>
      <c r="L2417" s="626">
        <v>0</v>
      </c>
      <c r="M2417" s="626">
        <v>0</v>
      </c>
      <c r="N2417" s="626">
        <v>6</v>
      </c>
      <c r="O2417" s="626">
        <v>0</v>
      </c>
      <c r="P2417" s="626">
        <v>0</v>
      </c>
      <c r="Q2417" s="626">
        <v>0</v>
      </c>
      <c r="R2417" s="626">
        <v>0</v>
      </c>
      <c r="S2417" s="315"/>
      <c r="T2417" s="315"/>
      <c r="U2417" s="387" t="s">
        <v>41</v>
      </c>
      <c r="V2417" s="384" t="s">
        <v>244</v>
      </c>
      <c r="W2417" s="384" t="str">
        <f t="shared" si="337"/>
        <v>Gazipur Kaligonj</v>
      </c>
      <c r="X2417" s="626">
        <v>55</v>
      </c>
      <c r="Y2417" s="626">
        <v>0</v>
      </c>
      <c r="Z2417" s="626">
        <v>0</v>
      </c>
      <c r="AA2417" s="626">
        <v>0</v>
      </c>
      <c r="AB2417" s="626">
        <v>0</v>
      </c>
      <c r="AC2417" s="626">
        <v>1</v>
      </c>
      <c r="AD2417" s="626">
        <v>0</v>
      </c>
      <c r="AE2417" s="626">
        <v>0</v>
      </c>
      <c r="AF2417" s="626">
        <v>0</v>
      </c>
      <c r="AG2417" s="626">
        <v>0</v>
      </c>
      <c r="AH2417" s="626">
        <v>10</v>
      </c>
      <c r="AI2417" s="626">
        <v>2</v>
      </c>
      <c r="AJ2417" s="626">
        <v>0</v>
      </c>
      <c r="AK2417" s="626">
        <v>0</v>
      </c>
      <c r="AL2417" s="626">
        <v>0</v>
      </c>
      <c r="AO2417" s="387" t="s">
        <v>41</v>
      </c>
      <c r="AP2417" s="384" t="s">
        <v>244</v>
      </c>
      <c r="AQ2417" s="384" t="str">
        <f t="shared" si="331"/>
        <v>Gazipur Kaligonj</v>
      </c>
      <c r="AR2417" s="627">
        <v>2</v>
      </c>
      <c r="AS2417" s="627">
        <v>0</v>
      </c>
      <c r="AT2417" s="627">
        <v>0</v>
      </c>
      <c r="AU2417" s="627">
        <v>0</v>
      </c>
      <c r="AV2417" s="627">
        <v>0</v>
      </c>
      <c r="AW2417" s="627">
        <v>0</v>
      </c>
      <c r="AX2417" s="627">
        <v>0</v>
      </c>
      <c r="AY2417" s="627">
        <v>0</v>
      </c>
      <c r="AZ2417" s="627">
        <v>0</v>
      </c>
      <c r="BA2417" s="627">
        <v>0</v>
      </c>
      <c r="BB2417" s="627">
        <v>2</v>
      </c>
      <c r="BC2417" s="627">
        <v>0</v>
      </c>
      <c r="BD2417" s="627">
        <v>0</v>
      </c>
      <c r="BE2417" s="627">
        <v>0</v>
      </c>
      <c r="BF2417" s="627">
        <v>0</v>
      </c>
      <c r="BH2417" s="387" t="s">
        <v>41</v>
      </c>
      <c r="BI2417" s="384" t="s">
        <v>244</v>
      </c>
      <c r="BJ2417" s="384" t="str">
        <f t="shared" si="332"/>
        <v>Gazipur Kaligonj</v>
      </c>
      <c r="BK2417" s="627">
        <v>0</v>
      </c>
      <c r="BL2417" s="627">
        <v>0</v>
      </c>
      <c r="BM2417" s="627">
        <v>0</v>
      </c>
      <c r="BN2417" s="627">
        <v>0</v>
      </c>
      <c r="BO2417" s="627">
        <v>0</v>
      </c>
      <c r="BP2417" s="627">
        <v>0</v>
      </c>
      <c r="BQ2417" s="627">
        <v>0</v>
      </c>
      <c r="BR2417" s="627">
        <v>0</v>
      </c>
      <c r="BS2417" s="627">
        <v>0</v>
      </c>
      <c r="BT2417" s="627">
        <v>0</v>
      </c>
      <c r="BU2417" s="627">
        <v>1</v>
      </c>
      <c r="BV2417" s="627">
        <v>0</v>
      </c>
      <c r="BW2417" s="627">
        <v>0</v>
      </c>
      <c r="BX2417" s="627">
        <v>0</v>
      </c>
      <c r="BY2417" s="627">
        <v>0</v>
      </c>
      <c r="CA2417" s="387" t="s">
        <v>41</v>
      </c>
      <c r="CB2417" s="384" t="s">
        <v>244</v>
      </c>
      <c r="CC2417" s="384" t="str">
        <f t="shared" si="333"/>
        <v>Gazipur Kaligonj</v>
      </c>
      <c r="CD2417" s="629">
        <v>0</v>
      </c>
      <c r="CE2417" s="629">
        <v>0</v>
      </c>
      <c r="CF2417" s="629">
        <v>0</v>
      </c>
      <c r="CG2417" s="629">
        <v>0</v>
      </c>
      <c r="CH2417" s="629">
        <v>0</v>
      </c>
      <c r="CI2417" s="629">
        <v>0</v>
      </c>
      <c r="CJ2417" s="629">
        <v>0</v>
      </c>
      <c r="CK2417" s="629">
        <v>0</v>
      </c>
      <c r="CN2417" s="387" t="s">
        <v>41</v>
      </c>
      <c r="CO2417" s="384" t="s">
        <v>244</v>
      </c>
      <c r="CP2417" s="384" t="str">
        <f t="shared" si="334"/>
        <v>Gazipur Kaligonj</v>
      </c>
      <c r="CQ2417" s="629">
        <v>0</v>
      </c>
      <c r="CR2417" s="629">
        <v>0</v>
      </c>
      <c r="CS2417" s="629">
        <v>0</v>
      </c>
      <c r="CT2417" s="629">
        <v>0</v>
      </c>
      <c r="CU2417" s="629">
        <v>0</v>
      </c>
      <c r="CV2417" s="629">
        <v>0</v>
      </c>
      <c r="CW2417" s="629">
        <v>0</v>
      </c>
      <c r="CX2417" s="629">
        <v>0</v>
      </c>
      <c r="CZ2417" s="387" t="s">
        <v>41</v>
      </c>
      <c r="DA2417" s="384" t="s">
        <v>244</v>
      </c>
      <c r="DB2417" s="384" t="str">
        <f t="shared" si="335"/>
        <v>Gazipur Kaligonj</v>
      </c>
      <c r="DC2417" s="566">
        <v>6</v>
      </c>
      <c r="DD2417"/>
      <c r="DE2417" s="387" t="s">
        <v>41</v>
      </c>
      <c r="DF2417" s="384" t="s">
        <v>244</v>
      </c>
      <c r="DG2417" s="384" t="str">
        <f t="shared" si="328"/>
        <v>Gazipur Kaligonj</v>
      </c>
      <c r="DH2417" s="566">
        <v>4</v>
      </c>
      <c r="DI2417"/>
      <c r="DJ2417" s="387" t="s">
        <v>41</v>
      </c>
      <c r="DK2417" s="384" t="s">
        <v>244</v>
      </c>
      <c r="DL2417" s="384" t="str">
        <f t="shared" si="329"/>
        <v>Gazipur Kaligonj</v>
      </c>
      <c r="DM2417" s="566"/>
      <c r="DN2417"/>
      <c r="DO2417" s="387" t="s">
        <v>41</v>
      </c>
      <c r="DP2417" s="384" t="s">
        <v>244</v>
      </c>
      <c r="DQ2417" s="384" t="str">
        <f t="shared" si="330"/>
        <v>Gazipur Kaligonj</v>
      </c>
      <c r="DR2417" s="566"/>
    </row>
    <row r="2418" spans="1:122" ht="15" hidden="1" x14ac:dyDescent="0.25">
      <c r="A2418" s="387" t="s">
        <v>41</v>
      </c>
      <c r="B2418" s="384" t="s">
        <v>245</v>
      </c>
      <c r="C2418" s="384" t="str">
        <f t="shared" si="336"/>
        <v>Gazipur Kapasia</v>
      </c>
      <c r="D2418" s="626">
        <v>62</v>
      </c>
      <c r="E2418" s="626">
        <v>1</v>
      </c>
      <c r="F2418" s="626">
        <v>0</v>
      </c>
      <c r="G2418" s="626">
        <v>0</v>
      </c>
      <c r="H2418" s="626">
        <v>0</v>
      </c>
      <c r="I2418" s="626">
        <v>48</v>
      </c>
      <c r="J2418" s="626">
        <v>4</v>
      </c>
      <c r="K2418" s="626">
        <v>0</v>
      </c>
      <c r="L2418" s="626">
        <v>0</v>
      </c>
      <c r="M2418" s="626">
        <v>0</v>
      </c>
      <c r="N2418" s="626">
        <v>14</v>
      </c>
      <c r="O2418" s="626">
        <v>0</v>
      </c>
      <c r="P2418" s="626">
        <v>0</v>
      </c>
      <c r="Q2418" s="626">
        <v>0</v>
      </c>
      <c r="R2418" s="626">
        <v>0</v>
      </c>
      <c r="S2418" s="315"/>
      <c r="T2418" s="315"/>
      <c r="U2418" s="387" t="s">
        <v>41</v>
      </c>
      <c r="V2418" s="384" t="s">
        <v>245</v>
      </c>
      <c r="W2418" s="384" t="str">
        <f t="shared" si="337"/>
        <v>Gazipur Kapasia</v>
      </c>
      <c r="X2418" s="626">
        <v>59</v>
      </c>
      <c r="Y2418" s="626">
        <v>0</v>
      </c>
      <c r="Z2418" s="626">
        <v>0</v>
      </c>
      <c r="AA2418" s="626">
        <v>0</v>
      </c>
      <c r="AB2418" s="626">
        <v>0</v>
      </c>
      <c r="AC2418" s="626">
        <v>38</v>
      </c>
      <c r="AD2418" s="626">
        <v>2</v>
      </c>
      <c r="AE2418" s="626">
        <v>0</v>
      </c>
      <c r="AF2418" s="626">
        <v>0</v>
      </c>
      <c r="AG2418" s="626">
        <v>0</v>
      </c>
      <c r="AH2418" s="626">
        <v>9</v>
      </c>
      <c r="AI2418" s="626">
        <v>3</v>
      </c>
      <c r="AJ2418" s="626">
        <v>0</v>
      </c>
      <c r="AK2418" s="626">
        <v>0</v>
      </c>
      <c r="AL2418" s="626">
        <v>0</v>
      </c>
      <c r="AO2418" s="387" t="s">
        <v>41</v>
      </c>
      <c r="AP2418" s="384" t="s">
        <v>245</v>
      </c>
      <c r="AQ2418" s="384" t="str">
        <f t="shared" si="331"/>
        <v>Gazipur Kapasia</v>
      </c>
      <c r="AR2418" s="627">
        <v>1</v>
      </c>
      <c r="AS2418" s="627">
        <v>0</v>
      </c>
      <c r="AT2418" s="627">
        <v>0</v>
      </c>
      <c r="AU2418" s="627">
        <v>0</v>
      </c>
      <c r="AV2418" s="627">
        <v>0</v>
      </c>
      <c r="AW2418" s="627">
        <v>1</v>
      </c>
      <c r="AX2418" s="627">
        <v>0</v>
      </c>
      <c r="AY2418" s="627">
        <v>0</v>
      </c>
      <c r="AZ2418" s="627">
        <v>0</v>
      </c>
      <c r="BA2418" s="627">
        <v>0</v>
      </c>
      <c r="BB2418" s="627">
        <v>5</v>
      </c>
      <c r="BC2418" s="627">
        <v>0</v>
      </c>
      <c r="BD2418" s="627">
        <v>0</v>
      </c>
      <c r="BE2418" s="627">
        <v>0</v>
      </c>
      <c r="BF2418" s="627">
        <v>0</v>
      </c>
      <c r="BH2418" s="387" t="s">
        <v>41</v>
      </c>
      <c r="BI2418" s="384" t="s">
        <v>245</v>
      </c>
      <c r="BJ2418" s="384" t="str">
        <f t="shared" si="332"/>
        <v>Gazipur Kapasia</v>
      </c>
      <c r="BK2418" s="627">
        <v>0</v>
      </c>
      <c r="BL2418" s="627">
        <v>0</v>
      </c>
      <c r="BM2418" s="627">
        <v>0</v>
      </c>
      <c r="BN2418" s="627">
        <v>0</v>
      </c>
      <c r="BO2418" s="627">
        <v>0</v>
      </c>
      <c r="BP2418" s="627">
        <v>2</v>
      </c>
      <c r="BQ2418" s="627">
        <v>0</v>
      </c>
      <c r="BR2418" s="627">
        <v>0</v>
      </c>
      <c r="BS2418" s="627">
        <v>0</v>
      </c>
      <c r="BT2418" s="627">
        <v>0</v>
      </c>
      <c r="BU2418" s="627">
        <v>1</v>
      </c>
      <c r="BV2418" s="627">
        <v>0</v>
      </c>
      <c r="BW2418" s="627">
        <v>0</v>
      </c>
      <c r="BX2418" s="627">
        <v>0</v>
      </c>
      <c r="BY2418" s="627">
        <v>0</v>
      </c>
      <c r="CA2418" s="387" t="s">
        <v>41</v>
      </c>
      <c r="CB2418" s="384" t="s">
        <v>245</v>
      </c>
      <c r="CC2418" s="384" t="str">
        <f t="shared" si="333"/>
        <v>Gazipur Kapasia</v>
      </c>
      <c r="CD2418" s="629">
        <v>0</v>
      </c>
      <c r="CE2418" s="629">
        <v>0</v>
      </c>
      <c r="CF2418" s="629">
        <v>0</v>
      </c>
      <c r="CG2418" s="629">
        <v>0</v>
      </c>
      <c r="CH2418" s="629">
        <v>0</v>
      </c>
      <c r="CI2418" s="629">
        <v>0</v>
      </c>
      <c r="CJ2418" s="629">
        <v>0</v>
      </c>
      <c r="CK2418" s="629">
        <v>0</v>
      </c>
      <c r="CN2418" s="387" t="s">
        <v>41</v>
      </c>
      <c r="CO2418" s="384" t="s">
        <v>245</v>
      </c>
      <c r="CP2418" s="384" t="str">
        <f t="shared" si="334"/>
        <v>Gazipur Kapasia</v>
      </c>
      <c r="CQ2418" s="629">
        <v>0</v>
      </c>
      <c r="CR2418" s="629">
        <v>0</v>
      </c>
      <c r="CS2418" s="629">
        <v>0</v>
      </c>
      <c r="CT2418" s="629">
        <v>0</v>
      </c>
      <c r="CU2418" s="629">
        <v>0</v>
      </c>
      <c r="CV2418" s="629">
        <v>0</v>
      </c>
      <c r="CW2418" s="629">
        <v>0</v>
      </c>
      <c r="CX2418" s="629">
        <v>0</v>
      </c>
      <c r="CZ2418" s="387" t="s">
        <v>41</v>
      </c>
      <c r="DA2418" s="384" t="s">
        <v>245</v>
      </c>
      <c r="DB2418" s="384" t="str">
        <f t="shared" si="335"/>
        <v>Gazipur Kapasia</v>
      </c>
      <c r="DC2418" s="566">
        <v>13</v>
      </c>
      <c r="DD2418"/>
      <c r="DE2418" s="387" t="s">
        <v>41</v>
      </c>
      <c r="DF2418" s="384" t="s">
        <v>245</v>
      </c>
      <c r="DG2418" s="384" t="str">
        <f t="shared" si="328"/>
        <v>Gazipur Kapasia</v>
      </c>
      <c r="DH2418" s="566">
        <v>17</v>
      </c>
      <c r="DI2418"/>
      <c r="DJ2418" s="387" t="s">
        <v>41</v>
      </c>
      <c r="DK2418" s="384" t="s">
        <v>245</v>
      </c>
      <c r="DL2418" s="384" t="str">
        <f t="shared" si="329"/>
        <v>Gazipur Kapasia</v>
      </c>
      <c r="DM2418" s="566"/>
      <c r="DN2418"/>
      <c r="DO2418" s="387" t="s">
        <v>41</v>
      </c>
      <c r="DP2418" s="384" t="s">
        <v>245</v>
      </c>
      <c r="DQ2418" s="384" t="str">
        <f t="shared" si="330"/>
        <v>Gazipur Kapasia</v>
      </c>
      <c r="DR2418" s="566"/>
    </row>
    <row r="2419" spans="1:122" ht="15" hidden="1" x14ac:dyDescent="0.25">
      <c r="A2419" s="387" t="s">
        <v>41</v>
      </c>
      <c r="B2419" s="385" t="s">
        <v>581</v>
      </c>
      <c r="C2419" s="384" t="str">
        <f t="shared" si="336"/>
        <v>Gazipur Prison-Central</v>
      </c>
      <c r="D2419" s="626">
        <v>8</v>
      </c>
      <c r="E2419" s="626">
        <v>0</v>
      </c>
      <c r="F2419" s="626">
        <v>0</v>
      </c>
      <c r="G2419" s="626">
        <v>0</v>
      </c>
      <c r="H2419" s="626">
        <v>0</v>
      </c>
      <c r="I2419" s="626">
        <v>0</v>
      </c>
      <c r="J2419" s="626">
        <v>0</v>
      </c>
      <c r="K2419" s="626">
        <v>0</v>
      </c>
      <c r="L2419" s="626">
        <v>0</v>
      </c>
      <c r="M2419" s="626">
        <v>0</v>
      </c>
      <c r="N2419" s="626">
        <v>0</v>
      </c>
      <c r="O2419" s="626">
        <v>0</v>
      </c>
      <c r="P2419" s="626">
        <v>0</v>
      </c>
      <c r="Q2419" s="626">
        <v>0</v>
      </c>
      <c r="R2419" s="626">
        <v>0</v>
      </c>
      <c r="S2419" s="315"/>
      <c r="T2419" s="315"/>
      <c r="U2419" s="387" t="s">
        <v>41</v>
      </c>
      <c r="V2419" s="385" t="s">
        <v>581</v>
      </c>
      <c r="W2419" s="384" t="str">
        <f t="shared" si="337"/>
        <v>Gazipur Prison-Central</v>
      </c>
      <c r="X2419" s="626">
        <v>0</v>
      </c>
      <c r="Y2419" s="626">
        <v>0</v>
      </c>
      <c r="Z2419" s="626">
        <v>0</v>
      </c>
      <c r="AA2419" s="626">
        <v>0</v>
      </c>
      <c r="AB2419" s="626">
        <v>0</v>
      </c>
      <c r="AC2419" s="626">
        <v>0</v>
      </c>
      <c r="AD2419" s="626">
        <v>0</v>
      </c>
      <c r="AE2419" s="626">
        <v>0</v>
      </c>
      <c r="AF2419" s="626">
        <v>0</v>
      </c>
      <c r="AG2419" s="626">
        <v>0</v>
      </c>
      <c r="AH2419" s="626">
        <v>0</v>
      </c>
      <c r="AI2419" s="626">
        <v>0</v>
      </c>
      <c r="AJ2419" s="626">
        <v>0</v>
      </c>
      <c r="AK2419" s="626">
        <v>0</v>
      </c>
      <c r="AL2419" s="626">
        <v>0</v>
      </c>
      <c r="AO2419" s="387" t="s">
        <v>41</v>
      </c>
      <c r="AP2419" s="385" t="s">
        <v>581</v>
      </c>
      <c r="AQ2419" s="384" t="str">
        <f t="shared" si="331"/>
        <v>Gazipur Prison-Central</v>
      </c>
      <c r="AR2419" s="627">
        <v>0</v>
      </c>
      <c r="AS2419" s="627">
        <v>0</v>
      </c>
      <c r="AT2419" s="627">
        <v>0</v>
      </c>
      <c r="AU2419" s="627">
        <v>0</v>
      </c>
      <c r="AV2419" s="627">
        <v>0</v>
      </c>
      <c r="AW2419" s="627">
        <v>0</v>
      </c>
      <c r="AX2419" s="627">
        <v>0</v>
      </c>
      <c r="AY2419" s="627">
        <v>0</v>
      </c>
      <c r="AZ2419" s="627">
        <v>0</v>
      </c>
      <c r="BA2419" s="627">
        <v>0</v>
      </c>
      <c r="BB2419" s="627">
        <v>0</v>
      </c>
      <c r="BC2419" s="627">
        <v>0</v>
      </c>
      <c r="BD2419" s="627">
        <v>0</v>
      </c>
      <c r="BE2419" s="627">
        <v>0</v>
      </c>
      <c r="BF2419" s="627">
        <v>0</v>
      </c>
      <c r="BH2419" s="387" t="s">
        <v>41</v>
      </c>
      <c r="BI2419" s="385" t="s">
        <v>581</v>
      </c>
      <c r="BJ2419" s="384" t="str">
        <f t="shared" si="332"/>
        <v>Gazipur Prison-Central</v>
      </c>
      <c r="BK2419" s="627">
        <v>0</v>
      </c>
      <c r="BL2419" s="627">
        <v>0</v>
      </c>
      <c r="BM2419" s="627">
        <v>0</v>
      </c>
      <c r="BN2419" s="627">
        <v>0</v>
      </c>
      <c r="BO2419" s="627">
        <v>0</v>
      </c>
      <c r="BP2419" s="627">
        <v>0</v>
      </c>
      <c r="BQ2419" s="627">
        <v>0</v>
      </c>
      <c r="BR2419" s="627">
        <v>0</v>
      </c>
      <c r="BS2419" s="627">
        <v>0</v>
      </c>
      <c r="BT2419" s="627">
        <v>0</v>
      </c>
      <c r="BU2419" s="627">
        <v>0</v>
      </c>
      <c r="BV2419" s="627">
        <v>0</v>
      </c>
      <c r="BW2419" s="627">
        <v>0</v>
      </c>
      <c r="BX2419" s="627">
        <v>0</v>
      </c>
      <c r="BY2419" s="627">
        <v>0</v>
      </c>
      <c r="CA2419" s="387" t="s">
        <v>41</v>
      </c>
      <c r="CB2419" s="385" t="s">
        <v>581</v>
      </c>
      <c r="CC2419" s="384" t="str">
        <f t="shared" si="333"/>
        <v>Gazipur Prison-Central</v>
      </c>
      <c r="CD2419" s="629">
        <v>0</v>
      </c>
      <c r="CE2419" s="629">
        <v>0</v>
      </c>
      <c r="CF2419" s="629">
        <v>0</v>
      </c>
      <c r="CG2419" s="629">
        <v>0</v>
      </c>
      <c r="CH2419" s="629">
        <v>0</v>
      </c>
      <c r="CI2419" s="629">
        <v>0</v>
      </c>
      <c r="CJ2419" s="629">
        <v>0</v>
      </c>
      <c r="CK2419" s="629">
        <v>0</v>
      </c>
      <c r="CN2419" s="387" t="s">
        <v>41</v>
      </c>
      <c r="CO2419" s="385" t="s">
        <v>581</v>
      </c>
      <c r="CP2419" s="384" t="str">
        <f t="shared" si="334"/>
        <v>Gazipur Prison-Central</v>
      </c>
      <c r="CQ2419" s="629">
        <v>0</v>
      </c>
      <c r="CR2419" s="629">
        <v>0</v>
      </c>
      <c r="CS2419" s="629">
        <v>0</v>
      </c>
      <c r="CT2419" s="629">
        <v>0</v>
      </c>
      <c r="CU2419" s="629">
        <v>0</v>
      </c>
      <c r="CV2419" s="629">
        <v>0</v>
      </c>
      <c r="CW2419" s="629">
        <v>0</v>
      </c>
      <c r="CX2419" s="629">
        <v>0</v>
      </c>
      <c r="CZ2419" s="387" t="s">
        <v>41</v>
      </c>
      <c r="DA2419" s="385" t="s">
        <v>581</v>
      </c>
      <c r="DB2419" s="384" t="str">
        <f t="shared" si="335"/>
        <v>Gazipur Prison-Central</v>
      </c>
      <c r="DC2419" s="566">
        <v>0</v>
      </c>
      <c r="DD2419"/>
      <c r="DE2419" s="387" t="s">
        <v>41</v>
      </c>
      <c r="DF2419" s="385" t="s">
        <v>581</v>
      </c>
      <c r="DG2419" s="384" t="str">
        <f t="shared" si="328"/>
        <v>Gazipur Prison-Central</v>
      </c>
      <c r="DH2419" s="566">
        <v>0</v>
      </c>
      <c r="DI2419"/>
      <c r="DJ2419" s="387" t="s">
        <v>41</v>
      </c>
      <c r="DK2419" s="385" t="s">
        <v>581</v>
      </c>
      <c r="DL2419" s="384" t="str">
        <f t="shared" si="329"/>
        <v>Gazipur Prison-Central</v>
      </c>
      <c r="DM2419" s="566"/>
      <c r="DN2419"/>
      <c r="DO2419" s="387" t="s">
        <v>41</v>
      </c>
      <c r="DP2419" s="385" t="s">
        <v>581</v>
      </c>
      <c r="DQ2419" s="384" t="str">
        <f t="shared" si="330"/>
        <v>Gazipur Prison-Central</v>
      </c>
      <c r="DR2419" s="566"/>
    </row>
    <row r="2420" spans="1:122" ht="15" hidden="1" x14ac:dyDescent="0.25">
      <c r="A2420" s="387" t="s">
        <v>41</v>
      </c>
      <c r="B2420" s="385" t="s">
        <v>582</v>
      </c>
      <c r="C2420" s="384" t="str">
        <f t="shared" si="336"/>
        <v>Gazipur Prison-District</v>
      </c>
      <c r="D2420" s="626">
        <v>0</v>
      </c>
      <c r="E2420" s="626">
        <v>0</v>
      </c>
      <c r="F2420" s="626">
        <v>0</v>
      </c>
      <c r="G2420" s="626">
        <v>0</v>
      </c>
      <c r="H2420" s="626">
        <v>0</v>
      </c>
      <c r="I2420" s="626">
        <v>0</v>
      </c>
      <c r="J2420" s="626">
        <v>0</v>
      </c>
      <c r="K2420" s="626">
        <v>0</v>
      </c>
      <c r="L2420" s="626">
        <v>0</v>
      </c>
      <c r="M2420" s="626">
        <v>0</v>
      </c>
      <c r="N2420" s="626">
        <v>0</v>
      </c>
      <c r="O2420" s="626">
        <v>0</v>
      </c>
      <c r="P2420" s="626">
        <v>0</v>
      </c>
      <c r="Q2420" s="626">
        <v>0</v>
      </c>
      <c r="R2420" s="626">
        <v>0</v>
      </c>
      <c r="S2420" s="315"/>
      <c r="T2420" s="315"/>
      <c r="U2420" s="387" t="s">
        <v>41</v>
      </c>
      <c r="V2420" s="385" t="s">
        <v>582</v>
      </c>
      <c r="W2420" s="384" t="str">
        <f t="shared" si="337"/>
        <v>Gazipur Prison-District</v>
      </c>
      <c r="X2420" s="626">
        <v>0</v>
      </c>
      <c r="Y2420" s="626">
        <v>0</v>
      </c>
      <c r="Z2420" s="626">
        <v>0</v>
      </c>
      <c r="AA2420" s="626">
        <v>0</v>
      </c>
      <c r="AB2420" s="626">
        <v>0</v>
      </c>
      <c r="AC2420" s="626">
        <v>0</v>
      </c>
      <c r="AD2420" s="626">
        <v>0</v>
      </c>
      <c r="AE2420" s="626">
        <v>0</v>
      </c>
      <c r="AF2420" s="626">
        <v>0</v>
      </c>
      <c r="AG2420" s="626">
        <v>0</v>
      </c>
      <c r="AH2420" s="626">
        <v>0</v>
      </c>
      <c r="AI2420" s="626">
        <v>0</v>
      </c>
      <c r="AJ2420" s="626">
        <v>0</v>
      </c>
      <c r="AK2420" s="626">
        <v>0</v>
      </c>
      <c r="AL2420" s="626">
        <v>0</v>
      </c>
      <c r="AO2420" s="387" t="s">
        <v>41</v>
      </c>
      <c r="AP2420" s="385" t="s">
        <v>582</v>
      </c>
      <c r="AQ2420" s="384" t="str">
        <f t="shared" si="331"/>
        <v>Gazipur Prison-District</v>
      </c>
      <c r="AR2420" s="627">
        <v>0</v>
      </c>
      <c r="AS2420" s="627">
        <v>0</v>
      </c>
      <c r="AT2420" s="627">
        <v>0</v>
      </c>
      <c r="AU2420" s="627">
        <v>0</v>
      </c>
      <c r="AV2420" s="627">
        <v>0</v>
      </c>
      <c r="AW2420" s="627">
        <v>0</v>
      </c>
      <c r="AX2420" s="627">
        <v>0</v>
      </c>
      <c r="AY2420" s="627">
        <v>0</v>
      </c>
      <c r="AZ2420" s="627">
        <v>0</v>
      </c>
      <c r="BA2420" s="627">
        <v>0</v>
      </c>
      <c r="BB2420" s="627">
        <v>0</v>
      </c>
      <c r="BC2420" s="627">
        <v>0</v>
      </c>
      <c r="BD2420" s="627">
        <v>0</v>
      </c>
      <c r="BE2420" s="627">
        <v>0</v>
      </c>
      <c r="BF2420" s="627">
        <v>0</v>
      </c>
      <c r="BH2420" s="387" t="s">
        <v>41</v>
      </c>
      <c r="BI2420" s="385" t="s">
        <v>582</v>
      </c>
      <c r="BJ2420" s="384" t="str">
        <f t="shared" si="332"/>
        <v>Gazipur Prison-District</v>
      </c>
      <c r="BK2420" s="627">
        <v>0</v>
      </c>
      <c r="BL2420" s="627">
        <v>0</v>
      </c>
      <c r="BM2420" s="627">
        <v>0</v>
      </c>
      <c r="BN2420" s="627">
        <v>0</v>
      </c>
      <c r="BO2420" s="627">
        <v>0</v>
      </c>
      <c r="BP2420" s="627">
        <v>0</v>
      </c>
      <c r="BQ2420" s="627">
        <v>0</v>
      </c>
      <c r="BR2420" s="627">
        <v>0</v>
      </c>
      <c r="BS2420" s="627">
        <v>0</v>
      </c>
      <c r="BT2420" s="627">
        <v>0</v>
      </c>
      <c r="BU2420" s="627">
        <v>0</v>
      </c>
      <c r="BV2420" s="627">
        <v>0</v>
      </c>
      <c r="BW2420" s="627">
        <v>0</v>
      </c>
      <c r="BX2420" s="627">
        <v>0</v>
      </c>
      <c r="BY2420" s="627">
        <v>0</v>
      </c>
      <c r="CA2420" s="387" t="s">
        <v>41</v>
      </c>
      <c r="CB2420" s="385" t="s">
        <v>582</v>
      </c>
      <c r="CC2420" s="384" t="str">
        <f t="shared" si="333"/>
        <v>Gazipur Prison-District</v>
      </c>
      <c r="CD2420" s="629">
        <v>0</v>
      </c>
      <c r="CE2420" s="629">
        <v>0</v>
      </c>
      <c r="CF2420" s="629">
        <v>0</v>
      </c>
      <c r="CG2420" s="629">
        <v>0</v>
      </c>
      <c r="CH2420" s="629">
        <v>0</v>
      </c>
      <c r="CI2420" s="629">
        <v>0</v>
      </c>
      <c r="CJ2420" s="629">
        <v>0</v>
      </c>
      <c r="CK2420" s="629">
        <v>0</v>
      </c>
      <c r="CN2420" s="387" t="s">
        <v>41</v>
      </c>
      <c r="CO2420" s="385" t="s">
        <v>582</v>
      </c>
      <c r="CP2420" s="384" t="str">
        <f t="shared" si="334"/>
        <v>Gazipur Prison-District</v>
      </c>
      <c r="CQ2420" s="629">
        <v>0</v>
      </c>
      <c r="CR2420" s="629">
        <v>0</v>
      </c>
      <c r="CS2420" s="629">
        <v>0</v>
      </c>
      <c r="CT2420" s="629">
        <v>0</v>
      </c>
      <c r="CU2420" s="629">
        <v>0</v>
      </c>
      <c r="CV2420" s="629">
        <v>0</v>
      </c>
      <c r="CW2420" s="629">
        <v>0</v>
      </c>
      <c r="CX2420" s="629">
        <v>0</v>
      </c>
      <c r="CZ2420" s="387" t="s">
        <v>41</v>
      </c>
      <c r="DA2420" s="385" t="s">
        <v>582</v>
      </c>
      <c r="DB2420" s="384" t="str">
        <f t="shared" si="335"/>
        <v>Gazipur Prison-District</v>
      </c>
      <c r="DC2420" s="566">
        <v>0</v>
      </c>
      <c r="DD2420"/>
      <c r="DE2420" s="387" t="s">
        <v>41</v>
      </c>
      <c r="DF2420" s="385" t="s">
        <v>582</v>
      </c>
      <c r="DG2420" s="384" t="str">
        <f t="shared" si="328"/>
        <v>Gazipur Prison-District</v>
      </c>
      <c r="DH2420" s="566">
        <v>0</v>
      </c>
      <c r="DI2420"/>
      <c r="DJ2420" s="387" t="s">
        <v>41</v>
      </c>
      <c r="DK2420" s="385" t="s">
        <v>582</v>
      </c>
      <c r="DL2420" s="384" t="str">
        <f t="shared" si="329"/>
        <v>Gazipur Prison-District</v>
      </c>
      <c r="DM2420" s="566"/>
      <c r="DN2420"/>
      <c r="DO2420" s="387" t="s">
        <v>41</v>
      </c>
      <c r="DP2420" s="385" t="s">
        <v>582</v>
      </c>
      <c r="DQ2420" s="384" t="str">
        <f t="shared" si="330"/>
        <v>Gazipur Prison-District</v>
      </c>
      <c r="DR2420" s="566"/>
    </row>
    <row r="2421" spans="1:122" ht="15" hidden="1" x14ac:dyDescent="0.25">
      <c r="A2421" s="387" t="s">
        <v>41</v>
      </c>
      <c r="B2421" s="384" t="s">
        <v>246</v>
      </c>
      <c r="C2421" s="384" t="str">
        <f t="shared" si="336"/>
        <v>Gazipur Sreepur</v>
      </c>
      <c r="D2421" s="626">
        <v>126</v>
      </c>
      <c r="E2421" s="626">
        <v>2</v>
      </c>
      <c r="F2421" s="626">
        <v>0</v>
      </c>
      <c r="G2421" s="626">
        <v>0</v>
      </c>
      <c r="H2421" s="626">
        <v>0</v>
      </c>
      <c r="I2421" s="626">
        <v>5</v>
      </c>
      <c r="J2421" s="626">
        <v>1</v>
      </c>
      <c r="K2421" s="626">
        <v>0</v>
      </c>
      <c r="L2421" s="626">
        <v>0</v>
      </c>
      <c r="M2421" s="626">
        <v>0</v>
      </c>
      <c r="N2421" s="626">
        <v>22</v>
      </c>
      <c r="O2421" s="626">
        <v>0</v>
      </c>
      <c r="P2421" s="626">
        <v>0</v>
      </c>
      <c r="Q2421" s="626">
        <v>0</v>
      </c>
      <c r="R2421" s="626">
        <v>0</v>
      </c>
      <c r="S2421" s="315"/>
      <c r="T2421" s="315"/>
      <c r="U2421" s="387" t="s">
        <v>41</v>
      </c>
      <c r="V2421" s="384" t="s">
        <v>246</v>
      </c>
      <c r="W2421" s="384" t="str">
        <f t="shared" si="337"/>
        <v>Gazipur Sreepur</v>
      </c>
      <c r="X2421" s="626">
        <v>79</v>
      </c>
      <c r="Y2421" s="626">
        <v>1</v>
      </c>
      <c r="Z2421" s="626">
        <v>0</v>
      </c>
      <c r="AA2421" s="626">
        <v>0</v>
      </c>
      <c r="AB2421" s="626">
        <v>0</v>
      </c>
      <c r="AC2421" s="626">
        <v>7</v>
      </c>
      <c r="AD2421" s="626">
        <v>0</v>
      </c>
      <c r="AE2421" s="626">
        <v>0</v>
      </c>
      <c r="AF2421" s="626">
        <v>0</v>
      </c>
      <c r="AG2421" s="626">
        <v>0</v>
      </c>
      <c r="AH2421" s="626">
        <v>24</v>
      </c>
      <c r="AI2421" s="626">
        <v>1</v>
      </c>
      <c r="AJ2421" s="626">
        <v>0</v>
      </c>
      <c r="AK2421" s="626">
        <v>0</v>
      </c>
      <c r="AL2421" s="626">
        <v>0</v>
      </c>
      <c r="AO2421" s="387" t="s">
        <v>41</v>
      </c>
      <c r="AP2421" s="384" t="s">
        <v>246</v>
      </c>
      <c r="AQ2421" s="384" t="str">
        <f t="shared" si="331"/>
        <v>Gazipur Sreepur</v>
      </c>
      <c r="AR2421" s="627">
        <v>2</v>
      </c>
      <c r="AS2421" s="627">
        <v>0</v>
      </c>
      <c r="AT2421" s="627">
        <v>0</v>
      </c>
      <c r="AU2421" s="627">
        <v>0</v>
      </c>
      <c r="AV2421" s="627">
        <v>0</v>
      </c>
      <c r="AW2421" s="627">
        <v>0</v>
      </c>
      <c r="AX2421" s="627">
        <v>0</v>
      </c>
      <c r="AY2421" s="627">
        <v>0</v>
      </c>
      <c r="AZ2421" s="627">
        <v>0</v>
      </c>
      <c r="BA2421" s="627">
        <v>0</v>
      </c>
      <c r="BB2421" s="627">
        <v>3</v>
      </c>
      <c r="BC2421" s="627">
        <v>0</v>
      </c>
      <c r="BD2421" s="627">
        <v>0</v>
      </c>
      <c r="BE2421" s="627">
        <v>0</v>
      </c>
      <c r="BF2421" s="627">
        <v>0</v>
      </c>
      <c r="BH2421" s="387" t="s">
        <v>41</v>
      </c>
      <c r="BI2421" s="384" t="s">
        <v>246</v>
      </c>
      <c r="BJ2421" s="384" t="str">
        <f t="shared" si="332"/>
        <v>Gazipur Sreepur</v>
      </c>
      <c r="BK2421" s="627">
        <v>1</v>
      </c>
      <c r="BL2421" s="627">
        <v>0</v>
      </c>
      <c r="BM2421" s="627">
        <v>0</v>
      </c>
      <c r="BN2421" s="627">
        <v>0</v>
      </c>
      <c r="BO2421" s="627">
        <v>0</v>
      </c>
      <c r="BP2421" s="627">
        <v>0</v>
      </c>
      <c r="BQ2421" s="627">
        <v>0</v>
      </c>
      <c r="BR2421" s="627">
        <v>0</v>
      </c>
      <c r="BS2421" s="627">
        <v>0</v>
      </c>
      <c r="BT2421" s="627">
        <v>0</v>
      </c>
      <c r="BU2421" s="627">
        <v>0</v>
      </c>
      <c r="BV2421" s="627">
        <v>0</v>
      </c>
      <c r="BW2421" s="627">
        <v>0</v>
      </c>
      <c r="BX2421" s="627">
        <v>0</v>
      </c>
      <c r="BY2421" s="627">
        <v>0</v>
      </c>
      <c r="CA2421" s="387" t="s">
        <v>41</v>
      </c>
      <c r="CB2421" s="384" t="s">
        <v>246</v>
      </c>
      <c r="CC2421" s="384" t="str">
        <f t="shared" si="333"/>
        <v>Gazipur Sreepur</v>
      </c>
      <c r="CD2421" s="629">
        <v>0</v>
      </c>
      <c r="CE2421" s="629">
        <v>0</v>
      </c>
      <c r="CF2421" s="629">
        <v>0</v>
      </c>
      <c r="CG2421" s="629">
        <v>0</v>
      </c>
      <c r="CH2421" s="629">
        <v>0</v>
      </c>
      <c r="CI2421" s="629">
        <v>0</v>
      </c>
      <c r="CJ2421" s="629">
        <v>0</v>
      </c>
      <c r="CK2421" s="629">
        <v>0</v>
      </c>
      <c r="CN2421" s="387" t="s">
        <v>41</v>
      </c>
      <c r="CO2421" s="384" t="s">
        <v>246</v>
      </c>
      <c r="CP2421" s="384" t="str">
        <f t="shared" si="334"/>
        <v>Gazipur Sreepur</v>
      </c>
      <c r="CQ2421" s="629">
        <v>0</v>
      </c>
      <c r="CR2421" s="629">
        <v>0</v>
      </c>
      <c r="CS2421" s="629">
        <v>0</v>
      </c>
      <c r="CT2421" s="629">
        <v>0</v>
      </c>
      <c r="CU2421" s="629">
        <v>0</v>
      </c>
      <c r="CV2421" s="629">
        <v>0</v>
      </c>
      <c r="CW2421" s="629">
        <v>0</v>
      </c>
      <c r="CX2421" s="629">
        <v>0</v>
      </c>
      <c r="CZ2421" s="387" t="s">
        <v>41</v>
      </c>
      <c r="DA2421" s="384" t="s">
        <v>246</v>
      </c>
      <c r="DB2421" s="384" t="str">
        <f t="shared" si="335"/>
        <v>Gazipur Sreepur</v>
      </c>
      <c r="DC2421" s="566">
        <v>22</v>
      </c>
      <c r="DD2421"/>
      <c r="DE2421" s="387" t="s">
        <v>41</v>
      </c>
      <c r="DF2421" s="384" t="s">
        <v>246</v>
      </c>
      <c r="DG2421" s="384" t="str">
        <f t="shared" si="328"/>
        <v>Gazipur Sreepur</v>
      </c>
      <c r="DH2421" s="566">
        <v>10</v>
      </c>
      <c r="DI2421"/>
      <c r="DJ2421" s="387" t="s">
        <v>41</v>
      </c>
      <c r="DK2421" s="384" t="s">
        <v>246</v>
      </c>
      <c r="DL2421" s="384" t="str">
        <f t="shared" si="329"/>
        <v>Gazipur Sreepur</v>
      </c>
      <c r="DM2421" s="566"/>
      <c r="DN2421"/>
      <c r="DO2421" s="387" t="s">
        <v>41</v>
      </c>
      <c r="DP2421" s="384" t="s">
        <v>246</v>
      </c>
      <c r="DQ2421" s="384" t="str">
        <f t="shared" si="330"/>
        <v>Gazipur Sreepur</v>
      </c>
      <c r="DR2421" s="566"/>
    </row>
    <row r="2422" spans="1:122" ht="15" hidden="1" x14ac:dyDescent="0.25">
      <c r="A2422" s="387" t="s">
        <v>41</v>
      </c>
      <c r="B2422" s="384" t="s">
        <v>1211</v>
      </c>
      <c r="C2422" s="384" t="str">
        <f>A2422&amp;" "&amp;B2422</f>
        <v xml:space="preserve">Gazipur Tairunnessa Memorial Medical College and Hospital, Tongi </v>
      </c>
      <c r="D2422" s="626">
        <v>1</v>
      </c>
      <c r="E2422" s="626">
        <v>0</v>
      </c>
      <c r="F2422" s="626">
        <v>0</v>
      </c>
      <c r="G2422" s="626">
        <v>0</v>
      </c>
      <c r="H2422" s="626">
        <v>0</v>
      </c>
      <c r="I2422" s="626">
        <v>0</v>
      </c>
      <c r="J2422" s="626">
        <v>0</v>
      </c>
      <c r="K2422" s="626">
        <v>0</v>
      </c>
      <c r="L2422" s="626">
        <v>0</v>
      </c>
      <c r="M2422" s="626">
        <v>0</v>
      </c>
      <c r="N2422" s="626">
        <v>1</v>
      </c>
      <c r="O2422" s="626">
        <v>0</v>
      </c>
      <c r="P2422" s="626">
        <v>0</v>
      </c>
      <c r="Q2422" s="626">
        <v>0</v>
      </c>
      <c r="R2422" s="626">
        <v>0</v>
      </c>
      <c r="S2422" s="315"/>
      <c r="T2422" s="315"/>
      <c r="U2422" s="387" t="s">
        <v>41</v>
      </c>
      <c r="V2422" s="384" t="s">
        <v>1211</v>
      </c>
      <c r="W2422" s="384" t="str">
        <f>U2422&amp;" "&amp;V2422</f>
        <v xml:space="preserve">Gazipur Tairunnessa Memorial Medical College and Hospital, Tongi </v>
      </c>
      <c r="X2422" s="626">
        <v>0</v>
      </c>
      <c r="Y2422" s="626">
        <v>0</v>
      </c>
      <c r="Z2422" s="626">
        <v>0</v>
      </c>
      <c r="AA2422" s="626">
        <v>0</v>
      </c>
      <c r="AB2422" s="626">
        <v>0</v>
      </c>
      <c r="AC2422" s="626">
        <v>0</v>
      </c>
      <c r="AD2422" s="626">
        <v>0</v>
      </c>
      <c r="AE2422" s="626">
        <v>0</v>
      </c>
      <c r="AF2422" s="626">
        <v>0</v>
      </c>
      <c r="AG2422" s="626">
        <v>0</v>
      </c>
      <c r="AH2422" s="626">
        <v>0</v>
      </c>
      <c r="AI2422" s="626">
        <v>0</v>
      </c>
      <c r="AJ2422" s="626">
        <v>0</v>
      </c>
      <c r="AK2422" s="626">
        <v>0</v>
      </c>
      <c r="AL2422" s="626">
        <v>0</v>
      </c>
      <c r="AO2422" s="387" t="s">
        <v>41</v>
      </c>
      <c r="AP2422" s="384" t="s">
        <v>1211</v>
      </c>
      <c r="AQ2422" s="384" t="str">
        <f>AO2422&amp;" "&amp;AP2422</f>
        <v xml:space="preserve">Gazipur Tairunnessa Memorial Medical College and Hospital, Tongi </v>
      </c>
      <c r="AR2422" s="627">
        <v>0</v>
      </c>
      <c r="AS2422" s="627">
        <v>0</v>
      </c>
      <c r="AT2422" s="627">
        <v>0</v>
      </c>
      <c r="AU2422" s="627">
        <v>0</v>
      </c>
      <c r="AV2422" s="627">
        <v>0</v>
      </c>
      <c r="AW2422" s="627">
        <v>0</v>
      </c>
      <c r="AX2422" s="627">
        <v>0</v>
      </c>
      <c r="AY2422" s="627">
        <v>0</v>
      </c>
      <c r="AZ2422" s="627">
        <v>0</v>
      </c>
      <c r="BA2422" s="627">
        <v>0</v>
      </c>
      <c r="BB2422" s="627">
        <v>0</v>
      </c>
      <c r="BC2422" s="627">
        <v>0</v>
      </c>
      <c r="BD2422" s="627">
        <v>0</v>
      </c>
      <c r="BE2422" s="627">
        <v>0</v>
      </c>
      <c r="BF2422" s="627">
        <v>0</v>
      </c>
      <c r="BH2422" s="387" t="s">
        <v>41</v>
      </c>
      <c r="BI2422" s="384" t="s">
        <v>1211</v>
      </c>
      <c r="BJ2422" s="384" t="str">
        <f>BH2422&amp;" "&amp;BI2422</f>
        <v xml:space="preserve">Gazipur Tairunnessa Memorial Medical College and Hospital, Tongi </v>
      </c>
      <c r="BK2422" s="627">
        <v>0</v>
      </c>
      <c r="BL2422" s="627">
        <v>0</v>
      </c>
      <c r="BM2422" s="627">
        <v>0</v>
      </c>
      <c r="BN2422" s="627">
        <v>0</v>
      </c>
      <c r="BO2422" s="627">
        <v>0</v>
      </c>
      <c r="BP2422" s="627">
        <v>0</v>
      </c>
      <c r="BQ2422" s="627">
        <v>0</v>
      </c>
      <c r="BR2422" s="627">
        <v>0</v>
      </c>
      <c r="BS2422" s="627">
        <v>0</v>
      </c>
      <c r="BT2422" s="627">
        <v>0</v>
      </c>
      <c r="BU2422" s="627">
        <v>0</v>
      </c>
      <c r="BV2422" s="627">
        <v>0</v>
      </c>
      <c r="BW2422" s="627">
        <v>0</v>
      </c>
      <c r="BX2422" s="627">
        <v>0</v>
      </c>
      <c r="BY2422" s="627">
        <v>0</v>
      </c>
      <c r="CA2422" s="387" t="s">
        <v>41</v>
      </c>
      <c r="CB2422" s="384" t="s">
        <v>1211</v>
      </c>
      <c r="CC2422" s="384" t="str">
        <f>CA2422&amp;" "&amp;CB2422</f>
        <v xml:space="preserve">Gazipur Tairunnessa Memorial Medical College and Hospital, Tongi </v>
      </c>
      <c r="CD2422" s="629">
        <v>0</v>
      </c>
      <c r="CE2422" s="629">
        <v>0</v>
      </c>
      <c r="CF2422" s="629">
        <v>0</v>
      </c>
      <c r="CG2422" s="629">
        <v>0</v>
      </c>
      <c r="CH2422" s="629">
        <v>0</v>
      </c>
      <c r="CI2422" s="629">
        <v>0</v>
      </c>
      <c r="CJ2422" s="629">
        <v>0</v>
      </c>
      <c r="CK2422" s="629">
        <v>0</v>
      </c>
      <c r="CN2422" s="387" t="s">
        <v>41</v>
      </c>
      <c r="CO2422" s="384" t="s">
        <v>1211</v>
      </c>
      <c r="CP2422" s="384" t="str">
        <f>CN2422&amp;" "&amp;CO2422</f>
        <v xml:space="preserve">Gazipur Tairunnessa Memorial Medical College and Hospital, Tongi </v>
      </c>
      <c r="CQ2422" s="629">
        <v>0</v>
      </c>
      <c r="CR2422" s="629">
        <v>0</v>
      </c>
      <c r="CS2422" s="629">
        <v>0</v>
      </c>
      <c r="CT2422" s="629">
        <v>0</v>
      </c>
      <c r="CU2422" s="629">
        <v>0</v>
      </c>
      <c r="CV2422" s="629">
        <v>0</v>
      </c>
      <c r="CW2422" s="629">
        <v>0</v>
      </c>
      <c r="CX2422" s="629">
        <v>0</v>
      </c>
      <c r="CZ2422" s="387" t="s">
        <v>41</v>
      </c>
      <c r="DA2422" s="384" t="s">
        <v>1211</v>
      </c>
      <c r="DB2422" s="384" t="str">
        <f>CZ2422&amp;" "&amp;DA2422</f>
        <v xml:space="preserve">Gazipur Tairunnessa Memorial Medical College and Hospital, Tongi </v>
      </c>
      <c r="DC2422" s="566">
        <v>0</v>
      </c>
      <c r="DD2422"/>
      <c r="DE2422" s="387" t="s">
        <v>41</v>
      </c>
      <c r="DF2422" s="384" t="s">
        <v>1211</v>
      </c>
      <c r="DG2422" s="384" t="str">
        <f>DE2422&amp;" "&amp;DF2422</f>
        <v xml:space="preserve">Gazipur Tairunnessa Memorial Medical College and Hospital, Tongi </v>
      </c>
      <c r="DH2422" s="566">
        <v>0</v>
      </c>
      <c r="DI2422"/>
      <c r="DJ2422" s="387" t="s">
        <v>41</v>
      </c>
      <c r="DK2422" s="384" t="s">
        <v>1211</v>
      </c>
      <c r="DL2422" s="384" t="str">
        <f t="shared" si="329"/>
        <v xml:space="preserve">Gazipur Tairunnessa Memorial Medical College and Hospital, Tongi </v>
      </c>
      <c r="DM2422" s="566"/>
      <c r="DN2422"/>
      <c r="DO2422" s="387" t="s">
        <v>41</v>
      </c>
      <c r="DP2422" s="384" t="s">
        <v>1211</v>
      </c>
      <c r="DQ2422" s="384" t="str">
        <f t="shared" si="330"/>
        <v xml:space="preserve">Gazipur Tairunnessa Memorial Medical College and Hospital, Tongi </v>
      </c>
      <c r="DR2422" s="566"/>
    </row>
    <row r="2423" spans="1:122" ht="15" hidden="1" x14ac:dyDescent="0.25">
      <c r="A2423" s="387" t="s">
        <v>41</v>
      </c>
      <c r="B2423" s="384" t="s">
        <v>247</v>
      </c>
      <c r="C2423" s="384" t="str">
        <f t="shared" si="336"/>
        <v>Gazipur Tongi(50 bed) Hospital</v>
      </c>
      <c r="D2423" s="626">
        <v>185</v>
      </c>
      <c r="E2423" s="626">
        <v>12</v>
      </c>
      <c r="F2423" s="626">
        <v>0</v>
      </c>
      <c r="G2423" s="626">
        <v>0</v>
      </c>
      <c r="H2423" s="626">
        <v>0</v>
      </c>
      <c r="I2423" s="626">
        <v>80</v>
      </c>
      <c r="J2423" s="626">
        <v>2</v>
      </c>
      <c r="K2423" s="626">
        <v>0</v>
      </c>
      <c r="L2423" s="626">
        <v>0</v>
      </c>
      <c r="M2423" s="626">
        <v>0</v>
      </c>
      <c r="N2423" s="626">
        <v>29</v>
      </c>
      <c r="O2423" s="626">
        <v>4</v>
      </c>
      <c r="P2423" s="626">
        <v>0</v>
      </c>
      <c r="Q2423" s="626">
        <v>0</v>
      </c>
      <c r="R2423" s="626">
        <v>0</v>
      </c>
      <c r="S2423" s="315"/>
      <c r="T2423" s="315"/>
      <c r="U2423" s="387" t="s">
        <v>41</v>
      </c>
      <c r="V2423" s="384" t="s">
        <v>247</v>
      </c>
      <c r="W2423" s="384" t="str">
        <f t="shared" si="337"/>
        <v>Gazipur Tongi(50 bed) Hospital</v>
      </c>
      <c r="X2423" s="626">
        <v>137</v>
      </c>
      <c r="Y2423" s="626">
        <v>5</v>
      </c>
      <c r="Z2423" s="626">
        <v>0</v>
      </c>
      <c r="AA2423" s="626">
        <v>0</v>
      </c>
      <c r="AB2423" s="626">
        <v>0</v>
      </c>
      <c r="AC2423" s="626">
        <v>69</v>
      </c>
      <c r="AD2423" s="626">
        <v>2</v>
      </c>
      <c r="AE2423" s="626">
        <v>0</v>
      </c>
      <c r="AF2423" s="626">
        <v>0</v>
      </c>
      <c r="AG2423" s="626">
        <v>0</v>
      </c>
      <c r="AH2423" s="626">
        <v>59</v>
      </c>
      <c r="AI2423" s="626">
        <v>1</v>
      </c>
      <c r="AJ2423" s="626">
        <v>0</v>
      </c>
      <c r="AK2423" s="626">
        <v>0</v>
      </c>
      <c r="AL2423" s="626">
        <v>0</v>
      </c>
      <c r="AO2423" s="387" t="s">
        <v>41</v>
      </c>
      <c r="AP2423" s="384" t="s">
        <v>247</v>
      </c>
      <c r="AQ2423" s="384" t="str">
        <f t="shared" si="331"/>
        <v>Gazipur Tongi(50 bed) Hospital</v>
      </c>
      <c r="AR2423" s="627">
        <v>4</v>
      </c>
      <c r="AS2423" s="627">
        <v>0</v>
      </c>
      <c r="AT2423" s="627">
        <v>0</v>
      </c>
      <c r="AU2423" s="627">
        <v>0</v>
      </c>
      <c r="AV2423" s="627">
        <v>0</v>
      </c>
      <c r="AW2423" s="627">
        <v>9</v>
      </c>
      <c r="AX2423" s="627">
        <v>0</v>
      </c>
      <c r="AY2423" s="627">
        <v>0</v>
      </c>
      <c r="AZ2423" s="627">
        <v>0</v>
      </c>
      <c r="BA2423" s="627">
        <v>0</v>
      </c>
      <c r="BB2423" s="627">
        <v>2</v>
      </c>
      <c r="BC2423" s="627">
        <v>0</v>
      </c>
      <c r="BD2423" s="627">
        <v>0</v>
      </c>
      <c r="BE2423" s="627">
        <v>0</v>
      </c>
      <c r="BF2423" s="627">
        <v>0</v>
      </c>
      <c r="BH2423" s="387" t="s">
        <v>41</v>
      </c>
      <c r="BI2423" s="384" t="s">
        <v>247</v>
      </c>
      <c r="BJ2423" s="384" t="str">
        <f t="shared" si="332"/>
        <v>Gazipur Tongi(50 bed) Hospital</v>
      </c>
      <c r="BK2423" s="627">
        <v>1</v>
      </c>
      <c r="BL2423" s="627">
        <v>0</v>
      </c>
      <c r="BM2423" s="627">
        <v>0</v>
      </c>
      <c r="BN2423" s="627">
        <v>0</v>
      </c>
      <c r="BO2423" s="627">
        <v>0</v>
      </c>
      <c r="BP2423" s="627">
        <v>5</v>
      </c>
      <c r="BQ2423" s="627">
        <v>0</v>
      </c>
      <c r="BR2423" s="627">
        <v>0</v>
      </c>
      <c r="BS2423" s="627">
        <v>0</v>
      </c>
      <c r="BT2423" s="627">
        <v>0</v>
      </c>
      <c r="BU2423" s="627">
        <v>5</v>
      </c>
      <c r="BV2423" s="627">
        <v>0</v>
      </c>
      <c r="BW2423" s="627">
        <v>0</v>
      </c>
      <c r="BX2423" s="627">
        <v>0</v>
      </c>
      <c r="BY2423" s="627">
        <v>0</v>
      </c>
      <c r="CA2423" s="387" t="s">
        <v>41</v>
      </c>
      <c r="CB2423" s="384" t="s">
        <v>247</v>
      </c>
      <c r="CC2423" s="384" t="str">
        <f t="shared" si="333"/>
        <v>Gazipur Tongi(50 bed) Hospital</v>
      </c>
      <c r="CD2423" s="629">
        <v>20</v>
      </c>
      <c r="CE2423" s="629">
        <v>7</v>
      </c>
      <c r="CF2423" s="629">
        <v>2</v>
      </c>
      <c r="CG2423" s="629">
        <v>0</v>
      </c>
      <c r="CH2423" s="629">
        <v>0</v>
      </c>
      <c r="CI2423" s="629">
        <v>0</v>
      </c>
      <c r="CJ2423" s="629">
        <v>0</v>
      </c>
      <c r="CK2423" s="629">
        <v>0</v>
      </c>
      <c r="CN2423" s="387" t="s">
        <v>41</v>
      </c>
      <c r="CO2423" s="384" t="s">
        <v>247</v>
      </c>
      <c r="CP2423" s="384" t="str">
        <f t="shared" si="334"/>
        <v>Gazipur Tongi(50 bed) Hospital</v>
      </c>
      <c r="CQ2423" s="629">
        <v>14</v>
      </c>
      <c r="CR2423" s="629">
        <v>13</v>
      </c>
      <c r="CS2423" s="629">
        <v>5</v>
      </c>
      <c r="CT2423" s="629">
        <v>0</v>
      </c>
      <c r="CU2423" s="629">
        <v>0</v>
      </c>
      <c r="CV2423" s="629">
        <v>0</v>
      </c>
      <c r="CW2423" s="629">
        <v>0</v>
      </c>
      <c r="CX2423" s="629">
        <v>0</v>
      </c>
      <c r="CZ2423" s="387" t="s">
        <v>41</v>
      </c>
      <c r="DA2423" s="384" t="s">
        <v>247</v>
      </c>
      <c r="DB2423" s="384" t="str">
        <f t="shared" si="335"/>
        <v>Gazipur Tongi(50 bed) Hospital</v>
      </c>
      <c r="DC2423" s="566">
        <v>7</v>
      </c>
      <c r="DD2423"/>
      <c r="DE2423" s="387" t="s">
        <v>41</v>
      </c>
      <c r="DF2423" s="384" t="s">
        <v>247</v>
      </c>
      <c r="DG2423" s="384" t="str">
        <f t="shared" si="328"/>
        <v>Gazipur Tongi(50 bed) Hospital</v>
      </c>
      <c r="DH2423" s="566">
        <v>7</v>
      </c>
      <c r="DI2423"/>
      <c r="DJ2423" s="387" t="s">
        <v>41</v>
      </c>
      <c r="DK2423" s="384" t="s">
        <v>247</v>
      </c>
      <c r="DL2423" s="384" t="str">
        <f t="shared" ref="DL2423:DL2490" si="338">DJ2423&amp;" "&amp;DK2423</f>
        <v>Gazipur Tongi(50 bed) Hospital</v>
      </c>
      <c r="DM2423" s="566"/>
      <c r="DN2423"/>
      <c r="DO2423" s="387" t="s">
        <v>41</v>
      </c>
      <c r="DP2423" s="384" t="s">
        <v>247</v>
      </c>
      <c r="DQ2423" s="384" t="str">
        <f t="shared" ref="DQ2423:DQ2494" si="339">DO2423&amp;" "&amp;DP2423</f>
        <v>Gazipur Tongi(50 bed) Hospital</v>
      </c>
      <c r="DR2423" s="566"/>
    </row>
    <row r="2424" spans="1:122" ht="15" hidden="1" x14ac:dyDescent="0.25">
      <c r="A2424" s="387" t="s">
        <v>41</v>
      </c>
      <c r="B2424" s="384" t="s">
        <v>248</v>
      </c>
      <c r="C2424" s="384" t="str">
        <f t="shared" si="336"/>
        <v>Gazipur Tongi(FOB)</v>
      </c>
      <c r="D2424" s="626">
        <v>0</v>
      </c>
      <c r="E2424" s="626">
        <v>0</v>
      </c>
      <c r="F2424" s="626">
        <v>0</v>
      </c>
      <c r="G2424" s="626">
        <v>0</v>
      </c>
      <c r="H2424" s="626">
        <v>0</v>
      </c>
      <c r="I2424" s="626">
        <v>6</v>
      </c>
      <c r="J2424" s="626">
        <v>0</v>
      </c>
      <c r="K2424" s="626">
        <v>0</v>
      </c>
      <c r="L2424" s="626">
        <v>0</v>
      </c>
      <c r="M2424" s="626">
        <v>0</v>
      </c>
      <c r="N2424" s="626">
        <v>3</v>
      </c>
      <c r="O2424" s="626">
        <v>0</v>
      </c>
      <c r="P2424" s="626">
        <v>0</v>
      </c>
      <c r="Q2424" s="626">
        <v>0</v>
      </c>
      <c r="R2424" s="626">
        <v>0</v>
      </c>
      <c r="S2424" s="386"/>
      <c r="T2424" s="386"/>
      <c r="U2424" s="387" t="s">
        <v>41</v>
      </c>
      <c r="V2424" s="384" t="s">
        <v>248</v>
      </c>
      <c r="W2424" s="384" t="str">
        <f t="shared" si="337"/>
        <v>Gazipur Tongi(FOB)</v>
      </c>
      <c r="X2424" s="626">
        <v>2</v>
      </c>
      <c r="Y2424" s="626">
        <v>0</v>
      </c>
      <c r="Z2424" s="626">
        <v>0</v>
      </c>
      <c r="AA2424" s="626">
        <v>0</v>
      </c>
      <c r="AB2424" s="626">
        <v>0</v>
      </c>
      <c r="AC2424" s="626">
        <v>1</v>
      </c>
      <c r="AD2424" s="626">
        <v>0</v>
      </c>
      <c r="AE2424" s="626">
        <v>0</v>
      </c>
      <c r="AF2424" s="626">
        <v>0</v>
      </c>
      <c r="AG2424" s="626">
        <v>0</v>
      </c>
      <c r="AH2424" s="626">
        <v>4</v>
      </c>
      <c r="AI2424" s="626">
        <v>0</v>
      </c>
      <c r="AJ2424" s="626">
        <v>0</v>
      </c>
      <c r="AK2424" s="626">
        <v>0</v>
      </c>
      <c r="AL2424" s="626">
        <v>0</v>
      </c>
      <c r="AO2424" s="387" t="s">
        <v>41</v>
      </c>
      <c r="AP2424" s="384" t="s">
        <v>248</v>
      </c>
      <c r="AQ2424" s="384" t="str">
        <f t="shared" si="331"/>
        <v>Gazipur Tongi(FOB)</v>
      </c>
      <c r="AR2424" s="627">
        <v>0</v>
      </c>
      <c r="AS2424" s="627">
        <v>0</v>
      </c>
      <c r="AT2424" s="627">
        <v>0</v>
      </c>
      <c r="AU2424" s="627">
        <v>0</v>
      </c>
      <c r="AV2424" s="627">
        <v>0</v>
      </c>
      <c r="AW2424" s="627">
        <v>0</v>
      </c>
      <c r="AX2424" s="627">
        <v>0</v>
      </c>
      <c r="AY2424" s="627">
        <v>0</v>
      </c>
      <c r="AZ2424" s="627">
        <v>0</v>
      </c>
      <c r="BA2424" s="627">
        <v>0</v>
      </c>
      <c r="BB2424" s="627">
        <v>0</v>
      </c>
      <c r="BC2424" s="627">
        <v>0</v>
      </c>
      <c r="BD2424" s="627">
        <v>0</v>
      </c>
      <c r="BE2424" s="627">
        <v>0</v>
      </c>
      <c r="BF2424" s="627">
        <v>0</v>
      </c>
      <c r="BH2424" s="387" t="s">
        <v>41</v>
      </c>
      <c r="BI2424" s="384" t="s">
        <v>248</v>
      </c>
      <c r="BJ2424" s="384" t="str">
        <f t="shared" si="332"/>
        <v>Gazipur Tongi(FOB)</v>
      </c>
      <c r="BK2424" s="627">
        <v>0</v>
      </c>
      <c r="BL2424" s="627">
        <v>0</v>
      </c>
      <c r="BM2424" s="627">
        <v>0</v>
      </c>
      <c r="BN2424" s="627">
        <v>0</v>
      </c>
      <c r="BO2424" s="627">
        <v>0</v>
      </c>
      <c r="BP2424" s="627">
        <v>0</v>
      </c>
      <c r="BQ2424" s="627">
        <v>0</v>
      </c>
      <c r="BR2424" s="627">
        <v>0</v>
      </c>
      <c r="BS2424" s="627">
        <v>0</v>
      </c>
      <c r="BT2424" s="627">
        <v>0</v>
      </c>
      <c r="BU2424" s="627">
        <v>0</v>
      </c>
      <c r="BV2424" s="627">
        <v>0</v>
      </c>
      <c r="BW2424" s="627">
        <v>0</v>
      </c>
      <c r="BX2424" s="627">
        <v>0</v>
      </c>
      <c r="BY2424" s="627">
        <v>0</v>
      </c>
      <c r="CA2424" s="387" t="s">
        <v>41</v>
      </c>
      <c r="CB2424" s="384" t="s">
        <v>248</v>
      </c>
      <c r="CC2424" s="384" t="str">
        <f t="shared" si="333"/>
        <v>Gazipur Tongi(FOB)</v>
      </c>
      <c r="CD2424" s="629">
        <v>0</v>
      </c>
      <c r="CE2424" s="629">
        <v>0</v>
      </c>
      <c r="CF2424" s="629">
        <v>0</v>
      </c>
      <c r="CG2424" s="629">
        <v>0</v>
      </c>
      <c r="CH2424" s="629">
        <v>0</v>
      </c>
      <c r="CI2424" s="629">
        <v>0</v>
      </c>
      <c r="CJ2424" s="629">
        <v>0</v>
      </c>
      <c r="CK2424" s="629">
        <v>0</v>
      </c>
      <c r="CN2424" s="387" t="s">
        <v>41</v>
      </c>
      <c r="CO2424" s="384" t="s">
        <v>248</v>
      </c>
      <c r="CP2424" s="384" t="str">
        <f t="shared" si="334"/>
        <v>Gazipur Tongi(FOB)</v>
      </c>
      <c r="CQ2424" s="629">
        <v>0</v>
      </c>
      <c r="CR2424" s="629">
        <v>0</v>
      </c>
      <c r="CS2424" s="629">
        <v>0</v>
      </c>
      <c r="CT2424" s="629">
        <v>0</v>
      </c>
      <c r="CU2424" s="629">
        <v>0</v>
      </c>
      <c r="CV2424" s="629">
        <v>0</v>
      </c>
      <c r="CW2424" s="629">
        <v>0</v>
      </c>
      <c r="CX2424" s="629">
        <v>0</v>
      </c>
      <c r="CZ2424" s="387" t="s">
        <v>41</v>
      </c>
      <c r="DA2424" s="384" t="s">
        <v>248</v>
      </c>
      <c r="DB2424" s="384" t="str">
        <f t="shared" si="335"/>
        <v>Gazipur Tongi(FOB)</v>
      </c>
      <c r="DC2424" s="566">
        <v>0</v>
      </c>
      <c r="DD2424"/>
      <c r="DE2424" s="387" t="s">
        <v>41</v>
      </c>
      <c r="DF2424" s="384" t="s">
        <v>248</v>
      </c>
      <c r="DG2424" s="384" t="str">
        <f t="shared" si="328"/>
        <v>Gazipur Tongi(FOB)</v>
      </c>
      <c r="DH2424" s="566">
        <v>0</v>
      </c>
      <c r="DI2424"/>
      <c r="DJ2424" s="387" t="s">
        <v>41</v>
      </c>
      <c r="DK2424" s="384" t="s">
        <v>248</v>
      </c>
      <c r="DL2424" s="384" t="str">
        <f t="shared" si="338"/>
        <v>Gazipur Tongi(FOB)</v>
      </c>
      <c r="DM2424" s="566"/>
      <c r="DN2424"/>
      <c r="DO2424" s="387" t="s">
        <v>41</v>
      </c>
      <c r="DP2424" s="384" t="s">
        <v>248</v>
      </c>
      <c r="DQ2424" s="384" t="str">
        <f t="shared" si="339"/>
        <v>Gazipur Tongi(FOB)</v>
      </c>
      <c r="DR2424" s="566"/>
    </row>
    <row r="2425" spans="1:122" ht="15" hidden="1" x14ac:dyDescent="0.25">
      <c r="A2425" s="387" t="s">
        <v>42</v>
      </c>
      <c r="B2425" s="241" t="s">
        <v>583</v>
      </c>
      <c r="C2425" s="384" t="str">
        <f t="shared" si="336"/>
        <v>Gopalganj Gopalganj Sadar</v>
      </c>
      <c r="D2425" s="626">
        <v>17</v>
      </c>
      <c r="E2425" s="626">
        <v>2</v>
      </c>
      <c r="F2425" s="626">
        <v>0</v>
      </c>
      <c r="G2425" s="626">
        <v>0</v>
      </c>
      <c r="H2425" s="626">
        <v>0</v>
      </c>
      <c r="I2425" s="626">
        <v>5</v>
      </c>
      <c r="J2425" s="626">
        <v>0</v>
      </c>
      <c r="K2425" s="626">
        <v>0</v>
      </c>
      <c r="L2425" s="626">
        <v>0</v>
      </c>
      <c r="M2425" s="626">
        <v>0</v>
      </c>
      <c r="N2425" s="626">
        <v>7</v>
      </c>
      <c r="O2425" s="626">
        <v>0</v>
      </c>
      <c r="P2425" s="626">
        <v>0</v>
      </c>
      <c r="Q2425" s="626">
        <v>0</v>
      </c>
      <c r="R2425" s="626">
        <v>0</v>
      </c>
      <c r="S2425" s="386"/>
      <c r="T2425" s="386"/>
      <c r="U2425" s="387" t="s">
        <v>42</v>
      </c>
      <c r="V2425" s="241" t="s">
        <v>583</v>
      </c>
      <c r="W2425" s="384" t="str">
        <f t="shared" si="337"/>
        <v>Gopalganj Gopalganj Sadar</v>
      </c>
      <c r="X2425" s="626">
        <v>3</v>
      </c>
      <c r="Y2425" s="626">
        <v>0</v>
      </c>
      <c r="Z2425" s="626">
        <v>0</v>
      </c>
      <c r="AA2425" s="626">
        <v>0</v>
      </c>
      <c r="AB2425" s="626">
        <v>0</v>
      </c>
      <c r="AC2425" s="626">
        <v>0</v>
      </c>
      <c r="AD2425" s="626">
        <v>0</v>
      </c>
      <c r="AE2425" s="626">
        <v>0</v>
      </c>
      <c r="AF2425" s="626">
        <v>0</v>
      </c>
      <c r="AG2425" s="626">
        <v>0</v>
      </c>
      <c r="AH2425" s="626">
        <v>8</v>
      </c>
      <c r="AI2425" s="626">
        <v>0</v>
      </c>
      <c r="AJ2425" s="626">
        <v>0</v>
      </c>
      <c r="AK2425" s="626">
        <v>0</v>
      </c>
      <c r="AL2425" s="626">
        <v>0</v>
      </c>
      <c r="AO2425" s="387" t="s">
        <v>42</v>
      </c>
      <c r="AP2425" s="241" t="s">
        <v>583</v>
      </c>
      <c r="AQ2425" s="384" t="str">
        <f t="shared" si="331"/>
        <v>Gopalganj Gopalganj Sadar</v>
      </c>
      <c r="AR2425" s="627">
        <v>0</v>
      </c>
      <c r="AS2425" s="627">
        <v>0</v>
      </c>
      <c r="AT2425" s="627">
        <v>0</v>
      </c>
      <c r="AU2425" s="627">
        <v>0</v>
      </c>
      <c r="AV2425" s="627">
        <v>0</v>
      </c>
      <c r="AW2425" s="627">
        <v>1</v>
      </c>
      <c r="AX2425" s="627">
        <v>0</v>
      </c>
      <c r="AY2425" s="627">
        <v>0</v>
      </c>
      <c r="AZ2425" s="627">
        <v>0</v>
      </c>
      <c r="BA2425" s="627">
        <v>0</v>
      </c>
      <c r="BB2425" s="627">
        <v>0</v>
      </c>
      <c r="BC2425" s="627">
        <v>0</v>
      </c>
      <c r="BD2425" s="627">
        <v>0</v>
      </c>
      <c r="BE2425" s="627">
        <v>0</v>
      </c>
      <c r="BF2425" s="627">
        <v>0</v>
      </c>
      <c r="BH2425" s="387" t="s">
        <v>42</v>
      </c>
      <c r="BI2425" s="241" t="s">
        <v>583</v>
      </c>
      <c r="BJ2425" s="384" t="str">
        <f t="shared" si="332"/>
        <v>Gopalganj Gopalganj Sadar</v>
      </c>
      <c r="BK2425" s="627">
        <v>0</v>
      </c>
      <c r="BL2425" s="627">
        <v>0</v>
      </c>
      <c r="BM2425" s="627">
        <v>0</v>
      </c>
      <c r="BN2425" s="627">
        <v>0</v>
      </c>
      <c r="BO2425" s="627">
        <v>0</v>
      </c>
      <c r="BP2425" s="627">
        <v>0</v>
      </c>
      <c r="BQ2425" s="627">
        <v>0</v>
      </c>
      <c r="BR2425" s="627">
        <v>0</v>
      </c>
      <c r="BS2425" s="627">
        <v>0</v>
      </c>
      <c r="BT2425" s="627">
        <v>0</v>
      </c>
      <c r="BU2425" s="627">
        <v>1</v>
      </c>
      <c r="BV2425" s="627">
        <v>0</v>
      </c>
      <c r="BW2425" s="627">
        <v>0</v>
      </c>
      <c r="BX2425" s="627">
        <v>0</v>
      </c>
      <c r="BY2425" s="627">
        <v>0</v>
      </c>
      <c r="CA2425" s="387" t="s">
        <v>42</v>
      </c>
      <c r="CB2425" s="241" t="s">
        <v>583</v>
      </c>
      <c r="CC2425" s="384" t="str">
        <f t="shared" si="333"/>
        <v>Gopalganj Gopalganj Sadar</v>
      </c>
      <c r="CD2425" s="629">
        <v>0</v>
      </c>
      <c r="CE2425" s="629">
        <v>0</v>
      </c>
      <c r="CF2425" s="629">
        <v>0</v>
      </c>
      <c r="CG2425" s="629">
        <v>0</v>
      </c>
      <c r="CH2425" s="629">
        <v>0</v>
      </c>
      <c r="CI2425" s="629">
        <v>0</v>
      </c>
      <c r="CJ2425" s="629">
        <v>0</v>
      </c>
      <c r="CK2425" s="629">
        <v>0</v>
      </c>
      <c r="CN2425" s="387" t="s">
        <v>42</v>
      </c>
      <c r="CO2425" s="241" t="s">
        <v>583</v>
      </c>
      <c r="CP2425" s="384" t="str">
        <f t="shared" si="334"/>
        <v>Gopalganj Gopalganj Sadar</v>
      </c>
      <c r="CQ2425" s="629">
        <v>0</v>
      </c>
      <c r="CR2425" s="629">
        <v>0</v>
      </c>
      <c r="CS2425" s="629">
        <v>0</v>
      </c>
      <c r="CT2425" s="629">
        <v>0</v>
      </c>
      <c r="CU2425" s="629">
        <v>0</v>
      </c>
      <c r="CV2425" s="629">
        <v>0</v>
      </c>
      <c r="CW2425" s="629">
        <v>0</v>
      </c>
      <c r="CX2425" s="629">
        <v>0</v>
      </c>
      <c r="CZ2425" s="387" t="s">
        <v>42</v>
      </c>
      <c r="DA2425" s="241" t="s">
        <v>583</v>
      </c>
      <c r="DB2425" s="384" t="str">
        <f t="shared" si="335"/>
        <v>Gopalganj Gopalganj Sadar</v>
      </c>
      <c r="DC2425" s="566">
        <v>3</v>
      </c>
      <c r="DD2425"/>
      <c r="DE2425" s="387" t="s">
        <v>42</v>
      </c>
      <c r="DF2425" s="241" t="s">
        <v>583</v>
      </c>
      <c r="DG2425" s="384" t="str">
        <f t="shared" si="328"/>
        <v>Gopalganj Gopalganj Sadar</v>
      </c>
      <c r="DH2425" s="566">
        <v>3</v>
      </c>
      <c r="DI2425"/>
      <c r="DJ2425" s="387" t="s">
        <v>42</v>
      </c>
      <c r="DK2425" s="241" t="s">
        <v>583</v>
      </c>
      <c r="DL2425" s="384" t="str">
        <f t="shared" si="338"/>
        <v>Gopalganj Gopalganj Sadar</v>
      </c>
      <c r="DM2425" s="566"/>
      <c r="DN2425"/>
      <c r="DO2425" s="387" t="s">
        <v>42</v>
      </c>
      <c r="DP2425" s="241" t="s">
        <v>583</v>
      </c>
      <c r="DQ2425" s="384" t="str">
        <f t="shared" si="339"/>
        <v>Gopalganj Gopalganj Sadar</v>
      </c>
      <c r="DR2425" s="566"/>
    </row>
    <row r="2426" spans="1:122" ht="15" hidden="1" x14ac:dyDescent="0.25">
      <c r="A2426" s="387" t="s">
        <v>42</v>
      </c>
      <c r="B2426" s="384" t="s">
        <v>249</v>
      </c>
      <c r="C2426" s="384" t="str">
        <f t="shared" si="336"/>
        <v>Gopalganj Kasiani</v>
      </c>
      <c r="D2426" s="626">
        <v>15</v>
      </c>
      <c r="E2426" s="626">
        <v>2</v>
      </c>
      <c r="F2426" s="626">
        <v>0</v>
      </c>
      <c r="G2426" s="626">
        <v>0</v>
      </c>
      <c r="H2426" s="626">
        <v>0</v>
      </c>
      <c r="I2426" s="626">
        <v>13</v>
      </c>
      <c r="J2426" s="626">
        <v>2</v>
      </c>
      <c r="K2426" s="626">
        <v>0</v>
      </c>
      <c r="L2426" s="626">
        <v>0</v>
      </c>
      <c r="M2426" s="626">
        <v>0</v>
      </c>
      <c r="N2426" s="626">
        <v>0</v>
      </c>
      <c r="O2426" s="626">
        <v>0</v>
      </c>
      <c r="P2426" s="626">
        <v>0</v>
      </c>
      <c r="Q2426" s="626">
        <v>0</v>
      </c>
      <c r="R2426" s="626">
        <v>0</v>
      </c>
      <c r="S2426" s="386"/>
      <c r="T2426" s="386"/>
      <c r="U2426" s="387" t="s">
        <v>42</v>
      </c>
      <c r="V2426" s="384" t="s">
        <v>249</v>
      </c>
      <c r="W2426" s="384" t="str">
        <f t="shared" si="337"/>
        <v>Gopalganj Kasiani</v>
      </c>
      <c r="X2426" s="626">
        <v>8</v>
      </c>
      <c r="Y2426" s="626">
        <v>0</v>
      </c>
      <c r="Z2426" s="626">
        <v>0</v>
      </c>
      <c r="AA2426" s="626">
        <v>0</v>
      </c>
      <c r="AB2426" s="626">
        <v>0</v>
      </c>
      <c r="AC2426" s="626">
        <v>10</v>
      </c>
      <c r="AD2426" s="626">
        <v>1</v>
      </c>
      <c r="AE2426" s="626">
        <v>0</v>
      </c>
      <c r="AF2426" s="626">
        <v>0</v>
      </c>
      <c r="AG2426" s="626">
        <v>0</v>
      </c>
      <c r="AH2426" s="626">
        <v>4</v>
      </c>
      <c r="AI2426" s="626">
        <v>0</v>
      </c>
      <c r="AJ2426" s="626">
        <v>0</v>
      </c>
      <c r="AK2426" s="626">
        <v>0</v>
      </c>
      <c r="AL2426" s="626">
        <v>0</v>
      </c>
      <c r="AO2426" s="387" t="s">
        <v>42</v>
      </c>
      <c r="AP2426" s="384" t="s">
        <v>249</v>
      </c>
      <c r="AQ2426" s="384" t="str">
        <f t="shared" si="331"/>
        <v>Gopalganj Kasiani</v>
      </c>
      <c r="AR2426" s="627">
        <v>0</v>
      </c>
      <c r="AS2426" s="627">
        <v>0</v>
      </c>
      <c r="AT2426" s="627">
        <v>0</v>
      </c>
      <c r="AU2426" s="627">
        <v>0</v>
      </c>
      <c r="AV2426" s="627">
        <v>0</v>
      </c>
      <c r="AW2426" s="627">
        <v>0</v>
      </c>
      <c r="AX2426" s="627">
        <v>0</v>
      </c>
      <c r="AY2426" s="627">
        <v>0</v>
      </c>
      <c r="AZ2426" s="627">
        <v>0</v>
      </c>
      <c r="BA2426" s="627">
        <v>0</v>
      </c>
      <c r="BB2426" s="627">
        <v>0</v>
      </c>
      <c r="BC2426" s="627">
        <v>0</v>
      </c>
      <c r="BD2426" s="627">
        <v>0</v>
      </c>
      <c r="BE2426" s="627">
        <v>0</v>
      </c>
      <c r="BF2426" s="627">
        <v>0</v>
      </c>
      <c r="BH2426" s="387" t="s">
        <v>42</v>
      </c>
      <c r="BI2426" s="384" t="s">
        <v>249</v>
      </c>
      <c r="BJ2426" s="384" t="str">
        <f t="shared" si="332"/>
        <v>Gopalganj Kasiani</v>
      </c>
      <c r="BK2426" s="627">
        <v>0</v>
      </c>
      <c r="BL2426" s="627">
        <v>0</v>
      </c>
      <c r="BM2426" s="627">
        <v>0</v>
      </c>
      <c r="BN2426" s="627">
        <v>0</v>
      </c>
      <c r="BO2426" s="627">
        <v>0</v>
      </c>
      <c r="BP2426" s="627">
        <v>0</v>
      </c>
      <c r="BQ2426" s="627">
        <v>0</v>
      </c>
      <c r="BR2426" s="627">
        <v>0</v>
      </c>
      <c r="BS2426" s="627">
        <v>0</v>
      </c>
      <c r="BT2426" s="627">
        <v>0</v>
      </c>
      <c r="BU2426" s="627">
        <v>0</v>
      </c>
      <c r="BV2426" s="627">
        <v>0</v>
      </c>
      <c r="BW2426" s="627">
        <v>0</v>
      </c>
      <c r="BX2426" s="627">
        <v>0</v>
      </c>
      <c r="BY2426" s="627">
        <v>0</v>
      </c>
      <c r="CA2426" s="387" t="s">
        <v>42</v>
      </c>
      <c r="CB2426" s="384" t="s">
        <v>249</v>
      </c>
      <c r="CC2426" s="384" t="str">
        <f t="shared" si="333"/>
        <v>Gopalganj Kasiani</v>
      </c>
      <c r="CD2426" s="629">
        <v>0</v>
      </c>
      <c r="CE2426" s="629">
        <v>0</v>
      </c>
      <c r="CF2426" s="629">
        <v>0</v>
      </c>
      <c r="CG2426" s="629">
        <v>0</v>
      </c>
      <c r="CH2426" s="629">
        <v>0</v>
      </c>
      <c r="CI2426" s="629">
        <v>0</v>
      </c>
      <c r="CJ2426" s="629">
        <v>0</v>
      </c>
      <c r="CK2426" s="629">
        <v>0</v>
      </c>
      <c r="CN2426" s="387" t="s">
        <v>42</v>
      </c>
      <c r="CO2426" s="384" t="s">
        <v>249</v>
      </c>
      <c r="CP2426" s="384" t="str">
        <f t="shared" si="334"/>
        <v>Gopalganj Kasiani</v>
      </c>
      <c r="CQ2426" s="629">
        <v>0</v>
      </c>
      <c r="CR2426" s="629">
        <v>0</v>
      </c>
      <c r="CS2426" s="629">
        <v>0</v>
      </c>
      <c r="CT2426" s="629">
        <v>0</v>
      </c>
      <c r="CU2426" s="629">
        <v>0</v>
      </c>
      <c r="CV2426" s="629">
        <v>0</v>
      </c>
      <c r="CW2426" s="629">
        <v>0</v>
      </c>
      <c r="CX2426" s="629">
        <v>0</v>
      </c>
      <c r="CZ2426" s="387" t="s">
        <v>42</v>
      </c>
      <c r="DA2426" s="384" t="s">
        <v>249</v>
      </c>
      <c r="DB2426" s="384" t="str">
        <f t="shared" si="335"/>
        <v>Gopalganj Kasiani</v>
      </c>
      <c r="DC2426" s="566">
        <v>0</v>
      </c>
      <c r="DD2426"/>
      <c r="DE2426" s="387" t="s">
        <v>42</v>
      </c>
      <c r="DF2426" s="384" t="s">
        <v>249</v>
      </c>
      <c r="DG2426" s="384" t="str">
        <f t="shared" si="328"/>
        <v>Gopalganj Kasiani</v>
      </c>
      <c r="DH2426" s="566">
        <v>3</v>
      </c>
      <c r="DI2426"/>
      <c r="DJ2426" s="387" t="s">
        <v>42</v>
      </c>
      <c r="DK2426" s="384" t="s">
        <v>249</v>
      </c>
      <c r="DL2426" s="384" t="str">
        <f t="shared" si="338"/>
        <v>Gopalganj Kasiani</v>
      </c>
      <c r="DM2426" s="566"/>
      <c r="DN2426"/>
      <c r="DO2426" s="387" t="s">
        <v>42</v>
      </c>
      <c r="DP2426" s="384" t="s">
        <v>249</v>
      </c>
      <c r="DQ2426" s="384" t="str">
        <f t="shared" si="339"/>
        <v>Gopalganj Kasiani</v>
      </c>
      <c r="DR2426" s="566"/>
    </row>
    <row r="2427" spans="1:122" ht="15" hidden="1" x14ac:dyDescent="0.25">
      <c r="A2427" s="387" t="s">
        <v>42</v>
      </c>
      <c r="B2427" s="384" t="s">
        <v>250</v>
      </c>
      <c r="C2427" s="384" t="str">
        <f t="shared" si="336"/>
        <v>Gopalganj Kotalipara</v>
      </c>
      <c r="D2427" s="626">
        <v>9</v>
      </c>
      <c r="E2427" s="626">
        <v>0</v>
      </c>
      <c r="F2427" s="626">
        <v>0</v>
      </c>
      <c r="G2427" s="626">
        <v>0</v>
      </c>
      <c r="H2427" s="626">
        <v>0</v>
      </c>
      <c r="I2427" s="626">
        <v>7</v>
      </c>
      <c r="J2427" s="626">
        <v>0</v>
      </c>
      <c r="K2427" s="626">
        <v>0</v>
      </c>
      <c r="L2427" s="626">
        <v>0</v>
      </c>
      <c r="M2427" s="626">
        <v>0</v>
      </c>
      <c r="N2427" s="626">
        <v>4</v>
      </c>
      <c r="O2427" s="626">
        <v>0</v>
      </c>
      <c r="P2427" s="626">
        <v>0</v>
      </c>
      <c r="Q2427" s="626">
        <v>0</v>
      </c>
      <c r="R2427" s="626">
        <v>0</v>
      </c>
      <c r="S2427" s="386"/>
      <c r="T2427" s="386"/>
      <c r="U2427" s="387" t="s">
        <v>42</v>
      </c>
      <c r="V2427" s="384" t="s">
        <v>250</v>
      </c>
      <c r="W2427" s="384" t="str">
        <f t="shared" si="337"/>
        <v>Gopalganj Kotalipara</v>
      </c>
      <c r="X2427" s="626">
        <v>2</v>
      </c>
      <c r="Y2427" s="626">
        <v>1</v>
      </c>
      <c r="Z2427" s="626">
        <v>0</v>
      </c>
      <c r="AA2427" s="626">
        <v>0</v>
      </c>
      <c r="AB2427" s="626">
        <v>0</v>
      </c>
      <c r="AC2427" s="626">
        <v>3</v>
      </c>
      <c r="AD2427" s="626">
        <v>0</v>
      </c>
      <c r="AE2427" s="626">
        <v>0</v>
      </c>
      <c r="AF2427" s="626">
        <v>0</v>
      </c>
      <c r="AG2427" s="626">
        <v>0</v>
      </c>
      <c r="AH2427" s="626">
        <v>2</v>
      </c>
      <c r="AI2427" s="626">
        <v>0</v>
      </c>
      <c r="AJ2427" s="626">
        <v>0</v>
      </c>
      <c r="AK2427" s="626">
        <v>0</v>
      </c>
      <c r="AL2427" s="626">
        <v>0</v>
      </c>
      <c r="AO2427" s="387" t="s">
        <v>42</v>
      </c>
      <c r="AP2427" s="384" t="s">
        <v>250</v>
      </c>
      <c r="AQ2427" s="384" t="str">
        <f t="shared" si="331"/>
        <v>Gopalganj Kotalipara</v>
      </c>
      <c r="AR2427" s="627">
        <v>0</v>
      </c>
      <c r="AS2427" s="627">
        <v>0</v>
      </c>
      <c r="AT2427" s="627">
        <v>0</v>
      </c>
      <c r="AU2427" s="627">
        <v>0</v>
      </c>
      <c r="AV2427" s="627">
        <v>0</v>
      </c>
      <c r="AW2427" s="627">
        <v>0</v>
      </c>
      <c r="AX2427" s="627">
        <v>0</v>
      </c>
      <c r="AY2427" s="627">
        <v>0</v>
      </c>
      <c r="AZ2427" s="627">
        <v>0</v>
      </c>
      <c r="BA2427" s="627">
        <v>0</v>
      </c>
      <c r="BB2427" s="627">
        <v>1</v>
      </c>
      <c r="BC2427" s="627">
        <v>0</v>
      </c>
      <c r="BD2427" s="627">
        <v>0</v>
      </c>
      <c r="BE2427" s="627">
        <v>0</v>
      </c>
      <c r="BF2427" s="627">
        <v>0</v>
      </c>
      <c r="BH2427" s="387" t="s">
        <v>42</v>
      </c>
      <c r="BI2427" s="384" t="s">
        <v>250</v>
      </c>
      <c r="BJ2427" s="384" t="str">
        <f t="shared" si="332"/>
        <v>Gopalganj Kotalipara</v>
      </c>
      <c r="BK2427" s="627">
        <v>0</v>
      </c>
      <c r="BL2427" s="627">
        <v>0</v>
      </c>
      <c r="BM2427" s="627">
        <v>0</v>
      </c>
      <c r="BN2427" s="627">
        <v>0</v>
      </c>
      <c r="BO2427" s="627">
        <v>0</v>
      </c>
      <c r="BP2427" s="627">
        <v>0</v>
      </c>
      <c r="BQ2427" s="627">
        <v>0</v>
      </c>
      <c r="BR2427" s="627">
        <v>0</v>
      </c>
      <c r="BS2427" s="627">
        <v>0</v>
      </c>
      <c r="BT2427" s="627">
        <v>0</v>
      </c>
      <c r="BU2427" s="627">
        <v>0</v>
      </c>
      <c r="BV2427" s="627">
        <v>0</v>
      </c>
      <c r="BW2427" s="627">
        <v>0</v>
      </c>
      <c r="BX2427" s="627">
        <v>0</v>
      </c>
      <c r="BY2427" s="627">
        <v>0</v>
      </c>
      <c r="CA2427" s="387" t="s">
        <v>42</v>
      </c>
      <c r="CB2427" s="384" t="s">
        <v>250</v>
      </c>
      <c r="CC2427" s="384" t="str">
        <f t="shared" si="333"/>
        <v>Gopalganj Kotalipara</v>
      </c>
      <c r="CD2427" s="629">
        <v>0</v>
      </c>
      <c r="CE2427" s="629">
        <v>0</v>
      </c>
      <c r="CF2427" s="629">
        <v>0</v>
      </c>
      <c r="CG2427" s="629">
        <v>0</v>
      </c>
      <c r="CH2427" s="629">
        <v>0</v>
      </c>
      <c r="CI2427" s="629">
        <v>0</v>
      </c>
      <c r="CJ2427" s="629">
        <v>0</v>
      </c>
      <c r="CK2427" s="629">
        <v>0</v>
      </c>
      <c r="CN2427" s="387" t="s">
        <v>42</v>
      </c>
      <c r="CO2427" s="384" t="s">
        <v>250</v>
      </c>
      <c r="CP2427" s="384" t="str">
        <f t="shared" si="334"/>
        <v>Gopalganj Kotalipara</v>
      </c>
      <c r="CQ2427" s="629">
        <v>0</v>
      </c>
      <c r="CR2427" s="629">
        <v>0</v>
      </c>
      <c r="CS2427" s="629">
        <v>0</v>
      </c>
      <c r="CT2427" s="629">
        <v>0</v>
      </c>
      <c r="CU2427" s="629">
        <v>0</v>
      </c>
      <c r="CV2427" s="629">
        <v>0</v>
      </c>
      <c r="CW2427" s="629">
        <v>0</v>
      </c>
      <c r="CX2427" s="629">
        <v>0</v>
      </c>
      <c r="CZ2427" s="387" t="s">
        <v>42</v>
      </c>
      <c r="DA2427" s="384" t="s">
        <v>250</v>
      </c>
      <c r="DB2427" s="384" t="str">
        <f t="shared" si="335"/>
        <v>Gopalganj Kotalipara</v>
      </c>
      <c r="DC2427" s="566">
        <v>2</v>
      </c>
      <c r="DD2427"/>
      <c r="DE2427" s="387" t="s">
        <v>42</v>
      </c>
      <c r="DF2427" s="384" t="s">
        <v>250</v>
      </c>
      <c r="DG2427" s="384" t="str">
        <f t="shared" si="328"/>
        <v>Gopalganj Kotalipara</v>
      </c>
      <c r="DH2427" s="566">
        <v>3</v>
      </c>
      <c r="DI2427"/>
      <c r="DJ2427" s="387" t="s">
        <v>42</v>
      </c>
      <c r="DK2427" s="384" t="s">
        <v>250</v>
      </c>
      <c r="DL2427" s="384" t="str">
        <f t="shared" si="338"/>
        <v>Gopalganj Kotalipara</v>
      </c>
      <c r="DM2427" s="566"/>
      <c r="DN2427"/>
      <c r="DO2427" s="387" t="s">
        <v>42</v>
      </c>
      <c r="DP2427" s="384" t="s">
        <v>250</v>
      </c>
      <c r="DQ2427" s="384" t="str">
        <f t="shared" si="339"/>
        <v>Gopalganj Kotalipara</v>
      </c>
      <c r="DR2427" s="566"/>
    </row>
    <row r="2428" spans="1:122" ht="15" hidden="1" x14ac:dyDescent="0.25">
      <c r="A2428" s="387" t="s">
        <v>42</v>
      </c>
      <c r="B2428" s="384" t="s">
        <v>251</v>
      </c>
      <c r="C2428" s="384" t="str">
        <f t="shared" si="336"/>
        <v>Gopalganj Muksudpur</v>
      </c>
      <c r="D2428" s="626">
        <v>12</v>
      </c>
      <c r="E2428" s="626">
        <v>3</v>
      </c>
      <c r="F2428" s="626">
        <v>0</v>
      </c>
      <c r="G2428" s="626">
        <v>0</v>
      </c>
      <c r="H2428" s="626">
        <v>0</v>
      </c>
      <c r="I2428" s="626">
        <v>7</v>
      </c>
      <c r="J2428" s="626">
        <v>0</v>
      </c>
      <c r="K2428" s="626">
        <v>0</v>
      </c>
      <c r="L2428" s="626">
        <v>0</v>
      </c>
      <c r="M2428" s="626">
        <v>0</v>
      </c>
      <c r="N2428" s="626">
        <v>8</v>
      </c>
      <c r="O2428" s="626">
        <v>0</v>
      </c>
      <c r="P2428" s="626">
        <v>0</v>
      </c>
      <c r="Q2428" s="626">
        <v>0</v>
      </c>
      <c r="R2428" s="626">
        <v>0</v>
      </c>
      <c r="S2428" s="386"/>
      <c r="T2428" s="386"/>
      <c r="U2428" s="387" t="s">
        <v>42</v>
      </c>
      <c r="V2428" s="384" t="s">
        <v>251</v>
      </c>
      <c r="W2428" s="384" t="str">
        <f t="shared" si="337"/>
        <v>Gopalganj Muksudpur</v>
      </c>
      <c r="X2428" s="626">
        <v>10</v>
      </c>
      <c r="Y2428" s="626">
        <v>1</v>
      </c>
      <c r="Z2428" s="626">
        <v>0</v>
      </c>
      <c r="AA2428" s="626">
        <v>0</v>
      </c>
      <c r="AB2428" s="626">
        <v>1</v>
      </c>
      <c r="AC2428" s="626">
        <v>1</v>
      </c>
      <c r="AD2428" s="626">
        <v>1</v>
      </c>
      <c r="AE2428" s="626">
        <v>0</v>
      </c>
      <c r="AF2428" s="626">
        <v>0</v>
      </c>
      <c r="AG2428" s="626">
        <v>0</v>
      </c>
      <c r="AH2428" s="626">
        <v>10</v>
      </c>
      <c r="AI2428" s="626">
        <v>0</v>
      </c>
      <c r="AJ2428" s="626">
        <v>0</v>
      </c>
      <c r="AK2428" s="626">
        <v>0</v>
      </c>
      <c r="AL2428" s="626">
        <v>0</v>
      </c>
      <c r="AO2428" s="387" t="s">
        <v>42</v>
      </c>
      <c r="AP2428" s="384" t="s">
        <v>251</v>
      </c>
      <c r="AQ2428" s="384" t="str">
        <f t="shared" si="331"/>
        <v>Gopalganj Muksudpur</v>
      </c>
      <c r="AR2428" s="627">
        <v>0</v>
      </c>
      <c r="AS2428" s="627">
        <v>0</v>
      </c>
      <c r="AT2428" s="627">
        <v>0</v>
      </c>
      <c r="AU2428" s="627">
        <v>0</v>
      </c>
      <c r="AV2428" s="627">
        <v>0</v>
      </c>
      <c r="AW2428" s="627">
        <v>0</v>
      </c>
      <c r="AX2428" s="627">
        <v>0</v>
      </c>
      <c r="AY2428" s="627">
        <v>0</v>
      </c>
      <c r="AZ2428" s="627">
        <v>0</v>
      </c>
      <c r="BA2428" s="627">
        <v>0</v>
      </c>
      <c r="BB2428" s="627">
        <v>2</v>
      </c>
      <c r="BC2428" s="627">
        <v>0</v>
      </c>
      <c r="BD2428" s="627">
        <v>0</v>
      </c>
      <c r="BE2428" s="627">
        <v>0</v>
      </c>
      <c r="BF2428" s="627">
        <v>0</v>
      </c>
      <c r="BH2428" s="387" t="s">
        <v>42</v>
      </c>
      <c r="BI2428" s="384" t="s">
        <v>251</v>
      </c>
      <c r="BJ2428" s="384" t="str">
        <f t="shared" si="332"/>
        <v>Gopalganj Muksudpur</v>
      </c>
      <c r="BK2428" s="627">
        <v>0</v>
      </c>
      <c r="BL2428" s="627">
        <v>0</v>
      </c>
      <c r="BM2428" s="627">
        <v>0</v>
      </c>
      <c r="BN2428" s="627">
        <v>0</v>
      </c>
      <c r="BO2428" s="627">
        <v>0</v>
      </c>
      <c r="BP2428" s="627">
        <v>0</v>
      </c>
      <c r="BQ2428" s="627">
        <v>0</v>
      </c>
      <c r="BR2428" s="627">
        <v>0</v>
      </c>
      <c r="BS2428" s="627">
        <v>0</v>
      </c>
      <c r="BT2428" s="627">
        <v>0</v>
      </c>
      <c r="BU2428" s="627">
        <v>1</v>
      </c>
      <c r="BV2428" s="627">
        <v>0</v>
      </c>
      <c r="BW2428" s="627">
        <v>0</v>
      </c>
      <c r="BX2428" s="627">
        <v>0</v>
      </c>
      <c r="BY2428" s="627">
        <v>0</v>
      </c>
      <c r="CA2428" s="387" t="s">
        <v>42</v>
      </c>
      <c r="CB2428" s="384" t="s">
        <v>251</v>
      </c>
      <c r="CC2428" s="384" t="str">
        <f t="shared" si="333"/>
        <v>Gopalganj Muksudpur</v>
      </c>
      <c r="CD2428" s="629">
        <v>0</v>
      </c>
      <c r="CE2428" s="629">
        <v>0</v>
      </c>
      <c r="CF2428" s="629">
        <v>0</v>
      </c>
      <c r="CG2428" s="629">
        <v>0</v>
      </c>
      <c r="CH2428" s="629">
        <v>0</v>
      </c>
      <c r="CI2428" s="629">
        <v>0</v>
      </c>
      <c r="CJ2428" s="629">
        <v>0</v>
      </c>
      <c r="CK2428" s="629">
        <v>0</v>
      </c>
      <c r="CN2428" s="387" t="s">
        <v>42</v>
      </c>
      <c r="CO2428" s="384" t="s">
        <v>251</v>
      </c>
      <c r="CP2428" s="384" t="str">
        <f t="shared" si="334"/>
        <v>Gopalganj Muksudpur</v>
      </c>
      <c r="CQ2428" s="629">
        <v>0</v>
      </c>
      <c r="CR2428" s="629">
        <v>0</v>
      </c>
      <c r="CS2428" s="629">
        <v>0</v>
      </c>
      <c r="CT2428" s="629">
        <v>0</v>
      </c>
      <c r="CU2428" s="629">
        <v>0</v>
      </c>
      <c r="CV2428" s="629">
        <v>0</v>
      </c>
      <c r="CW2428" s="629">
        <v>0</v>
      </c>
      <c r="CX2428" s="629">
        <v>0</v>
      </c>
      <c r="CZ2428" s="387" t="s">
        <v>42</v>
      </c>
      <c r="DA2428" s="384" t="s">
        <v>251</v>
      </c>
      <c r="DB2428" s="384" t="str">
        <f t="shared" si="335"/>
        <v>Gopalganj Muksudpur</v>
      </c>
      <c r="DC2428" s="566">
        <v>2</v>
      </c>
      <c r="DD2428"/>
      <c r="DE2428" s="387" t="s">
        <v>42</v>
      </c>
      <c r="DF2428" s="384" t="s">
        <v>251</v>
      </c>
      <c r="DG2428" s="384" t="str">
        <f t="shared" si="328"/>
        <v>Gopalganj Muksudpur</v>
      </c>
      <c r="DH2428" s="566">
        <v>3</v>
      </c>
      <c r="DI2428"/>
      <c r="DJ2428" s="387" t="s">
        <v>42</v>
      </c>
      <c r="DK2428" s="384" t="s">
        <v>251</v>
      </c>
      <c r="DL2428" s="384" t="str">
        <f t="shared" si="338"/>
        <v>Gopalganj Muksudpur</v>
      </c>
      <c r="DM2428" s="566"/>
      <c r="DN2428"/>
      <c r="DO2428" s="387" t="s">
        <v>42</v>
      </c>
      <c r="DP2428" s="384" t="s">
        <v>251</v>
      </c>
      <c r="DQ2428" s="384" t="str">
        <f t="shared" si="339"/>
        <v>Gopalganj Muksudpur</v>
      </c>
      <c r="DR2428" s="566"/>
    </row>
    <row r="2429" spans="1:122" ht="15" hidden="1" x14ac:dyDescent="0.25">
      <c r="A2429" s="387" t="s">
        <v>42</v>
      </c>
      <c r="B2429" s="384" t="s">
        <v>252</v>
      </c>
      <c r="C2429" s="384" t="str">
        <f t="shared" si="336"/>
        <v>Gopalganj Tungipara</v>
      </c>
      <c r="D2429" s="626">
        <v>1</v>
      </c>
      <c r="E2429" s="626">
        <v>1</v>
      </c>
      <c r="F2429" s="626">
        <v>0</v>
      </c>
      <c r="G2429" s="626">
        <v>0</v>
      </c>
      <c r="H2429" s="626">
        <v>0</v>
      </c>
      <c r="I2429" s="626">
        <v>0</v>
      </c>
      <c r="J2429" s="626">
        <v>0</v>
      </c>
      <c r="K2429" s="626">
        <v>0</v>
      </c>
      <c r="L2429" s="626">
        <v>0</v>
      </c>
      <c r="M2429" s="626">
        <v>0</v>
      </c>
      <c r="N2429" s="626">
        <v>2</v>
      </c>
      <c r="O2429" s="626">
        <v>0</v>
      </c>
      <c r="P2429" s="626">
        <v>0</v>
      </c>
      <c r="Q2429" s="626">
        <v>0</v>
      </c>
      <c r="R2429" s="626">
        <v>0</v>
      </c>
      <c r="S2429" s="386"/>
      <c r="T2429" s="386"/>
      <c r="U2429" s="387" t="s">
        <v>42</v>
      </c>
      <c r="V2429" s="384" t="s">
        <v>252</v>
      </c>
      <c r="W2429" s="384" t="str">
        <f t="shared" si="337"/>
        <v>Gopalganj Tungipara</v>
      </c>
      <c r="X2429" s="626">
        <v>1</v>
      </c>
      <c r="Y2429" s="626">
        <v>0</v>
      </c>
      <c r="Z2429" s="626">
        <v>0</v>
      </c>
      <c r="AA2429" s="626">
        <v>0</v>
      </c>
      <c r="AB2429" s="626">
        <v>0</v>
      </c>
      <c r="AC2429" s="626">
        <v>0</v>
      </c>
      <c r="AD2429" s="626">
        <v>0</v>
      </c>
      <c r="AE2429" s="626">
        <v>0</v>
      </c>
      <c r="AF2429" s="626">
        <v>0</v>
      </c>
      <c r="AG2429" s="626">
        <v>0</v>
      </c>
      <c r="AH2429" s="626">
        <v>1</v>
      </c>
      <c r="AI2429" s="626">
        <v>0</v>
      </c>
      <c r="AJ2429" s="626">
        <v>0</v>
      </c>
      <c r="AK2429" s="626">
        <v>0</v>
      </c>
      <c r="AL2429" s="626">
        <v>0</v>
      </c>
      <c r="AO2429" s="387" t="s">
        <v>42</v>
      </c>
      <c r="AP2429" s="384" t="s">
        <v>252</v>
      </c>
      <c r="AQ2429" s="384" t="str">
        <f t="shared" si="331"/>
        <v>Gopalganj Tungipara</v>
      </c>
      <c r="AR2429" s="627">
        <v>0</v>
      </c>
      <c r="AS2429" s="627">
        <v>0</v>
      </c>
      <c r="AT2429" s="627">
        <v>0</v>
      </c>
      <c r="AU2429" s="627">
        <v>0</v>
      </c>
      <c r="AV2429" s="627">
        <v>0</v>
      </c>
      <c r="AW2429" s="627">
        <v>0</v>
      </c>
      <c r="AX2429" s="627">
        <v>0</v>
      </c>
      <c r="AY2429" s="627">
        <v>0</v>
      </c>
      <c r="AZ2429" s="627">
        <v>0</v>
      </c>
      <c r="BA2429" s="627">
        <v>0</v>
      </c>
      <c r="BB2429" s="627">
        <v>0</v>
      </c>
      <c r="BC2429" s="627">
        <v>0</v>
      </c>
      <c r="BD2429" s="627">
        <v>0</v>
      </c>
      <c r="BE2429" s="627">
        <v>0</v>
      </c>
      <c r="BF2429" s="627">
        <v>0</v>
      </c>
      <c r="BH2429" s="387" t="s">
        <v>42</v>
      </c>
      <c r="BI2429" s="384" t="s">
        <v>252</v>
      </c>
      <c r="BJ2429" s="384" t="str">
        <f t="shared" si="332"/>
        <v>Gopalganj Tungipara</v>
      </c>
      <c r="BK2429" s="627">
        <v>0</v>
      </c>
      <c r="BL2429" s="627">
        <v>0</v>
      </c>
      <c r="BM2429" s="627">
        <v>0</v>
      </c>
      <c r="BN2429" s="627">
        <v>0</v>
      </c>
      <c r="BO2429" s="627">
        <v>0</v>
      </c>
      <c r="BP2429" s="627">
        <v>0</v>
      </c>
      <c r="BQ2429" s="627">
        <v>0</v>
      </c>
      <c r="BR2429" s="627">
        <v>0</v>
      </c>
      <c r="BS2429" s="627">
        <v>0</v>
      </c>
      <c r="BT2429" s="627">
        <v>0</v>
      </c>
      <c r="BU2429" s="627">
        <v>0</v>
      </c>
      <c r="BV2429" s="627">
        <v>0</v>
      </c>
      <c r="BW2429" s="627">
        <v>0</v>
      </c>
      <c r="BX2429" s="627">
        <v>0</v>
      </c>
      <c r="BY2429" s="627">
        <v>0</v>
      </c>
      <c r="CA2429" s="387" t="s">
        <v>42</v>
      </c>
      <c r="CB2429" s="384" t="s">
        <v>252</v>
      </c>
      <c r="CC2429" s="384" t="str">
        <f t="shared" si="333"/>
        <v>Gopalganj Tungipara</v>
      </c>
      <c r="CD2429" s="629">
        <v>0</v>
      </c>
      <c r="CE2429" s="629">
        <v>0</v>
      </c>
      <c r="CF2429" s="629">
        <v>0</v>
      </c>
      <c r="CG2429" s="629">
        <v>0</v>
      </c>
      <c r="CH2429" s="629">
        <v>0</v>
      </c>
      <c r="CI2429" s="629">
        <v>0</v>
      </c>
      <c r="CJ2429" s="629">
        <v>0</v>
      </c>
      <c r="CK2429" s="629">
        <v>0</v>
      </c>
      <c r="CN2429" s="387" t="s">
        <v>42</v>
      </c>
      <c r="CO2429" s="384" t="s">
        <v>252</v>
      </c>
      <c r="CP2429" s="384" t="str">
        <f t="shared" si="334"/>
        <v>Gopalganj Tungipara</v>
      </c>
      <c r="CQ2429" s="629">
        <v>0</v>
      </c>
      <c r="CR2429" s="629">
        <v>0</v>
      </c>
      <c r="CS2429" s="629">
        <v>0</v>
      </c>
      <c r="CT2429" s="629">
        <v>0</v>
      </c>
      <c r="CU2429" s="629">
        <v>0</v>
      </c>
      <c r="CV2429" s="629">
        <v>0</v>
      </c>
      <c r="CW2429" s="629">
        <v>0</v>
      </c>
      <c r="CX2429" s="629">
        <v>0</v>
      </c>
      <c r="CZ2429" s="387" t="s">
        <v>42</v>
      </c>
      <c r="DA2429" s="384" t="s">
        <v>252</v>
      </c>
      <c r="DB2429" s="384" t="str">
        <f t="shared" si="335"/>
        <v>Gopalganj Tungipara</v>
      </c>
      <c r="DC2429" s="566">
        <v>0</v>
      </c>
      <c r="DD2429"/>
      <c r="DE2429" s="387" t="s">
        <v>42</v>
      </c>
      <c r="DF2429" s="384" t="s">
        <v>252</v>
      </c>
      <c r="DG2429" s="384" t="str">
        <f t="shared" si="328"/>
        <v>Gopalganj Tungipara</v>
      </c>
      <c r="DH2429" s="566">
        <v>0</v>
      </c>
      <c r="DI2429"/>
      <c r="DJ2429" s="387" t="s">
        <v>42</v>
      </c>
      <c r="DK2429" s="384" t="s">
        <v>252</v>
      </c>
      <c r="DL2429" s="384" t="str">
        <f t="shared" si="338"/>
        <v>Gopalganj Tungipara</v>
      </c>
      <c r="DM2429" s="566"/>
      <c r="DN2429"/>
      <c r="DO2429" s="387" t="s">
        <v>42</v>
      </c>
      <c r="DP2429" s="384" t="s">
        <v>252</v>
      </c>
      <c r="DQ2429" s="384" t="str">
        <f t="shared" si="339"/>
        <v>Gopalganj Tungipara</v>
      </c>
      <c r="DR2429" s="566"/>
    </row>
    <row r="2430" spans="1:122" ht="15" hidden="1" x14ac:dyDescent="0.25">
      <c r="A2430" s="387" t="s">
        <v>42</v>
      </c>
      <c r="B2430" s="385" t="s">
        <v>88</v>
      </c>
      <c r="C2430" s="384" t="str">
        <f t="shared" si="336"/>
        <v>Gopalganj Prison</v>
      </c>
      <c r="D2430" s="626">
        <v>0</v>
      </c>
      <c r="E2430" s="626"/>
      <c r="F2430" s="626"/>
      <c r="G2430" s="626"/>
      <c r="H2430" s="626"/>
      <c r="I2430" s="626">
        <v>0</v>
      </c>
      <c r="J2430" s="626"/>
      <c r="K2430" s="626"/>
      <c r="L2430" s="626"/>
      <c r="M2430" s="626"/>
      <c r="N2430" s="626">
        <v>0</v>
      </c>
      <c r="O2430" s="626"/>
      <c r="P2430" s="626"/>
      <c r="Q2430" s="626"/>
      <c r="R2430" s="626"/>
      <c r="S2430" s="386"/>
      <c r="T2430" s="386"/>
      <c r="U2430" s="387" t="s">
        <v>42</v>
      </c>
      <c r="V2430" s="385" t="s">
        <v>88</v>
      </c>
      <c r="W2430" s="384" t="str">
        <f t="shared" si="337"/>
        <v>Gopalganj Prison</v>
      </c>
      <c r="X2430" s="626">
        <v>0</v>
      </c>
      <c r="Y2430" s="626"/>
      <c r="Z2430" s="626"/>
      <c r="AA2430" s="626"/>
      <c r="AB2430" s="626"/>
      <c r="AC2430" s="626">
        <v>0</v>
      </c>
      <c r="AD2430" s="626"/>
      <c r="AE2430" s="626"/>
      <c r="AF2430" s="626"/>
      <c r="AG2430" s="626"/>
      <c r="AH2430" s="626">
        <v>0</v>
      </c>
      <c r="AI2430" s="626"/>
      <c r="AJ2430" s="626"/>
      <c r="AK2430" s="626"/>
      <c r="AL2430" s="626"/>
      <c r="AO2430" s="387" t="s">
        <v>42</v>
      </c>
      <c r="AP2430" s="385" t="s">
        <v>88</v>
      </c>
      <c r="AQ2430" s="384" t="str">
        <f t="shared" si="331"/>
        <v>Gopalganj Prison</v>
      </c>
      <c r="AR2430" s="627">
        <v>0</v>
      </c>
      <c r="AS2430" s="627">
        <v>0</v>
      </c>
      <c r="AT2430" s="627">
        <v>0</v>
      </c>
      <c r="AU2430" s="627">
        <v>0</v>
      </c>
      <c r="AV2430" s="627">
        <v>0</v>
      </c>
      <c r="AW2430" s="627">
        <v>0</v>
      </c>
      <c r="AX2430" s="627">
        <v>0</v>
      </c>
      <c r="AY2430" s="627">
        <v>0</v>
      </c>
      <c r="AZ2430" s="627">
        <v>0</v>
      </c>
      <c r="BA2430" s="627">
        <v>0</v>
      </c>
      <c r="BB2430" s="627">
        <v>0</v>
      </c>
      <c r="BC2430" s="627">
        <v>0</v>
      </c>
      <c r="BD2430" s="627">
        <v>0</v>
      </c>
      <c r="BE2430" s="627">
        <v>0</v>
      </c>
      <c r="BF2430" s="627">
        <v>0</v>
      </c>
      <c r="BH2430" s="387" t="s">
        <v>42</v>
      </c>
      <c r="BI2430" s="385" t="s">
        <v>88</v>
      </c>
      <c r="BJ2430" s="384" t="str">
        <f t="shared" si="332"/>
        <v>Gopalganj Prison</v>
      </c>
      <c r="BK2430" s="627">
        <v>0</v>
      </c>
      <c r="BL2430" s="627">
        <v>0</v>
      </c>
      <c r="BM2430" s="627">
        <v>0</v>
      </c>
      <c r="BN2430" s="627">
        <v>0</v>
      </c>
      <c r="BO2430" s="627">
        <v>0</v>
      </c>
      <c r="BP2430" s="627">
        <v>0</v>
      </c>
      <c r="BQ2430" s="627">
        <v>0</v>
      </c>
      <c r="BR2430" s="627">
        <v>0</v>
      </c>
      <c r="BS2430" s="627">
        <v>0</v>
      </c>
      <c r="BT2430" s="627">
        <v>0</v>
      </c>
      <c r="BU2430" s="627">
        <v>0</v>
      </c>
      <c r="BV2430" s="627">
        <v>0</v>
      </c>
      <c r="BW2430" s="627">
        <v>0</v>
      </c>
      <c r="BX2430" s="627">
        <v>0</v>
      </c>
      <c r="BY2430" s="627">
        <v>0</v>
      </c>
      <c r="CA2430" s="387" t="s">
        <v>42</v>
      </c>
      <c r="CB2430" s="385" t="s">
        <v>88</v>
      </c>
      <c r="CC2430" s="384" t="str">
        <f t="shared" si="333"/>
        <v>Gopalganj Prison</v>
      </c>
      <c r="CD2430" s="629"/>
      <c r="CE2430" s="629"/>
      <c r="CF2430" s="629"/>
      <c r="CG2430" s="629"/>
      <c r="CH2430" s="629"/>
      <c r="CI2430" s="629"/>
      <c r="CJ2430" s="629"/>
      <c r="CK2430" s="629"/>
      <c r="CN2430" s="387" t="s">
        <v>42</v>
      </c>
      <c r="CO2430" s="385" t="s">
        <v>88</v>
      </c>
      <c r="CP2430" s="384" t="str">
        <f t="shared" si="334"/>
        <v>Gopalganj Prison</v>
      </c>
      <c r="CQ2430" s="629"/>
      <c r="CR2430" s="629"/>
      <c r="CS2430" s="629"/>
      <c r="CT2430" s="629"/>
      <c r="CU2430" s="629"/>
      <c r="CV2430" s="629"/>
      <c r="CW2430" s="629"/>
      <c r="CX2430" s="629"/>
      <c r="CZ2430" s="387" t="s">
        <v>42</v>
      </c>
      <c r="DA2430" s="385" t="s">
        <v>88</v>
      </c>
      <c r="DB2430" s="384" t="str">
        <f t="shared" si="335"/>
        <v>Gopalganj Prison</v>
      </c>
      <c r="DC2430" s="566"/>
      <c r="DD2430"/>
      <c r="DE2430" s="387" t="s">
        <v>42</v>
      </c>
      <c r="DF2430" s="385" t="s">
        <v>88</v>
      </c>
      <c r="DG2430" s="384" t="str">
        <f t="shared" si="328"/>
        <v>Gopalganj Prison</v>
      </c>
      <c r="DH2430" s="566"/>
      <c r="DI2430"/>
      <c r="DJ2430" s="387" t="s">
        <v>42</v>
      </c>
      <c r="DK2430" s="385" t="s">
        <v>88</v>
      </c>
      <c r="DL2430" s="384" t="str">
        <f t="shared" si="338"/>
        <v>Gopalganj Prison</v>
      </c>
      <c r="DM2430" s="566"/>
      <c r="DN2430"/>
      <c r="DO2430" s="387" t="s">
        <v>42</v>
      </c>
      <c r="DP2430" s="385" t="s">
        <v>88</v>
      </c>
      <c r="DQ2430" s="384" t="str">
        <f t="shared" si="339"/>
        <v>Gopalganj Prison</v>
      </c>
      <c r="DR2430" s="566"/>
    </row>
    <row r="2431" spans="1:122" ht="15" hidden="1" x14ac:dyDescent="0.25">
      <c r="A2431" s="384" t="s">
        <v>44</v>
      </c>
      <c r="B2431" s="384" t="s">
        <v>264</v>
      </c>
      <c r="C2431" s="384" t="str">
        <f t="shared" si="336"/>
        <v>Kishoreganj Astogram</v>
      </c>
      <c r="D2431" s="626">
        <v>13</v>
      </c>
      <c r="E2431" s="626">
        <v>2</v>
      </c>
      <c r="F2431" s="626">
        <v>0</v>
      </c>
      <c r="G2431" s="626">
        <v>0</v>
      </c>
      <c r="H2431" s="626">
        <v>0</v>
      </c>
      <c r="I2431" s="626">
        <v>4</v>
      </c>
      <c r="J2431" s="626">
        <v>0</v>
      </c>
      <c r="K2431" s="626">
        <v>0</v>
      </c>
      <c r="L2431" s="626">
        <v>0</v>
      </c>
      <c r="M2431" s="626">
        <v>0</v>
      </c>
      <c r="N2431" s="626">
        <v>4</v>
      </c>
      <c r="O2431" s="626">
        <v>0</v>
      </c>
      <c r="P2431" s="626">
        <v>0</v>
      </c>
      <c r="Q2431" s="626">
        <v>0</v>
      </c>
      <c r="R2431" s="626">
        <v>0</v>
      </c>
      <c r="S2431" s="386"/>
      <c r="T2431" s="386"/>
      <c r="U2431" s="384" t="s">
        <v>44</v>
      </c>
      <c r="V2431" s="384" t="s">
        <v>264</v>
      </c>
      <c r="W2431" s="384" t="str">
        <f t="shared" si="337"/>
        <v>Kishoreganj Astogram</v>
      </c>
      <c r="X2431" s="626">
        <v>11</v>
      </c>
      <c r="Y2431" s="626">
        <v>0</v>
      </c>
      <c r="Z2431" s="626">
        <v>0</v>
      </c>
      <c r="AA2431" s="626">
        <v>0</v>
      </c>
      <c r="AB2431" s="626">
        <v>0</v>
      </c>
      <c r="AC2431" s="626">
        <v>3</v>
      </c>
      <c r="AD2431" s="626">
        <v>0</v>
      </c>
      <c r="AE2431" s="626">
        <v>0</v>
      </c>
      <c r="AF2431" s="626">
        <v>0</v>
      </c>
      <c r="AG2431" s="626">
        <v>0</v>
      </c>
      <c r="AH2431" s="626">
        <v>3</v>
      </c>
      <c r="AI2431" s="626">
        <v>1</v>
      </c>
      <c r="AJ2431" s="626">
        <v>0</v>
      </c>
      <c r="AK2431" s="626">
        <v>0</v>
      </c>
      <c r="AL2431" s="626">
        <v>0</v>
      </c>
      <c r="AO2431" s="384" t="s">
        <v>44</v>
      </c>
      <c r="AP2431" s="384" t="s">
        <v>264</v>
      </c>
      <c r="AQ2431" s="384" t="str">
        <f t="shared" si="331"/>
        <v>Kishoreganj Astogram</v>
      </c>
      <c r="AR2431" s="627">
        <v>0</v>
      </c>
      <c r="AS2431" s="627">
        <v>0</v>
      </c>
      <c r="AT2431" s="627">
        <v>0</v>
      </c>
      <c r="AU2431" s="627">
        <v>0</v>
      </c>
      <c r="AV2431" s="627">
        <v>0</v>
      </c>
      <c r="AW2431" s="627">
        <v>2</v>
      </c>
      <c r="AX2431" s="627">
        <v>0</v>
      </c>
      <c r="AY2431" s="627">
        <v>0</v>
      </c>
      <c r="AZ2431" s="627">
        <v>0</v>
      </c>
      <c r="BA2431" s="627">
        <v>0</v>
      </c>
      <c r="BB2431" s="627">
        <v>1</v>
      </c>
      <c r="BC2431" s="627">
        <v>0</v>
      </c>
      <c r="BD2431" s="627">
        <v>0</v>
      </c>
      <c r="BE2431" s="627">
        <v>0</v>
      </c>
      <c r="BF2431" s="627">
        <v>0</v>
      </c>
      <c r="BH2431" s="384" t="s">
        <v>44</v>
      </c>
      <c r="BI2431" s="384" t="s">
        <v>264</v>
      </c>
      <c r="BJ2431" s="384" t="str">
        <f t="shared" si="332"/>
        <v>Kishoreganj Astogram</v>
      </c>
      <c r="BK2431" s="627">
        <v>0</v>
      </c>
      <c r="BL2431" s="627">
        <v>0</v>
      </c>
      <c r="BM2431" s="627">
        <v>0</v>
      </c>
      <c r="BN2431" s="627">
        <v>0</v>
      </c>
      <c r="BO2431" s="627">
        <v>0</v>
      </c>
      <c r="BP2431" s="627">
        <v>0</v>
      </c>
      <c r="BQ2431" s="627">
        <v>0</v>
      </c>
      <c r="BR2431" s="627">
        <v>0</v>
      </c>
      <c r="BS2431" s="627">
        <v>0</v>
      </c>
      <c r="BT2431" s="627">
        <v>0</v>
      </c>
      <c r="BU2431" s="627">
        <v>0</v>
      </c>
      <c r="BV2431" s="627">
        <v>1</v>
      </c>
      <c r="BW2431" s="627">
        <v>0</v>
      </c>
      <c r="BX2431" s="627">
        <v>0</v>
      </c>
      <c r="BY2431" s="627">
        <v>0</v>
      </c>
      <c r="CA2431" s="384" t="s">
        <v>44</v>
      </c>
      <c r="CB2431" s="384" t="s">
        <v>264</v>
      </c>
      <c r="CC2431" s="384" t="str">
        <f t="shared" si="333"/>
        <v>Kishoreganj Astogram</v>
      </c>
      <c r="CD2431" s="629">
        <v>0</v>
      </c>
      <c r="CE2431" s="629">
        <v>0</v>
      </c>
      <c r="CF2431" s="629">
        <v>0</v>
      </c>
      <c r="CG2431" s="629">
        <v>0</v>
      </c>
      <c r="CH2431" s="629">
        <v>0</v>
      </c>
      <c r="CI2431" s="629">
        <v>0</v>
      </c>
      <c r="CJ2431" s="629">
        <v>0</v>
      </c>
      <c r="CK2431" s="629">
        <v>0</v>
      </c>
      <c r="CN2431" s="384" t="s">
        <v>44</v>
      </c>
      <c r="CO2431" s="384" t="s">
        <v>264</v>
      </c>
      <c r="CP2431" s="384" t="str">
        <f t="shared" si="334"/>
        <v>Kishoreganj Astogram</v>
      </c>
      <c r="CQ2431" s="629">
        <v>0</v>
      </c>
      <c r="CR2431" s="629">
        <v>0</v>
      </c>
      <c r="CS2431" s="629">
        <v>0</v>
      </c>
      <c r="CT2431" s="629">
        <v>0</v>
      </c>
      <c r="CU2431" s="629">
        <v>0</v>
      </c>
      <c r="CV2431" s="629">
        <v>0</v>
      </c>
      <c r="CW2431" s="629">
        <v>0</v>
      </c>
      <c r="CX2431" s="629">
        <v>0</v>
      </c>
      <c r="CZ2431" s="384" t="s">
        <v>44</v>
      </c>
      <c r="DA2431" s="384" t="s">
        <v>264</v>
      </c>
      <c r="DB2431" s="384" t="str">
        <f t="shared" si="335"/>
        <v>Kishoreganj Astogram</v>
      </c>
      <c r="DC2431" s="566">
        <v>12</v>
      </c>
      <c r="DD2431"/>
      <c r="DE2431" s="384" t="s">
        <v>44</v>
      </c>
      <c r="DF2431" s="384" t="s">
        <v>264</v>
      </c>
      <c r="DG2431" s="384" t="str">
        <f t="shared" si="328"/>
        <v>Kishoreganj Astogram</v>
      </c>
      <c r="DH2431" s="566">
        <v>8</v>
      </c>
      <c r="DI2431"/>
      <c r="DJ2431" s="384" t="s">
        <v>44</v>
      </c>
      <c r="DK2431" s="384" t="s">
        <v>264</v>
      </c>
      <c r="DL2431" s="384" t="str">
        <f t="shared" si="338"/>
        <v>Kishoreganj Astogram</v>
      </c>
      <c r="DM2431" s="566"/>
      <c r="DN2431"/>
      <c r="DO2431" s="384" t="s">
        <v>44</v>
      </c>
      <c r="DP2431" s="384" t="s">
        <v>264</v>
      </c>
      <c r="DQ2431" s="384" t="str">
        <f t="shared" si="339"/>
        <v>Kishoreganj Astogram</v>
      </c>
      <c r="DR2431" s="566"/>
    </row>
    <row r="2432" spans="1:122" ht="15" hidden="1" x14ac:dyDescent="0.25">
      <c r="A2432" s="384" t="s">
        <v>44</v>
      </c>
      <c r="B2432" s="384" t="s">
        <v>265</v>
      </c>
      <c r="C2432" s="384" t="str">
        <f t="shared" si="336"/>
        <v>Kishoreganj Bajitpur</v>
      </c>
      <c r="D2432" s="626">
        <v>40</v>
      </c>
      <c r="E2432" s="626">
        <v>3</v>
      </c>
      <c r="F2432" s="626">
        <v>0</v>
      </c>
      <c r="G2432" s="626">
        <v>0</v>
      </c>
      <c r="H2432" s="626">
        <v>0</v>
      </c>
      <c r="I2432" s="626">
        <v>11</v>
      </c>
      <c r="J2432" s="626">
        <v>2</v>
      </c>
      <c r="K2432" s="626">
        <v>0</v>
      </c>
      <c r="L2432" s="626">
        <v>0</v>
      </c>
      <c r="M2432" s="626">
        <v>0</v>
      </c>
      <c r="N2432" s="626">
        <v>7</v>
      </c>
      <c r="O2432" s="626">
        <v>0</v>
      </c>
      <c r="P2432" s="626">
        <v>0</v>
      </c>
      <c r="Q2432" s="626">
        <v>0</v>
      </c>
      <c r="R2432" s="626">
        <v>0</v>
      </c>
      <c r="S2432" s="386"/>
      <c r="T2432" s="386"/>
      <c r="U2432" s="384" t="s">
        <v>44</v>
      </c>
      <c r="V2432" s="384" t="s">
        <v>265</v>
      </c>
      <c r="W2432" s="384" t="str">
        <f t="shared" si="337"/>
        <v>Kishoreganj Bajitpur</v>
      </c>
      <c r="X2432" s="626">
        <v>19</v>
      </c>
      <c r="Y2432" s="626">
        <v>0</v>
      </c>
      <c r="Z2432" s="626">
        <v>0</v>
      </c>
      <c r="AA2432" s="626">
        <v>0</v>
      </c>
      <c r="AB2432" s="626">
        <v>0</v>
      </c>
      <c r="AC2432" s="626">
        <v>7</v>
      </c>
      <c r="AD2432" s="626">
        <v>3</v>
      </c>
      <c r="AE2432" s="626">
        <v>0</v>
      </c>
      <c r="AF2432" s="626">
        <v>0</v>
      </c>
      <c r="AG2432" s="626">
        <v>0</v>
      </c>
      <c r="AH2432" s="626">
        <v>14</v>
      </c>
      <c r="AI2432" s="626">
        <v>1</v>
      </c>
      <c r="AJ2432" s="626">
        <v>0</v>
      </c>
      <c r="AK2432" s="626">
        <v>0</v>
      </c>
      <c r="AL2432" s="626">
        <v>0</v>
      </c>
      <c r="AO2432" s="384" t="s">
        <v>44</v>
      </c>
      <c r="AP2432" s="384" t="s">
        <v>265</v>
      </c>
      <c r="AQ2432" s="384" t="str">
        <f t="shared" si="331"/>
        <v>Kishoreganj Bajitpur</v>
      </c>
      <c r="AR2432" s="627">
        <v>0</v>
      </c>
      <c r="AS2432" s="627">
        <v>0</v>
      </c>
      <c r="AT2432" s="627">
        <v>0</v>
      </c>
      <c r="AU2432" s="627">
        <v>0</v>
      </c>
      <c r="AV2432" s="627">
        <v>0</v>
      </c>
      <c r="AW2432" s="627">
        <v>2</v>
      </c>
      <c r="AX2432" s="627">
        <v>0</v>
      </c>
      <c r="AY2432" s="627">
        <v>0</v>
      </c>
      <c r="AZ2432" s="627">
        <v>0</v>
      </c>
      <c r="BA2432" s="627">
        <v>0</v>
      </c>
      <c r="BB2432" s="627">
        <v>0</v>
      </c>
      <c r="BC2432" s="627">
        <v>0</v>
      </c>
      <c r="BD2432" s="627">
        <v>0</v>
      </c>
      <c r="BE2432" s="627">
        <v>0</v>
      </c>
      <c r="BF2432" s="627">
        <v>0</v>
      </c>
      <c r="BH2432" s="384" t="s">
        <v>44</v>
      </c>
      <c r="BI2432" s="384" t="s">
        <v>265</v>
      </c>
      <c r="BJ2432" s="384" t="str">
        <f t="shared" si="332"/>
        <v>Kishoreganj Bajitpur</v>
      </c>
      <c r="BK2432" s="627">
        <v>0</v>
      </c>
      <c r="BL2432" s="627">
        <v>0</v>
      </c>
      <c r="BM2432" s="627">
        <v>0</v>
      </c>
      <c r="BN2432" s="627">
        <v>0</v>
      </c>
      <c r="BO2432" s="627">
        <v>0</v>
      </c>
      <c r="BP2432" s="627">
        <v>1</v>
      </c>
      <c r="BQ2432" s="627">
        <v>1</v>
      </c>
      <c r="BR2432" s="627">
        <v>0</v>
      </c>
      <c r="BS2432" s="627">
        <v>0</v>
      </c>
      <c r="BT2432" s="627">
        <v>0</v>
      </c>
      <c r="BU2432" s="627">
        <v>1</v>
      </c>
      <c r="BV2432" s="627">
        <v>0</v>
      </c>
      <c r="BW2432" s="627">
        <v>0</v>
      </c>
      <c r="BX2432" s="627">
        <v>0</v>
      </c>
      <c r="BY2432" s="627">
        <v>0</v>
      </c>
      <c r="CA2432" s="384" t="s">
        <v>44</v>
      </c>
      <c r="CB2432" s="384" t="s">
        <v>265</v>
      </c>
      <c r="CC2432" s="384" t="str">
        <f t="shared" si="333"/>
        <v>Kishoreganj Bajitpur</v>
      </c>
      <c r="CD2432" s="629">
        <v>0</v>
      </c>
      <c r="CE2432" s="629">
        <v>0</v>
      </c>
      <c r="CF2432" s="629">
        <v>0</v>
      </c>
      <c r="CG2432" s="629">
        <v>0</v>
      </c>
      <c r="CH2432" s="629">
        <v>0</v>
      </c>
      <c r="CI2432" s="629">
        <v>0</v>
      </c>
      <c r="CJ2432" s="629">
        <v>0</v>
      </c>
      <c r="CK2432" s="629">
        <v>0</v>
      </c>
      <c r="CN2432" s="384" t="s">
        <v>44</v>
      </c>
      <c r="CO2432" s="384" t="s">
        <v>265</v>
      </c>
      <c r="CP2432" s="384" t="str">
        <f t="shared" si="334"/>
        <v>Kishoreganj Bajitpur</v>
      </c>
      <c r="CQ2432" s="629">
        <v>0</v>
      </c>
      <c r="CR2432" s="629">
        <v>0</v>
      </c>
      <c r="CS2432" s="629">
        <v>0</v>
      </c>
      <c r="CT2432" s="629">
        <v>0</v>
      </c>
      <c r="CU2432" s="629">
        <v>0</v>
      </c>
      <c r="CV2432" s="629">
        <v>0</v>
      </c>
      <c r="CW2432" s="629">
        <v>0</v>
      </c>
      <c r="CX2432" s="629">
        <v>0</v>
      </c>
      <c r="CZ2432" s="384" t="s">
        <v>44</v>
      </c>
      <c r="DA2432" s="384" t="s">
        <v>265</v>
      </c>
      <c r="DB2432" s="384" t="str">
        <f t="shared" si="335"/>
        <v>Kishoreganj Bajitpur</v>
      </c>
      <c r="DC2432" s="566">
        <v>28</v>
      </c>
      <c r="DD2432"/>
      <c r="DE2432" s="384" t="s">
        <v>44</v>
      </c>
      <c r="DF2432" s="384" t="s">
        <v>265</v>
      </c>
      <c r="DG2432" s="384" t="str">
        <f t="shared" si="328"/>
        <v>Kishoreganj Bajitpur</v>
      </c>
      <c r="DH2432" s="566">
        <v>32</v>
      </c>
      <c r="DI2432"/>
      <c r="DJ2432" s="384" t="s">
        <v>44</v>
      </c>
      <c r="DK2432" s="384" t="s">
        <v>265</v>
      </c>
      <c r="DL2432" s="384" t="str">
        <f t="shared" si="338"/>
        <v>Kishoreganj Bajitpur</v>
      </c>
      <c r="DM2432" s="566"/>
      <c r="DN2432"/>
      <c r="DO2432" s="384" t="s">
        <v>44</v>
      </c>
      <c r="DP2432" s="384" t="s">
        <v>265</v>
      </c>
      <c r="DQ2432" s="384" t="str">
        <f t="shared" si="339"/>
        <v>Kishoreganj Bajitpur</v>
      </c>
      <c r="DR2432" s="566"/>
    </row>
    <row r="2433" spans="1:122" ht="15" hidden="1" x14ac:dyDescent="0.25">
      <c r="A2433" s="384" t="s">
        <v>44</v>
      </c>
      <c r="B2433" s="384" t="s">
        <v>266</v>
      </c>
      <c r="C2433" s="384" t="str">
        <f t="shared" si="336"/>
        <v>Kishoreganj Bajitpur JI Medical College Hosp.</v>
      </c>
      <c r="D2433" s="626">
        <v>8</v>
      </c>
      <c r="E2433" s="626">
        <v>0</v>
      </c>
      <c r="F2433" s="626">
        <v>0</v>
      </c>
      <c r="G2433" s="626">
        <v>0</v>
      </c>
      <c r="H2433" s="626">
        <v>0</v>
      </c>
      <c r="I2433" s="626">
        <v>2</v>
      </c>
      <c r="J2433" s="626">
        <v>0</v>
      </c>
      <c r="K2433" s="626">
        <v>0</v>
      </c>
      <c r="L2433" s="626">
        <v>0</v>
      </c>
      <c r="M2433" s="626">
        <v>0</v>
      </c>
      <c r="N2433" s="626">
        <v>5</v>
      </c>
      <c r="O2433" s="626">
        <v>1</v>
      </c>
      <c r="P2433" s="626">
        <v>0</v>
      </c>
      <c r="Q2433" s="626">
        <v>0</v>
      </c>
      <c r="R2433" s="626">
        <v>0</v>
      </c>
      <c r="S2433" s="386"/>
      <c r="T2433" s="386"/>
      <c r="U2433" s="384" t="s">
        <v>44</v>
      </c>
      <c r="V2433" s="384" t="s">
        <v>266</v>
      </c>
      <c r="W2433" s="384" t="str">
        <f t="shared" si="337"/>
        <v>Kishoreganj Bajitpur JI Medical College Hosp.</v>
      </c>
      <c r="X2433" s="626">
        <v>4</v>
      </c>
      <c r="Y2433" s="626">
        <v>0</v>
      </c>
      <c r="Z2433" s="626">
        <v>0</v>
      </c>
      <c r="AA2433" s="626">
        <v>0</v>
      </c>
      <c r="AB2433" s="626">
        <v>0</v>
      </c>
      <c r="AC2433" s="626">
        <v>5</v>
      </c>
      <c r="AD2433" s="626">
        <v>0</v>
      </c>
      <c r="AE2433" s="626">
        <v>0</v>
      </c>
      <c r="AF2433" s="626">
        <v>0</v>
      </c>
      <c r="AG2433" s="626">
        <v>0</v>
      </c>
      <c r="AH2433" s="626">
        <v>8</v>
      </c>
      <c r="AI2433" s="626">
        <v>1</v>
      </c>
      <c r="AJ2433" s="626">
        <v>0</v>
      </c>
      <c r="AK2433" s="626">
        <v>0</v>
      </c>
      <c r="AL2433" s="626">
        <v>0</v>
      </c>
      <c r="AO2433" s="384" t="s">
        <v>44</v>
      </c>
      <c r="AP2433" s="384" t="s">
        <v>266</v>
      </c>
      <c r="AQ2433" s="384" t="str">
        <f t="shared" si="331"/>
        <v>Kishoreganj Bajitpur JI Medical College Hosp.</v>
      </c>
      <c r="AR2433" s="627">
        <v>0</v>
      </c>
      <c r="AS2433" s="627">
        <v>0</v>
      </c>
      <c r="AT2433" s="627">
        <v>0</v>
      </c>
      <c r="AU2433" s="627">
        <v>0</v>
      </c>
      <c r="AV2433" s="627">
        <v>0</v>
      </c>
      <c r="AW2433" s="627">
        <v>1</v>
      </c>
      <c r="AX2433" s="627">
        <v>0</v>
      </c>
      <c r="AY2433" s="627">
        <v>0</v>
      </c>
      <c r="AZ2433" s="627">
        <v>0</v>
      </c>
      <c r="BA2433" s="627">
        <v>0</v>
      </c>
      <c r="BB2433" s="627">
        <v>2</v>
      </c>
      <c r="BC2433" s="627">
        <v>0</v>
      </c>
      <c r="BD2433" s="627">
        <v>0</v>
      </c>
      <c r="BE2433" s="627">
        <v>0</v>
      </c>
      <c r="BF2433" s="627">
        <v>0</v>
      </c>
      <c r="BH2433" s="384" t="s">
        <v>44</v>
      </c>
      <c r="BI2433" s="384" t="s">
        <v>266</v>
      </c>
      <c r="BJ2433" s="384" t="str">
        <f t="shared" si="332"/>
        <v>Kishoreganj Bajitpur JI Medical College Hosp.</v>
      </c>
      <c r="BK2433" s="627">
        <v>0</v>
      </c>
      <c r="BL2433" s="627">
        <v>0</v>
      </c>
      <c r="BM2433" s="627">
        <v>0</v>
      </c>
      <c r="BN2433" s="627">
        <v>0</v>
      </c>
      <c r="BO2433" s="627">
        <v>0</v>
      </c>
      <c r="BP2433" s="627">
        <v>3</v>
      </c>
      <c r="BQ2433" s="627">
        <v>0</v>
      </c>
      <c r="BR2433" s="627">
        <v>0</v>
      </c>
      <c r="BS2433" s="627">
        <v>0</v>
      </c>
      <c r="BT2433" s="627">
        <v>0</v>
      </c>
      <c r="BU2433" s="627">
        <v>1</v>
      </c>
      <c r="BV2433" s="627">
        <v>0</v>
      </c>
      <c r="BW2433" s="627">
        <v>0</v>
      </c>
      <c r="BX2433" s="627">
        <v>0</v>
      </c>
      <c r="BY2433" s="627">
        <v>0</v>
      </c>
      <c r="CA2433" s="384" t="s">
        <v>44</v>
      </c>
      <c r="CB2433" s="384" t="s">
        <v>266</v>
      </c>
      <c r="CC2433" s="384" t="str">
        <f t="shared" si="333"/>
        <v>Kishoreganj Bajitpur JI Medical College Hosp.</v>
      </c>
      <c r="CD2433" s="629">
        <v>0</v>
      </c>
      <c r="CE2433" s="629">
        <v>0</v>
      </c>
      <c r="CF2433" s="629">
        <v>0</v>
      </c>
      <c r="CG2433" s="629">
        <v>0</v>
      </c>
      <c r="CH2433" s="629">
        <v>0</v>
      </c>
      <c r="CI2433" s="629">
        <v>0</v>
      </c>
      <c r="CJ2433" s="629">
        <v>0</v>
      </c>
      <c r="CK2433" s="629">
        <v>0</v>
      </c>
      <c r="CN2433" s="384" t="s">
        <v>44</v>
      </c>
      <c r="CO2433" s="384" t="s">
        <v>266</v>
      </c>
      <c r="CP2433" s="384" t="str">
        <f t="shared" si="334"/>
        <v>Kishoreganj Bajitpur JI Medical College Hosp.</v>
      </c>
      <c r="CQ2433" s="629">
        <v>0</v>
      </c>
      <c r="CR2433" s="629">
        <v>0</v>
      </c>
      <c r="CS2433" s="629">
        <v>0</v>
      </c>
      <c r="CT2433" s="629">
        <v>0</v>
      </c>
      <c r="CU2433" s="629">
        <v>0</v>
      </c>
      <c r="CV2433" s="629">
        <v>0</v>
      </c>
      <c r="CW2433" s="629">
        <v>0</v>
      </c>
      <c r="CX2433" s="629">
        <v>0</v>
      </c>
      <c r="CZ2433" s="384" t="s">
        <v>44</v>
      </c>
      <c r="DA2433" s="384" t="s">
        <v>266</v>
      </c>
      <c r="DB2433" s="384" t="str">
        <f t="shared" si="335"/>
        <v>Kishoreganj Bajitpur JI Medical College Hosp.</v>
      </c>
      <c r="DC2433" s="566">
        <v>0</v>
      </c>
      <c r="DD2433"/>
      <c r="DE2433" s="384" t="s">
        <v>44</v>
      </c>
      <c r="DF2433" s="384" t="s">
        <v>266</v>
      </c>
      <c r="DG2433" s="384" t="str">
        <f t="shared" si="328"/>
        <v>Kishoreganj Bajitpur JI Medical College Hosp.</v>
      </c>
      <c r="DH2433" s="566">
        <v>3</v>
      </c>
      <c r="DI2433"/>
      <c r="DJ2433" s="384" t="s">
        <v>44</v>
      </c>
      <c r="DK2433" s="384" t="s">
        <v>266</v>
      </c>
      <c r="DL2433" s="384" t="str">
        <f t="shared" si="338"/>
        <v>Kishoreganj Bajitpur JI Medical College Hosp.</v>
      </c>
      <c r="DM2433" s="566"/>
      <c r="DN2433"/>
      <c r="DO2433" s="384" t="s">
        <v>44</v>
      </c>
      <c r="DP2433" s="384" t="s">
        <v>266</v>
      </c>
      <c r="DQ2433" s="384" t="str">
        <f t="shared" si="339"/>
        <v>Kishoreganj Bajitpur JI Medical College Hosp.</v>
      </c>
      <c r="DR2433" s="566"/>
    </row>
    <row r="2434" spans="1:122" ht="15" hidden="1" x14ac:dyDescent="0.25">
      <c r="A2434" s="384" t="s">
        <v>44</v>
      </c>
      <c r="B2434" s="384" t="s">
        <v>267</v>
      </c>
      <c r="C2434" s="384" t="str">
        <f t="shared" si="336"/>
        <v>Kishoreganj Bhairab</v>
      </c>
      <c r="D2434" s="626">
        <v>32</v>
      </c>
      <c r="E2434" s="626">
        <v>6</v>
      </c>
      <c r="F2434" s="626">
        <v>1</v>
      </c>
      <c r="G2434" s="626">
        <v>1</v>
      </c>
      <c r="H2434" s="626">
        <v>0</v>
      </c>
      <c r="I2434" s="626">
        <v>8</v>
      </c>
      <c r="J2434" s="626">
        <v>2</v>
      </c>
      <c r="K2434" s="626">
        <v>0</v>
      </c>
      <c r="L2434" s="626">
        <v>0</v>
      </c>
      <c r="M2434" s="626">
        <v>0</v>
      </c>
      <c r="N2434" s="626">
        <v>11</v>
      </c>
      <c r="O2434" s="626">
        <v>1</v>
      </c>
      <c r="P2434" s="626">
        <v>0</v>
      </c>
      <c r="Q2434" s="626">
        <v>0</v>
      </c>
      <c r="R2434" s="626">
        <v>0</v>
      </c>
      <c r="S2434" s="386"/>
      <c r="T2434" s="386"/>
      <c r="U2434" s="384" t="s">
        <v>44</v>
      </c>
      <c r="V2434" s="384" t="s">
        <v>267</v>
      </c>
      <c r="W2434" s="384" t="str">
        <f t="shared" si="337"/>
        <v>Kishoreganj Bhairab</v>
      </c>
      <c r="X2434" s="626">
        <v>18</v>
      </c>
      <c r="Y2434" s="626">
        <v>1</v>
      </c>
      <c r="Z2434" s="626">
        <v>0</v>
      </c>
      <c r="AA2434" s="626">
        <v>0</v>
      </c>
      <c r="AB2434" s="626">
        <v>0</v>
      </c>
      <c r="AC2434" s="626">
        <v>8</v>
      </c>
      <c r="AD2434" s="626">
        <v>2</v>
      </c>
      <c r="AE2434" s="626">
        <v>0</v>
      </c>
      <c r="AF2434" s="626">
        <v>0</v>
      </c>
      <c r="AG2434" s="626">
        <v>0</v>
      </c>
      <c r="AH2434" s="626">
        <v>15</v>
      </c>
      <c r="AI2434" s="626">
        <v>1</v>
      </c>
      <c r="AJ2434" s="626">
        <v>0</v>
      </c>
      <c r="AK2434" s="626">
        <v>0</v>
      </c>
      <c r="AL2434" s="626">
        <v>0</v>
      </c>
      <c r="AO2434" s="384" t="s">
        <v>44</v>
      </c>
      <c r="AP2434" s="384" t="s">
        <v>267</v>
      </c>
      <c r="AQ2434" s="384" t="str">
        <f t="shared" si="331"/>
        <v>Kishoreganj Bhairab</v>
      </c>
      <c r="AR2434" s="627">
        <v>0</v>
      </c>
      <c r="AS2434" s="627">
        <v>0</v>
      </c>
      <c r="AT2434" s="627">
        <v>0</v>
      </c>
      <c r="AU2434" s="627">
        <v>0</v>
      </c>
      <c r="AV2434" s="627">
        <v>0</v>
      </c>
      <c r="AW2434" s="627">
        <v>0</v>
      </c>
      <c r="AX2434" s="627">
        <v>0</v>
      </c>
      <c r="AY2434" s="627">
        <v>0</v>
      </c>
      <c r="AZ2434" s="627">
        <v>0</v>
      </c>
      <c r="BA2434" s="627">
        <v>0</v>
      </c>
      <c r="BB2434" s="627">
        <v>1</v>
      </c>
      <c r="BC2434" s="627">
        <v>0</v>
      </c>
      <c r="BD2434" s="627">
        <v>0</v>
      </c>
      <c r="BE2434" s="627">
        <v>0</v>
      </c>
      <c r="BF2434" s="627">
        <v>0</v>
      </c>
      <c r="BH2434" s="384" t="s">
        <v>44</v>
      </c>
      <c r="BI2434" s="384" t="s">
        <v>267</v>
      </c>
      <c r="BJ2434" s="384" t="str">
        <f t="shared" si="332"/>
        <v>Kishoreganj Bhairab</v>
      </c>
      <c r="BK2434" s="627">
        <v>3</v>
      </c>
      <c r="BL2434" s="627">
        <v>0</v>
      </c>
      <c r="BM2434" s="627">
        <v>0</v>
      </c>
      <c r="BN2434" s="627">
        <v>0</v>
      </c>
      <c r="BO2434" s="627">
        <v>0</v>
      </c>
      <c r="BP2434" s="627">
        <v>2</v>
      </c>
      <c r="BQ2434" s="627">
        <v>0</v>
      </c>
      <c r="BR2434" s="627">
        <v>0</v>
      </c>
      <c r="BS2434" s="627">
        <v>0</v>
      </c>
      <c r="BT2434" s="627">
        <v>0</v>
      </c>
      <c r="BU2434" s="627">
        <v>0</v>
      </c>
      <c r="BV2434" s="627">
        <v>0</v>
      </c>
      <c r="BW2434" s="627">
        <v>0</v>
      </c>
      <c r="BX2434" s="627">
        <v>0</v>
      </c>
      <c r="BY2434" s="627">
        <v>0</v>
      </c>
      <c r="CA2434" s="384" t="s">
        <v>44</v>
      </c>
      <c r="CB2434" s="384" t="s">
        <v>267</v>
      </c>
      <c r="CC2434" s="384" t="str">
        <f t="shared" si="333"/>
        <v>Kishoreganj Bhairab</v>
      </c>
      <c r="CD2434" s="629">
        <v>0</v>
      </c>
      <c r="CE2434" s="629">
        <v>0</v>
      </c>
      <c r="CF2434" s="629">
        <v>0</v>
      </c>
      <c r="CG2434" s="629">
        <v>0</v>
      </c>
      <c r="CH2434" s="629">
        <v>0</v>
      </c>
      <c r="CI2434" s="629">
        <v>0</v>
      </c>
      <c r="CJ2434" s="629">
        <v>0</v>
      </c>
      <c r="CK2434" s="629">
        <v>0</v>
      </c>
      <c r="CN2434" s="384" t="s">
        <v>44</v>
      </c>
      <c r="CO2434" s="384" t="s">
        <v>267</v>
      </c>
      <c r="CP2434" s="384" t="str">
        <f t="shared" si="334"/>
        <v>Kishoreganj Bhairab</v>
      </c>
      <c r="CQ2434" s="629">
        <v>0</v>
      </c>
      <c r="CR2434" s="629">
        <v>0</v>
      </c>
      <c r="CS2434" s="629">
        <v>0</v>
      </c>
      <c r="CT2434" s="629">
        <v>0</v>
      </c>
      <c r="CU2434" s="629">
        <v>0</v>
      </c>
      <c r="CV2434" s="629">
        <v>0</v>
      </c>
      <c r="CW2434" s="629">
        <v>0</v>
      </c>
      <c r="CX2434" s="629">
        <v>0</v>
      </c>
      <c r="CZ2434" s="384" t="s">
        <v>44</v>
      </c>
      <c r="DA2434" s="384" t="s">
        <v>267</v>
      </c>
      <c r="DB2434" s="384" t="str">
        <f t="shared" si="335"/>
        <v>Kishoreganj Bhairab</v>
      </c>
      <c r="DC2434" s="566">
        <v>20</v>
      </c>
      <c r="DD2434"/>
      <c r="DE2434" s="384" t="s">
        <v>44</v>
      </c>
      <c r="DF2434" s="384" t="s">
        <v>267</v>
      </c>
      <c r="DG2434" s="384" t="str">
        <f t="shared" si="328"/>
        <v>Kishoreganj Bhairab</v>
      </c>
      <c r="DH2434" s="566">
        <v>20</v>
      </c>
      <c r="DI2434"/>
      <c r="DJ2434" s="384" t="s">
        <v>44</v>
      </c>
      <c r="DK2434" s="384" t="s">
        <v>267</v>
      </c>
      <c r="DL2434" s="384" t="str">
        <f t="shared" si="338"/>
        <v>Kishoreganj Bhairab</v>
      </c>
      <c r="DM2434" s="566"/>
      <c r="DN2434"/>
      <c r="DO2434" s="384" t="s">
        <v>44</v>
      </c>
      <c r="DP2434" s="384" t="s">
        <v>267</v>
      </c>
      <c r="DQ2434" s="384" t="str">
        <f t="shared" si="339"/>
        <v>Kishoreganj Bhairab</v>
      </c>
      <c r="DR2434" s="566"/>
    </row>
    <row r="2435" spans="1:122" ht="15" hidden="1" x14ac:dyDescent="0.25">
      <c r="A2435" s="384" t="s">
        <v>44</v>
      </c>
      <c r="B2435" s="384" t="s">
        <v>268</v>
      </c>
      <c r="C2435" s="384" t="str">
        <f t="shared" si="336"/>
        <v>Kishoreganj Hossainpur</v>
      </c>
      <c r="D2435" s="626">
        <v>12</v>
      </c>
      <c r="E2435" s="626">
        <v>1</v>
      </c>
      <c r="F2435" s="626">
        <v>1</v>
      </c>
      <c r="G2435" s="626">
        <v>0</v>
      </c>
      <c r="H2435" s="626">
        <v>0</v>
      </c>
      <c r="I2435" s="626">
        <v>10</v>
      </c>
      <c r="J2435" s="626">
        <v>5</v>
      </c>
      <c r="K2435" s="626">
        <v>0</v>
      </c>
      <c r="L2435" s="626">
        <v>0</v>
      </c>
      <c r="M2435" s="626">
        <v>0</v>
      </c>
      <c r="N2435" s="626">
        <v>3</v>
      </c>
      <c r="O2435" s="626">
        <v>1</v>
      </c>
      <c r="P2435" s="626">
        <v>0</v>
      </c>
      <c r="Q2435" s="626">
        <v>0</v>
      </c>
      <c r="R2435" s="626">
        <v>0</v>
      </c>
      <c r="S2435" s="386"/>
      <c r="T2435" s="386"/>
      <c r="U2435" s="384" t="s">
        <v>44</v>
      </c>
      <c r="V2435" s="384" t="s">
        <v>268</v>
      </c>
      <c r="W2435" s="384" t="str">
        <f t="shared" si="337"/>
        <v>Kishoreganj Hossainpur</v>
      </c>
      <c r="X2435" s="626">
        <v>10</v>
      </c>
      <c r="Y2435" s="626">
        <v>1</v>
      </c>
      <c r="Z2435" s="626">
        <v>0</v>
      </c>
      <c r="AA2435" s="626">
        <v>0</v>
      </c>
      <c r="AB2435" s="626">
        <v>0</v>
      </c>
      <c r="AC2435" s="626">
        <v>2</v>
      </c>
      <c r="AD2435" s="626">
        <v>0</v>
      </c>
      <c r="AE2435" s="626">
        <v>0</v>
      </c>
      <c r="AF2435" s="626">
        <v>0</v>
      </c>
      <c r="AG2435" s="626">
        <v>0</v>
      </c>
      <c r="AH2435" s="626">
        <v>6</v>
      </c>
      <c r="AI2435" s="626">
        <v>1</v>
      </c>
      <c r="AJ2435" s="626">
        <v>0</v>
      </c>
      <c r="AK2435" s="626">
        <v>0</v>
      </c>
      <c r="AL2435" s="626">
        <v>0</v>
      </c>
      <c r="AO2435" s="384" t="s">
        <v>44</v>
      </c>
      <c r="AP2435" s="384" t="s">
        <v>268</v>
      </c>
      <c r="AQ2435" s="384" t="str">
        <f t="shared" si="331"/>
        <v>Kishoreganj Hossainpur</v>
      </c>
      <c r="AR2435" s="627">
        <v>0</v>
      </c>
      <c r="AS2435" s="627">
        <v>0</v>
      </c>
      <c r="AT2435" s="627">
        <v>0</v>
      </c>
      <c r="AU2435" s="627">
        <v>0</v>
      </c>
      <c r="AV2435" s="627">
        <v>0</v>
      </c>
      <c r="AW2435" s="627">
        <v>1</v>
      </c>
      <c r="AX2435" s="627">
        <v>0</v>
      </c>
      <c r="AY2435" s="627">
        <v>0</v>
      </c>
      <c r="AZ2435" s="627">
        <v>0</v>
      </c>
      <c r="BA2435" s="627">
        <v>0</v>
      </c>
      <c r="BB2435" s="627">
        <v>0</v>
      </c>
      <c r="BC2435" s="627">
        <v>0</v>
      </c>
      <c r="BD2435" s="627">
        <v>0</v>
      </c>
      <c r="BE2435" s="627">
        <v>0</v>
      </c>
      <c r="BF2435" s="627">
        <v>0</v>
      </c>
      <c r="BH2435" s="384" t="s">
        <v>44</v>
      </c>
      <c r="BI2435" s="384" t="s">
        <v>268</v>
      </c>
      <c r="BJ2435" s="384" t="str">
        <f t="shared" si="332"/>
        <v>Kishoreganj Hossainpur</v>
      </c>
      <c r="BK2435" s="627">
        <v>0</v>
      </c>
      <c r="BL2435" s="627">
        <v>0</v>
      </c>
      <c r="BM2435" s="627">
        <v>0</v>
      </c>
      <c r="BN2435" s="627">
        <v>0</v>
      </c>
      <c r="BO2435" s="627">
        <v>0</v>
      </c>
      <c r="BP2435" s="627">
        <v>0</v>
      </c>
      <c r="BQ2435" s="627">
        <v>0</v>
      </c>
      <c r="BR2435" s="627">
        <v>0</v>
      </c>
      <c r="BS2435" s="627">
        <v>0</v>
      </c>
      <c r="BT2435" s="627">
        <v>0</v>
      </c>
      <c r="BU2435" s="627">
        <v>0</v>
      </c>
      <c r="BV2435" s="627">
        <v>0</v>
      </c>
      <c r="BW2435" s="627">
        <v>0</v>
      </c>
      <c r="BX2435" s="627">
        <v>0</v>
      </c>
      <c r="BY2435" s="627">
        <v>0</v>
      </c>
      <c r="CA2435" s="384" t="s">
        <v>44</v>
      </c>
      <c r="CB2435" s="384" t="s">
        <v>268</v>
      </c>
      <c r="CC2435" s="384" t="str">
        <f t="shared" si="333"/>
        <v>Kishoreganj Hossainpur</v>
      </c>
      <c r="CD2435" s="629">
        <v>0</v>
      </c>
      <c r="CE2435" s="629">
        <v>0</v>
      </c>
      <c r="CF2435" s="629">
        <v>0</v>
      </c>
      <c r="CG2435" s="629">
        <v>0</v>
      </c>
      <c r="CH2435" s="629">
        <v>0</v>
      </c>
      <c r="CI2435" s="629">
        <v>0</v>
      </c>
      <c r="CJ2435" s="629">
        <v>0</v>
      </c>
      <c r="CK2435" s="629">
        <v>0</v>
      </c>
      <c r="CN2435" s="384" t="s">
        <v>44</v>
      </c>
      <c r="CO2435" s="384" t="s">
        <v>268</v>
      </c>
      <c r="CP2435" s="384" t="str">
        <f t="shared" si="334"/>
        <v>Kishoreganj Hossainpur</v>
      </c>
      <c r="CQ2435" s="629">
        <v>0</v>
      </c>
      <c r="CR2435" s="629">
        <v>0</v>
      </c>
      <c r="CS2435" s="629">
        <v>0</v>
      </c>
      <c r="CT2435" s="629">
        <v>0</v>
      </c>
      <c r="CU2435" s="629">
        <v>0</v>
      </c>
      <c r="CV2435" s="629">
        <v>0</v>
      </c>
      <c r="CW2435" s="629">
        <v>0</v>
      </c>
      <c r="CX2435" s="629">
        <v>0</v>
      </c>
      <c r="CZ2435" s="384" t="s">
        <v>44</v>
      </c>
      <c r="DA2435" s="384" t="s">
        <v>268</v>
      </c>
      <c r="DB2435" s="384" t="str">
        <f t="shared" si="335"/>
        <v>Kishoreganj Hossainpur</v>
      </c>
      <c r="DC2435" s="566">
        <v>11</v>
      </c>
      <c r="DD2435"/>
      <c r="DE2435" s="384" t="s">
        <v>44</v>
      </c>
      <c r="DF2435" s="384" t="s">
        <v>268</v>
      </c>
      <c r="DG2435" s="384" t="str">
        <f t="shared" si="328"/>
        <v>Kishoreganj Hossainpur</v>
      </c>
      <c r="DH2435" s="566">
        <v>6</v>
      </c>
      <c r="DI2435"/>
      <c r="DJ2435" s="384" t="s">
        <v>44</v>
      </c>
      <c r="DK2435" s="384" t="s">
        <v>268</v>
      </c>
      <c r="DL2435" s="384" t="str">
        <f t="shared" si="338"/>
        <v>Kishoreganj Hossainpur</v>
      </c>
      <c r="DM2435" s="566"/>
      <c r="DN2435"/>
      <c r="DO2435" s="384" t="s">
        <v>44</v>
      </c>
      <c r="DP2435" s="384" t="s">
        <v>268</v>
      </c>
      <c r="DQ2435" s="384" t="str">
        <f t="shared" si="339"/>
        <v>Kishoreganj Hossainpur</v>
      </c>
      <c r="DR2435" s="566"/>
    </row>
    <row r="2436" spans="1:122" ht="15" hidden="1" x14ac:dyDescent="0.25">
      <c r="A2436" s="384" t="s">
        <v>44</v>
      </c>
      <c r="B2436" s="384" t="s">
        <v>269</v>
      </c>
      <c r="C2436" s="384" t="str">
        <f t="shared" si="336"/>
        <v>Kishoreganj Itna</v>
      </c>
      <c r="D2436" s="626">
        <v>19</v>
      </c>
      <c r="E2436" s="626">
        <v>0</v>
      </c>
      <c r="F2436" s="626">
        <v>0</v>
      </c>
      <c r="G2436" s="626">
        <v>0</v>
      </c>
      <c r="H2436" s="626">
        <v>0</v>
      </c>
      <c r="I2436" s="626">
        <v>2</v>
      </c>
      <c r="J2436" s="626">
        <v>1</v>
      </c>
      <c r="K2436" s="626">
        <v>0</v>
      </c>
      <c r="L2436" s="626">
        <v>0</v>
      </c>
      <c r="M2436" s="626">
        <v>0</v>
      </c>
      <c r="N2436" s="626">
        <v>3</v>
      </c>
      <c r="O2436" s="626">
        <v>0</v>
      </c>
      <c r="P2436" s="626">
        <v>0</v>
      </c>
      <c r="Q2436" s="626">
        <v>0</v>
      </c>
      <c r="R2436" s="626">
        <v>0</v>
      </c>
      <c r="S2436" s="386"/>
      <c r="T2436" s="386"/>
      <c r="U2436" s="384" t="s">
        <v>44</v>
      </c>
      <c r="V2436" s="384" t="s">
        <v>269</v>
      </c>
      <c r="W2436" s="384" t="str">
        <f t="shared" si="337"/>
        <v>Kishoreganj Itna</v>
      </c>
      <c r="X2436" s="626">
        <v>6</v>
      </c>
      <c r="Y2436" s="626">
        <v>0</v>
      </c>
      <c r="Z2436" s="626">
        <v>0</v>
      </c>
      <c r="AA2436" s="626">
        <v>0</v>
      </c>
      <c r="AB2436" s="626">
        <v>0</v>
      </c>
      <c r="AC2436" s="626">
        <v>1</v>
      </c>
      <c r="AD2436" s="626">
        <v>0</v>
      </c>
      <c r="AE2436" s="626">
        <v>0</v>
      </c>
      <c r="AF2436" s="626">
        <v>0</v>
      </c>
      <c r="AG2436" s="626">
        <v>0</v>
      </c>
      <c r="AH2436" s="626">
        <v>3</v>
      </c>
      <c r="AI2436" s="626">
        <v>0</v>
      </c>
      <c r="AJ2436" s="626">
        <v>0</v>
      </c>
      <c r="AK2436" s="626">
        <v>0</v>
      </c>
      <c r="AL2436" s="626">
        <v>0</v>
      </c>
      <c r="AO2436" s="384" t="s">
        <v>44</v>
      </c>
      <c r="AP2436" s="384" t="s">
        <v>269</v>
      </c>
      <c r="AQ2436" s="384" t="str">
        <f t="shared" si="331"/>
        <v>Kishoreganj Itna</v>
      </c>
      <c r="AR2436" s="627">
        <v>0</v>
      </c>
      <c r="AS2436" s="627">
        <v>0</v>
      </c>
      <c r="AT2436" s="627">
        <v>0</v>
      </c>
      <c r="AU2436" s="627">
        <v>0</v>
      </c>
      <c r="AV2436" s="627">
        <v>0</v>
      </c>
      <c r="AW2436" s="627">
        <v>0</v>
      </c>
      <c r="AX2436" s="627">
        <v>0</v>
      </c>
      <c r="AY2436" s="627">
        <v>0</v>
      </c>
      <c r="AZ2436" s="627">
        <v>0</v>
      </c>
      <c r="BA2436" s="627">
        <v>0</v>
      </c>
      <c r="BB2436" s="627">
        <v>0</v>
      </c>
      <c r="BC2436" s="627">
        <v>0</v>
      </c>
      <c r="BD2436" s="627">
        <v>0</v>
      </c>
      <c r="BE2436" s="627">
        <v>0</v>
      </c>
      <c r="BF2436" s="627">
        <v>0</v>
      </c>
      <c r="BH2436" s="384" t="s">
        <v>44</v>
      </c>
      <c r="BI2436" s="384" t="s">
        <v>269</v>
      </c>
      <c r="BJ2436" s="384" t="str">
        <f t="shared" si="332"/>
        <v>Kishoreganj Itna</v>
      </c>
      <c r="BK2436" s="627">
        <v>0</v>
      </c>
      <c r="BL2436" s="627">
        <v>0</v>
      </c>
      <c r="BM2436" s="627">
        <v>0</v>
      </c>
      <c r="BN2436" s="627">
        <v>0</v>
      </c>
      <c r="BO2436" s="627">
        <v>0</v>
      </c>
      <c r="BP2436" s="627">
        <v>0</v>
      </c>
      <c r="BQ2436" s="627">
        <v>0</v>
      </c>
      <c r="BR2436" s="627">
        <v>0</v>
      </c>
      <c r="BS2436" s="627">
        <v>0</v>
      </c>
      <c r="BT2436" s="627">
        <v>0</v>
      </c>
      <c r="BU2436" s="627">
        <v>0</v>
      </c>
      <c r="BV2436" s="627">
        <v>0</v>
      </c>
      <c r="BW2436" s="627">
        <v>0</v>
      </c>
      <c r="BX2436" s="627">
        <v>0</v>
      </c>
      <c r="BY2436" s="627">
        <v>0</v>
      </c>
      <c r="CA2436" s="384" t="s">
        <v>44</v>
      </c>
      <c r="CB2436" s="384" t="s">
        <v>269</v>
      </c>
      <c r="CC2436" s="384" t="str">
        <f t="shared" si="333"/>
        <v>Kishoreganj Itna</v>
      </c>
      <c r="CD2436" s="629">
        <v>0</v>
      </c>
      <c r="CE2436" s="629">
        <v>0</v>
      </c>
      <c r="CF2436" s="629">
        <v>0</v>
      </c>
      <c r="CG2436" s="629">
        <v>0</v>
      </c>
      <c r="CH2436" s="629">
        <v>0</v>
      </c>
      <c r="CI2436" s="629">
        <v>0</v>
      </c>
      <c r="CJ2436" s="629">
        <v>0</v>
      </c>
      <c r="CK2436" s="629">
        <v>0</v>
      </c>
      <c r="CN2436" s="384" t="s">
        <v>44</v>
      </c>
      <c r="CO2436" s="384" t="s">
        <v>269</v>
      </c>
      <c r="CP2436" s="384" t="str">
        <f t="shared" si="334"/>
        <v>Kishoreganj Itna</v>
      </c>
      <c r="CQ2436" s="629">
        <v>0</v>
      </c>
      <c r="CR2436" s="629">
        <v>0</v>
      </c>
      <c r="CS2436" s="629">
        <v>0</v>
      </c>
      <c r="CT2436" s="629">
        <v>0</v>
      </c>
      <c r="CU2436" s="629">
        <v>0</v>
      </c>
      <c r="CV2436" s="629">
        <v>0</v>
      </c>
      <c r="CW2436" s="629">
        <v>0</v>
      </c>
      <c r="CX2436" s="629">
        <v>0</v>
      </c>
      <c r="CZ2436" s="384" t="s">
        <v>44</v>
      </c>
      <c r="DA2436" s="384" t="s">
        <v>269</v>
      </c>
      <c r="DB2436" s="384" t="str">
        <f t="shared" si="335"/>
        <v>Kishoreganj Itna</v>
      </c>
      <c r="DC2436" s="566">
        <v>9</v>
      </c>
      <c r="DD2436"/>
      <c r="DE2436" s="384" t="s">
        <v>44</v>
      </c>
      <c r="DF2436" s="384" t="s">
        <v>269</v>
      </c>
      <c r="DG2436" s="384" t="str">
        <f t="shared" si="328"/>
        <v>Kishoreganj Itna</v>
      </c>
      <c r="DH2436" s="566">
        <v>9</v>
      </c>
      <c r="DI2436"/>
      <c r="DJ2436" s="384" t="s">
        <v>44</v>
      </c>
      <c r="DK2436" s="384" t="s">
        <v>269</v>
      </c>
      <c r="DL2436" s="384" t="str">
        <f t="shared" si="338"/>
        <v>Kishoreganj Itna</v>
      </c>
      <c r="DM2436" s="566"/>
      <c r="DN2436"/>
      <c r="DO2436" s="384" t="s">
        <v>44</v>
      </c>
      <c r="DP2436" s="384" t="s">
        <v>269</v>
      </c>
      <c r="DQ2436" s="384" t="str">
        <f t="shared" si="339"/>
        <v>Kishoreganj Itna</v>
      </c>
      <c r="DR2436" s="566"/>
    </row>
    <row r="2437" spans="1:122" ht="15" hidden="1" x14ac:dyDescent="0.25">
      <c r="A2437" s="384" t="s">
        <v>44</v>
      </c>
      <c r="B2437" s="384" t="s">
        <v>270</v>
      </c>
      <c r="C2437" s="384" t="str">
        <f t="shared" si="336"/>
        <v>Kishoreganj Karimganj</v>
      </c>
      <c r="D2437" s="626">
        <v>54</v>
      </c>
      <c r="E2437" s="626">
        <v>2</v>
      </c>
      <c r="F2437" s="626">
        <v>0</v>
      </c>
      <c r="G2437" s="626">
        <v>0</v>
      </c>
      <c r="H2437" s="626">
        <v>0</v>
      </c>
      <c r="I2437" s="626">
        <v>12</v>
      </c>
      <c r="J2437" s="626">
        <v>1</v>
      </c>
      <c r="K2437" s="626">
        <v>0</v>
      </c>
      <c r="L2437" s="626">
        <v>0</v>
      </c>
      <c r="M2437" s="626">
        <v>0</v>
      </c>
      <c r="N2437" s="626">
        <v>11</v>
      </c>
      <c r="O2437" s="626">
        <v>1</v>
      </c>
      <c r="P2437" s="626">
        <v>0</v>
      </c>
      <c r="Q2437" s="626">
        <v>0</v>
      </c>
      <c r="R2437" s="626">
        <v>0</v>
      </c>
      <c r="S2437" s="386"/>
      <c r="T2437" s="386"/>
      <c r="U2437" s="384" t="s">
        <v>44</v>
      </c>
      <c r="V2437" s="384" t="s">
        <v>270</v>
      </c>
      <c r="W2437" s="384" t="str">
        <f t="shared" si="337"/>
        <v>Kishoreganj Karimganj</v>
      </c>
      <c r="X2437" s="626">
        <v>23</v>
      </c>
      <c r="Y2437" s="626">
        <v>4</v>
      </c>
      <c r="Z2437" s="626">
        <v>0</v>
      </c>
      <c r="AA2437" s="626">
        <v>0</v>
      </c>
      <c r="AB2437" s="626">
        <v>0</v>
      </c>
      <c r="AC2437" s="626">
        <v>9</v>
      </c>
      <c r="AD2437" s="626">
        <v>2</v>
      </c>
      <c r="AE2437" s="626">
        <v>0</v>
      </c>
      <c r="AF2437" s="626">
        <v>0</v>
      </c>
      <c r="AG2437" s="626">
        <v>0</v>
      </c>
      <c r="AH2437" s="626">
        <v>9</v>
      </c>
      <c r="AI2437" s="626">
        <v>3</v>
      </c>
      <c r="AJ2437" s="626">
        <v>0</v>
      </c>
      <c r="AK2437" s="626">
        <v>0</v>
      </c>
      <c r="AL2437" s="626">
        <v>0</v>
      </c>
      <c r="AO2437" s="384" t="s">
        <v>44</v>
      </c>
      <c r="AP2437" s="384" t="s">
        <v>270</v>
      </c>
      <c r="AQ2437" s="384" t="str">
        <f t="shared" si="331"/>
        <v>Kishoreganj Karimganj</v>
      </c>
      <c r="AR2437" s="627">
        <v>0</v>
      </c>
      <c r="AS2437" s="627">
        <v>0</v>
      </c>
      <c r="AT2437" s="627">
        <v>0</v>
      </c>
      <c r="AU2437" s="627">
        <v>0</v>
      </c>
      <c r="AV2437" s="627">
        <v>0</v>
      </c>
      <c r="AW2437" s="627">
        <v>0</v>
      </c>
      <c r="AX2437" s="627">
        <v>0</v>
      </c>
      <c r="AY2437" s="627">
        <v>0</v>
      </c>
      <c r="AZ2437" s="627">
        <v>0</v>
      </c>
      <c r="BA2437" s="627">
        <v>0</v>
      </c>
      <c r="BB2437" s="627">
        <v>1</v>
      </c>
      <c r="BC2437" s="627">
        <v>0</v>
      </c>
      <c r="BD2437" s="627">
        <v>0</v>
      </c>
      <c r="BE2437" s="627">
        <v>0</v>
      </c>
      <c r="BF2437" s="627">
        <v>0</v>
      </c>
      <c r="BH2437" s="384" t="s">
        <v>44</v>
      </c>
      <c r="BI2437" s="384" t="s">
        <v>270</v>
      </c>
      <c r="BJ2437" s="384" t="str">
        <f t="shared" si="332"/>
        <v>Kishoreganj Karimganj</v>
      </c>
      <c r="BK2437" s="627">
        <v>0</v>
      </c>
      <c r="BL2437" s="627">
        <v>0</v>
      </c>
      <c r="BM2437" s="627">
        <v>0</v>
      </c>
      <c r="BN2437" s="627">
        <v>0</v>
      </c>
      <c r="BO2437" s="627">
        <v>0</v>
      </c>
      <c r="BP2437" s="627">
        <v>0</v>
      </c>
      <c r="BQ2437" s="627">
        <v>0</v>
      </c>
      <c r="BR2437" s="627">
        <v>0</v>
      </c>
      <c r="BS2437" s="627">
        <v>0</v>
      </c>
      <c r="BT2437" s="627">
        <v>0</v>
      </c>
      <c r="BU2437" s="627">
        <v>1</v>
      </c>
      <c r="BV2437" s="627">
        <v>0</v>
      </c>
      <c r="BW2437" s="627">
        <v>0</v>
      </c>
      <c r="BX2437" s="627">
        <v>0</v>
      </c>
      <c r="BY2437" s="627">
        <v>0</v>
      </c>
      <c r="CA2437" s="384" t="s">
        <v>44</v>
      </c>
      <c r="CB2437" s="384" t="s">
        <v>270</v>
      </c>
      <c r="CC2437" s="384" t="str">
        <f t="shared" si="333"/>
        <v>Kishoreganj Karimganj</v>
      </c>
      <c r="CD2437" s="629">
        <v>0</v>
      </c>
      <c r="CE2437" s="629">
        <v>0</v>
      </c>
      <c r="CF2437" s="629">
        <v>0</v>
      </c>
      <c r="CG2437" s="629">
        <v>0</v>
      </c>
      <c r="CH2437" s="629">
        <v>0</v>
      </c>
      <c r="CI2437" s="629">
        <v>0</v>
      </c>
      <c r="CJ2437" s="629">
        <v>0</v>
      </c>
      <c r="CK2437" s="629">
        <v>0</v>
      </c>
      <c r="CN2437" s="384" t="s">
        <v>44</v>
      </c>
      <c r="CO2437" s="384" t="s">
        <v>270</v>
      </c>
      <c r="CP2437" s="384" t="str">
        <f t="shared" si="334"/>
        <v>Kishoreganj Karimganj</v>
      </c>
      <c r="CQ2437" s="629">
        <v>0</v>
      </c>
      <c r="CR2437" s="629">
        <v>0</v>
      </c>
      <c r="CS2437" s="629">
        <v>0</v>
      </c>
      <c r="CT2437" s="629">
        <v>0</v>
      </c>
      <c r="CU2437" s="629">
        <v>0</v>
      </c>
      <c r="CV2437" s="629">
        <v>0</v>
      </c>
      <c r="CW2437" s="629">
        <v>0</v>
      </c>
      <c r="CX2437" s="629">
        <v>0</v>
      </c>
      <c r="CZ2437" s="384" t="s">
        <v>44</v>
      </c>
      <c r="DA2437" s="384" t="s">
        <v>270</v>
      </c>
      <c r="DB2437" s="384" t="str">
        <f t="shared" si="335"/>
        <v>Kishoreganj Karimganj</v>
      </c>
      <c r="DC2437" s="566">
        <v>17</v>
      </c>
      <c r="DD2437"/>
      <c r="DE2437" s="384" t="s">
        <v>44</v>
      </c>
      <c r="DF2437" s="384" t="s">
        <v>270</v>
      </c>
      <c r="DG2437" s="384" t="str">
        <f t="shared" si="328"/>
        <v>Kishoreganj Karimganj</v>
      </c>
      <c r="DH2437" s="566">
        <v>18</v>
      </c>
      <c r="DI2437"/>
      <c r="DJ2437" s="384" t="s">
        <v>44</v>
      </c>
      <c r="DK2437" s="384" t="s">
        <v>270</v>
      </c>
      <c r="DL2437" s="384" t="str">
        <f t="shared" si="338"/>
        <v>Kishoreganj Karimganj</v>
      </c>
      <c r="DM2437" s="566"/>
      <c r="DN2437"/>
      <c r="DO2437" s="384" t="s">
        <v>44</v>
      </c>
      <c r="DP2437" s="384" t="s">
        <v>270</v>
      </c>
      <c r="DQ2437" s="384" t="str">
        <f t="shared" si="339"/>
        <v>Kishoreganj Karimganj</v>
      </c>
      <c r="DR2437" s="566"/>
    </row>
    <row r="2438" spans="1:122" ht="15" hidden="1" x14ac:dyDescent="0.25">
      <c r="A2438" s="384" t="s">
        <v>44</v>
      </c>
      <c r="B2438" s="384" t="s">
        <v>271</v>
      </c>
      <c r="C2438" s="384" t="str">
        <f t="shared" si="336"/>
        <v>Kishoreganj Katiadi</v>
      </c>
      <c r="D2438" s="626">
        <v>51</v>
      </c>
      <c r="E2438" s="626">
        <v>3</v>
      </c>
      <c r="F2438" s="626">
        <v>0</v>
      </c>
      <c r="G2438" s="626">
        <v>0</v>
      </c>
      <c r="H2438" s="626">
        <v>0</v>
      </c>
      <c r="I2438" s="626">
        <v>12</v>
      </c>
      <c r="J2438" s="626">
        <v>8</v>
      </c>
      <c r="K2438" s="626">
        <v>0</v>
      </c>
      <c r="L2438" s="626">
        <v>0</v>
      </c>
      <c r="M2438" s="626">
        <v>0</v>
      </c>
      <c r="N2438" s="626">
        <v>14</v>
      </c>
      <c r="O2438" s="626">
        <v>2</v>
      </c>
      <c r="P2438" s="626">
        <v>0</v>
      </c>
      <c r="Q2438" s="626">
        <v>0</v>
      </c>
      <c r="R2438" s="626">
        <v>0</v>
      </c>
      <c r="S2438" s="386"/>
      <c r="T2438" s="386"/>
      <c r="U2438" s="384" t="s">
        <v>44</v>
      </c>
      <c r="V2438" s="384" t="s">
        <v>271</v>
      </c>
      <c r="W2438" s="384" t="str">
        <f t="shared" si="337"/>
        <v>Kishoreganj Katiadi</v>
      </c>
      <c r="X2438" s="626">
        <v>38</v>
      </c>
      <c r="Y2438" s="626">
        <v>0</v>
      </c>
      <c r="Z2438" s="626">
        <v>0</v>
      </c>
      <c r="AA2438" s="626">
        <v>0</v>
      </c>
      <c r="AB2438" s="626">
        <v>0</v>
      </c>
      <c r="AC2438" s="626">
        <v>5</v>
      </c>
      <c r="AD2438" s="626">
        <v>1</v>
      </c>
      <c r="AE2438" s="626">
        <v>0</v>
      </c>
      <c r="AF2438" s="626">
        <v>0</v>
      </c>
      <c r="AG2438" s="626">
        <v>0</v>
      </c>
      <c r="AH2438" s="626">
        <v>14</v>
      </c>
      <c r="AI2438" s="626">
        <v>0</v>
      </c>
      <c r="AJ2438" s="626">
        <v>0</v>
      </c>
      <c r="AK2438" s="626">
        <v>0</v>
      </c>
      <c r="AL2438" s="626">
        <v>0</v>
      </c>
      <c r="AO2438" s="384" t="s">
        <v>44</v>
      </c>
      <c r="AP2438" s="384" t="s">
        <v>271</v>
      </c>
      <c r="AQ2438" s="384" t="str">
        <f t="shared" si="331"/>
        <v>Kishoreganj Katiadi</v>
      </c>
      <c r="AR2438" s="627">
        <v>1</v>
      </c>
      <c r="AS2438" s="627">
        <v>0</v>
      </c>
      <c r="AT2438" s="627">
        <v>0</v>
      </c>
      <c r="AU2438" s="627">
        <v>0</v>
      </c>
      <c r="AV2438" s="627">
        <v>0</v>
      </c>
      <c r="AW2438" s="627">
        <v>6</v>
      </c>
      <c r="AX2438" s="627">
        <v>0</v>
      </c>
      <c r="AY2438" s="627">
        <v>0</v>
      </c>
      <c r="AZ2438" s="627">
        <v>0</v>
      </c>
      <c r="BA2438" s="627">
        <v>0</v>
      </c>
      <c r="BB2438" s="627">
        <v>2</v>
      </c>
      <c r="BC2438" s="627">
        <v>0</v>
      </c>
      <c r="BD2438" s="627">
        <v>0</v>
      </c>
      <c r="BE2438" s="627">
        <v>0</v>
      </c>
      <c r="BF2438" s="627">
        <v>0</v>
      </c>
      <c r="BH2438" s="384" t="s">
        <v>44</v>
      </c>
      <c r="BI2438" s="384" t="s">
        <v>271</v>
      </c>
      <c r="BJ2438" s="384" t="str">
        <f t="shared" si="332"/>
        <v>Kishoreganj Katiadi</v>
      </c>
      <c r="BK2438" s="627">
        <v>0</v>
      </c>
      <c r="BL2438" s="627">
        <v>0</v>
      </c>
      <c r="BM2438" s="627">
        <v>0</v>
      </c>
      <c r="BN2438" s="627">
        <v>0</v>
      </c>
      <c r="BO2438" s="627">
        <v>0</v>
      </c>
      <c r="BP2438" s="627">
        <v>1</v>
      </c>
      <c r="BQ2438" s="627">
        <v>0</v>
      </c>
      <c r="BR2438" s="627">
        <v>0</v>
      </c>
      <c r="BS2438" s="627">
        <v>0</v>
      </c>
      <c r="BT2438" s="627">
        <v>0</v>
      </c>
      <c r="BU2438" s="627">
        <v>1</v>
      </c>
      <c r="BV2438" s="627">
        <v>0</v>
      </c>
      <c r="BW2438" s="627">
        <v>0</v>
      </c>
      <c r="BX2438" s="627">
        <v>0</v>
      </c>
      <c r="BY2438" s="627">
        <v>0</v>
      </c>
      <c r="CA2438" s="384" t="s">
        <v>44</v>
      </c>
      <c r="CB2438" s="384" t="s">
        <v>271</v>
      </c>
      <c r="CC2438" s="384" t="str">
        <f t="shared" si="333"/>
        <v>Kishoreganj Katiadi</v>
      </c>
      <c r="CD2438" s="629">
        <v>0</v>
      </c>
      <c r="CE2438" s="629">
        <v>0</v>
      </c>
      <c r="CF2438" s="629">
        <v>0</v>
      </c>
      <c r="CG2438" s="629">
        <v>0</v>
      </c>
      <c r="CH2438" s="629">
        <v>0</v>
      </c>
      <c r="CI2438" s="629">
        <v>0</v>
      </c>
      <c r="CJ2438" s="629">
        <v>0</v>
      </c>
      <c r="CK2438" s="629">
        <v>0</v>
      </c>
      <c r="CN2438" s="384" t="s">
        <v>44</v>
      </c>
      <c r="CO2438" s="384" t="s">
        <v>271</v>
      </c>
      <c r="CP2438" s="384" t="str">
        <f t="shared" si="334"/>
        <v>Kishoreganj Katiadi</v>
      </c>
      <c r="CQ2438" s="629">
        <v>0</v>
      </c>
      <c r="CR2438" s="629">
        <v>0</v>
      </c>
      <c r="CS2438" s="629">
        <v>0</v>
      </c>
      <c r="CT2438" s="629">
        <v>0</v>
      </c>
      <c r="CU2438" s="629">
        <v>0</v>
      </c>
      <c r="CV2438" s="629">
        <v>0</v>
      </c>
      <c r="CW2438" s="629">
        <v>0</v>
      </c>
      <c r="CX2438" s="629">
        <v>0</v>
      </c>
      <c r="CZ2438" s="384" t="s">
        <v>44</v>
      </c>
      <c r="DA2438" s="384" t="s">
        <v>271</v>
      </c>
      <c r="DB2438" s="384" t="str">
        <f t="shared" si="335"/>
        <v>Kishoreganj Katiadi</v>
      </c>
      <c r="DC2438" s="566">
        <v>30</v>
      </c>
      <c r="DD2438"/>
      <c r="DE2438" s="384" t="s">
        <v>44</v>
      </c>
      <c r="DF2438" s="384" t="s">
        <v>271</v>
      </c>
      <c r="DG2438" s="384" t="str">
        <f t="shared" si="328"/>
        <v>Kishoreganj Katiadi</v>
      </c>
      <c r="DH2438" s="566">
        <v>52</v>
      </c>
      <c r="DI2438"/>
      <c r="DJ2438" s="384" t="s">
        <v>44</v>
      </c>
      <c r="DK2438" s="384" t="s">
        <v>271</v>
      </c>
      <c r="DL2438" s="384" t="str">
        <f t="shared" si="338"/>
        <v>Kishoreganj Katiadi</v>
      </c>
      <c r="DM2438" s="566"/>
      <c r="DN2438"/>
      <c r="DO2438" s="384" t="s">
        <v>44</v>
      </c>
      <c r="DP2438" s="384" t="s">
        <v>271</v>
      </c>
      <c r="DQ2438" s="384" t="str">
        <f t="shared" si="339"/>
        <v>Kishoreganj Katiadi</v>
      </c>
      <c r="DR2438" s="566"/>
    </row>
    <row r="2439" spans="1:122" ht="15" hidden="1" x14ac:dyDescent="0.25">
      <c r="A2439" s="387" t="s">
        <v>44</v>
      </c>
      <c r="B2439" s="241" t="s">
        <v>587</v>
      </c>
      <c r="C2439" s="384" t="str">
        <f t="shared" si="336"/>
        <v>Kishoreganj Kishoreganj Sadar</v>
      </c>
      <c r="D2439" s="626">
        <v>46</v>
      </c>
      <c r="E2439" s="626">
        <v>5</v>
      </c>
      <c r="F2439" s="626">
        <v>0</v>
      </c>
      <c r="G2439" s="626">
        <v>0</v>
      </c>
      <c r="H2439" s="626">
        <v>0</v>
      </c>
      <c r="I2439" s="626">
        <v>8</v>
      </c>
      <c r="J2439" s="626">
        <v>4</v>
      </c>
      <c r="K2439" s="626">
        <v>0</v>
      </c>
      <c r="L2439" s="626">
        <v>0</v>
      </c>
      <c r="M2439" s="626">
        <v>0</v>
      </c>
      <c r="N2439" s="626">
        <v>14</v>
      </c>
      <c r="O2439" s="626">
        <v>0</v>
      </c>
      <c r="P2439" s="626">
        <v>0</v>
      </c>
      <c r="Q2439" s="626">
        <v>0</v>
      </c>
      <c r="R2439" s="626">
        <v>0</v>
      </c>
      <c r="S2439" s="386"/>
      <c r="T2439" s="386"/>
      <c r="U2439" s="387" t="s">
        <v>44</v>
      </c>
      <c r="V2439" s="241" t="s">
        <v>587</v>
      </c>
      <c r="W2439" s="384" t="str">
        <f t="shared" si="337"/>
        <v>Kishoreganj Kishoreganj Sadar</v>
      </c>
      <c r="X2439" s="626">
        <v>16</v>
      </c>
      <c r="Y2439" s="626">
        <v>2</v>
      </c>
      <c r="Z2439" s="626">
        <v>0</v>
      </c>
      <c r="AA2439" s="626">
        <v>0</v>
      </c>
      <c r="AB2439" s="626">
        <v>0</v>
      </c>
      <c r="AC2439" s="626">
        <v>4</v>
      </c>
      <c r="AD2439" s="626">
        <v>1</v>
      </c>
      <c r="AE2439" s="626">
        <v>0</v>
      </c>
      <c r="AF2439" s="626">
        <v>0</v>
      </c>
      <c r="AG2439" s="626">
        <v>0</v>
      </c>
      <c r="AH2439" s="626">
        <v>15</v>
      </c>
      <c r="AI2439" s="626">
        <v>0</v>
      </c>
      <c r="AJ2439" s="626">
        <v>0</v>
      </c>
      <c r="AK2439" s="626">
        <v>0</v>
      </c>
      <c r="AL2439" s="626">
        <v>0</v>
      </c>
      <c r="AO2439" s="387" t="s">
        <v>44</v>
      </c>
      <c r="AP2439" s="241" t="s">
        <v>587</v>
      </c>
      <c r="AQ2439" s="384" t="str">
        <f t="shared" si="331"/>
        <v>Kishoreganj Kishoreganj Sadar</v>
      </c>
      <c r="AR2439" s="627">
        <v>0</v>
      </c>
      <c r="AS2439" s="627">
        <v>0</v>
      </c>
      <c r="AT2439" s="627">
        <v>0</v>
      </c>
      <c r="AU2439" s="627">
        <v>0</v>
      </c>
      <c r="AV2439" s="627">
        <v>0</v>
      </c>
      <c r="AW2439" s="627">
        <v>1</v>
      </c>
      <c r="AX2439" s="627">
        <v>0</v>
      </c>
      <c r="AY2439" s="627">
        <v>0</v>
      </c>
      <c r="AZ2439" s="627">
        <v>0</v>
      </c>
      <c r="BA2439" s="627">
        <v>0</v>
      </c>
      <c r="BB2439" s="627">
        <v>1</v>
      </c>
      <c r="BC2439" s="627">
        <v>0</v>
      </c>
      <c r="BD2439" s="627">
        <v>0</v>
      </c>
      <c r="BE2439" s="627">
        <v>0</v>
      </c>
      <c r="BF2439" s="627">
        <v>0</v>
      </c>
      <c r="BH2439" s="387" t="s">
        <v>44</v>
      </c>
      <c r="BI2439" s="241" t="s">
        <v>587</v>
      </c>
      <c r="BJ2439" s="384" t="str">
        <f t="shared" si="332"/>
        <v>Kishoreganj Kishoreganj Sadar</v>
      </c>
      <c r="BK2439" s="627">
        <v>0</v>
      </c>
      <c r="BL2439" s="627">
        <v>0</v>
      </c>
      <c r="BM2439" s="627">
        <v>0</v>
      </c>
      <c r="BN2439" s="627">
        <v>0</v>
      </c>
      <c r="BO2439" s="627">
        <v>0</v>
      </c>
      <c r="BP2439" s="627">
        <v>0</v>
      </c>
      <c r="BQ2439" s="627">
        <v>0</v>
      </c>
      <c r="BR2439" s="627">
        <v>0</v>
      </c>
      <c r="BS2439" s="627">
        <v>0</v>
      </c>
      <c r="BT2439" s="627">
        <v>0</v>
      </c>
      <c r="BU2439" s="627">
        <v>0</v>
      </c>
      <c r="BV2439" s="627">
        <v>0</v>
      </c>
      <c r="BW2439" s="627">
        <v>0</v>
      </c>
      <c r="BX2439" s="627">
        <v>0</v>
      </c>
      <c r="BY2439" s="627">
        <v>0</v>
      </c>
      <c r="CA2439" s="387" t="s">
        <v>44</v>
      </c>
      <c r="CB2439" s="241" t="s">
        <v>587</v>
      </c>
      <c r="CC2439" s="384" t="str">
        <f t="shared" si="333"/>
        <v>Kishoreganj Kishoreganj Sadar</v>
      </c>
      <c r="CD2439" s="629">
        <v>0</v>
      </c>
      <c r="CE2439" s="629">
        <v>0</v>
      </c>
      <c r="CF2439" s="629">
        <v>0</v>
      </c>
      <c r="CG2439" s="629">
        <v>0</v>
      </c>
      <c r="CH2439" s="629">
        <v>0</v>
      </c>
      <c r="CI2439" s="629">
        <v>0</v>
      </c>
      <c r="CJ2439" s="629">
        <v>0</v>
      </c>
      <c r="CK2439" s="629">
        <v>0</v>
      </c>
      <c r="CN2439" s="387" t="s">
        <v>44</v>
      </c>
      <c r="CO2439" s="241" t="s">
        <v>587</v>
      </c>
      <c r="CP2439" s="384" t="str">
        <f t="shared" si="334"/>
        <v>Kishoreganj Kishoreganj Sadar</v>
      </c>
      <c r="CQ2439" s="629">
        <v>0</v>
      </c>
      <c r="CR2439" s="629">
        <v>0</v>
      </c>
      <c r="CS2439" s="629">
        <v>0</v>
      </c>
      <c r="CT2439" s="629">
        <v>0</v>
      </c>
      <c r="CU2439" s="629">
        <v>0</v>
      </c>
      <c r="CV2439" s="629">
        <v>0</v>
      </c>
      <c r="CW2439" s="629">
        <v>0</v>
      </c>
      <c r="CX2439" s="629">
        <v>0</v>
      </c>
      <c r="CZ2439" s="387" t="s">
        <v>44</v>
      </c>
      <c r="DA2439" s="241" t="s">
        <v>587</v>
      </c>
      <c r="DB2439" s="384" t="str">
        <f t="shared" si="335"/>
        <v>Kishoreganj Kishoreganj Sadar</v>
      </c>
      <c r="DC2439" s="566">
        <v>10</v>
      </c>
      <c r="DD2439"/>
      <c r="DE2439" s="387" t="s">
        <v>44</v>
      </c>
      <c r="DF2439" s="241" t="s">
        <v>587</v>
      </c>
      <c r="DG2439" s="384" t="str">
        <f t="shared" si="328"/>
        <v>Kishoreganj Kishoreganj Sadar</v>
      </c>
      <c r="DH2439" s="566">
        <v>14</v>
      </c>
      <c r="DI2439"/>
      <c r="DJ2439" s="387" t="s">
        <v>44</v>
      </c>
      <c r="DK2439" s="241" t="s">
        <v>587</v>
      </c>
      <c r="DL2439" s="384" t="str">
        <f t="shared" si="338"/>
        <v>Kishoreganj Kishoreganj Sadar</v>
      </c>
      <c r="DM2439" s="566"/>
      <c r="DN2439"/>
      <c r="DO2439" s="387" t="s">
        <v>44</v>
      </c>
      <c r="DP2439" s="241" t="s">
        <v>587</v>
      </c>
      <c r="DQ2439" s="384" t="str">
        <f t="shared" si="339"/>
        <v>Kishoreganj Kishoreganj Sadar</v>
      </c>
      <c r="DR2439" s="566"/>
    </row>
    <row r="2440" spans="1:122" ht="15" hidden="1" x14ac:dyDescent="0.25">
      <c r="A2440" s="384" t="s">
        <v>44</v>
      </c>
      <c r="B2440" s="384" t="s">
        <v>272</v>
      </c>
      <c r="C2440" s="384" t="str">
        <f t="shared" si="336"/>
        <v>Kishoreganj Kuliarchar</v>
      </c>
      <c r="D2440" s="626">
        <v>25</v>
      </c>
      <c r="E2440" s="626">
        <v>1</v>
      </c>
      <c r="F2440" s="626">
        <v>0</v>
      </c>
      <c r="G2440" s="626">
        <v>1</v>
      </c>
      <c r="H2440" s="626">
        <v>0</v>
      </c>
      <c r="I2440" s="626">
        <v>8</v>
      </c>
      <c r="J2440" s="626">
        <v>7</v>
      </c>
      <c r="K2440" s="626">
        <v>0</v>
      </c>
      <c r="L2440" s="626">
        <v>0</v>
      </c>
      <c r="M2440" s="626">
        <v>0</v>
      </c>
      <c r="N2440" s="626">
        <v>12</v>
      </c>
      <c r="O2440" s="626">
        <v>1</v>
      </c>
      <c r="P2440" s="626">
        <v>0</v>
      </c>
      <c r="Q2440" s="626">
        <v>0</v>
      </c>
      <c r="R2440" s="626">
        <v>0</v>
      </c>
      <c r="S2440" s="386"/>
      <c r="T2440" s="386"/>
      <c r="U2440" s="384" t="s">
        <v>44</v>
      </c>
      <c r="V2440" s="384" t="s">
        <v>272</v>
      </c>
      <c r="W2440" s="384" t="str">
        <f t="shared" si="337"/>
        <v>Kishoreganj Kuliarchar</v>
      </c>
      <c r="X2440" s="626">
        <v>10</v>
      </c>
      <c r="Y2440" s="626">
        <v>0</v>
      </c>
      <c r="Z2440" s="626">
        <v>0</v>
      </c>
      <c r="AA2440" s="626">
        <v>0</v>
      </c>
      <c r="AB2440" s="626">
        <v>0</v>
      </c>
      <c r="AC2440" s="626">
        <v>7</v>
      </c>
      <c r="AD2440" s="626">
        <v>0</v>
      </c>
      <c r="AE2440" s="626">
        <v>0</v>
      </c>
      <c r="AF2440" s="626">
        <v>0</v>
      </c>
      <c r="AG2440" s="626">
        <v>0</v>
      </c>
      <c r="AH2440" s="626">
        <v>9</v>
      </c>
      <c r="AI2440" s="626">
        <v>0</v>
      </c>
      <c r="AJ2440" s="626">
        <v>0</v>
      </c>
      <c r="AK2440" s="626">
        <v>0</v>
      </c>
      <c r="AL2440" s="626">
        <v>0</v>
      </c>
      <c r="AO2440" s="384" t="s">
        <v>44</v>
      </c>
      <c r="AP2440" s="384" t="s">
        <v>272</v>
      </c>
      <c r="AQ2440" s="384" t="str">
        <f t="shared" si="331"/>
        <v>Kishoreganj Kuliarchar</v>
      </c>
      <c r="AR2440" s="627">
        <v>0</v>
      </c>
      <c r="AS2440" s="627">
        <v>0</v>
      </c>
      <c r="AT2440" s="627">
        <v>0</v>
      </c>
      <c r="AU2440" s="627">
        <v>0</v>
      </c>
      <c r="AV2440" s="627">
        <v>0</v>
      </c>
      <c r="AW2440" s="627">
        <v>0</v>
      </c>
      <c r="AX2440" s="627">
        <v>0</v>
      </c>
      <c r="AY2440" s="627">
        <v>0</v>
      </c>
      <c r="AZ2440" s="627">
        <v>0</v>
      </c>
      <c r="BA2440" s="627">
        <v>0</v>
      </c>
      <c r="BB2440" s="627">
        <v>1</v>
      </c>
      <c r="BC2440" s="627">
        <v>0</v>
      </c>
      <c r="BD2440" s="627">
        <v>0</v>
      </c>
      <c r="BE2440" s="627">
        <v>0</v>
      </c>
      <c r="BF2440" s="627">
        <v>0</v>
      </c>
      <c r="BH2440" s="384" t="s">
        <v>44</v>
      </c>
      <c r="BI2440" s="384" t="s">
        <v>272</v>
      </c>
      <c r="BJ2440" s="384" t="str">
        <f t="shared" si="332"/>
        <v>Kishoreganj Kuliarchar</v>
      </c>
      <c r="BK2440" s="627">
        <v>0</v>
      </c>
      <c r="BL2440" s="627">
        <v>0</v>
      </c>
      <c r="BM2440" s="627">
        <v>0</v>
      </c>
      <c r="BN2440" s="627">
        <v>0</v>
      </c>
      <c r="BO2440" s="627">
        <v>0</v>
      </c>
      <c r="BP2440" s="627">
        <v>2</v>
      </c>
      <c r="BQ2440" s="627">
        <v>0</v>
      </c>
      <c r="BR2440" s="627">
        <v>0</v>
      </c>
      <c r="BS2440" s="627">
        <v>0</v>
      </c>
      <c r="BT2440" s="627">
        <v>0</v>
      </c>
      <c r="BU2440" s="627">
        <v>2</v>
      </c>
      <c r="BV2440" s="627">
        <v>0</v>
      </c>
      <c r="BW2440" s="627">
        <v>0</v>
      </c>
      <c r="BX2440" s="627">
        <v>0</v>
      </c>
      <c r="BY2440" s="627">
        <v>0</v>
      </c>
      <c r="CA2440" s="384" t="s">
        <v>44</v>
      </c>
      <c r="CB2440" s="384" t="s">
        <v>272</v>
      </c>
      <c r="CC2440" s="384" t="str">
        <f t="shared" si="333"/>
        <v>Kishoreganj Kuliarchar</v>
      </c>
      <c r="CD2440" s="629">
        <v>0</v>
      </c>
      <c r="CE2440" s="629">
        <v>0</v>
      </c>
      <c r="CF2440" s="629">
        <v>0</v>
      </c>
      <c r="CG2440" s="629">
        <v>0</v>
      </c>
      <c r="CH2440" s="629">
        <v>0</v>
      </c>
      <c r="CI2440" s="629">
        <v>0</v>
      </c>
      <c r="CJ2440" s="629">
        <v>0</v>
      </c>
      <c r="CK2440" s="629">
        <v>0</v>
      </c>
      <c r="CN2440" s="384" t="s">
        <v>44</v>
      </c>
      <c r="CO2440" s="384" t="s">
        <v>272</v>
      </c>
      <c r="CP2440" s="384" t="str">
        <f t="shared" si="334"/>
        <v>Kishoreganj Kuliarchar</v>
      </c>
      <c r="CQ2440" s="629">
        <v>0</v>
      </c>
      <c r="CR2440" s="629">
        <v>0</v>
      </c>
      <c r="CS2440" s="629">
        <v>0</v>
      </c>
      <c r="CT2440" s="629">
        <v>0</v>
      </c>
      <c r="CU2440" s="629">
        <v>0</v>
      </c>
      <c r="CV2440" s="629">
        <v>0</v>
      </c>
      <c r="CW2440" s="629">
        <v>0</v>
      </c>
      <c r="CX2440" s="629">
        <v>0</v>
      </c>
      <c r="CZ2440" s="384" t="s">
        <v>44</v>
      </c>
      <c r="DA2440" s="384" t="s">
        <v>272</v>
      </c>
      <c r="DB2440" s="384" t="str">
        <f t="shared" si="335"/>
        <v>Kishoreganj Kuliarchar</v>
      </c>
      <c r="DC2440" s="566">
        <v>9</v>
      </c>
      <c r="DD2440"/>
      <c r="DE2440" s="384" t="s">
        <v>44</v>
      </c>
      <c r="DF2440" s="384" t="s">
        <v>272</v>
      </c>
      <c r="DG2440" s="384" t="str">
        <f t="shared" si="328"/>
        <v>Kishoreganj Kuliarchar</v>
      </c>
      <c r="DH2440" s="566">
        <v>15</v>
      </c>
      <c r="DI2440"/>
      <c r="DJ2440" s="384" t="s">
        <v>44</v>
      </c>
      <c r="DK2440" s="384" t="s">
        <v>272</v>
      </c>
      <c r="DL2440" s="384" t="str">
        <f t="shared" si="338"/>
        <v>Kishoreganj Kuliarchar</v>
      </c>
      <c r="DM2440" s="566"/>
      <c r="DN2440"/>
      <c r="DO2440" s="384" t="s">
        <v>44</v>
      </c>
      <c r="DP2440" s="384" t="s">
        <v>272</v>
      </c>
      <c r="DQ2440" s="384" t="str">
        <f t="shared" si="339"/>
        <v>Kishoreganj Kuliarchar</v>
      </c>
      <c r="DR2440" s="566"/>
    </row>
    <row r="2441" spans="1:122" ht="15" hidden="1" x14ac:dyDescent="0.25">
      <c r="A2441" s="384" t="s">
        <v>44</v>
      </c>
      <c r="B2441" s="384" t="s">
        <v>273</v>
      </c>
      <c r="C2441" s="384" t="str">
        <f t="shared" si="336"/>
        <v>Kishoreganj Mithamoin</v>
      </c>
      <c r="D2441" s="626">
        <v>13</v>
      </c>
      <c r="E2441" s="626">
        <v>0</v>
      </c>
      <c r="F2441" s="626">
        <v>0</v>
      </c>
      <c r="G2441" s="626">
        <v>1</v>
      </c>
      <c r="H2441" s="626">
        <v>0</v>
      </c>
      <c r="I2441" s="626">
        <v>0</v>
      </c>
      <c r="J2441" s="626">
        <v>0</v>
      </c>
      <c r="K2441" s="626">
        <v>0</v>
      </c>
      <c r="L2441" s="626">
        <v>0</v>
      </c>
      <c r="M2441" s="626">
        <v>0</v>
      </c>
      <c r="N2441" s="626">
        <v>1</v>
      </c>
      <c r="O2441" s="626">
        <v>0</v>
      </c>
      <c r="P2441" s="626">
        <v>0</v>
      </c>
      <c r="Q2441" s="626">
        <v>0</v>
      </c>
      <c r="R2441" s="626">
        <v>0</v>
      </c>
      <c r="S2441" s="386"/>
      <c r="T2441" s="386"/>
      <c r="U2441" s="384" t="s">
        <v>44</v>
      </c>
      <c r="V2441" s="384" t="s">
        <v>273</v>
      </c>
      <c r="W2441" s="384" t="str">
        <f t="shared" si="337"/>
        <v>Kishoreganj Mithamoin</v>
      </c>
      <c r="X2441" s="626">
        <v>5</v>
      </c>
      <c r="Y2441" s="626">
        <v>1</v>
      </c>
      <c r="Z2441" s="626">
        <v>0</v>
      </c>
      <c r="AA2441" s="626">
        <v>0</v>
      </c>
      <c r="AB2441" s="626">
        <v>0</v>
      </c>
      <c r="AC2441" s="626">
        <v>2</v>
      </c>
      <c r="AD2441" s="626">
        <v>0</v>
      </c>
      <c r="AE2441" s="626">
        <v>0</v>
      </c>
      <c r="AF2441" s="626">
        <v>0</v>
      </c>
      <c r="AG2441" s="626">
        <v>0</v>
      </c>
      <c r="AH2441" s="626">
        <v>1</v>
      </c>
      <c r="AI2441" s="626">
        <v>0</v>
      </c>
      <c r="AJ2441" s="626">
        <v>0</v>
      </c>
      <c r="AK2441" s="626">
        <v>0</v>
      </c>
      <c r="AL2441" s="626">
        <v>0</v>
      </c>
      <c r="AO2441" s="384" t="s">
        <v>44</v>
      </c>
      <c r="AP2441" s="384" t="s">
        <v>273</v>
      </c>
      <c r="AQ2441" s="384" t="str">
        <f t="shared" si="331"/>
        <v>Kishoreganj Mithamoin</v>
      </c>
      <c r="AR2441" s="627">
        <v>0</v>
      </c>
      <c r="AS2441" s="627">
        <v>0</v>
      </c>
      <c r="AT2441" s="627">
        <v>0</v>
      </c>
      <c r="AU2441" s="627">
        <v>0</v>
      </c>
      <c r="AV2441" s="627">
        <v>0</v>
      </c>
      <c r="AW2441" s="627">
        <v>0</v>
      </c>
      <c r="AX2441" s="627">
        <v>0</v>
      </c>
      <c r="AY2441" s="627">
        <v>0</v>
      </c>
      <c r="AZ2441" s="627">
        <v>0</v>
      </c>
      <c r="BA2441" s="627">
        <v>0</v>
      </c>
      <c r="BB2441" s="627">
        <v>0</v>
      </c>
      <c r="BC2441" s="627">
        <v>0</v>
      </c>
      <c r="BD2441" s="627">
        <v>0</v>
      </c>
      <c r="BE2441" s="627">
        <v>0</v>
      </c>
      <c r="BF2441" s="627">
        <v>0</v>
      </c>
      <c r="BH2441" s="384" t="s">
        <v>44</v>
      </c>
      <c r="BI2441" s="384" t="s">
        <v>273</v>
      </c>
      <c r="BJ2441" s="384" t="str">
        <f t="shared" si="332"/>
        <v>Kishoreganj Mithamoin</v>
      </c>
      <c r="BK2441" s="627">
        <v>0</v>
      </c>
      <c r="BL2441" s="627">
        <v>0</v>
      </c>
      <c r="BM2441" s="627">
        <v>0</v>
      </c>
      <c r="BN2441" s="627">
        <v>0</v>
      </c>
      <c r="BO2441" s="627">
        <v>0</v>
      </c>
      <c r="BP2441" s="627">
        <v>1</v>
      </c>
      <c r="BQ2441" s="627">
        <v>0</v>
      </c>
      <c r="BR2441" s="627">
        <v>0</v>
      </c>
      <c r="BS2441" s="627">
        <v>0</v>
      </c>
      <c r="BT2441" s="627">
        <v>0</v>
      </c>
      <c r="BU2441" s="627">
        <v>0</v>
      </c>
      <c r="BV2441" s="627">
        <v>0</v>
      </c>
      <c r="BW2441" s="627">
        <v>0</v>
      </c>
      <c r="BX2441" s="627">
        <v>0</v>
      </c>
      <c r="BY2441" s="627">
        <v>0</v>
      </c>
      <c r="CA2441" s="384" t="s">
        <v>44</v>
      </c>
      <c r="CB2441" s="384" t="s">
        <v>273</v>
      </c>
      <c r="CC2441" s="384" t="str">
        <f t="shared" si="333"/>
        <v>Kishoreganj Mithamoin</v>
      </c>
      <c r="CD2441" s="629">
        <v>0</v>
      </c>
      <c r="CE2441" s="629">
        <v>0</v>
      </c>
      <c r="CF2441" s="629">
        <v>0</v>
      </c>
      <c r="CG2441" s="629">
        <v>0</v>
      </c>
      <c r="CH2441" s="629">
        <v>0</v>
      </c>
      <c r="CI2441" s="629">
        <v>0</v>
      </c>
      <c r="CJ2441" s="629">
        <v>0</v>
      </c>
      <c r="CK2441" s="629">
        <v>0</v>
      </c>
      <c r="CN2441" s="384" t="s">
        <v>44</v>
      </c>
      <c r="CO2441" s="384" t="s">
        <v>273</v>
      </c>
      <c r="CP2441" s="384" t="str">
        <f t="shared" si="334"/>
        <v>Kishoreganj Mithamoin</v>
      </c>
      <c r="CQ2441" s="629">
        <v>0</v>
      </c>
      <c r="CR2441" s="629">
        <v>0</v>
      </c>
      <c r="CS2441" s="629">
        <v>0</v>
      </c>
      <c r="CT2441" s="629">
        <v>0</v>
      </c>
      <c r="CU2441" s="629">
        <v>0</v>
      </c>
      <c r="CV2441" s="629">
        <v>0</v>
      </c>
      <c r="CW2441" s="629">
        <v>0</v>
      </c>
      <c r="CX2441" s="629">
        <v>0</v>
      </c>
      <c r="CZ2441" s="384" t="s">
        <v>44</v>
      </c>
      <c r="DA2441" s="384" t="s">
        <v>273</v>
      </c>
      <c r="DB2441" s="384" t="str">
        <f t="shared" si="335"/>
        <v>Kishoreganj Mithamoin</v>
      </c>
      <c r="DC2441" s="566">
        <v>11</v>
      </c>
      <c r="DD2441"/>
      <c r="DE2441" s="384" t="s">
        <v>44</v>
      </c>
      <c r="DF2441" s="384" t="s">
        <v>273</v>
      </c>
      <c r="DG2441" s="384" t="str">
        <f t="shared" si="328"/>
        <v>Kishoreganj Mithamoin</v>
      </c>
      <c r="DH2441" s="566">
        <v>7</v>
      </c>
      <c r="DI2441"/>
      <c r="DJ2441" s="384" t="s">
        <v>44</v>
      </c>
      <c r="DK2441" s="384" t="s">
        <v>273</v>
      </c>
      <c r="DL2441" s="384" t="str">
        <f t="shared" si="338"/>
        <v>Kishoreganj Mithamoin</v>
      </c>
      <c r="DM2441" s="566"/>
      <c r="DN2441"/>
      <c r="DO2441" s="384" t="s">
        <v>44</v>
      </c>
      <c r="DP2441" s="384" t="s">
        <v>273</v>
      </c>
      <c r="DQ2441" s="384" t="str">
        <f t="shared" si="339"/>
        <v>Kishoreganj Mithamoin</v>
      </c>
      <c r="DR2441" s="566"/>
    </row>
    <row r="2442" spans="1:122" ht="15" hidden="1" x14ac:dyDescent="0.25">
      <c r="A2442" s="384" t="s">
        <v>44</v>
      </c>
      <c r="B2442" s="384" t="s">
        <v>274</v>
      </c>
      <c r="C2442" s="384" t="str">
        <f t="shared" si="336"/>
        <v>Kishoreganj Nikli</v>
      </c>
      <c r="D2442" s="626">
        <v>36</v>
      </c>
      <c r="E2442" s="626">
        <v>0</v>
      </c>
      <c r="F2442" s="626">
        <v>0</v>
      </c>
      <c r="G2442" s="626">
        <v>0</v>
      </c>
      <c r="H2442" s="626">
        <v>0</v>
      </c>
      <c r="I2442" s="626">
        <v>9</v>
      </c>
      <c r="J2442" s="626">
        <v>0</v>
      </c>
      <c r="K2442" s="626">
        <v>0</v>
      </c>
      <c r="L2442" s="626">
        <v>0</v>
      </c>
      <c r="M2442" s="626">
        <v>0</v>
      </c>
      <c r="N2442" s="626">
        <v>5</v>
      </c>
      <c r="O2442" s="626">
        <v>0</v>
      </c>
      <c r="P2442" s="626">
        <v>0</v>
      </c>
      <c r="Q2442" s="626">
        <v>0</v>
      </c>
      <c r="R2442" s="626">
        <v>0</v>
      </c>
      <c r="S2442" s="386"/>
      <c r="T2442" s="386"/>
      <c r="U2442" s="384" t="s">
        <v>44</v>
      </c>
      <c r="V2442" s="384" t="s">
        <v>274</v>
      </c>
      <c r="W2442" s="384" t="str">
        <f t="shared" si="337"/>
        <v>Kishoreganj Nikli</v>
      </c>
      <c r="X2442" s="626">
        <v>22</v>
      </c>
      <c r="Y2442" s="626">
        <v>1</v>
      </c>
      <c r="Z2442" s="626">
        <v>0</v>
      </c>
      <c r="AA2442" s="626">
        <v>0</v>
      </c>
      <c r="AB2442" s="626">
        <v>0</v>
      </c>
      <c r="AC2442" s="626">
        <v>2</v>
      </c>
      <c r="AD2442" s="626">
        <v>2</v>
      </c>
      <c r="AE2442" s="626">
        <v>0</v>
      </c>
      <c r="AF2442" s="626">
        <v>0</v>
      </c>
      <c r="AG2442" s="626">
        <v>0</v>
      </c>
      <c r="AH2442" s="626">
        <v>7</v>
      </c>
      <c r="AI2442" s="626">
        <v>0</v>
      </c>
      <c r="AJ2442" s="626">
        <v>0</v>
      </c>
      <c r="AK2442" s="626">
        <v>0</v>
      </c>
      <c r="AL2442" s="626">
        <v>0</v>
      </c>
      <c r="AO2442" s="384" t="s">
        <v>44</v>
      </c>
      <c r="AP2442" s="384" t="s">
        <v>274</v>
      </c>
      <c r="AQ2442" s="384" t="str">
        <f t="shared" si="331"/>
        <v>Kishoreganj Nikli</v>
      </c>
      <c r="AR2442" s="627">
        <v>0</v>
      </c>
      <c r="AS2442" s="627">
        <v>0</v>
      </c>
      <c r="AT2442" s="627">
        <v>0</v>
      </c>
      <c r="AU2442" s="627">
        <v>0</v>
      </c>
      <c r="AV2442" s="627">
        <v>0</v>
      </c>
      <c r="AW2442" s="627">
        <v>0</v>
      </c>
      <c r="AX2442" s="627">
        <v>0</v>
      </c>
      <c r="AY2442" s="627">
        <v>0</v>
      </c>
      <c r="AZ2442" s="627">
        <v>0</v>
      </c>
      <c r="BA2442" s="627">
        <v>0</v>
      </c>
      <c r="BB2442" s="627">
        <v>0</v>
      </c>
      <c r="BC2442" s="627">
        <v>0</v>
      </c>
      <c r="BD2442" s="627">
        <v>0</v>
      </c>
      <c r="BE2442" s="627">
        <v>0</v>
      </c>
      <c r="BF2442" s="627">
        <v>0</v>
      </c>
      <c r="BH2442" s="384" t="s">
        <v>44</v>
      </c>
      <c r="BI2442" s="384" t="s">
        <v>274</v>
      </c>
      <c r="BJ2442" s="384" t="str">
        <f t="shared" si="332"/>
        <v>Kishoreganj Nikli</v>
      </c>
      <c r="BK2442" s="627">
        <v>0</v>
      </c>
      <c r="BL2442" s="627">
        <v>0</v>
      </c>
      <c r="BM2442" s="627">
        <v>0</v>
      </c>
      <c r="BN2442" s="627">
        <v>0</v>
      </c>
      <c r="BO2442" s="627">
        <v>0</v>
      </c>
      <c r="BP2442" s="627">
        <v>0</v>
      </c>
      <c r="BQ2442" s="627">
        <v>0</v>
      </c>
      <c r="BR2442" s="627">
        <v>0</v>
      </c>
      <c r="BS2442" s="627">
        <v>0</v>
      </c>
      <c r="BT2442" s="627">
        <v>0</v>
      </c>
      <c r="BU2442" s="627">
        <v>1</v>
      </c>
      <c r="BV2442" s="627">
        <v>0</v>
      </c>
      <c r="BW2442" s="627">
        <v>0</v>
      </c>
      <c r="BX2442" s="627">
        <v>0</v>
      </c>
      <c r="BY2442" s="627">
        <v>0</v>
      </c>
      <c r="CA2442" s="384" t="s">
        <v>44</v>
      </c>
      <c r="CB2442" s="384" t="s">
        <v>274</v>
      </c>
      <c r="CC2442" s="384" t="str">
        <f t="shared" si="333"/>
        <v>Kishoreganj Nikli</v>
      </c>
      <c r="CD2442" s="629">
        <v>0</v>
      </c>
      <c r="CE2442" s="629">
        <v>0</v>
      </c>
      <c r="CF2442" s="629">
        <v>0</v>
      </c>
      <c r="CG2442" s="629">
        <v>0</v>
      </c>
      <c r="CH2442" s="629">
        <v>0</v>
      </c>
      <c r="CI2442" s="629">
        <v>0</v>
      </c>
      <c r="CJ2442" s="629">
        <v>0</v>
      </c>
      <c r="CK2442" s="629">
        <v>0</v>
      </c>
      <c r="CN2442" s="384" t="s">
        <v>44</v>
      </c>
      <c r="CO2442" s="384" t="s">
        <v>274</v>
      </c>
      <c r="CP2442" s="384" t="str">
        <f t="shared" si="334"/>
        <v>Kishoreganj Nikli</v>
      </c>
      <c r="CQ2442" s="629">
        <v>0</v>
      </c>
      <c r="CR2442" s="629">
        <v>0</v>
      </c>
      <c r="CS2442" s="629">
        <v>0</v>
      </c>
      <c r="CT2442" s="629">
        <v>0</v>
      </c>
      <c r="CU2442" s="629">
        <v>0</v>
      </c>
      <c r="CV2442" s="629">
        <v>0</v>
      </c>
      <c r="CW2442" s="629">
        <v>0</v>
      </c>
      <c r="CX2442" s="629">
        <v>0</v>
      </c>
      <c r="CZ2442" s="384" t="s">
        <v>44</v>
      </c>
      <c r="DA2442" s="384" t="s">
        <v>274</v>
      </c>
      <c r="DB2442" s="384" t="str">
        <f t="shared" si="335"/>
        <v>Kishoreganj Nikli</v>
      </c>
      <c r="DC2442" s="566">
        <v>28</v>
      </c>
      <c r="DD2442"/>
      <c r="DE2442" s="384" t="s">
        <v>44</v>
      </c>
      <c r="DF2442" s="384" t="s">
        <v>274</v>
      </c>
      <c r="DG2442" s="384" t="str">
        <f t="shared" si="328"/>
        <v>Kishoreganj Nikli</v>
      </c>
      <c r="DH2442" s="566">
        <v>35</v>
      </c>
      <c r="DI2442"/>
      <c r="DJ2442" s="384" t="s">
        <v>44</v>
      </c>
      <c r="DK2442" s="384" t="s">
        <v>274</v>
      </c>
      <c r="DL2442" s="384" t="str">
        <f t="shared" si="338"/>
        <v>Kishoreganj Nikli</v>
      </c>
      <c r="DM2442" s="566"/>
      <c r="DN2442"/>
      <c r="DO2442" s="384" t="s">
        <v>44</v>
      </c>
      <c r="DP2442" s="384" t="s">
        <v>274</v>
      </c>
      <c r="DQ2442" s="384" t="str">
        <f t="shared" si="339"/>
        <v>Kishoreganj Nikli</v>
      </c>
      <c r="DR2442" s="566"/>
    </row>
    <row r="2443" spans="1:122" ht="15" hidden="1" x14ac:dyDescent="0.25">
      <c r="A2443" s="384" t="s">
        <v>44</v>
      </c>
      <c r="B2443" s="384" t="s">
        <v>275</v>
      </c>
      <c r="C2443" s="384" t="str">
        <f t="shared" si="336"/>
        <v>Kishoreganj Pakundia</v>
      </c>
      <c r="D2443" s="626">
        <v>48</v>
      </c>
      <c r="E2443" s="626">
        <v>2</v>
      </c>
      <c r="F2443" s="626">
        <v>0</v>
      </c>
      <c r="G2443" s="626">
        <v>0</v>
      </c>
      <c r="H2443" s="626">
        <v>0</v>
      </c>
      <c r="I2443" s="626">
        <v>8</v>
      </c>
      <c r="J2443" s="626">
        <v>0</v>
      </c>
      <c r="K2443" s="626">
        <v>0</v>
      </c>
      <c r="L2443" s="626">
        <v>0</v>
      </c>
      <c r="M2443" s="626">
        <v>0</v>
      </c>
      <c r="N2443" s="626">
        <v>3</v>
      </c>
      <c r="O2443" s="626">
        <v>0</v>
      </c>
      <c r="P2443" s="626">
        <v>0</v>
      </c>
      <c r="Q2443" s="626">
        <v>0</v>
      </c>
      <c r="R2443" s="626">
        <v>0</v>
      </c>
      <c r="S2443" s="386"/>
      <c r="T2443" s="386"/>
      <c r="U2443" s="384" t="s">
        <v>44</v>
      </c>
      <c r="V2443" s="384" t="s">
        <v>275</v>
      </c>
      <c r="W2443" s="384" t="str">
        <f t="shared" si="337"/>
        <v>Kishoreganj Pakundia</v>
      </c>
      <c r="X2443" s="626">
        <v>30</v>
      </c>
      <c r="Y2443" s="626">
        <v>0</v>
      </c>
      <c r="Z2443" s="626">
        <v>0</v>
      </c>
      <c r="AA2443" s="626">
        <v>0</v>
      </c>
      <c r="AB2443" s="626">
        <v>0</v>
      </c>
      <c r="AC2443" s="626">
        <v>9</v>
      </c>
      <c r="AD2443" s="626">
        <v>1</v>
      </c>
      <c r="AE2443" s="626">
        <v>0</v>
      </c>
      <c r="AF2443" s="626">
        <v>0</v>
      </c>
      <c r="AG2443" s="626">
        <v>0</v>
      </c>
      <c r="AH2443" s="626">
        <v>14</v>
      </c>
      <c r="AI2443" s="626">
        <v>0</v>
      </c>
      <c r="AJ2443" s="626">
        <v>0</v>
      </c>
      <c r="AK2443" s="626">
        <v>0</v>
      </c>
      <c r="AL2443" s="626">
        <v>0</v>
      </c>
      <c r="AO2443" s="384" t="s">
        <v>44</v>
      </c>
      <c r="AP2443" s="384" t="s">
        <v>275</v>
      </c>
      <c r="AQ2443" s="384" t="str">
        <f t="shared" si="331"/>
        <v>Kishoreganj Pakundia</v>
      </c>
      <c r="AR2443" s="627">
        <v>0</v>
      </c>
      <c r="AS2443" s="627">
        <v>0</v>
      </c>
      <c r="AT2443" s="627">
        <v>0</v>
      </c>
      <c r="AU2443" s="627">
        <v>0</v>
      </c>
      <c r="AV2443" s="627">
        <v>0</v>
      </c>
      <c r="AW2443" s="627">
        <v>0</v>
      </c>
      <c r="AX2443" s="627">
        <v>0</v>
      </c>
      <c r="AY2443" s="627">
        <v>0</v>
      </c>
      <c r="AZ2443" s="627">
        <v>0</v>
      </c>
      <c r="BA2443" s="627">
        <v>0</v>
      </c>
      <c r="BB2443" s="627">
        <v>1</v>
      </c>
      <c r="BC2443" s="627">
        <v>0</v>
      </c>
      <c r="BD2443" s="627">
        <v>0</v>
      </c>
      <c r="BE2443" s="627">
        <v>0</v>
      </c>
      <c r="BF2443" s="627">
        <v>0</v>
      </c>
      <c r="BH2443" s="384" t="s">
        <v>44</v>
      </c>
      <c r="BI2443" s="384" t="s">
        <v>275</v>
      </c>
      <c r="BJ2443" s="384" t="str">
        <f t="shared" si="332"/>
        <v>Kishoreganj Pakundia</v>
      </c>
      <c r="BK2443" s="627">
        <v>0</v>
      </c>
      <c r="BL2443" s="627">
        <v>0</v>
      </c>
      <c r="BM2443" s="627">
        <v>0</v>
      </c>
      <c r="BN2443" s="627">
        <v>0</v>
      </c>
      <c r="BO2443" s="627">
        <v>0</v>
      </c>
      <c r="BP2443" s="627">
        <v>2</v>
      </c>
      <c r="BQ2443" s="627">
        <v>0</v>
      </c>
      <c r="BR2443" s="627">
        <v>0</v>
      </c>
      <c r="BS2443" s="627">
        <v>0</v>
      </c>
      <c r="BT2443" s="627">
        <v>0</v>
      </c>
      <c r="BU2443" s="627">
        <v>0</v>
      </c>
      <c r="BV2443" s="627">
        <v>0</v>
      </c>
      <c r="BW2443" s="627">
        <v>0</v>
      </c>
      <c r="BX2443" s="627">
        <v>0</v>
      </c>
      <c r="BY2443" s="627">
        <v>0</v>
      </c>
      <c r="CA2443" s="384" t="s">
        <v>44</v>
      </c>
      <c r="CB2443" s="384" t="s">
        <v>275</v>
      </c>
      <c r="CC2443" s="384" t="str">
        <f t="shared" si="333"/>
        <v>Kishoreganj Pakundia</v>
      </c>
      <c r="CD2443" s="629">
        <v>0</v>
      </c>
      <c r="CE2443" s="629">
        <v>0</v>
      </c>
      <c r="CF2443" s="629">
        <v>0</v>
      </c>
      <c r="CG2443" s="629">
        <v>0</v>
      </c>
      <c r="CH2443" s="629">
        <v>0</v>
      </c>
      <c r="CI2443" s="629">
        <v>0</v>
      </c>
      <c r="CJ2443" s="629">
        <v>0</v>
      </c>
      <c r="CK2443" s="629">
        <v>0</v>
      </c>
      <c r="CN2443" s="384" t="s">
        <v>44</v>
      </c>
      <c r="CO2443" s="384" t="s">
        <v>275</v>
      </c>
      <c r="CP2443" s="384" t="str">
        <f t="shared" si="334"/>
        <v>Kishoreganj Pakundia</v>
      </c>
      <c r="CQ2443" s="629">
        <v>0</v>
      </c>
      <c r="CR2443" s="629">
        <v>0</v>
      </c>
      <c r="CS2443" s="629">
        <v>0</v>
      </c>
      <c r="CT2443" s="629">
        <v>0</v>
      </c>
      <c r="CU2443" s="629">
        <v>0</v>
      </c>
      <c r="CV2443" s="629">
        <v>0</v>
      </c>
      <c r="CW2443" s="629">
        <v>0</v>
      </c>
      <c r="CX2443" s="629">
        <v>0</v>
      </c>
      <c r="CZ2443" s="384" t="s">
        <v>44</v>
      </c>
      <c r="DA2443" s="384" t="s">
        <v>275</v>
      </c>
      <c r="DB2443" s="384" t="str">
        <f t="shared" si="335"/>
        <v>Kishoreganj Pakundia</v>
      </c>
      <c r="DC2443" s="566">
        <v>25</v>
      </c>
      <c r="DD2443"/>
      <c r="DE2443" s="384" t="s">
        <v>44</v>
      </c>
      <c r="DF2443" s="384" t="s">
        <v>275</v>
      </c>
      <c r="DG2443" s="384" t="str">
        <f t="shared" si="328"/>
        <v>Kishoreganj Pakundia</v>
      </c>
      <c r="DH2443" s="566">
        <v>39</v>
      </c>
      <c r="DI2443"/>
      <c r="DJ2443" s="384" t="s">
        <v>44</v>
      </c>
      <c r="DK2443" s="384" t="s">
        <v>275</v>
      </c>
      <c r="DL2443" s="384" t="str">
        <f t="shared" si="338"/>
        <v>Kishoreganj Pakundia</v>
      </c>
      <c r="DM2443" s="566"/>
      <c r="DN2443"/>
      <c r="DO2443" s="384" t="s">
        <v>44</v>
      </c>
      <c r="DP2443" s="384" t="s">
        <v>275</v>
      </c>
      <c r="DQ2443" s="384" t="str">
        <f t="shared" si="339"/>
        <v>Kishoreganj Pakundia</v>
      </c>
      <c r="DR2443" s="566"/>
    </row>
    <row r="2444" spans="1:122" ht="15" hidden="1" x14ac:dyDescent="0.25">
      <c r="A2444" s="384" t="s">
        <v>44</v>
      </c>
      <c r="B2444" s="385" t="s">
        <v>88</v>
      </c>
      <c r="C2444" s="384" t="str">
        <f t="shared" si="336"/>
        <v>Kishoreganj Prison</v>
      </c>
      <c r="D2444" s="626">
        <v>0</v>
      </c>
      <c r="E2444" s="626">
        <v>0</v>
      </c>
      <c r="F2444" s="626">
        <v>0</v>
      </c>
      <c r="G2444" s="626">
        <v>0</v>
      </c>
      <c r="H2444" s="626">
        <v>0</v>
      </c>
      <c r="I2444" s="626">
        <v>0</v>
      </c>
      <c r="J2444" s="626">
        <v>0</v>
      </c>
      <c r="K2444" s="626">
        <v>0</v>
      </c>
      <c r="L2444" s="626">
        <v>0</v>
      </c>
      <c r="M2444" s="626">
        <v>0</v>
      </c>
      <c r="N2444" s="626">
        <v>0</v>
      </c>
      <c r="O2444" s="626">
        <v>0</v>
      </c>
      <c r="P2444" s="626">
        <v>0</v>
      </c>
      <c r="Q2444" s="626">
        <v>0</v>
      </c>
      <c r="R2444" s="626">
        <v>0</v>
      </c>
      <c r="S2444" s="386"/>
      <c r="T2444" s="386"/>
      <c r="U2444" s="384" t="s">
        <v>44</v>
      </c>
      <c r="V2444" s="385" t="s">
        <v>88</v>
      </c>
      <c r="W2444" s="384" t="str">
        <f t="shared" si="337"/>
        <v>Kishoreganj Prison</v>
      </c>
      <c r="X2444" s="626">
        <v>0</v>
      </c>
      <c r="Y2444" s="626">
        <v>0</v>
      </c>
      <c r="Z2444" s="626">
        <v>0</v>
      </c>
      <c r="AA2444" s="626">
        <v>0</v>
      </c>
      <c r="AB2444" s="626">
        <v>0</v>
      </c>
      <c r="AC2444" s="626">
        <v>0</v>
      </c>
      <c r="AD2444" s="626">
        <v>0</v>
      </c>
      <c r="AE2444" s="626">
        <v>0</v>
      </c>
      <c r="AF2444" s="626">
        <v>0</v>
      </c>
      <c r="AG2444" s="626">
        <v>0</v>
      </c>
      <c r="AH2444" s="626">
        <v>0</v>
      </c>
      <c r="AI2444" s="626">
        <v>0</v>
      </c>
      <c r="AJ2444" s="626">
        <v>0</v>
      </c>
      <c r="AK2444" s="626">
        <v>0</v>
      </c>
      <c r="AL2444" s="626">
        <v>0</v>
      </c>
      <c r="AO2444" s="384" t="s">
        <v>44</v>
      </c>
      <c r="AP2444" s="385" t="s">
        <v>88</v>
      </c>
      <c r="AQ2444" s="384" t="str">
        <f t="shared" si="331"/>
        <v>Kishoreganj Prison</v>
      </c>
      <c r="AR2444" s="627">
        <v>0</v>
      </c>
      <c r="AS2444" s="627">
        <v>0</v>
      </c>
      <c r="AT2444" s="627">
        <v>0</v>
      </c>
      <c r="AU2444" s="627">
        <v>0</v>
      </c>
      <c r="AV2444" s="627">
        <v>0</v>
      </c>
      <c r="AW2444" s="627">
        <v>0</v>
      </c>
      <c r="AX2444" s="627">
        <v>0</v>
      </c>
      <c r="AY2444" s="627">
        <v>0</v>
      </c>
      <c r="AZ2444" s="627">
        <v>0</v>
      </c>
      <c r="BA2444" s="627">
        <v>0</v>
      </c>
      <c r="BB2444" s="627">
        <v>0</v>
      </c>
      <c r="BC2444" s="627">
        <v>0</v>
      </c>
      <c r="BD2444" s="627">
        <v>0</v>
      </c>
      <c r="BE2444" s="627">
        <v>0</v>
      </c>
      <c r="BF2444" s="627">
        <v>0</v>
      </c>
      <c r="BH2444" s="384" t="s">
        <v>44</v>
      </c>
      <c r="BI2444" s="385" t="s">
        <v>88</v>
      </c>
      <c r="BJ2444" s="384" t="str">
        <f t="shared" si="332"/>
        <v>Kishoreganj Prison</v>
      </c>
      <c r="BK2444" s="627">
        <v>0</v>
      </c>
      <c r="BL2444" s="627">
        <v>0</v>
      </c>
      <c r="BM2444" s="627">
        <v>0</v>
      </c>
      <c r="BN2444" s="627">
        <v>0</v>
      </c>
      <c r="BO2444" s="627">
        <v>0</v>
      </c>
      <c r="BP2444" s="627">
        <v>0</v>
      </c>
      <c r="BQ2444" s="627">
        <v>0</v>
      </c>
      <c r="BR2444" s="627">
        <v>0</v>
      </c>
      <c r="BS2444" s="627">
        <v>0</v>
      </c>
      <c r="BT2444" s="627">
        <v>0</v>
      </c>
      <c r="BU2444" s="627">
        <v>0</v>
      </c>
      <c r="BV2444" s="627">
        <v>0</v>
      </c>
      <c r="BW2444" s="627">
        <v>0</v>
      </c>
      <c r="BX2444" s="627">
        <v>0</v>
      </c>
      <c r="BY2444" s="627">
        <v>0</v>
      </c>
      <c r="CA2444" s="384" t="s">
        <v>44</v>
      </c>
      <c r="CB2444" s="385" t="s">
        <v>88</v>
      </c>
      <c r="CC2444" s="384" t="str">
        <f t="shared" si="333"/>
        <v>Kishoreganj Prison</v>
      </c>
      <c r="CD2444" s="629">
        <v>0</v>
      </c>
      <c r="CE2444" s="629">
        <v>0</v>
      </c>
      <c r="CF2444" s="629">
        <v>0</v>
      </c>
      <c r="CG2444" s="629">
        <v>0</v>
      </c>
      <c r="CH2444" s="629">
        <v>0</v>
      </c>
      <c r="CI2444" s="629">
        <v>0</v>
      </c>
      <c r="CJ2444" s="629">
        <v>0</v>
      </c>
      <c r="CK2444" s="629">
        <v>0</v>
      </c>
      <c r="CN2444" s="384" t="s">
        <v>44</v>
      </c>
      <c r="CO2444" s="385" t="s">
        <v>88</v>
      </c>
      <c r="CP2444" s="384" t="str">
        <f t="shared" si="334"/>
        <v>Kishoreganj Prison</v>
      </c>
      <c r="CQ2444" s="629">
        <v>0</v>
      </c>
      <c r="CR2444" s="629">
        <v>0</v>
      </c>
      <c r="CS2444" s="629">
        <v>0</v>
      </c>
      <c r="CT2444" s="629">
        <v>0</v>
      </c>
      <c r="CU2444" s="629">
        <v>0</v>
      </c>
      <c r="CV2444" s="629">
        <v>0</v>
      </c>
      <c r="CW2444" s="629">
        <v>0</v>
      </c>
      <c r="CX2444" s="629">
        <v>0</v>
      </c>
      <c r="CZ2444" s="384" t="s">
        <v>44</v>
      </c>
      <c r="DA2444" s="385" t="s">
        <v>88</v>
      </c>
      <c r="DB2444" s="384" t="str">
        <f t="shared" si="335"/>
        <v>Kishoreganj Prison</v>
      </c>
      <c r="DC2444" s="566">
        <v>0</v>
      </c>
      <c r="DD2444"/>
      <c r="DE2444" s="384" t="s">
        <v>44</v>
      </c>
      <c r="DF2444" s="385" t="s">
        <v>88</v>
      </c>
      <c r="DG2444" s="384" t="str">
        <f t="shared" si="328"/>
        <v>Kishoreganj Prison</v>
      </c>
      <c r="DH2444" s="566">
        <v>0</v>
      </c>
      <c r="DI2444"/>
      <c r="DJ2444" s="384" t="s">
        <v>44</v>
      </c>
      <c r="DK2444" s="385" t="s">
        <v>88</v>
      </c>
      <c r="DL2444" s="384" t="str">
        <f t="shared" si="338"/>
        <v>Kishoreganj Prison</v>
      </c>
      <c r="DM2444" s="566"/>
      <c r="DN2444"/>
      <c r="DO2444" s="384" t="s">
        <v>44</v>
      </c>
      <c r="DP2444" s="385" t="s">
        <v>88</v>
      </c>
      <c r="DQ2444" s="384" t="str">
        <f t="shared" si="339"/>
        <v>Kishoreganj Prison</v>
      </c>
      <c r="DR2444" s="566"/>
    </row>
    <row r="2445" spans="1:122" ht="15" hidden="1" x14ac:dyDescent="0.25">
      <c r="A2445" s="384" t="s">
        <v>44</v>
      </c>
      <c r="B2445" s="384" t="s">
        <v>276</v>
      </c>
      <c r="C2445" s="384" t="str">
        <f t="shared" si="336"/>
        <v>Kishoreganj Tarail</v>
      </c>
      <c r="D2445" s="626">
        <v>28</v>
      </c>
      <c r="E2445" s="626">
        <v>0</v>
      </c>
      <c r="F2445" s="626">
        <v>0</v>
      </c>
      <c r="G2445" s="626">
        <v>0</v>
      </c>
      <c r="H2445" s="626">
        <v>0</v>
      </c>
      <c r="I2445" s="626">
        <v>5</v>
      </c>
      <c r="J2445" s="626">
        <v>1</v>
      </c>
      <c r="K2445" s="626">
        <v>0</v>
      </c>
      <c r="L2445" s="626">
        <v>0</v>
      </c>
      <c r="M2445" s="626">
        <v>0</v>
      </c>
      <c r="N2445" s="626">
        <v>10</v>
      </c>
      <c r="O2445" s="626">
        <v>0</v>
      </c>
      <c r="P2445" s="626">
        <v>0</v>
      </c>
      <c r="Q2445" s="626">
        <v>0</v>
      </c>
      <c r="R2445" s="626">
        <v>0</v>
      </c>
      <c r="S2445" s="386"/>
      <c r="T2445" s="386"/>
      <c r="U2445" s="384" t="s">
        <v>44</v>
      </c>
      <c r="V2445" s="384" t="s">
        <v>276</v>
      </c>
      <c r="W2445" s="384" t="str">
        <f t="shared" si="337"/>
        <v>Kishoreganj Tarail</v>
      </c>
      <c r="X2445" s="626">
        <v>11</v>
      </c>
      <c r="Y2445" s="626">
        <v>1</v>
      </c>
      <c r="Z2445" s="626">
        <v>0</v>
      </c>
      <c r="AA2445" s="626">
        <v>0</v>
      </c>
      <c r="AB2445" s="626">
        <v>0</v>
      </c>
      <c r="AC2445" s="626">
        <v>2</v>
      </c>
      <c r="AD2445" s="626">
        <v>0</v>
      </c>
      <c r="AE2445" s="626">
        <v>0</v>
      </c>
      <c r="AF2445" s="626">
        <v>0</v>
      </c>
      <c r="AG2445" s="626">
        <v>0</v>
      </c>
      <c r="AH2445" s="626">
        <v>10</v>
      </c>
      <c r="AI2445" s="626">
        <v>2</v>
      </c>
      <c r="AJ2445" s="626">
        <v>0</v>
      </c>
      <c r="AK2445" s="626">
        <v>0</v>
      </c>
      <c r="AL2445" s="626">
        <v>0</v>
      </c>
      <c r="AO2445" s="384" t="s">
        <v>44</v>
      </c>
      <c r="AP2445" s="384" t="s">
        <v>276</v>
      </c>
      <c r="AQ2445" s="384" t="str">
        <f t="shared" si="331"/>
        <v>Kishoreganj Tarail</v>
      </c>
      <c r="AR2445" s="627">
        <v>1</v>
      </c>
      <c r="AS2445" s="627">
        <v>0</v>
      </c>
      <c r="AT2445" s="627">
        <v>0</v>
      </c>
      <c r="AU2445" s="627">
        <v>0</v>
      </c>
      <c r="AV2445" s="627">
        <v>0</v>
      </c>
      <c r="AW2445" s="627">
        <v>0</v>
      </c>
      <c r="AX2445" s="627">
        <v>0</v>
      </c>
      <c r="AY2445" s="627">
        <v>0</v>
      </c>
      <c r="AZ2445" s="627">
        <v>0</v>
      </c>
      <c r="BA2445" s="627">
        <v>0</v>
      </c>
      <c r="BB2445" s="627">
        <v>0</v>
      </c>
      <c r="BC2445" s="627">
        <v>0</v>
      </c>
      <c r="BD2445" s="627">
        <v>0</v>
      </c>
      <c r="BE2445" s="627">
        <v>0</v>
      </c>
      <c r="BF2445" s="627">
        <v>0</v>
      </c>
      <c r="BH2445" s="384" t="s">
        <v>44</v>
      </c>
      <c r="BI2445" s="384" t="s">
        <v>276</v>
      </c>
      <c r="BJ2445" s="384" t="str">
        <f t="shared" si="332"/>
        <v>Kishoreganj Tarail</v>
      </c>
      <c r="BK2445" s="627">
        <v>0</v>
      </c>
      <c r="BL2445" s="627">
        <v>0</v>
      </c>
      <c r="BM2445" s="627">
        <v>0</v>
      </c>
      <c r="BN2445" s="627">
        <v>0</v>
      </c>
      <c r="BO2445" s="627">
        <v>0</v>
      </c>
      <c r="BP2445" s="627">
        <v>0</v>
      </c>
      <c r="BQ2445" s="627">
        <v>0</v>
      </c>
      <c r="BR2445" s="627">
        <v>0</v>
      </c>
      <c r="BS2445" s="627">
        <v>0</v>
      </c>
      <c r="BT2445" s="627">
        <v>0</v>
      </c>
      <c r="BU2445" s="627">
        <v>1</v>
      </c>
      <c r="BV2445" s="627">
        <v>0</v>
      </c>
      <c r="BW2445" s="627">
        <v>0</v>
      </c>
      <c r="BX2445" s="627">
        <v>0</v>
      </c>
      <c r="BY2445" s="627">
        <v>0</v>
      </c>
      <c r="CA2445" s="384" t="s">
        <v>44</v>
      </c>
      <c r="CB2445" s="384" t="s">
        <v>276</v>
      </c>
      <c r="CC2445" s="384" t="str">
        <f t="shared" si="333"/>
        <v>Kishoreganj Tarail</v>
      </c>
      <c r="CD2445" s="629">
        <v>0</v>
      </c>
      <c r="CE2445" s="629">
        <v>0</v>
      </c>
      <c r="CF2445" s="629">
        <v>0</v>
      </c>
      <c r="CG2445" s="629">
        <v>0</v>
      </c>
      <c r="CH2445" s="629">
        <v>0</v>
      </c>
      <c r="CI2445" s="629">
        <v>0</v>
      </c>
      <c r="CJ2445" s="629">
        <v>0</v>
      </c>
      <c r="CK2445" s="629">
        <v>0</v>
      </c>
      <c r="CN2445" s="384" t="s">
        <v>44</v>
      </c>
      <c r="CO2445" s="384" t="s">
        <v>276</v>
      </c>
      <c r="CP2445" s="384" t="str">
        <f t="shared" si="334"/>
        <v>Kishoreganj Tarail</v>
      </c>
      <c r="CQ2445" s="629">
        <v>0</v>
      </c>
      <c r="CR2445" s="629">
        <v>0</v>
      </c>
      <c r="CS2445" s="629">
        <v>0</v>
      </c>
      <c r="CT2445" s="629">
        <v>0</v>
      </c>
      <c r="CU2445" s="629">
        <v>0</v>
      </c>
      <c r="CV2445" s="629">
        <v>0</v>
      </c>
      <c r="CW2445" s="629">
        <v>0</v>
      </c>
      <c r="CX2445" s="629">
        <v>0</v>
      </c>
      <c r="CZ2445" s="384" t="s">
        <v>44</v>
      </c>
      <c r="DA2445" s="384" t="s">
        <v>276</v>
      </c>
      <c r="DB2445" s="384" t="str">
        <f t="shared" si="335"/>
        <v>Kishoreganj Tarail</v>
      </c>
      <c r="DC2445" s="566">
        <v>14</v>
      </c>
      <c r="DD2445"/>
      <c r="DE2445" s="384" t="s">
        <v>44</v>
      </c>
      <c r="DF2445" s="384" t="s">
        <v>276</v>
      </c>
      <c r="DG2445" s="384" t="str">
        <f t="shared" si="328"/>
        <v>Kishoreganj Tarail</v>
      </c>
      <c r="DH2445" s="566">
        <v>9</v>
      </c>
      <c r="DI2445"/>
      <c r="DJ2445" s="384" t="s">
        <v>44</v>
      </c>
      <c r="DK2445" s="384" t="s">
        <v>276</v>
      </c>
      <c r="DL2445" s="384" t="str">
        <f t="shared" si="338"/>
        <v>Kishoreganj Tarail</v>
      </c>
      <c r="DM2445" s="566"/>
      <c r="DN2445"/>
      <c r="DO2445" s="384" t="s">
        <v>44</v>
      </c>
      <c r="DP2445" s="384" t="s">
        <v>276</v>
      </c>
      <c r="DQ2445" s="384" t="str">
        <f t="shared" si="339"/>
        <v>Kishoreganj Tarail</v>
      </c>
      <c r="DR2445" s="566"/>
    </row>
    <row r="2446" spans="1:122" ht="15" hidden="1" x14ac:dyDescent="0.25">
      <c r="A2446" s="384" t="s">
        <v>45</v>
      </c>
      <c r="B2446" s="384" t="s">
        <v>277</v>
      </c>
      <c r="C2446" s="384" t="str">
        <f t="shared" si="336"/>
        <v>Madaripur Kalkini</v>
      </c>
      <c r="D2446" s="626">
        <v>4</v>
      </c>
      <c r="E2446" s="626">
        <v>5</v>
      </c>
      <c r="F2446" s="626">
        <v>0</v>
      </c>
      <c r="G2446" s="626">
        <v>0</v>
      </c>
      <c r="H2446" s="626">
        <v>1</v>
      </c>
      <c r="I2446" s="626">
        <v>6</v>
      </c>
      <c r="J2446" s="626">
        <v>0</v>
      </c>
      <c r="K2446" s="626">
        <v>0</v>
      </c>
      <c r="L2446" s="626">
        <v>0</v>
      </c>
      <c r="M2446" s="626">
        <v>0</v>
      </c>
      <c r="N2446" s="626">
        <v>4</v>
      </c>
      <c r="O2446" s="626">
        <v>0</v>
      </c>
      <c r="P2446" s="626">
        <v>0</v>
      </c>
      <c r="Q2446" s="626">
        <v>0</v>
      </c>
      <c r="R2446" s="626">
        <v>0</v>
      </c>
      <c r="S2446" s="386"/>
      <c r="T2446" s="386"/>
      <c r="U2446" s="384" t="s">
        <v>45</v>
      </c>
      <c r="V2446" s="384" t="s">
        <v>277</v>
      </c>
      <c r="W2446" s="384" t="str">
        <f t="shared" si="337"/>
        <v>Madaripur Kalkini</v>
      </c>
      <c r="X2446" s="626">
        <v>3</v>
      </c>
      <c r="Y2446" s="626">
        <v>1</v>
      </c>
      <c r="Z2446" s="626">
        <v>0</v>
      </c>
      <c r="AA2446" s="626">
        <v>0</v>
      </c>
      <c r="AB2446" s="626">
        <v>0</v>
      </c>
      <c r="AC2446" s="626">
        <v>2</v>
      </c>
      <c r="AD2446" s="626">
        <v>1</v>
      </c>
      <c r="AE2446" s="626">
        <v>0</v>
      </c>
      <c r="AF2446" s="626">
        <v>0</v>
      </c>
      <c r="AG2446" s="626">
        <v>0</v>
      </c>
      <c r="AH2446" s="626">
        <v>5</v>
      </c>
      <c r="AI2446" s="626">
        <v>1</v>
      </c>
      <c r="AJ2446" s="626">
        <v>0</v>
      </c>
      <c r="AK2446" s="626">
        <v>0</v>
      </c>
      <c r="AL2446" s="626">
        <v>0</v>
      </c>
      <c r="AO2446" s="384" t="s">
        <v>45</v>
      </c>
      <c r="AP2446" s="384" t="s">
        <v>277</v>
      </c>
      <c r="AQ2446" s="384" t="str">
        <f t="shared" si="331"/>
        <v>Madaripur Kalkini</v>
      </c>
      <c r="AR2446" s="627">
        <v>0</v>
      </c>
      <c r="AS2446" s="627">
        <v>0</v>
      </c>
      <c r="AT2446" s="627">
        <v>0</v>
      </c>
      <c r="AU2446" s="627">
        <v>0</v>
      </c>
      <c r="AV2446" s="627">
        <v>0</v>
      </c>
      <c r="AW2446" s="627">
        <v>0</v>
      </c>
      <c r="AX2446" s="627">
        <v>0</v>
      </c>
      <c r="AY2446" s="627">
        <v>0</v>
      </c>
      <c r="AZ2446" s="627">
        <v>0</v>
      </c>
      <c r="BA2446" s="627">
        <v>0</v>
      </c>
      <c r="BB2446" s="627">
        <v>0</v>
      </c>
      <c r="BC2446" s="627">
        <v>0</v>
      </c>
      <c r="BD2446" s="627">
        <v>0</v>
      </c>
      <c r="BE2446" s="627">
        <v>0</v>
      </c>
      <c r="BF2446" s="627">
        <v>0</v>
      </c>
      <c r="BH2446" s="384" t="s">
        <v>45</v>
      </c>
      <c r="BI2446" s="384" t="s">
        <v>277</v>
      </c>
      <c r="BJ2446" s="384" t="str">
        <f t="shared" si="332"/>
        <v>Madaripur Kalkini</v>
      </c>
      <c r="BK2446" s="627">
        <v>1</v>
      </c>
      <c r="BL2446" s="627">
        <v>0</v>
      </c>
      <c r="BM2446" s="627">
        <v>0</v>
      </c>
      <c r="BN2446" s="627">
        <v>0</v>
      </c>
      <c r="BO2446" s="627">
        <v>0</v>
      </c>
      <c r="BP2446" s="627">
        <v>0</v>
      </c>
      <c r="BQ2446" s="627">
        <v>0</v>
      </c>
      <c r="BR2446" s="627">
        <v>0</v>
      </c>
      <c r="BS2446" s="627">
        <v>0</v>
      </c>
      <c r="BT2446" s="627">
        <v>0</v>
      </c>
      <c r="BU2446" s="627">
        <v>0</v>
      </c>
      <c r="BV2446" s="627">
        <v>0</v>
      </c>
      <c r="BW2446" s="627">
        <v>0</v>
      </c>
      <c r="BX2446" s="627">
        <v>0</v>
      </c>
      <c r="BY2446" s="627">
        <v>0</v>
      </c>
      <c r="CA2446" s="384" t="s">
        <v>45</v>
      </c>
      <c r="CB2446" s="384" t="s">
        <v>277</v>
      </c>
      <c r="CC2446" s="384" t="str">
        <f t="shared" si="333"/>
        <v>Madaripur Kalkini</v>
      </c>
      <c r="CD2446" s="629">
        <v>0</v>
      </c>
      <c r="CE2446" s="629">
        <v>0</v>
      </c>
      <c r="CF2446" s="629">
        <v>0</v>
      </c>
      <c r="CG2446" s="629">
        <v>0</v>
      </c>
      <c r="CH2446" s="629">
        <v>0</v>
      </c>
      <c r="CI2446" s="629">
        <v>0</v>
      </c>
      <c r="CJ2446" s="629">
        <v>0</v>
      </c>
      <c r="CK2446" s="629">
        <v>0</v>
      </c>
      <c r="CN2446" s="384" t="s">
        <v>45</v>
      </c>
      <c r="CO2446" s="384" t="s">
        <v>277</v>
      </c>
      <c r="CP2446" s="384" t="str">
        <f t="shared" si="334"/>
        <v>Madaripur Kalkini</v>
      </c>
      <c r="CQ2446" s="629">
        <v>0</v>
      </c>
      <c r="CR2446" s="629">
        <v>0</v>
      </c>
      <c r="CS2446" s="629">
        <v>0</v>
      </c>
      <c r="CT2446" s="629">
        <v>0</v>
      </c>
      <c r="CU2446" s="629">
        <v>0</v>
      </c>
      <c r="CV2446" s="629">
        <v>0</v>
      </c>
      <c r="CW2446" s="629">
        <v>0</v>
      </c>
      <c r="CX2446" s="629">
        <v>0</v>
      </c>
      <c r="CZ2446" s="384" t="s">
        <v>45</v>
      </c>
      <c r="DA2446" s="384" t="s">
        <v>277</v>
      </c>
      <c r="DB2446" s="384" t="str">
        <f t="shared" si="335"/>
        <v>Madaripur Kalkini</v>
      </c>
      <c r="DC2446" s="566">
        <v>5</v>
      </c>
      <c r="DD2446"/>
      <c r="DE2446" s="384" t="s">
        <v>45</v>
      </c>
      <c r="DF2446" s="384" t="s">
        <v>277</v>
      </c>
      <c r="DG2446" s="384" t="str">
        <f t="shared" si="328"/>
        <v>Madaripur Kalkini</v>
      </c>
      <c r="DH2446" s="566">
        <v>1</v>
      </c>
      <c r="DI2446"/>
      <c r="DJ2446" s="384" t="s">
        <v>45</v>
      </c>
      <c r="DK2446" s="384" t="s">
        <v>277</v>
      </c>
      <c r="DL2446" s="384" t="str">
        <f t="shared" si="338"/>
        <v>Madaripur Kalkini</v>
      </c>
      <c r="DM2446" s="566"/>
      <c r="DN2446"/>
      <c r="DO2446" s="384" t="s">
        <v>45</v>
      </c>
      <c r="DP2446" s="384" t="s">
        <v>277</v>
      </c>
      <c r="DQ2446" s="384" t="str">
        <f t="shared" si="339"/>
        <v>Madaripur Kalkini</v>
      </c>
      <c r="DR2446" s="566"/>
    </row>
    <row r="2447" spans="1:122" ht="15" hidden="1" x14ac:dyDescent="0.25">
      <c r="A2447" s="384" t="s">
        <v>45</v>
      </c>
      <c r="B2447" s="241" t="s">
        <v>588</v>
      </c>
      <c r="C2447" s="384" t="str">
        <f t="shared" si="336"/>
        <v>Madaripur Madaripur Sadar</v>
      </c>
      <c r="D2447" s="626">
        <v>12</v>
      </c>
      <c r="E2447" s="626">
        <v>1</v>
      </c>
      <c r="F2447" s="626">
        <v>0</v>
      </c>
      <c r="G2447" s="626">
        <v>0</v>
      </c>
      <c r="H2447" s="626">
        <v>0</v>
      </c>
      <c r="I2447" s="626">
        <v>2</v>
      </c>
      <c r="J2447" s="626">
        <v>0</v>
      </c>
      <c r="K2447" s="626">
        <v>0</v>
      </c>
      <c r="L2447" s="626">
        <v>0</v>
      </c>
      <c r="M2447" s="626">
        <v>0</v>
      </c>
      <c r="N2447" s="626">
        <v>10</v>
      </c>
      <c r="O2447" s="626">
        <v>0</v>
      </c>
      <c r="P2447" s="626">
        <v>0</v>
      </c>
      <c r="Q2447" s="626">
        <v>0</v>
      </c>
      <c r="R2447" s="626">
        <v>0</v>
      </c>
      <c r="S2447" s="386"/>
      <c r="T2447" s="386"/>
      <c r="U2447" s="384" t="s">
        <v>45</v>
      </c>
      <c r="V2447" s="241" t="s">
        <v>588</v>
      </c>
      <c r="W2447" s="384" t="str">
        <f t="shared" si="337"/>
        <v>Madaripur Madaripur Sadar</v>
      </c>
      <c r="X2447" s="626">
        <v>6</v>
      </c>
      <c r="Y2447" s="626">
        <v>1</v>
      </c>
      <c r="Z2447" s="626">
        <v>0</v>
      </c>
      <c r="AA2447" s="626">
        <v>0</v>
      </c>
      <c r="AB2447" s="626">
        <v>0</v>
      </c>
      <c r="AC2447" s="626">
        <v>5</v>
      </c>
      <c r="AD2447" s="626">
        <v>0</v>
      </c>
      <c r="AE2447" s="626">
        <v>0</v>
      </c>
      <c r="AF2447" s="626">
        <v>0</v>
      </c>
      <c r="AG2447" s="626">
        <v>0</v>
      </c>
      <c r="AH2447" s="626">
        <v>6</v>
      </c>
      <c r="AI2447" s="626">
        <v>0</v>
      </c>
      <c r="AJ2447" s="626">
        <v>0</v>
      </c>
      <c r="AK2447" s="626">
        <v>0</v>
      </c>
      <c r="AL2447" s="626">
        <v>0</v>
      </c>
      <c r="AO2447" s="384" t="s">
        <v>45</v>
      </c>
      <c r="AP2447" s="241" t="s">
        <v>588</v>
      </c>
      <c r="AQ2447" s="384" t="str">
        <f t="shared" si="331"/>
        <v>Madaripur Madaripur Sadar</v>
      </c>
      <c r="AR2447" s="627">
        <v>0</v>
      </c>
      <c r="AS2447" s="627">
        <v>0</v>
      </c>
      <c r="AT2447" s="627">
        <v>0</v>
      </c>
      <c r="AU2447" s="627">
        <v>0</v>
      </c>
      <c r="AV2447" s="627">
        <v>0</v>
      </c>
      <c r="AW2447" s="627">
        <v>0</v>
      </c>
      <c r="AX2447" s="627">
        <v>0</v>
      </c>
      <c r="AY2447" s="627">
        <v>0</v>
      </c>
      <c r="AZ2447" s="627">
        <v>0</v>
      </c>
      <c r="BA2447" s="627">
        <v>0</v>
      </c>
      <c r="BB2447" s="627">
        <v>0</v>
      </c>
      <c r="BC2447" s="627">
        <v>0</v>
      </c>
      <c r="BD2447" s="627">
        <v>0</v>
      </c>
      <c r="BE2447" s="627">
        <v>0</v>
      </c>
      <c r="BF2447" s="627">
        <v>0</v>
      </c>
      <c r="BH2447" s="384" t="s">
        <v>45</v>
      </c>
      <c r="BI2447" s="241" t="s">
        <v>588</v>
      </c>
      <c r="BJ2447" s="384" t="str">
        <f t="shared" si="332"/>
        <v>Madaripur Madaripur Sadar</v>
      </c>
      <c r="BK2447" s="627">
        <v>0</v>
      </c>
      <c r="BL2447" s="627">
        <v>0</v>
      </c>
      <c r="BM2447" s="627">
        <v>0</v>
      </c>
      <c r="BN2447" s="627">
        <v>0</v>
      </c>
      <c r="BO2447" s="627">
        <v>0</v>
      </c>
      <c r="BP2447" s="627">
        <v>0</v>
      </c>
      <c r="BQ2447" s="627">
        <v>0</v>
      </c>
      <c r="BR2447" s="627">
        <v>0</v>
      </c>
      <c r="BS2447" s="627">
        <v>0</v>
      </c>
      <c r="BT2447" s="627">
        <v>0</v>
      </c>
      <c r="BU2447" s="627">
        <v>0</v>
      </c>
      <c r="BV2447" s="627">
        <v>0</v>
      </c>
      <c r="BW2447" s="627">
        <v>0</v>
      </c>
      <c r="BX2447" s="627">
        <v>0</v>
      </c>
      <c r="BY2447" s="627">
        <v>0</v>
      </c>
      <c r="CA2447" s="384" t="s">
        <v>45</v>
      </c>
      <c r="CB2447" s="241" t="s">
        <v>588</v>
      </c>
      <c r="CC2447" s="384" t="str">
        <f t="shared" si="333"/>
        <v>Madaripur Madaripur Sadar</v>
      </c>
      <c r="CD2447" s="629">
        <v>0</v>
      </c>
      <c r="CE2447" s="629">
        <v>0</v>
      </c>
      <c r="CF2447" s="629">
        <v>0</v>
      </c>
      <c r="CG2447" s="629">
        <v>0</v>
      </c>
      <c r="CH2447" s="629">
        <v>0</v>
      </c>
      <c r="CI2447" s="629">
        <v>0</v>
      </c>
      <c r="CJ2447" s="629">
        <v>0</v>
      </c>
      <c r="CK2447" s="629">
        <v>0</v>
      </c>
      <c r="CN2447" s="384" t="s">
        <v>45</v>
      </c>
      <c r="CO2447" s="241" t="s">
        <v>588</v>
      </c>
      <c r="CP2447" s="384" t="str">
        <f t="shared" si="334"/>
        <v>Madaripur Madaripur Sadar</v>
      </c>
      <c r="CQ2447" s="629">
        <v>0</v>
      </c>
      <c r="CR2447" s="629">
        <v>0</v>
      </c>
      <c r="CS2447" s="629">
        <v>0</v>
      </c>
      <c r="CT2447" s="629">
        <v>0</v>
      </c>
      <c r="CU2447" s="629">
        <v>0</v>
      </c>
      <c r="CV2447" s="629">
        <v>0</v>
      </c>
      <c r="CW2447" s="629">
        <v>0</v>
      </c>
      <c r="CX2447" s="629">
        <v>0</v>
      </c>
      <c r="CZ2447" s="384" t="s">
        <v>45</v>
      </c>
      <c r="DA2447" s="241" t="s">
        <v>588</v>
      </c>
      <c r="DB2447" s="384" t="str">
        <f t="shared" si="335"/>
        <v>Madaripur Madaripur Sadar</v>
      </c>
      <c r="DC2447" s="566">
        <v>3</v>
      </c>
      <c r="DD2447"/>
      <c r="DE2447" s="384" t="s">
        <v>45</v>
      </c>
      <c r="DF2447" s="241" t="s">
        <v>588</v>
      </c>
      <c r="DG2447" s="384" t="str">
        <f t="shared" si="328"/>
        <v>Madaripur Madaripur Sadar</v>
      </c>
      <c r="DH2447" s="566">
        <v>3</v>
      </c>
      <c r="DI2447"/>
      <c r="DJ2447" s="384" t="s">
        <v>45</v>
      </c>
      <c r="DK2447" s="241" t="s">
        <v>588</v>
      </c>
      <c r="DL2447" s="384" t="str">
        <f t="shared" si="338"/>
        <v>Madaripur Madaripur Sadar</v>
      </c>
      <c r="DM2447" s="566"/>
      <c r="DN2447"/>
      <c r="DO2447" s="384" t="s">
        <v>45</v>
      </c>
      <c r="DP2447" s="241" t="s">
        <v>588</v>
      </c>
      <c r="DQ2447" s="384" t="str">
        <f t="shared" si="339"/>
        <v>Madaripur Madaripur Sadar</v>
      </c>
      <c r="DR2447" s="566"/>
    </row>
    <row r="2448" spans="1:122" ht="15" hidden="1" x14ac:dyDescent="0.25">
      <c r="A2448" s="384" t="s">
        <v>45</v>
      </c>
      <c r="B2448" s="384" t="s">
        <v>278</v>
      </c>
      <c r="C2448" s="384" t="str">
        <f t="shared" si="336"/>
        <v>Madaripur Rajoir</v>
      </c>
      <c r="D2448" s="626">
        <v>14</v>
      </c>
      <c r="E2448" s="626">
        <v>2</v>
      </c>
      <c r="F2448" s="626">
        <v>0</v>
      </c>
      <c r="G2448" s="626">
        <v>0</v>
      </c>
      <c r="H2448" s="626">
        <v>1</v>
      </c>
      <c r="I2448" s="626">
        <v>5</v>
      </c>
      <c r="J2448" s="626">
        <v>0</v>
      </c>
      <c r="K2448" s="626">
        <v>0</v>
      </c>
      <c r="L2448" s="626">
        <v>0</v>
      </c>
      <c r="M2448" s="626">
        <v>0</v>
      </c>
      <c r="N2448" s="626">
        <v>4</v>
      </c>
      <c r="O2448" s="626">
        <v>1</v>
      </c>
      <c r="P2448" s="626">
        <v>0</v>
      </c>
      <c r="Q2448" s="626">
        <v>0</v>
      </c>
      <c r="R2448" s="626">
        <v>0</v>
      </c>
      <c r="S2448" s="386"/>
      <c r="T2448" s="386"/>
      <c r="U2448" s="384" t="s">
        <v>45</v>
      </c>
      <c r="V2448" s="384" t="s">
        <v>278</v>
      </c>
      <c r="W2448" s="384" t="str">
        <f t="shared" si="337"/>
        <v>Madaripur Rajoir</v>
      </c>
      <c r="X2448" s="626">
        <v>0</v>
      </c>
      <c r="Y2448" s="626">
        <v>1</v>
      </c>
      <c r="Z2448" s="626">
        <v>1</v>
      </c>
      <c r="AA2448" s="626">
        <v>0</v>
      </c>
      <c r="AB2448" s="626">
        <v>0</v>
      </c>
      <c r="AC2448" s="626">
        <v>7</v>
      </c>
      <c r="AD2448" s="626">
        <v>1</v>
      </c>
      <c r="AE2448" s="626">
        <v>0</v>
      </c>
      <c r="AF2448" s="626">
        <v>0</v>
      </c>
      <c r="AG2448" s="626">
        <v>0</v>
      </c>
      <c r="AH2448" s="626">
        <v>9</v>
      </c>
      <c r="AI2448" s="626">
        <v>0</v>
      </c>
      <c r="AJ2448" s="626">
        <v>0</v>
      </c>
      <c r="AK2448" s="626">
        <v>0</v>
      </c>
      <c r="AL2448" s="626">
        <v>0</v>
      </c>
      <c r="AO2448" s="384" t="s">
        <v>45</v>
      </c>
      <c r="AP2448" s="384" t="s">
        <v>278</v>
      </c>
      <c r="AQ2448" s="384" t="str">
        <f t="shared" si="331"/>
        <v>Madaripur Rajoir</v>
      </c>
      <c r="AR2448" s="627">
        <v>1</v>
      </c>
      <c r="AS2448" s="627">
        <v>0</v>
      </c>
      <c r="AT2448" s="627">
        <v>0</v>
      </c>
      <c r="AU2448" s="627">
        <v>0</v>
      </c>
      <c r="AV2448" s="627">
        <v>0</v>
      </c>
      <c r="AW2448" s="627">
        <v>0</v>
      </c>
      <c r="AX2448" s="627">
        <v>0</v>
      </c>
      <c r="AY2448" s="627">
        <v>0</v>
      </c>
      <c r="AZ2448" s="627">
        <v>0</v>
      </c>
      <c r="BA2448" s="627">
        <v>0</v>
      </c>
      <c r="BB2448" s="627">
        <v>0</v>
      </c>
      <c r="BC2448" s="627">
        <v>0</v>
      </c>
      <c r="BD2448" s="627">
        <v>0</v>
      </c>
      <c r="BE2448" s="627">
        <v>0</v>
      </c>
      <c r="BF2448" s="627">
        <v>0</v>
      </c>
      <c r="BH2448" s="384" t="s">
        <v>45</v>
      </c>
      <c r="BI2448" s="384" t="s">
        <v>278</v>
      </c>
      <c r="BJ2448" s="384" t="str">
        <f t="shared" si="332"/>
        <v>Madaripur Rajoir</v>
      </c>
      <c r="BK2448" s="627">
        <v>0</v>
      </c>
      <c r="BL2448" s="627">
        <v>0</v>
      </c>
      <c r="BM2448" s="627">
        <v>0</v>
      </c>
      <c r="BN2448" s="627">
        <v>0</v>
      </c>
      <c r="BO2448" s="627">
        <v>0</v>
      </c>
      <c r="BP2448" s="627">
        <v>0</v>
      </c>
      <c r="BQ2448" s="627">
        <v>0</v>
      </c>
      <c r="BR2448" s="627">
        <v>0</v>
      </c>
      <c r="BS2448" s="627">
        <v>0</v>
      </c>
      <c r="BT2448" s="627">
        <v>0</v>
      </c>
      <c r="BU2448" s="627">
        <v>1</v>
      </c>
      <c r="BV2448" s="627">
        <v>0</v>
      </c>
      <c r="BW2448" s="627">
        <v>0</v>
      </c>
      <c r="BX2448" s="627">
        <v>0</v>
      </c>
      <c r="BY2448" s="627">
        <v>0</v>
      </c>
      <c r="CA2448" s="384" t="s">
        <v>45</v>
      </c>
      <c r="CB2448" s="384" t="s">
        <v>278</v>
      </c>
      <c r="CC2448" s="384" t="str">
        <f t="shared" si="333"/>
        <v>Madaripur Rajoir</v>
      </c>
      <c r="CD2448" s="629">
        <v>0</v>
      </c>
      <c r="CE2448" s="629">
        <v>0</v>
      </c>
      <c r="CF2448" s="629">
        <v>0</v>
      </c>
      <c r="CG2448" s="629">
        <v>0</v>
      </c>
      <c r="CH2448" s="629">
        <v>0</v>
      </c>
      <c r="CI2448" s="629">
        <v>0</v>
      </c>
      <c r="CJ2448" s="629">
        <v>0</v>
      </c>
      <c r="CK2448" s="629">
        <v>0</v>
      </c>
      <c r="CN2448" s="384" t="s">
        <v>45</v>
      </c>
      <c r="CO2448" s="384" t="s">
        <v>278</v>
      </c>
      <c r="CP2448" s="384" t="str">
        <f t="shared" si="334"/>
        <v>Madaripur Rajoir</v>
      </c>
      <c r="CQ2448" s="629">
        <v>0</v>
      </c>
      <c r="CR2448" s="629">
        <v>0</v>
      </c>
      <c r="CS2448" s="629">
        <v>0</v>
      </c>
      <c r="CT2448" s="629">
        <v>0</v>
      </c>
      <c r="CU2448" s="629">
        <v>0</v>
      </c>
      <c r="CV2448" s="629">
        <v>0</v>
      </c>
      <c r="CW2448" s="629">
        <v>0</v>
      </c>
      <c r="CX2448" s="629">
        <v>0</v>
      </c>
      <c r="CZ2448" s="384" t="s">
        <v>45</v>
      </c>
      <c r="DA2448" s="384" t="s">
        <v>278</v>
      </c>
      <c r="DB2448" s="384" t="str">
        <f t="shared" si="335"/>
        <v>Madaripur Rajoir</v>
      </c>
      <c r="DC2448" s="566">
        <v>3</v>
      </c>
      <c r="DD2448"/>
      <c r="DE2448" s="384" t="s">
        <v>45</v>
      </c>
      <c r="DF2448" s="384" t="s">
        <v>278</v>
      </c>
      <c r="DG2448" s="384" t="str">
        <f t="shared" si="328"/>
        <v>Madaripur Rajoir</v>
      </c>
      <c r="DH2448" s="566">
        <v>0</v>
      </c>
      <c r="DI2448"/>
      <c r="DJ2448" s="384" t="s">
        <v>45</v>
      </c>
      <c r="DK2448" s="384" t="s">
        <v>278</v>
      </c>
      <c r="DL2448" s="384" t="str">
        <f t="shared" si="338"/>
        <v>Madaripur Rajoir</v>
      </c>
      <c r="DM2448" s="566"/>
      <c r="DN2448"/>
      <c r="DO2448" s="384" t="s">
        <v>45</v>
      </c>
      <c r="DP2448" s="384" t="s">
        <v>278</v>
      </c>
      <c r="DQ2448" s="384" t="str">
        <f t="shared" si="339"/>
        <v>Madaripur Rajoir</v>
      </c>
      <c r="DR2448" s="566"/>
    </row>
    <row r="2449" spans="1:122" ht="15" hidden="1" x14ac:dyDescent="0.25">
      <c r="A2449" s="384" t="s">
        <v>45</v>
      </c>
      <c r="B2449" s="384" t="s">
        <v>279</v>
      </c>
      <c r="C2449" s="384" t="str">
        <f t="shared" si="336"/>
        <v>Madaripur Sibchar</v>
      </c>
      <c r="D2449" s="626">
        <v>16</v>
      </c>
      <c r="E2449" s="626">
        <v>2</v>
      </c>
      <c r="F2449" s="626">
        <v>0</v>
      </c>
      <c r="G2449" s="626">
        <v>0</v>
      </c>
      <c r="H2449" s="626">
        <v>0</v>
      </c>
      <c r="I2449" s="626">
        <v>16</v>
      </c>
      <c r="J2449" s="626">
        <v>0</v>
      </c>
      <c r="K2449" s="626">
        <v>0</v>
      </c>
      <c r="L2449" s="626">
        <v>0</v>
      </c>
      <c r="M2449" s="626">
        <v>0</v>
      </c>
      <c r="N2449" s="626">
        <v>7</v>
      </c>
      <c r="O2449" s="626">
        <v>0</v>
      </c>
      <c r="P2449" s="626">
        <v>0</v>
      </c>
      <c r="Q2449" s="626">
        <v>0</v>
      </c>
      <c r="R2449" s="626">
        <v>0</v>
      </c>
      <c r="S2449" s="386"/>
      <c r="T2449" s="386"/>
      <c r="U2449" s="384" t="s">
        <v>45</v>
      </c>
      <c r="V2449" s="384" t="s">
        <v>279</v>
      </c>
      <c r="W2449" s="384" t="str">
        <f t="shared" si="337"/>
        <v>Madaripur Sibchar</v>
      </c>
      <c r="X2449" s="626">
        <v>6</v>
      </c>
      <c r="Y2449" s="626">
        <v>1</v>
      </c>
      <c r="Z2449" s="626">
        <v>0</v>
      </c>
      <c r="AA2449" s="626">
        <v>0</v>
      </c>
      <c r="AB2449" s="626">
        <v>0</v>
      </c>
      <c r="AC2449" s="626">
        <v>4</v>
      </c>
      <c r="AD2449" s="626">
        <v>0</v>
      </c>
      <c r="AE2449" s="626">
        <v>0</v>
      </c>
      <c r="AF2449" s="626">
        <v>0</v>
      </c>
      <c r="AG2449" s="626">
        <v>0</v>
      </c>
      <c r="AH2449" s="626">
        <v>8</v>
      </c>
      <c r="AI2449" s="626">
        <v>1</v>
      </c>
      <c r="AJ2449" s="626">
        <v>0</v>
      </c>
      <c r="AK2449" s="626">
        <v>0</v>
      </c>
      <c r="AL2449" s="626">
        <v>0</v>
      </c>
      <c r="AO2449" s="384" t="s">
        <v>45</v>
      </c>
      <c r="AP2449" s="384" t="s">
        <v>279</v>
      </c>
      <c r="AQ2449" s="384" t="str">
        <f t="shared" si="331"/>
        <v>Madaripur Sibchar</v>
      </c>
      <c r="AR2449" s="627">
        <v>0</v>
      </c>
      <c r="AS2449" s="627">
        <v>0</v>
      </c>
      <c r="AT2449" s="627">
        <v>0</v>
      </c>
      <c r="AU2449" s="627">
        <v>0</v>
      </c>
      <c r="AV2449" s="627">
        <v>0</v>
      </c>
      <c r="AW2449" s="627">
        <v>0</v>
      </c>
      <c r="AX2449" s="627">
        <v>0</v>
      </c>
      <c r="AY2449" s="627">
        <v>0</v>
      </c>
      <c r="AZ2449" s="627">
        <v>0</v>
      </c>
      <c r="BA2449" s="627">
        <v>0</v>
      </c>
      <c r="BB2449" s="627">
        <v>0</v>
      </c>
      <c r="BC2449" s="627">
        <v>0</v>
      </c>
      <c r="BD2449" s="627">
        <v>0</v>
      </c>
      <c r="BE2449" s="627">
        <v>0</v>
      </c>
      <c r="BF2449" s="627">
        <v>0</v>
      </c>
      <c r="BH2449" s="384" t="s">
        <v>45</v>
      </c>
      <c r="BI2449" s="384" t="s">
        <v>279</v>
      </c>
      <c r="BJ2449" s="384" t="str">
        <f t="shared" si="332"/>
        <v>Madaripur Sibchar</v>
      </c>
      <c r="BK2449" s="627">
        <v>0</v>
      </c>
      <c r="BL2449" s="627">
        <v>0</v>
      </c>
      <c r="BM2449" s="627">
        <v>0</v>
      </c>
      <c r="BN2449" s="627">
        <v>0</v>
      </c>
      <c r="BO2449" s="627">
        <v>0</v>
      </c>
      <c r="BP2449" s="627">
        <v>0</v>
      </c>
      <c r="BQ2449" s="627">
        <v>0</v>
      </c>
      <c r="BR2449" s="627">
        <v>0</v>
      </c>
      <c r="BS2449" s="627">
        <v>0</v>
      </c>
      <c r="BT2449" s="627">
        <v>0</v>
      </c>
      <c r="BU2449" s="627">
        <v>1</v>
      </c>
      <c r="BV2449" s="627">
        <v>0</v>
      </c>
      <c r="BW2449" s="627">
        <v>0</v>
      </c>
      <c r="BX2449" s="627">
        <v>0</v>
      </c>
      <c r="BY2449" s="627">
        <v>0</v>
      </c>
      <c r="CA2449" s="384" t="s">
        <v>45</v>
      </c>
      <c r="CB2449" s="384" t="s">
        <v>279</v>
      </c>
      <c r="CC2449" s="384" t="str">
        <f t="shared" si="333"/>
        <v>Madaripur Sibchar</v>
      </c>
      <c r="CD2449" s="629">
        <v>0</v>
      </c>
      <c r="CE2449" s="629">
        <v>0</v>
      </c>
      <c r="CF2449" s="629">
        <v>0</v>
      </c>
      <c r="CG2449" s="629">
        <v>0</v>
      </c>
      <c r="CH2449" s="629">
        <v>0</v>
      </c>
      <c r="CI2449" s="629">
        <v>0</v>
      </c>
      <c r="CJ2449" s="629">
        <v>0</v>
      </c>
      <c r="CK2449" s="629">
        <v>0</v>
      </c>
      <c r="CN2449" s="384" t="s">
        <v>45</v>
      </c>
      <c r="CO2449" s="384" t="s">
        <v>279</v>
      </c>
      <c r="CP2449" s="384" t="str">
        <f t="shared" si="334"/>
        <v>Madaripur Sibchar</v>
      </c>
      <c r="CQ2449" s="629">
        <v>0</v>
      </c>
      <c r="CR2449" s="629">
        <v>0</v>
      </c>
      <c r="CS2449" s="629">
        <v>0</v>
      </c>
      <c r="CT2449" s="629">
        <v>0</v>
      </c>
      <c r="CU2449" s="629">
        <v>0</v>
      </c>
      <c r="CV2449" s="629">
        <v>0</v>
      </c>
      <c r="CW2449" s="629">
        <v>0</v>
      </c>
      <c r="CX2449" s="629">
        <v>0</v>
      </c>
      <c r="CZ2449" s="384" t="s">
        <v>45</v>
      </c>
      <c r="DA2449" s="384" t="s">
        <v>279</v>
      </c>
      <c r="DB2449" s="384" t="str">
        <f t="shared" si="335"/>
        <v>Madaripur Sibchar</v>
      </c>
      <c r="DC2449" s="566">
        <v>6</v>
      </c>
      <c r="DD2449"/>
      <c r="DE2449" s="384" t="s">
        <v>45</v>
      </c>
      <c r="DF2449" s="384" t="s">
        <v>279</v>
      </c>
      <c r="DG2449" s="384" t="str">
        <f t="shared" si="328"/>
        <v>Madaripur Sibchar</v>
      </c>
      <c r="DH2449" s="566">
        <v>3</v>
      </c>
      <c r="DI2449"/>
      <c r="DJ2449" s="384" t="s">
        <v>45</v>
      </c>
      <c r="DK2449" s="384" t="s">
        <v>279</v>
      </c>
      <c r="DL2449" s="384" t="str">
        <f t="shared" si="338"/>
        <v>Madaripur Sibchar</v>
      </c>
      <c r="DM2449" s="566"/>
      <c r="DN2449"/>
      <c r="DO2449" s="384" t="s">
        <v>45</v>
      </c>
      <c r="DP2449" s="384" t="s">
        <v>279</v>
      </c>
      <c r="DQ2449" s="384" t="str">
        <f t="shared" si="339"/>
        <v>Madaripur Sibchar</v>
      </c>
      <c r="DR2449" s="566"/>
    </row>
    <row r="2450" spans="1:122" ht="15" hidden="1" x14ac:dyDescent="0.25">
      <c r="A2450" s="384" t="s">
        <v>45</v>
      </c>
      <c r="B2450" s="385" t="s">
        <v>88</v>
      </c>
      <c r="C2450" s="384" t="str">
        <f t="shared" si="336"/>
        <v>Madaripur Prison</v>
      </c>
      <c r="D2450" s="626">
        <v>0</v>
      </c>
      <c r="E2450" s="626"/>
      <c r="F2450" s="626"/>
      <c r="G2450" s="626"/>
      <c r="H2450" s="626"/>
      <c r="I2450" s="626">
        <v>0</v>
      </c>
      <c r="J2450" s="626"/>
      <c r="K2450" s="626"/>
      <c r="L2450" s="626"/>
      <c r="M2450" s="626"/>
      <c r="N2450" s="626">
        <v>0</v>
      </c>
      <c r="O2450" s="626"/>
      <c r="P2450" s="626"/>
      <c r="Q2450" s="626"/>
      <c r="R2450" s="626"/>
      <c r="S2450" s="386"/>
      <c r="T2450" s="386"/>
      <c r="U2450" s="384" t="s">
        <v>45</v>
      </c>
      <c r="V2450" s="385" t="s">
        <v>88</v>
      </c>
      <c r="W2450" s="384" t="str">
        <f t="shared" si="337"/>
        <v>Madaripur Prison</v>
      </c>
      <c r="X2450" s="626">
        <v>0</v>
      </c>
      <c r="Y2450" s="626"/>
      <c r="Z2450" s="626"/>
      <c r="AA2450" s="626"/>
      <c r="AB2450" s="626"/>
      <c r="AC2450" s="626">
        <v>0</v>
      </c>
      <c r="AD2450" s="626"/>
      <c r="AE2450" s="626"/>
      <c r="AF2450" s="626"/>
      <c r="AG2450" s="626"/>
      <c r="AH2450" s="626">
        <v>0</v>
      </c>
      <c r="AI2450" s="626"/>
      <c r="AJ2450" s="626"/>
      <c r="AK2450" s="626"/>
      <c r="AL2450" s="626"/>
      <c r="AO2450" s="384" t="s">
        <v>45</v>
      </c>
      <c r="AP2450" s="385" t="s">
        <v>88</v>
      </c>
      <c r="AQ2450" s="384" t="str">
        <f t="shared" si="331"/>
        <v>Madaripur Prison</v>
      </c>
      <c r="AR2450" s="627">
        <v>0</v>
      </c>
      <c r="AS2450" s="627">
        <v>0</v>
      </c>
      <c r="AT2450" s="627">
        <v>0</v>
      </c>
      <c r="AU2450" s="627">
        <v>0</v>
      </c>
      <c r="AV2450" s="627">
        <v>0</v>
      </c>
      <c r="AW2450" s="627">
        <v>0</v>
      </c>
      <c r="AX2450" s="627">
        <v>0</v>
      </c>
      <c r="AY2450" s="627">
        <v>0</v>
      </c>
      <c r="AZ2450" s="627">
        <v>0</v>
      </c>
      <c r="BA2450" s="627">
        <v>0</v>
      </c>
      <c r="BB2450" s="627">
        <v>0</v>
      </c>
      <c r="BC2450" s="627">
        <v>0</v>
      </c>
      <c r="BD2450" s="627">
        <v>0</v>
      </c>
      <c r="BE2450" s="627">
        <v>0</v>
      </c>
      <c r="BF2450" s="627">
        <v>0</v>
      </c>
      <c r="BH2450" s="384" t="s">
        <v>45</v>
      </c>
      <c r="BI2450" s="385" t="s">
        <v>88</v>
      </c>
      <c r="BJ2450" s="384" t="str">
        <f t="shared" si="332"/>
        <v>Madaripur Prison</v>
      </c>
      <c r="BK2450" s="627">
        <v>0</v>
      </c>
      <c r="BL2450" s="627">
        <v>0</v>
      </c>
      <c r="BM2450" s="627">
        <v>0</v>
      </c>
      <c r="BN2450" s="627">
        <v>0</v>
      </c>
      <c r="BO2450" s="627">
        <v>0</v>
      </c>
      <c r="BP2450" s="627">
        <v>0</v>
      </c>
      <c r="BQ2450" s="627">
        <v>0</v>
      </c>
      <c r="BR2450" s="627">
        <v>0</v>
      </c>
      <c r="BS2450" s="627">
        <v>0</v>
      </c>
      <c r="BT2450" s="627">
        <v>0</v>
      </c>
      <c r="BU2450" s="627">
        <v>0</v>
      </c>
      <c r="BV2450" s="627">
        <v>0</v>
      </c>
      <c r="BW2450" s="627">
        <v>0</v>
      </c>
      <c r="BX2450" s="627">
        <v>0</v>
      </c>
      <c r="BY2450" s="627">
        <v>0</v>
      </c>
      <c r="CA2450" s="384" t="s">
        <v>45</v>
      </c>
      <c r="CB2450" s="385" t="s">
        <v>88</v>
      </c>
      <c r="CC2450" s="384" t="str">
        <f t="shared" si="333"/>
        <v>Madaripur Prison</v>
      </c>
      <c r="CD2450" s="629"/>
      <c r="CE2450" s="629"/>
      <c r="CF2450" s="629"/>
      <c r="CG2450" s="629"/>
      <c r="CH2450" s="629"/>
      <c r="CI2450" s="629"/>
      <c r="CJ2450" s="629"/>
      <c r="CK2450" s="629"/>
      <c r="CN2450" s="384" t="s">
        <v>45</v>
      </c>
      <c r="CO2450" s="385" t="s">
        <v>88</v>
      </c>
      <c r="CP2450" s="384" t="str">
        <f t="shared" si="334"/>
        <v>Madaripur Prison</v>
      </c>
      <c r="CQ2450" s="629"/>
      <c r="CR2450" s="629"/>
      <c r="CS2450" s="629"/>
      <c r="CT2450" s="629"/>
      <c r="CU2450" s="629"/>
      <c r="CV2450" s="629"/>
      <c r="CW2450" s="629"/>
      <c r="CX2450" s="629"/>
      <c r="CZ2450" s="384" t="s">
        <v>45</v>
      </c>
      <c r="DA2450" s="385" t="s">
        <v>88</v>
      </c>
      <c r="DB2450" s="384" t="str">
        <f t="shared" si="335"/>
        <v>Madaripur Prison</v>
      </c>
      <c r="DC2450" s="566"/>
      <c r="DD2450"/>
      <c r="DE2450" s="384" t="s">
        <v>45</v>
      </c>
      <c r="DF2450" s="385" t="s">
        <v>88</v>
      </c>
      <c r="DG2450" s="384" t="str">
        <f t="shared" si="328"/>
        <v>Madaripur Prison</v>
      </c>
      <c r="DH2450" s="566"/>
      <c r="DI2450"/>
      <c r="DJ2450" s="385" t="s">
        <v>45</v>
      </c>
      <c r="DK2450" s="385" t="s">
        <v>88</v>
      </c>
      <c r="DL2450" s="384" t="str">
        <f t="shared" si="338"/>
        <v>Madaripur Prison</v>
      </c>
      <c r="DM2450" s="566"/>
      <c r="DN2450"/>
      <c r="DO2450" s="384" t="s">
        <v>45</v>
      </c>
      <c r="DP2450" s="385" t="s">
        <v>88</v>
      </c>
      <c r="DQ2450" s="384" t="str">
        <f t="shared" si="339"/>
        <v>Madaripur Prison</v>
      </c>
      <c r="DR2450" s="566"/>
    </row>
    <row r="2451" spans="1:122" ht="15" hidden="1" x14ac:dyDescent="0.25">
      <c r="A2451" s="384" t="s">
        <v>46</v>
      </c>
      <c r="B2451" s="384" t="s">
        <v>280</v>
      </c>
      <c r="C2451" s="384" t="str">
        <f t="shared" si="336"/>
        <v>Manikganj Daulatpur</v>
      </c>
      <c r="D2451" s="626">
        <v>70</v>
      </c>
      <c r="E2451" s="626">
        <v>3</v>
      </c>
      <c r="F2451" s="626">
        <v>0</v>
      </c>
      <c r="G2451" s="626">
        <v>0</v>
      </c>
      <c r="H2451" s="626">
        <v>0</v>
      </c>
      <c r="I2451" s="626">
        <v>9</v>
      </c>
      <c r="J2451" s="626">
        <v>2</v>
      </c>
      <c r="K2451" s="626">
        <v>0</v>
      </c>
      <c r="L2451" s="626">
        <v>0</v>
      </c>
      <c r="M2451" s="626">
        <v>0</v>
      </c>
      <c r="N2451" s="626">
        <v>3</v>
      </c>
      <c r="O2451" s="626">
        <v>0</v>
      </c>
      <c r="P2451" s="626">
        <v>0</v>
      </c>
      <c r="Q2451" s="626">
        <v>0</v>
      </c>
      <c r="R2451" s="626">
        <v>0</v>
      </c>
      <c r="S2451" s="315"/>
      <c r="T2451" s="315"/>
      <c r="U2451" s="384" t="s">
        <v>46</v>
      </c>
      <c r="V2451" s="384" t="s">
        <v>280</v>
      </c>
      <c r="W2451" s="384" t="str">
        <f t="shared" si="337"/>
        <v>Manikganj Daulatpur</v>
      </c>
      <c r="X2451" s="626">
        <v>108</v>
      </c>
      <c r="Y2451" s="626">
        <v>1</v>
      </c>
      <c r="Z2451" s="626">
        <v>0</v>
      </c>
      <c r="AA2451" s="626">
        <v>0</v>
      </c>
      <c r="AB2451" s="626">
        <v>0</v>
      </c>
      <c r="AC2451" s="626">
        <v>3</v>
      </c>
      <c r="AD2451" s="626">
        <v>3</v>
      </c>
      <c r="AE2451" s="626">
        <v>0</v>
      </c>
      <c r="AF2451" s="626">
        <v>0</v>
      </c>
      <c r="AG2451" s="626">
        <v>0</v>
      </c>
      <c r="AH2451" s="626">
        <v>4</v>
      </c>
      <c r="AI2451" s="626">
        <v>0</v>
      </c>
      <c r="AJ2451" s="626">
        <v>0</v>
      </c>
      <c r="AK2451" s="626">
        <v>0</v>
      </c>
      <c r="AL2451" s="626">
        <v>0</v>
      </c>
      <c r="AO2451" s="384" t="s">
        <v>46</v>
      </c>
      <c r="AP2451" s="384" t="s">
        <v>280</v>
      </c>
      <c r="AQ2451" s="384" t="str">
        <f t="shared" si="331"/>
        <v>Manikganj Daulatpur</v>
      </c>
      <c r="AR2451" s="627">
        <v>1</v>
      </c>
      <c r="AS2451" s="627">
        <v>0</v>
      </c>
      <c r="AT2451" s="627">
        <v>0</v>
      </c>
      <c r="AU2451" s="627">
        <v>0</v>
      </c>
      <c r="AV2451" s="627">
        <v>0</v>
      </c>
      <c r="AW2451" s="627">
        <v>0</v>
      </c>
      <c r="AX2451" s="627">
        <v>0</v>
      </c>
      <c r="AY2451" s="627">
        <v>0</v>
      </c>
      <c r="AZ2451" s="627">
        <v>0</v>
      </c>
      <c r="BA2451" s="627">
        <v>0</v>
      </c>
      <c r="BB2451" s="627">
        <v>0</v>
      </c>
      <c r="BC2451" s="627">
        <v>0</v>
      </c>
      <c r="BD2451" s="627">
        <v>0</v>
      </c>
      <c r="BE2451" s="627">
        <v>0</v>
      </c>
      <c r="BF2451" s="627">
        <v>0</v>
      </c>
      <c r="BH2451" s="384" t="s">
        <v>46</v>
      </c>
      <c r="BI2451" s="384" t="s">
        <v>280</v>
      </c>
      <c r="BJ2451" s="384" t="str">
        <f t="shared" si="332"/>
        <v>Manikganj Daulatpur</v>
      </c>
      <c r="BK2451" s="627">
        <v>1</v>
      </c>
      <c r="BL2451" s="627">
        <v>0</v>
      </c>
      <c r="BM2451" s="627">
        <v>0</v>
      </c>
      <c r="BN2451" s="627">
        <v>0</v>
      </c>
      <c r="BO2451" s="627">
        <v>0</v>
      </c>
      <c r="BP2451" s="627">
        <v>0</v>
      </c>
      <c r="BQ2451" s="627">
        <v>0</v>
      </c>
      <c r="BR2451" s="627">
        <v>0</v>
      </c>
      <c r="BS2451" s="627">
        <v>0</v>
      </c>
      <c r="BT2451" s="627">
        <v>0</v>
      </c>
      <c r="BU2451" s="627">
        <v>0</v>
      </c>
      <c r="BV2451" s="627">
        <v>0</v>
      </c>
      <c r="BW2451" s="627">
        <v>0</v>
      </c>
      <c r="BX2451" s="627">
        <v>0</v>
      </c>
      <c r="BY2451" s="627">
        <v>0</v>
      </c>
      <c r="CA2451" s="384" t="s">
        <v>46</v>
      </c>
      <c r="CB2451" s="384" t="s">
        <v>280</v>
      </c>
      <c r="CC2451" s="384" t="str">
        <f t="shared" si="333"/>
        <v>Manikganj Daulatpur</v>
      </c>
      <c r="CD2451" s="629">
        <v>0</v>
      </c>
      <c r="CE2451" s="629">
        <v>0</v>
      </c>
      <c r="CF2451" s="629">
        <v>0</v>
      </c>
      <c r="CG2451" s="629">
        <v>0</v>
      </c>
      <c r="CH2451" s="629">
        <v>0</v>
      </c>
      <c r="CI2451" s="629">
        <v>0</v>
      </c>
      <c r="CJ2451" s="629">
        <v>0</v>
      </c>
      <c r="CK2451" s="629">
        <v>0</v>
      </c>
      <c r="CN2451" s="384" t="s">
        <v>46</v>
      </c>
      <c r="CO2451" s="384" t="s">
        <v>280</v>
      </c>
      <c r="CP2451" s="384" t="str">
        <f t="shared" si="334"/>
        <v>Manikganj Daulatpur</v>
      </c>
      <c r="CQ2451" s="629">
        <v>0</v>
      </c>
      <c r="CR2451" s="629">
        <v>0</v>
      </c>
      <c r="CS2451" s="629">
        <v>0</v>
      </c>
      <c r="CT2451" s="629">
        <v>0</v>
      </c>
      <c r="CU2451" s="629">
        <v>0</v>
      </c>
      <c r="CV2451" s="629">
        <v>0</v>
      </c>
      <c r="CW2451" s="629">
        <v>0</v>
      </c>
      <c r="CX2451" s="629">
        <v>0</v>
      </c>
      <c r="CZ2451" s="384" t="s">
        <v>46</v>
      </c>
      <c r="DA2451" s="384" t="s">
        <v>280</v>
      </c>
      <c r="DB2451" s="384" t="str">
        <f t="shared" si="335"/>
        <v>Manikganj Daulatpur</v>
      </c>
      <c r="DC2451" s="566">
        <v>5</v>
      </c>
      <c r="DD2451"/>
      <c r="DE2451" s="384" t="s">
        <v>46</v>
      </c>
      <c r="DF2451" s="384" t="s">
        <v>280</v>
      </c>
      <c r="DG2451" s="384" t="str">
        <f t="shared" si="328"/>
        <v>Manikganj Daulatpur</v>
      </c>
      <c r="DH2451" s="566">
        <v>7</v>
      </c>
      <c r="DI2451"/>
      <c r="DJ2451" s="384" t="s">
        <v>46</v>
      </c>
      <c r="DK2451" s="384" t="s">
        <v>280</v>
      </c>
      <c r="DL2451" s="384" t="str">
        <f t="shared" si="338"/>
        <v>Manikganj Daulatpur</v>
      </c>
      <c r="DM2451" s="566"/>
      <c r="DN2451"/>
      <c r="DO2451" s="384" t="s">
        <v>46</v>
      </c>
      <c r="DP2451" s="384" t="s">
        <v>280</v>
      </c>
      <c r="DQ2451" s="384" t="str">
        <f t="shared" si="339"/>
        <v>Manikganj Daulatpur</v>
      </c>
      <c r="DR2451" s="566"/>
    </row>
    <row r="2452" spans="1:122" ht="15" hidden="1" x14ac:dyDescent="0.25">
      <c r="A2452" s="384" t="s">
        <v>46</v>
      </c>
      <c r="B2452" s="384" t="s">
        <v>281</v>
      </c>
      <c r="C2452" s="384" t="str">
        <f t="shared" si="336"/>
        <v>Manikganj Ghior</v>
      </c>
      <c r="D2452" s="626">
        <v>58</v>
      </c>
      <c r="E2452" s="626">
        <v>1</v>
      </c>
      <c r="F2452" s="626">
        <v>0</v>
      </c>
      <c r="G2452" s="626">
        <v>0</v>
      </c>
      <c r="H2452" s="626">
        <v>0</v>
      </c>
      <c r="I2452" s="626">
        <v>5</v>
      </c>
      <c r="J2452" s="626">
        <v>3</v>
      </c>
      <c r="K2452" s="626">
        <v>0</v>
      </c>
      <c r="L2452" s="626">
        <v>0</v>
      </c>
      <c r="M2452" s="626">
        <v>0</v>
      </c>
      <c r="N2452" s="626">
        <v>2</v>
      </c>
      <c r="O2452" s="626">
        <v>0</v>
      </c>
      <c r="P2452" s="626">
        <v>0</v>
      </c>
      <c r="Q2452" s="626">
        <v>0</v>
      </c>
      <c r="R2452" s="626">
        <v>0</v>
      </c>
      <c r="S2452" s="315"/>
      <c r="T2452" s="315"/>
      <c r="U2452" s="384" t="s">
        <v>46</v>
      </c>
      <c r="V2452" s="384" t="s">
        <v>281</v>
      </c>
      <c r="W2452" s="384" t="str">
        <f t="shared" si="337"/>
        <v>Manikganj Ghior</v>
      </c>
      <c r="X2452" s="626">
        <v>45</v>
      </c>
      <c r="Y2452" s="626">
        <v>1</v>
      </c>
      <c r="Z2452" s="626">
        <v>0</v>
      </c>
      <c r="AA2452" s="626">
        <v>0</v>
      </c>
      <c r="AB2452" s="626">
        <v>0</v>
      </c>
      <c r="AC2452" s="626">
        <v>2</v>
      </c>
      <c r="AD2452" s="626">
        <v>1</v>
      </c>
      <c r="AE2452" s="626">
        <v>0</v>
      </c>
      <c r="AF2452" s="626">
        <v>0</v>
      </c>
      <c r="AG2452" s="626">
        <v>0</v>
      </c>
      <c r="AH2452" s="626">
        <v>7</v>
      </c>
      <c r="AI2452" s="626">
        <v>0</v>
      </c>
      <c r="AJ2452" s="626">
        <v>0</v>
      </c>
      <c r="AK2452" s="626">
        <v>0</v>
      </c>
      <c r="AL2452" s="626">
        <v>0</v>
      </c>
      <c r="AO2452" s="384" t="s">
        <v>46</v>
      </c>
      <c r="AP2452" s="384" t="s">
        <v>281</v>
      </c>
      <c r="AQ2452" s="384" t="str">
        <f t="shared" si="331"/>
        <v>Manikganj Ghior</v>
      </c>
      <c r="AR2452" s="627">
        <v>0</v>
      </c>
      <c r="AS2452" s="627">
        <v>0</v>
      </c>
      <c r="AT2452" s="627">
        <v>0</v>
      </c>
      <c r="AU2452" s="627">
        <v>0</v>
      </c>
      <c r="AV2452" s="627">
        <v>0</v>
      </c>
      <c r="AW2452" s="627">
        <v>0</v>
      </c>
      <c r="AX2452" s="627">
        <v>0</v>
      </c>
      <c r="AY2452" s="627">
        <v>0</v>
      </c>
      <c r="AZ2452" s="627">
        <v>0</v>
      </c>
      <c r="BA2452" s="627">
        <v>0</v>
      </c>
      <c r="BB2452" s="627">
        <v>0</v>
      </c>
      <c r="BC2452" s="627">
        <v>0</v>
      </c>
      <c r="BD2452" s="627">
        <v>0</v>
      </c>
      <c r="BE2452" s="627">
        <v>0</v>
      </c>
      <c r="BF2452" s="627">
        <v>0</v>
      </c>
      <c r="BH2452" s="384" t="s">
        <v>46</v>
      </c>
      <c r="BI2452" s="384" t="s">
        <v>281</v>
      </c>
      <c r="BJ2452" s="384" t="str">
        <f t="shared" si="332"/>
        <v>Manikganj Ghior</v>
      </c>
      <c r="BK2452" s="627">
        <v>0</v>
      </c>
      <c r="BL2452" s="627">
        <v>0</v>
      </c>
      <c r="BM2452" s="627">
        <v>0</v>
      </c>
      <c r="BN2452" s="627">
        <v>0</v>
      </c>
      <c r="BO2452" s="627">
        <v>0</v>
      </c>
      <c r="BP2452" s="627">
        <v>0</v>
      </c>
      <c r="BQ2452" s="627">
        <v>0</v>
      </c>
      <c r="BR2452" s="627">
        <v>0</v>
      </c>
      <c r="BS2452" s="627">
        <v>0</v>
      </c>
      <c r="BT2452" s="627">
        <v>0</v>
      </c>
      <c r="BU2452" s="627">
        <v>0</v>
      </c>
      <c r="BV2452" s="627">
        <v>0</v>
      </c>
      <c r="BW2452" s="627">
        <v>0</v>
      </c>
      <c r="BX2452" s="627">
        <v>0</v>
      </c>
      <c r="BY2452" s="627">
        <v>0</v>
      </c>
      <c r="CA2452" s="384" t="s">
        <v>46</v>
      </c>
      <c r="CB2452" s="384" t="s">
        <v>281</v>
      </c>
      <c r="CC2452" s="384" t="str">
        <f t="shared" si="333"/>
        <v>Manikganj Ghior</v>
      </c>
      <c r="CD2452" s="629">
        <v>0</v>
      </c>
      <c r="CE2452" s="629">
        <v>0</v>
      </c>
      <c r="CF2452" s="629">
        <v>0</v>
      </c>
      <c r="CG2452" s="629">
        <v>0</v>
      </c>
      <c r="CH2452" s="629">
        <v>0</v>
      </c>
      <c r="CI2452" s="629">
        <v>0</v>
      </c>
      <c r="CJ2452" s="629">
        <v>0</v>
      </c>
      <c r="CK2452" s="629">
        <v>0</v>
      </c>
      <c r="CN2452" s="384" t="s">
        <v>46</v>
      </c>
      <c r="CO2452" s="384" t="s">
        <v>281</v>
      </c>
      <c r="CP2452" s="384" t="str">
        <f t="shared" si="334"/>
        <v>Manikganj Ghior</v>
      </c>
      <c r="CQ2452" s="629">
        <v>0</v>
      </c>
      <c r="CR2452" s="629">
        <v>0</v>
      </c>
      <c r="CS2452" s="629">
        <v>0</v>
      </c>
      <c r="CT2452" s="629">
        <v>0</v>
      </c>
      <c r="CU2452" s="629">
        <v>0</v>
      </c>
      <c r="CV2452" s="629">
        <v>0</v>
      </c>
      <c r="CW2452" s="629">
        <v>0</v>
      </c>
      <c r="CX2452" s="629">
        <v>0</v>
      </c>
      <c r="CZ2452" s="384" t="s">
        <v>46</v>
      </c>
      <c r="DA2452" s="384" t="s">
        <v>281</v>
      </c>
      <c r="DB2452" s="384" t="str">
        <f t="shared" si="335"/>
        <v>Manikganj Ghior</v>
      </c>
      <c r="DC2452" s="566">
        <v>4</v>
      </c>
      <c r="DD2452"/>
      <c r="DE2452" s="384" t="s">
        <v>46</v>
      </c>
      <c r="DF2452" s="384" t="s">
        <v>281</v>
      </c>
      <c r="DG2452" s="384" t="str">
        <f t="shared" si="328"/>
        <v>Manikganj Ghior</v>
      </c>
      <c r="DH2452" s="566">
        <v>5</v>
      </c>
      <c r="DI2452"/>
      <c r="DJ2452" s="384" t="s">
        <v>46</v>
      </c>
      <c r="DK2452" s="384" t="s">
        <v>281</v>
      </c>
      <c r="DL2452" s="384" t="str">
        <f t="shared" si="338"/>
        <v>Manikganj Ghior</v>
      </c>
      <c r="DM2452" s="566"/>
      <c r="DN2452"/>
      <c r="DO2452" s="384" t="s">
        <v>46</v>
      </c>
      <c r="DP2452" s="384" t="s">
        <v>281</v>
      </c>
      <c r="DQ2452" s="384" t="str">
        <f t="shared" si="339"/>
        <v>Manikganj Ghior</v>
      </c>
      <c r="DR2452" s="566"/>
    </row>
    <row r="2453" spans="1:122" ht="15" hidden="1" x14ac:dyDescent="0.25">
      <c r="A2453" s="384" t="s">
        <v>46</v>
      </c>
      <c r="B2453" s="384" t="s">
        <v>282</v>
      </c>
      <c r="C2453" s="384" t="str">
        <f t="shared" si="336"/>
        <v>Manikganj Harirampur</v>
      </c>
      <c r="D2453" s="626">
        <v>70</v>
      </c>
      <c r="E2453" s="626">
        <v>1</v>
      </c>
      <c r="F2453" s="626">
        <v>0</v>
      </c>
      <c r="G2453" s="626">
        <v>0</v>
      </c>
      <c r="H2453" s="626">
        <v>0</v>
      </c>
      <c r="I2453" s="626">
        <v>9</v>
      </c>
      <c r="J2453" s="626">
        <v>0</v>
      </c>
      <c r="K2453" s="626">
        <v>0</v>
      </c>
      <c r="L2453" s="626">
        <v>0</v>
      </c>
      <c r="M2453" s="626">
        <v>0</v>
      </c>
      <c r="N2453" s="626">
        <v>1</v>
      </c>
      <c r="O2453" s="626">
        <v>1</v>
      </c>
      <c r="P2453" s="626">
        <v>0</v>
      </c>
      <c r="Q2453" s="626">
        <v>0</v>
      </c>
      <c r="R2453" s="626">
        <v>0</v>
      </c>
      <c r="S2453" s="315"/>
      <c r="T2453" s="315"/>
      <c r="U2453" s="384" t="s">
        <v>46</v>
      </c>
      <c r="V2453" s="384" t="s">
        <v>282</v>
      </c>
      <c r="W2453" s="384" t="str">
        <f t="shared" si="337"/>
        <v>Manikganj Harirampur</v>
      </c>
      <c r="X2453" s="626">
        <v>64</v>
      </c>
      <c r="Y2453" s="626">
        <v>0</v>
      </c>
      <c r="Z2453" s="626">
        <v>0</v>
      </c>
      <c r="AA2453" s="626">
        <v>0</v>
      </c>
      <c r="AB2453" s="626">
        <v>0</v>
      </c>
      <c r="AC2453" s="626">
        <v>3</v>
      </c>
      <c r="AD2453" s="626">
        <v>0</v>
      </c>
      <c r="AE2453" s="626">
        <v>0</v>
      </c>
      <c r="AF2453" s="626">
        <v>0</v>
      </c>
      <c r="AG2453" s="626">
        <v>0</v>
      </c>
      <c r="AH2453" s="626">
        <v>4</v>
      </c>
      <c r="AI2453" s="626">
        <v>0</v>
      </c>
      <c r="AJ2453" s="626">
        <v>0</v>
      </c>
      <c r="AK2453" s="626">
        <v>0</v>
      </c>
      <c r="AL2453" s="626">
        <v>0</v>
      </c>
      <c r="AO2453" s="384" t="s">
        <v>46</v>
      </c>
      <c r="AP2453" s="384" t="s">
        <v>282</v>
      </c>
      <c r="AQ2453" s="384" t="str">
        <f t="shared" si="331"/>
        <v>Manikganj Harirampur</v>
      </c>
      <c r="AR2453" s="627">
        <v>1</v>
      </c>
      <c r="AS2453" s="627">
        <v>0</v>
      </c>
      <c r="AT2453" s="627">
        <v>0</v>
      </c>
      <c r="AU2453" s="627">
        <v>0</v>
      </c>
      <c r="AV2453" s="627">
        <v>0</v>
      </c>
      <c r="AW2453" s="627">
        <v>0</v>
      </c>
      <c r="AX2453" s="627">
        <v>0</v>
      </c>
      <c r="AY2453" s="627">
        <v>0</v>
      </c>
      <c r="AZ2453" s="627">
        <v>0</v>
      </c>
      <c r="BA2453" s="627">
        <v>0</v>
      </c>
      <c r="BB2453" s="627">
        <v>0</v>
      </c>
      <c r="BC2453" s="627">
        <v>0</v>
      </c>
      <c r="BD2453" s="627">
        <v>0</v>
      </c>
      <c r="BE2453" s="627">
        <v>0</v>
      </c>
      <c r="BF2453" s="627">
        <v>0</v>
      </c>
      <c r="BH2453" s="384" t="s">
        <v>46</v>
      </c>
      <c r="BI2453" s="384" t="s">
        <v>282</v>
      </c>
      <c r="BJ2453" s="384" t="str">
        <f t="shared" si="332"/>
        <v>Manikganj Harirampur</v>
      </c>
      <c r="BK2453" s="627">
        <v>0</v>
      </c>
      <c r="BL2453" s="627">
        <v>0</v>
      </c>
      <c r="BM2453" s="627">
        <v>0</v>
      </c>
      <c r="BN2453" s="627">
        <v>0</v>
      </c>
      <c r="BO2453" s="627">
        <v>0</v>
      </c>
      <c r="BP2453" s="627">
        <v>1</v>
      </c>
      <c r="BQ2453" s="627">
        <v>0</v>
      </c>
      <c r="BR2453" s="627">
        <v>0</v>
      </c>
      <c r="BS2453" s="627">
        <v>0</v>
      </c>
      <c r="BT2453" s="627">
        <v>0</v>
      </c>
      <c r="BU2453" s="627">
        <v>0</v>
      </c>
      <c r="BV2453" s="627">
        <v>0</v>
      </c>
      <c r="BW2453" s="627">
        <v>0</v>
      </c>
      <c r="BX2453" s="627">
        <v>0</v>
      </c>
      <c r="BY2453" s="627">
        <v>0</v>
      </c>
      <c r="CA2453" s="384" t="s">
        <v>46</v>
      </c>
      <c r="CB2453" s="384" t="s">
        <v>282</v>
      </c>
      <c r="CC2453" s="384" t="str">
        <f t="shared" si="333"/>
        <v>Manikganj Harirampur</v>
      </c>
      <c r="CD2453" s="629">
        <v>0</v>
      </c>
      <c r="CE2453" s="629">
        <v>0</v>
      </c>
      <c r="CF2453" s="629">
        <v>0</v>
      </c>
      <c r="CG2453" s="629">
        <v>0</v>
      </c>
      <c r="CH2453" s="629">
        <v>0</v>
      </c>
      <c r="CI2453" s="629">
        <v>0</v>
      </c>
      <c r="CJ2453" s="629">
        <v>0</v>
      </c>
      <c r="CK2453" s="629">
        <v>0</v>
      </c>
      <c r="CN2453" s="384" t="s">
        <v>46</v>
      </c>
      <c r="CO2453" s="384" t="s">
        <v>282</v>
      </c>
      <c r="CP2453" s="384" t="str">
        <f t="shared" si="334"/>
        <v>Manikganj Harirampur</v>
      </c>
      <c r="CQ2453" s="629">
        <v>0</v>
      </c>
      <c r="CR2453" s="629">
        <v>0</v>
      </c>
      <c r="CS2453" s="629">
        <v>0</v>
      </c>
      <c r="CT2453" s="629">
        <v>0</v>
      </c>
      <c r="CU2453" s="629">
        <v>0</v>
      </c>
      <c r="CV2453" s="629">
        <v>0</v>
      </c>
      <c r="CW2453" s="629">
        <v>0</v>
      </c>
      <c r="CX2453" s="629">
        <v>0</v>
      </c>
      <c r="CZ2453" s="384" t="s">
        <v>46</v>
      </c>
      <c r="DA2453" s="384" t="s">
        <v>282</v>
      </c>
      <c r="DB2453" s="384" t="str">
        <f t="shared" si="335"/>
        <v>Manikganj Harirampur</v>
      </c>
      <c r="DC2453" s="566">
        <v>4</v>
      </c>
      <c r="DD2453"/>
      <c r="DE2453" s="384" t="s">
        <v>46</v>
      </c>
      <c r="DF2453" s="384" t="s">
        <v>282</v>
      </c>
      <c r="DG2453" s="384" t="str">
        <f t="shared" si="328"/>
        <v>Manikganj Harirampur</v>
      </c>
      <c r="DH2453" s="566">
        <v>2</v>
      </c>
      <c r="DI2453"/>
      <c r="DJ2453" s="384" t="s">
        <v>46</v>
      </c>
      <c r="DK2453" s="384" t="s">
        <v>282</v>
      </c>
      <c r="DL2453" s="384" t="str">
        <f t="shared" si="338"/>
        <v>Manikganj Harirampur</v>
      </c>
      <c r="DM2453" s="566"/>
      <c r="DN2453"/>
      <c r="DO2453" s="384" t="s">
        <v>46</v>
      </c>
      <c r="DP2453" s="384" t="s">
        <v>282</v>
      </c>
      <c r="DQ2453" s="384" t="str">
        <f t="shared" si="339"/>
        <v>Manikganj Harirampur</v>
      </c>
      <c r="DR2453" s="566"/>
    </row>
    <row r="2454" spans="1:122" ht="15" hidden="1" x14ac:dyDescent="0.25">
      <c r="A2454" s="384" t="s">
        <v>46</v>
      </c>
      <c r="B2454" s="384" t="s">
        <v>985</v>
      </c>
      <c r="C2454" s="384" t="str">
        <f t="shared" si="336"/>
        <v>Manikganj Manikganj DOTs Corner</v>
      </c>
      <c r="D2454" s="626">
        <v>0</v>
      </c>
      <c r="E2454" s="626">
        <v>0</v>
      </c>
      <c r="F2454" s="626">
        <v>0</v>
      </c>
      <c r="G2454" s="626">
        <v>0</v>
      </c>
      <c r="H2454" s="626">
        <v>0</v>
      </c>
      <c r="I2454" s="626">
        <v>0</v>
      </c>
      <c r="J2454" s="626">
        <v>0</v>
      </c>
      <c r="K2454" s="626">
        <v>0</v>
      </c>
      <c r="L2454" s="626">
        <v>0</v>
      </c>
      <c r="M2454" s="626">
        <v>0</v>
      </c>
      <c r="N2454" s="626">
        <v>1</v>
      </c>
      <c r="O2454" s="626">
        <v>0</v>
      </c>
      <c r="P2454" s="626">
        <v>0</v>
      </c>
      <c r="Q2454" s="626">
        <v>0</v>
      </c>
      <c r="R2454" s="626">
        <v>0</v>
      </c>
      <c r="S2454" s="315"/>
      <c r="T2454" s="315"/>
      <c r="U2454" s="384" t="s">
        <v>46</v>
      </c>
      <c r="V2454" s="384" t="s">
        <v>985</v>
      </c>
      <c r="W2454" s="384" t="str">
        <f t="shared" si="337"/>
        <v>Manikganj Manikganj DOTs Corner</v>
      </c>
      <c r="X2454" s="626">
        <v>0</v>
      </c>
      <c r="Y2454" s="626">
        <v>0</v>
      </c>
      <c r="Z2454" s="626">
        <v>0</v>
      </c>
      <c r="AA2454" s="626">
        <v>0</v>
      </c>
      <c r="AB2454" s="626">
        <v>0</v>
      </c>
      <c r="AC2454" s="626">
        <v>0</v>
      </c>
      <c r="AD2454" s="626">
        <v>0</v>
      </c>
      <c r="AE2454" s="626">
        <v>0</v>
      </c>
      <c r="AF2454" s="626">
        <v>0</v>
      </c>
      <c r="AG2454" s="626">
        <v>0</v>
      </c>
      <c r="AH2454" s="626">
        <v>1</v>
      </c>
      <c r="AI2454" s="626">
        <v>0</v>
      </c>
      <c r="AJ2454" s="626">
        <v>0</v>
      </c>
      <c r="AK2454" s="626">
        <v>0</v>
      </c>
      <c r="AL2454" s="626">
        <v>0</v>
      </c>
      <c r="AO2454" s="384" t="s">
        <v>46</v>
      </c>
      <c r="AP2454" s="384" t="s">
        <v>985</v>
      </c>
      <c r="AQ2454" s="384" t="str">
        <f t="shared" si="331"/>
        <v>Manikganj Manikganj DOTs Corner</v>
      </c>
      <c r="AR2454" s="627">
        <v>0</v>
      </c>
      <c r="AS2454" s="627">
        <v>0</v>
      </c>
      <c r="AT2454" s="627">
        <v>0</v>
      </c>
      <c r="AU2454" s="627">
        <v>0</v>
      </c>
      <c r="AV2454" s="627">
        <v>0</v>
      </c>
      <c r="AW2454" s="627">
        <v>0</v>
      </c>
      <c r="AX2454" s="627">
        <v>0</v>
      </c>
      <c r="AY2454" s="627">
        <v>0</v>
      </c>
      <c r="AZ2454" s="627">
        <v>0</v>
      </c>
      <c r="BA2454" s="627">
        <v>0</v>
      </c>
      <c r="BB2454" s="627">
        <v>0</v>
      </c>
      <c r="BC2454" s="627">
        <v>0</v>
      </c>
      <c r="BD2454" s="627">
        <v>0</v>
      </c>
      <c r="BE2454" s="627">
        <v>0</v>
      </c>
      <c r="BF2454" s="627">
        <v>0</v>
      </c>
      <c r="BH2454" s="384" t="s">
        <v>46</v>
      </c>
      <c r="BI2454" s="384" t="s">
        <v>985</v>
      </c>
      <c r="BJ2454" s="384" t="str">
        <f t="shared" si="332"/>
        <v>Manikganj Manikganj DOTs Corner</v>
      </c>
      <c r="BK2454" s="627">
        <v>0</v>
      </c>
      <c r="BL2454" s="627">
        <v>0</v>
      </c>
      <c r="BM2454" s="627">
        <v>0</v>
      </c>
      <c r="BN2454" s="627">
        <v>0</v>
      </c>
      <c r="BO2454" s="627">
        <v>0</v>
      </c>
      <c r="BP2454" s="627">
        <v>0</v>
      </c>
      <c r="BQ2454" s="627">
        <v>0</v>
      </c>
      <c r="BR2454" s="627">
        <v>0</v>
      </c>
      <c r="BS2454" s="627">
        <v>0</v>
      </c>
      <c r="BT2454" s="627">
        <v>0</v>
      </c>
      <c r="BU2454" s="627">
        <v>0</v>
      </c>
      <c r="BV2454" s="627">
        <v>0</v>
      </c>
      <c r="BW2454" s="627">
        <v>0</v>
      </c>
      <c r="BX2454" s="627">
        <v>0</v>
      </c>
      <c r="BY2454" s="627">
        <v>0</v>
      </c>
      <c r="CA2454" s="384" t="s">
        <v>46</v>
      </c>
      <c r="CB2454" s="384" t="s">
        <v>985</v>
      </c>
      <c r="CC2454" s="384" t="str">
        <f t="shared" si="333"/>
        <v>Manikganj Manikganj DOTs Corner</v>
      </c>
      <c r="CD2454" s="629">
        <v>0</v>
      </c>
      <c r="CE2454" s="629">
        <v>0</v>
      </c>
      <c r="CF2454" s="629">
        <v>0</v>
      </c>
      <c r="CG2454" s="629">
        <v>0</v>
      </c>
      <c r="CH2454" s="629">
        <v>0</v>
      </c>
      <c r="CI2454" s="629">
        <v>0</v>
      </c>
      <c r="CJ2454" s="629">
        <v>0</v>
      </c>
      <c r="CK2454" s="629">
        <v>0</v>
      </c>
      <c r="CN2454" s="384" t="s">
        <v>46</v>
      </c>
      <c r="CO2454" s="384" t="s">
        <v>985</v>
      </c>
      <c r="CP2454" s="384" t="str">
        <f t="shared" si="334"/>
        <v>Manikganj Manikganj DOTs Corner</v>
      </c>
      <c r="CQ2454" s="629">
        <v>0</v>
      </c>
      <c r="CR2454" s="629">
        <v>0</v>
      </c>
      <c r="CS2454" s="629">
        <v>0</v>
      </c>
      <c r="CT2454" s="629">
        <v>0</v>
      </c>
      <c r="CU2454" s="629">
        <v>0</v>
      </c>
      <c r="CV2454" s="629">
        <v>0</v>
      </c>
      <c r="CW2454" s="629">
        <v>0</v>
      </c>
      <c r="CX2454" s="629">
        <v>0</v>
      </c>
      <c r="CZ2454" s="384" t="s">
        <v>46</v>
      </c>
      <c r="DA2454" s="384" t="s">
        <v>985</v>
      </c>
      <c r="DB2454" s="384" t="str">
        <f t="shared" si="335"/>
        <v>Manikganj Manikganj DOTs Corner</v>
      </c>
      <c r="DC2454" s="566">
        <v>0</v>
      </c>
      <c r="DD2454"/>
      <c r="DE2454" s="384" t="s">
        <v>46</v>
      </c>
      <c r="DF2454" s="384" t="s">
        <v>985</v>
      </c>
      <c r="DG2454" s="384" t="str">
        <f t="shared" si="328"/>
        <v>Manikganj Manikganj DOTs Corner</v>
      </c>
      <c r="DH2454" s="566">
        <v>0</v>
      </c>
      <c r="DI2454"/>
      <c r="DJ2454" s="384" t="s">
        <v>46</v>
      </c>
      <c r="DK2454" s="384" t="s">
        <v>985</v>
      </c>
      <c r="DL2454" s="384" t="str">
        <f t="shared" si="338"/>
        <v>Manikganj Manikganj DOTs Corner</v>
      </c>
      <c r="DM2454" s="566"/>
      <c r="DN2454"/>
      <c r="DO2454" s="384" t="s">
        <v>46</v>
      </c>
      <c r="DP2454" s="384" t="s">
        <v>985</v>
      </c>
      <c r="DQ2454" s="384" t="str">
        <f t="shared" si="339"/>
        <v>Manikganj Manikganj DOTs Corner</v>
      </c>
      <c r="DR2454" s="566"/>
    </row>
    <row r="2455" spans="1:122" ht="15" hidden="1" x14ac:dyDescent="0.25">
      <c r="A2455" s="384" t="s">
        <v>46</v>
      </c>
      <c r="B2455" s="241" t="s">
        <v>590</v>
      </c>
      <c r="C2455" s="384" t="str">
        <f t="shared" si="336"/>
        <v>Manikganj Manikganj Sadar</v>
      </c>
      <c r="D2455" s="626">
        <v>143</v>
      </c>
      <c r="E2455" s="626">
        <v>2</v>
      </c>
      <c r="F2455" s="626">
        <v>0</v>
      </c>
      <c r="G2455" s="626">
        <v>0</v>
      </c>
      <c r="H2455" s="626">
        <v>0</v>
      </c>
      <c r="I2455" s="626">
        <v>55</v>
      </c>
      <c r="J2455" s="626">
        <v>4</v>
      </c>
      <c r="K2455" s="626">
        <v>0</v>
      </c>
      <c r="L2455" s="626">
        <v>0</v>
      </c>
      <c r="M2455" s="626">
        <v>0</v>
      </c>
      <c r="N2455" s="626">
        <v>11</v>
      </c>
      <c r="O2455" s="626">
        <v>0</v>
      </c>
      <c r="P2455" s="626">
        <v>0</v>
      </c>
      <c r="Q2455" s="626">
        <v>0</v>
      </c>
      <c r="R2455" s="626">
        <v>0</v>
      </c>
      <c r="S2455" s="315"/>
      <c r="T2455" s="315"/>
      <c r="U2455" s="384" t="s">
        <v>46</v>
      </c>
      <c r="V2455" s="241" t="s">
        <v>590</v>
      </c>
      <c r="W2455" s="384" t="str">
        <f t="shared" si="337"/>
        <v>Manikganj Manikganj Sadar</v>
      </c>
      <c r="X2455" s="626">
        <v>73</v>
      </c>
      <c r="Y2455" s="626">
        <v>1</v>
      </c>
      <c r="Z2455" s="626">
        <v>1</v>
      </c>
      <c r="AA2455" s="626">
        <v>0</v>
      </c>
      <c r="AB2455" s="626">
        <v>0</v>
      </c>
      <c r="AC2455" s="626">
        <v>42</v>
      </c>
      <c r="AD2455" s="626">
        <v>1</v>
      </c>
      <c r="AE2455" s="626">
        <v>0</v>
      </c>
      <c r="AF2455" s="626">
        <v>0</v>
      </c>
      <c r="AG2455" s="626">
        <v>0</v>
      </c>
      <c r="AH2455" s="626">
        <v>14</v>
      </c>
      <c r="AI2455" s="626">
        <v>1</v>
      </c>
      <c r="AJ2455" s="626">
        <v>0</v>
      </c>
      <c r="AK2455" s="626">
        <v>0</v>
      </c>
      <c r="AL2455" s="626">
        <v>0</v>
      </c>
      <c r="AO2455" s="384" t="s">
        <v>46</v>
      </c>
      <c r="AP2455" s="241" t="s">
        <v>590</v>
      </c>
      <c r="AQ2455" s="384" t="str">
        <f t="shared" si="331"/>
        <v>Manikganj Manikganj Sadar</v>
      </c>
      <c r="AR2455" s="627">
        <v>3</v>
      </c>
      <c r="AS2455" s="627">
        <v>0</v>
      </c>
      <c r="AT2455" s="627">
        <v>0</v>
      </c>
      <c r="AU2455" s="627">
        <v>0</v>
      </c>
      <c r="AV2455" s="627">
        <v>0</v>
      </c>
      <c r="AW2455" s="627">
        <v>0</v>
      </c>
      <c r="AX2455" s="627">
        <v>0</v>
      </c>
      <c r="AY2455" s="627">
        <v>0</v>
      </c>
      <c r="AZ2455" s="627">
        <v>0</v>
      </c>
      <c r="BA2455" s="627">
        <v>0</v>
      </c>
      <c r="BB2455" s="627">
        <v>0</v>
      </c>
      <c r="BC2455" s="627">
        <v>0</v>
      </c>
      <c r="BD2455" s="627">
        <v>0</v>
      </c>
      <c r="BE2455" s="627">
        <v>0</v>
      </c>
      <c r="BF2455" s="627">
        <v>0</v>
      </c>
      <c r="BH2455" s="384" t="s">
        <v>46</v>
      </c>
      <c r="BI2455" s="241" t="s">
        <v>590</v>
      </c>
      <c r="BJ2455" s="384" t="str">
        <f t="shared" si="332"/>
        <v>Manikganj Manikganj Sadar</v>
      </c>
      <c r="BK2455" s="627">
        <v>0</v>
      </c>
      <c r="BL2455" s="627">
        <v>0</v>
      </c>
      <c r="BM2455" s="627">
        <v>0</v>
      </c>
      <c r="BN2455" s="627">
        <v>0</v>
      </c>
      <c r="BO2455" s="627">
        <v>0</v>
      </c>
      <c r="BP2455" s="627">
        <v>1</v>
      </c>
      <c r="BQ2455" s="627">
        <v>0</v>
      </c>
      <c r="BR2455" s="627">
        <v>0</v>
      </c>
      <c r="BS2455" s="627">
        <v>0</v>
      </c>
      <c r="BT2455" s="627">
        <v>0</v>
      </c>
      <c r="BU2455" s="627">
        <v>0</v>
      </c>
      <c r="BV2455" s="627">
        <v>0</v>
      </c>
      <c r="BW2455" s="627">
        <v>0</v>
      </c>
      <c r="BX2455" s="627">
        <v>0</v>
      </c>
      <c r="BY2455" s="627">
        <v>0</v>
      </c>
      <c r="CA2455" s="384" t="s">
        <v>46</v>
      </c>
      <c r="CB2455" s="241" t="s">
        <v>590</v>
      </c>
      <c r="CC2455" s="384" t="str">
        <f t="shared" si="333"/>
        <v>Manikganj Manikganj Sadar</v>
      </c>
      <c r="CD2455" s="629">
        <v>0</v>
      </c>
      <c r="CE2455" s="629">
        <v>0</v>
      </c>
      <c r="CF2455" s="629">
        <v>0</v>
      </c>
      <c r="CG2455" s="629">
        <v>0</v>
      </c>
      <c r="CH2455" s="629">
        <v>0</v>
      </c>
      <c r="CI2455" s="629">
        <v>0</v>
      </c>
      <c r="CJ2455" s="629">
        <v>0</v>
      </c>
      <c r="CK2455" s="629">
        <v>0</v>
      </c>
      <c r="CN2455" s="384" t="s">
        <v>46</v>
      </c>
      <c r="CO2455" s="241" t="s">
        <v>590</v>
      </c>
      <c r="CP2455" s="384" t="str">
        <f t="shared" si="334"/>
        <v>Manikganj Manikganj Sadar</v>
      </c>
      <c r="CQ2455" s="629">
        <v>0</v>
      </c>
      <c r="CR2455" s="629">
        <v>0</v>
      </c>
      <c r="CS2455" s="629">
        <v>0</v>
      </c>
      <c r="CT2455" s="629">
        <v>0</v>
      </c>
      <c r="CU2455" s="629">
        <v>0</v>
      </c>
      <c r="CV2455" s="629">
        <v>0</v>
      </c>
      <c r="CW2455" s="629">
        <v>0</v>
      </c>
      <c r="CX2455" s="629">
        <v>0</v>
      </c>
      <c r="CZ2455" s="384" t="s">
        <v>46</v>
      </c>
      <c r="DA2455" s="241" t="s">
        <v>590</v>
      </c>
      <c r="DB2455" s="384" t="str">
        <f t="shared" si="335"/>
        <v>Manikganj Manikganj Sadar</v>
      </c>
      <c r="DC2455" s="566">
        <v>3</v>
      </c>
      <c r="DD2455"/>
      <c r="DE2455" s="384" t="s">
        <v>46</v>
      </c>
      <c r="DF2455" s="241" t="s">
        <v>590</v>
      </c>
      <c r="DG2455" s="384" t="str">
        <f t="shared" si="328"/>
        <v>Manikganj Manikganj Sadar</v>
      </c>
      <c r="DH2455" s="566">
        <v>7</v>
      </c>
      <c r="DI2455"/>
      <c r="DJ2455" s="384" t="s">
        <v>46</v>
      </c>
      <c r="DK2455" s="241" t="s">
        <v>590</v>
      </c>
      <c r="DL2455" s="384" t="str">
        <f t="shared" si="338"/>
        <v>Manikganj Manikganj Sadar</v>
      </c>
      <c r="DM2455" s="566"/>
      <c r="DN2455"/>
      <c r="DO2455" s="384" t="s">
        <v>46</v>
      </c>
      <c r="DP2455" s="241" t="s">
        <v>590</v>
      </c>
      <c r="DQ2455" s="384" t="str">
        <f t="shared" si="339"/>
        <v>Manikganj Manikganj Sadar</v>
      </c>
      <c r="DR2455" s="566"/>
    </row>
    <row r="2456" spans="1:122" ht="15" hidden="1" x14ac:dyDescent="0.25">
      <c r="A2456" s="384" t="s">
        <v>46</v>
      </c>
      <c r="B2456" s="385" t="s">
        <v>88</v>
      </c>
      <c r="C2456" s="384" t="str">
        <f t="shared" si="336"/>
        <v>Manikganj Prison</v>
      </c>
      <c r="D2456" s="626">
        <v>0</v>
      </c>
      <c r="E2456" s="626">
        <v>0</v>
      </c>
      <c r="F2456" s="626">
        <v>0</v>
      </c>
      <c r="G2456" s="626">
        <v>0</v>
      </c>
      <c r="H2456" s="626">
        <v>0</v>
      </c>
      <c r="I2456" s="626">
        <v>0</v>
      </c>
      <c r="J2456" s="626">
        <v>0</v>
      </c>
      <c r="K2456" s="626">
        <v>0</v>
      </c>
      <c r="L2456" s="626">
        <v>0</v>
      </c>
      <c r="M2456" s="626">
        <v>0</v>
      </c>
      <c r="N2456" s="626">
        <v>0</v>
      </c>
      <c r="O2456" s="626">
        <v>0</v>
      </c>
      <c r="P2456" s="626">
        <v>0</v>
      </c>
      <c r="Q2456" s="626">
        <v>0</v>
      </c>
      <c r="R2456" s="626">
        <v>0</v>
      </c>
      <c r="S2456" s="315"/>
      <c r="T2456" s="315"/>
      <c r="U2456" s="384" t="s">
        <v>46</v>
      </c>
      <c r="V2456" s="385" t="s">
        <v>88</v>
      </c>
      <c r="W2456" s="384" t="str">
        <f t="shared" si="337"/>
        <v>Manikganj Prison</v>
      </c>
      <c r="X2456" s="626">
        <v>0</v>
      </c>
      <c r="Y2456" s="626">
        <v>0</v>
      </c>
      <c r="Z2456" s="626">
        <v>0</v>
      </c>
      <c r="AA2456" s="626">
        <v>0</v>
      </c>
      <c r="AB2456" s="626">
        <v>0</v>
      </c>
      <c r="AC2456" s="626">
        <v>0</v>
      </c>
      <c r="AD2456" s="626">
        <v>0</v>
      </c>
      <c r="AE2456" s="626">
        <v>0</v>
      </c>
      <c r="AF2456" s="626">
        <v>0</v>
      </c>
      <c r="AG2456" s="626">
        <v>0</v>
      </c>
      <c r="AH2456" s="626">
        <v>0</v>
      </c>
      <c r="AI2456" s="626">
        <v>0</v>
      </c>
      <c r="AJ2456" s="626">
        <v>0</v>
      </c>
      <c r="AK2456" s="626">
        <v>0</v>
      </c>
      <c r="AL2456" s="626">
        <v>0</v>
      </c>
      <c r="AO2456" s="384" t="s">
        <v>46</v>
      </c>
      <c r="AP2456" s="385" t="s">
        <v>88</v>
      </c>
      <c r="AQ2456" s="384" t="str">
        <f t="shared" si="331"/>
        <v>Manikganj Prison</v>
      </c>
      <c r="AR2456" s="627">
        <v>0</v>
      </c>
      <c r="AS2456" s="627">
        <v>0</v>
      </c>
      <c r="AT2456" s="627">
        <v>0</v>
      </c>
      <c r="AU2456" s="627">
        <v>0</v>
      </c>
      <c r="AV2456" s="627">
        <v>0</v>
      </c>
      <c r="AW2456" s="627">
        <v>0</v>
      </c>
      <c r="AX2456" s="627">
        <v>0</v>
      </c>
      <c r="AY2456" s="627">
        <v>0</v>
      </c>
      <c r="AZ2456" s="627">
        <v>0</v>
      </c>
      <c r="BA2456" s="627">
        <v>0</v>
      </c>
      <c r="BB2456" s="627">
        <v>0</v>
      </c>
      <c r="BC2456" s="627">
        <v>0</v>
      </c>
      <c r="BD2456" s="627">
        <v>0</v>
      </c>
      <c r="BE2456" s="627">
        <v>0</v>
      </c>
      <c r="BF2456" s="627">
        <v>0</v>
      </c>
      <c r="BH2456" s="384" t="s">
        <v>46</v>
      </c>
      <c r="BI2456" s="385" t="s">
        <v>88</v>
      </c>
      <c r="BJ2456" s="384" t="str">
        <f t="shared" si="332"/>
        <v>Manikganj Prison</v>
      </c>
      <c r="BK2456" s="627">
        <v>0</v>
      </c>
      <c r="BL2456" s="627">
        <v>0</v>
      </c>
      <c r="BM2456" s="627">
        <v>0</v>
      </c>
      <c r="BN2456" s="627">
        <v>0</v>
      </c>
      <c r="BO2456" s="627">
        <v>0</v>
      </c>
      <c r="BP2456" s="627">
        <v>0</v>
      </c>
      <c r="BQ2456" s="627">
        <v>0</v>
      </c>
      <c r="BR2456" s="627">
        <v>0</v>
      </c>
      <c r="BS2456" s="627">
        <v>0</v>
      </c>
      <c r="BT2456" s="627">
        <v>0</v>
      </c>
      <c r="BU2456" s="627">
        <v>0</v>
      </c>
      <c r="BV2456" s="627">
        <v>0</v>
      </c>
      <c r="BW2456" s="627">
        <v>0</v>
      </c>
      <c r="BX2456" s="627">
        <v>0</v>
      </c>
      <c r="BY2456" s="627">
        <v>0</v>
      </c>
      <c r="CA2456" s="384" t="s">
        <v>46</v>
      </c>
      <c r="CB2456" s="385" t="s">
        <v>88</v>
      </c>
      <c r="CC2456" s="384" t="str">
        <f t="shared" si="333"/>
        <v>Manikganj Prison</v>
      </c>
      <c r="CD2456" s="629">
        <v>0</v>
      </c>
      <c r="CE2456" s="629">
        <v>0</v>
      </c>
      <c r="CF2456" s="629">
        <v>0</v>
      </c>
      <c r="CG2456" s="629">
        <v>0</v>
      </c>
      <c r="CH2456" s="629">
        <v>0</v>
      </c>
      <c r="CI2456" s="629">
        <v>0</v>
      </c>
      <c r="CJ2456" s="629">
        <v>0</v>
      </c>
      <c r="CK2456" s="629">
        <v>0</v>
      </c>
      <c r="CN2456" s="384" t="s">
        <v>46</v>
      </c>
      <c r="CO2456" s="385" t="s">
        <v>88</v>
      </c>
      <c r="CP2456" s="384" t="str">
        <f t="shared" si="334"/>
        <v>Manikganj Prison</v>
      </c>
      <c r="CQ2456" s="629">
        <v>0</v>
      </c>
      <c r="CR2456" s="629">
        <v>0</v>
      </c>
      <c r="CS2456" s="629">
        <v>0</v>
      </c>
      <c r="CT2456" s="629">
        <v>0</v>
      </c>
      <c r="CU2456" s="629">
        <v>0</v>
      </c>
      <c r="CV2456" s="629">
        <v>0</v>
      </c>
      <c r="CW2456" s="629">
        <v>0</v>
      </c>
      <c r="CX2456" s="629">
        <v>0</v>
      </c>
      <c r="CZ2456" s="384" t="s">
        <v>46</v>
      </c>
      <c r="DA2456" s="385" t="s">
        <v>88</v>
      </c>
      <c r="DB2456" s="384" t="str">
        <f t="shared" si="335"/>
        <v>Manikganj Prison</v>
      </c>
      <c r="DC2456" s="566">
        <v>0</v>
      </c>
      <c r="DD2456"/>
      <c r="DE2456" s="384" t="s">
        <v>46</v>
      </c>
      <c r="DF2456" s="385" t="s">
        <v>88</v>
      </c>
      <c r="DG2456" s="384" t="str">
        <f t="shared" si="328"/>
        <v>Manikganj Prison</v>
      </c>
      <c r="DH2456" s="566">
        <v>0</v>
      </c>
      <c r="DI2456"/>
      <c r="DJ2456" s="384" t="s">
        <v>46</v>
      </c>
      <c r="DK2456" s="385" t="s">
        <v>88</v>
      </c>
      <c r="DL2456" s="384" t="str">
        <f t="shared" si="338"/>
        <v>Manikganj Prison</v>
      </c>
      <c r="DM2456" s="566"/>
      <c r="DN2456"/>
      <c r="DO2456" s="384" t="s">
        <v>46</v>
      </c>
      <c r="DP2456" s="385" t="s">
        <v>88</v>
      </c>
      <c r="DQ2456" s="384" t="str">
        <f t="shared" si="339"/>
        <v>Manikganj Prison</v>
      </c>
      <c r="DR2456" s="566"/>
    </row>
    <row r="2457" spans="1:122" ht="15" hidden="1" x14ac:dyDescent="0.25">
      <c r="A2457" s="384" t="s">
        <v>46</v>
      </c>
      <c r="B2457" s="384" t="s">
        <v>283</v>
      </c>
      <c r="C2457" s="384" t="str">
        <f t="shared" si="336"/>
        <v>Manikganj Saturia</v>
      </c>
      <c r="D2457" s="626">
        <v>60</v>
      </c>
      <c r="E2457" s="626">
        <v>6</v>
      </c>
      <c r="F2457" s="626">
        <v>0</v>
      </c>
      <c r="G2457" s="626">
        <v>0</v>
      </c>
      <c r="H2457" s="626">
        <v>0</v>
      </c>
      <c r="I2457" s="626">
        <v>10</v>
      </c>
      <c r="J2457" s="626">
        <v>1</v>
      </c>
      <c r="K2457" s="626">
        <v>0</v>
      </c>
      <c r="L2457" s="626">
        <v>0</v>
      </c>
      <c r="M2457" s="626">
        <v>0</v>
      </c>
      <c r="N2457" s="626">
        <v>8</v>
      </c>
      <c r="O2457" s="626">
        <v>0</v>
      </c>
      <c r="P2457" s="626">
        <v>0</v>
      </c>
      <c r="Q2457" s="626">
        <v>0</v>
      </c>
      <c r="R2457" s="626">
        <v>0</v>
      </c>
      <c r="S2457" s="315"/>
      <c r="T2457" s="315"/>
      <c r="U2457" s="384" t="s">
        <v>46</v>
      </c>
      <c r="V2457" s="384" t="s">
        <v>283</v>
      </c>
      <c r="W2457" s="384" t="str">
        <f t="shared" si="337"/>
        <v>Manikganj Saturia</v>
      </c>
      <c r="X2457" s="626">
        <v>30</v>
      </c>
      <c r="Y2457" s="626">
        <v>3</v>
      </c>
      <c r="Z2457" s="626">
        <v>0</v>
      </c>
      <c r="AA2457" s="626">
        <v>0</v>
      </c>
      <c r="AB2457" s="626">
        <v>0</v>
      </c>
      <c r="AC2457" s="626">
        <v>15</v>
      </c>
      <c r="AD2457" s="626">
        <v>1</v>
      </c>
      <c r="AE2457" s="626">
        <v>0</v>
      </c>
      <c r="AF2457" s="626">
        <v>0</v>
      </c>
      <c r="AG2457" s="626">
        <v>0</v>
      </c>
      <c r="AH2457" s="626">
        <v>6</v>
      </c>
      <c r="AI2457" s="626">
        <v>0</v>
      </c>
      <c r="AJ2457" s="626">
        <v>0</v>
      </c>
      <c r="AK2457" s="626">
        <v>0</v>
      </c>
      <c r="AL2457" s="626">
        <v>0</v>
      </c>
      <c r="AO2457" s="384" t="s">
        <v>46</v>
      </c>
      <c r="AP2457" s="384" t="s">
        <v>283</v>
      </c>
      <c r="AQ2457" s="384" t="str">
        <f t="shared" si="331"/>
        <v>Manikganj Saturia</v>
      </c>
      <c r="AR2457" s="627">
        <v>0</v>
      </c>
      <c r="AS2457" s="627">
        <v>0</v>
      </c>
      <c r="AT2457" s="627">
        <v>0</v>
      </c>
      <c r="AU2457" s="627">
        <v>0</v>
      </c>
      <c r="AV2457" s="627">
        <v>0</v>
      </c>
      <c r="AW2457" s="627">
        <v>1</v>
      </c>
      <c r="AX2457" s="627">
        <v>0</v>
      </c>
      <c r="AY2457" s="627">
        <v>0</v>
      </c>
      <c r="AZ2457" s="627">
        <v>0</v>
      </c>
      <c r="BA2457" s="627">
        <v>0</v>
      </c>
      <c r="BB2457" s="627">
        <v>0</v>
      </c>
      <c r="BC2457" s="627">
        <v>0</v>
      </c>
      <c r="BD2457" s="627">
        <v>0</v>
      </c>
      <c r="BE2457" s="627">
        <v>0</v>
      </c>
      <c r="BF2457" s="627">
        <v>0</v>
      </c>
      <c r="BH2457" s="384" t="s">
        <v>46</v>
      </c>
      <c r="BI2457" s="384" t="s">
        <v>283</v>
      </c>
      <c r="BJ2457" s="384" t="str">
        <f t="shared" si="332"/>
        <v>Manikganj Saturia</v>
      </c>
      <c r="BK2457" s="627">
        <v>0</v>
      </c>
      <c r="BL2457" s="627">
        <v>0</v>
      </c>
      <c r="BM2457" s="627">
        <v>0</v>
      </c>
      <c r="BN2457" s="627">
        <v>0</v>
      </c>
      <c r="BO2457" s="627">
        <v>0</v>
      </c>
      <c r="BP2457" s="627">
        <v>1</v>
      </c>
      <c r="BQ2457" s="627">
        <v>0</v>
      </c>
      <c r="BR2457" s="627">
        <v>0</v>
      </c>
      <c r="BS2457" s="627">
        <v>0</v>
      </c>
      <c r="BT2457" s="627">
        <v>0</v>
      </c>
      <c r="BU2457" s="627">
        <v>0</v>
      </c>
      <c r="BV2457" s="627">
        <v>0</v>
      </c>
      <c r="BW2457" s="627">
        <v>0</v>
      </c>
      <c r="BX2457" s="627">
        <v>0</v>
      </c>
      <c r="BY2457" s="627">
        <v>0</v>
      </c>
      <c r="CA2457" s="384" t="s">
        <v>46</v>
      </c>
      <c r="CB2457" s="384" t="s">
        <v>283</v>
      </c>
      <c r="CC2457" s="384" t="str">
        <f t="shared" si="333"/>
        <v>Manikganj Saturia</v>
      </c>
      <c r="CD2457" s="629">
        <v>0</v>
      </c>
      <c r="CE2457" s="629">
        <v>0</v>
      </c>
      <c r="CF2457" s="629">
        <v>0</v>
      </c>
      <c r="CG2457" s="629">
        <v>0</v>
      </c>
      <c r="CH2457" s="629">
        <v>0</v>
      </c>
      <c r="CI2457" s="629">
        <v>0</v>
      </c>
      <c r="CJ2457" s="629">
        <v>0</v>
      </c>
      <c r="CK2457" s="629">
        <v>0</v>
      </c>
      <c r="CN2457" s="384" t="s">
        <v>46</v>
      </c>
      <c r="CO2457" s="384" t="s">
        <v>283</v>
      </c>
      <c r="CP2457" s="384" t="str">
        <f t="shared" si="334"/>
        <v>Manikganj Saturia</v>
      </c>
      <c r="CQ2457" s="629">
        <v>0</v>
      </c>
      <c r="CR2457" s="629">
        <v>0</v>
      </c>
      <c r="CS2457" s="629">
        <v>0</v>
      </c>
      <c r="CT2457" s="629">
        <v>0</v>
      </c>
      <c r="CU2457" s="629">
        <v>0</v>
      </c>
      <c r="CV2457" s="629">
        <v>0</v>
      </c>
      <c r="CW2457" s="629">
        <v>0</v>
      </c>
      <c r="CX2457" s="629">
        <v>0</v>
      </c>
      <c r="CZ2457" s="384" t="s">
        <v>46</v>
      </c>
      <c r="DA2457" s="384" t="s">
        <v>283</v>
      </c>
      <c r="DB2457" s="384" t="str">
        <f t="shared" si="335"/>
        <v>Manikganj Saturia</v>
      </c>
      <c r="DC2457" s="566">
        <v>7</v>
      </c>
      <c r="DD2457"/>
      <c r="DE2457" s="384" t="s">
        <v>46</v>
      </c>
      <c r="DF2457" s="384" t="s">
        <v>283</v>
      </c>
      <c r="DG2457" s="384" t="str">
        <f t="shared" si="328"/>
        <v>Manikganj Saturia</v>
      </c>
      <c r="DH2457" s="566">
        <v>16</v>
      </c>
      <c r="DI2457"/>
      <c r="DJ2457" s="384" t="s">
        <v>46</v>
      </c>
      <c r="DK2457" s="384" t="s">
        <v>283</v>
      </c>
      <c r="DL2457" s="384" t="str">
        <f t="shared" si="338"/>
        <v>Manikganj Saturia</v>
      </c>
      <c r="DM2457" s="566"/>
      <c r="DN2457"/>
      <c r="DO2457" s="384" t="s">
        <v>46</v>
      </c>
      <c r="DP2457" s="384" t="s">
        <v>283</v>
      </c>
      <c r="DQ2457" s="384" t="str">
        <f t="shared" si="339"/>
        <v>Manikganj Saturia</v>
      </c>
      <c r="DR2457" s="566"/>
    </row>
    <row r="2458" spans="1:122" ht="15" hidden="1" x14ac:dyDescent="0.25">
      <c r="A2458" s="384" t="s">
        <v>46</v>
      </c>
      <c r="B2458" s="384" t="s">
        <v>284</v>
      </c>
      <c r="C2458" s="384" t="str">
        <f t="shared" si="336"/>
        <v>Manikganj Sibalaya</v>
      </c>
      <c r="D2458" s="626">
        <v>42</v>
      </c>
      <c r="E2458" s="626">
        <v>3</v>
      </c>
      <c r="F2458" s="626">
        <v>0</v>
      </c>
      <c r="G2458" s="626">
        <v>0</v>
      </c>
      <c r="H2458" s="626">
        <v>0</v>
      </c>
      <c r="I2458" s="626">
        <v>11</v>
      </c>
      <c r="J2458" s="626">
        <v>0</v>
      </c>
      <c r="K2458" s="626">
        <v>0</v>
      </c>
      <c r="L2458" s="626">
        <v>0</v>
      </c>
      <c r="M2458" s="626">
        <v>0</v>
      </c>
      <c r="N2458" s="626">
        <v>4</v>
      </c>
      <c r="O2458" s="626">
        <v>0</v>
      </c>
      <c r="P2458" s="626">
        <v>0</v>
      </c>
      <c r="Q2458" s="626">
        <v>0</v>
      </c>
      <c r="R2458" s="626">
        <v>0</v>
      </c>
      <c r="S2458" s="315"/>
      <c r="T2458" s="315"/>
      <c r="U2458" s="384" t="s">
        <v>46</v>
      </c>
      <c r="V2458" s="384" t="s">
        <v>284</v>
      </c>
      <c r="W2458" s="384" t="str">
        <f t="shared" si="337"/>
        <v>Manikganj Sibalaya</v>
      </c>
      <c r="X2458" s="626">
        <v>30</v>
      </c>
      <c r="Y2458" s="626">
        <v>2</v>
      </c>
      <c r="Z2458" s="626">
        <v>0</v>
      </c>
      <c r="AA2458" s="626">
        <v>0</v>
      </c>
      <c r="AB2458" s="626">
        <v>0</v>
      </c>
      <c r="AC2458" s="626">
        <v>2</v>
      </c>
      <c r="AD2458" s="626">
        <v>1</v>
      </c>
      <c r="AE2458" s="626">
        <v>0</v>
      </c>
      <c r="AF2458" s="626">
        <v>0</v>
      </c>
      <c r="AG2458" s="626">
        <v>0</v>
      </c>
      <c r="AH2458" s="626">
        <v>3</v>
      </c>
      <c r="AI2458" s="626">
        <v>0</v>
      </c>
      <c r="AJ2458" s="626">
        <v>0</v>
      </c>
      <c r="AK2458" s="626">
        <v>0</v>
      </c>
      <c r="AL2458" s="626">
        <v>0</v>
      </c>
      <c r="AO2458" s="384" t="s">
        <v>46</v>
      </c>
      <c r="AP2458" s="384" t="s">
        <v>284</v>
      </c>
      <c r="AQ2458" s="384" t="str">
        <f t="shared" si="331"/>
        <v>Manikganj Sibalaya</v>
      </c>
      <c r="AR2458" s="627">
        <v>0</v>
      </c>
      <c r="AS2458" s="627">
        <v>0</v>
      </c>
      <c r="AT2458" s="627">
        <v>0</v>
      </c>
      <c r="AU2458" s="627">
        <v>0</v>
      </c>
      <c r="AV2458" s="627">
        <v>0</v>
      </c>
      <c r="AW2458" s="627">
        <v>1</v>
      </c>
      <c r="AX2458" s="627">
        <v>0</v>
      </c>
      <c r="AY2458" s="627">
        <v>0</v>
      </c>
      <c r="AZ2458" s="627">
        <v>0</v>
      </c>
      <c r="BA2458" s="627">
        <v>0</v>
      </c>
      <c r="BB2458" s="627">
        <v>0</v>
      </c>
      <c r="BC2458" s="627">
        <v>0</v>
      </c>
      <c r="BD2458" s="627">
        <v>0</v>
      </c>
      <c r="BE2458" s="627">
        <v>0</v>
      </c>
      <c r="BF2458" s="627">
        <v>0</v>
      </c>
      <c r="BH2458" s="384" t="s">
        <v>46</v>
      </c>
      <c r="BI2458" s="384" t="s">
        <v>284</v>
      </c>
      <c r="BJ2458" s="384" t="str">
        <f t="shared" si="332"/>
        <v>Manikganj Sibalaya</v>
      </c>
      <c r="BK2458" s="627">
        <v>1</v>
      </c>
      <c r="BL2458" s="627">
        <v>0</v>
      </c>
      <c r="BM2458" s="627">
        <v>0</v>
      </c>
      <c r="BN2458" s="627">
        <v>0</v>
      </c>
      <c r="BO2458" s="627">
        <v>0</v>
      </c>
      <c r="BP2458" s="627">
        <v>0</v>
      </c>
      <c r="BQ2458" s="627">
        <v>0</v>
      </c>
      <c r="BR2458" s="627">
        <v>0</v>
      </c>
      <c r="BS2458" s="627">
        <v>0</v>
      </c>
      <c r="BT2458" s="627">
        <v>0</v>
      </c>
      <c r="BU2458" s="627">
        <v>0</v>
      </c>
      <c r="BV2458" s="627">
        <v>0</v>
      </c>
      <c r="BW2458" s="627">
        <v>0</v>
      </c>
      <c r="BX2458" s="627">
        <v>0</v>
      </c>
      <c r="BY2458" s="627">
        <v>0</v>
      </c>
      <c r="CA2458" s="384" t="s">
        <v>46</v>
      </c>
      <c r="CB2458" s="384" t="s">
        <v>284</v>
      </c>
      <c r="CC2458" s="384" t="str">
        <f t="shared" si="333"/>
        <v>Manikganj Sibalaya</v>
      </c>
      <c r="CD2458" s="629">
        <v>0</v>
      </c>
      <c r="CE2458" s="629">
        <v>0</v>
      </c>
      <c r="CF2458" s="629">
        <v>0</v>
      </c>
      <c r="CG2458" s="629">
        <v>0</v>
      </c>
      <c r="CH2458" s="629">
        <v>0</v>
      </c>
      <c r="CI2458" s="629">
        <v>0</v>
      </c>
      <c r="CJ2458" s="629">
        <v>0</v>
      </c>
      <c r="CK2458" s="629">
        <v>0</v>
      </c>
      <c r="CN2458" s="384" t="s">
        <v>46</v>
      </c>
      <c r="CO2458" s="384" t="s">
        <v>284</v>
      </c>
      <c r="CP2458" s="384" t="str">
        <f t="shared" si="334"/>
        <v>Manikganj Sibalaya</v>
      </c>
      <c r="CQ2458" s="629">
        <v>0</v>
      </c>
      <c r="CR2458" s="629">
        <v>0</v>
      </c>
      <c r="CS2458" s="629">
        <v>0</v>
      </c>
      <c r="CT2458" s="629">
        <v>0</v>
      </c>
      <c r="CU2458" s="629">
        <v>0</v>
      </c>
      <c r="CV2458" s="629">
        <v>0</v>
      </c>
      <c r="CW2458" s="629">
        <v>0</v>
      </c>
      <c r="CX2458" s="629">
        <v>0</v>
      </c>
      <c r="CZ2458" s="384" t="s">
        <v>46</v>
      </c>
      <c r="DA2458" s="384" t="s">
        <v>284</v>
      </c>
      <c r="DB2458" s="384" t="str">
        <f t="shared" si="335"/>
        <v>Manikganj Sibalaya</v>
      </c>
      <c r="DC2458" s="566">
        <v>1</v>
      </c>
      <c r="DD2458"/>
      <c r="DE2458" s="384" t="s">
        <v>46</v>
      </c>
      <c r="DF2458" s="384" t="s">
        <v>284</v>
      </c>
      <c r="DG2458" s="384" t="str">
        <f t="shared" si="328"/>
        <v>Manikganj Sibalaya</v>
      </c>
      <c r="DH2458" s="566">
        <v>3</v>
      </c>
      <c r="DI2458"/>
      <c r="DJ2458" s="384" t="s">
        <v>46</v>
      </c>
      <c r="DK2458" s="384" t="s">
        <v>284</v>
      </c>
      <c r="DL2458" s="384" t="str">
        <f t="shared" si="338"/>
        <v>Manikganj Sibalaya</v>
      </c>
      <c r="DM2458" s="566"/>
      <c r="DN2458"/>
      <c r="DO2458" s="384" t="s">
        <v>46</v>
      </c>
      <c r="DP2458" s="384" t="s">
        <v>284</v>
      </c>
      <c r="DQ2458" s="384" t="str">
        <f t="shared" si="339"/>
        <v>Manikganj Sibalaya</v>
      </c>
      <c r="DR2458" s="566"/>
    </row>
    <row r="2459" spans="1:122" ht="15" hidden="1" x14ac:dyDescent="0.25">
      <c r="A2459" s="384" t="s">
        <v>46</v>
      </c>
      <c r="B2459" s="384" t="s">
        <v>285</v>
      </c>
      <c r="C2459" s="384" t="str">
        <f t="shared" si="336"/>
        <v>Manikganj Singair</v>
      </c>
      <c r="D2459" s="626">
        <v>43</v>
      </c>
      <c r="E2459" s="626">
        <v>4</v>
      </c>
      <c r="F2459" s="626">
        <v>0</v>
      </c>
      <c r="G2459" s="626">
        <v>0</v>
      </c>
      <c r="H2459" s="626">
        <v>0</v>
      </c>
      <c r="I2459" s="626">
        <v>34</v>
      </c>
      <c r="J2459" s="626">
        <v>0</v>
      </c>
      <c r="K2459" s="626">
        <v>0</v>
      </c>
      <c r="L2459" s="626">
        <v>0</v>
      </c>
      <c r="M2459" s="626">
        <v>0</v>
      </c>
      <c r="N2459" s="626">
        <v>10</v>
      </c>
      <c r="O2459" s="626">
        <v>0</v>
      </c>
      <c r="P2459" s="626">
        <v>0</v>
      </c>
      <c r="Q2459" s="626">
        <v>0</v>
      </c>
      <c r="R2459" s="626">
        <v>0</v>
      </c>
      <c r="S2459" s="315"/>
      <c r="T2459" s="315"/>
      <c r="U2459" s="384" t="s">
        <v>46</v>
      </c>
      <c r="V2459" s="384" t="s">
        <v>285</v>
      </c>
      <c r="W2459" s="384" t="str">
        <f t="shared" si="337"/>
        <v>Manikganj Singair</v>
      </c>
      <c r="X2459" s="626">
        <v>31</v>
      </c>
      <c r="Y2459" s="626">
        <v>1</v>
      </c>
      <c r="Z2459" s="626">
        <v>0</v>
      </c>
      <c r="AA2459" s="626">
        <v>0</v>
      </c>
      <c r="AB2459" s="626">
        <v>0</v>
      </c>
      <c r="AC2459" s="626">
        <v>38</v>
      </c>
      <c r="AD2459" s="626">
        <v>1</v>
      </c>
      <c r="AE2459" s="626">
        <v>0</v>
      </c>
      <c r="AF2459" s="626">
        <v>0</v>
      </c>
      <c r="AG2459" s="626">
        <v>0</v>
      </c>
      <c r="AH2459" s="626">
        <v>18</v>
      </c>
      <c r="AI2459" s="626">
        <v>0</v>
      </c>
      <c r="AJ2459" s="626">
        <v>0</v>
      </c>
      <c r="AK2459" s="626">
        <v>0</v>
      </c>
      <c r="AL2459" s="626">
        <v>0</v>
      </c>
      <c r="AO2459" s="384" t="s">
        <v>46</v>
      </c>
      <c r="AP2459" s="384" t="s">
        <v>285</v>
      </c>
      <c r="AQ2459" s="384" t="str">
        <f t="shared" si="331"/>
        <v>Manikganj Singair</v>
      </c>
      <c r="AR2459" s="627">
        <v>0</v>
      </c>
      <c r="AS2459" s="627">
        <v>0</v>
      </c>
      <c r="AT2459" s="627">
        <v>0</v>
      </c>
      <c r="AU2459" s="627">
        <v>0</v>
      </c>
      <c r="AV2459" s="627">
        <v>0</v>
      </c>
      <c r="AW2459" s="627">
        <v>0</v>
      </c>
      <c r="AX2459" s="627">
        <v>0</v>
      </c>
      <c r="AY2459" s="627">
        <v>0</v>
      </c>
      <c r="AZ2459" s="627">
        <v>0</v>
      </c>
      <c r="BA2459" s="627">
        <v>0</v>
      </c>
      <c r="BB2459" s="627">
        <v>2</v>
      </c>
      <c r="BC2459" s="627">
        <v>0</v>
      </c>
      <c r="BD2459" s="627">
        <v>0</v>
      </c>
      <c r="BE2459" s="627">
        <v>0</v>
      </c>
      <c r="BF2459" s="627">
        <v>0</v>
      </c>
      <c r="BH2459" s="384" t="s">
        <v>46</v>
      </c>
      <c r="BI2459" s="384" t="s">
        <v>285</v>
      </c>
      <c r="BJ2459" s="384" t="str">
        <f t="shared" si="332"/>
        <v>Manikganj Singair</v>
      </c>
      <c r="BK2459" s="627">
        <v>0</v>
      </c>
      <c r="BL2459" s="627">
        <v>0</v>
      </c>
      <c r="BM2459" s="627">
        <v>0</v>
      </c>
      <c r="BN2459" s="627">
        <v>0</v>
      </c>
      <c r="BO2459" s="627">
        <v>0</v>
      </c>
      <c r="BP2459" s="627">
        <v>0</v>
      </c>
      <c r="BQ2459" s="627">
        <v>0</v>
      </c>
      <c r="BR2459" s="627">
        <v>0</v>
      </c>
      <c r="BS2459" s="627">
        <v>0</v>
      </c>
      <c r="BT2459" s="627">
        <v>0</v>
      </c>
      <c r="BU2459" s="627">
        <v>1</v>
      </c>
      <c r="BV2459" s="627">
        <v>0</v>
      </c>
      <c r="BW2459" s="627">
        <v>0</v>
      </c>
      <c r="BX2459" s="627">
        <v>0</v>
      </c>
      <c r="BY2459" s="627">
        <v>0</v>
      </c>
      <c r="CA2459" s="384" t="s">
        <v>46</v>
      </c>
      <c r="CB2459" s="384" t="s">
        <v>285</v>
      </c>
      <c r="CC2459" s="384" t="str">
        <f t="shared" si="333"/>
        <v>Manikganj Singair</v>
      </c>
      <c r="CD2459" s="629">
        <v>0</v>
      </c>
      <c r="CE2459" s="629">
        <v>0</v>
      </c>
      <c r="CF2459" s="629">
        <v>0</v>
      </c>
      <c r="CG2459" s="629">
        <v>0</v>
      </c>
      <c r="CH2459" s="629">
        <v>0</v>
      </c>
      <c r="CI2459" s="629">
        <v>0</v>
      </c>
      <c r="CJ2459" s="629">
        <v>0</v>
      </c>
      <c r="CK2459" s="629">
        <v>0</v>
      </c>
      <c r="CN2459" s="384" t="s">
        <v>46</v>
      </c>
      <c r="CO2459" s="384" t="s">
        <v>285</v>
      </c>
      <c r="CP2459" s="384" t="str">
        <f t="shared" si="334"/>
        <v>Manikganj Singair</v>
      </c>
      <c r="CQ2459" s="629">
        <v>0</v>
      </c>
      <c r="CR2459" s="629">
        <v>0</v>
      </c>
      <c r="CS2459" s="629">
        <v>0</v>
      </c>
      <c r="CT2459" s="629">
        <v>0</v>
      </c>
      <c r="CU2459" s="629">
        <v>0</v>
      </c>
      <c r="CV2459" s="629">
        <v>0</v>
      </c>
      <c r="CW2459" s="629">
        <v>0</v>
      </c>
      <c r="CX2459" s="629">
        <v>0</v>
      </c>
      <c r="CZ2459" s="384" t="s">
        <v>46</v>
      </c>
      <c r="DA2459" s="384" t="s">
        <v>285</v>
      </c>
      <c r="DB2459" s="384" t="str">
        <f t="shared" si="335"/>
        <v>Manikganj Singair</v>
      </c>
      <c r="DC2459" s="566">
        <v>9</v>
      </c>
      <c r="DD2459"/>
      <c r="DE2459" s="384" t="s">
        <v>46</v>
      </c>
      <c r="DF2459" s="384" t="s">
        <v>285</v>
      </c>
      <c r="DG2459" s="384" t="str">
        <f t="shared" si="328"/>
        <v>Manikganj Singair</v>
      </c>
      <c r="DH2459" s="566">
        <v>8</v>
      </c>
      <c r="DI2459"/>
      <c r="DJ2459" s="384" t="s">
        <v>46</v>
      </c>
      <c r="DK2459" s="384" t="s">
        <v>285</v>
      </c>
      <c r="DL2459" s="384" t="str">
        <f t="shared" si="338"/>
        <v>Manikganj Singair</v>
      </c>
      <c r="DM2459" s="566"/>
      <c r="DN2459"/>
      <c r="DO2459" s="384" t="s">
        <v>46</v>
      </c>
      <c r="DP2459" s="384" t="s">
        <v>285</v>
      </c>
      <c r="DQ2459" s="384" t="str">
        <f t="shared" si="339"/>
        <v>Manikganj Singair</v>
      </c>
      <c r="DR2459" s="566"/>
    </row>
    <row r="2460" spans="1:122" ht="15" hidden="1" x14ac:dyDescent="0.25">
      <c r="A2460" s="384" t="s">
        <v>47</v>
      </c>
      <c r="B2460" s="384" t="s">
        <v>286</v>
      </c>
      <c r="C2460" s="384" t="str">
        <f t="shared" si="336"/>
        <v>Munshiganj DOTS corner: Sadar Hospital</v>
      </c>
      <c r="D2460" s="626">
        <v>0</v>
      </c>
      <c r="E2460" s="626">
        <v>0</v>
      </c>
      <c r="F2460" s="626">
        <v>0</v>
      </c>
      <c r="G2460" s="626">
        <v>0</v>
      </c>
      <c r="H2460" s="626">
        <v>0</v>
      </c>
      <c r="I2460" s="626">
        <v>0</v>
      </c>
      <c r="J2460" s="626">
        <v>0</v>
      </c>
      <c r="K2460" s="626">
        <v>0</v>
      </c>
      <c r="L2460" s="626">
        <v>0</v>
      </c>
      <c r="M2460" s="626">
        <v>0</v>
      </c>
      <c r="N2460" s="626">
        <v>0</v>
      </c>
      <c r="O2460" s="626">
        <v>0</v>
      </c>
      <c r="P2460" s="626">
        <v>0</v>
      </c>
      <c r="Q2460" s="626">
        <v>0</v>
      </c>
      <c r="R2460" s="626">
        <v>0</v>
      </c>
      <c r="S2460" s="324"/>
      <c r="T2460" s="324"/>
      <c r="U2460" s="384" t="s">
        <v>47</v>
      </c>
      <c r="V2460" s="384" t="s">
        <v>286</v>
      </c>
      <c r="W2460" s="384" t="str">
        <f t="shared" si="337"/>
        <v>Munshiganj DOTS corner: Sadar Hospital</v>
      </c>
      <c r="X2460" s="626">
        <v>0</v>
      </c>
      <c r="Y2460" s="626">
        <v>0</v>
      </c>
      <c r="Z2460" s="626">
        <v>0</v>
      </c>
      <c r="AA2460" s="626">
        <v>0</v>
      </c>
      <c r="AB2460" s="626">
        <v>0</v>
      </c>
      <c r="AC2460" s="626">
        <v>0</v>
      </c>
      <c r="AD2460" s="626">
        <v>0</v>
      </c>
      <c r="AE2460" s="626">
        <v>0</v>
      </c>
      <c r="AF2460" s="626">
        <v>0</v>
      </c>
      <c r="AG2460" s="626">
        <v>0</v>
      </c>
      <c r="AH2460" s="626">
        <v>0</v>
      </c>
      <c r="AI2460" s="626">
        <v>0</v>
      </c>
      <c r="AJ2460" s="626">
        <v>0</v>
      </c>
      <c r="AK2460" s="626">
        <v>0</v>
      </c>
      <c r="AL2460" s="626">
        <v>0</v>
      </c>
      <c r="AO2460" s="384" t="s">
        <v>47</v>
      </c>
      <c r="AP2460" s="384" t="s">
        <v>286</v>
      </c>
      <c r="AQ2460" s="384" t="str">
        <f t="shared" si="331"/>
        <v>Munshiganj DOTS corner: Sadar Hospital</v>
      </c>
      <c r="AR2460" s="627">
        <v>0</v>
      </c>
      <c r="AS2460" s="627">
        <v>0</v>
      </c>
      <c r="AT2460" s="627">
        <v>0</v>
      </c>
      <c r="AU2460" s="627">
        <v>0</v>
      </c>
      <c r="AV2460" s="627">
        <v>0</v>
      </c>
      <c r="AW2460" s="627">
        <v>0</v>
      </c>
      <c r="AX2460" s="627">
        <v>0</v>
      </c>
      <c r="AY2460" s="627">
        <v>0</v>
      </c>
      <c r="AZ2460" s="627">
        <v>0</v>
      </c>
      <c r="BA2460" s="627">
        <v>0</v>
      </c>
      <c r="BB2460" s="627">
        <v>0</v>
      </c>
      <c r="BC2460" s="627">
        <v>0</v>
      </c>
      <c r="BD2460" s="627">
        <v>0</v>
      </c>
      <c r="BE2460" s="627">
        <v>0</v>
      </c>
      <c r="BF2460" s="627">
        <v>0</v>
      </c>
      <c r="BH2460" s="384" t="s">
        <v>47</v>
      </c>
      <c r="BI2460" s="384" t="s">
        <v>286</v>
      </c>
      <c r="BJ2460" s="384" t="str">
        <f t="shared" si="332"/>
        <v>Munshiganj DOTS corner: Sadar Hospital</v>
      </c>
      <c r="BK2460" s="627">
        <v>0</v>
      </c>
      <c r="BL2460" s="627">
        <v>0</v>
      </c>
      <c r="BM2460" s="627">
        <v>0</v>
      </c>
      <c r="BN2460" s="627">
        <v>0</v>
      </c>
      <c r="BO2460" s="627">
        <v>0</v>
      </c>
      <c r="BP2460" s="627">
        <v>0</v>
      </c>
      <c r="BQ2460" s="627">
        <v>0</v>
      </c>
      <c r="BR2460" s="627">
        <v>0</v>
      </c>
      <c r="BS2460" s="627">
        <v>0</v>
      </c>
      <c r="BT2460" s="627">
        <v>0</v>
      </c>
      <c r="BU2460" s="627">
        <v>0</v>
      </c>
      <c r="BV2460" s="627">
        <v>0</v>
      </c>
      <c r="BW2460" s="627">
        <v>0</v>
      </c>
      <c r="BX2460" s="627">
        <v>0</v>
      </c>
      <c r="BY2460" s="627">
        <v>0</v>
      </c>
      <c r="CA2460" s="384" t="s">
        <v>47</v>
      </c>
      <c r="CB2460" s="384" t="s">
        <v>286</v>
      </c>
      <c r="CC2460" s="384" t="str">
        <f t="shared" si="333"/>
        <v>Munshiganj DOTS corner: Sadar Hospital</v>
      </c>
      <c r="CD2460" s="629">
        <v>0</v>
      </c>
      <c r="CE2460" s="629">
        <v>0</v>
      </c>
      <c r="CF2460" s="629">
        <v>0</v>
      </c>
      <c r="CG2460" s="629">
        <v>0</v>
      </c>
      <c r="CH2460" s="629">
        <v>0</v>
      </c>
      <c r="CI2460" s="629">
        <v>0</v>
      </c>
      <c r="CJ2460" s="629">
        <v>0</v>
      </c>
      <c r="CK2460" s="629">
        <v>0</v>
      </c>
      <c r="CN2460" s="384" t="s">
        <v>47</v>
      </c>
      <c r="CO2460" s="384" t="s">
        <v>286</v>
      </c>
      <c r="CP2460" s="384" t="str">
        <f t="shared" si="334"/>
        <v>Munshiganj DOTS corner: Sadar Hospital</v>
      </c>
      <c r="CQ2460" s="629">
        <v>0</v>
      </c>
      <c r="CR2460" s="629">
        <v>0</v>
      </c>
      <c r="CS2460" s="629">
        <v>0</v>
      </c>
      <c r="CT2460" s="629">
        <v>0</v>
      </c>
      <c r="CU2460" s="629">
        <v>0</v>
      </c>
      <c r="CV2460" s="629">
        <v>0</v>
      </c>
      <c r="CW2460" s="629">
        <v>0</v>
      </c>
      <c r="CX2460" s="629">
        <v>0</v>
      </c>
      <c r="CZ2460" s="384" t="s">
        <v>47</v>
      </c>
      <c r="DA2460" s="384" t="s">
        <v>286</v>
      </c>
      <c r="DB2460" s="384" t="str">
        <f t="shared" si="335"/>
        <v>Munshiganj DOTS corner: Sadar Hospital</v>
      </c>
      <c r="DC2460" s="566">
        <v>0</v>
      </c>
      <c r="DD2460"/>
      <c r="DE2460" s="384" t="s">
        <v>47</v>
      </c>
      <c r="DF2460" s="384" t="s">
        <v>286</v>
      </c>
      <c r="DG2460" s="384" t="str">
        <f t="shared" si="328"/>
        <v>Munshiganj DOTS corner: Sadar Hospital</v>
      </c>
      <c r="DH2460" s="566">
        <v>0</v>
      </c>
      <c r="DI2460"/>
      <c r="DJ2460" s="384" t="s">
        <v>47</v>
      </c>
      <c r="DK2460" s="384" t="s">
        <v>286</v>
      </c>
      <c r="DL2460" s="384" t="str">
        <f t="shared" si="338"/>
        <v>Munshiganj DOTS corner: Sadar Hospital</v>
      </c>
      <c r="DM2460" s="566"/>
      <c r="DN2460"/>
      <c r="DO2460" s="384" t="s">
        <v>47</v>
      </c>
      <c r="DP2460" s="384" t="s">
        <v>286</v>
      </c>
      <c r="DQ2460" s="384" t="str">
        <f t="shared" si="339"/>
        <v>Munshiganj DOTS corner: Sadar Hospital</v>
      </c>
      <c r="DR2460" s="566"/>
    </row>
    <row r="2461" spans="1:122" ht="15" hidden="1" x14ac:dyDescent="0.25">
      <c r="A2461" s="384" t="s">
        <v>47</v>
      </c>
      <c r="B2461" s="384" t="s">
        <v>287</v>
      </c>
      <c r="C2461" s="384" t="str">
        <f t="shared" si="336"/>
        <v>Munshiganj Gazaria</v>
      </c>
      <c r="D2461" s="626">
        <v>49</v>
      </c>
      <c r="E2461" s="626">
        <v>2</v>
      </c>
      <c r="F2461" s="626">
        <v>0</v>
      </c>
      <c r="G2461" s="626">
        <v>0</v>
      </c>
      <c r="H2461" s="626">
        <v>0</v>
      </c>
      <c r="I2461" s="626">
        <v>5</v>
      </c>
      <c r="J2461" s="626">
        <v>3</v>
      </c>
      <c r="K2461" s="626">
        <v>0</v>
      </c>
      <c r="L2461" s="626">
        <v>0</v>
      </c>
      <c r="M2461" s="626">
        <v>0</v>
      </c>
      <c r="N2461" s="626">
        <v>1</v>
      </c>
      <c r="O2461" s="626">
        <v>0</v>
      </c>
      <c r="P2461" s="626">
        <v>0</v>
      </c>
      <c r="Q2461" s="626">
        <v>0</v>
      </c>
      <c r="R2461" s="626">
        <v>0</v>
      </c>
      <c r="S2461" s="324"/>
      <c r="T2461" s="324"/>
      <c r="U2461" s="384" t="s">
        <v>47</v>
      </c>
      <c r="V2461" s="384" t="s">
        <v>287</v>
      </c>
      <c r="W2461" s="384" t="str">
        <f t="shared" si="337"/>
        <v>Munshiganj Gazaria</v>
      </c>
      <c r="X2461" s="626">
        <v>61</v>
      </c>
      <c r="Y2461" s="626">
        <v>0</v>
      </c>
      <c r="Z2461" s="626">
        <v>0</v>
      </c>
      <c r="AA2461" s="626">
        <v>0</v>
      </c>
      <c r="AB2461" s="626">
        <v>0</v>
      </c>
      <c r="AC2461" s="626">
        <v>7</v>
      </c>
      <c r="AD2461" s="626">
        <v>1</v>
      </c>
      <c r="AE2461" s="626">
        <v>0</v>
      </c>
      <c r="AF2461" s="626">
        <v>0</v>
      </c>
      <c r="AG2461" s="626">
        <v>0</v>
      </c>
      <c r="AH2461" s="626">
        <v>3</v>
      </c>
      <c r="AI2461" s="626">
        <v>0</v>
      </c>
      <c r="AJ2461" s="626">
        <v>0</v>
      </c>
      <c r="AK2461" s="626">
        <v>0</v>
      </c>
      <c r="AL2461" s="626">
        <v>0</v>
      </c>
      <c r="AO2461" s="384" t="s">
        <v>47</v>
      </c>
      <c r="AP2461" s="384" t="s">
        <v>287</v>
      </c>
      <c r="AQ2461" s="384" t="str">
        <f t="shared" si="331"/>
        <v>Munshiganj Gazaria</v>
      </c>
      <c r="AR2461" s="627">
        <v>0</v>
      </c>
      <c r="AS2461" s="627">
        <v>0</v>
      </c>
      <c r="AT2461" s="627">
        <v>0</v>
      </c>
      <c r="AU2461" s="627">
        <v>0</v>
      </c>
      <c r="AV2461" s="627">
        <v>0</v>
      </c>
      <c r="AW2461" s="627">
        <v>0</v>
      </c>
      <c r="AX2461" s="627">
        <v>0</v>
      </c>
      <c r="AY2461" s="627">
        <v>0</v>
      </c>
      <c r="AZ2461" s="627">
        <v>0</v>
      </c>
      <c r="BA2461" s="627">
        <v>0</v>
      </c>
      <c r="BB2461" s="627">
        <v>0</v>
      </c>
      <c r="BC2461" s="627">
        <v>0</v>
      </c>
      <c r="BD2461" s="627">
        <v>0</v>
      </c>
      <c r="BE2461" s="627">
        <v>0</v>
      </c>
      <c r="BF2461" s="627">
        <v>0</v>
      </c>
      <c r="BH2461" s="384" t="s">
        <v>47</v>
      </c>
      <c r="BI2461" s="384" t="s">
        <v>287</v>
      </c>
      <c r="BJ2461" s="384" t="str">
        <f t="shared" si="332"/>
        <v>Munshiganj Gazaria</v>
      </c>
      <c r="BK2461" s="627">
        <v>1</v>
      </c>
      <c r="BL2461" s="627">
        <v>0</v>
      </c>
      <c r="BM2461" s="627">
        <v>0</v>
      </c>
      <c r="BN2461" s="627">
        <v>0</v>
      </c>
      <c r="BO2461" s="627">
        <v>0</v>
      </c>
      <c r="BP2461" s="627">
        <v>0</v>
      </c>
      <c r="BQ2461" s="627">
        <v>0</v>
      </c>
      <c r="BR2461" s="627">
        <v>0</v>
      </c>
      <c r="BS2461" s="627">
        <v>0</v>
      </c>
      <c r="BT2461" s="627">
        <v>0</v>
      </c>
      <c r="BU2461" s="627">
        <v>0</v>
      </c>
      <c r="BV2461" s="627">
        <v>0</v>
      </c>
      <c r="BW2461" s="627">
        <v>0</v>
      </c>
      <c r="BX2461" s="627">
        <v>0</v>
      </c>
      <c r="BY2461" s="627">
        <v>0</v>
      </c>
      <c r="CA2461" s="384" t="s">
        <v>47</v>
      </c>
      <c r="CB2461" s="384" t="s">
        <v>287</v>
      </c>
      <c r="CC2461" s="384" t="str">
        <f t="shared" si="333"/>
        <v>Munshiganj Gazaria</v>
      </c>
      <c r="CD2461" s="629">
        <v>0</v>
      </c>
      <c r="CE2461" s="629">
        <v>0</v>
      </c>
      <c r="CF2461" s="629">
        <v>0</v>
      </c>
      <c r="CG2461" s="629">
        <v>0</v>
      </c>
      <c r="CH2461" s="629">
        <v>0</v>
      </c>
      <c r="CI2461" s="629">
        <v>0</v>
      </c>
      <c r="CJ2461" s="629">
        <v>0</v>
      </c>
      <c r="CK2461" s="629">
        <v>0</v>
      </c>
      <c r="CN2461" s="384" t="s">
        <v>47</v>
      </c>
      <c r="CO2461" s="384" t="s">
        <v>287</v>
      </c>
      <c r="CP2461" s="384" t="str">
        <f t="shared" si="334"/>
        <v>Munshiganj Gazaria</v>
      </c>
      <c r="CQ2461" s="629">
        <v>0</v>
      </c>
      <c r="CR2461" s="629">
        <v>0</v>
      </c>
      <c r="CS2461" s="629">
        <v>0</v>
      </c>
      <c r="CT2461" s="629">
        <v>0</v>
      </c>
      <c r="CU2461" s="629">
        <v>0</v>
      </c>
      <c r="CV2461" s="629">
        <v>0</v>
      </c>
      <c r="CW2461" s="629">
        <v>0</v>
      </c>
      <c r="CX2461" s="629">
        <v>0</v>
      </c>
      <c r="CZ2461" s="384" t="s">
        <v>47</v>
      </c>
      <c r="DA2461" s="384" t="s">
        <v>287</v>
      </c>
      <c r="DB2461" s="384" t="str">
        <f t="shared" si="335"/>
        <v>Munshiganj Gazaria</v>
      </c>
      <c r="DC2461" s="566">
        <v>23</v>
      </c>
      <c r="DD2461"/>
      <c r="DE2461" s="384" t="s">
        <v>47</v>
      </c>
      <c r="DF2461" s="384" t="s">
        <v>287</v>
      </c>
      <c r="DG2461" s="384" t="str">
        <f t="shared" si="328"/>
        <v>Munshiganj Gazaria</v>
      </c>
      <c r="DH2461" s="566">
        <v>16</v>
      </c>
      <c r="DI2461"/>
      <c r="DJ2461" s="384" t="s">
        <v>47</v>
      </c>
      <c r="DK2461" s="384" t="s">
        <v>287</v>
      </c>
      <c r="DL2461" s="384" t="str">
        <f t="shared" si="338"/>
        <v>Munshiganj Gazaria</v>
      </c>
      <c r="DM2461" s="566"/>
      <c r="DN2461"/>
      <c r="DO2461" s="384" t="s">
        <v>47</v>
      </c>
      <c r="DP2461" s="384" t="s">
        <v>287</v>
      </c>
      <c r="DQ2461" s="384" t="str">
        <f t="shared" si="339"/>
        <v>Munshiganj Gazaria</v>
      </c>
      <c r="DR2461" s="566"/>
    </row>
    <row r="2462" spans="1:122" ht="15" hidden="1" x14ac:dyDescent="0.25">
      <c r="A2462" s="384" t="s">
        <v>47</v>
      </c>
      <c r="B2462" s="384" t="s">
        <v>288</v>
      </c>
      <c r="C2462" s="384" t="str">
        <f t="shared" si="336"/>
        <v>Munshiganj Lauhajang</v>
      </c>
      <c r="D2462" s="626">
        <v>66</v>
      </c>
      <c r="E2462" s="626">
        <v>1</v>
      </c>
      <c r="F2462" s="626">
        <v>1</v>
      </c>
      <c r="G2462" s="626">
        <v>0</v>
      </c>
      <c r="H2462" s="626">
        <v>0</v>
      </c>
      <c r="I2462" s="626">
        <v>2</v>
      </c>
      <c r="J2462" s="626">
        <v>0</v>
      </c>
      <c r="K2462" s="626">
        <v>0</v>
      </c>
      <c r="L2462" s="626">
        <v>0</v>
      </c>
      <c r="M2462" s="626">
        <v>0</v>
      </c>
      <c r="N2462" s="626">
        <v>1</v>
      </c>
      <c r="O2462" s="626">
        <v>0</v>
      </c>
      <c r="P2462" s="626">
        <v>0</v>
      </c>
      <c r="Q2462" s="626">
        <v>0</v>
      </c>
      <c r="R2462" s="626">
        <v>0</v>
      </c>
      <c r="S2462" s="324"/>
      <c r="T2462" s="324"/>
      <c r="U2462" s="384" t="s">
        <v>47</v>
      </c>
      <c r="V2462" s="384" t="s">
        <v>288</v>
      </c>
      <c r="W2462" s="384" t="str">
        <f t="shared" si="337"/>
        <v>Munshiganj Lauhajang</v>
      </c>
      <c r="X2462" s="626">
        <v>57</v>
      </c>
      <c r="Y2462" s="626">
        <v>0</v>
      </c>
      <c r="Z2462" s="626">
        <v>0</v>
      </c>
      <c r="AA2462" s="626">
        <v>0</v>
      </c>
      <c r="AB2462" s="626">
        <v>0</v>
      </c>
      <c r="AC2462" s="626">
        <v>0</v>
      </c>
      <c r="AD2462" s="626">
        <v>0</v>
      </c>
      <c r="AE2462" s="626">
        <v>0</v>
      </c>
      <c r="AF2462" s="626">
        <v>0</v>
      </c>
      <c r="AG2462" s="626">
        <v>0</v>
      </c>
      <c r="AH2462" s="626">
        <v>9</v>
      </c>
      <c r="AI2462" s="626">
        <v>0</v>
      </c>
      <c r="AJ2462" s="626">
        <v>0</v>
      </c>
      <c r="AK2462" s="626">
        <v>0</v>
      </c>
      <c r="AL2462" s="626">
        <v>0</v>
      </c>
      <c r="AO2462" s="384" t="s">
        <v>47</v>
      </c>
      <c r="AP2462" s="384" t="s">
        <v>288</v>
      </c>
      <c r="AQ2462" s="384" t="str">
        <f t="shared" ref="AQ2462:AQ2478" si="340">AO2462&amp;" "&amp;AP2462</f>
        <v>Munshiganj Lauhajang</v>
      </c>
      <c r="AR2462" s="627">
        <v>1</v>
      </c>
      <c r="AS2462" s="627">
        <v>0</v>
      </c>
      <c r="AT2462" s="627">
        <v>0</v>
      </c>
      <c r="AU2462" s="627">
        <v>0</v>
      </c>
      <c r="AV2462" s="627">
        <v>0</v>
      </c>
      <c r="AW2462" s="627">
        <v>0</v>
      </c>
      <c r="AX2462" s="627">
        <v>0</v>
      </c>
      <c r="AY2462" s="627">
        <v>0</v>
      </c>
      <c r="AZ2462" s="627">
        <v>0</v>
      </c>
      <c r="BA2462" s="627">
        <v>0</v>
      </c>
      <c r="BB2462" s="627">
        <v>1</v>
      </c>
      <c r="BC2462" s="627">
        <v>0</v>
      </c>
      <c r="BD2462" s="627">
        <v>0</v>
      </c>
      <c r="BE2462" s="627">
        <v>0</v>
      </c>
      <c r="BF2462" s="627">
        <v>0</v>
      </c>
      <c r="BH2462" s="384" t="s">
        <v>47</v>
      </c>
      <c r="BI2462" s="384" t="s">
        <v>288</v>
      </c>
      <c r="BJ2462" s="384" t="str">
        <f t="shared" ref="BJ2462:BJ2497" si="341">BH2462&amp;" "&amp;BI2462</f>
        <v>Munshiganj Lauhajang</v>
      </c>
      <c r="BK2462" s="627">
        <v>1</v>
      </c>
      <c r="BL2462" s="627">
        <v>0</v>
      </c>
      <c r="BM2462" s="627">
        <v>0</v>
      </c>
      <c r="BN2462" s="627">
        <v>0</v>
      </c>
      <c r="BO2462" s="627">
        <v>0</v>
      </c>
      <c r="BP2462" s="627">
        <v>0</v>
      </c>
      <c r="BQ2462" s="627">
        <v>0</v>
      </c>
      <c r="BR2462" s="627">
        <v>0</v>
      </c>
      <c r="BS2462" s="627">
        <v>0</v>
      </c>
      <c r="BT2462" s="627">
        <v>0</v>
      </c>
      <c r="BU2462" s="627">
        <v>0</v>
      </c>
      <c r="BV2462" s="627">
        <v>0</v>
      </c>
      <c r="BW2462" s="627">
        <v>0</v>
      </c>
      <c r="BX2462" s="627">
        <v>0</v>
      </c>
      <c r="BY2462" s="627">
        <v>0</v>
      </c>
      <c r="CA2462" s="384" t="s">
        <v>47</v>
      </c>
      <c r="CB2462" s="384" t="s">
        <v>288</v>
      </c>
      <c r="CC2462" s="384" t="str">
        <f t="shared" ref="CC2462:CC2469" si="342">CA2462&amp;" "&amp;CB2462</f>
        <v>Munshiganj Lauhajang</v>
      </c>
      <c r="CD2462" s="629">
        <v>0</v>
      </c>
      <c r="CE2462" s="629">
        <v>0</v>
      </c>
      <c r="CF2462" s="629">
        <v>0</v>
      </c>
      <c r="CG2462" s="629">
        <v>0</v>
      </c>
      <c r="CH2462" s="629">
        <v>0</v>
      </c>
      <c r="CI2462" s="629">
        <v>0</v>
      </c>
      <c r="CJ2462" s="629">
        <v>0</v>
      </c>
      <c r="CK2462" s="629">
        <v>0</v>
      </c>
      <c r="CN2462" s="384" t="s">
        <v>47</v>
      </c>
      <c r="CO2462" s="384" t="s">
        <v>288</v>
      </c>
      <c r="CP2462" s="384" t="str">
        <f t="shared" ref="CP2462:CP2478" si="343">CN2462&amp;" "&amp;CO2462</f>
        <v>Munshiganj Lauhajang</v>
      </c>
      <c r="CQ2462" s="629">
        <v>0</v>
      </c>
      <c r="CR2462" s="629">
        <v>0</v>
      </c>
      <c r="CS2462" s="629">
        <v>0</v>
      </c>
      <c r="CT2462" s="629">
        <v>0</v>
      </c>
      <c r="CU2462" s="629">
        <v>0</v>
      </c>
      <c r="CV2462" s="629">
        <v>0</v>
      </c>
      <c r="CW2462" s="629">
        <v>0</v>
      </c>
      <c r="CX2462" s="629">
        <v>0</v>
      </c>
      <c r="CZ2462" s="384" t="s">
        <v>47</v>
      </c>
      <c r="DA2462" s="384" t="s">
        <v>288</v>
      </c>
      <c r="DB2462" s="384" t="str">
        <f t="shared" si="335"/>
        <v>Munshiganj Lauhajang</v>
      </c>
      <c r="DC2462" s="566">
        <v>6</v>
      </c>
      <c r="DD2462"/>
      <c r="DE2462" s="384" t="s">
        <v>47</v>
      </c>
      <c r="DF2462" s="384" t="s">
        <v>288</v>
      </c>
      <c r="DG2462" s="384" t="str">
        <f t="shared" si="328"/>
        <v>Munshiganj Lauhajang</v>
      </c>
      <c r="DH2462" s="566">
        <v>9</v>
      </c>
      <c r="DI2462"/>
      <c r="DJ2462" s="384" t="s">
        <v>47</v>
      </c>
      <c r="DK2462" s="384" t="s">
        <v>288</v>
      </c>
      <c r="DL2462" s="384" t="str">
        <f t="shared" si="338"/>
        <v>Munshiganj Lauhajang</v>
      </c>
      <c r="DM2462" s="566"/>
      <c r="DN2462"/>
      <c r="DO2462" s="384" t="s">
        <v>47</v>
      </c>
      <c r="DP2462" s="384" t="s">
        <v>288</v>
      </c>
      <c r="DQ2462" s="384" t="str">
        <f t="shared" si="339"/>
        <v>Munshiganj Lauhajang</v>
      </c>
      <c r="DR2462" s="566"/>
    </row>
    <row r="2463" spans="1:122" ht="15" hidden="1" x14ac:dyDescent="0.25">
      <c r="A2463" s="384" t="s">
        <v>47</v>
      </c>
      <c r="B2463" s="241" t="s">
        <v>591</v>
      </c>
      <c r="C2463" s="384" t="str">
        <f t="shared" si="336"/>
        <v>Munshiganj Munshiganj Sadar</v>
      </c>
      <c r="D2463" s="626">
        <v>123</v>
      </c>
      <c r="E2463" s="626">
        <v>4</v>
      </c>
      <c r="F2463" s="626">
        <v>0</v>
      </c>
      <c r="G2463" s="626">
        <v>0</v>
      </c>
      <c r="H2463" s="626">
        <v>0</v>
      </c>
      <c r="I2463" s="626">
        <v>4</v>
      </c>
      <c r="J2463" s="626">
        <v>3</v>
      </c>
      <c r="K2463" s="626">
        <v>0</v>
      </c>
      <c r="L2463" s="626">
        <v>0</v>
      </c>
      <c r="M2463" s="626">
        <v>0</v>
      </c>
      <c r="N2463" s="626">
        <v>15</v>
      </c>
      <c r="O2463" s="626">
        <v>0</v>
      </c>
      <c r="P2463" s="626">
        <v>0</v>
      </c>
      <c r="Q2463" s="626">
        <v>0</v>
      </c>
      <c r="R2463" s="626">
        <v>0</v>
      </c>
      <c r="S2463" s="324"/>
      <c r="T2463" s="324"/>
      <c r="U2463" s="384" t="s">
        <v>47</v>
      </c>
      <c r="V2463" s="241" t="s">
        <v>591</v>
      </c>
      <c r="W2463" s="384" t="str">
        <f t="shared" si="337"/>
        <v>Munshiganj Munshiganj Sadar</v>
      </c>
      <c r="X2463" s="626">
        <v>102</v>
      </c>
      <c r="Y2463" s="626">
        <v>0</v>
      </c>
      <c r="Z2463" s="626">
        <v>0</v>
      </c>
      <c r="AA2463" s="626">
        <v>0</v>
      </c>
      <c r="AB2463" s="626">
        <v>0</v>
      </c>
      <c r="AC2463" s="626">
        <v>3</v>
      </c>
      <c r="AD2463" s="626">
        <v>0</v>
      </c>
      <c r="AE2463" s="626">
        <v>0</v>
      </c>
      <c r="AF2463" s="626">
        <v>0</v>
      </c>
      <c r="AG2463" s="626">
        <v>0</v>
      </c>
      <c r="AH2463" s="626">
        <v>17</v>
      </c>
      <c r="AI2463" s="626">
        <v>0</v>
      </c>
      <c r="AJ2463" s="626">
        <v>0</v>
      </c>
      <c r="AK2463" s="626">
        <v>0</v>
      </c>
      <c r="AL2463" s="626">
        <v>0</v>
      </c>
      <c r="AO2463" s="384" t="s">
        <v>47</v>
      </c>
      <c r="AP2463" s="241" t="s">
        <v>591</v>
      </c>
      <c r="AQ2463" s="384" t="str">
        <f t="shared" si="340"/>
        <v>Munshiganj Munshiganj Sadar</v>
      </c>
      <c r="AR2463" s="627">
        <v>1</v>
      </c>
      <c r="AS2463" s="627">
        <v>0</v>
      </c>
      <c r="AT2463" s="627">
        <v>0</v>
      </c>
      <c r="AU2463" s="627">
        <v>0</v>
      </c>
      <c r="AV2463" s="627">
        <v>0</v>
      </c>
      <c r="AW2463" s="627">
        <v>1</v>
      </c>
      <c r="AX2463" s="627">
        <v>0</v>
      </c>
      <c r="AY2463" s="627">
        <v>0</v>
      </c>
      <c r="AZ2463" s="627">
        <v>0</v>
      </c>
      <c r="BA2463" s="627">
        <v>0</v>
      </c>
      <c r="BB2463" s="627">
        <v>3</v>
      </c>
      <c r="BC2463" s="627">
        <v>0</v>
      </c>
      <c r="BD2463" s="627">
        <v>0</v>
      </c>
      <c r="BE2463" s="627">
        <v>0</v>
      </c>
      <c r="BF2463" s="627">
        <v>0</v>
      </c>
      <c r="BH2463" s="384" t="s">
        <v>47</v>
      </c>
      <c r="BI2463" s="241" t="s">
        <v>591</v>
      </c>
      <c r="BJ2463" s="384" t="str">
        <f t="shared" si="341"/>
        <v>Munshiganj Munshiganj Sadar</v>
      </c>
      <c r="BK2463" s="627">
        <v>1</v>
      </c>
      <c r="BL2463" s="627">
        <v>0</v>
      </c>
      <c r="BM2463" s="627">
        <v>0</v>
      </c>
      <c r="BN2463" s="627">
        <v>0</v>
      </c>
      <c r="BO2463" s="627">
        <v>0</v>
      </c>
      <c r="BP2463" s="627">
        <v>2</v>
      </c>
      <c r="BQ2463" s="627">
        <v>0</v>
      </c>
      <c r="BR2463" s="627">
        <v>0</v>
      </c>
      <c r="BS2463" s="627">
        <v>0</v>
      </c>
      <c r="BT2463" s="627">
        <v>0</v>
      </c>
      <c r="BU2463" s="627">
        <v>1</v>
      </c>
      <c r="BV2463" s="627">
        <v>0</v>
      </c>
      <c r="BW2463" s="627">
        <v>0</v>
      </c>
      <c r="BX2463" s="627">
        <v>0</v>
      </c>
      <c r="BY2463" s="627">
        <v>0</v>
      </c>
      <c r="CA2463" s="384" t="s">
        <v>47</v>
      </c>
      <c r="CB2463" s="241" t="s">
        <v>591</v>
      </c>
      <c r="CC2463" s="384" t="str">
        <f t="shared" si="342"/>
        <v>Munshiganj Munshiganj Sadar</v>
      </c>
      <c r="CD2463" s="629">
        <v>59</v>
      </c>
      <c r="CE2463" s="629">
        <v>9</v>
      </c>
      <c r="CF2463" s="629">
        <v>13</v>
      </c>
      <c r="CG2463" s="629">
        <v>0</v>
      </c>
      <c r="CH2463" s="629">
        <v>0</v>
      </c>
      <c r="CI2463" s="629">
        <v>0</v>
      </c>
      <c r="CJ2463" s="629">
        <v>0</v>
      </c>
      <c r="CK2463" s="629">
        <v>0</v>
      </c>
      <c r="CN2463" s="384" t="s">
        <v>47</v>
      </c>
      <c r="CO2463" s="241" t="s">
        <v>591</v>
      </c>
      <c r="CP2463" s="384" t="str">
        <f t="shared" si="343"/>
        <v>Munshiganj Munshiganj Sadar</v>
      </c>
      <c r="CQ2463" s="629">
        <v>57</v>
      </c>
      <c r="CR2463" s="629">
        <v>7</v>
      </c>
      <c r="CS2463" s="629">
        <v>15</v>
      </c>
      <c r="CT2463" s="629">
        <v>0</v>
      </c>
      <c r="CU2463" s="629">
        <v>0</v>
      </c>
      <c r="CV2463" s="629">
        <v>0</v>
      </c>
      <c r="CW2463" s="629">
        <v>0</v>
      </c>
      <c r="CX2463" s="629">
        <v>0</v>
      </c>
      <c r="CZ2463" s="384" t="s">
        <v>47</v>
      </c>
      <c r="DA2463" s="241" t="s">
        <v>591</v>
      </c>
      <c r="DB2463" s="384" t="str">
        <f t="shared" si="335"/>
        <v>Munshiganj Munshiganj Sadar</v>
      </c>
      <c r="DC2463" s="566">
        <v>6</v>
      </c>
      <c r="DD2463"/>
      <c r="DE2463" s="384" t="s">
        <v>47</v>
      </c>
      <c r="DF2463" s="241" t="s">
        <v>591</v>
      </c>
      <c r="DG2463" s="384" t="str">
        <f t="shared" si="328"/>
        <v>Munshiganj Munshiganj Sadar</v>
      </c>
      <c r="DH2463" s="566">
        <v>5</v>
      </c>
      <c r="DI2463"/>
      <c r="DJ2463" s="384" t="s">
        <v>47</v>
      </c>
      <c r="DK2463" s="241" t="s">
        <v>591</v>
      </c>
      <c r="DL2463" s="384" t="str">
        <f t="shared" si="338"/>
        <v>Munshiganj Munshiganj Sadar</v>
      </c>
      <c r="DM2463" s="566"/>
      <c r="DN2463"/>
      <c r="DO2463" s="384" t="s">
        <v>47</v>
      </c>
      <c r="DP2463" s="241" t="s">
        <v>591</v>
      </c>
      <c r="DQ2463" s="384" t="str">
        <f t="shared" si="339"/>
        <v>Munshiganj Munshiganj Sadar</v>
      </c>
      <c r="DR2463" s="566"/>
    </row>
    <row r="2464" spans="1:122" ht="15" hidden="1" x14ac:dyDescent="0.25">
      <c r="A2464" s="384" t="s">
        <v>47</v>
      </c>
      <c r="B2464" s="385" t="s">
        <v>88</v>
      </c>
      <c r="C2464" s="384" t="str">
        <f t="shared" si="336"/>
        <v>Munshiganj Prison</v>
      </c>
      <c r="D2464" s="626">
        <v>0</v>
      </c>
      <c r="E2464" s="626">
        <v>0</v>
      </c>
      <c r="F2464" s="626">
        <v>0</v>
      </c>
      <c r="G2464" s="626">
        <v>0</v>
      </c>
      <c r="H2464" s="626">
        <v>0</v>
      </c>
      <c r="I2464" s="626">
        <v>0</v>
      </c>
      <c r="J2464" s="626">
        <v>0</v>
      </c>
      <c r="K2464" s="626">
        <v>0</v>
      </c>
      <c r="L2464" s="626">
        <v>0</v>
      </c>
      <c r="M2464" s="626">
        <v>0</v>
      </c>
      <c r="N2464" s="626">
        <v>0</v>
      </c>
      <c r="O2464" s="626">
        <v>0</v>
      </c>
      <c r="P2464" s="626">
        <v>0</v>
      </c>
      <c r="Q2464" s="626">
        <v>0</v>
      </c>
      <c r="R2464" s="626">
        <v>0</v>
      </c>
      <c r="S2464" s="324"/>
      <c r="T2464" s="324"/>
      <c r="U2464" s="384" t="s">
        <v>47</v>
      </c>
      <c r="V2464" s="385" t="s">
        <v>88</v>
      </c>
      <c r="W2464" s="384" t="str">
        <f t="shared" si="337"/>
        <v>Munshiganj Prison</v>
      </c>
      <c r="X2464" s="626">
        <v>0</v>
      </c>
      <c r="Y2464" s="626">
        <v>0</v>
      </c>
      <c r="Z2464" s="626">
        <v>0</v>
      </c>
      <c r="AA2464" s="626">
        <v>0</v>
      </c>
      <c r="AB2464" s="626">
        <v>0</v>
      </c>
      <c r="AC2464" s="626">
        <v>0</v>
      </c>
      <c r="AD2464" s="626">
        <v>0</v>
      </c>
      <c r="AE2464" s="626">
        <v>0</v>
      </c>
      <c r="AF2464" s="626">
        <v>0</v>
      </c>
      <c r="AG2464" s="626">
        <v>0</v>
      </c>
      <c r="AH2464" s="626">
        <v>0</v>
      </c>
      <c r="AI2464" s="626">
        <v>0</v>
      </c>
      <c r="AJ2464" s="626">
        <v>0</v>
      </c>
      <c r="AK2464" s="626">
        <v>0</v>
      </c>
      <c r="AL2464" s="626">
        <v>0</v>
      </c>
      <c r="AO2464" s="384" t="s">
        <v>47</v>
      </c>
      <c r="AP2464" s="385" t="s">
        <v>88</v>
      </c>
      <c r="AQ2464" s="384" t="str">
        <f t="shared" si="340"/>
        <v>Munshiganj Prison</v>
      </c>
      <c r="AR2464" s="627">
        <v>0</v>
      </c>
      <c r="AS2464" s="627">
        <v>0</v>
      </c>
      <c r="AT2464" s="627">
        <v>0</v>
      </c>
      <c r="AU2464" s="627">
        <v>0</v>
      </c>
      <c r="AV2464" s="627">
        <v>0</v>
      </c>
      <c r="AW2464" s="627">
        <v>0</v>
      </c>
      <c r="AX2464" s="627">
        <v>0</v>
      </c>
      <c r="AY2464" s="627">
        <v>0</v>
      </c>
      <c r="AZ2464" s="627">
        <v>0</v>
      </c>
      <c r="BA2464" s="627">
        <v>0</v>
      </c>
      <c r="BB2464" s="627">
        <v>0</v>
      </c>
      <c r="BC2464" s="627">
        <v>0</v>
      </c>
      <c r="BD2464" s="627">
        <v>0</v>
      </c>
      <c r="BE2464" s="627">
        <v>0</v>
      </c>
      <c r="BF2464" s="627">
        <v>0</v>
      </c>
      <c r="BH2464" s="384" t="s">
        <v>47</v>
      </c>
      <c r="BI2464" s="385" t="s">
        <v>88</v>
      </c>
      <c r="BJ2464" s="384" t="str">
        <f t="shared" si="341"/>
        <v>Munshiganj Prison</v>
      </c>
      <c r="BK2464" s="627">
        <v>0</v>
      </c>
      <c r="BL2464" s="627">
        <v>0</v>
      </c>
      <c r="BM2464" s="627">
        <v>0</v>
      </c>
      <c r="BN2464" s="627">
        <v>0</v>
      </c>
      <c r="BO2464" s="627">
        <v>0</v>
      </c>
      <c r="BP2464" s="627">
        <v>0</v>
      </c>
      <c r="BQ2464" s="627">
        <v>0</v>
      </c>
      <c r="BR2464" s="627">
        <v>0</v>
      </c>
      <c r="BS2464" s="627">
        <v>0</v>
      </c>
      <c r="BT2464" s="627">
        <v>0</v>
      </c>
      <c r="BU2464" s="627">
        <v>0</v>
      </c>
      <c r="BV2464" s="627">
        <v>0</v>
      </c>
      <c r="BW2464" s="627">
        <v>0</v>
      </c>
      <c r="BX2464" s="627">
        <v>0</v>
      </c>
      <c r="BY2464" s="627">
        <v>0</v>
      </c>
      <c r="CA2464" s="384" t="s">
        <v>47</v>
      </c>
      <c r="CB2464" s="385" t="s">
        <v>88</v>
      </c>
      <c r="CC2464" s="384" t="str">
        <f t="shared" si="342"/>
        <v>Munshiganj Prison</v>
      </c>
      <c r="CD2464" s="629">
        <v>0</v>
      </c>
      <c r="CE2464" s="629">
        <v>0</v>
      </c>
      <c r="CF2464" s="629">
        <v>0</v>
      </c>
      <c r="CG2464" s="629">
        <v>0</v>
      </c>
      <c r="CH2464" s="629">
        <v>0</v>
      </c>
      <c r="CI2464" s="629">
        <v>0</v>
      </c>
      <c r="CJ2464" s="629">
        <v>0</v>
      </c>
      <c r="CK2464" s="629">
        <v>0</v>
      </c>
      <c r="CN2464" s="384" t="s">
        <v>47</v>
      </c>
      <c r="CO2464" s="385" t="s">
        <v>88</v>
      </c>
      <c r="CP2464" s="384" t="str">
        <f t="shared" si="343"/>
        <v>Munshiganj Prison</v>
      </c>
      <c r="CQ2464" s="629">
        <v>0</v>
      </c>
      <c r="CR2464" s="629">
        <v>0</v>
      </c>
      <c r="CS2464" s="629">
        <v>0</v>
      </c>
      <c r="CT2464" s="629">
        <v>0</v>
      </c>
      <c r="CU2464" s="629">
        <v>0</v>
      </c>
      <c r="CV2464" s="629">
        <v>0</v>
      </c>
      <c r="CW2464" s="629">
        <v>0</v>
      </c>
      <c r="CX2464" s="629">
        <v>0</v>
      </c>
      <c r="CZ2464" s="384" t="s">
        <v>47</v>
      </c>
      <c r="DA2464" s="385" t="s">
        <v>88</v>
      </c>
      <c r="DB2464" s="384" t="str">
        <f t="shared" si="335"/>
        <v>Munshiganj Prison</v>
      </c>
      <c r="DC2464" s="566">
        <v>0</v>
      </c>
      <c r="DD2464"/>
      <c r="DE2464" s="384" t="s">
        <v>47</v>
      </c>
      <c r="DF2464" s="385" t="s">
        <v>88</v>
      </c>
      <c r="DG2464" s="384" t="str">
        <f t="shared" si="328"/>
        <v>Munshiganj Prison</v>
      </c>
      <c r="DH2464" s="566">
        <v>0</v>
      </c>
      <c r="DI2464"/>
      <c r="DJ2464" s="384" t="s">
        <v>47</v>
      </c>
      <c r="DK2464" s="385" t="s">
        <v>88</v>
      </c>
      <c r="DL2464" s="384" t="str">
        <f t="shared" si="338"/>
        <v>Munshiganj Prison</v>
      </c>
      <c r="DM2464" s="566"/>
      <c r="DN2464"/>
      <c r="DO2464" s="384" t="s">
        <v>47</v>
      </c>
      <c r="DP2464" s="385" t="s">
        <v>88</v>
      </c>
      <c r="DQ2464" s="384" t="str">
        <f t="shared" si="339"/>
        <v>Munshiganj Prison</v>
      </c>
      <c r="DR2464" s="566"/>
    </row>
    <row r="2465" spans="1:122" ht="15" hidden="1" x14ac:dyDescent="0.25">
      <c r="A2465" s="384" t="s">
        <v>47</v>
      </c>
      <c r="B2465" s="384" t="s">
        <v>289</v>
      </c>
      <c r="C2465" s="384" t="str">
        <f t="shared" si="336"/>
        <v>Munshiganj Serajdikhan</v>
      </c>
      <c r="D2465" s="626">
        <v>35</v>
      </c>
      <c r="E2465" s="626">
        <v>2</v>
      </c>
      <c r="F2465" s="626">
        <v>0</v>
      </c>
      <c r="G2465" s="626">
        <v>0</v>
      </c>
      <c r="H2465" s="626">
        <v>0</v>
      </c>
      <c r="I2465" s="626">
        <v>44</v>
      </c>
      <c r="J2465" s="626">
        <v>5</v>
      </c>
      <c r="K2465" s="626">
        <v>0</v>
      </c>
      <c r="L2465" s="626">
        <v>0</v>
      </c>
      <c r="M2465" s="626">
        <v>0</v>
      </c>
      <c r="N2465" s="626">
        <v>12</v>
      </c>
      <c r="O2465" s="626">
        <v>0</v>
      </c>
      <c r="P2465" s="626">
        <v>0</v>
      </c>
      <c r="Q2465" s="626">
        <v>0</v>
      </c>
      <c r="R2465" s="626">
        <v>0</v>
      </c>
      <c r="S2465" s="324"/>
      <c r="T2465" s="324"/>
      <c r="U2465" s="384" t="s">
        <v>47</v>
      </c>
      <c r="V2465" s="384" t="s">
        <v>289</v>
      </c>
      <c r="W2465" s="384" t="str">
        <f t="shared" si="337"/>
        <v>Munshiganj Serajdikhan</v>
      </c>
      <c r="X2465" s="626">
        <v>41</v>
      </c>
      <c r="Y2465" s="626">
        <v>0</v>
      </c>
      <c r="Z2465" s="626">
        <v>0</v>
      </c>
      <c r="AA2465" s="626">
        <v>0</v>
      </c>
      <c r="AB2465" s="626">
        <v>0</v>
      </c>
      <c r="AC2465" s="626">
        <v>40</v>
      </c>
      <c r="AD2465" s="626">
        <v>0</v>
      </c>
      <c r="AE2465" s="626">
        <v>0</v>
      </c>
      <c r="AF2465" s="626">
        <v>0</v>
      </c>
      <c r="AG2465" s="626">
        <v>0</v>
      </c>
      <c r="AH2465" s="626">
        <v>11</v>
      </c>
      <c r="AI2465" s="626">
        <v>1</v>
      </c>
      <c r="AJ2465" s="626">
        <v>0</v>
      </c>
      <c r="AK2465" s="626">
        <v>0</v>
      </c>
      <c r="AL2465" s="626">
        <v>0</v>
      </c>
      <c r="AO2465" s="384" t="s">
        <v>47</v>
      </c>
      <c r="AP2465" s="384" t="s">
        <v>289</v>
      </c>
      <c r="AQ2465" s="384" t="str">
        <f t="shared" si="340"/>
        <v>Munshiganj Serajdikhan</v>
      </c>
      <c r="AR2465" s="627">
        <v>0</v>
      </c>
      <c r="AS2465" s="627">
        <v>0</v>
      </c>
      <c r="AT2465" s="627">
        <v>0</v>
      </c>
      <c r="AU2465" s="627">
        <v>0</v>
      </c>
      <c r="AV2465" s="627">
        <v>0</v>
      </c>
      <c r="AW2465" s="627">
        <v>1</v>
      </c>
      <c r="AX2465" s="627">
        <v>0</v>
      </c>
      <c r="AY2465" s="627">
        <v>0</v>
      </c>
      <c r="AZ2465" s="627">
        <v>0</v>
      </c>
      <c r="BA2465" s="627">
        <v>0</v>
      </c>
      <c r="BB2465" s="627">
        <v>0</v>
      </c>
      <c r="BC2465" s="627">
        <v>0</v>
      </c>
      <c r="BD2465" s="627">
        <v>0</v>
      </c>
      <c r="BE2465" s="627">
        <v>0</v>
      </c>
      <c r="BF2465" s="627">
        <v>0</v>
      </c>
      <c r="BH2465" s="384" t="s">
        <v>47</v>
      </c>
      <c r="BI2465" s="384" t="s">
        <v>289</v>
      </c>
      <c r="BJ2465" s="384" t="str">
        <f t="shared" si="341"/>
        <v>Munshiganj Serajdikhan</v>
      </c>
      <c r="BK2465" s="627">
        <v>1</v>
      </c>
      <c r="BL2465" s="627">
        <v>0</v>
      </c>
      <c r="BM2465" s="627">
        <v>0</v>
      </c>
      <c r="BN2465" s="627">
        <v>0</v>
      </c>
      <c r="BO2465" s="627">
        <v>0</v>
      </c>
      <c r="BP2465" s="627">
        <v>0</v>
      </c>
      <c r="BQ2465" s="627">
        <v>0</v>
      </c>
      <c r="BR2465" s="627">
        <v>0</v>
      </c>
      <c r="BS2465" s="627">
        <v>0</v>
      </c>
      <c r="BT2465" s="627">
        <v>0</v>
      </c>
      <c r="BU2465" s="627">
        <v>0</v>
      </c>
      <c r="BV2465" s="627">
        <v>0</v>
      </c>
      <c r="BW2465" s="627">
        <v>0</v>
      </c>
      <c r="BX2465" s="627">
        <v>0</v>
      </c>
      <c r="BY2465" s="627">
        <v>0</v>
      </c>
      <c r="CA2465" s="384" t="s">
        <v>47</v>
      </c>
      <c r="CB2465" s="384" t="s">
        <v>289</v>
      </c>
      <c r="CC2465" s="384" t="str">
        <f t="shared" si="342"/>
        <v>Munshiganj Serajdikhan</v>
      </c>
      <c r="CD2465" s="629">
        <v>0</v>
      </c>
      <c r="CE2465" s="629">
        <v>0</v>
      </c>
      <c r="CF2465" s="629">
        <v>0</v>
      </c>
      <c r="CG2465" s="629">
        <v>0</v>
      </c>
      <c r="CH2465" s="629">
        <v>0</v>
      </c>
      <c r="CI2465" s="629">
        <v>0</v>
      </c>
      <c r="CJ2465" s="629">
        <v>0</v>
      </c>
      <c r="CK2465" s="629">
        <v>0</v>
      </c>
      <c r="CN2465" s="384" t="s">
        <v>47</v>
      </c>
      <c r="CO2465" s="384" t="s">
        <v>289</v>
      </c>
      <c r="CP2465" s="384" t="str">
        <f t="shared" si="343"/>
        <v>Munshiganj Serajdikhan</v>
      </c>
      <c r="CQ2465" s="629">
        <v>0</v>
      </c>
      <c r="CR2465" s="629">
        <v>0</v>
      </c>
      <c r="CS2465" s="629">
        <v>0</v>
      </c>
      <c r="CT2465" s="629">
        <v>0</v>
      </c>
      <c r="CU2465" s="629">
        <v>0</v>
      </c>
      <c r="CV2465" s="629">
        <v>0</v>
      </c>
      <c r="CW2465" s="629">
        <v>0</v>
      </c>
      <c r="CX2465" s="629">
        <v>0</v>
      </c>
      <c r="CZ2465" s="384" t="s">
        <v>47</v>
      </c>
      <c r="DA2465" s="384" t="s">
        <v>289</v>
      </c>
      <c r="DB2465" s="384" t="str">
        <f t="shared" si="335"/>
        <v>Munshiganj Serajdikhan</v>
      </c>
      <c r="DC2465" s="566">
        <v>7</v>
      </c>
      <c r="DD2465"/>
      <c r="DE2465" s="384" t="s">
        <v>47</v>
      </c>
      <c r="DF2465" s="384" t="s">
        <v>289</v>
      </c>
      <c r="DG2465" s="384" t="str">
        <f t="shared" si="328"/>
        <v>Munshiganj Serajdikhan</v>
      </c>
      <c r="DH2465" s="566">
        <v>9</v>
      </c>
      <c r="DI2465"/>
      <c r="DJ2465" s="384" t="s">
        <v>47</v>
      </c>
      <c r="DK2465" s="384" t="s">
        <v>289</v>
      </c>
      <c r="DL2465" s="384" t="str">
        <f t="shared" si="338"/>
        <v>Munshiganj Serajdikhan</v>
      </c>
      <c r="DM2465" s="566"/>
      <c r="DN2465"/>
      <c r="DO2465" s="384" t="s">
        <v>47</v>
      </c>
      <c r="DP2465" s="384" t="s">
        <v>289</v>
      </c>
      <c r="DQ2465" s="384" t="str">
        <f t="shared" si="339"/>
        <v>Munshiganj Serajdikhan</v>
      </c>
      <c r="DR2465" s="566"/>
    </row>
    <row r="2466" spans="1:122" ht="15" hidden="1" x14ac:dyDescent="0.25">
      <c r="A2466" s="384" t="s">
        <v>47</v>
      </c>
      <c r="B2466" s="384" t="s">
        <v>290</v>
      </c>
      <c r="C2466" s="384" t="str">
        <f t="shared" ref="C2466:C2498" si="344">A2466&amp;" "&amp;B2466</f>
        <v>Munshiganj Sreenagar</v>
      </c>
      <c r="D2466" s="626">
        <v>53</v>
      </c>
      <c r="E2466" s="626">
        <v>6</v>
      </c>
      <c r="F2466" s="626">
        <v>0</v>
      </c>
      <c r="G2466" s="626">
        <v>0</v>
      </c>
      <c r="H2466" s="626">
        <v>0</v>
      </c>
      <c r="I2466" s="626">
        <v>12</v>
      </c>
      <c r="J2466" s="626">
        <v>1</v>
      </c>
      <c r="K2466" s="626">
        <v>0</v>
      </c>
      <c r="L2466" s="626">
        <v>0</v>
      </c>
      <c r="M2466" s="626">
        <v>0</v>
      </c>
      <c r="N2466" s="626">
        <v>6</v>
      </c>
      <c r="O2466" s="626">
        <v>1</v>
      </c>
      <c r="P2466" s="626">
        <v>0</v>
      </c>
      <c r="Q2466" s="626">
        <v>0</v>
      </c>
      <c r="R2466" s="626">
        <v>0</v>
      </c>
      <c r="S2466" s="324"/>
      <c r="T2466" s="324"/>
      <c r="U2466" s="384" t="s">
        <v>47</v>
      </c>
      <c r="V2466" s="384" t="s">
        <v>290</v>
      </c>
      <c r="W2466" s="384" t="str">
        <f t="shared" ref="W2466:W2498" si="345">U2466&amp;" "&amp;V2466</f>
        <v>Munshiganj Sreenagar</v>
      </c>
      <c r="X2466" s="626">
        <v>72</v>
      </c>
      <c r="Y2466" s="626">
        <v>10</v>
      </c>
      <c r="Z2466" s="626">
        <v>0</v>
      </c>
      <c r="AA2466" s="626">
        <v>0</v>
      </c>
      <c r="AB2466" s="626">
        <v>0</v>
      </c>
      <c r="AC2466" s="626">
        <v>2</v>
      </c>
      <c r="AD2466" s="626">
        <v>0</v>
      </c>
      <c r="AE2466" s="626">
        <v>0</v>
      </c>
      <c r="AF2466" s="626">
        <v>0</v>
      </c>
      <c r="AG2466" s="626">
        <v>0</v>
      </c>
      <c r="AH2466" s="626">
        <v>8</v>
      </c>
      <c r="AI2466" s="626">
        <v>1</v>
      </c>
      <c r="AJ2466" s="626">
        <v>0</v>
      </c>
      <c r="AK2466" s="626">
        <v>0</v>
      </c>
      <c r="AL2466" s="626">
        <v>0</v>
      </c>
      <c r="AO2466" s="384" t="s">
        <v>47</v>
      </c>
      <c r="AP2466" s="384" t="s">
        <v>290</v>
      </c>
      <c r="AQ2466" s="384" t="str">
        <f t="shared" si="340"/>
        <v>Munshiganj Sreenagar</v>
      </c>
      <c r="AR2466" s="627">
        <v>0</v>
      </c>
      <c r="AS2466" s="627">
        <v>0</v>
      </c>
      <c r="AT2466" s="627">
        <v>0</v>
      </c>
      <c r="AU2466" s="627">
        <v>0</v>
      </c>
      <c r="AV2466" s="627">
        <v>0</v>
      </c>
      <c r="AW2466" s="627">
        <v>1</v>
      </c>
      <c r="AX2466" s="627">
        <v>0</v>
      </c>
      <c r="AY2466" s="627">
        <v>0</v>
      </c>
      <c r="AZ2466" s="627">
        <v>0</v>
      </c>
      <c r="BA2466" s="627">
        <v>0</v>
      </c>
      <c r="BB2466" s="627">
        <v>1</v>
      </c>
      <c r="BC2466" s="627">
        <v>0</v>
      </c>
      <c r="BD2466" s="627">
        <v>0</v>
      </c>
      <c r="BE2466" s="627">
        <v>0</v>
      </c>
      <c r="BF2466" s="627">
        <v>0</v>
      </c>
      <c r="BH2466" s="384" t="s">
        <v>47</v>
      </c>
      <c r="BI2466" s="384" t="s">
        <v>290</v>
      </c>
      <c r="BJ2466" s="384" t="str">
        <f t="shared" si="341"/>
        <v>Munshiganj Sreenagar</v>
      </c>
      <c r="BK2466" s="627">
        <v>5</v>
      </c>
      <c r="BL2466" s="627">
        <v>0</v>
      </c>
      <c r="BM2466" s="627">
        <v>0</v>
      </c>
      <c r="BN2466" s="627">
        <v>0</v>
      </c>
      <c r="BO2466" s="627">
        <v>0</v>
      </c>
      <c r="BP2466" s="627">
        <v>0</v>
      </c>
      <c r="BQ2466" s="627">
        <v>0</v>
      </c>
      <c r="BR2466" s="627">
        <v>0</v>
      </c>
      <c r="BS2466" s="627">
        <v>0</v>
      </c>
      <c r="BT2466" s="627">
        <v>0</v>
      </c>
      <c r="BU2466" s="627">
        <v>1</v>
      </c>
      <c r="BV2466" s="627">
        <v>0</v>
      </c>
      <c r="BW2466" s="627">
        <v>0</v>
      </c>
      <c r="BX2466" s="627">
        <v>0</v>
      </c>
      <c r="BY2466" s="627">
        <v>0</v>
      </c>
      <c r="CA2466" s="384" t="s">
        <v>47</v>
      </c>
      <c r="CB2466" s="384" t="s">
        <v>290</v>
      </c>
      <c r="CC2466" s="384" t="str">
        <f t="shared" si="342"/>
        <v>Munshiganj Sreenagar</v>
      </c>
      <c r="CD2466" s="629">
        <v>0</v>
      </c>
      <c r="CE2466" s="629">
        <v>0</v>
      </c>
      <c r="CF2466" s="629">
        <v>0</v>
      </c>
      <c r="CG2466" s="629">
        <v>0</v>
      </c>
      <c r="CH2466" s="629">
        <v>0</v>
      </c>
      <c r="CI2466" s="629">
        <v>0</v>
      </c>
      <c r="CJ2466" s="629">
        <v>0</v>
      </c>
      <c r="CK2466" s="629">
        <v>0</v>
      </c>
      <c r="CN2466" s="384" t="s">
        <v>47</v>
      </c>
      <c r="CO2466" s="384" t="s">
        <v>290</v>
      </c>
      <c r="CP2466" s="384" t="str">
        <f t="shared" si="343"/>
        <v>Munshiganj Sreenagar</v>
      </c>
      <c r="CQ2466" s="629">
        <v>0</v>
      </c>
      <c r="CR2466" s="629">
        <v>0</v>
      </c>
      <c r="CS2466" s="629">
        <v>0</v>
      </c>
      <c r="CT2466" s="629">
        <v>0</v>
      </c>
      <c r="CU2466" s="629">
        <v>0</v>
      </c>
      <c r="CV2466" s="629">
        <v>0</v>
      </c>
      <c r="CW2466" s="629">
        <v>0</v>
      </c>
      <c r="CX2466" s="629">
        <v>0</v>
      </c>
      <c r="CZ2466" s="384" t="s">
        <v>47</v>
      </c>
      <c r="DA2466" s="384" t="s">
        <v>290</v>
      </c>
      <c r="DB2466" s="384" t="str">
        <f t="shared" si="335"/>
        <v>Munshiganj Sreenagar</v>
      </c>
      <c r="DC2466" s="566">
        <v>10</v>
      </c>
      <c r="DD2466"/>
      <c r="DE2466" s="384" t="s">
        <v>47</v>
      </c>
      <c r="DF2466" s="384" t="s">
        <v>290</v>
      </c>
      <c r="DG2466" s="384" t="str">
        <f t="shared" si="328"/>
        <v>Munshiganj Sreenagar</v>
      </c>
      <c r="DH2466" s="566">
        <v>12</v>
      </c>
      <c r="DI2466"/>
      <c r="DJ2466" s="384" t="s">
        <v>47</v>
      </c>
      <c r="DK2466" s="384" t="s">
        <v>290</v>
      </c>
      <c r="DL2466" s="384" t="str">
        <f t="shared" si="338"/>
        <v>Munshiganj Sreenagar</v>
      </c>
      <c r="DM2466" s="566"/>
      <c r="DN2466"/>
      <c r="DO2466" s="384" t="s">
        <v>47</v>
      </c>
      <c r="DP2466" s="384" t="s">
        <v>290</v>
      </c>
      <c r="DQ2466" s="384" t="str">
        <f t="shared" si="339"/>
        <v>Munshiganj Sreenagar</v>
      </c>
      <c r="DR2466" s="566"/>
    </row>
    <row r="2467" spans="1:122" ht="15" hidden="1" x14ac:dyDescent="0.25">
      <c r="A2467" s="384" t="s">
        <v>47</v>
      </c>
      <c r="B2467" s="384" t="s">
        <v>291</v>
      </c>
      <c r="C2467" s="384" t="str">
        <f t="shared" si="344"/>
        <v>Munshiganj Tongibari</v>
      </c>
      <c r="D2467" s="626">
        <v>57</v>
      </c>
      <c r="E2467" s="626">
        <v>1</v>
      </c>
      <c r="F2467" s="626">
        <v>0</v>
      </c>
      <c r="G2467" s="626">
        <v>0</v>
      </c>
      <c r="H2467" s="626">
        <v>0</v>
      </c>
      <c r="I2467" s="626">
        <v>8</v>
      </c>
      <c r="J2467" s="626">
        <v>1</v>
      </c>
      <c r="K2467" s="626">
        <v>0</v>
      </c>
      <c r="L2467" s="626">
        <v>0</v>
      </c>
      <c r="M2467" s="626">
        <v>0</v>
      </c>
      <c r="N2467" s="626">
        <v>8</v>
      </c>
      <c r="O2467" s="626">
        <v>0</v>
      </c>
      <c r="P2467" s="626">
        <v>0</v>
      </c>
      <c r="Q2467" s="626">
        <v>0</v>
      </c>
      <c r="R2467" s="626">
        <v>0</v>
      </c>
      <c r="S2467" s="324"/>
      <c r="T2467" s="324"/>
      <c r="U2467" s="384" t="s">
        <v>47</v>
      </c>
      <c r="V2467" s="384" t="s">
        <v>291</v>
      </c>
      <c r="W2467" s="384" t="str">
        <f t="shared" si="345"/>
        <v>Munshiganj Tongibari</v>
      </c>
      <c r="X2467" s="626">
        <v>74</v>
      </c>
      <c r="Y2467" s="626">
        <v>0</v>
      </c>
      <c r="Z2467" s="626">
        <v>0</v>
      </c>
      <c r="AA2467" s="626">
        <v>0</v>
      </c>
      <c r="AB2467" s="626">
        <v>0</v>
      </c>
      <c r="AC2467" s="626">
        <v>4</v>
      </c>
      <c r="AD2467" s="626">
        <v>1</v>
      </c>
      <c r="AE2467" s="626">
        <v>0</v>
      </c>
      <c r="AF2467" s="626">
        <v>0</v>
      </c>
      <c r="AG2467" s="626">
        <v>0</v>
      </c>
      <c r="AH2467" s="626">
        <v>7</v>
      </c>
      <c r="AI2467" s="626">
        <v>1</v>
      </c>
      <c r="AJ2467" s="626">
        <v>0</v>
      </c>
      <c r="AK2467" s="626">
        <v>0</v>
      </c>
      <c r="AL2467" s="626">
        <v>0</v>
      </c>
      <c r="AO2467" s="384" t="s">
        <v>47</v>
      </c>
      <c r="AP2467" s="384" t="s">
        <v>291</v>
      </c>
      <c r="AQ2467" s="384" t="str">
        <f t="shared" si="340"/>
        <v>Munshiganj Tongibari</v>
      </c>
      <c r="AR2467" s="627">
        <v>1</v>
      </c>
      <c r="AS2467" s="627">
        <v>0</v>
      </c>
      <c r="AT2467" s="627">
        <v>0</v>
      </c>
      <c r="AU2467" s="627">
        <v>0</v>
      </c>
      <c r="AV2467" s="627">
        <v>0</v>
      </c>
      <c r="AW2467" s="627">
        <v>0</v>
      </c>
      <c r="AX2467" s="627">
        <v>0</v>
      </c>
      <c r="AY2467" s="627">
        <v>0</v>
      </c>
      <c r="AZ2467" s="627">
        <v>0</v>
      </c>
      <c r="BA2467" s="627">
        <v>0</v>
      </c>
      <c r="BB2467" s="627">
        <v>1</v>
      </c>
      <c r="BC2467" s="627">
        <v>0</v>
      </c>
      <c r="BD2467" s="627">
        <v>0</v>
      </c>
      <c r="BE2467" s="627">
        <v>0</v>
      </c>
      <c r="BF2467" s="627">
        <v>0</v>
      </c>
      <c r="BH2467" s="384" t="s">
        <v>47</v>
      </c>
      <c r="BI2467" s="384" t="s">
        <v>291</v>
      </c>
      <c r="BJ2467" s="384" t="str">
        <f t="shared" si="341"/>
        <v>Munshiganj Tongibari</v>
      </c>
      <c r="BK2467" s="627">
        <v>0</v>
      </c>
      <c r="BL2467" s="627">
        <v>0</v>
      </c>
      <c r="BM2467" s="627">
        <v>0</v>
      </c>
      <c r="BN2467" s="627">
        <v>0</v>
      </c>
      <c r="BO2467" s="627">
        <v>0</v>
      </c>
      <c r="BP2467" s="627">
        <v>0</v>
      </c>
      <c r="BQ2467" s="627">
        <v>0</v>
      </c>
      <c r="BR2467" s="627">
        <v>0</v>
      </c>
      <c r="BS2467" s="627">
        <v>0</v>
      </c>
      <c r="BT2467" s="627">
        <v>0</v>
      </c>
      <c r="BU2467" s="627">
        <v>0</v>
      </c>
      <c r="BV2467" s="627">
        <v>0</v>
      </c>
      <c r="BW2467" s="627">
        <v>0</v>
      </c>
      <c r="BX2467" s="627">
        <v>0</v>
      </c>
      <c r="BY2467" s="627">
        <v>0</v>
      </c>
      <c r="CA2467" s="384" t="s">
        <v>47</v>
      </c>
      <c r="CB2467" s="384" t="s">
        <v>291</v>
      </c>
      <c r="CC2467" s="384" t="str">
        <f t="shared" si="342"/>
        <v>Munshiganj Tongibari</v>
      </c>
      <c r="CD2467" s="629">
        <v>0</v>
      </c>
      <c r="CE2467" s="629">
        <v>0</v>
      </c>
      <c r="CF2467" s="629">
        <v>0</v>
      </c>
      <c r="CG2467" s="629">
        <v>0</v>
      </c>
      <c r="CH2467" s="629">
        <v>0</v>
      </c>
      <c r="CI2467" s="629">
        <v>0</v>
      </c>
      <c r="CJ2467" s="629">
        <v>0</v>
      </c>
      <c r="CK2467" s="629">
        <v>0</v>
      </c>
      <c r="CN2467" s="384" t="s">
        <v>47</v>
      </c>
      <c r="CO2467" s="384" t="s">
        <v>291</v>
      </c>
      <c r="CP2467" s="384" t="str">
        <f t="shared" si="343"/>
        <v>Munshiganj Tongibari</v>
      </c>
      <c r="CQ2467" s="629">
        <v>0</v>
      </c>
      <c r="CR2467" s="629">
        <v>0</v>
      </c>
      <c r="CS2467" s="629">
        <v>0</v>
      </c>
      <c r="CT2467" s="629">
        <v>0</v>
      </c>
      <c r="CU2467" s="629">
        <v>0</v>
      </c>
      <c r="CV2467" s="629">
        <v>0</v>
      </c>
      <c r="CW2467" s="629">
        <v>0</v>
      </c>
      <c r="CX2467" s="629">
        <v>0</v>
      </c>
      <c r="CZ2467" s="384" t="s">
        <v>47</v>
      </c>
      <c r="DA2467" s="384" t="s">
        <v>291</v>
      </c>
      <c r="DB2467" s="384" t="str">
        <f t="shared" si="335"/>
        <v>Munshiganj Tongibari</v>
      </c>
      <c r="DC2467" s="566">
        <v>17</v>
      </c>
      <c r="DD2467"/>
      <c r="DE2467" s="384" t="s">
        <v>47</v>
      </c>
      <c r="DF2467" s="384" t="s">
        <v>291</v>
      </c>
      <c r="DG2467" s="384" t="str">
        <f t="shared" si="328"/>
        <v>Munshiganj Tongibari</v>
      </c>
      <c r="DH2467" s="566">
        <v>13</v>
      </c>
      <c r="DI2467"/>
      <c r="DJ2467" s="384" t="s">
        <v>47</v>
      </c>
      <c r="DK2467" s="384" t="s">
        <v>291</v>
      </c>
      <c r="DL2467" s="384" t="str">
        <f t="shared" si="338"/>
        <v>Munshiganj Tongibari</v>
      </c>
      <c r="DM2467" s="566"/>
      <c r="DN2467"/>
      <c r="DO2467" s="384" t="s">
        <v>47</v>
      </c>
      <c r="DP2467" s="384" t="s">
        <v>291</v>
      </c>
      <c r="DQ2467" s="384" t="str">
        <f t="shared" si="339"/>
        <v>Munshiganj Tongibari</v>
      </c>
      <c r="DR2467" s="566"/>
    </row>
    <row r="2468" spans="1:122" ht="15" hidden="1" x14ac:dyDescent="0.25">
      <c r="A2468" s="384" t="s">
        <v>49</v>
      </c>
      <c r="B2468" s="384" t="s">
        <v>304</v>
      </c>
      <c r="C2468" s="384" t="str">
        <f t="shared" si="344"/>
        <v>Narayanganj Araihazar</v>
      </c>
      <c r="D2468" s="626">
        <v>128</v>
      </c>
      <c r="E2468" s="626">
        <v>4</v>
      </c>
      <c r="F2468" s="626">
        <v>0</v>
      </c>
      <c r="G2468" s="626">
        <v>0</v>
      </c>
      <c r="H2468" s="626">
        <v>0</v>
      </c>
      <c r="I2468" s="626">
        <v>16</v>
      </c>
      <c r="J2468" s="626">
        <v>2</v>
      </c>
      <c r="K2468" s="626">
        <v>0</v>
      </c>
      <c r="L2468" s="626">
        <v>0</v>
      </c>
      <c r="M2468" s="626">
        <v>0</v>
      </c>
      <c r="N2468" s="626">
        <v>14</v>
      </c>
      <c r="O2468" s="626">
        <v>0</v>
      </c>
      <c r="P2468" s="626">
        <v>0</v>
      </c>
      <c r="Q2468" s="626">
        <v>0</v>
      </c>
      <c r="R2468" s="626">
        <v>0</v>
      </c>
      <c r="S2468" s="322"/>
      <c r="T2468" s="322"/>
      <c r="U2468" s="384" t="s">
        <v>49</v>
      </c>
      <c r="V2468" s="384" t="s">
        <v>304</v>
      </c>
      <c r="W2468" s="384" t="str">
        <f t="shared" si="345"/>
        <v>Narayanganj Araihazar</v>
      </c>
      <c r="X2468" s="626">
        <v>79</v>
      </c>
      <c r="Y2468" s="626">
        <v>1</v>
      </c>
      <c r="Z2468" s="626">
        <v>0</v>
      </c>
      <c r="AA2468" s="626">
        <v>0</v>
      </c>
      <c r="AB2468" s="626">
        <v>0</v>
      </c>
      <c r="AC2468" s="626">
        <v>18</v>
      </c>
      <c r="AD2468" s="626">
        <v>0</v>
      </c>
      <c r="AE2468" s="626">
        <v>0</v>
      </c>
      <c r="AF2468" s="626">
        <v>0</v>
      </c>
      <c r="AG2468" s="626">
        <v>0</v>
      </c>
      <c r="AH2468" s="626">
        <v>17</v>
      </c>
      <c r="AI2468" s="626">
        <v>1</v>
      </c>
      <c r="AJ2468" s="626">
        <v>0</v>
      </c>
      <c r="AK2468" s="626">
        <v>0</v>
      </c>
      <c r="AL2468" s="626">
        <v>0</v>
      </c>
      <c r="AO2468" s="384" t="s">
        <v>49</v>
      </c>
      <c r="AP2468" s="384" t="s">
        <v>304</v>
      </c>
      <c r="AQ2468" s="384" t="str">
        <f t="shared" si="340"/>
        <v>Narayanganj Araihazar</v>
      </c>
      <c r="AR2468" s="627">
        <v>1</v>
      </c>
      <c r="AS2468" s="627">
        <v>0</v>
      </c>
      <c r="AT2468" s="627">
        <v>0</v>
      </c>
      <c r="AU2468" s="627">
        <v>0</v>
      </c>
      <c r="AV2468" s="627">
        <v>0</v>
      </c>
      <c r="AW2468" s="627">
        <v>0</v>
      </c>
      <c r="AX2468" s="627">
        <v>0</v>
      </c>
      <c r="AY2468" s="627">
        <v>0</v>
      </c>
      <c r="AZ2468" s="627">
        <v>0</v>
      </c>
      <c r="BA2468" s="627">
        <v>0</v>
      </c>
      <c r="BB2468" s="627">
        <v>4</v>
      </c>
      <c r="BC2468" s="627">
        <v>0</v>
      </c>
      <c r="BD2468" s="627">
        <v>0</v>
      </c>
      <c r="BE2468" s="627">
        <v>0</v>
      </c>
      <c r="BF2468" s="627">
        <v>0</v>
      </c>
      <c r="BH2468" s="384" t="s">
        <v>49</v>
      </c>
      <c r="BI2468" s="384" t="s">
        <v>304</v>
      </c>
      <c r="BJ2468" s="384" t="str">
        <f t="shared" si="341"/>
        <v>Narayanganj Araihazar</v>
      </c>
      <c r="BK2468" s="627">
        <v>2</v>
      </c>
      <c r="BL2468" s="627">
        <v>0</v>
      </c>
      <c r="BM2468" s="627">
        <v>0</v>
      </c>
      <c r="BN2468" s="627">
        <v>0</v>
      </c>
      <c r="BO2468" s="627">
        <v>0</v>
      </c>
      <c r="BP2468" s="627">
        <v>3</v>
      </c>
      <c r="BQ2468" s="627">
        <v>0</v>
      </c>
      <c r="BR2468" s="627">
        <v>0</v>
      </c>
      <c r="BS2468" s="627">
        <v>0</v>
      </c>
      <c r="BT2468" s="627">
        <v>0</v>
      </c>
      <c r="BU2468" s="627">
        <v>0</v>
      </c>
      <c r="BV2468" s="627">
        <v>0</v>
      </c>
      <c r="BW2468" s="627">
        <v>0</v>
      </c>
      <c r="BX2468" s="627">
        <v>0</v>
      </c>
      <c r="BY2468" s="627">
        <v>0</v>
      </c>
      <c r="CA2468" s="384" t="s">
        <v>49</v>
      </c>
      <c r="CB2468" s="384" t="s">
        <v>304</v>
      </c>
      <c r="CC2468" s="384" t="str">
        <f t="shared" si="342"/>
        <v>Narayanganj Araihazar</v>
      </c>
      <c r="CD2468" s="629">
        <v>0</v>
      </c>
      <c r="CE2468" s="629">
        <v>0</v>
      </c>
      <c r="CF2468" s="629">
        <v>0</v>
      </c>
      <c r="CG2468" s="629">
        <v>0</v>
      </c>
      <c r="CH2468" s="629">
        <v>0</v>
      </c>
      <c r="CI2468" s="629">
        <v>0</v>
      </c>
      <c r="CJ2468" s="629">
        <v>0</v>
      </c>
      <c r="CK2468" s="629">
        <v>0</v>
      </c>
      <c r="CN2468" s="384" t="s">
        <v>49</v>
      </c>
      <c r="CO2468" s="384" t="s">
        <v>304</v>
      </c>
      <c r="CP2468" s="384" t="str">
        <f t="shared" si="343"/>
        <v>Narayanganj Araihazar</v>
      </c>
      <c r="CQ2468" s="629">
        <v>0</v>
      </c>
      <c r="CR2468" s="629">
        <v>0</v>
      </c>
      <c r="CS2468" s="629">
        <v>0</v>
      </c>
      <c r="CT2468" s="629">
        <v>0</v>
      </c>
      <c r="CU2468" s="629">
        <v>0</v>
      </c>
      <c r="CV2468" s="629">
        <v>0</v>
      </c>
      <c r="CW2468" s="629">
        <v>0</v>
      </c>
      <c r="CX2468" s="629">
        <v>0</v>
      </c>
      <c r="CZ2468" s="384" t="s">
        <v>49</v>
      </c>
      <c r="DA2468" s="384" t="s">
        <v>304</v>
      </c>
      <c r="DB2468" s="384" t="str">
        <f t="shared" si="335"/>
        <v>Narayanganj Araihazar</v>
      </c>
      <c r="DC2468" s="566">
        <v>21</v>
      </c>
      <c r="DD2468"/>
      <c r="DE2468" s="384" t="s">
        <v>49</v>
      </c>
      <c r="DF2468" s="384" t="s">
        <v>304</v>
      </c>
      <c r="DG2468" s="384" t="str">
        <f t="shared" si="328"/>
        <v>Narayanganj Araihazar</v>
      </c>
      <c r="DH2468" s="566">
        <v>15</v>
      </c>
      <c r="DI2468"/>
      <c r="DJ2468" s="384" t="s">
        <v>49</v>
      </c>
      <c r="DK2468" s="384" t="s">
        <v>304</v>
      </c>
      <c r="DL2468" s="384" t="str">
        <f t="shared" si="338"/>
        <v>Narayanganj Araihazar</v>
      </c>
      <c r="DM2468" s="566"/>
      <c r="DN2468"/>
      <c r="DO2468" s="384" t="s">
        <v>49</v>
      </c>
      <c r="DP2468" s="384" t="s">
        <v>304</v>
      </c>
      <c r="DQ2468" s="384" t="str">
        <f t="shared" si="339"/>
        <v>Narayanganj Araihazar</v>
      </c>
      <c r="DR2468" s="566"/>
    </row>
    <row r="2469" spans="1:122" ht="15" hidden="1" x14ac:dyDescent="0.25">
      <c r="A2469" s="384" t="s">
        <v>49</v>
      </c>
      <c r="B2469" s="384" t="s">
        <v>305</v>
      </c>
      <c r="C2469" s="384" t="str">
        <f t="shared" si="344"/>
        <v>Narayanganj Bandar</v>
      </c>
      <c r="D2469" s="626">
        <v>53</v>
      </c>
      <c r="E2469" s="626">
        <v>9</v>
      </c>
      <c r="F2469" s="626">
        <v>0</v>
      </c>
      <c r="G2469" s="626">
        <v>0</v>
      </c>
      <c r="H2469" s="626">
        <v>0</v>
      </c>
      <c r="I2469" s="626">
        <v>33</v>
      </c>
      <c r="J2469" s="626">
        <v>0</v>
      </c>
      <c r="K2469" s="626">
        <v>0</v>
      </c>
      <c r="L2469" s="626">
        <v>0</v>
      </c>
      <c r="M2469" s="626">
        <v>0</v>
      </c>
      <c r="N2469" s="626">
        <v>32</v>
      </c>
      <c r="O2469" s="626">
        <v>0</v>
      </c>
      <c r="P2469" s="626">
        <v>0</v>
      </c>
      <c r="Q2469" s="626">
        <v>0</v>
      </c>
      <c r="R2469" s="626">
        <v>0</v>
      </c>
      <c r="S2469" s="322"/>
      <c r="T2469" s="322"/>
      <c r="U2469" s="384" t="s">
        <v>49</v>
      </c>
      <c r="V2469" s="384" t="s">
        <v>305</v>
      </c>
      <c r="W2469" s="384" t="str">
        <f t="shared" si="345"/>
        <v>Narayanganj Bandar</v>
      </c>
      <c r="X2469" s="626">
        <v>31</v>
      </c>
      <c r="Y2469" s="626">
        <v>0</v>
      </c>
      <c r="Z2469" s="626">
        <v>0</v>
      </c>
      <c r="AA2469" s="626">
        <v>0</v>
      </c>
      <c r="AB2469" s="626">
        <v>0</v>
      </c>
      <c r="AC2469" s="626">
        <v>19</v>
      </c>
      <c r="AD2469" s="626">
        <v>0</v>
      </c>
      <c r="AE2469" s="626">
        <v>0</v>
      </c>
      <c r="AF2469" s="626">
        <v>0</v>
      </c>
      <c r="AG2469" s="626">
        <v>0</v>
      </c>
      <c r="AH2469" s="626">
        <v>43</v>
      </c>
      <c r="AI2469" s="626">
        <v>0</v>
      </c>
      <c r="AJ2469" s="626">
        <v>0</v>
      </c>
      <c r="AK2469" s="626">
        <v>0</v>
      </c>
      <c r="AL2469" s="626">
        <v>0</v>
      </c>
      <c r="AO2469" s="384" t="s">
        <v>49</v>
      </c>
      <c r="AP2469" s="384" t="s">
        <v>305</v>
      </c>
      <c r="AQ2469" s="384" t="str">
        <f t="shared" si="340"/>
        <v>Narayanganj Bandar</v>
      </c>
      <c r="AR2469" s="627">
        <v>1</v>
      </c>
      <c r="AS2469" s="627">
        <v>0</v>
      </c>
      <c r="AT2469" s="627">
        <v>0</v>
      </c>
      <c r="AU2469" s="627">
        <v>0</v>
      </c>
      <c r="AV2469" s="627">
        <v>0</v>
      </c>
      <c r="AW2469" s="627">
        <v>0</v>
      </c>
      <c r="AX2469" s="627">
        <v>0</v>
      </c>
      <c r="AY2469" s="627">
        <v>0</v>
      </c>
      <c r="AZ2469" s="627">
        <v>0</v>
      </c>
      <c r="BA2469" s="627">
        <v>0</v>
      </c>
      <c r="BB2469" s="627">
        <v>2</v>
      </c>
      <c r="BC2469" s="627">
        <v>0</v>
      </c>
      <c r="BD2469" s="627">
        <v>0</v>
      </c>
      <c r="BE2469" s="627">
        <v>0</v>
      </c>
      <c r="BF2469" s="627">
        <v>0</v>
      </c>
      <c r="BH2469" s="384" t="s">
        <v>49</v>
      </c>
      <c r="BI2469" s="384" t="s">
        <v>305</v>
      </c>
      <c r="BJ2469" s="384" t="str">
        <f t="shared" si="341"/>
        <v>Narayanganj Bandar</v>
      </c>
      <c r="BK2469" s="627">
        <v>1</v>
      </c>
      <c r="BL2469" s="627">
        <v>0</v>
      </c>
      <c r="BM2469" s="627">
        <v>0</v>
      </c>
      <c r="BN2469" s="627">
        <v>0</v>
      </c>
      <c r="BO2469" s="627">
        <v>0</v>
      </c>
      <c r="BP2469" s="627">
        <v>2</v>
      </c>
      <c r="BQ2469" s="627">
        <v>0</v>
      </c>
      <c r="BR2469" s="627">
        <v>0</v>
      </c>
      <c r="BS2469" s="627">
        <v>0</v>
      </c>
      <c r="BT2469" s="627">
        <v>0</v>
      </c>
      <c r="BU2469" s="627">
        <v>4</v>
      </c>
      <c r="BV2469" s="627">
        <v>0</v>
      </c>
      <c r="BW2469" s="627">
        <v>0</v>
      </c>
      <c r="BX2469" s="627">
        <v>0</v>
      </c>
      <c r="BY2469" s="627">
        <v>0</v>
      </c>
      <c r="CA2469" s="384" t="s">
        <v>49</v>
      </c>
      <c r="CB2469" s="384" t="s">
        <v>305</v>
      </c>
      <c r="CC2469" s="384" t="str">
        <f t="shared" si="342"/>
        <v>Narayanganj Bandar</v>
      </c>
      <c r="CD2469" s="629">
        <v>0</v>
      </c>
      <c r="CE2469" s="629">
        <v>0</v>
      </c>
      <c r="CF2469" s="629">
        <v>0</v>
      </c>
      <c r="CG2469" s="629">
        <v>0</v>
      </c>
      <c r="CH2469" s="629">
        <v>0</v>
      </c>
      <c r="CI2469" s="629">
        <v>0</v>
      </c>
      <c r="CJ2469" s="629">
        <v>0</v>
      </c>
      <c r="CK2469" s="629">
        <v>0</v>
      </c>
      <c r="CN2469" s="384" t="s">
        <v>49</v>
      </c>
      <c r="CO2469" s="384" t="s">
        <v>305</v>
      </c>
      <c r="CP2469" s="384" t="str">
        <f t="shared" si="343"/>
        <v>Narayanganj Bandar</v>
      </c>
      <c r="CQ2469" s="629">
        <v>0</v>
      </c>
      <c r="CR2469" s="629">
        <v>0</v>
      </c>
      <c r="CS2469" s="629">
        <v>0</v>
      </c>
      <c r="CT2469" s="629">
        <v>0</v>
      </c>
      <c r="CU2469" s="629">
        <v>0</v>
      </c>
      <c r="CV2469" s="629">
        <v>0</v>
      </c>
      <c r="CW2469" s="629">
        <v>0</v>
      </c>
      <c r="CX2469" s="629">
        <v>0</v>
      </c>
      <c r="CZ2469" s="384" t="s">
        <v>49</v>
      </c>
      <c r="DA2469" s="384" t="s">
        <v>305</v>
      </c>
      <c r="DB2469" s="384" t="str">
        <f t="shared" si="335"/>
        <v>Narayanganj Bandar</v>
      </c>
      <c r="DC2469" s="566">
        <v>4</v>
      </c>
      <c r="DD2469"/>
      <c r="DE2469" s="384" t="s">
        <v>49</v>
      </c>
      <c r="DF2469" s="384" t="s">
        <v>305</v>
      </c>
      <c r="DG2469" s="384" t="str">
        <f t="shared" si="328"/>
        <v>Narayanganj Bandar</v>
      </c>
      <c r="DH2469" s="566">
        <v>3</v>
      </c>
      <c r="DI2469"/>
      <c r="DJ2469" s="384" t="s">
        <v>49</v>
      </c>
      <c r="DK2469" s="384" t="s">
        <v>305</v>
      </c>
      <c r="DL2469" s="384" t="str">
        <f t="shared" si="338"/>
        <v>Narayanganj Bandar</v>
      </c>
      <c r="DM2469" s="566"/>
      <c r="DN2469"/>
      <c r="DO2469" s="384" t="s">
        <v>49</v>
      </c>
      <c r="DP2469" s="384" t="s">
        <v>305</v>
      </c>
      <c r="DQ2469" s="384" t="str">
        <f t="shared" si="339"/>
        <v>Narayanganj Bandar</v>
      </c>
      <c r="DR2469" s="566"/>
    </row>
    <row r="2470" spans="1:122" ht="15" hidden="1" x14ac:dyDescent="0.25">
      <c r="A2470" s="384" t="s">
        <v>49</v>
      </c>
      <c r="B2470" s="384" t="s">
        <v>306</v>
      </c>
      <c r="C2470" s="384" t="str">
        <f>A2470&amp;" "&amp;B2470</f>
        <v>Narayanganj Narayanganj BGMEA</v>
      </c>
      <c r="D2470" s="626">
        <v>7</v>
      </c>
      <c r="E2470" s="626">
        <v>1</v>
      </c>
      <c r="F2470" s="626">
        <v>0</v>
      </c>
      <c r="G2470" s="626">
        <v>0</v>
      </c>
      <c r="H2470" s="626">
        <v>0</v>
      </c>
      <c r="I2470" s="626">
        <v>1</v>
      </c>
      <c r="J2470" s="626">
        <v>0</v>
      </c>
      <c r="K2470" s="626">
        <v>0</v>
      </c>
      <c r="L2470" s="626">
        <v>0</v>
      </c>
      <c r="M2470" s="626">
        <v>0</v>
      </c>
      <c r="N2470" s="626">
        <v>3</v>
      </c>
      <c r="O2470" s="626">
        <v>0</v>
      </c>
      <c r="P2470" s="626">
        <v>0</v>
      </c>
      <c r="Q2470" s="626">
        <v>0</v>
      </c>
      <c r="R2470" s="626">
        <v>0</v>
      </c>
      <c r="S2470" s="323"/>
      <c r="T2470" s="323"/>
      <c r="U2470" s="384" t="s">
        <v>49</v>
      </c>
      <c r="V2470" s="384" t="s">
        <v>306</v>
      </c>
      <c r="W2470" s="384" t="str">
        <f>U2470&amp;" "&amp;V2470</f>
        <v>Narayanganj Narayanganj BGMEA</v>
      </c>
      <c r="X2470" s="626">
        <v>7</v>
      </c>
      <c r="Y2470" s="626">
        <v>0</v>
      </c>
      <c r="Z2470" s="626">
        <v>0</v>
      </c>
      <c r="AA2470" s="626">
        <v>0</v>
      </c>
      <c r="AB2470" s="626">
        <v>0</v>
      </c>
      <c r="AC2470" s="626">
        <v>1</v>
      </c>
      <c r="AD2470" s="626">
        <v>0</v>
      </c>
      <c r="AE2470" s="626">
        <v>0</v>
      </c>
      <c r="AF2470" s="626">
        <v>0</v>
      </c>
      <c r="AG2470" s="626">
        <v>0</v>
      </c>
      <c r="AH2470" s="626">
        <v>7</v>
      </c>
      <c r="AI2470" s="626">
        <v>1</v>
      </c>
      <c r="AJ2470" s="626">
        <v>0</v>
      </c>
      <c r="AK2470" s="626">
        <v>0</v>
      </c>
      <c r="AL2470" s="626">
        <v>0</v>
      </c>
      <c r="AO2470" s="384" t="s">
        <v>49</v>
      </c>
      <c r="AP2470" s="384" t="s">
        <v>306</v>
      </c>
      <c r="AQ2470" s="384" t="str">
        <f t="shared" si="340"/>
        <v>Narayanganj Narayanganj BGMEA</v>
      </c>
      <c r="AR2470" s="627">
        <v>0</v>
      </c>
      <c r="AS2470" s="627">
        <v>0</v>
      </c>
      <c r="AT2470" s="627">
        <v>0</v>
      </c>
      <c r="AU2470" s="627">
        <v>0</v>
      </c>
      <c r="AV2470" s="627">
        <v>0</v>
      </c>
      <c r="AW2470" s="627">
        <v>0</v>
      </c>
      <c r="AX2470" s="627">
        <v>0</v>
      </c>
      <c r="AY2470" s="627">
        <v>0</v>
      </c>
      <c r="AZ2470" s="627">
        <v>0</v>
      </c>
      <c r="BA2470" s="627">
        <v>0</v>
      </c>
      <c r="BB2470" s="627">
        <v>0</v>
      </c>
      <c r="BC2470" s="627">
        <v>0</v>
      </c>
      <c r="BD2470" s="627">
        <v>0</v>
      </c>
      <c r="BE2470" s="627">
        <v>0</v>
      </c>
      <c r="BF2470" s="627">
        <v>0</v>
      </c>
      <c r="BH2470" s="384" t="s">
        <v>49</v>
      </c>
      <c r="BI2470" s="384" t="s">
        <v>306</v>
      </c>
      <c r="BJ2470" s="384" t="str">
        <f t="shared" si="341"/>
        <v>Narayanganj Narayanganj BGMEA</v>
      </c>
      <c r="BK2470" s="627">
        <v>0</v>
      </c>
      <c r="BL2470" s="627">
        <v>0</v>
      </c>
      <c r="BM2470" s="627">
        <v>0</v>
      </c>
      <c r="BN2470" s="627">
        <v>0</v>
      </c>
      <c r="BO2470" s="627">
        <v>0</v>
      </c>
      <c r="BP2470" s="627">
        <v>0</v>
      </c>
      <c r="BQ2470" s="627">
        <v>0</v>
      </c>
      <c r="BR2470" s="627">
        <v>0</v>
      </c>
      <c r="BS2470" s="627">
        <v>0</v>
      </c>
      <c r="BT2470" s="627">
        <v>0</v>
      </c>
      <c r="BU2470" s="627">
        <v>1</v>
      </c>
      <c r="BV2470" s="627">
        <v>0</v>
      </c>
      <c r="BW2470" s="627">
        <v>0</v>
      </c>
      <c r="BX2470" s="627">
        <v>0</v>
      </c>
      <c r="BY2470" s="627">
        <v>0</v>
      </c>
      <c r="CA2470" s="384" t="s">
        <v>49</v>
      </c>
      <c r="CB2470" s="384" t="s">
        <v>306</v>
      </c>
      <c r="CC2470" s="384" t="str">
        <f>CA2470&amp;" "&amp;CB2470</f>
        <v>Narayanganj Narayanganj BGMEA</v>
      </c>
      <c r="CD2470" s="629">
        <v>0</v>
      </c>
      <c r="CE2470" s="629">
        <v>0</v>
      </c>
      <c r="CF2470" s="629">
        <v>0</v>
      </c>
      <c r="CG2470" s="629">
        <v>0</v>
      </c>
      <c r="CH2470" s="629">
        <v>0</v>
      </c>
      <c r="CI2470" s="629">
        <v>0</v>
      </c>
      <c r="CJ2470" s="629">
        <v>0</v>
      </c>
      <c r="CK2470" s="629">
        <v>0</v>
      </c>
      <c r="CN2470" s="384" t="s">
        <v>49</v>
      </c>
      <c r="CO2470" s="384" t="s">
        <v>306</v>
      </c>
      <c r="CP2470" s="384" t="str">
        <f t="shared" si="343"/>
        <v>Narayanganj Narayanganj BGMEA</v>
      </c>
      <c r="CQ2470" s="629">
        <v>0</v>
      </c>
      <c r="CR2470" s="629">
        <v>0</v>
      </c>
      <c r="CS2470" s="629">
        <v>0</v>
      </c>
      <c r="CT2470" s="629">
        <v>0</v>
      </c>
      <c r="CU2470" s="629">
        <v>0</v>
      </c>
      <c r="CV2470" s="629">
        <v>0</v>
      </c>
      <c r="CW2470" s="629">
        <v>0</v>
      </c>
      <c r="CX2470" s="629">
        <v>0</v>
      </c>
      <c r="CZ2470" s="384" t="s">
        <v>49</v>
      </c>
      <c r="DA2470" s="384" t="s">
        <v>306</v>
      </c>
      <c r="DB2470" s="384" t="str">
        <f t="shared" si="335"/>
        <v>Narayanganj Narayanganj BGMEA</v>
      </c>
      <c r="DC2470" s="566">
        <v>0</v>
      </c>
      <c r="DD2470"/>
      <c r="DE2470" s="384" t="s">
        <v>49</v>
      </c>
      <c r="DF2470" s="384" t="s">
        <v>306</v>
      </c>
      <c r="DG2470" s="384" t="str">
        <f t="shared" si="328"/>
        <v>Narayanganj Narayanganj BGMEA</v>
      </c>
      <c r="DH2470" s="566">
        <v>1</v>
      </c>
      <c r="DI2470"/>
      <c r="DJ2470" s="384" t="s">
        <v>49</v>
      </c>
      <c r="DK2470" s="384" t="s">
        <v>306</v>
      </c>
      <c r="DL2470" s="384" t="str">
        <f t="shared" si="338"/>
        <v>Narayanganj Narayanganj BGMEA</v>
      </c>
      <c r="DM2470" s="566"/>
      <c r="DN2470"/>
      <c r="DO2470" s="384" t="s">
        <v>49</v>
      </c>
      <c r="DP2470" s="384" t="s">
        <v>306</v>
      </c>
      <c r="DQ2470" s="384" t="str">
        <f t="shared" si="339"/>
        <v>Narayanganj Narayanganj BGMEA</v>
      </c>
      <c r="DR2470" s="566"/>
    </row>
    <row r="2471" spans="1:122" ht="15" hidden="1" x14ac:dyDescent="0.25">
      <c r="A2471" s="384" t="s">
        <v>49</v>
      </c>
      <c r="B2471" s="384" t="s">
        <v>1045</v>
      </c>
      <c r="C2471" s="384" t="str">
        <f t="shared" si="344"/>
        <v>Narayanganj Narayanganj BKMEA</v>
      </c>
      <c r="D2471" s="626">
        <v>17</v>
      </c>
      <c r="E2471" s="626">
        <v>2</v>
      </c>
      <c r="F2471" s="626">
        <v>0</v>
      </c>
      <c r="G2471" s="626">
        <v>0</v>
      </c>
      <c r="H2471" s="626">
        <v>0</v>
      </c>
      <c r="I2471" s="626">
        <v>5</v>
      </c>
      <c r="J2471" s="626">
        <v>4</v>
      </c>
      <c r="K2471" s="626">
        <v>0</v>
      </c>
      <c r="L2471" s="626">
        <v>0</v>
      </c>
      <c r="M2471" s="626">
        <v>0</v>
      </c>
      <c r="N2471" s="626">
        <v>12</v>
      </c>
      <c r="O2471" s="626">
        <v>1</v>
      </c>
      <c r="P2471" s="626">
        <v>0</v>
      </c>
      <c r="Q2471" s="626">
        <v>0</v>
      </c>
      <c r="R2471" s="626">
        <v>0</v>
      </c>
      <c r="S2471" s="323"/>
      <c r="T2471" s="323"/>
      <c r="U2471" s="384" t="s">
        <v>49</v>
      </c>
      <c r="V2471" s="384" t="s">
        <v>1045</v>
      </c>
      <c r="W2471" s="384" t="str">
        <f t="shared" si="345"/>
        <v>Narayanganj Narayanganj BKMEA</v>
      </c>
      <c r="X2471" s="626">
        <v>18</v>
      </c>
      <c r="Y2471" s="626">
        <v>1</v>
      </c>
      <c r="Z2471" s="626">
        <v>0</v>
      </c>
      <c r="AA2471" s="626">
        <v>0</v>
      </c>
      <c r="AB2471" s="626">
        <v>0</v>
      </c>
      <c r="AC2471" s="626">
        <v>3</v>
      </c>
      <c r="AD2471" s="626">
        <v>2</v>
      </c>
      <c r="AE2471" s="626">
        <v>0</v>
      </c>
      <c r="AF2471" s="626">
        <v>0</v>
      </c>
      <c r="AG2471" s="626">
        <v>0</v>
      </c>
      <c r="AH2471" s="626">
        <v>25</v>
      </c>
      <c r="AI2471" s="626">
        <v>0</v>
      </c>
      <c r="AJ2471" s="626">
        <v>0</v>
      </c>
      <c r="AK2471" s="626">
        <v>0</v>
      </c>
      <c r="AL2471" s="626">
        <v>0</v>
      </c>
      <c r="AO2471" s="384" t="s">
        <v>49</v>
      </c>
      <c r="AP2471" s="384" t="s">
        <v>1045</v>
      </c>
      <c r="AQ2471" s="384" t="str">
        <f t="shared" si="340"/>
        <v>Narayanganj Narayanganj BKMEA</v>
      </c>
      <c r="AR2471" s="627">
        <v>1</v>
      </c>
      <c r="AS2471" s="627">
        <v>0</v>
      </c>
      <c r="AT2471" s="627">
        <v>0</v>
      </c>
      <c r="AU2471" s="627">
        <v>0</v>
      </c>
      <c r="AV2471" s="627">
        <v>0</v>
      </c>
      <c r="AW2471" s="627">
        <v>0</v>
      </c>
      <c r="AX2471" s="627">
        <v>0</v>
      </c>
      <c r="AY2471" s="627">
        <v>0</v>
      </c>
      <c r="AZ2471" s="627">
        <v>0</v>
      </c>
      <c r="BA2471" s="627">
        <v>0</v>
      </c>
      <c r="BB2471" s="627">
        <v>1</v>
      </c>
      <c r="BC2471" s="627">
        <v>0</v>
      </c>
      <c r="BD2471" s="627">
        <v>0</v>
      </c>
      <c r="BE2471" s="627">
        <v>0</v>
      </c>
      <c r="BF2471" s="627">
        <v>0</v>
      </c>
      <c r="BH2471" s="384" t="s">
        <v>49</v>
      </c>
      <c r="BI2471" s="384" t="s">
        <v>1045</v>
      </c>
      <c r="BJ2471" s="384" t="str">
        <f t="shared" si="341"/>
        <v>Narayanganj Narayanganj BKMEA</v>
      </c>
      <c r="BK2471" s="627">
        <v>0</v>
      </c>
      <c r="BL2471" s="627">
        <v>0</v>
      </c>
      <c r="BM2471" s="627">
        <v>0</v>
      </c>
      <c r="BN2471" s="627">
        <v>0</v>
      </c>
      <c r="BO2471" s="627">
        <v>0</v>
      </c>
      <c r="BP2471" s="627">
        <v>0</v>
      </c>
      <c r="BQ2471" s="627">
        <v>0</v>
      </c>
      <c r="BR2471" s="627">
        <v>0</v>
      </c>
      <c r="BS2471" s="627">
        <v>0</v>
      </c>
      <c r="BT2471" s="627">
        <v>0</v>
      </c>
      <c r="BU2471" s="627">
        <v>4</v>
      </c>
      <c r="BV2471" s="627">
        <v>0</v>
      </c>
      <c r="BW2471" s="627">
        <v>0</v>
      </c>
      <c r="BX2471" s="627">
        <v>0</v>
      </c>
      <c r="BY2471" s="627">
        <v>0</v>
      </c>
      <c r="CA2471" s="384" t="s">
        <v>49</v>
      </c>
      <c r="CB2471" s="384" t="s">
        <v>1045</v>
      </c>
      <c r="CC2471" s="384" t="str">
        <f t="shared" ref="CC2471:CC2486" si="346">CA2471&amp;" "&amp;CB2471</f>
        <v>Narayanganj Narayanganj BKMEA</v>
      </c>
      <c r="CD2471" s="629">
        <v>0</v>
      </c>
      <c r="CE2471" s="629">
        <v>0</v>
      </c>
      <c r="CF2471" s="629">
        <v>0</v>
      </c>
      <c r="CG2471" s="629">
        <v>0</v>
      </c>
      <c r="CH2471" s="629">
        <v>0</v>
      </c>
      <c r="CI2471" s="629">
        <v>0</v>
      </c>
      <c r="CJ2471" s="629">
        <v>0</v>
      </c>
      <c r="CK2471" s="629">
        <v>0</v>
      </c>
      <c r="CN2471" s="384" t="s">
        <v>49</v>
      </c>
      <c r="CO2471" s="384" t="s">
        <v>1045</v>
      </c>
      <c r="CP2471" s="384" t="str">
        <f t="shared" si="343"/>
        <v>Narayanganj Narayanganj BKMEA</v>
      </c>
      <c r="CQ2471" s="629">
        <v>0</v>
      </c>
      <c r="CR2471" s="629">
        <v>0</v>
      </c>
      <c r="CS2471" s="629">
        <v>0</v>
      </c>
      <c r="CT2471" s="629">
        <v>0</v>
      </c>
      <c r="CU2471" s="629">
        <v>0</v>
      </c>
      <c r="CV2471" s="629">
        <v>0</v>
      </c>
      <c r="CW2471" s="629">
        <v>0</v>
      </c>
      <c r="CX2471" s="629">
        <v>0</v>
      </c>
      <c r="CZ2471" s="384" t="s">
        <v>49</v>
      </c>
      <c r="DA2471" s="384" t="s">
        <v>1045</v>
      </c>
      <c r="DB2471" s="384" t="str">
        <f t="shared" si="335"/>
        <v>Narayanganj Narayanganj BKMEA</v>
      </c>
      <c r="DC2471" s="566">
        <v>0</v>
      </c>
      <c r="DD2471"/>
      <c r="DE2471" s="384" t="s">
        <v>49</v>
      </c>
      <c r="DF2471" s="384" t="s">
        <v>1045</v>
      </c>
      <c r="DG2471" s="384" t="str">
        <f t="shared" si="328"/>
        <v>Narayanganj Narayanganj BKMEA</v>
      </c>
      <c r="DH2471" s="566">
        <v>1</v>
      </c>
      <c r="DI2471"/>
      <c r="DJ2471" s="384" t="s">
        <v>49</v>
      </c>
      <c r="DK2471" s="384" t="s">
        <v>1045</v>
      </c>
      <c r="DL2471" s="384" t="str">
        <f t="shared" si="338"/>
        <v>Narayanganj Narayanganj BKMEA</v>
      </c>
      <c r="DM2471" s="566"/>
      <c r="DN2471"/>
      <c r="DO2471" s="384" t="s">
        <v>49</v>
      </c>
      <c r="DP2471" s="384" t="s">
        <v>1045</v>
      </c>
      <c r="DQ2471" s="384" t="str">
        <f t="shared" si="339"/>
        <v>Narayanganj Narayanganj BKMEA</v>
      </c>
      <c r="DR2471" s="566"/>
    </row>
    <row r="2472" spans="1:122" ht="15" hidden="1" x14ac:dyDescent="0.25">
      <c r="A2472" s="384" t="s">
        <v>49</v>
      </c>
      <c r="B2472" s="389" t="s">
        <v>986</v>
      </c>
      <c r="C2472" s="384" t="str">
        <f t="shared" si="344"/>
        <v>Narayanganj Narayanganj DOTs Corner</v>
      </c>
      <c r="D2472" s="626">
        <v>0</v>
      </c>
      <c r="E2472" s="626">
        <v>0</v>
      </c>
      <c r="F2472" s="626">
        <v>0</v>
      </c>
      <c r="G2472" s="626">
        <v>0</v>
      </c>
      <c r="H2472" s="626">
        <v>0</v>
      </c>
      <c r="I2472" s="626">
        <v>0</v>
      </c>
      <c r="J2472" s="626">
        <v>0</v>
      </c>
      <c r="K2472" s="626">
        <v>0</v>
      </c>
      <c r="L2472" s="626">
        <v>0</v>
      </c>
      <c r="M2472" s="626">
        <v>0</v>
      </c>
      <c r="N2472" s="626">
        <v>0</v>
      </c>
      <c r="O2472" s="626">
        <v>0</v>
      </c>
      <c r="P2472" s="626">
        <v>0</v>
      </c>
      <c r="Q2472" s="626">
        <v>0</v>
      </c>
      <c r="R2472" s="626">
        <v>0</v>
      </c>
      <c r="S2472" s="322"/>
      <c r="T2472" s="322"/>
      <c r="U2472" s="384" t="s">
        <v>49</v>
      </c>
      <c r="V2472" s="389" t="s">
        <v>986</v>
      </c>
      <c r="W2472" s="384" t="str">
        <f t="shared" si="345"/>
        <v>Narayanganj Narayanganj DOTs Corner</v>
      </c>
      <c r="X2472" s="626">
        <v>0</v>
      </c>
      <c r="Y2472" s="626">
        <v>0</v>
      </c>
      <c r="Z2472" s="626">
        <v>0</v>
      </c>
      <c r="AA2472" s="626">
        <v>0</v>
      </c>
      <c r="AB2472" s="626">
        <v>0</v>
      </c>
      <c r="AC2472" s="626">
        <v>0</v>
      </c>
      <c r="AD2472" s="626">
        <v>0</v>
      </c>
      <c r="AE2472" s="626">
        <v>0</v>
      </c>
      <c r="AF2472" s="626">
        <v>0</v>
      </c>
      <c r="AG2472" s="626">
        <v>0</v>
      </c>
      <c r="AH2472" s="626">
        <v>0</v>
      </c>
      <c r="AI2472" s="626">
        <v>0</v>
      </c>
      <c r="AJ2472" s="626">
        <v>0</v>
      </c>
      <c r="AK2472" s="626">
        <v>0</v>
      </c>
      <c r="AL2472" s="626">
        <v>0</v>
      </c>
      <c r="AO2472" s="384" t="s">
        <v>49</v>
      </c>
      <c r="AP2472" s="389" t="s">
        <v>986</v>
      </c>
      <c r="AQ2472" s="384" t="str">
        <f t="shared" si="340"/>
        <v>Narayanganj Narayanganj DOTs Corner</v>
      </c>
      <c r="AR2472" s="627">
        <v>0</v>
      </c>
      <c r="AS2472" s="627">
        <v>0</v>
      </c>
      <c r="AT2472" s="627">
        <v>0</v>
      </c>
      <c r="AU2472" s="627">
        <v>0</v>
      </c>
      <c r="AV2472" s="627">
        <v>0</v>
      </c>
      <c r="AW2472" s="627">
        <v>0</v>
      </c>
      <c r="AX2472" s="627">
        <v>0</v>
      </c>
      <c r="AY2472" s="627">
        <v>0</v>
      </c>
      <c r="AZ2472" s="627">
        <v>0</v>
      </c>
      <c r="BA2472" s="627">
        <v>0</v>
      </c>
      <c r="BB2472" s="627">
        <v>0</v>
      </c>
      <c r="BC2472" s="627">
        <v>0</v>
      </c>
      <c r="BD2472" s="627">
        <v>0</v>
      </c>
      <c r="BE2472" s="627">
        <v>0</v>
      </c>
      <c r="BF2472" s="627">
        <v>0</v>
      </c>
      <c r="BH2472" s="384" t="s">
        <v>49</v>
      </c>
      <c r="BI2472" s="389" t="s">
        <v>986</v>
      </c>
      <c r="BJ2472" s="384" t="str">
        <f t="shared" si="341"/>
        <v>Narayanganj Narayanganj DOTs Corner</v>
      </c>
      <c r="BK2472" s="627">
        <v>0</v>
      </c>
      <c r="BL2472" s="627">
        <v>0</v>
      </c>
      <c r="BM2472" s="627">
        <v>0</v>
      </c>
      <c r="BN2472" s="627">
        <v>0</v>
      </c>
      <c r="BO2472" s="627">
        <v>0</v>
      </c>
      <c r="BP2472" s="627">
        <v>0</v>
      </c>
      <c r="BQ2472" s="627">
        <v>0</v>
      </c>
      <c r="BR2472" s="627">
        <v>0</v>
      </c>
      <c r="BS2472" s="627">
        <v>0</v>
      </c>
      <c r="BT2472" s="627">
        <v>0</v>
      </c>
      <c r="BU2472" s="627">
        <v>0</v>
      </c>
      <c r="BV2472" s="627">
        <v>0</v>
      </c>
      <c r="BW2472" s="627">
        <v>0</v>
      </c>
      <c r="BX2472" s="627">
        <v>0</v>
      </c>
      <c r="BY2472" s="627">
        <v>0</v>
      </c>
      <c r="CA2472" s="384" t="s">
        <v>49</v>
      </c>
      <c r="CB2472" s="389" t="s">
        <v>986</v>
      </c>
      <c r="CC2472" s="384" t="str">
        <f t="shared" si="346"/>
        <v>Narayanganj Narayanganj DOTs Corner</v>
      </c>
      <c r="CD2472" s="629">
        <v>0</v>
      </c>
      <c r="CE2472" s="629">
        <v>0</v>
      </c>
      <c r="CF2472" s="629">
        <v>0</v>
      </c>
      <c r="CG2472" s="629">
        <v>0</v>
      </c>
      <c r="CH2472" s="629">
        <v>0</v>
      </c>
      <c r="CI2472" s="629">
        <v>0</v>
      </c>
      <c r="CJ2472" s="629">
        <v>0</v>
      </c>
      <c r="CK2472" s="629">
        <v>0</v>
      </c>
      <c r="CN2472" s="384" t="s">
        <v>49</v>
      </c>
      <c r="CO2472" s="389" t="s">
        <v>986</v>
      </c>
      <c r="CP2472" s="384" t="str">
        <f t="shared" si="343"/>
        <v>Narayanganj Narayanganj DOTs Corner</v>
      </c>
      <c r="CQ2472" s="629">
        <v>0</v>
      </c>
      <c r="CR2472" s="629">
        <v>0</v>
      </c>
      <c r="CS2472" s="629">
        <v>0</v>
      </c>
      <c r="CT2472" s="629">
        <v>0</v>
      </c>
      <c r="CU2472" s="629">
        <v>0</v>
      </c>
      <c r="CV2472" s="629">
        <v>0</v>
      </c>
      <c r="CW2472" s="629">
        <v>0</v>
      </c>
      <c r="CX2472" s="629">
        <v>0</v>
      </c>
      <c r="CZ2472" s="384" t="s">
        <v>49</v>
      </c>
      <c r="DA2472" s="389" t="s">
        <v>986</v>
      </c>
      <c r="DB2472" s="384" t="str">
        <f t="shared" si="335"/>
        <v>Narayanganj Narayanganj DOTs Corner</v>
      </c>
      <c r="DC2472" s="566">
        <v>0</v>
      </c>
      <c r="DD2472"/>
      <c r="DE2472" s="384" t="s">
        <v>49</v>
      </c>
      <c r="DF2472" s="389" t="s">
        <v>986</v>
      </c>
      <c r="DG2472" s="384" t="str">
        <f t="shared" si="328"/>
        <v>Narayanganj Narayanganj DOTs Corner</v>
      </c>
      <c r="DH2472" s="566">
        <v>0</v>
      </c>
      <c r="DI2472"/>
      <c r="DJ2472" s="384" t="s">
        <v>49</v>
      </c>
      <c r="DK2472" s="389" t="s">
        <v>986</v>
      </c>
      <c r="DL2472" s="384" t="str">
        <f t="shared" si="338"/>
        <v>Narayanganj Narayanganj DOTs Corner</v>
      </c>
      <c r="DM2472" s="566"/>
      <c r="DN2472"/>
      <c r="DO2472" s="384" t="s">
        <v>49</v>
      </c>
      <c r="DP2472" s="389" t="s">
        <v>986</v>
      </c>
      <c r="DQ2472" s="384" t="str">
        <f t="shared" si="339"/>
        <v>Narayanganj Narayanganj DOTs Corner</v>
      </c>
      <c r="DR2472" s="566"/>
    </row>
    <row r="2473" spans="1:122" ht="15" hidden="1" x14ac:dyDescent="0.25">
      <c r="A2473" s="384" t="s">
        <v>49</v>
      </c>
      <c r="B2473" s="241" t="s">
        <v>595</v>
      </c>
      <c r="C2473" s="384" t="str">
        <f t="shared" si="344"/>
        <v>Narayanganj Narayanganj Sadar</v>
      </c>
      <c r="D2473" s="626">
        <v>242</v>
      </c>
      <c r="E2473" s="626">
        <v>14</v>
      </c>
      <c r="F2473" s="626">
        <v>0</v>
      </c>
      <c r="G2473" s="626">
        <v>0</v>
      </c>
      <c r="H2473" s="626">
        <v>0</v>
      </c>
      <c r="I2473" s="626">
        <v>123</v>
      </c>
      <c r="J2473" s="626">
        <v>3</v>
      </c>
      <c r="K2473" s="626">
        <v>0</v>
      </c>
      <c r="L2473" s="626">
        <v>0</v>
      </c>
      <c r="M2473" s="626">
        <v>0</v>
      </c>
      <c r="N2473" s="626">
        <v>114</v>
      </c>
      <c r="O2473" s="626">
        <v>4</v>
      </c>
      <c r="P2473" s="626">
        <v>0</v>
      </c>
      <c r="Q2473" s="626">
        <v>0</v>
      </c>
      <c r="R2473" s="626">
        <v>0</v>
      </c>
      <c r="S2473" s="322"/>
      <c r="T2473" s="322"/>
      <c r="U2473" s="384" t="s">
        <v>49</v>
      </c>
      <c r="V2473" s="241" t="s">
        <v>595</v>
      </c>
      <c r="W2473" s="384" t="str">
        <f t="shared" si="345"/>
        <v>Narayanganj Narayanganj Sadar</v>
      </c>
      <c r="X2473" s="626">
        <v>186</v>
      </c>
      <c r="Y2473" s="626">
        <v>5</v>
      </c>
      <c r="Z2473" s="626">
        <v>0</v>
      </c>
      <c r="AA2473" s="626">
        <v>0</v>
      </c>
      <c r="AB2473" s="626">
        <v>0</v>
      </c>
      <c r="AC2473" s="626">
        <v>85</v>
      </c>
      <c r="AD2473" s="626">
        <v>1</v>
      </c>
      <c r="AE2473" s="626">
        <v>0</v>
      </c>
      <c r="AF2473" s="626">
        <v>0</v>
      </c>
      <c r="AG2473" s="626">
        <v>0</v>
      </c>
      <c r="AH2473" s="626">
        <v>219</v>
      </c>
      <c r="AI2473" s="626">
        <v>8</v>
      </c>
      <c r="AJ2473" s="626">
        <v>0</v>
      </c>
      <c r="AK2473" s="626">
        <v>0</v>
      </c>
      <c r="AL2473" s="626">
        <v>0</v>
      </c>
      <c r="AO2473" s="384" t="s">
        <v>49</v>
      </c>
      <c r="AP2473" s="241" t="s">
        <v>595</v>
      </c>
      <c r="AQ2473" s="384" t="str">
        <f t="shared" si="340"/>
        <v>Narayanganj Narayanganj Sadar</v>
      </c>
      <c r="AR2473" s="627">
        <v>4</v>
      </c>
      <c r="AS2473" s="627">
        <v>0</v>
      </c>
      <c r="AT2473" s="627">
        <v>0</v>
      </c>
      <c r="AU2473" s="627">
        <v>0</v>
      </c>
      <c r="AV2473" s="627">
        <v>0</v>
      </c>
      <c r="AW2473" s="627">
        <v>4</v>
      </c>
      <c r="AX2473" s="627">
        <v>0</v>
      </c>
      <c r="AY2473" s="627">
        <v>0</v>
      </c>
      <c r="AZ2473" s="627">
        <v>0</v>
      </c>
      <c r="BA2473" s="627">
        <v>0</v>
      </c>
      <c r="BB2473" s="627">
        <v>7</v>
      </c>
      <c r="BC2473" s="627">
        <v>0</v>
      </c>
      <c r="BD2473" s="627">
        <v>0</v>
      </c>
      <c r="BE2473" s="627">
        <v>0</v>
      </c>
      <c r="BF2473" s="627">
        <v>0</v>
      </c>
      <c r="BH2473" s="384" t="s">
        <v>49</v>
      </c>
      <c r="BI2473" s="241" t="s">
        <v>595</v>
      </c>
      <c r="BJ2473" s="384" t="str">
        <f t="shared" si="341"/>
        <v>Narayanganj Narayanganj Sadar</v>
      </c>
      <c r="BK2473" s="627">
        <v>8</v>
      </c>
      <c r="BL2473" s="627">
        <v>1</v>
      </c>
      <c r="BM2473" s="627">
        <v>0</v>
      </c>
      <c r="BN2473" s="627">
        <v>0</v>
      </c>
      <c r="BO2473" s="627">
        <v>0</v>
      </c>
      <c r="BP2473" s="627">
        <v>2</v>
      </c>
      <c r="BQ2473" s="627">
        <v>0</v>
      </c>
      <c r="BR2473" s="627">
        <v>0</v>
      </c>
      <c r="BS2473" s="627">
        <v>0</v>
      </c>
      <c r="BT2473" s="627">
        <v>0</v>
      </c>
      <c r="BU2473" s="627">
        <v>10</v>
      </c>
      <c r="BV2473" s="627">
        <v>0</v>
      </c>
      <c r="BW2473" s="627">
        <v>0</v>
      </c>
      <c r="BX2473" s="627">
        <v>0</v>
      </c>
      <c r="BY2473" s="627">
        <v>0</v>
      </c>
      <c r="CA2473" s="384" t="s">
        <v>49</v>
      </c>
      <c r="CB2473" s="241" t="s">
        <v>595</v>
      </c>
      <c r="CC2473" s="384" t="str">
        <f t="shared" si="346"/>
        <v>Narayanganj Narayanganj Sadar</v>
      </c>
      <c r="CD2473" s="629">
        <v>22</v>
      </c>
      <c r="CE2473" s="629">
        <v>16</v>
      </c>
      <c r="CF2473" s="629">
        <v>14</v>
      </c>
      <c r="CG2473" s="629">
        <v>1</v>
      </c>
      <c r="CH2473" s="629">
        <v>0</v>
      </c>
      <c r="CI2473" s="629">
        <v>0</v>
      </c>
      <c r="CJ2473" s="629">
        <v>0</v>
      </c>
      <c r="CK2473" s="629">
        <v>0</v>
      </c>
      <c r="CN2473" s="384" t="s">
        <v>49</v>
      </c>
      <c r="CO2473" s="241" t="s">
        <v>595</v>
      </c>
      <c r="CP2473" s="384" t="str">
        <f t="shared" si="343"/>
        <v>Narayanganj Narayanganj Sadar</v>
      </c>
      <c r="CQ2473" s="629">
        <v>18</v>
      </c>
      <c r="CR2473" s="629">
        <v>2</v>
      </c>
      <c r="CS2473" s="629">
        <v>12</v>
      </c>
      <c r="CT2473" s="629">
        <v>0</v>
      </c>
      <c r="CU2473" s="629">
        <v>0</v>
      </c>
      <c r="CV2473" s="629">
        <v>0</v>
      </c>
      <c r="CW2473" s="629">
        <v>0</v>
      </c>
      <c r="CX2473" s="629">
        <v>0</v>
      </c>
      <c r="CZ2473" s="384" t="s">
        <v>49</v>
      </c>
      <c r="DA2473" s="241" t="s">
        <v>595</v>
      </c>
      <c r="DB2473" s="384" t="str">
        <f t="shared" si="335"/>
        <v>Narayanganj Narayanganj Sadar</v>
      </c>
      <c r="DC2473" s="566">
        <v>11</v>
      </c>
      <c r="DD2473"/>
      <c r="DE2473" s="384" t="s">
        <v>49</v>
      </c>
      <c r="DF2473" s="241" t="s">
        <v>595</v>
      </c>
      <c r="DG2473" s="384" t="str">
        <f t="shared" si="328"/>
        <v>Narayanganj Narayanganj Sadar</v>
      </c>
      <c r="DH2473" s="566">
        <v>9</v>
      </c>
      <c r="DI2473"/>
      <c r="DJ2473" s="384" t="s">
        <v>49</v>
      </c>
      <c r="DK2473" s="241" t="s">
        <v>595</v>
      </c>
      <c r="DL2473" s="384" t="str">
        <f t="shared" si="338"/>
        <v>Narayanganj Narayanganj Sadar</v>
      </c>
      <c r="DM2473" s="566"/>
      <c r="DN2473"/>
      <c r="DO2473" s="384" t="s">
        <v>49</v>
      </c>
      <c r="DP2473" s="241" t="s">
        <v>595</v>
      </c>
      <c r="DQ2473" s="384" t="str">
        <f t="shared" si="339"/>
        <v>Narayanganj Narayanganj Sadar</v>
      </c>
      <c r="DR2473" s="566"/>
    </row>
    <row r="2474" spans="1:122" ht="15" hidden="1" x14ac:dyDescent="0.25">
      <c r="A2474" s="384" t="s">
        <v>49</v>
      </c>
      <c r="B2474" s="385" t="s">
        <v>88</v>
      </c>
      <c r="C2474" s="384" t="str">
        <f t="shared" si="344"/>
        <v>Narayanganj Prison</v>
      </c>
      <c r="D2474" s="626">
        <v>0</v>
      </c>
      <c r="E2474" s="626">
        <v>0</v>
      </c>
      <c r="F2474" s="626">
        <v>0</v>
      </c>
      <c r="G2474" s="626">
        <v>0</v>
      </c>
      <c r="H2474" s="626">
        <v>0</v>
      </c>
      <c r="I2474" s="626">
        <v>0</v>
      </c>
      <c r="J2474" s="626">
        <v>0</v>
      </c>
      <c r="K2474" s="626">
        <v>0</v>
      </c>
      <c r="L2474" s="626">
        <v>0</v>
      </c>
      <c r="M2474" s="626">
        <v>0</v>
      </c>
      <c r="N2474" s="626">
        <v>0</v>
      </c>
      <c r="O2474" s="626">
        <v>0</v>
      </c>
      <c r="P2474" s="626">
        <v>0</v>
      </c>
      <c r="Q2474" s="626">
        <v>0</v>
      </c>
      <c r="R2474" s="626">
        <v>0</v>
      </c>
      <c r="S2474" s="322"/>
      <c r="T2474" s="322"/>
      <c r="U2474" s="384" t="s">
        <v>49</v>
      </c>
      <c r="V2474" s="385" t="s">
        <v>88</v>
      </c>
      <c r="W2474" s="384" t="str">
        <f t="shared" si="345"/>
        <v>Narayanganj Prison</v>
      </c>
      <c r="X2474" s="626">
        <v>0</v>
      </c>
      <c r="Y2474" s="626">
        <v>0</v>
      </c>
      <c r="Z2474" s="626">
        <v>0</v>
      </c>
      <c r="AA2474" s="626">
        <v>0</v>
      </c>
      <c r="AB2474" s="626">
        <v>0</v>
      </c>
      <c r="AC2474" s="626">
        <v>0</v>
      </c>
      <c r="AD2474" s="626">
        <v>0</v>
      </c>
      <c r="AE2474" s="626">
        <v>0</v>
      </c>
      <c r="AF2474" s="626">
        <v>0</v>
      </c>
      <c r="AG2474" s="626">
        <v>0</v>
      </c>
      <c r="AH2474" s="626">
        <v>0</v>
      </c>
      <c r="AI2474" s="626">
        <v>0</v>
      </c>
      <c r="AJ2474" s="626">
        <v>0</v>
      </c>
      <c r="AK2474" s="626">
        <v>0</v>
      </c>
      <c r="AL2474" s="626">
        <v>0</v>
      </c>
      <c r="AO2474" s="384" t="s">
        <v>49</v>
      </c>
      <c r="AP2474" s="385" t="s">
        <v>88</v>
      </c>
      <c r="AQ2474" s="384" t="str">
        <f t="shared" si="340"/>
        <v>Narayanganj Prison</v>
      </c>
      <c r="AR2474" s="627">
        <v>0</v>
      </c>
      <c r="AS2474" s="627">
        <v>0</v>
      </c>
      <c r="AT2474" s="627">
        <v>0</v>
      </c>
      <c r="AU2474" s="627">
        <v>0</v>
      </c>
      <c r="AV2474" s="627">
        <v>0</v>
      </c>
      <c r="AW2474" s="627">
        <v>0</v>
      </c>
      <c r="AX2474" s="627">
        <v>0</v>
      </c>
      <c r="AY2474" s="627">
        <v>0</v>
      </c>
      <c r="AZ2474" s="627">
        <v>0</v>
      </c>
      <c r="BA2474" s="627">
        <v>0</v>
      </c>
      <c r="BB2474" s="627">
        <v>0</v>
      </c>
      <c r="BC2474" s="627">
        <v>0</v>
      </c>
      <c r="BD2474" s="627">
        <v>0</v>
      </c>
      <c r="BE2474" s="627">
        <v>0</v>
      </c>
      <c r="BF2474" s="627">
        <v>0</v>
      </c>
      <c r="BH2474" s="384" t="s">
        <v>49</v>
      </c>
      <c r="BI2474" s="385" t="s">
        <v>88</v>
      </c>
      <c r="BJ2474" s="384" t="str">
        <f t="shared" si="341"/>
        <v>Narayanganj Prison</v>
      </c>
      <c r="BK2474" s="627">
        <v>0</v>
      </c>
      <c r="BL2474" s="627">
        <v>0</v>
      </c>
      <c r="BM2474" s="627">
        <v>0</v>
      </c>
      <c r="BN2474" s="627">
        <v>0</v>
      </c>
      <c r="BO2474" s="627">
        <v>0</v>
      </c>
      <c r="BP2474" s="627">
        <v>0</v>
      </c>
      <c r="BQ2474" s="627">
        <v>0</v>
      </c>
      <c r="BR2474" s="627">
        <v>0</v>
      </c>
      <c r="BS2474" s="627">
        <v>0</v>
      </c>
      <c r="BT2474" s="627">
        <v>0</v>
      </c>
      <c r="BU2474" s="627">
        <v>0</v>
      </c>
      <c r="BV2474" s="627">
        <v>0</v>
      </c>
      <c r="BW2474" s="627">
        <v>0</v>
      </c>
      <c r="BX2474" s="627">
        <v>0</v>
      </c>
      <c r="BY2474" s="627">
        <v>0</v>
      </c>
      <c r="CA2474" s="384" t="s">
        <v>49</v>
      </c>
      <c r="CB2474" s="385" t="s">
        <v>88</v>
      </c>
      <c r="CC2474" s="384" t="str">
        <f t="shared" si="346"/>
        <v>Narayanganj Prison</v>
      </c>
      <c r="CD2474" s="629">
        <v>0</v>
      </c>
      <c r="CE2474" s="629">
        <v>0</v>
      </c>
      <c r="CF2474" s="629">
        <v>0</v>
      </c>
      <c r="CG2474" s="629">
        <v>0</v>
      </c>
      <c r="CH2474" s="629">
        <v>0</v>
      </c>
      <c r="CI2474" s="629">
        <v>0</v>
      </c>
      <c r="CJ2474" s="629">
        <v>0</v>
      </c>
      <c r="CK2474" s="629">
        <v>0</v>
      </c>
      <c r="CN2474" s="384" t="s">
        <v>49</v>
      </c>
      <c r="CO2474" s="385" t="s">
        <v>88</v>
      </c>
      <c r="CP2474" s="384" t="str">
        <f t="shared" si="343"/>
        <v>Narayanganj Prison</v>
      </c>
      <c r="CQ2474" s="629">
        <v>0</v>
      </c>
      <c r="CR2474" s="629">
        <v>0</v>
      </c>
      <c r="CS2474" s="629">
        <v>0</v>
      </c>
      <c r="CT2474" s="629">
        <v>0</v>
      </c>
      <c r="CU2474" s="629">
        <v>0</v>
      </c>
      <c r="CV2474" s="629">
        <v>0</v>
      </c>
      <c r="CW2474" s="629">
        <v>0</v>
      </c>
      <c r="CX2474" s="629">
        <v>0</v>
      </c>
      <c r="CZ2474" s="384" t="s">
        <v>49</v>
      </c>
      <c r="DA2474" s="385" t="s">
        <v>88</v>
      </c>
      <c r="DB2474" s="384" t="str">
        <f t="shared" si="335"/>
        <v>Narayanganj Prison</v>
      </c>
      <c r="DC2474" s="566">
        <v>0</v>
      </c>
      <c r="DD2474"/>
      <c r="DE2474" s="384" t="s">
        <v>49</v>
      </c>
      <c r="DF2474" s="385" t="s">
        <v>88</v>
      </c>
      <c r="DG2474" s="384" t="str">
        <f t="shared" ref="DG2474:DG2529" si="347">DE2474&amp;" "&amp;DF2474</f>
        <v>Narayanganj Prison</v>
      </c>
      <c r="DH2474" s="566">
        <v>0</v>
      </c>
      <c r="DI2474"/>
      <c r="DJ2474" s="384" t="s">
        <v>49</v>
      </c>
      <c r="DK2474" s="385" t="s">
        <v>88</v>
      </c>
      <c r="DL2474" s="384" t="str">
        <f t="shared" si="338"/>
        <v>Narayanganj Prison</v>
      </c>
      <c r="DM2474" s="566"/>
      <c r="DN2474"/>
      <c r="DO2474" s="384" t="s">
        <v>49</v>
      </c>
      <c r="DP2474" s="385" t="s">
        <v>88</v>
      </c>
      <c r="DQ2474" s="384" t="str">
        <f t="shared" si="339"/>
        <v>Narayanganj Prison</v>
      </c>
      <c r="DR2474" s="566"/>
    </row>
    <row r="2475" spans="1:122" ht="15" hidden="1" x14ac:dyDescent="0.25">
      <c r="A2475" s="384" t="s">
        <v>49</v>
      </c>
      <c r="B2475" s="384" t="s">
        <v>307</v>
      </c>
      <c r="C2475" s="384" t="str">
        <f t="shared" si="344"/>
        <v>Narayanganj Rupganj</v>
      </c>
      <c r="D2475" s="626">
        <v>83</v>
      </c>
      <c r="E2475" s="626">
        <v>9</v>
      </c>
      <c r="F2475" s="626">
        <v>0</v>
      </c>
      <c r="G2475" s="626">
        <v>0</v>
      </c>
      <c r="H2475" s="626">
        <v>0</v>
      </c>
      <c r="I2475" s="626">
        <v>35</v>
      </c>
      <c r="J2475" s="626">
        <v>0</v>
      </c>
      <c r="K2475" s="626">
        <v>0</v>
      </c>
      <c r="L2475" s="626">
        <v>0</v>
      </c>
      <c r="M2475" s="626">
        <v>0</v>
      </c>
      <c r="N2475" s="626">
        <v>34</v>
      </c>
      <c r="O2475" s="626">
        <v>0</v>
      </c>
      <c r="P2475" s="626">
        <v>0</v>
      </c>
      <c r="Q2475" s="626">
        <v>0</v>
      </c>
      <c r="R2475" s="626">
        <v>0</v>
      </c>
      <c r="S2475" s="322"/>
      <c r="T2475" s="322"/>
      <c r="U2475" s="384" t="s">
        <v>49</v>
      </c>
      <c r="V2475" s="384" t="s">
        <v>307</v>
      </c>
      <c r="W2475" s="384" t="str">
        <f t="shared" si="345"/>
        <v>Narayanganj Rupganj</v>
      </c>
      <c r="X2475" s="626">
        <v>87</v>
      </c>
      <c r="Y2475" s="626">
        <v>4</v>
      </c>
      <c r="Z2475" s="626">
        <v>0</v>
      </c>
      <c r="AA2475" s="626">
        <v>0</v>
      </c>
      <c r="AB2475" s="626">
        <v>0</v>
      </c>
      <c r="AC2475" s="626">
        <v>40</v>
      </c>
      <c r="AD2475" s="626">
        <v>0</v>
      </c>
      <c r="AE2475" s="626">
        <v>0</v>
      </c>
      <c r="AF2475" s="626">
        <v>0</v>
      </c>
      <c r="AG2475" s="626">
        <v>0</v>
      </c>
      <c r="AH2475" s="626">
        <v>44</v>
      </c>
      <c r="AI2475" s="626">
        <v>1</v>
      </c>
      <c r="AJ2475" s="626">
        <v>0</v>
      </c>
      <c r="AK2475" s="626">
        <v>0</v>
      </c>
      <c r="AL2475" s="626">
        <v>0</v>
      </c>
      <c r="AO2475" s="384" t="s">
        <v>49</v>
      </c>
      <c r="AP2475" s="384" t="s">
        <v>307</v>
      </c>
      <c r="AQ2475" s="384" t="str">
        <f t="shared" si="340"/>
        <v>Narayanganj Rupganj</v>
      </c>
      <c r="AR2475" s="627">
        <v>2</v>
      </c>
      <c r="AS2475" s="627">
        <v>0</v>
      </c>
      <c r="AT2475" s="627">
        <v>0</v>
      </c>
      <c r="AU2475" s="627">
        <v>0</v>
      </c>
      <c r="AV2475" s="627">
        <v>0</v>
      </c>
      <c r="AW2475" s="627">
        <v>0</v>
      </c>
      <c r="AX2475" s="627">
        <v>0</v>
      </c>
      <c r="AY2475" s="627">
        <v>0</v>
      </c>
      <c r="AZ2475" s="627">
        <v>0</v>
      </c>
      <c r="BA2475" s="627">
        <v>0</v>
      </c>
      <c r="BB2475" s="627">
        <v>5</v>
      </c>
      <c r="BC2475" s="627">
        <v>0</v>
      </c>
      <c r="BD2475" s="627">
        <v>0</v>
      </c>
      <c r="BE2475" s="627">
        <v>0</v>
      </c>
      <c r="BF2475" s="627">
        <v>0</v>
      </c>
      <c r="BH2475" s="384" t="s">
        <v>49</v>
      </c>
      <c r="BI2475" s="384" t="s">
        <v>307</v>
      </c>
      <c r="BJ2475" s="384" t="str">
        <f t="shared" si="341"/>
        <v>Narayanganj Rupganj</v>
      </c>
      <c r="BK2475" s="627">
        <v>1</v>
      </c>
      <c r="BL2475" s="627">
        <v>0</v>
      </c>
      <c r="BM2475" s="627">
        <v>0</v>
      </c>
      <c r="BN2475" s="627">
        <v>0</v>
      </c>
      <c r="BO2475" s="627">
        <v>0</v>
      </c>
      <c r="BP2475" s="627">
        <v>1</v>
      </c>
      <c r="BQ2475" s="627">
        <v>0</v>
      </c>
      <c r="BR2475" s="627">
        <v>0</v>
      </c>
      <c r="BS2475" s="627">
        <v>0</v>
      </c>
      <c r="BT2475" s="627">
        <v>0</v>
      </c>
      <c r="BU2475" s="627">
        <v>4</v>
      </c>
      <c r="BV2475" s="627">
        <v>0</v>
      </c>
      <c r="BW2475" s="627">
        <v>0</v>
      </c>
      <c r="BX2475" s="627">
        <v>0</v>
      </c>
      <c r="BY2475" s="627">
        <v>0</v>
      </c>
      <c r="CA2475" s="384" t="s">
        <v>49</v>
      </c>
      <c r="CB2475" s="384" t="s">
        <v>307</v>
      </c>
      <c r="CC2475" s="384" t="str">
        <f t="shared" si="346"/>
        <v>Narayanganj Rupganj</v>
      </c>
      <c r="CD2475" s="629">
        <v>3</v>
      </c>
      <c r="CE2475" s="629">
        <v>2</v>
      </c>
      <c r="CF2475" s="629">
        <v>0</v>
      </c>
      <c r="CG2475" s="629">
        <v>0</v>
      </c>
      <c r="CH2475" s="629">
        <v>0</v>
      </c>
      <c r="CI2475" s="629">
        <v>0</v>
      </c>
      <c r="CJ2475" s="629">
        <v>0</v>
      </c>
      <c r="CK2475" s="629">
        <v>0</v>
      </c>
      <c r="CN2475" s="384" t="s">
        <v>49</v>
      </c>
      <c r="CO2475" s="384" t="s">
        <v>307</v>
      </c>
      <c r="CP2475" s="384" t="str">
        <f t="shared" si="343"/>
        <v>Narayanganj Rupganj</v>
      </c>
      <c r="CQ2475" s="629">
        <v>1</v>
      </c>
      <c r="CR2475" s="629">
        <v>1</v>
      </c>
      <c r="CS2475" s="629">
        <v>1</v>
      </c>
      <c r="CT2475" s="629">
        <v>0</v>
      </c>
      <c r="CU2475" s="629">
        <v>0</v>
      </c>
      <c r="CV2475" s="629">
        <v>0</v>
      </c>
      <c r="CW2475" s="629">
        <v>0</v>
      </c>
      <c r="CX2475" s="629">
        <v>0</v>
      </c>
      <c r="CZ2475" s="384" t="s">
        <v>49</v>
      </c>
      <c r="DA2475" s="384" t="s">
        <v>307</v>
      </c>
      <c r="DB2475" s="384" t="str">
        <f t="shared" si="335"/>
        <v>Narayanganj Rupganj</v>
      </c>
      <c r="DC2475" s="566">
        <v>17</v>
      </c>
      <c r="DD2475"/>
      <c r="DE2475" s="384" t="s">
        <v>49</v>
      </c>
      <c r="DF2475" s="384" t="s">
        <v>307</v>
      </c>
      <c r="DG2475" s="384" t="str">
        <f t="shared" si="347"/>
        <v>Narayanganj Rupganj</v>
      </c>
      <c r="DH2475" s="566">
        <v>12</v>
      </c>
      <c r="DI2475"/>
      <c r="DJ2475" s="384" t="s">
        <v>49</v>
      </c>
      <c r="DK2475" s="384" t="s">
        <v>307</v>
      </c>
      <c r="DL2475" s="384" t="str">
        <f t="shared" si="338"/>
        <v>Narayanganj Rupganj</v>
      </c>
      <c r="DM2475" s="566"/>
      <c r="DN2475"/>
      <c r="DO2475" s="384" t="s">
        <v>49</v>
      </c>
      <c r="DP2475" s="384" t="s">
        <v>307</v>
      </c>
      <c r="DQ2475" s="384" t="str">
        <f t="shared" si="339"/>
        <v>Narayanganj Rupganj</v>
      </c>
      <c r="DR2475" s="566"/>
    </row>
    <row r="2476" spans="1:122" ht="15" hidden="1" x14ac:dyDescent="0.25">
      <c r="A2476" s="384" t="s">
        <v>49</v>
      </c>
      <c r="B2476" s="384" t="s">
        <v>308</v>
      </c>
      <c r="C2476" s="384" t="str">
        <f t="shared" si="344"/>
        <v>Narayanganj Sonargaon</v>
      </c>
      <c r="D2476" s="626">
        <v>104</v>
      </c>
      <c r="E2476" s="626">
        <v>1</v>
      </c>
      <c r="F2476" s="626">
        <v>0</v>
      </c>
      <c r="G2476" s="626">
        <v>0</v>
      </c>
      <c r="H2476" s="626">
        <v>0</v>
      </c>
      <c r="I2476" s="626">
        <v>32</v>
      </c>
      <c r="J2476" s="626">
        <v>2</v>
      </c>
      <c r="K2476" s="626">
        <v>0</v>
      </c>
      <c r="L2476" s="626">
        <v>0</v>
      </c>
      <c r="M2476" s="626">
        <v>0</v>
      </c>
      <c r="N2476" s="626">
        <v>32</v>
      </c>
      <c r="O2476" s="626">
        <v>0</v>
      </c>
      <c r="P2476" s="626">
        <v>0</v>
      </c>
      <c r="Q2476" s="626">
        <v>0</v>
      </c>
      <c r="R2476" s="626">
        <v>0</v>
      </c>
      <c r="S2476" s="322"/>
      <c r="T2476" s="322"/>
      <c r="U2476" s="384" t="s">
        <v>49</v>
      </c>
      <c r="V2476" s="384" t="s">
        <v>308</v>
      </c>
      <c r="W2476" s="384" t="str">
        <f t="shared" si="345"/>
        <v>Narayanganj Sonargaon</v>
      </c>
      <c r="X2476" s="626">
        <v>120</v>
      </c>
      <c r="Y2476" s="626">
        <v>0</v>
      </c>
      <c r="Z2476" s="626">
        <v>0</v>
      </c>
      <c r="AA2476" s="626">
        <v>0</v>
      </c>
      <c r="AB2476" s="626">
        <v>0</v>
      </c>
      <c r="AC2476" s="626">
        <v>24</v>
      </c>
      <c r="AD2476" s="626">
        <v>0</v>
      </c>
      <c r="AE2476" s="626">
        <v>0</v>
      </c>
      <c r="AF2476" s="626">
        <v>0</v>
      </c>
      <c r="AG2476" s="626">
        <v>0</v>
      </c>
      <c r="AH2476" s="626">
        <v>27</v>
      </c>
      <c r="AI2476" s="626">
        <v>0</v>
      </c>
      <c r="AJ2476" s="626">
        <v>0</v>
      </c>
      <c r="AK2476" s="626">
        <v>0</v>
      </c>
      <c r="AL2476" s="626">
        <v>0</v>
      </c>
      <c r="AO2476" s="384" t="s">
        <v>49</v>
      </c>
      <c r="AP2476" s="384" t="s">
        <v>308</v>
      </c>
      <c r="AQ2476" s="384" t="str">
        <f t="shared" si="340"/>
        <v>Narayanganj Sonargaon</v>
      </c>
      <c r="AR2476" s="627">
        <v>0</v>
      </c>
      <c r="AS2476" s="627">
        <v>0</v>
      </c>
      <c r="AT2476" s="627">
        <v>0</v>
      </c>
      <c r="AU2476" s="627">
        <v>0</v>
      </c>
      <c r="AV2476" s="627">
        <v>0</v>
      </c>
      <c r="AW2476" s="627">
        <v>0</v>
      </c>
      <c r="AX2476" s="627">
        <v>0</v>
      </c>
      <c r="AY2476" s="627">
        <v>0</v>
      </c>
      <c r="AZ2476" s="627">
        <v>0</v>
      </c>
      <c r="BA2476" s="627">
        <v>0</v>
      </c>
      <c r="BB2476" s="627">
        <v>5</v>
      </c>
      <c r="BC2476" s="627">
        <v>0</v>
      </c>
      <c r="BD2476" s="627">
        <v>0</v>
      </c>
      <c r="BE2476" s="627">
        <v>0</v>
      </c>
      <c r="BF2476" s="627">
        <v>0</v>
      </c>
      <c r="BH2476" s="384" t="s">
        <v>49</v>
      </c>
      <c r="BI2476" s="384" t="s">
        <v>308</v>
      </c>
      <c r="BJ2476" s="384" t="str">
        <f t="shared" si="341"/>
        <v>Narayanganj Sonargaon</v>
      </c>
      <c r="BK2476" s="627">
        <v>7</v>
      </c>
      <c r="BL2476" s="627">
        <v>0</v>
      </c>
      <c r="BM2476" s="627">
        <v>0</v>
      </c>
      <c r="BN2476" s="627">
        <v>0</v>
      </c>
      <c r="BO2476" s="627">
        <v>0</v>
      </c>
      <c r="BP2476" s="627">
        <v>1</v>
      </c>
      <c r="BQ2476" s="627">
        <v>0</v>
      </c>
      <c r="BR2476" s="627">
        <v>0</v>
      </c>
      <c r="BS2476" s="627">
        <v>0</v>
      </c>
      <c r="BT2476" s="627">
        <v>0</v>
      </c>
      <c r="BU2476" s="627">
        <v>2</v>
      </c>
      <c r="BV2476" s="627">
        <v>0</v>
      </c>
      <c r="BW2476" s="627">
        <v>0</v>
      </c>
      <c r="BX2476" s="627">
        <v>0</v>
      </c>
      <c r="BY2476" s="627">
        <v>0</v>
      </c>
      <c r="CA2476" s="384" t="s">
        <v>49</v>
      </c>
      <c r="CB2476" s="384" t="s">
        <v>308</v>
      </c>
      <c r="CC2476" s="384" t="str">
        <f t="shared" si="346"/>
        <v>Narayanganj Sonargaon</v>
      </c>
      <c r="CD2476" s="629">
        <v>0</v>
      </c>
      <c r="CE2476" s="629">
        <v>0</v>
      </c>
      <c r="CF2476" s="629">
        <v>0</v>
      </c>
      <c r="CG2476" s="629">
        <v>0</v>
      </c>
      <c r="CH2476" s="629">
        <v>0</v>
      </c>
      <c r="CI2476" s="629">
        <v>0</v>
      </c>
      <c r="CJ2476" s="629">
        <v>0</v>
      </c>
      <c r="CK2476" s="629">
        <v>0</v>
      </c>
      <c r="CN2476" s="384" t="s">
        <v>49</v>
      </c>
      <c r="CO2476" s="384" t="s">
        <v>308</v>
      </c>
      <c r="CP2476" s="384" t="str">
        <f t="shared" si="343"/>
        <v>Narayanganj Sonargaon</v>
      </c>
      <c r="CQ2476" s="629">
        <v>0</v>
      </c>
      <c r="CR2476" s="629">
        <v>0</v>
      </c>
      <c r="CS2476" s="629">
        <v>0</v>
      </c>
      <c r="CT2476" s="629">
        <v>0</v>
      </c>
      <c r="CU2476" s="629">
        <v>0</v>
      </c>
      <c r="CV2476" s="629">
        <v>0</v>
      </c>
      <c r="CW2476" s="629">
        <v>0</v>
      </c>
      <c r="CX2476" s="629">
        <v>0</v>
      </c>
      <c r="CZ2476" s="384" t="s">
        <v>49</v>
      </c>
      <c r="DA2476" s="384" t="s">
        <v>308</v>
      </c>
      <c r="DB2476" s="384" t="str">
        <f t="shared" si="335"/>
        <v>Narayanganj Sonargaon</v>
      </c>
      <c r="DC2476" s="566">
        <v>9</v>
      </c>
      <c r="DD2476"/>
      <c r="DE2476" s="384" t="s">
        <v>49</v>
      </c>
      <c r="DF2476" s="384" t="s">
        <v>308</v>
      </c>
      <c r="DG2476" s="384" t="str">
        <f t="shared" si="347"/>
        <v>Narayanganj Sonargaon</v>
      </c>
      <c r="DH2476" s="566">
        <v>5</v>
      </c>
      <c r="DI2476"/>
      <c r="DJ2476" s="384" t="s">
        <v>49</v>
      </c>
      <c r="DK2476" s="384" t="s">
        <v>308</v>
      </c>
      <c r="DL2476" s="384" t="str">
        <f t="shared" si="338"/>
        <v>Narayanganj Sonargaon</v>
      </c>
      <c r="DM2476" s="566"/>
      <c r="DN2476"/>
      <c r="DO2476" s="384" t="s">
        <v>49</v>
      </c>
      <c r="DP2476" s="384" t="s">
        <v>308</v>
      </c>
      <c r="DQ2476" s="384" t="str">
        <f t="shared" si="339"/>
        <v>Narayanganj Sonargaon</v>
      </c>
      <c r="DR2476" s="566"/>
    </row>
    <row r="2477" spans="1:122" ht="15" hidden="1" x14ac:dyDescent="0.25">
      <c r="A2477" s="384" t="s">
        <v>50</v>
      </c>
      <c r="B2477" s="384" t="s">
        <v>309</v>
      </c>
      <c r="C2477" s="384" t="str">
        <f t="shared" si="344"/>
        <v>Narsinghdi Belabo</v>
      </c>
      <c r="D2477" s="626">
        <v>50</v>
      </c>
      <c r="E2477" s="626">
        <v>1</v>
      </c>
      <c r="F2477" s="626">
        <v>0</v>
      </c>
      <c r="G2477" s="626">
        <v>0</v>
      </c>
      <c r="H2477" s="626">
        <v>0</v>
      </c>
      <c r="I2477" s="626">
        <v>12</v>
      </c>
      <c r="J2477" s="626">
        <v>3</v>
      </c>
      <c r="K2477" s="626">
        <v>0</v>
      </c>
      <c r="L2477" s="626">
        <v>0</v>
      </c>
      <c r="M2477" s="626">
        <v>0</v>
      </c>
      <c r="N2477" s="626">
        <v>4</v>
      </c>
      <c r="O2477" s="626">
        <v>0</v>
      </c>
      <c r="P2477" s="626">
        <v>0</v>
      </c>
      <c r="Q2477" s="626">
        <v>0</v>
      </c>
      <c r="R2477" s="626">
        <v>0</v>
      </c>
      <c r="S2477" s="326"/>
      <c r="T2477" s="326"/>
      <c r="U2477" s="384" t="s">
        <v>50</v>
      </c>
      <c r="V2477" s="384" t="s">
        <v>309</v>
      </c>
      <c r="W2477" s="384" t="str">
        <f t="shared" si="345"/>
        <v>Narsinghdi Belabo</v>
      </c>
      <c r="X2477" s="626">
        <v>34</v>
      </c>
      <c r="Y2477" s="626">
        <v>0</v>
      </c>
      <c r="Z2477" s="626">
        <v>0</v>
      </c>
      <c r="AA2477" s="626">
        <v>0</v>
      </c>
      <c r="AB2477" s="626">
        <v>0</v>
      </c>
      <c r="AC2477" s="626">
        <v>8</v>
      </c>
      <c r="AD2477" s="626">
        <v>1</v>
      </c>
      <c r="AE2477" s="626">
        <v>0</v>
      </c>
      <c r="AF2477" s="626">
        <v>0</v>
      </c>
      <c r="AG2477" s="626">
        <v>0</v>
      </c>
      <c r="AH2477" s="626">
        <v>5</v>
      </c>
      <c r="AI2477" s="626">
        <v>0</v>
      </c>
      <c r="AJ2477" s="626">
        <v>0</v>
      </c>
      <c r="AK2477" s="626">
        <v>0</v>
      </c>
      <c r="AL2477" s="626">
        <v>0</v>
      </c>
      <c r="AO2477" s="384" t="s">
        <v>50</v>
      </c>
      <c r="AP2477" s="384" t="s">
        <v>309</v>
      </c>
      <c r="AQ2477" s="384" t="str">
        <f t="shared" si="340"/>
        <v>Narsinghdi Belabo</v>
      </c>
      <c r="AR2477" s="627">
        <v>1</v>
      </c>
      <c r="AS2477" s="627">
        <v>0</v>
      </c>
      <c r="AT2477" s="627">
        <v>0</v>
      </c>
      <c r="AU2477" s="627">
        <v>0</v>
      </c>
      <c r="AV2477" s="627">
        <v>0</v>
      </c>
      <c r="AW2477" s="627">
        <v>0</v>
      </c>
      <c r="AX2477" s="627">
        <v>0</v>
      </c>
      <c r="AY2477" s="627">
        <v>0</v>
      </c>
      <c r="AZ2477" s="627">
        <v>0</v>
      </c>
      <c r="BA2477" s="627">
        <v>0</v>
      </c>
      <c r="BB2477" s="627">
        <v>0</v>
      </c>
      <c r="BC2477" s="627">
        <v>0</v>
      </c>
      <c r="BD2477" s="627">
        <v>0</v>
      </c>
      <c r="BE2477" s="627">
        <v>0</v>
      </c>
      <c r="BF2477" s="627">
        <v>0</v>
      </c>
      <c r="BH2477" s="384" t="s">
        <v>50</v>
      </c>
      <c r="BI2477" s="384" t="s">
        <v>309</v>
      </c>
      <c r="BJ2477" s="384" t="str">
        <f t="shared" si="341"/>
        <v>Narsinghdi Belabo</v>
      </c>
      <c r="BK2477" s="627">
        <v>4</v>
      </c>
      <c r="BL2477" s="627">
        <v>0</v>
      </c>
      <c r="BM2477" s="627">
        <v>0</v>
      </c>
      <c r="BN2477" s="627">
        <v>0</v>
      </c>
      <c r="BO2477" s="627">
        <v>0</v>
      </c>
      <c r="BP2477" s="627">
        <v>1</v>
      </c>
      <c r="BQ2477" s="627">
        <v>0</v>
      </c>
      <c r="BR2477" s="627">
        <v>0</v>
      </c>
      <c r="BS2477" s="627">
        <v>0</v>
      </c>
      <c r="BT2477" s="627">
        <v>0</v>
      </c>
      <c r="BU2477" s="627">
        <v>0</v>
      </c>
      <c r="BV2477" s="627">
        <v>0</v>
      </c>
      <c r="BW2477" s="627">
        <v>0</v>
      </c>
      <c r="BX2477" s="627">
        <v>0</v>
      </c>
      <c r="BY2477" s="627">
        <v>0</v>
      </c>
      <c r="CA2477" s="384" t="s">
        <v>50</v>
      </c>
      <c r="CB2477" s="384" t="s">
        <v>309</v>
      </c>
      <c r="CC2477" s="384" t="str">
        <f t="shared" si="346"/>
        <v>Narsinghdi Belabo</v>
      </c>
      <c r="CD2477" s="629">
        <v>0</v>
      </c>
      <c r="CE2477" s="629">
        <v>0</v>
      </c>
      <c r="CF2477" s="629">
        <v>0</v>
      </c>
      <c r="CG2477" s="629">
        <v>0</v>
      </c>
      <c r="CH2477" s="629">
        <v>0</v>
      </c>
      <c r="CI2477" s="629">
        <v>0</v>
      </c>
      <c r="CJ2477" s="629">
        <v>0</v>
      </c>
      <c r="CK2477" s="629">
        <v>0</v>
      </c>
      <c r="CN2477" s="384" t="s">
        <v>50</v>
      </c>
      <c r="CO2477" s="384" t="s">
        <v>309</v>
      </c>
      <c r="CP2477" s="384" t="str">
        <f t="shared" si="343"/>
        <v>Narsinghdi Belabo</v>
      </c>
      <c r="CQ2477" s="629">
        <v>0</v>
      </c>
      <c r="CR2477" s="629">
        <v>0</v>
      </c>
      <c r="CS2477" s="629">
        <v>0</v>
      </c>
      <c r="CT2477" s="629">
        <v>0</v>
      </c>
      <c r="CU2477" s="629">
        <v>0</v>
      </c>
      <c r="CV2477" s="629">
        <v>0</v>
      </c>
      <c r="CW2477" s="629">
        <v>0</v>
      </c>
      <c r="CX2477" s="629">
        <v>0</v>
      </c>
      <c r="CZ2477" s="384" t="s">
        <v>50</v>
      </c>
      <c r="DA2477" s="384" t="s">
        <v>309</v>
      </c>
      <c r="DB2477" s="384" t="str">
        <f t="shared" ref="DB2477:DB2529" si="348">CZ2477&amp;" "&amp;DA2477</f>
        <v>Narsinghdi Belabo</v>
      </c>
      <c r="DC2477" s="566">
        <v>11</v>
      </c>
      <c r="DD2477"/>
      <c r="DE2477" s="384" t="s">
        <v>50</v>
      </c>
      <c r="DF2477" s="384" t="s">
        <v>309</v>
      </c>
      <c r="DG2477" s="384" t="str">
        <f t="shared" si="347"/>
        <v>Narsinghdi Belabo</v>
      </c>
      <c r="DH2477" s="566">
        <v>10</v>
      </c>
      <c r="DI2477"/>
      <c r="DJ2477" s="384" t="s">
        <v>50</v>
      </c>
      <c r="DK2477" s="384" t="s">
        <v>309</v>
      </c>
      <c r="DL2477" s="384" t="str">
        <f t="shared" si="338"/>
        <v>Narsinghdi Belabo</v>
      </c>
      <c r="DM2477" s="566"/>
      <c r="DN2477"/>
      <c r="DO2477" s="384" t="s">
        <v>50</v>
      </c>
      <c r="DP2477" s="384" t="s">
        <v>309</v>
      </c>
      <c r="DQ2477" s="384" t="str">
        <f t="shared" si="339"/>
        <v>Narsinghdi Belabo</v>
      </c>
      <c r="DR2477" s="566"/>
    </row>
    <row r="2478" spans="1:122" ht="15" hidden="1" x14ac:dyDescent="0.25">
      <c r="A2478" s="384" t="s">
        <v>50</v>
      </c>
      <c r="B2478" s="384" t="s">
        <v>310</v>
      </c>
      <c r="C2478" s="384" t="str">
        <f t="shared" si="344"/>
        <v>Narsinghdi Monohardi</v>
      </c>
      <c r="D2478" s="626">
        <v>96</v>
      </c>
      <c r="E2478" s="626">
        <v>7</v>
      </c>
      <c r="F2478" s="626">
        <v>0</v>
      </c>
      <c r="G2478" s="626">
        <v>0</v>
      </c>
      <c r="H2478" s="626">
        <v>0</v>
      </c>
      <c r="I2478" s="626">
        <v>15</v>
      </c>
      <c r="J2478" s="626">
        <v>5</v>
      </c>
      <c r="K2478" s="626">
        <v>0</v>
      </c>
      <c r="L2478" s="626">
        <v>0</v>
      </c>
      <c r="M2478" s="626">
        <v>0</v>
      </c>
      <c r="N2478" s="626">
        <v>3</v>
      </c>
      <c r="O2478" s="626">
        <v>0</v>
      </c>
      <c r="P2478" s="626">
        <v>0</v>
      </c>
      <c r="Q2478" s="626">
        <v>0</v>
      </c>
      <c r="R2478" s="626">
        <v>0</v>
      </c>
      <c r="S2478" s="326"/>
      <c r="T2478" s="326"/>
      <c r="U2478" s="384" t="s">
        <v>50</v>
      </c>
      <c r="V2478" s="384" t="s">
        <v>310</v>
      </c>
      <c r="W2478" s="384" t="str">
        <f t="shared" si="345"/>
        <v>Narsinghdi Monohardi</v>
      </c>
      <c r="X2478" s="626">
        <v>67</v>
      </c>
      <c r="Y2478" s="626">
        <v>4</v>
      </c>
      <c r="Z2478" s="626">
        <v>0</v>
      </c>
      <c r="AA2478" s="626">
        <v>0</v>
      </c>
      <c r="AB2478" s="626">
        <v>0</v>
      </c>
      <c r="AC2478" s="626">
        <v>3</v>
      </c>
      <c r="AD2478" s="626">
        <v>2</v>
      </c>
      <c r="AE2478" s="626">
        <v>0</v>
      </c>
      <c r="AF2478" s="626">
        <v>0</v>
      </c>
      <c r="AG2478" s="626">
        <v>0</v>
      </c>
      <c r="AH2478" s="626">
        <v>6</v>
      </c>
      <c r="AI2478" s="626">
        <v>0</v>
      </c>
      <c r="AJ2478" s="626">
        <v>0</v>
      </c>
      <c r="AK2478" s="626">
        <v>0</v>
      </c>
      <c r="AL2478" s="626">
        <v>0</v>
      </c>
      <c r="AO2478" s="384" t="s">
        <v>50</v>
      </c>
      <c r="AP2478" s="384" t="s">
        <v>310</v>
      </c>
      <c r="AQ2478" s="384" t="str">
        <f t="shared" si="340"/>
        <v>Narsinghdi Monohardi</v>
      </c>
      <c r="AR2478" s="627">
        <v>1</v>
      </c>
      <c r="AS2478" s="627">
        <v>0</v>
      </c>
      <c r="AT2478" s="627">
        <v>0</v>
      </c>
      <c r="AU2478" s="627">
        <v>0</v>
      </c>
      <c r="AV2478" s="627">
        <v>0</v>
      </c>
      <c r="AW2478" s="627">
        <v>0</v>
      </c>
      <c r="AX2478" s="627">
        <v>0</v>
      </c>
      <c r="AY2478" s="627">
        <v>0</v>
      </c>
      <c r="AZ2478" s="627">
        <v>0</v>
      </c>
      <c r="BA2478" s="627">
        <v>0</v>
      </c>
      <c r="BB2478" s="627">
        <v>0</v>
      </c>
      <c r="BC2478" s="627">
        <v>0</v>
      </c>
      <c r="BD2478" s="627">
        <v>0</v>
      </c>
      <c r="BE2478" s="627">
        <v>0</v>
      </c>
      <c r="BF2478" s="627">
        <v>0</v>
      </c>
      <c r="BH2478" s="384" t="s">
        <v>50</v>
      </c>
      <c r="BI2478" s="384" t="s">
        <v>310</v>
      </c>
      <c r="BJ2478" s="384" t="str">
        <f t="shared" si="341"/>
        <v>Narsinghdi Monohardi</v>
      </c>
      <c r="BK2478" s="627">
        <v>1</v>
      </c>
      <c r="BL2478" s="627">
        <v>0</v>
      </c>
      <c r="BM2478" s="627">
        <v>0</v>
      </c>
      <c r="BN2478" s="627">
        <v>0</v>
      </c>
      <c r="BO2478" s="627">
        <v>0</v>
      </c>
      <c r="BP2478" s="627">
        <v>0</v>
      </c>
      <c r="BQ2478" s="627">
        <v>0</v>
      </c>
      <c r="BR2478" s="627">
        <v>0</v>
      </c>
      <c r="BS2478" s="627">
        <v>0</v>
      </c>
      <c r="BT2478" s="627">
        <v>0</v>
      </c>
      <c r="BU2478" s="627">
        <v>2</v>
      </c>
      <c r="BV2478" s="627">
        <v>0</v>
      </c>
      <c r="BW2478" s="627">
        <v>0</v>
      </c>
      <c r="BX2478" s="627">
        <v>0</v>
      </c>
      <c r="BY2478" s="627">
        <v>0</v>
      </c>
      <c r="CA2478" s="384" t="s">
        <v>50</v>
      </c>
      <c r="CB2478" s="384" t="s">
        <v>310</v>
      </c>
      <c r="CC2478" s="384" t="str">
        <f t="shared" si="346"/>
        <v>Narsinghdi Monohardi</v>
      </c>
      <c r="CD2478" s="629">
        <v>0</v>
      </c>
      <c r="CE2478" s="629">
        <v>0</v>
      </c>
      <c r="CF2478" s="629">
        <v>0</v>
      </c>
      <c r="CG2478" s="629">
        <v>0</v>
      </c>
      <c r="CH2478" s="629">
        <v>0</v>
      </c>
      <c r="CI2478" s="629">
        <v>0</v>
      </c>
      <c r="CJ2478" s="629">
        <v>0</v>
      </c>
      <c r="CK2478" s="629">
        <v>0</v>
      </c>
      <c r="CN2478" s="384" t="s">
        <v>50</v>
      </c>
      <c r="CO2478" s="384" t="s">
        <v>310</v>
      </c>
      <c r="CP2478" s="384" t="str">
        <f t="shared" si="343"/>
        <v>Narsinghdi Monohardi</v>
      </c>
      <c r="CQ2478" s="629">
        <v>0</v>
      </c>
      <c r="CR2478" s="629">
        <v>0</v>
      </c>
      <c r="CS2478" s="629">
        <v>0</v>
      </c>
      <c r="CT2478" s="629">
        <v>0</v>
      </c>
      <c r="CU2478" s="629">
        <v>0</v>
      </c>
      <c r="CV2478" s="629">
        <v>0</v>
      </c>
      <c r="CW2478" s="629">
        <v>0</v>
      </c>
      <c r="CX2478" s="629">
        <v>0</v>
      </c>
      <c r="CZ2478" s="384" t="s">
        <v>50</v>
      </c>
      <c r="DA2478" s="384" t="s">
        <v>310</v>
      </c>
      <c r="DB2478" s="384" t="str">
        <f t="shared" si="348"/>
        <v>Narsinghdi Monohardi</v>
      </c>
      <c r="DC2478" s="566">
        <v>7</v>
      </c>
      <c r="DD2478"/>
      <c r="DE2478" s="384" t="s">
        <v>50</v>
      </c>
      <c r="DF2478" s="384" t="s">
        <v>310</v>
      </c>
      <c r="DG2478" s="384" t="str">
        <f t="shared" si="347"/>
        <v>Narsinghdi Monohardi</v>
      </c>
      <c r="DH2478" s="566">
        <v>4</v>
      </c>
      <c r="DI2478"/>
      <c r="DJ2478" s="384" t="s">
        <v>50</v>
      </c>
      <c r="DK2478" s="384" t="s">
        <v>310</v>
      </c>
      <c r="DL2478" s="384" t="str">
        <f t="shared" si="338"/>
        <v>Narsinghdi Monohardi</v>
      </c>
      <c r="DM2478" s="566"/>
      <c r="DN2478"/>
      <c r="DO2478" s="384" t="s">
        <v>50</v>
      </c>
      <c r="DP2478" s="384" t="s">
        <v>310</v>
      </c>
      <c r="DQ2478" s="384" t="str">
        <f t="shared" si="339"/>
        <v>Narsinghdi Monohardi</v>
      </c>
      <c r="DR2478" s="566"/>
    </row>
    <row r="2479" spans="1:122" ht="15" hidden="1" x14ac:dyDescent="0.25">
      <c r="A2479" s="384" t="s">
        <v>50</v>
      </c>
      <c r="B2479" s="384" t="s">
        <v>311</v>
      </c>
      <c r="C2479" s="384" t="str">
        <f t="shared" si="344"/>
        <v>Narsinghdi Narsinghdi (100 Bed Dist. Hospital)</v>
      </c>
      <c r="D2479" s="626">
        <v>0</v>
      </c>
      <c r="E2479" s="626">
        <v>0</v>
      </c>
      <c r="F2479" s="626">
        <v>0</v>
      </c>
      <c r="G2479" s="626">
        <v>0</v>
      </c>
      <c r="H2479" s="626">
        <v>0</v>
      </c>
      <c r="I2479" s="626">
        <v>0</v>
      </c>
      <c r="J2479" s="626">
        <v>0</v>
      </c>
      <c r="K2479" s="626">
        <v>0</v>
      </c>
      <c r="L2479" s="626">
        <v>0</v>
      </c>
      <c r="M2479" s="626">
        <v>0</v>
      </c>
      <c r="N2479" s="626">
        <v>0</v>
      </c>
      <c r="O2479" s="626">
        <v>0</v>
      </c>
      <c r="P2479" s="626">
        <v>0</v>
      </c>
      <c r="Q2479" s="626">
        <v>0</v>
      </c>
      <c r="R2479" s="626">
        <v>0</v>
      </c>
      <c r="S2479" s="326"/>
      <c r="T2479" s="326"/>
      <c r="U2479" s="384" t="s">
        <v>50</v>
      </c>
      <c r="V2479" s="384" t="s">
        <v>311</v>
      </c>
      <c r="W2479" s="384" t="str">
        <f t="shared" si="345"/>
        <v>Narsinghdi Narsinghdi (100 Bed Dist. Hospital)</v>
      </c>
      <c r="X2479" s="626">
        <v>0</v>
      </c>
      <c r="Y2479" s="626">
        <v>0</v>
      </c>
      <c r="Z2479" s="626">
        <v>0</v>
      </c>
      <c r="AA2479" s="626">
        <v>0</v>
      </c>
      <c r="AB2479" s="626">
        <v>0</v>
      </c>
      <c r="AC2479" s="626">
        <v>0</v>
      </c>
      <c r="AD2479" s="626">
        <v>0</v>
      </c>
      <c r="AE2479" s="626">
        <v>0</v>
      </c>
      <c r="AF2479" s="626">
        <v>0</v>
      </c>
      <c r="AG2479" s="626">
        <v>0</v>
      </c>
      <c r="AH2479" s="626">
        <v>0</v>
      </c>
      <c r="AI2479" s="626">
        <v>0</v>
      </c>
      <c r="AJ2479" s="626">
        <v>0</v>
      </c>
      <c r="AK2479" s="626">
        <v>0</v>
      </c>
      <c r="AL2479" s="626">
        <v>0</v>
      </c>
      <c r="AO2479" s="384" t="s">
        <v>50</v>
      </c>
      <c r="AP2479" s="384" t="s">
        <v>311</v>
      </c>
      <c r="AQ2479" s="384" t="str">
        <f t="shared" ref="AQ2479:AQ2497" si="349">AO2479&amp;" "&amp;AP2479</f>
        <v>Narsinghdi Narsinghdi (100 Bed Dist. Hospital)</v>
      </c>
      <c r="AR2479" s="627">
        <v>0</v>
      </c>
      <c r="AS2479" s="627">
        <v>0</v>
      </c>
      <c r="AT2479" s="627">
        <v>0</v>
      </c>
      <c r="AU2479" s="627">
        <v>0</v>
      </c>
      <c r="AV2479" s="627">
        <v>0</v>
      </c>
      <c r="AW2479" s="627">
        <v>0</v>
      </c>
      <c r="AX2479" s="627">
        <v>0</v>
      </c>
      <c r="AY2479" s="627">
        <v>0</v>
      </c>
      <c r="AZ2479" s="627">
        <v>0</v>
      </c>
      <c r="BA2479" s="627">
        <v>0</v>
      </c>
      <c r="BB2479" s="627">
        <v>0</v>
      </c>
      <c r="BC2479" s="627">
        <v>0</v>
      </c>
      <c r="BD2479" s="627">
        <v>0</v>
      </c>
      <c r="BE2479" s="627">
        <v>0</v>
      </c>
      <c r="BF2479" s="627">
        <v>0</v>
      </c>
      <c r="BH2479" s="384" t="s">
        <v>50</v>
      </c>
      <c r="BI2479" s="384" t="s">
        <v>311</v>
      </c>
      <c r="BJ2479" s="384" t="str">
        <f t="shared" si="341"/>
        <v>Narsinghdi Narsinghdi (100 Bed Dist. Hospital)</v>
      </c>
      <c r="BK2479" s="627">
        <v>0</v>
      </c>
      <c r="BL2479" s="627">
        <v>0</v>
      </c>
      <c r="BM2479" s="627">
        <v>0</v>
      </c>
      <c r="BN2479" s="627">
        <v>0</v>
      </c>
      <c r="BO2479" s="627">
        <v>0</v>
      </c>
      <c r="BP2479" s="627">
        <v>0</v>
      </c>
      <c r="BQ2479" s="627">
        <v>0</v>
      </c>
      <c r="BR2479" s="627">
        <v>0</v>
      </c>
      <c r="BS2479" s="627">
        <v>0</v>
      </c>
      <c r="BT2479" s="627">
        <v>0</v>
      </c>
      <c r="BU2479" s="627">
        <v>0</v>
      </c>
      <c r="BV2479" s="627">
        <v>0</v>
      </c>
      <c r="BW2479" s="627">
        <v>0</v>
      </c>
      <c r="BX2479" s="627">
        <v>0</v>
      </c>
      <c r="BY2479" s="627">
        <v>0</v>
      </c>
      <c r="CA2479" s="384" t="s">
        <v>50</v>
      </c>
      <c r="CB2479" s="384" t="s">
        <v>311</v>
      </c>
      <c r="CC2479" s="384" t="str">
        <f t="shared" si="346"/>
        <v>Narsinghdi Narsinghdi (100 Bed Dist. Hospital)</v>
      </c>
      <c r="CD2479" s="629">
        <v>0</v>
      </c>
      <c r="CE2479" s="629">
        <v>0</v>
      </c>
      <c r="CF2479" s="629">
        <v>0</v>
      </c>
      <c r="CG2479" s="629">
        <v>0</v>
      </c>
      <c r="CH2479" s="629">
        <v>0</v>
      </c>
      <c r="CI2479" s="629">
        <v>0</v>
      </c>
      <c r="CJ2479" s="629">
        <v>0</v>
      </c>
      <c r="CK2479" s="629">
        <v>0</v>
      </c>
      <c r="CN2479" s="384" t="s">
        <v>50</v>
      </c>
      <c r="CO2479" s="384" t="s">
        <v>311</v>
      </c>
      <c r="CP2479" s="384" t="str">
        <f t="shared" ref="CP2479:CP2497" si="350">CN2479&amp;" "&amp;CO2479</f>
        <v>Narsinghdi Narsinghdi (100 Bed Dist. Hospital)</v>
      </c>
      <c r="CQ2479" s="629">
        <v>0</v>
      </c>
      <c r="CR2479" s="629">
        <v>0</v>
      </c>
      <c r="CS2479" s="629">
        <v>0</v>
      </c>
      <c r="CT2479" s="629">
        <v>0</v>
      </c>
      <c r="CU2479" s="629">
        <v>0</v>
      </c>
      <c r="CV2479" s="629">
        <v>0</v>
      </c>
      <c r="CW2479" s="629">
        <v>0</v>
      </c>
      <c r="CX2479" s="629">
        <v>0</v>
      </c>
      <c r="CZ2479" s="384" t="s">
        <v>50</v>
      </c>
      <c r="DA2479" s="384" t="s">
        <v>311</v>
      </c>
      <c r="DB2479" s="384" t="str">
        <f t="shared" si="348"/>
        <v>Narsinghdi Narsinghdi (100 Bed Dist. Hospital)</v>
      </c>
      <c r="DC2479" s="566">
        <v>0</v>
      </c>
      <c r="DD2479"/>
      <c r="DE2479" s="384" t="s">
        <v>50</v>
      </c>
      <c r="DF2479" s="384" t="s">
        <v>311</v>
      </c>
      <c r="DG2479" s="384" t="str">
        <f t="shared" si="347"/>
        <v>Narsinghdi Narsinghdi (100 Bed Dist. Hospital)</v>
      </c>
      <c r="DH2479" s="566">
        <v>0</v>
      </c>
      <c r="DI2479"/>
      <c r="DJ2479" s="384" t="s">
        <v>50</v>
      </c>
      <c r="DK2479" s="384" t="s">
        <v>311</v>
      </c>
      <c r="DL2479" s="384" t="str">
        <f t="shared" si="338"/>
        <v>Narsinghdi Narsinghdi (100 Bed Dist. Hospital)</v>
      </c>
      <c r="DM2479" s="566"/>
      <c r="DN2479"/>
      <c r="DO2479" s="384" t="s">
        <v>50</v>
      </c>
      <c r="DP2479" s="384" t="s">
        <v>311</v>
      </c>
      <c r="DQ2479" s="384" t="str">
        <f t="shared" si="339"/>
        <v>Narsinghdi Narsinghdi (100 Bed Dist. Hospital)</v>
      </c>
      <c r="DR2479" s="566"/>
    </row>
    <row r="2480" spans="1:122" ht="15" hidden="1" x14ac:dyDescent="0.25">
      <c r="A2480" s="384" t="s">
        <v>50</v>
      </c>
      <c r="B2480" s="241" t="s">
        <v>596</v>
      </c>
      <c r="C2480" s="384" t="str">
        <f t="shared" si="344"/>
        <v>Narsinghdi Narsinghdi Sadar</v>
      </c>
      <c r="D2480" s="626">
        <v>148</v>
      </c>
      <c r="E2480" s="626">
        <v>5</v>
      </c>
      <c r="F2480" s="626">
        <v>0</v>
      </c>
      <c r="G2480" s="626">
        <v>0</v>
      </c>
      <c r="H2480" s="626">
        <v>0</v>
      </c>
      <c r="I2480" s="626">
        <v>100</v>
      </c>
      <c r="J2480" s="626">
        <v>3</v>
      </c>
      <c r="K2480" s="626">
        <v>0</v>
      </c>
      <c r="L2480" s="626">
        <v>0</v>
      </c>
      <c r="M2480" s="626">
        <v>0</v>
      </c>
      <c r="N2480" s="626">
        <v>28</v>
      </c>
      <c r="O2480" s="626">
        <v>0</v>
      </c>
      <c r="P2480" s="626">
        <v>0</v>
      </c>
      <c r="Q2480" s="626">
        <v>0</v>
      </c>
      <c r="R2480" s="626">
        <v>0</v>
      </c>
      <c r="S2480" s="326"/>
      <c r="T2480" s="326"/>
      <c r="U2480" s="384" t="s">
        <v>50</v>
      </c>
      <c r="V2480" s="241" t="s">
        <v>596</v>
      </c>
      <c r="W2480" s="384" t="str">
        <f t="shared" si="345"/>
        <v>Narsinghdi Narsinghdi Sadar</v>
      </c>
      <c r="X2480" s="626">
        <v>106</v>
      </c>
      <c r="Y2480" s="626">
        <v>4</v>
      </c>
      <c r="Z2480" s="626">
        <v>0</v>
      </c>
      <c r="AA2480" s="626">
        <v>0</v>
      </c>
      <c r="AB2480" s="626">
        <v>0</v>
      </c>
      <c r="AC2480" s="626">
        <v>83</v>
      </c>
      <c r="AD2480" s="626">
        <v>3</v>
      </c>
      <c r="AE2480" s="626">
        <v>0</v>
      </c>
      <c r="AF2480" s="626">
        <v>0</v>
      </c>
      <c r="AG2480" s="626">
        <v>0</v>
      </c>
      <c r="AH2480" s="626">
        <v>31</v>
      </c>
      <c r="AI2480" s="626">
        <v>0</v>
      </c>
      <c r="AJ2480" s="626">
        <v>0</v>
      </c>
      <c r="AK2480" s="626">
        <v>0</v>
      </c>
      <c r="AL2480" s="626">
        <v>0</v>
      </c>
      <c r="AO2480" s="384" t="s">
        <v>50</v>
      </c>
      <c r="AP2480" s="241" t="s">
        <v>596</v>
      </c>
      <c r="AQ2480" s="384" t="str">
        <f t="shared" si="349"/>
        <v>Narsinghdi Narsinghdi Sadar</v>
      </c>
      <c r="AR2480" s="627">
        <v>3</v>
      </c>
      <c r="AS2480" s="627">
        <v>0</v>
      </c>
      <c r="AT2480" s="627">
        <v>0</v>
      </c>
      <c r="AU2480" s="627">
        <v>0</v>
      </c>
      <c r="AV2480" s="627">
        <v>0</v>
      </c>
      <c r="AW2480" s="627">
        <v>3</v>
      </c>
      <c r="AX2480" s="627">
        <v>0</v>
      </c>
      <c r="AY2480" s="627">
        <v>0</v>
      </c>
      <c r="AZ2480" s="627">
        <v>0</v>
      </c>
      <c r="BA2480" s="627">
        <v>0</v>
      </c>
      <c r="BB2480" s="627">
        <v>6</v>
      </c>
      <c r="BC2480" s="627">
        <v>0</v>
      </c>
      <c r="BD2480" s="627">
        <v>0</v>
      </c>
      <c r="BE2480" s="627">
        <v>0</v>
      </c>
      <c r="BF2480" s="627">
        <v>0</v>
      </c>
      <c r="BH2480" s="384" t="s">
        <v>50</v>
      </c>
      <c r="BI2480" s="241" t="s">
        <v>596</v>
      </c>
      <c r="BJ2480" s="384" t="str">
        <f t="shared" si="341"/>
        <v>Narsinghdi Narsinghdi Sadar</v>
      </c>
      <c r="BK2480" s="627">
        <v>2</v>
      </c>
      <c r="BL2480" s="627">
        <v>0</v>
      </c>
      <c r="BM2480" s="627">
        <v>0</v>
      </c>
      <c r="BN2480" s="627">
        <v>0</v>
      </c>
      <c r="BO2480" s="627">
        <v>0</v>
      </c>
      <c r="BP2480" s="627">
        <v>4</v>
      </c>
      <c r="BQ2480" s="627">
        <v>0</v>
      </c>
      <c r="BR2480" s="627">
        <v>0</v>
      </c>
      <c r="BS2480" s="627">
        <v>0</v>
      </c>
      <c r="BT2480" s="627">
        <v>0</v>
      </c>
      <c r="BU2480" s="627">
        <v>5</v>
      </c>
      <c r="BV2480" s="627">
        <v>0</v>
      </c>
      <c r="BW2480" s="627">
        <v>0</v>
      </c>
      <c r="BX2480" s="627">
        <v>0</v>
      </c>
      <c r="BY2480" s="627">
        <v>0</v>
      </c>
      <c r="CA2480" s="384" t="s">
        <v>50</v>
      </c>
      <c r="CB2480" s="241" t="s">
        <v>596</v>
      </c>
      <c r="CC2480" s="384" t="str">
        <f t="shared" si="346"/>
        <v>Narsinghdi Narsinghdi Sadar</v>
      </c>
      <c r="CD2480" s="629">
        <v>0</v>
      </c>
      <c r="CE2480" s="629">
        <v>0</v>
      </c>
      <c r="CF2480" s="629">
        <v>0</v>
      </c>
      <c r="CG2480" s="629">
        <v>0</v>
      </c>
      <c r="CH2480" s="629">
        <v>0</v>
      </c>
      <c r="CI2480" s="629">
        <v>0</v>
      </c>
      <c r="CJ2480" s="629">
        <v>0</v>
      </c>
      <c r="CK2480" s="629">
        <v>0</v>
      </c>
      <c r="CN2480" s="384" t="s">
        <v>50</v>
      </c>
      <c r="CO2480" s="241" t="s">
        <v>596</v>
      </c>
      <c r="CP2480" s="384" t="str">
        <f t="shared" si="350"/>
        <v>Narsinghdi Narsinghdi Sadar</v>
      </c>
      <c r="CQ2480" s="629">
        <v>0</v>
      </c>
      <c r="CR2480" s="629">
        <v>0</v>
      </c>
      <c r="CS2480" s="629">
        <v>0</v>
      </c>
      <c r="CT2480" s="629">
        <v>0</v>
      </c>
      <c r="CU2480" s="629">
        <v>0</v>
      </c>
      <c r="CV2480" s="629">
        <v>0</v>
      </c>
      <c r="CW2480" s="629">
        <v>0</v>
      </c>
      <c r="CX2480" s="629">
        <v>0</v>
      </c>
      <c r="CZ2480" s="384" t="s">
        <v>50</v>
      </c>
      <c r="DA2480" s="241" t="s">
        <v>596</v>
      </c>
      <c r="DB2480" s="384" t="str">
        <f t="shared" si="348"/>
        <v>Narsinghdi Narsinghdi Sadar</v>
      </c>
      <c r="DC2480" s="566">
        <v>21</v>
      </c>
      <c r="DD2480"/>
      <c r="DE2480" s="384" t="s">
        <v>50</v>
      </c>
      <c r="DF2480" s="241" t="s">
        <v>596</v>
      </c>
      <c r="DG2480" s="384" t="str">
        <f t="shared" si="347"/>
        <v>Narsinghdi Narsinghdi Sadar</v>
      </c>
      <c r="DH2480" s="566">
        <v>15</v>
      </c>
      <c r="DI2480"/>
      <c r="DJ2480" s="384" t="s">
        <v>50</v>
      </c>
      <c r="DK2480" s="241" t="s">
        <v>596</v>
      </c>
      <c r="DL2480" s="384" t="str">
        <f t="shared" si="338"/>
        <v>Narsinghdi Narsinghdi Sadar</v>
      </c>
      <c r="DM2480" s="566"/>
      <c r="DN2480"/>
      <c r="DO2480" s="384" t="s">
        <v>50</v>
      </c>
      <c r="DP2480" s="241" t="s">
        <v>596</v>
      </c>
      <c r="DQ2480" s="384" t="str">
        <f t="shared" si="339"/>
        <v>Narsinghdi Narsinghdi Sadar</v>
      </c>
      <c r="DR2480" s="566"/>
    </row>
    <row r="2481" spans="1:122" ht="15" hidden="1" x14ac:dyDescent="0.25">
      <c r="A2481" s="384" t="s">
        <v>50</v>
      </c>
      <c r="B2481" s="384" t="s">
        <v>312</v>
      </c>
      <c r="C2481" s="384" t="str">
        <f t="shared" si="344"/>
        <v>Narsinghdi Polash</v>
      </c>
      <c r="D2481" s="626">
        <v>30</v>
      </c>
      <c r="E2481" s="626">
        <v>0</v>
      </c>
      <c r="F2481" s="626">
        <v>0</v>
      </c>
      <c r="G2481" s="626">
        <v>0</v>
      </c>
      <c r="H2481" s="626">
        <v>0</v>
      </c>
      <c r="I2481" s="626">
        <v>13</v>
      </c>
      <c r="J2481" s="626">
        <v>4</v>
      </c>
      <c r="K2481" s="626">
        <v>0</v>
      </c>
      <c r="L2481" s="626">
        <v>0</v>
      </c>
      <c r="M2481" s="626">
        <v>0</v>
      </c>
      <c r="N2481" s="626">
        <v>9</v>
      </c>
      <c r="O2481" s="626">
        <v>0</v>
      </c>
      <c r="P2481" s="626">
        <v>0</v>
      </c>
      <c r="Q2481" s="626">
        <v>0</v>
      </c>
      <c r="R2481" s="626">
        <v>0</v>
      </c>
      <c r="S2481" s="326"/>
      <c r="T2481" s="326"/>
      <c r="U2481" s="384" t="s">
        <v>50</v>
      </c>
      <c r="V2481" s="384" t="s">
        <v>312</v>
      </c>
      <c r="W2481" s="384" t="str">
        <f t="shared" si="345"/>
        <v>Narsinghdi Polash</v>
      </c>
      <c r="X2481" s="626">
        <v>23</v>
      </c>
      <c r="Y2481" s="626">
        <v>0</v>
      </c>
      <c r="Z2481" s="626">
        <v>0</v>
      </c>
      <c r="AA2481" s="626">
        <v>0</v>
      </c>
      <c r="AB2481" s="626">
        <v>0</v>
      </c>
      <c r="AC2481" s="626">
        <v>15</v>
      </c>
      <c r="AD2481" s="626">
        <v>0</v>
      </c>
      <c r="AE2481" s="626">
        <v>0</v>
      </c>
      <c r="AF2481" s="626">
        <v>0</v>
      </c>
      <c r="AG2481" s="626">
        <v>0</v>
      </c>
      <c r="AH2481" s="626">
        <v>13</v>
      </c>
      <c r="AI2481" s="626">
        <v>0</v>
      </c>
      <c r="AJ2481" s="626">
        <v>0</v>
      </c>
      <c r="AK2481" s="626">
        <v>0</v>
      </c>
      <c r="AL2481" s="626">
        <v>0</v>
      </c>
      <c r="AO2481" s="384" t="s">
        <v>50</v>
      </c>
      <c r="AP2481" s="384" t="s">
        <v>312</v>
      </c>
      <c r="AQ2481" s="384" t="str">
        <f t="shared" si="349"/>
        <v>Narsinghdi Polash</v>
      </c>
      <c r="AR2481" s="627">
        <v>0</v>
      </c>
      <c r="AS2481" s="627">
        <v>0</v>
      </c>
      <c r="AT2481" s="627">
        <v>0</v>
      </c>
      <c r="AU2481" s="627">
        <v>0</v>
      </c>
      <c r="AV2481" s="627">
        <v>0</v>
      </c>
      <c r="AW2481" s="627">
        <v>0</v>
      </c>
      <c r="AX2481" s="627">
        <v>0</v>
      </c>
      <c r="AY2481" s="627">
        <v>0</v>
      </c>
      <c r="AZ2481" s="627">
        <v>0</v>
      </c>
      <c r="BA2481" s="627">
        <v>0</v>
      </c>
      <c r="BB2481" s="627">
        <v>1</v>
      </c>
      <c r="BC2481" s="627">
        <v>0</v>
      </c>
      <c r="BD2481" s="627">
        <v>0</v>
      </c>
      <c r="BE2481" s="627">
        <v>0</v>
      </c>
      <c r="BF2481" s="627">
        <v>0</v>
      </c>
      <c r="BH2481" s="384" t="s">
        <v>50</v>
      </c>
      <c r="BI2481" s="384" t="s">
        <v>312</v>
      </c>
      <c r="BJ2481" s="384" t="str">
        <f t="shared" si="341"/>
        <v>Narsinghdi Polash</v>
      </c>
      <c r="BK2481" s="627">
        <v>1</v>
      </c>
      <c r="BL2481" s="627">
        <v>0</v>
      </c>
      <c r="BM2481" s="627">
        <v>0</v>
      </c>
      <c r="BN2481" s="627">
        <v>0</v>
      </c>
      <c r="BO2481" s="627">
        <v>0</v>
      </c>
      <c r="BP2481" s="627">
        <v>0</v>
      </c>
      <c r="BQ2481" s="627">
        <v>0</v>
      </c>
      <c r="BR2481" s="627">
        <v>0</v>
      </c>
      <c r="BS2481" s="627">
        <v>0</v>
      </c>
      <c r="BT2481" s="627">
        <v>0</v>
      </c>
      <c r="BU2481" s="627">
        <v>1</v>
      </c>
      <c r="BV2481" s="627">
        <v>0</v>
      </c>
      <c r="BW2481" s="627">
        <v>0</v>
      </c>
      <c r="BX2481" s="627">
        <v>0</v>
      </c>
      <c r="BY2481" s="627">
        <v>0</v>
      </c>
      <c r="CA2481" s="384" t="s">
        <v>50</v>
      </c>
      <c r="CB2481" s="384" t="s">
        <v>312</v>
      </c>
      <c r="CC2481" s="384" t="str">
        <f t="shared" si="346"/>
        <v>Narsinghdi Polash</v>
      </c>
      <c r="CD2481" s="629">
        <v>0</v>
      </c>
      <c r="CE2481" s="629">
        <v>0</v>
      </c>
      <c r="CF2481" s="629">
        <v>0</v>
      </c>
      <c r="CG2481" s="629">
        <v>0</v>
      </c>
      <c r="CH2481" s="629">
        <v>0</v>
      </c>
      <c r="CI2481" s="629">
        <v>0</v>
      </c>
      <c r="CJ2481" s="629">
        <v>0</v>
      </c>
      <c r="CK2481" s="629">
        <v>0</v>
      </c>
      <c r="CN2481" s="384" t="s">
        <v>50</v>
      </c>
      <c r="CO2481" s="384" t="s">
        <v>312</v>
      </c>
      <c r="CP2481" s="384" t="str">
        <f t="shared" si="350"/>
        <v>Narsinghdi Polash</v>
      </c>
      <c r="CQ2481" s="629">
        <v>0</v>
      </c>
      <c r="CR2481" s="629">
        <v>0</v>
      </c>
      <c r="CS2481" s="629">
        <v>0</v>
      </c>
      <c r="CT2481" s="629">
        <v>0</v>
      </c>
      <c r="CU2481" s="629">
        <v>0</v>
      </c>
      <c r="CV2481" s="629">
        <v>0</v>
      </c>
      <c r="CW2481" s="629">
        <v>0</v>
      </c>
      <c r="CX2481" s="629">
        <v>0</v>
      </c>
      <c r="CZ2481" s="384" t="s">
        <v>50</v>
      </c>
      <c r="DA2481" s="384" t="s">
        <v>312</v>
      </c>
      <c r="DB2481" s="384" t="str">
        <f t="shared" si="348"/>
        <v>Narsinghdi Polash</v>
      </c>
      <c r="DC2481" s="566">
        <v>4</v>
      </c>
      <c r="DD2481"/>
      <c r="DE2481" s="384" t="s">
        <v>50</v>
      </c>
      <c r="DF2481" s="384" t="s">
        <v>312</v>
      </c>
      <c r="DG2481" s="384" t="str">
        <f t="shared" si="347"/>
        <v>Narsinghdi Polash</v>
      </c>
      <c r="DH2481" s="566">
        <v>2</v>
      </c>
      <c r="DI2481"/>
      <c r="DJ2481" s="384" t="s">
        <v>50</v>
      </c>
      <c r="DK2481" s="384" t="s">
        <v>312</v>
      </c>
      <c r="DL2481" s="384" t="str">
        <f t="shared" si="338"/>
        <v>Narsinghdi Polash</v>
      </c>
      <c r="DM2481" s="566"/>
      <c r="DN2481"/>
      <c r="DO2481" s="384" t="s">
        <v>50</v>
      </c>
      <c r="DP2481" s="384" t="s">
        <v>312</v>
      </c>
      <c r="DQ2481" s="384" t="str">
        <f t="shared" si="339"/>
        <v>Narsinghdi Polash</v>
      </c>
      <c r="DR2481" s="566"/>
    </row>
    <row r="2482" spans="1:122" ht="15" hidden="1" x14ac:dyDescent="0.25">
      <c r="A2482" s="384" t="s">
        <v>50</v>
      </c>
      <c r="B2482" s="385" t="s">
        <v>88</v>
      </c>
      <c r="C2482" s="384" t="str">
        <f t="shared" si="344"/>
        <v>Narsinghdi Prison</v>
      </c>
      <c r="D2482" s="626">
        <v>0</v>
      </c>
      <c r="E2482" s="626">
        <v>0</v>
      </c>
      <c r="F2482" s="626">
        <v>0</v>
      </c>
      <c r="G2482" s="626">
        <v>0</v>
      </c>
      <c r="H2482" s="626">
        <v>0</v>
      </c>
      <c r="I2482" s="626">
        <v>0</v>
      </c>
      <c r="J2482" s="626">
        <v>0</v>
      </c>
      <c r="K2482" s="626">
        <v>0</v>
      </c>
      <c r="L2482" s="626">
        <v>0</v>
      </c>
      <c r="M2482" s="626">
        <v>0</v>
      </c>
      <c r="N2482" s="626">
        <v>0</v>
      </c>
      <c r="O2482" s="626">
        <v>0</v>
      </c>
      <c r="P2482" s="626">
        <v>0</v>
      </c>
      <c r="Q2482" s="626">
        <v>0</v>
      </c>
      <c r="R2482" s="626">
        <v>0</v>
      </c>
      <c r="S2482" s="326"/>
      <c r="T2482" s="326"/>
      <c r="U2482" s="384" t="s">
        <v>50</v>
      </c>
      <c r="V2482" s="385" t="s">
        <v>88</v>
      </c>
      <c r="W2482" s="384" t="str">
        <f t="shared" si="345"/>
        <v>Narsinghdi Prison</v>
      </c>
      <c r="X2482" s="626">
        <v>0</v>
      </c>
      <c r="Y2482" s="626">
        <v>0</v>
      </c>
      <c r="Z2482" s="626">
        <v>0</v>
      </c>
      <c r="AA2482" s="626">
        <v>0</v>
      </c>
      <c r="AB2482" s="626">
        <v>0</v>
      </c>
      <c r="AC2482" s="626">
        <v>0</v>
      </c>
      <c r="AD2482" s="626">
        <v>0</v>
      </c>
      <c r="AE2482" s="626">
        <v>0</v>
      </c>
      <c r="AF2482" s="626">
        <v>0</v>
      </c>
      <c r="AG2482" s="626">
        <v>0</v>
      </c>
      <c r="AH2482" s="626">
        <v>0</v>
      </c>
      <c r="AI2482" s="626">
        <v>0</v>
      </c>
      <c r="AJ2482" s="626">
        <v>0</v>
      </c>
      <c r="AK2482" s="626">
        <v>0</v>
      </c>
      <c r="AL2482" s="626">
        <v>0</v>
      </c>
      <c r="AO2482" s="384" t="s">
        <v>50</v>
      </c>
      <c r="AP2482" s="385" t="s">
        <v>88</v>
      </c>
      <c r="AQ2482" s="384" t="str">
        <f t="shared" si="349"/>
        <v>Narsinghdi Prison</v>
      </c>
      <c r="AR2482" s="627">
        <v>0</v>
      </c>
      <c r="AS2482" s="627">
        <v>0</v>
      </c>
      <c r="AT2482" s="627">
        <v>0</v>
      </c>
      <c r="AU2482" s="627">
        <v>0</v>
      </c>
      <c r="AV2482" s="627">
        <v>0</v>
      </c>
      <c r="AW2482" s="627">
        <v>0</v>
      </c>
      <c r="AX2482" s="627">
        <v>0</v>
      </c>
      <c r="AY2482" s="627">
        <v>0</v>
      </c>
      <c r="AZ2482" s="627">
        <v>0</v>
      </c>
      <c r="BA2482" s="627">
        <v>0</v>
      </c>
      <c r="BB2482" s="627">
        <v>0</v>
      </c>
      <c r="BC2482" s="627">
        <v>0</v>
      </c>
      <c r="BD2482" s="627">
        <v>0</v>
      </c>
      <c r="BE2482" s="627">
        <v>0</v>
      </c>
      <c r="BF2482" s="627">
        <v>0</v>
      </c>
      <c r="BH2482" s="384" t="s">
        <v>50</v>
      </c>
      <c r="BI2482" s="385" t="s">
        <v>88</v>
      </c>
      <c r="BJ2482" s="384" t="str">
        <f t="shared" si="341"/>
        <v>Narsinghdi Prison</v>
      </c>
      <c r="BK2482" s="627">
        <v>0</v>
      </c>
      <c r="BL2482" s="627">
        <v>0</v>
      </c>
      <c r="BM2482" s="627">
        <v>0</v>
      </c>
      <c r="BN2482" s="627">
        <v>0</v>
      </c>
      <c r="BO2482" s="627">
        <v>0</v>
      </c>
      <c r="BP2482" s="627">
        <v>0</v>
      </c>
      <c r="BQ2482" s="627">
        <v>0</v>
      </c>
      <c r="BR2482" s="627">
        <v>0</v>
      </c>
      <c r="BS2482" s="627">
        <v>0</v>
      </c>
      <c r="BT2482" s="627">
        <v>0</v>
      </c>
      <c r="BU2482" s="627">
        <v>0</v>
      </c>
      <c r="BV2482" s="627">
        <v>0</v>
      </c>
      <c r="BW2482" s="627">
        <v>0</v>
      </c>
      <c r="BX2482" s="627">
        <v>0</v>
      </c>
      <c r="BY2482" s="627">
        <v>0</v>
      </c>
      <c r="CA2482" s="384" t="s">
        <v>50</v>
      </c>
      <c r="CB2482" s="385" t="s">
        <v>88</v>
      </c>
      <c r="CC2482" s="384" t="str">
        <f t="shared" si="346"/>
        <v>Narsinghdi Prison</v>
      </c>
      <c r="CD2482" s="629">
        <v>0</v>
      </c>
      <c r="CE2482" s="629">
        <v>0</v>
      </c>
      <c r="CF2482" s="629">
        <v>0</v>
      </c>
      <c r="CG2482" s="629">
        <v>0</v>
      </c>
      <c r="CH2482" s="629">
        <v>0</v>
      </c>
      <c r="CI2482" s="629">
        <v>0</v>
      </c>
      <c r="CJ2482" s="629">
        <v>0</v>
      </c>
      <c r="CK2482" s="629">
        <v>0</v>
      </c>
      <c r="CN2482" s="384" t="s">
        <v>50</v>
      </c>
      <c r="CO2482" s="385" t="s">
        <v>88</v>
      </c>
      <c r="CP2482" s="384" t="str">
        <f t="shared" si="350"/>
        <v>Narsinghdi Prison</v>
      </c>
      <c r="CQ2482" s="629">
        <v>0</v>
      </c>
      <c r="CR2482" s="629">
        <v>0</v>
      </c>
      <c r="CS2482" s="629">
        <v>0</v>
      </c>
      <c r="CT2482" s="629">
        <v>0</v>
      </c>
      <c r="CU2482" s="629">
        <v>0</v>
      </c>
      <c r="CV2482" s="629">
        <v>0</v>
      </c>
      <c r="CW2482" s="629">
        <v>0</v>
      </c>
      <c r="CX2482" s="629">
        <v>0</v>
      </c>
      <c r="CZ2482" s="384" t="s">
        <v>50</v>
      </c>
      <c r="DA2482" s="385" t="s">
        <v>88</v>
      </c>
      <c r="DB2482" s="384" t="str">
        <f t="shared" si="348"/>
        <v>Narsinghdi Prison</v>
      </c>
      <c r="DC2482" s="566">
        <v>0</v>
      </c>
      <c r="DD2482"/>
      <c r="DE2482" s="384" t="s">
        <v>50</v>
      </c>
      <c r="DF2482" s="385" t="s">
        <v>88</v>
      </c>
      <c r="DG2482" s="384" t="str">
        <f t="shared" si="347"/>
        <v>Narsinghdi Prison</v>
      </c>
      <c r="DH2482" s="566">
        <v>0</v>
      </c>
      <c r="DI2482"/>
      <c r="DJ2482" s="384" t="s">
        <v>50</v>
      </c>
      <c r="DK2482" s="385" t="s">
        <v>88</v>
      </c>
      <c r="DL2482" s="384" t="str">
        <f t="shared" si="338"/>
        <v>Narsinghdi Prison</v>
      </c>
      <c r="DM2482" s="566"/>
      <c r="DN2482"/>
      <c r="DO2482" s="384" t="s">
        <v>50</v>
      </c>
      <c r="DP2482" s="385" t="s">
        <v>88</v>
      </c>
      <c r="DQ2482" s="384" t="str">
        <f t="shared" si="339"/>
        <v>Narsinghdi Prison</v>
      </c>
      <c r="DR2482" s="566"/>
    </row>
    <row r="2483" spans="1:122" ht="15" hidden="1" x14ac:dyDescent="0.25">
      <c r="A2483" s="384" t="s">
        <v>50</v>
      </c>
      <c r="B2483" s="384" t="s">
        <v>313</v>
      </c>
      <c r="C2483" s="384" t="str">
        <f t="shared" si="344"/>
        <v>Narsinghdi Raipura</v>
      </c>
      <c r="D2483" s="626">
        <v>107</v>
      </c>
      <c r="E2483" s="626">
        <v>5</v>
      </c>
      <c r="F2483" s="626">
        <v>0</v>
      </c>
      <c r="G2483" s="626">
        <v>0</v>
      </c>
      <c r="H2483" s="626">
        <v>0</v>
      </c>
      <c r="I2483" s="626">
        <v>113</v>
      </c>
      <c r="J2483" s="626">
        <v>4</v>
      </c>
      <c r="K2483" s="626">
        <v>0</v>
      </c>
      <c r="L2483" s="626">
        <v>0</v>
      </c>
      <c r="M2483" s="626">
        <v>0</v>
      </c>
      <c r="N2483" s="626">
        <v>15</v>
      </c>
      <c r="O2483" s="626">
        <v>1</v>
      </c>
      <c r="P2483" s="626">
        <v>0</v>
      </c>
      <c r="Q2483" s="626">
        <v>0</v>
      </c>
      <c r="R2483" s="626">
        <v>0</v>
      </c>
      <c r="S2483" s="326"/>
      <c r="T2483" s="326"/>
      <c r="U2483" s="384" t="s">
        <v>50</v>
      </c>
      <c r="V2483" s="384" t="s">
        <v>313</v>
      </c>
      <c r="W2483" s="384" t="str">
        <f t="shared" si="345"/>
        <v>Narsinghdi Raipura</v>
      </c>
      <c r="X2483" s="626">
        <v>74</v>
      </c>
      <c r="Y2483" s="626">
        <v>0</v>
      </c>
      <c r="Z2483" s="626">
        <v>0</v>
      </c>
      <c r="AA2483" s="626">
        <v>0</v>
      </c>
      <c r="AB2483" s="626">
        <v>0</v>
      </c>
      <c r="AC2483" s="626">
        <v>80</v>
      </c>
      <c r="AD2483" s="626">
        <v>3</v>
      </c>
      <c r="AE2483" s="626">
        <v>0</v>
      </c>
      <c r="AF2483" s="626">
        <v>0</v>
      </c>
      <c r="AG2483" s="626">
        <v>0</v>
      </c>
      <c r="AH2483" s="626">
        <v>12</v>
      </c>
      <c r="AI2483" s="626">
        <v>0</v>
      </c>
      <c r="AJ2483" s="626">
        <v>0</v>
      </c>
      <c r="AK2483" s="626">
        <v>0</v>
      </c>
      <c r="AL2483" s="626">
        <v>0</v>
      </c>
      <c r="AO2483" s="384" t="s">
        <v>50</v>
      </c>
      <c r="AP2483" s="384" t="s">
        <v>313</v>
      </c>
      <c r="AQ2483" s="384" t="str">
        <f t="shared" si="349"/>
        <v>Narsinghdi Raipura</v>
      </c>
      <c r="AR2483" s="627">
        <v>3</v>
      </c>
      <c r="AS2483" s="627">
        <v>0</v>
      </c>
      <c r="AT2483" s="627">
        <v>0</v>
      </c>
      <c r="AU2483" s="627">
        <v>0</v>
      </c>
      <c r="AV2483" s="627">
        <v>0</v>
      </c>
      <c r="AW2483" s="627">
        <v>2</v>
      </c>
      <c r="AX2483" s="627">
        <v>0</v>
      </c>
      <c r="AY2483" s="627">
        <v>0</v>
      </c>
      <c r="AZ2483" s="627">
        <v>0</v>
      </c>
      <c r="BA2483" s="627">
        <v>0</v>
      </c>
      <c r="BB2483" s="627">
        <v>5</v>
      </c>
      <c r="BC2483" s="627">
        <v>0</v>
      </c>
      <c r="BD2483" s="627">
        <v>0</v>
      </c>
      <c r="BE2483" s="627">
        <v>0</v>
      </c>
      <c r="BF2483" s="627">
        <v>0</v>
      </c>
      <c r="BH2483" s="384" t="s">
        <v>50</v>
      </c>
      <c r="BI2483" s="384" t="s">
        <v>313</v>
      </c>
      <c r="BJ2483" s="384" t="str">
        <f t="shared" si="341"/>
        <v>Narsinghdi Raipura</v>
      </c>
      <c r="BK2483" s="627">
        <v>2</v>
      </c>
      <c r="BL2483" s="627">
        <v>0</v>
      </c>
      <c r="BM2483" s="627">
        <v>0</v>
      </c>
      <c r="BN2483" s="627">
        <v>0</v>
      </c>
      <c r="BO2483" s="627">
        <v>0</v>
      </c>
      <c r="BP2483" s="627">
        <v>2</v>
      </c>
      <c r="BQ2483" s="627">
        <v>0</v>
      </c>
      <c r="BR2483" s="627">
        <v>0</v>
      </c>
      <c r="BS2483" s="627">
        <v>0</v>
      </c>
      <c r="BT2483" s="627">
        <v>0</v>
      </c>
      <c r="BU2483" s="627">
        <v>0</v>
      </c>
      <c r="BV2483" s="627">
        <v>0</v>
      </c>
      <c r="BW2483" s="627">
        <v>0</v>
      </c>
      <c r="BX2483" s="627">
        <v>0</v>
      </c>
      <c r="BY2483" s="627">
        <v>0</v>
      </c>
      <c r="CA2483" s="384" t="s">
        <v>50</v>
      </c>
      <c r="CB2483" s="384" t="s">
        <v>313</v>
      </c>
      <c r="CC2483" s="384" t="str">
        <f t="shared" si="346"/>
        <v>Narsinghdi Raipura</v>
      </c>
      <c r="CD2483" s="629">
        <v>0</v>
      </c>
      <c r="CE2483" s="629">
        <v>0</v>
      </c>
      <c r="CF2483" s="629">
        <v>0</v>
      </c>
      <c r="CG2483" s="629">
        <v>0</v>
      </c>
      <c r="CH2483" s="629">
        <v>0</v>
      </c>
      <c r="CI2483" s="629">
        <v>0</v>
      </c>
      <c r="CJ2483" s="629">
        <v>0</v>
      </c>
      <c r="CK2483" s="629">
        <v>0</v>
      </c>
      <c r="CN2483" s="384" t="s">
        <v>50</v>
      </c>
      <c r="CO2483" s="384" t="s">
        <v>313</v>
      </c>
      <c r="CP2483" s="384" t="str">
        <f t="shared" si="350"/>
        <v>Narsinghdi Raipura</v>
      </c>
      <c r="CQ2483" s="629">
        <v>0</v>
      </c>
      <c r="CR2483" s="629">
        <v>0</v>
      </c>
      <c r="CS2483" s="629">
        <v>0</v>
      </c>
      <c r="CT2483" s="629">
        <v>0</v>
      </c>
      <c r="CU2483" s="629">
        <v>0</v>
      </c>
      <c r="CV2483" s="629">
        <v>0</v>
      </c>
      <c r="CW2483" s="629">
        <v>0</v>
      </c>
      <c r="CX2483" s="629">
        <v>0</v>
      </c>
      <c r="CZ2483" s="384" t="s">
        <v>50</v>
      </c>
      <c r="DA2483" s="384" t="s">
        <v>313</v>
      </c>
      <c r="DB2483" s="384" t="str">
        <f t="shared" si="348"/>
        <v>Narsinghdi Raipura</v>
      </c>
      <c r="DC2483" s="566">
        <v>20</v>
      </c>
      <c r="DD2483"/>
      <c r="DE2483" s="384" t="s">
        <v>50</v>
      </c>
      <c r="DF2483" s="384" t="s">
        <v>313</v>
      </c>
      <c r="DG2483" s="384" t="str">
        <f t="shared" si="347"/>
        <v>Narsinghdi Raipura</v>
      </c>
      <c r="DH2483" s="566">
        <v>15</v>
      </c>
      <c r="DI2483"/>
      <c r="DJ2483" s="384" t="s">
        <v>50</v>
      </c>
      <c r="DK2483" s="384" t="s">
        <v>313</v>
      </c>
      <c r="DL2483" s="384" t="str">
        <f t="shared" si="338"/>
        <v>Narsinghdi Raipura</v>
      </c>
      <c r="DM2483" s="566"/>
      <c r="DN2483"/>
      <c r="DO2483" s="384" t="s">
        <v>50</v>
      </c>
      <c r="DP2483" s="384" t="s">
        <v>313</v>
      </c>
      <c r="DQ2483" s="384" t="str">
        <f t="shared" si="339"/>
        <v>Narsinghdi Raipura</v>
      </c>
      <c r="DR2483" s="566"/>
    </row>
    <row r="2484" spans="1:122" ht="15" hidden="1" x14ac:dyDescent="0.25">
      <c r="A2484" s="384" t="s">
        <v>50</v>
      </c>
      <c r="B2484" s="384" t="s">
        <v>314</v>
      </c>
      <c r="C2484" s="384" t="str">
        <f t="shared" si="344"/>
        <v>Narsinghdi Shibpur</v>
      </c>
      <c r="D2484" s="626">
        <v>64</v>
      </c>
      <c r="E2484" s="626">
        <v>3</v>
      </c>
      <c r="F2484" s="626">
        <v>0</v>
      </c>
      <c r="G2484" s="626">
        <v>0</v>
      </c>
      <c r="H2484" s="626">
        <v>0</v>
      </c>
      <c r="I2484" s="626">
        <v>38</v>
      </c>
      <c r="J2484" s="626">
        <v>5</v>
      </c>
      <c r="K2484" s="626">
        <v>0</v>
      </c>
      <c r="L2484" s="626">
        <v>0</v>
      </c>
      <c r="M2484" s="626">
        <v>0</v>
      </c>
      <c r="N2484" s="626">
        <v>5</v>
      </c>
      <c r="O2484" s="626">
        <v>1</v>
      </c>
      <c r="P2484" s="626">
        <v>0</v>
      </c>
      <c r="Q2484" s="626">
        <v>0</v>
      </c>
      <c r="R2484" s="626">
        <v>0</v>
      </c>
      <c r="S2484" s="326"/>
      <c r="T2484" s="326"/>
      <c r="U2484" s="384" t="s">
        <v>50</v>
      </c>
      <c r="V2484" s="384" t="s">
        <v>314</v>
      </c>
      <c r="W2484" s="384" t="str">
        <f t="shared" si="345"/>
        <v>Narsinghdi Shibpur</v>
      </c>
      <c r="X2484" s="626">
        <v>47</v>
      </c>
      <c r="Y2484" s="626">
        <v>0</v>
      </c>
      <c r="Z2484" s="626">
        <v>0</v>
      </c>
      <c r="AA2484" s="626">
        <v>0</v>
      </c>
      <c r="AB2484" s="626">
        <v>0</v>
      </c>
      <c r="AC2484" s="626">
        <v>29</v>
      </c>
      <c r="AD2484" s="626">
        <v>2</v>
      </c>
      <c r="AE2484" s="626">
        <v>0</v>
      </c>
      <c r="AF2484" s="626">
        <v>0</v>
      </c>
      <c r="AG2484" s="626">
        <v>0</v>
      </c>
      <c r="AH2484" s="626">
        <v>13</v>
      </c>
      <c r="AI2484" s="626">
        <v>0</v>
      </c>
      <c r="AJ2484" s="626">
        <v>0</v>
      </c>
      <c r="AK2484" s="626">
        <v>0</v>
      </c>
      <c r="AL2484" s="626">
        <v>0</v>
      </c>
      <c r="AO2484" s="384" t="s">
        <v>50</v>
      </c>
      <c r="AP2484" s="384" t="s">
        <v>314</v>
      </c>
      <c r="AQ2484" s="384" t="str">
        <f t="shared" si="349"/>
        <v>Narsinghdi Shibpur</v>
      </c>
      <c r="AR2484" s="627">
        <v>1</v>
      </c>
      <c r="AS2484" s="627">
        <v>0</v>
      </c>
      <c r="AT2484" s="627">
        <v>0</v>
      </c>
      <c r="AU2484" s="627">
        <v>0</v>
      </c>
      <c r="AV2484" s="627">
        <v>0</v>
      </c>
      <c r="AW2484" s="627">
        <v>1</v>
      </c>
      <c r="AX2484" s="627">
        <v>0</v>
      </c>
      <c r="AY2484" s="627">
        <v>0</v>
      </c>
      <c r="AZ2484" s="627">
        <v>0</v>
      </c>
      <c r="BA2484" s="627">
        <v>0</v>
      </c>
      <c r="BB2484" s="627">
        <v>0</v>
      </c>
      <c r="BC2484" s="627">
        <v>0</v>
      </c>
      <c r="BD2484" s="627">
        <v>0</v>
      </c>
      <c r="BE2484" s="627">
        <v>0</v>
      </c>
      <c r="BF2484" s="627">
        <v>0</v>
      </c>
      <c r="BH2484" s="384" t="s">
        <v>50</v>
      </c>
      <c r="BI2484" s="384" t="s">
        <v>314</v>
      </c>
      <c r="BJ2484" s="384" t="str">
        <f t="shared" si="341"/>
        <v>Narsinghdi Shibpur</v>
      </c>
      <c r="BK2484" s="627">
        <v>0</v>
      </c>
      <c r="BL2484" s="627">
        <v>0</v>
      </c>
      <c r="BM2484" s="627">
        <v>0</v>
      </c>
      <c r="BN2484" s="627">
        <v>0</v>
      </c>
      <c r="BO2484" s="627">
        <v>0</v>
      </c>
      <c r="BP2484" s="627">
        <v>2</v>
      </c>
      <c r="BQ2484" s="627">
        <v>0</v>
      </c>
      <c r="BR2484" s="627">
        <v>0</v>
      </c>
      <c r="BS2484" s="627">
        <v>0</v>
      </c>
      <c r="BT2484" s="627">
        <v>0</v>
      </c>
      <c r="BU2484" s="627">
        <v>2</v>
      </c>
      <c r="BV2484" s="627">
        <v>0</v>
      </c>
      <c r="BW2484" s="627">
        <v>0</v>
      </c>
      <c r="BX2484" s="627">
        <v>0</v>
      </c>
      <c r="BY2484" s="627">
        <v>0</v>
      </c>
      <c r="CA2484" s="384" t="s">
        <v>50</v>
      </c>
      <c r="CB2484" s="384" t="s">
        <v>314</v>
      </c>
      <c r="CC2484" s="384" t="str">
        <f t="shared" si="346"/>
        <v>Narsinghdi Shibpur</v>
      </c>
      <c r="CD2484" s="629">
        <v>0</v>
      </c>
      <c r="CE2484" s="629">
        <v>0</v>
      </c>
      <c r="CF2484" s="629">
        <v>0</v>
      </c>
      <c r="CG2484" s="629">
        <v>0</v>
      </c>
      <c r="CH2484" s="629">
        <v>0</v>
      </c>
      <c r="CI2484" s="629">
        <v>0</v>
      </c>
      <c r="CJ2484" s="629">
        <v>0</v>
      </c>
      <c r="CK2484" s="629">
        <v>0</v>
      </c>
      <c r="CN2484" s="384" t="s">
        <v>50</v>
      </c>
      <c r="CO2484" s="384" t="s">
        <v>314</v>
      </c>
      <c r="CP2484" s="384" t="str">
        <f t="shared" si="350"/>
        <v>Narsinghdi Shibpur</v>
      </c>
      <c r="CQ2484" s="629">
        <v>0</v>
      </c>
      <c r="CR2484" s="629">
        <v>0</v>
      </c>
      <c r="CS2484" s="629">
        <v>0</v>
      </c>
      <c r="CT2484" s="629">
        <v>0</v>
      </c>
      <c r="CU2484" s="629">
        <v>0</v>
      </c>
      <c r="CV2484" s="629">
        <v>0</v>
      </c>
      <c r="CW2484" s="629">
        <v>0</v>
      </c>
      <c r="CX2484" s="629">
        <v>0</v>
      </c>
      <c r="CZ2484" s="384" t="s">
        <v>50</v>
      </c>
      <c r="DA2484" s="384" t="s">
        <v>314</v>
      </c>
      <c r="DB2484" s="384" t="str">
        <f t="shared" si="348"/>
        <v>Narsinghdi Shibpur</v>
      </c>
      <c r="DC2484" s="566">
        <v>16</v>
      </c>
      <c r="DD2484"/>
      <c r="DE2484" s="384" t="s">
        <v>50</v>
      </c>
      <c r="DF2484" s="384" t="s">
        <v>314</v>
      </c>
      <c r="DG2484" s="384" t="str">
        <f t="shared" si="347"/>
        <v>Narsinghdi Shibpur</v>
      </c>
      <c r="DH2484" s="566">
        <v>9</v>
      </c>
      <c r="DI2484"/>
      <c r="DJ2484" s="384" t="s">
        <v>50</v>
      </c>
      <c r="DK2484" s="384" t="s">
        <v>314</v>
      </c>
      <c r="DL2484" s="384" t="str">
        <f t="shared" si="338"/>
        <v>Narsinghdi Shibpur</v>
      </c>
      <c r="DM2484" s="566"/>
      <c r="DN2484"/>
      <c r="DO2484" s="384" t="s">
        <v>50</v>
      </c>
      <c r="DP2484" s="384" t="s">
        <v>314</v>
      </c>
      <c r="DQ2484" s="384" t="str">
        <f t="shared" si="339"/>
        <v>Narsinghdi Shibpur</v>
      </c>
      <c r="DR2484" s="566"/>
    </row>
    <row r="2485" spans="1:122" ht="15" hidden="1" x14ac:dyDescent="0.25">
      <c r="A2485" s="384" t="s">
        <v>52</v>
      </c>
      <c r="B2485" s="384" t="s">
        <v>326</v>
      </c>
      <c r="C2485" s="384" t="str">
        <f t="shared" si="344"/>
        <v>Rajbari Baliakandi</v>
      </c>
      <c r="D2485" s="626">
        <v>5</v>
      </c>
      <c r="E2485" s="626">
        <v>2</v>
      </c>
      <c r="F2485" s="626">
        <v>0</v>
      </c>
      <c r="G2485" s="626">
        <v>0</v>
      </c>
      <c r="H2485" s="626">
        <v>0</v>
      </c>
      <c r="I2485" s="626">
        <v>6</v>
      </c>
      <c r="J2485" s="626">
        <v>1</v>
      </c>
      <c r="K2485" s="626">
        <v>0</v>
      </c>
      <c r="L2485" s="626">
        <v>1</v>
      </c>
      <c r="M2485" s="626">
        <v>0</v>
      </c>
      <c r="N2485" s="626">
        <v>3</v>
      </c>
      <c r="O2485" s="626">
        <v>0</v>
      </c>
      <c r="P2485" s="626">
        <v>0</v>
      </c>
      <c r="Q2485" s="626">
        <v>0</v>
      </c>
      <c r="R2485" s="626">
        <v>0</v>
      </c>
      <c r="S2485" s="386"/>
      <c r="T2485" s="386"/>
      <c r="U2485" s="384" t="s">
        <v>52</v>
      </c>
      <c r="V2485" s="384" t="s">
        <v>326</v>
      </c>
      <c r="W2485" s="384" t="str">
        <f t="shared" si="345"/>
        <v>Rajbari Baliakandi</v>
      </c>
      <c r="X2485" s="626">
        <v>0</v>
      </c>
      <c r="Y2485" s="626">
        <v>0</v>
      </c>
      <c r="Z2485" s="626">
        <v>0</v>
      </c>
      <c r="AA2485" s="626">
        <v>0</v>
      </c>
      <c r="AB2485" s="626">
        <v>0</v>
      </c>
      <c r="AC2485" s="626">
        <v>1</v>
      </c>
      <c r="AD2485" s="626">
        <v>0</v>
      </c>
      <c r="AE2485" s="626">
        <v>0</v>
      </c>
      <c r="AF2485" s="626">
        <v>0</v>
      </c>
      <c r="AG2485" s="626">
        <v>0</v>
      </c>
      <c r="AH2485" s="626">
        <v>2</v>
      </c>
      <c r="AI2485" s="626">
        <v>0</v>
      </c>
      <c r="AJ2485" s="626">
        <v>0</v>
      </c>
      <c r="AK2485" s="626">
        <v>0</v>
      </c>
      <c r="AL2485" s="626">
        <v>0</v>
      </c>
      <c r="AO2485" s="384" t="s">
        <v>52</v>
      </c>
      <c r="AP2485" s="384" t="s">
        <v>326</v>
      </c>
      <c r="AQ2485" s="384" t="str">
        <f t="shared" si="349"/>
        <v>Rajbari Baliakandi</v>
      </c>
      <c r="AR2485" s="627">
        <v>0</v>
      </c>
      <c r="AS2485" s="627">
        <v>0</v>
      </c>
      <c r="AT2485" s="627">
        <v>0</v>
      </c>
      <c r="AU2485" s="627">
        <v>0</v>
      </c>
      <c r="AV2485" s="627">
        <v>0</v>
      </c>
      <c r="AW2485" s="627">
        <v>0</v>
      </c>
      <c r="AX2485" s="627">
        <v>0</v>
      </c>
      <c r="AY2485" s="627">
        <v>0</v>
      </c>
      <c r="AZ2485" s="627">
        <v>0</v>
      </c>
      <c r="BA2485" s="627">
        <v>0</v>
      </c>
      <c r="BB2485" s="627">
        <v>0</v>
      </c>
      <c r="BC2485" s="627">
        <v>0</v>
      </c>
      <c r="BD2485" s="627">
        <v>0</v>
      </c>
      <c r="BE2485" s="627">
        <v>0</v>
      </c>
      <c r="BF2485" s="627">
        <v>0</v>
      </c>
      <c r="BH2485" s="384" t="s">
        <v>52</v>
      </c>
      <c r="BI2485" s="384" t="s">
        <v>326</v>
      </c>
      <c r="BJ2485" s="384" t="str">
        <f t="shared" si="341"/>
        <v>Rajbari Baliakandi</v>
      </c>
      <c r="BK2485" s="627">
        <v>0</v>
      </c>
      <c r="BL2485" s="627">
        <v>0</v>
      </c>
      <c r="BM2485" s="627">
        <v>0</v>
      </c>
      <c r="BN2485" s="627">
        <v>0</v>
      </c>
      <c r="BO2485" s="627">
        <v>0</v>
      </c>
      <c r="BP2485" s="627">
        <v>0</v>
      </c>
      <c r="BQ2485" s="627">
        <v>0</v>
      </c>
      <c r="BR2485" s="627">
        <v>0</v>
      </c>
      <c r="BS2485" s="627">
        <v>0</v>
      </c>
      <c r="BT2485" s="627">
        <v>0</v>
      </c>
      <c r="BU2485" s="627">
        <v>0</v>
      </c>
      <c r="BV2485" s="627">
        <v>0</v>
      </c>
      <c r="BW2485" s="627">
        <v>0</v>
      </c>
      <c r="BX2485" s="627">
        <v>0</v>
      </c>
      <c r="BY2485" s="627">
        <v>0</v>
      </c>
      <c r="CA2485" s="384" t="s">
        <v>52</v>
      </c>
      <c r="CB2485" s="384" t="s">
        <v>326</v>
      </c>
      <c r="CC2485" s="384" t="str">
        <f t="shared" si="346"/>
        <v>Rajbari Baliakandi</v>
      </c>
      <c r="CD2485" s="629">
        <v>0</v>
      </c>
      <c r="CE2485" s="629">
        <v>0</v>
      </c>
      <c r="CF2485" s="629">
        <v>0</v>
      </c>
      <c r="CG2485" s="629">
        <v>0</v>
      </c>
      <c r="CH2485" s="629">
        <v>0</v>
      </c>
      <c r="CI2485" s="629">
        <v>0</v>
      </c>
      <c r="CJ2485" s="629">
        <v>0</v>
      </c>
      <c r="CK2485" s="629">
        <v>0</v>
      </c>
      <c r="CN2485" s="384" t="s">
        <v>52</v>
      </c>
      <c r="CO2485" s="384" t="s">
        <v>326</v>
      </c>
      <c r="CP2485" s="384" t="str">
        <f t="shared" si="350"/>
        <v>Rajbari Baliakandi</v>
      </c>
      <c r="CQ2485" s="629">
        <v>0</v>
      </c>
      <c r="CR2485" s="629">
        <v>0</v>
      </c>
      <c r="CS2485" s="629">
        <v>0</v>
      </c>
      <c r="CT2485" s="629">
        <v>0</v>
      </c>
      <c r="CU2485" s="629">
        <v>0</v>
      </c>
      <c r="CV2485" s="629">
        <v>0</v>
      </c>
      <c r="CW2485" s="629">
        <v>0</v>
      </c>
      <c r="CX2485" s="629">
        <v>0</v>
      </c>
      <c r="CZ2485" s="384" t="s">
        <v>52</v>
      </c>
      <c r="DA2485" s="384" t="s">
        <v>326</v>
      </c>
      <c r="DB2485" s="384" t="str">
        <f t="shared" si="348"/>
        <v>Rajbari Baliakandi</v>
      </c>
      <c r="DC2485" s="566">
        <v>2</v>
      </c>
      <c r="DD2485"/>
      <c r="DE2485" s="384" t="s">
        <v>52</v>
      </c>
      <c r="DF2485" s="384" t="s">
        <v>326</v>
      </c>
      <c r="DG2485" s="384" t="str">
        <f t="shared" si="347"/>
        <v>Rajbari Baliakandi</v>
      </c>
      <c r="DH2485" s="566">
        <v>2</v>
      </c>
      <c r="DI2485"/>
      <c r="DJ2485" s="384" t="s">
        <v>52</v>
      </c>
      <c r="DK2485" s="384" t="s">
        <v>326</v>
      </c>
      <c r="DL2485" s="384" t="str">
        <f t="shared" si="338"/>
        <v>Rajbari Baliakandi</v>
      </c>
      <c r="DM2485" s="566"/>
      <c r="DN2485"/>
      <c r="DO2485" s="384" t="s">
        <v>52</v>
      </c>
      <c r="DP2485" s="384" t="s">
        <v>326</v>
      </c>
      <c r="DQ2485" s="384" t="str">
        <f t="shared" si="339"/>
        <v>Rajbari Baliakandi</v>
      </c>
      <c r="DR2485" s="566"/>
    </row>
    <row r="2486" spans="1:122" ht="15" hidden="1" x14ac:dyDescent="0.25">
      <c r="A2486" s="384" t="s">
        <v>52</v>
      </c>
      <c r="B2486" s="384" t="s">
        <v>327</v>
      </c>
      <c r="C2486" s="384" t="str">
        <f t="shared" si="344"/>
        <v>Rajbari Goalanda</v>
      </c>
      <c r="D2486" s="626">
        <v>6</v>
      </c>
      <c r="E2486" s="626">
        <v>1</v>
      </c>
      <c r="F2486" s="626">
        <v>0</v>
      </c>
      <c r="G2486" s="626">
        <v>0</v>
      </c>
      <c r="H2486" s="626">
        <v>0</v>
      </c>
      <c r="I2486" s="626">
        <v>1</v>
      </c>
      <c r="J2486" s="626">
        <v>0</v>
      </c>
      <c r="K2486" s="626">
        <v>0</v>
      </c>
      <c r="L2486" s="626">
        <v>0</v>
      </c>
      <c r="M2486" s="626">
        <v>0</v>
      </c>
      <c r="N2486" s="626">
        <v>3</v>
      </c>
      <c r="O2486" s="626">
        <v>1</v>
      </c>
      <c r="P2486" s="626">
        <v>0</v>
      </c>
      <c r="Q2486" s="626">
        <v>0</v>
      </c>
      <c r="R2486" s="626">
        <v>0</v>
      </c>
      <c r="S2486" s="386"/>
      <c r="T2486" s="386"/>
      <c r="U2486" s="384" t="s">
        <v>52</v>
      </c>
      <c r="V2486" s="384" t="s">
        <v>327</v>
      </c>
      <c r="W2486" s="384" t="str">
        <f t="shared" si="345"/>
        <v>Rajbari Goalanda</v>
      </c>
      <c r="X2486" s="626">
        <v>1</v>
      </c>
      <c r="Y2486" s="626">
        <v>0</v>
      </c>
      <c r="Z2486" s="626">
        <v>0</v>
      </c>
      <c r="AA2486" s="626">
        <v>0</v>
      </c>
      <c r="AB2486" s="626">
        <v>0</v>
      </c>
      <c r="AC2486" s="626">
        <v>2</v>
      </c>
      <c r="AD2486" s="626">
        <v>0</v>
      </c>
      <c r="AE2486" s="626">
        <v>0</v>
      </c>
      <c r="AF2486" s="626">
        <v>0</v>
      </c>
      <c r="AG2486" s="626">
        <v>0</v>
      </c>
      <c r="AH2486" s="626">
        <v>2</v>
      </c>
      <c r="AI2486" s="626">
        <v>0</v>
      </c>
      <c r="AJ2486" s="626">
        <v>0</v>
      </c>
      <c r="AK2486" s="626">
        <v>0</v>
      </c>
      <c r="AL2486" s="626">
        <v>0</v>
      </c>
      <c r="AO2486" s="384" t="s">
        <v>52</v>
      </c>
      <c r="AP2486" s="384" t="s">
        <v>327</v>
      </c>
      <c r="AQ2486" s="384" t="str">
        <f t="shared" si="349"/>
        <v>Rajbari Goalanda</v>
      </c>
      <c r="AR2486" s="627">
        <v>0</v>
      </c>
      <c r="AS2486" s="627">
        <v>0</v>
      </c>
      <c r="AT2486" s="627">
        <v>0</v>
      </c>
      <c r="AU2486" s="627">
        <v>0</v>
      </c>
      <c r="AV2486" s="627">
        <v>0</v>
      </c>
      <c r="AW2486" s="627">
        <v>0</v>
      </c>
      <c r="AX2486" s="627">
        <v>0</v>
      </c>
      <c r="AY2486" s="627">
        <v>0</v>
      </c>
      <c r="AZ2486" s="627">
        <v>0</v>
      </c>
      <c r="BA2486" s="627">
        <v>0</v>
      </c>
      <c r="BB2486" s="627">
        <v>0</v>
      </c>
      <c r="BC2486" s="627">
        <v>0</v>
      </c>
      <c r="BD2486" s="627">
        <v>0</v>
      </c>
      <c r="BE2486" s="627">
        <v>0</v>
      </c>
      <c r="BF2486" s="627">
        <v>0</v>
      </c>
      <c r="BH2486" s="384" t="s">
        <v>52</v>
      </c>
      <c r="BI2486" s="384" t="s">
        <v>327</v>
      </c>
      <c r="BJ2486" s="384" t="str">
        <f t="shared" si="341"/>
        <v>Rajbari Goalanda</v>
      </c>
      <c r="BK2486" s="627">
        <v>0</v>
      </c>
      <c r="BL2486" s="627">
        <v>0</v>
      </c>
      <c r="BM2486" s="627">
        <v>0</v>
      </c>
      <c r="BN2486" s="627">
        <v>0</v>
      </c>
      <c r="BO2486" s="627">
        <v>0</v>
      </c>
      <c r="BP2486" s="627">
        <v>0</v>
      </c>
      <c r="BQ2486" s="627">
        <v>0</v>
      </c>
      <c r="BR2486" s="627">
        <v>0</v>
      </c>
      <c r="BS2486" s="627">
        <v>0</v>
      </c>
      <c r="BT2486" s="627">
        <v>0</v>
      </c>
      <c r="BU2486" s="627">
        <v>0</v>
      </c>
      <c r="BV2486" s="627">
        <v>0</v>
      </c>
      <c r="BW2486" s="627">
        <v>0</v>
      </c>
      <c r="BX2486" s="627">
        <v>0</v>
      </c>
      <c r="BY2486" s="627">
        <v>0</v>
      </c>
      <c r="CA2486" s="384" t="s">
        <v>52</v>
      </c>
      <c r="CB2486" s="384" t="s">
        <v>327</v>
      </c>
      <c r="CC2486" s="384" t="str">
        <f t="shared" si="346"/>
        <v>Rajbari Goalanda</v>
      </c>
      <c r="CD2486" s="629">
        <v>0</v>
      </c>
      <c r="CE2486" s="629">
        <v>0</v>
      </c>
      <c r="CF2486" s="629">
        <v>0</v>
      </c>
      <c r="CG2486" s="629">
        <v>0</v>
      </c>
      <c r="CH2486" s="629">
        <v>0</v>
      </c>
      <c r="CI2486" s="629">
        <v>0</v>
      </c>
      <c r="CJ2486" s="629">
        <v>0</v>
      </c>
      <c r="CK2486" s="629">
        <v>0</v>
      </c>
      <c r="CN2486" s="384" t="s">
        <v>52</v>
      </c>
      <c r="CO2486" s="384" t="s">
        <v>327</v>
      </c>
      <c r="CP2486" s="384" t="str">
        <f t="shared" si="350"/>
        <v>Rajbari Goalanda</v>
      </c>
      <c r="CQ2486" s="629">
        <v>0</v>
      </c>
      <c r="CR2486" s="629">
        <v>0</v>
      </c>
      <c r="CS2486" s="629">
        <v>0</v>
      </c>
      <c r="CT2486" s="629">
        <v>0</v>
      </c>
      <c r="CU2486" s="629">
        <v>0</v>
      </c>
      <c r="CV2486" s="629">
        <v>0</v>
      </c>
      <c r="CW2486" s="629">
        <v>0</v>
      </c>
      <c r="CX2486" s="629">
        <v>0</v>
      </c>
      <c r="CZ2486" s="384" t="s">
        <v>52</v>
      </c>
      <c r="DA2486" s="384" t="s">
        <v>327</v>
      </c>
      <c r="DB2486" s="384" t="str">
        <f t="shared" si="348"/>
        <v>Rajbari Goalanda</v>
      </c>
      <c r="DC2486" s="566">
        <v>0</v>
      </c>
      <c r="DD2486"/>
      <c r="DE2486" s="384" t="s">
        <v>52</v>
      </c>
      <c r="DF2486" s="384" t="s">
        <v>327</v>
      </c>
      <c r="DG2486" s="384" t="str">
        <f t="shared" si="347"/>
        <v>Rajbari Goalanda</v>
      </c>
      <c r="DH2486" s="566">
        <v>1</v>
      </c>
      <c r="DI2486"/>
      <c r="DJ2486" s="384" t="s">
        <v>52</v>
      </c>
      <c r="DK2486" s="384" t="s">
        <v>327</v>
      </c>
      <c r="DL2486" s="384" t="str">
        <f t="shared" si="338"/>
        <v>Rajbari Goalanda</v>
      </c>
      <c r="DM2486" s="566"/>
      <c r="DN2486"/>
      <c r="DO2486" s="384" t="s">
        <v>52</v>
      </c>
      <c r="DP2486" s="384" t="s">
        <v>327</v>
      </c>
      <c r="DQ2486" s="384" t="str">
        <f t="shared" si="339"/>
        <v>Rajbari Goalanda</v>
      </c>
      <c r="DR2486" s="566"/>
    </row>
    <row r="2487" spans="1:122" ht="15" hidden="1" x14ac:dyDescent="0.25">
      <c r="A2487" s="384" t="s">
        <v>52</v>
      </c>
      <c r="B2487" s="385" t="s">
        <v>1047</v>
      </c>
      <c r="C2487" s="384" t="str">
        <f>A2487&amp;" "&amp;B2487</f>
        <v>Rajbari Kalukhale</v>
      </c>
      <c r="D2487" s="626">
        <v>5</v>
      </c>
      <c r="E2487" s="626">
        <v>0</v>
      </c>
      <c r="F2487" s="626">
        <v>0</v>
      </c>
      <c r="G2487" s="626">
        <v>0</v>
      </c>
      <c r="H2487" s="626">
        <v>0</v>
      </c>
      <c r="I2487" s="626">
        <v>3</v>
      </c>
      <c r="J2487" s="626">
        <v>1</v>
      </c>
      <c r="K2487" s="626">
        <v>0</v>
      </c>
      <c r="L2487" s="626">
        <v>0</v>
      </c>
      <c r="M2487" s="626">
        <v>0</v>
      </c>
      <c r="N2487" s="626">
        <v>3</v>
      </c>
      <c r="O2487" s="626">
        <v>0</v>
      </c>
      <c r="P2487" s="626">
        <v>0</v>
      </c>
      <c r="Q2487" s="626">
        <v>0</v>
      </c>
      <c r="R2487" s="626">
        <v>0</v>
      </c>
      <c r="S2487" s="386"/>
      <c r="T2487" s="386"/>
      <c r="U2487" s="384" t="s">
        <v>52</v>
      </c>
      <c r="V2487" s="385" t="s">
        <v>1047</v>
      </c>
      <c r="W2487" s="384" t="str">
        <f>U2487&amp;" "&amp;V2487</f>
        <v>Rajbari Kalukhale</v>
      </c>
      <c r="X2487" s="626">
        <v>3</v>
      </c>
      <c r="Y2487" s="626">
        <v>0</v>
      </c>
      <c r="Z2487" s="626">
        <v>0</v>
      </c>
      <c r="AA2487" s="626">
        <v>0</v>
      </c>
      <c r="AB2487" s="626">
        <v>0</v>
      </c>
      <c r="AC2487" s="626">
        <v>1</v>
      </c>
      <c r="AD2487" s="626">
        <v>2</v>
      </c>
      <c r="AE2487" s="626">
        <v>0</v>
      </c>
      <c r="AF2487" s="626">
        <v>0</v>
      </c>
      <c r="AG2487" s="626">
        <v>0</v>
      </c>
      <c r="AH2487" s="626">
        <v>5</v>
      </c>
      <c r="AI2487" s="626">
        <v>0</v>
      </c>
      <c r="AJ2487" s="626">
        <v>0</v>
      </c>
      <c r="AK2487" s="626">
        <v>0</v>
      </c>
      <c r="AL2487" s="626">
        <v>0</v>
      </c>
      <c r="AO2487" s="384" t="s">
        <v>52</v>
      </c>
      <c r="AP2487" s="385" t="s">
        <v>1047</v>
      </c>
      <c r="AQ2487" s="384" t="str">
        <f t="shared" si="349"/>
        <v>Rajbari Kalukhale</v>
      </c>
      <c r="AR2487" s="627">
        <v>0</v>
      </c>
      <c r="AS2487" s="627">
        <v>0</v>
      </c>
      <c r="AT2487" s="627">
        <v>0</v>
      </c>
      <c r="AU2487" s="627">
        <v>0</v>
      </c>
      <c r="AV2487" s="627">
        <v>0</v>
      </c>
      <c r="AW2487" s="627">
        <v>1</v>
      </c>
      <c r="AX2487" s="627">
        <v>0</v>
      </c>
      <c r="AY2487" s="627">
        <v>0</v>
      </c>
      <c r="AZ2487" s="627">
        <v>0</v>
      </c>
      <c r="BA2487" s="627">
        <v>0</v>
      </c>
      <c r="BB2487" s="627">
        <v>0</v>
      </c>
      <c r="BC2487" s="627">
        <v>0</v>
      </c>
      <c r="BD2487" s="627">
        <v>0</v>
      </c>
      <c r="BE2487" s="627">
        <v>0</v>
      </c>
      <c r="BF2487" s="627">
        <v>0</v>
      </c>
      <c r="BH2487" s="384" t="s">
        <v>52</v>
      </c>
      <c r="BI2487" s="385" t="s">
        <v>1047</v>
      </c>
      <c r="BJ2487" s="384" t="str">
        <f t="shared" si="341"/>
        <v>Rajbari Kalukhale</v>
      </c>
      <c r="BK2487" s="627">
        <v>0</v>
      </c>
      <c r="BL2487" s="627">
        <v>0</v>
      </c>
      <c r="BM2487" s="627">
        <v>0</v>
      </c>
      <c r="BN2487" s="627">
        <v>0</v>
      </c>
      <c r="BO2487" s="627">
        <v>0</v>
      </c>
      <c r="BP2487" s="627">
        <v>0</v>
      </c>
      <c r="BQ2487" s="627">
        <v>0</v>
      </c>
      <c r="BR2487" s="627">
        <v>0</v>
      </c>
      <c r="BS2487" s="627">
        <v>0</v>
      </c>
      <c r="BT2487" s="627">
        <v>0</v>
      </c>
      <c r="BU2487" s="627">
        <v>0</v>
      </c>
      <c r="BV2487" s="627">
        <v>0</v>
      </c>
      <c r="BW2487" s="627">
        <v>0</v>
      </c>
      <c r="BX2487" s="627">
        <v>0</v>
      </c>
      <c r="BY2487" s="627">
        <v>0</v>
      </c>
      <c r="CA2487" s="384" t="s">
        <v>52</v>
      </c>
      <c r="CB2487" s="385" t="s">
        <v>1047</v>
      </c>
      <c r="CC2487" s="384" t="str">
        <f>CA2487&amp;" "&amp;CB2487</f>
        <v>Rajbari Kalukhale</v>
      </c>
      <c r="CD2487" s="629">
        <v>0</v>
      </c>
      <c r="CE2487" s="629">
        <v>0</v>
      </c>
      <c r="CF2487" s="629">
        <v>0</v>
      </c>
      <c r="CG2487" s="629">
        <v>0</v>
      </c>
      <c r="CH2487" s="629">
        <v>0</v>
      </c>
      <c r="CI2487" s="629">
        <v>0</v>
      </c>
      <c r="CJ2487" s="629">
        <v>0</v>
      </c>
      <c r="CK2487" s="629">
        <v>0</v>
      </c>
      <c r="CN2487" s="384" t="s">
        <v>52</v>
      </c>
      <c r="CO2487" s="385" t="s">
        <v>1047</v>
      </c>
      <c r="CP2487" s="384" t="str">
        <f t="shared" si="350"/>
        <v>Rajbari Kalukhale</v>
      </c>
      <c r="CQ2487" s="629">
        <v>0</v>
      </c>
      <c r="CR2487" s="629">
        <v>0</v>
      </c>
      <c r="CS2487" s="629">
        <v>0</v>
      </c>
      <c r="CT2487" s="629">
        <v>0</v>
      </c>
      <c r="CU2487" s="629">
        <v>0</v>
      </c>
      <c r="CV2487" s="629">
        <v>0</v>
      </c>
      <c r="CW2487" s="629">
        <v>0</v>
      </c>
      <c r="CX2487" s="629">
        <v>0</v>
      </c>
      <c r="CZ2487" s="384" t="s">
        <v>52</v>
      </c>
      <c r="DA2487" s="385" t="s">
        <v>1047</v>
      </c>
      <c r="DB2487" s="384" t="str">
        <f t="shared" si="348"/>
        <v>Rajbari Kalukhale</v>
      </c>
      <c r="DC2487" s="566">
        <v>0</v>
      </c>
      <c r="DD2487"/>
      <c r="DE2487" s="384" t="s">
        <v>52</v>
      </c>
      <c r="DF2487" s="385" t="s">
        <v>1047</v>
      </c>
      <c r="DG2487" s="384" t="str">
        <f t="shared" si="347"/>
        <v>Rajbari Kalukhale</v>
      </c>
      <c r="DH2487" s="566">
        <v>2</v>
      </c>
      <c r="DI2487"/>
      <c r="DJ2487" s="384" t="s">
        <v>52</v>
      </c>
      <c r="DK2487" s="385" t="s">
        <v>1047</v>
      </c>
      <c r="DL2487" s="384" t="str">
        <f t="shared" si="338"/>
        <v>Rajbari Kalukhale</v>
      </c>
      <c r="DM2487" s="566"/>
      <c r="DN2487"/>
      <c r="DO2487" s="384" t="s">
        <v>52</v>
      </c>
      <c r="DP2487" s="385" t="s">
        <v>1047</v>
      </c>
      <c r="DQ2487" s="384" t="str">
        <f t="shared" si="339"/>
        <v>Rajbari Kalukhale</v>
      </c>
      <c r="DR2487" s="566"/>
    </row>
    <row r="2488" spans="1:122" ht="15" hidden="1" x14ac:dyDescent="0.25">
      <c r="A2488" s="384" t="s">
        <v>52</v>
      </c>
      <c r="B2488" s="384" t="s">
        <v>328</v>
      </c>
      <c r="C2488" s="384" t="str">
        <f t="shared" si="344"/>
        <v>Rajbari Pangsa</v>
      </c>
      <c r="D2488" s="626">
        <v>7</v>
      </c>
      <c r="E2488" s="626">
        <v>0</v>
      </c>
      <c r="F2488" s="626">
        <v>0</v>
      </c>
      <c r="G2488" s="626">
        <v>0</v>
      </c>
      <c r="H2488" s="626">
        <v>0</v>
      </c>
      <c r="I2488" s="626">
        <v>3</v>
      </c>
      <c r="J2488" s="626">
        <v>0</v>
      </c>
      <c r="K2488" s="626">
        <v>0</v>
      </c>
      <c r="L2488" s="626">
        <v>0</v>
      </c>
      <c r="M2488" s="626">
        <v>0</v>
      </c>
      <c r="N2488" s="626">
        <v>7</v>
      </c>
      <c r="O2488" s="626">
        <v>0</v>
      </c>
      <c r="P2488" s="626">
        <v>0</v>
      </c>
      <c r="Q2488" s="626">
        <v>0</v>
      </c>
      <c r="R2488" s="626">
        <v>0</v>
      </c>
      <c r="S2488" s="386"/>
      <c r="T2488" s="386"/>
      <c r="U2488" s="384" t="s">
        <v>52</v>
      </c>
      <c r="V2488" s="384" t="s">
        <v>328</v>
      </c>
      <c r="W2488" s="384" t="str">
        <f t="shared" si="345"/>
        <v>Rajbari Pangsa</v>
      </c>
      <c r="X2488" s="626">
        <v>1</v>
      </c>
      <c r="Y2488" s="626">
        <v>1</v>
      </c>
      <c r="Z2488" s="626">
        <v>0</v>
      </c>
      <c r="AA2488" s="626">
        <v>0</v>
      </c>
      <c r="AB2488" s="626">
        <v>0</v>
      </c>
      <c r="AC2488" s="626">
        <v>0</v>
      </c>
      <c r="AD2488" s="626">
        <v>0</v>
      </c>
      <c r="AE2488" s="626">
        <v>0</v>
      </c>
      <c r="AF2488" s="626">
        <v>0</v>
      </c>
      <c r="AG2488" s="626">
        <v>0</v>
      </c>
      <c r="AH2488" s="626">
        <v>8</v>
      </c>
      <c r="AI2488" s="626">
        <v>1</v>
      </c>
      <c r="AJ2488" s="626">
        <v>0</v>
      </c>
      <c r="AK2488" s="626">
        <v>0</v>
      </c>
      <c r="AL2488" s="626">
        <v>0</v>
      </c>
      <c r="AO2488" s="384" t="s">
        <v>52</v>
      </c>
      <c r="AP2488" s="384" t="s">
        <v>328</v>
      </c>
      <c r="AQ2488" s="384" t="str">
        <f t="shared" si="349"/>
        <v>Rajbari Pangsa</v>
      </c>
      <c r="AR2488" s="627">
        <v>0</v>
      </c>
      <c r="AS2488" s="627">
        <v>0</v>
      </c>
      <c r="AT2488" s="627">
        <v>0</v>
      </c>
      <c r="AU2488" s="627">
        <v>0</v>
      </c>
      <c r="AV2488" s="627">
        <v>0</v>
      </c>
      <c r="AW2488" s="627">
        <v>0</v>
      </c>
      <c r="AX2488" s="627">
        <v>0</v>
      </c>
      <c r="AY2488" s="627">
        <v>0</v>
      </c>
      <c r="AZ2488" s="627">
        <v>0</v>
      </c>
      <c r="BA2488" s="627">
        <v>0</v>
      </c>
      <c r="BB2488" s="627">
        <v>0</v>
      </c>
      <c r="BC2488" s="627">
        <v>0</v>
      </c>
      <c r="BD2488" s="627">
        <v>0</v>
      </c>
      <c r="BE2488" s="627">
        <v>0</v>
      </c>
      <c r="BF2488" s="627">
        <v>0</v>
      </c>
      <c r="BH2488" s="384" t="s">
        <v>52</v>
      </c>
      <c r="BI2488" s="384" t="s">
        <v>328</v>
      </c>
      <c r="BJ2488" s="384" t="str">
        <f t="shared" si="341"/>
        <v>Rajbari Pangsa</v>
      </c>
      <c r="BK2488" s="627">
        <v>0</v>
      </c>
      <c r="BL2488" s="627">
        <v>0</v>
      </c>
      <c r="BM2488" s="627">
        <v>0</v>
      </c>
      <c r="BN2488" s="627">
        <v>0</v>
      </c>
      <c r="BO2488" s="627">
        <v>0</v>
      </c>
      <c r="BP2488" s="627">
        <v>0</v>
      </c>
      <c r="BQ2488" s="627">
        <v>0</v>
      </c>
      <c r="BR2488" s="627">
        <v>0</v>
      </c>
      <c r="BS2488" s="627">
        <v>0</v>
      </c>
      <c r="BT2488" s="627">
        <v>0</v>
      </c>
      <c r="BU2488" s="627">
        <v>0</v>
      </c>
      <c r="BV2488" s="627">
        <v>0</v>
      </c>
      <c r="BW2488" s="627">
        <v>0</v>
      </c>
      <c r="BX2488" s="627">
        <v>0</v>
      </c>
      <c r="BY2488" s="627">
        <v>0</v>
      </c>
      <c r="CA2488" s="384" t="s">
        <v>52</v>
      </c>
      <c r="CB2488" s="384" t="s">
        <v>328</v>
      </c>
      <c r="CC2488" s="384" t="str">
        <f t="shared" ref="CC2488:CC2510" si="351">CA2488&amp;" "&amp;CB2488</f>
        <v>Rajbari Pangsa</v>
      </c>
      <c r="CD2488" s="629">
        <v>0</v>
      </c>
      <c r="CE2488" s="629">
        <v>0</v>
      </c>
      <c r="CF2488" s="629">
        <v>0</v>
      </c>
      <c r="CG2488" s="629">
        <v>0</v>
      </c>
      <c r="CH2488" s="629">
        <v>0</v>
      </c>
      <c r="CI2488" s="629">
        <v>0</v>
      </c>
      <c r="CJ2488" s="629">
        <v>0</v>
      </c>
      <c r="CK2488" s="629">
        <v>0</v>
      </c>
      <c r="CN2488" s="384" t="s">
        <v>52</v>
      </c>
      <c r="CO2488" s="384" t="s">
        <v>328</v>
      </c>
      <c r="CP2488" s="384" t="str">
        <f t="shared" si="350"/>
        <v>Rajbari Pangsa</v>
      </c>
      <c r="CQ2488" s="629">
        <v>0</v>
      </c>
      <c r="CR2488" s="629">
        <v>0</v>
      </c>
      <c r="CS2488" s="629">
        <v>0</v>
      </c>
      <c r="CT2488" s="629">
        <v>0</v>
      </c>
      <c r="CU2488" s="629">
        <v>0</v>
      </c>
      <c r="CV2488" s="629">
        <v>0</v>
      </c>
      <c r="CW2488" s="629">
        <v>0</v>
      </c>
      <c r="CX2488" s="629">
        <v>0</v>
      </c>
      <c r="CZ2488" s="384" t="s">
        <v>52</v>
      </c>
      <c r="DA2488" s="384" t="s">
        <v>328</v>
      </c>
      <c r="DB2488" s="384" t="str">
        <f t="shared" si="348"/>
        <v>Rajbari Pangsa</v>
      </c>
      <c r="DC2488" s="566">
        <v>1</v>
      </c>
      <c r="DD2488"/>
      <c r="DE2488" s="384" t="s">
        <v>52</v>
      </c>
      <c r="DF2488" s="384" t="s">
        <v>328</v>
      </c>
      <c r="DG2488" s="384" t="str">
        <f t="shared" si="347"/>
        <v>Rajbari Pangsa</v>
      </c>
      <c r="DH2488" s="566">
        <v>2</v>
      </c>
      <c r="DI2488"/>
      <c r="DJ2488" s="384" t="s">
        <v>52</v>
      </c>
      <c r="DK2488" s="384" t="s">
        <v>328</v>
      </c>
      <c r="DL2488" s="384" t="str">
        <f t="shared" si="338"/>
        <v>Rajbari Pangsa</v>
      </c>
      <c r="DM2488" s="566"/>
      <c r="DN2488"/>
      <c r="DO2488" s="384" t="s">
        <v>52</v>
      </c>
      <c r="DP2488" s="384" t="s">
        <v>328</v>
      </c>
      <c r="DQ2488" s="384" t="str">
        <f t="shared" si="339"/>
        <v>Rajbari Pangsa</v>
      </c>
      <c r="DR2488" s="566"/>
    </row>
    <row r="2489" spans="1:122" ht="15" hidden="1" x14ac:dyDescent="0.25">
      <c r="A2489" s="384" t="s">
        <v>52</v>
      </c>
      <c r="B2489" s="385" t="s">
        <v>88</v>
      </c>
      <c r="C2489" s="384" t="str">
        <f t="shared" si="344"/>
        <v>Rajbari Prison</v>
      </c>
      <c r="D2489" s="626">
        <v>0</v>
      </c>
      <c r="E2489" s="626">
        <v>0</v>
      </c>
      <c r="F2489" s="626">
        <v>0</v>
      </c>
      <c r="G2489" s="626">
        <v>0</v>
      </c>
      <c r="H2489" s="626">
        <v>0</v>
      </c>
      <c r="I2489" s="626">
        <v>0</v>
      </c>
      <c r="J2489" s="626">
        <v>0</v>
      </c>
      <c r="K2489" s="626">
        <v>0</v>
      </c>
      <c r="L2489" s="626">
        <v>0</v>
      </c>
      <c r="M2489" s="626">
        <v>0</v>
      </c>
      <c r="N2489" s="626">
        <v>0</v>
      </c>
      <c r="O2489" s="626">
        <v>0</v>
      </c>
      <c r="P2489" s="626">
        <v>0</v>
      </c>
      <c r="Q2489" s="626">
        <v>0</v>
      </c>
      <c r="R2489" s="626">
        <v>0</v>
      </c>
      <c r="S2489" s="386"/>
      <c r="T2489" s="386"/>
      <c r="U2489" s="384" t="s">
        <v>52</v>
      </c>
      <c r="V2489" s="385" t="s">
        <v>88</v>
      </c>
      <c r="W2489" s="384" t="str">
        <f t="shared" si="345"/>
        <v>Rajbari Prison</v>
      </c>
      <c r="X2489" s="626">
        <v>0</v>
      </c>
      <c r="Y2489" s="626">
        <v>0</v>
      </c>
      <c r="Z2489" s="626">
        <v>0</v>
      </c>
      <c r="AA2489" s="626">
        <v>0</v>
      </c>
      <c r="AB2489" s="626">
        <v>0</v>
      </c>
      <c r="AC2489" s="626">
        <v>0</v>
      </c>
      <c r="AD2489" s="626">
        <v>0</v>
      </c>
      <c r="AE2489" s="626">
        <v>0</v>
      </c>
      <c r="AF2489" s="626">
        <v>0</v>
      </c>
      <c r="AG2489" s="626">
        <v>0</v>
      </c>
      <c r="AH2489" s="626">
        <v>0</v>
      </c>
      <c r="AI2489" s="626">
        <v>0</v>
      </c>
      <c r="AJ2489" s="626">
        <v>0</v>
      </c>
      <c r="AK2489" s="626">
        <v>0</v>
      </c>
      <c r="AL2489" s="626">
        <v>0</v>
      </c>
      <c r="AO2489" s="384" t="s">
        <v>52</v>
      </c>
      <c r="AP2489" s="385" t="s">
        <v>88</v>
      </c>
      <c r="AQ2489" s="384" t="str">
        <f t="shared" si="349"/>
        <v>Rajbari Prison</v>
      </c>
      <c r="AR2489" s="627">
        <v>0</v>
      </c>
      <c r="AS2489" s="627">
        <v>0</v>
      </c>
      <c r="AT2489" s="627">
        <v>0</v>
      </c>
      <c r="AU2489" s="627">
        <v>0</v>
      </c>
      <c r="AV2489" s="627">
        <v>0</v>
      </c>
      <c r="AW2489" s="627">
        <v>0</v>
      </c>
      <c r="AX2489" s="627">
        <v>0</v>
      </c>
      <c r="AY2489" s="627">
        <v>0</v>
      </c>
      <c r="AZ2489" s="627">
        <v>0</v>
      </c>
      <c r="BA2489" s="627">
        <v>0</v>
      </c>
      <c r="BB2489" s="627">
        <v>0</v>
      </c>
      <c r="BC2489" s="627">
        <v>0</v>
      </c>
      <c r="BD2489" s="627">
        <v>0</v>
      </c>
      <c r="BE2489" s="627">
        <v>0</v>
      </c>
      <c r="BF2489" s="627">
        <v>0</v>
      </c>
      <c r="BH2489" s="384" t="s">
        <v>52</v>
      </c>
      <c r="BI2489" s="385" t="s">
        <v>88</v>
      </c>
      <c r="BJ2489" s="384" t="str">
        <f t="shared" si="341"/>
        <v>Rajbari Prison</v>
      </c>
      <c r="BK2489" s="627">
        <v>0</v>
      </c>
      <c r="BL2489" s="627">
        <v>0</v>
      </c>
      <c r="BM2489" s="627">
        <v>0</v>
      </c>
      <c r="BN2489" s="627">
        <v>0</v>
      </c>
      <c r="BO2489" s="627">
        <v>0</v>
      </c>
      <c r="BP2489" s="627">
        <v>0</v>
      </c>
      <c r="BQ2489" s="627">
        <v>0</v>
      </c>
      <c r="BR2489" s="627">
        <v>0</v>
      </c>
      <c r="BS2489" s="627">
        <v>0</v>
      </c>
      <c r="BT2489" s="627">
        <v>0</v>
      </c>
      <c r="BU2489" s="627">
        <v>0</v>
      </c>
      <c r="BV2489" s="627">
        <v>0</v>
      </c>
      <c r="BW2489" s="627">
        <v>0</v>
      </c>
      <c r="BX2489" s="627">
        <v>0</v>
      </c>
      <c r="BY2489" s="627">
        <v>0</v>
      </c>
      <c r="CA2489" s="384" t="s">
        <v>52</v>
      </c>
      <c r="CB2489" s="385" t="s">
        <v>88</v>
      </c>
      <c r="CC2489" s="384" t="str">
        <f t="shared" si="351"/>
        <v>Rajbari Prison</v>
      </c>
      <c r="CD2489" s="629">
        <v>0</v>
      </c>
      <c r="CE2489" s="629">
        <v>0</v>
      </c>
      <c r="CF2489" s="629">
        <v>0</v>
      </c>
      <c r="CG2489" s="629">
        <v>0</v>
      </c>
      <c r="CH2489" s="629">
        <v>0</v>
      </c>
      <c r="CI2489" s="629">
        <v>0</v>
      </c>
      <c r="CJ2489" s="629">
        <v>0</v>
      </c>
      <c r="CK2489" s="629">
        <v>0</v>
      </c>
      <c r="CN2489" s="384" t="s">
        <v>52</v>
      </c>
      <c r="CO2489" s="385" t="s">
        <v>88</v>
      </c>
      <c r="CP2489" s="384" t="str">
        <f t="shared" si="350"/>
        <v>Rajbari Prison</v>
      </c>
      <c r="CQ2489" s="629">
        <v>0</v>
      </c>
      <c r="CR2489" s="629">
        <v>0</v>
      </c>
      <c r="CS2489" s="629">
        <v>0</v>
      </c>
      <c r="CT2489" s="629">
        <v>0</v>
      </c>
      <c r="CU2489" s="629">
        <v>0</v>
      </c>
      <c r="CV2489" s="629">
        <v>0</v>
      </c>
      <c r="CW2489" s="629">
        <v>0</v>
      </c>
      <c r="CX2489" s="629">
        <v>0</v>
      </c>
      <c r="CZ2489" s="384" t="s">
        <v>52</v>
      </c>
      <c r="DA2489" s="385" t="s">
        <v>88</v>
      </c>
      <c r="DB2489" s="384" t="str">
        <f t="shared" si="348"/>
        <v>Rajbari Prison</v>
      </c>
      <c r="DC2489" s="566">
        <v>0</v>
      </c>
      <c r="DD2489"/>
      <c r="DE2489" s="384" t="s">
        <v>52</v>
      </c>
      <c r="DF2489" s="385" t="s">
        <v>88</v>
      </c>
      <c r="DG2489" s="384" t="str">
        <f t="shared" si="347"/>
        <v>Rajbari Prison</v>
      </c>
      <c r="DH2489" s="566">
        <v>0</v>
      </c>
      <c r="DI2489"/>
      <c r="DJ2489" s="384" t="s">
        <v>52</v>
      </c>
      <c r="DK2489" s="385" t="s">
        <v>88</v>
      </c>
      <c r="DL2489" s="384" t="str">
        <f t="shared" si="338"/>
        <v>Rajbari Prison</v>
      </c>
      <c r="DM2489" s="566"/>
      <c r="DN2489"/>
      <c r="DO2489" s="384" t="s">
        <v>52</v>
      </c>
      <c r="DP2489" s="385" t="s">
        <v>88</v>
      </c>
      <c r="DQ2489" s="384" t="str">
        <f t="shared" si="339"/>
        <v>Rajbari Prison</v>
      </c>
      <c r="DR2489" s="566"/>
    </row>
    <row r="2490" spans="1:122" ht="15" hidden="1" x14ac:dyDescent="0.25">
      <c r="A2490" s="384" t="s">
        <v>52</v>
      </c>
      <c r="B2490" s="241" t="s">
        <v>598</v>
      </c>
      <c r="C2490" s="384" t="str">
        <f t="shared" si="344"/>
        <v>Rajbari Rajbari Sadar</v>
      </c>
      <c r="D2490" s="626">
        <v>16</v>
      </c>
      <c r="E2490" s="626">
        <v>1</v>
      </c>
      <c r="F2490" s="626">
        <v>0</v>
      </c>
      <c r="G2490" s="626">
        <v>0</v>
      </c>
      <c r="H2490" s="626">
        <v>1</v>
      </c>
      <c r="I2490" s="626">
        <v>6</v>
      </c>
      <c r="J2490" s="626">
        <v>1</v>
      </c>
      <c r="K2490" s="626">
        <v>0</v>
      </c>
      <c r="L2490" s="626">
        <v>0</v>
      </c>
      <c r="M2490" s="626">
        <v>0</v>
      </c>
      <c r="N2490" s="626">
        <v>4</v>
      </c>
      <c r="O2490" s="626">
        <v>0</v>
      </c>
      <c r="P2490" s="626">
        <v>0</v>
      </c>
      <c r="Q2490" s="626">
        <v>0</v>
      </c>
      <c r="R2490" s="626">
        <v>0</v>
      </c>
      <c r="S2490" s="386"/>
      <c r="T2490" s="386"/>
      <c r="U2490" s="384" t="s">
        <v>52</v>
      </c>
      <c r="V2490" s="241" t="s">
        <v>598</v>
      </c>
      <c r="W2490" s="384" t="str">
        <f t="shared" si="345"/>
        <v>Rajbari Rajbari Sadar</v>
      </c>
      <c r="X2490" s="626">
        <v>5</v>
      </c>
      <c r="Y2490" s="626">
        <v>0</v>
      </c>
      <c r="Z2490" s="626">
        <v>0</v>
      </c>
      <c r="AA2490" s="626">
        <v>0</v>
      </c>
      <c r="AB2490" s="626">
        <v>0</v>
      </c>
      <c r="AC2490" s="626">
        <v>1</v>
      </c>
      <c r="AD2490" s="626">
        <v>0</v>
      </c>
      <c r="AE2490" s="626">
        <v>0</v>
      </c>
      <c r="AF2490" s="626">
        <v>0</v>
      </c>
      <c r="AG2490" s="626">
        <v>0</v>
      </c>
      <c r="AH2490" s="626">
        <v>7</v>
      </c>
      <c r="AI2490" s="626">
        <v>0</v>
      </c>
      <c r="AJ2490" s="626">
        <v>0</v>
      </c>
      <c r="AK2490" s="626">
        <v>0</v>
      </c>
      <c r="AL2490" s="626">
        <v>0</v>
      </c>
      <c r="AO2490" s="384" t="s">
        <v>52</v>
      </c>
      <c r="AP2490" s="241" t="s">
        <v>598</v>
      </c>
      <c r="AQ2490" s="384" t="str">
        <f t="shared" si="349"/>
        <v>Rajbari Rajbari Sadar</v>
      </c>
      <c r="AR2490" s="627">
        <v>0</v>
      </c>
      <c r="AS2490" s="627">
        <v>0</v>
      </c>
      <c r="AT2490" s="627">
        <v>0</v>
      </c>
      <c r="AU2490" s="627">
        <v>0</v>
      </c>
      <c r="AV2490" s="627">
        <v>0</v>
      </c>
      <c r="AW2490" s="627">
        <v>0</v>
      </c>
      <c r="AX2490" s="627">
        <v>0</v>
      </c>
      <c r="AY2490" s="627">
        <v>0</v>
      </c>
      <c r="AZ2490" s="627">
        <v>0</v>
      </c>
      <c r="BA2490" s="627">
        <v>0</v>
      </c>
      <c r="BB2490" s="627">
        <v>0</v>
      </c>
      <c r="BC2490" s="627">
        <v>0</v>
      </c>
      <c r="BD2490" s="627">
        <v>0</v>
      </c>
      <c r="BE2490" s="627">
        <v>0</v>
      </c>
      <c r="BF2490" s="627">
        <v>0</v>
      </c>
      <c r="BH2490" s="384" t="s">
        <v>52</v>
      </c>
      <c r="BI2490" s="241" t="s">
        <v>598</v>
      </c>
      <c r="BJ2490" s="384" t="str">
        <f t="shared" si="341"/>
        <v>Rajbari Rajbari Sadar</v>
      </c>
      <c r="BK2490" s="627">
        <v>0</v>
      </c>
      <c r="BL2490" s="627">
        <v>0</v>
      </c>
      <c r="BM2490" s="627">
        <v>0</v>
      </c>
      <c r="BN2490" s="627">
        <v>0</v>
      </c>
      <c r="BO2490" s="627">
        <v>0</v>
      </c>
      <c r="BP2490" s="627">
        <v>0</v>
      </c>
      <c r="BQ2490" s="627">
        <v>0</v>
      </c>
      <c r="BR2490" s="627">
        <v>0</v>
      </c>
      <c r="BS2490" s="627">
        <v>0</v>
      </c>
      <c r="BT2490" s="627">
        <v>0</v>
      </c>
      <c r="BU2490" s="627">
        <v>1</v>
      </c>
      <c r="BV2490" s="627">
        <v>0</v>
      </c>
      <c r="BW2490" s="627">
        <v>0</v>
      </c>
      <c r="BX2490" s="627">
        <v>0</v>
      </c>
      <c r="BY2490" s="627">
        <v>0</v>
      </c>
      <c r="CA2490" s="384" t="s">
        <v>52</v>
      </c>
      <c r="CB2490" s="241" t="s">
        <v>598</v>
      </c>
      <c r="CC2490" s="384" t="str">
        <f t="shared" si="351"/>
        <v>Rajbari Rajbari Sadar</v>
      </c>
      <c r="CD2490" s="629">
        <v>0</v>
      </c>
      <c r="CE2490" s="629">
        <v>0</v>
      </c>
      <c r="CF2490" s="629">
        <v>0</v>
      </c>
      <c r="CG2490" s="629">
        <v>0</v>
      </c>
      <c r="CH2490" s="629">
        <v>0</v>
      </c>
      <c r="CI2490" s="629">
        <v>0</v>
      </c>
      <c r="CJ2490" s="629">
        <v>0</v>
      </c>
      <c r="CK2490" s="629">
        <v>0</v>
      </c>
      <c r="CN2490" s="384" t="s">
        <v>52</v>
      </c>
      <c r="CO2490" s="241" t="s">
        <v>598</v>
      </c>
      <c r="CP2490" s="384" t="str">
        <f t="shared" si="350"/>
        <v>Rajbari Rajbari Sadar</v>
      </c>
      <c r="CQ2490" s="629">
        <v>0</v>
      </c>
      <c r="CR2490" s="629">
        <v>0</v>
      </c>
      <c r="CS2490" s="629">
        <v>0</v>
      </c>
      <c r="CT2490" s="629">
        <v>0</v>
      </c>
      <c r="CU2490" s="629">
        <v>0</v>
      </c>
      <c r="CV2490" s="629">
        <v>0</v>
      </c>
      <c r="CW2490" s="629">
        <v>0</v>
      </c>
      <c r="CX2490" s="629">
        <v>0</v>
      </c>
      <c r="CZ2490" s="384" t="s">
        <v>52</v>
      </c>
      <c r="DA2490" s="241" t="s">
        <v>598</v>
      </c>
      <c r="DB2490" s="384" t="str">
        <f t="shared" si="348"/>
        <v>Rajbari Rajbari Sadar</v>
      </c>
      <c r="DC2490" s="566">
        <v>9</v>
      </c>
      <c r="DD2490"/>
      <c r="DE2490" s="384" t="s">
        <v>52</v>
      </c>
      <c r="DF2490" s="241" t="s">
        <v>598</v>
      </c>
      <c r="DG2490" s="384" t="str">
        <f t="shared" si="347"/>
        <v>Rajbari Rajbari Sadar</v>
      </c>
      <c r="DH2490" s="566">
        <v>4</v>
      </c>
      <c r="DI2490"/>
      <c r="DJ2490" s="384" t="s">
        <v>52</v>
      </c>
      <c r="DK2490" s="241" t="s">
        <v>598</v>
      </c>
      <c r="DL2490" s="384" t="str">
        <f t="shared" si="338"/>
        <v>Rajbari Rajbari Sadar</v>
      </c>
      <c r="DM2490" s="566"/>
      <c r="DN2490"/>
      <c r="DO2490" s="384" t="s">
        <v>52</v>
      </c>
      <c r="DP2490" s="241" t="s">
        <v>598</v>
      </c>
      <c r="DQ2490" s="384" t="str">
        <f t="shared" si="339"/>
        <v>Rajbari Rajbari Sadar</v>
      </c>
      <c r="DR2490" s="566"/>
    </row>
    <row r="2491" spans="1:122" ht="15" hidden="1" x14ac:dyDescent="0.25">
      <c r="A2491" s="384" t="s">
        <v>53</v>
      </c>
      <c r="B2491" s="384" t="s">
        <v>329</v>
      </c>
      <c r="C2491" s="384" t="str">
        <f t="shared" si="344"/>
        <v>Shariatpur Bhedarganj</v>
      </c>
      <c r="D2491" s="626">
        <v>10</v>
      </c>
      <c r="E2491" s="626">
        <v>1</v>
      </c>
      <c r="F2491" s="626">
        <v>0</v>
      </c>
      <c r="G2491" s="626">
        <v>0</v>
      </c>
      <c r="H2491" s="626">
        <v>0</v>
      </c>
      <c r="I2491" s="626">
        <v>25</v>
      </c>
      <c r="J2491" s="626">
        <v>0</v>
      </c>
      <c r="K2491" s="626">
        <v>0</v>
      </c>
      <c r="L2491" s="626">
        <v>0</v>
      </c>
      <c r="M2491" s="626">
        <v>0</v>
      </c>
      <c r="N2491" s="626">
        <v>7</v>
      </c>
      <c r="O2491" s="626">
        <v>0</v>
      </c>
      <c r="P2491" s="626">
        <v>0</v>
      </c>
      <c r="Q2491" s="626">
        <v>0</v>
      </c>
      <c r="R2491" s="626">
        <v>0</v>
      </c>
      <c r="S2491" s="386"/>
      <c r="T2491" s="386"/>
      <c r="U2491" s="384" t="s">
        <v>53</v>
      </c>
      <c r="V2491" s="384" t="s">
        <v>329</v>
      </c>
      <c r="W2491" s="384" t="str">
        <f t="shared" si="345"/>
        <v>Shariatpur Bhedarganj</v>
      </c>
      <c r="X2491" s="626">
        <v>7</v>
      </c>
      <c r="Y2491" s="626">
        <v>0</v>
      </c>
      <c r="Z2491" s="626">
        <v>0</v>
      </c>
      <c r="AA2491" s="626">
        <v>0</v>
      </c>
      <c r="AB2491" s="626">
        <v>0</v>
      </c>
      <c r="AC2491" s="626">
        <v>18</v>
      </c>
      <c r="AD2491" s="626">
        <v>2</v>
      </c>
      <c r="AE2491" s="626">
        <v>0</v>
      </c>
      <c r="AF2491" s="626">
        <v>0</v>
      </c>
      <c r="AG2491" s="626">
        <v>0</v>
      </c>
      <c r="AH2491" s="626">
        <v>7</v>
      </c>
      <c r="AI2491" s="626">
        <v>0</v>
      </c>
      <c r="AJ2491" s="626">
        <v>0</v>
      </c>
      <c r="AK2491" s="626">
        <v>0</v>
      </c>
      <c r="AL2491" s="626">
        <v>0</v>
      </c>
      <c r="AO2491" s="384" t="s">
        <v>53</v>
      </c>
      <c r="AP2491" s="384" t="s">
        <v>329</v>
      </c>
      <c r="AQ2491" s="384" t="str">
        <f t="shared" si="349"/>
        <v>Shariatpur Bhedarganj</v>
      </c>
      <c r="AR2491" s="627">
        <v>0</v>
      </c>
      <c r="AS2491" s="627">
        <v>0</v>
      </c>
      <c r="AT2491" s="627">
        <v>0</v>
      </c>
      <c r="AU2491" s="627">
        <v>0</v>
      </c>
      <c r="AV2491" s="627">
        <v>0</v>
      </c>
      <c r="AW2491" s="627">
        <v>0</v>
      </c>
      <c r="AX2491" s="627">
        <v>0</v>
      </c>
      <c r="AY2491" s="627">
        <v>0</v>
      </c>
      <c r="AZ2491" s="627">
        <v>0</v>
      </c>
      <c r="BA2491" s="627">
        <v>0</v>
      </c>
      <c r="BB2491" s="627">
        <v>0</v>
      </c>
      <c r="BC2491" s="627">
        <v>0</v>
      </c>
      <c r="BD2491" s="627">
        <v>0</v>
      </c>
      <c r="BE2491" s="627">
        <v>0</v>
      </c>
      <c r="BF2491" s="627">
        <v>0</v>
      </c>
      <c r="BH2491" s="384" t="s">
        <v>53</v>
      </c>
      <c r="BI2491" s="384" t="s">
        <v>329</v>
      </c>
      <c r="BJ2491" s="384" t="str">
        <f t="shared" si="341"/>
        <v>Shariatpur Bhedarganj</v>
      </c>
      <c r="BK2491" s="627">
        <v>0</v>
      </c>
      <c r="BL2491" s="627">
        <v>0</v>
      </c>
      <c r="BM2491" s="627">
        <v>0</v>
      </c>
      <c r="BN2491" s="627">
        <v>0</v>
      </c>
      <c r="BO2491" s="627">
        <v>0</v>
      </c>
      <c r="BP2491" s="627">
        <v>2</v>
      </c>
      <c r="BQ2491" s="627">
        <v>0</v>
      </c>
      <c r="BR2491" s="627">
        <v>0</v>
      </c>
      <c r="BS2491" s="627">
        <v>0</v>
      </c>
      <c r="BT2491" s="627">
        <v>0</v>
      </c>
      <c r="BU2491" s="627">
        <v>0</v>
      </c>
      <c r="BV2491" s="627">
        <v>0</v>
      </c>
      <c r="BW2491" s="627">
        <v>0</v>
      </c>
      <c r="BX2491" s="627">
        <v>0</v>
      </c>
      <c r="BY2491" s="627">
        <v>0</v>
      </c>
      <c r="CA2491" s="384" t="s">
        <v>53</v>
      </c>
      <c r="CB2491" s="384" t="s">
        <v>329</v>
      </c>
      <c r="CC2491" s="384" t="str">
        <f t="shared" si="351"/>
        <v>Shariatpur Bhedarganj</v>
      </c>
      <c r="CD2491" s="629">
        <v>0</v>
      </c>
      <c r="CE2491" s="629">
        <v>0</v>
      </c>
      <c r="CF2491" s="629">
        <v>0</v>
      </c>
      <c r="CG2491" s="629">
        <v>0</v>
      </c>
      <c r="CH2491" s="629">
        <v>0</v>
      </c>
      <c r="CI2491" s="629">
        <v>0</v>
      </c>
      <c r="CJ2491" s="629">
        <v>0</v>
      </c>
      <c r="CK2491" s="629">
        <v>0</v>
      </c>
      <c r="CN2491" s="384" t="s">
        <v>53</v>
      </c>
      <c r="CO2491" s="384" t="s">
        <v>329</v>
      </c>
      <c r="CP2491" s="384" t="str">
        <f t="shared" si="350"/>
        <v>Shariatpur Bhedarganj</v>
      </c>
      <c r="CQ2491" s="629">
        <v>0</v>
      </c>
      <c r="CR2491" s="629">
        <v>0</v>
      </c>
      <c r="CS2491" s="629">
        <v>0</v>
      </c>
      <c r="CT2491" s="629">
        <v>0</v>
      </c>
      <c r="CU2491" s="629">
        <v>0</v>
      </c>
      <c r="CV2491" s="629">
        <v>0</v>
      </c>
      <c r="CW2491" s="629">
        <v>0</v>
      </c>
      <c r="CX2491" s="629">
        <v>0</v>
      </c>
      <c r="CZ2491" s="384" t="s">
        <v>53</v>
      </c>
      <c r="DA2491" s="384" t="s">
        <v>329</v>
      </c>
      <c r="DB2491" s="384" t="str">
        <f t="shared" si="348"/>
        <v>Shariatpur Bhedarganj</v>
      </c>
      <c r="DC2491" s="566">
        <v>3</v>
      </c>
      <c r="DD2491"/>
      <c r="DE2491" s="384" t="s">
        <v>53</v>
      </c>
      <c r="DF2491" s="384" t="s">
        <v>329</v>
      </c>
      <c r="DG2491" s="384" t="str">
        <f t="shared" si="347"/>
        <v>Shariatpur Bhedarganj</v>
      </c>
      <c r="DH2491" s="566">
        <v>8</v>
      </c>
      <c r="DI2491"/>
      <c r="DJ2491" s="384" t="s">
        <v>53</v>
      </c>
      <c r="DK2491" s="384" t="s">
        <v>329</v>
      </c>
      <c r="DL2491" s="384" t="str">
        <f t="shared" ref="DL2491:DL2529" si="352">DJ2491&amp;" "&amp;DK2491</f>
        <v>Shariatpur Bhedarganj</v>
      </c>
      <c r="DM2491" s="566"/>
      <c r="DN2491"/>
      <c r="DO2491" s="384" t="s">
        <v>53</v>
      </c>
      <c r="DP2491" s="384" t="s">
        <v>329</v>
      </c>
      <c r="DQ2491" s="384" t="str">
        <f t="shared" si="339"/>
        <v>Shariatpur Bhedarganj</v>
      </c>
      <c r="DR2491" s="566"/>
    </row>
    <row r="2492" spans="1:122" ht="15" hidden="1" x14ac:dyDescent="0.25">
      <c r="A2492" s="384" t="s">
        <v>53</v>
      </c>
      <c r="B2492" s="384" t="s">
        <v>330</v>
      </c>
      <c r="C2492" s="384" t="str">
        <f t="shared" si="344"/>
        <v>Shariatpur Damudya</v>
      </c>
      <c r="D2492" s="626">
        <v>11</v>
      </c>
      <c r="E2492" s="626">
        <v>0</v>
      </c>
      <c r="F2492" s="626">
        <v>0</v>
      </c>
      <c r="G2492" s="626">
        <v>0</v>
      </c>
      <c r="H2492" s="626">
        <v>1</v>
      </c>
      <c r="I2492" s="626">
        <v>8</v>
      </c>
      <c r="J2492" s="626">
        <v>1</v>
      </c>
      <c r="K2492" s="626">
        <v>0</v>
      </c>
      <c r="L2492" s="626">
        <v>0</v>
      </c>
      <c r="M2492" s="626">
        <v>0</v>
      </c>
      <c r="N2492" s="626">
        <v>2</v>
      </c>
      <c r="O2492" s="626">
        <v>0</v>
      </c>
      <c r="P2492" s="626">
        <v>0</v>
      </c>
      <c r="Q2492" s="626">
        <v>0</v>
      </c>
      <c r="R2492" s="626">
        <v>0</v>
      </c>
      <c r="S2492" s="386"/>
      <c r="T2492" s="386"/>
      <c r="U2492" s="384" t="s">
        <v>53</v>
      </c>
      <c r="V2492" s="384" t="s">
        <v>330</v>
      </c>
      <c r="W2492" s="384" t="str">
        <f t="shared" si="345"/>
        <v>Shariatpur Damudya</v>
      </c>
      <c r="X2492" s="626">
        <v>4</v>
      </c>
      <c r="Y2492" s="626">
        <v>0</v>
      </c>
      <c r="Z2492" s="626">
        <v>0</v>
      </c>
      <c r="AA2492" s="626">
        <v>0</v>
      </c>
      <c r="AB2492" s="626">
        <v>0</v>
      </c>
      <c r="AC2492" s="626">
        <v>9</v>
      </c>
      <c r="AD2492" s="626">
        <v>0</v>
      </c>
      <c r="AE2492" s="626">
        <v>0</v>
      </c>
      <c r="AF2492" s="626">
        <v>0</v>
      </c>
      <c r="AG2492" s="626">
        <v>0</v>
      </c>
      <c r="AH2492" s="626">
        <v>3</v>
      </c>
      <c r="AI2492" s="626">
        <v>0</v>
      </c>
      <c r="AJ2492" s="626">
        <v>0</v>
      </c>
      <c r="AK2492" s="626">
        <v>0</v>
      </c>
      <c r="AL2492" s="626">
        <v>0</v>
      </c>
      <c r="AO2492" s="384" t="s">
        <v>53</v>
      </c>
      <c r="AP2492" s="384" t="s">
        <v>330</v>
      </c>
      <c r="AQ2492" s="384" t="str">
        <f t="shared" si="349"/>
        <v>Shariatpur Damudya</v>
      </c>
      <c r="AR2492" s="627">
        <v>1</v>
      </c>
      <c r="AS2492" s="627">
        <v>0</v>
      </c>
      <c r="AT2492" s="627">
        <v>0</v>
      </c>
      <c r="AU2492" s="627">
        <v>0</v>
      </c>
      <c r="AV2492" s="627">
        <v>0</v>
      </c>
      <c r="AW2492" s="627">
        <v>1</v>
      </c>
      <c r="AX2492" s="627">
        <v>0</v>
      </c>
      <c r="AY2492" s="627">
        <v>0</v>
      </c>
      <c r="AZ2492" s="627">
        <v>0</v>
      </c>
      <c r="BA2492" s="627">
        <v>0</v>
      </c>
      <c r="BB2492" s="627">
        <v>0</v>
      </c>
      <c r="BC2492" s="627">
        <v>0</v>
      </c>
      <c r="BD2492" s="627">
        <v>0</v>
      </c>
      <c r="BE2492" s="627">
        <v>0</v>
      </c>
      <c r="BF2492" s="627">
        <v>0</v>
      </c>
      <c r="BH2492" s="384" t="s">
        <v>53</v>
      </c>
      <c r="BI2492" s="384" t="s">
        <v>330</v>
      </c>
      <c r="BJ2492" s="384" t="str">
        <f t="shared" si="341"/>
        <v>Shariatpur Damudya</v>
      </c>
      <c r="BK2492" s="627">
        <v>0</v>
      </c>
      <c r="BL2492" s="627">
        <v>0</v>
      </c>
      <c r="BM2492" s="627">
        <v>0</v>
      </c>
      <c r="BN2492" s="627">
        <v>0</v>
      </c>
      <c r="BO2492" s="627">
        <v>0</v>
      </c>
      <c r="BP2492" s="627">
        <v>0</v>
      </c>
      <c r="BQ2492" s="627">
        <v>0</v>
      </c>
      <c r="BR2492" s="627">
        <v>0</v>
      </c>
      <c r="BS2492" s="627">
        <v>0</v>
      </c>
      <c r="BT2492" s="627">
        <v>0</v>
      </c>
      <c r="BU2492" s="627">
        <v>2</v>
      </c>
      <c r="BV2492" s="627">
        <v>0</v>
      </c>
      <c r="BW2492" s="627">
        <v>0</v>
      </c>
      <c r="BX2492" s="627">
        <v>0</v>
      </c>
      <c r="BY2492" s="627">
        <v>0</v>
      </c>
      <c r="CA2492" s="384" t="s">
        <v>53</v>
      </c>
      <c r="CB2492" s="384" t="s">
        <v>330</v>
      </c>
      <c r="CC2492" s="384" t="str">
        <f t="shared" si="351"/>
        <v>Shariatpur Damudya</v>
      </c>
      <c r="CD2492" s="629">
        <v>0</v>
      </c>
      <c r="CE2492" s="629">
        <v>0</v>
      </c>
      <c r="CF2492" s="629">
        <v>0</v>
      </c>
      <c r="CG2492" s="629">
        <v>0</v>
      </c>
      <c r="CH2492" s="629">
        <v>0</v>
      </c>
      <c r="CI2492" s="629">
        <v>0</v>
      </c>
      <c r="CJ2492" s="629">
        <v>0</v>
      </c>
      <c r="CK2492" s="629">
        <v>0</v>
      </c>
      <c r="CN2492" s="384" t="s">
        <v>53</v>
      </c>
      <c r="CO2492" s="384" t="s">
        <v>330</v>
      </c>
      <c r="CP2492" s="384" t="str">
        <f t="shared" si="350"/>
        <v>Shariatpur Damudya</v>
      </c>
      <c r="CQ2492" s="629">
        <v>0</v>
      </c>
      <c r="CR2492" s="629">
        <v>0</v>
      </c>
      <c r="CS2492" s="629">
        <v>0</v>
      </c>
      <c r="CT2492" s="629">
        <v>0</v>
      </c>
      <c r="CU2492" s="629">
        <v>0</v>
      </c>
      <c r="CV2492" s="629">
        <v>0</v>
      </c>
      <c r="CW2492" s="629">
        <v>0</v>
      </c>
      <c r="CX2492" s="629">
        <v>0</v>
      </c>
      <c r="CZ2492" s="384" t="s">
        <v>53</v>
      </c>
      <c r="DA2492" s="384" t="s">
        <v>330</v>
      </c>
      <c r="DB2492" s="384" t="str">
        <f t="shared" si="348"/>
        <v>Shariatpur Damudya</v>
      </c>
      <c r="DC2492" s="566">
        <v>3</v>
      </c>
      <c r="DD2492"/>
      <c r="DE2492" s="384" t="s">
        <v>53</v>
      </c>
      <c r="DF2492" s="384" t="s">
        <v>330</v>
      </c>
      <c r="DG2492" s="384" t="str">
        <f t="shared" si="347"/>
        <v>Shariatpur Damudya</v>
      </c>
      <c r="DH2492" s="566">
        <v>3</v>
      </c>
      <c r="DI2492"/>
      <c r="DJ2492" s="384" t="s">
        <v>53</v>
      </c>
      <c r="DK2492" s="384" t="s">
        <v>330</v>
      </c>
      <c r="DL2492" s="384" t="str">
        <f t="shared" si="352"/>
        <v>Shariatpur Damudya</v>
      </c>
      <c r="DM2492" s="566"/>
      <c r="DN2492"/>
      <c r="DO2492" s="384" t="s">
        <v>53</v>
      </c>
      <c r="DP2492" s="384" t="s">
        <v>330</v>
      </c>
      <c r="DQ2492" s="384" t="str">
        <f t="shared" si="339"/>
        <v>Shariatpur Damudya</v>
      </c>
      <c r="DR2492" s="566"/>
    </row>
    <row r="2493" spans="1:122" ht="15" hidden="1" x14ac:dyDescent="0.25">
      <c r="A2493" s="384" t="s">
        <v>53</v>
      </c>
      <c r="B2493" s="384" t="s">
        <v>331</v>
      </c>
      <c r="C2493" s="384" t="str">
        <f t="shared" si="344"/>
        <v>Shariatpur Goshairhat</v>
      </c>
      <c r="D2493" s="626">
        <v>18</v>
      </c>
      <c r="E2493" s="626">
        <v>1</v>
      </c>
      <c r="F2493" s="626">
        <v>0</v>
      </c>
      <c r="G2493" s="626">
        <v>0</v>
      </c>
      <c r="H2493" s="626">
        <v>1</v>
      </c>
      <c r="I2493" s="626">
        <v>4</v>
      </c>
      <c r="J2493" s="626">
        <v>2</v>
      </c>
      <c r="K2493" s="626">
        <v>0</v>
      </c>
      <c r="L2493" s="626">
        <v>0</v>
      </c>
      <c r="M2493" s="626">
        <v>0</v>
      </c>
      <c r="N2493" s="626">
        <v>3</v>
      </c>
      <c r="O2493" s="626">
        <v>0</v>
      </c>
      <c r="P2493" s="626">
        <v>0</v>
      </c>
      <c r="Q2493" s="626">
        <v>0</v>
      </c>
      <c r="R2493" s="626">
        <v>0</v>
      </c>
      <c r="S2493" s="386"/>
      <c r="T2493" s="386"/>
      <c r="U2493" s="384" t="s">
        <v>53</v>
      </c>
      <c r="V2493" s="384" t="s">
        <v>331</v>
      </c>
      <c r="W2493" s="384" t="str">
        <f t="shared" si="345"/>
        <v>Shariatpur Goshairhat</v>
      </c>
      <c r="X2493" s="626">
        <v>8</v>
      </c>
      <c r="Y2493" s="626">
        <v>1</v>
      </c>
      <c r="Z2493" s="626">
        <v>0</v>
      </c>
      <c r="AA2493" s="626">
        <v>0</v>
      </c>
      <c r="AB2493" s="626">
        <v>0</v>
      </c>
      <c r="AC2493" s="626">
        <v>13</v>
      </c>
      <c r="AD2493" s="626">
        <v>1</v>
      </c>
      <c r="AE2493" s="626">
        <v>0</v>
      </c>
      <c r="AF2493" s="626">
        <v>0</v>
      </c>
      <c r="AG2493" s="626">
        <v>0</v>
      </c>
      <c r="AH2493" s="626">
        <v>8</v>
      </c>
      <c r="AI2493" s="626">
        <v>0</v>
      </c>
      <c r="AJ2493" s="626">
        <v>0</v>
      </c>
      <c r="AK2493" s="626">
        <v>0</v>
      </c>
      <c r="AL2493" s="626">
        <v>0</v>
      </c>
      <c r="AO2493" s="384" t="s">
        <v>53</v>
      </c>
      <c r="AP2493" s="384" t="s">
        <v>331</v>
      </c>
      <c r="AQ2493" s="384" t="str">
        <f t="shared" si="349"/>
        <v>Shariatpur Goshairhat</v>
      </c>
      <c r="AR2493" s="627">
        <v>0</v>
      </c>
      <c r="AS2493" s="627">
        <v>0</v>
      </c>
      <c r="AT2493" s="627">
        <v>0</v>
      </c>
      <c r="AU2493" s="627">
        <v>0</v>
      </c>
      <c r="AV2493" s="627">
        <v>0</v>
      </c>
      <c r="AW2493" s="627">
        <v>0</v>
      </c>
      <c r="AX2493" s="627">
        <v>0</v>
      </c>
      <c r="AY2493" s="627">
        <v>0</v>
      </c>
      <c r="AZ2493" s="627">
        <v>0</v>
      </c>
      <c r="BA2493" s="627">
        <v>0</v>
      </c>
      <c r="BB2493" s="627">
        <v>1</v>
      </c>
      <c r="BC2493" s="627">
        <v>0</v>
      </c>
      <c r="BD2493" s="627">
        <v>0</v>
      </c>
      <c r="BE2493" s="627">
        <v>0</v>
      </c>
      <c r="BF2493" s="627">
        <v>0</v>
      </c>
      <c r="BH2493" s="384" t="s">
        <v>53</v>
      </c>
      <c r="BI2493" s="384" t="s">
        <v>331</v>
      </c>
      <c r="BJ2493" s="384" t="str">
        <f t="shared" si="341"/>
        <v>Shariatpur Goshairhat</v>
      </c>
      <c r="BK2493" s="627">
        <v>0</v>
      </c>
      <c r="BL2493" s="627">
        <v>0</v>
      </c>
      <c r="BM2493" s="627">
        <v>0</v>
      </c>
      <c r="BN2493" s="627">
        <v>0</v>
      </c>
      <c r="BO2493" s="627">
        <v>0</v>
      </c>
      <c r="BP2493" s="627">
        <v>2</v>
      </c>
      <c r="BQ2493" s="627">
        <v>0</v>
      </c>
      <c r="BR2493" s="627">
        <v>0</v>
      </c>
      <c r="BS2493" s="627">
        <v>0</v>
      </c>
      <c r="BT2493" s="627">
        <v>0</v>
      </c>
      <c r="BU2493" s="627">
        <v>0</v>
      </c>
      <c r="BV2493" s="627">
        <v>0</v>
      </c>
      <c r="BW2493" s="627">
        <v>0</v>
      </c>
      <c r="BX2493" s="627">
        <v>0</v>
      </c>
      <c r="BY2493" s="627">
        <v>0</v>
      </c>
      <c r="CA2493" s="384" t="s">
        <v>53</v>
      </c>
      <c r="CB2493" s="384" t="s">
        <v>331</v>
      </c>
      <c r="CC2493" s="384" t="str">
        <f t="shared" si="351"/>
        <v>Shariatpur Goshairhat</v>
      </c>
      <c r="CD2493" s="629">
        <v>0</v>
      </c>
      <c r="CE2493" s="629">
        <v>0</v>
      </c>
      <c r="CF2493" s="629">
        <v>0</v>
      </c>
      <c r="CG2493" s="629">
        <v>0</v>
      </c>
      <c r="CH2493" s="629">
        <v>0</v>
      </c>
      <c r="CI2493" s="629">
        <v>0</v>
      </c>
      <c r="CJ2493" s="629">
        <v>0</v>
      </c>
      <c r="CK2493" s="629">
        <v>0</v>
      </c>
      <c r="CN2493" s="384" t="s">
        <v>53</v>
      </c>
      <c r="CO2493" s="384" t="s">
        <v>331</v>
      </c>
      <c r="CP2493" s="384" t="str">
        <f t="shared" si="350"/>
        <v>Shariatpur Goshairhat</v>
      </c>
      <c r="CQ2493" s="629">
        <v>0</v>
      </c>
      <c r="CR2493" s="629">
        <v>0</v>
      </c>
      <c r="CS2493" s="629">
        <v>0</v>
      </c>
      <c r="CT2493" s="629">
        <v>0</v>
      </c>
      <c r="CU2493" s="629">
        <v>0</v>
      </c>
      <c r="CV2493" s="629">
        <v>0</v>
      </c>
      <c r="CW2493" s="629">
        <v>0</v>
      </c>
      <c r="CX2493" s="629">
        <v>0</v>
      </c>
      <c r="CZ2493" s="384" t="s">
        <v>53</v>
      </c>
      <c r="DA2493" s="384" t="s">
        <v>331</v>
      </c>
      <c r="DB2493" s="384" t="str">
        <f t="shared" si="348"/>
        <v>Shariatpur Goshairhat</v>
      </c>
      <c r="DC2493" s="566">
        <v>4</v>
      </c>
      <c r="DD2493"/>
      <c r="DE2493" s="384" t="s">
        <v>53</v>
      </c>
      <c r="DF2493" s="384" t="s">
        <v>331</v>
      </c>
      <c r="DG2493" s="384" t="str">
        <f t="shared" si="347"/>
        <v>Shariatpur Goshairhat</v>
      </c>
      <c r="DH2493" s="566">
        <v>4</v>
      </c>
      <c r="DI2493"/>
      <c r="DJ2493" s="384" t="s">
        <v>53</v>
      </c>
      <c r="DK2493" s="384" t="s">
        <v>331</v>
      </c>
      <c r="DL2493" s="384" t="str">
        <f t="shared" si="352"/>
        <v>Shariatpur Goshairhat</v>
      </c>
      <c r="DM2493" s="566"/>
      <c r="DN2493"/>
      <c r="DO2493" s="384" t="s">
        <v>53</v>
      </c>
      <c r="DP2493" s="384" t="s">
        <v>331</v>
      </c>
      <c r="DQ2493" s="384" t="str">
        <f t="shared" si="339"/>
        <v>Shariatpur Goshairhat</v>
      </c>
      <c r="DR2493" s="566"/>
    </row>
    <row r="2494" spans="1:122" ht="15" hidden="1" x14ac:dyDescent="0.25">
      <c r="A2494" s="384" t="s">
        <v>53</v>
      </c>
      <c r="B2494" s="384" t="s">
        <v>332</v>
      </c>
      <c r="C2494" s="384" t="str">
        <f t="shared" si="344"/>
        <v>Shariatpur Naria</v>
      </c>
      <c r="D2494" s="626">
        <v>7</v>
      </c>
      <c r="E2494" s="626">
        <v>0</v>
      </c>
      <c r="F2494" s="626">
        <v>0</v>
      </c>
      <c r="G2494" s="626">
        <v>0</v>
      </c>
      <c r="H2494" s="626">
        <v>0</v>
      </c>
      <c r="I2494" s="626">
        <v>23</v>
      </c>
      <c r="J2494" s="626">
        <v>1</v>
      </c>
      <c r="K2494" s="626">
        <v>0</v>
      </c>
      <c r="L2494" s="626">
        <v>0</v>
      </c>
      <c r="M2494" s="626">
        <v>0</v>
      </c>
      <c r="N2494" s="626">
        <v>7</v>
      </c>
      <c r="O2494" s="626">
        <v>1</v>
      </c>
      <c r="P2494" s="626">
        <v>0</v>
      </c>
      <c r="Q2494" s="626">
        <v>0</v>
      </c>
      <c r="R2494" s="626">
        <v>0</v>
      </c>
      <c r="S2494" s="386"/>
      <c r="T2494" s="386"/>
      <c r="U2494" s="384" t="s">
        <v>53</v>
      </c>
      <c r="V2494" s="384" t="s">
        <v>332</v>
      </c>
      <c r="W2494" s="384" t="str">
        <f t="shared" si="345"/>
        <v>Shariatpur Naria</v>
      </c>
      <c r="X2494" s="626">
        <v>2</v>
      </c>
      <c r="Y2494" s="626">
        <v>0</v>
      </c>
      <c r="Z2494" s="626">
        <v>0</v>
      </c>
      <c r="AA2494" s="626">
        <v>0</v>
      </c>
      <c r="AB2494" s="626">
        <v>0</v>
      </c>
      <c r="AC2494" s="626">
        <v>5</v>
      </c>
      <c r="AD2494" s="626">
        <v>0</v>
      </c>
      <c r="AE2494" s="626">
        <v>0</v>
      </c>
      <c r="AF2494" s="626">
        <v>0</v>
      </c>
      <c r="AG2494" s="626">
        <v>0</v>
      </c>
      <c r="AH2494" s="626">
        <v>2</v>
      </c>
      <c r="AI2494" s="626">
        <v>0</v>
      </c>
      <c r="AJ2494" s="626">
        <v>0</v>
      </c>
      <c r="AK2494" s="626">
        <v>0</v>
      </c>
      <c r="AL2494" s="626">
        <v>0</v>
      </c>
      <c r="AO2494" s="384" t="s">
        <v>53</v>
      </c>
      <c r="AP2494" s="384" t="s">
        <v>332</v>
      </c>
      <c r="AQ2494" s="384" t="str">
        <f t="shared" si="349"/>
        <v>Shariatpur Naria</v>
      </c>
      <c r="AR2494" s="627">
        <v>1</v>
      </c>
      <c r="AS2494" s="627">
        <v>0</v>
      </c>
      <c r="AT2494" s="627">
        <v>0</v>
      </c>
      <c r="AU2494" s="627">
        <v>0</v>
      </c>
      <c r="AV2494" s="627">
        <v>0</v>
      </c>
      <c r="AW2494" s="627">
        <v>0</v>
      </c>
      <c r="AX2494" s="627">
        <v>0</v>
      </c>
      <c r="AY2494" s="627">
        <v>0</v>
      </c>
      <c r="AZ2494" s="627">
        <v>0</v>
      </c>
      <c r="BA2494" s="627">
        <v>0</v>
      </c>
      <c r="BB2494" s="627">
        <v>0</v>
      </c>
      <c r="BC2494" s="627">
        <v>0</v>
      </c>
      <c r="BD2494" s="627">
        <v>0</v>
      </c>
      <c r="BE2494" s="627">
        <v>0</v>
      </c>
      <c r="BF2494" s="627">
        <v>0</v>
      </c>
      <c r="BH2494" s="384" t="s">
        <v>53</v>
      </c>
      <c r="BI2494" s="384" t="s">
        <v>332</v>
      </c>
      <c r="BJ2494" s="384" t="str">
        <f t="shared" si="341"/>
        <v>Shariatpur Naria</v>
      </c>
      <c r="BK2494" s="627">
        <v>0</v>
      </c>
      <c r="BL2494" s="627">
        <v>0</v>
      </c>
      <c r="BM2494" s="627">
        <v>0</v>
      </c>
      <c r="BN2494" s="627">
        <v>0</v>
      </c>
      <c r="BO2494" s="627">
        <v>0</v>
      </c>
      <c r="BP2494" s="627">
        <v>0</v>
      </c>
      <c r="BQ2494" s="627">
        <v>0</v>
      </c>
      <c r="BR2494" s="627">
        <v>0</v>
      </c>
      <c r="BS2494" s="627">
        <v>0</v>
      </c>
      <c r="BT2494" s="627">
        <v>0</v>
      </c>
      <c r="BU2494" s="627">
        <v>1</v>
      </c>
      <c r="BV2494" s="627">
        <v>0</v>
      </c>
      <c r="BW2494" s="627">
        <v>0</v>
      </c>
      <c r="BX2494" s="627">
        <v>0</v>
      </c>
      <c r="BY2494" s="627">
        <v>0</v>
      </c>
      <c r="CA2494" s="384" t="s">
        <v>53</v>
      </c>
      <c r="CB2494" s="384" t="s">
        <v>332</v>
      </c>
      <c r="CC2494" s="384" t="str">
        <f t="shared" si="351"/>
        <v>Shariatpur Naria</v>
      </c>
      <c r="CD2494" s="629">
        <v>0</v>
      </c>
      <c r="CE2494" s="629">
        <v>0</v>
      </c>
      <c r="CF2494" s="629">
        <v>0</v>
      </c>
      <c r="CG2494" s="629">
        <v>0</v>
      </c>
      <c r="CH2494" s="629">
        <v>0</v>
      </c>
      <c r="CI2494" s="629">
        <v>0</v>
      </c>
      <c r="CJ2494" s="629">
        <v>0</v>
      </c>
      <c r="CK2494" s="629">
        <v>0</v>
      </c>
      <c r="CN2494" s="384" t="s">
        <v>53</v>
      </c>
      <c r="CO2494" s="384" t="s">
        <v>332</v>
      </c>
      <c r="CP2494" s="384" t="str">
        <f t="shared" si="350"/>
        <v>Shariatpur Naria</v>
      </c>
      <c r="CQ2494" s="629">
        <v>0</v>
      </c>
      <c r="CR2494" s="629">
        <v>0</v>
      </c>
      <c r="CS2494" s="629">
        <v>0</v>
      </c>
      <c r="CT2494" s="629">
        <v>0</v>
      </c>
      <c r="CU2494" s="629">
        <v>0</v>
      </c>
      <c r="CV2494" s="629">
        <v>0</v>
      </c>
      <c r="CW2494" s="629">
        <v>0</v>
      </c>
      <c r="CX2494" s="629">
        <v>0</v>
      </c>
      <c r="CZ2494" s="384" t="s">
        <v>53</v>
      </c>
      <c r="DA2494" s="384" t="s">
        <v>332</v>
      </c>
      <c r="DB2494" s="384" t="str">
        <f t="shared" si="348"/>
        <v>Shariatpur Naria</v>
      </c>
      <c r="DC2494" s="566">
        <v>0</v>
      </c>
      <c r="DD2494"/>
      <c r="DE2494" s="384" t="s">
        <v>53</v>
      </c>
      <c r="DF2494" s="384" t="s">
        <v>332</v>
      </c>
      <c r="DG2494" s="384" t="str">
        <f t="shared" si="347"/>
        <v>Shariatpur Naria</v>
      </c>
      <c r="DH2494" s="566">
        <v>0</v>
      </c>
      <c r="DI2494"/>
      <c r="DJ2494" s="384" t="s">
        <v>53</v>
      </c>
      <c r="DK2494" s="384" t="s">
        <v>332</v>
      </c>
      <c r="DL2494" s="384" t="str">
        <f t="shared" si="352"/>
        <v>Shariatpur Naria</v>
      </c>
      <c r="DM2494" s="566"/>
      <c r="DN2494"/>
      <c r="DO2494" s="384" t="s">
        <v>53</v>
      </c>
      <c r="DP2494" s="384" t="s">
        <v>332</v>
      </c>
      <c r="DQ2494" s="384" t="str">
        <f t="shared" si="339"/>
        <v>Shariatpur Naria</v>
      </c>
      <c r="DR2494" s="566"/>
    </row>
    <row r="2495" spans="1:122" ht="15" hidden="1" x14ac:dyDescent="0.25">
      <c r="A2495" s="384" t="s">
        <v>53</v>
      </c>
      <c r="B2495" s="241" t="s">
        <v>599</v>
      </c>
      <c r="C2495" s="384" t="str">
        <f t="shared" si="344"/>
        <v>Shariatpur Shariatpur Sadar</v>
      </c>
      <c r="D2495" s="626">
        <v>7</v>
      </c>
      <c r="E2495" s="626">
        <v>0</v>
      </c>
      <c r="F2495" s="626">
        <v>0</v>
      </c>
      <c r="G2495" s="626">
        <v>0</v>
      </c>
      <c r="H2495" s="626">
        <v>1</v>
      </c>
      <c r="I2495" s="626">
        <v>15</v>
      </c>
      <c r="J2495" s="626">
        <v>0</v>
      </c>
      <c r="K2495" s="626">
        <v>0</v>
      </c>
      <c r="L2495" s="626">
        <v>0</v>
      </c>
      <c r="M2495" s="626">
        <v>0</v>
      </c>
      <c r="N2495" s="626">
        <v>1</v>
      </c>
      <c r="O2495" s="626">
        <v>1</v>
      </c>
      <c r="P2495" s="626">
        <v>0</v>
      </c>
      <c r="Q2495" s="626">
        <v>0</v>
      </c>
      <c r="R2495" s="626">
        <v>0</v>
      </c>
      <c r="S2495" s="386"/>
      <c r="T2495" s="386"/>
      <c r="U2495" s="384" t="s">
        <v>53</v>
      </c>
      <c r="V2495" s="241" t="s">
        <v>599</v>
      </c>
      <c r="W2495" s="384" t="str">
        <f t="shared" si="345"/>
        <v>Shariatpur Shariatpur Sadar</v>
      </c>
      <c r="X2495" s="626">
        <v>6</v>
      </c>
      <c r="Y2495" s="626">
        <v>0</v>
      </c>
      <c r="Z2495" s="626">
        <v>0</v>
      </c>
      <c r="AA2495" s="626">
        <v>0</v>
      </c>
      <c r="AB2495" s="626">
        <v>0</v>
      </c>
      <c r="AC2495" s="626">
        <v>12</v>
      </c>
      <c r="AD2495" s="626">
        <v>0</v>
      </c>
      <c r="AE2495" s="626">
        <v>0</v>
      </c>
      <c r="AF2495" s="626">
        <v>0</v>
      </c>
      <c r="AG2495" s="626">
        <v>0</v>
      </c>
      <c r="AH2495" s="626">
        <v>5</v>
      </c>
      <c r="AI2495" s="626">
        <v>0</v>
      </c>
      <c r="AJ2495" s="626">
        <v>0</v>
      </c>
      <c r="AK2495" s="626">
        <v>0</v>
      </c>
      <c r="AL2495" s="626">
        <v>0</v>
      </c>
      <c r="AO2495" s="384" t="s">
        <v>53</v>
      </c>
      <c r="AP2495" s="241" t="s">
        <v>599</v>
      </c>
      <c r="AQ2495" s="384" t="str">
        <f t="shared" si="349"/>
        <v>Shariatpur Shariatpur Sadar</v>
      </c>
      <c r="AR2495" s="627">
        <v>0</v>
      </c>
      <c r="AS2495" s="627">
        <v>0</v>
      </c>
      <c r="AT2495" s="627">
        <v>0</v>
      </c>
      <c r="AU2495" s="627">
        <v>0</v>
      </c>
      <c r="AV2495" s="627">
        <v>0</v>
      </c>
      <c r="AW2495" s="627">
        <v>1</v>
      </c>
      <c r="AX2495" s="627">
        <v>0</v>
      </c>
      <c r="AY2495" s="627">
        <v>0</v>
      </c>
      <c r="AZ2495" s="627">
        <v>0</v>
      </c>
      <c r="BA2495" s="627">
        <v>0</v>
      </c>
      <c r="BB2495" s="627">
        <v>0</v>
      </c>
      <c r="BC2495" s="627">
        <v>0</v>
      </c>
      <c r="BD2495" s="627">
        <v>0</v>
      </c>
      <c r="BE2495" s="627">
        <v>0</v>
      </c>
      <c r="BF2495" s="627">
        <v>0</v>
      </c>
      <c r="BH2495" s="384" t="s">
        <v>53</v>
      </c>
      <c r="BI2495" s="241" t="s">
        <v>599</v>
      </c>
      <c r="BJ2495" s="384" t="str">
        <f t="shared" si="341"/>
        <v>Shariatpur Shariatpur Sadar</v>
      </c>
      <c r="BK2495" s="627">
        <v>0</v>
      </c>
      <c r="BL2495" s="627">
        <v>0</v>
      </c>
      <c r="BM2495" s="627">
        <v>0</v>
      </c>
      <c r="BN2495" s="627">
        <v>0</v>
      </c>
      <c r="BO2495" s="627">
        <v>0</v>
      </c>
      <c r="BP2495" s="627">
        <v>1</v>
      </c>
      <c r="BQ2495" s="627">
        <v>0</v>
      </c>
      <c r="BR2495" s="627">
        <v>0</v>
      </c>
      <c r="BS2495" s="627">
        <v>0</v>
      </c>
      <c r="BT2495" s="627">
        <v>0</v>
      </c>
      <c r="BU2495" s="627">
        <v>0</v>
      </c>
      <c r="BV2495" s="627">
        <v>0</v>
      </c>
      <c r="BW2495" s="627">
        <v>0</v>
      </c>
      <c r="BX2495" s="627">
        <v>0</v>
      </c>
      <c r="BY2495" s="627">
        <v>0</v>
      </c>
      <c r="CA2495" s="384" t="s">
        <v>53</v>
      </c>
      <c r="CB2495" s="241" t="s">
        <v>599</v>
      </c>
      <c r="CC2495" s="384" t="str">
        <f t="shared" si="351"/>
        <v>Shariatpur Shariatpur Sadar</v>
      </c>
      <c r="CD2495" s="629">
        <v>0</v>
      </c>
      <c r="CE2495" s="629">
        <v>0</v>
      </c>
      <c r="CF2495" s="629">
        <v>0</v>
      </c>
      <c r="CG2495" s="629">
        <v>0</v>
      </c>
      <c r="CH2495" s="629">
        <v>0</v>
      </c>
      <c r="CI2495" s="629">
        <v>0</v>
      </c>
      <c r="CJ2495" s="629">
        <v>0</v>
      </c>
      <c r="CK2495" s="629">
        <v>0</v>
      </c>
      <c r="CN2495" s="384" t="s">
        <v>53</v>
      </c>
      <c r="CO2495" s="241" t="s">
        <v>599</v>
      </c>
      <c r="CP2495" s="384" t="str">
        <f t="shared" si="350"/>
        <v>Shariatpur Shariatpur Sadar</v>
      </c>
      <c r="CQ2495" s="629">
        <v>0</v>
      </c>
      <c r="CR2495" s="629">
        <v>0</v>
      </c>
      <c r="CS2495" s="629">
        <v>0</v>
      </c>
      <c r="CT2495" s="629">
        <v>0</v>
      </c>
      <c r="CU2495" s="629">
        <v>0</v>
      </c>
      <c r="CV2495" s="629">
        <v>0</v>
      </c>
      <c r="CW2495" s="629">
        <v>0</v>
      </c>
      <c r="CX2495" s="629">
        <v>0</v>
      </c>
      <c r="CZ2495" s="384" t="s">
        <v>53</v>
      </c>
      <c r="DA2495" s="241" t="s">
        <v>599</v>
      </c>
      <c r="DB2495" s="384" t="str">
        <f t="shared" si="348"/>
        <v>Shariatpur Shariatpur Sadar</v>
      </c>
      <c r="DC2495" s="566">
        <v>5</v>
      </c>
      <c r="DD2495"/>
      <c r="DE2495" s="384" t="s">
        <v>53</v>
      </c>
      <c r="DF2495" s="241" t="s">
        <v>599</v>
      </c>
      <c r="DG2495" s="384" t="str">
        <f t="shared" si="347"/>
        <v>Shariatpur Shariatpur Sadar</v>
      </c>
      <c r="DH2495" s="566">
        <v>2</v>
      </c>
      <c r="DI2495"/>
      <c r="DJ2495" s="384" t="s">
        <v>53</v>
      </c>
      <c r="DK2495" s="241" t="s">
        <v>599</v>
      </c>
      <c r="DL2495" s="384" t="str">
        <f t="shared" si="352"/>
        <v>Shariatpur Shariatpur Sadar</v>
      </c>
      <c r="DM2495" s="566"/>
      <c r="DN2495"/>
      <c r="DO2495" s="384" t="s">
        <v>53</v>
      </c>
      <c r="DP2495" s="241" t="s">
        <v>599</v>
      </c>
      <c r="DQ2495" s="384" t="str">
        <f t="shared" ref="DQ2495:DQ2529" si="353">DO2495&amp;" "&amp;DP2495</f>
        <v>Shariatpur Shariatpur Sadar</v>
      </c>
      <c r="DR2495" s="566"/>
    </row>
    <row r="2496" spans="1:122" ht="15" hidden="1" x14ac:dyDescent="0.25">
      <c r="A2496" s="384" t="s">
        <v>53</v>
      </c>
      <c r="B2496" s="384" t="s">
        <v>333</v>
      </c>
      <c r="C2496" s="384" t="str">
        <f t="shared" si="344"/>
        <v>Shariatpur Zanjira</v>
      </c>
      <c r="D2496" s="626">
        <v>16</v>
      </c>
      <c r="E2496" s="626">
        <v>0</v>
      </c>
      <c r="F2496" s="626">
        <v>0</v>
      </c>
      <c r="G2496" s="626">
        <v>0</v>
      </c>
      <c r="H2496" s="626">
        <v>0</v>
      </c>
      <c r="I2496" s="626">
        <v>8</v>
      </c>
      <c r="J2496" s="626">
        <v>0</v>
      </c>
      <c r="K2496" s="626">
        <v>0</v>
      </c>
      <c r="L2496" s="626">
        <v>0</v>
      </c>
      <c r="M2496" s="626">
        <v>0</v>
      </c>
      <c r="N2496" s="626">
        <v>5</v>
      </c>
      <c r="O2496" s="626">
        <v>1</v>
      </c>
      <c r="P2496" s="626">
        <v>0</v>
      </c>
      <c r="Q2496" s="626">
        <v>0</v>
      </c>
      <c r="R2496" s="626">
        <v>0</v>
      </c>
      <c r="S2496" s="386"/>
      <c r="T2496" s="386"/>
      <c r="U2496" s="384" t="s">
        <v>53</v>
      </c>
      <c r="V2496" s="384" t="s">
        <v>333</v>
      </c>
      <c r="W2496" s="384" t="str">
        <f t="shared" si="345"/>
        <v>Shariatpur Zanjira</v>
      </c>
      <c r="X2496" s="626">
        <v>3</v>
      </c>
      <c r="Y2496" s="626">
        <v>0</v>
      </c>
      <c r="Z2496" s="626">
        <v>0</v>
      </c>
      <c r="AA2496" s="626">
        <v>0</v>
      </c>
      <c r="AB2496" s="626">
        <v>0</v>
      </c>
      <c r="AC2496" s="626">
        <v>6</v>
      </c>
      <c r="AD2496" s="626">
        <v>0</v>
      </c>
      <c r="AE2496" s="626">
        <v>0</v>
      </c>
      <c r="AF2496" s="626">
        <v>0</v>
      </c>
      <c r="AG2496" s="626">
        <v>0</v>
      </c>
      <c r="AH2496" s="626">
        <v>4</v>
      </c>
      <c r="AI2496" s="626">
        <v>0</v>
      </c>
      <c r="AJ2496" s="626">
        <v>0</v>
      </c>
      <c r="AK2496" s="626">
        <v>0</v>
      </c>
      <c r="AL2496" s="626">
        <v>0</v>
      </c>
      <c r="AO2496" s="384" t="s">
        <v>53</v>
      </c>
      <c r="AP2496" s="384" t="s">
        <v>333</v>
      </c>
      <c r="AQ2496" s="384" t="str">
        <f t="shared" si="349"/>
        <v>Shariatpur Zanjira</v>
      </c>
      <c r="AR2496" s="627">
        <v>1</v>
      </c>
      <c r="AS2496" s="627">
        <v>0</v>
      </c>
      <c r="AT2496" s="627">
        <v>0</v>
      </c>
      <c r="AU2496" s="627">
        <v>0</v>
      </c>
      <c r="AV2496" s="627">
        <v>0</v>
      </c>
      <c r="AW2496" s="627">
        <v>0</v>
      </c>
      <c r="AX2496" s="627">
        <v>0</v>
      </c>
      <c r="AY2496" s="627">
        <v>0</v>
      </c>
      <c r="AZ2496" s="627">
        <v>0</v>
      </c>
      <c r="BA2496" s="627">
        <v>0</v>
      </c>
      <c r="BB2496" s="627">
        <v>1</v>
      </c>
      <c r="BC2496" s="627">
        <v>0</v>
      </c>
      <c r="BD2496" s="627">
        <v>0</v>
      </c>
      <c r="BE2496" s="627">
        <v>0</v>
      </c>
      <c r="BF2496" s="627">
        <v>0</v>
      </c>
      <c r="BH2496" s="384" t="s">
        <v>53</v>
      </c>
      <c r="BI2496" s="384" t="s">
        <v>333</v>
      </c>
      <c r="BJ2496" s="384" t="str">
        <f t="shared" si="341"/>
        <v>Shariatpur Zanjira</v>
      </c>
      <c r="BK2496" s="627">
        <v>1</v>
      </c>
      <c r="BL2496" s="627">
        <v>0</v>
      </c>
      <c r="BM2496" s="627">
        <v>0</v>
      </c>
      <c r="BN2496" s="627">
        <v>0</v>
      </c>
      <c r="BO2496" s="627">
        <v>0</v>
      </c>
      <c r="BP2496" s="627">
        <v>0</v>
      </c>
      <c r="BQ2496" s="627">
        <v>0</v>
      </c>
      <c r="BR2496" s="627">
        <v>0</v>
      </c>
      <c r="BS2496" s="627">
        <v>0</v>
      </c>
      <c r="BT2496" s="627">
        <v>0</v>
      </c>
      <c r="BU2496" s="627">
        <v>0</v>
      </c>
      <c r="BV2496" s="627">
        <v>0</v>
      </c>
      <c r="BW2496" s="627">
        <v>0</v>
      </c>
      <c r="BX2496" s="627">
        <v>0</v>
      </c>
      <c r="BY2496" s="627">
        <v>0</v>
      </c>
      <c r="CA2496" s="384" t="s">
        <v>53</v>
      </c>
      <c r="CB2496" s="384" t="s">
        <v>333</v>
      </c>
      <c r="CC2496" s="384" t="str">
        <f t="shared" si="351"/>
        <v>Shariatpur Zanjira</v>
      </c>
      <c r="CD2496" s="629">
        <v>0</v>
      </c>
      <c r="CE2496" s="629">
        <v>0</v>
      </c>
      <c r="CF2496" s="629">
        <v>0</v>
      </c>
      <c r="CG2496" s="629">
        <v>0</v>
      </c>
      <c r="CH2496" s="629">
        <v>0</v>
      </c>
      <c r="CI2496" s="629">
        <v>0</v>
      </c>
      <c r="CJ2496" s="629">
        <v>0</v>
      </c>
      <c r="CK2496" s="629">
        <v>0</v>
      </c>
      <c r="CN2496" s="384" t="s">
        <v>53</v>
      </c>
      <c r="CO2496" s="384" t="s">
        <v>333</v>
      </c>
      <c r="CP2496" s="384" t="str">
        <f t="shared" si="350"/>
        <v>Shariatpur Zanjira</v>
      </c>
      <c r="CQ2496" s="629">
        <v>0</v>
      </c>
      <c r="CR2496" s="629">
        <v>0</v>
      </c>
      <c r="CS2496" s="629">
        <v>0</v>
      </c>
      <c r="CT2496" s="629">
        <v>0</v>
      </c>
      <c r="CU2496" s="629">
        <v>0</v>
      </c>
      <c r="CV2496" s="629">
        <v>0</v>
      </c>
      <c r="CW2496" s="629">
        <v>0</v>
      </c>
      <c r="CX2496" s="629">
        <v>0</v>
      </c>
      <c r="CZ2496" s="384" t="s">
        <v>53</v>
      </c>
      <c r="DA2496" s="384" t="s">
        <v>333</v>
      </c>
      <c r="DB2496" s="384" t="str">
        <f t="shared" si="348"/>
        <v>Shariatpur Zanjira</v>
      </c>
      <c r="DC2496" s="566">
        <v>0</v>
      </c>
      <c r="DD2496"/>
      <c r="DE2496" s="384" t="s">
        <v>53</v>
      </c>
      <c r="DF2496" s="384" t="s">
        <v>333</v>
      </c>
      <c r="DG2496" s="384" t="str">
        <f t="shared" si="347"/>
        <v>Shariatpur Zanjira</v>
      </c>
      <c r="DH2496" s="566">
        <v>4</v>
      </c>
      <c r="DI2496"/>
      <c r="DJ2496" s="384" t="s">
        <v>53</v>
      </c>
      <c r="DK2496" s="384" t="s">
        <v>333</v>
      </c>
      <c r="DL2496" s="384" t="str">
        <f t="shared" si="352"/>
        <v>Shariatpur Zanjira</v>
      </c>
      <c r="DM2496" s="566"/>
      <c r="DN2496"/>
      <c r="DO2496" s="384" t="s">
        <v>53</v>
      </c>
      <c r="DP2496" s="384" t="s">
        <v>333</v>
      </c>
      <c r="DQ2496" s="384" t="str">
        <f t="shared" si="353"/>
        <v>Shariatpur Zanjira</v>
      </c>
      <c r="DR2496" s="566"/>
    </row>
    <row r="2497" spans="1:122" ht="15" hidden="1" x14ac:dyDescent="0.25">
      <c r="A2497" s="384" t="s">
        <v>53</v>
      </c>
      <c r="B2497" s="385" t="s">
        <v>88</v>
      </c>
      <c r="C2497" s="384" t="str">
        <f t="shared" si="344"/>
        <v>Shariatpur Prison</v>
      </c>
      <c r="D2497" s="626">
        <v>0</v>
      </c>
      <c r="E2497" s="626"/>
      <c r="F2497" s="626"/>
      <c r="G2497" s="626"/>
      <c r="H2497" s="626"/>
      <c r="I2497" s="626">
        <v>0</v>
      </c>
      <c r="J2497" s="626"/>
      <c r="K2497" s="626"/>
      <c r="L2497" s="626"/>
      <c r="M2497" s="626"/>
      <c r="N2497" s="626">
        <v>0</v>
      </c>
      <c r="O2497" s="626"/>
      <c r="P2497" s="626"/>
      <c r="Q2497" s="626"/>
      <c r="R2497" s="626"/>
      <c r="S2497" s="386"/>
      <c r="T2497" s="386"/>
      <c r="U2497" s="384" t="s">
        <v>53</v>
      </c>
      <c r="V2497" s="385" t="s">
        <v>88</v>
      </c>
      <c r="W2497" s="384" t="str">
        <f t="shared" si="345"/>
        <v>Shariatpur Prison</v>
      </c>
      <c r="X2497" s="626">
        <v>0</v>
      </c>
      <c r="Y2497" s="626"/>
      <c r="Z2497" s="626"/>
      <c r="AA2497" s="626"/>
      <c r="AB2497" s="626"/>
      <c r="AC2497" s="626">
        <v>0</v>
      </c>
      <c r="AD2497" s="626"/>
      <c r="AE2497" s="626"/>
      <c r="AF2497" s="626"/>
      <c r="AG2497" s="626"/>
      <c r="AH2497" s="626">
        <v>0</v>
      </c>
      <c r="AI2497" s="626"/>
      <c r="AJ2497" s="626"/>
      <c r="AK2497" s="626"/>
      <c r="AL2497" s="626"/>
      <c r="AO2497" s="384" t="s">
        <v>53</v>
      </c>
      <c r="AP2497" s="385" t="s">
        <v>88</v>
      </c>
      <c r="AQ2497" s="384" t="str">
        <f t="shared" si="349"/>
        <v>Shariatpur Prison</v>
      </c>
      <c r="AR2497" s="627">
        <v>0</v>
      </c>
      <c r="AS2497" s="627">
        <v>0</v>
      </c>
      <c r="AT2497" s="627">
        <v>0</v>
      </c>
      <c r="AU2497" s="627">
        <v>0</v>
      </c>
      <c r="AV2497" s="627">
        <v>0</v>
      </c>
      <c r="AW2497" s="627">
        <v>0</v>
      </c>
      <c r="AX2497" s="627">
        <v>0</v>
      </c>
      <c r="AY2497" s="627">
        <v>0</v>
      </c>
      <c r="AZ2497" s="627">
        <v>0</v>
      </c>
      <c r="BA2497" s="627">
        <v>0</v>
      </c>
      <c r="BB2497" s="627">
        <v>0</v>
      </c>
      <c r="BC2497" s="627">
        <v>0</v>
      </c>
      <c r="BD2497" s="627">
        <v>0</v>
      </c>
      <c r="BE2497" s="627">
        <v>0</v>
      </c>
      <c r="BF2497" s="627">
        <v>0</v>
      </c>
      <c r="BH2497" s="384" t="s">
        <v>53</v>
      </c>
      <c r="BI2497" s="385" t="s">
        <v>88</v>
      </c>
      <c r="BJ2497" s="384" t="str">
        <f t="shared" si="341"/>
        <v>Shariatpur Prison</v>
      </c>
      <c r="BK2497" s="627">
        <v>0</v>
      </c>
      <c r="BL2497" s="627">
        <v>0</v>
      </c>
      <c r="BM2497" s="627">
        <v>0</v>
      </c>
      <c r="BN2497" s="627">
        <v>0</v>
      </c>
      <c r="BO2497" s="627">
        <v>0</v>
      </c>
      <c r="BP2497" s="627">
        <v>0</v>
      </c>
      <c r="BQ2497" s="627">
        <v>0</v>
      </c>
      <c r="BR2497" s="627">
        <v>0</v>
      </c>
      <c r="BS2497" s="627">
        <v>0</v>
      </c>
      <c r="BT2497" s="627">
        <v>0</v>
      </c>
      <c r="BU2497" s="627">
        <v>0</v>
      </c>
      <c r="BV2497" s="627">
        <v>0</v>
      </c>
      <c r="BW2497" s="627">
        <v>0</v>
      </c>
      <c r="BX2497" s="627">
        <v>0</v>
      </c>
      <c r="BY2497" s="627">
        <v>0</v>
      </c>
      <c r="CA2497" s="384" t="s">
        <v>53</v>
      </c>
      <c r="CB2497" s="385" t="s">
        <v>88</v>
      </c>
      <c r="CC2497" s="384" t="str">
        <f t="shared" si="351"/>
        <v>Shariatpur Prison</v>
      </c>
      <c r="CD2497" s="629"/>
      <c r="CE2497" s="629"/>
      <c r="CF2497" s="629"/>
      <c r="CG2497" s="629"/>
      <c r="CH2497" s="629"/>
      <c r="CI2497" s="629"/>
      <c r="CJ2497" s="629"/>
      <c r="CK2497" s="629"/>
      <c r="CN2497" s="384" t="s">
        <v>53</v>
      </c>
      <c r="CO2497" s="385" t="s">
        <v>88</v>
      </c>
      <c r="CP2497" s="384" t="str">
        <f t="shared" si="350"/>
        <v>Shariatpur Prison</v>
      </c>
      <c r="CQ2497" s="629"/>
      <c r="CR2497" s="629"/>
      <c r="CS2497" s="629"/>
      <c r="CT2497" s="629"/>
      <c r="CU2497" s="629"/>
      <c r="CV2497" s="629"/>
      <c r="CW2497" s="629"/>
      <c r="CX2497" s="629"/>
      <c r="CZ2497" s="384" t="s">
        <v>53</v>
      </c>
      <c r="DA2497" s="385" t="s">
        <v>88</v>
      </c>
      <c r="DB2497" s="384" t="str">
        <f t="shared" si="348"/>
        <v>Shariatpur Prison</v>
      </c>
      <c r="DC2497" s="566"/>
      <c r="DD2497"/>
      <c r="DE2497" s="384" t="s">
        <v>53</v>
      </c>
      <c r="DF2497" s="385" t="s">
        <v>88</v>
      </c>
      <c r="DG2497" s="384" t="str">
        <f t="shared" si="347"/>
        <v>Shariatpur Prison</v>
      </c>
      <c r="DH2497" s="566"/>
      <c r="DI2497"/>
      <c r="DJ2497" s="384" t="s">
        <v>53</v>
      </c>
      <c r="DK2497" s="385" t="s">
        <v>88</v>
      </c>
      <c r="DL2497" s="384" t="str">
        <f t="shared" si="352"/>
        <v>Shariatpur Prison</v>
      </c>
      <c r="DM2497" s="566"/>
      <c r="DN2497"/>
      <c r="DO2497" s="384" t="s">
        <v>53</v>
      </c>
      <c r="DP2497" s="385" t="s">
        <v>88</v>
      </c>
      <c r="DQ2497" s="384" t="str">
        <f t="shared" si="353"/>
        <v>Shariatpur Prison</v>
      </c>
      <c r="DR2497" s="566"/>
    </row>
    <row r="2498" spans="1:122" ht="15" hidden="1" x14ac:dyDescent="0.25">
      <c r="A2498" s="384" t="s">
        <v>55</v>
      </c>
      <c r="B2498" s="384" t="s">
        <v>339</v>
      </c>
      <c r="C2498" s="384" t="str">
        <f t="shared" si="344"/>
        <v>Tangail Basail</v>
      </c>
      <c r="D2498" s="626">
        <v>16</v>
      </c>
      <c r="E2498" s="626">
        <v>0</v>
      </c>
      <c r="F2498" s="626">
        <v>0</v>
      </c>
      <c r="G2498" s="626">
        <v>0</v>
      </c>
      <c r="H2498" s="626">
        <v>0</v>
      </c>
      <c r="I2498" s="626">
        <v>30</v>
      </c>
      <c r="J2498" s="626">
        <v>0</v>
      </c>
      <c r="K2498" s="626">
        <v>0</v>
      </c>
      <c r="L2498" s="626">
        <v>0</v>
      </c>
      <c r="M2498" s="626">
        <v>0</v>
      </c>
      <c r="N2498" s="626">
        <v>4</v>
      </c>
      <c r="O2498" s="626">
        <v>1</v>
      </c>
      <c r="P2498" s="626">
        <v>0</v>
      </c>
      <c r="Q2498" s="626">
        <v>0</v>
      </c>
      <c r="R2498" s="626">
        <v>0</v>
      </c>
      <c r="S2498" s="386"/>
      <c r="T2498" s="386"/>
      <c r="U2498" s="384" t="s">
        <v>55</v>
      </c>
      <c r="V2498" s="384" t="s">
        <v>339</v>
      </c>
      <c r="W2498" s="384" t="str">
        <f t="shared" si="345"/>
        <v>Tangail Basail</v>
      </c>
      <c r="X2498" s="626">
        <v>6</v>
      </c>
      <c r="Y2498" s="626">
        <v>0</v>
      </c>
      <c r="Z2498" s="626">
        <v>0</v>
      </c>
      <c r="AA2498" s="626">
        <v>0</v>
      </c>
      <c r="AB2498" s="626">
        <v>0</v>
      </c>
      <c r="AC2498" s="626">
        <v>13</v>
      </c>
      <c r="AD2498" s="626">
        <v>0</v>
      </c>
      <c r="AE2498" s="626">
        <v>0</v>
      </c>
      <c r="AF2498" s="626">
        <v>0</v>
      </c>
      <c r="AG2498" s="626">
        <v>0</v>
      </c>
      <c r="AH2498" s="626">
        <v>4</v>
      </c>
      <c r="AI2498" s="626">
        <v>0</v>
      </c>
      <c r="AJ2498" s="626">
        <v>0</v>
      </c>
      <c r="AK2498" s="626">
        <v>0</v>
      </c>
      <c r="AL2498" s="626">
        <v>0</v>
      </c>
      <c r="AO2498" s="384" t="s">
        <v>55</v>
      </c>
      <c r="AP2498" s="384" t="s">
        <v>339</v>
      </c>
      <c r="AQ2498" s="384" t="str">
        <f t="shared" ref="AQ2498:AQ2511" si="354">AO2498&amp;" "&amp;AP2498</f>
        <v>Tangail Basail</v>
      </c>
      <c r="AR2498" s="627">
        <v>0</v>
      </c>
      <c r="AS2498" s="627">
        <v>0</v>
      </c>
      <c r="AT2498" s="627">
        <v>0</v>
      </c>
      <c r="AU2498" s="627">
        <v>0</v>
      </c>
      <c r="AV2498" s="627">
        <v>0</v>
      </c>
      <c r="AW2498" s="627">
        <v>0</v>
      </c>
      <c r="AX2498" s="627">
        <v>0</v>
      </c>
      <c r="AY2498" s="627">
        <v>0</v>
      </c>
      <c r="AZ2498" s="627">
        <v>0</v>
      </c>
      <c r="BA2498" s="627">
        <v>0</v>
      </c>
      <c r="BB2498" s="627">
        <v>0</v>
      </c>
      <c r="BC2498" s="627">
        <v>0</v>
      </c>
      <c r="BD2498" s="627">
        <v>0</v>
      </c>
      <c r="BE2498" s="627">
        <v>0</v>
      </c>
      <c r="BF2498" s="627">
        <v>0</v>
      </c>
      <c r="BH2498" s="384" t="s">
        <v>55</v>
      </c>
      <c r="BI2498" s="384" t="s">
        <v>339</v>
      </c>
      <c r="BJ2498" s="384" t="str">
        <f t="shared" ref="BJ2498:BJ2557" si="355">BH2498&amp;" "&amp;BI2498</f>
        <v>Tangail Basail</v>
      </c>
      <c r="BK2498" s="627">
        <v>0</v>
      </c>
      <c r="BL2498" s="627">
        <v>0</v>
      </c>
      <c r="BM2498" s="627">
        <v>0</v>
      </c>
      <c r="BN2498" s="627">
        <v>0</v>
      </c>
      <c r="BO2498" s="627">
        <v>0</v>
      </c>
      <c r="BP2498" s="627">
        <v>0</v>
      </c>
      <c r="BQ2498" s="627">
        <v>0</v>
      </c>
      <c r="BR2498" s="627">
        <v>0</v>
      </c>
      <c r="BS2498" s="627">
        <v>0</v>
      </c>
      <c r="BT2498" s="627">
        <v>0</v>
      </c>
      <c r="BU2498" s="627">
        <v>0</v>
      </c>
      <c r="BV2498" s="627">
        <v>0</v>
      </c>
      <c r="BW2498" s="627">
        <v>0</v>
      </c>
      <c r="BX2498" s="627">
        <v>0</v>
      </c>
      <c r="BY2498" s="627">
        <v>0</v>
      </c>
      <c r="CA2498" s="384" t="s">
        <v>55</v>
      </c>
      <c r="CB2498" s="384" t="s">
        <v>339</v>
      </c>
      <c r="CC2498" s="384" t="str">
        <f t="shared" si="351"/>
        <v>Tangail Basail</v>
      </c>
      <c r="CD2498" s="629">
        <v>0</v>
      </c>
      <c r="CE2498" s="629">
        <v>0</v>
      </c>
      <c r="CF2498" s="629">
        <v>0</v>
      </c>
      <c r="CG2498" s="629">
        <v>0</v>
      </c>
      <c r="CH2498" s="629">
        <v>0</v>
      </c>
      <c r="CI2498" s="629">
        <v>0</v>
      </c>
      <c r="CJ2498" s="629">
        <v>0</v>
      </c>
      <c r="CK2498" s="629">
        <v>0</v>
      </c>
      <c r="CN2498" s="384" t="s">
        <v>55</v>
      </c>
      <c r="CO2498" s="384" t="s">
        <v>339</v>
      </c>
      <c r="CP2498" s="384" t="str">
        <f t="shared" ref="CP2498:CP2511" si="356">CN2498&amp;" "&amp;CO2498</f>
        <v>Tangail Basail</v>
      </c>
      <c r="CQ2498" s="629">
        <v>0</v>
      </c>
      <c r="CR2498" s="629">
        <v>0</v>
      </c>
      <c r="CS2498" s="629">
        <v>0</v>
      </c>
      <c r="CT2498" s="629">
        <v>0</v>
      </c>
      <c r="CU2498" s="629">
        <v>0</v>
      </c>
      <c r="CV2498" s="629">
        <v>0</v>
      </c>
      <c r="CW2498" s="629">
        <v>0</v>
      </c>
      <c r="CX2498" s="629">
        <v>0</v>
      </c>
      <c r="CZ2498" s="384" t="s">
        <v>55</v>
      </c>
      <c r="DA2498" s="384" t="s">
        <v>339</v>
      </c>
      <c r="DB2498" s="384" t="str">
        <f t="shared" si="348"/>
        <v>Tangail Basail</v>
      </c>
      <c r="DC2498" s="566">
        <v>3</v>
      </c>
      <c r="DD2498"/>
      <c r="DE2498" s="384" t="s">
        <v>55</v>
      </c>
      <c r="DF2498" s="384" t="s">
        <v>339</v>
      </c>
      <c r="DG2498" s="384" t="str">
        <f t="shared" si="347"/>
        <v>Tangail Basail</v>
      </c>
      <c r="DH2498" s="566">
        <v>0</v>
      </c>
      <c r="DI2498"/>
      <c r="DJ2498" s="384" t="s">
        <v>55</v>
      </c>
      <c r="DK2498" s="384" t="s">
        <v>339</v>
      </c>
      <c r="DL2498" s="384" t="str">
        <f t="shared" si="352"/>
        <v>Tangail Basail</v>
      </c>
      <c r="DM2498" s="566"/>
      <c r="DN2498"/>
      <c r="DO2498" s="384" t="s">
        <v>55</v>
      </c>
      <c r="DP2498" s="384" t="s">
        <v>339</v>
      </c>
      <c r="DQ2498" s="384" t="str">
        <f t="shared" si="353"/>
        <v>Tangail Basail</v>
      </c>
      <c r="DR2498" s="566"/>
    </row>
    <row r="2499" spans="1:122" ht="15" hidden="1" x14ac:dyDescent="0.25">
      <c r="A2499" s="384" t="s">
        <v>55</v>
      </c>
      <c r="B2499" s="384" t="s">
        <v>340</v>
      </c>
      <c r="C2499" s="384" t="str">
        <f t="shared" ref="C2499:C2563" si="357">A2499&amp;" "&amp;B2499</f>
        <v>Tangail Bhuapur</v>
      </c>
      <c r="D2499" s="626">
        <v>19</v>
      </c>
      <c r="E2499" s="626">
        <v>2</v>
      </c>
      <c r="F2499" s="626">
        <v>0</v>
      </c>
      <c r="G2499" s="626">
        <v>0</v>
      </c>
      <c r="H2499" s="626">
        <v>0</v>
      </c>
      <c r="I2499" s="626">
        <v>10</v>
      </c>
      <c r="J2499" s="626">
        <v>0</v>
      </c>
      <c r="K2499" s="626">
        <v>0</v>
      </c>
      <c r="L2499" s="626">
        <v>0</v>
      </c>
      <c r="M2499" s="626">
        <v>0</v>
      </c>
      <c r="N2499" s="626">
        <v>1</v>
      </c>
      <c r="O2499" s="626">
        <v>0</v>
      </c>
      <c r="P2499" s="626">
        <v>0</v>
      </c>
      <c r="Q2499" s="626">
        <v>0</v>
      </c>
      <c r="R2499" s="626">
        <v>0</v>
      </c>
      <c r="S2499" s="386"/>
      <c r="T2499" s="386"/>
      <c r="U2499" s="384" t="s">
        <v>55</v>
      </c>
      <c r="V2499" s="384" t="s">
        <v>340</v>
      </c>
      <c r="W2499" s="384" t="str">
        <f t="shared" ref="W2499:W2563" si="358">U2499&amp;" "&amp;V2499</f>
        <v>Tangail Bhuapur</v>
      </c>
      <c r="X2499" s="626">
        <v>9</v>
      </c>
      <c r="Y2499" s="626">
        <v>1</v>
      </c>
      <c r="Z2499" s="626">
        <v>0</v>
      </c>
      <c r="AA2499" s="626">
        <v>0</v>
      </c>
      <c r="AB2499" s="626">
        <v>0</v>
      </c>
      <c r="AC2499" s="626">
        <v>3</v>
      </c>
      <c r="AD2499" s="626">
        <v>0</v>
      </c>
      <c r="AE2499" s="626">
        <v>0</v>
      </c>
      <c r="AF2499" s="626">
        <v>0</v>
      </c>
      <c r="AG2499" s="626">
        <v>0</v>
      </c>
      <c r="AH2499" s="626">
        <v>4</v>
      </c>
      <c r="AI2499" s="626">
        <v>0</v>
      </c>
      <c r="AJ2499" s="626">
        <v>0</v>
      </c>
      <c r="AK2499" s="626">
        <v>0</v>
      </c>
      <c r="AL2499" s="626">
        <v>0</v>
      </c>
      <c r="AO2499" s="384" t="s">
        <v>55</v>
      </c>
      <c r="AP2499" s="384" t="s">
        <v>340</v>
      </c>
      <c r="AQ2499" s="384" t="str">
        <f t="shared" si="354"/>
        <v>Tangail Bhuapur</v>
      </c>
      <c r="AR2499" s="627">
        <v>0</v>
      </c>
      <c r="AS2499" s="627">
        <v>0</v>
      </c>
      <c r="AT2499" s="627">
        <v>0</v>
      </c>
      <c r="AU2499" s="627">
        <v>0</v>
      </c>
      <c r="AV2499" s="627">
        <v>0</v>
      </c>
      <c r="AW2499" s="627">
        <v>0</v>
      </c>
      <c r="AX2499" s="627">
        <v>0</v>
      </c>
      <c r="AY2499" s="627">
        <v>0</v>
      </c>
      <c r="AZ2499" s="627">
        <v>0</v>
      </c>
      <c r="BA2499" s="627">
        <v>0</v>
      </c>
      <c r="BB2499" s="627">
        <v>0</v>
      </c>
      <c r="BC2499" s="627">
        <v>0</v>
      </c>
      <c r="BD2499" s="627">
        <v>0</v>
      </c>
      <c r="BE2499" s="627">
        <v>0</v>
      </c>
      <c r="BF2499" s="627">
        <v>0</v>
      </c>
      <c r="BH2499" s="384" t="s">
        <v>55</v>
      </c>
      <c r="BI2499" s="384" t="s">
        <v>340</v>
      </c>
      <c r="BJ2499" s="384" t="str">
        <f t="shared" si="355"/>
        <v>Tangail Bhuapur</v>
      </c>
      <c r="BK2499" s="627">
        <v>0</v>
      </c>
      <c r="BL2499" s="627">
        <v>0</v>
      </c>
      <c r="BM2499" s="627">
        <v>0</v>
      </c>
      <c r="BN2499" s="627">
        <v>0</v>
      </c>
      <c r="BO2499" s="627">
        <v>0</v>
      </c>
      <c r="BP2499" s="627">
        <v>0</v>
      </c>
      <c r="BQ2499" s="627">
        <v>0</v>
      </c>
      <c r="BR2499" s="627">
        <v>0</v>
      </c>
      <c r="BS2499" s="627">
        <v>0</v>
      </c>
      <c r="BT2499" s="627">
        <v>0</v>
      </c>
      <c r="BU2499" s="627">
        <v>0</v>
      </c>
      <c r="BV2499" s="627">
        <v>0</v>
      </c>
      <c r="BW2499" s="627">
        <v>0</v>
      </c>
      <c r="BX2499" s="627">
        <v>0</v>
      </c>
      <c r="BY2499" s="627">
        <v>0</v>
      </c>
      <c r="CA2499" s="384" t="s">
        <v>55</v>
      </c>
      <c r="CB2499" s="384" t="s">
        <v>340</v>
      </c>
      <c r="CC2499" s="384" t="str">
        <f t="shared" si="351"/>
        <v>Tangail Bhuapur</v>
      </c>
      <c r="CD2499" s="629">
        <v>0</v>
      </c>
      <c r="CE2499" s="629">
        <v>0</v>
      </c>
      <c r="CF2499" s="629">
        <v>0</v>
      </c>
      <c r="CG2499" s="629">
        <v>0</v>
      </c>
      <c r="CH2499" s="629">
        <v>0</v>
      </c>
      <c r="CI2499" s="629">
        <v>0</v>
      </c>
      <c r="CJ2499" s="629">
        <v>0</v>
      </c>
      <c r="CK2499" s="629">
        <v>0</v>
      </c>
      <c r="CN2499" s="384" t="s">
        <v>55</v>
      </c>
      <c r="CO2499" s="384" t="s">
        <v>340</v>
      </c>
      <c r="CP2499" s="384" t="str">
        <f t="shared" si="356"/>
        <v>Tangail Bhuapur</v>
      </c>
      <c r="CQ2499" s="629">
        <v>0</v>
      </c>
      <c r="CR2499" s="629">
        <v>0</v>
      </c>
      <c r="CS2499" s="629">
        <v>0</v>
      </c>
      <c r="CT2499" s="629">
        <v>0</v>
      </c>
      <c r="CU2499" s="629">
        <v>0</v>
      </c>
      <c r="CV2499" s="629">
        <v>0</v>
      </c>
      <c r="CW2499" s="629">
        <v>0</v>
      </c>
      <c r="CX2499" s="629">
        <v>0</v>
      </c>
      <c r="CZ2499" s="384" t="s">
        <v>55</v>
      </c>
      <c r="DA2499" s="384" t="s">
        <v>340</v>
      </c>
      <c r="DB2499" s="384" t="str">
        <f t="shared" si="348"/>
        <v>Tangail Bhuapur</v>
      </c>
      <c r="DC2499" s="566">
        <v>8</v>
      </c>
      <c r="DD2499"/>
      <c r="DE2499" s="384" t="s">
        <v>55</v>
      </c>
      <c r="DF2499" s="384" t="s">
        <v>340</v>
      </c>
      <c r="DG2499" s="384" t="str">
        <f t="shared" si="347"/>
        <v>Tangail Bhuapur</v>
      </c>
      <c r="DH2499" s="566">
        <v>11</v>
      </c>
      <c r="DI2499"/>
      <c r="DJ2499" s="384" t="s">
        <v>55</v>
      </c>
      <c r="DK2499" s="384" t="s">
        <v>340</v>
      </c>
      <c r="DL2499" s="384" t="str">
        <f t="shared" si="352"/>
        <v>Tangail Bhuapur</v>
      </c>
      <c r="DM2499" s="566"/>
      <c r="DN2499"/>
      <c r="DO2499" s="384" t="s">
        <v>55</v>
      </c>
      <c r="DP2499" s="384" t="s">
        <v>340</v>
      </c>
      <c r="DQ2499" s="384" t="str">
        <f t="shared" si="353"/>
        <v>Tangail Bhuapur</v>
      </c>
      <c r="DR2499" s="566"/>
    </row>
    <row r="2500" spans="1:122" ht="15" hidden="1" x14ac:dyDescent="0.25">
      <c r="A2500" s="384" t="s">
        <v>55</v>
      </c>
      <c r="B2500" s="384" t="s">
        <v>341</v>
      </c>
      <c r="C2500" s="384" t="str">
        <f t="shared" si="357"/>
        <v>Tangail Delduar</v>
      </c>
      <c r="D2500" s="626">
        <v>18</v>
      </c>
      <c r="E2500" s="626">
        <v>0</v>
      </c>
      <c r="F2500" s="626">
        <v>0</v>
      </c>
      <c r="G2500" s="626">
        <v>0</v>
      </c>
      <c r="H2500" s="626">
        <v>0</v>
      </c>
      <c r="I2500" s="626">
        <v>37</v>
      </c>
      <c r="J2500" s="626">
        <v>1</v>
      </c>
      <c r="K2500" s="626">
        <v>0</v>
      </c>
      <c r="L2500" s="626">
        <v>0</v>
      </c>
      <c r="M2500" s="626">
        <v>0</v>
      </c>
      <c r="N2500" s="626">
        <v>3</v>
      </c>
      <c r="O2500" s="626">
        <v>0</v>
      </c>
      <c r="P2500" s="626">
        <v>0</v>
      </c>
      <c r="Q2500" s="626">
        <v>0</v>
      </c>
      <c r="R2500" s="626">
        <v>0</v>
      </c>
      <c r="S2500" s="386"/>
      <c r="T2500" s="386"/>
      <c r="U2500" s="384" t="s">
        <v>55</v>
      </c>
      <c r="V2500" s="384" t="s">
        <v>341</v>
      </c>
      <c r="W2500" s="384" t="str">
        <f t="shared" si="358"/>
        <v>Tangail Delduar</v>
      </c>
      <c r="X2500" s="626">
        <v>15</v>
      </c>
      <c r="Y2500" s="626">
        <v>1</v>
      </c>
      <c r="Z2500" s="626">
        <v>0</v>
      </c>
      <c r="AA2500" s="626">
        <v>0</v>
      </c>
      <c r="AB2500" s="626">
        <v>0</v>
      </c>
      <c r="AC2500" s="626">
        <v>28</v>
      </c>
      <c r="AD2500" s="626">
        <v>0</v>
      </c>
      <c r="AE2500" s="626">
        <v>0</v>
      </c>
      <c r="AF2500" s="626">
        <v>0</v>
      </c>
      <c r="AG2500" s="626">
        <v>0</v>
      </c>
      <c r="AH2500" s="626">
        <v>0</v>
      </c>
      <c r="AI2500" s="626">
        <v>0</v>
      </c>
      <c r="AJ2500" s="626">
        <v>0</v>
      </c>
      <c r="AK2500" s="626">
        <v>0</v>
      </c>
      <c r="AL2500" s="626">
        <v>0</v>
      </c>
      <c r="AO2500" s="384" t="s">
        <v>55</v>
      </c>
      <c r="AP2500" s="384" t="s">
        <v>341</v>
      </c>
      <c r="AQ2500" s="384" t="str">
        <f t="shared" si="354"/>
        <v>Tangail Delduar</v>
      </c>
      <c r="AR2500" s="627">
        <v>0</v>
      </c>
      <c r="AS2500" s="627">
        <v>0</v>
      </c>
      <c r="AT2500" s="627">
        <v>0</v>
      </c>
      <c r="AU2500" s="627">
        <v>0</v>
      </c>
      <c r="AV2500" s="627">
        <v>0</v>
      </c>
      <c r="AW2500" s="627">
        <v>0</v>
      </c>
      <c r="AX2500" s="627">
        <v>0</v>
      </c>
      <c r="AY2500" s="627">
        <v>0</v>
      </c>
      <c r="AZ2500" s="627">
        <v>0</v>
      </c>
      <c r="BA2500" s="627">
        <v>0</v>
      </c>
      <c r="BB2500" s="627">
        <v>0</v>
      </c>
      <c r="BC2500" s="627">
        <v>0</v>
      </c>
      <c r="BD2500" s="627">
        <v>0</v>
      </c>
      <c r="BE2500" s="627">
        <v>0</v>
      </c>
      <c r="BF2500" s="627">
        <v>0</v>
      </c>
      <c r="BH2500" s="384" t="s">
        <v>55</v>
      </c>
      <c r="BI2500" s="384" t="s">
        <v>341</v>
      </c>
      <c r="BJ2500" s="384" t="str">
        <f t="shared" si="355"/>
        <v>Tangail Delduar</v>
      </c>
      <c r="BK2500" s="627">
        <v>0</v>
      </c>
      <c r="BL2500" s="627">
        <v>0</v>
      </c>
      <c r="BM2500" s="627">
        <v>0</v>
      </c>
      <c r="BN2500" s="627">
        <v>0</v>
      </c>
      <c r="BO2500" s="627">
        <v>0</v>
      </c>
      <c r="BP2500" s="627">
        <v>3</v>
      </c>
      <c r="BQ2500" s="627">
        <v>0</v>
      </c>
      <c r="BR2500" s="627">
        <v>0</v>
      </c>
      <c r="BS2500" s="627">
        <v>0</v>
      </c>
      <c r="BT2500" s="627">
        <v>0</v>
      </c>
      <c r="BU2500" s="627">
        <v>0</v>
      </c>
      <c r="BV2500" s="627">
        <v>0</v>
      </c>
      <c r="BW2500" s="627">
        <v>0</v>
      </c>
      <c r="BX2500" s="627">
        <v>0</v>
      </c>
      <c r="BY2500" s="627">
        <v>0</v>
      </c>
      <c r="CA2500" s="384" t="s">
        <v>55</v>
      </c>
      <c r="CB2500" s="384" t="s">
        <v>341</v>
      </c>
      <c r="CC2500" s="384" t="str">
        <f t="shared" si="351"/>
        <v>Tangail Delduar</v>
      </c>
      <c r="CD2500" s="629">
        <v>0</v>
      </c>
      <c r="CE2500" s="629">
        <v>0</v>
      </c>
      <c r="CF2500" s="629">
        <v>0</v>
      </c>
      <c r="CG2500" s="629">
        <v>0</v>
      </c>
      <c r="CH2500" s="629">
        <v>0</v>
      </c>
      <c r="CI2500" s="629">
        <v>0</v>
      </c>
      <c r="CJ2500" s="629">
        <v>0</v>
      </c>
      <c r="CK2500" s="629">
        <v>0</v>
      </c>
      <c r="CN2500" s="384" t="s">
        <v>55</v>
      </c>
      <c r="CO2500" s="384" t="s">
        <v>341</v>
      </c>
      <c r="CP2500" s="384" t="str">
        <f t="shared" si="356"/>
        <v>Tangail Delduar</v>
      </c>
      <c r="CQ2500" s="629">
        <v>0</v>
      </c>
      <c r="CR2500" s="629">
        <v>0</v>
      </c>
      <c r="CS2500" s="629">
        <v>0</v>
      </c>
      <c r="CT2500" s="629">
        <v>0</v>
      </c>
      <c r="CU2500" s="629">
        <v>0</v>
      </c>
      <c r="CV2500" s="629">
        <v>0</v>
      </c>
      <c r="CW2500" s="629">
        <v>0</v>
      </c>
      <c r="CX2500" s="629">
        <v>0</v>
      </c>
      <c r="CZ2500" s="384" t="s">
        <v>55</v>
      </c>
      <c r="DA2500" s="384" t="s">
        <v>341</v>
      </c>
      <c r="DB2500" s="384" t="str">
        <f t="shared" si="348"/>
        <v>Tangail Delduar</v>
      </c>
      <c r="DC2500" s="566">
        <v>0</v>
      </c>
      <c r="DD2500"/>
      <c r="DE2500" s="384" t="s">
        <v>55</v>
      </c>
      <c r="DF2500" s="384" t="s">
        <v>341</v>
      </c>
      <c r="DG2500" s="384" t="str">
        <f t="shared" si="347"/>
        <v>Tangail Delduar</v>
      </c>
      <c r="DH2500" s="566">
        <v>5</v>
      </c>
      <c r="DI2500"/>
      <c r="DJ2500" s="384" t="s">
        <v>55</v>
      </c>
      <c r="DK2500" s="384" t="s">
        <v>341</v>
      </c>
      <c r="DL2500" s="384" t="str">
        <f t="shared" si="352"/>
        <v>Tangail Delduar</v>
      </c>
      <c r="DM2500" s="566"/>
      <c r="DN2500"/>
      <c r="DO2500" s="384" t="s">
        <v>55</v>
      </c>
      <c r="DP2500" s="384" t="s">
        <v>341</v>
      </c>
      <c r="DQ2500" s="384" t="str">
        <f t="shared" si="353"/>
        <v>Tangail Delduar</v>
      </c>
      <c r="DR2500" s="566"/>
    </row>
    <row r="2501" spans="1:122" ht="15" hidden="1" x14ac:dyDescent="0.25">
      <c r="A2501" s="384" t="s">
        <v>55</v>
      </c>
      <c r="B2501" s="384" t="s">
        <v>342</v>
      </c>
      <c r="C2501" s="384" t="str">
        <f t="shared" si="357"/>
        <v>Tangail Dhanbari</v>
      </c>
      <c r="D2501" s="626">
        <v>26</v>
      </c>
      <c r="E2501" s="626">
        <v>1</v>
      </c>
      <c r="F2501" s="626">
        <v>0</v>
      </c>
      <c r="G2501" s="626">
        <v>0</v>
      </c>
      <c r="H2501" s="626">
        <v>0</v>
      </c>
      <c r="I2501" s="626">
        <v>30</v>
      </c>
      <c r="J2501" s="626">
        <v>4</v>
      </c>
      <c r="K2501" s="626">
        <v>0</v>
      </c>
      <c r="L2501" s="626">
        <v>0</v>
      </c>
      <c r="M2501" s="626">
        <v>0</v>
      </c>
      <c r="N2501" s="626">
        <v>6</v>
      </c>
      <c r="O2501" s="626">
        <v>0</v>
      </c>
      <c r="P2501" s="626">
        <v>0</v>
      </c>
      <c r="Q2501" s="626">
        <v>0</v>
      </c>
      <c r="R2501" s="626">
        <v>0</v>
      </c>
      <c r="S2501" s="386"/>
      <c r="T2501" s="386"/>
      <c r="U2501" s="384" t="s">
        <v>55</v>
      </c>
      <c r="V2501" s="384" t="s">
        <v>342</v>
      </c>
      <c r="W2501" s="384" t="str">
        <f t="shared" si="358"/>
        <v>Tangail Dhanbari</v>
      </c>
      <c r="X2501" s="626">
        <v>7</v>
      </c>
      <c r="Y2501" s="626">
        <v>1</v>
      </c>
      <c r="Z2501" s="626">
        <v>0</v>
      </c>
      <c r="AA2501" s="626">
        <v>0</v>
      </c>
      <c r="AB2501" s="626">
        <v>0</v>
      </c>
      <c r="AC2501" s="626">
        <v>20</v>
      </c>
      <c r="AD2501" s="626">
        <v>2</v>
      </c>
      <c r="AE2501" s="626">
        <v>0</v>
      </c>
      <c r="AF2501" s="626">
        <v>0</v>
      </c>
      <c r="AG2501" s="626">
        <v>0</v>
      </c>
      <c r="AH2501" s="626">
        <v>5</v>
      </c>
      <c r="AI2501" s="626">
        <v>0</v>
      </c>
      <c r="AJ2501" s="626">
        <v>0</v>
      </c>
      <c r="AK2501" s="626">
        <v>0</v>
      </c>
      <c r="AL2501" s="626">
        <v>0</v>
      </c>
      <c r="AO2501" s="384" t="s">
        <v>55</v>
      </c>
      <c r="AP2501" s="384" t="s">
        <v>342</v>
      </c>
      <c r="AQ2501" s="384" t="str">
        <f t="shared" si="354"/>
        <v>Tangail Dhanbari</v>
      </c>
      <c r="AR2501" s="627">
        <v>0</v>
      </c>
      <c r="AS2501" s="627">
        <v>0</v>
      </c>
      <c r="AT2501" s="627">
        <v>0</v>
      </c>
      <c r="AU2501" s="627">
        <v>0</v>
      </c>
      <c r="AV2501" s="627">
        <v>0</v>
      </c>
      <c r="AW2501" s="627">
        <v>1</v>
      </c>
      <c r="AX2501" s="627">
        <v>0</v>
      </c>
      <c r="AY2501" s="627">
        <v>0</v>
      </c>
      <c r="AZ2501" s="627">
        <v>0</v>
      </c>
      <c r="BA2501" s="627">
        <v>0</v>
      </c>
      <c r="BB2501" s="627">
        <v>2</v>
      </c>
      <c r="BC2501" s="627">
        <v>0</v>
      </c>
      <c r="BD2501" s="627">
        <v>0</v>
      </c>
      <c r="BE2501" s="627">
        <v>0</v>
      </c>
      <c r="BF2501" s="627">
        <v>0</v>
      </c>
      <c r="BH2501" s="384" t="s">
        <v>55</v>
      </c>
      <c r="BI2501" s="384" t="s">
        <v>342</v>
      </c>
      <c r="BJ2501" s="384" t="str">
        <f t="shared" si="355"/>
        <v>Tangail Dhanbari</v>
      </c>
      <c r="BK2501" s="627">
        <v>0</v>
      </c>
      <c r="BL2501" s="627">
        <v>0</v>
      </c>
      <c r="BM2501" s="627">
        <v>0</v>
      </c>
      <c r="BN2501" s="627">
        <v>0</v>
      </c>
      <c r="BO2501" s="627">
        <v>0</v>
      </c>
      <c r="BP2501" s="627">
        <v>1</v>
      </c>
      <c r="BQ2501" s="627">
        <v>0</v>
      </c>
      <c r="BR2501" s="627">
        <v>0</v>
      </c>
      <c r="BS2501" s="627">
        <v>0</v>
      </c>
      <c r="BT2501" s="627">
        <v>0</v>
      </c>
      <c r="BU2501" s="627">
        <v>1</v>
      </c>
      <c r="BV2501" s="627">
        <v>0</v>
      </c>
      <c r="BW2501" s="627">
        <v>0</v>
      </c>
      <c r="BX2501" s="627">
        <v>0</v>
      </c>
      <c r="BY2501" s="627">
        <v>0</v>
      </c>
      <c r="CA2501" s="384" t="s">
        <v>55</v>
      </c>
      <c r="CB2501" s="384" t="s">
        <v>342</v>
      </c>
      <c r="CC2501" s="384" t="str">
        <f t="shared" si="351"/>
        <v>Tangail Dhanbari</v>
      </c>
      <c r="CD2501" s="629">
        <v>0</v>
      </c>
      <c r="CE2501" s="629">
        <v>0</v>
      </c>
      <c r="CF2501" s="629">
        <v>0</v>
      </c>
      <c r="CG2501" s="629">
        <v>0</v>
      </c>
      <c r="CH2501" s="629">
        <v>0</v>
      </c>
      <c r="CI2501" s="629">
        <v>0</v>
      </c>
      <c r="CJ2501" s="629">
        <v>0</v>
      </c>
      <c r="CK2501" s="629">
        <v>0</v>
      </c>
      <c r="CN2501" s="384" t="s">
        <v>55</v>
      </c>
      <c r="CO2501" s="384" t="s">
        <v>342</v>
      </c>
      <c r="CP2501" s="384" t="str">
        <f t="shared" si="356"/>
        <v>Tangail Dhanbari</v>
      </c>
      <c r="CQ2501" s="629">
        <v>0</v>
      </c>
      <c r="CR2501" s="629">
        <v>0</v>
      </c>
      <c r="CS2501" s="629">
        <v>0</v>
      </c>
      <c r="CT2501" s="629">
        <v>0</v>
      </c>
      <c r="CU2501" s="629">
        <v>0</v>
      </c>
      <c r="CV2501" s="629">
        <v>0</v>
      </c>
      <c r="CW2501" s="629">
        <v>0</v>
      </c>
      <c r="CX2501" s="629">
        <v>0</v>
      </c>
      <c r="CZ2501" s="384" t="s">
        <v>55</v>
      </c>
      <c r="DA2501" s="384" t="s">
        <v>342</v>
      </c>
      <c r="DB2501" s="384" t="str">
        <f t="shared" si="348"/>
        <v>Tangail Dhanbari</v>
      </c>
      <c r="DC2501" s="566">
        <v>13</v>
      </c>
      <c r="DD2501"/>
      <c r="DE2501" s="384" t="s">
        <v>55</v>
      </c>
      <c r="DF2501" s="384" t="s">
        <v>342</v>
      </c>
      <c r="DG2501" s="384" t="str">
        <f t="shared" si="347"/>
        <v>Tangail Dhanbari</v>
      </c>
      <c r="DH2501" s="566">
        <v>5</v>
      </c>
      <c r="DI2501"/>
      <c r="DJ2501" s="384" t="s">
        <v>55</v>
      </c>
      <c r="DK2501" s="384" t="s">
        <v>342</v>
      </c>
      <c r="DL2501" s="384" t="str">
        <f t="shared" si="352"/>
        <v>Tangail Dhanbari</v>
      </c>
      <c r="DM2501" s="566"/>
      <c r="DN2501"/>
      <c r="DO2501" s="384" t="s">
        <v>55</v>
      </c>
      <c r="DP2501" s="384" t="s">
        <v>342</v>
      </c>
      <c r="DQ2501" s="384" t="str">
        <f t="shared" si="353"/>
        <v>Tangail Dhanbari</v>
      </c>
      <c r="DR2501" s="566"/>
    </row>
    <row r="2502" spans="1:122" ht="15" hidden="1" x14ac:dyDescent="0.25">
      <c r="A2502" s="384" t="s">
        <v>55</v>
      </c>
      <c r="B2502" s="384" t="s">
        <v>343</v>
      </c>
      <c r="C2502" s="384" t="str">
        <f t="shared" si="357"/>
        <v>Tangail Ghatail</v>
      </c>
      <c r="D2502" s="626">
        <v>22</v>
      </c>
      <c r="E2502" s="626">
        <v>3</v>
      </c>
      <c r="F2502" s="626">
        <v>0</v>
      </c>
      <c r="G2502" s="626">
        <v>0</v>
      </c>
      <c r="H2502" s="626">
        <v>0</v>
      </c>
      <c r="I2502" s="626">
        <v>17</v>
      </c>
      <c r="J2502" s="626">
        <v>5</v>
      </c>
      <c r="K2502" s="626">
        <v>0</v>
      </c>
      <c r="L2502" s="626">
        <v>0</v>
      </c>
      <c r="M2502" s="626">
        <v>0</v>
      </c>
      <c r="N2502" s="626">
        <v>7</v>
      </c>
      <c r="O2502" s="626">
        <v>2</v>
      </c>
      <c r="P2502" s="626">
        <v>0</v>
      </c>
      <c r="Q2502" s="626">
        <v>0</v>
      </c>
      <c r="R2502" s="626">
        <v>0</v>
      </c>
      <c r="S2502" s="386"/>
      <c r="T2502" s="386"/>
      <c r="U2502" s="384" t="s">
        <v>55</v>
      </c>
      <c r="V2502" s="384" t="s">
        <v>343</v>
      </c>
      <c r="W2502" s="384" t="str">
        <f t="shared" si="358"/>
        <v>Tangail Ghatail</v>
      </c>
      <c r="X2502" s="626">
        <v>8</v>
      </c>
      <c r="Y2502" s="626">
        <v>0</v>
      </c>
      <c r="Z2502" s="626">
        <v>0</v>
      </c>
      <c r="AA2502" s="626">
        <v>0</v>
      </c>
      <c r="AB2502" s="626">
        <v>0</v>
      </c>
      <c r="AC2502" s="626">
        <v>19</v>
      </c>
      <c r="AD2502" s="626">
        <v>3</v>
      </c>
      <c r="AE2502" s="626">
        <v>0</v>
      </c>
      <c r="AF2502" s="626">
        <v>0</v>
      </c>
      <c r="AG2502" s="626">
        <v>0</v>
      </c>
      <c r="AH2502" s="626">
        <v>4</v>
      </c>
      <c r="AI2502" s="626">
        <v>0</v>
      </c>
      <c r="AJ2502" s="626">
        <v>0</v>
      </c>
      <c r="AK2502" s="626">
        <v>0</v>
      </c>
      <c r="AL2502" s="626">
        <v>0</v>
      </c>
      <c r="AO2502" s="384" t="s">
        <v>55</v>
      </c>
      <c r="AP2502" s="384" t="s">
        <v>343</v>
      </c>
      <c r="AQ2502" s="384" t="str">
        <f t="shared" si="354"/>
        <v>Tangail Ghatail</v>
      </c>
      <c r="AR2502" s="627">
        <v>0</v>
      </c>
      <c r="AS2502" s="627">
        <v>0</v>
      </c>
      <c r="AT2502" s="627">
        <v>0</v>
      </c>
      <c r="AU2502" s="627">
        <v>0</v>
      </c>
      <c r="AV2502" s="627">
        <v>0</v>
      </c>
      <c r="AW2502" s="627">
        <v>0</v>
      </c>
      <c r="AX2502" s="627">
        <v>0</v>
      </c>
      <c r="AY2502" s="627">
        <v>0</v>
      </c>
      <c r="AZ2502" s="627">
        <v>0</v>
      </c>
      <c r="BA2502" s="627">
        <v>0</v>
      </c>
      <c r="BB2502" s="627">
        <v>0</v>
      </c>
      <c r="BC2502" s="627">
        <v>0</v>
      </c>
      <c r="BD2502" s="627">
        <v>0</v>
      </c>
      <c r="BE2502" s="627">
        <v>0</v>
      </c>
      <c r="BF2502" s="627">
        <v>0</v>
      </c>
      <c r="BH2502" s="384" t="s">
        <v>55</v>
      </c>
      <c r="BI2502" s="384" t="s">
        <v>343</v>
      </c>
      <c r="BJ2502" s="384" t="str">
        <f t="shared" si="355"/>
        <v>Tangail Ghatail</v>
      </c>
      <c r="BK2502" s="627">
        <v>0</v>
      </c>
      <c r="BL2502" s="627">
        <v>0</v>
      </c>
      <c r="BM2502" s="627">
        <v>0</v>
      </c>
      <c r="BN2502" s="627">
        <v>0</v>
      </c>
      <c r="BO2502" s="627">
        <v>0</v>
      </c>
      <c r="BP2502" s="627">
        <v>0</v>
      </c>
      <c r="BQ2502" s="627">
        <v>0</v>
      </c>
      <c r="BR2502" s="627">
        <v>0</v>
      </c>
      <c r="BS2502" s="627">
        <v>0</v>
      </c>
      <c r="BT2502" s="627">
        <v>0</v>
      </c>
      <c r="BU2502" s="627">
        <v>0</v>
      </c>
      <c r="BV2502" s="627">
        <v>0</v>
      </c>
      <c r="BW2502" s="627">
        <v>0</v>
      </c>
      <c r="BX2502" s="627">
        <v>0</v>
      </c>
      <c r="BY2502" s="627">
        <v>0</v>
      </c>
      <c r="CA2502" s="384" t="s">
        <v>55</v>
      </c>
      <c r="CB2502" s="384" t="s">
        <v>343</v>
      </c>
      <c r="CC2502" s="384" t="str">
        <f t="shared" si="351"/>
        <v>Tangail Ghatail</v>
      </c>
      <c r="CD2502" s="629">
        <v>0</v>
      </c>
      <c r="CE2502" s="629">
        <v>0</v>
      </c>
      <c r="CF2502" s="629">
        <v>0</v>
      </c>
      <c r="CG2502" s="629">
        <v>0</v>
      </c>
      <c r="CH2502" s="629">
        <v>0</v>
      </c>
      <c r="CI2502" s="629">
        <v>0</v>
      </c>
      <c r="CJ2502" s="629">
        <v>0</v>
      </c>
      <c r="CK2502" s="629">
        <v>0</v>
      </c>
      <c r="CN2502" s="384" t="s">
        <v>55</v>
      </c>
      <c r="CO2502" s="384" t="s">
        <v>343</v>
      </c>
      <c r="CP2502" s="384" t="str">
        <f t="shared" si="356"/>
        <v>Tangail Ghatail</v>
      </c>
      <c r="CQ2502" s="629">
        <v>0</v>
      </c>
      <c r="CR2502" s="629">
        <v>0</v>
      </c>
      <c r="CS2502" s="629">
        <v>0</v>
      </c>
      <c r="CT2502" s="629">
        <v>0</v>
      </c>
      <c r="CU2502" s="629">
        <v>0</v>
      </c>
      <c r="CV2502" s="629">
        <v>0</v>
      </c>
      <c r="CW2502" s="629">
        <v>0</v>
      </c>
      <c r="CX2502" s="629">
        <v>0</v>
      </c>
      <c r="CZ2502" s="384" t="s">
        <v>55</v>
      </c>
      <c r="DA2502" s="384" t="s">
        <v>343</v>
      </c>
      <c r="DB2502" s="384" t="str">
        <f t="shared" si="348"/>
        <v>Tangail Ghatail</v>
      </c>
      <c r="DC2502" s="566">
        <v>11</v>
      </c>
      <c r="DD2502"/>
      <c r="DE2502" s="384" t="s">
        <v>55</v>
      </c>
      <c r="DF2502" s="384" t="s">
        <v>343</v>
      </c>
      <c r="DG2502" s="384" t="str">
        <f t="shared" si="347"/>
        <v>Tangail Ghatail</v>
      </c>
      <c r="DH2502" s="566">
        <v>17</v>
      </c>
      <c r="DI2502"/>
      <c r="DJ2502" s="384" t="s">
        <v>55</v>
      </c>
      <c r="DK2502" s="384" t="s">
        <v>343</v>
      </c>
      <c r="DL2502" s="384" t="str">
        <f t="shared" si="352"/>
        <v>Tangail Ghatail</v>
      </c>
      <c r="DM2502" s="566"/>
      <c r="DN2502"/>
      <c r="DO2502" s="384" t="s">
        <v>55</v>
      </c>
      <c r="DP2502" s="384" t="s">
        <v>343</v>
      </c>
      <c r="DQ2502" s="384" t="str">
        <f t="shared" si="353"/>
        <v>Tangail Ghatail</v>
      </c>
      <c r="DR2502" s="566"/>
    </row>
    <row r="2503" spans="1:122" ht="15" hidden="1" x14ac:dyDescent="0.25">
      <c r="A2503" s="384" t="s">
        <v>55</v>
      </c>
      <c r="B2503" s="384" t="s">
        <v>344</v>
      </c>
      <c r="C2503" s="384" t="str">
        <f t="shared" si="357"/>
        <v>Tangail Ghatail 2nd Lab (Dhalapara)</v>
      </c>
      <c r="D2503" s="626">
        <v>10</v>
      </c>
      <c r="E2503" s="626">
        <v>0</v>
      </c>
      <c r="F2503" s="626">
        <v>0</v>
      </c>
      <c r="G2503" s="626">
        <v>0</v>
      </c>
      <c r="H2503" s="626">
        <v>0</v>
      </c>
      <c r="I2503" s="626">
        <v>4</v>
      </c>
      <c r="J2503" s="626">
        <v>1</v>
      </c>
      <c r="K2503" s="626">
        <v>0</v>
      </c>
      <c r="L2503" s="626">
        <v>0</v>
      </c>
      <c r="M2503" s="626">
        <v>0</v>
      </c>
      <c r="N2503" s="626">
        <v>1</v>
      </c>
      <c r="O2503" s="626">
        <v>0</v>
      </c>
      <c r="P2503" s="626">
        <v>0</v>
      </c>
      <c r="Q2503" s="626">
        <v>0</v>
      </c>
      <c r="R2503" s="626">
        <v>0</v>
      </c>
      <c r="S2503" s="386"/>
      <c r="T2503" s="386"/>
      <c r="U2503" s="384" t="s">
        <v>55</v>
      </c>
      <c r="V2503" s="384" t="s">
        <v>344</v>
      </c>
      <c r="W2503" s="384" t="str">
        <f t="shared" si="358"/>
        <v>Tangail Ghatail 2nd Lab (Dhalapara)</v>
      </c>
      <c r="X2503" s="626">
        <v>2</v>
      </c>
      <c r="Y2503" s="626">
        <v>0</v>
      </c>
      <c r="Z2503" s="626">
        <v>0</v>
      </c>
      <c r="AA2503" s="626">
        <v>0</v>
      </c>
      <c r="AB2503" s="626">
        <v>0</v>
      </c>
      <c r="AC2503" s="626">
        <v>0</v>
      </c>
      <c r="AD2503" s="626">
        <v>0</v>
      </c>
      <c r="AE2503" s="626">
        <v>0</v>
      </c>
      <c r="AF2503" s="626">
        <v>0</v>
      </c>
      <c r="AG2503" s="626">
        <v>0</v>
      </c>
      <c r="AH2503" s="626">
        <v>4</v>
      </c>
      <c r="AI2503" s="626">
        <v>0</v>
      </c>
      <c r="AJ2503" s="626">
        <v>0</v>
      </c>
      <c r="AK2503" s="626">
        <v>0</v>
      </c>
      <c r="AL2503" s="626">
        <v>0</v>
      </c>
      <c r="AO2503" s="384" t="s">
        <v>55</v>
      </c>
      <c r="AP2503" s="384" t="s">
        <v>344</v>
      </c>
      <c r="AQ2503" s="384" t="str">
        <f t="shared" si="354"/>
        <v>Tangail Ghatail 2nd Lab (Dhalapara)</v>
      </c>
      <c r="AR2503" s="627">
        <v>0</v>
      </c>
      <c r="AS2503" s="627">
        <v>0</v>
      </c>
      <c r="AT2503" s="627">
        <v>0</v>
      </c>
      <c r="AU2503" s="627">
        <v>0</v>
      </c>
      <c r="AV2503" s="627">
        <v>0</v>
      </c>
      <c r="AW2503" s="627">
        <v>0</v>
      </c>
      <c r="AX2503" s="627">
        <v>0</v>
      </c>
      <c r="AY2503" s="627">
        <v>0</v>
      </c>
      <c r="AZ2503" s="627">
        <v>0</v>
      </c>
      <c r="BA2503" s="627">
        <v>0</v>
      </c>
      <c r="BB2503" s="627">
        <v>0</v>
      </c>
      <c r="BC2503" s="627">
        <v>0</v>
      </c>
      <c r="BD2503" s="627">
        <v>0</v>
      </c>
      <c r="BE2503" s="627">
        <v>0</v>
      </c>
      <c r="BF2503" s="627">
        <v>0</v>
      </c>
      <c r="BH2503" s="384" t="s">
        <v>55</v>
      </c>
      <c r="BI2503" s="384" t="s">
        <v>344</v>
      </c>
      <c r="BJ2503" s="384" t="str">
        <f t="shared" si="355"/>
        <v>Tangail Ghatail 2nd Lab (Dhalapara)</v>
      </c>
      <c r="BK2503" s="627">
        <v>0</v>
      </c>
      <c r="BL2503" s="627">
        <v>0</v>
      </c>
      <c r="BM2503" s="627">
        <v>0</v>
      </c>
      <c r="BN2503" s="627">
        <v>0</v>
      </c>
      <c r="BO2503" s="627">
        <v>0</v>
      </c>
      <c r="BP2503" s="627">
        <v>0</v>
      </c>
      <c r="BQ2503" s="627">
        <v>0</v>
      </c>
      <c r="BR2503" s="627">
        <v>0</v>
      </c>
      <c r="BS2503" s="627">
        <v>0</v>
      </c>
      <c r="BT2503" s="627">
        <v>0</v>
      </c>
      <c r="BU2503" s="627">
        <v>0</v>
      </c>
      <c r="BV2503" s="627">
        <v>0</v>
      </c>
      <c r="BW2503" s="627">
        <v>0</v>
      </c>
      <c r="BX2503" s="627">
        <v>0</v>
      </c>
      <c r="BY2503" s="627">
        <v>0</v>
      </c>
      <c r="CA2503" s="384" t="s">
        <v>55</v>
      </c>
      <c r="CB2503" s="384" t="s">
        <v>344</v>
      </c>
      <c r="CC2503" s="384" t="str">
        <f t="shared" si="351"/>
        <v>Tangail Ghatail 2nd Lab (Dhalapara)</v>
      </c>
      <c r="CD2503" s="629">
        <v>0</v>
      </c>
      <c r="CE2503" s="629">
        <v>0</v>
      </c>
      <c r="CF2503" s="629">
        <v>0</v>
      </c>
      <c r="CG2503" s="629">
        <v>0</v>
      </c>
      <c r="CH2503" s="629">
        <v>0</v>
      </c>
      <c r="CI2503" s="629">
        <v>0</v>
      </c>
      <c r="CJ2503" s="629">
        <v>0</v>
      </c>
      <c r="CK2503" s="629">
        <v>0</v>
      </c>
      <c r="CN2503" s="384" t="s">
        <v>55</v>
      </c>
      <c r="CO2503" s="384" t="s">
        <v>344</v>
      </c>
      <c r="CP2503" s="384" t="str">
        <f t="shared" si="356"/>
        <v>Tangail Ghatail 2nd Lab (Dhalapara)</v>
      </c>
      <c r="CQ2503" s="629">
        <v>0</v>
      </c>
      <c r="CR2503" s="629">
        <v>0</v>
      </c>
      <c r="CS2503" s="629">
        <v>0</v>
      </c>
      <c r="CT2503" s="629">
        <v>0</v>
      </c>
      <c r="CU2503" s="629">
        <v>0</v>
      </c>
      <c r="CV2503" s="629">
        <v>0</v>
      </c>
      <c r="CW2503" s="629">
        <v>0</v>
      </c>
      <c r="CX2503" s="629">
        <v>0</v>
      </c>
      <c r="CZ2503" s="384" t="s">
        <v>55</v>
      </c>
      <c r="DA2503" s="384" t="s">
        <v>344</v>
      </c>
      <c r="DB2503" s="384" t="str">
        <f t="shared" si="348"/>
        <v>Tangail Ghatail 2nd Lab (Dhalapara)</v>
      </c>
      <c r="DC2503" s="566">
        <v>3</v>
      </c>
      <c r="DD2503"/>
      <c r="DE2503" s="384" t="s">
        <v>55</v>
      </c>
      <c r="DF2503" s="384" t="s">
        <v>344</v>
      </c>
      <c r="DG2503" s="384" t="str">
        <f t="shared" si="347"/>
        <v>Tangail Ghatail 2nd Lab (Dhalapara)</v>
      </c>
      <c r="DH2503" s="566">
        <v>5</v>
      </c>
      <c r="DI2503"/>
      <c r="DJ2503" s="384" t="s">
        <v>55</v>
      </c>
      <c r="DK2503" s="384" t="s">
        <v>344</v>
      </c>
      <c r="DL2503" s="384" t="str">
        <f t="shared" si="352"/>
        <v>Tangail Ghatail 2nd Lab (Dhalapara)</v>
      </c>
      <c r="DM2503" s="566"/>
      <c r="DN2503"/>
      <c r="DO2503" s="384" t="s">
        <v>55</v>
      </c>
      <c r="DP2503" s="384" t="s">
        <v>344</v>
      </c>
      <c r="DQ2503" s="384" t="str">
        <f t="shared" si="353"/>
        <v>Tangail Ghatail 2nd Lab (Dhalapara)</v>
      </c>
      <c r="DR2503" s="566"/>
    </row>
    <row r="2504" spans="1:122" ht="15" hidden="1" x14ac:dyDescent="0.25">
      <c r="A2504" s="384" t="s">
        <v>55</v>
      </c>
      <c r="B2504" s="384" t="s">
        <v>345</v>
      </c>
      <c r="C2504" s="384" t="str">
        <f t="shared" si="357"/>
        <v>Tangail Gopalpur</v>
      </c>
      <c r="D2504" s="626">
        <v>21</v>
      </c>
      <c r="E2504" s="626">
        <v>2</v>
      </c>
      <c r="F2504" s="626">
        <v>0</v>
      </c>
      <c r="G2504" s="626">
        <v>0</v>
      </c>
      <c r="H2504" s="626">
        <v>0</v>
      </c>
      <c r="I2504" s="626">
        <v>17</v>
      </c>
      <c r="J2504" s="626">
        <v>6</v>
      </c>
      <c r="K2504" s="626">
        <v>0</v>
      </c>
      <c r="L2504" s="626">
        <v>0</v>
      </c>
      <c r="M2504" s="626">
        <v>0</v>
      </c>
      <c r="N2504" s="626">
        <v>5</v>
      </c>
      <c r="O2504" s="626">
        <v>0</v>
      </c>
      <c r="P2504" s="626">
        <v>0</v>
      </c>
      <c r="Q2504" s="626">
        <v>0</v>
      </c>
      <c r="R2504" s="626">
        <v>0</v>
      </c>
      <c r="S2504" s="386"/>
      <c r="T2504" s="386"/>
      <c r="U2504" s="384" t="s">
        <v>55</v>
      </c>
      <c r="V2504" s="384" t="s">
        <v>345</v>
      </c>
      <c r="W2504" s="384" t="str">
        <f t="shared" si="358"/>
        <v>Tangail Gopalpur</v>
      </c>
      <c r="X2504" s="626">
        <v>8</v>
      </c>
      <c r="Y2504" s="626">
        <v>0</v>
      </c>
      <c r="Z2504" s="626">
        <v>0</v>
      </c>
      <c r="AA2504" s="626">
        <v>0</v>
      </c>
      <c r="AB2504" s="626">
        <v>0</v>
      </c>
      <c r="AC2504" s="626">
        <v>13</v>
      </c>
      <c r="AD2504" s="626">
        <v>3</v>
      </c>
      <c r="AE2504" s="626">
        <v>0</v>
      </c>
      <c r="AF2504" s="626">
        <v>0</v>
      </c>
      <c r="AG2504" s="626">
        <v>0</v>
      </c>
      <c r="AH2504" s="626">
        <v>2</v>
      </c>
      <c r="AI2504" s="626">
        <v>0</v>
      </c>
      <c r="AJ2504" s="626">
        <v>0</v>
      </c>
      <c r="AK2504" s="626">
        <v>0</v>
      </c>
      <c r="AL2504" s="626">
        <v>0</v>
      </c>
      <c r="AO2504" s="384" t="s">
        <v>55</v>
      </c>
      <c r="AP2504" s="384" t="s">
        <v>345</v>
      </c>
      <c r="AQ2504" s="384" t="str">
        <f t="shared" si="354"/>
        <v>Tangail Gopalpur</v>
      </c>
      <c r="AR2504" s="627">
        <v>1</v>
      </c>
      <c r="AS2504" s="627">
        <v>0</v>
      </c>
      <c r="AT2504" s="627">
        <v>0</v>
      </c>
      <c r="AU2504" s="627">
        <v>0</v>
      </c>
      <c r="AV2504" s="627">
        <v>0</v>
      </c>
      <c r="AW2504" s="627">
        <v>0</v>
      </c>
      <c r="AX2504" s="627">
        <v>0</v>
      </c>
      <c r="AY2504" s="627">
        <v>0</v>
      </c>
      <c r="AZ2504" s="627">
        <v>0</v>
      </c>
      <c r="BA2504" s="627">
        <v>0</v>
      </c>
      <c r="BB2504" s="627">
        <v>0</v>
      </c>
      <c r="BC2504" s="627">
        <v>0</v>
      </c>
      <c r="BD2504" s="627">
        <v>0</v>
      </c>
      <c r="BE2504" s="627">
        <v>0</v>
      </c>
      <c r="BF2504" s="627">
        <v>0</v>
      </c>
      <c r="BH2504" s="384" t="s">
        <v>55</v>
      </c>
      <c r="BI2504" s="384" t="s">
        <v>345</v>
      </c>
      <c r="BJ2504" s="384" t="str">
        <f t="shared" si="355"/>
        <v>Tangail Gopalpur</v>
      </c>
      <c r="BK2504" s="627">
        <v>0</v>
      </c>
      <c r="BL2504" s="627">
        <v>0</v>
      </c>
      <c r="BM2504" s="627">
        <v>0</v>
      </c>
      <c r="BN2504" s="627">
        <v>0</v>
      </c>
      <c r="BO2504" s="627">
        <v>0</v>
      </c>
      <c r="BP2504" s="627">
        <v>0</v>
      </c>
      <c r="BQ2504" s="627">
        <v>0</v>
      </c>
      <c r="BR2504" s="627">
        <v>0</v>
      </c>
      <c r="BS2504" s="627">
        <v>0</v>
      </c>
      <c r="BT2504" s="627">
        <v>0</v>
      </c>
      <c r="BU2504" s="627">
        <v>1</v>
      </c>
      <c r="BV2504" s="627">
        <v>0</v>
      </c>
      <c r="BW2504" s="627">
        <v>0</v>
      </c>
      <c r="BX2504" s="627">
        <v>0</v>
      </c>
      <c r="BY2504" s="627">
        <v>0</v>
      </c>
      <c r="CA2504" s="384" t="s">
        <v>55</v>
      </c>
      <c r="CB2504" s="384" t="s">
        <v>345</v>
      </c>
      <c r="CC2504" s="384" t="str">
        <f t="shared" si="351"/>
        <v>Tangail Gopalpur</v>
      </c>
      <c r="CD2504" s="629">
        <v>0</v>
      </c>
      <c r="CE2504" s="629">
        <v>0</v>
      </c>
      <c r="CF2504" s="629">
        <v>0</v>
      </c>
      <c r="CG2504" s="629">
        <v>0</v>
      </c>
      <c r="CH2504" s="629">
        <v>0</v>
      </c>
      <c r="CI2504" s="629">
        <v>0</v>
      </c>
      <c r="CJ2504" s="629">
        <v>0</v>
      </c>
      <c r="CK2504" s="629">
        <v>0</v>
      </c>
      <c r="CN2504" s="384" t="s">
        <v>55</v>
      </c>
      <c r="CO2504" s="384" t="s">
        <v>345</v>
      </c>
      <c r="CP2504" s="384" t="str">
        <f t="shared" si="356"/>
        <v>Tangail Gopalpur</v>
      </c>
      <c r="CQ2504" s="629">
        <v>0</v>
      </c>
      <c r="CR2504" s="629">
        <v>0</v>
      </c>
      <c r="CS2504" s="629">
        <v>0</v>
      </c>
      <c r="CT2504" s="629">
        <v>0</v>
      </c>
      <c r="CU2504" s="629">
        <v>0</v>
      </c>
      <c r="CV2504" s="629">
        <v>0</v>
      </c>
      <c r="CW2504" s="629">
        <v>0</v>
      </c>
      <c r="CX2504" s="629">
        <v>0</v>
      </c>
      <c r="CZ2504" s="384" t="s">
        <v>55</v>
      </c>
      <c r="DA2504" s="384" t="s">
        <v>345</v>
      </c>
      <c r="DB2504" s="384" t="str">
        <f t="shared" si="348"/>
        <v>Tangail Gopalpur</v>
      </c>
      <c r="DC2504" s="566">
        <v>4</v>
      </c>
      <c r="DD2504"/>
      <c r="DE2504" s="384" t="s">
        <v>55</v>
      </c>
      <c r="DF2504" s="384" t="s">
        <v>345</v>
      </c>
      <c r="DG2504" s="384" t="str">
        <f t="shared" si="347"/>
        <v>Tangail Gopalpur</v>
      </c>
      <c r="DH2504" s="566">
        <v>4</v>
      </c>
      <c r="DI2504"/>
      <c r="DJ2504" s="384" t="s">
        <v>55</v>
      </c>
      <c r="DK2504" s="384" t="s">
        <v>345</v>
      </c>
      <c r="DL2504" s="384" t="str">
        <f t="shared" si="352"/>
        <v>Tangail Gopalpur</v>
      </c>
      <c r="DM2504" s="566"/>
      <c r="DN2504"/>
      <c r="DO2504" s="384" t="s">
        <v>55</v>
      </c>
      <c r="DP2504" s="384" t="s">
        <v>345</v>
      </c>
      <c r="DQ2504" s="384" t="str">
        <f t="shared" si="353"/>
        <v>Tangail Gopalpur</v>
      </c>
      <c r="DR2504" s="566"/>
    </row>
    <row r="2505" spans="1:122" ht="15" hidden="1" x14ac:dyDescent="0.25">
      <c r="A2505" s="384" t="s">
        <v>55</v>
      </c>
      <c r="B2505" s="384" t="s">
        <v>346</v>
      </c>
      <c r="C2505" s="384" t="str">
        <f t="shared" si="357"/>
        <v>Tangail Gopalpur 2nd Lab (Hemnagar)</v>
      </c>
      <c r="D2505" s="626">
        <v>7</v>
      </c>
      <c r="E2505" s="626">
        <v>0</v>
      </c>
      <c r="F2505" s="626">
        <v>0</v>
      </c>
      <c r="G2505" s="626">
        <v>0</v>
      </c>
      <c r="H2505" s="626">
        <v>0</v>
      </c>
      <c r="I2505" s="626">
        <v>9</v>
      </c>
      <c r="J2505" s="626">
        <v>4</v>
      </c>
      <c r="K2505" s="626">
        <v>0</v>
      </c>
      <c r="L2505" s="626">
        <v>0</v>
      </c>
      <c r="M2505" s="626">
        <v>0</v>
      </c>
      <c r="N2505" s="626">
        <v>2</v>
      </c>
      <c r="O2505" s="626">
        <v>0</v>
      </c>
      <c r="P2505" s="626">
        <v>0</v>
      </c>
      <c r="Q2505" s="626">
        <v>0</v>
      </c>
      <c r="R2505" s="626">
        <v>0</v>
      </c>
      <c r="S2505" s="386"/>
      <c r="T2505" s="386"/>
      <c r="U2505" s="384" t="s">
        <v>55</v>
      </c>
      <c r="V2505" s="384" t="s">
        <v>346</v>
      </c>
      <c r="W2505" s="384" t="str">
        <f t="shared" si="358"/>
        <v>Tangail Gopalpur 2nd Lab (Hemnagar)</v>
      </c>
      <c r="X2505" s="626">
        <v>1</v>
      </c>
      <c r="Y2505" s="626">
        <v>0</v>
      </c>
      <c r="Z2505" s="626">
        <v>0</v>
      </c>
      <c r="AA2505" s="626">
        <v>0</v>
      </c>
      <c r="AB2505" s="626">
        <v>0</v>
      </c>
      <c r="AC2505" s="626">
        <v>7</v>
      </c>
      <c r="AD2505" s="626">
        <v>0</v>
      </c>
      <c r="AE2505" s="626">
        <v>0</v>
      </c>
      <c r="AF2505" s="626">
        <v>0</v>
      </c>
      <c r="AG2505" s="626">
        <v>0</v>
      </c>
      <c r="AH2505" s="626">
        <v>2</v>
      </c>
      <c r="AI2505" s="626">
        <v>0</v>
      </c>
      <c r="AJ2505" s="626">
        <v>0</v>
      </c>
      <c r="AK2505" s="626">
        <v>0</v>
      </c>
      <c r="AL2505" s="626">
        <v>0</v>
      </c>
      <c r="AO2505" s="384" t="s">
        <v>55</v>
      </c>
      <c r="AP2505" s="384" t="s">
        <v>346</v>
      </c>
      <c r="AQ2505" s="384" t="str">
        <f t="shared" si="354"/>
        <v>Tangail Gopalpur 2nd Lab (Hemnagar)</v>
      </c>
      <c r="AR2505" s="627">
        <v>0</v>
      </c>
      <c r="AS2505" s="627">
        <v>0</v>
      </c>
      <c r="AT2505" s="627">
        <v>0</v>
      </c>
      <c r="AU2505" s="627">
        <v>0</v>
      </c>
      <c r="AV2505" s="627">
        <v>0</v>
      </c>
      <c r="AW2505" s="627">
        <v>0</v>
      </c>
      <c r="AX2505" s="627">
        <v>0</v>
      </c>
      <c r="AY2505" s="627">
        <v>0</v>
      </c>
      <c r="AZ2505" s="627">
        <v>0</v>
      </c>
      <c r="BA2505" s="627">
        <v>0</v>
      </c>
      <c r="BB2505" s="627">
        <v>0</v>
      </c>
      <c r="BC2505" s="627">
        <v>0</v>
      </c>
      <c r="BD2505" s="627">
        <v>0</v>
      </c>
      <c r="BE2505" s="627">
        <v>0</v>
      </c>
      <c r="BF2505" s="627">
        <v>0</v>
      </c>
      <c r="BH2505" s="384" t="s">
        <v>55</v>
      </c>
      <c r="BI2505" s="384" t="s">
        <v>346</v>
      </c>
      <c r="BJ2505" s="384" t="str">
        <f t="shared" si="355"/>
        <v>Tangail Gopalpur 2nd Lab (Hemnagar)</v>
      </c>
      <c r="BK2505" s="627">
        <v>0</v>
      </c>
      <c r="BL2505" s="627">
        <v>0</v>
      </c>
      <c r="BM2505" s="627">
        <v>0</v>
      </c>
      <c r="BN2505" s="627">
        <v>0</v>
      </c>
      <c r="BO2505" s="627">
        <v>0</v>
      </c>
      <c r="BP2505" s="627">
        <v>0</v>
      </c>
      <c r="BQ2505" s="627">
        <v>0</v>
      </c>
      <c r="BR2505" s="627">
        <v>0</v>
      </c>
      <c r="BS2505" s="627">
        <v>0</v>
      </c>
      <c r="BT2505" s="627">
        <v>0</v>
      </c>
      <c r="BU2505" s="627">
        <v>0</v>
      </c>
      <c r="BV2505" s="627">
        <v>0</v>
      </c>
      <c r="BW2505" s="627">
        <v>0</v>
      </c>
      <c r="BX2505" s="627">
        <v>0</v>
      </c>
      <c r="BY2505" s="627">
        <v>0</v>
      </c>
      <c r="CA2505" s="384" t="s">
        <v>55</v>
      </c>
      <c r="CB2505" s="384" t="s">
        <v>346</v>
      </c>
      <c r="CC2505" s="384" t="str">
        <f t="shared" si="351"/>
        <v>Tangail Gopalpur 2nd Lab (Hemnagar)</v>
      </c>
      <c r="CD2505" s="629">
        <v>0</v>
      </c>
      <c r="CE2505" s="629">
        <v>0</v>
      </c>
      <c r="CF2505" s="629">
        <v>0</v>
      </c>
      <c r="CG2505" s="629">
        <v>0</v>
      </c>
      <c r="CH2505" s="629">
        <v>0</v>
      </c>
      <c r="CI2505" s="629">
        <v>0</v>
      </c>
      <c r="CJ2505" s="629">
        <v>0</v>
      </c>
      <c r="CK2505" s="629">
        <v>0</v>
      </c>
      <c r="CN2505" s="384" t="s">
        <v>55</v>
      </c>
      <c r="CO2505" s="384" t="s">
        <v>346</v>
      </c>
      <c r="CP2505" s="384" t="str">
        <f t="shared" si="356"/>
        <v>Tangail Gopalpur 2nd Lab (Hemnagar)</v>
      </c>
      <c r="CQ2505" s="629">
        <v>0</v>
      </c>
      <c r="CR2505" s="629">
        <v>0</v>
      </c>
      <c r="CS2505" s="629">
        <v>0</v>
      </c>
      <c r="CT2505" s="629">
        <v>0</v>
      </c>
      <c r="CU2505" s="629">
        <v>0</v>
      </c>
      <c r="CV2505" s="629">
        <v>0</v>
      </c>
      <c r="CW2505" s="629">
        <v>0</v>
      </c>
      <c r="CX2505" s="629">
        <v>0</v>
      </c>
      <c r="CZ2505" s="384" t="s">
        <v>55</v>
      </c>
      <c r="DA2505" s="384" t="s">
        <v>346</v>
      </c>
      <c r="DB2505" s="384" t="str">
        <f t="shared" si="348"/>
        <v>Tangail Gopalpur 2nd Lab (Hemnagar)</v>
      </c>
      <c r="DC2505" s="566">
        <v>0</v>
      </c>
      <c r="DD2505"/>
      <c r="DE2505" s="384" t="s">
        <v>55</v>
      </c>
      <c r="DF2505" s="384" t="s">
        <v>346</v>
      </c>
      <c r="DG2505" s="384" t="str">
        <f t="shared" si="347"/>
        <v>Tangail Gopalpur 2nd Lab (Hemnagar)</v>
      </c>
      <c r="DH2505" s="566">
        <v>7</v>
      </c>
      <c r="DI2505"/>
      <c r="DJ2505" s="384" t="s">
        <v>55</v>
      </c>
      <c r="DK2505" s="384" t="s">
        <v>346</v>
      </c>
      <c r="DL2505" s="384" t="str">
        <f t="shared" si="352"/>
        <v>Tangail Gopalpur 2nd Lab (Hemnagar)</v>
      </c>
      <c r="DM2505" s="566"/>
      <c r="DN2505"/>
      <c r="DO2505" s="384" t="s">
        <v>55</v>
      </c>
      <c r="DP2505" s="384" t="s">
        <v>346</v>
      </c>
      <c r="DQ2505" s="384" t="str">
        <f t="shared" si="353"/>
        <v>Tangail Gopalpur 2nd Lab (Hemnagar)</v>
      </c>
      <c r="DR2505" s="566"/>
    </row>
    <row r="2506" spans="1:122" ht="15" hidden="1" x14ac:dyDescent="0.25">
      <c r="A2506" s="384" t="s">
        <v>55</v>
      </c>
      <c r="B2506" s="384" t="s">
        <v>347</v>
      </c>
      <c r="C2506" s="384" t="str">
        <f t="shared" si="357"/>
        <v>Tangail Kalihati</v>
      </c>
      <c r="D2506" s="626">
        <v>13</v>
      </c>
      <c r="E2506" s="626">
        <v>0</v>
      </c>
      <c r="F2506" s="626">
        <v>0</v>
      </c>
      <c r="G2506" s="626">
        <v>0</v>
      </c>
      <c r="H2506" s="626">
        <v>0</v>
      </c>
      <c r="I2506" s="626">
        <v>15</v>
      </c>
      <c r="J2506" s="626">
        <v>3</v>
      </c>
      <c r="K2506" s="626">
        <v>0</v>
      </c>
      <c r="L2506" s="626">
        <v>0</v>
      </c>
      <c r="M2506" s="626">
        <v>0</v>
      </c>
      <c r="N2506" s="626">
        <v>6</v>
      </c>
      <c r="O2506" s="626">
        <v>0</v>
      </c>
      <c r="P2506" s="626">
        <v>0</v>
      </c>
      <c r="Q2506" s="626">
        <v>0</v>
      </c>
      <c r="R2506" s="626">
        <v>0</v>
      </c>
      <c r="S2506" s="386"/>
      <c r="T2506" s="386"/>
      <c r="U2506" s="384" t="s">
        <v>55</v>
      </c>
      <c r="V2506" s="384" t="s">
        <v>347</v>
      </c>
      <c r="W2506" s="384" t="str">
        <f t="shared" si="358"/>
        <v>Tangail Kalihati</v>
      </c>
      <c r="X2506" s="626">
        <v>9</v>
      </c>
      <c r="Y2506" s="626">
        <v>0</v>
      </c>
      <c r="Z2506" s="626">
        <v>0</v>
      </c>
      <c r="AA2506" s="626">
        <v>0</v>
      </c>
      <c r="AB2506" s="626">
        <v>0</v>
      </c>
      <c r="AC2506" s="626">
        <v>2</v>
      </c>
      <c r="AD2506" s="626">
        <v>1</v>
      </c>
      <c r="AE2506" s="626">
        <v>0</v>
      </c>
      <c r="AF2506" s="626">
        <v>0</v>
      </c>
      <c r="AG2506" s="626">
        <v>0</v>
      </c>
      <c r="AH2506" s="626">
        <v>6</v>
      </c>
      <c r="AI2506" s="626">
        <v>0</v>
      </c>
      <c r="AJ2506" s="626">
        <v>0</v>
      </c>
      <c r="AK2506" s="626">
        <v>0</v>
      </c>
      <c r="AL2506" s="626">
        <v>0</v>
      </c>
      <c r="AO2506" s="384" t="s">
        <v>55</v>
      </c>
      <c r="AP2506" s="384" t="s">
        <v>347</v>
      </c>
      <c r="AQ2506" s="384" t="str">
        <f t="shared" si="354"/>
        <v>Tangail Kalihati</v>
      </c>
      <c r="AR2506" s="627">
        <v>0</v>
      </c>
      <c r="AS2506" s="627">
        <v>0</v>
      </c>
      <c r="AT2506" s="627">
        <v>0</v>
      </c>
      <c r="AU2506" s="627">
        <v>0</v>
      </c>
      <c r="AV2506" s="627">
        <v>0</v>
      </c>
      <c r="AW2506" s="627">
        <v>0</v>
      </c>
      <c r="AX2506" s="627">
        <v>0</v>
      </c>
      <c r="AY2506" s="627">
        <v>0</v>
      </c>
      <c r="AZ2506" s="627">
        <v>0</v>
      </c>
      <c r="BA2506" s="627">
        <v>0</v>
      </c>
      <c r="BB2506" s="627">
        <v>1</v>
      </c>
      <c r="BC2506" s="627">
        <v>0</v>
      </c>
      <c r="BD2506" s="627">
        <v>0</v>
      </c>
      <c r="BE2506" s="627">
        <v>0</v>
      </c>
      <c r="BF2506" s="627">
        <v>0</v>
      </c>
      <c r="BH2506" s="384" t="s">
        <v>55</v>
      </c>
      <c r="BI2506" s="384" t="s">
        <v>347</v>
      </c>
      <c r="BJ2506" s="384" t="str">
        <f t="shared" si="355"/>
        <v>Tangail Kalihati</v>
      </c>
      <c r="BK2506" s="627">
        <v>0</v>
      </c>
      <c r="BL2506" s="627">
        <v>0</v>
      </c>
      <c r="BM2506" s="627">
        <v>0</v>
      </c>
      <c r="BN2506" s="627">
        <v>0</v>
      </c>
      <c r="BO2506" s="627">
        <v>0</v>
      </c>
      <c r="BP2506" s="627">
        <v>0</v>
      </c>
      <c r="BQ2506" s="627">
        <v>0</v>
      </c>
      <c r="BR2506" s="627">
        <v>0</v>
      </c>
      <c r="BS2506" s="627">
        <v>0</v>
      </c>
      <c r="BT2506" s="627">
        <v>0</v>
      </c>
      <c r="BU2506" s="627">
        <v>0</v>
      </c>
      <c r="BV2506" s="627">
        <v>0</v>
      </c>
      <c r="BW2506" s="627">
        <v>0</v>
      </c>
      <c r="BX2506" s="627">
        <v>0</v>
      </c>
      <c r="BY2506" s="627">
        <v>0</v>
      </c>
      <c r="CA2506" s="384" t="s">
        <v>55</v>
      </c>
      <c r="CB2506" s="384" t="s">
        <v>347</v>
      </c>
      <c r="CC2506" s="384" t="str">
        <f t="shared" si="351"/>
        <v>Tangail Kalihati</v>
      </c>
      <c r="CD2506" s="629">
        <v>0</v>
      </c>
      <c r="CE2506" s="629">
        <v>0</v>
      </c>
      <c r="CF2506" s="629">
        <v>0</v>
      </c>
      <c r="CG2506" s="629">
        <v>0</v>
      </c>
      <c r="CH2506" s="629">
        <v>0</v>
      </c>
      <c r="CI2506" s="629">
        <v>0</v>
      </c>
      <c r="CJ2506" s="629">
        <v>0</v>
      </c>
      <c r="CK2506" s="629">
        <v>0</v>
      </c>
      <c r="CN2506" s="384" t="s">
        <v>55</v>
      </c>
      <c r="CO2506" s="384" t="s">
        <v>347</v>
      </c>
      <c r="CP2506" s="384" t="str">
        <f t="shared" si="356"/>
        <v>Tangail Kalihati</v>
      </c>
      <c r="CQ2506" s="629">
        <v>0</v>
      </c>
      <c r="CR2506" s="629">
        <v>0</v>
      </c>
      <c r="CS2506" s="629">
        <v>0</v>
      </c>
      <c r="CT2506" s="629">
        <v>0</v>
      </c>
      <c r="CU2506" s="629">
        <v>0</v>
      </c>
      <c r="CV2506" s="629">
        <v>0</v>
      </c>
      <c r="CW2506" s="629">
        <v>0</v>
      </c>
      <c r="CX2506" s="629">
        <v>0</v>
      </c>
      <c r="CZ2506" s="384" t="s">
        <v>55</v>
      </c>
      <c r="DA2506" s="384" t="s">
        <v>347</v>
      </c>
      <c r="DB2506" s="384" t="str">
        <f t="shared" si="348"/>
        <v>Tangail Kalihati</v>
      </c>
      <c r="DC2506" s="566">
        <v>4</v>
      </c>
      <c r="DD2506"/>
      <c r="DE2506" s="384" t="s">
        <v>55</v>
      </c>
      <c r="DF2506" s="384" t="s">
        <v>347</v>
      </c>
      <c r="DG2506" s="384" t="str">
        <f t="shared" si="347"/>
        <v>Tangail Kalihati</v>
      </c>
      <c r="DH2506" s="566">
        <v>3</v>
      </c>
      <c r="DI2506"/>
      <c r="DJ2506" s="384" t="s">
        <v>55</v>
      </c>
      <c r="DK2506" s="384" t="s">
        <v>347</v>
      </c>
      <c r="DL2506" s="384" t="str">
        <f t="shared" si="352"/>
        <v>Tangail Kalihati</v>
      </c>
      <c r="DM2506" s="566"/>
      <c r="DN2506"/>
      <c r="DO2506" s="384" t="s">
        <v>55</v>
      </c>
      <c r="DP2506" s="384" t="s">
        <v>347</v>
      </c>
      <c r="DQ2506" s="384" t="str">
        <f t="shared" si="353"/>
        <v>Tangail Kalihati</v>
      </c>
      <c r="DR2506" s="566"/>
    </row>
    <row r="2507" spans="1:122" ht="15" hidden="1" x14ac:dyDescent="0.25">
      <c r="A2507" s="384" t="s">
        <v>55</v>
      </c>
      <c r="B2507" s="385" t="s">
        <v>348</v>
      </c>
      <c r="C2507" s="384" t="str">
        <f t="shared" si="357"/>
        <v>Tangail Kalihati 2nd Lab (Elenga)</v>
      </c>
      <c r="D2507" s="626">
        <v>15</v>
      </c>
      <c r="E2507" s="626">
        <v>1</v>
      </c>
      <c r="F2507" s="626">
        <v>0</v>
      </c>
      <c r="G2507" s="626">
        <v>0</v>
      </c>
      <c r="H2507" s="626">
        <v>0</v>
      </c>
      <c r="I2507" s="626">
        <v>8</v>
      </c>
      <c r="J2507" s="626">
        <v>3</v>
      </c>
      <c r="K2507" s="626">
        <v>0</v>
      </c>
      <c r="L2507" s="626">
        <v>0</v>
      </c>
      <c r="M2507" s="626">
        <v>0</v>
      </c>
      <c r="N2507" s="626">
        <v>2</v>
      </c>
      <c r="O2507" s="626">
        <v>1</v>
      </c>
      <c r="P2507" s="626">
        <v>0</v>
      </c>
      <c r="Q2507" s="626">
        <v>0</v>
      </c>
      <c r="R2507" s="626">
        <v>0</v>
      </c>
      <c r="S2507" s="386"/>
      <c r="T2507" s="386"/>
      <c r="U2507" s="384" t="s">
        <v>55</v>
      </c>
      <c r="V2507" s="385" t="s">
        <v>348</v>
      </c>
      <c r="W2507" s="384" t="str">
        <f t="shared" si="358"/>
        <v>Tangail Kalihati 2nd Lab (Elenga)</v>
      </c>
      <c r="X2507" s="626">
        <v>13</v>
      </c>
      <c r="Y2507" s="626">
        <v>1</v>
      </c>
      <c r="Z2507" s="626">
        <v>0</v>
      </c>
      <c r="AA2507" s="626">
        <v>0</v>
      </c>
      <c r="AB2507" s="626">
        <v>0</v>
      </c>
      <c r="AC2507" s="626">
        <v>1</v>
      </c>
      <c r="AD2507" s="626">
        <v>2</v>
      </c>
      <c r="AE2507" s="626">
        <v>0</v>
      </c>
      <c r="AF2507" s="626">
        <v>0</v>
      </c>
      <c r="AG2507" s="626">
        <v>0</v>
      </c>
      <c r="AH2507" s="626">
        <v>6</v>
      </c>
      <c r="AI2507" s="626">
        <v>0</v>
      </c>
      <c r="AJ2507" s="626">
        <v>0</v>
      </c>
      <c r="AK2507" s="626">
        <v>0</v>
      </c>
      <c r="AL2507" s="626">
        <v>0</v>
      </c>
      <c r="AO2507" s="384" t="s">
        <v>55</v>
      </c>
      <c r="AP2507" s="385" t="s">
        <v>348</v>
      </c>
      <c r="AQ2507" s="384" t="str">
        <f t="shared" si="354"/>
        <v>Tangail Kalihati 2nd Lab (Elenga)</v>
      </c>
      <c r="AR2507" s="627">
        <v>0</v>
      </c>
      <c r="AS2507" s="627">
        <v>0</v>
      </c>
      <c r="AT2507" s="627">
        <v>0</v>
      </c>
      <c r="AU2507" s="627">
        <v>0</v>
      </c>
      <c r="AV2507" s="627">
        <v>0</v>
      </c>
      <c r="AW2507" s="627">
        <v>0</v>
      </c>
      <c r="AX2507" s="627">
        <v>0</v>
      </c>
      <c r="AY2507" s="627">
        <v>0</v>
      </c>
      <c r="AZ2507" s="627">
        <v>0</v>
      </c>
      <c r="BA2507" s="627">
        <v>0</v>
      </c>
      <c r="BB2507" s="627">
        <v>0</v>
      </c>
      <c r="BC2507" s="627">
        <v>0</v>
      </c>
      <c r="BD2507" s="627">
        <v>0</v>
      </c>
      <c r="BE2507" s="627">
        <v>0</v>
      </c>
      <c r="BF2507" s="627">
        <v>0</v>
      </c>
      <c r="BH2507" s="384" t="s">
        <v>55</v>
      </c>
      <c r="BI2507" s="385" t="s">
        <v>348</v>
      </c>
      <c r="BJ2507" s="384" t="str">
        <f t="shared" si="355"/>
        <v>Tangail Kalihati 2nd Lab (Elenga)</v>
      </c>
      <c r="BK2507" s="627">
        <v>0</v>
      </c>
      <c r="BL2507" s="627">
        <v>0</v>
      </c>
      <c r="BM2507" s="627">
        <v>0</v>
      </c>
      <c r="BN2507" s="627">
        <v>0</v>
      </c>
      <c r="BO2507" s="627">
        <v>0</v>
      </c>
      <c r="BP2507" s="627">
        <v>0</v>
      </c>
      <c r="BQ2507" s="627">
        <v>0</v>
      </c>
      <c r="BR2507" s="627">
        <v>0</v>
      </c>
      <c r="BS2507" s="627">
        <v>0</v>
      </c>
      <c r="BT2507" s="627">
        <v>0</v>
      </c>
      <c r="BU2507" s="627">
        <v>1</v>
      </c>
      <c r="BV2507" s="627">
        <v>0</v>
      </c>
      <c r="BW2507" s="627">
        <v>0</v>
      </c>
      <c r="BX2507" s="627">
        <v>0</v>
      </c>
      <c r="BY2507" s="627">
        <v>0</v>
      </c>
      <c r="CA2507" s="384" t="s">
        <v>55</v>
      </c>
      <c r="CB2507" s="385" t="s">
        <v>348</v>
      </c>
      <c r="CC2507" s="384" t="str">
        <f t="shared" si="351"/>
        <v>Tangail Kalihati 2nd Lab (Elenga)</v>
      </c>
      <c r="CD2507" s="629">
        <v>0</v>
      </c>
      <c r="CE2507" s="629">
        <v>0</v>
      </c>
      <c r="CF2507" s="629">
        <v>0</v>
      </c>
      <c r="CG2507" s="629">
        <v>0</v>
      </c>
      <c r="CH2507" s="629">
        <v>0</v>
      </c>
      <c r="CI2507" s="629">
        <v>0</v>
      </c>
      <c r="CJ2507" s="629">
        <v>0</v>
      </c>
      <c r="CK2507" s="629">
        <v>0</v>
      </c>
      <c r="CN2507" s="384" t="s">
        <v>55</v>
      </c>
      <c r="CO2507" s="385" t="s">
        <v>348</v>
      </c>
      <c r="CP2507" s="384" t="str">
        <f t="shared" si="356"/>
        <v>Tangail Kalihati 2nd Lab (Elenga)</v>
      </c>
      <c r="CQ2507" s="629">
        <v>0</v>
      </c>
      <c r="CR2507" s="629">
        <v>0</v>
      </c>
      <c r="CS2507" s="629">
        <v>0</v>
      </c>
      <c r="CT2507" s="629">
        <v>0</v>
      </c>
      <c r="CU2507" s="629">
        <v>0</v>
      </c>
      <c r="CV2507" s="629">
        <v>0</v>
      </c>
      <c r="CW2507" s="629">
        <v>0</v>
      </c>
      <c r="CX2507" s="629">
        <v>0</v>
      </c>
      <c r="CZ2507" s="384" t="s">
        <v>55</v>
      </c>
      <c r="DA2507" s="385" t="s">
        <v>348</v>
      </c>
      <c r="DB2507" s="384" t="str">
        <f t="shared" si="348"/>
        <v>Tangail Kalihati 2nd Lab (Elenga)</v>
      </c>
      <c r="DC2507" s="566">
        <v>8</v>
      </c>
      <c r="DD2507"/>
      <c r="DE2507" s="384" t="s">
        <v>55</v>
      </c>
      <c r="DF2507" s="385" t="s">
        <v>348</v>
      </c>
      <c r="DG2507" s="384" t="str">
        <f t="shared" si="347"/>
        <v>Tangail Kalihati 2nd Lab (Elenga)</v>
      </c>
      <c r="DH2507" s="566">
        <v>6</v>
      </c>
      <c r="DI2507"/>
      <c r="DJ2507" s="384" t="s">
        <v>55</v>
      </c>
      <c r="DK2507" s="385" t="s">
        <v>348</v>
      </c>
      <c r="DL2507" s="384" t="str">
        <f t="shared" si="352"/>
        <v>Tangail Kalihati 2nd Lab (Elenga)</v>
      </c>
      <c r="DM2507" s="566"/>
      <c r="DN2507"/>
      <c r="DO2507" s="384" t="s">
        <v>55</v>
      </c>
      <c r="DP2507" s="385" t="s">
        <v>348</v>
      </c>
      <c r="DQ2507" s="384" t="str">
        <f t="shared" si="353"/>
        <v>Tangail Kalihati 2nd Lab (Elenga)</v>
      </c>
      <c r="DR2507" s="566"/>
    </row>
    <row r="2508" spans="1:122" ht="15" hidden="1" x14ac:dyDescent="0.25">
      <c r="A2508" s="384" t="s">
        <v>55</v>
      </c>
      <c r="B2508" s="384" t="s">
        <v>349</v>
      </c>
      <c r="C2508" s="384" t="str">
        <f t="shared" si="357"/>
        <v>Tangail Madhupur</v>
      </c>
      <c r="D2508" s="626">
        <v>46</v>
      </c>
      <c r="E2508" s="626">
        <v>3</v>
      </c>
      <c r="F2508" s="626">
        <v>2</v>
      </c>
      <c r="G2508" s="626">
        <v>0</v>
      </c>
      <c r="H2508" s="626">
        <v>0</v>
      </c>
      <c r="I2508" s="626">
        <v>31</v>
      </c>
      <c r="J2508" s="626">
        <v>10</v>
      </c>
      <c r="K2508" s="626">
        <v>0</v>
      </c>
      <c r="L2508" s="626">
        <v>0</v>
      </c>
      <c r="M2508" s="626">
        <v>0</v>
      </c>
      <c r="N2508" s="626">
        <v>6</v>
      </c>
      <c r="O2508" s="626">
        <v>1</v>
      </c>
      <c r="P2508" s="626">
        <v>0</v>
      </c>
      <c r="Q2508" s="626">
        <v>0</v>
      </c>
      <c r="R2508" s="626">
        <v>0</v>
      </c>
      <c r="S2508" s="386"/>
      <c r="T2508" s="386"/>
      <c r="U2508" s="384" t="s">
        <v>55</v>
      </c>
      <c r="V2508" s="384" t="s">
        <v>349</v>
      </c>
      <c r="W2508" s="384" t="str">
        <f t="shared" si="358"/>
        <v>Tangail Madhupur</v>
      </c>
      <c r="X2508" s="626">
        <v>25</v>
      </c>
      <c r="Y2508" s="626">
        <v>0</v>
      </c>
      <c r="Z2508" s="626">
        <v>0</v>
      </c>
      <c r="AA2508" s="626">
        <v>0</v>
      </c>
      <c r="AB2508" s="626">
        <v>0</v>
      </c>
      <c r="AC2508" s="626">
        <v>21</v>
      </c>
      <c r="AD2508" s="626">
        <v>2</v>
      </c>
      <c r="AE2508" s="626">
        <v>0</v>
      </c>
      <c r="AF2508" s="626">
        <v>0</v>
      </c>
      <c r="AG2508" s="626">
        <v>0</v>
      </c>
      <c r="AH2508" s="626">
        <v>7</v>
      </c>
      <c r="AI2508" s="626">
        <v>0</v>
      </c>
      <c r="AJ2508" s="626">
        <v>0</v>
      </c>
      <c r="AK2508" s="626">
        <v>0</v>
      </c>
      <c r="AL2508" s="626">
        <v>0</v>
      </c>
      <c r="AO2508" s="384" t="s">
        <v>55</v>
      </c>
      <c r="AP2508" s="384" t="s">
        <v>349</v>
      </c>
      <c r="AQ2508" s="384" t="str">
        <f t="shared" si="354"/>
        <v>Tangail Madhupur</v>
      </c>
      <c r="AR2508" s="627">
        <v>0</v>
      </c>
      <c r="AS2508" s="627">
        <v>0</v>
      </c>
      <c r="AT2508" s="627">
        <v>0</v>
      </c>
      <c r="AU2508" s="627">
        <v>0</v>
      </c>
      <c r="AV2508" s="627">
        <v>0</v>
      </c>
      <c r="AW2508" s="627">
        <v>0</v>
      </c>
      <c r="AX2508" s="627">
        <v>0</v>
      </c>
      <c r="AY2508" s="627">
        <v>0</v>
      </c>
      <c r="AZ2508" s="627">
        <v>0</v>
      </c>
      <c r="BA2508" s="627">
        <v>0</v>
      </c>
      <c r="BB2508" s="627">
        <v>0</v>
      </c>
      <c r="BC2508" s="627">
        <v>0</v>
      </c>
      <c r="BD2508" s="627">
        <v>0</v>
      </c>
      <c r="BE2508" s="627">
        <v>0</v>
      </c>
      <c r="BF2508" s="627">
        <v>0</v>
      </c>
      <c r="BH2508" s="384" t="s">
        <v>55</v>
      </c>
      <c r="BI2508" s="384" t="s">
        <v>349</v>
      </c>
      <c r="BJ2508" s="384" t="str">
        <f t="shared" si="355"/>
        <v>Tangail Madhupur</v>
      </c>
      <c r="BK2508" s="627">
        <v>0</v>
      </c>
      <c r="BL2508" s="627">
        <v>0</v>
      </c>
      <c r="BM2508" s="627">
        <v>0</v>
      </c>
      <c r="BN2508" s="627">
        <v>0</v>
      </c>
      <c r="BO2508" s="627">
        <v>0</v>
      </c>
      <c r="BP2508" s="627">
        <v>0</v>
      </c>
      <c r="BQ2508" s="627">
        <v>0</v>
      </c>
      <c r="BR2508" s="627">
        <v>0</v>
      </c>
      <c r="BS2508" s="627">
        <v>0</v>
      </c>
      <c r="BT2508" s="627">
        <v>0</v>
      </c>
      <c r="BU2508" s="627">
        <v>1</v>
      </c>
      <c r="BV2508" s="627">
        <v>0</v>
      </c>
      <c r="BW2508" s="627">
        <v>0</v>
      </c>
      <c r="BX2508" s="627">
        <v>0</v>
      </c>
      <c r="BY2508" s="627">
        <v>0</v>
      </c>
      <c r="CA2508" s="384" t="s">
        <v>55</v>
      </c>
      <c r="CB2508" s="384" t="s">
        <v>349</v>
      </c>
      <c r="CC2508" s="384" t="str">
        <f t="shared" si="351"/>
        <v>Tangail Madhupur</v>
      </c>
      <c r="CD2508" s="629">
        <v>0</v>
      </c>
      <c r="CE2508" s="629">
        <v>0</v>
      </c>
      <c r="CF2508" s="629">
        <v>0</v>
      </c>
      <c r="CG2508" s="629">
        <v>0</v>
      </c>
      <c r="CH2508" s="629">
        <v>0</v>
      </c>
      <c r="CI2508" s="629">
        <v>0</v>
      </c>
      <c r="CJ2508" s="629">
        <v>0</v>
      </c>
      <c r="CK2508" s="629">
        <v>0</v>
      </c>
      <c r="CN2508" s="384" t="s">
        <v>55</v>
      </c>
      <c r="CO2508" s="384" t="s">
        <v>349</v>
      </c>
      <c r="CP2508" s="384" t="str">
        <f t="shared" si="356"/>
        <v>Tangail Madhupur</v>
      </c>
      <c r="CQ2508" s="629">
        <v>0</v>
      </c>
      <c r="CR2508" s="629">
        <v>0</v>
      </c>
      <c r="CS2508" s="629">
        <v>0</v>
      </c>
      <c r="CT2508" s="629">
        <v>0</v>
      </c>
      <c r="CU2508" s="629">
        <v>0</v>
      </c>
      <c r="CV2508" s="629">
        <v>0</v>
      </c>
      <c r="CW2508" s="629">
        <v>0</v>
      </c>
      <c r="CX2508" s="629">
        <v>0</v>
      </c>
      <c r="CZ2508" s="384" t="s">
        <v>55</v>
      </c>
      <c r="DA2508" s="384" t="s">
        <v>349</v>
      </c>
      <c r="DB2508" s="384" t="str">
        <f t="shared" si="348"/>
        <v>Tangail Madhupur</v>
      </c>
      <c r="DC2508" s="566">
        <v>21</v>
      </c>
      <c r="DD2508"/>
      <c r="DE2508" s="384" t="s">
        <v>55</v>
      </c>
      <c r="DF2508" s="384" t="s">
        <v>349</v>
      </c>
      <c r="DG2508" s="384" t="str">
        <f t="shared" si="347"/>
        <v>Tangail Madhupur</v>
      </c>
      <c r="DH2508" s="566">
        <v>12</v>
      </c>
      <c r="DI2508"/>
      <c r="DJ2508" s="384" t="s">
        <v>55</v>
      </c>
      <c r="DK2508" s="384" t="s">
        <v>349</v>
      </c>
      <c r="DL2508" s="384" t="str">
        <f t="shared" si="352"/>
        <v>Tangail Madhupur</v>
      </c>
      <c r="DM2508" s="566"/>
      <c r="DN2508"/>
      <c r="DO2508" s="384" t="s">
        <v>55</v>
      </c>
      <c r="DP2508" s="384" t="s">
        <v>349</v>
      </c>
      <c r="DQ2508" s="384" t="str">
        <f t="shared" si="353"/>
        <v>Tangail Madhupur</v>
      </c>
      <c r="DR2508" s="566"/>
    </row>
    <row r="2509" spans="1:122" ht="15" hidden="1" x14ac:dyDescent="0.25">
      <c r="A2509" s="384" t="s">
        <v>55</v>
      </c>
      <c r="B2509" s="384" t="s">
        <v>350</v>
      </c>
      <c r="C2509" s="384" t="str">
        <f t="shared" si="357"/>
        <v>Tangail Mirzapur</v>
      </c>
      <c r="D2509" s="626">
        <v>14</v>
      </c>
      <c r="E2509" s="626">
        <v>3</v>
      </c>
      <c r="F2509" s="626">
        <v>0</v>
      </c>
      <c r="G2509" s="626">
        <v>0</v>
      </c>
      <c r="H2509" s="626">
        <v>0</v>
      </c>
      <c r="I2509" s="626">
        <v>51</v>
      </c>
      <c r="J2509" s="626">
        <v>6</v>
      </c>
      <c r="K2509" s="626">
        <v>0</v>
      </c>
      <c r="L2509" s="626">
        <v>0</v>
      </c>
      <c r="M2509" s="626">
        <v>0</v>
      </c>
      <c r="N2509" s="626">
        <v>6</v>
      </c>
      <c r="O2509" s="626">
        <v>0</v>
      </c>
      <c r="P2509" s="626">
        <v>0</v>
      </c>
      <c r="Q2509" s="626">
        <v>0</v>
      </c>
      <c r="R2509" s="626">
        <v>0</v>
      </c>
      <c r="S2509" s="386"/>
      <c r="T2509" s="386"/>
      <c r="U2509" s="384" t="s">
        <v>55</v>
      </c>
      <c r="V2509" s="384" t="s">
        <v>350</v>
      </c>
      <c r="W2509" s="384" t="str">
        <f t="shared" si="358"/>
        <v>Tangail Mirzapur</v>
      </c>
      <c r="X2509" s="626">
        <v>1</v>
      </c>
      <c r="Y2509" s="626">
        <v>1</v>
      </c>
      <c r="Z2509" s="626">
        <v>0</v>
      </c>
      <c r="AA2509" s="626">
        <v>0</v>
      </c>
      <c r="AB2509" s="626">
        <v>0</v>
      </c>
      <c r="AC2509" s="626">
        <v>21</v>
      </c>
      <c r="AD2509" s="626">
        <v>3</v>
      </c>
      <c r="AE2509" s="626">
        <v>0</v>
      </c>
      <c r="AF2509" s="626">
        <v>0</v>
      </c>
      <c r="AG2509" s="626">
        <v>0</v>
      </c>
      <c r="AH2509" s="626">
        <v>5</v>
      </c>
      <c r="AI2509" s="626">
        <v>1</v>
      </c>
      <c r="AJ2509" s="626">
        <v>0</v>
      </c>
      <c r="AK2509" s="626">
        <v>0</v>
      </c>
      <c r="AL2509" s="626">
        <v>0</v>
      </c>
      <c r="AO2509" s="384" t="s">
        <v>55</v>
      </c>
      <c r="AP2509" s="384" t="s">
        <v>350</v>
      </c>
      <c r="AQ2509" s="384" t="str">
        <f t="shared" si="354"/>
        <v>Tangail Mirzapur</v>
      </c>
      <c r="AR2509" s="627">
        <v>0</v>
      </c>
      <c r="AS2509" s="627">
        <v>0</v>
      </c>
      <c r="AT2509" s="627">
        <v>0</v>
      </c>
      <c r="AU2509" s="627">
        <v>0</v>
      </c>
      <c r="AV2509" s="627">
        <v>0</v>
      </c>
      <c r="AW2509" s="627">
        <v>4</v>
      </c>
      <c r="AX2509" s="627">
        <v>0</v>
      </c>
      <c r="AY2509" s="627">
        <v>0</v>
      </c>
      <c r="AZ2509" s="627">
        <v>0</v>
      </c>
      <c r="BA2509" s="627">
        <v>0</v>
      </c>
      <c r="BB2509" s="627">
        <v>1</v>
      </c>
      <c r="BC2509" s="627">
        <v>0</v>
      </c>
      <c r="BD2509" s="627">
        <v>0</v>
      </c>
      <c r="BE2509" s="627">
        <v>0</v>
      </c>
      <c r="BF2509" s="627">
        <v>0</v>
      </c>
      <c r="BH2509" s="384" t="s">
        <v>55</v>
      </c>
      <c r="BI2509" s="384" t="s">
        <v>350</v>
      </c>
      <c r="BJ2509" s="384" t="str">
        <f t="shared" si="355"/>
        <v>Tangail Mirzapur</v>
      </c>
      <c r="BK2509" s="627">
        <v>0</v>
      </c>
      <c r="BL2509" s="627">
        <v>0</v>
      </c>
      <c r="BM2509" s="627">
        <v>0</v>
      </c>
      <c r="BN2509" s="627">
        <v>0</v>
      </c>
      <c r="BO2509" s="627">
        <v>0</v>
      </c>
      <c r="BP2509" s="627">
        <v>1</v>
      </c>
      <c r="BQ2509" s="627">
        <v>0</v>
      </c>
      <c r="BR2509" s="627">
        <v>0</v>
      </c>
      <c r="BS2509" s="627">
        <v>0</v>
      </c>
      <c r="BT2509" s="627">
        <v>0</v>
      </c>
      <c r="BU2509" s="627">
        <v>1</v>
      </c>
      <c r="BV2509" s="627">
        <v>0</v>
      </c>
      <c r="BW2509" s="627">
        <v>0</v>
      </c>
      <c r="BX2509" s="627">
        <v>0</v>
      </c>
      <c r="BY2509" s="627">
        <v>0</v>
      </c>
      <c r="CA2509" s="384" t="s">
        <v>55</v>
      </c>
      <c r="CB2509" s="384" t="s">
        <v>350</v>
      </c>
      <c r="CC2509" s="384" t="str">
        <f t="shared" si="351"/>
        <v>Tangail Mirzapur</v>
      </c>
      <c r="CD2509" s="629">
        <v>0</v>
      </c>
      <c r="CE2509" s="629">
        <v>0</v>
      </c>
      <c r="CF2509" s="629">
        <v>0</v>
      </c>
      <c r="CG2509" s="629">
        <v>0</v>
      </c>
      <c r="CH2509" s="629">
        <v>0</v>
      </c>
      <c r="CI2509" s="629">
        <v>0</v>
      </c>
      <c r="CJ2509" s="629">
        <v>0</v>
      </c>
      <c r="CK2509" s="629">
        <v>0</v>
      </c>
      <c r="CN2509" s="384" t="s">
        <v>55</v>
      </c>
      <c r="CO2509" s="384" t="s">
        <v>350</v>
      </c>
      <c r="CP2509" s="384" t="str">
        <f t="shared" si="356"/>
        <v>Tangail Mirzapur</v>
      </c>
      <c r="CQ2509" s="629">
        <v>0</v>
      </c>
      <c r="CR2509" s="629">
        <v>0</v>
      </c>
      <c r="CS2509" s="629">
        <v>0</v>
      </c>
      <c r="CT2509" s="629">
        <v>0</v>
      </c>
      <c r="CU2509" s="629">
        <v>0</v>
      </c>
      <c r="CV2509" s="629">
        <v>0</v>
      </c>
      <c r="CW2509" s="629">
        <v>0</v>
      </c>
      <c r="CX2509" s="629">
        <v>0</v>
      </c>
      <c r="CZ2509" s="384" t="s">
        <v>55</v>
      </c>
      <c r="DA2509" s="384" t="s">
        <v>350</v>
      </c>
      <c r="DB2509" s="384" t="str">
        <f t="shared" si="348"/>
        <v>Tangail Mirzapur</v>
      </c>
      <c r="DC2509" s="566">
        <v>7</v>
      </c>
      <c r="DD2509"/>
      <c r="DE2509" s="384" t="s">
        <v>55</v>
      </c>
      <c r="DF2509" s="384" t="s">
        <v>350</v>
      </c>
      <c r="DG2509" s="384" t="str">
        <f t="shared" si="347"/>
        <v>Tangail Mirzapur</v>
      </c>
      <c r="DH2509" s="566">
        <v>7</v>
      </c>
      <c r="DI2509"/>
      <c r="DJ2509" s="384" t="s">
        <v>55</v>
      </c>
      <c r="DK2509" s="384" t="s">
        <v>350</v>
      </c>
      <c r="DL2509" s="384" t="str">
        <f t="shared" si="352"/>
        <v>Tangail Mirzapur</v>
      </c>
      <c r="DM2509" s="566"/>
      <c r="DN2509"/>
      <c r="DO2509" s="384" t="s">
        <v>55</v>
      </c>
      <c r="DP2509" s="384" t="s">
        <v>350</v>
      </c>
      <c r="DQ2509" s="384" t="str">
        <f t="shared" si="353"/>
        <v>Tangail Mirzapur</v>
      </c>
      <c r="DR2509" s="566"/>
    </row>
    <row r="2510" spans="1:122" ht="15" hidden="1" x14ac:dyDescent="0.25">
      <c r="A2510" s="384" t="s">
        <v>55</v>
      </c>
      <c r="B2510" s="384" t="s">
        <v>351</v>
      </c>
      <c r="C2510" s="384" t="str">
        <f t="shared" si="357"/>
        <v>Tangail Mirzapur (Kumudini Hospital)</v>
      </c>
      <c r="D2510" s="626">
        <v>15</v>
      </c>
      <c r="E2510" s="626">
        <v>0</v>
      </c>
      <c r="F2510" s="626">
        <v>0</v>
      </c>
      <c r="G2510" s="626">
        <v>0</v>
      </c>
      <c r="H2510" s="626">
        <v>0</v>
      </c>
      <c r="I2510" s="626">
        <v>16</v>
      </c>
      <c r="J2510" s="626">
        <v>2</v>
      </c>
      <c r="K2510" s="626">
        <v>0</v>
      </c>
      <c r="L2510" s="626">
        <v>0</v>
      </c>
      <c r="M2510" s="626">
        <v>0</v>
      </c>
      <c r="N2510" s="626">
        <v>10</v>
      </c>
      <c r="O2510" s="626">
        <v>0</v>
      </c>
      <c r="P2510" s="626">
        <v>0</v>
      </c>
      <c r="Q2510" s="626">
        <v>0</v>
      </c>
      <c r="R2510" s="626">
        <v>0</v>
      </c>
      <c r="S2510" s="386"/>
      <c r="T2510" s="386"/>
      <c r="U2510" s="384" t="s">
        <v>55</v>
      </c>
      <c r="V2510" s="384" t="s">
        <v>351</v>
      </c>
      <c r="W2510" s="384" t="str">
        <f t="shared" si="358"/>
        <v>Tangail Mirzapur (Kumudini Hospital)</v>
      </c>
      <c r="X2510" s="626">
        <v>5</v>
      </c>
      <c r="Y2510" s="626">
        <v>0</v>
      </c>
      <c r="Z2510" s="626">
        <v>0</v>
      </c>
      <c r="AA2510" s="626">
        <v>0</v>
      </c>
      <c r="AB2510" s="626">
        <v>0</v>
      </c>
      <c r="AC2510" s="626">
        <v>7</v>
      </c>
      <c r="AD2510" s="626">
        <v>0</v>
      </c>
      <c r="AE2510" s="626">
        <v>0</v>
      </c>
      <c r="AF2510" s="626">
        <v>0</v>
      </c>
      <c r="AG2510" s="626">
        <v>0</v>
      </c>
      <c r="AH2510" s="626">
        <v>19</v>
      </c>
      <c r="AI2510" s="626">
        <v>0</v>
      </c>
      <c r="AJ2510" s="626">
        <v>0</v>
      </c>
      <c r="AK2510" s="626">
        <v>0</v>
      </c>
      <c r="AL2510" s="626">
        <v>0</v>
      </c>
      <c r="AO2510" s="384" t="s">
        <v>55</v>
      </c>
      <c r="AP2510" s="384" t="s">
        <v>351</v>
      </c>
      <c r="AQ2510" s="384" t="str">
        <f t="shared" si="354"/>
        <v>Tangail Mirzapur (Kumudini Hospital)</v>
      </c>
      <c r="AR2510" s="627">
        <v>0</v>
      </c>
      <c r="AS2510" s="627">
        <v>0</v>
      </c>
      <c r="AT2510" s="627">
        <v>0</v>
      </c>
      <c r="AU2510" s="627">
        <v>0</v>
      </c>
      <c r="AV2510" s="627">
        <v>0</v>
      </c>
      <c r="AW2510" s="627">
        <v>0</v>
      </c>
      <c r="AX2510" s="627">
        <v>0</v>
      </c>
      <c r="AY2510" s="627">
        <v>0</v>
      </c>
      <c r="AZ2510" s="627">
        <v>0</v>
      </c>
      <c r="BA2510" s="627">
        <v>0</v>
      </c>
      <c r="BB2510" s="627">
        <v>2</v>
      </c>
      <c r="BC2510" s="627">
        <v>0</v>
      </c>
      <c r="BD2510" s="627">
        <v>0</v>
      </c>
      <c r="BE2510" s="627">
        <v>0</v>
      </c>
      <c r="BF2510" s="627">
        <v>0</v>
      </c>
      <c r="BH2510" s="384" t="s">
        <v>55</v>
      </c>
      <c r="BI2510" s="384" t="s">
        <v>351</v>
      </c>
      <c r="BJ2510" s="384" t="str">
        <f t="shared" si="355"/>
        <v>Tangail Mirzapur (Kumudini Hospital)</v>
      </c>
      <c r="BK2510" s="627">
        <v>0</v>
      </c>
      <c r="BL2510" s="627">
        <v>0</v>
      </c>
      <c r="BM2510" s="627">
        <v>0</v>
      </c>
      <c r="BN2510" s="627">
        <v>0</v>
      </c>
      <c r="BO2510" s="627">
        <v>0</v>
      </c>
      <c r="BP2510" s="627">
        <v>1</v>
      </c>
      <c r="BQ2510" s="627">
        <v>0</v>
      </c>
      <c r="BR2510" s="627">
        <v>0</v>
      </c>
      <c r="BS2510" s="627">
        <v>0</v>
      </c>
      <c r="BT2510" s="627">
        <v>0</v>
      </c>
      <c r="BU2510" s="627">
        <v>1</v>
      </c>
      <c r="BV2510" s="627">
        <v>0</v>
      </c>
      <c r="BW2510" s="627">
        <v>0</v>
      </c>
      <c r="BX2510" s="627">
        <v>0</v>
      </c>
      <c r="BY2510" s="627">
        <v>0</v>
      </c>
      <c r="CA2510" s="384" t="s">
        <v>55</v>
      </c>
      <c r="CB2510" s="384" t="s">
        <v>351</v>
      </c>
      <c r="CC2510" s="384" t="str">
        <f t="shared" si="351"/>
        <v>Tangail Mirzapur (Kumudini Hospital)</v>
      </c>
      <c r="CD2510" s="629">
        <v>0</v>
      </c>
      <c r="CE2510" s="629">
        <v>0</v>
      </c>
      <c r="CF2510" s="629">
        <v>0</v>
      </c>
      <c r="CG2510" s="629">
        <v>0</v>
      </c>
      <c r="CH2510" s="629">
        <v>0</v>
      </c>
      <c r="CI2510" s="629">
        <v>0</v>
      </c>
      <c r="CJ2510" s="629">
        <v>0</v>
      </c>
      <c r="CK2510" s="629">
        <v>0</v>
      </c>
      <c r="CN2510" s="384" t="s">
        <v>55</v>
      </c>
      <c r="CO2510" s="384" t="s">
        <v>351</v>
      </c>
      <c r="CP2510" s="384" t="str">
        <f t="shared" si="356"/>
        <v>Tangail Mirzapur (Kumudini Hospital)</v>
      </c>
      <c r="CQ2510" s="629">
        <v>0</v>
      </c>
      <c r="CR2510" s="629">
        <v>0</v>
      </c>
      <c r="CS2510" s="629">
        <v>0</v>
      </c>
      <c r="CT2510" s="629">
        <v>0</v>
      </c>
      <c r="CU2510" s="629">
        <v>0</v>
      </c>
      <c r="CV2510" s="629">
        <v>0</v>
      </c>
      <c r="CW2510" s="629">
        <v>0</v>
      </c>
      <c r="CX2510" s="629">
        <v>0</v>
      </c>
      <c r="CZ2510" s="384" t="s">
        <v>55</v>
      </c>
      <c r="DA2510" s="384" t="s">
        <v>351</v>
      </c>
      <c r="DB2510" s="384" t="str">
        <f t="shared" si="348"/>
        <v>Tangail Mirzapur (Kumudini Hospital)</v>
      </c>
      <c r="DC2510" s="566">
        <v>2</v>
      </c>
      <c r="DD2510"/>
      <c r="DE2510" s="384" t="s">
        <v>55</v>
      </c>
      <c r="DF2510" s="384" t="s">
        <v>351</v>
      </c>
      <c r="DG2510" s="384" t="str">
        <f t="shared" si="347"/>
        <v>Tangail Mirzapur (Kumudini Hospital)</v>
      </c>
      <c r="DH2510" s="566">
        <v>2</v>
      </c>
      <c r="DI2510"/>
      <c r="DJ2510" s="384" t="s">
        <v>55</v>
      </c>
      <c r="DK2510" s="384" t="s">
        <v>351</v>
      </c>
      <c r="DL2510" s="384" t="str">
        <f t="shared" si="352"/>
        <v>Tangail Mirzapur (Kumudini Hospital)</v>
      </c>
      <c r="DM2510" s="566"/>
      <c r="DN2510"/>
      <c r="DO2510" s="384" t="s">
        <v>55</v>
      </c>
      <c r="DP2510" s="384" t="s">
        <v>351</v>
      </c>
      <c r="DQ2510" s="384" t="str">
        <f t="shared" si="353"/>
        <v>Tangail Mirzapur (Kumudini Hospital)</v>
      </c>
      <c r="DR2510" s="566"/>
    </row>
    <row r="2511" spans="1:122" ht="15" hidden="1" x14ac:dyDescent="0.25">
      <c r="A2511" s="384" t="s">
        <v>55</v>
      </c>
      <c r="B2511" s="384" t="s">
        <v>1010</v>
      </c>
      <c r="C2511" s="384" t="str">
        <f>A2511&amp;" "&amp;B2511</f>
        <v>Tangail Mirzapur 2nd Lab (Gorai)</v>
      </c>
      <c r="D2511" s="626">
        <v>23</v>
      </c>
      <c r="E2511" s="626">
        <v>0</v>
      </c>
      <c r="F2511" s="626">
        <v>0</v>
      </c>
      <c r="G2511" s="626">
        <v>0</v>
      </c>
      <c r="H2511" s="626">
        <v>0</v>
      </c>
      <c r="I2511" s="626">
        <v>8</v>
      </c>
      <c r="J2511" s="626">
        <v>2</v>
      </c>
      <c r="K2511" s="626">
        <v>0</v>
      </c>
      <c r="L2511" s="626">
        <v>0</v>
      </c>
      <c r="M2511" s="626">
        <v>0</v>
      </c>
      <c r="N2511" s="626">
        <v>0</v>
      </c>
      <c r="O2511" s="626">
        <v>0</v>
      </c>
      <c r="P2511" s="626">
        <v>0</v>
      </c>
      <c r="Q2511" s="626">
        <v>0</v>
      </c>
      <c r="R2511" s="626">
        <v>0</v>
      </c>
      <c r="S2511" s="386"/>
      <c r="T2511" s="386"/>
      <c r="U2511" s="384" t="s">
        <v>55</v>
      </c>
      <c r="V2511" s="384" t="s">
        <v>1010</v>
      </c>
      <c r="W2511" s="384" t="str">
        <f>U2511&amp;" "&amp;V2511</f>
        <v>Tangail Mirzapur 2nd Lab (Gorai)</v>
      </c>
      <c r="X2511" s="626">
        <v>5</v>
      </c>
      <c r="Y2511" s="626">
        <v>0</v>
      </c>
      <c r="Z2511" s="626">
        <v>0</v>
      </c>
      <c r="AA2511" s="626">
        <v>0</v>
      </c>
      <c r="AB2511" s="626">
        <v>0</v>
      </c>
      <c r="AC2511" s="626">
        <v>4</v>
      </c>
      <c r="AD2511" s="626">
        <v>1</v>
      </c>
      <c r="AE2511" s="626">
        <v>0</v>
      </c>
      <c r="AF2511" s="626">
        <v>0</v>
      </c>
      <c r="AG2511" s="626">
        <v>0</v>
      </c>
      <c r="AH2511" s="626">
        <v>0</v>
      </c>
      <c r="AI2511" s="626">
        <v>0</v>
      </c>
      <c r="AJ2511" s="626">
        <v>0</v>
      </c>
      <c r="AK2511" s="626">
        <v>0</v>
      </c>
      <c r="AL2511" s="626">
        <v>0</v>
      </c>
      <c r="AO2511" s="384" t="s">
        <v>55</v>
      </c>
      <c r="AP2511" s="384" t="s">
        <v>1010</v>
      </c>
      <c r="AQ2511" s="384" t="str">
        <f t="shared" si="354"/>
        <v>Tangail Mirzapur 2nd Lab (Gorai)</v>
      </c>
      <c r="AR2511" s="627">
        <v>0</v>
      </c>
      <c r="AS2511" s="627">
        <v>0</v>
      </c>
      <c r="AT2511" s="627">
        <v>0</v>
      </c>
      <c r="AU2511" s="627">
        <v>0</v>
      </c>
      <c r="AV2511" s="627">
        <v>0</v>
      </c>
      <c r="AW2511" s="627">
        <v>0</v>
      </c>
      <c r="AX2511" s="627">
        <v>0</v>
      </c>
      <c r="AY2511" s="627">
        <v>0</v>
      </c>
      <c r="AZ2511" s="627">
        <v>0</v>
      </c>
      <c r="BA2511" s="627">
        <v>0</v>
      </c>
      <c r="BB2511" s="627">
        <v>0</v>
      </c>
      <c r="BC2511" s="627">
        <v>0</v>
      </c>
      <c r="BD2511" s="627">
        <v>0</v>
      </c>
      <c r="BE2511" s="627">
        <v>0</v>
      </c>
      <c r="BF2511" s="627">
        <v>0</v>
      </c>
      <c r="BH2511" s="384" t="s">
        <v>55</v>
      </c>
      <c r="BI2511" s="384" t="s">
        <v>1010</v>
      </c>
      <c r="BJ2511" s="384" t="str">
        <f t="shared" si="355"/>
        <v>Tangail Mirzapur 2nd Lab (Gorai)</v>
      </c>
      <c r="BK2511" s="627">
        <v>0</v>
      </c>
      <c r="BL2511" s="627">
        <v>0</v>
      </c>
      <c r="BM2511" s="627">
        <v>0</v>
      </c>
      <c r="BN2511" s="627">
        <v>0</v>
      </c>
      <c r="BO2511" s="627">
        <v>0</v>
      </c>
      <c r="BP2511" s="627">
        <v>0</v>
      </c>
      <c r="BQ2511" s="627">
        <v>0</v>
      </c>
      <c r="BR2511" s="627">
        <v>0</v>
      </c>
      <c r="BS2511" s="627">
        <v>0</v>
      </c>
      <c r="BT2511" s="627">
        <v>0</v>
      </c>
      <c r="BU2511" s="627">
        <v>0</v>
      </c>
      <c r="BV2511" s="627">
        <v>0</v>
      </c>
      <c r="BW2511" s="627">
        <v>0</v>
      </c>
      <c r="BX2511" s="627">
        <v>0</v>
      </c>
      <c r="BY2511" s="627">
        <v>0</v>
      </c>
      <c r="CA2511" s="384" t="s">
        <v>55</v>
      </c>
      <c r="CB2511" s="384" t="s">
        <v>1010</v>
      </c>
      <c r="CC2511" s="384" t="str">
        <f>CA2511&amp;" "&amp;CB2511</f>
        <v>Tangail Mirzapur 2nd Lab (Gorai)</v>
      </c>
      <c r="CD2511" s="629">
        <v>0</v>
      </c>
      <c r="CE2511" s="629">
        <v>0</v>
      </c>
      <c r="CF2511" s="629">
        <v>0</v>
      </c>
      <c r="CG2511" s="629">
        <v>0</v>
      </c>
      <c r="CH2511" s="629">
        <v>0</v>
      </c>
      <c r="CI2511" s="629">
        <v>0</v>
      </c>
      <c r="CJ2511" s="629">
        <v>0</v>
      </c>
      <c r="CK2511" s="629">
        <v>0</v>
      </c>
      <c r="CN2511" s="384" t="s">
        <v>55</v>
      </c>
      <c r="CO2511" s="384" t="s">
        <v>1010</v>
      </c>
      <c r="CP2511" s="384" t="str">
        <f t="shared" si="356"/>
        <v>Tangail Mirzapur 2nd Lab (Gorai)</v>
      </c>
      <c r="CQ2511" s="629">
        <v>0</v>
      </c>
      <c r="CR2511" s="629">
        <v>0</v>
      </c>
      <c r="CS2511" s="629">
        <v>0</v>
      </c>
      <c r="CT2511" s="629">
        <v>0</v>
      </c>
      <c r="CU2511" s="629">
        <v>0</v>
      </c>
      <c r="CV2511" s="629">
        <v>0</v>
      </c>
      <c r="CW2511" s="629">
        <v>0</v>
      </c>
      <c r="CX2511" s="629">
        <v>0</v>
      </c>
      <c r="CZ2511" s="384" t="s">
        <v>55</v>
      </c>
      <c r="DA2511" s="384" t="s">
        <v>1010</v>
      </c>
      <c r="DB2511" s="384" t="str">
        <f t="shared" si="348"/>
        <v>Tangail Mirzapur 2nd Lab (Gorai)</v>
      </c>
      <c r="DC2511" s="566">
        <v>0</v>
      </c>
      <c r="DD2511"/>
      <c r="DE2511" s="384" t="s">
        <v>55</v>
      </c>
      <c r="DF2511" s="384" t="s">
        <v>1010</v>
      </c>
      <c r="DG2511" s="384" t="str">
        <f t="shared" si="347"/>
        <v>Tangail Mirzapur 2nd Lab (Gorai)</v>
      </c>
      <c r="DH2511" s="566">
        <v>1</v>
      </c>
      <c r="DI2511"/>
      <c r="DJ2511" s="384" t="s">
        <v>55</v>
      </c>
      <c r="DK2511" s="384" t="s">
        <v>1010</v>
      </c>
      <c r="DL2511" s="384" t="str">
        <f t="shared" si="352"/>
        <v>Tangail Mirzapur 2nd Lab (Gorai)</v>
      </c>
      <c r="DM2511" s="566"/>
      <c r="DN2511"/>
      <c r="DO2511" s="384" t="s">
        <v>55</v>
      </c>
      <c r="DP2511" s="384" t="s">
        <v>1010</v>
      </c>
      <c r="DQ2511" s="384" t="str">
        <f t="shared" si="353"/>
        <v>Tangail Mirzapur 2nd Lab (Gorai)</v>
      </c>
      <c r="DR2511" s="566"/>
    </row>
    <row r="2512" spans="1:122" ht="15" hidden="1" x14ac:dyDescent="0.25">
      <c r="A2512" s="384" t="s">
        <v>55</v>
      </c>
      <c r="B2512" s="384" t="s">
        <v>352</v>
      </c>
      <c r="C2512" s="384" t="str">
        <f t="shared" si="357"/>
        <v>Tangail Nagarpur</v>
      </c>
      <c r="D2512" s="626">
        <v>69</v>
      </c>
      <c r="E2512" s="626">
        <v>8</v>
      </c>
      <c r="F2512" s="626">
        <v>0</v>
      </c>
      <c r="G2512" s="626">
        <v>0</v>
      </c>
      <c r="H2512" s="626">
        <v>0</v>
      </c>
      <c r="I2512" s="626">
        <v>15</v>
      </c>
      <c r="J2512" s="626">
        <v>6</v>
      </c>
      <c r="K2512" s="626">
        <v>0</v>
      </c>
      <c r="L2512" s="626">
        <v>0</v>
      </c>
      <c r="M2512" s="626">
        <v>0</v>
      </c>
      <c r="N2512" s="626">
        <v>9</v>
      </c>
      <c r="O2512" s="626">
        <v>0</v>
      </c>
      <c r="P2512" s="626">
        <v>0</v>
      </c>
      <c r="Q2512" s="626">
        <v>0</v>
      </c>
      <c r="R2512" s="626">
        <v>0</v>
      </c>
      <c r="S2512" s="386"/>
      <c r="T2512" s="386"/>
      <c r="U2512" s="384" t="s">
        <v>55</v>
      </c>
      <c r="V2512" s="384" t="s">
        <v>352</v>
      </c>
      <c r="W2512" s="384" t="str">
        <f t="shared" si="358"/>
        <v>Tangail Nagarpur</v>
      </c>
      <c r="X2512" s="626">
        <v>25</v>
      </c>
      <c r="Y2512" s="626">
        <v>4</v>
      </c>
      <c r="Z2512" s="626">
        <v>0</v>
      </c>
      <c r="AA2512" s="626">
        <v>0</v>
      </c>
      <c r="AB2512" s="626">
        <v>0</v>
      </c>
      <c r="AC2512" s="626">
        <v>7</v>
      </c>
      <c r="AD2512" s="626">
        <v>5</v>
      </c>
      <c r="AE2512" s="626">
        <v>0</v>
      </c>
      <c r="AF2512" s="626">
        <v>0</v>
      </c>
      <c r="AG2512" s="626">
        <v>0</v>
      </c>
      <c r="AH2512" s="626">
        <v>7</v>
      </c>
      <c r="AI2512" s="626">
        <v>2</v>
      </c>
      <c r="AJ2512" s="626">
        <v>0</v>
      </c>
      <c r="AK2512" s="626">
        <v>0</v>
      </c>
      <c r="AL2512" s="626">
        <v>0</v>
      </c>
      <c r="AO2512" s="384" t="s">
        <v>55</v>
      </c>
      <c r="AP2512" s="384" t="s">
        <v>352</v>
      </c>
      <c r="AQ2512" s="384" t="str">
        <f t="shared" ref="AQ2512:AQ2576" si="359">AO2512&amp;" "&amp;AP2512</f>
        <v>Tangail Nagarpur</v>
      </c>
      <c r="AR2512" s="627">
        <v>0</v>
      </c>
      <c r="AS2512" s="627">
        <v>0</v>
      </c>
      <c r="AT2512" s="627">
        <v>0</v>
      </c>
      <c r="AU2512" s="627">
        <v>0</v>
      </c>
      <c r="AV2512" s="627">
        <v>0</v>
      </c>
      <c r="AW2512" s="627">
        <v>0</v>
      </c>
      <c r="AX2512" s="627">
        <v>1</v>
      </c>
      <c r="AY2512" s="627">
        <v>0</v>
      </c>
      <c r="AZ2512" s="627">
        <v>0</v>
      </c>
      <c r="BA2512" s="627">
        <v>0</v>
      </c>
      <c r="BB2512" s="627">
        <v>2</v>
      </c>
      <c r="BC2512" s="627">
        <v>0</v>
      </c>
      <c r="BD2512" s="627">
        <v>0</v>
      </c>
      <c r="BE2512" s="627">
        <v>0</v>
      </c>
      <c r="BF2512" s="627">
        <v>0</v>
      </c>
      <c r="BH2512" s="384" t="s">
        <v>55</v>
      </c>
      <c r="BI2512" s="384" t="s">
        <v>352</v>
      </c>
      <c r="BJ2512" s="384" t="str">
        <f t="shared" si="355"/>
        <v>Tangail Nagarpur</v>
      </c>
      <c r="BK2512" s="627">
        <v>1</v>
      </c>
      <c r="BL2512" s="627">
        <v>0</v>
      </c>
      <c r="BM2512" s="627">
        <v>0</v>
      </c>
      <c r="BN2512" s="627">
        <v>0</v>
      </c>
      <c r="BO2512" s="627">
        <v>0</v>
      </c>
      <c r="BP2512" s="627">
        <v>0</v>
      </c>
      <c r="BQ2512" s="627">
        <v>0</v>
      </c>
      <c r="BR2512" s="627">
        <v>0</v>
      </c>
      <c r="BS2512" s="627">
        <v>0</v>
      </c>
      <c r="BT2512" s="627">
        <v>0</v>
      </c>
      <c r="BU2512" s="627">
        <v>0</v>
      </c>
      <c r="BV2512" s="627">
        <v>0</v>
      </c>
      <c r="BW2512" s="627">
        <v>0</v>
      </c>
      <c r="BX2512" s="627">
        <v>0</v>
      </c>
      <c r="BY2512" s="627">
        <v>0</v>
      </c>
      <c r="CA2512" s="384" t="s">
        <v>55</v>
      </c>
      <c r="CB2512" s="384" t="s">
        <v>352</v>
      </c>
      <c r="CC2512" s="384" t="str">
        <f t="shared" ref="CC2512:CC2576" si="360">CA2512&amp;" "&amp;CB2512</f>
        <v>Tangail Nagarpur</v>
      </c>
      <c r="CD2512" s="629">
        <v>0</v>
      </c>
      <c r="CE2512" s="629">
        <v>0</v>
      </c>
      <c r="CF2512" s="629">
        <v>0</v>
      </c>
      <c r="CG2512" s="629">
        <v>0</v>
      </c>
      <c r="CH2512" s="629">
        <v>0</v>
      </c>
      <c r="CI2512" s="629">
        <v>0</v>
      </c>
      <c r="CJ2512" s="629">
        <v>0</v>
      </c>
      <c r="CK2512" s="629">
        <v>0</v>
      </c>
      <c r="CN2512" s="384" t="s">
        <v>55</v>
      </c>
      <c r="CO2512" s="384" t="s">
        <v>352</v>
      </c>
      <c r="CP2512" s="384" t="str">
        <f t="shared" ref="CP2512:CP2576" si="361">CN2512&amp;" "&amp;CO2512</f>
        <v>Tangail Nagarpur</v>
      </c>
      <c r="CQ2512" s="629">
        <v>0</v>
      </c>
      <c r="CR2512" s="629">
        <v>0</v>
      </c>
      <c r="CS2512" s="629">
        <v>0</v>
      </c>
      <c r="CT2512" s="629">
        <v>0</v>
      </c>
      <c r="CU2512" s="629">
        <v>0</v>
      </c>
      <c r="CV2512" s="629">
        <v>0</v>
      </c>
      <c r="CW2512" s="629">
        <v>0</v>
      </c>
      <c r="CX2512" s="629">
        <v>0</v>
      </c>
      <c r="CZ2512" s="384" t="s">
        <v>55</v>
      </c>
      <c r="DA2512" s="384" t="s">
        <v>352</v>
      </c>
      <c r="DB2512" s="384" t="str">
        <f t="shared" si="348"/>
        <v>Tangail Nagarpur</v>
      </c>
      <c r="DC2512" s="566">
        <v>12</v>
      </c>
      <c r="DD2512"/>
      <c r="DE2512" s="384" t="s">
        <v>55</v>
      </c>
      <c r="DF2512" s="384" t="s">
        <v>352</v>
      </c>
      <c r="DG2512" s="384" t="str">
        <f t="shared" si="347"/>
        <v>Tangail Nagarpur</v>
      </c>
      <c r="DH2512" s="566">
        <v>20</v>
      </c>
      <c r="DI2512"/>
      <c r="DJ2512" s="384" t="s">
        <v>55</v>
      </c>
      <c r="DK2512" s="384" t="s">
        <v>352</v>
      </c>
      <c r="DL2512" s="384" t="str">
        <f t="shared" si="352"/>
        <v>Tangail Nagarpur</v>
      </c>
      <c r="DM2512" s="566"/>
      <c r="DN2512"/>
      <c r="DO2512" s="384" t="s">
        <v>55</v>
      </c>
      <c r="DP2512" s="384" t="s">
        <v>352</v>
      </c>
      <c r="DQ2512" s="384" t="str">
        <f t="shared" si="353"/>
        <v>Tangail Nagarpur</v>
      </c>
      <c r="DR2512" s="566"/>
    </row>
    <row r="2513" spans="1:122" ht="15" hidden="1" x14ac:dyDescent="0.25">
      <c r="A2513" s="384" t="s">
        <v>55</v>
      </c>
      <c r="B2513" s="384" t="s">
        <v>353</v>
      </c>
      <c r="C2513" s="384" t="str">
        <f t="shared" si="357"/>
        <v>Tangail Shakhipur</v>
      </c>
      <c r="D2513" s="626">
        <v>24</v>
      </c>
      <c r="E2513" s="626">
        <v>0</v>
      </c>
      <c r="F2513" s="626">
        <v>0</v>
      </c>
      <c r="G2513" s="626">
        <v>0</v>
      </c>
      <c r="H2513" s="626">
        <v>0</v>
      </c>
      <c r="I2513" s="626">
        <v>10</v>
      </c>
      <c r="J2513" s="626">
        <v>0</v>
      </c>
      <c r="K2513" s="626">
        <v>0</v>
      </c>
      <c r="L2513" s="626">
        <v>0</v>
      </c>
      <c r="M2513" s="626">
        <v>0</v>
      </c>
      <c r="N2513" s="626">
        <v>9</v>
      </c>
      <c r="O2513" s="626">
        <v>1</v>
      </c>
      <c r="P2513" s="626">
        <v>0</v>
      </c>
      <c r="Q2513" s="626">
        <v>0</v>
      </c>
      <c r="R2513" s="626">
        <v>0</v>
      </c>
      <c r="S2513" s="386"/>
      <c r="T2513" s="386"/>
      <c r="U2513" s="384" t="s">
        <v>55</v>
      </c>
      <c r="V2513" s="384" t="s">
        <v>353</v>
      </c>
      <c r="W2513" s="384" t="str">
        <f t="shared" si="358"/>
        <v>Tangail Shakhipur</v>
      </c>
      <c r="X2513" s="626">
        <v>7</v>
      </c>
      <c r="Y2513" s="626">
        <v>0</v>
      </c>
      <c r="Z2513" s="626">
        <v>0</v>
      </c>
      <c r="AA2513" s="626">
        <v>0</v>
      </c>
      <c r="AB2513" s="626">
        <v>0</v>
      </c>
      <c r="AC2513" s="626">
        <v>4</v>
      </c>
      <c r="AD2513" s="626">
        <v>0</v>
      </c>
      <c r="AE2513" s="626">
        <v>0</v>
      </c>
      <c r="AF2513" s="626">
        <v>0</v>
      </c>
      <c r="AG2513" s="626">
        <v>0</v>
      </c>
      <c r="AH2513" s="626">
        <v>5</v>
      </c>
      <c r="AI2513" s="626">
        <v>0</v>
      </c>
      <c r="AJ2513" s="626">
        <v>0</v>
      </c>
      <c r="AK2513" s="626">
        <v>0</v>
      </c>
      <c r="AL2513" s="626">
        <v>0</v>
      </c>
      <c r="AO2513" s="384" t="s">
        <v>55</v>
      </c>
      <c r="AP2513" s="384" t="s">
        <v>353</v>
      </c>
      <c r="AQ2513" s="384" t="str">
        <f t="shared" si="359"/>
        <v>Tangail Shakhipur</v>
      </c>
      <c r="AR2513" s="627">
        <v>0</v>
      </c>
      <c r="AS2513" s="627">
        <v>0</v>
      </c>
      <c r="AT2513" s="627">
        <v>0</v>
      </c>
      <c r="AU2513" s="627">
        <v>0</v>
      </c>
      <c r="AV2513" s="627">
        <v>0</v>
      </c>
      <c r="AW2513" s="627">
        <v>0</v>
      </c>
      <c r="AX2513" s="627">
        <v>0</v>
      </c>
      <c r="AY2513" s="627">
        <v>0</v>
      </c>
      <c r="AZ2513" s="627">
        <v>0</v>
      </c>
      <c r="BA2513" s="627">
        <v>0</v>
      </c>
      <c r="BB2513" s="627">
        <v>2</v>
      </c>
      <c r="BC2513" s="627">
        <v>0</v>
      </c>
      <c r="BD2513" s="627">
        <v>0</v>
      </c>
      <c r="BE2513" s="627">
        <v>0</v>
      </c>
      <c r="BF2513" s="627">
        <v>0</v>
      </c>
      <c r="BH2513" s="384" t="s">
        <v>55</v>
      </c>
      <c r="BI2513" s="384" t="s">
        <v>353</v>
      </c>
      <c r="BJ2513" s="384" t="str">
        <f t="shared" si="355"/>
        <v>Tangail Shakhipur</v>
      </c>
      <c r="BK2513" s="627">
        <v>0</v>
      </c>
      <c r="BL2513" s="627">
        <v>0</v>
      </c>
      <c r="BM2513" s="627">
        <v>0</v>
      </c>
      <c r="BN2513" s="627">
        <v>0</v>
      </c>
      <c r="BO2513" s="627">
        <v>0</v>
      </c>
      <c r="BP2513" s="627">
        <v>0</v>
      </c>
      <c r="BQ2513" s="627">
        <v>0</v>
      </c>
      <c r="BR2513" s="627">
        <v>0</v>
      </c>
      <c r="BS2513" s="627">
        <v>0</v>
      </c>
      <c r="BT2513" s="627">
        <v>0</v>
      </c>
      <c r="BU2513" s="627">
        <v>1</v>
      </c>
      <c r="BV2513" s="627">
        <v>0</v>
      </c>
      <c r="BW2513" s="627">
        <v>0</v>
      </c>
      <c r="BX2513" s="627">
        <v>0</v>
      </c>
      <c r="BY2513" s="627">
        <v>0</v>
      </c>
      <c r="CA2513" s="384" t="s">
        <v>55</v>
      </c>
      <c r="CB2513" s="384" t="s">
        <v>353</v>
      </c>
      <c r="CC2513" s="384" t="str">
        <f t="shared" si="360"/>
        <v>Tangail Shakhipur</v>
      </c>
      <c r="CD2513" s="629">
        <v>0</v>
      </c>
      <c r="CE2513" s="629">
        <v>0</v>
      </c>
      <c r="CF2513" s="629">
        <v>0</v>
      </c>
      <c r="CG2513" s="629">
        <v>0</v>
      </c>
      <c r="CH2513" s="629">
        <v>0</v>
      </c>
      <c r="CI2513" s="629">
        <v>0</v>
      </c>
      <c r="CJ2513" s="629">
        <v>0</v>
      </c>
      <c r="CK2513" s="629">
        <v>0</v>
      </c>
      <c r="CN2513" s="384" t="s">
        <v>55</v>
      </c>
      <c r="CO2513" s="384" t="s">
        <v>353</v>
      </c>
      <c r="CP2513" s="384" t="str">
        <f t="shared" si="361"/>
        <v>Tangail Shakhipur</v>
      </c>
      <c r="CQ2513" s="629">
        <v>0</v>
      </c>
      <c r="CR2513" s="629">
        <v>0</v>
      </c>
      <c r="CS2513" s="629">
        <v>0</v>
      </c>
      <c r="CT2513" s="629">
        <v>0</v>
      </c>
      <c r="CU2513" s="629">
        <v>0</v>
      </c>
      <c r="CV2513" s="629">
        <v>0</v>
      </c>
      <c r="CW2513" s="629">
        <v>0</v>
      </c>
      <c r="CX2513" s="629">
        <v>0</v>
      </c>
      <c r="CZ2513" s="384" t="s">
        <v>55</v>
      </c>
      <c r="DA2513" s="384" t="s">
        <v>353</v>
      </c>
      <c r="DB2513" s="384" t="str">
        <f t="shared" si="348"/>
        <v>Tangail Shakhipur</v>
      </c>
      <c r="DC2513" s="566">
        <v>3</v>
      </c>
      <c r="DD2513"/>
      <c r="DE2513" s="384" t="s">
        <v>55</v>
      </c>
      <c r="DF2513" s="384" t="s">
        <v>353</v>
      </c>
      <c r="DG2513" s="384" t="str">
        <f t="shared" si="347"/>
        <v>Tangail Shakhipur</v>
      </c>
      <c r="DH2513" s="566">
        <v>11</v>
      </c>
      <c r="DI2513"/>
      <c r="DJ2513" s="384" t="s">
        <v>55</v>
      </c>
      <c r="DK2513" s="384" t="s">
        <v>353</v>
      </c>
      <c r="DL2513" s="384" t="str">
        <f t="shared" si="352"/>
        <v>Tangail Shakhipur</v>
      </c>
      <c r="DM2513" s="566"/>
      <c r="DN2513"/>
      <c r="DO2513" s="384" t="s">
        <v>55</v>
      </c>
      <c r="DP2513" s="384" t="s">
        <v>353</v>
      </c>
      <c r="DQ2513" s="384" t="str">
        <f t="shared" si="353"/>
        <v>Tangail Shakhipur</v>
      </c>
      <c r="DR2513" s="566"/>
    </row>
    <row r="2514" spans="1:122" ht="15" hidden="1" x14ac:dyDescent="0.25">
      <c r="A2514" s="384" t="s">
        <v>55</v>
      </c>
      <c r="B2514" s="241" t="s">
        <v>601</v>
      </c>
      <c r="C2514" s="384" t="str">
        <f t="shared" si="357"/>
        <v>Tangail Tangail Sadar</v>
      </c>
      <c r="D2514" s="626">
        <v>26</v>
      </c>
      <c r="E2514" s="626">
        <v>2</v>
      </c>
      <c r="F2514" s="626">
        <v>0</v>
      </c>
      <c r="G2514" s="626">
        <v>0</v>
      </c>
      <c r="H2514" s="626">
        <v>0</v>
      </c>
      <c r="I2514" s="626">
        <v>12</v>
      </c>
      <c r="J2514" s="626">
        <v>6</v>
      </c>
      <c r="K2514" s="626">
        <v>0</v>
      </c>
      <c r="L2514" s="626">
        <v>1</v>
      </c>
      <c r="M2514" s="626">
        <v>0</v>
      </c>
      <c r="N2514" s="626">
        <v>16</v>
      </c>
      <c r="O2514" s="626">
        <v>1</v>
      </c>
      <c r="P2514" s="626">
        <v>0</v>
      </c>
      <c r="Q2514" s="626">
        <v>0</v>
      </c>
      <c r="R2514" s="626">
        <v>0</v>
      </c>
      <c r="S2514" s="386"/>
      <c r="T2514" s="386"/>
      <c r="U2514" s="384" t="s">
        <v>55</v>
      </c>
      <c r="V2514" s="241" t="s">
        <v>601</v>
      </c>
      <c r="W2514" s="384" t="str">
        <f t="shared" si="358"/>
        <v>Tangail Tangail Sadar</v>
      </c>
      <c r="X2514" s="626">
        <v>10</v>
      </c>
      <c r="Y2514" s="626">
        <v>0</v>
      </c>
      <c r="Z2514" s="626">
        <v>0</v>
      </c>
      <c r="AA2514" s="626">
        <v>0</v>
      </c>
      <c r="AB2514" s="626">
        <v>0</v>
      </c>
      <c r="AC2514" s="626">
        <v>9</v>
      </c>
      <c r="AD2514" s="626">
        <v>3</v>
      </c>
      <c r="AE2514" s="626">
        <v>0</v>
      </c>
      <c r="AF2514" s="626">
        <v>0</v>
      </c>
      <c r="AG2514" s="626">
        <v>0</v>
      </c>
      <c r="AH2514" s="626">
        <v>16</v>
      </c>
      <c r="AI2514" s="626">
        <v>2</v>
      </c>
      <c r="AJ2514" s="626">
        <v>0</v>
      </c>
      <c r="AK2514" s="626">
        <v>0</v>
      </c>
      <c r="AL2514" s="626">
        <v>0</v>
      </c>
      <c r="AO2514" s="384" t="s">
        <v>55</v>
      </c>
      <c r="AP2514" s="241" t="s">
        <v>601</v>
      </c>
      <c r="AQ2514" s="384" t="str">
        <f t="shared" si="359"/>
        <v>Tangail Tangail Sadar</v>
      </c>
      <c r="AR2514" s="627">
        <v>3</v>
      </c>
      <c r="AS2514" s="627">
        <v>0</v>
      </c>
      <c r="AT2514" s="627">
        <v>0</v>
      </c>
      <c r="AU2514" s="627">
        <v>0</v>
      </c>
      <c r="AV2514" s="627">
        <v>0</v>
      </c>
      <c r="AW2514" s="627">
        <v>1</v>
      </c>
      <c r="AX2514" s="627">
        <v>0</v>
      </c>
      <c r="AY2514" s="627">
        <v>0</v>
      </c>
      <c r="AZ2514" s="627">
        <v>0</v>
      </c>
      <c r="BA2514" s="627">
        <v>0</v>
      </c>
      <c r="BB2514" s="627">
        <v>2</v>
      </c>
      <c r="BC2514" s="627">
        <v>0</v>
      </c>
      <c r="BD2514" s="627">
        <v>0</v>
      </c>
      <c r="BE2514" s="627">
        <v>0</v>
      </c>
      <c r="BF2514" s="627">
        <v>0</v>
      </c>
      <c r="BH2514" s="384" t="s">
        <v>55</v>
      </c>
      <c r="BI2514" s="241" t="s">
        <v>601</v>
      </c>
      <c r="BJ2514" s="384" t="str">
        <f t="shared" si="355"/>
        <v>Tangail Tangail Sadar</v>
      </c>
      <c r="BK2514" s="627">
        <v>0</v>
      </c>
      <c r="BL2514" s="627">
        <v>0</v>
      </c>
      <c r="BM2514" s="627">
        <v>0</v>
      </c>
      <c r="BN2514" s="627">
        <v>0</v>
      </c>
      <c r="BO2514" s="627">
        <v>0</v>
      </c>
      <c r="BP2514" s="627">
        <v>1</v>
      </c>
      <c r="BQ2514" s="627">
        <v>0</v>
      </c>
      <c r="BR2514" s="627">
        <v>0</v>
      </c>
      <c r="BS2514" s="627">
        <v>0</v>
      </c>
      <c r="BT2514" s="627">
        <v>0</v>
      </c>
      <c r="BU2514" s="627">
        <v>5</v>
      </c>
      <c r="BV2514" s="627">
        <v>0</v>
      </c>
      <c r="BW2514" s="627">
        <v>0</v>
      </c>
      <c r="BX2514" s="627">
        <v>0</v>
      </c>
      <c r="BY2514" s="627">
        <v>0</v>
      </c>
      <c r="CA2514" s="384" t="s">
        <v>55</v>
      </c>
      <c r="CB2514" s="241" t="s">
        <v>601</v>
      </c>
      <c r="CC2514" s="384" t="str">
        <f t="shared" si="360"/>
        <v>Tangail Tangail Sadar</v>
      </c>
      <c r="CD2514" s="629">
        <v>0</v>
      </c>
      <c r="CE2514" s="629">
        <v>0</v>
      </c>
      <c r="CF2514" s="629">
        <v>0</v>
      </c>
      <c r="CG2514" s="629">
        <v>0</v>
      </c>
      <c r="CH2514" s="629">
        <v>0</v>
      </c>
      <c r="CI2514" s="629">
        <v>0</v>
      </c>
      <c r="CJ2514" s="629">
        <v>0</v>
      </c>
      <c r="CK2514" s="629">
        <v>0</v>
      </c>
      <c r="CN2514" s="384" t="s">
        <v>55</v>
      </c>
      <c r="CO2514" s="241" t="s">
        <v>601</v>
      </c>
      <c r="CP2514" s="384" t="str">
        <f t="shared" si="361"/>
        <v>Tangail Tangail Sadar</v>
      </c>
      <c r="CQ2514" s="629">
        <v>0</v>
      </c>
      <c r="CR2514" s="629">
        <v>0</v>
      </c>
      <c r="CS2514" s="629">
        <v>0</v>
      </c>
      <c r="CT2514" s="629">
        <v>0</v>
      </c>
      <c r="CU2514" s="629">
        <v>0</v>
      </c>
      <c r="CV2514" s="629">
        <v>0</v>
      </c>
      <c r="CW2514" s="629">
        <v>0</v>
      </c>
      <c r="CX2514" s="629">
        <v>0</v>
      </c>
      <c r="CZ2514" s="384" t="s">
        <v>55</v>
      </c>
      <c r="DA2514" s="241" t="s">
        <v>601</v>
      </c>
      <c r="DB2514" s="384" t="str">
        <f t="shared" si="348"/>
        <v>Tangail Tangail Sadar</v>
      </c>
      <c r="DC2514" s="566">
        <v>5</v>
      </c>
      <c r="DD2514"/>
      <c r="DE2514" s="384" t="s">
        <v>55</v>
      </c>
      <c r="DF2514" s="241" t="s">
        <v>601</v>
      </c>
      <c r="DG2514" s="384" t="str">
        <f t="shared" si="347"/>
        <v>Tangail Tangail Sadar</v>
      </c>
      <c r="DH2514" s="566">
        <v>3</v>
      </c>
      <c r="DI2514"/>
      <c r="DJ2514" s="384" t="s">
        <v>55</v>
      </c>
      <c r="DK2514" s="241" t="s">
        <v>601</v>
      </c>
      <c r="DL2514" s="384" t="str">
        <f t="shared" si="352"/>
        <v>Tangail Tangail Sadar</v>
      </c>
      <c r="DM2514" s="566"/>
      <c r="DN2514"/>
      <c r="DO2514" s="384" t="s">
        <v>55</v>
      </c>
      <c r="DP2514" s="241" t="s">
        <v>601</v>
      </c>
      <c r="DQ2514" s="384" t="str">
        <f t="shared" si="353"/>
        <v>Tangail Tangail Sadar</v>
      </c>
      <c r="DR2514" s="566"/>
    </row>
    <row r="2515" spans="1:122" ht="15" hidden="1" x14ac:dyDescent="0.25">
      <c r="A2515" s="384" t="s">
        <v>56</v>
      </c>
      <c r="B2515" s="241" t="s">
        <v>602</v>
      </c>
      <c r="C2515" s="384" t="str">
        <f t="shared" si="357"/>
        <v>Bagerhat Bagerhat Sadar</v>
      </c>
      <c r="D2515" s="626"/>
      <c r="E2515" s="626"/>
      <c r="F2515" s="626"/>
      <c r="G2515" s="626"/>
      <c r="H2515" s="626"/>
      <c r="I2515" s="626"/>
      <c r="J2515" s="626"/>
      <c r="K2515" s="626"/>
      <c r="L2515" s="626"/>
      <c r="M2515" s="626"/>
      <c r="N2515" s="626"/>
      <c r="O2515" s="626"/>
      <c r="P2515" s="626"/>
      <c r="Q2515" s="626"/>
      <c r="R2515" s="626"/>
      <c r="S2515" s="326"/>
      <c r="T2515" s="326"/>
      <c r="U2515" s="384" t="s">
        <v>56</v>
      </c>
      <c r="V2515" s="241" t="s">
        <v>602</v>
      </c>
      <c r="W2515" s="384" t="str">
        <f t="shared" si="358"/>
        <v>Bagerhat Bagerhat Sadar</v>
      </c>
      <c r="X2515" s="626"/>
      <c r="Y2515" s="626"/>
      <c r="Z2515" s="626"/>
      <c r="AA2515" s="626"/>
      <c r="AB2515" s="626"/>
      <c r="AC2515" s="626"/>
      <c r="AD2515" s="626"/>
      <c r="AE2515" s="626"/>
      <c r="AF2515" s="626"/>
      <c r="AG2515" s="626"/>
      <c r="AH2515" s="626"/>
      <c r="AI2515" s="626"/>
      <c r="AJ2515" s="626"/>
      <c r="AK2515" s="626"/>
      <c r="AL2515" s="626"/>
      <c r="AO2515" s="384" t="s">
        <v>56</v>
      </c>
      <c r="AP2515" s="241" t="s">
        <v>602</v>
      </c>
      <c r="AQ2515" s="384" t="str">
        <f t="shared" si="359"/>
        <v>Bagerhat Bagerhat Sadar</v>
      </c>
      <c r="AR2515" s="627"/>
      <c r="AS2515" s="627"/>
      <c r="AT2515" s="627"/>
      <c r="AU2515" s="627"/>
      <c r="AV2515" s="627"/>
      <c r="AW2515" s="627"/>
      <c r="AX2515" s="627"/>
      <c r="AY2515" s="627"/>
      <c r="AZ2515" s="627"/>
      <c r="BA2515" s="627"/>
      <c r="BB2515" s="627"/>
      <c r="BC2515" s="627"/>
      <c r="BD2515" s="627"/>
      <c r="BE2515" s="627"/>
      <c r="BF2515" s="627"/>
      <c r="BH2515" s="384" t="s">
        <v>56</v>
      </c>
      <c r="BI2515" s="241" t="s">
        <v>602</v>
      </c>
      <c r="BJ2515" s="384" t="str">
        <f t="shared" si="355"/>
        <v>Bagerhat Bagerhat Sadar</v>
      </c>
      <c r="BK2515" s="627"/>
      <c r="BL2515" s="627"/>
      <c r="BM2515" s="627"/>
      <c r="BN2515" s="627"/>
      <c r="BO2515" s="627"/>
      <c r="BP2515" s="627"/>
      <c r="BQ2515" s="627"/>
      <c r="BR2515" s="627"/>
      <c r="BS2515" s="627"/>
      <c r="BT2515" s="627"/>
      <c r="BU2515" s="627"/>
      <c r="BV2515" s="627"/>
      <c r="BW2515" s="627"/>
      <c r="BX2515" s="627"/>
      <c r="BY2515" s="627"/>
      <c r="CA2515" s="384" t="s">
        <v>56</v>
      </c>
      <c r="CB2515" s="241" t="s">
        <v>602</v>
      </c>
      <c r="CC2515" s="384" t="str">
        <f t="shared" si="360"/>
        <v>Bagerhat Bagerhat Sadar</v>
      </c>
      <c r="CD2515" s="629"/>
      <c r="CE2515" s="629"/>
      <c r="CF2515" s="629"/>
      <c r="CG2515" s="629"/>
      <c r="CH2515" s="629"/>
      <c r="CI2515" s="629"/>
      <c r="CJ2515" s="629"/>
      <c r="CK2515" s="629"/>
      <c r="CN2515" s="384" t="s">
        <v>56</v>
      </c>
      <c r="CO2515" s="241" t="s">
        <v>602</v>
      </c>
      <c r="CP2515" s="384" t="str">
        <f t="shared" si="361"/>
        <v>Bagerhat Bagerhat Sadar</v>
      </c>
      <c r="CQ2515" s="629"/>
      <c r="CR2515" s="629"/>
      <c r="CS2515" s="629"/>
      <c r="CT2515" s="629"/>
      <c r="CU2515" s="629"/>
      <c r="CV2515" s="629"/>
      <c r="CW2515" s="629"/>
      <c r="CX2515" s="629"/>
      <c r="CZ2515" s="384" t="s">
        <v>56</v>
      </c>
      <c r="DA2515" s="241" t="s">
        <v>602</v>
      </c>
      <c r="DB2515" s="384" t="str">
        <f t="shared" si="348"/>
        <v>Bagerhat Bagerhat Sadar</v>
      </c>
      <c r="DC2515" s="566"/>
      <c r="DD2515"/>
      <c r="DE2515" s="384" t="s">
        <v>56</v>
      </c>
      <c r="DF2515" s="241" t="s">
        <v>602</v>
      </c>
      <c r="DG2515" s="384" t="str">
        <f t="shared" si="347"/>
        <v>Bagerhat Bagerhat Sadar</v>
      </c>
      <c r="DH2515" s="566"/>
      <c r="DI2515"/>
      <c r="DJ2515" s="384" t="s">
        <v>56</v>
      </c>
      <c r="DK2515" s="241" t="s">
        <v>602</v>
      </c>
      <c r="DL2515" s="384" t="str">
        <f t="shared" si="352"/>
        <v>Bagerhat Bagerhat Sadar</v>
      </c>
      <c r="DM2515" s="566"/>
      <c r="DN2515"/>
      <c r="DO2515" s="384" t="s">
        <v>56</v>
      </c>
      <c r="DP2515" s="241" t="s">
        <v>602</v>
      </c>
      <c r="DQ2515" s="384" t="str">
        <f t="shared" si="353"/>
        <v>Bagerhat Bagerhat Sadar</v>
      </c>
      <c r="DR2515" s="566"/>
    </row>
    <row r="2516" spans="1:122" ht="15" hidden="1" x14ac:dyDescent="0.25">
      <c r="A2516" s="384" t="s">
        <v>56</v>
      </c>
      <c r="B2516" s="384" t="s">
        <v>354</v>
      </c>
      <c r="C2516" s="384" t="str">
        <f t="shared" si="357"/>
        <v>Bagerhat Chitalmari</v>
      </c>
      <c r="D2516" s="626"/>
      <c r="E2516" s="626"/>
      <c r="F2516" s="626"/>
      <c r="G2516" s="626"/>
      <c r="H2516" s="626"/>
      <c r="I2516" s="626"/>
      <c r="J2516" s="626"/>
      <c r="K2516" s="626"/>
      <c r="L2516" s="626"/>
      <c r="M2516" s="626"/>
      <c r="N2516" s="626"/>
      <c r="O2516" s="626"/>
      <c r="P2516" s="626"/>
      <c r="Q2516" s="626"/>
      <c r="R2516" s="626"/>
      <c r="S2516" s="326"/>
      <c r="T2516" s="326"/>
      <c r="U2516" s="384" t="s">
        <v>56</v>
      </c>
      <c r="V2516" s="384" t="s">
        <v>354</v>
      </c>
      <c r="W2516" s="384" t="str">
        <f t="shared" si="358"/>
        <v>Bagerhat Chitalmari</v>
      </c>
      <c r="X2516" s="626"/>
      <c r="Y2516" s="626"/>
      <c r="Z2516" s="626"/>
      <c r="AA2516" s="626"/>
      <c r="AB2516" s="626"/>
      <c r="AC2516" s="626"/>
      <c r="AD2516" s="626"/>
      <c r="AE2516" s="626"/>
      <c r="AF2516" s="626"/>
      <c r="AG2516" s="626"/>
      <c r="AH2516" s="626"/>
      <c r="AI2516" s="626"/>
      <c r="AJ2516" s="626"/>
      <c r="AK2516" s="626"/>
      <c r="AL2516" s="626"/>
      <c r="AO2516" s="384" t="s">
        <v>56</v>
      </c>
      <c r="AP2516" s="384" t="s">
        <v>354</v>
      </c>
      <c r="AQ2516" s="384" t="str">
        <f t="shared" si="359"/>
        <v>Bagerhat Chitalmari</v>
      </c>
      <c r="AR2516" s="627"/>
      <c r="AS2516" s="627"/>
      <c r="AT2516" s="627"/>
      <c r="AU2516" s="627"/>
      <c r="AV2516" s="627"/>
      <c r="AW2516" s="627"/>
      <c r="AX2516" s="627"/>
      <c r="AY2516" s="627"/>
      <c r="AZ2516" s="627"/>
      <c r="BA2516" s="627"/>
      <c r="BB2516" s="627"/>
      <c r="BC2516" s="627"/>
      <c r="BD2516" s="627"/>
      <c r="BE2516" s="627"/>
      <c r="BF2516" s="627"/>
      <c r="BH2516" s="384" t="s">
        <v>56</v>
      </c>
      <c r="BI2516" s="384" t="s">
        <v>354</v>
      </c>
      <c r="BJ2516" s="384" t="str">
        <f t="shared" si="355"/>
        <v>Bagerhat Chitalmari</v>
      </c>
      <c r="BK2516" s="627"/>
      <c r="BL2516" s="627"/>
      <c r="BM2516" s="627"/>
      <c r="BN2516" s="627"/>
      <c r="BO2516" s="627"/>
      <c r="BP2516" s="627"/>
      <c r="BQ2516" s="627"/>
      <c r="BR2516" s="627"/>
      <c r="BS2516" s="627"/>
      <c r="BT2516" s="627"/>
      <c r="BU2516" s="627"/>
      <c r="BV2516" s="627"/>
      <c r="BW2516" s="627"/>
      <c r="BX2516" s="627"/>
      <c r="BY2516" s="627"/>
      <c r="CA2516" s="384" t="s">
        <v>56</v>
      </c>
      <c r="CB2516" s="384" t="s">
        <v>354</v>
      </c>
      <c r="CC2516" s="384" t="str">
        <f t="shared" si="360"/>
        <v>Bagerhat Chitalmari</v>
      </c>
      <c r="CD2516" s="629"/>
      <c r="CE2516" s="629"/>
      <c r="CF2516" s="629"/>
      <c r="CG2516" s="629"/>
      <c r="CH2516" s="629"/>
      <c r="CI2516" s="629"/>
      <c r="CJ2516" s="629"/>
      <c r="CK2516" s="629"/>
      <c r="CN2516" s="384" t="s">
        <v>56</v>
      </c>
      <c r="CO2516" s="384" t="s">
        <v>354</v>
      </c>
      <c r="CP2516" s="384" t="str">
        <f t="shared" si="361"/>
        <v>Bagerhat Chitalmari</v>
      </c>
      <c r="CQ2516" s="629"/>
      <c r="CR2516" s="629"/>
      <c r="CS2516" s="629"/>
      <c r="CT2516" s="629"/>
      <c r="CU2516" s="629"/>
      <c r="CV2516" s="629"/>
      <c r="CW2516" s="629"/>
      <c r="CX2516" s="629"/>
      <c r="CZ2516" s="384" t="s">
        <v>56</v>
      </c>
      <c r="DA2516" s="384" t="s">
        <v>354</v>
      </c>
      <c r="DB2516" s="384" t="str">
        <f t="shared" si="348"/>
        <v>Bagerhat Chitalmari</v>
      </c>
      <c r="DC2516" s="566"/>
      <c r="DD2516"/>
      <c r="DE2516" s="384" t="s">
        <v>56</v>
      </c>
      <c r="DF2516" s="384" t="s">
        <v>354</v>
      </c>
      <c r="DG2516" s="384" t="str">
        <f t="shared" si="347"/>
        <v>Bagerhat Chitalmari</v>
      </c>
      <c r="DH2516" s="566"/>
      <c r="DI2516"/>
      <c r="DJ2516" s="384" t="s">
        <v>56</v>
      </c>
      <c r="DK2516" s="384" t="s">
        <v>354</v>
      </c>
      <c r="DL2516" s="384" t="str">
        <f t="shared" si="352"/>
        <v>Bagerhat Chitalmari</v>
      </c>
      <c r="DM2516" s="566"/>
      <c r="DN2516"/>
      <c r="DO2516" s="384" t="s">
        <v>56</v>
      </c>
      <c r="DP2516" s="384" t="s">
        <v>354</v>
      </c>
      <c r="DQ2516" s="384" t="str">
        <f t="shared" si="353"/>
        <v>Bagerhat Chitalmari</v>
      </c>
      <c r="DR2516" s="566"/>
    </row>
    <row r="2517" spans="1:122" ht="15" hidden="1" x14ac:dyDescent="0.25">
      <c r="A2517" s="384" t="s">
        <v>56</v>
      </c>
      <c r="B2517" s="389" t="s">
        <v>987</v>
      </c>
      <c r="C2517" s="384" t="str">
        <f t="shared" si="357"/>
        <v>Bagerhat Bagerhat DOTs Corner</v>
      </c>
      <c r="D2517" s="626"/>
      <c r="E2517" s="626"/>
      <c r="F2517" s="626"/>
      <c r="G2517" s="626"/>
      <c r="H2517" s="626"/>
      <c r="I2517" s="626"/>
      <c r="J2517" s="626"/>
      <c r="K2517" s="626"/>
      <c r="L2517" s="626"/>
      <c r="M2517" s="626"/>
      <c r="N2517" s="626"/>
      <c r="O2517" s="626"/>
      <c r="P2517" s="626"/>
      <c r="Q2517" s="626"/>
      <c r="R2517" s="626"/>
      <c r="S2517" s="326"/>
      <c r="T2517" s="326"/>
      <c r="U2517" s="384" t="s">
        <v>56</v>
      </c>
      <c r="V2517" s="389" t="s">
        <v>987</v>
      </c>
      <c r="W2517" s="384" t="str">
        <f t="shared" si="358"/>
        <v>Bagerhat Bagerhat DOTs Corner</v>
      </c>
      <c r="X2517" s="626"/>
      <c r="Y2517" s="626"/>
      <c r="Z2517" s="626"/>
      <c r="AA2517" s="626"/>
      <c r="AB2517" s="626"/>
      <c r="AC2517" s="626"/>
      <c r="AD2517" s="626"/>
      <c r="AE2517" s="626"/>
      <c r="AF2517" s="626"/>
      <c r="AG2517" s="626"/>
      <c r="AH2517" s="626"/>
      <c r="AI2517" s="626"/>
      <c r="AJ2517" s="626"/>
      <c r="AK2517" s="626"/>
      <c r="AL2517" s="626"/>
      <c r="AO2517" s="384" t="s">
        <v>56</v>
      </c>
      <c r="AP2517" s="389" t="s">
        <v>987</v>
      </c>
      <c r="AQ2517" s="384" t="str">
        <f t="shared" si="359"/>
        <v>Bagerhat Bagerhat DOTs Corner</v>
      </c>
      <c r="AR2517" s="627"/>
      <c r="AS2517" s="627"/>
      <c r="AT2517" s="627"/>
      <c r="AU2517" s="627"/>
      <c r="AV2517" s="627"/>
      <c r="AW2517" s="627"/>
      <c r="AX2517" s="627"/>
      <c r="AY2517" s="627"/>
      <c r="AZ2517" s="627"/>
      <c r="BA2517" s="627"/>
      <c r="BB2517" s="627"/>
      <c r="BC2517" s="627"/>
      <c r="BD2517" s="627"/>
      <c r="BE2517" s="627"/>
      <c r="BF2517" s="627"/>
      <c r="BH2517" s="384" t="s">
        <v>56</v>
      </c>
      <c r="BI2517" s="389" t="s">
        <v>987</v>
      </c>
      <c r="BJ2517" s="384" t="str">
        <f t="shared" si="355"/>
        <v>Bagerhat Bagerhat DOTs Corner</v>
      </c>
      <c r="BK2517" s="627"/>
      <c r="BL2517" s="627"/>
      <c r="BM2517" s="627"/>
      <c r="BN2517" s="627"/>
      <c r="BO2517" s="627"/>
      <c r="BP2517" s="627"/>
      <c r="BQ2517" s="627"/>
      <c r="BR2517" s="627"/>
      <c r="BS2517" s="627"/>
      <c r="BT2517" s="627"/>
      <c r="BU2517" s="627"/>
      <c r="BV2517" s="627"/>
      <c r="BW2517" s="627"/>
      <c r="BX2517" s="627"/>
      <c r="BY2517" s="627"/>
      <c r="CA2517" s="384" t="s">
        <v>56</v>
      </c>
      <c r="CB2517" s="389" t="s">
        <v>987</v>
      </c>
      <c r="CC2517" s="384" t="str">
        <f t="shared" si="360"/>
        <v>Bagerhat Bagerhat DOTs Corner</v>
      </c>
      <c r="CD2517" s="629"/>
      <c r="CE2517" s="629"/>
      <c r="CF2517" s="629"/>
      <c r="CG2517" s="629"/>
      <c r="CH2517" s="629"/>
      <c r="CI2517" s="629"/>
      <c r="CJ2517" s="629"/>
      <c r="CK2517" s="629"/>
      <c r="CN2517" s="384" t="s">
        <v>56</v>
      </c>
      <c r="CO2517" s="389" t="s">
        <v>987</v>
      </c>
      <c r="CP2517" s="384" t="str">
        <f t="shared" si="361"/>
        <v>Bagerhat Bagerhat DOTs Corner</v>
      </c>
      <c r="CQ2517" s="629"/>
      <c r="CR2517" s="629"/>
      <c r="CS2517" s="629"/>
      <c r="CT2517" s="629"/>
      <c r="CU2517" s="629"/>
      <c r="CV2517" s="629"/>
      <c r="CW2517" s="629"/>
      <c r="CX2517" s="629"/>
      <c r="CZ2517" s="384" t="s">
        <v>56</v>
      </c>
      <c r="DA2517" s="389" t="s">
        <v>987</v>
      </c>
      <c r="DB2517" s="384" t="str">
        <f t="shared" si="348"/>
        <v>Bagerhat Bagerhat DOTs Corner</v>
      </c>
      <c r="DC2517" s="566"/>
      <c r="DD2517"/>
      <c r="DE2517" s="384" t="s">
        <v>56</v>
      </c>
      <c r="DF2517" s="389" t="s">
        <v>987</v>
      </c>
      <c r="DG2517" s="384" t="str">
        <f t="shared" si="347"/>
        <v>Bagerhat Bagerhat DOTs Corner</v>
      </c>
      <c r="DH2517" s="566"/>
      <c r="DI2517"/>
      <c r="DJ2517" s="384" t="s">
        <v>56</v>
      </c>
      <c r="DK2517" s="389" t="s">
        <v>987</v>
      </c>
      <c r="DL2517" s="384" t="str">
        <f t="shared" si="352"/>
        <v>Bagerhat Bagerhat DOTs Corner</v>
      </c>
      <c r="DM2517" s="566"/>
      <c r="DN2517"/>
      <c r="DO2517" s="384" t="s">
        <v>56</v>
      </c>
      <c r="DP2517" s="389" t="s">
        <v>987</v>
      </c>
      <c r="DQ2517" s="384" t="str">
        <f t="shared" si="353"/>
        <v>Bagerhat Bagerhat DOTs Corner</v>
      </c>
      <c r="DR2517" s="566"/>
    </row>
    <row r="2518" spans="1:122" ht="15" hidden="1" x14ac:dyDescent="0.25">
      <c r="A2518" s="384" t="s">
        <v>56</v>
      </c>
      <c r="B2518" s="384" t="s">
        <v>355</v>
      </c>
      <c r="C2518" s="384" t="str">
        <f t="shared" si="357"/>
        <v>Bagerhat Fakirhat</v>
      </c>
      <c r="D2518" s="626"/>
      <c r="E2518" s="626"/>
      <c r="F2518" s="626"/>
      <c r="G2518" s="626"/>
      <c r="H2518" s="626"/>
      <c r="I2518" s="626"/>
      <c r="J2518" s="626"/>
      <c r="K2518" s="626"/>
      <c r="L2518" s="626"/>
      <c r="M2518" s="626"/>
      <c r="N2518" s="626"/>
      <c r="O2518" s="626"/>
      <c r="P2518" s="626"/>
      <c r="Q2518" s="626"/>
      <c r="R2518" s="626"/>
      <c r="S2518" s="326"/>
      <c r="T2518" s="326"/>
      <c r="U2518" s="384" t="s">
        <v>56</v>
      </c>
      <c r="V2518" s="384" t="s">
        <v>355</v>
      </c>
      <c r="W2518" s="384" t="str">
        <f t="shared" si="358"/>
        <v>Bagerhat Fakirhat</v>
      </c>
      <c r="X2518" s="626"/>
      <c r="Y2518" s="626"/>
      <c r="Z2518" s="626"/>
      <c r="AA2518" s="626"/>
      <c r="AB2518" s="626"/>
      <c r="AC2518" s="626"/>
      <c r="AD2518" s="626"/>
      <c r="AE2518" s="626"/>
      <c r="AF2518" s="626"/>
      <c r="AG2518" s="626"/>
      <c r="AH2518" s="626"/>
      <c r="AI2518" s="626"/>
      <c r="AJ2518" s="626"/>
      <c r="AK2518" s="626"/>
      <c r="AL2518" s="626"/>
      <c r="AO2518" s="384" t="s">
        <v>56</v>
      </c>
      <c r="AP2518" s="384" t="s">
        <v>355</v>
      </c>
      <c r="AQ2518" s="384" t="str">
        <f t="shared" si="359"/>
        <v>Bagerhat Fakirhat</v>
      </c>
      <c r="AR2518" s="627"/>
      <c r="AS2518" s="627"/>
      <c r="AT2518" s="627"/>
      <c r="AU2518" s="627"/>
      <c r="AV2518" s="627"/>
      <c r="AW2518" s="627"/>
      <c r="AX2518" s="627"/>
      <c r="AY2518" s="627"/>
      <c r="AZ2518" s="627"/>
      <c r="BA2518" s="627"/>
      <c r="BB2518" s="627"/>
      <c r="BC2518" s="627"/>
      <c r="BD2518" s="627"/>
      <c r="BE2518" s="627"/>
      <c r="BF2518" s="627"/>
      <c r="BH2518" s="384" t="s">
        <v>56</v>
      </c>
      <c r="BI2518" s="384" t="s">
        <v>355</v>
      </c>
      <c r="BJ2518" s="384" t="str">
        <f t="shared" si="355"/>
        <v>Bagerhat Fakirhat</v>
      </c>
      <c r="BK2518" s="627"/>
      <c r="BL2518" s="627"/>
      <c r="BM2518" s="627"/>
      <c r="BN2518" s="627"/>
      <c r="BO2518" s="627"/>
      <c r="BP2518" s="627"/>
      <c r="BQ2518" s="627"/>
      <c r="BR2518" s="627"/>
      <c r="BS2518" s="627"/>
      <c r="BT2518" s="627"/>
      <c r="BU2518" s="627"/>
      <c r="BV2518" s="627"/>
      <c r="BW2518" s="627"/>
      <c r="BX2518" s="627"/>
      <c r="BY2518" s="627"/>
      <c r="CA2518" s="384" t="s">
        <v>56</v>
      </c>
      <c r="CB2518" s="384" t="s">
        <v>355</v>
      </c>
      <c r="CC2518" s="384" t="str">
        <f t="shared" si="360"/>
        <v>Bagerhat Fakirhat</v>
      </c>
      <c r="CD2518" s="629"/>
      <c r="CE2518" s="629"/>
      <c r="CF2518" s="629"/>
      <c r="CG2518" s="629"/>
      <c r="CH2518" s="629"/>
      <c r="CI2518" s="629"/>
      <c r="CJ2518" s="629"/>
      <c r="CK2518" s="629"/>
      <c r="CN2518" s="384" t="s">
        <v>56</v>
      </c>
      <c r="CO2518" s="384" t="s">
        <v>355</v>
      </c>
      <c r="CP2518" s="384" t="str">
        <f t="shared" si="361"/>
        <v>Bagerhat Fakirhat</v>
      </c>
      <c r="CQ2518" s="629"/>
      <c r="CR2518" s="629"/>
      <c r="CS2518" s="629"/>
      <c r="CT2518" s="629"/>
      <c r="CU2518" s="629"/>
      <c r="CV2518" s="629"/>
      <c r="CW2518" s="629"/>
      <c r="CX2518" s="629"/>
      <c r="CZ2518" s="384" t="s">
        <v>56</v>
      </c>
      <c r="DA2518" s="384" t="s">
        <v>355</v>
      </c>
      <c r="DB2518" s="384" t="str">
        <f t="shared" si="348"/>
        <v>Bagerhat Fakirhat</v>
      </c>
      <c r="DC2518" s="566"/>
      <c r="DD2518"/>
      <c r="DE2518" s="384" t="s">
        <v>56</v>
      </c>
      <c r="DF2518" s="384" t="s">
        <v>355</v>
      </c>
      <c r="DG2518" s="384" t="str">
        <f t="shared" si="347"/>
        <v>Bagerhat Fakirhat</v>
      </c>
      <c r="DH2518" s="566"/>
      <c r="DI2518"/>
      <c r="DJ2518" s="384" t="s">
        <v>56</v>
      </c>
      <c r="DK2518" s="384" t="s">
        <v>355</v>
      </c>
      <c r="DL2518" s="384" t="str">
        <f t="shared" si="352"/>
        <v>Bagerhat Fakirhat</v>
      </c>
      <c r="DM2518" s="566"/>
      <c r="DN2518"/>
      <c r="DO2518" s="384" t="s">
        <v>56</v>
      </c>
      <c r="DP2518" s="384" t="s">
        <v>355</v>
      </c>
      <c r="DQ2518" s="384" t="str">
        <f t="shared" si="353"/>
        <v>Bagerhat Fakirhat</v>
      </c>
      <c r="DR2518" s="566"/>
    </row>
    <row r="2519" spans="1:122" ht="15" hidden="1" x14ac:dyDescent="0.25">
      <c r="A2519" s="384" t="s">
        <v>56</v>
      </c>
      <c r="B2519" s="384" t="s">
        <v>142</v>
      </c>
      <c r="C2519" s="384" t="str">
        <f t="shared" si="357"/>
        <v>Bagerhat Kachua</v>
      </c>
      <c r="D2519" s="626"/>
      <c r="E2519" s="626"/>
      <c r="F2519" s="626"/>
      <c r="G2519" s="626"/>
      <c r="H2519" s="626"/>
      <c r="I2519" s="626"/>
      <c r="J2519" s="626"/>
      <c r="K2519" s="626"/>
      <c r="L2519" s="626"/>
      <c r="M2519" s="626"/>
      <c r="N2519" s="626"/>
      <c r="O2519" s="626"/>
      <c r="P2519" s="626"/>
      <c r="Q2519" s="626"/>
      <c r="R2519" s="626"/>
      <c r="S2519" s="326"/>
      <c r="T2519" s="326"/>
      <c r="U2519" s="384" t="s">
        <v>56</v>
      </c>
      <c r="V2519" s="384" t="s">
        <v>142</v>
      </c>
      <c r="W2519" s="384" t="str">
        <f t="shared" si="358"/>
        <v>Bagerhat Kachua</v>
      </c>
      <c r="X2519" s="626"/>
      <c r="Y2519" s="626"/>
      <c r="Z2519" s="626"/>
      <c r="AA2519" s="626"/>
      <c r="AB2519" s="626"/>
      <c r="AC2519" s="626"/>
      <c r="AD2519" s="626"/>
      <c r="AE2519" s="626"/>
      <c r="AF2519" s="626"/>
      <c r="AG2519" s="626"/>
      <c r="AH2519" s="626"/>
      <c r="AI2519" s="626"/>
      <c r="AJ2519" s="626"/>
      <c r="AK2519" s="626"/>
      <c r="AL2519" s="626"/>
      <c r="AO2519" s="384" t="s">
        <v>56</v>
      </c>
      <c r="AP2519" s="384" t="s">
        <v>142</v>
      </c>
      <c r="AQ2519" s="384" t="str">
        <f t="shared" si="359"/>
        <v>Bagerhat Kachua</v>
      </c>
      <c r="AR2519" s="627"/>
      <c r="AS2519" s="627"/>
      <c r="AT2519" s="627"/>
      <c r="AU2519" s="627"/>
      <c r="AV2519" s="627"/>
      <c r="AW2519" s="627"/>
      <c r="AX2519" s="627"/>
      <c r="AY2519" s="627"/>
      <c r="AZ2519" s="627"/>
      <c r="BA2519" s="627"/>
      <c r="BB2519" s="627"/>
      <c r="BC2519" s="627"/>
      <c r="BD2519" s="627"/>
      <c r="BE2519" s="627"/>
      <c r="BF2519" s="627"/>
      <c r="BH2519" s="384" t="s">
        <v>56</v>
      </c>
      <c r="BI2519" s="384" t="s">
        <v>142</v>
      </c>
      <c r="BJ2519" s="384" t="str">
        <f t="shared" si="355"/>
        <v>Bagerhat Kachua</v>
      </c>
      <c r="BK2519" s="627"/>
      <c r="BL2519" s="627"/>
      <c r="BM2519" s="627"/>
      <c r="BN2519" s="627"/>
      <c r="BO2519" s="627"/>
      <c r="BP2519" s="627"/>
      <c r="BQ2519" s="627"/>
      <c r="BR2519" s="627"/>
      <c r="BS2519" s="627"/>
      <c r="BT2519" s="627"/>
      <c r="BU2519" s="627"/>
      <c r="BV2519" s="627"/>
      <c r="BW2519" s="627"/>
      <c r="BX2519" s="627"/>
      <c r="BY2519" s="627"/>
      <c r="CA2519" s="384" t="s">
        <v>56</v>
      </c>
      <c r="CB2519" s="384" t="s">
        <v>142</v>
      </c>
      <c r="CC2519" s="384" t="str">
        <f t="shared" si="360"/>
        <v>Bagerhat Kachua</v>
      </c>
      <c r="CD2519" s="629"/>
      <c r="CE2519" s="629"/>
      <c r="CF2519" s="629"/>
      <c r="CG2519" s="629"/>
      <c r="CH2519" s="629"/>
      <c r="CI2519" s="629"/>
      <c r="CJ2519" s="629"/>
      <c r="CK2519" s="629"/>
      <c r="CN2519" s="384" t="s">
        <v>56</v>
      </c>
      <c r="CO2519" s="384" t="s">
        <v>142</v>
      </c>
      <c r="CP2519" s="384" t="str">
        <f t="shared" si="361"/>
        <v>Bagerhat Kachua</v>
      </c>
      <c r="CQ2519" s="629"/>
      <c r="CR2519" s="629"/>
      <c r="CS2519" s="629"/>
      <c r="CT2519" s="629"/>
      <c r="CU2519" s="629"/>
      <c r="CV2519" s="629"/>
      <c r="CW2519" s="629"/>
      <c r="CX2519" s="629"/>
      <c r="CZ2519" s="384" t="s">
        <v>56</v>
      </c>
      <c r="DA2519" s="384" t="s">
        <v>142</v>
      </c>
      <c r="DB2519" s="384" t="str">
        <f t="shared" si="348"/>
        <v>Bagerhat Kachua</v>
      </c>
      <c r="DC2519" s="566"/>
      <c r="DD2519"/>
      <c r="DE2519" s="384" t="s">
        <v>56</v>
      </c>
      <c r="DF2519" s="384" t="s">
        <v>142</v>
      </c>
      <c r="DG2519" s="384" t="str">
        <f t="shared" si="347"/>
        <v>Bagerhat Kachua</v>
      </c>
      <c r="DH2519" s="566"/>
      <c r="DI2519"/>
      <c r="DJ2519" s="384" t="s">
        <v>56</v>
      </c>
      <c r="DK2519" s="384" t="s">
        <v>142</v>
      </c>
      <c r="DL2519" s="384" t="str">
        <f t="shared" si="352"/>
        <v>Bagerhat Kachua</v>
      </c>
      <c r="DM2519" s="566"/>
      <c r="DN2519"/>
      <c r="DO2519" s="384" t="s">
        <v>56</v>
      </c>
      <c r="DP2519" s="384" t="s">
        <v>142</v>
      </c>
      <c r="DQ2519" s="384" t="str">
        <f t="shared" si="353"/>
        <v>Bagerhat Kachua</v>
      </c>
      <c r="DR2519" s="566"/>
    </row>
    <row r="2520" spans="1:122" ht="15" hidden="1" x14ac:dyDescent="0.25">
      <c r="A2520" s="384" t="s">
        <v>56</v>
      </c>
      <c r="B2520" s="384" t="s">
        <v>356</v>
      </c>
      <c r="C2520" s="384" t="str">
        <f t="shared" si="357"/>
        <v>Bagerhat Mollahat</v>
      </c>
      <c r="D2520" s="626"/>
      <c r="E2520" s="626"/>
      <c r="F2520" s="626"/>
      <c r="G2520" s="626"/>
      <c r="H2520" s="626"/>
      <c r="I2520" s="626"/>
      <c r="J2520" s="626"/>
      <c r="K2520" s="626"/>
      <c r="L2520" s="626"/>
      <c r="M2520" s="626"/>
      <c r="N2520" s="626"/>
      <c r="O2520" s="626"/>
      <c r="P2520" s="626"/>
      <c r="Q2520" s="626"/>
      <c r="R2520" s="626"/>
      <c r="S2520" s="326"/>
      <c r="T2520" s="326"/>
      <c r="U2520" s="384" t="s">
        <v>56</v>
      </c>
      <c r="V2520" s="384" t="s">
        <v>356</v>
      </c>
      <c r="W2520" s="384" t="str">
        <f t="shared" si="358"/>
        <v>Bagerhat Mollahat</v>
      </c>
      <c r="X2520" s="626"/>
      <c r="Y2520" s="626"/>
      <c r="Z2520" s="626"/>
      <c r="AA2520" s="626"/>
      <c r="AB2520" s="626"/>
      <c r="AC2520" s="626"/>
      <c r="AD2520" s="626"/>
      <c r="AE2520" s="626"/>
      <c r="AF2520" s="626"/>
      <c r="AG2520" s="626"/>
      <c r="AH2520" s="626"/>
      <c r="AI2520" s="626"/>
      <c r="AJ2520" s="626"/>
      <c r="AK2520" s="626"/>
      <c r="AL2520" s="626"/>
      <c r="AO2520" s="384" t="s">
        <v>56</v>
      </c>
      <c r="AP2520" s="384" t="s">
        <v>356</v>
      </c>
      <c r="AQ2520" s="384" t="str">
        <f t="shared" si="359"/>
        <v>Bagerhat Mollahat</v>
      </c>
      <c r="AR2520" s="627"/>
      <c r="AS2520" s="627"/>
      <c r="AT2520" s="627"/>
      <c r="AU2520" s="627"/>
      <c r="AV2520" s="627"/>
      <c r="AW2520" s="627"/>
      <c r="AX2520" s="627"/>
      <c r="AY2520" s="627"/>
      <c r="AZ2520" s="627"/>
      <c r="BA2520" s="627"/>
      <c r="BB2520" s="627"/>
      <c r="BC2520" s="627"/>
      <c r="BD2520" s="627"/>
      <c r="BE2520" s="627"/>
      <c r="BF2520" s="627"/>
      <c r="BH2520" s="384" t="s">
        <v>56</v>
      </c>
      <c r="BI2520" s="384" t="s">
        <v>356</v>
      </c>
      <c r="BJ2520" s="384" t="str">
        <f t="shared" si="355"/>
        <v>Bagerhat Mollahat</v>
      </c>
      <c r="BK2520" s="627"/>
      <c r="BL2520" s="627"/>
      <c r="BM2520" s="627"/>
      <c r="BN2520" s="627"/>
      <c r="BO2520" s="627"/>
      <c r="BP2520" s="627"/>
      <c r="BQ2520" s="627"/>
      <c r="BR2520" s="627"/>
      <c r="BS2520" s="627"/>
      <c r="BT2520" s="627"/>
      <c r="BU2520" s="627"/>
      <c r="BV2520" s="627"/>
      <c r="BW2520" s="627"/>
      <c r="BX2520" s="627"/>
      <c r="BY2520" s="627"/>
      <c r="CA2520" s="384" t="s">
        <v>56</v>
      </c>
      <c r="CB2520" s="384" t="s">
        <v>356</v>
      </c>
      <c r="CC2520" s="384" t="str">
        <f t="shared" si="360"/>
        <v>Bagerhat Mollahat</v>
      </c>
      <c r="CD2520" s="629"/>
      <c r="CE2520" s="629"/>
      <c r="CF2520" s="629"/>
      <c r="CG2520" s="629"/>
      <c r="CH2520" s="629"/>
      <c r="CI2520" s="629"/>
      <c r="CJ2520" s="629"/>
      <c r="CK2520" s="629"/>
      <c r="CN2520" s="384" t="s">
        <v>56</v>
      </c>
      <c r="CO2520" s="384" t="s">
        <v>356</v>
      </c>
      <c r="CP2520" s="384" t="str">
        <f t="shared" si="361"/>
        <v>Bagerhat Mollahat</v>
      </c>
      <c r="CQ2520" s="629"/>
      <c r="CR2520" s="629"/>
      <c r="CS2520" s="629"/>
      <c r="CT2520" s="629"/>
      <c r="CU2520" s="629"/>
      <c r="CV2520" s="629"/>
      <c r="CW2520" s="629"/>
      <c r="CX2520" s="629"/>
      <c r="CZ2520" s="384" t="s">
        <v>56</v>
      </c>
      <c r="DA2520" s="384" t="s">
        <v>356</v>
      </c>
      <c r="DB2520" s="384" t="str">
        <f t="shared" si="348"/>
        <v>Bagerhat Mollahat</v>
      </c>
      <c r="DC2520" s="566"/>
      <c r="DD2520"/>
      <c r="DE2520" s="384" t="s">
        <v>56</v>
      </c>
      <c r="DF2520" s="384" t="s">
        <v>356</v>
      </c>
      <c r="DG2520" s="384" t="str">
        <f t="shared" si="347"/>
        <v>Bagerhat Mollahat</v>
      </c>
      <c r="DH2520" s="566"/>
      <c r="DI2520"/>
      <c r="DJ2520" s="384" t="s">
        <v>56</v>
      </c>
      <c r="DK2520" s="384" t="s">
        <v>356</v>
      </c>
      <c r="DL2520" s="384" t="str">
        <f t="shared" si="352"/>
        <v>Bagerhat Mollahat</v>
      </c>
      <c r="DM2520" s="566"/>
      <c r="DN2520"/>
      <c r="DO2520" s="384" t="s">
        <v>56</v>
      </c>
      <c r="DP2520" s="384" t="s">
        <v>356</v>
      </c>
      <c r="DQ2520" s="384" t="str">
        <f t="shared" si="353"/>
        <v>Bagerhat Mollahat</v>
      </c>
      <c r="DR2520" s="566"/>
    </row>
    <row r="2521" spans="1:122" ht="15" hidden="1" x14ac:dyDescent="0.25">
      <c r="A2521" s="384" t="s">
        <v>56</v>
      </c>
      <c r="B2521" s="384" t="s">
        <v>357</v>
      </c>
      <c r="C2521" s="384" t="str">
        <f t="shared" si="357"/>
        <v>Bagerhat Mongla</v>
      </c>
      <c r="D2521" s="626"/>
      <c r="E2521" s="626"/>
      <c r="F2521" s="626"/>
      <c r="G2521" s="626"/>
      <c r="H2521" s="626"/>
      <c r="I2521" s="626"/>
      <c r="J2521" s="626"/>
      <c r="K2521" s="626"/>
      <c r="L2521" s="626"/>
      <c r="M2521" s="626"/>
      <c r="N2521" s="626"/>
      <c r="O2521" s="626"/>
      <c r="P2521" s="626"/>
      <c r="Q2521" s="626"/>
      <c r="R2521" s="626"/>
      <c r="S2521" s="326"/>
      <c r="T2521" s="326"/>
      <c r="U2521" s="384" t="s">
        <v>56</v>
      </c>
      <c r="V2521" s="384" t="s">
        <v>357</v>
      </c>
      <c r="W2521" s="384" t="str">
        <f t="shared" si="358"/>
        <v>Bagerhat Mongla</v>
      </c>
      <c r="X2521" s="626"/>
      <c r="Y2521" s="626"/>
      <c r="Z2521" s="626"/>
      <c r="AA2521" s="626"/>
      <c r="AB2521" s="626"/>
      <c r="AC2521" s="626"/>
      <c r="AD2521" s="626"/>
      <c r="AE2521" s="626"/>
      <c r="AF2521" s="626"/>
      <c r="AG2521" s="626"/>
      <c r="AH2521" s="626"/>
      <c r="AI2521" s="626"/>
      <c r="AJ2521" s="626"/>
      <c r="AK2521" s="626"/>
      <c r="AL2521" s="626"/>
      <c r="AO2521" s="384" t="s">
        <v>56</v>
      </c>
      <c r="AP2521" s="384" t="s">
        <v>357</v>
      </c>
      <c r="AQ2521" s="384" t="str">
        <f t="shared" si="359"/>
        <v>Bagerhat Mongla</v>
      </c>
      <c r="AR2521" s="627"/>
      <c r="AS2521" s="627"/>
      <c r="AT2521" s="627"/>
      <c r="AU2521" s="627"/>
      <c r="AV2521" s="627"/>
      <c r="AW2521" s="627"/>
      <c r="AX2521" s="627"/>
      <c r="AY2521" s="627"/>
      <c r="AZ2521" s="627"/>
      <c r="BA2521" s="627"/>
      <c r="BB2521" s="627"/>
      <c r="BC2521" s="627"/>
      <c r="BD2521" s="627"/>
      <c r="BE2521" s="627"/>
      <c r="BF2521" s="627"/>
      <c r="BH2521" s="384" t="s">
        <v>56</v>
      </c>
      <c r="BI2521" s="384" t="s">
        <v>357</v>
      </c>
      <c r="BJ2521" s="384" t="str">
        <f t="shared" si="355"/>
        <v>Bagerhat Mongla</v>
      </c>
      <c r="BK2521" s="627"/>
      <c r="BL2521" s="627"/>
      <c r="BM2521" s="627"/>
      <c r="BN2521" s="627"/>
      <c r="BO2521" s="627"/>
      <c r="BP2521" s="627"/>
      <c r="BQ2521" s="627"/>
      <c r="BR2521" s="627"/>
      <c r="BS2521" s="627"/>
      <c r="BT2521" s="627"/>
      <c r="BU2521" s="627"/>
      <c r="BV2521" s="627"/>
      <c r="BW2521" s="627"/>
      <c r="BX2521" s="627"/>
      <c r="BY2521" s="627"/>
      <c r="CA2521" s="384" t="s">
        <v>56</v>
      </c>
      <c r="CB2521" s="384" t="s">
        <v>357</v>
      </c>
      <c r="CC2521" s="384" t="str">
        <f t="shared" si="360"/>
        <v>Bagerhat Mongla</v>
      </c>
      <c r="CD2521" s="629"/>
      <c r="CE2521" s="629"/>
      <c r="CF2521" s="629"/>
      <c r="CG2521" s="629"/>
      <c r="CH2521" s="629"/>
      <c r="CI2521" s="629"/>
      <c r="CJ2521" s="629"/>
      <c r="CK2521" s="629"/>
      <c r="CN2521" s="384" t="s">
        <v>56</v>
      </c>
      <c r="CO2521" s="384" t="s">
        <v>357</v>
      </c>
      <c r="CP2521" s="384" t="str">
        <f t="shared" si="361"/>
        <v>Bagerhat Mongla</v>
      </c>
      <c r="CQ2521" s="629"/>
      <c r="CR2521" s="629"/>
      <c r="CS2521" s="629"/>
      <c r="CT2521" s="629"/>
      <c r="CU2521" s="629"/>
      <c r="CV2521" s="629"/>
      <c r="CW2521" s="629"/>
      <c r="CX2521" s="629"/>
      <c r="CZ2521" s="384" t="s">
        <v>56</v>
      </c>
      <c r="DA2521" s="384" t="s">
        <v>357</v>
      </c>
      <c r="DB2521" s="384" t="str">
        <f t="shared" si="348"/>
        <v>Bagerhat Mongla</v>
      </c>
      <c r="DC2521" s="566"/>
      <c r="DD2521"/>
      <c r="DE2521" s="384" t="s">
        <v>56</v>
      </c>
      <c r="DF2521" s="384" t="s">
        <v>357</v>
      </c>
      <c r="DG2521" s="384" t="str">
        <f t="shared" si="347"/>
        <v>Bagerhat Mongla</v>
      </c>
      <c r="DH2521" s="566"/>
      <c r="DI2521"/>
      <c r="DJ2521" s="384" t="s">
        <v>56</v>
      </c>
      <c r="DK2521" s="384" t="s">
        <v>357</v>
      </c>
      <c r="DL2521" s="384" t="str">
        <f t="shared" si="352"/>
        <v>Bagerhat Mongla</v>
      </c>
      <c r="DM2521" s="566"/>
      <c r="DN2521"/>
      <c r="DO2521" s="384" t="s">
        <v>56</v>
      </c>
      <c r="DP2521" s="384" t="s">
        <v>357</v>
      </c>
      <c r="DQ2521" s="384" t="str">
        <f t="shared" si="353"/>
        <v>Bagerhat Mongla</v>
      </c>
      <c r="DR2521" s="566"/>
    </row>
    <row r="2522" spans="1:122" ht="15" hidden="1" x14ac:dyDescent="0.25">
      <c r="A2522" s="384" t="s">
        <v>56</v>
      </c>
      <c r="B2522" s="384" t="s">
        <v>358</v>
      </c>
      <c r="C2522" s="384" t="str">
        <f t="shared" si="357"/>
        <v>Bagerhat Mongla Port Autthority</v>
      </c>
      <c r="D2522" s="626"/>
      <c r="E2522" s="626"/>
      <c r="F2522" s="626"/>
      <c r="G2522" s="626"/>
      <c r="H2522" s="626"/>
      <c r="I2522" s="626"/>
      <c r="J2522" s="626"/>
      <c r="K2522" s="626"/>
      <c r="L2522" s="626"/>
      <c r="M2522" s="626"/>
      <c r="N2522" s="626"/>
      <c r="O2522" s="626"/>
      <c r="P2522" s="626"/>
      <c r="Q2522" s="626"/>
      <c r="R2522" s="626"/>
      <c r="S2522" s="326"/>
      <c r="T2522" s="326"/>
      <c r="U2522" s="384" t="s">
        <v>56</v>
      </c>
      <c r="V2522" s="384" t="s">
        <v>358</v>
      </c>
      <c r="W2522" s="384" t="str">
        <f t="shared" si="358"/>
        <v>Bagerhat Mongla Port Autthority</v>
      </c>
      <c r="X2522" s="626"/>
      <c r="Y2522" s="626"/>
      <c r="Z2522" s="626"/>
      <c r="AA2522" s="626"/>
      <c r="AB2522" s="626"/>
      <c r="AC2522" s="626"/>
      <c r="AD2522" s="626"/>
      <c r="AE2522" s="626"/>
      <c r="AF2522" s="626"/>
      <c r="AG2522" s="626"/>
      <c r="AH2522" s="626"/>
      <c r="AI2522" s="626"/>
      <c r="AJ2522" s="626"/>
      <c r="AK2522" s="626"/>
      <c r="AL2522" s="626"/>
      <c r="AO2522" s="384" t="s">
        <v>56</v>
      </c>
      <c r="AP2522" s="384" t="s">
        <v>358</v>
      </c>
      <c r="AQ2522" s="384" t="str">
        <f t="shared" si="359"/>
        <v>Bagerhat Mongla Port Autthority</v>
      </c>
      <c r="AR2522" s="627"/>
      <c r="AS2522" s="627"/>
      <c r="AT2522" s="627"/>
      <c r="AU2522" s="627"/>
      <c r="AV2522" s="627"/>
      <c r="AW2522" s="627"/>
      <c r="AX2522" s="627"/>
      <c r="AY2522" s="627"/>
      <c r="AZ2522" s="627"/>
      <c r="BA2522" s="627"/>
      <c r="BB2522" s="627"/>
      <c r="BC2522" s="627"/>
      <c r="BD2522" s="627"/>
      <c r="BE2522" s="627"/>
      <c r="BF2522" s="627"/>
      <c r="BH2522" s="384" t="s">
        <v>56</v>
      </c>
      <c r="BI2522" s="384" t="s">
        <v>358</v>
      </c>
      <c r="BJ2522" s="384" t="str">
        <f t="shared" si="355"/>
        <v>Bagerhat Mongla Port Autthority</v>
      </c>
      <c r="BK2522" s="627"/>
      <c r="BL2522" s="627"/>
      <c r="BM2522" s="627"/>
      <c r="BN2522" s="627"/>
      <c r="BO2522" s="627"/>
      <c r="BP2522" s="627"/>
      <c r="BQ2522" s="627"/>
      <c r="BR2522" s="627"/>
      <c r="BS2522" s="627"/>
      <c r="BT2522" s="627"/>
      <c r="BU2522" s="627"/>
      <c r="BV2522" s="627"/>
      <c r="BW2522" s="627"/>
      <c r="BX2522" s="627"/>
      <c r="BY2522" s="627"/>
      <c r="CA2522" s="384" t="s">
        <v>56</v>
      </c>
      <c r="CB2522" s="384" t="s">
        <v>358</v>
      </c>
      <c r="CC2522" s="384" t="str">
        <f t="shared" si="360"/>
        <v>Bagerhat Mongla Port Autthority</v>
      </c>
      <c r="CD2522" s="629"/>
      <c r="CE2522" s="629"/>
      <c r="CF2522" s="629"/>
      <c r="CG2522" s="629"/>
      <c r="CH2522" s="629"/>
      <c r="CI2522" s="629"/>
      <c r="CJ2522" s="629"/>
      <c r="CK2522" s="629"/>
      <c r="CN2522" s="384" t="s">
        <v>56</v>
      </c>
      <c r="CO2522" s="384" t="s">
        <v>358</v>
      </c>
      <c r="CP2522" s="384" t="str">
        <f t="shared" si="361"/>
        <v>Bagerhat Mongla Port Autthority</v>
      </c>
      <c r="CQ2522" s="629"/>
      <c r="CR2522" s="629"/>
      <c r="CS2522" s="629"/>
      <c r="CT2522" s="629"/>
      <c r="CU2522" s="629"/>
      <c r="CV2522" s="629"/>
      <c r="CW2522" s="629"/>
      <c r="CX2522" s="629"/>
      <c r="CZ2522" s="384" t="s">
        <v>56</v>
      </c>
      <c r="DA2522" s="384" t="s">
        <v>358</v>
      </c>
      <c r="DB2522" s="384" t="str">
        <f t="shared" si="348"/>
        <v>Bagerhat Mongla Port Autthority</v>
      </c>
      <c r="DC2522" s="566"/>
      <c r="DD2522"/>
      <c r="DE2522" s="384" t="s">
        <v>56</v>
      </c>
      <c r="DF2522" s="384" t="s">
        <v>358</v>
      </c>
      <c r="DG2522" s="384" t="str">
        <f t="shared" si="347"/>
        <v>Bagerhat Mongla Port Autthority</v>
      </c>
      <c r="DH2522" s="566"/>
      <c r="DI2522"/>
      <c r="DJ2522" s="384" t="s">
        <v>56</v>
      </c>
      <c r="DK2522" s="384" t="s">
        <v>358</v>
      </c>
      <c r="DL2522" s="384" t="str">
        <f t="shared" si="352"/>
        <v>Bagerhat Mongla Port Autthority</v>
      </c>
      <c r="DM2522" s="566"/>
      <c r="DN2522"/>
      <c r="DO2522" s="384" t="s">
        <v>56</v>
      </c>
      <c r="DP2522" s="384" t="s">
        <v>358</v>
      </c>
      <c r="DQ2522" s="384" t="str">
        <f t="shared" si="353"/>
        <v>Bagerhat Mongla Port Autthority</v>
      </c>
      <c r="DR2522" s="566"/>
    </row>
    <row r="2523" spans="1:122" ht="15" hidden="1" x14ac:dyDescent="0.25">
      <c r="A2523" s="384" t="s">
        <v>56</v>
      </c>
      <c r="B2523" s="384" t="s">
        <v>359</v>
      </c>
      <c r="C2523" s="384" t="str">
        <f t="shared" si="357"/>
        <v>Bagerhat Morelganj</v>
      </c>
      <c r="D2523" s="626"/>
      <c r="E2523" s="626"/>
      <c r="F2523" s="626"/>
      <c r="G2523" s="626"/>
      <c r="H2523" s="626"/>
      <c r="I2523" s="626"/>
      <c r="J2523" s="626"/>
      <c r="K2523" s="626"/>
      <c r="L2523" s="626"/>
      <c r="M2523" s="626"/>
      <c r="N2523" s="626"/>
      <c r="O2523" s="626"/>
      <c r="P2523" s="626"/>
      <c r="Q2523" s="626"/>
      <c r="R2523" s="626"/>
      <c r="S2523" s="326"/>
      <c r="T2523" s="326"/>
      <c r="U2523" s="384" t="s">
        <v>56</v>
      </c>
      <c r="V2523" s="384" t="s">
        <v>359</v>
      </c>
      <c r="W2523" s="384" t="str">
        <f t="shared" si="358"/>
        <v>Bagerhat Morelganj</v>
      </c>
      <c r="X2523" s="626"/>
      <c r="Y2523" s="626"/>
      <c r="Z2523" s="626"/>
      <c r="AA2523" s="626"/>
      <c r="AB2523" s="626"/>
      <c r="AC2523" s="626"/>
      <c r="AD2523" s="626"/>
      <c r="AE2523" s="626"/>
      <c r="AF2523" s="626"/>
      <c r="AG2523" s="626"/>
      <c r="AH2523" s="626"/>
      <c r="AI2523" s="626"/>
      <c r="AJ2523" s="626"/>
      <c r="AK2523" s="626"/>
      <c r="AL2523" s="626"/>
      <c r="AO2523" s="384" t="s">
        <v>56</v>
      </c>
      <c r="AP2523" s="384" t="s">
        <v>359</v>
      </c>
      <c r="AQ2523" s="384" t="str">
        <f t="shared" si="359"/>
        <v>Bagerhat Morelganj</v>
      </c>
      <c r="AR2523" s="627"/>
      <c r="AS2523" s="627"/>
      <c r="AT2523" s="627"/>
      <c r="AU2523" s="627"/>
      <c r="AV2523" s="627"/>
      <c r="AW2523" s="627"/>
      <c r="AX2523" s="627"/>
      <c r="AY2523" s="627"/>
      <c r="AZ2523" s="627"/>
      <c r="BA2523" s="627"/>
      <c r="BB2523" s="627"/>
      <c r="BC2523" s="627"/>
      <c r="BD2523" s="627"/>
      <c r="BE2523" s="627"/>
      <c r="BF2523" s="627"/>
      <c r="BH2523" s="384" t="s">
        <v>56</v>
      </c>
      <c r="BI2523" s="384" t="s">
        <v>359</v>
      </c>
      <c r="BJ2523" s="384" t="str">
        <f t="shared" si="355"/>
        <v>Bagerhat Morelganj</v>
      </c>
      <c r="BK2523" s="627"/>
      <c r="BL2523" s="627"/>
      <c r="BM2523" s="627"/>
      <c r="BN2523" s="627"/>
      <c r="BO2523" s="627"/>
      <c r="BP2523" s="627"/>
      <c r="BQ2523" s="627"/>
      <c r="BR2523" s="627"/>
      <c r="BS2523" s="627"/>
      <c r="BT2523" s="627"/>
      <c r="BU2523" s="627"/>
      <c r="BV2523" s="627"/>
      <c r="BW2523" s="627"/>
      <c r="BX2523" s="627"/>
      <c r="BY2523" s="627"/>
      <c r="CA2523" s="384" t="s">
        <v>56</v>
      </c>
      <c r="CB2523" s="384" t="s">
        <v>359</v>
      </c>
      <c r="CC2523" s="384" t="str">
        <f t="shared" si="360"/>
        <v>Bagerhat Morelganj</v>
      </c>
      <c r="CD2523" s="629"/>
      <c r="CE2523" s="629"/>
      <c r="CF2523" s="629"/>
      <c r="CG2523" s="629"/>
      <c r="CH2523" s="629"/>
      <c r="CI2523" s="629"/>
      <c r="CJ2523" s="629"/>
      <c r="CK2523" s="629"/>
      <c r="CN2523" s="384" t="s">
        <v>56</v>
      </c>
      <c r="CO2523" s="384" t="s">
        <v>359</v>
      </c>
      <c r="CP2523" s="384" t="str">
        <f t="shared" si="361"/>
        <v>Bagerhat Morelganj</v>
      </c>
      <c r="CQ2523" s="629"/>
      <c r="CR2523" s="629"/>
      <c r="CS2523" s="629"/>
      <c r="CT2523" s="629"/>
      <c r="CU2523" s="629"/>
      <c r="CV2523" s="629"/>
      <c r="CW2523" s="629"/>
      <c r="CX2523" s="629"/>
      <c r="CZ2523" s="384" t="s">
        <v>56</v>
      </c>
      <c r="DA2523" s="384" t="s">
        <v>359</v>
      </c>
      <c r="DB2523" s="384" t="str">
        <f t="shared" si="348"/>
        <v>Bagerhat Morelganj</v>
      </c>
      <c r="DC2523" s="566"/>
      <c r="DD2523"/>
      <c r="DE2523" s="384" t="s">
        <v>56</v>
      </c>
      <c r="DF2523" s="384" t="s">
        <v>359</v>
      </c>
      <c r="DG2523" s="384" t="str">
        <f t="shared" si="347"/>
        <v>Bagerhat Morelganj</v>
      </c>
      <c r="DH2523" s="566"/>
      <c r="DI2523"/>
      <c r="DJ2523" s="384" t="s">
        <v>56</v>
      </c>
      <c r="DK2523" s="384" t="s">
        <v>359</v>
      </c>
      <c r="DL2523" s="384" t="str">
        <f t="shared" si="352"/>
        <v>Bagerhat Morelganj</v>
      </c>
      <c r="DM2523" s="566"/>
      <c r="DN2523"/>
      <c r="DO2523" s="384" t="s">
        <v>56</v>
      </c>
      <c r="DP2523" s="384" t="s">
        <v>359</v>
      </c>
      <c r="DQ2523" s="384" t="str">
        <f t="shared" si="353"/>
        <v>Bagerhat Morelganj</v>
      </c>
      <c r="DR2523" s="566"/>
    </row>
    <row r="2524" spans="1:122" ht="15" hidden="1" x14ac:dyDescent="0.25">
      <c r="A2524" s="384" t="s">
        <v>56</v>
      </c>
      <c r="B2524" s="385" t="s">
        <v>88</v>
      </c>
      <c r="C2524" s="384" t="str">
        <f t="shared" si="357"/>
        <v>Bagerhat Prison</v>
      </c>
      <c r="D2524" s="626"/>
      <c r="E2524" s="626"/>
      <c r="F2524" s="626"/>
      <c r="G2524" s="626"/>
      <c r="H2524" s="626"/>
      <c r="I2524" s="626"/>
      <c r="J2524" s="626"/>
      <c r="K2524" s="626"/>
      <c r="L2524" s="626"/>
      <c r="M2524" s="626"/>
      <c r="N2524" s="626"/>
      <c r="O2524" s="626"/>
      <c r="P2524" s="626"/>
      <c r="Q2524" s="626"/>
      <c r="R2524" s="626"/>
      <c r="S2524" s="326"/>
      <c r="T2524" s="326"/>
      <c r="U2524" s="384" t="s">
        <v>56</v>
      </c>
      <c r="V2524" s="385" t="s">
        <v>88</v>
      </c>
      <c r="W2524" s="384" t="str">
        <f t="shared" si="358"/>
        <v>Bagerhat Prison</v>
      </c>
      <c r="X2524" s="626"/>
      <c r="Y2524" s="626"/>
      <c r="Z2524" s="626"/>
      <c r="AA2524" s="626"/>
      <c r="AB2524" s="626"/>
      <c r="AC2524" s="626"/>
      <c r="AD2524" s="626"/>
      <c r="AE2524" s="626"/>
      <c r="AF2524" s="626"/>
      <c r="AG2524" s="626"/>
      <c r="AH2524" s="626"/>
      <c r="AI2524" s="626"/>
      <c r="AJ2524" s="626"/>
      <c r="AK2524" s="626"/>
      <c r="AL2524" s="626"/>
      <c r="AO2524" s="384" t="s">
        <v>56</v>
      </c>
      <c r="AP2524" s="385" t="s">
        <v>88</v>
      </c>
      <c r="AQ2524" s="384" t="str">
        <f t="shared" si="359"/>
        <v>Bagerhat Prison</v>
      </c>
      <c r="AR2524" s="627"/>
      <c r="AS2524" s="627"/>
      <c r="AT2524" s="627"/>
      <c r="AU2524" s="627"/>
      <c r="AV2524" s="627"/>
      <c r="AW2524" s="627"/>
      <c r="AX2524" s="627"/>
      <c r="AY2524" s="627"/>
      <c r="AZ2524" s="627"/>
      <c r="BA2524" s="627"/>
      <c r="BB2524" s="627"/>
      <c r="BC2524" s="627"/>
      <c r="BD2524" s="627"/>
      <c r="BE2524" s="627"/>
      <c r="BF2524" s="627"/>
      <c r="BH2524" s="384" t="s">
        <v>56</v>
      </c>
      <c r="BI2524" s="385" t="s">
        <v>88</v>
      </c>
      <c r="BJ2524" s="384" t="str">
        <f t="shared" si="355"/>
        <v>Bagerhat Prison</v>
      </c>
      <c r="BK2524" s="627"/>
      <c r="BL2524" s="627"/>
      <c r="BM2524" s="627"/>
      <c r="BN2524" s="627"/>
      <c r="BO2524" s="627"/>
      <c r="BP2524" s="627"/>
      <c r="BQ2524" s="627"/>
      <c r="BR2524" s="627"/>
      <c r="BS2524" s="627"/>
      <c r="BT2524" s="627"/>
      <c r="BU2524" s="627"/>
      <c r="BV2524" s="627"/>
      <c r="BW2524" s="627"/>
      <c r="BX2524" s="627"/>
      <c r="BY2524" s="627"/>
      <c r="CA2524" s="384" t="s">
        <v>56</v>
      </c>
      <c r="CB2524" s="385" t="s">
        <v>88</v>
      </c>
      <c r="CC2524" s="384" t="str">
        <f t="shared" si="360"/>
        <v>Bagerhat Prison</v>
      </c>
      <c r="CD2524" s="629"/>
      <c r="CE2524" s="629"/>
      <c r="CF2524" s="629"/>
      <c r="CG2524" s="629"/>
      <c r="CH2524" s="629"/>
      <c r="CI2524" s="629"/>
      <c r="CJ2524" s="629"/>
      <c r="CK2524" s="629"/>
      <c r="CN2524" s="384" t="s">
        <v>56</v>
      </c>
      <c r="CO2524" s="385" t="s">
        <v>88</v>
      </c>
      <c r="CP2524" s="384" t="str">
        <f t="shared" si="361"/>
        <v>Bagerhat Prison</v>
      </c>
      <c r="CQ2524" s="629"/>
      <c r="CR2524" s="629"/>
      <c r="CS2524" s="629"/>
      <c r="CT2524" s="629"/>
      <c r="CU2524" s="629"/>
      <c r="CV2524" s="629"/>
      <c r="CW2524" s="629"/>
      <c r="CX2524" s="629"/>
      <c r="CZ2524" s="384" t="s">
        <v>56</v>
      </c>
      <c r="DA2524" s="385" t="s">
        <v>88</v>
      </c>
      <c r="DB2524" s="384" t="str">
        <f t="shared" si="348"/>
        <v>Bagerhat Prison</v>
      </c>
      <c r="DC2524" s="566"/>
      <c r="DD2524"/>
      <c r="DE2524" s="384" t="s">
        <v>56</v>
      </c>
      <c r="DF2524" s="385" t="s">
        <v>88</v>
      </c>
      <c r="DG2524" s="384" t="str">
        <f t="shared" si="347"/>
        <v>Bagerhat Prison</v>
      </c>
      <c r="DH2524" s="566"/>
      <c r="DI2524"/>
      <c r="DJ2524" s="384" t="s">
        <v>56</v>
      </c>
      <c r="DK2524" s="385" t="s">
        <v>88</v>
      </c>
      <c r="DL2524" s="384" t="str">
        <f t="shared" si="352"/>
        <v>Bagerhat Prison</v>
      </c>
      <c r="DM2524" s="566"/>
      <c r="DN2524"/>
      <c r="DO2524" s="384" t="s">
        <v>56</v>
      </c>
      <c r="DP2524" s="385" t="s">
        <v>88</v>
      </c>
      <c r="DQ2524" s="384" t="str">
        <f t="shared" si="353"/>
        <v>Bagerhat Prison</v>
      </c>
      <c r="DR2524" s="566"/>
    </row>
    <row r="2525" spans="1:122" ht="15" hidden="1" x14ac:dyDescent="0.25">
      <c r="A2525" s="384" t="s">
        <v>56</v>
      </c>
      <c r="B2525" s="384" t="s">
        <v>360</v>
      </c>
      <c r="C2525" s="384" t="str">
        <f t="shared" si="357"/>
        <v>Bagerhat Rampal</v>
      </c>
      <c r="D2525" s="626"/>
      <c r="E2525" s="626"/>
      <c r="F2525" s="626"/>
      <c r="G2525" s="626"/>
      <c r="H2525" s="626"/>
      <c r="I2525" s="626"/>
      <c r="J2525" s="626"/>
      <c r="K2525" s="626"/>
      <c r="L2525" s="626"/>
      <c r="M2525" s="626"/>
      <c r="N2525" s="626"/>
      <c r="O2525" s="626"/>
      <c r="P2525" s="626"/>
      <c r="Q2525" s="626"/>
      <c r="R2525" s="626"/>
      <c r="S2525" s="326"/>
      <c r="T2525" s="326"/>
      <c r="U2525" s="384" t="s">
        <v>56</v>
      </c>
      <c r="V2525" s="384" t="s">
        <v>360</v>
      </c>
      <c r="W2525" s="384" t="str">
        <f t="shared" si="358"/>
        <v>Bagerhat Rampal</v>
      </c>
      <c r="X2525" s="626"/>
      <c r="Y2525" s="626"/>
      <c r="Z2525" s="626"/>
      <c r="AA2525" s="626"/>
      <c r="AB2525" s="626"/>
      <c r="AC2525" s="626"/>
      <c r="AD2525" s="626"/>
      <c r="AE2525" s="626"/>
      <c r="AF2525" s="626"/>
      <c r="AG2525" s="626"/>
      <c r="AH2525" s="626"/>
      <c r="AI2525" s="626"/>
      <c r="AJ2525" s="626"/>
      <c r="AK2525" s="626"/>
      <c r="AL2525" s="626"/>
      <c r="AO2525" s="384" t="s">
        <v>56</v>
      </c>
      <c r="AP2525" s="384" t="s">
        <v>360</v>
      </c>
      <c r="AQ2525" s="384" t="str">
        <f t="shared" si="359"/>
        <v>Bagerhat Rampal</v>
      </c>
      <c r="AR2525" s="627"/>
      <c r="AS2525" s="627"/>
      <c r="AT2525" s="627"/>
      <c r="AU2525" s="627"/>
      <c r="AV2525" s="627"/>
      <c r="AW2525" s="627"/>
      <c r="AX2525" s="627"/>
      <c r="AY2525" s="627"/>
      <c r="AZ2525" s="627"/>
      <c r="BA2525" s="627"/>
      <c r="BB2525" s="627"/>
      <c r="BC2525" s="627"/>
      <c r="BD2525" s="627"/>
      <c r="BE2525" s="627"/>
      <c r="BF2525" s="627"/>
      <c r="BH2525" s="384" t="s">
        <v>56</v>
      </c>
      <c r="BI2525" s="384" t="s">
        <v>360</v>
      </c>
      <c r="BJ2525" s="384" t="str">
        <f t="shared" si="355"/>
        <v>Bagerhat Rampal</v>
      </c>
      <c r="BK2525" s="627"/>
      <c r="BL2525" s="627"/>
      <c r="BM2525" s="627"/>
      <c r="BN2525" s="627"/>
      <c r="BO2525" s="627"/>
      <c r="BP2525" s="627"/>
      <c r="BQ2525" s="627"/>
      <c r="BR2525" s="627"/>
      <c r="BS2525" s="627"/>
      <c r="BT2525" s="627"/>
      <c r="BU2525" s="627"/>
      <c r="BV2525" s="627"/>
      <c r="BW2525" s="627"/>
      <c r="BX2525" s="627"/>
      <c r="BY2525" s="627"/>
      <c r="CA2525" s="384" t="s">
        <v>56</v>
      </c>
      <c r="CB2525" s="384" t="s">
        <v>360</v>
      </c>
      <c r="CC2525" s="384" t="str">
        <f t="shared" si="360"/>
        <v>Bagerhat Rampal</v>
      </c>
      <c r="CD2525" s="629"/>
      <c r="CE2525" s="629"/>
      <c r="CF2525" s="629"/>
      <c r="CG2525" s="629"/>
      <c r="CH2525" s="629"/>
      <c r="CI2525" s="629"/>
      <c r="CJ2525" s="629"/>
      <c r="CK2525" s="629"/>
      <c r="CN2525" s="384" t="s">
        <v>56</v>
      </c>
      <c r="CO2525" s="384" t="s">
        <v>360</v>
      </c>
      <c r="CP2525" s="384" t="str">
        <f t="shared" si="361"/>
        <v>Bagerhat Rampal</v>
      </c>
      <c r="CQ2525" s="629"/>
      <c r="CR2525" s="629"/>
      <c r="CS2525" s="629"/>
      <c r="CT2525" s="629"/>
      <c r="CU2525" s="629"/>
      <c r="CV2525" s="629"/>
      <c r="CW2525" s="629"/>
      <c r="CX2525" s="629"/>
      <c r="CZ2525" s="384" t="s">
        <v>56</v>
      </c>
      <c r="DA2525" s="384" t="s">
        <v>360</v>
      </c>
      <c r="DB2525" s="384" t="str">
        <f t="shared" si="348"/>
        <v>Bagerhat Rampal</v>
      </c>
      <c r="DC2525" s="566"/>
      <c r="DD2525"/>
      <c r="DE2525" s="384" t="s">
        <v>56</v>
      </c>
      <c r="DF2525" s="384" t="s">
        <v>360</v>
      </c>
      <c r="DG2525" s="384" t="str">
        <f t="shared" si="347"/>
        <v>Bagerhat Rampal</v>
      </c>
      <c r="DH2525" s="566"/>
      <c r="DI2525"/>
      <c r="DJ2525" s="384" t="s">
        <v>56</v>
      </c>
      <c r="DK2525" s="384" t="s">
        <v>360</v>
      </c>
      <c r="DL2525" s="384" t="str">
        <f t="shared" si="352"/>
        <v>Bagerhat Rampal</v>
      </c>
      <c r="DM2525" s="566"/>
      <c r="DN2525"/>
      <c r="DO2525" s="384" t="s">
        <v>56</v>
      </c>
      <c r="DP2525" s="384" t="s">
        <v>360</v>
      </c>
      <c r="DQ2525" s="384" t="str">
        <f t="shared" si="353"/>
        <v>Bagerhat Rampal</v>
      </c>
      <c r="DR2525" s="566"/>
    </row>
    <row r="2526" spans="1:122" ht="15" hidden="1" x14ac:dyDescent="0.25">
      <c r="A2526" s="384" t="s">
        <v>56</v>
      </c>
      <c r="B2526" s="384" t="s">
        <v>361</v>
      </c>
      <c r="C2526" s="384" t="str">
        <f t="shared" si="357"/>
        <v>Bagerhat Sarankhola</v>
      </c>
      <c r="D2526" s="626"/>
      <c r="E2526" s="626"/>
      <c r="F2526" s="626"/>
      <c r="G2526" s="626"/>
      <c r="H2526" s="626"/>
      <c r="I2526" s="626"/>
      <c r="J2526" s="626"/>
      <c r="K2526" s="626"/>
      <c r="L2526" s="626"/>
      <c r="M2526" s="626"/>
      <c r="N2526" s="626"/>
      <c r="O2526" s="626"/>
      <c r="P2526" s="626"/>
      <c r="Q2526" s="626"/>
      <c r="R2526" s="626"/>
      <c r="S2526" s="326"/>
      <c r="T2526" s="326"/>
      <c r="U2526" s="384" t="s">
        <v>56</v>
      </c>
      <c r="V2526" s="384" t="s">
        <v>361</v>
      </c>
      <c r="W2526" s="384" t="str">
        <f t="shared" si="358"/>
        <v>Bagerhat Sarankhola</v>
      </c>
      <c r="X2526" s="626"/>
      <c r="Y2526" s="626"/>
      <c r="Z2526" s="626"/>
      <c r="AA2526" s="626"/>
      <c r="AB2526" s="626"/>
      <c r="AC2526" s="626"/>
      <c r="AD2526" s="626"/>
      <c r="AE2526" s="626"/>
      <c r="AF2526" s="626"/>
      <c r="AG2526" s="626"/>
      <c r="AH2526" s="626"/>
      <c r="AI2526" s="626"/>
      <c r="AJ2526" s="626"/>
      <c r="AK2526" s="626"/>
      <c r="AL2526" s="626"/>
      <c r="AO2526" s="384" t="s">
        <v>56</v>
      </c>
      <c r="AP2526" s="384" t="s">
        <v>361</v>
      </c>
      <c r="AQ2526" s="384" t="str">
        <f t="shared" si="359"/>
        <v>Bagerhat Sarankhola</v>
      </c>
      <c r="AR2526" s="627"/>
      <c r="AS2526" s="627"/>
      <c r="AT2526" s="627"/>
      <c r="AU2526" s="627"/>
      <c r="AV2526" s="627"/>
      <c r="AW2526" s="627"/>
      <c r="AX2526" s="627"/>
      <c r="AY2526" s="627"/>
      <c r="AZ2526" s="627"/>
      <c r="BA2526" s="627"/>
      <c r="BB2526" s="627"/>
      <c r="BC2526" s="627"/>
      <c r="BD2526" s="627"/>
      <c r="BE2526" s="627"/>
      <c r="BF2526" s="627"/>
      <c r="BH2526" s="384" t="s">
        <v>56</v>
      </c>
      <c r="BI2526" s="384" t="s">
        <v>361</v>
      </c>
      <c r="BJ2526" s="384" t="str">
        <f t="shared" si="355"/>
        <v>Bagerhat Sarankhola</v>
      </c>
      <c r="BK2526" s="627"/>
      <c r="BL2526" s="627"/>
      <c r="BM2526" s="627"/>
      <c r="BN2526" s="627"/>
      <c r="BO2526" s="627"/>
      <c r="BP2526" s="627"/>
      <c r="BQ2526" s="627"/>
      <c r="BR2526" s="627"/>
      <c r="BS2526" s="627"/>
      <c r="BT2526" s="627"/>
      <c r="BU2526" s="627"/>
      <c r="BV2526" s="627"/>
      <c r="BW2526" s="627"/>
      <c r="BX2526" s="627"/>
      <c r="BY2526" s="627"/>
      <c r="CA2526" s="384" t="s">
        <v>56</v>
      </c>
      <c r="CB2526" s="384" t="s">
        <v>361</v>
      </c>
      <c r="CC2526" s="384" t="str">
        <f t="shared" si="360"/>
        <v>Bagerhat Sarankhola</v>
      </c>
      <c r="CD2526" s="629"/>
      <c r="CE2526" s="629"/>
      <c r="CF2526" s="629"/>
      <c r="CG2526" s="629"/>
      <c r="CH2526" s="629"/>
      <c r="CI2526" s="629"/>
      <c r="CJ2526" s="629"/>
      <c r="CK2526" s="629"/>
      <c r="CN2526" s="384" t="s">
        <v>56</v>
      </c>
      <c r="CO2526" s="384" t="s">
        <v>361</v>
      </c>
      <c r="CP2526" s="384" t="str">
        <f t="shared" si="361"/>
        <v>Bagerhat Sarankhola</v>
      </c>
      <c r="CQ2526" s="629"/>
      <c r="CR2526" s="629"/>
      <c r="CS2526" s="629"/>
      <c r="CT2526" s="629"/>
      <c r="CU2526" s="629"/>
      <c r="CV2526" s="629"/>
      <c r="CW2526" s="629"/>
      <c r="CX2526" s="629"/>
      <c r="CZ2526" s="384" t="s">
        <v>56</v>
      </c>
      <c r="DA2526" s="384" t="s">
        <v>361</v>
      </c>
      <c r="DB2526" s="384" t="str">
        <f t="shared" si="348"/>
        <v>Bagerhat Sarankhola</v>
      </c>
      <c r="DC2526" s="566"/>
      <c r="DD2526"/>
      <c r="DE2526" s="384" t="s">
        <v>56</v>
      </c>
      <c r="DF2526" s="384" t="s">
        <v>361</v>
      </c>
      <c r="DG2526" s="384" t="str">
        <f t="shared" si="347"/>
        <v>Bagerhat Sarankhola</v>
      </c>
      <c r="DH2526" s="566"/>
      <c r="DI2526"/>
      <c r="DJ2526" s="384" t="s">
        <v>56</v>
      </c>
      <c r="DK2526" s="384" t="s">
        <v>361</v>
      </c>
      <c r="DL2526" s="384" t="str">
        <f t="shared" si="352"/>
        <v>Bagerhat Sarankhola</v>
      </c>
      <c r="DM2526" s="566"/>
      <c r="DN2526"/>
      <c r="DO2526" s="384" t="s">
        <v>56</v>
      </c>
      <c r="DP2526" s="384" t="s">
        <v>361</v>
      </c>
      <c r="DQ2526" s="384" t="str">
        <f t="shared" si="353"/>
        <v>Bagerhat Sarankhola</v>
      </c>
      <c r="DR2526" s="566"/>
    </row>
    <row r="2527" spans="1:122" ht="15" hidden="1" x14ac:dyDescent="0.25">
      <c r="A2527" s="384" t="s">
        <v>57</v>
      </c>
      <c r="B2527" s="384" t="s">
        <v>362</v>
      </c>
      <c r="C2527" s="384" t="str">
        <f t="shared" si="357"/>
        <v>Chuadanga Alamdanga</v>
      </c>
      <c r="D2527" s="626"/>
      <c r="E2527" s="626"/>
      <c r="F2527" s="626"/>
      <c r="G2527" s="626"/>
      <c r="H2527" s="626"/>
      <c r="I2527" s="626"/>
      <c r="J2527" s="626"/>
      <c r="K2527" s="626"/>
      <c r="L2527" s="626"/>
      <c r="M2527" s="626"/>
      <c r="N2527" s="626"/>
      <c r="O2527" s="626"/>
      <c r="P2527" s="626"/>
      <c r="Q2527" s="626"/>
      <c r="R2527" s="626"/>
      <c r="S2527" s="315"/>
      <c r="T2527" s="315"/>
      <c r="U2527" s="384" t="s">
        <v>57</v>
      </c>
      <c r="V2527" s="384" t="s">
        <v>362</v>
      </c>
      <c r="W2527" s="384" t="str">
        <f t="shared" si="358"/>
        <v>Chuadanga Alamdanga</v>
      </c>
      <c r="X2527" s="626"/>
      <c r="Y2527" s="626"/>
      <c r="Z2527" s="626"/>
      <c r="AA2527" s="626"/>
      <c r="AB2527" s="626"/>
      <c r="AC2527" s="626"/>
      <c r="AD2527" s="626"/>
      <c r="AE2527" s="626"/>
      <c r="AF2527" s="626"/>
      <c r="AG2527" s="626"/>
      <c r="AH2527" s="626"/>
      <c r="AI2527" s="626"/>
      <c r="AJ2527" s="626"/>
      <c r="AK2527" s="626"/>
      <c r="AL2527" s="626"/>
      <c r="AO2527" s="384" t="s">
        <v>57</v>
      </c>
      <c r="AP2527" s="384" t="s">
        <v>362</v>
      </c>
      <c r="AQ2527" s="384" t="str">
        <f t="shared" si="359"/>
        <v>Chuadanga Alamdanga</v>
      </c>
      <c r="AR2527" s="627"/>
      <c r="AS2527" s="627"/>
      <c r="AT2527" s="627"/>
      <c r="AU2527" s="627"/>
      <c r="AV2527" s="627"/>
      <c r="AW2527" s="627"/>
      <c r="AX2527" s="627"/>
      <c r="AY2527" s="627"/>
      <c r="AZ2527" s="627"/>
      <c r="BA2527" s="627"/>
      <c r="BB2527" s="627"/>
      <c r="BC2527" s="627"/>
      <c r="BD2527" s="627"/>
      <c r="BE2527" s="627"/>
      <c r="BF2527" s="627"/>
      <c r="BH2527" s="384" t="s">
        <v>57</v>
      </c>
      <c r="BI2527" s="384" t="s">
        <v>362</v>
      </c>
      <c r="BJ2527" s="384" t="str">
        <f t="shared" si="355"/>
        <v>Chuadanga Alamdanga</v>
      </c>
      <c r="BK2527" s="627"/>
      <c r="BL2527" s="627"/>
      <c r="BM2527" s="627"/>
      <c r="BN2527" s="627"/>
      <c r="BO2527" s="627"/>
      <c r="BP2527" s="627"/>
      <c r="BQ2527" s="627"/>
      <c r="BR2527" s="627"/>
      <c r="BS2527" s="627"/>
      <c r="BT2527" s="627"/>
      <c r="BU2527" s="627"/>
      <c r="BV2527" s="627"/>
      <c r="BW2527" s="627"/>
      <c r="BX2527" s="627"/>
      <c r="BY2527" s="627"/>
      <c r="CA2527" s="384" t="s">
        <v>57</v>
      </c>
      <c r="CB2527" s="384" t="s">
        <v>362</v>
      </c>
      <c r="CC2527" s="384" t="str">
        <f t="shared" si="360"/>
        <v>Chuadanga Alamdanga</v>
      </c>
      <c r="CD2527" s="629"/>
      <c r="CE2527" s="629"/>
      <c r="CF2527" s="629"/>
      <c r="CG2527" s="629"/>
      <c r="CH2527" s="629"/>
      <c r="CI2527" s="629"/>
      <c r="CJ2527" s="629"/>
      <c r="CK2527" s="629"/>
      <c r="CN2527" s="384" t="s">
        <v>57</v>
      </c>
      <c r="CO2527" s="384" t="s">
        <v>362</v>
      </c>
      <c r="CP2527" s="384" t="str">
        <f t="shared" si="361"/>
        <v>Chuadanga Alamdanga</v>
      </c>
      <c r="CQ2527" s="629"/>
      <c r="CR2527" s="629"/>
      <c r="CS2527" s="629"/>
      <c r="CT2527" s="629"/>
      <c r="CU2527" s="629"/>
      <c r="CV2527" s="629"/>
      <c r="CW2527" s="629"/>
      <c r="CX2527" s="629"/>
      <c r="CZ2527" s="384" t="s">
        <v>57</v>
      </c>
      <c r="DA2527" s="384" t="s">
        <v>362</v>
      </c>
      <c r="DB2527" s="384" t="str">
        <f t="shared" si="348"/>
        <v>Chuadanga Alamdanga</v>
      </c>
      <c r="DC2527" s="566"/>
      <c r="DD2527"/>
      <c r="DE2527" s="384" t="s">
        <v>57</v>
      </c>
      <c r="DF2527" s="384" t="s">
        <v>362</v>
      </c>
      <c r="DG2527" s="384" t="str">
        <f t="shared" si="347"/>
        <v>Chuadanga Alamdanga</v>
      </c>
      <c r="DH2527" s="566"/>
      <c r="DI2527"/>
      <c r="DJ2527" s="384" t="s">
        <v>57</v>
      </c>
      <c r="DK2527" s="384" t="s">
        <v>362</v>
      </c>
      <c r="DL2527" s="384" t="str">
        <f t="shared" si="352"/>
        <v>Chuadanga Alamdanga</v>
      </c>
      <c r="DM2527" s="566"/>
      <c r="DN2527"/>
      <c r="DO2527" s="384" t="s">
        <v>57</v>
      </c>
      <c r="DP2527" s="384" t="s">
        <v>362</v>
      </c>
      <c r="DQ2527" s="384" t="str">
        <f t="shared" si="353"/>
        <v>Chuadanga Alamdanga</v>
      </c>
      <c r="DR2527" s="566"/>
    </row>
    <row r="2528" spans="1:122" ht="15" hidden="1" x14ac:dyDescent="0.25">
      <c r="A2528" s="384" t="s">
        <v>57</v>
      </c>
      <c r="B2528" s="241" t="s">
        <v>604</v>
      </c>
      <c r="C2528" s="384" t="str">
        <f t="shared" si="357"/>
        <v>Chuadanga Chuadanga Sadar</v>
      </c>
      <c r="D2528" s="626"/>
      <c r="E2528" s="626"/>
      <c r="F2528" s="626"/>
      <c r="G2528" s="626"/>
      <c r="H2528" s="626"/>
      <c r="I2528" s="626"/>
      <c r="J2528" s="626"/>
      <c r="K2528" s="626"/>
      <c r="L2528" s="626"/>
      <c r="M2528" s="626"/>
      <c r="N2528" s="626"/>
      <c r="O2528" s="626"/>
      <c r="P2528" s="626"/>
      <c r="Q2528" s="626"/>
      <c r="R2528" s="626"/>
      <c r="S2528" s="315"/>
      <c r="T2528" s="315"/>
      <c r="U2528" s="384" t="s">
        <v>57</v>
      </c>
      <c r="V2528" s="241" t="s">
        <v>604</v>
      </c>
      <c r="W2528" s="384" t="str">
        <f t="shared" si="358"/>
        <v>Chuadanga Chuadanga Sadar</v>
      </c>
      <c r="X2528" s="626"/>
      <c r="Y2528" s="626"/>
      <c r="Z2528" s="626"/>
      <c r="AA2528" s="626"/>
      <c r="AB2528" s="626"/>
      <c r="AC2528" s="626"/>
      <c r="AD2528" s="626"/>
      <c r="AE2528" s="626"/>
      <c r="AF2528" s="626"/>
      <c r="AG2528" s="626"/>
      <c r="AH2528" s="626"/>
      <c r="AI2528" s="626"/>
      <c r="AJ2528" s="626"/>
      <c r="AK2528" s="626"/>
      <c r="AL2528" s="626"/>
      <c r="AO2528" s="384" t="s">
        <v>57</v>
      </c>
      <c r="AP2528" s="241" t="s">
        <v>604</v>
      </c>
      <c r="AQ2528" s="384" t="str">
        <f t="shared" si="359"/>
        <v>Chuadanga Chuadanga Sadar</v>
      </c>
      <c r="AR2528" s="627"/>
      <c r="AS2528" s="627"/>
      <c r="AT2528" s="627"/>
      <c r="AU2528" s="627"/>
      <c r="AV2528" s="627"/>
      <c r="AW2528" s="627"/>
      <c r="AX2528" s="627"/>
      <c r="AY2528" s="627"/>
      <c r="AZ2528" s="627"/>
      <c r="BA2528" s="627"/>
      <c r="BB2528" s="627"/>
      <c r="BC2528" s="627"/>
      <c r="BD2528" s="627"/>
      <c r="BE2528" s="627"/>
      <c r="BF2528" s="627"/>
      <c r="BH2528" s="384" t="s">
        <v>57</v>
      </c>
      <c r="BI2528" s="241" t="s">
        <v>604</v>
      </c>
      <c r="BJ2528" s="384" t="str">
        <f t="shared" si="355"/>
        <v>Chuadanga Chuadanga Sadar</v>
      </c>
      <c r="BK2528" s="627"/>
      <c r="BL2528" s="627"/>
      <c r="BM2528" s="627"/>
      <c r="BN2528" s="627"/>
      <c r="BO2528" s="627"/>
      <c r="BP2528" s="627"/>
      <c r="BQ2528" s="627"/>
      <c r="BR2528" s="627"/>
      <c r="BS2528" s="627"/>
      <c r="BT2528" s="627"/>
      <c r="BU2528" s="627"/>
      <c r="BV2528" s="627"/>
      <c r="BW2528" s="627"/>
      <c r="BX2528" s="627"/>
      <c r="BY2528" s="627"/>
      <c r="CA2528" s="384" t="s">
        <v>57</v>
      </c>
      <c r="CB2528" s="241" t="s">
        <v>604</v>
      </c>
      <c r="CC2528" s="384" t="str">
        <f t="shared" si="360"/>
        <v>Chuadanga Chuadanga Sadar</v>
      </c>
      <c r="CD2528" s="629"/>
      <c r="CE2528" s="629"/>
      <c r="CF2528" s="629"/>
      <c r="CG2528" s="629"/>
      <c r="CH2528" s="629"/>
      <c r="CI2528" s="629"/>
      <c r="CJ2528" s="629"/>
      <c r="CK2528" s="629"/>
      <c r="CN2528" s="384" t="s">
        <v>57</v>
      </c>
      <c r="CO2528" s="241" t="s">
        <v>604</v>
      </c>
      <c r="CP2528" s="384" t="str">
        <f t="shared" si="361"/>
        <v>Chuadanga Chuadanga Sadar</v>
      </c>
      <c r="CQ2528" s="629"/>
      <c r="CR2528" s="629"/>
      <c r="CS2528" s="629"/>
      <c r="CT2528" s="629"/>
      <c r="CU2528" s="629"/>
      <c r="CV2528" s="629"/>
      <c r="CW2528" s="629"/>
      <c r="CX2528" s="629"/>
      <c r="CZ2528" s="384" t="s">
        <v>57</v>
      </c>
      <c r="DA2528" s="241" t="s">
        <v>604</v>
      </c>
      <c r="DB2528" s="384" t="str">
        <f t="shared" si="348"/>
        <v>Chuadanga Chuadanga Sadar</v>
      </c>
      <c r="DC2528" s="566"/>
      <c r="DD2528"/>
      <c r="DE2528" s="384" t="s">
        <v>57</v>
      </c>
      <c r="DF2528" s="241" t="s">
        <v>604</v>
      </c>
      <c r="DG2528" s="384" t="str">
        <f t="shared" si="347"/>
        <v>Chuadanga Chuadanga Sadar</v>
      </c>
      <c r="DH2528" s="566"/>
      <c r="DI2528"/>
      <c r="DJ2528" s="384" t="s">
        <v>57</v>
      </c>
      <c r="DK2528" s="241" t="s">
        <v>604</v>
      </c>
      <c r="DL2528" s="384" t="str">
        <f t="shared" si="352"/>
        <v>Chuadanga Chuadanga Sadar</v>
      </c>
      <c r="DM2528" s="566"/>
      <c r="DN2528"/>
      <c r="DO2528" s="384" t="s">
        <v>57</v>
      </c>
      <c r="DP2528" s="241" t="s">
        <v>604</v>
      </c>
      <c r="DQ2528" s="384" t="str">
        <f t="shared" si="353"/>
        <v>Chuadanga Chuadanga Sadar</v>
      </c>
      <c r="DR2528" s="566"/>
    </row>
    <row r="2529" spans="1:122" ht="15" hidden="1" x14ac:dyDescent="0.25">
      <c r="A2529" s="384" t="s">
        <v>57</v>
      </c>
      <c r="B2529" s="384" t="s">
        <v>363</v>
      </c>
      <c r="C2529" s="384" t="str">
        <f t="shared" si="357"/>
        <v>Chuadanga Damurhuda</v>
      </c>
      <c r="D2529" s="626"/>
      <c r="E2529" s="626"/>
      <c r="F2529" s="626"/>
      <c r="G2529" s="626"/>
      <c r="H2529" s="626"/>
      <c r="I2529" s="626"/>
      <c r="J2529" s="626"/>
      <c r="K2529" s="626"/>
      <c r="L2529" s="626"/>
      <c r="M2529" s="626"/>
      <c r="N2529" s="626"/>
      <c r="O2529" s="626"/>
      <c r="P2529" s="626"/>
      <c r="Q2529" s="626"/>
      <c r="R2529" s="626"/>
      <c r="S2529" s="315"/>
      <c r="T2529" s="315"/>
      <c r="U2529" s="384" t="s">
        <v>57</v>
      </c>
      <c r="V2529" s="384" t="s">
        <v>363</v>
      </c>
      <c r="W2529" s="384" t="str">
        <f t="shared" si="358"/>
        <v>Chuadanga Damurhuda</v>
      </c>
      <c r="X2529" s="626"/>
      <c r="Y2529" s="626"/>
      <c r="Z2529" s="626"/>
      <c r="AA2529" s="626"/>
      <c r="AB2529" s="626"/>
      <c r="AC2529" s="626"/>
      <c r="AD2529" s="626"/>
      <c r="AE2529" s="626"/>
      <c r="AF2529" s="626"/>
      <c r="AG2529" s="626"/>
      <c r="AH2529" s="626"/>
      <c r="AI2529" s="626"/>
      <c r="AJ2529" s="626"/>
      <c r="AK2529" s="626"/>
      <c r="AL2529" s="626"/>
      <c r="AO2529" s="384" t="s">
        <v>57</v>
      </c>
      <c r="AP2529" s="384" t="s">
        <v>363</v>
      </c>
      <c r="AQ2529" s="384" t="str">
        <f t="shared" si="359"/>
        <v>Chuadanga Damurhuda</v>
      </c>
      <c r="AR2529" s="627"/>
      <c r="AS2529" s="627"/>
      <c r="AT2529" s="627"/>
      <c r="AU2529" s="627"/>
      <c r="AV2529" s="627"/>
      <c r="AW2529" s="627"/>
      <c r="AX2529" s="627"/>
      <c r="AY2529" s="627"/>
      <c r="AZ2529" s="627"/>
      <c r="BA2529" s="627"/>
      <c r="BB2529" s="627"/>
      <c r="BC2529" s="627"/>
      <c r="BD2529" s="627"/>
      <c r="BE2529" s="627"/>
      <c r="BF2529" s="627"/>
      <c r="BH2529" s="384" t="s">
        <v>57</v>
      </c>
      <c r="BI2529" s="384" t="s">
        <v>363</v>
      </c>
      <c r="BJ2529" s="384" t="str">
        <f t="shared" si="355"/>
        <v>Chuadanga Damurhuda</v>
      </c>
      <c r="BK2529" s="627"/>
      <c r="BL2529" s="627"/>
      <c r="BM2529" s="627"/>
      <c r="BN2529" s="627"/>
      <c r="BO2529" s="627"/>
      <c r="BP2529" s="627"/>
      <c r="BQ2529" s="627"/>
      <c r="BR2529" s="627"/>
      <c r="BS2529" s="627"/>
      <c r="BT2529" s="627"/>
      <c r="BU2529" s="627"/>
      <c r="BV2529" s="627"/>
      <c r="BW2529" s="627"/>
      <c r="BX2529" s="627"/>
      <c r="BY2529" s="627"/>
      <c r="CA2529" s="384" t="s">
        <v>57</v>
      </c>
      <c r="CB2529" s="384" t="s">
        <v>363</v>
      </c>
      <c r="CC2529" s="384" t="str">
        <f t="shared" si="360"/>
        <v>Chuadanga Damurhuda</v>
      </c>
      <c r="CD2529" s="629"/>
      <c r="CE2529" s="629"/>
      <c r="CF2529" s="629"/>
      <c r="CG2529" s="629"/>
      <c r="CH2529" s="629"/>
      <c r="CI2529" s="629"/>
      <c r="CJ2529" s="629"/>
      <c r="CK2529" s="629"/>
      <c r="CN2529" s="384" t="s">
        <v>57</v>
      </c>
      <c r="CO2529" s="384" t="s">
        <v>363</v>
      </c>
      <c r="CP2529" s="384" t="str">
        <f t="shared" si="361"/>
        <v>Chuadanga Damurhuda</v>
      </c>
      <c r="CQ2529" s="629"/>
      <c r="CR2529" s="629"/>
      <c r="CS2529" s="629"/>
      <c r="CT2529" s="629"/>
      <c r="CU2529" s="629"/>
      <c r="CV2529" s="629"/>
      <c r="CW2529" s="629"/>
      <c r="CX2529" s="629"/>
      <c r="CZ2529" s="384" t="s">
        <v>57</v>
      </c>
      <c r="DA2529" s="384" t="s">
        <v>363</v>
      </c>
      <c r="DB2529" s="384" t="str">
        <f t="shared" si="348"/>
        <v>Chuadanga Damurhuda</v>
      </c>
      <c r="DC2529" s="566"/>
      <c r="DD2529"/>
      <c r="DE2529" s="384" t="s">
        <v>57</v>
      </c>
      <c r="DF2529" s="384" t="s">
        <v>363</v>
      </c>
      <c r="DG2529" s="384" t="str">
        <f t="shared" si="347"/>
        <v>Chuadanga Damurhuda</v>
      </c>
      <c r="DH2529" s="566"/>
      <c r="DI2529"/>
      <c r="DJ2529" s="384" t="s">
        <v>57</v>
      </c>
      <c r="DK2529" s="384" t="s">
        <v>363</v>
      </c>
      <c r="DL2529" s="384" t="str">
        <f t="shared" si="352"/>
        <v>Chuadanga Damurhuda</v>
      </c>
      <c r="DM2529" s="566"/>
      <c r="DN2529"/>
      <c r="DO2529" s="384" t="s">
        <v>57</v>
      </c>
      <c r="DP2529" s="384" t="s">
        <v>363</v>
      </c>
      <c r="DQ2529" s="384" t="str">
        <f t="shared" si="353"/>
        <v>Chuadanga Damurhuda</v>
      </c>
      <c r="DR2529" s="566"/>
    </row>
    <row r="2530" spans="1:122" ht="15" hidden="1" x14ac:dyDescent="0.25">
      <c r="A2530" s="384" t="s">
        <v>57</v>
      </c>
      <c r="B2530" s="35" t="s">
        <v>1110</v>
      </c>
      <c r="C2530" s="384" t="str">
        <f>A2530&amp;" "&amp;B2530</f>
        <v>Chuadanga DOTS Corner: Sadar Hospital</v>
      </c>
      <c r="D2530" s="626"/>
      <c r="E2530" s="626"/>
      <c r="F2530" s="626"/>
      <c r="G2530" s="626"/>
      <c r="H2530" s="626"/>
      <c r="I2530" s="626"/>
      <c r="J2530" s="626"/>
      <c r="K2530" s="626"/>
      <c r="L2530" s="626"/>
      <c r="M2530" s="626"/>
      <c r="N2530" s="626"/>
      <c r="O2530" s="626"/>
      <c r="P2530" s="626"/>
      <c r="Q2530" s="626"/>
      <c r="R2530" s="626"/>
      <c r="S2530" s="315"/>
      <c r="T2530" s="315"/>
      <c r="U2530" s="384" t="s">
        <v>57</v>
      </c>
      <c r="V2530" s="35" t="s">
        <v>1110</v>
      </c>
      <c r="W2530" s="384" t="str">
        <f>U2530&amp;" "&amp;V2530</f>
        <v>Chuadanga DOTS Corner: Sadar Hospital</v>
      </c>
      <c r="X2530" s="626"/>
      <c r="Y2530" s="626"/>
      <c r="Z2530" s="626"/>
      <c r="AA2530" s="626"/>
      <c r="AB2530" s="626"/>
      <c r="AC2530" s="626"/>
      <c r="AD2530" s="626"/>
      <c r="AE2530" s="626"/>
      <c r="AF2530" s="626"/>
      <c r="AG2530" s="626"/>
      <c r="AH2530" s="626"/>
      <c r="AI2530" s="626"/>
      <c r="AJ2530" s="626"/>
      <c r="AK2530" s="626"/>
      <c r="AL2530" s="626"/>
      <c r="AO2530" s="384" t="s">
        <v>57</v>
      </c>
      <c r="AP2530" s="35" t="s">
        <v>1110</v>
      </c>
      <c r="AQ2530" s="384" t="str">
        <f>AO2530&amp;" "&amp;AP2530</f>
        <v>Chuadanga DOTS Corner: Sadar Hospital</v>
      </c>
      <c r="AR2530" s="627"/>
      <c r="AS2530" s="627"/>
      <c r="AT2530" s="627"/>
      <c r="AU2530" s="627"/>
      <c r="AV2530" s="627"/>
      <c r="AW2530" s="627"/>
      <c r="AX2530" s="627"/>
      <c r="AY2530" s="627"/>
      <c r="AZ2530" s="627"/>
      <c r="BA2530" s="627"/>
      <c r="BB2530" s="627"/>
      <c r="BC2530" s="627"/>
      <c r="BD2530" s="627"/>
      <c r="BE2530" s="627"/>
      <c r="BF2530" s="627"/>
      <c r="BH2530" s="384" t="s">
        <v>57</v>
      </c>
      <c r="BI2530" s="35" t="s">
        <v>1110</v>
      </c>
      <c r="BJ2530" s="384" t="str">
        <f>BH2530&amp;" "&amp;BI2530</f>
        <v>Chuadanga DOTS Corner: Sadar Hospital</v>
      </c>
      <c r="BK2530" s="627"/>
      <c r="BL2530" s="627"/>
      <c r="BM2530" s="627"/>
      <c r="BN2530" s="627"/>
      <c r="BO2530" s="627"/>
      <c r="BP2530" s="627"/>
      <c r="BQ2530" s="627"/>
      <c r="BR2530" s="627"/>
      <c r="BS2530" s="627"/>
      <c r="BT2530" s="627"/>
      <c r="BU2530" s="627"/>
      <c r="BV2530" s="627"/>
      <c r="BW2530" s="627"/>
      <c r="BX2530" s="627"/>
      <c r="BY2530" s="627"/>
      <c r="CA2530" s="384" t="s">
        <v>57</v>
      </c>
      <c r="CB2530" s="35" t="s">
        <v>1110</v>
      </c>
      <c r="CC2530" s="384" t="str">
        <f>CA2530&amp;" "&amp;CB2530</f>
        <v>Chuadanga DOTS Corner: Sadar Hospital</v>
      </c>
      <c r="CD2530" s="629"/>
      <c r="CE2530" s="629"/>
      <c r="CF2530" s="629"/>
      <c r="CG2530" s="629"/>
      <c r="CH2530" s="629"/>
      <c r="CI2530" s="629"/>
      <c r="CJ2530" s="629"/>
      <c r="CK2530" s="629"/>
      <c r="CN2530" s="384" t="s">
        <v>57</v>
      </c>
      <c r="CO2530" s="35" t="s">
        <v>1110</v>
      </c>
      <c r="CP2530" s="384" t="str">
        <f>CN2530&amp;" "&amp;CO2530</f>
        <v>Chuadanga DOTS Corner: Sadar Hospital</v>
      </c>
      <c r="CQ2530" s="629"/>
      <c r="CR2530" s="629"/>
      <c r="CS2530" s="629"/>
      <c r="CT2530" s="629"/>
      <c r="CU2530" s="629"/>
      <c r="CV2530" s="629"/>
      <c r="CW2530" s="629"/>
      <c r="CX2530" s="629"/>
      <c r="CZ2530" s="384" t="s">
        <v>57</v>
      </c>
      <c r="DA2530" s="35" t="s">
        <v>1110</v>
      </c>
      <c r="DB2530" s="384" t="str">
        <f>CZ2530&amp;" "&amp;DA2530</f>
        <v>Chuadanga DOTS Corner: Sadar Hospital</v>
      </c>
      <c r="DC2530" s="566"/>
      <c r="DD2530"/>
      <c r="DE2530" s="384" t="s">
        <v>57</v>
      </c>
      <c r="DF2530" s="35" t="s">
        <v>1110</v>
      </c>
      <c r="DG2530" s="384" t="str">
        <f>DE2530&amp;" "&amp;DF2530</f>
        <v>Chuadanga DOTS Corner: Sadar Hospital</v>
      </c>
      <c r="DH2530" s="566"/>
      <c r="DI2530"/>
      <c r="DJ2530" s="384" t="s">
        <v>57</v>
      </c>
      <c r="DK2530" s="35" t="s">
        <v>1110</v>
      </c>
      <c r="DL2530" s="384" t="str">
        <f>DJ2530&amp;" "&amp;DK2530</f>
        <v>Chuadanga DOTS Corner: Sadar Hospital</v>
      </c>
      <c r="DM2530" s="566"/>
      <c r="DN2530"/>
      <c r="DO2530" s="384" t="s">
        <v>57</v>
      </c>
      <c r="DP2530" s="35" t="s">
        <v>1110</v>
      </c>
      <c r="DQ2530" s="384" t="str">
        <f>DO2530&amp;" "&amp;DP2530</f>
        <v>Chuadanga DOTS Corner: Sadar Hospital</v>
      </c>
      <c r="DR2530" s="566"/>
    </row>
    <row r="2531" spans="1:122" ht="15" hidden="1" x14ac:dyDescent="0.25">
      <c r="A2531" s="384" t="s">
        <v>57</v>
      </c>
      <c r="B2531" s="384" t="s">
        <v>364</v>
      </c>
      <c r="C2531" s="384" t="str">
        <f t="shared" si="357"/>
        <v>Chuadanga Jiban Nagar</v>
      </c>
      <c r="D2531" s="626"/>
      <c r="E2531" s="626"/>
      <c r="F2531" s="626"/>
      <c r="G2531" s="626"/>
      <c r="H2531" s="626"/>
      <c r="I2531" s="626"/>
      <c r="J2531" s="626"/>
      <c r="K2531" s="626"/>
      <c r="L2531" s="626"/>
      <c r="M2531" s="626"/>
      <c r="N2531" s="626"/>
      <c r="O2531" s="626"/>
      <c r="P2531" s="626"/>
      <c r="Q2531" s="626"/>
      <c r="R2531" s="626"/>
      <c r="S2531" s="315"/>
      <c r="T2531" s="315"/>
      <c r="U2531" s="384" t="s">
        <v>57</v>
      </c>
      <c r="V2531" s="384" t="s">
        <v>364</v>
      </c>
      <c r="W2531" s="384" t="str">
        <f t="shared" si="358"/>
        <v>Chuadanga Jiban Nagar</v>
      </c>
      <c r="X2531" s="626"/>
      <c r="Y2531" s="626"/>
      <c r="Z2531" s="626"/>
      <c r="AA2531" s="626"/>
      <c r="AB2531" s="626"/>
      <c r="AC2531" s="626"/>
      <c r="AD2531" s="626"/>
      <c r="AE2531" s="626"/>
      <c r="AF2531" s="626"/>
      <c r="AG2531" s="626"/>
      <c r="AH2531" s="626"/>
      <c r="AI2531" s="626"/>
      <c r="AJ2531" s="626"/>
      <c r="AK2531" s="626"/>
      <c r="AL2531" s="626"/>
      <c r="AO2531" s="384" t="s">
        <v>57</v>
      </c>
      <c r="AP2531" s="384" t="s">
        <v>364</v>
      </c>
      <c r="AQ2531" s="384" t="str">
        <f t="shared" si="359"/>
        <v>Chuadanga Jiban Nagar</v>
      </c>
      <c r="AR2531" s="627"/>
      <c r="AS2531" s="627"/>
      <c r="AT2531" s="627"/>
      <c r="AU2531" s="627"/>
      <c r="AV2531" s="627"/>
      <c r="AW2531" s="627"/>
      <c r="AX2531" s="627"/>
      <c r="AY2531" s="627"/>
      <c r="AZ2531" s="627"/>
      <c r="BA2531" s="627"/>
      <c r="BB2531" s="627"/>
      <c r="BC2531" s="627"/>
      <c r="BD2531" s="627"/>
      <c r="BE2531" s="627"/>
      <c r="BF2531" s="627"/>
      <c r="BH2531" s="384" t="s">
        <v>57</v>
      </c>
      <c r="BI2531" s="384" t="s">
        <v>364</v>
      </c>
      <c r="BJ2531" s="384" t="str">
        <f t="shared" si="355"/>
        <v>Chuadanga Jiban Nagar</v>
      </c>
      <c r="BK2531" s="627"/>
      <c r="BL2531" s="627"/>
      <c r="BM2531" s="627"/>
      <c r="BN2531" s="627"/>
      <c r="BO2531" s="627"/>
      <c r="BP2531" s="627"/>
      <c r="BQ2531" s="627"/>
      <c r="BR2531" s="627"/>
      <c r="BS2531" s="627"/>
      <c r="BT2531" s="627"/>
      <c r="BU2531" s="627"/>
      <c r="BV2531" s="627"/>
      <c r="BW2531" s="627"/>
      <c r="BX2531" s="627"/>
      <c r="BY2531" s="627"/>
      <c r="CA2531" s="384" t="s">
        <v>57</v>
      </c>
      <c r="CB2531" s="384" t="s">
        <v>364</v>
      </c>
      <c r="CC2531" s="384" t="str">
        <f t="shared" si="360"/>
        <v>Chuadanga Jiban Nagar</v>
      </c>
      <c r="CD2531" s="629"/>
      <c r="CE2531" s="629"/>
      <c r="CF2531" s="629"/>
      <c r="CG2531" s="629"/>
      <c r="CH2531" s="629"/>
      <c r="CI2531" s="629"/>
      <c r="CJ2531" s="629"/>
      <c r="CK2531" s="629"/>
      <c r="CN2531" s="384" t="s">
        <v>57</v>
      </c>
      <c r="CO2531" s="384" t="s">
        <v>364</v>
      </c>
      <c r="CP2531" s="384" t="str">
        <f t="shared" si="361"/>
        <v>Chuadanga Jiban Nagar</v>
      </c>
      <c r="CQ2531" s="629"/>
      <c r="CR2531" s="629"/>
      <c r="CS2531" s="629"/>
      <c r="CT2531" s="629"/>
      <c r="CU2531" s="629"/>
      <c r="CV2531" s="629"/>
      <c r="CW2531" s="629"/>
      <c r="CX2531" s="629"/>
      <c r="CZ2531" s="384" t="s">
        <v>57</v>
      </c>
      <c r="DA2531" s="384" t="s">
        <v>364</v>
      </c>
      <c r="DB2531" s="384" t="str">
        <f t="shared" ref="DB2531:DB2590" si="362">CZ2531&amp;" "&amp;DA2531</f>
        <v>Chuadanga Jiban Nagar</v>
      </c>
      <c r="DC2531" s="566"/>
      <c r="DD2531"/>
      <c r="DE2531" s="384" t="s">
        <v>57</v>
      </c>
      <c r="DF2531" s="384" t="s">
        <v>364</v>
      </c>
      <c r="DG2531" s="384" t="str">
        <f t="shared" ref="DG2531:DG2590" si="363">DE2531&amp;" "&amp;DF2531</f>
        <v>Chuadanga Jiban Nagar</v>
      </c>
      <c r="DH2531" s="566"/>
      <c r="DI2531"/>
      <c r="DJ2531" s="384" t="s">
        <v>57</v>
      </c>
      <c r="DK2531" s="384" t="s">
        <v>364</v>
      </c>
      <c r="DL2531" s="384" t="str">
        <f t="shared" ref="DL2531:DL2590" si="364">DJ2531&amp;" "&amp;DK2531</f>
        <v>Chuadanga Jiban Nagar</v>
      </c>
      <c r="DM2531" s="566"/>
      <c r="DN2531"/>
      <c r="DO2531" s="384" t="s">
        <v>57</v>
      </c>
      <c r="DP2531" s="384" t="s">
        <v>364</v>
      </c>
      <c r="DQ2531" s="384" t="str">
        <f t="shared" ref="DQ2531:DQ2590" si="365">DO2531&amp;" "&amp;DP2531</f>
        <v>Chuadanga Jiban Nagar</v>
      </c>
      <c r="DR2531" s="566"/>
    </row>
    <row r="2532" spans="1:122" ht="15" hidden="1" x14ac:dyDescent="0.25">
      <c r="A2532" s="384" t="s">
        <v>57</v>
      </c>
      <c r="B2532" s="385" t="s">
        <v>88</v>
      </c>
      <c r="C2532" s="384" t="str">
        <f t="shared" si="357"/>
        <v>Chuadanga Prison</v>
      </c>
      <c r="D2532" s="626"/>
      <c r="E2532" s="626"/>
      <c r="F2532" s="626"/>
      <c r="G2532" s="626"/>
      <c r="H2532" s="626"/>
      <c r="I2532" s="626"/>
      <c r="J2532" s="626"/>
      <c r="K2532" s="626"/>
      <c r="L2532" s="626"/>
      <c r="M2532" s="626"/>
      <c r="N2532" s="626"/>
      <c r="O2532" s="626"/>
      <c r="P2532" s="626"/>
      <c r="Q2532" s="626"/>
      <c r="R2532" s="626"/>
      <c r="S2532" s="315"/>
      <c r="T2532" s="315"/>
      <c r="U2532" s="384" t="s">
        <v>57</v>
      </c>
      <c r="V2532" s="385" t="s">
        <v>88</v>
      </c>
      <c r="W2532" s="384" t="str">
        <f t="shared" si="358"/>
        <v>Chuadanga Prison</v>
      </c>
      <c r="X2532" s="626"/>
      <c r="Y2532" s="626"/>
      <c r="Z2532" s="626"/>
      <c r="AA2532" s="626"/>
      <c r="AB2532" s="626"/>
      <c r="AC2532" s="626"/>
      <c r="AD2532" s="626"/>
      <c r="AE2532" s="626"/>
      <c r="AF2532" s="626"/>
      <c r="AG2532" s="626"/>
      <c r="AH2532" s="626"/>
      <c r="AI2532" s="626"/>
      <c r="AJ2532" s="626"/>
      <c r="AK2532" s="626"/>
      <c r="AL2532" s="626"/>
      <c r="AO2532" s="384" t="s">
        <v>57</v>
      </c>
      <c r="AP2532" s="385" t="s">
        <v>88</v>
      </c>
      <c r="AQ2532" s="384" t="str">
        <f t="shared" si="359"/>
        <v>Chuadanga Prison</v>
      </c>
      <c r="AR2532" s="627"/>
      <c r="AS2532" s="627"/>
      <c r="AT2532" s="627"/>
      <c r="AU2532" s="627"/>
      <c r="AV2532" s="627"/>
      <c r="AW2532" s="627"/>
      <c r="AX2532" s="627"/>
      <c r="AY2532" s="627"/>
      <c r="AZ2532" s="627"/>
      <c r="BA2532" s="627"/>
      <c r="BB2532" s="627"/>
      <c r="BC2532" s="627"/>
      <c r="BD2532" s="627"/>
      <c r="BE2532" s="627"/>
      <c r="BF2532" s="627"/>
      <c r="BH2532" s="384" t="s">
        <v>57</v>
      </c>
      <c r="BI2532" s="385" t="s">
        <v>88</v>
      </c>
      <c r="BJ2532" s="384" t="str">
        <f t="shared" si="355"/>
        <v>Chuadanga Prison</v>
      </c>
      <c r="BK2532" s="627"/>
      <c r="BL2532" s="627"/>
      <c r="BM2532" s="627"/>
      <c r="BN2532" s="627"/>
      <c r="BO2532" s="627"/>
      <c r="BP2532" s="627"/>
      <c r="BQ2532" s="627"/>
      <c r="BR2532" s="627"/>
      <c r="BS2532" s="627"/>
      <c r="BT2532" s="627"/>
      <c r="BU2532" s="627"/>
      <c r="BV2532" s="627"/>
      <c r="BW2532" s="627"/>
      <c r="BX2532" s="627"/>
      <c r="BY2532" s="627"/>
      <c r="CA2532" s="384" t="s">
        <v>57</v>
      </c>
      <c r="CB2532" s="385" t="s">
        <v>88</v>
      </c>
      <c r="CC2532" s="384" t="str">
        <f t="shared" si="360"/>
        <v>Chuadanga Prison</v>
      </c>
      <c r="CD2532" s="629"/>
      <c r="CE2532" s="629"/>
      <c r="CF2532" s="629"/>
      <c r="CG2532" s="629"/>
      <c r="CH2532" s="629"/>
      <c r="CI2532" s="629"/>
      <c r="CJ2532" s="629"/>
      <c r="CK2532" s="629"/>
      <c r="CN2532" s="384" t="s">
        <v>57</v>
      </c>
      <c r="CO2532" s="385" t="s">
        <v>88</v>
      </c>
      <c r="CP2532" s="384" t="str">
        <f t="shared" si="361"/>
        <v>Chuadanga Prison</v>
      </c>
      <c r="CQ2532" s="629"/>
      <c r="CR2532" s="629"/>
      <c r="CS2532" s="629"/>
      <c r="CT2532" s="629"/>
      <c r="CU2532" s="629"/>
      <c r="CV2532" s="629"/>
      <c r="CW2532" s="629"/>
      <c r="CX2532" s="629"/>
      <c r="CZ2532" s="384" t="s">
        <v>57</v>
      </c>
      <c r="DA2532" s="385" t="s">
        <v>88</v>
      </c>
      <c r="DB2532" s="384" t="str">
        <f t="shared" si="362"/>
        <v>Chuadanga Prison</v>
      </c>
      <c r="DC2532" s="566"/>
      <c r="DD2532"/>
      <c r="DE2532" s="384" t="s">
        <v>57</v>
      </c>
      <c r="DF2532" s="385" t="s">
        <v>88</v>
      </c>
      <c r="DG2532" s="384" t="str">
        <f t="shared" si="363"/>
        <v>Chuadanga Prison</v>
      </c>
      <c r="DH2532" s="566"/>
      <c r="DI2532"/>
      <c r="DJ2532" s="384" t="s">
        <v>57</v>
      </c>
      <c r="DK2532" s="385" t="s">
        <v>88</v>
      </c>
      <c r="DL2532" s="384" t="str">
        <f t="shared" si="364"/>
        <v>Chuadanga Prison</v>
      </c>
      <c r="DM2532" s="566"/>
      <c r="DN2532"/>
      <c r="DO2532" s="384" t="s">
        <v>57</v>
      </c>
      <c r="DP2532" s="385" t="s">
        <v>88</v>
      </c>
      <c r="DQ2532" s="384" t="str">
        <f t="shared" si="365"/>
        <v>Chuadanga Prison</v>
      </c>
      <c r="DR2532" s="566"/>
    </row>
    <row r="2533" spans="1:122" ht="15" hidden="1" x14ac:dyDescent="0.25">
      <c r="A2533" s="384" t="s">
        <v>1179</v>
      </c>
      <c r="B2533" s="384" t="s">
        <v>365</v>
      </c>
      <c r="C2533" s="384" t="str">
        <f t="shared" si="357"/>
        <v>Jashore Abhaynagar</v>
      </c>
      <c r="D2533" s="626"/>
      <c r="E2533" s="626"/>
      <c r="F2533" s="626"/>
      <c r="G2533" s="626"/>
      <c r="H2533" s="626"/>
      <c r="I2533" s="626"/>
      <c r="J2533" s="626"/>
      <c r="K2533" s="626"/>
      <c r="L2533" s="626"/>
      <c r="M2533" s="626"/>
      <c r="N2533" s="626"/>
      <c r="O2533" s="626"/>
      <c r="P2533" s="626"/>
      <c r="Q2533" s="626"/>
      <c r="R2533" s="626"/>
      <c r="S2533" s="326"/>
      <c r="T2533" s="326"/>
      <c r="U2533" s="384" t="s">
        <v>1179</v>
      </c>
      <c r="V2533" s="384" t="s">
        <v>365</v>
      </c>
      <c r="W2533" s="384" t="str">
        <f t="shared" si="358"/>
        <v>Jashore Abhaynagar</v>
      </c>
      <c r="X2533" s="626"/>
      <c r="Y2533" s="626"/>
      <c r="Z2533" s="626"/>
      <c r="AA2533" s="626"/>
      <c r="AB2533" s="626"/>
      <c r="AC2533" s="626"/>
      <c r="AD2533" s="626"/>
      <c r="AE2533" s="626"/>
      <c r="AF2533" s="626"/>
      <c r="AG2533" s="626"/>
      <c r="AH2533" s="626"/>
      <c r="AI2533" s="626"/>
      <c r="AJ2533" s="626"/>
      <c r="AK2533" s="626"/>
      <c r="AL2533" s="626"/>
      <c r="AO2533" s="384" t="s">
        <v>1179</v>
      </c>
      <c r="AP2533" s="384" t="s">
        <v>365</v>
      </c>
      <c r="AQ2533" s="384" t="str">
        <f t="shared" si="359"/>
        <v>Jashore Abhaynagar</v>
      </c>
      <c r="AR2533" s="627"/>
      <c r="AS2533" s="627"/>
      <c r="AT2533" s="627"/>
      <c r="AU2533" s="627"/>
      <c r="AV2533" s="627"/>
      <c r="AW2533" s="627"/>
      <c r="AX2533" s="627"/>
      <c r="AY2533" s="627"/>
      <c r="AZ2533" s="627"/>
      <c r="BA2533" s="627"/>
      <c r="BB2533" s="627"/>
      <c r="BC2533" s="627"/>
      <c r="BD2533" s="627"/>
      <c r="BE2533" s="627"/>
      <c r="BF2533" s="627"/>
      <c r="BH2533" s="384" t="s">
        <v>1179</v>
      </c>
      <c r="BI2533" s="384" t="s">
        <v>365</v>
      </c>
      <c r="BJ2533" s="384" t="str">
        <f t="shared" si="355"/>
        <v>Jashore Abhaynagar</v>
      </c>
      <c r="BK2533" s="627"/>
      <c r="BL2533" s="627"/>
      <c r="BM2533" s="627"/>
      <c r="BN2533" s="627"/>
      <c r="BO2533" s="627"/>
      <c r="BP2533" s="627"/>
      <c r="BQ2533" s="627"/>
      <c r="BR2533" s="627"/>
      <c r="BS2533" s="627"/>
      <c r="BT2533" s="627"/>
      <c r="BU2533" s="627"/>
      <c r="BV2533" s="627"/>
      <c r="BW2533" s="627"/>
      <c r="BX2533" s="627"/>
      <c r="BY2533" s="627"/>
      <c r="CA2533" s="384" t="s">
        <v>1179</v>
      </c>
      <c r="CB2533" s="384" t="s">
        <v>365</v>
      </c>
      <c r="CC2533" s="384" t="str">
        <f t="shared" si="360"/>
        <v>Jashore Abhaynagar</v>
      </c>
      <c r="CD2533" s="629"/>
      <c r="CE2533" s="629"/>
      <c r="CF2533" s="629"/>
      <c r="CG2533" s="629"/>
      <c r="CH2533" s="629"/>
      <c r="CI2533" s="629"/>
      <c r="CJ2533" s="629"/>
      <c r="CK2533" s="629"/>
      <c r="CN2533" s="384" t="s">
        <v>1179</v>
      </c>
      <c r="CO2533" s="384" t="s">
        <v>365</v>
      </c>
      <c r="CP2533" s="384" t="str">
        <f t="shared" si="361"/>
        <v>Jashore Abhaynagar</v>
      </c>
      <c r="CQ2533" s="629"/>
      <c r="CR2533" s="629"/>
      <c r="CS2533" s="629"/>
      <c r="CT2533" s="629"/>
      <c r="CU2533" s="629"/>
      <c r="CV2533" s="629"/>
      <c r="CW2533" s="629"/>
      <c r="CX2533" s="629"/>
      <c r="CZ2533" s="384" t="s">
        <v>1179</v>
      </c>
      <c r="DA2533" s="384" t="s">
        <v>365</v>
      </c>
      <c r="DB2533" s="384" t="str">
        <f t="shared" si="362"/>
        <v>Jashore Abhaynagar</v>
      </c>
      <c r="DC2533" s="566"/>
      <c r="DD2533"/>
      <c r="DE2533" s="384" t="s">
        <v>1179</v>
      </c>
      <c r="DF2533" s="384" t="s">
        <v>365</v>
      </c>
      <c r="DG2533" s="384" t="str">
        <f t="shared" si="363"/>
        <v>Jashore Abhaynagar</v>
      </c>
      <c r="DH2533" s="566"/>
      <c r="DI2533"/>
      <c r="DJ2533" s="384" t="s">
        <v>1179</v>
      </c>
      <c r="DK2533" s="384" t="s">
        <v>365</v>
      </c>
      <c r="DL2533" s="384" t="str">
        <f t="shared" si="364"/>
        <v>Jashore Abhaynagar</v>
      </c>
      <c r="DM2533" s="566"/>
      <c r="DN2533"/>
      <c r="DO2533" s="384" t="s">
        <v>1179</v>
      </c>
      <c r="DP2533" s="384" t="s">
        <v>365</v>
      </c>
      <c r="DQ2533" s="384" t="str">
        <f t="shared" si="365"/>
        <v>Jashore Abhaynagar</v>
      </c>
      <c r="DR2533" s="566"/>
    </row>
    <row r="2534" spans="1:122" ht="15" hidden="1" x14ac:dyDescent="0.25">
      <c r="A2534" s="384" t="s">
        <v>1179</v>
      </c>
      <c r="B2534" s="384" t="s">
        <v>366</v>
      </c>
      <c r="C2534" s="384" t="str">
        <f t="shared" si="357"/>
        <v>Jashore Bagerpara</v>
      </c>
      <c r="D2534" s="626"/>
      <c r="E2534" s="626"/>
      <c r="F2534" s="626"/>
      <c r="G2534" s="626"/>
      <c r="H2534" s="626"/>
      <c r="I2534" s="626"/>
      <c r="J2534" s="626"/>
      <c r="K2534" s="626"/>
      <c r="L2534" s="626"/>
      <c r="M2534" s="626"/>
      <c r="N2534" s="626"/>
      <c r="O2534" s="626"/>
      <c r="P2534" s="626"/>
      <c r="Q2534" s="626"/>
      <c r="R2534" s="626"/>
      <c r="S2534" s="326"/>
      <c r="T2534" s="326"/>
      <c r="U2534" s="384" t="s">
        <v>1179</v>
      </c>
      <c r="V2534" s="384" t="s">
        <v>366</v>
      </c>
      <c r="W2534" s="384" t="str">
        <f t="shared" si="358"/>
        <v>Jashore Bagerpara</v>
      </c>
      <c r="X2534" s="626"/>
      <c r="Y2534" s="626"/>
      <c r="Z2534" s="626"/>
      <c r="AA2534" s="626"/>
      <c r="AB2534" s="626"/>
      <c r="AC2534" s="626"/>
      <c r="AD2534" s="626"/>
      <c r="AE2534" s="626"/>
      <c r="AF2534" s="626"/>
      <c r="AG2534" s="626"/>
      <c r="AH2534" s="626"/>
      <c r="AI2534" s="626"/>
      <c r="AJ2534" s="626"/>
      <c r="AK2534" s="626"/>
      <c r="AL2534" s="626"/>
      <c r="AO2534" s="384" t="s">
        <v>1179</v>
      </c>
      <c r="AP2534" s="384" t="s">
        <v>366</v>
      </c>
      <c r="AQ2534" s="384" t="str">
        <f t="shared" si="359"/>
        <v>Jashore Bagerpara</v>
      </c>
      <c r="AR2534" s="627"/>
      <c r="AS2534" s="627"/>
      <c r="AT2534" s="627"/>
      <c r="AU2534" s="627"/>
      <c r="AV2534" s="627"/>
      <c r="AW2534" s="627"/>
      <c r="AX2534" s="627"/>
      <c r="AY2534" s="627"/>
      <c r="AZ2534" s="627"/>
      <c r="BA2534" s="627"/>
      <c r="BB2534" s="627"/>
      <c r="BC2534" s="627"/>
      <c r="BD2534" s="627"/>
      <c r="BE2534" s="627"/>
      <c r="BF2534" s="627"/>
      <c r="BH2534" s="384" t="s">
        <v>1179</v>
      </c>
      <c r="BI2534" s="384" t="s">
        <v>366</v>
      </c>
      <c r="BJ2534" s="384" t="str">
        <f t="shared" si="355"/>
        <v>Jashore Bagerpara</v>
      </c>
      <c r="BK2534" s="627"/>
      <c r="BL2534" s="627"/>
      <c r="BM2534" s="627"/>
      <c r="BN2534" s="627"/>
      <c r="BO2534" s="627"/>
      <c r="BP2534" s="627"/>
      <c r="BQ2534" s="627"/>
      <c r="BR2534" s="627"/>
      <c r="BS2534" s="627"/>
      <c r="BT2534" s="627"/>
      <c r="BU2534" s="627"/>
      <c r="BV2534" s="627"/>
      <c r="BW2534" s="627"/>
      <c r="BX2534" s="627"/>
      <c r="BY2534" s="627"/>
      <c r="CA2534" s="384" t="s">
        <v>1179</v>
      </c>
      <c r="CB2534" s="384" t="s">
        <v>366</v>
      </c>
      <c r="CC2534" s="384" t="str">
        <f t="shared" si="360"/>
        <v>Jashore Bagerpara</v>
      </c>
      <c r="CD2534" s="629"/>
      <c r="CE2534" s="629"/>
      <c r="CF2534" s="629"/>
      <c r="CG2534" s="629"/>
      <c r="CH2534" s="629"/>
      <c r="CI2534" s="629"/>
      <c r="CJ2534" s="629"/>
      <c r="CK2534" s="629"/>
      <c r="CN2534" s="384" t="s">
        <v>1179</v>
      </c>
      <c r="CO2534" s="384" t="s">
        <v>366</v>
      </c>
      <c r="CP2534" s="384" t="str">
        <f t="shared" si="361"/>
        <v>Jashore Bagerpara</v>
      </c>
      <c r="CQ2534" s="629"/>
      <c r="CR2534" s="629"/>
      <c r="CS2534" s="629"/>
      <c r="CT2534" s="629"/>
      <c r="CU2534" s="629"/>
      <c r="CV2534" s="629"/>
      <c r="CW2534" s="629"/>
      <c r="CX2534" s="629"/>
      <c r="CZ2534" s="384" t="s">
        <v>1179</v>
      </c>
      <c r="DA2534" s="384" t="s">
        <v>366</v>
      </c>
      <c r="DB2534" s="384" t="str">
        <f t="shared" si="362"/>
        <v>Jashore Bagerpara</v>
      </c>
      <c r="DC2534" s="566"/>
      <c r="DD2534"/>
      <c r="DE2534" s="384" t="s">
        <v>1179</v>
      </c>
      <c r="DF2534" s="384" t="s">
        <v>366</v>
      </c>
      <c r="DG2534" s="384" t="str">
        <f t="shared" si="363"/>
        <v>Jashore Bagerpara</v>
      </c>
      <c r="DH2534" s="566"/>
      <c r="DI2534"/>
      <c r="DJ2534" s="384" t="s">
        <v>1179</v>
      </c>
      <c r="DK2534" s="384" t="s">
        <v>366</v>
      </c>
      <c r="DL2534" s="384" t="str">
        <f t="shared" si="364"/>
        <v>Jashore Bagerpara</v>
      </c>
      <c r="DM2534" s="566"/>
      <c r="DN2534"/>
      <c r="DO2534" s="384" t="s">
        <v>1179</v>
      </c>
      <c r="DP2534" s="384" t="s">
        <v>366</v>
      </c>
      <c r="DQ2534" s="384" t="str">
        <f t="shared" si="365"/>
        <v>Jashore Bagerpara</v>
      </c>
      <c r="DR2534" s="566"/>
    </row>
    <row r="2535" spans="1:122" ht="15" hidden="1" x14ac:dyDescent="0.25">
      <c r="A2535" s="384" t="s">
        <v>1179</v>
      </c>
      <c r="B2535" s="384" t="s">
        <v>367</v>
      </c>
      <c r="C2535" s="384" t="str">
        <f t="shared" si="357"/>
        <v>Jashore Chougacha</v>
      </c>
      <c r="D2535" s="626"/>
      <c r="E2535" s="626"/>
      <c r="F2535" s="626"/>
      <c r="G2535" s="626"/>
      <c r="H2535" s="626"/>
      <c r="I2535" s="626"/>
      <c r="J2535" s="626"/>
      <c r="K2535" s="626"/>
      <c r="L2535" s="626"/>
      <c r="M2535" s="626"/>
      <c r="N2535" s="626"/>
      <c r="O2535" s="626"/>
      <c r="P2535" s="626"/>
      <c r="Q2535" s="626"/>
      <c r="R2535" s="626"/>
      <c r="S2535" s="326"/>
      <c r="T2535" s="326"/>
      <c r="U2535" s="384" t="s">
        <v>1179</v>
      </c>
      <c r="V2535" s="384" t="s">
        <v>367</v>
      </c>
      <c r="W2535" s="384" t="str">
        <f t="shared" si="358"/>
        <v>Jashore Chougacha</v>
      </c>
      <c r="X2535" s="626"/>
      <c r="Y2535" s="626"/>
      <c r="Z2535" s="626"/>
      <c r="AA2535" s="626"/>
      <c r="AB2535" s="626"/>
      <c r="AC2535" s="626"/>
      <c r="AD2535" s="626"/>
      <c r="AE2535" s="626"/>
      <c r="AF2535" s="626"/>
      <c r="AG2535" s="626"/>
      <c r="AH2535" s="626"/>
      <c r="AI2535" s="626"/>
      <c r="AJ2535" s="626"/>
      <c r="AK2535" s="626"/>
      <c r="AL2535" s="626"/>
      <c r="AO2535" s="384" t="s">
        <v>1179</v>
      </c>
      <c r="AP2535" s="384" t="s">
        <v>367</v>
      </c>
      <c r="AQ2535" s="384" t="str">
        <f t="shared" si="359"/>
        <v>Jashore Chougacha</v>
      </c>
      <c r="AR2535" s="627"/>
      <c r="AS2535" s="627"/>
      <c r="AT2535" s="627"/>
      <c r="AU2535" s="627"/>
      <c r="AV2535" s="627"/>
      <c r="AW2535" s="627"/>
      <c r="AX2535" s="627"/>
      <c r="AY2535" s="627"/>
      <c r="AZ2535" s="627"/>
      <c r="BA2535" s="627"/>
      <c r="BB2535" s="627"/>
      <c r="BC2535" s="627"/>
      <c r="BD2535" s="627"/>
      <c r="BE2535" s="627"/>
      <c r="BF2535" s="627"/>
      <c r="BH2535" s="384" t="s">
        <v>1179</v>
      </c>
      <c r="BI2535" s="384" t="s">
        <v>367</v>
      </c>
      <c r="BJ2535" s="384" t="str">
        <f t="shared" si="355"/>
        <v>Jashore Chougacha</v>
      </c>
      <c r="BK2535" s="627"/>
      <c r="BL2535" s="627"/>
      <c r="BM2535" s="627"/>
      <c r="BN2535" s="627"/>
      <c r="BO2535" s="627"/>
      <c r="BP2535" s="627"/>
      <c r="BQ2535" s="627"/>
      <c r="BR2535" s="627"/>
      <c r="BS2535" s="627"/>
      <c r="BT2535" s="627"/>
      <c r="BU2535" s="627"/>
      <c r="BV2535" s="627"/>
      <c r="BW2535" s="627"/>
      <c r="BX2535" s="627"/>
      <c r="BY2535" s="627"/>
      <c r="CA2535" s="384" t="s">
        <v>1179</v>
      </c>
      <c r="CB2535" s="384" t="s">
        <v>367</v>
      </c>
      <c r="CC2535" s="384" t="str">
        <f t="shared" si="360"/>
        <v>Jashore Chougacha</v>
      </c>
      <c r="CD2535" s="629"/>
      <c r="CE2535" s="629"/>
      <c r="CF2535" s="629"/>
      <c r="CG2535" s="629"/>
      <c r="CH2535" s="629"/>
      <c r="CI2535" s="629"/>
      <c r="CJ2535" s="629"/>
      <c r="CK2535" s="629"/>
      <c r="CN2535" s="384" t="s">
        <v>1179</v>
      </c>
      <c r="CO2535" s="384" t="s">
        <v>367</v>
      </c>
      <c r="CP2535" s="384" t="str">
        <f t="shared" si="361"/>
        <v>Jashore Chougacha</v>
      </c>
      <c r="CQ2535" s="629"/>
      <c r="CR2535" s="629"/>
      <c r="CS2535" s="629"/>
      <c r="CT2535" s="629"/>
      <c r="CU2535" s="629"/>
      <c r="CV2535" s="629"/>
      <c r="CW2535" s="629"/>
      <c r="CX2535" s="629"/>
      <c r="CZ2535" s="384" t="s">
        <v>1179</v>
      </c>
      <c r="DA2535" s="384" t="s">
        <v>367</v>
      </c>
      <c r="DB2535" s="384" t="str">
        <f t="shared" si="362"/>
        <v>Jashore Chougacha</v>
      </c>
      <c r="DC2535" s="566"/>
      <c r="DD2535"/>
      <c r="DE2535" s="384" t="s">
        <v>1179</v>
      </c>
      <c r="DF2535" s="384" t="s">
        <v>367</v>
      </c>
      <c r="DG2535" s="384" t="str">
        <f t="shared" si="363"/>
        <v>Jashore Chougacha</v>
      </c>
      <c r="DH2535" s="566"/>
      <c r="DI2535"/>
      <c r="DJ2535" s="384" t="s">
        <v>1179</v>
      </c>
      <c r="DK2535" s="384" t="s">
        <v>367</v>
      </c>
      <c r="DL2535" s="384" t="str">
        <f t="shared" si="364"/>
        <v>Jashore Chougacha</v>
      </c>
      <c r="DM2535" s="566"/>
      <c r="DN2535"/>
      <c r="DO2535" s="384" t="s">
        <v>1179</v>
      </c>
      <c r="DP2535" s="384" t="s">
        <v>367</v>
      </c>
      <c r="DQ2535" s="384" t="str">
        <f t="shared" si="365"/>
        <v>Jashore Chougacha</v>
      </c>
      <c r="DR2535" s="566"/>
    </row>
    <row r="2536" spans="1:122" ht="15" hidden="1" x14ac:dyDescent="0.25">
      <c r="A2536" s="384" t="s">
        <v>1179</v>
      </c>
      <c r="B2536" s="384" t="s">
        <v>165</v>
      </c>
      <c r="C2536" s="384" t="str">
        <f t="shared" si="357"/>
        <v>Jashore Comb M Hospital</v>
      </c>
      <c r="D2536" s="626"/>
      <c r="E2536" s="626"/>
      <c r="F2536" s="626"/>
      <c r="G2536" s="626"/>
      <c r="H2536" s="626"/>
      <c r="I2536" s="626"/>
      <c r="J2536" s="626"/>
      <c r="K2536" s="626"/>
      <c r="L2536" s="626"/>
      <c r="M2536" s="626"/>
      <c r="N2536" s="626"/>
      <c r="O2536" s="626"/>
      <c r="P2536" s="626"/>
      <c r="Q2536" s="626"/>
      <c r="R2536" s="626"/>
      <c r="S2536" s="326"/>
      <c r="T2536" s="326"/>
      <c r="U2536" s="384" t="s">
        <v>1179</v>
      </c>
      <c r="V2536" s="384" t="s">
        <v>165</v>
      </c>
      <c r="W2536" s="384" t="str">
        <f t="shared" si="358"/>
        <v>Jashore Comb M Hospital</v>
      </c>
      <c r="X2536" s="626"/>
      <c r="Y2536" s="626"/>
      <c r="Z2536" s="626"/>
      <c r="AA2536" s="626"/>
      <c r="AB2536" s="626"/>
      <c r="AC2536" s="626"/>
      <c r="AD2536" s="626"/>
      <c r="AE2536" s="626"/>
      <c r="AF2536" s="626"/>
      <c r="AG2536" s="626"/>
      <c r="AH2536" s="626"/>
      <c r="AI2536" s="626"/>
      <c r="AJ2536" s="626"/>
      <c r="AK2536" s="626"/>
      <c r="AL2536" s="626"/>
      <c r="AO2536" s="384" t="s">
        <v>1179</v>
      </c>
      <c r="AP2536" s="384" t="s">
        <v>165</v>
      </c>
      <c r="AQ2536" s="384" t="str">
        <f t="shared" si="359"/>
        <v>Jashore Comb M Hospital</v>
      </c>
      <c r="AR2536" s="627"/>
      <c r="AS2536" s="627"/>
      <c r="AT2536" s="627"/>
      <c r="AU2536" s="627"/>
      <c r="AV2536" s="627"/>
      <c r="AW2536" s="627"/>
      <c r="AX2536" s="627"/>
      <c r="AY2536" s="627"/>
      <c r="AZ2536" s="627"/>
      <c r="BA2536" s="627"/>
      <c r="BB2536" s="627"/>
      <c r="BC2536" s="627"/>
      <c r="BD2536" s="627"/>
      <c r="BE2536" s="627"/>
      <c r="BF2536" s="627"/>
      <c r="BH2536" s="384" t="s">
        <v>1179</v>
      </c>
      <c r="BI2536" s="384" t="s">
        <v>165</v>
      </c>
      <c r="BJ2536" s="384" t="str">
        <f t="shared" si="355"/>
        <v>Jashore Comb M Hospital</v>
      </c>
      <c r="BK2536" s="627"/>
      <c r="BL2536" s="627"/>
      <c r="BM2536" s="627"/>
      <c r="BN2536" s="627"/>
      <c r="BO2536" s="627"/>
      <c r="BP2536" s="627"/>
      <c r="BQ2536" s="627"/>
      <c r="BR2536" s="627"/>
      <c r="BS2536" s="627"/>
      <c r="BT2536" s="627"/>
      <c r="BU2536" s="627"/>
      <c r="BV2536" s="627"/>
      <c r="BW2536" s="627"/>
      <c r="BX2536" s="627"/>
      <c r="BY2536" s="627"/>
      <c r="CA2536" s="384" t="s">
        <v>1179</v>
      </c>
      <c r="CB2536" s="384" t="s">
        <v>165</v>
      </c>
      <c r="CC2536" s="384" t="str">
        <f t="shared" si="360"/>
        <v>Jashore Comb M Hospital</v>
      </c>
      <c r="CD2536" s="629"/>
      <c r="CE2536" s="629"/>
      <c r="CF2536" s="629"/>
      <c r="CG2536" s="629"/>
      <c r="CH2536" s="629"/>
      <c r="CI2536" s="629"/>
      <c r="CJ2536" s="629"/>
      <c r="CK2536" s="629"/>
      <c r="CN2536" s="384" t="s">
        <v>1179</v>
      </c>
      <c r="CO2536" s="384" t="s">
        <v>165</v>
      </c>
      <c r="CP2536" s="384" t="str">
        <f t="shared" si="361"/>
        <v>Jashore Comb M Hospital</v>
      </c>
      <c r="CQ2536" s="629"/>
      <c r="CR2536" s="629"/>
      <c r="CS2536" s="629"/>
      <c r="CT2536" s="629"/>
      <c r="CU2536" s="629"/>
      <c r="CV2536" s="629"/>
      <c r="CW2536" s="629"/>
      <c r="CX2536" s="629"/>
      <c r="CZ2536" s="384" t="s">
        <v>1179</v>
      </c>
      <c r="DA2536" s="384" t="s">
        <v>165</v>
      </c>
      <c r="DB2536" s="384" t="str">
        <f t="shared" si="362"/>
        <v>Jashore Comb M Hospital</v>
      </c>
      <c r="DC2536" s="566"/>
      <c r="DD2536"/>
      <c r="DE2536" s="384" t="s">
        <v>1179</v>
      </c>
      <c r="DF2536" s="384" t="s">
        <v>165</v>
      </c>
      <c r="DG2536" s="384" t="str">
        <f t="shared" si="363"/>
        <v>Jashore Comb M Hospital</v>
      </c>
      <c r="DH2536" s="566"/>
      <c r="DI2536"/>
      <c r="DJ2536" s="384" t="s">
        <v>1179</v>
      </c>
      <c r="DK2536" s="384" t="s">
        <v>165</v>
      </c>
      <c r="DL2536" s="384" t="str">
        <f t="shared" si="364"/>
        <v>Jashore Comb M Hospital</v>
      </c>
      <c r="DM2536" s="566"/>
      <c r="DN2536"/>
      <c r="DO2536" s="384" t="s">
        <v>1179</v>
      </c>
      <c r="DP2536" s="384" t="s">
        <v>165</v>
      </c>
      <c r="DQ2536" s="384" t="str">
        <f t="shared" si="365"/>
        <v>Jashore Comb M Hospital</v>
      </c>
      <c r="DR2536" s="566"/>
    </row>
    <row r="2537" spans="1:122" ht="15" hidden="1" x14ac:dyDescent="0.25">
      <c r="A2537" s="384" t="s">
        <v>1179</v>
      </c>
      <c r="B2537" s="385" t="s">
        <v>988</v>
      </c>
      <c r="C2537" s="384" t="str">
        <f t="shared" si="357"/>
        <v>Jashore Dots Corner: 250 Bed GH</v>
      </c>
      <c r="D2537" s="626"/>
      <c r="E2537" s="626"/>
      <c r="F2537" s="626"/>
      <c r="G2537" s="626"/>
      <c r="H2537" s="626"/>
      <c r="I2537" s="626"/>
      <c r="J2537" s="626"/>
      <c r="K2537" s="626"/>
      <c r="L2537" s="626"/>
      <c r="M2537" s="626"/>
      <c r="N2537" s="626"/>
      <c r="O2537" s="626"/>
      <c r="P2537" s="626"/>
      <c r="Q2537" s="626"/>
      <c r="R2537" s="626"/>
      <c r="S2537" s="326"/>
      <c r="T2537" s="326"/>
      <c r="U2537" s="384" t="s">
        <v>1179</v>
      </c>
      <c r="V2537" s="385" t="s">
        <v>988</v>
      </c>
      <c r="W2537" s="384" t="str">
        <f t="shared" si="358"/>
        <v>Jashore Dots Corner: 250 Bed GH</v>
      </c>
      <c r="X2537" s="626"/>
      <c r="Y2537" s="626"/>
      <c r="Z2537" s="626"/>
      <c r="AA2537" s="626"/>
      <c r="AB2537" s="626"/>
      <c r="AC2537" s="626"/>
      <c r="AD2537" s="626"/>
      <c r="AE2537" s="626"/>
      <c r="AF2537" s="626"/>
      <c r="AG2537" s="626"/>
      <c r="AH2537" s="626"/>
      <c r="AI2537" s="626"/>
      <c r="AJ2537" s="626"/>
      <c r="AK2537" s="626"/>
      <c r="AL2537" s="626"/>
      <c r="AO2537" s="384" t="s">
        <v>1179</v>
      </c>
      <c r="AP2537" s="385" t="s">
        <v>988</v>
      </c>
      <c r="AQ2537" s="384" t="str">
        <f t="shared" si="359"/>
        <v>Jashore Dots Corner: 250 Bed GH</v>
      </c>
      <c r="AR2537" s="627"/>
      <c r="AS2537" s="627"/>
      <c r="AT2537" s="627"/>
      <c r="AU2537" s="627"/>
      <c r="AV2537" s="627"/>
      <c r="AW2537" s="627"/>
      <c r="AX2537" s="627"/>
      <c r="AY2537" s="627"/>
      <c r="AZ2537" s="627"/>
      <c r="BA2537" s="627"/>
      <c r="BB2537" s="627"/>
      <c r="BC2537" s="627"/>
      <c r="BD2537" s="627"/>
      <c r="BE2537" s="627"/>
      <c r="BF2537" s="627"/>
      <c r="BH2537" s="384" t="s">
        <v>1179</v>
      </c>
      <c r="BI2537" s="385" t="s">
        <v>988</v>
      </c>
      <c r="BJ2537" s="384" t="str">
        <f t="shared" si="355"/>
        <v>Jashore Dots Corner: 250 Bed GH</v>
      </c>
      <c r="BK2537" s="627"/>
      <c r="BL2537" s="627"/>
      <c r="BM2537" s="627"/>
      <c r="BN2537" s="627"/>
      <c r="BO2537" s="627"/>
      <c r="BP2537" s="627"/>
      <c r="BQ2537" s="627"/>
      <c r="BR2537" s="627"/>
      <c r="BS2537" s="627"/>
      <c r="BT2537" s="627"/>
      <c r="BU2537" s="627"/>
      <c r="BV2537" s="627"/>
      <c r="BW2537" s="627"/>
      <c r="BX2537" s="627"/>
      <c r="BY2537" s="627"/>
      <c r="CA2537" s="384" t="s">
        <v>1179</v>
      </c>
      <c r="CB2537" s="385" t="s">
        <v>988</v>
      </c>
      <c r="CC2537" s="384" t="str">
        <f t="shared" si="360"/>
        <v>Jashore Dots Corner: 250 Bed GH</v>
      </c>
      <c r="CD2537" s="629"/>
      <c r="CE2537" s="629"/>
      <c r="CF2537" s="629"/>
      <c r="CG2537" s="629"/>
      <c r="CH2537" s="629"/>
      <c r="CI2537" s="629"/>
      <c r="CJ2537" s="629"/>
      <c r="CK2537" s="629"/>
      <c r="CN2537" s="384" t="s">
        <v>1179</v>
      </c>
      <c r="CO2537" s="385" t="s">
        <v>988</v>
      </c>
      <c r="CP2537" s="384" t="str">
        <f t="shared" si="361"/>
        <v>Jashore Dots Corner: 250 Bed GH</v>
      </c>
      <c r="CQ2537" s="629"/>
      <c r="CR2537" s="629"/>
      <c r="CS2537" s="629"/>
      <c r="CT2537" s="629"/>
      <c r="CU2537" s="629"/>
      <c r="CV2537" s="629"/>
      <c r="CW2537" s="629"/>
      <c r="CX2537" s="629"/>
      <c r="CZ2537" s="384" t="s">
        <v>1179</v>
      </c>
      <c r="DA2537" s="385" t="s">
        <v>988</v>
      </c>
      <c r="DB2537" s="384" t="str">
        <f t="shared" si="362"/>
        <v>Jashore Dots Corner: 250 Bed GH</v>
      </c>
      <c r="DC2537" s="566"/>
      <c r="DD2537"/>
      <c r="DE2537" s="384" t="s">
        <v>1179</v>
      </c>
      <c r="DF2537" s="385" t="s">
        <v>988</v>
      </c>
      <c r="DG2537" s="384" t="str">
        <f t="shared" si="363"/>
        <v>Jashore Dots Corner: 250 Bed GH</v>
      </c>
      <c r="DH2537" s="566"/>
      <c r="DI2537"/>
      <c r="DJ2537" s="384" t="s">
        <v>1179</v>
      </c>
      <c r="DK2537" s="385" t="s">
        <v>988</v>
      </c>
      <c r="DL2537" s="384" t="str">
        <f t="shared" si="364"/>
        <v>Jashore Dots Corner: 250 Bed GH</v>
      </c>
      <c r="DM2537" s="566"/>
      <c r="DN2537"/>
      <c r="DO2537" s="384" t="s">
        <v>1179</v>
      </c>
      <c r="DP2537" s="385" t="s">
        <v>988</v>
      </c>
      <c r="DQ2537" s="384" t="str">
        <f t="shared" si="365"/>
        <v>Jashore Dots Corner: 250 Bed GH</v>
      </c>
      <c r="DR2537" s="566"/>
    </row>
    <row r="2538" spans="1:122" ht="15" hidden="1" x14ac:dyDescent="0.25">
      <c r="A2538" s="384" t="s">
        <v>1179</v>
      </c>
      <c r="B2538" s="241" t="s">
        <v>1180</v>
      </c>
      <c r="C2538" s="384" t="str">
        <f t="shared" si="357"/>
        <v>Jashore Jashore Sadar</v>
      </c>
      <c r="D2538" s="626"/>
      <c r="E2538" s="626"/>
      <c r="F2538" s="626"/>
      <c r="G2538" s="626"/>
      <c r="H2538" s="626"/>
      <c r="I2538" s="626"/>
      <c r="J2538" s="626"/>
      <c r="K2538" s="626"/>
      <c r="L2538" s="626"/>
      <c r="M2538" s="626"/>
      <c r="N2538" s="626"/>
      <c r="O2538" s="626"/>
      <c r="P2538" s="626"/>
      <c r="Q2538" s="626"/>
      <c r="R2538" s="626"/>
      <c r="S2538" s="326"/>
      <c r="T2538" s="326"/>
      <c r="U2538" s="384" t="s">
        <v>1179</v>
      </c>
      <c r="V2538" s="241" t="s">
        <v>1180</v>
      </c>
      <c r="W2538" s="384" t="str">
        <f t="shared" si="358"/>
        <v>Jashore Jashore Sadar</v>
      </c>
      <c r="X2538" s="626"/>
      <c r="Y2538" s="626"/>
      <c r="Z2538" s="626"/>
      <c r="AA2538" s="626"/>
      <c r="AB2538" s="626"/>
      <c r="AC2538" s="626"/>
      <c r="AD2538" s="626"/>
      <c r="AE2538" s="626"/>
      <c r="AF2538" s="626"/>
      <c r="AG2538" s="626"/>
      <c r="AH2538" s="626"/>
      <c r="AI2538" s="626"/>
      <c r="AJ2538" s="626"/>
      <c r="AK2538" s="626"/>
      <c r="AL2538" s="626"/>
      <c r="AO2538" s="384" t="s">
        <v>1179</v>
      </c>
      <c r="AP2538" s="241" t="s">
        <v>1180</v>
      </c>
      <c r="AQ2538" s="384" t="str">
        <f t="shared" si="359"/>
        <v>Jashore Jashore Sadar</v>
      </c>
      <c r="AR2538" s="627"/>
      <c r="AS2538" s="627"/>
      <c r="AT2538" s="627"/>
      <c r="AU2538" s="627"/>
      <c r="AV2538" s="627"/>
      <c r="AW2538" s="627"/>
      <c r="AX2538" s="627"/>
      <c r="AY2538" s="627"/>
      <c r="AZ2538" s="627"/>
      <c r="BA2538" s="627"/>
      <c r="BB2538" s="627"/>
      <c r="BC2538" s="627"/>
      <c r="BD2538" s="627"/>
      <c r="BE2538" s="627"/>
      <c r="BF2538" s="627"/>
      <c r="BH2538" s="384" t="s">
        <v>1179</v>
      </c>
      <c r="BI2538" s="241" t="s">
        <v>1180</v>
      </c>
      <c r="BJ2538" s="384" t="str">
        <f t="shared" si="355"/>
        <v>Jashore Jashore Sadar</v>
      </c>
      <c r="BK2538" s="627"/>
      <c r="BL2538" s="627"/>
      <c r="BM2538" s="627"/>
      <c r="BN2538" s="627"/>
      <c r="BO2538" s="627"/>
      <c r="BP2538" s="627"/>
      <c r="BQ2538" s="627"/>
      <c r="BR2538" s="627"/>
      <c r="BS2538" s="627"/>
      <c r="BT2538" s="627"/>
      <c r="BU2538" s="627"/>
      <c r="BV2538" s="627"/>
      <c r="BW2538" s="627"/>
      <c r="BX2538" s="627"/>
      <c r="BY2538" s="627"/>
      <c r="CA2538" s="384" t="s">
        <v>1179</v>
      </c>
      <c r="CB2538" s="241" t="s">
        <v>1180</v>
      </c>
      <c r="CC2538" s="384" t="str">
        <f t="shared" si="360"/>
        <v>Jashore Jashore Sadar</v>
      </c>
      <c r="CD2538" s="629"/>
      <c r="CE2538" s="629"/>
      <c r="CF2538" s="629"/>
      <c r="CG2538" s="629"/>
      <c r="CH2538" s="629"/>
      <c r="CI2538" s="629"/>
      <c r="CJ2538" s="629"/>
      <c r="CK2538" s="629"/>
      <c r="CN2538" s="384" t="s">
        <v>1179</v>
      </c>
      <c r="CO2538" s="241" t="s">
        <v>1180</v>
      </c>
      <c r="CP2538" s="384" t="str">
        <f t="shared" si="361"/>
        <v>Jashore Jashore Sadar</v>
      </c>
      <c r="CQ2538" s="629"/>
      <c r="CR2538" s="629"/>
      <c r="CS2538" s="629"/>
      <c r="CT2538" s="629"/>
      <c r="CU2538" s="629"/>
      <c r="CV2538" s="629"/>
      <c r="CW2538" s="629"/>
      <c r="CX2538" s="629"/>
      <c r="CZ2538" s="384" t="s">
        <v>1179</v>
      </c>
      <c r="DA2538" s="241" t="s">
        <v>1180</v>
      </c>
      <c r="DB2538" s="384" t="str">
        <f t="shared" si="362"/>
        <v>Jashore Jashore Sadar</v>
      </c>
      <c r="DC2538" s="566"/>
      <c r="DD2538"/>
      <c r="DE2538" s="384" t="s">
        <v>1179</v>
      </c>
      <c r="DF2538" s="241" t="s">
        <v>1180</v>
      </c>
      <c r="DG2538" s="384" t="str">
        <f t="shared" si="363"/>
        <v>Jashore Jashore Sadar</v>
      </c>
      <c r="DH2538" s="566"/>
      <c r="DI2538"/>
      <c r="DJ2538" s="384" t="s">
        <v>1179</v>
      </c>
      <c r="DK2538" s="241" t="s">
        <v>1180</v>
      </c>
      <c r="DL2538" s="384" t="str">
        <f t="shared" si="364"/>
        <v>Jashore Jashore Sadar</v>
      </c>
      <c r="DM2538" s="566"/>
      <c r="DN2538"/>
      <c r="DO2538" s="384" t="s">
        <v>1179</v>
      </c>
      <c r="DP2538" s="241" t="s">
        <v>1180</v>
      </c>
      <c r="DQ2538" s="384" t="str">
        <f t="shared" si="365"/>
        <v>Jashore Jashore Sadar</v>
      </c>
      <c r="DR2538" s="566"/>
    </row>
    <row r="2539" spans="1:122" ht="15" hidden="1" x14ac:dyDescent="0.25">
      <c r="A2539" s="384" t="s">
        <v>1179</v>
      </c>
      <c r="B2539" s="384" t="s">
        <v>368</v>
      </c>
      <c r="C2539" s="384" t="str">
        <f t="shared" si="357"/>
        <v>Jashore Jhikorgacha</v>
      </c>
      <c r="D2539" s="626"/>
      <c r="E2539" s="626"/>
      <c r="F2539" s="626"/>
      <c r="G2539" s="626"/>
      <c r="H2539" s="626"/>
      <c r="I2539" s="626"/>
      <c r="J2539" s="626"/>
      <c r="K2539" s="626"/>
      <c r="L2539" s="626"/>
      <c r="M2539" s="626"/>
      <c r="N2539" s="626"/>
      <c r="O2539" s="626"/>
      <c r="P2539" s="626"/>
      <c r="Q2539" s="626"/>
      <c r="R2539" s="626"/>
      <c r="S2539" s="326"/>
      <c r="T2539" s="326"/>
      <c r="U2539" s="384" t="s">
        <v>1179</v>
      </c>
      <c r="V2539" s="384" t="s">
        <v>368</v>
      </c>
      <c r="W2539" s="384" t="str">
        <f t="shared" si="358"/>
        <v>Jashore Jhikorgacha</v>
      </c>
      <c r="X2539" s="626"/>
      <c r="Y2539" s="626"/>
      <c r="Z2539" s="626"/>
      <c r="AA2539" s="626"/>
      <c r="AB2539" s="626"/>
      <c r="AC2539" s="626"/>
      <c r="AD2539" s="626"/>
      <c r="AE2539" s="626"/>
      <c r="AF2539" s="626"/>
      <c r="AG2539" s="626"/>
      <c r="AH2539" s="626"/>
      <c r="AI2539" s="626"/>
      <c r="AJ2539" s="626"/>
      <c r="AK2539" s="626"/>
      <c r="AL2539" s="626"/>
      <c r="AO2539" s="384" t="s">
        <v>1179</v>
      </c>
      <c r="AP2539" s="384" t="s">
        <v>368</v>
      </c>
      <c r="AQ2539" s="384" t="str">
        <f t="shared" si="359"/>
        <v>Jashore Jhikorgacha</v>
      </c>
      <c r="AR2539" s="627"/>
      <c r="AS2539" s="627"/>
      <c r="AT2539" s="627"/>
      <c r="AU2539" s="627"/>
      <c r="AV2539" s="627"/>
      <c r="AW2539" s="627"/>
      <c r="AX2539" s="627"/>
      <c r="AY2539" s="627"/>
      <c r="AZ2539" s="627"/>
      <c r="BA2539" s="627"/>
      <c r="BB2539" s="627"/>
      <c r="BC2539" s="627"/>
      <c r="BD2539" s="627"/>
      <c r="BE2539" s="627"/>
      <c r="BF2539" s="627"/>
      <c r="BH2539" s="384" t="s">
        <v>1179</v>
      </c>
      <c r="BI2539" s="384" t="s">
        <v>368</v>
      </c>
      <c r="BJ2539" s="384" t="str">
        <f t="shared" si="355"/>
        <v>Jashore Jhikorgacha</v>
      </c>
      <c r="BK2539" s="627"/>
      <c r="BL2539" s="627"/>
      <c r="BM2539" s="627"/>
      <c r="BN2539" s="627"/>
      <c r="BO2539" s="627"/>
      <c r="BP2539" s="627"/>
      <c r="BQ2539" s="627"/>
      <c r="BR2539" s="627"/>
      <c r="BS2539" s="627"/>
      <c r="BT2539" s="627"/>
      <c r="BU2539" s="627"/>
      <c r="BV2539" s="627"/>
      <c r="BW2539" s="627"/>
      <c r="BX2539" s="627"/>
      <c r="BY2539" s="627"/>
      <c r="CA2539" s="384" t="s">
        <v>1179</v>
      </c>
      <c r="CB2539" s="384" t="s">
        <v>368</v>
      </c>
      <c r="CC2539" s="384" t="str">
        <f t="shared" si="360"/>
        <v>Jashore Jhikorgacha</v>
      </c>
      <c r="CD2539" s="629"/>
      <c r="CE2539" s="629"/>
      <c r="CF2539" s="629"/>
      <c r="CG2539" s="629"/>
      <c r="CH2539" s="629"/>
      <c r="CI2539" s="629"/>
      <c r="CJ2539" s="629"/>
      <c r="CK2539" s="629"/>
      <c r="CN2539" s="384" t="s">
        <v>1179</v>
      </c>
      <c r="CO2539" s="384" t="s">
        <v>368</v>
      </c>
      <c r="CP2539" s="384" t="str">
        <f t="shared" si="361"/>
        <v>Jashore Jhikorgacha</v>
      </c>
      <c r="CQ2539" s="629"/>
      <c r="CR2539" s="629"/>
      <c r="CS2539" s="629"/>
      <c r="CT2539" s="629"/>
      <c r="CU2539" s="629"/>
      <c r="CV2539" s="629"/>
      <c r="CW2539" s="629"/>
      <c r="CX2539" s="629"/>
      <c r="CZ2539" s="384" t="s">
        <v>1179</v>
      </c>
      <c r="DA2539" s="384" t="s">
        <v>368</v>
      </c>
      <c r="DB2539" s="384" t="str">
        <f t="shared" si="362"/>
        <v>Jashore Jhikorgacha</v>
      </c>
      <c r="DC2539" s="566"/>
      <c r="DD2539"/>
      <c r="DE2539" s="384" t="s">
        <v>1179</v>
      </c>
      <c r="DF2539" s="384" t="s">
        <v>368</v>
      </c>
      <c r="DG2539" s="384" t="str">
        <f t="shared" si="363"/>
        <v>Jashore Jhikorgacha</v>
      </c>
      <c r="DH2539" s="566"/>
      <c r="DI2539"/>
      <c r="DJ2539" s="384" t="s">
        <v>1179</v>
      </c>
      <c r="DK2539" s="384" t="s">
        <v>368</v>
      </c>
      <c r="DL2539" s="384" t="str">
        <f t="shared" si="364"/>
        <v>Jashore Jhikorgacha</v>
      </c>
      <c r="DM2539" s="566"/>
      <c r="DN2539"/>
      <c r="DO2539" s="384" t="s">
        <v>1179</v>
      </c>
      <c r="DP2539" s="384" t="s">
        <v>368</v>
      </c>
      <c r="DQ2539" s="384" t="str">
        <f t="shared" si="365"/>
        <v>Jashore Jhikorgacha</v>
      </c>
      <c r="DR2539" s="566"/>
    </row>
    <row r="2540" spans="1:122" ht="15" hidden="1" x14ac:dyDescent="0.25">
      <c r="A2540" s="384" t="s">
        <v>1179</v>
      </c>
      <c r="B2540" s="384" t="s">
        <v>369</v>
      </c>
      <c r="C2540" s="384" t="str">
        <f t="shared" si="357"/>
        <v>Jashore Keshobpur</v>
      </c>
      <c r="D2540" s="626"/>
      <c r="E2540" s="626"/>
      <c r="F2540" s="626"/>
      <c r="G2540" s="626"/>
      <c r="H2540" s="626"/>
      <c r="I2540" s="626"/>
      <c r="J2540" s="626"/>
      <c r="K2540" s="626"/>
      <c r="L2540" s="626"/>
      <c r="M2540" s="626"/>
      <c r="N2540" s="626"/>
      <c r="O2540" s="626"/>
      <c r="P2540" s="626"/>
      <c r="Q2540" s="626"/>
      <c r="R2540" s="626"/>
      <c r="S2540" s="326"/>
      <c r="T2540" s="326"/>
      <c r="U2540" s="384" t="s">
        <v>1179</v>
      </c>
      <c r="V2540" s="384" t="s">
        <v>369</v>
      </c>
      <c r="W2540" s="384" t="str">
        <f t="shared" si="358"/>
        <v>Jashore Keshobpur</v>
      </c>
      <c r="X2540" s="626"/>
      <c r="Y2540" s="626"/>
      <c r="Z2540" s="626"/>
      <c r="AA2540" s="626"/>
      <c r="AB2540" s="626"/>
      <c r="AC2540" s="626"/>
      <c r="AD2540" s="626"/>
      <c r="AE2540" s="626"/>
      <c r="AF2540" s="626"/>
      <c r="AG2540" s="626"/>
      <c r="AH2540" s="626"/>
      <c r="AI2540" s="626"/>
      <c r="AJ2540" s="626"/>
      <c r="AK2540" s="626"/>
      <c r="AL2540" s="626"/>
      <c r="AO2540" s="384" t="s">
        <v>1179</v>
      </c>
      <c r="AP2540" s="384" t="s">
        <v>369</v>
      </c>
      <c r="AQ2540" s="384" t="str">
        <f t="shared" si="359"/>
        <v>Jashore Keshobpur</v>
      </c>
      <c r="AR2540" s="627"/>
      <c r="AS2540" s="627"/>
      <c r="AT2540" s="627"/>
      <c r="AU2540" s="627"/>
      <c r="AV2540" s="627"/>
      <c r="AW2540" s="627"/>
      <c r="AX2540" s="627"/>
      <c r="AY2540" s="627"/>
      <c r="AZ2540" s="627"/>
      <c r="BA2540" s="627"/>
      <c r="BB2540" s="627"/>
      <c r="BC2540" s="627"/>
      <c r="BD2540" s="627"/>
      <c r="BE2540" s="627"/>
      <c r="BF2540" s="627"/>
      <c r="BH2540" s="384" t="s">
        <v>1179</v>
      </c>
      <c r="BI2540" s="384" t="s">
        <v>369</v>
      </c>
      <c r="BJ2540" s="384" t="str">
        <f t="shared" si="355"/>
        <v>Jashore Keshobpur</v>
      </c>
      <c r="BK2540" s="627"/>
      <c r="BL2540" s="627"/>
      <c r="BM2540" s="627"/>
      <c r="BN2540" s="627"/>
      <c r="BO2540" s="627"/>
      <c r="BP2540" s="627"/>
      <c r="BQ2540" s="627"/>
      <c r="BR2540" s="627"/>
      <c r="BS2540" s="627"/>
      <c r="BT2540" s="627"/>
      <c r="BU2540" s="627"/>
      <c r="BV2540" s="627"/>
      <c r="BW2540" s="627"/>
      <c r="BX2540" s="627"/>
      <c r="BY2540" s="627"/>
      <c r="CA2540" s="384" t="s">
        <v>1179</v>
      </c>
      <c r="CB2540" s="384" t="s">
        <v>369</v>
      </c>
      <c r="CC2540" s="384" t="str">
        <f t="shared" si="360"/>
        <v>Jashore Keshobpur</v>
      </c>
      <c r="CD2540" s="629"/>
      <c r="CE2540" s="629"/>
      <c r="CF2540" s="629"/>
      <c r="CG2540" s="629"/>
      <c r="CH2540" s="629"/>
      <c r="CI2540" s="629"/>
      <c r="CJ2540" s="629"/>
      <c r="CK2540" s="629"/>
      <c r="CN2540" s="384" t="s">
        <v>1179</v>
      </c>
      <c r="CO2540" s="384" t="s">
        <v>369</v>
      </c>
      <c r="CP2540" s="384" t="str">
        <f t="shared" si="361"/>
        <v>Jashore Keshobpur</v>
      </c>
      <c r="CQ2540" s="629"/>
      <c r="CR2540" s="629"/>
      <c r="CS2540" s="629"/>
      <c r="CT2540" s="629"/>
      <c r="CU2540" s="629"/>
      <c r="CV2540" s="629"/>
      <c r="CW2540" s="629"/>
      <c r="CX2540" s="629"/>
      <c r="CZ2540" s="384" t="s">
        <v>1179</v>
      </c>
      <c r="DA2540" s="384" t="s">
        <v>369</v>
      </c>
      <c r="DB2540" s="384" t="str">
        <f t="shared" si="362"/>
        <v>Jashore Keshobpur</v>
      </c>
      <c r="DC2540" s="566"/>
      <c r="DD2540"/>
      <c r="DE2540" s="384" t="s">
        <v>1179</v>
      </c>
      <c r="DF2540" s="384" t="s">
        <v>369</v>
      </c>
      <c r="DG2540" s="384" t="str">
        <f t="shared" si="363"/>
        <v>Jashore Keshobpur</v>
      </c>
      <c r="DH2540" s="566"/>
      <c r="DI2540"/>
      <c r="DJ2540" s="384" t="s">
        <v>1179</v>
      </c>
      <c r="DK2540" s="384" t="s">
        <v>369</v>
      </c>
      <c r="DL2540" s="384" t="str">
        <f t="shared" si="364"/>
        <v>Jashore Keshobpur</v>
      </c>
      <c r="DM2540" s="566"/>
      <c r="DN2540"/>
      <c r="DO2540" s="384" t="s">
        <v>1179</v>
      </c>
      <c r="DP2540" s="384" t="s">
        <v>369</v>
      </c>
      <c r="DQ2540" s="384" t="str">
        <f t="shared" si="365"/>
        <v>Jashore Keshobpur</v>
      </c>
      <c r="DR2540" s="566"/>
    </row>
    <row r="2541" spans="1:122" ht="15" hidden="1" x14ac:dyDescent="0.25">
      <c r="A2541" s="384" t="s">
        <v>1179</v>
      </c>
      <c r="B2541" s="384" t="s">
        <v>370</v>
      </c>
      <c r="C2541" s="384" t="str">
        <f t="shared" si="357"/>
        <v>Jashore Monirampur</v>
      </c>
      <c r="D2541" s="626"/>
      <c r="E2541" s="626"/>
      <c r="F2541" s="626"/>
      <c r="G2541" s="626"/>
      <c r="H2541" s="626"/>
      <c r="I2541" s="626"/>
      <c r="J2541" s="626"/>
      <c r="K2541" s="626"/>
      <c r="L2541" s="626"/>
      <c r="M2541" s="626"/>
      <c r="N2541" s="626"/>
      <c r="O2541" s="626"/>
      <c r="P2541" s="626"/>
      <c r="Q2541" s="626"/>
      <c r="R2541" s="626"/>
      <c r="S2541" s="326"/>
      <c r="T2541" s="326"/>
      <c r="U2541" s="384" t="s">
        <v>1179</v>
      </c>
      <c r="V2541" s="384" t="s">
        <v>370</v>
      </c>
      <c r="W2541" s="384" t="str">
        <f t="shared" si="358"/>
        <v>Jashore Monirampur</v>
      </c>
      <c r="X2541" s="626"/>
      <c r="Y2541" s="626"/>
      <c r="Z2541" s="626"/>
      <c r="AA2541" s="626"/>
      <c r="AB2541" s="626"/>
      <c r="AC2541" s="626"/>
      <c r="AD2541" s="626"/>
      <c r="AE2541" s="626"/>
      <c r="AF2541" s="626"/>
      <c r="AG2541" s="626"/>
      <c r="AH2541" s="626"/>
      <c r="AI2541" s="626"/>
      <c r="AJ2541" s="626"/>
      <c r="AK2541" s="626"/>
      <c r="AL2541" s="626"/>
      <c r="AO2541" s="384" t="s">
        <v>1179</v>
      </c>
      <c r="AP2541" s="384" t="s">
        <v>370</v>
      </c>
      <c r="AQ2541" s="384" t="str">
        <f t="shared" si="359"/>
        <v>Jashore Monirampur</v>
      </c>
      <c r="AR2541" s="627"/>
      <c r="AS2541" s="627"/>
      <c r="AT2541" s="627"/>
      <c r="AU2541" s="627"/>
      <c r="AV2541" s="627"/>
      <c r="AW2541" s="627"/>
      <c r="AX2541" s="627"/>
      <c r="AY2541" s="627"/>
      <c r="AZ2541" s="627"/>
      <c r="BA2541" s="627"/>
      <c r="BB2541" s="627"/>
      <c r="BC2541" s="627"/>
      <c r="BD2541" s="627"/>
      <c r="BE2541" s="627"/>
      <c r="BF2541" s="627"/>
      <c r="BH2541" s="384" t="s">
        <v>1179</v>
      </c>
      <c r="BI2541" s="384" t="s">
        <v>370</v>
      </c>
      <c r="BJ2541" s="384" t="str">
        <f t="shared" si="355"/>
        <v>Jashore Monirampur</v>
      </c>
      <c r="BK2541" s="627"/>
      <c r="BL2541" s="627"/>
      <c r="BM2541" s="627"/>
      <c r="BN2541" s="627"/>
      <c r="BO2541" s="627"/>
      <c r="BP2541" s="627"/>
      <c r="BQ2541" s="627"/>
      <c r="BR2541" s="627"/>
      <c r="BS2541" s="627"/>
      <c r="BT2541" s="627"/>
      <c r="BU2541" s="627"/>
      <c r="BV2541" s="627"/>
      <c r="BW2541" s="627"/>
      <c r="BX2541" s="627"/>
      <c r="BY2541" s="627"/>
      <c r="CA2541" s="384" t="s">
        <v>1179</v>
      </c>
      <c r="CB2541" s="384" t="s">
        <v>370</v>
      </c>
      <c r="CC2541" s="384" t="str">
        <f t="shared" si="360"/>
        <v>Jashore Monirampur</v>
      </c>
      <c r="CD2541" s="629"/>
      <c r="CE2541" s="629"/>
      <c r="CF2541" s="629"/>
      <c r="CG2541" s="629"/>
      <c r="CH2541" s="629"/>
      <c r="CI2541" s="629"/>
      <c r="CJ2541" s="629"/>
      <c r="CK2541" s="629"/>
      <c r="CN2541" s="384" t="s">
        <v>1179</v>
      </c>
      <c r="CO2541" s="384" t="s">
        <v>370</v>
      </c>
      <c r="CP2541" s="384" t="str">
        <f t="shared" si="361"/>
        <v>Jashore Monirampur</v>
      </c>
      <c r="CQ2541" s="629"/>
      <c r="CR2541" s="629"/>
      <c r="CS2541" s="629"/>
      <c r="CT2541" s="629"/>
      <c r="CU2541" s="629"/>
      <c r="CV2541" s="629"/>
      <c r="CW2541" s="629"/>
      <c r="CX2541" s="629"/>
      <c r="CZ2541" s="384" t="s">
        <v>1179</v>
      </c>
      <c r="DA2541" s="384" t="s">
        <v>370</v>
      </c>
      <c r="DB2541" s="384" t="str">
        <f t="shared" si="362"/>
        <v>Jashore Monirampur</v>
      </c>
      <c r="DC2541" s="566"/>
      <c r="DD2541"/>
      <c r="DE2541" s="384" t="s">
        <v>1179</v>
      </c>
      <c r="DF2541" s="384" t="s">
        <v>370</v>
      </c>
      <c r="DG2541" s="384" t="str">
        <f t="shared" si="363"/>
        <v>Jashore Monirampur</v>
      </c>
      <c r="DH2541" s="566"/>
      <c r="DI2541"/>
      <c r="DJ2541" s="384" t="s">
        <v>1179</v>
      </c>
      <c r="DK2541" s="384" t="s">
        <v>370</v>
      </c>
      <c r="DL2541" s="384" t="str">
        <f t="shared" si="364"/>
        <v>Jashore Monirampur</v>
      </c>
      <c r="DM2541" s="566"/>
      <c r="DN2541"/>
      <c r="DO2541" s="384" t="s">
        <v>1179</v>
      </c>
      <c r="DP2541" s="384" t="s">
        <v>370</v>
      </c>
      <c r="DQ2541" s="384" t="str">
        <f t="shared" si="365"/>
        <v>Jashore Monirampur</v>
      </c>
      <c r="DR2541" s="566"/>
    </row>
    <row r="2542" spans="1:122" ht="15" hidden="1" x14ac:dyDescent="0.25">
      <c r="A2542" s="384" t="s">
        <v>1179</v>
      </c>
      <c r="B2542" s="385" t="s">
        <v>88</v>
      </c>
      <c r="C2542" s="384" t="str">
        <f t="shared" si="357"/>
        <v>Jashore Prison</v>
      </c>
      <c r="D2542" s="626"/>
      <c r="E2542" s="626"/>
      <c r="F2542" s="626"/>
      <c r="G2542" s="626"/>
      <c r="H2542" s="626"/>
      <c r="I2542" s="626"/>
      <c r="J2542" s="626"/>
      <c r="K2542" s="626"/>
      <c r="L2542" s="626"/>
      <c r="M2542" s="626"/>
      <c r="N2542" s="626"/>
      <c r="O2542" s="626"/>
      <c r="P2542" s="626"/>
      <c r="Q2542" s="626"/>
      <c r="R2542" s="626"/>
      <c r="S2542" s="326"/>
      <c r="T2542" s="326"/>
      <c r="U2542" s="384" t="s">
        <v>1179</v>
      </c>
      <c r="V2542" s="385" t="s">
        <v>88</v>
      </c>
      <c r="W2542" s="384" t="str">
        <f t="shared" si="358"/>
        <v>Jashore Prison</v>
      </c>
      <c r="X2542" s="626"/>
      <c r="Y2542" s="626"/>
      <c r="Z2542" s="626"/>
      <c r="AA2542" s="626"/>
      <c r="AB2542" s="626"/>
      <c r="AC2542" s="626"/>
      <c r="AD2542" s="626"/>
      <c r="AE2542" s="626"/>
      <c r="AF2542" s="626"/>
      <c r="AG2542" s="626"/>
      <c r="AH2542" s="626"/>
      <c r="AI2542" s="626"/>
      <c r="AJ2542" s="626"/>
      <c r="AK2542" s="626"/>
      <c r="AL2542" s="626"/>
      <c r="AO2542" s="384" t="s">
        <v>1179</v>
      </c>
      <c r="AP2542" s="385" t="s">
        <v>88</v>
      </c>
      <c r="AQ2542" s="384" t="str">
        <f t="shared" si="359"/>
        <v>Jashore Prison</v>
      </c>
      <c r="AR2542" s="627"/>
      <c r="AS2542" s="627"/>
      <c r="AT2542" s="627"/>
      <c r="AU2542" s="627"/>
      <c r="AV2542" s="627"/>
      <c r="AW2542" s="627"/>
      <c r="AX2542" s="627"/>
      <c r="AY2542" s="627"/>
      <c r="AZ2542" s="627"/>
      <c r="BA2542" s="627"/>
      <c r="BB2542" s="627"/>
      <c r="BC2542" s="627"/>
      <c r="BD2542" s="627"/>
      <c r="BE2542" s="627"/>
      <c r="BF2542" s="627"/>
      <c r="BH2542" s="384" t="s">
        <v>1179</v>
      </c>
      <c r="BI2542" s="385" t="s">
        <v>88</v>
      </c>
      <c r="BJ2542" s="384" t="str">
        <f t="shared" si="355"/>
        <v>Jashore Prison</v>
      </c>
      <c r="BK2542" s="627"/>
      <c r="BL2542" s="627"/>
      <c r="BM2542" s="627"/>
      <c r="BN2542" s="627"/>
      <c r="BO2542" s="627"/>
      <c r="BP2542" s="627"/>
      <c r="BQ2542" s="627"/>
      <c r="BR2542" s="627"/>
      <c r="BS2542" s="627"/>
      <c r="BT2542" s="627"/>
      <c r="BU2542" s="627"/>
      <c r="BV2542" s="627"/>
      <c r="BW2542" s="627"/>
      <c r="BX2542" s="627"/>
      <c r="BY2542" s="627"/>
      <c r="CA2542" s="384" t="s">
        <v>1179</v>
      </c>
      <c r="CB2542" s="385" t="s">
        <v>88</v>
      </c>
      <c r="CC2542" s="384" t="str">
        <f t="shared" si="360"/>
        <v>Jashore Prison</v>
      </c>
      <c r="CD2542" s="629"/>
      <c r="CE2542" s="629"/>
      <c r="CF2542" s="629"/>
      <c r="CG2542" s="629"/>
      <c r="CH2542" s="629"/>
      <c r="CI2542" s="629"/>
      <c r="CJ2542" s="629"/>
      <c r="CK2542" s="629"/>
      <c r="CN2542" s="384" t="s">
        <v>1179</v>
      </c>
      <c r="CO2542" s="385" t="s">
        <v>88</v>
      </c>
      <c r="CP2542" s="384" t="str">
        <f t="shared" si="361"/>
        <v>Jashore Prison</v>
      </c>
      <c r="CQ2542" s="629"/>
      <c r="CR2542" s="629"/>
      <c r="CS2542" s="629"/>
      <c r="CT2542" s="629"/>
      <c r="CU2542" s="629"/>
      <c r="CV2542" s="629"/>
      <c r="CW2542" s="629"/>
      <c r="CX2542" s="629"/>
      <c r="CZ2542" s="384" t="s">
        <v>1179</v>
      </c>
      <c r="DA2542" s="385" t="s">
        <v>88</v>
      </c>
      <c r="DB2542" s="384" t="str">
        <f t="shared" si="362"/>
        <v>Jashore Prison</v>
      </c>
      <c r="DC2542" s="566"/>
      <c r="DD2542"/>
      <c r="DE2542" s="384" t="s">
        <v>1179</v>
      </c>
      <c r="DF2542" s="385" t="s">
        <v>88</v>
      </c>
      <c r="DG2542" s="384" t="str">
        <f t="shared" si="363"/>
        <v>Jashore Prison</v>
      </c>
      <c r="DH2542" s="566"/>
      <c r="DI2542"/>
      <c r="DJ2542" s="384" t="s">
        <v>1179</v>
      </c>
      <c r="DK2542" s="385" t="s">
        <v>88</v>
      </c>
      <c r="DL2542" s="384" t="str">
        <f t="shared" si="364"/>
        <v>Jashore Prison</v>
      </c>
      <c r="DM2542" s="566"/>
      <c r="DN2542"/>
      <c r="DO2542" s="384" t="s">
        <v>1179</v>
      </c>
      <c r="DP2542" s="385" t="s">
        <v>88</v>
      </c>
      <c r="DQ2542" s="384" t="str">
        <f t="shared" si="365"/>
        <v>Jashore Prison</v>
      </c>
      <c r="DR2542" s="566"/>
    </row>
    <row r="2543" spans="1:122" ht="15" hidden="1" x14ac:dyDescent="0.25">
      <c r="A2543" s="384" t="s">
        <v>1179</v>
      </c>
      <c r="B2543" s="384" t="s">
        <v>371</v>
      </c>
      <c r="C2543" s="384" t="str">
        <f t="shared" si="357"/>
        <v>Jashore Sarsa</v>
      </c>
      <c r="D2543" s="626"/>
      <c r="E2543" s="626"/>
      <c r="F2543" s="626"/>
      <c r="G2543" s="626"/>
      <c r="H2543" s="626"/>
      <c r="I2543" s="626"/>
      <c r="J2543" s="626"/>
      <c r="K2543" s="626"/>
      <c r="L2543" s="626"/>
      <c r="M2543" s="626"/>
      <c r="N2543" s="626"/>
      <c r="O2543" s="626"/>
      <c r="P2543" s="626"/>
      <c r="Q2543" s="626"/>
      <c r="R2543" s="626"/>
      <c r="S2543" s="326"/>
      <c r="T2543" s="326"/>
      <c r="U2543" s="384" t="s">
        <v>1179</v>
      </c>
      <c r="V2543" s="384" t="s">
        <v>371</v>
      </c>
      <c r="W2543" s="384" t="str">
        <f t="shared" si="358"/>
        <v>Jashore Sarsa</v>
      </c>
      <c r="X2543" s="626"/>
      <c r="Y2543" s="626"/>
      <c r="Z2543" s="626"/>
      <c r="AA2543" s="626"/>
      <c r="AB2543" s="626"/>
      <c r="AC2543" s="626"/>
      <c r="AD2543" s="626"/>
      <c r="AE2543" s="626"/>
      <c r="AF2543" s="626"/>
      <c r="AG2543" s="626"/>
      <c r="AH2543" s="626"/>
      <c r="AI2543" s="626"/>
      <c r="AJ2543" s="626"/>
      <c r="AK2543" s="626"/>
      <c r="AL2543" s="626"/>
      <c r="AO2543" s="384" t="s">
        <v>1179</v>
      </c>
      <c r="AP2543" s="384" t="s">
        <v>371</v>
      </c>
      <c r="AQ2543" s="384" t="str">
        <f t="shared" si="359"/>
        <v>Jashore Sarsa</v>
      </c>
      <c r="AR2543" s="627"/>
      <c r="AS2543" s="627"/>
      <c r="AT2543" s="627"/>
      <c r="AU2543" s="627"/>
      <c r="AV2543" s="627"/>
      <c r="AW2543" s="627"/>
      <c r="AX2543" s="627"/>
      <c r="AY2543" s="627"/>
      <c r="AZ2543" s="627"/>
      <c r="BA2543" s="627"/>
      <c r="BB2543" s="627"/>
      <c r="BC2543" s="627"/>
      <c r="BD2543" s="627"/>
      <c r="BE2543" s="627"/>
      <c r="BF2543" s="627"/>
      <c r="BH2543" s="384" t="s">
        <v>1179</v>
      </c>
      <c r="BI2543" s="384" t="s">
        <v>371</v>
      </c>
      <c r="BJ2543" s="384" t="str">
        <f t="shared" si="355"/>
        <v>Jashore Sarsa</v>
      </c>
      <c r="BK2543" s="627"/>
      <c r="BL2543" s="627"/>
      <c r="BM2543" s="627"/>
      <c r="BN2543" s="627"/>
      <c r="BO2543" s="627"/>
      <c r="BP2543" s="627"/>
      <c r="BQ2543" s="627"/>
      <c r="BR2543" s="627"/>
      <c r="BS2543" s="627"/>
      <c r="BT2543" s="627"/>
      <c r="BU2543" s="627"/>
      <c r="BV2543" s="627"/>
      <c r="BW2543" s="627"/>
      <c r="BX2543" s="627"/>
      <c r="BY2543" s="627"/>
      <c r="CA2543" s="384" t="s">
        <v>1179</v>
      </c>
      <c r="CB2543" s="384" t="s">
        <v>371</v>
      </c>
      <c r="CC2543" s="384" t="str">
        <f t="shared" si="360"/>
        <v>Jashore Sarsa</v>
      </c>
      <c r="CD2543" s="629"/>
      <c r="CE2543" s="629"/>
      <c r="CF2543" s="629"/>
      <c r="CG2543" s="629"/>
      <c r="CH2543" s="629"/>
      <c r="CI2543" s="629"/>
      <c r="CJ2543" s="629"/>
      <c r="CK2543" s="629"/>
      <c r="CN2543" s="384" t="s">
        <v>1179</v>
      </c>
      <c r="CO2543" s="384" t="s">
        <v>371</v>
      </c>
      <c r="CP2543" s="384" t="str">
        <f t="shared" si="361"/>
        <v>Jashore Sarsa</v>
      </c>
      <c r="CQ2543" s="629"/>
      <c r="CR2543" s="629"/>
      <c r="CS2543" s="629"/>
      <c r="CT2543" s="629"/>
      <c r="CU2543" s="629"/>
      <c r="CV2543" s="629"/>
      <c r="CW2543" s="629"/>
      <c r="CX2543" s="629"/>
      <c r="CZ2543" s="384" t="s">
        <v>1179</v>
      </c>
      <c r="DA2543" s="384" t="s">
        <v>371</v>
      </c>
      <c r="DB2543" s="384" t="str">
        <f t="shared" si="362"/>
        <v>Jashore Sarsa</v>
      </c>
      <c r="DC2543" s="566"/>
      <c r="DD2543"/>
      <c r="DE2543" s="384" t="s">
        <v>1179</v>
      </c>
      <c r="DF2543" s="384" t="s">
        <v>371</v>
      </c>
      <c r="DG2543" s="384" t="str">
        <f t="shared" si="363"/>
        <v>Jashore Sarsa</v>
      </c>
      <c r="DH2543" s="566"/>
      <c r="DI2543"/>
      <c r="DJ2543" s="384" t="s">
        <v>1179</v>
      </c>
      <c r="DK2543" s="384" t="s">
        <v>371</v>
      </c>
      <c r="DL2543" s="384" t="str">
        <f t="shared" si="364"/>
        <v>Jashore Sarsa</v>
      </c>
      <c r="DM2543" s="566"/>
      <c r="DN2543"/>
      <c r="DO2543" s="384" t="s">
        <v>1179</v>
      </c>
      <c r="DP2543" s="384" t="s">
        <v>371</v>
      </c>
      <c r="DQ2543" s="384" t="str">
        <f t="shared" si="365"/>
        <v>Jashore Sarsa</v>
      </c>
      <c r="DR2543" s="566"/>
    </row>
    <row r="2544" spans="1:122" ht="15" hidden="1" x14ac:dyDescent="0.25">
      <c r="A2544" s="384" t="s">
        <v>58</v>
      </c>
      <c r="B2544" s="384" t="s">
        <v>372</v>
      </c>
      <c r="C2544" s="384" t="str">
        <f t="shared" si="357"/>
        <v>Jhenaidah Harinakunda</v>
      </c>
      <c r="D2544" s="626"/>
      <c r="E2544" s="626"/>
      <c r="F2544" s="626"/>
      <c r="G2544" s="626"/>
      <c r="H2544" s="626"/>
      <c r="I2544" s="626"/>
      <c r="J2544" s="626"/>
      <c r="K2544" s="626"/>
      <c r="L2544" s="626"/>
      <c r="M2544" s="626"/>
      <c r="N2544" s="626"/>
      <c r="O2544" s="626"/>
      <c r="P2544" s="626"/>
      <c r="Q2544" s="626"/>
      <c r="R2544" s="626"/>
      <c r="S2544" s="326"/>
      <c r="T2544" s="326"/>
      <c r="U2544" s="384" t="s">
        <v>58</v>
      </c>
      <c r="V2544" s="384" t="s">
        <v>372</v>
      </c>
      <c r="W2544" s="384" t="str">
        <f t="shared" si="358"/>
        <v>Jhenaidah Harinakunda</v>
      </c>
      <c r="X2544" s="626"/>
      <c r="Y2544" s="626"/>
      <c r="Z2544" s="626"/>
      <c r="AA2544" s="626"/>
      <c r="AB2544" s="626"/>
      <c r="AC2544" s="626"/>
      <c r="AD2544" s="626"/>
      <c r="AE2544" s="626"/>
      <c r="AF2544" s="626"/>
      <c r="AG2544" s="626"/>
      <c r="AH2544" s="626"/>
      <c r="AI2544" s="626"/>
      <c r="AJ2544" s="626"/>
      <c r="AK2544" s="626"/>
      <c r="AL2544" s="626"/>
      <c r="AO2544" s="384" t="s">
        <v>58</v>
      </c>
      <c r="AP2544" s="384" t="s">
        <v>372</v>
      </c>
      <c r="AQ2544" s="384" t="str">
        <f t="shared" si="359"/>
        <v>Jhenaidah Harinakunda</v>
      </c>
      <c r="AR2544" s="627"/>
      <c r="AS2544" s="627"/>
      <c r="AT2544" s="627"/>
      <c r="AU2544" s="627"/>
      <c r="AV2544" s="627"/>
      <c r="AW2544" s="627"/>
      <c r="AX2544" s="627"/>
      <c r="AY2544" s="627"/>
      <c r="AZ2544" s="627"/>
      <c r="BA2544" s="627"/>
      <c r="BB2544" s="627"/>
      <c r="BC2544" s="627"/>
      <c r="BD2544" s="627"/>
      <c r="BE2544" s="627"/>
      <c r="BF2544" s="627"/>
      <c r="BH2544" s="384" t="s">
        <v>58</v>
      </c>
      <c r="BI2544" s="384" t="s">
        <v>372</v>
      </c>
      <c r="BJ2544" s="384" t="str">
        <f t="shared" si="355"/>
        <v>Jhenaidah Harinakunda</v>
      </c>
      <c r="BK2544" s="627"/>
      <c r="BL2544" s="627"/>
      <c r="BM2544" s="627"/>
      <c r="BN2544" s="627"/>
      <c r="BO2544" s="627"/>
      <c r="BP2544" s="627"/>
      <c r="BQ2544" s="627"/>
      <c r="BR2544" s="627"/>
      <c r="BS2544" s="627"/>
      <c r="BT2544" s="627"/>
      <c r="BU2544" s="627"/>
      <c r="BV2544" s="627"/>
      <c r="BW2544" s="627"/>
      <c r="BX2544" s="627"/>
      <c r="BY2544" s="627"/>
      <c r="CA2544" s="384" t="s">
        <v>58</v>
      </c>
      <c r="CB2544" s="384" t="s">
        <v>372</v>
      </c>
      <c r="CC2544" s="384" t="str">
        <f t="shared" si="360"/>
        <v>Jhenaidah Harinakunda</v>
      </c>
      <c r="CD2544" s="567"/>
      <c r="CE2544" s="567"/>
      <c r="CF2544" s="567"/>
      <c r="CG2544" s="567"/>
      <c r="CH2544" s="567"/>
      <c r="CI2544" s="567"/>
      <c r="CJ2544" s="567"/>
      <c r="CK2544" s="567"/>
      <c r="CN2544" s="384" t="s">
        <v>58</v>
      </c>
      <c r="CO2544" s="384" t="s">
        <v>372</v>
      </c>
      <c r="CP2544" s="384" t="str">
        <f t="shared" si="361"/>
        <v>Jhenaidah Harinakunda</v>
      </c>
      <c r="CQ2544" s="567"/>
      <c r="CR2544" s="567"/>
      <c r="CS2544" s="567"/>
      <c r="CT2544" s="567"/>
      <c r="CU2544" s="567"/>
      <c r="CV2544" s="567"/>
      <c r="CW2544" s="567"/>
      <c r="CX2544" s="567"/>
      <c r="CZ2544" s="384" t="s">
        <v>58</v>
      </c>
      <c r="DA2544" s="384" t="s">
        <v>372</v>
      </c>
      <c r="DB2544" s="384" t="str">
        <f t="shared" si="362"/>
        <v>Jhenaidah Harinakunda</v>
      </c>
      <c r="DC2544" s="566"/>
      <c r="DD2544"/>
      <c r="DE2544" s="384" t="s">
        <v>58</v>
      </c>
      <c r="DF2544" s="384" t="s">
        <v>372</v>
      </c>
      <c r="DG2544" s="384" t="str">
        <f t="shared" si="363"/>
        <v>Jhenaidah Harinakunda</v>
      </c>
      <c r="DH2544" s="566"/>
      <c r="DI2544"/>
      <c r="DJ2544" s="384" t="s">
        <v>58</v>
      </c>
      <c r="DK2544" s="384" t="s">
        <v>372</v>
      </c>
      <c r="DL2544" s="384" t="str">
        <f t="shared" si="364"/>
        <v>Jhenaidah Harinakunda</v>
      </c>
      <c r="DM2544" s="566"/>
      <c r="DN2544"/>
      <c r="DO2544" s="384" t="s">
        <v>58</v>
      </c>
      <c r="DP2544" s="384" t="s">
        <v>372</v>
      </c>
      <c r="DQ2544" s="384" t="str">
        <f t="shared" si="365"/>
        <v>Jhenaidah Harinakunda</v>
      </c>
      <c r="DR2544" s="566"/>
    </row>
    <row r="2545" spans="1:122" ht="15" hidden="1" x14ac:dyDescent="0.25">
      <c r="A2545" s="384" t="s">
        <v>58</v>
      </c>
      <c r="B2545" s="384" t="s">
        <v>989</v>
      </c>
      <c r="C2545" s="384" t="str">
        <f t="shared" si="357"/>
        <v>Jhenaidah Jhenaidah DOTs Corner</v>
      </c>
      <c r="D2545" s="626"/>
      <c r="E2545" s="626"/>
      <c r="F2545" s="626"/>
      <c r="G2545" s="626"/>
      <c r="H2545" s="626"/>
      <c r="I2545" s="626"/>
      <c r="J2545" s="626"/>
      <c r="K2545" s="626"/>
      <c r="L2545" s="626"/>
      <c r="M2545" s="626"/>
      <c r="N2545" s="626"/>
      <c r="O2545" s="626"/>
      <c r="P2545" s="626"/>
      <c r="Q2545" s="626"/>
      <c r="R2545" s="626"/>
      <c r="S2545" s="326"/>
      <c r="T2545" s="326"/>
      <c r="U2545" s="384" t="s">
        <v>58</v>
      </c>
      <c r="V2545" s="384" t="s">
        <v>989</v>
      </c>
      <c r="W2545" s="384" t="str">
        <f t="shared" si="358"/>
        <v>Jhenaidah Jhenaidah DOTs Corner</v>
      </c>
      <c r="X2545" s="626"/>
      <c r="Y2545" s="626"/>
      <c r="Z2545" s="626"/>
      <c r="AA2545" s="626"/>
      <c r="AB2545" s="626"/>
      <c r="AC2545" s="626"/>
      <c r="AD2545" s="626"/>
      <c r="AE2545" s="626"/>
      <c r="AF2545" s="626"/>
      <c r="AG2545" s="626"/>
      <c r="AH2545" s="626"/>
      <c r="AI2545" s="626"/>
      <c r="AJ2545" s="626"/>
      <c r="AK2545" s="626"/>
      <c r="AL2545" s="626"/>
      <c r="AO2545" s="384" t="s">
        <v>58</v>
      </c>
      <c r="AP2545" s="384" t="s">
        <v>989</v>
      </c>
      <c r="AQ2545" s="384" t="str">
        <f t="shared" si="359"/>
        <v>Jhenaidah Jhenaidah DOTs Corner</v>
      </c>
      <c r="AR2545" s="627"/>
      <c r="AS2545" s="627"/>
      <c r="AT2545" s="627"/>
      <c r="AU2545" s="627"/>
      <c r="AV2545" s="627"/>
      <c r="AW2545" s="627"/>
      <c r="AX2545" s="627"/>
      <c r="AY2545" s="627"/>
      <c r="AZ2545" s="627"/>
      <c r="BA2545" s="627"/>
      <c r="BB2545" s="627"/>
      <c r="BC2545" s="627"/>
      <c r="BD2545" s="627"/>
      <c r="BE2545" s="627"/>
      <c r="BF2545" s="627"/>
      <c r="BH2545" s="384" t="s">
        <v>58</v>
      </c>
      <c r="BI2545" s="384" t="s">
        <v>989</v>
      </c>
      <c r="BJ2545" s="384" t="str">
        <f t="shared" si="355"/>
        <v>Jhenaidah Jhenaidah DOTs Corner</v>
      </c>
      <c r="BK2545" s="627"/>
      <c r="BL2545" s="627"/>
      <c r="BM2545" s="627"/>
      <c r="BN2545" s="627"/>
      <c r="BO2545" s="627"/>
      <c r="BP2545" s="627"/>
      <c r="BQ2545" s="627"/>
      <c r="BR2545" s="627"/>
      <c r="BS2545" s="627"/>
      <c r="BT2545" s="627"/>
      <c r="BU2545" s="627"/>
      <c r="BV2545" s="627"/>
      <c r="BW2545" s="627"/>
      <c r="BX2545" s="627"/>
      <c r="BY2545" s="627"/>
      <c r="CA2545" s="384" t="s">
        <v>58</v>
      </c>
      <c r="CB2545" s="384" t="s">
        <v>989</v>
      </c>
      <c r="CC2545" s="384" t="str">
        <f t="shared" si="360"/>
        <v>Jhenaidah Jhenaidah DOTs Corner</v>
      </c>
      <c r="CD2545" s="567"/>
      <c r="CE2545" s="567"/>
      <c r="CF2545" s="567"/>
      <c r="CG2545" s="567"/>
      <c r="CH2545" s="567"/>
      <c r="CI2545" s="567"/>
      <c r="CJ2545" s="567"/>
      <c r="CK2545" s="567"/>
      <c r="CN2545" s="384" t="s">
        <v>58</v>
      </c>
      <c r="CO2545" s="384" t="s">
        <v>989</v>
      </c>
      <c r="CP2545" s="384" t="str">
        <f t="shared" si="361"/>
        <v>Jhenaidah Jhenaidah DOTs Corner</v>
      </c>
      <c r="CQ2545" s="567"/>
      <c r="CR2545" s="567"/>
      <c r="CS2545" s="567"/>
      <c r="CT2545" s="567"/>
      <c r="CU2545" s="567"/>
      <c r="CV2545" s="567"/>
      <c r="CW2545" s="567"/>
      <c r="CX2545" s="567"/>
      <c r="CZ2545" s="384" t="s">
        <v>58</v>
      </c>
      <c r="DA2545" s="384" t="s">
        <v>989</v>
      </c>
      <c r="DB2545" s="384" t="str">
        <f t="shared" si="362"/>
        <v>Jhenaidah Jhenaidah DOTs Corner</v>
      </c>
      <c r="DC2545" s="566"/>
      <c r="DD2545"/>
      <c r="DE2545" s="384" t="s">
        <v>58</v>
      </c>
      <c r="DF2545" s="384" t="s">
        <v>989</v>
      </c>
      <c r="DG2545" s="384" t="str">
        <f t="shared" si="363"/>
        <v>Jhenaidah Jhenaidah DOTs Corner</v>
      </c>
      <c r="DH2545" s="566"/>
      <c r="DI2545"/>
      <c r="DJ2545" s="384" t="s">
        <v>58</v>
      </c>
      <c r="DK2545" s="384" t="s">
        <v>989</v>
      </c>
      <c r="DL2545" s="384" t="str">
        <f t="shared" si="364"/>
        <v>Jhenaidah Jhenaidah DOTs Corner</v>
      </c>
      <c r="DM2545" s="566"/>
      <c r="DN2545"/>
      <c r="DO2545" s="384" t="s">
        <v>58</v>
      </c>
      <c r="DP2545" s="384" t="s">
        <v>989</v>
      </c>
      <c r="DQ2545" s="384" t="str">
        <f t="shared" si="365"/>
        <v>Jhenaidah Jhenaidah DOTs Corner</v>
      </c>
      <c r="DR2545" s="566"/>
    </row>
    <row r="2546" spans="1:122" ht="15" hidden="1" x14ac:dyDescent="0.25">
      <c r="A2546" s="384" t="s">
        <v>58</v>
      </c>
      <c r="B2546" s="241" t="s">
        <v>607</v>
      </c>
      <c r="C2546" s="384" t="str">
        <f t="shared" si="357"/>
        <v>Jhenaidah Jhenaidah Sadar</v>
      </c>
      <c r="D2546" s="626"/>
      <c r="E2546" s="626"/>
      <c r="F2546" s="626"/>
      <c r="G2546" s="626"/>
      <c r="H2546" s="626"/>
      <c r="I2546" s="626"/>
      <c r="J2546" s="626"/>
      <c r="K2546" s="626"/>
      <c r="L2546" s="626"/>
      <c r="M2546" s="626"/>
      <c r="N2546" s="626"/>
      <c r="O2546" s="626"/>
      <c r="P2546" s="626"/>
      <c r="Q2546" s="626"/>
      <c r="R2546" s="626"/>
      <c r="S2546" s="326"/>
      <c r="T2546" s="326"/>
      <c r="U2546" s="384" t="s">
        <v>58</v>
      </c>
      <c r="V2546" s="241" t="s">
        <v>607</v>
      </c>
      <c r="W2546" s="384" t="str">
        <f t="shared" si="358"/>
        <v>Jhenaidah Jhenaidah Sadar</v>
      </c>
      <c r="X2546" s="626"/>
      <c r="Y2546" s="626"/>
      <c r="Z2546" s="626"/>
      <c r="AA2546" s="626"/>
      <c r="AB2546" s="626"/>
      <c r="AC2546" s="626"/>
      <c r="AD2546" s="626"/>
      <c r="AE2546" s="626"/>
      <c r="AF2546" s="626"/>
      <c r="AG2546" s="626"/>
      <c r="AH2546" s="626"/>
      <c r="AI2546" s="626"/>
      <c r="AJ2546" s="626"/>
      <c r="AK2546" s="626"/>
      <c r="AL2546" s="626"/>
      <c r="AO2546" s="384" t="s">
        <v>58</v>
      </c>
      <c r="AP2546" s="241" t="s">
        <v>607</v>
      </c>
      <c r="AQ2546" s="384" t="str">
        <f t="shared" si="359"/>
        <v>Jhenaidah Jhenaidah Sadar</v>
      </c>
      <c r="AR2546" s="627"/>
      <c r="AS2546" s="627"/>
      <c r="AT2546" s="627"/>
      <c r="AU2546" s="627"/>
      <c r="AV2546" s="627"/>
      <c r="AW2546" s="627"/>
      <c r="AX2546" s="627"/>
      <c r="AY2546" s="627"/>
      <c r="AZ2546" s="627"/>
      <c r="BA2546" s="627"/>
      <c r="BB2546" s="627"/>
      <c r="BC2546" s="627"/>
      <c r="BD2546" s="627"/>
      <c r="BE2546" s="627"/>
      <c r="BF2546" s="627"/>
      <c r="BH2546" s="384" t="s">
        <v>58</v>
      </c>
      <c r="BI2546" s="241" t="s">
        <v>607</v>
      </c>
      <c r="BJ2546" s="384" t="str">
        <f t="shared" si="355"/>
        <v>Jhenaidah Jhenaidah Sadar</v>
      </c>
      <c r="BK2546" s="627"/>
      <c r="BL2546" s="627"/>
      <c r="BM2546" s="627"/>
      <c r="BN2546" s="627"/>
      <c r="BO2546" s="627"/>
      <c r="BP2546" s="627"/>
      <c r="BQ2546" s="627"/>
      <c r="BR2546" s="627"/>
      <c r="BS2546" s="627"/>
      <c r="BT2546" s="627"/>
      <c r="BU2546" s="627"/>
      <c r="BV2546" s="627"/>
      <c r="BW2546" s="627"/>
      <c r="BX2546" s="627"/>
      <c r="BY2546" s="627"/>
      <c r="CA2546" s="384" t="s">
        <v>58</v>
      </c>
      <c r="CB2546" s="241" t="s">
        <v>607</v>
      </c>
      <c r="CC2546" s="384" t="str">
        <f t="shared" si="360"/>
        <v>Jhenaidah Jhenaidah Sadar</v>
      </c>
      <c r="CD2546" s="567"/>
      <c r="CE2546" s="567"/>
      <c r="CF2546" s="567"/>
      <c r="CG2546" s="567"/>
      <c r="CH2546" s="567"/>
      <c r="CI2546" s="567"/>
      <c r="CJ2546" s="567"/>
      <c r="CK2546" s="567"/>
      <c r="CN2546" s="384" t="s">
        <v>58</v>
      </c>
      <c r="CO2546" s="241" t="s">
        <v>607</v>
      </c>
      <c r="CP2546" s="384" t="str">
        <f t="shared" si="361"/>
        <v>Jhenaidah Jhenaidah Sadar</v>
      </c>
      <c r="CQ2546" s="567"/>
      <c r="CR2546" s="567"/>
      <c r="CS2546" s="567"/>
      <c r="CT2546" s="567"/>
      <c r="CU2546" s="567"/>
      <c r="CV2546" s="567"/>
      <c r="CW2546" s="567"/>
      <c r="CX2546" s="567"/>
      <c r="CZ2546" s="384" t="s">
        <v>58</v>
      </c>
      <c r="DA2546" s="241" t="s">
        <v>607</v>
      </c>
      <c r="DB2546" s="384" t="str">
        <f t="shared" si="362"/>
        <v>Jhenaidah Jhenaidah Sadar</v>
      </c>
      <c r="DC2546" s="566"/>
      <c r="DD2546"/>
      <c r="DE2546" s="384" t="s">
        <v>58</v>
      </c>
      <c r="DF2546" s="241" t="s">
        <v>607</v>
      </c>
      <c r="DG2546" s="384" t="str">
        <f t="shared" si="363"/>
        <v>Jhenaidah Jhenaidah Sadar</v>
      </c>
      <c r="DH2546" s="566"/>
      <c r="DI2546"/>
      <c r="DJ2546" s="384" t="s">
        <v>58</v>
      </c>
      <c r="DK2546" s="241" t="s">
        <v>607</v>
      </c>
      <c r="DL2546" s="384" t="str">
        <f t="shared" si="364"/>
        <v>Jhenaidah Jhenaidah Sadar</v>
      </c>
      <c r="DM2546" s="566"/>
      <c r="DN2546"/>
      <c r="DO2546" s="384" t="s">
        <v>58</v>
      </c>
      <c r="DP2546" s="241" t="s">
        <v>607</v>
      </c>
      <c r="DQ2546" s="384" t="str">
        <f t="shared" si="365"/>
        <v>Jhenaidah Jhenaidah Sadar</v>
      </c>
      <c r="DR2546" s="566"/>
    </row>
    <row r="2547" spans="1:122" ht="15" hidden="1" x14ac:dyDescent="0.25">
      <c r="A2547" s="384" t="s">
        <v>58</v>
      </c>
      <c r="B2547" s="384" t="s">
        <v>373</v>
      </c>
      <c r="C2547" s="384" t="str">
        <f t="shared" si="357"/>
        <v>Jhenaidah Kaliganj</v>
      </c>
      <c r="D2547" s="626"/>
      <c r="E2547" s="626"/>
      <c r="F2547" s="626"/>
      <c r="G2547" s="626"/>
      <c r="H2547" s="626"/>
      <c r="I2547" s="626"/>
      <c r="J2547" s="626"/>
      <c r="K2547" s="626"/>
      <c r="L2547" s="626"/>
      <c r="M2547" s="626"/>
      <c r="N2547" s="626"/>
      <c r="O2547" s="626"/>
      <c r="P2547" s="626"/>
      <c r="Q2547" s="626"/>
      <c r="R2547" s="626"/>
      <c r="S2547" s="326"/>
      <c r="T2547" s="326"/>
      <c r="U2547" s="384" t="s">
        <v>58</v>
      </c>
      <c r="V2547" s="384" t="s">
        <v>373</v>
      </c>
      <c r="W2547" s="384" t="str">
        <f t="shared" si="358"/>
        <v>Jhenaidah Kaliganj</v>
      </c>
      <c r="X2547" s="626"/>
      <c r="Y2547" s="626"/>
      <c r="Z2547" s="626"/>
      <c r="AA2547" s="626"/>
      <c r="AB2547" s="626"/>
      <c r="AC2547" s="626"/>
      <c r="AD2547" s="626"/>
      <c r="AE2547" s="626"/>
      <c r="AF2547" s="626"/>
      <c r="AG2547" s="626"/>
      <c r="AH2547" s="626"/>
      <c r="AI2547" s="626"/>
      <c r="AJ2547" s="626"/>
      <c r="AK2547" s="626"/>
      <c r="AL2547" s="626"/>
      <c r="AO2547" s="384" t="s">
        <v>58</v>
      </c>
      <c r="AP2547" s="384" t="s">
        <v>373</v>
      </c>
      <c r="AQ2547" s="384" t="str">
        <f t="shared" si="359"/>
        <v>Jhenaidah Kaliganj</v>
      </c>
      <c r="AR2547" s="627"/>
      <c r="AS2547" s="627"/>
      <c r="AT2547" s="627"/>
      <c r="AU2547" s="627"/>
      <c r="AV2547" s="627"/>
      <c r="AW2547" s="627"/>
      <c r="AX2547" s="627"/>
      <c r="AY2547" s="627"/>
      <c r="AZ2547" s="627"/>
      <c r="BA2547" s="627"/>
      <c r="BB2547" s="627"/>
      <c r="BC2547" s="627"/>
      <c r="BD2547" s="627"/>
      <c r="BE2547" s="627"/>
      <c r="BF2547" s="627"/>
      <c r="BH2547" s="384" t="s">
        <v>58</v>
      </c>
      <c r="BI2547" s="384" t="s">
        <v>373</v>
      </c>
      <c r="BJ2547" s="384" t="str">
        <f t="shared" si="355"/>
        <v>Jhenaidah Kaliganj</v>
      </c>
      <c r="BK2547" s="627"/>
      <c r="BL2547" s="627"/>
      <c r="BM2547" s="627"/>
      <c r="BN2547" s="627"/>
      <c r="BO2547" s="627"/>
      <c r="BP2547" s="627"/>
      <c r="BQ2547" s="627"/>
      <c r="BR2547" s="627"/>
      <c r="BS2547" s="627"/>
      <c r="BT2547" s="627"/>
      <c r="BU2547" s="627"/>
      <c r="BV2547" s="627"/>
      <c r="BW2547" s="627"/>
      <c r="BX2547" s="627"/>
      <c r="BY2547" s="627"/>
      <c r="CA2547" s="384" t="s">
        <v>58</v>
      </c>
      <c r="CB2547" s="384" t="s">
        <v>373</v>
      </c>
      <c r="CC2547" s="384" t="str">
        <f t="shared" si="360"/>
        <v>Jhenaidah Kaliganj</v>
      </c>
      <c r="CD2547" s="567"/>
      <c r="CE2547" s="567"/>
      <c r="CF2547" s="567"/>
      <c r="CG2547" s="567"/>
      <c r="CH2547" s="567"/>
      <c r="CI2547" s="567"/>
      <c r="CJ2547" s="567"/>
      <c r="CK2547" s="567"/>
      <c r="CN2547" s="384" t="s">
        <v>58</v>
      </c>
      <c r="CO2547" s="384" t="s">
        <v>373</v>
      </c>
      <c r="CP2547" s="384" t="str">
        <f t="shared" si="361"/>
        <v>Jhenaidah Kaliganj</v>
      </c>
      <c r="CQ2547" s="567"/>
      <c r="CR2547" s="567"/>
      <c r="CS2547" s="567"/>
      <c r="CT2547" s="567"/>
      <c r="CU2547" s="567"/>
      <c r="CV2547" s="567"/>
      <c r="CW2547" s="567"/>
      <c r="CX2547" s="567"/>
      <c r="CZ2547" s="384" t="s">
        <v>58</v>
      </c>
      <c r="DA2547" s="384" t="s">
        <v>373</v>
      </c>
      <c r="DB2547" s="384" t="str">
        <f t="shared" si="362"/>
        <v>Jhenaidah Kaliganj</v>
      </c>
      <c r="DC2547" s="566"/>
      <c r="DD2547"/>
      <c r="DE2547" s="384" t="s">
        <v>58</v>
      </c>
      <c r="DF2547" s="384" t="s">
        <v>373</v>
      </c>
      <c r="DG2547" s="384" t="str">
        <f t="shared" si="363"/>
        <v>Jhenaidah Kaliganj</v>
      </c>
      <c r="DH2547" s="566"/>
      <c r="DI2547"/>
      <c r="DJ2547" s="384" t="s">
        <v>58</v>
      </c>
      <c r="DK2547" s="384" t="s">
        <v>373</v>
      </c>
      <c r="DL2547" s="384" t="str">
        <f t="shared" si="364"/>
        <v>Jhenaidah Kaliganj</v>
      </c>
      <c r="DM2547" s="566"/>
      <c r="DN2547"/>
      <c r="DO2547" s="384" t="s">
        <v>58</v>
      </c>
      <c r="DP2547" s="384" t="s">
        <v>373</v>
      </c>
      <c r="DQ2547" s="384" t="str">
        <f t="shared" si="365"/>
        <v>Jhenaidah Kaliganj</v>
      </c>
      <c r="DR2547" s="566"/>
    </row>
    <row r="2548" spans="1:122" ht="15" hidden="1" x14ac:dyDescent="0.25">
      <c r="A2548" s="384" t="s">
        <v>58</v>
      </c>
      <c r="B2548" s="384" t="s">
        <v>374</v>
      </c>
      <c r="C2548" s="384" t="str">
        <f t="shared" si="357"/>
        <v>Jhenaidah Kotchandpur</v>
      </c>
      <c r="D2548" s="626"/>
      <c r="E2548" s="626"/>
      <c r="F2548" s="626"/>
      <c r="G2548" s="626"/>
      <c r="H2548" s="626"/>
      <c r="I2548" s="626"/>
      <c r="J2548" s="626"/>
      <c r="K2548" s="626"/>
      <c r="L2548" s="626"/>
      <c r="M2548" s="626"/>
      <c r="N2548" s="626"/>
      <c r="O2548" s="626"/>
      <c r="P2548" s="626"/>
      <c r="Q2548" s="626"/>
      <c r="R2548" s="626"/>
      <c r="S2548" s="326"/>
      <c r="T2548" s="326"/>
      <c r="U2548" s="384" t="s">
        <v>58</v>
      </c>
      <c r="V2548" s="384" t="s">
        <v>374</v>
      </c>
      <c r="W2548" s="384" t="str">
        <f t="shared" si="358"/>
        <v>Jhenaidah Kotchandpur</v>
      </c>
      <c r="X2548" s="626"/>
      <c r="Y2548" s="626"/>
      <c r="Z2548" s="626"/>
      <c r="AA2548" s="626"/>
      <c r="AB2548" s="626"/>
      <c r="AC2548" s="626"/>
      <c r="AD2548" s="626"/>
      <c r="AE2548" s="626"/>
      <c r="AF2548" s="626"/>
      <c r="AG2548" s="626"/>
      <c r="AH2548" s="626"/>
      <c r="AI2548" s="626"/>
      <c r="AJ2548" s="626"/>
      <c r="AK2548" s="626"/>
      <c r="AL2548" s="626"/>
      <c r="AO2548" s="384" t="s">
        <v>58</v>
      </c>
      <c r="AP2548" s="384" t="s">
        <v>374</v>
      </c>
      <c r="AQ2548" s="384" t="str">
        <f t="shared" si="359"/>
        <v>Jhenaidah Kotchandpur</v>
      </c>
      <c r="AR2548" s="627"/>
      <c r="AS2548" s="627"/>
      <c r="AT2548" s="627"/>
      <c r="AU2548" s="627"/>
      <c r="AV2548" s="627"/>
      <c r="AW2548" s="627"/>
      <c r="AX2548" s="627"/>
      <c r="AY2548" s="627"/>
      <c r="AZ2548" s="627"/>
      <c r="BA2548" s="627"/>
      <c r="BB2548" s="627"/>
      <c r="BC2548" s="627"/>
      <c r="BD2548" s="627"/>
      <c r="BE2548" s="627"/>
      <c r="BF2548" s="627"/>
      <c r="BH2548" s="384" t="s">
        <v>58</v>
      </c>
      <c r="BI2548" s="384" t="s">
        <v>374</v>
      </c>
      <c r="BJ2548" s="384" t="str">
        <f t="shared" si="355"/>
        <v>Jhenaidah Kotchandpur</v>
      </c>
      <c r="BK2548" s="627"/>
      <c r="BL2548" s="627"/>
      <c r="BM2548" s="627"/>
      <c r="BN2548" s="627"/>
      <c r="BO2548" s="627"/>
      <c r="BP2548" s="627"/>
      <c r="BQ2548" s="627"/>
      <c r="BR2548" s="627"/>
      <c r="BS2548" s="627"/>
      <c r="BT2548" s="627"/>
      <c r="BU2548" s="627"/>
      <c r="BV2548" s="627"/>
      <c r="BW2548" s="627"/>
      <c r="BX2548" s="627"/>
      <c r="BY2548" s="627"/>
      <c r="CA2548" s="384" t="s">
        <v>58</v>
      </c>
      <c r="CB2548" s="384" t="s">
        <v>374</v>
      </c>
      <c r="CC2548" s="384" t="str">
        <f t="shared" si="360"/>
        <v>Jhenaidah Kotchandpur</v>
      </c>
      <c r="CD2548" s="567"/>
      <c r="CE2548" s="567"/>
      <c r="CF2548" s="567"/>
      <c r="CG2548" s="567"/>
      <c r="CH2548" s="567"/>
      <c r="CI2548" s="567"/>
      <c r="CJ2548" s="567"/>
      <c r="CK2548" s="567"/>
      <c r="CN2548" s="384" t="s">
        <v>58</v>
      </c>
      <c r="CO2548" s="384" t="s">
        <v>374</v>
      </c>
      <c r="CP2548" s="384" t="str">
        <f t="shared" si="361"/>
        <v>Jhenaidah Kotchandpur</v>
      </c>
      <c r="CQ2548" s="567"/>
      <c r="CR2548" s="567"/>
      <c r="CS2548" s="567"/>
      <c r="CT2548" s="567"/>
      <c r="CU2548" s="567"/>
      <c r="CV2548" s="567"/>
      <c r="CW2548" s="567"/>
      <c r="CX2548" s="567"/>
      <c r="CZ2548" s="384" t="s">
        <v>58</v>
      </c>
      <c r="DA2548" s="384" t="s">
        <v>374</v>
      </c>
      <c r="DB2548" s="384" t="str">
        <f t="shared" si="362"/>
        <v>Jhenaidah Kotchandpur</v>
      </c>
      <c r="DC2548" s="566"/>
      <c r="DD2548"/>
      <c r="DE2548" s="384" t="s">
        <v>58</v>
      </c>
      <c r="DF2548" s="384" t="s">
        <v>374</v>
      </c>
      <c r="DG2548" s="384" t="str">
        <f t="shared" si="363"/>
        <v>Jhenaidah Kotchandpur</v>
      </c>
      <c r="DH2548" s="566"/>
      <c r="DI2548"/>
      <c r="DJ2548" s="384" t="s">
        <v>58</v>
      </c>
      <c r="DK2548" s="384" t="s">
        <v>374</v>
      </c>
      <c r="DL2548" s="384" t="str">
        <f t="shared" si="364"/>
        <v>Jhenaidah Kotchandpur</v>
      </c>
      <c r="DM2548" s="566"/>
      <c r="DN2548"/>
      <c r="DO2548" s="384" t="s">
        <v>58</v>
      </c>
      <c r="DP2548" s="384" t="s">
        <v>374</v>
      </c>
      <c r="DQ2548" s="384" t="str">
        <f t="shared" si="365"/>
        <v>Jhenaidah Kotchandpur</v>
      </c>
      <c r="DR2548" s="566"/>
    </row>
    <row r="2549" spans="1:122" ht="15" hidden="1" x14ac:dyDescent="0.25">
      <c r="A2549" s="384" t="s">
        <v>58</v>
      </c>
      <c r="B2549" s="384" t="s">
        <v>375</v>
      </c>
      <c r="C2549" s="384" t="str">
        <f t="shared" si="357"/>
        <v>Jhenaidah Moheshpur</v>
      </c>
      <c r="D2549" s="626"/>
      <c r="E2549" s="626"/>
      <c r="F2549" s="626"/>
      <c r="G2549" s="626"/>
      <c r="H2549" s="626"/>
      <c r="I2549" s="626"/>
      <c r="J2549" s="626"/>
      <c r="K2549" s="626"/>
      <c r="L2549" s="626"/>
      <c r="M2549" s="626"/>
      <c r="N2549" s="626"/>
      <c r="O2549" s="626"/>
      <c r="P2549" s="626"/>
      <c r="Q2549" s="626"/>
      <c r="R2549" s="626"/>
      <c r="S2549" s="326"/>
      <c r="T2549" s="326"/>
      <c r="U2549" s="384" t="s">
        <v>58</v>
      </c>
      <c r="V2549" s="384" t="s">
        <v>375</v>
      </c>
      <c r="W2549" s="384" t="str">
        <f t="shared" si="358"/>
        <v>Jhenaidah Moheshpur</v>
      </c>
      <c r="X2549" s="626"/>
      <c r="Y2549" s="626"/>
      <c r="Z2549" s="626"/>
      <c r="AA2549" s="626"/>
      <c r="AB2549" s="626"/>
      <c r="AC2549" s="626"/>
      <c r="AD2549" s="626"/>
      <c r="AE2549" s="626"/>
      <c r="AF2549" s="626"/>
      <c r="AG2549" s="626"/>
      <c r="AH2549" s="626"/>
      <c r="AI2549" s="626"/>
      <c r="AJ2549" s="626"/>
      <c r="AK2549" s="626"/>
      <c r="AL2549" s="626"/>
      <c r="AO2549" s="384" t="s">
        <v>58</v>
      </c>
      <c r="AP2549" s="384" t="s">
        <v>375</v>
      </c>
      <c r="AQ2549" s="384" t="str">
        <f t="shared" si="359"/>
        <v>Jhenaidah Moheshpur</v>
      </c>
      <c r="AR2549" s="627"/>
      <c r="AS2549" s="627"/>
      <c r="AT2549" s="627"/>
      <c r="AU2549" s="627"/>
      <c r="AV2549" s="627"/>
      <c r="AW2549" s="627"/>
      <c r="AX2549" s="627"/>
      <c r="AY2549" s="627"/>
      <c r="AZ2549" s="627"/>
      <c r="BA2549" s="627"/>
      <c r="BB2549" s="627"/>
      <c r="BC2549" s="627"/>
      <c r="BD2549" s="627"/>
      <c r="BE2549" s="627"/>
      <c r="BF2549" s="627"/>
      <c r="BH2549" s="384" t="s">
        <v>58</v>
      </c>
      <c r="BI2549" s="384" t="s">
        <v>375</v>
      </c>
      <c r="BJ2549" s="384" t="str">
        <f t="shared" si="355"/>
        <v>Jhenaidah Moheshpur</v>
      </c>
      <c r="BK2549" s="627"/>
      <c r="BL2549" s="627"/>
      <c r="BM2549" s="627"/>
      <c r="BN2549" s="627"/>
      <c r="BO2549" s="627"/>
      <c r="BP2549" s="627"/>
      <c r="BQ2549" s="627"/>
      <c r="BR2549" s="627"/>
      <c r="BS2549" s="627"/>
      <c r="BT2549" s="627"/>
      <c r="BU2549" s="627"/>
      <c r="BV2549" s="627"/>
      <c r="BW2549" s="627"/>
      <c r="BX2549" s="627"/>
      <c r="BY2549" s="627"/>
      <c r="CA2549" s="384" t="s">
        <v>58</v>
      </c>
      <c r="CB2549" s="384" t="s">
        <v>375</v>
      </c>
      <c r="CC2549" s="384" t="str">
        <f t="shared" si="360"/>
        <v>Jhenaidah Moheshpur</v>
      </c>
      <c r="CD2549" s="567"/>
      <c r="CE2549" s="567"/>
      <c r="CF2549" s="567"/>
      <c r="CG2549" s="567"/>
      <c r="CH2549" s="567"/>
      <c r="CI2549" s="567"/>
      <c r="CJ2549" s="567"/>
      <c r="CK2549" s="567"/>
      <c r="CN2549" s="384" t="s">
        <v>58</v>
      </c>
      <c r="CO2549" s="384" t="s">
        <v>375</v>
      </c>
      <c r="CP2549" s="384" t="str">
        <f t="shared" si="361"/>
        <v>Jhenaidah Moheshpur</v>
      </c>
      <c r="CQ2549" s="567"/>
      <c r="CR2549" s="567"/>
      <c r="CS2549" s="567"/>
      <c r="CT2549" s="567"/>
      <c r="CU2549" s="567"/>
      <c r="CV2549" s="567"/>
      <c r="CW2549" s="567"/>
      <c r="CX2549" s="567"/>
      <c r="CZ2549" s="384" t="s">
        <v>58</v>
      </c>
      <c r="DA2549" s="384" t="s">
        <v>375</v>
      </c>
      <c r="DB2549" s="384" t="str">
        <f t="shared" si="362"/>
        <v>Jhenaidah Moheshpur</v>
      </c>
      <c r="DC2549" s="566"/>
      <c r="DD2549"/>
      <c r="DE2549" s="384" t="s">
        <v>58</v>
      </c>
      <c r="DF2549" s="384" t="s">
        <v>375</v>
      </c>
      <c r="DG2549" s="384" t="str">
        <f t="shared" si="363"/>
        <v>Jhenaidah Moheshpur</v>
      </c>
      <c r="DH2549" s="566"/>
      <c r="DI2549"/>
      <c r="DJ2549" s="384" t="s">
        <v>58</v>
      </c>
      <c r="DK2549" s="384" t="s">
        <v>375</v>
      </c>
      <c r="DL2549" s="384" t="str">
        <f t="shared" si="364"/>
        <v>Jhenaidah Moheshpur</v>
      </c>
      <c r="DM2549" s="566"/>
      <c r="DN2549"/>
      <c r="DO2549" s="384" t="s">
        <v>58</v>
      </c>
      <c r="DP2549" s="384" t="s">
        <v>375</v>
      </c>
      <c r="DQ2549" s="384" t="str">
        <f t="shared" si="365"/>
        <v>Jhenaidah Moheshpur</v>
      </c>
      <c r="DR2549" s="566"/>
    </row>
    <row r="2550" spans="1:122" ht="15" hidden="1" x14ac:dyDescent="0.25">
      <c r="A2550" s="384" t="s">
        <v>58</v>
      </c>
      <c r="B2550" s="385" t="s">
        <v>88</v>
      </c>
      <c r="C2550" s="384" t="str">
        <f t="shared" si="357"/>
        <v>Jhenaidah Prison</v>
      </c>
      <c r="D2550" s="626"/>
      <c r="E2550" s="626"/>
      <c r="F2550" s="626"/>
      <c r="G2550" s="626"/>
      <c r="H2550" s="626"/>
      <c r="I2550" s="626"/>
      <c r="J2550" s="626"/>
      <c r="K2550" s="626"/>
      <c r="L2550" s="626"/>
      <c r="M2550" s="626"/>
      <c r="N2550" s="626"/>
      <c r="O2550" s="626"/>
      <c r="P2550" s="626"/>
      <c r="Q2550" s="626"/>
      <c r="R2550" s="626"/>
      <c r="S2550" s="326"/>
      <c r="T2550" s="326"/>
      <c r="U2550" s="384" t="s">
        <v>58</v>
      </c>
      <c r="V2550" s="385" t="s">
        <v>88</v>
      </c>
      <c r="W2550" s="384" t="str">
        <f t="shared" si="358"/>
        <v>Jhenaidah Prison</v>
      </c>
      <c r="X2550" s="626"/>
      <c r="Y2550" s="626"/>
      <c r="Z2550" s="626"/>
      <c r="AA2550" s="626"/>
      <c r="AB2550" s="626"/>
      <c r="AC2550" s="626"/>
      <c r="AD2550" s="626"/>
      <c r="AE2550" s="626"/>
      <c r="AF2550" s="626"/>
      <c r="AG2550" s="626"/>
      <c r="AH2550" s="626"/>
      <c r="AI2550" s="626"/>
      <c r="AJ2550" s="626"/>
      <c r="AK2550" s="626"/>
      <c r="AL2550" s="626"/>
      <c r="AO2550" s="384" t="s">
        <v>58</v>
      </c>
      <c r="AP2550" s="385" t="s">
        <v>88</v>
      </c>
      <c r="AQ2550" s="384" t="str">
        <f t="shared" si="359"/>
        <v>Jhenaidah Prison</v>
      </c>
      <c r="AR2550" s="627"/>
      <c r="AS2550" s="627"/>
      <c r="AT2550" s="627"/>
      <c r="AU2550" s="627"/>
      <c r="AV2550" s="627"/>
      <c r="AW2550" s="627"/>
      <c r="AX2550" s="627"/>
      <c r="AY2550" s="627"/>
      <c r="AZ2550" s="627"/>
      <c r="BA2550" s="627"/>
      <c r="BB2550" s="627"/>
      <c r="BC2550" s="627"/>
      <c r="BD2550" s="627"/>
      <c r="BE2550" s="627"/>
      <c r="BF2550" s="627"/>
      <c r="BH2550" s="384" t="s">
        <v>58</v>
      </c>
      <c r="BI2550" s="385" t="s">
        <v>88</v>
      </c>
      <c r="BJ2550" s="384" t="str">
        <f t="shared" si="355"/>
        <v>Jhenaidah Prison</v>
      </c>
      <c r="BK2550" s="627"/>
      <c r="BL2550" s="627"/>
      <c r="BM2550" s="627"/>
      <c r="BN2550" s="627"/>
      <c r="BO2550" s="627"/>
      <c r="BP2550" s="627"/>
      <c r="BQ2550" s="627"/>
      <c r="BR2550" s="627"/>
      <c r="BS2550" s="627"/>
      <c r="BT2550" s="627"/>
      <c r="BU2550" s="627"/>
      <c r="BV2550" s="627"/>
      <c r="BW2550" s="627"/>
      <c r="BX2550" s="627"/>
      <c r="BY2550" s="627"/>
      <c r="CA2550" s="384" t="s">
        <v>58</v>
      </c>
      <c r="CB2550" s="385" t="s">
        <v>88</v>
      </c>
      <c r="CC2550" s="384" t="str">
        <f t="shared" si="360"/>
        <v>Jhenaidah Prison</v>
      </c>
      <c r="CD2550" s="567"/>
      <c r="CE2550" s="567"/>
      <c r="CF2550" s="567"/>
      <c r="CG2550" s="567"/>
      <c r="CH2550" s="567"/>
      <c r="CI2550" s="567"/>
      <c r="CJ2550" s="567"/>
      <c r="CK2550" s="567"/>
      <c r="CN2550" s="384" t="s">
        <v>58</v>
      </c>
      <c r="CO2550" s="385" t="s">
        <v>88</v>
      </c>
      <c r="CP2550" s="384" t="str">
        <f t="shared" si="361"/>
        <v>Jhenaidah Prison</v>
      </c>
      <c r="CQ2550" s="567"/>
      <c r="CR2550" s="567"/>
      <c r="CS2550" s="567"/>
      <c r="CT2550" s="567"/>
      <c r="CU2550" s="567"/>
      <c r="CV2550" s="567"/>
      <c r="CW2550" s="567"/>
      <c r="CX2550" s="567"/>
      <c r="CZ2550" s="384" t="s">
        <v>58</v>
      </c>
      <c r="DA2550" s="385" t="s">
        <v>88</v>
      </c>
      <c r="DB2550" s="384" t="str">
        <f t="shared" si="362"/>
        <v>Jhenaidah Prison</v>
      </c>
      <c r="DC2550" s="566"/>
      <c r="DD2550"/>
      <c r="DE2550" s="384" t="s">
        <v>58</v>
      </c>
      <c r="DF2550" s="385" t="s">
        <v>88</v>
      </c>
      <c r="DG2550" s="384" t="str">
        <f t="shared" si="363"/>
        <v>Jhenaidah Prison</v>
      </c>
      <c r="DH2550" s="566"/>
      <c r="DI2550"/>
      <c r="DJ2550" s="384" t="s">
        <v>58</v>
      </c>
      <c r="DK2550" s="385" t="s">
        <v>88</v>
      </c>
      <c r="DL2550" s="384" t="str">
        <f t="shared" si="364"/>
        <v>Jhenaidah Prison</v>
      </c>
      <c r="DM2550" s="566"/>
      <c r="DN2550"/>
      <c r="DO2550" s="384" t="s">
        <v>58</v>
      </c>
      <c r="DP2550" s="385" t="s">
        <v>88</v>
      </c>
      <c r="DQ2550" s="384" t="str">
        <f t="shared" si="365"/>
        <v>Jhenaidah Prison</v>
      </c>
      <c r="DR2550" s="566"/>
    </row>
    <row r="2551" spans="1:122" ht="15" hidden="1" x14ac:dyDescent="0.25">
      <c r="A2551" s="384" t="s">
        <v>58</v>
      </c>
      <c r="B2551" s="384" t="s">
        <v>376</v>
      </c>
      <c r="C2551" s="384" t="str">
        <f t="shared" si="357"/>
        <v>Jhenaidah Sailakupa</v>
      </c>
      <c r="D2551" s="626"/>
      <c r="E2551" s="626"/>
      <c r="F2551" s="626"/>
      <c r="G2551" s="626"/>
      <c r="H2551" s="626"/>
      <c r="I2551" s="626"/>
      <c r="J2551" s="626"/>
      <c r="K2551" s="626"/>
      <c r="L2551" s="626"/>
      <c r="M2551" s="626"/>
      <c r="N2551" s="626"/>
      <c r="O2551" s="626"/>
      <c r="P2551" s="626"/>
      <c r="Q2551" s="626"/>
      <c r="R2551" s="626"/>
      <c r="S2551" s="326"/>
      <c r="T2551" s="326"/>
      <c r="U2551" s="384" t="s">
        <v>58</v>
      </c>
      <c r="V2551" s="384" t="s">
        <v>376</v>
      </c>
      <c r="W2551" s="384" t="str">
        <f t="shared" si="358"/>
        <v>Jhenaidah Sailakupa</v>
      </c>
      <c r="X2551" s="626"/>
      <c r="Y2551" s="626"/>
      <c r="Z2551" s="626"/>
      <c r="AA2551" s="626"/>
      <c r="AB2551" s="626"/>
      <c r="AC2551" s="626"/>
      <c r="AD2551" s="626"/>
      <c r="AE2551" s="626"/>
      <c r="AF2551" s="626"/>
      <c r="AG2551" s="626"/>
      <c r="AH2551" s="626"/>
      <c r="AI2551" s="626"/>
      <c r="AJ2551" s="626"/>
      <c r="AK2551" s="626"/>
      <c r="AL2551" s="626"/>
      <c r="AO2551" s="384" t="s">
        <v>58</v>
      </c>
      <c r="AP2551" s="384" t="s">
        <v>376</v>
      </c>
      <c r="AQ2551" s="384" t="str">
        <f t="shared" si="359"/>
        <v>Jhenaidah Sailakupa</v>
      </c>
      <c r="AR2551" s="627"/>
      <c r="AS2551" s="627"/>
      <c r="AT2551" s="627"/>
      <c r="AU2551" s="627"/>
      <c r="AV2551" s="627"/>
      <c r="AW2551" s="627"/>
      <c r="AX2551" s="627"/>
      <c r="AY2551" s="627"/>
      <c r="AZ2551" s="627"/>
      <c r="BA2551" s="627"/>
      <c r="BB2551" s="627"/>
      <c r="BC2551" s="627"/>
      <c r="BD2551" s="627"/>
      <c r="BE2551" s="627"/>
      <c r="BF2551" s="627"/>
      <c r="BH2551" s="384" t="s">
        <v>58</v>
      </c>
      <c r="BI2551" s="384" t="s">
        <v>376</v>
      </c>
      <c r="BJ2551" s="384" t="str">
        <f t="shared" si="355"/>
        <v>Jhenaidah Sailakupa</v>
      </c>
      <c r="BK2551" s="627"/>
      <c r="BL2551" s="627"/>
      <c r="BM2551" s="627"/>
      <c r="BN2551" s="627"/>
      <c r="BO2551" s="627"/>
      <c r="BP2551" s="627"/>
      <c r="BQ2551" s="627"/>
      <c r="BR2551" s="627"/>
      <c r="BS2551" s="627"/>
      <c r="BT2551" s="627"/>
      <c r="BU2551" s="627"/>
      <c r="BV2551" s="627"/>
      <c r="BW2551" s="627"/>
      <c r="BX2551" s="627"/>
      <c r="BY2551" s="627"/>
      <c r="CA2551" s="384" t="s">
        <v>58</v>
      </c>
      <c r="CB2551" s="384" t="s">
        <v>376</v>
      </c>
      <c r="CC2551" s="384" t="str">
        <f t="shared" si="360"/>
        <v>Jhenaidah Sailakupa</v>
      </c>
      <c r="CD2551" s="567"/>
      <c r="CE2551" s="567"/>
      <c r="CF2551" s="567"/>
      <c r="CG2551" s="567"/>
      <c r="CH2551" s="567"/>
      <c r="CI2551" s="567"/>
      <c r="CJ2551" s="567"/>
      <c r="CK2551" s="567"/>
      <c r="CN2551" s="384" t="s">
        <v>58</v>
      </c>
      <c r="CO2551" s="384" t="s">
        <v>376</v>
      </c>
      <c r="CP2551" s="384" t="str">
        <f t="shared" si="361"/>
        <v>Jhenaidah Sailakupa</v>
      </c>
      <c r="CQ2551" s="567"/>
      <c r="CR2551" s="567"/>
      <c r="CS2551" s="567"/>
      <c r="CT2551" s="567"/>
      <c r="CU2551" s="567"/>
      <c r="CV2551" s="567"/>
      <c r="CW2551" s="567"/>
      <c r="CX2551" s="567"/>
      <c r="CZ2551" s="384" t="s">
        <v>58</v>
      </c>
      <c r="DA2551" s="384" t="s">
        <v>376</v>
      </c>
      <c r="DB2551" s="384" t="str">
        <f t="shared" si="362"/>
        <v>Jhenaidah Sailakupa</v>
      </c>
      <c r="DC2551" s="566"/>
      <c r="DD2551"/>
      <c r="DE2551" s="384" t="s">
        <v>58</v>
      </c>
      <c r="DF2551" s="384" t="s">
        <v>376</v>
      </c>
      <c r="DG2551" s="384" t="str">
        <f t="shared" si="363"/>
        <v>Jhenaidah Sailakupa</v>
      </c>
      <c r="DH2551" s="566"/>
      <c r="DI2551"/>
      <c r="DJ2551" s="384" t="s">
        <v>58</v>
      </c>
      <c r="DK2551" s="384" t="s">
        <v>376</v>
      </c>
      <c r="DL2551" s="384" t="str">
        <f t="shared" si="364"/>
        <v>Jhenaidah Sailakupa</v>
      </c>
      <c r="DM2551" s="566"/>
      <c r="DN2551"/>
      <c r="DO2551" s="384" t="s">
        <v>58</v>
      </c>
      <c r="DP2551" s="384" t="s">
        <v>376</v>
      </c>
      <c r="DQ2551" s="384" t="str">
        <f t="shared" si="365"/>
        <v>Jhenaidah Sailakupa</v>
      </c>
      <c r="DR2551" s="566"/>
    </row>
    <row r="2552" spans="1:122" ht="15" hidden="1" x14ac:dyDescent="0.25">
      <c r="A2552" s="384" t="s">
        <v>59</v>
      </c>
      <c r="B2552" s="384" t="s">
        <v>377</v>
      </c>
      <c r="C2552" s="384" t="str">
        <f t="shared" si="357"/>
        <v>Khulna Batiaghata</v>
      </c>
      <c r="D2552" s="626"/>
      <c r="E2552" s="626"/>
      <c r="F2552" s="626"/>
      <c r="G2552" s="626"/>
      <c r="H2552" s="626"/>
      <c r="I2552" s="626"/>
      <c r="J2552" s="626"/>
      <c r="K2552" s="626"/>
      <c r="L2552" s="626"/>
      <c r="M2552" s="626"/>
      <c r="N2552" s="626"/>
      <c r="O2552" s="626"/>
      <c r="P2552" s="626"/>
      <c r="Q2552" s="626"/>
      <c r="R2552" s="626"/>
      <c r="S2552" s="326"/>
      <c r="T2552" s="326"/>
      <c r="U2552" s="384" t="s">
        <v>59</v>
      </c>
      <c r="V2552" s="384" t="s">
        <v>377</v>
      </c>
      <c r="W2552" s="384" t="str">
        <f t="shared" si="358"/>
        <v>Khulna Batiaghata</v>
      </c>
      <c r="X2552" s="626"/>
      <c r="Y2552" s="626"/>
      <c r="Z2552" s="626"/>
      <c r="AA2552" s="626"/>
      <c r="AB2552" s="626"/>
      <c r="AC2552" s="626"/>
      <c r="AD2552" s="626"/>
      <c r="AE2552" s="626"/>
      <c r="AF2552" s="626"/>
      <c r="AG2552" s="626"/>
      <c r="AH2552" s="626"/>
      <c r="AI2552" s="626"/>
      <c r="AJ2552" s="626"/>
      <c r="AK2552" s="626"/>
      <c r="AL2552" s="626"/>
      <c r="AO2552" s="384" t="s">
        <v>59</v>
      </c>
      <c r="AP2552" s="384" t="s">
        <v>377</v>
      </c>
      <c r="AQ2552" s="384" t="str">
        <f t="shared" si="359"/>
        <v>Khulna Batiaghata</v>
      </c>
      <c r="AR2552" s="627"/>
      <c r="AS2552" s="627"/>
      <c r="AT2552" s="627"/>
      <c r="AU2552" s="627"/>
      <c r="AV2552" s="627"/>
      <c r="AW2552" s="627"/>
      <c r="AX2552" s="627"/>
      <c r="AY2552" s="627"/>
      <c r="AZ2552" s="627"/>
      <c r="BA2552" s="627"/>
      <c r="BB2552" s="627"/>
      <c r="BC2552" s="627"/>
      <c r="BD2552" s="627"/>
      <c r="BE2552" s="627"/>
      <c r="BF2552" s="627"/>
      <c r="BH2552" s="384" t="s">
        <v>59</v>
      </c>
      <c r="BI2552" s="384" t="s">
        <v>377</v>
      </c>
      <c r="BJ2552" s="384" t="str">
        <f t="shared" si="355"/>
        <v>Khulna Batiaghata</v>
      </c>
      <c r="BK2552" s="627"/>
      <c r="BL2552" s="627"/>
      <c r="BM2552" s="627"/>
      <c r="BN2552" s="627"/>
      <c r="BO2552" s="627"/>
      <c r="BP2552" s="627"/>
      <c r="BQ2552" s="627"/>
      <c r="BR2552" s="627"/>
      <c r="BS2552" s="627"/>
      <c r="BT2552" s="627"/>
      <c r="BU2552" s="627"/>
      <c r="BV2552" s="627"/>
      <c r="BW2552" s="627"/>
      <c r="BX2552" s="627"/>
      <c r="BY2552" s="627"/>
      <c r="CA2552" s="384" t="s">
        <v>59</v>
      </c>
      <c r="CB2552" s="384" t="s">
        <v>377</v>
      </c>
      <c r="CC2552" s="384" t="str">
        <f t="shared" si="360"/>
        <v>Khulna Batiaghata</v>
      </c>
      <c r="CD2552" s="629"/>
      <c r="CE2552" s="629"/>
      <c r="CF2552" s="629"/>
      <c r="CG2552" s="629"/>
      <c r="CH2552" s="629"/>
      <c r="CI2552" s="629"/>
      <c r="CJ2552" s="629"/>
      <c r="CK2552" s="629"/>
      <c r="CN2552" s="384" t="s">
        <v>59</v>
      </c>
      <c r="CO2552" s="384" t="s">
        <v>377</v>
      </c>
      <c r="CP2552" s="384" t="str">
        <f t="shared" si="361"/>
        <v>Khulna Batiaghata</v>
      </c>
      <c r="CQ2552" s="629"/>
      <c r="CR2552" s="629"/>
      <c r="CS2552" s="629"/>
      <c r="CT2552" s="629"/>
      <c r="CU2552" s="629"/>
      <c r="CV2552" s="629"/>
      <c r="CW2552" s="629"/>
      <c r="CX2552" s="629"/>
      <c r="CZ2552" s="384" t="s">
        <v>59</v>
      </c>
      <c r="DA2552" s="384" t="s">
        <v>377</v>
      </c>
      <c r="DB2552" s="384" t="str">
        <f t="shared" si="362"/>
        <v>Khulna Batiaghata</v>
      </c>
      <c r="DC2552" s="566"/>
      <c r="DD2552"/>
      <c r="DE2552" s="384" t="s">
        <v>59</v>
      </c>
      <c r="DF2552" s="384" t="s">
        <v>377</v>
      </c>
      <c r="DG2552" s="384" t="str">
        <f t="shared" si="363"/>
        <v>Khulna Batiaghata</v>
      </c>
      <c r="DH2552" s="566"/>
      <c r="DI2552"/>
      <c r="DJ2552" s="384" t="s">
        <v>59</v>
      </c>
      <c r="DK2552" s="384" t="s">
        <v>377</v>
      </c>
      <c r="DL2552" s="384" t="str">
        <f t="shared" si="364"/>
        <v>Khulna Batiaghata</v>
      </c>
      <c r="DM2552" s="566"/>
      <c r="DN2552"/>
      <c r="DO2552" s="384" t="s">
        <v>59</v>
      </c>
      <c r="DP2552" s="384" t="s">
        <v>377</v>
      </c>
      <c r="DQ2552" s="384" t="str">
        <f t="shared" si="365"/>
        <v>Khulna Batiaghata</v>
      </c>
      <c r="DR2552" s="566"/>
    </row>
    <row r="2553" spans="1:122" ht="15" hidden="1" x14ac:dyDescent="0.25">
      <c r="A2553" s="384" t="s">
        <v>59</v>
      </c>
      <c r="B2553" s="384" t="s">
        <v>378</v>
      </c>
      <c r="C2553" s="384" t="str">
        <f t="shared" si="357"/>
        <v>Khulna Dacope</v>
      </c>
      <c r="D2553" s="626"/>
      <c r="E2553" s="626"/>
      <c r="F2553" s="626"/>
      <c r="G2553" s="626"/>
      <c r="H2553" s="626"/>
      <c r="I2553" s="626"/>
      <c r="J2553" s="626"/>
      <c r="K2553" s="626"/>
      <c r="L2553" s="626"/>
      <c r="M2553" s="626"/>
      <c r="N2553" s="626"/>
      <c r="O2553" s="626"/>
      <c r="P2553" s="626"/>
      <c r="Q2553" s="626"/>
      <c r="R2553" s="626"/>
      <c r="S2553" s="326"/>
      <c r="T2553" s="326"/>
      <c r="U2553" s="384" t="s">
        <v>59</v>
      </c>
      <c r="V2553" s="384" t="s">
        <v>378</v>
      </c>
      <c r="W2553" s="384" t="str">
        <f t="shared" si="358"/>
        <v>Khulna Dacope</v>
      </c>
      <c r="X2553" s="626"/>
      <c r="Y2553" s="626"/>
      <c r="Z2553" s="626"/>
      <c r="AA2553" s="626"/>
      <c r="AB2553" s="626"/>
      <c r="AC2553" s="626"/>
      <c r="AD2553" s="626"/>
      <c r="AE2553" s="626"/>
      <c r="AF2553" s="626"/>
      <c r="AG2553" s="626"/>
      <c r="AH2553" s="626"/>
      <c r="AI2553" s="626"/>
      <c r="AJ2553" s="626"/>
      <c r="AK2553" s="626"/>
      <c r="AL2553" s="626"/>
      <c r="AO2553" s="384" t="s">
        <v>59</v>
      </c>
      <c r="AP2553" s="384" t="s">
        <v>378</v>
      </c>
      <c r="AQ2553" s="384" t="str">
        <f t="shared" si="359"/>
        <v>Khulna Dacope</v>
      </c>
      <c r="AR2553" s="627"/>
      <c r="AS2553" s="627"/>
      <c r="AT2553" s="627"/>
      <c r="AU2553" s="627"/>
      <c r="AV2553" s="627"/>
      <c r="AW2553" s="627"/>
      <c r="AX2553" s="627"/>
      <c r="AY2553" s="627"/>
      <c r="AZ2553" s="627"/>
      <c r="BA2553" s="627"/>
      <c r="BB2553" s="627"/>
      <c r="BC2553" s="627"/>
      <c r="BD2553" s="627"/>
      <c r="BE2553" s="627"/>
      <c r="BF2553" s="627"/>
      <c r="BH2553" s="384" t="s">
        <v>59</v>
      </c>
      <c r="BI2553" s="384" t="s">
        <v>378</v>
      </c>
      <c r="BJ2553" s="384" t="str">
        <f t="shared" si="355"/>
        <v>Khulna Dacope</v>
      </c>
      <c r="BK2553" s="627"/>
      <c r="BL2553" s="627"/>
      <c r="BM2553" s="627"/>
      <c r="BN2553" s="627"/>
      <c r="BO2553" s="627"/>
      <c r="BP2553" s="627"/>
      <c r="BQ2553" s="627"/>
      <c r="BR2553" s="627"/>
      <c r="BS2553" s="627"/>
      <c r="BT2553" s="627"/>
      <c r="BU2553" s="627"/>
      <c r="BV2553" s="627"/>
      <c r="BW2553" s="627"/>
      <c r="BX2553" s="627"/>
      <c r="BY2553" s="627"/>
      <c r="CA2553" s="384" t="s">
        <v>59</v>
      </c>
      <c r="CB2553" s="384" t="s">
        <v>378</v>
      </c>
      <c r="CC2553" s="384" t="str">
        <f t="shared" si="360"/>
        <v>Khulna Dacope</v>
      </c>
      <c r="CD2553" s="629"/>
      <c r="CE2553" s="629"/>
      <c r="CF2553" s="629"/>
      <c r="CG2553" s="629"/>
      <c r="CH2553" s="629"/>
      <c r="CI2553" s="629"/>
      <c r="CJ2553" s="629"/>
      <c r="CK2553" s="629"/>
      <c r="CN2553" s="384" t="s">
        <v>59</v>
      </c>
      <c r="CO2553" s="384" t="s">
        <v>378</v>
      </c>
      <c r="CP2553" s="384" t="str">
        <f t="shared" si="361"/>
        <v>Khulna Dacope</v>
      </c>
      <c r="CQ2553" s="629"/>
      <c r="CR2553" s="629"/>
      <c r="CS2553" s="629"/>
      <c r="CT2553" s="629"/>
      <c r="CU2553" s="629"/>
      <c r="CV2553" s="629"/>
      <c r="CW2553" s="629"/>
      <c r="CX2553" s="629"/>
      <c r="CZ2553" s="384" t="s">
        <v>59</v>
      </c>
      <c r="DA2553" s="384" t="s">
        <v>378</v>
      </c>
      <c r="DB2553" s="384" t="str">
        <f t="shared" si="362"/>
        <v>Khulna Dacope</v>
      </c>
      <c r="DC2553" s="566"/>
      <c r="DD2553"/>
      <c r="DE2553" s="384" t="s">
        <v>59</v>
      </c>
      <c r="DF2553" s="384" t="s">
        <v>378</v>
      </c>
      <c r="DG2553" s="384" t="str">
        <f t="shared" si="363"/>
        <v>Khulna Dacope</v>
      </c>
      <c r="DH2553" s="566"/>
      <c r="DI2553"/>
      <c r="DJ2553" s="384" t="s">
        <v>59</v>
      </c>
      <c r="DK2553" s="384" t="s">
        <v>378</v>
      </c>
      <c r="DL2553" s="384" t="str">
        <f t="shared" si="364"/>
        <v>Khulna Dacope</v>
      </c>
      <c r="DM2553" s="566"/>
      <c r="DN2553"/>
      <c r="DO2553" s="384" t="s">
        <v>59</v>
      </c>
      <c r="DP2553" s="384" t="s">
        <v>378</v>
      </c>
      <c r="DQ2553" s="384" t="str">
        <f t="shared" si="365"/>
        <v>Khulna Dacope</v>
      </c>
      <c r="DR2553" s="566"/>
    </row>
    <row r="2554" spans="1:122" ht="15" hidden="1" x14ac:dyDescent="0.25">
      <c r="A2554" s="384" t="s">
        <v>59</v>
      </c>
      <c r="B2554" s="384" t="s">
        <v>379</v>
      </c>
      <c r="C2554" s="384" t="str">
        <f t="shared" si="357"/>
        <v>Khulna Digholia</v>
      </c>
      <c r="D2554" s="626"/>
      <c r="E2554" s="626"/>
      <c r="F2554" s="626"/>
      <c r="G2554" s="626"/>
      <c r="H2554" s="626"/>
      <c r="I2554" s="626"/>
      <c r="J2554" s="626"/>
      <c r="K2554" s="626"/>
      <c r="L2554" s="626"/>
      <c r="M2554" s="626"/>
      <c r="N2554" s="626"/>
      <c r="O2554" s="626"/>
      <c r="P2554" s="626"/>
      <c r="Q2554" s="626"/>
      <c r="R2554" s="626"/>
      <c r="S2554" s="326"/>
      <c r="T2554" s="326"/>
      <c r="U2554" s="384" t="s">
        <v>59</v>
      </c>
      <c r="V2554" s="384" t="s">
        <v>379</v>
      </c>
      <c r="W2554" s="384" t="str">
        <f t="shared" si="358"/>
        <v>Khulna Digholia</v>
      </c>
      <c r="X2554" s="626"/>
      <c r="Y2554" s="626"/>
      <c r="Z2554" s="626"/>
      <c r="AA2554" s="626"/>
      <c r="AB2554" s="626"/>
      <c r="AC2554" s="626"/>
      <c r="AD2554" s="626"/>
      <c r="AE2554" s="626"/>
      <c r="AF2554" s="626"/>
      <c r="AG2554" s="626"/>
      <c r="AH2554" s="626"/>
      <c r="AI2554" s="626"/>
      <c r="AJ2554" s="626"/>
      <c r="AK2554" s="626"/>
      <c r="AL2554" s="626"/>
      <c r="AO2554" s="384" t="s">
        <v>59</v>
      </c>
      <c r="AP2554" s="384" t="s">
        <v>379</v>
      </c>
      <c r="AQ2554" s="384" t="str">
        <f t="shared" si="359"/>
        <v>Khulna Digholia</v>
      </c>
      <c r="AR2554" s="627"/>
      <c r="AS2554" s="627"/>
      <c r="AT2554" s="627"/>
      <c r="AU2554" s="627"/>
      <c r="AV2554" s="627"/>
      <c r="AW2554" s="627"/>
      <c r="AX2554" s="627"/>
      <c r="AY2554" s="627"/>
      <c r="AZ2554" s="627"/>
      <c r="BA2554" s="627"/>
      <c r="BB2554" s="627"/>
      <c r="BC2554" s="627"/>
      <c r="BD2554" s="627"/>
      <c r="BE2554" s="627"/>
      <c r="BF2554" s="627"/>
      <c r="BH2554" s="384" t="s">
        <v>59</v>
      </c>
      <c r="BI2554" s="384" t="s">
        <v>379</v>
      </c>
      <c r="BJ2554" s="384" t="str">
        <f t="shared" si="355"/>
        <v>Khulna Digholia</v>
      </c>
      <c r="BK2554" s="627"/>
      <c r="BL2554" s="627"/>
      <c r="BM2554" s="627"/>
      <c r="BN2554" s="627"/>
      <c r="BO2554" s="627"/>
      <c r="BP2554" s="627"/>
      <c r="BQ2554" s="627"/>
      <c r="BR2554" s="627"/>
      <c r="BS2554" s="627"/>
      <c r="BT2554" s="627"/>
      <c r="BU2554" s="627"/>
      <c r="BV2554" s="627"/>
      <c r="BW2554" s="627"/>
      <c r="BX2554" s="627"/>
      <c r="BY2554" s="627"/>
      <c r="CA2554" s="384" t="s">
        <v>59</v>
      </c>
      <c r="CB2554" s="384" t="s">
        <v>379</v>
      </c>
      <c r="CC2554" s="384" t="str">
        <f t="shared" si="360"/>
        <v>Khulna Digholia</v>
      </c>
      <c r="CD2554" s="629"/>
      <c r="CE2554" s="629"/>
      <c r="CF2554" s="629"/>
      <c r="CG2554" s="629"/>
      <c r="CH2554" s="629"/>
      <c r="CI2554" s="629"/>
      <c r="CJ2554" s="629"/>
      <c r="CK2554" s="629"/>
      <c r="CN2554" s="384" t="s">
        <v>59</v>
      </c>
      <c r="CO2554" s="384" t="s">
        <v>379</v>
      </c>
      <c r="CP2554" s="384" t="str">
        <f t="shared" si="361"/>
        <v>Khulna Digholia</v>
      </c>
      <c r="CQ2554" s="629"/>
      <c r="CR2554" s="629"/>
      <c r="CS2554" s="629"/>
      <c r="CT2554" s="629"/>
      <c r="CU2554" s="629"/>
      <c r="CV2554" s="629"/>
      <c r="CW2554" s="629"/>
      <c r="CX2554" s="629"/>
      <c r="CZ2554" s="384" t="s">
        <v>59</v>
      </c>
      <c r="DA2554" s="384" t="s">
        <v>379</v>
      </c>
      <c r="DB2554" s="384" t="str">
        <f t="shared" si="362"/>
        <v>Khulna Digholia</v>
      </c>
      <c r="DC2554" s="566"/>
      <c r="DD2554"/>
      <c r="DE2554" s="384" t="s">
        <v>59</v>
      </c>
      <c r="DF2554" s="384" t="s">
        <v>379</v>
      </c>
      <c r="DG2554" s="384" t="str">
        <f t="shared" si="363"/>
        <v>Khulna Digholia</v>
      </c>
      <c r="DH2554" s="566"/>
      <c r="DI2554"/>
      <c r="DJ2554" s="384" t="s">
        <v>59</v>
      </c>
      <c r="DK2554" s="384" t="s">
        <v>379</v>
      </c>
      <c r="DL2554" s="384" t="str">
        <f t="shared" si="364"/>
        <v>Khulna Digholia</v>
      </c>
      <c r="DM2554" s="566"/>
      <c r="DN2554"/>
      <c r="DO2554" s="384" t="s">
        <v>59</v>
      </c>
      <c r="DP2554" s="384" t="s">
        <v>379</v>
      </c>
      <c r="DQ2554" s="384" t="str">
        <f t="shared" si="365"/>
        <v>Khulna Digholia</v>
      </c>
      <c r="DR2554" s="566"/>
    </row>
    <row r="2555" spans="1:122" ht="15" hidden="1" x14ac:dyDescent="0.25">
      <c r="A2555" s="384" t="s">
        <v>59</v>
      </c>
      <c r="B2555" s="384" t="s">
        <v>380</v>
      </c>
      <c r="C2555" s="384" t="str">
        <f t="shared" si="357"/>
        <v>Khulna Dumuria</v>
      </c>
      <c r="D2555" s="626"/>
      <c r="E2555" s="626"/>
      <c r="F2555" s="626"/>
      <c r="G2555" s="626"/>
      <c r="H2555" s="626"/>
      <c r="I2555" s="626"/>
      <c r="J2555" s="626"/>
      <c r="K2555" s="626"/>
      <c r="L2555" s="626"/>
      <c r="M2555" s="626"/>
      <c r="N2555" s="626"/>
      <c r="O2555" s="626"/>
      <c r="P2555" s="626"/>
      <c r="Q2555" s="626"/>
      <c r="R2555" s="626"/>
      <c r="S2555" s="326"/>
      <c r="T2555" s="326"/>
      <c r="U2555" s="384" t="s">
        <v>59</v>
      </c>
      <c r="V2555" s="384" t="s">
        <v>380</v>
      </c>
      <c r="W2555" s="384" t="str">
        <f t="shared" si="358"/>
        <v>Khulna Dumuria</v>
      </c>
      <c r="X2555" s="626"/>
      <c r="Y2555" s="626"/>
      <c r="Z2555" s="626"/>
      <c r="AA2555" s="626"/>
      <c r="AB2555" s="626"/>
      <c r="AC2555" s="626"/>
      <c r="AD2555" s="626"/>
      <c r="AE2555" s="626"/>
      <c r="AF2555" s="626"/>
      <c r="AG2555" s="626"/>
      <c r="AH2555" s="626"/>
      <c r="AI2555" s="626"/>
      <c r="AJ2555" s="626"/>
      <c r="AK2555" s="626"/>
      <c r="AL2555" s="626"/>
      <c r="AO2555" s="384" t="s">
        <v>59</v>
      </c>
      <c r="AP2555" s="384" t="s">
        <v>380</v>
      </c>
      <c r="AQ2555" s="384" t="str">
        <f t="shared" si="359"/>
        <v>Khulna Dumuria</v>
      </c>
      <c r="AR2555" s="627"/>
      <c r="AS2555" s="627"/>
      <c r="AT2555" s="627"/>
      <c r="AU2555" s="627"/>
      <c r="AV2555" s="627"/>
      <c r="AW2555" s="627"/>
      <c r="AX2555" s="627"/>
      <c r="AY2555" s="627"/>
      <c r="AZ2555" s="627"/>
      <c r="BA2555" s="627"/>
      <c r="BB2555" s="627"/>
      <c r="BC2555" s="627"/>
      <c r="BD2555" s="627"/>
      <c r="BE2555" s="627"/>
      <c r="BF2555" s="627"/>
      <c r="BH2555" s="384" t="s">
        <v>59</v>
      </c>
      <c r="BI2555" s="384" t="s">
        <v>380</v>
      </c>
      <c r="BJ2555" s="384" t="str">
        <f t="shared" si="355"/>
        <v>Khulna Dumuria</v>
      </c>
      <c r="BK2555" s="627"/>
      <c r="BL2555" s="627"/>
      <c r="BM2555" s="627"/>
      <c r="BN2555" s="627"/>
      <c r="BO2555" s="627"/>
      <c r="BP2555" s="627"/>
      <c r="BQ2555" s="627"/>
      <c r="BR2555" s="627"/>
      <c r="BS2555" s="627"/>
      <c r="BT2555" s="627"/>
      <c r="BU2555" s="627"/>
      <c r="BV2555" s="627"/>
      <c r="BW2555" s="627"/>
      <c r="BX2555" s="627"/>
      <c r="BY2555" s="627"/>
      <c r="CA2555" s="384" t="s">
        <v>59</v>
      </c>
      <c r="CB2555" s="384" t="s">
        <v>380</v>
      </c>
      <c r="CC2555" s="384" t="str">
        <f t="shared" si="360"/>
        <v>Khulna Dumuria</v>
      </c>
      <c r="CD2555" s="629"/>
      <c r="CE2555" s="629"/>
      <c r="CF2555" s="629"/>
      <c r="CG2555" s="629"/>
      <c r="CH2555" s="629"/>
      <c r="CI2555" s="629"/>
      <c r="CJ2555" s="629"/>
      <c r="CK2555" s="629"/>
      <c r="CN2555" s="384" t="s">
        <v>59</v>
      </c>
      <c r="CO2555" s="384" t="s">
        <v>380</v>
      </c>
      <c r="CP2555" s="384" t="str">
        <f t="shared" si="361"/>
        <v>Khulna Dumuria</v>
      </c>
      <c r="CQ2555" s="629"/>
      <c r="CR2555" s="629"/>
      <c r="CS2555" s="629"/>
      <c r="CT2555" s="629"/>
      <c r="CU2555" s="629"/>
      <c r="CV2555" s="629"/>
      <c r="CW2555" s="629"/>
      <c r="CX2555" s="629"/>
      <c r="CZ2555" s="384" t="s">
        <v>59</v>
      </c>
      <c r="DA2555" s="384" t="s">
        <v>380</v>
      </c>
      <c r="DB2555" s="384" t="str">
        <f t="shared" si="362"/>
        <v>Khulna Dumuria</v>
      </c>
      <c r="DC2555" s="566"/>
      <c r="DD2555"/>
      <c r="DE2555" s="384" t="s">
        <v>59</v>
      </c>
      <c r="DF2555" s="384" t="s">
        <v>380</v>
      </c>
      <c r="DG2555" s="384" t="str">
        <f t="shared" si="363"/>
        <v>Khulna Dumuria</v>
      </c>
      <c r="DH2555" s="566"/>
      <c r="DI2555"/>
      <c r="DJ2555" s="384" t="s">
        <v>59</v>
      </c>
      <c r="DK2555" s="384" t="s">
        <v>380</v>
      </c>
      <c r="DL2555" s="384" t="str">
        <f t="shared" si="364"/>
        <v>Khulna Dumuria</v>
      </c>
      <c r="DM2555" s="566"/>
      <c r="DN2555"/>
      <c r="DO2555" s="384" t="s">
        <v>59</v>
      </c>
      <c r="DP2555" s="384" t="s">
        <v>380</v>
      </c>
      <c r="DQ2555" s="384" t="str">
        <f t="shared" si="365"/>
        <v>Khulna Dumuria</v>
      </c>
      <c r="DR2555" s="566"/>
    </row>
    <row r="2556" spans="1:122" ht="15" hidden="1" x14ac:dyDescent="0.25">
      <c r="A2556" s="384" t="s">
        <v>59</v>
      </c>
      <c r="B2556" s="384" t="s">
        <v>381</v>
      </c>
      <c r="C2556" s="384" t="str">
        <f t="shared" si="357"/>
        <v>Khulna Fultala</v>
      </c>
      <c r="D2556" s="626"/>
      <c r="E2556" s="626"/>
      <c r="F2556" s="626"/>
      <c r="G2556" s="626"/>
      <c r="H2556" s="626"/>
      <c r="I2556" s="626"/>
      <c r="J2556" s="626"/>
      <c r="K2556" s="626"/>
      <c r="L2556" s="626"/>
      <c r="M2556" s="626"/>
      <c r="N2556" s="626"/>
      <c r="O2556" s="626"/>
      <c r="P2556" s="626"/>
      <c r="Q2556" s="626"/>
      <c r="R2556" s="626"/>
      <c r="S2556" s="326"/>
      <c r="T2556" s="326"/>
      <c r="U2556" s="384" t="s">
        <v>59</v>
      </c>
      <c r="V2556" s="384" t="s">
        <v>381</v>
      </c>
      <c r="W2556" s="384" t="str">
        <f t="shared" si="358"/>
        <v>Khulna Fultala</v>
      </c>
      <c r="X2556" s="626"/>
      <c r="Y2556" s="626"/>
      <c r="Z2556" s="626"/>
      <c r="AA2556" s="626"/>
      <c r="AB2556" s="626"/>
      <c r="AC2556" s="626"/>
      <c r="AD2556" s="626"/>
      <c r="AE2556" s="626"/>
      <c r="AF2556" s="626"/>
      <c r="AG2556" s="626"/>
      <c r="AH2556" s="626"/>
      <c r="AI2556" s="626"/>
      <c r="AJ2556" s="626"/>
      <c r="AK2556" s="626"/>
      <c r="AL2556" s="626"/>
      <c r="AO2556" s="384" t="s">
        <v>59</v>
      </c>
      <c r="AP2556" s="384" t="s">
        <v>381</v>
      </c>
      <c r="AQ2556" s="384" t="str">
        <f t="shared" si="359"/>
        <v>Khulna Fultala</v>
      </c>
      <c r="AR2556" s="627"/>
      <c r="AS2556" s="627"/>
      <c r="AT2556" s="627"/>
      <c r="AU2556" s="627"/>
      <c r="AV2556" s="627"/>
      <c r="AW2556" s="627"/>
      <c r="AX2556" s="627"/>
      <c r="AY2556" s="627"/>
      <c r="AZ2556" s="627"/>
      <c r="BA2556" s="627"/>
      <c r="BB2556" s="627"/>
      <c r="BC2556" s="627"/>
      <c r="BD2556" s="627"/>
      <c r="BE2556" s="627"/>
      <c r="BF2556" s="627"/>
      <c r="BH2556" s="384" t="s">
        <v>59</v>
      </c>
      <c r="BI2556" s="384" t="s">
        <v>381</v>
      </c>
      <c r="BJ2556" s="384" t="str">
        <f t="shared" si="355"/>
        <v>Khulna Fultala</v>
      </c>
      <c r="BK2556" s="627"/>
      <c r="BL2556" s="627"/>
      <c r="BM2556" s="627"/>
      <c r="BN2556" s="627"/>
      <c r="BO2556" s="627"/>
      <c r="BP2556" s="627"/>
      <c r="BQ2556" s="627"/>
      <c r="BR2556" s="627"/>
      <c r="BS2556" s="627"/>
      <c r="BT2556" s="627"/>
      <c r="BU2556" s="627"/>
      <c r="BV2556" s="627"/>
      <c r="BW2556" s="627"/>
      <c r="BX2556" s="627"/>
      <c r="BY2556" s="627"/>
      <c r="CA2556" s="384" t="s">
        <v>59</v>
      </c>
      <c r="CB2556" s="384" t="s">
        <v>381</v>
      </c>
      <c r="CC2556" s="384" t="str">
        <f t="shared" si="360"/>
        <v>Khulna Fultala</v>
      </c>
      <c r="CD2556" s="629"/>
      <c r="CE2556" s="629"/>
      <c r="CF2556" s="629"/>
      <c r="CG2556" s="629"/>
      <c r="CH2556" s="629"/>
      <c r="CI2556" s="629"/>
      <c r="CJ2556" s="629"/>
      <c r="CK2556" s="629"/>
      <c r="CN2556" s="384" t="s">
        <v>59</v>
      </c>
      <c r="CO2556" s="384" t="s">
        <v>381</v>
      </c>
      <c r="CP2556" s="384" t="str">
        <f t="shared" si="361"/>
        <v>Khulna Fultala</v>
      </c>
      <c r="CQ2556" s="629"/>
      <c r="CR2556" s="629"/>
      <c r="CS2556" s="629"/>
      <c r="CT2556" s="629"/>
      <c r="CU2556" s="629"/>
      <c r="CV2556" s="629"/>
      <c r="CW2556" s="629"/>
      <c r="CX2556" s="629"/>
      <c r="CZ2556" s="384" t="s">
        <v>59</v>
      </c>
      <c r="DA2556" s="384" t="s">
        <v>381</v>
      </c>
      <c r="DB2556" s="384" t="str">
        <f t="shared" si="362"/>
        <v>Khulna Fultala</v>
      </c>
      <c r="DC2556" s="566"/>
      <c r="DD2556"/>
      <c r="DE2556" s="384" t="s">
        <v>59</v>
      </c>
      <c r="DF2556" s="384" t="s">
        <v>381</v>
      </c>
      <c r="DG2556" s="384" t="str">
        <f t="shared" si="363"/>
        <v>Khulna Fultala</v>
      </c>
      <c r="DH2556" s="566"/>
      <c r="DI2556"/>
      <c r="DJ2556" s="384" t="s">
        <v>59</v>
      </c>
      <c r="DK2556" s="384" t="s">
        <v>381</v>
      </c>
      <c r="DL2556" s="384" t="str">
        <f t="shared" si="364"/>
        <v>Khulna Fultala</v>
      </c>
      <c r="DM2556" s="566"/>
      <c r="DN2556"/>
      <c r="DO2556" s="384" t="s">
        <v>59</v>
      </c>
      <c r="DP2556" s="384" t="s">
        <v>381</v>
      </c>
      <c r="DQ2556" s="384" t="str">
        <f t="shared" si="365"/>
        <v>Khulna Fultala</v>
      </c>
      <c r="DR2556" s="566"/>
    </row>
    <row r="2557" spans="1:122" ht="15" hidden="1" x14ac:dyDescent="0.25">
      <c r="A2557" s="384" t="s">
        <v>59</v>
      </c>
      <c r="B2557" s="384" t="s">
        <v>382</v>
      </c>
      <c r="C2557" s="384" t="str">
        <f t="shared" si="357"/>
        <v>Khulna Koira</v>
      </c>
      <c r="D2557" s="626"/>
      <c r="E2557" s="626"/>
      <c r="F2557" s="626"/>
      <c r="G2557" s="626"/>
      <c r="H2557" s="626"/>
      <c r="I2557" s="626"/>
      <c r="J2557" s="626"/>
      <c r="K2557" s="626"/>
      <c r="L2557" s="626"/>
      <c r="M2557" s="626"/>
      <c r="N2557" s="626"/>
      <c r="O2557" s="626"/>
      <c r="P2557" s="626"/>
      <c r="Q2557" s="626"/>
      <c r="R2557" s="626"/>
      <c r="S2557" s="326"/>
      <c r="T2557" s="326"/>
      <c r="U2557" s="384" t="s">
        <v>59</v>
      </c>
      <c r="V2557" s="384" t="s">
        <v>382</v>
      </c>
      <c r="W2557" s="384" t="str">
        <f t="shared" si="358"/>
        <v>Khulna Koira</v>
      </c>
      <c r="X2557" s="626"/>
      <c r="Y2557" s="626"/>
      <c r="Z2557" s="626"/>
      <c r="AA2557" s="626"/>
      <c r="AB2557" s="626"/>
      <c r="AC2557" s="626"/>
      <c r="AD2557" s="626"/>
      <c r="AE2557" s="626"/>
      <c r="AF2557" s="626"/>
      <c r="AG2557" s="626"/>
      <c r="AH2557" s="626"/>
      <c r="AI2557" s="626"/>
      <c r="AJ2557" s="626"/>
      <c r="AK2557" s="626"/>
      <c r="AL2557" s="626"/>
      <c r="AO2557" s="384" t="s">
        <v>59</v>
      </c>
      <c r="AP2557" s="384" t="s">
        <v>382</v>
      </c>
      <c r="AQ2557" s="384" t="str">
        <f t="shared" si="359"/>
        <v>Khulna Koira</v>
      </c>
      <c r="AR2557" s="627"/>
      <c r="AS2557" s="627"/>
      <c r="AT2557" s="627"/>
      <c r="AU2557" s="627"/>
      <c r="AV2557" s="627"/>
      <c r="AW2557" s="627"/>
      <c r="AX2557" s="627"/>
      <c r="AY2557" s="627"/>
      <c r="AZ2557" s="627"/>
      <c r="BA2557" s="627"/>
      <c r="BB2557" s="627"/>
      <c r="BC2557" s="627"/>
      <c r="BD2557" s="627"/>
      <c r="BE2557" s="627"/>
      <c r="BF2557" s="627"/>
      <c r="BH2557" s="384" t="s">
        <v>59</v>
      </c>
      <c r="BI2557" s="384" t="s">
        <v>382</v>
      </c>
      <c r="BJ2557" s="384" t="str">
        <f t="shared" si="355"/>
        <v>Khulna Koira</v>
      </c>
      <c r="BK2557" s="627"/>
      <c r="BL2557" s="627"/>
      <c r="BM2557" s="627"/>
      <c r="BN2557" s="627"/>
      <c r="BO2557" s="627"/>
      <c r="BP2557" s="627"/>
      <c r="BQ2557" s="627"/>
      <c r="BR2557" s="627"/>
      <c r="BS2557" s="627"/>
      <c r="BT2557" s="627"/>
      <c r="BU2557" s="627"/>
      <c r="BV2557" s="627"/>
      <c r="BW2557" s="627"/>
      <c r="BX2557" s="627"/>
      <c r="BY2557" s="627"/>
      <c r="CA2557" s="384" t="s">
        <v>59</v>
      </c>
      <c r="CB2557" s="384" t="s">
        <v>382</v>
      </c>
      <c r="CC2557" s="384" t="str">
        <f t="shared" si="360"/>
        <v>Khulna Koira</v>
      </c>
      <c r="CD2557" s="629"/>
      <c r="CE2557" s="629"/>
      <c r="CF2557" s="629"/>
      <c r="CG2557" s="629"/>
      <c r="CH2557" s="629"/>
      <c r="CI2557" s="629"/>
      <c r="CJ2557" s="629"/>
      <c r="CK2557" s="629"/>
      <c r="CN2557" s="384" t="s">
        <v>59</v>
      </c>
      <c r="CO2557" s="384" t="s">
        <v>382</v>
      </c>
      <c r="CP2557" s="384" t="str">
        <f t="shared" si="361"/>
        <v>Khulna Koira</v>
      </c>
      <c r="CQ2557" s="629"/>
      <c r="CR2557" s="629"/>
      <c r="CS2557" s="629"/>
      <c r="CT2557" s="629"/>
      <c r="CU2557" s="629"/>
      <c r="CV2557" s="629"/>
      <c r="CW2557" s="629"/>
      <c r="CX2557" s="629"/>
      <c r="CZ2557" s="384" t="s">
        <v>59</v>
      </c>
      <c r="DA2557" s="384" t="s">
        <v>382</v>
      </c>
      <c r="DB2557" s="384" t="str">
        <f t="shared" si="362"/>
        <v>Khulna Koira</v>
      </c>
      <c r="DC2557" s="566"/>
      <c r="DD2557"/>
      <c r="DE2557" s="384" t="s">
        <v>59</v>
      </c>
      <c r="DF2557" s="384" t="s">
        <v>382</v>
      </c>
      <c r="DG2557" s="384" t="str">
        <f t="shared" si="363"/>
        <v>Khulna Koira</v>
      </c>
      <c r="DH2557" s="566"/>
      <c r="DI2557"/>
      <c r="DJ2557" s="384" t="s">
        <v>59</v>
      </c>
      <c r="DK2557" s="384" t="s">
        <v>382</v>
      </c>
      <c r="DL2557" s="384" t="str">
        <f t="shared" si="364"/>
        <v>Khulna Koira</v>
      </c>
      <c r="DM2557" s="566"/>
      <c r="DN2557"/>
      <c r="DO2557" s="384" t="s">
        <v>59</v>
      </c>
      <c r="DP2557" s="384" t="s">
        <v>382</v>
      </c>
      <c r="DQ2557" s="384" t="str">
        <f t="shared" si="365"/>
        <v>Khulna Koira</v>
      </c>
      <c r="DR2557" s="566"/>
    </row>
    <row r="2558" spans="1:122" ht="15" hidden="1" x14ac:dyDescent="0.25">
      <c r="A2558" s="384" t="s">
        <v>59</v>
      </c>
      <c r="B2558" s="384" t="s">
        <v>383</v>
      </c>
      <c r="C2558" s="384" t="str">
        <f t="shared" si="357"/>
        <v>Khulna Paikgacha</v>
      </c>
      <c r="D2558" s="626"/>
      <c r="E2558" s="626"/>
      <c r="F2558" s="626"/>
      <c r="G2558" s="626"/>
      <c r="H2558" s="626"/>
      <c r="I2558" s="626"/>
      <c r="J2558" s="626"/>
      <c r="K2558" s="626"/>
      <c r="L2558" s="626"/>
      <c r="M2558" s="626"/>
      <c r="N2558" s="626"/>
      <c r="O2558" s="626"/>
      <c r="P2558" s="626"/>
      <c r="Q2558" s="626"/>
      <c r="R2558" s="626"/>
      <c r="S2558" s="326"/>
      <c r="T2558" s="326"/>
      <c r="U2558" s="384" t="s">
        <v>59</v>
      </c>
      <c r="V2558" s="384" t="s">
        <v>383</v>
      </c>
      <c r="W2558" s="384" t="str">
        <f t="shared" si="358"/>
        <v>Khulna Paikgacha</v>
      </c>
      <c r="X2558" s="626"/>
      <c r="Y2558" s="626"/>
      <c r="Z2558" s="626"/>
      <c r="AA2558" s="626"/>
      <c r="AB2558" s="626"/>
      <c r="AC2558" s="626"/>
      <c r="AD2558" s="626"/>
      <c r="AE2558" s="626"/>
      <c r="AF2558" s="626"/>
      <c r="AG2558" s="626"/>
      <c r="AH2558" s="626"/>
      <c r="AI2558" s="626"/>
      <c r="AJ2558" s="626"/>
      <c r="AK2558" s="626"/>
      <c r="AL2558" s="626"/>
      <c r="AO2558" s="384" t="s">
        <v>59</v>
      </c>
      <c r="AP2558" s="384" t="s">
        <v>383</v>
      </c>
      <c r="AQ2558" s="384" t="str">
        <f t="shared" si="359"/>
        <v>Khulna Paikgacha</v>
      </c>
      <c r="AR2558" s="627"/>
      <c r="AS2558" s="627"/>
      <c r="AT2558" s="627"/>
      <c r="AU2558" s="627"/>
      <c r="AV2558" s="627"/>
      <c r="AW2558" s="627"/>
      <c r="AX2558" s="627"/>
      <c r="AY2558" s="627"/>
      <c r="AZ2558" s="627"/>
      <c r="BA2558" s="627"/>
      <c r="BB2558" s="627"/>
      <c r="BC2558" s="627"/>
      <c r="BD2558" s="627"/>
      <c r="BE2558" s="627"/>
      <c r="BF2558" s="627"/>
      <c r="BH2558" s="384" t="s">
        <v>59</v>
      </c>
      <c r="BI2558" s="384" t="s">
        <v>383</v>
      </c>
      <c r="BJ2558" s="384" t="str">
        <f t="shared" ref="BJ2558:BJ2670" si="366">BH2558&amp;" "&amp;BI2558</f>
        <v>Khulna Paikgacha</v>
      </c>
      <c r="BK2558" s="627"/>
      <c r="BL2558" s="627"/>
      <c r="BM2558" s="627"/>
      <c r="BN2558" s="627"/>
      <c r="BO2558" s="627"/>
      <c r="BP2558" s="627"/>
      <c r="BQ2558" s="627"/>
      <c r="BR2558" s="627"/>
      <c r="BS2558" s="627"/>
      <c r="BT2558" s="627"/>
      <c r="BU2558" s="627"/>
      <c r="BV2558" s="627"/>
      <c r="BW2558" s="627"/>
      <c r="BX2558" s="627"/>
      <c r="BY2558" s="627"/>
      <c r="CA2558" s="384" t="s">
        <v>59</v>
      </c>
      <c r="CB2558" s="384" t="s">
        <v>383</v>
      </c>
      <c r="CC2558" s="384" t="str">
        <f t="shared" si="360"/>
        <v>Khulna Paikgacha</v>
      </c>
      <c r="CD2558" s="629"/>
      <c r="CE2558" s="629"/>
      <c r="CF2558" s="629"/>
      <c r="CG2558" s="629"/>
      <c r="CH2558" s="629"/>
      <c r="CI2558" s="629"/>
      <c r="CJ2558" s="629"/>
      <c r="CK2558" s="629"/>
      <c r="CN2558" s="384" t="s">
        <v>59</v>
      </c>
      <c r="CO2558" s="384" t="s">
        <v>383</v>
      </c>
      <c r="CP2558" s="384" t="str">
        <f t="shared" si="361"/>
        <v>Khulna Paikgacha</v>
      </c>
      <c r="CQ2558" s="629"/>
      <c r="CR2558" s="629"/>
      <c r="CS2558" s="629"/>
      <c r="CT2558" s="629"/>
      <c r="CU2558" s="629"/>
      <c r="CV2558" s="629"/>
      <c r="CW2558" s="629"/>
      <c r="CX2558" s="629"/>
      <c r="CZ2558" s="384" t="s">
        <v>59</v>
      </c>
      <c r="DA2558" s="384" t="s">
        <v>383</v>
      </c>
      <c r="DB2558" s="384" t="str">
        <f t="shared" si="362"/>
        <v>Khulna Paikgacha</v>
      </c>
      <c r="DC2558" s="566"/>
      <c r="DD2558"/>
      <c r="DE2558" s="384" t="s">
        <v>59</v>
      </c>
      <c r="DF2558" s="384" t="s">
        <v>383</v>
      </c>
      <c r="DG2558" s="384" t="str">
        <f t="shared" si="363"/>
        <v>Khulna Paikgacha</v>
      </c>
      <c r="DH2558" s="566"/>
      <c r="DI2558"/>
      <c r="DJ2558" s="384" t="s">
        <v>59</v>
      </c>
      <c r="DK2558" s="384" t="s">
        <v>383</v>
      </c>
      <c r="DL2558" s="384" t="str">
        <f t="shared" si="364"/>
        <v>Khulna Paikgacha</v>
      </c>
      <c r="DM2558" s="566"/>
      <c r="DN2558"/>
      <c r="DO2558" s="384" t="s">
        <v>59</v>
      </c>
      <c r="DP2558" s="384" t="s">
        <v>383</v>
      </c>
      <c r="DQ2558" s="384" t="str">
        <f t="shared" si="365"/>
        <v>Khulna Paikgacha</v>
      </c>
      <c r="DR2558" s="566"/>
    </row>
    <row r="2559" spans="1:122" ht="15" hidden="1" x14ac:dyDescent="0.25">
      <c r="A2559" s="384" t="s">
        <v>59</v>
      </c>
      <c r="B2559" s="384" t="s">
        <v>384</v>
      </c>
      <c r="C2559" s="384" t="str">
        <f t="shared" si="357"/>
        <v>Khulna Rupsa</v>
      </c>
      <c r="D2559" s="626"/>
      <c r="E2559" s="626"/>
      <c r="F2559" s="626"/>
      <c r="G2559" s="626"/>
      <c r="H2559" s="626"/>
      <c r="I2559" s="626"/>
      <c r="J2559" s="626"/>
      <c r="K2559" s="626"/>
      <c r="L2559" s="626"/>
      <c r="M2559" s="626"/>
      <c r="N2559" s="626"/>
      <c r="O2559" s="626"/>
      <c r="P2559" s="626"/>
      <c r="Q2559" s="626"/>
      <c r="R2559" s="626"/>
      <c r="S2559" s="326"/>
      <c r="T2559" s="326"/>
      <c r="U2559" s="384" t="s">
        <v>59</v>
      </c>
      <c r="V2559" s="384" t="s">
        <v>384</v>
      </c>
      <c r="W2559" s="384" t="str">
        <f t="shared" si="358"/>
        <v>Khulna Rupsa</v>
      </c>
      <c r="X2559" s="626"/>
      <c r="Y2559" s="626"/>
      <c r="Z2559" s="626"/>
      <c r="AA2559" s="626"/>
      <c r="AB2559" s="626"/>
      <c r="AC2559" s="626"/>
      <c r="AD2559" s="626"/>
      <c r="AE2559" s="626"/>
      <c r="AF2559" s="626"/>
      <c r="AG2559" s="626"/>
      <c r="AH2559" s="626"/>
      <c r="AI2559" s="626"/>
      <c r="AJ2559" s="626"/>
      <c r="AK2559" s="626"/>
      <c r="AL2559" s="626"/>
      <c r="AO2559" s="384" t="s">
        <v>59</v>
      </c>
      <c r="AP2559" s="384" t="s">
        <v>384</v>
      </c>
      <c r="AQ2559" s="384" t="str">
        <f t="shared" si="359"/>
        <v>Khulna Rupsa</v>
      </c>
      <c r="AR2559" s="627"/>
      <c r="AS2559" s="627"/>
      <c r="AT2559" s="627"/>
      <c r="AU2559" s="627"/>
      <c r="AV2559" s="627"/>
      <c r="AW2559" s="627"/>
      <c r="AX2559" s="627"/>
      <c r="AY2559" s="627"/>
      <c r="AZ2559" s="627"/>
      <c r="BA2559" s="627"/>
      <c r="BB2559" s="627"/>
      <c r="BC2559" s="627"/>
      <c r="BD2559" s="627"/>
      <c r="BE2559" s="627"/>
      <c r="BF2559" s="627"/>
      <c r="BH2559" s="384" t="s">
        <v>59</v>
      </c>
      <c r="BI2559" s="384" t="s">
        <v>384</v>
      </c>
      <c r="BJ2559" s="384" t="str">
        <f t="shared" si="366"/>
        <v>Khulna Rupsa</v>
      </c>
      <c r="BK2559" s="627"/>
      <c r="BL2559" s="627"/>
      <c r="BM2559" s="627"/>
      <c r="BN2559" s="627"/>
      <c r="BO2559" s="627"/>
      <c r="BP2559" s="627"/>
      <c r="BQ2559" s="627"/>
      <c r="BR2559" s="627"/>
      <c r="BS2559" s="627"/>
      <c r="BT2559" s="627"/>
      <c r="BU2559" s="627"/>
      <c r="BV2559" s="627"/>
      <c r="BW2559" s="627"/>
      <c r="BX2559" s="627"/>
      <c r="BY2559" s="627"/>
      <c r="CA2559" s="384" t="s">
        <v>59</v>
      </c>
      <c r="CB2559" s="384" t="s">
        <v>384</v>
      </c>
      <c r="CC2559" s="384" t="str">
        <f t="shared" si="360"/>
        <v>Khulna Rupsa</v>
      </c>
      <c r="CD2559" s="629"/>
      <c r="CE2559" s="629"/>
      <c r="CF2559" s="629"/>
      <c r="CG2559" s="629"/>
      <c r="CH2559" s="629"/>
      <c r="CI2559" s="629"/>
      <c r="CJ2559" s="629"/>
      <c r="CK2559" s="629"/>
      <c r="CN2559" s="384" t="s">
        <v>59</v>
      </c>
      <c r="CO2559" s="384" t="s">
        <v>384</v>
      </c>
      <c r="CP2559" s="384" t="str">
        <f t="shared" si="361"/>
        <v>Khulna Rupsa</v>
      </c>
      <c r="CQ2559" s="629"/>
      <c r="CR2559" s="629"/>
      <c r="CS2559" s="629"/>
      <c r="CT2559" s="629"/>
      <c r="CU2559" s="629"/>
      <c r="CV2559" s="629"/>
      <c r="CW2559" s="629"/>
      <c r="CX2559" s="629"/>
      <c r="CZ2559" s="384" t="s">
        <v>59</v>
      </c>
      <c r="DA2559" s="384" t="s">
        <v>384</v>
      </c>
      <c r="DB2559" s="384" t="str">
        <f t="shared" si="362"/>
        <v>Khulna Rupsa</v>
      </c>
      <c r="DC2559" s="566"/>
      <c r="DD2559"/>
      <c r="DE2559" s="384" t="s">
        <v>59</v>
      </c>
      <c r="DF2559" s="384" t="s">
        <v>384</v>
      </c>
      <c r="DG2559" s="384" t="str">
        <f t="shared" si="363"/>
        <v>Khulna Rupsa</v>
      </c>
      <c r="DH2559" s="566"/>
      <c r="DI2559"/>
      <c r="DJ2559" s="384" t="s">
        <v>59</v>
      </c>
      <c r="DK2559" s="384" t="s">
        <v>384</v>
      </c>
      <c r="DL2559" s="384" t="str">
        <f t="shared" si="364"/>
        <v>Khulna Rupsa</v>
      </c>
      <c r="DM2559" s="566"/>
      <c r="DN2559"/>
      <c r="DO2559" s="384" t="s">
        <v>59</v>
      </c>
      <c r="DP2559" s="384" t="s">
        <v>384</v>
      </c>
      <c r="DQ2559" s="384" t="str">
        <f t="shared" si="365"/>
        <v>Khulna Rupsa</v>
      </c>
      <c r="DR2559" s="566"/>
    </row>
    <row r="2560" spans="1:122" ht="15" hidden="1" x14ac:dyDescent="0.25">
      <c r="A2560" s="384" t="s">
        <v>59</v>
      </c>
      <c r="B2560" s="384" t="s">
        <v>385</v>
      </c>
      <c r="C2560" s="384" t="str">
        <f t="shared" si="357"/>
        <v>Khulna Terokhada</v>
      </c>
      <c r="D2560" s="626"/>
      <c r="E2560" s="626"/>
      <c r="F2560" s="626"/>
      <c r="G2560" s="626"/>
      <c r="H2560" s="626"/>
      <c r="I2560" s="626"/>
      <c r="J2560" s="626"/>
      <c r="K2560" s="626"/>
      <c r="L2560" s="626"/>
      <c r="M2560" s="626"/>
      <c r="N2560" s="626"/>
      <c r="O2560" s="626"/>
      <c r="P2560" s="626"/>
      <c r="Q2560" s="626"/>
      <c r="R2560" s="626"/>
      <c r="S2560" s="326"/>
      <c r="T2560" s="326"/>
      <c r="U2560" s="384" t="s">
        <v>59</v>
      </c>
      <c r="V2560" s="384" t="s">
        <v>385</v>
      </c>
      <c r="W2560" s="384" t="str">
        <f t="shared" si="358"/>
        <v>Khulna Terokhada</v>
      </c>
      <c r="X2560" s="626"/>
      <c r="Y2560" s="626"/>
      <c r="Z2560" s="626"/>
      <c r="AA2560" s="626"/>
      <c r="AB2560" s="626"/>
      <c r="AC2560" s="626"/>
      <c r="AD2560" s="626"/>
      <c r="AE2560" s="626"/>
      <c r="AF2560" s="626"/>
      <c r="AG2560" s="626"/>
      <c r="AH2560" s="626"/>
      <c r="AI2560" s="626"/>
      <c r="AJ2560" s="626"/>
      <c r="AK2560" s="626"/>
      <c r="AL2560" s="626"/>
      <c r="AO2560" s="384" t="s">
        <v>59</v>
      </c>
      <c r="AP2560" s="384" t="s">
        <v>385</v>
      </c>
      <c r="AQ2560" s="384" t="str">
        <f t="shared" si="359"/>
        <v>Khulna Terokhada</v>
      </c>
      <c r="AR2560" s="627"/>
      <c r="AS2560" s="627"/>
      <c r="AT2560" s="627"/>
      <c r="AU2560" s="627"/>
      <c r="AV2560" s="627"/>
      <c r="AW2560" s="627"/>
      <c r="AX2560" s="627"/>
      <c r="AY2560" s="627"/>
      <c r="AZ2560" s="627"/>
      <c r="BA2560" s="627"/>
      <c r="BB2560" s="627"/>
      <c r="BC2560" s="627"/>
      <c r="BD2560" s="627"/>
      <c r="BE2560" s="627"/>
      <c r="BF2560" s="627"/>
      <c r="BH2560" s="384" t="s">
        <v>59</v>
      </c>
      <c r="BI2560" s="384" t="s">
        <v>385</v>
      </c>
      <c r="BJ2560" s="384" t="str">
        <f t="shared" si="366"/>
        <v>Khulna Terokhada</v>
      </c>
      <c r="BK2560" s="627"/>
      <c r="BL2560" s="627"/>
      <c r="BM2560" s="627"/>
      <c r="BN2560" s="627"/>
      <c r="BO2560" s="627"/>
      <c r="BP2560" s="627"/>
      <c r="BQ2560" s="627"/>
      <c r="BR2560" s="627"/>
      <c r="BS2560" s="627"/>
      <c r="BT2560" s="627"/>
      <c r="BU2560" s="627"/>
      <c r="BV2560" s="627"/>
      <c r="BW2560" s="627"/>
      <c r="BX2560" s="627"/>
      <c r="BY2560" s="627"/>
      <c r="CA2560" s="384" t="s">
        <v>59</v>
      </c>
      <c r="CB2560" s="384" t="s">
        <v>385</v>
      </c>
      <c r="CC2560" s="384" t="str">
        <f t="shared" si="360"/>
        <v>Khulna Terokhada</v>
      </c>
      <c r="CD2560" s="629"/>
      <c r="CE2560" s="629"/>
      <c r="CF2560" s="629"/>
      <c r="CG2560" s="629"/>
      <c r="CH2560" s="629"/>
      <c r="CI2560" s="629"/>
      <c r="CJ2560" s="629"/>
      <c r="CK2560" s="629"/>
      <c r="CN2560" s="384" t="s">
        <v>59</v>
      </c>
      <c r="CO2560" s="384" t="s">
        <v>385</v>
      </c>
      <c r="CP2560" s="384" t="str">
        <f t="shared" si="361"/>
        <v>Khulna Terokhada</v>
      </c>
      <c r="CQ2560" s="629"/>
      <c r="CR2560" s="629"/>
      <c r="CS2560" s="629"/>
      <c r="CT2560" s="629"/>
      <c r="CU2560" s="629"/>
      <c r="CV2560" s="629"/>
      <c r="CW2560" s="629"/>
      <c r="CX2560" s="629"/>
      <c r="CZ2560" s="384" t="s">
        <v>59</v>
      </c>
      <c r="DA2560" s="384" t="s">
        <v>385</v>
      </c>
      <c r="DB2560" s="384" t="str">
        <f t="shared" si="362"/>
        <v>Khulna Terokhada</v>
      </c>
      <c r="DC2560" s="566"/>
      <c r="DD2560"/>
      <c r="DE2560" s="384" t="s">
        <v>59</v>
      </c>
      <c r="DF2560" s="384" t="s">
        <v>385</v>
      </c>
      <c r="DG2560" s="384" t="str">
        <f t="shared" si="363"/>
        <v>Khulna Terokhada</v>
      </c>
      <c r="DH2560" s="566"/>
      <c r="DI2560"/>
      <c r="DJ2560" s="384" t="s">
        <v>59</v>
      </c>
      <c r="DK2560" s="384" t="s">
        <v>385</v>
      </c>
      <c r="DL2560" s="384" t="str">
        <f t="shared" si="364"/>
        <v>Khulna Terokhada</v>
      </c>
      <c r="DM2560" s="566"/>
      <c r="DN2560"/>
      <c r="DO2560" s="384" t="s">
        <v>59</v>
      </c>
      <c r="DP2560" s="384" t="s">
        <v>385</v>
      </c>
      <c r="DQ2560" s="384" t="str">
        <f t="shared" si="365"/>
        <v>Khulna Terokhada</v>
      </c>
      <c r="DR2560" s="566"/>
    </row>
    <row r="2561" spans="1:122" ht="15" hidden="1" x14ac:dyDescent="0.25">
      <c r="A2561" s="384" t="s">
        <v>60</v>
      </c>
      <c r="B2561" s="384" t="s">
        <v>386</v>
      </c>
      <c r="C2561" s="384" t="str">
        <f t="shared" si="357"/>
        <v>Kushtia Bheramara</v>
      </c>
      <c r="D2561" s="626"/>
      <c r="E2561" s="626"/>
      <c r="F2561" s="626"/>
      <c r="G2561" s="626"/>
      <c r="H2561" s="626"/>
      <c r="I2561" s="626"/>
      <c r="J2561" s="626"/>
      <c r="K2561" s="626"/>
      <c r="L2561" s="626"/>
      <c r="M2561" s="626"/>
      <c r="N2561" s="626"/>
      <c r="O2561" s="626"/>
      <c r="P2561" s="626"/>
      <c r="Q2561" s="626"/>
      <c r="R2561" s="626"/>
      <c r="S2561" s="326"/>
      <c r="T2561" s="326"/>
      <c r="U2561" s="384" t="s">
        <v>60</v>
      </c>
      <c r="V2561" s="384" t="s">
        <v>386</v>
      </c>
      <c r="W2561" s="384" t="str">
        <f t="shared" si="358"/>
        <v>Kushtia Bheramara</v>
      </c>
      <c r="X2561" s="626"/>
      <c r="Y2561" s="626"/>
      <c r="Z2561" s="626"/>
      <c r="AA2561" s="626"/>
      <c r="AB2561" s="626"/>
      <c r="AC2561" s="626"/>
      <c r="AD2561" s="626"/>
      <c r="AE2561" s="626"/>
      <c r="AF2561" s="626"/>
      <c r="AG2561" s="626"/>
      <c r="AH2561" s="626"/>
      <c r="AI2561" s="626"/>
      <c r="AJ2561" s="626"/>
      <c r="AK2561" s="626"/>
      <c r="AL2561" s="626"/>
      <c r="AO2561" s="384" t="s">
        <v>60</v>
      </c>
      <c r="AP2561" s="384" t="s">
        <v>386</v>
      </c>
      <c r="AQ2561" s="384" t="str">
        <f t="shared" si="359"/>
        <v>Kushtia Bheramara</v>
      </c>
      <c r="AR2561" s="627"/>
      <c r="AS2561" s="627"/>
      <c r="AT2561" s="627"/>
      <c r="AU2561" s="627"/>
      <c r="AV2561" s="627"/>
      <c r="AW2561" s="627"/>
      <c r="AX2561" s="627"/>
      <c r="AY2561" s="627"/>
      <c r="AZ2561" s="627"/>
      <c r="BA2561" s="627"/>
      <c r="BB2561" s="627"/>
      <c r="BC2561" s="627"/>
      <c r="BD2561" s="627"/>
      <c r="BE2561" s="627"/>
      <c r="BF2561" s="627"/>
      <c r="BH2561" s="384" t="s">
        <v>60</v>
      </c>
      <c r="BI2561" s="384" t="s">
        <v>386</v>
      </c>
      <c r="BJ2561" s="384" t="str">
        <f t="shared" si="366"/>
        <v>Kushtia Bheramara</v>
      </c>
      <c r="BK2561" s="627"/>
      <c r="BL2561" s="627"/>
      <c r="BM2561" s="627"/>
      <c r="BN2561" s="627"/>
      <c r="BO2561" s="627"/>
      <c r="BP2561" s="627"/>
      <c r="BQ2561" s="627"/>
      <c r="BR2561" s="627"/>
      <c r="BS2561" s="627"/>
      <c r="BT2561" s="627"/>
      <c r="BU2561" s="627"/>
      <c r="BV2561" s="627"/>
      <c r="BW2561" s="627"/>
      <c r="BX2561" s="627"/>
      <c r="BY2561" s="627"/>
      <c r="CA2561" s="384" t="s">
        <v>60</v>
      </c>
      <c r="CB2561" s="384" t="s">
        <v>386</v>
      </c>
      <c r="CC2561" s="384" t="str">
        <f t="shared" si="360"/>
        <v>Kushtia Bheramara</v>
      </c>
      <c r="CD2561" s="629"/>
      <c r="CE2561" s="629"/>
      <c r="CF2561" s="629"/>
      <c r="CG2561" s="629"/>
      <c r="CH2561" s="629"/>
      <c r="CI2561" s="629"/>
      <c r="CJ2561" s="629"/>
      <c r="CK2561" s="629"/>
      <c r="CN2561" s="384" t="s">
        <v>60</v>
      </c>
      <c r="CO2561" s="384" t="s">
        <v>386</v>
      </c>
      <c r="CP2561" s="384" t="str">
        <f t="shared" si="361"/>
        <v>Kushtia Bheramara</v>
      </c>
      <c r="CQ2561" s="629"/>
      <c r="CR2561" s="629"/>
      <c r="CS2561" s="629"/>
      <c r="CT2561" s="629"/>
      <c r="CU2561" s="629"/>
      <c r="CV2561" s="629"/>
      <c r="CW2561" s="629"/>
      <c r="CX2561" s="629"/>
      <c r="CZ2561" s="384" t="s">
        <v>60</v>
      </c>
      <c r="DA2561" s="384" t="s">
        <v>386</v>
      </c>
      <c r="DB2561" s="384" t="str">
        <f t="shared" si="362"/>
        <v>Kushtia Bheramara</v>
      </c>
      <c r="DC2561" s="566"/>
      <c r="DD2561"/>
      <c r="DE2561" s="384" t="s">
        <v>60</v>
      </c>
      <c r="DF2561" s="384" t="s">
        <v>386</v>
      </c>
      <c r="DG2561" s="384" t="str">
        <f t="shared" si="363"/>
        <v>Kushtia Bheramara</v>
      </c>
      <c r="DH2561" s="566"/>
      <c r="DI2561"/>
      <c r="DJ2561" s="384" t="s">
        <v>60</v>
      </c>
      <c r="DK2561" s="384" t="s">
        <v>386</v>
      </c>
      <c r="DL2561" s="384" t="str">
        <f t="shared" si="364"/>
        <v>Kushtia Bheramara</v>
      </c>
      <c r="DM2561" s="566"/>
      <c r="DN2561"/>
      <c r="DO2561" s="384" t="s">
        <v>60</v>
      </c>
      <c r="DP2561" s="384" t="s">
        <v>386</v>
      </c>
      <c r="DQ2561" s="384" t="str">
        <f t="shared" si="365"/>
        <v>Kushtia Bheramara</v>
      </c>
      <c r="DR2561" s="566"/>
    </row>
    <row r="2562" spans="1:122" ht="15" hidden="1" x14ac:dyDescent="0.25">
      <c r="A2562" s="384" t="s">
        <v>60</v>
      </c>
      <c r="B2562" s="384" t="s">
        <v>280</v>
      </c>
      <c r="C2562" s="384" t="str">
        <f t="shared" si="357"/>
        <v>Kushtia Daulatpur</v>
      </c>
      <c r="D2562" s="626"/>
      <c r="E2562" s="626"/>
      <c r="F2562" s="626"/>
      <c r="G2562" s="626"/>
      <c r="H2562" s="626"/>
      <c r="I2562" s="626"/>
      <c r="J2562" s="626"/>
      <c r="K2562" s="626"/>
      <c r="L2562" s="626"/>
      <c r="M2562" s="626"/>
      <c r="N2562" s="626"/>
      <c r="O2562" s="626"/>
      <c r="P2562" s="626"/>
      <c r="Q2562" s="626"/>
      <c r="R2562" s="626"/>
      <c r="S2562" s="326"/>
      <c r="T2562" s="326"/>
      <c r="U2562" s="384" t="s">
        <v>60</v>
      </c>
      <c r="V2562" s="384" t="s">
        <v>280</v>
      </c>
      <c r="W2562" s="384" t="str">
        <f t="shared" si="358"/>
        <v>Kushtia Daulatpur</v>
      </c>
      <c r="X2562" s="626"/>
      <c r="Y2562" s="626"/>
      <c r="Z2562" s="626"/>
      <c r="AA2562" s="626"/>
      <c r="AB2562" s="626"/>
      <c r="AC2562" s="626"/>
      <c r="AD2562" s="626"/>
      <c r="AE2562" s="626"/>
      <c r="AF2562" s="626"/>
      <c r="AG2562" s="626"/>
      <c r="AH2562" s="626"/>
      <c r="AI2562" s="626"/>
      <c r="AJ2562" s="626"/>
      <c r="AK2562" s="626"/>
      <c r="AL2562" s="626"/>
      <c r="AO2562" s="384" t="s">
        <v>60</v>
      </c>
      <c r="AP2562" s="384" t="s">
        <v>280</v>
      </c>
      <c r="AQ2562" s="384" t="str">
        <f t="shared" si="359"/>
        <v>Kushtia Daulatpur</v>
      </c>
      <c r="AR2562" s="627"/>
      <c r="AS2562" s="627"/>
      <c r="AT2562" s="627"/>
      <c r="AU2562" s="627"/>
      <c r="AV2562" s="627"/>
      <c r="AW2562" s="627"/>
      <c r="AX2562" s="627"/>
      <c r="AY2562" s="627"/>
      <c r="AZ2562" s="627"/>
      <c r="BA2562" s="627"/>
      <c r="BB2562" s="627"/>
      <c r="BC2562" s="627"/>
      <c r="BD2562" s="627"/>
      <c r="BE2562" s="627"/>
      <c r="BF2562" s="627"/>
      <c r="BH2562" s="384" t="s">
        <v>60</v>
      </c>
      <c r="BI2562" s="384" t="s">
        <v>280</v>
      </c>
      <c r="BJ2562" s="384" t="str">
        <f t="shared" si="366"/>
        <v>Kushtia Daulatpur</v>
      </c>
      <c r="BK2562" s="627"/>
      <c r="BL2562" s="627"/>
      <c r="BM2562" s="627"/>
      <c r="BN2562" s="627"/>
      <c r="BO2562" s="627"/>
      <c r="BP2562" s="627"/>
      <c r="BQ2562" s="627"/>
      <c r="BR2562" s="627"/>
      <c r="BS2562" s="627"/>
      <c r="BT2562" s="627"/>
      <c r="BU2562" s="627"/>
      <c r="BV2562" s="627"/>
      <c r="BW2562" s="627"/>
      <c r="BX2562" s="627"/>
      <c r="BY2562" s="627"/>
      <c r="CA2562" s="384" t="s">
        <v>60</v>
      </c>
      <c r="CB2562" s="384" t="s">
        <v>280</v>
      </c>
      <c r="CC2562" s="384" t="str">
        <f t="shared" si="360"/>
        <v>Kushtia Daulatpur</v>
      </c>
      <c r="CD2562" s="629"/>
      <c r="CE2562" s="629"/>
      <c r="CF2562" s="629"/>
      <c r="CG2562" s="629"/>
      <c r="CH2562" s="629"/>
      <c r="CI2562" s="629"/>
      <c r="CJ2562" s="629"/>
      <c r="CK2562" s="629"/>
      <c r="CN2562" s="384" t="s">
        <v>60</v>
      </c>
      <c r="CO2562" s="384" t="s">
        <v>280</v>
      </c>
      <c r="CP2562" s="384" t="str">
        <f t="shared" si="361"/>
        <v>Kushtia Daulatpur</v>
      </c>
      <c r="CQ2562" s="629"/>
      <c r="CR2562" s="629"/>
      <c r="CS2562" s="629"/>
      <c r="CT2562" s="629"/>
      <c r="CU2562" s="629"/>
      <c r="CV2562" s="629"/>
      <c r="CW2562" s="629"/>
      <c r="CX2562" s="629"/>
      <c r="CZ2562" s="384" t="s">
        <v>60</v>
      </c>
      <c r="DA2562" s="384" t="s">
        <v>280</v>
      </c>
      <c r="DB2562" s="384" t="str">
        <f t="shared" si="362"/>
        <v>Kushtia Daulatpur</v>
      </c>
      <c r="DC2562" s="566"/>
      <c r="DD2562"/>
      <c r="DE2562" s="384" t="s">
        <v>60</v>
      </c>
      <c r="DF2562" s="384" t="s">
        <v>280</v>
      </c>
      <c r="DG2562" s="384" t="str">
        <f t="shared" si="363"/>
        <v>Kushtia Daulatpur</v>
      </c>
      <c r="DH2562" s="566"/>
      <c r="DI2562"/>
      <c r="DJ2562" s="384" t="s">
        <v>60</v>
      </c>
      <c r="DK2562" s="384" t="s">
        <v>280</v>
      </c>
      <c r="DL2562" s="384" t="str">
        <f t="shared" si="364"/>
        <v>Kushtia Daulatpur</v>
      </c>
      <c r="DM2562" s="566"/>
      <c r="DN2562"/>
      <c r="DO2562" s="384" t="s">
        <v>60</v>
      </c>
      <c r="DP2562" s="384" t="s">
        <v>280</v>
      </c>
      <c r="DQ2562" s="384" t="str">
        <f t="shared" si="365"/>
        <v>Kushtia Daulatpur</v>
      </c>
      <c r="DR2562" s="566"/>
    </row>
    <row r="2563" spans="1:122" ht="15" hidden="1" x14ac:dyDescent="0.25">
      <c r="A2563" s="384" t="s">
        <v>60</v>
      </c>
      <c r="B2563" s="384" t="s">
        <v>387</v>
      </c>
      <c r="C2563" s="384" t="str">
        <f t="shared" si="357"/>
        <v>Kushtia Khoksha</v>
      </c>
      <c r="D2563" s="626"/>
      <c r="E2563" s="626"/>
      <c r="F2563" s="626"/>
      <c r="G2563" s="626"/>
      <c r="H2563" s="626"/>
      <c r="I2563" s="626"/>
      <c r="J2563" s="626"/>
      <c r="K2563" s="626"/>
      <c r="L2563" s="626"/>
      <c r="M2563" s="626"/>
      <c r="N2563" s="626"/>
      <c r="O2563" s="626"/>
      <c r="P2563" s="626"/>
      <c r="Q2563" s="626"/>
      <c r="R2563" s="626"/>
      <c r="S2563" s="326"/>
      <c r="T2563" s="326"/>
      <c r="U2563" s="384" t="s">
        <v>60</v>
      </c>
      <c r="V2563" s="384" t="s">
        <v>387</v>
      </c>
      <c r="W2563" s="384" t="str">
        <f t="shared" si="358"/>
        <v>Kushtia Khoksha</v>
      </c>
      <c r="X2563" s="626"/>
      <c r="Y2563" s="626"/>
      <c r="Z2563" s="626"/>
      <c r="AA2563" s="626"/>
      <c r="AB2563" s="626"/>
      <c r="AC2563" s="626"/>
      <c r="AD2563" s="626"/>
      <c r="AE2563" s="626"/>
      <c r="AF2563" s="626"/>
      <c r="AG2563" s="626"/>
      <c r="AH2563" s="626"/>
      <c r="AI2563" s="626"/>
      <c r="AJ2563" s="626"/>
      <c r="AK2563" s="626"/>
      <c r="AL2563" s="626"/>
      <c r="AO2563" s="384" t="s">
        <v>60</v>
      </c>
      <c r="AP2563" s="384" t="s">
        <v>387</v>
      </c>
      <c r="AQ2563" s="384" t="str">
        <f t="shared" si="359"/>
        <v>Kushtia Khoksha</v>
      </c>
      <c r="AR2563" s="627"/>
      <c r="AS2563" s="627"/>
      <c r="AT2563" s="627"/>
      <c r="AU2563" s="627"/>
      <c r="AV2563" s="627"/>
      <c r="AW2563" s="627"/>
      <c r="AX2563" s="627"/>
      <c r="AY2563" s="627"/>
      <c r="AZ2563" s="627"/>
      <c r="BA2563" s="627"/>
      <c r="BB2563" s="627"/>
      <c r="BC2563" s="627"/>
      <c r="BD2563" s="627"/>
      <c r="BE2563" s="627"/>
      <c r="BF2563" s="627"/>
      <c r="BH2563" s="384" t="s">
        <v>60</v>
      </c>
      <c r="BI2563" s="384" t="s">
        <v>387</v>
      </c>
      <c r="BJ2563" s="384" t="str">
        <f t="shared" si="366"/>
        <v>Kushtia Khoksha</v>
      </c>
      <c r="BK2563" s="627"/>
      <c r="BL2563" s="627"/>
      <c r="BM2563" s="627"/>
      <c r="BN2563" s="627"/>
      <c r="BO2563" s="627"/>
      <c r="BP2563" s="627"/>
      <c r="BQ2563" s="627"/>
      <c r="BR2563" s="627"/>
      <c r="BS2563" s="627"/>
      <c r="BT2563" s="627"/>
      <c r="BU2563" s="627"/>
      <c r="BV2563" s="627"/>
      <c r="BW2563" s="627"/>
      <c r="BX2563" s="627"/>
      <c r="BY2563" s="627"/>
      <c r="CA2563" s="384" t="s">
        <v>60</v>
      </c>
      <c r="CB2563" s="384" t="s">
        <v>387</v>
      </c>
      <c r="CC2563" s="384" t="str">
        <f t="shared" si="360"/>
        <v>Kushtia Khoksha</v>
      </c>
      <c r="CD2563" s="629"/>
      <c r="CE2563" s="629"/>
      <c r="CF2563" s="629"/>
      <c r="CG2563" s="629"/>
      <c r="CH2563" s="629"/>
      <c r="CI2563" s="629"/>
      <c r="CJ2563" s="629"/>
      <c r="CK2563" s="629"/>
      <c r="CN2563" s="384" t="s">
        <v>60</v>
      </c>
      <c r="CO2563" s="384" t="s">
        <v>387</v>
      </c>
      <c r="CP2563" s="384" t="str">
        <f t="shared" si="361"/>
        <v>Kushtia Khoksha</v>
      </c>
      <c r="CQ2563" s="629"/>
      <c r="CR2563" s="629"/>
      <c r="CS2563" s="629"/>
      <c r="CT2563" s="629"/>
      <c r="CU2563" s="629"/>
      <c r="CV2563" s="629"/>
      <c r="CW2563" s="629"/>
      <c r="CX2563" s="629"/>
      <c r="CZ2563" s="384" t="s">
        <v>60</v>
      </c>
      <c r="DA2563" s="384" t="s">
        <v>387</v>
      </c>
      <c r="DB2563" s="384" t="str">
        <f t="shared" si="362"/>
        <v>Kushtia Khoksha</v>
      </c>
      <c r="DC2563" s="566"/>
      <c r="DD2563"/>
      <c r="DE2563" s="384" t="s">
        <v>60</v>
      </c>
      <c r="DF2563" s="384" t="s">
        <v>387</v>
      </c>
      <c r="DG2563" s="384" t="str">
        <f t="shared" si="363"/>
        <v>Kushtia Khoksha</v>
      </c>
      <c r="DH2563" s="566"/>
      <c r="DI2563"/>
      <c r="DJ2563" s="384" t="s">
        <v>60</v>
      </c>
      <c r="DK2563" s="384" t="s">
        <v>387</v>
      </c>
      <c r="DL2563" s="384" t="str">
        <f t="shared" si="364"/>
        <v>Kushtia Khoksha</v>
      </c>
      <c r="DM2563" s="566"/>
      <c r="DN2563"/>
      <c r="DO2563" s="384" t="s">
        <v>60</v>
      </c>
      <c r="DP2563" s="384" t="s">
        <v>387</v>
      </c>
      <c r="DQ2563" s="384" t="str">
        <f t="shared" si="365"/>
        <v>Kushtia Khoksha</v>
      </c>
      <c r="DR2563" s="566"/>
    </row>
    <row r="2564" spans="1:122" ht="15" hidden="1" x14ac:dyDescent="0.25">
      <c r="A2564" s="384" t="s">
        <v>60</v>
      </c>
      <c r="B2564" s="384" t="s">
        <v>388</v>
      </c>
      <c r="C2564" s="384" t="str">
        <f t="shared" ref="C2564:C2677" si="367">A2564&amp;" "&amp;B2564</f>
        <v>Kushtia Kumarkhali</v>
      </c>
      <c r="D2564" s="626"/>
      <c r="E2564" s="626"/>
      <c r="F2564" s="626"/>
      <c r="G2564" s="626"/>
      <c r="H2564" s="626"/>
      <c r="I2564" s="626"/>
      <c r="J2564" s="626"/>
      <c r="K2564" s="626"/>
      <c r="L2564" s="626"/>
      <c r="M2564" s="626"/>
      <c r="N2564" s="626"/>
      <c r="O2564" s="626"/>
      <c r="P2564" s="626"/>
      <c r="Q2564" s="626"/>
      <c r="R2564" s="626"/>
      <c r="S2564" s="326"/>
      <c r="T2564" s="326"/>
      <c r="U2564" s="384" t="s">
        <v>60</v>
      </c>
      <c r="V2564" s="384" t="s">
        <v>388</v>
      </c>
      <c r="W2564" s="384" t="str">
        <f t="shared" ref="W2564:W2677" si="368">U2564&amp;" "&amp;V2564</f>
        <v>Kushtia Kumarkhali</v>
      </c>
      <c r="X2564" s="626"/>
      <c r="Y2564" s="626"/>
      <c r="Z2564" s="626"/>
      <c r="AA2564" s="626"/>
      <c r="AB2564" s="626"/>
      <c r="AC2564" s="626"/>
      <c r="AD2564" s="626"/>
      <c r="AE2564" s="626"/>
      <c r="AF2564" s="626"/>
      <c r="AG2564" s="626"/>
      <c r="AH2564" s="626"/>
      <c r="AI2564" s="626"/>
      <c r="AJ2564" s="626"/>
      <c r="AK2564" s="626"/>
      <c r="AL2564" s="626"/>
      <c r="AO2564" s="384" t="s">
        <v>60</v>
      </c>
      <c r="AP2564" s="384" t="s">
        <v>388</v>
      </c>
      <c r="AQ2564" s="384" t="str">
        <f t="shared" si="359"/>
        <v>Kushtia Kumarkhali</v>
      </c>
      <c r="AR2564" s="627"/>
      <c r="AS2564" s="627"/>
      <c r="AT2564" s="627"/>
      <c r="AU2564" s="627"/>
      <c r="AV2564" s="627"/>
      <c r="AW2564" s="627"/>
      <c r="AX2564" s="627"/>
      <c r="AY2564" s="627"/>
      <c r="AZ2564" s="627"/>
      <c r="BA2564" s="627"/>
      <c r="BB2564" s="627"/>
      <c r="BC2564" s="627"/>
      <c r="BD2564" s="627"/>
      <c r="BE2564" s="627"/>
      <c r="BF2564" s="627"/>
      <c r="BH2564" s="384" t="s">
        <v>60</v>
      </c>
      <c r="BI2564" s="384" t="s">
        <v>388</v>
      </c>
      <c r="BJ2564" s="384" t="str">
        <f t="shared" si="366"/>
        <v>Kushtia Kumarkhali</v>
      </c>
      <c r="BK2564" s="627"/>
      <c r="BL2564" s="627"/>
      <c r="BM2564" s="627"/>
      <c r="BN2564" s="627"/>
      <c r="BO2564" s="627"/>
      <c r="BP2564" s="627"/>
      <c r="BQ2564" s="627"/>
      <c r="BR2564" s="627"/>
      <c r="BS2564" s="627"/>
      <c r="BT2564" s="627"/>
      <c r="BU2564" s="627"/>
      <c r="BV2564" s="627"/>
      <c r="BW2564" s="627"/>
      <c r="BX2564" s="627"/>
      <c r="BY2564" s="627"/>
      <c r="CA2564" s="384" t="s">
        <v>60</v>
      </c>
      <c r="CB2564" s="384" t="s">
        <v>388</v>
      </c>
      <c r="CC2564" s="384" t="str">
        <f t="shared" si="360"/>
        <v>Kushtia Kumarkhali</v>
      </c>
      <c r="CD2564" s="629"/>
      <c r="CE2564" s="629"/>
      <c r="CF2564" s="629"/>
      <c r="CG2564" s="629"/>
      <c r="CH2564" s="629"/>
      <c r="CI2564" s="629"/>
      <c r="CJ2564" s="629"/>
      <c r="CK2564" s="629"/>
      <c r="CN2564" s="384" t="s">
        <v>60</v>
      </c>
      <c r="CO2564" s="384" t="s">
        <v>388</v>
      </c>
      <c r="CP2564" s="384" t="str">
        <f t="shared" si="361"/>
        <v>Kushtia Kumarkhali</v>
      </c>
      <c r="CQ2564" s="629"/>
      <c r="CR2564" s="629"/>
      <c r="CS2564" s="629"/>
      <c r="CT2564" s="629"/>
      <c r="CU2564" s="629"/>
      <c r="CV2564" s="629"/>
      <c r="CW2564" s="629"/>
      <c r="CX2564" s="629"/>
      <c r="CZ2564" s="384" t="s">
        <v>60</v>
      </c>
      <c r="DA2564" s="384" t="s">
        <v>388</v>
      </c>
      <c r="DB2564" s="384" t="str">
        <f t="shared" si="362"/>
        <v>Kushtia Kumarkhali</v>
      </c>
      <c r="DC2564" s="566"/>
      <c r="DD2564"/>
      <c r="DE2564" s="384" t="s">
        <v>60</v>
      </c>
      <c r="DF2564" s="384" t="s">
        <v>388</v>
      </c>
      <c r="DG2564" s="384" t="str">
        <f t="shared" si="363"/>
        <v>Kushtia Kumarkhali</v>
      </c>
      <c r="DH2564" s="566"/>
      <c r="DI2564"/>
      <c r="DJ2564" s="384" t="s">
        <v>60</v>
      </c>
      <c r="DK2564" s="384" t="s">
        <v>388</v>
      </c>
      <c r="DL2564" s="384" t="str">
        <f t="shared" si="364"/>
        <v>Kushtia Kumarkhali</v>
      </c>
      <c r="DM2564" s="566"/>
      <c r="DN2564"/>
      <c r="DO2564" s="384" t="s">
        <v>60</v>
      </c>
      <c r="DP2564" s="384" t="s">
        <v>388</v>
      </c>
      <c r="DQ2564" s="384" t="str">
        <f t="shared" si="365"/>
        <v>Kushtia Kumarkhali</v>
      </c>
      <c r="DR2564" s="566"/>
    </row>
    <row r="2565" spans="1:122" ht="15" hidden="1" x14ac:dyDescent="0.25">
      <c r="A2565" s="384" t="s">
        <v>60</v>
      </c>
      <c r="B2565" s="384" t="s">
        <v>990</v>
      </c>
      <c r="C2565" s="384" t="str">
        <f t="shared" si="367"/>
        <v>Kushtia Kushtia DOTs Corner</v>
      </c>
      <c r="D2565" s="626"/>
      <c r="E2565" s="626"/>
      <c r="F2565" s="626"/>
      <c r="G2565" s="626"/>
      <c r="H2565" s="626"/>
      <c r="I2565" s="626"/>
      <c r="J2565" s="626"/>
      <c r="K2565" s="626"/>
      <c r="L2565" s="626"/>
      <c r="M2565" s="626"/>
      <c r="N2565" s="626"/>
      <c r="O2565" s="626"/>
      <c r="P2565" s="626"/>
      <c r="Q2565" s="626"/>
      <c r="R2565" s="626"/>
      <c r="S2565" s="326"/>
      <c r="T2565" s="326"/>
      <c r="U2565" s="384" t="s">
        <v>60</v>
      </c>
      <c r="V2565" s="384" t="s">
        <v>990</v>
      </c>
      <c r="W2565" s="384" t="str">
        <f t="shared" si="368"/>
        <v>Kushtia Kushtia DOTs Corner</v>
      </c>
      <c r="X2565" s="626"/>
      <c r="Y2565" s="626"/>
      <c r="Z2565" s="626"/>
      <c r="AA2565" s="626"/>
      <c r="AB2565" s="626"/>
      <c r="AC2565" s="626"/>
      <c r="AD2565" s="626"/>
      <c r="AE2565" s="626"/>
      <c r="AF2565" s="626"/>
      <c r="AG2565" s="626"/>
      <c r="AH2565" s="626"/>
      <c r="AI2565" s="626"/>
      <c r="AJ2565" s="626"/>
      <c r="AK2565" s="626"/>
      <c r="AL2565" s="626"/>
      <c r="AO2565" s="384" t="s">
        <v>60</v>
      </c>
      <c r="AP2565" s="384" t="s">
        <v>990</v>
      </c>
      <c r="AQ2565" s="384" t="str">
        <f t="shared" si="359"/>
        <v>Kushtia Kushtia DOTs Corner</v>
      </c>
      <c r="AR2565" s="627"/>
      <c r="AS2565" s="627"/>
      <c r="AT2565" s="627"/>
      <c r="AU2565" s="627"/>
      <c r="AV2565" s="627"/>
      <c r="AW2565" s="627"/>
      <c r="AX2565" s="627"/>
      <c r="AY2565" s="627"/>
      <c r="AZ2565" s="627"/>
      <c r="BA2565" s="627"/>
      <c r="BB2565" s="627"/>
      <c r="BC2565" s="627"/>
      <c r="BD2565" s="627"/>
      <c r="BE2565" s="627"/>
      <c r="BF2565" s="627"/>
      <c r="BH2565" s="384" t="s">
        <v>60</v>
      </c>
      <c r="BI2565" s="384" t="s">
        <v>990</v>
      </c>
      <c r="BJ2565" s="384" t="str">
        <f t="shared" si="366"/>
        <v>Kushtia Kushtia DOTs Corner</v>
      </c>
      <c r="BK2565" s="627"/>
      <c r="BL2565" s="627"/>
      <c r="BM2565" s="627"/>
      <c r="BN2565" s="627"/>
      <c r="BO2565" s="627"/>
      <c r="BP2565" s="627"/>
      <c r="BQ2565" s="627"/>
      <c r="BR2565" s="627"/>
      <c r="BS2565" s="627"/>
      <c r="BT2565" s="627"/>
      <c r="BU2565" s="627"/>
      <c r="BV2565" s="627"/>
      <c r="BW2565" s="627"/>
      <c r="BX2565" s="627"/>
      <c r="BY2565" s="627"/>
      <c r="CA2565" s="384" t="s">
        <v>60</v>
      </c>
      <c r="CB2565" s="384" t="s">
        <v>990</v>
      </c>
      <c r="CC2565" s="384" t="str">
        <f t="shared" si="360"/>
        <v>Kushtia Kushtia DOTs Corner</v>
      </c>
      <c r="CD2565" s="629"/>
      <c r="CE2565" s="629"/>
      <c r="CF2565" s="629"/>
      <c r="CG2565" s="629"/>
      <c r="CH2565" s="629"/>
      <c r="CI2565" s="629"/>
      <c r="CJ2565" s="629"/>
      <c r="CK2565" s="629"/>
      <c r="CN2565" s="384" t="s">
        <v>60</v>
      </c>
      <c r="CO2565" s="384" t="s">
        <v>990</v>
      </c>
      <c r="CP2565" s="384" t="str">
        <f t="shared" si="361"/>
        <v>Kushtia Kushtia DOTs Corner</v>
      </c>
      <c r="CQ2565" s="629"/>
      <c r="CR2565" s="629"/>
      <c r="CS2565" s="629"/>
      <c r="CT2565" s="629"/>
      <c r="CU2565" s="629"/>
      <c r="CV2565" s="629"/>
      <c r="CW2565" s="629"/>
      <c r="CX2565" s="629"/>
      <c r="CZ2565" s="384" t="s">
        <v>60</v>
      </c>
      <c r="DA2565" s="384" t="s">
        <v>990</v>
      </c>
      <c r="DB2565" s="384" t="str">
        <f t="shared" si="362"/>
        <v>Kushtia Kushtia DOTs Corner</v>
      </c>
      <c r="DC2565" s="566"/>
      <c r="DD2565"/>
      <c r="DE2565" s="384" t="s">
        <v>60</v>
      </c>
      <c r="DF2565" s="384" t="s">
        <v>990</v>
      </c>
      <c r="DG2565" s="384" t="str">
        <f t="shared" si="363"/>
        <v>Kushtia Kushtia DOTs Corner</v>
      </c>
      <c r="DH2565" s="566"/>
      <c r="DI2565"/>
      <c r="DJ2565" s="384" t="s">
        <v>60</v>
      </c>
      <c r="DK2565" s="384" t="s">
        <v>990</v>
      </c>
      <c r="DL2565" s="384" t="str">
        <f t="shared" si="364"/>
        <v>Kushtia Kushtia DOTs Corner</v>
      </c>
      <c r="DM2565" s="566"/>
      <c r="DN2565"/>
      <c r="DO2565" s="384" t="s">
        <v>60</v>
      </c>
      <c r="DP2565" s="384" t="s">
        <v>990</v>
      </c>
      <c r="DQ2565" s="384" t="str">
        <f t="shared" si="365"/>
        <v>Kushtia Kushtia DOTs Corner</v>
      </c>
      <c r="DR2565" s="566"/>
    </row>
    <row r="2566" spans="1:122" ht="15" hidden="1" x14ac:dyDescent="0.25">
      <c r="A2566" s="384" t="s">
        <v>60</v>
      </c>
      <c r="B2566" s="241" t="s">
        <v>609</v>
      </c>
      <c r="C2566" s="384" t="str">
        <f t="shared" si="367"/>
        <v>Kushtia Kushtia Sadar</v>
      </c>
      <c r="D2566" s="626"/>
      <c r="E2566" s="626"/>
      <c r="F2566" s="626"/>
      <c r="G2566" s="626"/>
      <c r="H2566" s="626"/>
      <c r="I2566" s="626"/>
      <c r="J2566" s="626"/>
      <c r="K2566" s="626"/>
      <c r="L2566" s="626"/>
      <c r="M2566" s="626"/>
      <c r="N2566" s="626"/>
      <c r="O2566" s="626"/>
      <c r="P2566" s="626"/>
      <c r="Q2566" s="626"/>
      <c r="R2566" s="626"/>
      <c r="S2566" s="326"/>
      <c r="T2566" s="326"/>
      <c r="U2566" s="384" t="s">
        <v>60</v>
      </c>
      <c r="V2566" s="241" t="s">
        <v>609</v>
      </c>
      <c r="W2566" s="384" t="str">
        <f t="shared" si="368"/>
        <v>Kushtia Kushtia Sadar</v>
      </c>
      <c r="X2566" s="626"/>
      <c r="Y2566" s="626"/>
      <c r="Z2566" s="626"/>
      <c r="AA2566" s="626"/>
      <c r="AB2566" s="626"/>
      <c r="AC2566" s="626"/>
      <c r="AD2566" s="626"/>
      <c r="AE2566" s="626"/>
      <c r="AF2566" s="626"/>
      <c r="AG2566" s="626"/>
      <c r="AH2566" s="626"/>
      <c r="AI2566" s="626"/>
      <c r="AJ2566" s="626"/>
      <c r="AK2566" s="626"/>
      <c r="AL2566" s="626"/>
      <c r="AO2566" s="384" t="s">
        <v>60</v>
      </c>
      <c r="AP2566" s="241" t="s">
        <v>609</v>
      </c>
      <c r="AQ2566" s="384" t="str">
        <f t="shared" si="359"/>
        <v>Kushtia Kushtia Sadar</v>
      </c>
      <c r="AR2566" s="627"/>
      <c r="AS2566" s="627"/>
      <c r="AT2566" s="627"/>
      <c r="AU2566" s="627"/>
      <c r="AV2566" s="627"/>
      <c r="AW2566" s="627"/>
      <c r="AX2566" s="627"/>
      <c r="AY2566" s="627"/>
      <c r="AZ2566" s="627"/>
      <c r="BA2566" s="627"/>
      <c r="BB2566" s="627"/>
      <c r="BC2566" s="627"/>
      <c r="BD2566" s="627"/>
      <c r="BE2566" s="627"/>
      <c r="BF2566" s="627"/>
      <c r="BH2566" s="384" t="s">
        <v>60</v>
      </c>
      <c r="BI2566" s="241" t="s">
        <v>609</v>
      </c>
      <c r="BJ2566" s="384" t="str">
        <f t="shared" si="366"/>
        <v>Kushtia Kushtia Sadar</v>
      </c>
      <c r="BK2566" s="627"/>
      <c r="BL2566" s="627"/>
      <c r="BM2566" s="627"/>
      <c r="BN2566" s="627"/>
      <c r="BO2566" s="627"/>
      <c r="BP2566" s="627"/>
      <c r="BQ2566" s="627"/>
      <c r="BR2566" s="627"/>
      <c r="BS2566" s="627"/>
      <c r="BT2566" s="627"/>
      <c r="BU2566" s="627"/>
      <c r="BV2566" s="627"/>
      <c r="BW2566" s="627"/>
      <c r="BX2566" s="627"/>
      <c r="BY2566" s="627"/>
      <c r="CA2566" s="384" t="s">
        <v>60</v>
      </c>
      <c r="CB2566" s="241" t="s">
        <v>609</v>
      </c>
      <c r="CC2566" s="384" t="str">
        <f t="shared" si="360"/>
        <v>Kushtia Kushtia Sadar</v>
      </c>
      <c r="CD2566" s="629"/>
      <c r="CE2566" s="629"/>
      <c r="CF2566" s="629"/>
      <c r="CG2566" s="629"/>
      <c r="CH2566" s="629"/>
      <c r="CI2566" s="629"/>
      <c r="CJ2566" s="629"/>
      <c r="CK2566" s="629"/>
      <c r="CN2566" s="384" t="s">
        <v>60</v>
      </c>
      <c r="CO2566" s="241" t="s">
        <v>609</v>
      </c>
      <c r="CP2566" s="384" t="str">
        <f t="shared" si="361"/>
        <v>Kushtia Kushtia Sadar</v>
      </c>
      <c r="CQ2566" s="629"/>
      <c r="CR2566" s="629"/>
      <c r="CS2566" s="629"/>
      <c r="CT2566" s="629"/>
      <c r="CU2566" s="629"/>
      <c r="CV2566" s="629"/>
      <c r="CW2566" s="629"/>
      <c r="CX2566" s="629"/>
      <c r="CZ2566" s="384" t="s">
        <v>60</v>
      </c>
      <c r="DA2566" s="241" t="s">
        <v>609</v>
      </c>
      <c r="DB2566" s="384" t="str">
        <f t="shared" si="362"/>
        <v>Kushtia Kushtia Sadar</v>
      </c>
      <c r="DC2566" s="566"/>
      <c r="DD2566"/>
      <c r="DE2566" s="384" t="s">
        <v>60</v>
      </c>
      <c r="DF2566" s="241" t="s">
        <v>609</v>
      </c>
      <c r="DG2566" s="384" t="str">
        <f t="shared" si="363"/>
        <v>Kushtia Kushtia Sadar</v>
      </c>
      <c r="DH2566" s="566"/>
      <c r="DI2566"/>
      <c r="DJ2566" s="384" t="s">
        <v>60</v>
      </c>
      <c r="DK2566" s="241" t="s">
        <v>609</v>
      </c>
      <c r="DL2566" s="384" t="str">
        <f t="shared" si="364"/>
        <v>Kushtia Kushtia Sadar</v>
      </c>
      <c r="DM2566" s="566"/>
      <c r="DN2566"/>
      <c r="DO2566" s="384" t="s">
        <v>60</v>
      </c>
      <c r="DP2566" s="241" t="s">
        <v>609</v>
      </c>
      <c r="DQ2566" s="384" t="str">
        <f t="shared" si="365"/>
        <v>Kushtia Kushtia Sadar</v>
      </c>
      <c r="DR2566" s="566"/>
    </row>
    <row r="2567" spans="1:122" ht="15" hidden="1" x14ac:dyDescent="0.25">
      <c r="A2567" s="384" t="s">
        <v>60</v>
      </c>
      <c r="B2567" s="384" t="s">
        <v>389</v>
      </c>
      <c r="C2567" s="384" t="str">
        <f t="shared" si="367"/>
        <v>Kushtia Mirpur</v>
      </c>
      <c r="D2567" s="626"/>
      <c r="E2567" s="626"/>
      <c r="F2567" s="626"/>
      <c r="G2567" s="626"/>
      <c r="H2567" s="626"/>
      <c r="I2567" s="626"/>
      <c r="J2567" s="626"/>
      <c r="K2567" s="626"/>
      <c r="L2567" s="626"/>
      <c r="M2567" s="626"/>
      <c r="N2567" s="626"/>
      <c r="O2567" s="626"/>
      <c r="P2567" s="626"/>
      <c r="Q2567" s="626"/>
      <c r="R2567" s="626"/>
      <c r="S2567" s="326"/>
      <c r="T2567" s="326"/>
      <c r="U2567" s="384" t="s">
        <v>60</v>
      </c>
      <c r="V2567" s="384" t="s">
        <v>389</v>
      </c>
      <c r="W2567" s="384" t="str">
        <f t="shared" si="368"/>
        <v>Kushtia Mirpur</v>
      </c>
      <c r="X2567" s="626"/>
      <c r="Y2567" s="626"/>
      <c r="Z2567" s="626"/>
      <c r="AA2567" s="626"/>
      <c r="AB2567" s="626"/>
      <c r="AC2567" s="626"/>
      <c r="AD2567" s="626"/>
      <c r="AE2567" s="626"/>
      <c r="AF2567" s="626"/>
      <c r="AG2567" s="626"/>
      <c r="AH2567" s="626"/>
      <c r="AI2567" s="626"/>
      <c r="AJ2567" s="626"/>
      <c r="AK2567" s="626"/>
      <c r="AL2567" s="626"/>
      <c r="AO2567" s="384" t="s">
        <v>60</v>
      </c>
      <c r="AP2567" s="384" t="s">
        <v>389</v>
      </c>
      <c r="AQ2567" s="384" t="str">
        <f t="shared" si="359"/>
        <v>Kushtia Mirpur</v>
      </c>
      <c r="AR2567" s="627"/>
      <c r="AS2567" s="627"/>
      <c r="AT2567" s="627"/>
      <c r="AU2567" s="627"/>
      <c r="AV2567" s="627"/>
      <c r="AW2567" s="627"/>
      <c r="AX2567" s="627"/>
      <c r="AY2567" s="627"/>
      <c r="AZ2567" s="627"/>
      <c r="BA2567" s="627"/>
      <c r="BB2567" s="627"/>
      <c r="BC2567" s="627"/>
      <c r="BD2567" s="627"/>
      <c r="BE2567" s="627"/>
      <c r="BF2567" s="627"/>
      <c r="BH2567" s="384" t="s">
        <v>60</v>
      </c>
      <c r="BI2567" s="384" t="s">
        <v>389</v>
      </c>
      <c r="BJ2567" s="384" t="str">
        <f t="shared" si="366"/>
        <v>Kushtia Mirpur</v>
      </c>
      <c r="BK2567" s="627"/>
      <c r="BL2567" s="627"/>
      <c r="BM2567" s="627"/>
      <c r="BN2567" s="627"/>
      <c r="BO2567" s="627"/>
      <c r="BP2567" s="627"/>
      <c r="BQ2567" s="627"/>
      <c r="BR2567" s="627"/>
      <c r="BS2567" s="627"/>
      <c r="BT2567" s="627"/>
      <c r="BU2567" s="627"/>
      <c r="BV2567" s="627"/>
      <c r="BW2567" s="627"/>
      <c r="BX2567" s="627"/>
      <c r="BY2567" s="627"/>
      <c r="CA2567" s="384" t="s">
        <v>60</v>
      </c>
      <c r="CB2567" s="384" t="s">
        <v>389</v>
      </c>
      <c r="CC2567" s="384" t="str">
        <f t="shared" si="360"/>
        <v>Kushtia Mirpur</v>
      </c>
      <c r="CD2567" s="629"/>
      <c r="CE2567" s="629"/>
      <c r="CF2567" s="629"/>
      <c r="CG2567" s="629"/>
      <c r="CH2567" s="629"/>
      <c r="CI2567" s="629"/>
      <c r="CJ2567" s="629"/>
      <c r="CK2567" s="629"/>
      <c r="CN2567" s="384" t="s">
        <v>60</v>
      </c>
      <c r="CO2567" s="384" t="s">
        <v>389</v>
      </c>
      <c r="CP2567" s="384" t="str">
        <f t="shared" si="361"/>
        <v>Kushtia Mirpur</v>
      </c>
      <c r="CQ2567" s="629"/>
      <c r="CR2567" s="629"/>
      <c r="CS2567" s="629"/>
      <c r="CT2567" s="629"/>
      <c r="CU2567" s="629"/>
      <c r="CV2567" s="629"/>
      <c r="CW2567" s="629"/>
      <c r="CX2567" s="629"/>
      <c r="CZ2567" s="384" t="s">
        <v>60</v>
      </c>
      <c r="DA2567" s="384" t="s">
        <v>389</v>
      </c>
      <c r="DB2567" s="384" t="str">
        <f t="shared" si="362"/>
        <v>Kushtia Mirpur</v>
      </c>
      <c r="DC2567" s="566"/>
      <c r="DD2567"/>
      <c r="DE2567" s="384" t="s">
        <v>60</v>
      </c>
      <c r="DF2567" s="384" t="s">
        <v>389</v>
      </c>
      <c r="DG2567" s="384" t="str">
        <f t="shared" si="363"/>
        <v>Kushtia Mirpur</v>
      </c>
      <c r="DH2567" s="566"/>
      <c r="DI2567"/>
      <c r="DJ2567" s="384" t="s">
        <v>60</v>
      </c>
      <c r="DK2567" s="384" t="s">
        <v>389</v>
      </c>
      <c r="DL2567" s="384" t="str">
        <f t="shared" si="364"/>
        <v>Kushtia Mirpur</v>
      </c>
      <c r="DM2567" s="566"/>
      <c r="DN2567"/>
      <c r="DO2567" s="384" t="s">
        <v>60</v>
      </c>
      <c r="DP2567" s="384" t="s">
        <v>389</v>
      </c>
      <c r="DQ2567" s="384" t="str">
        <f t="shared" si="365"/>
        <v>Kushtia Mirpur</v>
      </c>
      <c r="DR2567" s="566"/>
    </row>
    <row r="2568" spans="1:122" ht="15" hidden="1" x14ac:dyDescent="0.25">
      <c r="A2568" s="384" t="s">
        <v>60</v>
      </c>
      <c r="B2568" s="385" t="s">
        <v>88</v>
      </c>
      <c r="C2568" s="384" t="str">
        <f t="shared" si="367"/>
        <v>Kushtia Prison</v>
      </c>
      <c r="D2568" s="626"/>
      <c r="E2568" s="626"/>
      <c r="F2568" s="626"/>
      <c r="G2568" s="626"/>
      <c r="H2568" s="626"/>
      <c r="I2568" s="626"/>
      <c r="J2568" s="626"/>
      <c r="K2568" s="626"/>
      <c r="L2568" s="626"/>
      <c r="M2568" s="626"/>
      <c r="N2568" s="626"/>
      <c r="O2568" s="626"/>
      <c r="P2568" s="626"/>
      <c r="Q2568" s="626"/>
      <c r="R2568" s="626"/>
      <c r="S2568" s="326"/>
      <c r="T2568" s="326"/>
      <c r="U2568" s="384" t="s">
        <v>60</v>
      </c>
      <c r="V2568" s="385" t="s">
        <v>88</v>
      </c>
      <c r="W2568" s="384" t="str">
        <f t="shared" si="368"/>
        <v>Kushtia Prison</v>
      </c>
      <c r="X2568" s="626"/>
      <c r="Y2568" s="626"/>
      <c r="Z2568" s="626"/>
      <c r="AA2568" s="626"/>
      <c r="AB2568" s="626"/>
      <c r="AC2568" s="626"/>
      <c r="AD2568" s="626"/>
      <c r="AE2568" s="626"/>
      <c r="AF2568" s="626"/>
      <c r="AG2568" s="626"/>
      <c r="AH2568" s="626"/>
      <c r="AI2568" s="626"/>
      <c r="AJ2568" s="626"/>
      <c r="AK2568" s="626"/>
      <c r="AL2568" s="626"/>
      <c r="AO2568" s="384" t="s">
        <v>60</v>
      </c>
      <c r="AP2568" s="385" t="s">
        <v>88</v>
      </c>
      <c r="AQ2568" s="384" t="str">
        <f t="shared" si="359"/>
        <v>Kushtia Prison</v>
      </c>
      <c r="AR2568" s="627"/>
      <c r="AS2568" s="627"/>
      <c r="AT2568" s="627"/>
      <c r="AU2568" s="627"/>
      <c r="AV2568" s="627"/>
      <c r="AW2568" s="627"/>
      <c r="AX2568" s="627"/>
      <c r="AY2568" s="627"/>
      <c r="AZ2568" s="627"/>
      <c r="BA2568" s="627"/>
      <c r="BB2568" s="627"/>
      <c r="BC2568" s="627"/>
      <c r="BD2568" s="627"/>
      <c r="BE2568" s="627"/>
      <c r="BF2568" s="627"/>
      <c r="BH2568" s="384" t="s">
        <v>60</v>
      </c>
      <c r="BI2568" s="385" t="s">
        <v>88</v>
      </c>
      <c r="BJ2568" s="384" t="str">
        <f t="shared" si="366"/>
        <v>Kushtia Prison</v>
      </c>
      <c r="BK2568" s="627"/>
      <c r="BL2568" s="627"/>
      <c r="BM2568" s="627"/>
      <c r="BN2568" s="627"/>
      <c r="BO2568" s="627"/>
      <c r="BP2568" s="627"/>
      <c r="BQ2568" s="627"/>
      <c r="BR2568" s="627"/>
      <c r="BS2568" s="627"/>
      <c r="BT2568" s="627"/>
      <c r="BU2568" s="627"/>
      <c r="BV2568" s="627"/>
      <c r="BW2568" s="627"/>
      <c r="BX2568" s="627"/>
      <c r="BY2568" s="627"/>
      <c r="CA2568" s="384" t="s">
        <v>60</v>
      </c>
      <c r="CB2568" s="385" t="s">
        <v>88</v>
      </c>
      <c r="CC2568" s="384" t="str">
        <f t="shared" si="360"/>
        <v>Kushtia Prison</v>
      </c>
      <c r="CD2568" s="629"/>
      <c r="CE2568" s="629"/>
      <c r="CF2568" s="629"/>
      <c r="CG2568" s="629"/>
      <c r="CH2568" s="629"/>
      <c r="CI2568" s="629"/>
      <c r="CJ2568" s="629"/>
      <c r="CK2568" s="629"/>
      <c r="CN2568" s="384" t="s">
        <v>60</v>
      </c>
      <c r="CO2568" s="385" t="s">
        <v>88</v>
      </c>
      <c r="CP2568" s="384" t="str">
        <f t="shared" si="361"/>
        <v>Kushtia Prison</v>
      </c>
      <c r="CQ2568" s="629"/>
      <c r="CR2568" s="629"/>
      <c r="CS2568" s="629"/>
      <c r="CT2568" s="629"/>
      <c r="CU2568" s="629"/>
      <c r="CV2568" s="629"/>
      <c r="CW2568" s="629"/>
      <c r="CX2568" s="629"/>
      <c r="CZ2568" s="384" t="s">
        <v>60</v>
      </c>
      <c r="DA2568" s="385" t="s">
        <v>88</v>
      </c>
      <c r="DB2568" s="384" t="str">
        <f t="shared" si="362"/>
        <v>Kushtia Prison</v>
      </c>
      <c r="DC2568" s="566"/>
      <c r="DD2568"/>
      <c r="DE2568" s="384" t="s">
        <v>60</v>
      </c>
      <c r="DF2568" s="385" t="s">
        <v>88</v>
      </c>
      <c r="DG2568" s="384" t="str">
        <f t="shared" si="363"/>
        <v>Kushtia Prison</v>
      </c>
      <c r="DH2568" s="566"/>
      <c r="DI2568"/>
      <c r="DJ2568" s="384" t="s">
        <v>60</v>
      </c>
      <c r="DK2568" s="385" t="s">
        <v>88</v>
      </c>
      <c r="DL2568" s="384" t="str">
        <f t="shared" si="364"/>
        <v>Kushtia Prison</v>
      </c>
      <c r="DM2568" s="566"/>
      <c r="DN2568"/>
      <c r="DO2568" s="384" t="s">
        <v>60</v>
      </c>
      <c r="DP2568" s="385" t="s">
        <v>88</v>
      </c>
      <c r="DQ2568" s="384" t="str">
        <f t="shared" si="365"/>
        <v>Kushtia Prison</v>
      </c>
      <c r="DR2568" s="566"/>
    </row>
    <row r="2569" spans="1:122" ht="15" hidden="1" x14ac:dyDescent="0.25">
      <c r="A2569" s="384" t="s">
        <v>61</v>
      </c>
      <c r="B2569" s="241" t="s">
        <v>610</v>
      </c>
      <c r="C2569" s="384" t="str">
        <f t="shared" si="367"/>
        <v>Magura Magura Sadar</v>
      </c>
      <c r="D2569" s="626"/>
      <c r="E2569" s="626"/>
      <c r="F2569" s="626"/>
      <c r="G2569" s="626"/>
      <c r="H2569" s="626"/>
      <c r="I2569" s="626"/>
      <c r="J2569" s="626"/>
      <c r="K2569" s="626"/>
      <c r="L2569" s="626"/>
      <c r="M2569" s="626"/>
      <c r="N2569" s="626"/>
      <c r="O2569" s="626"/>
      <c r="P2569" s="626"/>
      <c r="Q2569" s="626"/>
      <c r="R2569" s="626"/>
      <c r="S2569" s="322"/>
      <c r="T2569" s="322"/>
      <c r="U2569" s="384" t="s">
        <v>61</v>
      </c>
      <c r="V2569" s="241" t="s">
        <v>610</v>
      </c>
      <c r="W2569" s="384" t="str">
        <f t="shared" si="368"/>
        <v>Magura Magura Sadar</v>
      </c>
      <c r="X2569" s="626"/>
      <c r="Y2569" s="626"/>
      <c r="Z2569" s="626"/>
      <c r="AA2569" s="626"/>
      <c r="AB2569" s="626"/>
      <c r="AC2569" s="626"/>
      <c r="AD2569" s="626"/>
      <c r="AE2569" s="626"/>
      <c r="AF2569" s="626"/>
      <c r="AG2569" s="626"/>
      <c r="AH2569" s="626"/>
      <c r="AI2569" s="626"/>
      <c r="AJ2569" s="626"/>
      <c r="AK2569" s="626"/>
      <c r="AL2569" s="626"/>
      <c r="AO2569" s="384" t="s">
        <v>61</v>
      </c>
      <c r="AP2569" s="241" t="s">
        <v>610</v>
      </c>
      <c r="AQ2569" s="384" t="str">
        <f t="shared" si="359"/>
        <v>Magura Magura Sadar</v>
      </c>
      <c r="AR2569" s="627"/>
      <c r="AS2569" s="627"/>
      <c r="AT2569" s="627"/>
      <c r="AU2569" s="627"/>
      <c r="AV2569" s="627"/>
      <c r="AW2569" s="627"/>
      <c r="AX2569" s="627"/>
      <c r="AY2569" s="627"/>
      <c r="AZ2569" s="627"/>
      <c r="BA2569" s="627"/>
      <c r="BB2569" s="627"/>
      <c r="BC2569" s="627"/>
      <c r="BD2569" s="627"/>
      <c r="BE2569" s="627"/>
      <c r="BF2569" s="627"/>
      <c r="BH2569" s="384" t="s">
        <v>61</v>
      </c>
      <c r="BI2569" s="241" t="s">
        <v>610</v>
      </c>
      <c r="BJ2569" s="384" t="str">
        <f t="shared" si="366"/>
        <v>Magura Magura Sadar</v>
      </c>
      <c r="BK2569" s="627"/>
      <c r="BL2569" s="627"/>
      <c r="BM2569" s="627"/>
      <c r="BN2569" s="627"/>
      <c r="BO2569" s="627"/>
      <c r="BP2569" s="627"/>
      <c r="BQ2569" s="627"/>
      <c r="BR2569" s="627"/>
      <c r="BS2569" s="627"/>
      <c r="BT2569" s="627"/>
      <c r="BU2569" s="627"/>
      <c r="BV2569" s="627"/>
      <c r="BW2569" s="627"/>
      <c r="BX2569" s="627"/>
      <c r="BY2569" s="627"/>
      <c r="CA2569" s="384" t="s">
        <v>61</v>
      </c>
      <c r="CB2569" s="241" t="s">
        <v>610</v>
      </c>
      <c r="CC2569" s="384" t="str">
        <f t="shared" si="360"/>
        <v>Magura Magura Sadar</v>
      </c>
      <c r="CD2569" s="629"/>
      <c r="CE2569" s="629"/>
      <c r="CF2569" s="629"/>
      <c r="CG2569" s="629"/>
      <c r="CH2569" s="629"/>
      <c r="CI2569" s="629"/>
      <c r="CJ2569" s="629"/>
      <c r="CK2569" s="629"/>
      <c r="CN2569" s="384" t="s">
        <v>61</v>
      </c>
      <c r="CO2569" s="241" t="s">
        <v>610</v>
      </c>
      <c r="CP2569" s="384" t="str">
        <f t="shared" si="361"/>
        <v>Magura Magura Sadar</v>
      </c>
      <c r="CQ2569" s="629"/>
      <c r="CR2569" s="629"/>
      <c r="CS2569" s="629"/>
      <c r="CT2569" s="629"/>
      <c r="CU2569" s="629"/>
      <c r="CV2569" s="629"/>
      <c r="CW2569" s="629"/>
      <c r="CX2569" s="629"/>
      <c r="CZ2569" s="384" t="s">
        <v>61</v>
      </c>
      <c r="DA2569" s="241" t="s">
        <v>610</v>
      </c>
      <c r="DB2569" s="384" t="str">
        <f t="shared" si="362"/>
        <v>Magura Magura Sadar</v>
      </c>
      <c r="DC2569" s="566"/>
      <c r="DD2569"/>
      <c r="DE2569" s="384" t="s">
        <v>61</v>
      </c>
      <c r="DF2569" s="241" t="s">
        <v>610</v>
      </c>
      <c r="DG2569" s="384" t="str">
        <f t="shared" si="363"/>
        <v>Magura Magura Sadar</v>
      </c>
      <c r="DH2569" s="566"/>
      <c r="DI2569"/>
      <c r="DJ2569" s="384" t="s">
        <v>61</v>
      </c>
      <c r="DK2569" s="241" t="s">
        <v>610</v>
      </c>
      <c r="DL2569" s="384" t="str">
        <f t="shared" si="364"/>
        <v>Magura Magura Sadar</v>
      </c>
      <c r="DM2569" s="566"/>
      <c r="DN2569"/>
      <c r="DO2569" s="384" t="s">
        <v>61</v>
      </c>
      <c r="DP2569" s="241" t="s">
        <v>610</v>
      </c>
      <c r="DQ2569" s="384" t="str">
        <f t="shared" si="365"/>
        <v>Magura Magura Sadar</v>
      </c>
      <c r="DR2569" s="566"/>
    </row>
    <row r="2570" spans="1:122" ht="15" hidden="1" x14ac:dyDescent="0.25">
      <c r="A2570" s="384" t="s">
        <v>61</v>
      </c>
      <c r="B2570" s="384" t="s">
        <v>390</v>
      </c>
      <c r="C2570" s="384" t="str">
        <f t="shared" si="367"/>
        <v>Magura Mohammadpur</v>
      </c>
      <c r="D2570" s="626"/>
      <c r="E2570" s="626"/>
      <c r="F2570" s="626"/>
      <c r="G2570" s="626"/>
      <c r="H2570" s="626"/>
      <c r="I2570" s="626"/>
      <c r="J2570" s="626"/>
      <c r="K2570" s="626"/>
      <c r="L2570" s="626"/>
      <c r="M2570" s="626"/>
      <c r="N2570" s="626"/>
      <c r="O2570" s="626"/>
      <c r="P2570" s="626"/>
      <c r="Q2570" s="626"/>
      <c r="R2570" s="626"/>
      <c r="S2570" s="322"/>
      <c r="T2570" s="322"/>
      <c r="U2570" s="384" t="s">
        <v>61</v>
      </c>
      <c r="V2570" s="384" t="s">
        <v>390</v>
      </c>
      <c r="W2570" s="384" t="str">
        <f t="shared" si="368"/>
        <v>Magura Mohammadpur</v>
      </c>
      <c r="X2570" s="626"/>
      <c r="Y2570" s="626"/>
      <c r="Z2570" s="626"/>
      <c r="AA2570" s="626"/>
      <c r="AB2570" s="626"/>
      <c r="AC2570" s="626"/>
      <c r="AD2570" s="626"/>
      <c r="AE2570" s="626"/>
      <c r="AF2570" s="626"/>
      <c r="AG2570" s="626"/>
      <c r="AH2570" s="626"/>
      <c r="AI2570" s="626"/>
      <c r="AJ2570" s="626"/>
      <c r="AK2570" s="626"/>
      <c r="AL2570" s="626"/>
      <c r="AO2570" s="384" t="s">
        <v>61</v>
      </c>
      <c r="AP2570" s="384" t="s">
        <v>390</v>
      </c>
      <c r="AQ2570" s="384" t="str">
        <f t="shared" si="359"/>
        <v>Magura Mohammadpur</v>
      </c>
      <c r="AR2570" s="627"/>
      <c r="AS2570" s="627"/>
      <c r="AT2570" s="627"/>
      <c r="AU2570" s="627"/>
      <c r="AV2570" s="627"/>
      <c r="AW2570" s="627"/>
      <c r="AX2570" s="627"/>
      <c r="AY2570" s="627"/>
      <c r="AZ2570" s="627"/>
      <c r="BA2570" s="627"/>
      <c r="BB2570" s="627"/>
      <c r="BC2570" s="627"/>
      <c r="BD2570" s="627"/>
      <c r="BE2570" s="627"/>
      <c r="BF2570" s="627"/>
      <c r="BH2570" s="384" t="s">
        <v>61</v>
      </c>
      <c r="BI2570" s="384" t="s">
        <v>390</v>
      </c>
      <c r="BJ2570" s="384" t="str">
        <f t="shared" si="366"/>
        <v>Magura Mohammadpur</v>
      </c>
      <c r="BK2570" s="627"/>
      <c r="BL2570" s="627"/>
      <c r="BM2570" s="627"/>
      <c r="BN2570" s="627"/>
      <c r="BO2570" s="627"/>
      <c r="BP2570" s="627"/>
      <c r="BQ2570" s="627"/>
      <c r="BR2570" s="627"/>
      <c r="BS2570" s="627"/>
      <c r="BT2570" s="627"/>
      <c r="BU2570" s="627"/>
      <c r="BV2570" s="627"/>
      <c r="BW2570" s="627"/>
      <c r="BX2570" s="627"/>
      <c r="BY2570" s="627"/>
      <c r="CA2570" s="384" t="s">
        <v>61</v>
      </c>
      <c r="CB2570" s="384" t="s">
        <v>390</v>
      </c>
      <c r="CC2570" s="384" t="str">
        <f t="shared" si="360"/>
        <v>Magura Mohammadpur</v>
      </c>
      <c r="CD2570" s="629"/>
      <c r="CE2570" s="629"/>
      <c r="CF2570" s="629"/>
      <c r="CG2570" s="629"/>
      <c r="CH2570" s="629"/>
      <c r="CI2570" s="629"/>
      <c r="CJ2570" s="629"/>
      <c r="CK2570" s="629"/>
      <c r="CN2570" s="384" t="s">
        <v>61</v>
      </c>
      <c r="CO2570" s="384" t="s">
        <v>390</v>
      </c>
      <c r="CP2570" s="384" t="str">
        <f t="shared" si="361"/>
        <v>Magura Mohammadpur</v>
      </c>
      <c r="CQ2570" s="629"/>
      <c r="CR2570" s="629"/>
      <c r="CS2570" s="629"/>
      <c r="CT2570" s="629"/>
      <c r="CU2570" s="629"/>
      <c r="CV2570" s="629"/>
      <c r="CW2570" s="629"/>
      <c r="CX2570" s="629"/>
      <c r="CZ2570" s="384" t="s">
        <v>61</v>
      </c>
      <c r="DA2570" s="384" t="s">
        <v>390</v>
      </c>
      <c r="DB2570" s="384" t="str">
        <f t="shared" si="362"/>
        <v>Magura Mohammadpur</v>
      </c>
      <c r="DC2570" s="566"/>
      <c r="DD2570"/>
      <c r="DE2570" s="384" t="s">
        <v>61</v>
      </c>
      <c r="DF2570" s="384" t="s">
        <v>390</v>
      </c>
      <c r="DG2570" s="384" t="str">
        <f t="shared" si="363"/>
        <v>Magura Mohammadpur</v>
      </c>
      <c r="DH2570" s="566"/>
      <c r="DI2570"/>
      <c r="DJ2570" s="384" t="s">
        <v>61</v>
      </c>
      <c r="DK2570" s="384" t="s">
        <v>390</v>
      </c>
      <c r="DL2570" s="384" t="str">
        <f t="shared" si="364"/>
        <v>Magura Mohammadpur</v>
      </c>
      <c r="DM2570" s="566"/>
      <c r="DN2570"/>
      <c r="DO2570" s="384" t="s">
        <v>61</v>
      </c>
      <c r="DP2570" s="384" t="s">
        <v>390</v>
      </c>
      <c r="DQ2570" s="384" t="str">
        <f t="shared" si="365"/>
        <v>Magura Mohammadpur</v>
      </c>
      <c r="DR2570" s="566"/>
    </row>
    <row r="2571" spans="1:122" ht="15" hidden="1" x14ac:dyDescent="0.25">
      <c r="A2571" s="384" t="s">
        <v>61</v>
      </c>
      <c r="B2571" s="385" t="s">
        <v>88</v>
      </c>
      <c r="C2571" s="384" t="str">
        <f t="shared" si="367"/>
        <v>Magura Prison</v>
      </c>
      <c r="D2571" s="626"/>
      <c r="E2571" s="626"/>
      <c r="F2571" s="626"/>
      <c r="G2571" s="626"/>
      <c r="H2571" s="626"/>
      <c r="I2571" s="626"/>
      <c r="J2571" s="626"/>
      <c r="K2571" s="626"/>
      <c r="L2571" s="626"/>
      <c r="M2571" s="626"/>
      <c r="N2571" s="626"/>
      <c r="O2571" s="626"/>
      <c r="P2571" s="626"/>
      <c r="Q2571" s="626"/>
      <c r="R2571" s="626"/>
      <c r="S2571" s="322"/>
      <c r="T2571" s="322"/>
      <c r="U2571" s="384" t="s">
        <v>61</v>
      </c>
      <c r="V2571" s="385" t="s">
        <v>88</v>
      </c>
      <c r="W2571" s="384" t="str">
        <f t="shared" si="368"/>
        <v>Magura Prison</v>
      </c>
      <c r="X2571" s="626"/>
      <c r="Y2571" s="626"/>
      <c r="Z2571" s="626"/>
      <c r="AA2571" s="626"/>
      <c r="AB2571" s="626"/>
      <c r="AC2571" s="626"/>
      <c r="AD2571" s="626"/>
      <c r="AE2571" s="626"/>
      <c r="AF2571" s="626"/>
      <c r="AG2571" s="626"/>
      <c r="AH2571" s="626"/>
      <c r="AI2571" s="626"/>
      <c r="AJ2571" s="626"/>
      <c r="AK2571" s="626"/>
      <c r="AL2571" s="626"/>
      <c r="AO2571" s="384" t="s">
        <v>61</v>
      </c>
      <c r="AP2571" s="385" t="s">
        <v>88</v>
      </c>
      <c r="AQ2571" s="384" t="str">
        <f t="shared" si="359"/>
        <v>Magura Prison</v>
      </c>
      <c r="AR2571" s="627"/>
      <c r="AS2571" s="627"/>
      <c r="AT2571" s="627"/>
      <c r="AU2571" s="627"/>
      <c r="AV2571" s="627"/>
      <c r="AW2571" s="627"/>
      <c r="AX2571" s="627"/>
      <c r="AY2571" s="627"/>
      <c r="AZ2571" s="627"/>
      <c r="BA2571" s="627"/>
      <c r="BB2571" s="627"/>
      <c r="BC2571" s="627"/>
      <c r="BD2571" s="627"/>
      <c r="BE2571" s="627"/>
      <c r="BF2571" s="627"/>
      <c r="BH2571" s="384" t="s">
        <v>61</v>
      </c>
      <c r="BI2571" s="385" t="s">
        <v>88</v>
      </c>
      <c r="BJ2571" s="384" t="str">
        <f t="shared" si="366"/>
        <v>Magura Prison</v>
      </c>
      <c r="BK2571" s="627"/>
      <c r="BL2571" s="627"/>
      <c r="BM2571" s="627"/>
      <c r="BN2571" s="627"/>
      <c r="BO2571" s="627"/>
      <c r="BP2571" s="627"/>
      <c r="BQ2571" s="627"/>
      <c r="BR2571" s="627"/>
      <c r="BS2571" s="627"/>
      <c r="BT2571" s="627"/>
      <c r="BU2571" s="627"/>
      <c r="BV2571" s="627"/>
      <c r="BW2571" s="627"/>
      <c r="BX2571" s="627"/>
      <c r="BY2571" s="627"/>
      <c r="CA2571" s="384" t="s">
        <v>61</v>
      </c>
      <c r="CB2571" s="385" t="s">
        <v>88</v>
      </c>
      <c r="CC2571" s="384" t="str">
        <f t="shared" si="360"/>
        <v>Magura Prison</v>
      </c>
      <c r="CD2571" s="629"/>
      <c r="CE2571" s="629"/>
      <c r="CF2571" s="629"/>
      <c r="CG2571" s="629"/>
      <c r="CH2571" s="629"/>
      <c r="CI2571" s="629"/>
      <c r="CJ2571" s="629"/>
      <c r="CK2571" s="629"/>
      <c r="CN2571" s="384" t="s">
        <v>61</v>
      </c>
      <c r="CO2571" s="385" t="s">
        <v>88</v>
      </c>
      <c r="CP2571" s="384" t="str">
        <f t="shared" si="361"/>
        <v>Magura Prison</v>
      </c>
      <c r="CQ2571" s="629"/>
      <c r="CR2571" s="629"/>
      <c r="CS2571" s="629"/>
      <c r="CT2571" s="629"/>
      <c r="CU2571" s="629"/>
      <c r="CV2571" s="629"/>
      <c r="CW2571" s="629"/>
      <c r="CX2571" s="629"/>
      <c r="CZ2571" s="384" t="s">
        <v>61</v>
      </c>
      <c r="DA2571" s="385" t="s">
        <v>88</v>
      </c>
      <c r="DB2571" s="384" t="str">
        <f t="shared" si="362"/>
        <v>Magura Prison</v>
      </c>
      <c r="DC2571" s="566"/>
      <c r="DD2571"/>
      <c r="DE2571" s="384" t="s">
        <v>61</v>
      </c>
      <c r="DF2571" s="385" t="s">
        <v>88</v>
      </c>
      <c r="DG2571" s="384" t="str">
        <f t="shared" si="363"/>
        <v>Magura Prison</v>
      </c>
      <c r="DH2571" s="566"/>
      <c r="DI2571"/>
      <c r="DJ2571" s="384" t="s">
        <v>61</v>
      </c>
      <c r="DK2571" s="385" t="s">
        <v>88</v>
      </c>
      <c r="DL2571" s="384" t="str">
        <f t="shared" si="364"/>
        <v>Magura Prison</v>
      </c>
      <c r="DM2571" s="566"/>
      <c r="DN2571"/>
      <c r="DO2571" s="384" t="s">
        <v>61</v>
      </c>
      <c r="DP2571" s="385" t="s">
        <v>88</v>
      </c>
      <c r="DQ2571" s="384" t="str">
        <f t="shared" si="365"/>
        <v>Magura Prison</v>
      </c>
      <c r="DR2571" s="566"/>
    </row>
    <row r="2572" spans="1:122" ht="15" hidden="1" x14ac:dyDescent="0.25">
      <c r="A2572" s="384" t="s">
        <v>61</v>
      </c>
      <c r="B2572" s="384" t="s">
        <v>391</v>
      </c>
      <c r="C2572" s="384" t="str">
        <f t="shared" si="367"/>
        <v>Magura Salikha</v>
      </c>
      <c r="D2572" s="626"/>
      <c r="E2572" s="626"/>
      <c r="F2572" s="626"/>
      <c r="G2572" s="626"/>
      <c r="H2572" s="626"/>
      <c r="I2572" s="626"/>
      <c r="J2572" s="626"/>
      <c r="K2572" s="626"/>
      <c r="L2572" s="626"/>
      <c r="M2572" s="626"/>
      <c r="N2572" s="626"/>
      <c r="O2572" s="626"/>
      <c r="P2572" s="626"/>
      <c r="Q2572" s="626"/>
      <c r="R2572" s="626"/>
      <c r="S2572" s="322"/>
      <c r="T2572" s="322"/>
      <c r="U2572" s="384" t="s">
        <v>61</v>
      </c>
      <c r="V2572" s="384" t="s">
        <v>391</v>
      </c>
      <c r="W2572" s="384" t="str">
        <f t="shared" si="368"/>
        <v>Magura Salikha</v>
      </c>
      <c r="X2572" s="626"/>
      <c r="Y2572" s="626"/>
      <c r="Z2572" s="626"/>
      <c r="AA2572" s="626"/>
      <c r="AB2572" s="626"/>
      <c r="AC2572" s="626"/>
      <c r="AD2572" s="626"/>
      <c r="AE2572" s="626"/>
      <c r="AF2572" s="626"/>
      <c r="AG2572" s="626"/>
      <c r="AH2572" s="626"/>
      <c r="AI2572" s="626"/>
      <c r="AJ2572" s="626"/>
      <c r="AK2572" s="626"/>
      <c r="AL2572" s="626"/>
      <c r="AO2572" s="384" t="s">
        <v>61</v>
      </c>
      <c r="AP2572" s="384" t="s">
        <v>391</v>
      </c>
      <c r="AQ2572" s="384" t="str">
        <f t="shared" si="359"/>
        <v>Magura Salikha</v>
      </c>
      <c r="AR2572" s="627"/>
      <c r="AS2572" s="627"/>
      <c r="AT2572" s="627"/>
      <c r="AU2572" s="627"/>
      <c r="AV2572" s="627"/>
      <c r="AW2572" s="627"/>
      <c r="AX2572" s="627"/>
      <c r="AY2572" s="627"/>
      <c r="AZ2572" s="627"/>
      <c r="BA2572" s="627"/>
      <c r="BB2572" s="627"/>
      <c r="BC2572" s="627"/>
      <c r="BD2572" s="627"/>
      <c r="BE2572" s="627"/>
      <c r="BF2572" s="627"/>
      <c r="BH2572" s="384" t="s">
        <v>61</v>
      </c>
      <c r="BI2572" s="384" t="s">
        <v>391</v>
      </c>
      <c r="BJ2572" s="384" t="str">
        <f t="shared" si="366"/>
        <v>Magura Salikha</v>
      </c>
      <c r="BK2572" s="627"/>
      <c r="BL2572" s="627"/>
      <c r="BM2572" s="627"/>
      <c r="BN2572" s="627"/>
      <c r="BO2572" s="627"/>
      <c r="BP2572" s="627"/>
      <c r="BQ2572" s="627"/>
      <c r="BR2572" s="627"/>
      <c r="BS2572" s="627"/>
      <c r="BT2572" s="627"/>
      <c r="BU2572" s="627"/>
      <c r="BV2572" s="627"/>
      <c r="BW2572" s="627"/>
      <c r="BX2572" s="627"/>
      <c r="BY2572" s="627"/>
      <c r="CA2572" s="384" t="s">
        <v>61</v>
      </c>
      <c r="CB2572" s="384" t="s">
        <v>391</v>
      </c>
      <c r="CC2572" s="384" t="str">
        <f t="shared" si="360"/>
        <v>Magura Salikha</v>
      </c>
      <c r="CD2572" s="629"/>
      <c r="CE2572" s="629"/>
      <c r="CF2572" s="629"/>
      <c r="CG2572" s="629"/>
      <c r="CH2572" s="629"/>
      <c r="CI2572" s="629"/>
      <c r="CJ2572" s="629"/>
      <c r="CK2572" s="629"/>
      <c r="CN2572" s="384" t="s">
        <v>61</v>
      </c>
      <c r="CO2572" s="384" t="s">
        <v>391</v>
      </c>
      <c r="CP2572" s="384" t="str">
        <f t="shared" si="361"/>
        <v>Magura Salikha</v>
      </c>
      <c r="CQ2572" s="629"/>
      <c r="CR2572" s="629"/>
      <c r="CS2572" s="629"/>
      <c r="CT2572" s="629"/>
      <c r="CU2572" s="629"/>
      <c r="CV2572" s="629"/>
      <c r="CW2572" s="629"/>
      <c r="CX2572" s="629"/>
      <c r="CZ2572" s="384" t="s">
        <v>61</v>
      </c>
      <c r="DA2572" s="384" t="s">
        <v>391</v>
      </c>
      <c r="DB2572" s="384" t="str">
        <f t="shared" si="362"/>
        <v>Magura Salikha</v>
      </c>
      <c r="DC2572" s="566"/>
      <c r="DD2572"/>
      <c r="DE2572" s="384" t="s">
        <v>61</v>
      </c>
      <c r="DF2572" s="384" t="s">
        <v>391</v>
      </c>
      <c r="DG2572" s="384" t="str">
        <f t="shared" si="363"/>
        <v>Magura Salikha</v>
      </c>
      <c r="DH2572" s="566"/>
      <c r="DI2572"/>
      <c r="DJ2572" s="384" t="s">
        <v>61</v>
      </c>
      <c r="DK2572" s="384" t="s">
        <v>391</v>
      </c>
      <c r="DL2572" s="384" t="str">
        <f t="shared" si="364"/>
        <v>Magura Salikha</v>
      </c>
      <c r="DM2572" s="566"/>
      <c r="DN2572"/>
      <c r="DO2572" s="384" t="s">
        <v>61</v>
      </c>
      <c r="DP2572" s="384" t="s">
        <v>391</v>
      </c>
      <c r="DQ2572" s="384" t="str">
        <f t="shared" si="365"/>
        <v>Magura Salikha</v>
      </c>
      <c r="DR2572" s="566"/>
    </row>
    <row r="2573" spans="1:122" ht="15" hidden="1" x14ac:dyDescent="0.25">
      <c r="A2573" s="384" t="s">
        <v>61</v>
      </c>
      <c r="B2573" s="384" t="s">
        <v>392</v>
      </c>
      <c r="C2573" s="384" t="str">
        <f t="shared" si="367"/>
        <v>Magura Sripur</v>
      </c>
      <c r="D2573" s="626"/>
      <c r="E2573" s="626"/>
      <c r="F2573" s="626"/>
      <c r="G2573" s="626"/>
      <c r="H2573" s="626"/>
      <c r="I2573" s="626"/>
      <c r="J2573" s="626"/>
      <c r="K2573" s="626"/>
      <c r="L2573" s="626"/>
      <c r="M2573" s="626"/>
      <c r="N2573" s="626"/>
      <c r="O2573" s="626"/>
      <c r="P2573" s="626"/>
      <c r="Q2573" s="626"/>
      <c r="R2573" s="626"/>
      <c r="S2573" s="322"/>
      <c r="T2573" s="322"/>
      <c r="U2573" s="384" t="s">
        <v>61</v>
      </c>
      <c r="V2573" s="384" t="s">
        <v>392</v>
      </c>
      <c r="W2573" s="384" t="str">
        <f t="shared" si="368"/>
        <v>Magura Sripur</v>
      </c>
      <c r="X2573" s="626"/>
      <c r="Y2573" s="626"/>
      <c r="Z2573" s="626"/>
      <c r="AA2573" s="626"/>
      <c r="AB2573" s="626"/>
      <c r="AC2573" s="626"/>
      <c r="AD2573" s="626"/>
      <c r="AE2573" s="626"/>
      <c r="AF2573" s="626"/>
      <c r="AG2573" s="626"/>
      <c r="AH2573" s="626"/>
      <c r="AI2573" s="626"/>
      <c r="AJ2573" s="626"/>
      <c r="AK2573" s="626"/>
      <c r="AL2573" s="626"/>
      <c r="AO2573" s="384" t="s">
        <v>61</v>
      </c>
      <c r="AP2573" s="384" t="s">
        <v>392</v>
      </c>
      <c r="AQ2573" s="384" t="str">
        <f t="shared" si="359"/>
        <v>Magura Sripur</v>
      </c>
      <c r="AR2573" s="627"/>
      <c r="AS2573" s="627"/>
      <c r="AT2573" s="627"/>
      <c r="AU2573" s="627"/>
      <c r="AV2573" s="627"/>
      <c r="AW2573" s="627"/>
      <c r="AX2573" s="627"/>
      <c r="AY2573" s="627"/>
      <c r="AZ2573" s="627"/>
      <c r="BA2573" s="627"/>
      <c r="BB2573" s="627"/>
      <c r="BC2573" s="627"/>
      <c r="BD2573" s="627"/>
      <c r="BE2573" s="627"/>
      <c r="BF2573" s="627"/>
      <c r="BH2573" s="384" t="s">
        <v>61</v>
      </c>
      <c r="BI2573" s="384" t="s">
        <v>392</v>
      </c>
      <c r="BJ2573" s="384" t="str">
        <f t="shared" si="366"/>
        <v>Magura Sripur</v>
      </c>
      <c r="BK2573" s="627"/>
      <c r="BL2573" s="627"/>
      <c r="BM2573" s="627"/>
      <c r="BN2573" s="627"/>
      <c r="BO2573" s="627"/>
      <c r="BP2573" s="627"/>
      <c r="BQ2573" s="627"/>
      <c r="BR2573" s="627"/>
      <c r="BS2573" s="627"/>
      <c r="BT2573" s="627"/>
      <c r="BU2573" s="627"/>
      <c r="BV2573" s="627"/>
      <c r="BW2573" s="627"/>
      <c r="BX2573" s="627"/>
      <c r="BY2573" s="627"/>
      <c r="CA2573" s="384" t="s">
        <v>61</v>
      </c>
      <c r="CB2573" s="384" t="s">
        <v>392</v>
      </c>
      <c r="CC2573" s="384" t="str">
        <f t="shared" si="360"/>
        <v>Magura Sripur</v>
      </c>
      <c r="CD2573" s="629"/>
      <c r="CE2573" s="629"/>
      <c r="CF2573" s="629"/>
      <c r="CG2573" s="629"/>
      <c r="CH2573" s="629"/>
      <c r="CI2573" s="629"/>
      <c r="CJ2573" s="629"/>
      <c r="CK2573" s="629"/>
      <c r="CN2573" s="384" t="s">
        <v>61</v>
      </c>
      <c r="CO2573" s="384" t="s">
        <v>392</v>
      </c>
      <c r="CP2573" s="384" t="str">
        <f t="shared" si="361"/>
        <v>Magura Sripur</v>
      </c>
      <c r="CQ2573" s="629"/>
      <c r="CR2573" s="629"/>
      <c r="CS2573" s="629"/>
      <c r="CT2573" s="629"/>
      <c r="CU2573" s="629"/>
      <c r="CV2573" s="629"/>
      <c r="CW2573" s="629"/>
      <c r="CX2573" s="629"/>
      <c r="CZ2573" s="384" t="s">
        <v>61</v>
      </c>
      <c r="DA2573" s="384" t="s">
        <v>392</v>
      </c>
      <c r="DB2573" s="384" t="str">
        <f t="shared" si="362"/>
        <v>Magura Sripur</v>
      </c>
      <c r="DC2573" s="566"/>
      <c r="DD2573"/>
      <c r="DE2573" s="384" t="s">
        <v>61</v>
      </c>
      <c r="DF2573" s="384" t="s">
        <v>392</v>
      </c>
      <c r="DG2573" s="384" t="str">
        <f t="shared" si="363"/>
        <v>Magura Sripur</v>
      </c>
      <c r="DH2573" s="566"/>
      <c r="DI2573"/>
      <c r="DJ2573" s="384" t="s">
        <v>61</v>
      </c>
      <c r="DK2573" s="384" t="s">
        <v>392</v>
      </c>
      <c r="DL2573" s="384" t="str">
        <f t="shared" si="364"/>
        <v>Magura Sripur</v>
      </c>
      <c r="DM2573" s="566"/>
      <c r="DN2573"/>
      <c r="DO2573" s="384" t="s">
        <v>61</v>
      </c>
      <c r="DP2573" s="384" t="s">
        <v>392</v>
      </c>
      <c r="DQ2573" s="384" t="str">
        <f t="shared" si="365"/>
        <v>Magura Sripur</v>
      </c>
      <c r="DR2573" s="566"/>
    </row>
    <row r="2574" spans="1:122" ht="15" hidden="1" x14ac:dyDescent="0.25">
      <c r="A2574" s="384" t="s">
        <v>62</v>
      </c>
      <c r="B2574" s="384" t="s">
        <v>393</v>
      </c>
      <c r="C2574" s="384" t="str">
        <f t="shared" si="367"/>
        <v>Meherpur Gangni</v>
      </c>
      <c r="D2574" s="626"/>
      <c r="E2574" s="626"/>
      <c r="F2574" s="626"/>
      <c r="G2574" s="626"/>
      <c r="H2574" s="626"/>
      <c r="I2574" s="626"/>
      <c r="J2574" s="626"/>
      <c r="K2574" s="626"/>
      <c r="L2574" s="626"/>
      <c r="M2574" s="626"/>
      <c r="N2574" s="626"/>
      <c r="O2574" s="626"/>
      <c r="P2574" s="626"/>
      <c r="Q2574" s="626"/>
      <c r="R2574" s="626"/>
      <c r="S2574" s="326"/>
      <c r="T2574" s="326"/>
      <c r="U2574" s="384" t="s">
        <v>62</v>
      </c>
      <c r="V2574" s="384" t="s">
        <v>393</v>
      </c>
      <c r="W2574" s="384" t="str">
        <f t="shared" si="368"/>
        <v>Meherpur Gangni</v>
      </c>
      <c r="X2574" s="626"/>
      <c r="Y2574" s="626"/>
      <c r="Z2574" s="626"/>
      <c r="AA2574" s="626"/>
      <c r="AB2574" s="626"/>
      <c r="AC2574" s="626"/>
      <c r="AD2574" s="626"/>
      <c r="AE2574" s="626"/>
      <c r="AF2574" s="626"/>
      <c r="AG2574" s="626"/>
      <c r="AH2574" s="626"/>
      <c r="AI2574" s="626"/>
      <c r="AJ2574" s="626"/>
      <c r="AK2574" s="626"/>
      <c r="AL2574" s="626"/>
      <c r="AO2574" s="384" t="s">
        <v>62</v>
      </c>
      <c r="AP2574" s="384" t="s">
        <v>393</v>
      </c>
      <c r="AQ2574" s="384" t="str">
        <f t="shared" si="359"/>
        <v>Meherpur Gangni</v>
      </c>
      <c r="AR2574" s="627"/>
      <c r="AS2574" s="627"/>
      <c r="AT2574" s="627"/>
      <c r="AU2574" s="627"/>
      <c r="AV2574" s="627"/>
      <c r="AW2574" s="627"/>
      <c r="AX2574" s="627"/>
      <c r="AY2574" s="627"/>
      <c r="AZ2574" s="627"/>
      <c r="BA2574" s="627"/>
      <c r="BB2574" s="627"/>
      <c r="BC2574" s="627"/>
      <c r="BD2574" s="627"/>
      <c r="BE2574" s="627"/>
      <c r="BF2574" s="627"/>
      <c r="BH2574" s="384" t="s">
        <v>62</v>
      </c>
      <c r="BI2574" s="384" t="s">
        <v>393</v>
      </c>
      <c r="BJ2574" s="384" t="str">
        <f t="shared" si="366"/>
        <v>Meherpur Gangni</v>
      </c>
      <c r="BK2574" s="627"/>
      <c r="BL2574" s="627"/>
      <c r="BM2574" s="627"/>
      <c r="BN2574" s="627"/>
      <c r="BO2574" s="627"/>
      <c r="BP2574" s="627"/>
      <c r="BQ2574" s="627"/>
      <c r="BR2574" s="627"/>
      <c r="BS2574" s="627"/>
      <c r="BT2574" s="627"/>
      <c r="BU2574" s="627"/>
      <c r="BV2574" s="627"/>
      <c r="BW2574" s="627"/>
      <c r="BX2574" s="627"/>
      <c r="BY2574" s="627"/>
      <c r="CA2574" s="384" t="s">
        <v>62</v>
      </c>
      <c r="CB2574" s="384" t="s">
        <v>393</v>
      </c>
      <c r="CC2574" s="384" t="str">
        <f t="shared" si="360"/>
        <v>Meherpur Gangni</v>
      </c>
      <c r="CD2574" s="629"/>
      <c r="CE2574" s="629"/>
      <c r="CF2574" s="629"/>
      <c r="CG2574" s="629"/>
      <c r="CH2574" s="629"/>
      <c r="CI2574" s="629"/>
      <c r="CJ2574" s="629"/>
      <c r="CK2574" s="629"/>
      <c r="CN2574" s="384" t="s">
        <v>62</v>
      </c>
      <c r="CO2574" s="384" t="s">
        <v>393</v>
      </c>
      <c r="CP2574" s="384" t="str">
        <f t="shared" si="361"/>
        <v>Meherpur Gangni</v>
      </c>
      <c r="CQ2574" s="629"/>
      <c r="CR2574" s="629"/>
      <c r="CS2574" s="629"/>
      <c r="CT2574" s="629"/>
      <c r="CU2574" s="629"/>
      <c r="CV2574" s="629"/>
      <c r="CW2574" s="629"/>
      <c r="CX2574" s="629"/>
      <c r="CZ2574" s="384" t="s">
        <v>62</v>
      </c>
      <c r="DA2574" s="384" t="s">
        <v>393</v>
      </c>
      <c r="DB2574" s="384" t="str">
        <f t="shared" si="362"/>
        <v>Meherpur Gangni</v>
      </c>
      <c r="DC2574" s="566"/>
      <c r="DD2574"/>
      <c r="DE2574" s="384" t="s">
        <v>62</v>
      </c>
      <c r="DF2574" s="384" t="s">
        <v>393</v>
      </c>
      <c r="DG2574" s="384" t="str">
        <f t="shared" si="363"/>
        <v>Meherpur Gangni</v>
      </c>
      <c r="DH2574" s="566"/>
      <c r="DI2574"/>
      <c r="DJ2574" s="384" t="s">
        <v>62</v>
      </c>
      <c r="DK2574" s="384" t="s">
        <v>393</v>
      </c>
      <c r="DL2574" s="384" t="str">
        <f t="shared" si="364"/>
        <v>Meherpur Gangni</v>
      </c>
      <c r="DM2574" s="566"/>
      <c r="DN2574"/>
      <c r="DO2574" s="384" t="s">
        <v>62</v>
      </c>
      <c r="DP2574" s="384" t="s">
        <v>393</v>
      </c>
      <c r="DQ2574" s="384" t="str">
        <f t="shared" si="365"/>
        <v>Meherpur Gangni</v>
      </c>
      <c r="DR2574" s="566"/>
    </row>
    <row r="2575" spans="1:122" ht="15" hidden="1" x14ac:dyDescent="0.25">
      <c r="A2575" s="384" t="s">
        <v>62</v>
      </c>
      <c r="B2575" s="384" t="s">
        <v>991</v>
      </c>
      <c r="C2575" s="384" t="str">
        <f t="shared" si="367"/>
        <v>Meherpur Meherpur DOTs Corner</v>
      </c>
      <c r="D2575" s="626"/>
      <c r="E2575" s="626"/>
      <c r="F2575" s="626"/>
      <c r="G2575" s="626"/>
      <c r="H2575" s="626"/>
      <c r="I2575" s="626"/>
      <c r="J2575" s="626"/>
      <c r="K2575" s="626"/>
      <c r="L2575" s="626"/>
      <c r="M2575" s="626"/>
      <c r="N2575" s="626"/>
      <c r="O2575" s="626"/>
      <c r="P2575" s="626"/>
      <c r="Q2575" s="626"/>
      <c r="R2575" s="626"/>
      <c r="S2575" s="326"/>
      <c r="T2575" s="326"/>
      <c r="U2575" s="384" t="s">
        <v>62</v>
      </c>
      <c r="V2575" s="384" t="s">
        <v>991</v>
      </c>
      <c r="W2575" s="384" t="str">
        <f t="shared" si="368"/>
        <v>Meherpur Meherpur DOTs Corner</v>
      </c>
      <c r="X2575" s="626"/>
      <c r="Y2575" s="626"/>
      <c r="Z2575" s="626"/>
      <c r="AA2575" s="626"/>
      <c r="AB2575" s="626"/>
      <c r="AC2575" s="626"/>
      <c r="AD2575" s="626"/>
      <c r="AE2575" s="626"/>
      <c r="AF2575" s="626"/>
      <c r="AG2575" s="626"/>
      <c r="AH2575" s="626"/>
      <c r="AI2575" s="626"/>
      <c r="AJ2575" s="626"/>
      <c r="AK2575" s="626"/>
      <c r="AL2575" s="626"/>
      <c r="AO2575" s="384" t="s">
        <v>62</v>
      </c>
      <c r="AP2575" s="384" t="s">
        <v>991</v>
      </c>
      <c r="AQ2575" s="384" t="str">
        <f t="shared" si="359"/>
        <v>Meherpur Meherpur DOTs Corner</v>
      </c>
      <c r="AR2575" s="627"/>
      <c r="AS2575" s="627"/>
      <c r="AT2575" s="627"/>
      <c r="AU2575" s="627"/>
      <c r="AV2575" s="627"/>
      <c r="AW2575" s="627"/>
      <c r="AX2575" s="627"/>
      <c r="AY2575" s="627"/>
      <c r="AZ2575" s="627"/>
      <c r="BA2575" s="627"/>
      <c r="BB2575" s="627"/>
      <c r="BC2575" s="627"/>
      <c r="BD2575" s="627"/>
      <c r="BE2575" s="627"/>
      <c r="BF2575" s="627"/>
      <c r="BH2575" s="384" t="s">
        <v>62</v>
      </c>
      <c r="BI2575" s="384" t="s">
        <v>991</v>
      </c>
      <c r="BJ2575" s="384" t="str">
        <f t="shared" si="366"/>
        <v>Meherpur Meherpur DOTs Corner</v>
      </c>
      <c r="BK2575" s="627"/>
      <c r="BL2575" s="627"/>
      <c r="BM2575" s="627"/>
      <c r="BN2575" s="627"/>
      <c r="BO2575" s="627"/>
      <c r="BP2575" s="627"/>
      <c r="BQ2575" s="627"/>
      <c r="BR2575" s="627"/>
      <c r="BS2575" s="627"/>
      <c r="BT2575" s="627"/>
      <c r="BU2575" s="627"/>
      <c r="BV2575" s="627"/>
      <c r="BW2575" s="627"/>
      <c r="BX2575" s="627"/>
      <c r="BY2575" s="627"/>
      <c r="CA2575" s="384" t="s">
        <v>62</v>
      </c>
      <c r="CB2575" s="384" t="s">
        <v>991</v>
      </c>
      <c r="CC2575" s="384" t="str">
        <f t="shared" si="360"/>
        <v>Meherpur Meherpur DOTs Corner</v>
      </c>
      <c r="CD2575" s="629"/>
      <c r="CE2575" s="629"/>
      <c r="CF2575" s="629"/>
      <c r="CG2575" s="629"/>
      <c r="CH2575" s="629"/>
      <c r="CI2575" s="629"/>
      <c r="CJ2575" s="629"/>
      <c r="CK2575" s="629"/>
      <c r="CN2575" s="384" t="s">
        <v>62</v>
      </c>
      <c r="CO2575" s="384" t="s">
        <v>991</v>
      </c>
      <c r="CP2575" s="384" t="str">
        <f t="shared" si="361"/>
        <v>Meherpur Meherpur DOTs Corner</v>
      </c>
      <c r="CQ2575" s="629"/>
      <c r="CR2575" s="629"/>
      <c r="CS2575" s="629"/>
      <c r="CT2575" s="629"/>
      <c r="CU2575" s="629"/>
      <c r="CV2575" s="629"/>
      <c r="CW2575" s="629"/>
      <c r="CX2575" s="629"/>
      <c r="CZ2575" s="384" t="s">
        <v>62</v>
      </c>
      <c r="DA2575" s="384" t="s">
        <v>991</v>
      </c>
      <c r="DB2575" s="384" t="str">
        <f t="shared" si="362"/>
        <v>Meherpur Meherpur DOTs Corner</v>
      </c>
      <c r="DC2575" s="566"/>
      <c r="DD2575"/>
      <c r="DE2575" s="384" t="s">
        <v>62</v>
      </c>
      <c r="DF2575" s="384" t="s">
        <v>991</v>
      </c>
      <c r="DG2575" s="384" t="str">
        <f t="shared" si="363"/>
        <v>Meherpur Meherpur DOTs Corner</v>
      </c>
      <c r="DH2575" s="566"/>
      <c r="DI2575"/>
      <c r="DJ2575" s="384" t="s">
        <v>62</v>
      </c>
      <c r="DK2575" s="384" t="s">
        <v>991</v>
      </c>
      <c r="DL2575" s="384" t="str">
        <f t="shared" si="364"/>
        <v>Meherpur Meherpur DOTs Corner</v>
      </c>
      <c r="DM2575" s="566"/>
      <c r="DN2575"/>
      <c r="DO2575" s="384" t="s">
        <v>62</v>
      </c>
      <c r="DP2575" s="384" t="s">
        <v>991</v>
      </c>
      <c r="DQ2575" s="384" t="str">
        <f t="shared" si="365"/>
        <v>Meherpur Meherpur DOTs Corner</v>
      </c>
      <c r="DR2575" s="566"/>
    </row>
    <row r="2576" spans="1:122" ht="15" hidden="1" x14ac:dyDescent="0.25">
      <c r="A2576" s="384" t="s">
        <v>62</v>
      </c>
      <c r="B2576" s="241" t="s">
        <v>612</v>
      </c>
      <c r="C2576" s="384" t="str">
        <f t="shared" si="367"/>
        <v>Meherpur Meherpur Sadar</v>
      </c>
      <c r="D2576" s="626"/>
      <c r="E2576" s="626"/>
      <c r="F2576" s="626"/>
      <c r="G2576" s="626"/>
      <c r="H2576" s="626"/>
      <c r="I2576" s="626"/>
      <c r="J2576" s="626"/>
      <c r="K2576" s="626"/>
      <c r="L2576" s="626"/>
      <c r="M2576" s="626"/>
      <c r="N2576" s="626"/>
      <c r="O2576" s="626"/>
      <c r="P2576" s="626"/>
      <c r="Q2576" s="626"/>
      <c r="R2576" s="626"/>
      <c r="S2576" s="326"/>
      <c r="T2576" s="326"/>
      <c r="U2576" s="384" t="s">
        <v>62</v>
      </c>
      <c r="V2576" s="241" t="s">
        <v>612</v>
      </c>
      <c r="W2576" s="384" t="str">
        <f t="shared" si="368"/>
        <v>Meherpur Meherpur Sadar</v>
      </c>
      <c r="X2576" s="626"/>
      <c r="Y2576" s="626"/>
      <c r="Z2576" s="626"/>
      <c r="AA2576" s="626"/>
      <c r="AB2576" s="626"/>
      <c r="AC2576" s="626"/>
      <c r="AD2576" s="626"/>
      <c r="AE2576" s="626"/>
      <c r="AF2576" s="626"/>
      <c r="AG2576" s="626"/>
      <c r="AH2576" s="626"/>
      <c r="AI2576" s="626"/>
      <c r="AJ2576" s="626"/>
      <c r="AK2576" s="626"/>
      <c r="AL2576" s="626"/>
      <c r="AO2576" s="384" t="s">
        <v>62</v>
      </c>
      <c r="AP2576" s="241" t="s">
        <v>612</v>
      </c>
      <c r="AQ2576" s="384" t="str">
        <f t="shared" si="359"/>
        <v>Meherpur Meherpur Sadar</v>
      </c>
      <c r="AR2576" s="627"/>
      <c r="AS2576" s="627"/>
      <c r="AT2576" s="627"/>
      <c r="AU2576" s="627"/>
      <c r="AV2576" s="627"/>
      <c r="AW2576" s="627"/>
      <c r="AX2576" s="627"/>
      <c r="AY2576" s="627"/>
      <c r="AZ2576" s="627"/>
      <c r="BA2576" s="627"/>
      <c r="BB2576" s="627"/>
      <c r="BC2576" s="627"/>
      <c r="BD2576" s="627"/>
      <c r="BE2576" s="627"/>
      <c r="BF2576" s="627"/>
      <c r="BH2576" s="384" t="s">
        <v>62</v>
      </c>
      <c r="BI2576" s="241" t="s">
        <v>612</v>
      </c>
      <c r="BJ2576" s="384" t="str">
        <f t="shared" si="366"/>
        <v>Meherpur Meherpur Sadar</v>
      </c>
      <c r="BK2576" s="627"/>
      <c r="BL2576" s="627"/>
      <c r="BM2576" s="627"/>
      <c r="BN2576" s="627"/>
      <c r="BO2576" s="627"/>
      <c r="BP2576" s="627"/>
      <c r="BQ2576" s="627"/>
      <c r="BR2576" s="627"/>
      <c r="BS2576" s="627"/>
      <c r="BT2576" s="627"/>
      <c r="BU2576" s="627"/>
      <c r="BV2576" s="627"/>
      <c r="BW2576" s="627"/>
      <c r="BX2576" s="627"/>
      <c r="BY2576" s="627"/>
      <c r="CA2576" s="384" t="s">
        <v>62</v>
      </c>
      <c r="CB2576" s="241" t="s">
        <v>612</v>
      </c>
      <c r="CC2576" s="384" t="str">
        <f t="shared" si="360"/>
        <v>Meherpur Meherpur Sadar</v>
      </c>
      <c r="CD2576" s="629"/>
      <c r="CE2576" s="629"/>
      <c r="CF2576" s="629"/>
      <c r="CG2576" s="629"/>
      <c r="CH2576" s="629"/>
      <c r="CI2576" s="629"/>
      <c r="CJ2576" s="629"/>
      <c r="CK2576" s="629"/>
      <c r="CN2576" s="384" t="s">
        <v>62</v>
      </c>
      <c r="CO2576" s="241" t="s">
        <v>612</v>
      </c>
      <c r="CP2576" s="384" t="str">
        <f t="shared" si="361"/>
        <v>Meherpur Meherpur Sadar</v>
      </c>
      <c r="CQ2576" s="629"/>
      <c r="CR2576" s="629"/>
      <c r="CS2576" s="629"/>
      <c r="CT2576" s="629"/>
      <c r="CU2576" s="629"/>
      <c r="CV2576" s="629"/>
      <c r="CW2576" s="629"/>
      <c r="CX2576" s="629"/>
      <c r="CZ2576" s="384" t="s">
        <v>62</v>
      </c>
      <c r="DA2576" s="241" t="s">
        <v>612</v>
      </c>
      <c r="DB2576" s="384" t="str">
        <f t="shared" si="362"/>
        <v>Meherpur Meherpur Sadar</v>
      </c>
      <c r="DC2576" s="566"/>
      <c r="DD2576"/>
      <c r="DE2576" s="384" t="s">
        <v>62</v>
      </c>
      <c r="DF2576" s="241" t="s">
        <v>612</v>
      </c>
      <c r="DG2576" s="384" t="str">
        <f t="shared" si="363"/>
        <v>Meherpur Meherpur Sadar</v>
      </c>
      <c r="DH2576" s="566"/>
      <c r="DI2576"/>
      <c r="DJ2576" s="384" t="s">
        <v>62</v>
      </c>
      <c r="DK2576" s="241" t="s">
        <v>612</v>
      </c>
      <c r="DL2576" s="384" t="str">
        <f t="shared" si="364"/>
        <v>Meherpur Meherpur Sadar</v>
      </c>
      <c r="DM2576" s="566"/>
      <c r="DN2576"/>
      <c r="DO2576" s="384" t="s">
        <v>62</v>
      </c>
      <c r="DP2576" s="241" t="s">
        <v>612</v>
      </c>
      <c r="DQ2576" s="384" t="str">
        <f t="shared" si="365"/>
        <v>Meherpur Meherpur Sadar</v>
      </c>
      <c r="DR2576" s="566"/>
    </row>
    <row r="2577" spans="1:122" ht="15" hidden="1" x14ac:dyDescent="0.25">
      <c r="A2577" s="384" t="s">
        <v>62</v>
      </c>
      <c r="B2577" s="384" t="s">
        <v>394</v>
      </c>
      <c r="C2577" s="384" t="str">
        <f t="shared" si="367"/>
        <v>Meherpur Mujibnagar</v>
      </c>
      <c r="D2577" s="626"/>
      <c r="E2577" s="626"/>
      <c r="F2577" s="626"/>
      <c r="G2577" s="626"/>
      <c r="H2577" s="626"/>
      <c r="I2577" s="626"/>
      <c r="J2577" s="626"/>
      <c r="K2577" s="626"/>
      <c r="L2577" s="626"/>
      <c r="M2577" s="626"/>
      <c r="N2577" s="626"/>
      <c r="O2577" s="626"/>
      <c r="P2577" s="626"/>
      <c r="Q2577" s="626"/>
      <c r="R2577" s="626"/>
      <c r="S2577" s="326"/>
      <c r="T2577" s="326"/>
      <c r="U2577" s="384" t="s">
        <v>62</v>
      </c>
      <c r="V2577" s="384" t="s">
        <v>394</v>
      </c>
      <c r="W2577" s="384" t="str">
        <f t="shared" si="368"/>
        <v>Meherpur Mujibnagar</v>
      </c>
      <c r="X2577" s="626"/>
      <c r="Y2577" s="626"/>
      <c r="Z2577" s="626"/>
      <c r="AA2577" s="626"/>
      <c r="AB2577" s="626"/>
      <c r="AC2577" s="626"/>
      <c r="AD2577" s="626"/>
      <c r="AE2577" s="626"/>
      <c r="AF2577" s="626"/>
      <c r="AG2577" s="626"/>
      <c r="AH2577" s="626"/>
      <c r="AI2577" s="626"/>
      <c r="AJ2577" s="626"/>
      <c r="AK2577" s="626"/>
      <c r="AL2577" s="626"/>
      <c r="AO2577" s="384" t="s">
        <v>62</v>
      </c>
      <c r="AP2577" s="384" t="s">
        <v>394</v>
      </c>
      <c r="AQ2577" s="384" t="str">
        <f t="shared" ref="AQ2577:AQ2690" si="369">AO2577&amp;" "&amp;AP2577</f>
        <v>Meherpur Mujibnagar</v>
      </c>
      <c r="AR2577" s="627"/>
      <c r="AS2577" s="627"/>
      <c r="AT2577" s="627"/>
      <c r="AU2577" s="627"/>
      <c r="AV2577" s="627"/>
      <c r="AW2577" s="627"/>
      <c r="AX2577" s="627"/>
      <c r="AY2577" s="627"/>
      <c r="AZ2577" s="627"/>
      <c r="BA2577" s="627"/>
      <c r="BB2577" s="627"/>
      <c r="BC2577" s="627"/>
      <c r="BD2577" s="627"/>
      <c r="BE2577" s="627"/>
      <c r="BF2577" s="627"/>
      <c r="BH2577" s="384" t="s">
        <v>62</v>
      </c>
      <c r="BI2577" s="384" t="s">
        <v>394</v>
      </c>
      <c r="BJ2577" s="384" t="str">
        <f t="shared" si="366"/>
        <v>Meherpur Mujibnagar</v>
      </c>
      <c r="BK2577" s="627"/>
      <c r="BL2577" s="627"/>
      <c r="BM2577" s="627"/>
      <c r="BN2577" s="627"/>
      <c r="BO2577" s="627"/>
      <c r="BP2577" s="627"/>
      <c r="BQ2577" s="627"/>
      <c r="BR2577" s="627"/>
      <c r="BS2577" s="627"/>
      <c r="BT2577" s="627"/>
      <c r="BU2577" s="627"/>
      <c r="BV2577" s="627"/>
      <c r="BW2577" s="627"/>
      <c r="BX2577" s="627"/>
      <c r="BY2577" s="627"/>
      <c r="CA2577" s="384" t="s">
        <v>62</v>
      </c>
      <c r="CB2577" s="384" t="s">
        <v>394</v>
      </c>
      <c r="CC2577" s="384" t="str">
        <f t="shared" ref="CC2577:CC2690" si="370">CA2577&amp;" "&amp;CB2577</f>
        <v>Meherpur Mujibnagar</v>
      </c>
      <c r="CD2577" s="629"/>
      <c r="CE2577" s="629"/>
      <c r="CF2577" s="629"/>
      <c r="CG2577" s="629"/>
      <c r="CH2577" s="629"/>
      <c r="CI2577" s="629"/>
      <c r="CJ2577" s="629"/>
      <c r="CK2577" s="629"/>
      <c r="CN2577" s="384" t="s">
        <v>62</v>
      </c>
      <c r="CO2577" s="384" t="s">
        <v>394</v>
      </c>
      <c r="CP2577" s="384" t="str">
        <f t="shared" ref="CP2577:CP2690" si="371">CN2577&amp;" "&amp;CO2577</f>
        <v>Meherpur Mujibnagar</v>
      </c>
      <c r="CQ2577" s="629"/>
      <c r="CR2577" s="629"/>
      <c r="CS2577" s="629"/>
      <c r="CT2577" s="629"/>
      <c r="CU2577" s="629"/>
      <c r="CV2577" s="629"/>
      <c r="CW2577" s="629"/>
      <c r="CX2577" s="629"/>
      <c r="CZ2577" s="384" t="s">
        <v>62</v>
      </c>
      <c r="DA2577" s="384" t="s">
        <v>394</v>
      </c>
      <c r="DB2577" s="384" t="str">
        <f t="shared" si="362"/>
        <v>Meherpur Mujibnagar</v>
      </c>
      <c r="DC2577" s="566"/>
      <c r="DD2577"/>
      <c r="DE2577" s="384" t="s">
        <v>62</v>
      </c>
      <c r="DF2577" s="384" t="s">
        <v>394</v>
      </c>
      <c r="DG2577" s="384" t="str">
        <f t="shared" si="363"/>
        <v>Meherpur Mujibnagar</v>
      </c>
      <c r="DH2577" s="566"/>
      <c r="DI2577"/>
      <c r="DJ2577" s="384" t="s">
        <v>62</v>
      </c>
      <c r="DK2577" s="384" t="s">
        <v>394</v>
      </c>
      <c r="DL2577" s="384" t="str">
        <f t="shared" si="364"/>
        <v>Meherpur Mujibnagar</v>
      </c>
      <c r="DM2577" s="566"/>
      <c r="DN2577"/>
      <c r="DO2577" s="384" t="s">
        <v>62</v>
      </c>
      <c r="DP2577" s="384" t="s">
        <v>394</v>
      </c>
      <c r="DQ2577" s="384" t="str">
        <f t="shared" si="365"/>
        <v>Meherpur Mujibnagar</v>
      </c>
      <c r="DR2577" s="566"/>
    </row>
    <row r="2578" spans="1:122" ht="15" hidden="1" x14ac:dyDescent="0.25">
      <c r="A2578" s="384" t="s">
        <v>62</v>
      </c>
      <c r="B2578" s="385" t="s">
        <v>88</v>
      </c>
      <c r="C2578" s="384" t="str">
        <f t="shared" si="367"/>
        <v>Meherpur Prison</v>
      </c>
      <c r="D2578" s="626"/>
      <c r="E2578" s="626"/>
      <c r="F2578" s="626"/>
      <c r="G2578" s="626"/>
      <c r="H2578" s="626"/>
      <c r="I2578" s="626"/>
      <c r="J2578" s="626"/>
      <c r="K2578" s="626"/>
      <c r="L2578" s="626"/>
      <c r="M2578" s="626"/>
      <c r="N2578" s="626"/>
      <c r="O2578" s="626"/>
      <c r="P2578" s="626"/>
      <c r="Q2578" s="626"/>
      <c r="R2578" s="626"/>
      <c r="S2578" s="326"/>
      <c r="T2578" s="326"/>
      <c r="U2578" s="384" t="s">
        <v>62</v>
      </c>
      <c r="V2578" s="385" t="s">
        <v>88</v>
      </c>
      <c r="W2578" s="384" t="str">
        <f t="shared" si="368"/>
        <v>Meherpur Prison</v>
      </c>
      <c r="X2578" s="626"/>
      <c r="Y2578" s="626"/>
      <c r="Z2578" s="626"/>
      <c r="AA2578" s="626"/>
      <c r="AB2578" s="626"/>
      <c r="AC2578" s="626"/>
      <c r="AD2578" s="626"/>
      <c r="AE2578" s="626"/>
      <c r="AF2578" s="626"/>
      <c r="AG2578" s="626"/>
      <c r="AH2578" s="626"/>
      <c r="AI2578" s="626"/>
      <c r="AJ2578" s="626"/>
      <c r="AK2578" s="626"/>
      <c r="AL2578" s="626"/>
      <c r="AO2578" s="384" t="s">
        <v>62</v>
      </c>
      <c r="AP2578" s="385" t="s">
        <v>88</v>
      </c>
      <c r="AQ2578" s="384" t="str">
        <f t="shared" si="369"/>
        <v>Meherpur Prison</v>
      </c>
      <c r="AR2578" s="627"/>
      <c r="AS2578" s="627"/>
      <c r="AT2578" s="627"/>
      <c r="AU2578" s="627"/>
      <c r="AV2578" s="627"/>
      <c r="AW2578" s="627"/>
      <c r="AX2578" s="627"/>
      <c r="AY2578" s="627"/>
      <c r="AZ2578" s="627"/>
      <c r="BA2578" s="627"/>
      <c r="BB2578" s="627"/>
      <c r="BC2578" s="627"/>
      <c r="BD2578" s="627"/>
      <c r="BE2578" s="627"/>
      <c r="BF2578" s="627"/>
      <c r="BH2578" s="384" t="s">
        <v>62</v>
      </c>
      <c r="BI2578" s="385" t="s">
        <v>88</v>
      </c>
      <c r="BJ2578" s="384" t="str">
        <f t="shared" si="366"/>
        <v>Meherpur Prison</v>
      </c>
      <c r="BK2578" s="627"/>
      <c r="BL2578" s="627"/>
      <c r="BM2578" s="627"/>
      <c r="BN2578" s="627"/>
      <c r="BO2578" s="627"/>
      <c r="BP2578" s="627"/>
      <c r="BQ2578" s="627"/>
      <c r="BR2578" s="627"/>
      <c r="BS2578" s="627"/>
      <c r="BT2578" s="627"/>
      <c r="BU2578" s="627"/>
      <c r="BV2578" s="627"/>
      <c r="BW2578" s="627"/>
      <c r="BX2578" s="627"/>
      <c r="BY2578" s="627"/>
      <c r="CA2578" s="384" t="s">
        <v>62</v>
      </c>
      <c r="CB2578" s="385" t="s">
        <v>88</v>
      </c>
      <c r="CC2578" s="384" t="str">
        <f t="shared" si="370"/>
        <v>Meherpur Prison</v>
      </c>
      <c r="CD2578" s="629"/>
      <c r="CE2578" s="629"/>
      <c r="CF2578" s="629"/>
      <c r="CG2578" s="629"/>
      <c r="CH2578" s="629"/>
      <c r="CI2578" s="629"/>
      <c r="CJ2578" s="629"/>
      <c r="CK2578" s="629"/>
      <c r="CN2578" s="384" t="s">
        <v>62</v>
      </c>
      <c r="CO2578" s="385" t="s">
        <v>88</v>
      </c>
      <c r="CP2578" s="384" t="str">
        <f t="shared" si="371"/>
        <v>Meherpur Prison</v>
      </c>
      <c r="CQ2578" s="629"/>
      <c r="CR2578" s="629"/>
      <c r="CS2578" s="629"/>
      <c r="CT2578" s="629"/>
      <c r="CU2578" s="629"/>
      <c r="CV2578" s="629"/>
      <c r="CW2578" s="629"/>
      <c r="CX2578" s="629"/>
      <c r="CZ2578" s="384" t="s">
        <v>62</v>
      </c>
      <c r="DA2578" s="385" t="s">
        <v>88</v>
      </c>
      <c r="DB2578" s="384" t="str">
        <f t="shared" si="362"/>
        <v>Meherpur Prison</v>
      </c>
      <c r="DC2578" s="566"/>
      <c r="DD2578"/>
      <c r="DE2578" s="384" t="s">
        <v>62</v>
      </c>
      <c r="DF2578" s="385" t="s">
        <v>88</v>
      </c>
      <c r="DG2578" s="384" t="str">
        <f t="shared" si="363"/>
        <v>Meherpur Prison</v>
      </c>
      <c r="DH2578" s="566"/>
      <c r="DI2578"/>
      <c r="DJ2578" s="384" t="s">
        <v>62</v>
      </c>
      <c r="DK2578" s="385" t="s">
        <v>88</v>
      </c>
      <c r="DL2578" s="384" t="str">
        <f t="shared" si="364"/>
        <v>Meherpur Prison</v>
      </c>
      <c r="DM2578" s="566"/>
      <c r="DN2578"/>
      <c r="DO2578" s="384" t="s">
        <v>62</v>
      </c>
      <c r="DP2578" s="385" t="s">
        <v>88</v>
      </c>
      <c r="DQ2578" s="384" t="str">
        <f t="shared" si="365"/>
        <v>Meherpur Prison</v>
      </c>
      <c r="DR2578" s="566"/>
    </row>
    <row r="2579" spans="1:122" ht="15" hidden="1" x14ac:dyDescent="0.25">
      <c r="A2579" s="384" t="s">
        <v>63</v>
      </c>
      <c r="B2579" s="384" t="s">
        <v>395</v>
      </c>
      <c r="C2579" s="384" t="str">
        <f t="shared" si="367"/>
        <v>Narail Kalia</v>
      </c>
      <c r="D2579" s="626"/>
      <c r="E2579" s="626"/>
      <c r="F2579" s="626"/>
      <c r="G2579" s="626"/>
      <c r="H2579" s="626"/>
      <c r="I2579" s="626"/>
      <c r="J2579" s="626"/>
      <c r="K2579" s="626"/>
      <c r="L2579" s="626"/>
      <c r="M2579" s="626"/>
      <c r="N2579" s="626"/>
      <c r="O2579" s="626"/>
      <c r="P2579" s="626"/>
      <c r="Q2579" s="626"/>
      <c r="R2579" s="626"/>
      <c r="S2579" s="326"/>
      <c r="T2579" s="326"/>
      <c r="U2579" s="384" t="s">
        <v>63</v>
      </c>
      <c r="V2579" s="384" t="s">
        <v>395</v>
      </c>
      <c r="W2579" s="384" t="str">
        <f t="shared" si="368"/>
        <v>Narail Kalia</v>
      </c>
      <c r="X2579" s="626"/>
      <c r="Y2579" s="626"/>
      <c r="Z2579" s="626"/>
      <c r="AA2579" s="626"/>
      <c r="AB2579" s="626"/>
      <c r="AC2579" s="626"/>
      <c r="AD2579" s="626"/>
      <c r="AE2579" s="626"/>
      <c r="AF2579" s="626"/>
      <c r="AG2579" s="626"/>
      <c r="AH2579" s="626"/>
      <c r="AI2579" s="626"/>
      <c r="AJ2579" s="626"/>
      <c r="AK2579" s="626"/>
      <c r="AL2579" s="626"/>
      <c r="AO2579" s="384" t="s">
        <v>63</v>
      </c>
      <c r="AP2579" s="384" t="s">
        <v>395</v>
      </c>
      <c r="AQ2579" s="384" t="str">
        <f t="shared" si="369"/>
        <v>Narail Kalia</v>
      </c>
      <c r="AR2579" s="627"/>
      <c r="AS2579" s="627"/>
      <c r="AT2579" s="627"/>
      <c r="AU2579" s="627"/>
      <c r="AV2579" s="627"/>
      <c r="AW2579" s="627"/>
      <c r="AX2579" s="627"/>
      <c r="AY2579" s="627"/>
      <c r="AZ2579" s="627"/>
      <c r="BA2579" s="627"/>
      <c r="BB2579" s="627"/>
      <c r="BC2579" s="627"/>
      <c r="BD2579" s="627"/>
      <c r="BE2579" s="627"/>
      <c r="BF2579" s="627"/>
      <c r="BH2579" s="384" t="s">
        <v>63</v>
      </c>
      <c r="BI2579" s="384" t="s">
        <v>395</v>
      </c>
      <c r="BJ2579" s="384" t="str">
        <f t="shared" si="366"/>
        <v>Narail Kalia</v>
      </c>
      <c r="BK2579" s="627"/>
      <c r="BL2579" s="627"/>
      <c r="BM2579" s="627"/>
      <c r="BN2579" s="627"/>
      <c r="BO2579" s="627"/>
      <c r="BP2579" s="627"/>
      <c r="BQ2579" s="627"/>
      <c r="BR2579" s="627"/>
      <c r="BS2579" s="627"/>
      <c r="BT2579" s="627"/>
      <c r="BU2579" s="627"/>
      <c r="BV2579" s="627"/>
      <c r="BW2579" s="627"/>
      <c r="BX2579" s="627"/>
      <c r="BY2579" s="627"/>
      <c r="CA2579" s="384" t="s">
        <v>63</v>
      </c>
      <c r="CB2579" s="384" t="s">
        <v>395</v>
      </c>
      <c r="CC2579" s="384" t="str">
        <f t="shared" si="370"/>
        <v>Narail Kalia</v>
      </c>
      <c r="CD2579" s="629"/>
      <c r="CE2579" s="629"/>
      <c r="CF2579" s="629"/>
      <c r="CG2579" s="629"/>
      <c r="CH2579" s="629"/>
      <c r="CI2579" s="629"/>
      <c r="CJ2579" s="629"/>
      <c r="CK2579" s="629"/>
      <c r="CN2579" s="384" t="s">
        <v>63</v>
      </c>
      <c r="CO2579" s="384" t="s">
        <v>395</v>
      </c>
      <c r="CP2579" s="384" t="str">
        <f t="shared" si="371"/>
        <v>Narail Kalia</v>
      </c>
      <c r="CQ2579" s="629"/>
      <c r="CR2579" s="629"/>
      <c r="CS2579" s="629"/>
      <c r="CT2579" s="629"/>
      <c r="CU2579" s="629"/>
      <c r="CV2579" s="629"/>
      <c r="CW2579" s="629"/>
      <c r="CX2579" s="629"/>
      <c r="CZ2579" s="384" t="s">
        <v>63</v>
      </c>
      <c r="DA2579" s="384" t="s">
        <v>395</v>
      </c>
      <c r="DB2579" s="384" t="str">
        <f t="shared" si="362"/>
        <v>Narail Kalia</v>
      </c>
      <c r="DC2579" s="566"/>
      <c r="DD2579"/>
      <c r="DE2579" s="384" t="s">
        <v>63</v>
      </c>
      <c r="DF2579" s="384" t="s">
        <v>395</v>
      </c>
      <c r="DG2579" s="384" t="str">
        <f t="shared" si="363"/>
        <v>Narail Kalia</v>
      </c>
      <c r="DH2579" s="566"/>
      <c r="DI2579"/>
      <c r="DJ2579" s="384" t="s">
        <v>63</v>
      </c>
      <c r="DK2579" s="384" t="s">
        <v>395</v>
      </c>
      <c r="DL2579" s="384" t="str">
        <f t="shared" si="364"/>
        <v>Narail Kalia</v>
      </c>
      <c r="DM2579" s="566"/>
      <c r="DN2579"/>
      <c r="DO2579" s="384" t="s">
        <v>63</v>
      </c>
      <c r="DP2579" s="384" t="s">
        <v>395</v>
      </c>
      <c r="DQ2579" s="384" t="str">
        <f t="shared" si="365"/>
        <v>Narail Kalia</v>
      </c>
      <c r="DR2579" s="566"/>
    </row>
    <row r="2580" spans="1:122" ht="15" hidden="1" x14ac:dyDescent="0.25">
      <c r="A2580" s="384" t="s">
        <v>63</v>
      </c>
      <c r="B2580" s="384" t="s">
        <v>152</v>
      </c>
      <c r="C2580" s="384" t="str">
        <f t="shared" si="367"/>
        <v>Narail Lohagara</v>
      </c>
      <c r="D2580" s="626"/>
      <c r="E2580" s="626"/>
      <c r="F2580" s="626"/>
      <c r="G2580" s="626"/>
      <c r="H2580" s="626"/>
      <c r="I2580" s="626"/>
      <c r="J2580" s="626"/>
      <c r="K2580" s="626"/>
      <c r="L2580" s="626"/>
      <c r="M2580" s="626"/>
      <c r="N2580" s="626"/>
      <c r="O2580" s="626"/>
      <c r="P2580" s="626"/>
      <c r="Q2580" s="626"/>
      <c r="R2580" s="626"/>
      <c r="S2580" s="326"/>
      <c r="T2580" s="326"/>
      <c r="U2580" s="384" t="s">
        <v>63</v>
      </c>
      <c r="V2580" s="384" t="s">
        <v>152</v>
      </c>
      <c r="W2580" s="384" t="str">
        <f t="shared" si="368"/>
        <v>Narail Lohagara</v>
      </c>
      <c r="X2580" s="626"/>
      <c r="Y2580" s="626"/>
      <c r="Z2580" s="626"/>
      <c r="AA2580" s="626"/>
      <c r="AB2580" s="626"/>
      <c r="AC2580" s="626"/>
      <c r="AD2580" s="626"/>
      <c r="AE2580" s="626"/>
      <c r="AF2580" s="626"/>
      <c r="AG2580" s="626"/>
      <c r="AH2580" s="626"/>
      <c r="AI2580" s="626"/>
      <c r="AJ2580" s="626"/>
      <c r="AK2580" s="626"/>
      <c r="AL2580" s="626"/>
      <c r="AO2580" s="384" t="s">
        <v>63</v>
      </c>
      <c r="AP2580" s="384" t="s">
        <v>152</v>
      </c>
      <c r="AQ2580" s="384" t="str">
        <f t="shared" si="369"/>
        <v>Narail Lohagara</v>
      </c>
      <c r="AR2580" s="627"/>
      <c r="AS2580" s="627"/>
      <c r="AT2580" s="627"/>
      <c r="AU2580" s="627"/>
      <c r="AV2580" s="627"/>
      <c r="AW2580" s="627"/>
      <c r="AX2580" s="627"/>
      <c r="AY2580" s="627"/>
      <c r="AZ2580" s="627"/>
      <c r="BA2580" s="627"/>
      <c r="BB2580" s="627"/>
      <c r="BC2580" s="627"/>
      <c r="BD2580" s="627"/>
      <c r="BE2580" s="627"/>
      <c r="BF2580" s="627"/>
      <c r="BH2580" s="384" t="s">
        <v>63</v>
      </c>
      <c r="BI2580" s="384" t="s">
        <v>152</v>
      </c>
      <c r="BJ2580" s="384" t="str">
        <f t="shared" si="366"/>
        <v>Narail Lohagara</v>
      </c>
      <c r="BK2580" s="627"/>
      <c r="BL2580" s="627"/>
      <c r="BM2580" s="627"/>
      <c r="BN2580" s="627"/>
      <c r="BO2580" s="627"/>
      <c r="BP2580" s="627"/>
      <c r="BQ2580" s="627"/>
      <c r="BR2580" s="627"/>
      <c r="BS2580" s="627"/>
      <c r="BT2580" s="627"/>
      <c r="BU2580" s="627"/>
      <c r="BV2580" s="627"/>
      <c r="BW2580" s="627"/>
      <c r="BX2580" s="627"/>
      <c r="BY2580" s="627"/>
      <c r="CA2580" s="384" t="s">
        <v>63</v>
      </c>
      <c r="CB2580" s="384" t="s">
        <v>152</v>
      </c>
      <c r="CC2580" s="384" t="str">
        <f t="shared" si="370"/>
        <v>Narail Lohagara</v>
      </c>
      <c r="CD2580" s="629"/>
      <c r="CE2580" s="629"/>
      <c r="CF2580" s="629"/>
      <c r="CG2580" s="629"/>
      <c r="CH2580" s="629"/>
      <c r="CI2580" s="629"/>
      <c r="CJ2580" s="629"/>
      <c r="CK2580" s="629"/>
      <c r="CN2580" s="384" t="s">
        <v>63</v>
      </c>
      <c r="CO2580" s="384" t="s">
        <v>152</v>
      </c>
      <c r="CP2580" s="384" t="str">
        <f t="shared" si="371"/>
        <v>Narail Lohagara</v>
      </c>
      <c r="CQ2580" s="629"/>
      <c r="CR2580" s="629"/>
      <c r="CS2580" s="629"/>
      <c r="CT2580" s="629"/>
      <c r="CU2580" s="629"/>
      <c r="CV2580" s="629"/>
      <c r="CW2580" s="629"/>
      <c r="CX2580" s="629"/>
      <c r="CZ2580" s="384" t="s">
        <v>63</v>
      </c>
      <c r="DA2580" s="384" t="s">
        <v>152</v>
      </c>
      <c r="DB2580" s="384" t="str">
        <f t="shared" si="362"/>
        <v>Narail Lohagara</v>
      </c>
      <c r="DC2580" s="566"/>
      <c r="DD2580"/>
      <c r="DE2580" s="384" t="s">
        <v>63</v>
      </c>
      <c r="DF2580" s="384" t="s">
        <v>152</v>
      </c>
      <c r="DG2580" s="384" t="str">
        <f t="shared" si="363"/>
        <v>Narail Lohagara</v>
      </c>
      <c r="DH2580" s="566"/>
      <c r="DI2580"/>
      <c r="DJ2580" s="384" t="s">
        <v>63</v>
      </c>
      <c r="DK2580" s="384" t="s">
        <v>152</v>
      </c>
      <c r="DL2580" s="384" t="str">
        <f t="shared" si="364"/>
        <v>Narail Lohagara</v>
      </c>
      <c r="DM2580" s="566"/>
      <c r="DN2580"/>
      <c r="DO2580" s="384" t="s">
        <v>63</v>
      </c>
      <c r="DP2580" s="384" t="s">
        <v>152</v>
      </c>
      <c r="DQ2580" s="384" t="str">
        <f t="shared" si="365"/>
        <v>Narail Lohagara</v>
      </c>
      <c r="DR2580" s="566"/>
    </row>
    <row r="2581" spans="1:122" ht="15" hidden="1" x14ac:dyDescent="0.25">
      <c r="A2581" s="384" t="s">
        <v>63</v>
      </c>
      <c r="B2581" s="384" t="s">
        <v>992</v>
      </c>
      <c r="C2581" s="384" t="str">
        <f t="shared" si="367"/>
        <v>Narail Narail DOTs Corner</v>
      </c>
      <c r="D2581" s="626"/>
      <c r="E2581" s="626"/>
      <c r="F2581" s="626"/>
      <c r="G2581" s="626"/>
      <c r="H2581" s="626"/>
      <c r="I2581" s="626"/>
      <c r="J2581" s="626"/>
      <c r="K2581" s="626"/>
      <c r="L2581" s="626"/>
      <c r="M2581" s="626"/>
      <c r="N2581" s="626"/>
      <c r="O2581" s="626"/>
      <c r="P2581" s="626"/>
      <c r="Q2581" s="626"/>
      <c r="R2581" s="626"/>
      <c r="S2581" s="326"/>
      <c r="T2581" s="326"/>
      <c r="U2581" s="384" t="s">
        <v>63</v>
      </c>
      <c r="V2581" s="384" t="s">
        <v>992</v>
      </c>
      <c r="W2581" s="384" t="str">
        <f t="shared" si="368"/>
        <v>Narail Narail DOTs Corner</v>
      </c>
      <c r="X2581" s="626"/>
      <c r="Y2581" s="626"/>
      <c r="Z2581" s="626"/>
      <c r="AA2581" s="626"/>
      <c r="AB2581" s="626"/>
      <c r="AC2581" s="626"/>
      <c r="AD2581" s="626"/>
      <c r="AE2581" s="626"/>
      <c r="AF2581" s="626"/>
      <c r="AG2581" s="626"/>
      <c r="AH2581" s="626"/>
      <c r="AI2581" s="626"/>
      <c r="AJ2581" s="626"/>
      <c r="AK2581" s="626"/>
      <c r="AL2581" s="626"/>
      <c r="AO2581" s="384" t="s">
        <v>63</v>
      </c>
      <c r="AP2581" s="384" t="s">
        <v>992</v>
      </c>
      <c r="AQ2581" s="384" t="str">
        <f t="shared" si="369"/>
        <v>Narail Narail DOTs Corner</v>
      </c>
      <c r="AR2581" s="627"/>
      <c r="AS2581" s="627"/>
      <c r="AT2581" s="627"/>
      <c r="AU2581" s="627"/>
      <c r="AV2581" s="627"/>
      <c r="AW2581" s="627"/>
      <c r="AX2581" s="627"/>
      <c r="AY2581" s="627"/>
      <c r="AZ2581" s="627"/>
      <c r="BA2581" s="627"/>
      <c r="BB2581" s="627"/>
      <c r="BC2581" s="627"/>
      <c r="BD2581" s="627"/>
      <c r="BE2581" s="627"/>
      <c r="BF2581" s="627"/>
      <c r="BH2581" s="384" t="s">
        <v>63</v>
      </c>
      <c r="BI2581" s="384" t="s">
        <v>992</v>
      </c>
      <c r="BJ2581" s="384" t="str">
        <f t="shared" si="366"/>
        <v>Narail Narail DOTs Corner</v>
      </c>
      <c r="BK2581" s="627"/>
      <c r="BL2581" s="627"/>
      <c r="BM2581" s="627"/>
      <c r="BN2581" s="627"/>
      <c r="BO2581" s="627"/>
      <c r="BP2581" s="627"/>
      <c r="BQ2581" s="627"/>
      <c r="BR2581" s="627"/>
      <c r="BS2581" s="627"/>
      <c r="BT2581" s="627"/>
      <c r="BU2581" s="627"/>
      <c r="BV2581" s="627"/>
      <c r="BW2581" s="627"/>
      <c r="BX2581" s="627"/>
      <c r="BY2581" s="627"/>
      <c r="CA2581" s="384" t="s">
        <v>63</v>
      </c>
      <c r="CB2581" s="384" t="s">
        <v>992</v>
      </c>
      <c r="CC2581" s="384" t="str">
        <f t="shared" si="370"/>
        <v>Narail Narail DOTs Corner</v>
      </c>
      <c r="CD2581" s="629"/>
      <c r="CE2581" s="629"/>
      <c r="CF2581" s="629"/>
      <c r="CG2581" s="629"/>
      <c r="CH2581" s="629"/>
      <c r="CI2581" s="629"/>
      <c r="CJ2581" s="629"/>
      <c r="CK2581" s="629"/>
      <c r="CN2581" s="384" t="s">
        <v>63</v>
      </c>
      <c r="CO2581" s="384" t="s">
        <v>992</v>
      </c>
      <c r="CP2581" s="384" t="str">
        <f t="shared" si="371"/>
        <v>Narail Narail DOTs Corner</v>
      </c>
      <c r="CQ2581" s="629"/>
      <c r="CR2581" s="629"/>
      <c r="CS2581" s="629"/>
      <c r="CT2581" s="629"/>
      <c r="CU2581" s="629"/>
      <c r="CV2581" s="629"/>
      <c r="CW2581" s="629"/>
      <c r="CX2581" s="629"/>
      <c r="CZ2581" s="384" t="s">
        <v>63</v>
      </c>
      <c r="DA2581" s="384" t="s">
        <v>992</v>
      </c>
      <c r="DB2581" s="384" t="str">
        <f t="shared" si="362"/>
        <v>Narail Narail DOTs Corner</v>
      </c>
      <c r="DC2581" s="566"/>
      <c r="DD2581"/>
      <c r="DE2581" s="384" t="s">
        <v>63</v>
      </c>
      <c r="DF2581" s="384" t="s">
        <v>992</v>
      </c>
      <c r="DG2581" s="384" t="str">
        <f t="shared" si="363"/>
        <v>Narail Narail DOTs Corner</v>
      </c>
      <c r="DH2581" s="566"/>
      <c r="DI2581"/>
      <c r="DJ2581" s="384" t="s">
        <v>63</v>
      </c>
      <c r="DK2581" s="384" t="s">
        <v>992</v>
      </c>
      <c r="DL2581" s="384" t="str">
        <f t="shared" si="364"/>
        <v>Narail Narail DOTs Corner</v>
      </c>
      <c r="DM2581" s="566"/>
      <c r="DN2581"/>
      <c r="DO2581" s="384" t="s">
        <v>63</v>
      </c>
      <c r="DP2581" s="384" t="s">
        <v>992</v>
      </c>
      <c r="DQ2581" s="384" t="str">
        <f t="shared" si="365"/>
        <v>Narail Narail DOTs Corner</v>
      </c>
      <c r="DR2581" s="566"/>
    </row>
    <row r="2582" spans="1:122" ht="15" hidden="1" x14ac:dyDescent="0.25">
      <c r="A2582" s="384" t="s">
        <v>63</v>
      </c>
      <c r="B2582" s="241" t="s">
        <v>614</v>
      </c>
      <c r="C2582" s="384" t="str">
        <f t="shared" si="367"/>
        <v>Narail Narail Sadar</v>
      </c>
      <c r="D2582" s="626"/>
      <c r="E2582" s="626"/>
      <c r="F2582" s="626"/>
      <c r="G2582" s="626"/>
      <c r="H2582" s="626"/>
      <c r="I2582" s="626"/>
      <c r="J2582" s="626"/>
      <c r="K2582" s="626"/>
      <c r="L2582" s="626"/>
      <c r="M2582" s="626"/>
      <c r="N2582" s="626"/>
      <c r="O2582" s="626"/>
      <c r="P2582" s="626"/>
      <c r="Q2582" s="626"/>
      <c r="R2582" s="626"/>
      <c r="S2582" s="326"/>
      <c r="T2582" s="326"/>
      <c r="U2582" s="384" t="s">
        <v>63</v>
      </c>
      <c r="V2582" s="241" t="s">
        <v>614</v>
      </c>
      <c r="W2582" s="384" t="str">
        <f t="shared" si="368"/>
        <v>Narail Narail Sadar</v>
      </c>
      <c r="X2582" s="626"/>
      <c r="Y2582" s="626"/>
      <c r="Z2582" s="626"/>
      <c r="AA2582" s="626"/>
      <c r="AB2582" s="626"/>
      <c r="AC2582" s="626"/>
      <c r="AD2582" s="626"/>
      <c r="AE2582" s="626"/>
      <c r="AF2582" s="626"/>
      <c r="AG2582" s="626"/>
      <c r="AH2582" s="626"/>
      <c r="AI2582" s="626"/>
      <c r="AJ2582" s="626"/>
      <c r="AK2582" s="626"/>
      <c r="AL2582" s="626"/>
      <c r="AO2582" s="384" t="s">
        <v>63</v>
      </c>
      <c r="AP2582" s="241" t="s">
        <v>614</v>
      </c>
      <c r="AQ2582" s="384" t="str">
        <f t="shared" si="369"/>
        <v>Narail Narail Sadar</v>
      </c>
      <c r="AR2582" s="627"/>
      <c r="AS2582" s="627"/>
      <c r="AT2582" s="627"/>
      <c r="AU2582" s="627"/>
      <c r="AV2582" s="627"/>
      <c r="AW2582" s="627"/>
      <c r="AX2582" s="627"/>
      <c r="AY2582" s="627"/>
      <c r="AZ2582" s="627"/>
      <c r="BA2582" s="627"/>
      <c r="BB2582" s="627"/>
      <c r="BC2582" s="627"/>
      <c r="BD2582" s="627"/>
      <c r="BE2582" s="627"/>
      <c r="BF2582" s="627"/>
      <c r="BH2582" s="384" t="s">
        <v>63</v>
      </c>
      <c r="BI2582" s="241" t="s">
        <v>614</v>
      </c>
      <c r="BJ2582" s="384" t="str">
        <f t="shared" si="366"/>
        <v>Narail Narail Sadar</v>
      </c>
      <c r="BK2582" s="627"/>
      <c r="BL2582" s="627"/>
      <c r="BM2582" s="627"/>
      <c r="BN2582" s="627"/>
      <c r="BO2582" s="627"/>
      <c r="BP2582" s="627"/>
      <c r="BQ2582" s="627"/>
      <c r="BR2582" s="627"/>
      <c r="BS2582" s="627"/>
      <c r="BT2582" s="627"/>
      <c r="BU2582" s="627"/>
      <c r="BV2582" s="627"/>
      <c r="BW2582" s="627"/>
      <c r="BX2582" s="627"/>
      <c r="BY2582" s="627"/>
      <c r="CA2582" s="384" t="s">
        <v>63</v>
      </c>
      <c r="CB2582" s="241" t="s">
        <v>614</v>
      </c>
      <c r="CC2582" s="384" t="str">
        <f t="shared" si="370"/>
        <v>Narail Narail Sadar</v>
      </c>
      <c r="CD2582" s="629"/>
      <c r="CE2582" s="629"/>
      <c r="CF2582" s="629"/>
      <c r="CG2582" s="629"/>
      <c r="CH2582" s="629"/>
      <c r="CI2582" s="629"/>
      <c r="CJ2582" s="629"/>
      <c r="CK2582" s="629"/>
      <c r="CN2582" s="384" t="s">
        <v>63</v>
      </c>
      <c r="CO2582" s="241" t="s">
        <v>614</v>
      </c>
      <c r="CP2582" s="384" t="str">
        <f t="shared" si="371"/>
        <v>Narail Narail Sadar</v>
      </c>
      <c r="CQ2582" s="629"/>
      <c r="CR2582" s="629"/>
      <c r="CS2582" s="629"/>
      <c r="CT2582" s="629"/>
      <c r="CU2582" s="629"/>
      <c r="CV2582" s="629"/>
      <c r="CW2582" s="629"/>
      <c r="CX2582" s="629"/>
      <c r="CZ2582" s="384" t="s">
        <v>63</v>
      </c>
      <c r="DA2582" s="241" t="s">
        <v>614</v>
      </c>
      <c r="DB2582" s="384" t="str">
        <f t="shared" si="362"/>
        <v>Narail Narail Sadar</v>
      </c>
      <c r="DC2582" s="566"/>
      <c r="DD2582"/>
      <c r="DE2582" s="384" t="s">
        <v>63</v>
      </c>
      <c r="DF2582" s="241" t="s">
        <v>614</v>
      </c>
      <c r="DG2582" s="384" t="str">
        <f t="shared" si="363"/>
        <v>Narail Narail Sadar</v>
      </c>
      <c r="DH2582" s="566"/>
      <c r="DI2582"/>
      <c r="DJ2582" s="384" t="s">
        <v>63</v>
      </c>
      <c r="DK2582" s="241" t="s">
        <v>614</v>
      </c>
      <c r="DL2582" s="384" t="str">
        <f t="shared" si="364"/>
        <v>Narail Narail Sadar</v>
      </c>
      <c r="DM2582" s="566"/>
      <c r="DN2582"/>
      <c r="DO2582" s="384" t="s">
        <v>63</v>
      </c>
      <c r="DP2582" s="241" t="s">
        <v>614</v>
      </c>
      <c r="DQ2582" s="384" t="str">
        <f t="shared" si="365"/>
        <v>Narail Narail Sadar</v>
      </c>
      <c r="DR2582" s="566"/>
    </row>
    <row r="2583" spans="1:122" ht="15" hidden="1" x14ac:dyDescent="0.25">
      <c r="A2583" s="384" t="s">
        <v>63</v>
      </c>
      <c r="B2583" s="385" t="s">
        <v>88</v>
      </c>
      <c r="C2583" s="384" t="str">
        <f t="shared" si="367"/>
        <v>Narail Prison</v>
      </c>
      <c r="D2583" s="626"/>
      <c r="E2583" s="626"/>
      <c r="F2583" s="626"/>
      <c r="G2583" s="626"/>
      <c r="H2583" s="626"/>
      <c r="I2583" s="626"/>
      <c r="J2583" s="626"/>
      <c r="K2583" s="626"/>
      <c r="L2583" s="626"/>
      <c r="M2583" s="626"/>
      <c r="N2583" s="626"/>
      <c r="O2583" s="626"/>
      <c r="P2583" s="626"/>
      <c r="Q2583" s="626"/>
      <c r="R2583" s="626"/>
      <c r="S2583" s="326"/>
      <c r="T2583" s="326"/>
      <c r="U2583" s="384" t="s">
        <v>63</v>
      </c>
      <c r="V2583" s="385" t="s">
        <v>88</v>
      </c>
      <c r="W2583" s="384" t="str">
        <f t="shared" si="368"/>
        <v>Narail Prison</v>
      </c>
      <c r="X2583" s="626"/>
      <c r="Y2583" s="626"/>
      <c r="Z2583" s="626"/>
      <c r="AA2583" s="626"/>
      <c r="AB2583" s="626"/>
      <c r="AC2583" s="626"/>
      <c r="AD2583" s="626"/>
      <c r="AE2583" s="626"/>
      <c r="AF2583" s="626"/>
      <c r="AG2583" s="626"/>
      <c r="AH2583" s="626"/>
      <c r="AI2583" s="626"/>
      <c r="AJ2583" s="626"/>
      <c r="AK2583" s="626"/>
      <c r="AL2583" s="626"/>
      <c r="AO2583" s="384" t="s">
        <v>63</v>
      </c>
      <c r="AP2583" s="385" t="s">
        <v>88</v>
      </c>
      <c r="AQ2583" s="384" t="str">
        <f t="shared" si="369"/>
        <v>Narail Prison</v>
      </c>
      <c r="AR2583" s="627"/>
      <c r="AS2583" s="627"/>
      <c r="AT2583" s="627"/>
      <c r="AU2583" s="627"/>
      <c r="AV2583" s="627"/>
      <c r="AW2583" s="627"/>
      <c r="AX2583" s="627"/>
      <c r="AY2583" s="627"/>
      <c r="AZ2583" s="627"/>
      <c r="BA2583" s="627"/>
      <c r="BB2583" s="627"/>
      <c r="BC2583" s="627"/>
      <c r="BD2583" s="627"/>
      <c r="BE2583" s="627"/>
      <c r="BF2583" s="627"/>
      <c r="BH2583" s="384" t="s">
        <v>63</v>
      </c>
      <c r="BI2583" s="385" t="s">
        <v>88</v>
      </c>
      <c r="BJ2583" s="384" t="str">
        <f t="shared" si="366"/>
        <v>Narail Prison</v>
      </c>
      <c r="BK2583" s="627"/>
      <c r="BL2583" s="627"/>
      <c r="BM2583" s="627"/>
      <c r="BN2583" s="627"/>
      <c r="BO2583" s="627"/>
      <c r="BP2583" s="627"/>
      <c r="BQ2583" s="627"/>
      <c r="BR2583" s="627"/>
      <c r="BS2583" s="627"/>
      <c r="BT2583" s="627"/>
      <c r="BU2583" s="627"/>
      <c r="BV2583" s="627"/>
      <c r="BW2583" s="627"/>
      <c r="BX2583" s="627"/>
      <c r="BY2583" s="627"/>
      <c r="CA2583" s="384" t="s">
        <v>63</v>
      </c>
      <c r="CB2583" s="385" t="s">
        <v>88</v>
      </c>
      <c r="CC2583" s="384" t="str">
        <f t="shared" si="370"/>
        <v>Narail Prison</v>
      </c>
      <c r="CD2583" s="629"/>
      <c r="CE2583" s="629"/>
      <c r="CF2583" s="629"/>
      <c r="CG2583" s="629"/>
      <c r="CH2583" s="629"/>
      <c r="CI2583" s="629"/>
      <c r="CJ2583" s="629"/>
      <c r="CK2583" s="629"/>
      <c r="CN2583" s="384" t="s">
        <v>63</v>
      </c>
      <c r="CO2583" s="385" t="s">
        <v>88</v>
      </c>
      <c r="CP2583" s="384" t="str">
        <f t="shared" si="371"/>
        <v>Narail Prison</v>
      </c>
      <c r="CQ2583" s="629"/>
      <c r="CR2583" s="629"/>
      <c r="CS2583" s="629"/>
      <c r="CT2583" s="629"/>
      <c r="CU2583" s="629"/>
      <c r="CV2583" s="629"/>
      <c r="CW2583" s="629"/>
      <c r="CX2583" s="629"/>
      <c r="CZ2583" s="384" t="s">
        <v>63</v>
      </c>
      <c r="DA2583" s="385" t="s">
        <v>88</v>
      </c>
      <c r="DB2583" s="384" t="str">
        <f t="shared" si="362"/>
        <v>Narail Prison</v>
      </c>
      <c r="DC2583" s="566"/>
      <c r="DD2583"/>
      <c r="DE2583" s="384" t="s">
        <v>63</v>
      </c>
      <c r="DF2583" s="385" t="s">
        <v>88</v>
      </c>
      <c r="DG2583" s="384" t="str">
        <f t="shared" si="363"/>
        <v>Narail Prison</v>
      </c>
      <c r="DH2583" s="566"/>
      <c r="DI2583"/>
      <c r="DJ2583" s="384" t="s">
        <v>63</v>
      </c>
      <c r="DK2583" s="385" t="s">
        <v>88</v>
      </c>
      <c r="DL2583" s="384" t="str">
        <f t="shared" si="364"/>
        <v>Narail Prison</v>
      </c>
      <c r="DM2583" s="566"/>
      <c r="DN2583"/>
      <c r="DO2583" s="384" t="s">
        <v>63</v>
      </c>
      <c r="DP2583" s="385" t="s">
        <v>88</v>
      </c>
      <c r="DQ2583" s="384" t="str">
        <f t="shared" si="365"/>
        <v>Narail Prison</v>
      </c>
      <c r="DR2583" s="566"/>
    </row>
    <row r="2584" spans="1:122" ht="15" hidden="1" x14ac:dyDescent="0.25">
      <c r="A2584" s="384" t="s">
        <v>64</v>
      </c>
      <c r="B2584" s="384" t="s">
        <v>396</v>
      </c>
      <c r="C2584" s="384" t="str">
        <f t="shared" si="367"/>
        <v>Satkhira Ashasoni</v>
      </c>
      <c r="D2584" s="626"/>
      <c r="E2584" s="626"/>
      <c r="F2584" s="626"/>
      <c r="G2584" s="626"/>
      <c r="H2584" s="626"/>
      <c r="I2584" s="626"/>
      <c r="J2584" s="626"/>
      <c r="K2584" s="626"/>
      <c r="L2584" s="626"/>
      <c r="M2584" s="626"/>
      <c r="N2584" s="626"/>
      <c r="O2584" s="626"/>
      <c r="P2584" s="626"/>
      <c r="Q2584" s="626"/>
      <c r="R2584" s="626"/>
      <c r="S2584" s="326"/>
      <c r="T2584" s="326"/>
      <c r="U2584" s="384" t="s">
        <v>64</v>
      </c>
      <c r="V2584" s="384" t="s">
        <v>396</v>
      </c>
      <c r="W2584" s="384" t="str">
        <f t="shared" si="368"/>
        <v>Satkhira Ashasoni</v>
      </c>
      <c r="X2584" s="626"/>
      <c r="Y2584" s="626"/>
      <c r="Z2584" s="626"/>
      <c r="AA2584" s="626"/>
      <c r="AB2584" s="626"/>
      <c r="AC2584" s="626"/>
      <c r="AD2584" s="626"/>
      <c r="AE2584" s="626"/>
      <c r="AF2584" s="626"/>
      <c r="AG2584" s="626"/>
      <c r="AH2584" s="626"/>
      <c r="AI2584" s="626"/>
      <c r="AJ2584" s="626"/>
      <c r="AK2584" s="626"/>
      <c r="AL2584" s="626"/>
      <c r="AO2584" s="384" t="s">
        <v>64</v>
      </c>
      <c r="AP2584" s="384" t="s">
        <v>396</v>
      </c>
      <c r="AQ2584" s="384" t="str">
        <f t="shared" si="369"/>
        <v>Satkhira Ashasoni</v>
      </c>
      <c r="AR2584" s="627"/>
      <c r="AS2584" s="627"/>
      <c r="AT2584" s="627"/>
      <c r="AU2584" s="627"/>
      <c r="AV2584" s="627"/>
      <c r="AW2584" s="627"/>
      <c r="AX2584" s="627"/>
      <c r="AY2584" s="627"/>
      <c r="AZ2584" s="627"/>
      <c r="BA2584" s="627"/>
      <c r="BB2584" s="627"/>
      <c r="BC2584" s="627"/>
      <c r="BD2584" s="627"/>
      <c r="BE2584" s="627"/>
      <c r="BF2584" s="627"/>
      <c r="BH2584" s="384" t="s">
        <v>64</v>
      </c>
      <c r="BI2584" s="384" t="s">
        <v>396</v>
      </c>
      <c r="BJ2584" s="384" t="str">
        <f t="shared" si="366"/>
        <v>Satkhira Ashasoni</v>
      </c>
      <c r="BK2584" s="627"/>
      <c r="BL2584" s="627"/>
      <c r="BM2584" s="627"/>
      <c r="BN2584" s="627"/>
      <c r="BO2584" s="627"/>
      <c r="BP2584" s="627"/>
      <c r="BQ2584" s="627"/>
      <c r="BR2584" s="627"/>
      <c r="BS2584" s="627"/>
      <c r="BT2584" s="627"/>
      <c r="BU2584" s="627"/>
      <c r="BV2584" s="627"/>
      <c r="BW2584" s="627"/>
      <c r="BX2584" s="627"/>
      <c r="BY2584" s="627"/>
      <c r="CA2584" s="384" t="s">
        <v>64</v>
      </c>
      <c r="CB2584" s="384" t="s">
        <v>396</v>
      </c>
      <c r="CC2584" s="384" t="str">
        <f t="shared" si="370"/>
        <v>Satkhira Ashasoni</v>
      </c>
      <c r="CD2584" s="629"/>
      <c r="CE2584" s="629"/>
      <c r="CF2584" s="629"/>
      <c r="CG2584" s="629"/>
      <c r="CH2584" s="629"/>
      <c r="CI2584" s="629"/>
      <c r="CJ2584" s="629"/>
      <c r="CK2584" s="629"/>
      <c r="CN2584" s="384" t="s">
        <v>64</v>
      </c>
      <c r="CO2584" s="384" t="s">
        <v>396</v>
      </c>
      <c r="CP2584" s="384" t="str">
        <f t="shared" si="371"/>
        <v>Satkhira Ashasoni</v>
      </c>
      <c r="CQ2584" s="629"/>
      <c r="CR2584" s="629"/>
      <c r="CS2584" s="629"/>
      <c r="CT2584" s="629"/>
      <c r="CU2584" s="629"/>
      <c r="CV2584" s="629"/>
      <c r="CW2584" s="629"/>
      <c r="CX2584" s="629"/>
      <c r="CZ2584" s="384" t="s">
        <v>64</v>
      </c>
      <c r="DA2584" s="384" t="s">
        <v>396</v>
      </c>
      <c r="DB2584" s="384" t="str">
        <f t="shared" si="362"/>
        <v>Satkhira Ashasoni</v>
      </c>
      <c r="DC2584" s="566"/>
      <c r="DD2584"/>
      <c r="DE2584" s="384" t="s">
        <v>64</v>
      </c>
      <c r="DF2584" s="384" t="s">
        <v>396</v>
      </c>
      <c r="DG2584" s="384" t="str">
        <f t="shared" si="363"/>
        <v>Satkhira Ashasoni</v>
      </c>
      <c r="DH2584" s="566"/>
      <c r="DI2584"/>
      <c r="DJ2584" s="384" t="s">
        <v>64</v>
      </c>
      <c r="DK2584" s="384" t="s">
        <v>396</v>
      </c>
      <c r="DL2584" s="384" t="str">
        <f t="shared" si="364"/>
        <v>Satkhira Ashasoni</v>
      </c>
      <c r="DM2584" s="566"/>
      <c r="DN2584"/>
      <c r="DO2584" s="384" t="s">
        <v>64</v>
      </c>
      <c r="DP2584" s="384" t="s">
        <v>396</v>
      </c>
      <c r="DQ2584" s="384" t="str">
        <f t="shared" si="365"/>
        <v>Satkhira Ashasoni</v>
      </c>
      <c r="DR2584" s="566"/>
    </row>
    <row r="2585" spans="1:122" ht="15" hidden="1" x14ac:dyDescent="0.25">
      <c r="A2585" s="384" t="s">
        <v>64</v>
      </c>
      <c r="B2585" s="384" t="s">
        <v>397</v>
      </c>
      <c r="C2585" s="384" t="str">
        <f t="shared" si="367"/>
        <v>Satkhira Debhata</v>
      </c>
      <c r="D2585" s="626"/>
      <c r="E2585" s="626"/>
      <c r="F2585" s="626"/>
      <c r="G2585" s="626"/>
      <c r="H2585" s="626"/>
      <c r="I2585" s="626"/>
      <c r="J2585" s="626"/>
      <c r="K2585" s="626"/>
      <c r="L2585" s="626"/>
      <c r="M2585" s="626"/>
      <c r="N2585" s="626"/>
      <c r="O2585" s="626"/>
      <c r="P2585" s="626"/>
      <c r="Q2585" s="626"/>
      <c r="R2585" s="626"/>
      <c r="S2585" s="326"/>
      <c r="T2585" s="326"/>
      <c r="U2585" s="384" t="s">
        <v>64</v>
      </c>
      <c r="V2585" s="384" t="s">
        <v>397</v>
      </c>
      <c r="W2585" s="384" t="str">
        <f t="shared" si="368"/>
        <v>Satkhira Debhata</v>
      </c>
      <c r="X2585" s="626"/>
      <c r="Y2585" s="626"/>
      <c r="Z2585" s="626"/>
      <c r="AA2585" s="626"/>
      <c r="AB2585" s="626"/>
      <c r="AC2585" s="626"/>
      <c r="AD2585" s="626"/>
      <c r="AE2585" s="626"/>
      <c r="AF2585" s="626"/>
      <c r="AG2585" s="626"/>
      <c r="AH2585" s="626"/>
      <c r="AI2585" s="626"/>
      <c r="AJ2585" s="626"/>
      <c r="AK2585" s="626"/>
      <c r="AL2585" s="626"/>
      <c r="AO2585" s="384" t="s">
        <v>64</v>
      </c>
      <c r="AP2585" s="384" t="s">
        <v>397</v>
      </c>
      <c r="AQ2585" s="384" t="str">
        <f t="shared" si="369"/>
        <v>Satkhira Debhata</v>
      </c>
      <c r="AR2585" s="627"/>
      <c r="AS2585" s="627"/>
      <c r="AT2585" s="627"/>
      <c r="AU2585" s="627"/>
      <c r="AV2585" s="627"/>
      <c r="AW2585" s="627"/>
      <c r="AX2585" s="627"/>
      <c r="AY2585" s="627"/>
      <c r="AZ2585" s="627"/>
      <c r="BA2585" s="627"/>
      <c r="BB2585" s="627"/>
      <c r="BC2585" s="627"/>
      <c r="BD2585" s="627"/>
      <c r="BE2585" s="627"/>
      <c r="BF2585" s="627"/>
      <c r="BH2585" s="384" t="s">
        <v>64</v>
      </c>
      <c r="BI2585" s="384" t="s">
        <v>397</v>
      </c>
      <c r="BJ2585" s="384" t="str">
        <f t="shared" si="366"/>
        <v>Satkhira Debhata</v>
      </c>
      <c r="BK2585" s="627"/>
      <c r="BL2585" s="627"/>
      <c r="BM2585" s="627"/>
      <c r="BN2585" s="627"/>
      <c r="BO2585" s="627"/>
      <c r="BP2585" s="627"/>
      <c r="BQ2585" s="627"/>
      <c r="BR2585" s="627"/>
      <c r="BS2585" s="627"/>
      <c r="BT2585" s="627"/>
      <c r="BU2585" s="627"/>
      <c r="BV2585" s="627"/>
      <c r="BW2585" s="627"/>
      <c r="BX2585" s="627"/>
      <c r="BY2585" s="627"/>
      <c r="CA2585" s="384" t="s">
        <v>64</v>
      </c>
      <c r="CB2585" s="384" t="s">
        <v>397</v>
      </c>
      <c r="CC2585" s="384" t="str">
        <f t="shared" si="370"/>
        <v>Satkhira Debhata</v>
      </c>
      <c r="CD2585" s="629"/>
      <c r="CE2585" s="629"/>
      <c r="CF2585" s="629"/>
      <c r="CG2585" s="629"/>
      <c r="CH2585" s="629"/>
      <c r="CI2585" s="629"/>
      <c r="CJ2585" s="629"/>
      <c r="CK2585" s="629"/>
      <c r="CN2585" s="384" t="s">
        <v>64</v>
      </c>
      <c r="CO2585" s="384" t="s">
        <v>397</v>
      </c>
      <c r="CP2585" s="384" t="str">
        <f t="shared" si="371"/>
        <v>Satkhira Debhata</v>
      </c>
      <c r="CQ2585" s="629"/>
      <c r="CR2585" s="629"/>
      <c r="CS2585" s="629"/>
      <c r="CT2585" s="629"/>
      <c r="CU2585" s="629"/>
      <c r="CV2585" s="629"/>
      <c r="CW2585" s="629"/>
      <c r="CX2585" s="629"/>
      <c r="CZ2585" s="384" t="s">
        <v>64</v>
      </c>
      <c r="DA2585" s="384" t="s">
        <v>397</v>
      </c>
      <c r="DB2585" s="384" t="str">
        <f t="shared" si="362"/>
        <v>Satkhira Debhata</v>
      </c>
      <c r="DC2585" s="566"/>
      <c r="DD2585"/>
      <c r="DE2585" s="384" t="s">
        <v>64</v>
      </c>
      <c r="DF2585" s="384" t="s">
        <v>397</v>
      </c>
      <c r="DG2585" s="384" t="str">
        <f t="shared" si="363"/>
        <v>Satkhira Debhata</v>
      </c>
      <c r="DH2585" s="566"/>
      <c r="DI2585"/>
      <c r="DJ2585" s="384" t="s">
        <v>64</v>
      </c>
      <c r="DK2585" s="384" t="s">
        <v>397</v>
      </c>
      <c r="DL2585" s="384" t="str">
        <f t="shared" si="364"/>
        <v>Satkhira Debhata</v>
      </c>
      <c r="DM2585" s="566"/>
      <c r="DN2585"/>
      <c r="DO2585" s="384" t="s">
        <v>64</v>
      </c>
      <c r="DP2585" s="384" t="s">
        <v>397</v>
      </c>
      <c r="DQ2585" s="384" t="str">
        <f t="shared" si="365"/>
        <v>Satkhira Debhata</v>
      </c>
      <c r="DR2585" s="566"/>
    </row>
    <row r="2586" spans="1:122" ht="15" hidden="1" x14ac:dyDescent="0.25">
      <c r="A2586" s="384" t="s">
        <v>64</v>
      </c>
      <c r="B2586" s="384" t="s">
        <v>398</v>
      </c>
      <c r="C2586" s="384" t="str">
        <f t="shared" si="367"/>
        <v>Satkhira Kalaroa</v>
      </c>
      <c r="D2586" s="626"/>
      <c r="E2586" s="626"/>
      <c r="F2586" s="626"/>
      <c r="G2586" s="626"/>
      <c r="H2586" s="626"/>
      <c r="I2586" s="626"/>
      <c r="J2586" s="626"/>
      <c r="K2586" s="626"/>
      <c r="L2586" s="626"/>
      <c r="M2586" s="626"/>
      <c r="N2586" s="626"/>
      <c r="O2586" s="626"/>
      <c r="P2586" s="626"/>
      <c r="Q2586" s="626"/>
      <c r="R2586" s="626"/>
      <c r="S2586" s="326"/>
      <c r="T2586" s="326"/>
      <c r="U2586" s="384" t="s">
        <v>64</v>
      </c>
      <c r="V2586" s="384" t="s">
        <v>398</v>
      </c>
      <c r="W2586" s="384" t="str">
        <f t="shared" si="368"/>
        <v>Satkhira Kalaroa</v>
      </c>
      <c r="X2586" s="626"/>
      <c r="Y2586" s="626"/>
      <c r="Z2586" s="626"/>
      <c r="AA2586" s="626"/>
      <c r="AB2586" s="626"/>
      <c r="AC2586" s="626"/>
      <c r="AD2586" s="626"/>
      <c r="AE2586" s="626"/>
      <c r="AF2586" s="626"/>
      <c r="AG2586" s="626"/>
      <c r="AH2586" s="626"/>
      <c r="AI2586" s="626"/>
      <c r="AJ2586" s="626"/>
      <c r="AK2586" s="626"/>
      <c r="AL2586" s="626"/>
      <c r="AO2586" s="384" t="s">
        <v>64</v>
      </c>
      <c r="AP2586" s="384" t="s">
        <v>398</v>
      </c>
      <c r="AQ2586" s="384" t="str">
        <f t="shared" si="369"/>
        <v>Satkhira Kalaroa</v>
      </c>
      <c r="AR2586" s="627"/>
      <c r="AS2586" s="627"/>
      <c r="AT2586" s="627"/>
      <c r="AU2586" s="627"/>
      <c r="AV2586" s="627"/>
      <c r="AW2586" s="627"/>
      <c r="AX2586" s="627"/>
      <c r="AY2586" s="627"/>
      <c r="AZ2586" s="627"/>
      <c r="BA2586" s="627"/>
      <c r="BB2586" s="627"/>
      <c r="BC2586" s="627"/>
      <c r="BD2586" s="627"/>
      <c r="BE2586" s="627"/>
      <c r="BF2586" s="627"/>
      <c r="BH2586" s="384" t="s">
        <v>64</v>
      </c>
      <c r="BI2586" s="384" t="s">
        <v>398</v>
      </c>
      <c r="BJ2586" s="384" t="str">
        <f t="shared" si="366"/>
        <v>Satkhira Kalaroa</v>
      </c>
      <c r="BK2586" s="627"/>
      <c r="BL2586" s="627"/>
      <c r="BM2586" s="627"/>
      <c r="BN2586" s="627"/>
      <c r="BO2586" s="627"/>
      <c r="BP2586" s="627"/>
      <c r="BQ2586" s="627"/>
      <c r="BR2586" s="627"/>
      <c r="BS2586" s="627"/>
      <c r="BT2586" s="627"/>
      <c r="BU2586" s="627"/>
      <c r="BV2586" s="627"/>
      <c r="BW2586" s="627"/>
      <c r="BX2586" s="627"/>
      <c r="BY2586" s="627"/>
      <c r="CA2586" s="384" t="s">
        <v>64</v>
      </c>
      <c r="CB2586" s="384" t="s">
        <v>398</v>
      </c>
      <c r="CC2586" s="384" t="str">
        <f t="shared" si="370"/>
        <v>Satkhira Kalaroa</v>
      </c>
      <c r="CD2586" s="629"/>
      <c r="CE2586" s="629"/>
      <c r="CF2586" s="629"/>
      <c r="CG2586" s="629"/>
      <c r="CH2586" s="629"/>
      <c r="CI2586" s="629"/>
      <c r="CJ2586" s="629"/>
      <c r="CK2586" s="629"/>
      <c r="CN2586" s="384" t="s">
        <v>64</v>
      </c>
      <c r="CO2586" s="384" t="s">
        <v>398</v>
      </c>
      <c r="CP2586" s="384" t="str">
        <f t="shared" si="371"/>
        <v>Satkhira Kalaroa</v>
      </c>
      <c r="CQ2586" s="629"/>
      <c r="CR2586" s="629"/>
      <c r="CS2586" s="629"/>
      <c r="CT2586" s="629"/>
      <c r="CU2586" s="629"/>
      <c r="CV2586" s="629"/>
      <c r="CW2586" s="629"/>
      <c r="CX2586" s="629"/>
      <c r="CZ2586" s="384" t="s">
        <v>64</v>
      </c>
      <c r="DA2586" s="384" t="s">
        <v>398</v>
      </c>
      <c r="DB2586" s="384" t="str">
        <f t="shared" si="362"/>
        <v>Satkhira Kalaroa</v>
      </c>
      <c r="DC2586" s="566"/>
      <c r="DD2586"/>
      <c r="DE2586" s="384" t="s">
        <v>64</v>
      </c>
      <c r="DF2586" s="384" t="s">
        <v>398</v>
      </c>
      <c r="DG2586" s="384" t="str">
        <f t="shared" si="363"/>
        <v>Satkhira Kalaroa</v>
      </c>
      <c r="DH2586" s="566"/>
      <c r="DI2586"/>
      <c r="DJ2586" s="384" t="s">
        <v>64</v>
      </c>
      <c r="DK2586" s="384" t="s">
        <v>398</v>
      </c>
      <c r="DL2586" s="384" t="str">
        <f t="shared" si="364"/>
        <v>Satkhira Kalaroa</v>
      </c>
      <c r="DM2586" s="566"/>
      <c r="DN2586"/>
      <c r="DO2586" s="384" t="s">
        <v>64</v>
      </c>
      <c r="DP2586" s="384" t="s">
        <v>398</v>
      </c>
      <c r="DQ2586" s="384" t="str">
        <f t="shared" si="365"/>
        <v>Satkhira Kalaroa</v>
      </c>
      <c r="DR2586" s="566"/>
    </row>
    <row r="2587" spans="1:122" ht="15" hidden="1" x14ac:dyDescent="0.25">
      <c r="A2587" s="384" t="s">
        <v>64</v>
      </c>
      <c r="B2587" s="384" t="s">
        <v>373</v>
      </c>
      <c r="C2587" s="384" t="str">
        <f t="shared" si="367"/>
        <v>Satkhira Kaliganj</v>
      </c>
      <c r="D2587" s="626"/>
      <c r="E2587" s="626"/>
      <c r="F2587" s="626"/>
      <c r="G2587" s="626"/>
      <c r="H2587" s="626"/>
      <c r="I2587" s="626"/>
      <c r="J2587" s="626"/>
      <c r="K2587" s="626"/>
      <c r="L2587" s="626"/>
      <c r="M2587" s="626"/>
      <c r="N2587" s="626"/>
      <c r="O2587" s="626"/>
      <c r="P2587" s="626"/>
      <c r="Q2587" s="626"/>
      <c r="R2587" s="626"/>
      <c r="S2587" s="326"/>
      <c r="T2587" s="326"/>
      <c r="U2587" s="384" t="s">
        <v>64</v>
      </c>
      <c r="V2587" s="384" t="s">
        <v>373</v>
      </c>
      <c r="W2587" s="384" t="str">
        <f t="shared" si="368"/>
        <v>Satkhira Kaliganj</v>
      </c>
      <c r="X2587" s="626"/>
      <c r="Y2587" s="626"/>
      <c r="Z2587" s="626"/>
      <c r="AA2587" s="626"/>
      <c r="AB2587" s="626"/>
      <c r="AC2587" s="626"/>
      <c r="AD2587" s="626"/>
      <c r="AE2587" s="626"/>
      <c r="AF2587" s="626"/>
      <c r="AG2587" s="626"/>
      <c r="AH2587" s="626"/>
      <c r="AI2587" s="626"/>
      <c r="AJ2587" s="626"/>
      <c r="AK2587" s="626"/>
      <c r="AL2587" s="626"/>
      <c r="AO2587" s="384" t="s">
        <v>64</v>
      </c>
      <c r="AP2587" s="384" t="s">
        <v>373</v>
      </c>
      <c r="AQ2587" s="384" t="str">
        <f t="shared" si="369"/>
        <v>Satkhira Kaliganj</v>
      </c>
      <c r="AR2587" s="627"/>
      <c r="AS2587" s="627"/>
      <c r="AT2587" s="627"/>
      <c r="AU2587" s="627"/>
      <c r="AV2587" s="627"/>
      <c r="AW2587" s="627"/>
      <c r="AX2587" s="627"/>
      <c r="AY2587" s="627"/>
      <c r="AZ2587" s="627"/>
      <c r="BA2587" s="627"/>
      <c r="BB2587" s="627"/>
      <c r="BC2587" s="627"/>
      <c r="BD2587" s="627"/>
      <c r="BE2587" s="627"/>
      <c r="BF2587" s="627"/>
      <c r="BH2587" s="384" t="s">
        <v>64</v>
      </c>
      <c r="BI2587" s="384" t="s">
        <v>373</v>
      </c>
      <c r="BJ2587" s="384" t="str">
        <f t="shared" si="366"/>
        <v>Satkhira Kaliganj</v>
      </c>
      <c r="BK2587" s="627"/>
      <c r="BL2587" s="627"/>
      <c r="BM2587" s="627"/>
      <c r="BN2587" s="627"/>
      <c r="BO2587" s="627"/>
      <c r="BP2587" s="627"/>
      <c r="BQ2587" s="627"/>
      <c r="BR2587" s="627"/>
      <c r="BS2587" s="627"/>
      <c r="BT2587" s="627"/>
      <c r="BU2587" s="627"/>
      <c r="BV2587" s="627"/>
      <c r="BW2587" s="627"/>
      <c r="BX2587" s="627"/>
      <c r="BY2587" s="627"/>
      <c r="CA2587" s="384" t="s">
        <v>64</v>
      </c>
      <c r="CB2587" s="384" t="s">
        <v>373</v>
      </c>
      <c r="CC2587" s="384" t="str">
        <f t="shared" si="370"/>
        <v>Satkhira Kaliganj</v>
      </c>
      <c r="CD2587" s="629"/>
      <c r="CE2587" s="629"/>
      <c r="CF2587" s="629"/>
      <c r="CG2587" s="629"/>
      <c r="CH2587" s="629"/>
      <c r="CI2587" s="629"/>
      <c r="CJ2587" s="629"/>
      <c r="CK2587" s="629"/>
      <c r="CN2587" s="384" t="s">
        <v>64</v>
      </c>
      <c r="CO2587" s="384" t="s">
        <v>373</v>
      </c>
      <c r="CP2587" s="384" t="str">
        <f t="shared" si="371"/>
        <v>Satkhira Kaliganj</v>
      </c>
      <c r="CQ2587" s="629"/>
      <c r="CR2587" s="629"/>
      <c r="CS2587" s="629"/>
      <c r="CT2587" s="629"/>
      <c r="CU2587" s="629"/>
      <c r="CV2587" s="629"/>
      <c r="CW2587" s="629"/>
      <c r="CX2587" s="629"/>
      <c r="CZ2587" s="384" t="s">
        <v>64</v>
      </c>
      <c r="DA2587" s="384" t="s">
        <v>373</v>
      </c>
      <c r="DB2587" s="384" t="str">
        <f t="shared" si="362"/>
        <v>Satkhira Kaliganj</v>
      </c>
      <c r="DC2587" s="566"/>
      <c r="DD2587"/>
      <c r="DE2587" s="384" t="s">
        <v>64</v>
      </c>
      <c r="DF2587" s="384" t="s">
        <v>373</v>
      </c>
      <c r="DG2587" s="384" t="str">
        <f t="shared" si="363"/>
        <v>Satkhira Kaliganj</v>
      </c>
      <c r="DH2587" s="566"/>
      <c r="DI2587"/>
      <c r="DJ2587" s="384" t="s">
        <v>64</v>
      </c>
      <c r="DK2587" s="384" t="s">
        <v>373</v>
      </c>
      <c r="DL2587" s="384" t="str">
        <f t="shared" si="364"/>
        <v>Satkhira Kaliganj</v>
      </c>
      <c r="DM2587" s="566"/>
      <c r="DN2587"/>
      <c r="DO2587" s="384" t="s">
        <v>64</v>
      </c>
      <c r="DP2587" s="384" t="s">
        <v>373</v>
      </c>
      <c r="DQ2587" s="384" t="str">
        <f t="shared" si="365"/>
        <v>Satkhira Kaliganj</v>
      </c>
      <c r="DR2587" s="566"/>
    </row>
    <row r="2588" spans="1:122" ht="15" hidden="1" x14ac:dyDescent="0.25">
      <c r="A2588" s="384" t="s">
        <v>64</v>
      </c>
      <c r="B2588" s="385" t="s">
        <v>615</v>
      </c>
      <c r="C2588" s="384" t="str">
        <f t="shared" si="367"/>
        <v>Satkhira Nalta Hospital, Kaliganj</v>
      </c>
      <c r="D2588" s="626"/>
      <c r="E2588" s="626"/>
      <c r="F2588" s="626"/>
      <c r="G2588" s="626"/>
      <c r="H2588" s="626"/>
      <c r="I2588" s="626"/>
      <c r="J2588" s="626"/>
      <c r="K2588" s="626"/>
      <c r="L2588" s="626"/>
      <c r="M2588" s="626"/>
      <c r="N2588" s="626"/>
      <c r="O2588" s="626"/>
      <c r="P2588" s="626"/>
      <c r="Q2588" s="626"/>
      <c r="R2588" s="626"/>
      <c r="S2588" s="326"/>
      <c r="T2588" s="326"/>
      <c r="U2588" s="384" t="s">
        <v>64</v>
      </c>
      <c r="V2588" s="385" t="s">
        <v>615</v>
      </c>
      <c r="W2588" s="384" t="str">
        <f t="shared" si="368"/>
        <v>Satkhira Nalta Hospital, Kaliganj</v>
      </c>
      <c r="X2588" s="626"/>
      <c r="Y2588" s="626"/>
      <c r="Z2588" s="626"/>
      <c r="AA2588" s="626"/>
      <c r="AB2588" s="626"/>
      <c r="AC2588" s="626"/>
      <c r="AD2588" s="626"/>
      <c r="AE2588" s="626"/>
      <c r="AF2588" s="626"/>
      <c r="AG2588" s="626"/>
      <c r="AH2588" s="626"/>
      <c r="AI2588" s="626"/>
      <c r="AJ2588" s="626"/>
      <c r="AK2588" s="626"/>
      <c r="AL2588" s="626"/>
      <c r="AO2588" s="384" t="s">
        <v>64</v>
      </c>
      <c r="AP2588" s="385" t="s">
        <v>615</v>
      </c>
      <c r="AQ2588" s="384" t="str">
        <f t="shared" si="369"/>
        <v>Satkhira Nalta Hospital, Kaliganj</v>
      </c>
      <c r="AR2588" s="627"/>
      <c r="AS2588" s="627"/>
      <c r="AT2588" s="627"/>
      <c r="AU2588" s="627"/>
      <c r="AV2588" s="627"/>
      <c r="AW2588" s="627"/>
      <c r="AX2588" s="627"/>
      <c r="AY2588" s="627"/>
      <c r="AZ2588" s="627"/>
      <c r="BA2588" s="627"/>
      <c r="BB2588" s="627"/>
      <c r="BC2588" s="627"/>
      <c r="BD2588" s="627"/>
      <c r="BE2588" s="627"/>
      <c r="BF2588" s="627"/>
      <c r="BH2588" s="384" t="s">
        <v>64</v>
      </c>
      <c r="BI2588" s="385" t="s">
        <v>615</v>
      </c>
      <c r="BJ2588" s="384" t="str">
        <f t="shared" si="366"/>
        <v>Satkhira Nalta Hospital, Kaliganj</v>
      </c>
      <c r="BK2588" s="627"/>
      <c r="BL2588" s="627"/>
      <c r="BM2588" s="627"/>
      <c r="BN2588" s="627"/>
      <c r="BO2588" s="627"/>
      <c r="BP2588" s="627"/>
      <c r="BQ2588" s="627"/>
      <c r="BR2588" s="627"/>
      <c r="BS2588" s="627"/>
      <c r="BT2588" s="627"/>
      <c r="BU2588" s="627"/>
      <c r="BV2588" s="627"/>
      <c r="BW2588" s="627"/>
      <c r="BX2588" s="627"/>
      <c r="BY2588" s="627"/>
      <c r="CA2588" s="384" t="s">
        <v>64</v>
      </c>
      <c r="CB2588" s="385" t="s">
        <v>615</v>
      </c>
      <c r="CC2588" s="384" t="str">
        <f t="shared" si="370"/>
        <v>Satkhira Nalta Hospital, Kaliganj</v>
      </c>
      <c r="CD2588" s="629"/>
      <c r="CE2588" s="629"/>
      <c r="CF2588" s="629"/>
      <c r="CG2588" s="629"/>
      <c r="CH2588" s="629"/>
      <c r="CI2588" s="629"/>
      <c r="CJ2588" s="629"/>
      <c r="CK2588" s="629"/>
      <c r="CN2588" s="384" t="s">
        <v>64</v>
      </c>
      <c r="CO2588" s="385" t="s">
        <v>615</v>
      </c>
      <c r="CP2588" s="384" t="str">
        <f t="shared" si="371"/>
        <v>Satkhira Nalta Hospital, Kaliganj</v>
      </c>
      <c r="CQ2588" s="629"/>
      <c r="CR2588" s="629"/>
      <c r="CS2588" s="629"/>
      <c r="CT2588" s="629"/>
      <c r="CU2588" s="629"/>
      <c r="CV2588" s="629"/>
      <c r="CW2588" s="629"/>
      <c r="CX2588" s="629"/>
      <c r="CZ2588" s="384" t="s">
        <v>64</v>
      </c>
      <c r="DA2588" s="385" t="s">
        <v>615</v>
      </c>
      <c r="DB2588" s="384" t="str">
        <f t="shared" si="362"/>
        <v>Satkhira Nalta Hospital, Kaliganj</v>
      </c>
      <c r="DC2588" s="566"/>
      <c r="DD2588"/>
      <c r="DE2588" s="384" t="s">
        <v>64</v>
      </c>
      <c r="DF2588" s="385" t="s">
        <v>615</v>
      </c>
      <c r="DG2588" s="384" t="str">
        <f t="shared" si="363"/>
        <v>Satkhira Nalta Hospital, Kaliganj</v>
      </c>
      <c r="DH2588" s="566"/>
      <c r="DI2588"/>
      <c r="DJ2588" s="384" t="s">
        <v>64</v>
      </c>
      <c r="DK2588" s="385" t="s">
        <v>615</v>
      </c>
      <c r="DL2588" s="384" t="str">
        <f t="shared" si="364"/>
        <v>Satkhira Nalta Hospital, Kaliganj</v>
      </c>
      <c r="DM2588" s="566"/>
      <c r="DN2588"/>
      <c r="DO2588" s="384" t="s">
        <v>64</v>
      </c>
      <c r="DP2588" s="385" t="s">
        <v>615</v>
      </c>
      <c r="DQ2588" s="384" t="str">
        <f t="shared" si="365"/>
        <v>Satkhira Nalta Hospital, Kaliganj</v>
      </c>
      <c r="DR2588" s="566"/>
    </row>
    <row r="2589" spans="1:122" ht="15" hidden="1" x14ac:dyDescent="0.25">
      <c r="A2589" s="384" t="s">
        <v>64</v>
      </c>
      <c r="B2589" s="385" t="s">
        <v>88</v>
      </c>
      <c r="C2589" s="384" t="str">
        <f t="shared" si="367"/>
        <v>Satkhira Prison</v>
      </c>
      <c r="D2589" s="626"/>
      <c r="E2589" s="626"/>
      <c r="F2589" s="626"/>
      <c r="G2589" s="626"/>
      <c r="H2589" s="626"/>
      <c r="I2589" s="626"/>
      <c r="J2589" s="626"/>
      <c r="K2589" s="626"/>
      <c r="L2589" s="626"/>
      <c r="M2589" s="626"/>
      <c r="N2589" s="626"/>
      <c r="O2589" s="626"/>
      <c r="P2589" s="626"/>
      <c r="Q2589" s="626"/>
      <c r="R2589" s="626"/>
      <c r="S2589" s="326"/>
      <c r="T2589" s="326"/>
      <c r="U2589" s="384" t="s">
        <v>64</v>
      </c>
      <c r="V2589" s="385" t="s">
        <v>88</v>
      </c>
      <c r="W2589" s="384" t="str">
        <f t="shared" si="368"/>
        <v>Satkhira Prison</v>
      </c>
      <c r="X2589" s="626"/>
      <c r="Y2589" s="626"/>
      <c r="Z2589" s="626"/>
      <c r="AA2589" s="626"/>
      <c r="AB2589" s="626"/>
      <c r="AC2589" s="626"/>
      <c r="AD2589" s="626"/>
      <c r="AE2589" s="626"/>
      <c r="AF2589" s="626"/>
      <c r="AG2589" s="626"/>
      <c r="AH2589" s="626"/>
      <c r="AI2589" s="626"/>
      <c r="AJ2589" s="626"/>
      <c r="AK2589" s="626"/>
      <c r="AL2589" s="626"/>
      <c r="AO2589" s="384" t="s">
        <v>64</v>
      </c>
      <c r="AP2589" s="385" t="s">
        <v>88</v>
      </c>
      <c r="AQ2589" s="384" t="str">
        <f t="shared" si="369"/>
        <v>Satkhira Prison</v>
      </c>
      <c r="AR2589" s="627"/>
      <c r="AS2589" s="627"/>
      <c r="AT2589" s="627"/>
      <c r="AU2589" s="627"/>
      <c r="AV2589" s="627"/>
      <c r="AW2589" s="627"/>
      <c r="AX2589" s="627"/>
      <c r="AY2589" s="627"/>
      <c r="AZ2589" s="627"/>
      <c r="BA2589" s="627"/>
      <c r="BB2589" s="627"/>
      <c r="BC2589" s="627"/>
      <c r="BD2589" s="627"/>
      <c r="BE2589" s="627"/>
      <c r="BF2589" s="627"/>
      <c r="BH2589" s="384" t="s">
        <v>64</v>
      </c>
      <c r="BI2589" s="385" t="s">
        <v>88</v>
      </c>
      <c r="BJ2589" s="384" t="str">
        <f t="shared" si="366"/>
        <v>Satkhira Prison</v>
      </c>
      <c r="BK2589" s="627"/>
      <c r="BL2589" s="627"/>
      <c r="BM2589" s="627"/>
      <c r="BN2589" s="627"/>
      <c r="BO2589" s="627"/>
      <c r="BP2589" s="627"/>
      <c r="BQ2589" s="627"/>
      <c r="BR2589" s="627"/>
      <c r="BS2589" s="627"/>
      <c r="BT2589" s="627"/>
      <c r="BU2589" s="627"/>
      <c r="BV2589" s="627"/>
      <c r="BW2589" s="627"/>
      <c r="BX2589" s="627"/>
      <c r="BY2589" s="627"/>
      <c r="CA2589" s="384" t="s">
        <v>64</v>
      </c>
      <c r="CB2589" s="385" t="s">
        <v>88</v>
      </c>
      <c r="CC2589" s="384" t="str">
        <f t="shared" si="370"/>
        <v>Satkhira Prison</v>
      </c>
      <c r="CD2589" s="629"/>
      <c r="CE2589" s="629"/>
      <c r="CF2589" s="629"/>
      <c r="CG2589" s="629"/>
      <c r="CH2589" s="629"/>
      <c r="CI2589" s="629"/>
      <c r="CJ2589" s="629"/>
      <c r="CK2589" s="629"/>
      <c r="CN2589" s="384" t="s">
        <v>64</v>
      </c>
      <c r="CO2589" s="385" t="s">
        <v>88</v>
      </c>
      <c r="CP2589" s="384" t="str">
        <f t="shared" si="371"/>
        <v>Satkhira Prison</v>
      </c>
      <c r="CQ2589" s="629"/>
      <c r="CR2589" s="629"/>
      <c r="CS2589" s="629"/>
      <c r="CT2589" s="629"/>
      <c r="CU2589" s="629"/>
      <c r="CV2589" s="629"/>
      <c r="CW2589" s="629"/>
      <c r="CX2589" s="629"/>
      <c r="CZ2589" s="384" t="s">
        <v>64</v>
      </c>
      <c r="DA2589" s="385" t="s">
        <v>88</v>
      </c>
      <c r="DB2589" s="384" t="str">
        <f t="shared" si="362"/>
        <v>Satkhira Prison</v>
      </c>
      <c r="DC2589" s="566"/>
      <c r="DD2589"/>
      <c r="DE2589" s="384" t="s">
        <v>64</v>
      </c>
      <c r="DF2589" s="385" t="s">
        <v>88</v>
      </c>
      <c r="DG2589" s="384" t="str">
        <f t="shared" si="363"/>
        <v>Satkhira Prison</v>
      </c>
      <c r="DH2589" s="566"/>
      <c r="DI2589"/>
      <c r="DJ2589" s="384" t="s">
        <v>64</v>
      </c>
      <c r="DK2589" s="385" t="s">
        <v>88</v>
      </c>
      <c r="DL2589" s="384" t="str">
        <f t="shared" si="364"/>
        <v>Satkhira Prison</v>
      </c>
      <c r="DM2589" s="566"/>
      <c r="DN2589"/>
      <c r="DO2589" s="384" t="s">
        <v>64</v>
      </c>
      <c r="DP2589" s="385" t="s">
        <v>88</v>
      </c>
      <c r="DQ2589" s="384" t="str">
        <f t="shared" si="365"/>
        <v>Satkhira Prison</v>
      </c>
      <c r="DR2589" s="566"/>
    </row>
    <row r="2590" spans="1:122" ht="15" hidden="1" x14ac:dyDescent="0.25">
      <c r="A2590" s="384" t="s">
        <v>64</v>
      </c>
      <c r="B2590" s="384" t="s">
        <v>993</v>
      </c>
      <c r="C2590" s="384" t="str">
        <f t="shared" si="367"/>
        <v>Satkhira Satkhira DOTs Corner</v>
      </c>
      <c r="D2590" s="626"/>
      <c r="E2590" s="626"/>
      <c r="F2590" s="626"/>
      <c r="G2590" s="626"/>
      <c r="H2590" s="626"/>
      <c r="I2590" s="626"/>
      <c r="J2590" s="626"/>
      <c r="K2590" s="626"/>
      <c r="L2590" s="626"/>
      <c r="M2590" s="626"/>
      <c r="N2590" s="626"/>
      <c r="O2590" s="626"/>
      <c r="P2590" s="626"/>
      <c r="Q2590" s="626"/>
      <c r="R2590" s="626"/>
      <c r="S2590" s="326"/>
      <c r="T2590" s="326"/>
      <c r="U2590" s="384" t="s">
        <v>64</v>
      </c>
      <c r="V2590" s="384" t="s">
        <v>993</v>
      </c>
      <c r="W2590" s="384" t="str">
        <f t="shared" si="368"/>
        <v>Satkhira Satkhira DOTs Corner</v>
      </c>
      <c r="X2590" s="626"/>
      <c r="Y2590" s="626"/>
      <c r="Z2590" s="626"/>
      <c r="AA2590" s="626"/>
      <c r="AB2590" s="626"/>
      <c r="AC2590" s="626"/>
      <c r="AD2590" s="626"/>
      <c r="AE2590" s="626"/>
      <c r="AF2590" s="626"/>
      <c r="AG2590" s="626"/>
      <c r="AH2590" s="626"/>
      <c r="AI2590" s="626"/>
      <c r="AJ2590" s="626"/>
      <c r="AK2590" s="626"/>
      <c r="AL2590" s="626"/>
      <c r="AO2590" s="384" t="s">
        <v>64</v>
      </c>
      <c r="AP2590" s="384" t="s">
        <v>993</v>
      </c>
      <c r="AQ2590" s="384" t="str">
        <f t="shared" si="369"/>
        <v>Satkhira Satkhira DOTs Corner</v>
      </c>
      <c r="AR2590" s="627"/>
      <c r="AS2590" s="627"/>
      <c r="AT2590" s="627"/>
      <c r="AU2590" s="627"/>
      <c r="AV2590" s="627"/>
      <c r="AW2590" s="627"/>
      <c r="AX2590" s="627"/>
      <c r="AY2590" s="627"/>
      <c r="AZ2590" s="627"/>
      <c r="BA2590" s="627"/>
      <c r="BB2590" s="627"/>
      <c r="BC2590" s="627"/>
      <c r="BD2590" s="627"/>
      <c r="BE2590" s="627"/>
      <c r="BF2590" s="627"/>
      <c r="BH2590" s="384" t="s">
        <v>64</v>
      </c>
      <c r="BI2590" s="384" t="s">
        <v>993</v>
      </c>
      <c r="BJ2590" s="384" t="str">
        <f t="shared" si="366"/>
        <v>Satkhira Satkhira DOTs Corner</v>
      </c>
      <c r="BK2590" s="627"/>
      <c r="BL2590" s="627"/>
      <c r="BM2590" s="627"/>
      <c r="BN2590" s="627"/>
      <c r="BO2590" s="627"/>
      <c r="BP2590" s="627"/>
      <c r="BQ2590" s="627"/>
      <c r="BR2590" s="627"/>
      <c r="BS2590" s="627"/>
      <c r="BT2590" s="627"/>
      <c r="BU2590" s="627"/>
      <c r="BV2590" s="627"/>
      <c r="BW2590" s="627"/>
      <c r="BX2590" s="627"/>
      <c r="BY2590" s="627"/>
      <c r="CA2590" s="384" t="s">
        <v>64</v>
      </c>
      <c r="CB2590" s="384" t="s">
        <v>993</v>
      </c>
      <c r="CC2590" s="384" t="str">
        <f t="shared" si="370"/>
        <v>Satkhira Satkhira DOTs Corner</v>
      </c>
      <c r="CD2590" s="629"/>
      <c r="CE2590" s="629"/>
      <c r="CF2590" s="629"/>
      <c r="CG2590" s="629"/>
      <c r="CH2590" s="629"/>
      <c r="CI2590" s="629"/>
      <c r="CJ2590" s="629"/>
      <c r="CK2590" s="629"/>
      <c r="CN2590" s="384" t="s">
        <v>64</v>
      </c>
      <c r="CO2590" s="384" t="s">
        <v>993</v>
      </c>
      <c r="CP2590" s="384" t="str">
        <f t="shared" si="371"/>
        <v>Satkhira Satkhira DOTs Corner</v>
      </c>
      <c r="CQ2590" s="629"/>
      <c r="CR2590" s="629"/>
      <c r="CS2590" s="629"/>
      <c r="CT2590" s="629"/>
      <c r="CU2590" s="629"/>
      <c r="CV2590" s="629"/>
      <c r="CW2590" s="629"/>
      <c r="CX2590" s="629"/>
      <c r="CZ2590" s="384" t="s">
        <v>64</v>
      </c>
      <c r="DA2590" s="384" t="s">
        <v>993</v>
      </c>
      <c r="DB2590" s="384" t="str">
        <f t="shared" si="362"/>
        <v>Satkhira Satkhira DOTs Corner</v>
      </c>
      <c r="DC2590" s="566"/>
      <c r="DD2590"/>
      <c r="DE2590" s="384" t="s">
        <v>64</v>
      </c>
      <c r="DF2590" s="384" t="s">
        <v>993</v>
      </c>
      <c r="DG2590" s="384" t="str">
        <f t="shared" si="363"/>
        <v>Satkhira Satkhira DOTs Corner</v>
      </c>
      <c r="DH2590" s="566"/>
      <c r="DI2590"/>
      <c r="DJ2590" s="384" t="s">
        <v>64</v>
      </c>
      <c r="DK2590" s="384" t="s">
        <v>993</v>
      </c>
      <c r="DL2590" s="384" t="str">
        <f t="shared" si="364"/>
        <v>Satkhira Satkhira DOTs Corner</v>
      </c>
      <c r="DM2590" s="566"/>
      <c r="DN2590"/>
      <c r="DO2590" s="384" t="s">
        <v>64</v>
      </c>
      <c r="DP2590" s="384" t="s">
        <v>993</v>
      </c>
      <c r="DQ2590" s="384" t="str">
        <f t="shared" si="365"/>
        <v>Satkhira Satkhira DOTs Corner</v>
      </c>
      <c r="DR2590" s="566"/>
    </row>
    <row r="2591" spans="1:122" ht="15" hidden="1" x14ac:dyDescent="0.25">
      <c r="A2591" s="384" t="s">
        <v>64</v>
      </c>
      <c r="B2591" s="310" t="s">
        <v>1100</v>
      </c>
      <c r="C2591" s="384" t="str">
        <f>A2591&amp;" "&amp;B2591</f>
        <v>Satkhira Satkhira Medical College Hospital</v>
      </c>
      <c r="D2591" s="626"/>
      <c r="E2591" s="626"/>
      <c r="F2591" s="626"/>
      <c r="G2591" s="626"/>
      <c r="H2591" s="626"/>
      <c r="I2591" s="626"/>
      <c r="J2591" s="626"/>
      <c r="K2591" s="626"/>
      <c r="L2591" s="626"/>
      <c r="M2591" s="626"/>
      <c r="N2591" s="626"/>
      <c r="O2591" s="626"/>
      <c r="P2591" s="626"/>
      <c r="Q2591" s="626"/>
      <c r="R2591" s="626"/>
      <c r="S2591" s="326"/>
      <c r="T2591" s="326"/>
      <c r="U2591" s="384" t="s">
        <v>64</v>
      </c>
      <c r="V2591" s="310" t="s">
        <v>1100</v>
      </c>
      <c r="W2591" s="384" t="str">
        <f>U2591&amp;" "&amp;V2591</f>
        <v>Satkhira Satkhira Medical College Hospital</v>
      </c>
      <c r="X2591" s="626"/>
      <c r="Y2591" s="626"/>
      <c r="Z2591" s="626"/>
      <c r="AA2591" s="626"/>
      <c r="AB2591" s="626"/>
      <c r="AC2591" s="626"/>
      <c r="AD2591" s="626"/>
      <c r="AE2591" s="626"/>
      <c r="AF2591" s="626"/>
      <c r="AG2591" s="626"/>
      <c r="AH2591" s="626"/>
      <c r="AI2591" s="626"/>
      <c r="AJ2591" s="626"/>
      <c r="AK2591" s="626"/>
      <c r="AL2591" s="626"/>
      <c r="AO2591" s="384" t="s">
        <v>64</v>
      </c>
      <c r="AP2591" s="384" t="s">
        <v>1100</v>
      </c>
      <c r="AQ2591" s="384" t="str">
        <f>AO2591&amp;" "&amp;AP2591</f>
        <v>Satkhira Satkhira Medical College Hospital</v>
      </c>
      <c r="AR2591" s="627"/>
      <c r="AS2591" s="627"/>
      <c r="AT2591" s="627"/>
      <c r="AU2591" s="627"/>
      <c r="AV2591" s="627"/>
      <c r="AW2591" s="627"/>
      <c r="AX2591" s="627"/>
      <c r="AY2591" s="627"/>
      <c r="AZ2591" s="627"/>
      <c r="BA2591" s="627"/>
      <c r="BB2591" s="627"/>
      <c r="BC2591" s="627"/>
      <c r="BD2591" s="627"/>
      <c r="BE2591" s="627"/>
      <c r="BF2591" s="627"/>
      <c r="BH2591" s="384" t="s">
        <v>64</v>
      </c>
      <c r="BI2591" s="384" t="s">
        <v>1100</v>
      </c>
      <c r="BJ2591" s="384" t="str">
        <f t="shared" si="366"/>
        <v>Satkhira Satkhira Medical College Hospital</v>
      </c>
      <c r="BK2591" s="627"/>
      <c r="BL2591" s="627"/>
      <c r="BM2591" s="627"/>
      <c r="BN2591" s="627"/>
      <c r="BO2591" s="627"/>
      <c r="BP2591" s="627"/>
      <c r="BQ2591" s="627"/>
      <c r="BR2591" s="627"/>
      <c r="BS2591" s="627"/>
      <c r="BT2591" s="627"/>
      <c r="BU2591" s="627"/>
      <c r="BV2591" s="627"/>
      <c r="BW2591" s="627"/>
      <c r="BX2591" s="627"/>
      <c r="BY2591" s="627"/>
      <c r="CA2591" s="384" t="s">
        <v>64</v>
      </c>
      <c r="CB2591" s="384" t="s">
        <v>1100</v>
      </c>
      <c r="CC2591" s="384" t="str">
        <f>CA2591&amp;" "&amp;CB2591</f>
        <v>Satkhira Satkhira Medical College Hospital</v>
      </c>
      <c r="CD2591" s="629"/>
      <c r="CE2591" s="629"/>
      <c r="CF2591" s="629"/>
      <c r="CG2591" s="629"/>
      <c r="CH2591" s="629"/>
      <c r="CI2591" s="629"/>
      <c r="CJ2591" s="629"/>
      <c r="CK2591" s="629"/>
      <c r="CN2591" s="384" t="s">
        <v>64</v>
      </c>
      <c r="CO2591" s="384" t="s">
        <v>1100</v>
      </c>
      <c r="CP2591" s="384" t="str">
        <f>CN2591&amp;" "&amp;CO2591</f>
        <v>Satkhira Satkhira Medical College Hospital</v>
      </c>
      <c r="CQ2591" s="629"/>
      <c r="CR2591" s="629"/>
      <c r="CS2591" s="629"/>
      <c r="CT2591" s="629"/>
      <c r="CU2591" s="629"/>
      <c r="CV2591" s="629"/>
      <c r="CW2591" s="629"/>
      <c r="CX2591" s="629"/>
      <c r="CZ2591" s="384" t="s">
        <v>64</v>
      </c>
      <c r="DA2591" s="384" t="s">
        <v>1100</v>
      </c>
      <c r="DB2591" s="384" t="str">
        <f>CZ2591&amp;" "&amp;DA2591</f>
        <v>Satkhira Satkhira Medical College Hospital</v>
      </c>
      <c r="DC2591" s="566"/>
      <c r="DD2591"/>
      <c r="DE2591" s="384" t="s">
        <v>64</v>
      </c>
      <c r="DF2591" s="384" t="s">
        <v>1100</v>
      </c>
      <c r="DG2591" s="384" t="str">
        <f>DE2591&amp;" "&amp;DF2591</f>
        <v>Satkhira Satkhira Medical College Hospital</v>
      </c>
      <c r="DH2591" s="566"/>
      <c r="DI2591"/>
      <c r="DJ2591" s="384" t="s">
        <v>64</v>
      </c>
      <c r="DK2591" s="384" t="s">
        <v>1100</v>
      </c>
      <c r="DL2591" s="384" t="str">
        <f t="shared" ref="DL2591:DL2634" si="372">DJ2591&amp;" "&amp;DK2591</f>
        <v>Satkhira Satkhira Medical College Hospital</v>
      </c>
      <c r="DM2591" s="566"/>
      <c r="DN2591"/>
      <c r="DO2591" s="384" t="s">
        <v>64</v>
      </c>
      <c r="DP2591" s="384" t="s">
        <v>1100</v>
      </c>
      <c r="DQ2591" s="384" t="str">
        <f t="shared" ref="DQ2591:DQ2634" si="373">DO2591&amp;" "&amp;DP2591</f>
        <v>Satkhira Satkhira Medical College Hospital</v>
      </c>
      <c r="DR2591" s="566"/>
    </row>
    <row r="2592" spans="1:122" ht="15" hidden="1" x14ac:dyDescent="0.25">
      <c r="A2592" s="384" t="s">
        <v>64</v>
      </c>
      <c r="B2592" s="241" t="s">
        <v>617</v>
      </c>
      <c r="C2592" s="384" t="str">
        <f t="shared" si="367"/>
        <v>Satkhira Satkhira Sadar</v>
      </c>
      <c r="D2592" s="626"/>
      <c r="E2592" s="626"/>
      <c r="F2592" s="626"/>
      <c r="G2592" s="626"/>
      <c r="H2592" s="626"/>
      <c r="I2592" s="626"/>
      <c r="J2592" s="626"/>
      <c r="K2592" s="626"/>
      <c r="L2592" s="626"/>
      <c r="M2592" s="626"/>
      <c r="N2592" s="626"/>
      <c r="O2592" s="626"/>
      <c r="P2592" s="626"/>
      <c r="Q2592" s="626"/>
      <c r="R2592" s="626"/>
      <c r="S2592" s="326"/>
      <c r="T2592" s="326"/>
      <c r="U2592" s="384" t="s">
        <v>64</v>
      </c>
      <c r="V2592" s="241" t="s">
        <v>617</v>
      </c>
      <c r="W2592" s="384" t="str">
        <f t="shared" si="368"/>
        <v>Satkhira Satkhira Sadar</v>
      </c>
      <c r="X2592" s="626"/>
      <c r="Y2592" s="626"/>
      <c r="Z2592" s="626"/>
      <c r="AA2592" s="626"/>
      <c r="AB2592" s="626"/>
      <c r="AC2592" s="626"/>
      <c r="AD2592" s="626"/>
      <c r="AE2592" s="626"/>
      <c r="AF2592" s="626"/>
      <c r="AG2592" s="626"/>
      <c r="AH2592" s="626"/>
      <c r="AI2592" s="626"/>
      <c r="AJ2592" s="626"/>
      <c r="AK2592" s="626"/>
      <c r="AL2592" s="626"/>
      <c r="AO2592" s="384" t="s">
        <v>64</v>
      </c>
      <c r="AP2592" s="241" t="s">
        <v>617</v>
      </c>
      <c r="AQ2592" s="384" t="str">
        <f t="shared" si="369"/>
        <v>Satkhira Satkhira Sadar</v>
      </c>
      <c r="AR2592" s="627"/>
      <c r="AS2592" s="627"/>
      <c r="AT2592" s="627"/>
      <c r="AU2592" s="627"/>
      <c r="AV2592" s="627"/>
      <c r="AW2592" s="627"/>
      <c r="AX2592" s="627"/>
      <c r="AY2592" s="627"/>
      <c r="AZ2592" s="627"/>
      <c r="BA2592" s="627"/>
      <c r="BB2592" s="627"/>
      <c r="BC2592" s="627"/>
      <c r="BD2592" s="627"/>
      <c r="BE2592" s="627"/>
      <c r="BF2592" s="627"/>
      <c r="BH2592" s="384" t="s">
        <v>64</v>
      </c>
      <c r="BI2592" s="241" t="s">
        <v>617</v>
      </c>
      <c r="BJ2592" s="384" t="str">
        <f t="shared" si="366"/>
        <v>Satkhira Satkhira Sadar</v>
      </c>
      <c r="BK2592" s="627"/>
      <c r="BL2592" s="627"/>
      <c r="BM2592" s="627"/>
      <c r="BN2592" s="627"/>
      <c r="BO2592" s="627"/>
      <c r="BP2592" s="627"/>
      <c r="BQ2592" s="627"/>
      <c r="BR2592" s="627"/>
      <c r="BS2592" s="627"/>
      <c r="BT2592" s="627"/>
      <c r="BU2592" s="627"/>
      <c r="BV2592" s="627"/>
      <c r="BW2592" s="627"/>
      <c r="BX2592" s="627"/>
      <c r="BY2592" s="627"/>
      <c r="CA2592" s="384" t="s">
        <v>64</v>
      </c>
      <c r="CB2592" s="241" t="s">
        <v>617</v>
      </c>
      <c r="CC2592" s="384" t="str">
        <f t="shared" si="370"/>
        <v>Satkhira Satkhira Sadar</v>
      </c>
      <c r="CD2592" s="629"/>
      <c r="CE2592" s="629"/>
      <c r="CF2592" s="629"/>
      <c r="CG2592" s="629"/>
      <c r="CH2592" s="629"/>
      <c r="CI2592" s="629"/>
      <c r="CJ2592" s="629"/>
      <c r="CK2592" s="629"/>
      <c r="CN2592" s="384" t="s">
        <v>64</v>
      </c>
      <c r="CO2592" s="241" t="s">
        <v>617</v>
      </c>
      <c r="CP2592" s="384" t="str">
        <f t="shared" si="371"/>
        <v>Satkhira Satkhira Sadar</v>
      </c>
      <c r="CQ2592" s="629"/>
      <c r="CR2592" s="629"/>
      <c r="CS2592" s="629"/>
      <c r="CT2592" s="629"/>
      <c r="CU2592" s="629"/>
      <c r="CV2592" s="629"/>
      <c r="CW2592" s="629"/>
      <c r="CX2592" s="629"/>
      <c r="CZ2592" s="384" t="s">
        <v>64</v>
      </c>
      <c r="DA2592" s="241" t="s">
        <v>617</v>
      </c>
      <c r="DB2592" s="384" t="str">
        <f t="shared" ref="DB2592:DB2705" si="374">CZ2592&amp;" "&amp;DA2592</f>
        <v>Satkhira Satkhira Sadar</v>
      </c>
      <c r="DC2592" s="566"/>
      <c r="DD2592"/>
      <c r="DE2592" s="384" t="s">
        <v>64</v>
      </c>
      <c r="DF2592" s="241" t="s">
        <v>617</v>
      </c>
      <c r="DG2592" s="384" t="str">
        <f t="shared" ref="DG2592:DG2705" si="375">DE2592&amp;" "&amp;DF2592</f>
        <v>Satkhira Satkhira Sadar</v>
      </c>
      <c r="DH2592" s="566"/>
      <c r="DI2592"/>
      <c r="DJ2592" s="384" t="s">
        <v>64</v>
      </c>
      <c r="DK2592" s="241" t="s">
        <v>617</v>
      </c>
      <c r="DL2592" s="384" t="str">
        <f t="shared" si="372"/>
        <v>Satkhira Satkhira Sadar</v>
      </c>
      <c r="DM2592" s="566"/>
      <c r="DN2592"/>
      <c r="DO2592" s="384" t="s">
        <v>64</v>
      </c>
      <c r="DP2592" s="241" t="s">
        <v>617</v>
      </c>
      <c r="DQ2592" s="384" t="str">
        <f t="shared" si="373"/>
        <v>Satkhira Satkhira Sadar</v>
      </c>
      <c r="DR2592" s="566"/>
    </row>
    <row r="2593" spans="1:122" ht="15" hidden="1" x14ac:dyDescent="0.25">
      <c r="A2593" s="384" t="s">
        <v>64</v>
      </c>
      <c r="B2593" s="384" t="s">
        <v>399</v>
      </c>
      <c r="C2593" s="384" t="str">
        <f t="shared" si="367"/>
        <v>Satkhira Shyamnagar</v>
      </c>
      <c r="D2593" s="626"/>
      <c r="E2593" s="626"/>
      <c r="F2593" s="626"/>
      <c r="G2593" s="626"/>
      <c r="H2593" s="626"/>
      <c r="I2593" s="626"/>
      <c r="J2593" s="626"/>
      <c r="K2593" s="626"/>
      <c r="L2593" s="626"/>
      <c r="M2593" s="626"/>
      <c r="N2593" s="626"/>
      <c r="O2593" s="626"/>
      <c r="P2593" s="626"/>
      <c r="Q2593" s="626"/>
      <c r="R2593" s="626"/>
      <c r="S2593" s="326"/>
      <c r="T2593" s="326"/>
      <c r="U2593" s="384" t="s">
        <v>64</v>
      </c>
      <c r="V2593" s="384" t="s">
        <v>399</v>
      </c>
      <c r="W2593" s="384" t="str">
        <f t="shared" si="368"/>
        <v>Satkhira Shyamnagar</v>
      </c>
      <c r="X2593" s="626"/>
      <c r="Y2593" s="626"/>
      <c r="Z2593" s="626"/>
      <c r="AA2593" s="626"/>
      <c r="AB2593" s="626"/>
      <c r="AC2593" s="626"/>
      <c r="AD2593" s="626"/>
      <c r="AE2593" s="626"/>
      <c r="AF2593" s="626"/>
      <c r="AG2593" s="626"/>
      <c r="AH2593" s="626"/>
      <c r="AI2593" s="626"/>
      <c r="AJ2593" s="626"/>
      <c r="AK2593" s="626"/>
      <c r="AL2593" s="626"/>
      <c r="AO2593" s="384" t="s">
        <v>64</v>
      </c>
      <c r="AP2593" s="384" t="s">
        <v>399</v>
      </c>
      <c r="AQ2593" s="384" t="str">
        <f t="shared" si="369"/>
        <v>Satkhira Shyamnagar</v>
      </c>
      <c r="AR2593" s="627"/>
      <c r="AS2593" s="627"/>
      <c r="AT2593" s="627"/>
      <c r="AU2593" s="627"/>
      <c r="AV2593" s="627"/>
      <c r="AW2593" s="627"/>
      <c r="AX2593" s="627"/>
      <c r="AY2593" s="627"/>
      <c r="AZ2593" s="627"/>
      <c r="BA2593" s="627"/>
      <c r="BB2593" s="627"/>
      <c r="BC2593" s="627"/>
      <c r="BD2593" s="627"/>
      <c r="BE2593" s="627"/>
      <c r="BF2593" s="627"/>
      <c r="BH2593" s="384" t="s">
        <v>64</v>
      </c>
      <c r="BI2593" s="384" t="s">
        <v>399</v>
      </c>
      <c r="BJ2593" s="384" t="str">
        <f t="shared" si="366"/>
        <v>Satkhira Shyamnagar</v>
      </c>
      <c r="BK2593" s="627"/>
      <c r="BL2593" s="627"/>
      <c r="BM2593" s="627"/>
      <c r="BN2593" s="627"/>
      <c r="BO2593" s="627"/>
      <c r="BP2593" s="627"/>
      <c r="BQ2593" s="627"/>
      <c r="BR2593" s="627"/>
      <c r="BS2593" s="627"/>
      <c r="BT2593" s="627"/>
      <c r="BU2593" s="627"/>
      <c r="BV2593" s="627"/>
      <c r="BW2593" s="627"/>
      <c r="BX2593" s="627"/>
      <c r="BY2593" s="627"/>
      <c r="CA2593" s="384" t="s">
        <v>64</v>
      </c>
      <c r="CB2593" s="384" t="s">
        <v>399</v>
      </c>
      <c r="CC2593" s="384" t="str">
        <f t="shared" si="370"/>
        <v>Satkhira Shyamnagar</v>
      </c>
      <c r="CD2593" s="629"/>
      <c r="CE2593" s="629"/>
      <c r="CF2593" s="629"/>
      <c r="CG2593" s="629"/>
      <c r="CH2593" s="629"/>
      <c r="CI2593" s="629"/>
      <c r="CJ2593" s="629"/>
      <c r="CK2593" s="629"/>
      <c r="CN2593" s="384" t="s">
        <v>64</v>
      </c>
      <c r="CO2593" s="384" t="s">
        <v>399</v>
      </c>
      <c r="CP2593" s="384" t="str">
        <f t="shared" si="371"/>
        <v>Satkhira Shyamnagar</v>
      </c>
      <c r="CQ2593" s="629"/>
      <c r="CR2593" s="629"/>
      <c r="CS2593" s="629"/>
      <c r="CT2593" s="629"/>
      <c r="CU2593" s="629"/>
      <c r="CV2593" s="629"/>
      <c r="CW2593" s="629"/>
      <c r="CX2593" s="629"/>
      <c r="CZ2593" s="384" t="s">
        <v>64</v>
      </c>
      <c r="DA2593" s="384" t="s">
        <v>399</v>
      </c>
      <c r="DB2593" s="384" t="str">
        <f t="shared" si="374"/>
        <v>Satkhira Shyamnagar</v>
      </c>
      <c r="DC2593" s="566"/>
      <c r="DD2593"/>
      <c r="DE2593" s="384" t="s">
        <v>64</v>
      </c>
      <c r="DF2593" s="384" t="s">
        <v>399</v>
      </c>
      <c r="DG2593" s="384" t="str">
        <f t="shared" si="375"/>
        <v>Satkhira Shyamnagar</v>
      </c>
      <c r="DH2593" s="566"/>
      <c r="DI2593"/>
      <c r="DJ2593" s="384" t="s">
        <v>64</v>
      </c>
      <c r="DK2593" s="384" t="s">
        <v>399</v>
      </c>
      <c r="DL2593" s="384" t="str">
        <f t="shared" si="372"/>
        <v>Satkhira Shyamnagar</v>
      </c>
      <c r="DM2593" s="566"/>
      <c r="DN2593"/>
      <c r="DO2593" s="384" t="s">
        <v>64</v>
      </c>
      <c r="DP2593" s="384" t="s">
        <v>399</v>
      </c>
      <c r="DQ2593" s="384" t="str">
        <f t="shared" si="373"/>
        <v>Satkhira Shyamnagar</v>
      </c>
      <c r="DR2593" s="566"/>
    </row>
    <row r="2594" spans="1:122" ht="15" hidden="1" x14ac:dyDescent="0.25">
      <c r="A2594" s="384" t="s">
        <v>64</v>
      </c>
      <c r="B2594" s="384" t="s">
        <v>400</v>
      </c>
      <c r="C2594" s="384" t="str">
        <f t="shared" si="367"/>
        <v>Satkhira Tala</v>
      </c>
      <c r="D2594" s="626"/>
      <c r="E2594" s="626"/>
      <c r="F2594" s="626"/>
      <c r="G2594" s="626"/>
      <c r="H2594" s="626"/>
      <c r="I2594" s="626"/>
      <c r="J2594" s="626"/>
      <c r="K2594" s="626"/>
      <c r="L2594" s="626"/>
      <c r="M2594" s="626"/>
      <c r="N2594" s="626"/>
      <c r="O2594" s="626"/>
      <c r="P2594" s="626"/>
      <c r="Q2594" s="626"/>
      <c r="R2594" s="626"/>
      <c r="S2594" s="326"/>
      <c r="T2594" s="326"/>
      <c r="U2594" s="384" t="s">
        <v>64</v>
      </c>
      <c r="V2594" s="384" t="s">
        <v>400</v>
      </c>
      <c r="W2594" s="384" t="str">
        <f t="shared" si="368"/>
        <v>Satkhira Tala</v>
      </c>
      <c r="X2594" s="626"/>
      <c r="Y2594" s="626"/>
      <c r="Z2594" s="626"/>
      <c r="AA2594" s="626"/>
      <c r="AB2594" s="626"/>
      <c r="AC2594" s="626"/>
      <c r="AD2594" s="626"/>
      <c r="AE2594" s="626"/>
      <c r="AF2594" s="626"/>
      <c r="AG2594" s="626"/>
      <c r="AH2594" s="626"/>
      <c r="AI2594" s="626"/>
      <c r="AJ2594" s="626"/>
      <c r="AK2594" s="626"/>
      <c r="AL2594" s="626"/>
      <c r="AO2594" s="384" t="s">
        <v>64</v>
      </c>
      <c r="AP2594" s="384" t="s">
        <v>400</v>
      </c>
      <c r="AQ2594" s="384" t="str">
        <f t="shared" si="369"/>
        <v>Satkhira Tala</v>
      </c>
      <c r="AR2594" s="627"/>
      <c r="AS2594" s="627"/>
      <c r="AT2594" s="627"/>
      <c r="AU2594" s="627"/>
      <c r="AV2594" s="627"/>
      <c r="AW2594" s="627"/>
      <c r="AX2594" s="627"/>
      <c r="AY2594" s="627"/>
      <c r="AZ2594" s="627"/>
      <c r="BA2594" s="627"/>
      <c r="BB2594" s="627"/>
      <c r="BC2594" s="627"/>
      <c r="BD2594" s="627"/>
      <c r="BE2594" s="627"/>
      <c r="BF2594" s="627"/>
      <c r="BH2594" s="384" t="s">
        <v>64</v>
      </c>
      <c r="BI2594" s="384" t="s">
        <v>400</v>
      </c>
      <c r="BJ2594" s="384" t="str">
        <f t="shared" si="366"/>
        <v>Satkhira Tala</v>
      </c>
      <c r="BK2594" s="627"/>
      <c r="BL2594" s="627"/>
      <c r="BM2594" s="627"/>
      <c r="BN2594" s="627"/>
      <c r="BO2594" s="627"/>
      <c r="BP2594" s="627"/>
      <c r="BQ2594" s="627"/>
      <c r="BR2594" s="627"/>
      <c r="BS2594" s="627"/>
      <c r="BT2594" s="627"/>
      <c r="BU2594" s="627"/>
      <c r="BV2594" s="627"/>
      <c r="BW2594" s="627"/>
      <c r="BX2594" s="627"/>
      <c r="BY2594" s="627"/>
      <c r="CA2594" s="384" t="s">
        <v>64</v>
      </c>
      <c r="CB2594" s="384" t="s">
        <v>400</v>
      </c>
      <c r="CC2594" s="384" t="str">
        <f t="shared" si="370"/>
        <v>Satkhira Tala</v>
      </c>
      <c r="CD2594" s="629"/>
      <c r="CE2594" s="629"/>
      <c r="CF2594" s="629"/>
      <c r="CG2594" s="629"/>
      <c r="CH2594" s="629"/>
      <c r="CI2594" s="629"/>
      <c r="CJ2594" s="629"/>
      <c r="CK2594" s="629"/>
      <c r="CN2594" s="384" t="s">
        <v>64</v>
      </c>
      <c r="CO2594" s="384" t="s">
        <v>400</v>
      </c>
      <c r="CP2594" s="384" t="str">
        <f t="shared" si="371"/>
        <v>Satkhira Tala</v>
      </c>
      <c r="CQ2594" s="629"/>
      <c r="CR2594" s="629"/>
      <c r="CS2594" s="629"/>
      <c r="CT2594" s="629"/>
      <c r="CU2594" s="629"/>
      <c r="CV2594" s="629"/>
      <c r="CW2594" s="629"/>
      <c r="CX2594" s="629"/>
      <c r="CZ2594" s="384" t="s">
        <v>64</v>
      </c>
      <c r="DA2594" s="384" t="s">
        <v>400</v>
      </c>
      <c r="DB2594" s="384" t="str">
        <f t="shared" si="374"/>
        <v>Satkhira Tala</v>
      </c>
      <c r="DC2594" s="566"/>
      <c r="DD2594"/>
      <c r="DE2594" s="384" t="s">
        <v>64</v>
      </c>
      <c r="DF2594" s="384" t="s">
        <v>400</v>
      </c>
      <c r="DG2594" s="384" t="str">
        <f t="shared" si="375"/>
        <v>Satkhira Tala</v>
      </c>
      <c r="DH2594" s="566"/>
      <c r="DI2594"/>
      <c r="DJ2594" s="384" t="s">
        <v>64</v>
      </c>
      <c r="DK2594" s="384" t="s">
        <v>400</v>
      </c>
      <c r="DL2594" s="384" t="str">
        <f t="shared" si="372"/>
        <v>Satkhira Tala</v>
      </c>
      <c r="DM2594" s="566"/>
      <c r="DN2594"/>
      <c r="DO2594" s="384" t="s">
        <v>64</v>
      </c>
      <c r="DP2594" s="384" t="s">
        <v>400</v>
      </c>
      <c r="DQ2594" s="384" t="str">
        <f t="shared" si="373"/>
        <v>Satkhira Tala</v>
      </c>
      <c r="DR2594" s="566"/>
    </row>
    <row r="2595" spans="1:122" ht="15" hidden="1" x14ac:dyDescent="0.25">
      <c r="A2595" s="387" t="s">
        <v>43</v>
      </c>
      <c r="B2595" s="384" t="s">
        <v>253</v>
      </c>
      <c r="C2595" s="384" t="str">
        <f t="shared" ref="C2595:C2643" si="376">A2595&amp;" "&amp;B2595</f>
        <v>Jamalpur Bokshiganj</v>
      </c>
      <c r="D2595" s="626"/>
      <c r="E2595" s="626"/>
      <c r="F2595" s="626"/>
      <c r="G2595" s="626"/>
      <c r="H2595" s="626"/>
      <c r="I2595" s="626"/>
      <c r="J2595" s="626"/>
      <c r="K2595" s="626"/>
      <c r="L2595" s="626"/>
      <c r="M2595" s="626"/>
      <c r="N2595" s="626"/>
      <c r="O2595" s="626"/>
      <c r="P2595" s="626"/>
      <c r="Q2595" s="626"/>
      <c r="R2595" s="626"/>
      <c r="S2595" s="386"/>
      <c r="T2595" s="386"/>
      <c r="U2595" s="387" t="s">
        <v>43</v>
      </c>
      <c r="V2595" s="384" t="s">
        <v>253</v>
      </c>
      <c r="W2595" s="384" t="str">
        <f t="shared" ref="W2595:W2643" si="377">U2595&amp;" "&amp;V2595</f>
        <v>Jamalpur Bokshiganj</v>
      </c>
      <c r="X2595" s="626"/>
      <c r="Y2595" s="626"/>
      <c r="Z2595" s="626"/>
      <c r="AA2595" s="626"/>
      <c r="AB2595" s="626"/>
      <c r="AC2595" s="626"/>
      <c r="AD2595" s="626"/>
      <c r="AE2595" s="626"/>
      <c r="AF2595" s="626"/>
      <c r="AG2595" s="626"/>
      <c r="AH2595" s="626"/>
      <c r="AI2595" s="626"/>
      <c r="AJ2595" s="626"/>
      <c r="AK2595" s="626"/>
      <c r="AL2595" s="626"/>
      <c r="AO2595" s="387" t="s">
        <v>43</v>
      </c>
      <c r="AP2595" s="384" t="s">
        <v>253</v>
      </c>
      <c r="AQ2595" s="384" t="str">
        <f t="shared" ref="AQ2595:AQ2643" si="378">AO2595&amp;" "&amp;AP2595</f>
        <v>Jamalpur Bokshiganj</v>
      </c>
      <c r="AR2595" s="627"/>
      <c r="AS2595" s="627"/>
      <c r="AT2595" s="627"/>
      <c r="AU2595" s="627"/>
      <c r="AV2595" s="627"/>
      <c r="AW2595" s="627"/>
      <c r="AX2595" s="627"/>
      <c r="AY2595" s="627"/>
      <c r="AZ2595" s="627"/>
      <c r="BA2595" s="627"/>
      <c r="BB2595" s="627"/>
      <c r="BC2595" s="627"/>
      <c r="BD2595" s="627"/>
      <c r="BE2595" s="627"/>
      <c r="BF2595" s="627"/>
      <c r="BH2595" s="387" t="s">
        <v>43</v>
      </c>
      <c r="BI2595" s="384" t="s">
        <v>253</v>
      </c>
      <c r="BJ2595" s="384" t="str">
        <f t="shared" ref="BJ2595:BJ2643" si="379">BH2595&amp;" "&amp;BI2595</f>
        <v>Jamalpur Bokshiganj</v>
      </c>
      <c r="BK2595" s="627"/>
      <c r="BL2595" s="627"/>
      <c r="BM2595" s="627"/>
      <c r="BN2595" s="627"/>
      <c r="BO2595" s="627"/>
      <c r="BP2595" s="627"/>
      <c r="BQ2595" s="627"/>
      <c r="BR2595" s="627"/>
      <c r="BS2595" s="627"/>
      <c r="BT2595" s="627"/>
      <c r="BU2595" s="627"/>
      <c r="BV2595" s="627"/>
      <c r="BW2595" s="627"/>
      <c r="BX2595" s="627"/>
      <c r="BY2595" s="627"/>
      <c r="CA2595" s="387" t="s">
        <v>43</v>
      </c>
      <c r="CB2595" s="384" t="s">
        <v>253</v>
      </c>
      <c r="CC2595" s="384" t="str">
        <f t="shared" ref="CC2595:CC2643" si="380">CA2595&amp;" "&amp;CB2595</f>
        <v>Jamalpur Bokshiganj</v>
      </c>
      <c r="CD2595" s="629"/>
      <c r="CE2595" s="629"/>
      <c r="CF2595" s="629"/>
      <c r="CG2595" s="629"/>
      <c r="CH2595" s="629"/>
      <c r="CI2595" s="629"/>
      <c r="CJ2595" s="629"/>
      <c r="CK2595" s="629"/>
      <c r="CN2595" s="387" t="s">
        <v>43</v>
      </c>
      <c r="CO2595" s="384" t="s">
        <v>253</v>
      </c>
      <c r="CP2595" s="384" t="str">
        <f t="shared" ref="CP2595:CP2643" si="381">CN2595&amp;" "&amp;CO2595</f>
        <v>Jamalpur Bokshiganj</v>
      </c>
      <c r="CQ2595" s="629"/>
      <c r="CR2595" s="629"/>
      <c r="CS2595" s="629"/>
      <c r="CT2595" s="629"/>
      <c r="CU2595" s="629"/>
      <c r="CV2595" s="629"/>
      <c r="CW2595" s="629"/>
      <c r="CX2595" s="629"/>
      <c r="CZ2595" s="387" t="s">
        <v>43</v>
      </c>
      <c r="DA2595" s="384" t="s">
        <v>253</v>
      </c>
      <c r="DB2595" s="384" t="str">
        <f t="shared" si="374"/>
        <v>Jamalpur Bokshiganj</v>
      </c>
      <c r="DC2595" s="566"/>
      <c r="DD2595"/>
      <c r="DE2595" s="387" t="s">
        <v>43</v>
      </c>
      <c r="DF2595" s="384" t="s">
        <v>253</v>
      </c>
      <c r="DG2595" s="384" t="str">
        <f t="shared" si="375"/>
        <v>Jamalpur Bokshiganj</v>
      </c>
      <c r="DH2595" s="566"/>
      <c r="DI2595"/>
      <c r="DJ2595" s="387" t="s">
        <v>43</v>
      </c>
      <c r="DK2595" s="384" t="s">
        <v>253</v>
      </c>
      <c r="DL2595" s="384" t="str">
        <f t="shared" si="372"/>
        <v>Jamalpur Bokshiganj</v>
      </c>
      <c r="DM2595" s="566"/>
      <c r="DN2595"/>
      <c r="DO2595" s="387" t="s">
        <v>43</v>
      </c>
      <c r="DP2595" s="384" t="s">
        <v>253</v>
      </c>
      <c r="DQ2595" s="384" t="str">
        <f t="shared" si="373"/>
        <v>Jamalpur Bokshiganj</v>
      </c>
      <c r="DR2595" s="566"/>
    </row>
    <row r="2596" spans="1:122" ht="15" hidden="1" x14ac:dyDescent="0.25">
      <c r="A2596" s="384" t="s">
        <v>43</v>
      </c>
      <c r="B2596" s="384" t="s">
        <v>254</v>
      </c>
      <c r="C2596" s="384" t="str">
        <f t="shared" si="376"/>
        <v>Jamalpur Dewanganj</v>
      </c>
      <c r="D2596" s="626"/>
      <c r="E2596" s="626"/>
      <c r="F2596" s="626"/>
      <c r="G2596" s="626"/>
      <c r="H2596" s="626"/>
      <c r="I2596" s="626"/>
      <c r="J2596" s="626"/>
      <c r="K2596" s="626"/>
      <c r="L2596" s="626"/>
      <c r="M2596" s="626"/>
      <c r="N2596" s="626"/>
      <c r="O2596" s="626"/>
      <c r="P2596" s="626"/>
      <c r="Q2596" s="626"/>
      <c r="R2596" s="626"/>
      <c r="S2596" s="386"/>
      <c r="T2596" s="386"/>
      <c r="U2596" s="384" t="s">
        <v>43</v>
      </c>
      <c r="V2596" s="384" t="s">
        <v>254</v>
      </c>
      <c r="W2596" s="384" t="str">
        <f t="shared" si="377"/>
        <v>Jamalpur Dewanganj</v>
      </c>
      <c r="X2596" s="626"/>
      <c r="Y2596" s="626"/>
      <c r="Z2596" s="626"/>
      <c r="AA2596" s="626"/>
      <c r="AB2596" s="626"/>
      <c r="AC2596" s="626"/>
      <c r="AD2596" s="626"/>
      <c r="AE2596" s="626"/>
      <c r="AF2596" s="626"/>
      <c r="AG2596" s="626"/>
      <c r="AH2596" s="626"/>
      <c r="AI2596" s="626"/>
      <c r="AJ2596" s="626"/>
      <c r="AK2596" s="626"/>
      <c r="AL2596" s="626"/>
      <c r="AO2596" s="384" t="s">
        <v>43</v>
      </c>
      <c r="AP2596" s="384" t="s">
        <v>254</v>
      </c>
      <c r="AQ2596" s="384" t="str">
        <f t="shared" si="378"/>
        <v>Jamalpur Dewanganj</v>
      </c>
      <c r="AR2596" s="627"/>
      <c r="AS2596" s="627"/>
      <c r="AT2596" s="627"/>
      <c r="AU2596" s="627"/>
      <c r="AV2596" s="627"/>
      <c r="AW2596" s="627"/>
      <c r="AX2596" s="627"/>
      <c r="AY2596" s="627"/>
      <c r="AZ2596" s="627"/>
      <c r="BA2596" s="627"/>
      <c r="BB2596" s="627"/>
      <c r="BC2596" s="627"/>
      <c r="BD2596" s="627"/>
      <c r="BE2596" s="627"/>
      <c r="BF2596" s="627"/>
      <c r="BH2596" s="384" t="s">
        <v>43</v>
      </c>
      <c r="BI2596" s="384" t="s">
        <v>254</v>
      </c>
      <c r="BJ2596" s="384" t="str">
        <f t="shared" si="379"/>
        <v>Jamalpur Dewanganj</v>
      </c>
      <c r="BK2596" s="627"/>
      <c r="BL2596" s="627"/>
      <c r="BM2596" s="627"/>
      <c r="BN2596" s="627"/>
      <c r="BO2596" s="627"/>
      <c r="BP2596" s="627"/>
      <c r="BQ2596" s="627"/>
      <c r="BR2596" s="627"/>
      <c r="BS2596" s="627"/>
      <c r="BT2596" s="627"/>
      <c r="BU2596" s="627"/>
      <c r="BV2596" s="627"/>
      <c r="BW2596" s="627"/>
      <c r="BX2596" s="627"/>
      <c r="BY2596" s="627"/>
      <c r="CA2596" s="384" t="s">
        <v>43</v>
      </c>
      <c r="CB2596" s="384" t="s">
        <v>254</v>
      </c>
      <c r="CC2596" s="384" t="str">
        <f t="shared" si="380"/>
        <v>Jamalpur Dewanganj</v>
      </c>
      <c r="CD2596" s="629"/>
      <c r="CE2596" s="629"/>
      <c r="CF2596" s="629"/>
      <c r="CG2596" s="629"/>
      <c r="CH2596" s="629"/>
      <c r="CI2596" s="629"/>
      <c r="CJ2596" s="629"/>
      <c r="CK2596" s="629"/>
      <c r="CN2596" s="384" t="s">
        <v>43</v>
      </c>
      <c r="CO2596" s="384" t="s">
        <v>254</v>
      </c>
      <c r="CP2596" s="384" t="str">
        <f t="shared" si="381"/>
        <v>Jamalpur Dewanganj</v>
      </c>
      <c r="CQ2596" s="629"/>
      <c r="CR2596" s="629"/>
      <c r="CS2596" s="629"/>
      <c r="CT2596" s="629"/>
      <c r="CU2596" s="629"/>
      <c r="CV2596" s="629"/>
      <c r="CW2596" s="629"/>
      <c r="CX2596" s="629"/>
      <c r="CZ2596" s="384" t="s">
        <v>43</v>
      </c>
      <c r="DA2596" s="384" t="s">
        <v>254</v>
      </c>
      <c r="DB2596" s="384" t="str">
        <f t="shared" si="374"/>
        <v>Jamalpur Dewanganj</v>
      </c>
      <c r="DC2596" s="566"/>
      <c r="DD2596"/>
      <c r="DE2596" s="384" t="s">
        <v>43</v>
      </c>
      <c r="DF2596" s="384" t="s">
        <v>254</v>
      </c>
      <c r="DG2596" s="384" t="str">
        <f t="shared" si="375"/>
        <v>Jamalpur Dewanganj</v>
      </c>
      <c r="DH2596" s="566"/>
      <c r="DI2596"/>
      <c r="DJ2596" s="384" t="s">
        <v>43</v>
      </c>
      <c r="DK2596" s="384" t="s">
        <v>254</v>
      </c>
      <c r="DL2596" s="384" t="str">
        <f t="shared" si="372"/>
        <v>Jamalpur Dewanganj</v>
      </c>
      <c r="DM2596" s="566"/>
      <c r="DN2596"/>
      <c r="DO2596" s="384" t="s">
        <v>43</v>
      </c>
      <c r="DP2596" s="384" t="s">
        <v>254</v>
      </c>
      <c r="DQ2596" s="384" t="str">
        <f t="shared" si="373"/>
        <v>Jamalpur Dewanganj</v>
      </c>
      <c r="DR2596" s="566"/>
    </row>
    <row r="2597" spans="1:122" ht="15" hidden="1" x14ac:dyDescent="0.25">
      <c r="A2597" s="384" t="s">
        <v>43</v>
      </c>
      <c r="B2597" s="384" t="s">
        <v>255</v>
      </c>
      <c r="C2597" s="384" t="str">
        <f t="shared" si="376"/>
        <v>Jamalpur Dewanganj (Sanandabari)</v>
      </c>
      <c r="D2597" s="626"/>
      <c r="E2597" s="626"/>
      <c r="F2597" s="626"/>
      <c r="G2597" s="626"/>
      <c r="H2597" s="626"/>
      <c r="I2597" s="626"/>
      <c r="J2597" s="626"/>
      <c r="K2597" s="626"/>
      <c r="L2597" s="626"/>
      <c r="M2597" s="626"/>
      <c r="N2597" s="626"/>
      <c r="O2597" s="626"/>
      <c r="P2597" s="626"/>
      <c r="Q2597" s="626"/>
      <c r="R2597" s="626"/>
      <c r="S2597" s="386"/>
      <c r="T2597" s="386"/>
      <c r="U2597" s="384" t="s">
        <v>43</v>
      </c>
      <c r="V2597" s="384" t="s">
        <v>255</v>
      </c>
      <c r="W2597" s="384" t="str">
        <f t="shared" si="377"/>
        <v>Jamalpur Dewanganj (Sanandabari)</v>
      </c>
      <c r="X2597" s="626"/>
      <c r="Y2597" s="626"/>
      <c r="Z2597" s="626"/>
      <c r="AA2597" s="626"/>
      <c r="AB2597" s="626"/>
      <c r="AC2597" s="626"/>
      <c r="AD2597" s="626"/>
      <c r="AE2597" s="626"/>
      <c r="AF2597" s="626"/>
      <c r="AG2597" s="626"/>
      <c r="AH2597" s="626"/>
      <c r="AI2597" s="626"/>
      <c r="AJ2597" s="626"/>
      <c r="AK2597" s="626"/>
      <c r="AL2597" s="626"/>
      <c r="AO2597" s="384" t="s">
        <v>43</v>
      </c>
      <c r="AP2597" s="384" t="s">
        <v>255</v>
      </c>
      <c r="AQ2597" s="384" t="str">
        <f t="shared" si="378"/>
        <v>Jamalpur Dewanganj (Sanandabari)</v>
      </c>
      <c r="AR2597" s="627"/>
      <c r="AS2597" s="627"/>
      <c r="AT2597" s="627"/>
      <c r="AU2597" s="627"/>
      <c r="AV2597" s="627"/>
      <c r="AW2597" s="627"/>
      <c r="AX2597" s="627"/>
      <c r="AY2597" s="627"/>
      <c r="AZ2597" s="627"/>
      <c r="BA2597" s="627"/>
      <c r="BB2597" s="627"/>
      <c r="BC2597" s="627"/>
      <c r="BD2597" s="627"/>
      <c r="BE2597" s="627"/>
      <c r="BF2597" s="627"/>
      <c r="BH2597" s="384" t="s">
        <v>43</v>
      </c>
      <c r="BI2597" s="384" t="s">
        <v>255</v>
      </c>
      <c r="BJ2597" s="384" t="str">
        <f t="shared" si="379"/>
        <v>Jamalpur Dewanganj (Sanandabari)</v>
      </c>
      <c r="BK2597" s="627"/>
      <c r="BL2597" s="627"/>
      <c r="BM2597" s="627"/>
      <c r="BN2597" s="627"/>
      <c r="BO2597" s="627"/>
      <c r="BP2597" s="627"/>
      <c r="BQ2597" s="627"/>
      <c r="BR2597" s="627"/>
      <c r="BS2597" s="627"/>
      <c r="BT2597" s="627"/>
      <c r="BU2597" s="627"/>
      <c r="BV2597" s="627"/>
      <c r="BW2597" s="627"/>
      <c r="BX2597" s="627"/>
      <c r="BY2597" s="627"/>
      <c r="CA2597" s="384" t="s">
        <v>43</v>
      </c>
      <c r="CB2597" s="384" t="s">
        <v>255</v>
      </c>
      <c r="CC2597" s="384" t="str">
        <f t="shared" si="380"/>
        <v>Jamalpur Dewanganj (Sanandabari)</v>
      </c>
      <c r="CD2597" s="629"/>
      <c r="CE2597" s="629"/>
      <c r="CF2597" s="629"/>
      <c r="CG2597" s="629"/>
      <c r="CH2597" s="629"/>
      <c r="CI2597" s="629"/>
      <c r="CJ2597" s="629"/>
      <c r="CK2597" s="629"/>
      <c r="CN2597" s="384" t="s">
        <v>43</v>
      </c>
      <c r="CO2597" s="384" t="s">
        <v>255</v>
      </c>
      <c r="CP2597" s="384" t="str">
        <f t="shared" si="381"/>
        <v>Jamalpur Dewanganj (Sanandabari)</v>
      </c>
      <c r="CQ2597" s="629"/>
      <c r="CR2597" s="629"/>
      <c r="CS2597" s="629"/>
      <c r="CT2597" s="629"/>
      <c r="CU2597" s="629"/>
      <c r="CV2597" s="629"/>
      <c r="CW2597" s="629"/>
      <c r="CX2597" s="629"/>
      <c r="CZ2597" s="384" t="s">
        <v>43</v>
      </c>
      <c r="DA2597" s="384" t="s">
        <v>255</v>
      </c>
      <c r="DB2597" s="384" t="str">
        <f t="shared" si="374"/>
        <v>Jamalpur Dewanganj (Sanandabari)</v>
      </c>
      <c r="DC2597" s="566"/>
      <c r="DD2597"/>
      <c r="DE2597" s="384" t="s">
        <v>43</v>
      </c>
      <c r="DF2597" s="384" t="s">
        <v>255</v>
      </c>
      <c r="DG2597" s="384" t="str">
        <f t="shared" si="375"/>
        <v>Jamalpur Dewanganj (Sanandabari)</v>
      </c>
      <c r="DH2597" s="566"/>
      <c r="DI2597"/>
      <c r="DJ2597" s="384" t="s">
        <v>43</v>
      </c>
      <c r="DK2597" s="384" t="s">
        <v>255</v>
      </c>
      <c r="DL2597" s="384" t="str">
        <f t="shared" si="372"/>
        <v>Jamalpur Dewanganj (Sanandabari)</v>
      </c>
      <c r="DM2597" s="566"/>
      <c r="DN2597"/>
      <c r="DO2597" s="384" t="s">
        <v>43</v>
      </c>
      <c r="DP2597" s="384" t="s">
        <v>255</v>
      </c>
      <c r="DQ2597" s="384" t="str">
        <f t="shared" si="373"/>
        <v>Jamalpur Dewanganj (Sanandabari)</v>
      </c>
      <c r="DR2597" s="566"/>
    </row>
    <row r="2598" spans="1:122" ht="15" hidden="1" x14ac:dyDescent="0.25">
      <c r="A2598" s="384" t="s">
        <v>43</v>
      </c>
      <c r="B2598" s="384" t="s">
        <v>256</v>
      </c>
      <c r="C2598" s="384" t="str">
        <f t="shared" si="376"/>
        <v>Jamalpur Islampur</v>
      </c>
      <c r="D2598" s="626"/>
      <c r="E2598" s="626"/>
      <c r="F2598" s="626"/>
      <c r="G2598" s="626"/>
      <c r="H2598" s="626"/>
      <c r="I2598" s="626"/>
      <c r="J2598" s="626"/>
      <c r="K2598" s="626"/>
      <c r="L2598" s="626"/>
      <c r="M2598" s="626"/>
      <c r="N2598" s="626"/>
      <c r="O2598" s="626"/>
      <c r="P2598" s="626"/>
      <c r="Q2598" s="626"/>
      <c r="R2598" s="626"/>
      <c r="S2598" s="386"/>
      <c r="T2598" s="386"/>
      <c r="U2598" s="384" t="s">
        <v>43</v>
      </c>
      <c r="V2598" s="384" t="s">
        <v>256</v>
      </c>
      <c r="W2598" s="384" t="str">
        <f t="shared" si="377"/>
        <v>Jamalpur Islampur</v>
      </c>
      <c r="X2598" s="626"/>
      <c r="Y2598" s="626"/>
      <c r="Z2598" s="626"/>
      <c r="AA2598" s="626"/>
      <c r="AB2598" s="626"/>
      <c r="AC2598" s="626"/>
      <c r="AD2598" s="626"/>
      <c r="AE2598" s="626"/>
      <c r="AF2598" s="626"/>
      <c r="AG2598" s="626"/>
      <c r="AH2598" s="626"/>
      <c r="AI2598" s="626"/>
      <c r="AJ2598" s="626"/>
      <c r="AK2598" s="626"/>
      <c r="AL2598" s="626"/>
      <c r="AO2598" s="384" t="s">
        <v>43</v>
      </c>
      <c r="AP2598" s="384" t="s">
        <v>256</v>
      </c>
      <c r="AQ2598" s="384" t="str">
        <f t="shared" si="378"/>
        <v>Jamalpur Islampur</v>
      </c>
      <c r="AR2598" s="627"/>
      <c r="AS2598" s="627"/>
      <c r="AT2598" s="627"/>
      <c r="AU2598" s="627"/>
      <c r="AV2598" s="627"/>
      <c r="AW2598" s="627"/>
      <c r="AX2598" s="627"/>
      <c r="AY2598" s="627"/>
      <c r="AZ2598" s="627"/>
      <c r="BA2598" s="627"/>
      <c r="BB2598" s="627"/>
      <c r="BC2598" s="627"/>
      <c r="BD2598" s="627"/>
      <c r="BE2598" s="627"/>
      <c r="BF2598" s="627"/>
      <c r="BH2598" s="384" t="s">
        <v>43</v>
      </c>
      <c r="BI2598" s="384" t="s">
        <v>256</v>
      </c>
      <c r="BJ2598" s="384" t="str">
        <f t="shared" si="379"/>
        <v>Jamalpur Islampur</v>
      </c>
      <c r="BK2598" s="627"/>
      <c r="BL2598" s="627"/>
      <c r="BM2598" s="627"/>
      <c r="BN2598" s="627"/>
      <c r="BO2598" s="627"/>
      <c r="BP2598" s="627"/>
      <c r="BQ2598" s="627"/>
      <c r="BR2598" s="627"/>
      <c r="BS2598" s="627"/>
      <c r="BT2598" s="627"/>
      <c r="BU2598" s="627"/>
      <c r="BV2598" s="627"/>
      <c r="BW2598" s="627"/>
      <c r="BX2598" s="627"/>
      <c r="BY2598" s="627"/>
      <c r="CA2598" s="384" t="s">
        <v>43</v>
      </c>
      <c r="CB2598" s="384" t="s">
        <v>256</v>
      </c>
      <c r="CC2598" s="384" t="str">
        <f t="shared" si="380"/>
        <v>Jamalpur Islampur</v>
      </c>
      <c r="CD2598" s="629"/>
      <c r="CE2598" s="629"/>
      <c r="CF2598" s="629"/>
      <c r="CG2598" s="629"/>
      <c r="CH2598" s="629"/>
      <c r="CI2598" s="629"/>
      <c r="CJ2598" s="629"/>
      <c r="CK2598" s="629"/>
      <c r="CN2598" s="384" t="s">
        <v>43</v>
      </c>
      <c r="CO2598" s="384" t="s">
        <v>256</v>
      </c>
      <c r="CP2598" s="384" t="str">
        <f t="shared" si="381"/>
        <v>Jamalpur Islampur</v>
      </c>
      <c r="CQ2598" s="629"/>
      <c r="CR2598" s="629"/>
      <c r="CS2598" s="629"/>
      <c r="CT2598" s="629"/>
      <c r="CU2598" s="629"/>
      <c r="CV2598" s="629"/>
      <c r="CW2598" s="629"/>
      <c r="CX2598" s="629"/>
      <c r="CZ2598" s="384" t="s">
        <v>43</v>
      </c>
      <c r="DA2598" s="384" t="s">
        <v>256</v>
      </c>
      <c r="DB2598" s="384" t="str">
        <f t="shared" si="374"/>
        <v>Jamalpur Islampur</v>
      </c>
      <c r="DC2598" s="566"/>
      <c r="DD2598"/>
      <c r="DE2598" s="384" t="s">
        <v>43</v>
      </c>
      <c r="DF2598" s="384" t="s">
        <v>256</v>
      </c>
      <c r="DG2598" s="384" t="str">
        <f t="shared" si="375"/>
        <v>Jamalpur Islampur</v>
      </c>
      <c r="DH2598" s="566"/>
      <c r="DI2598"/>
      <c r="DJ2598" s="384" t="s">
        <v>43</v>
      </c>
      <c r="DK2598" s="384" t="s">
        <v>256</v>
      </c>
      <c r="DL2598" s="384" t="str">
        <f t="shared" si="372"/>
        <v>Jamalpur Islampur</v>
      </c>
      <c r="DM2598" s="566"/>
      <c r="DN2598"/>
      <c r="DO2598" s="384" t="s">
        <v>43</v>
      </c>
      <c r="DP2598" s="384" t="s">
        <v>256</v>
      </c>
      <c r="DQ2598" s="384" t="str">
        <f t="shared" si="373"/>
        <v>Jamalpur Islampur</v>
      </c>
      <c r="DR2598" s="566"/>
    </row>
    <row r="2599" spans="1:122" ht="15" hidden="1" x14ac:dyDescent="0.25">
      <c r="A2599" s="384" t="s">
        <v>43</v>
      </c>
      <c r="B2599" s="384" t="s">
        <v>257</v>
      </c>
      <c r="C2599" s="384" t="str">
        <f t="shared" si="376"/>
        <v>Jamalpur Islampur (Guthail)</v>
      </c>
      <c r="D2599" s="626"/>
      <c r="E2599" s="626"/>
      <c r="F2599" s="626"/>
      <c r="G2599" s="626"/>
      <c r="H2599" s="626"/>
      <c r="I2599" s="626"/>
      <c r="J2599" s="626"/>
      <c r="K2599" s="626"/>
      <c r="L2599" s="626"/>
      <c r="M2599" s="626"/>
      <c r="N2599" s="626"/>
      <c r="O2599" s="626"/>
      <c r="P2599" s="626"/>
      <c r="Q2599" s="626"/>
      <c r="R2599" s="626"/>
      <c r="S2599" s="386"/>
      <c r="T2599" s="386"/>
      <c r="U2599" s="384" t="s">
        <v>43</v>
      </c>
      <c r="V2599" s="384" t="s">
        <v>257</v>
      </c>
      <c r="W2599" s="384" t="str">
        <f t="shared" si="377"/>
        <v>Jamalpur Islampur (Guthail)</v>
      </c>
      <c r="X2599" s="626"/>
      <c r="Y2599" s="626"/>
      <c r="Z2599" s="626"/>
      <c r="AA2599" s="626"/>
      <c r="AB2599" s="626"/>
      <c r="AC2599" s="626"/>
      <c r="AD2599" s="626"/>
      <c r="AE2599" s="626"/>
      <c r="AF2599" s="626"/>
      <c r="AG2599" s="626"/>
      <c r="AH2599" s="626"/>
      <c r="AI2599" s="626"/>
      <c r="AJ2599" s="626"/>
      <c r="AK2599" s="626"/>
      <c r="AL2599" s="626"/>
      <c r="AO2599" s="384" t="s">
        <v>43</v>
      </c>
      <c r="AP2599" s="384" t="s">
        <v>257</v>
      </c>
      <c r="AQ2599" s="384" t="str">
        <f t="shared" si="378"/>
        <v>Jamalpur Islampur (Guthail)</v>
      </c>
      <c r="AR2599" s="627"/>
      <c r="AS2599" s="627"/>
      <c r="AT2599" s="627"/>
      <c r="AU2599" s="627"/>
      <c r="AV2599" s="627"/>
      <c r="AW2599" s="627"/>
      <c r="AX2599" s="627"/>
      <c r="AY2599" s="627"/>
      <c r="AZ2599" s="627"/>
      <c r="BA2599" s="627"/>
      <c r="BB2599" s="627"/>
      <c r="BC2599" s="627"/>
      <c r="BD2599" s="627"/>
      <c r="BE2599" s="627"/>
      <c r="BF2599" s="627"/>
      <c r="BH2599" s="384" t="s">
        <v>43</v>
      </c>
      <c r="BI2599" s="384" t="s">
        <v>257</v>
      </c>
      <c r="BJ2599" s="384" t="str">
        <f t="shared" si="379"/>
        <v>Jamalpur Islampur (Guthail)</v>
      </c>
      <c r="BK2599" s="627"/>
      <c r="BL2599" s="627"/>
      <c r="BM2599" s="627"/>
      <c r="BN2599" s="627"/>
      <c r="BO2599" s="627"/>
      <c r="BP2599" s="627"/>
      <c r="BQ2599" s="627"/>
      <c r="BR2599" s="627"/>
      <c r="BS2599" s="627"/>
      <c r="BT2599" s="627"/>
      <c r="BU2599" s="627"/>
      <c r="BV2599" s="627"/>
      <c r="BW2599" s="627"/>
      <c r="BX2599" s="627"/>
      <c r="BY2599" s="627"/>
      <c r="CA2599" s="384" t="s">
        <v>43</v>
      </c>
      <c r="CB2599" s="384" t="s">
        <v>257</v>
      </c>
      <c r="CC2599" s="384" t="str">
        <f t="shared" si="380"/>
        <v>Jamalpur Islampur (Guthail)</v>
      </c>
      <c r="CD2599" s="629"/>
      <c r="CE2599" s="629"/>
      <c r="CF2599" s="629"/>
      <c r="CG2599" s="629"/>
      <c r="CH2599" s="629"/>
      <c r="CI2599" s="629"/>
      <c r="CJ2599" s="629"/>
      <c r="CK2599" s="629"/>
      <c r="CN2599" s="384" t="s">
        <v>43</v>
      </c>
      <c r="CO2599" s="384" t="s">
        <v>257</v>
      </c>
      <c r="CP2599" s="384" t="str">
        <f t="shared" si="381"/>
        <v>Jamalpur Islampur (Guthail)</v>
      </c>
      <c r="CQ2599" s="629"/>
      <c r="CR2599" s="629"/>
      <c r="CS2599" s="629"/>
      <c r="CT2599" s="629"/>
      <c r="CU2599" s="629"/>
      <c r="CV2599" s="629"/>
      <c r="CW2599" s="629"/>
      <c r="CX2599" s="629"/>
      <c r="CZ2599" s="384" t="s">
        <v>43</v>
      </c>
      <c r="DA2599" s="384" t="s">
        <v>257</v>
      </c>
      <c r="DB2599" s="384" t="str">
        <f t="shared" si="374"/>
        <v>Jamalpur Islampur (Guthail)</v>
      </c>
      <c r="DC2599" s="566"/>
      <c r="DD2599"/>
      <c r="DE2599" s="384" t="s">
        <v>43</v>
      </c>
      <c r="DF2599" s="384" t="s">
        <v>257</v>
      </c>
      <c r="DG2599" s="384" t="str">
        <f t="shared" si="375"/>
        <v>Jamalpur Islampur (Guthail)</v>
      </c>
      <c r="DH2599" s="566"/>
      <c r="DI2599"/>
      <c r="DJ2599" s="384" t="s">
        <v>43</v>
      </c>
      <c r="DK2599" s="384" t="s">
        <v>257</v>
      </c>
      <c r="DL2599" s="384" t="str">
        <f t="shared" si="372"/>
        <v>Jamalpur Islampur (Guthail)</v>
      </c>
      <c r="DM2599" s="566"/>
      <c r="DN2599"/>
      <c r="DO2599" s="384" t="s">
        <v>43</v>
      </c>
      <c r="DP2599" s="384" t="s">
        <v>257</v>
      </c>
      <c r="DQ2599" s="384" t="str">
        <f t="shared" si="373"/>
        <v>Jamalpur Islampur (Guthail)</v>
      </c>
      <c r="DR2599" s="566"/>
    </row>
    <row r="2600" spans="1:122" ht="15" hidden="1" x14ac:dyDescent="0.25">
      <c r="A2600" s="384" t="s">
        <v>43</v>
      </c>
      <c r="B2600" s="241" t="s">
        <v>584</v>
      </c>
      <c r="C2600" s="384" t="str">
        <f t="shared" si="376"/>
        <v>Jamalpur Jamalpur Sadar</v>
      </c>
      <c r="D2600" s="626"/>
      <c r="E2600" s="626"/>
      <c r="F2600" s="626"/>
      <c r="G2600" s="626"/>
      <c r="H2600" s="626"/>
      <c r="I2600" s="626"/>
      <c r="J2600" s="626"/>
      <c r="K2600" s="626"/>
      <c r="L2600" s="626"/>
      <c r="M2600" s="626"/>
      <c r="N2600" s="626"/>
      <c r="O2600" s="626"/>
      <c r="P2600" s="626"/>
      <c r="Q2600" s="626"/>
      <c r="R2600" s="626"/>
      <c r="S2600" s="386"/>
      <c r="T2600" s="386"/>
      <c r="U2600" s="384" t="s">
        <v>43</v>
      </c>
      <c r="V2600" s="241" t="s">
        <v>584</v>
      </c>
      <c r="W2600" s="384" t="str">
        <f t="shared" si="377"/>
        <v>Jamalpur Jamalpur Sadar</v>
      </c>
      <c r="X2600" s="626"/>
      <c r="Y2600" s="626"/>
      <c r="Z2600" s="626"/>
      <c r="AA2600" s="626"/>
      <c r="AB2600" s="626"/>
      <c r="AC2600" s="626"/>
      <c r="AD2600" s="626"/>
      <c r="AE2600" s="626"/>
      <c r="AF2600" s="626"/>
      <c r="AG2600" s="626"/>
      <c r="AH2600" s="626"/>
      <c r="AI2600" s="626"/>
      <c r="AJ2600" s="626"/>
      <c r="AK2600" s="626"/>
      <c r="AL2600" s="626"/>
      <c r="AO2600" s="384" t="s">
        <v>43</v>
      </c>
      <c r="AP2600" s="241" t="s">
        <v>584</v>
      </c>
      <c r="AQ2600" s="384" t="str">
        <f t="shared" si="378"/>
        <v>Jamalpur Jamalpur Sadar</v>
      </c>
      <c r="AR2600" s="627"/>
      <c r="AS2600" s="627"/>
      <c r="AT2600" s="627"/>
      <c r="AU2600" s="627"/>
      <c r="AV2600" s="627"/>
      <c r="AW2600" s="627"/>
      <c r="AX2600" s="627"/>
      <c r="AY2600" s="627"/>
      <c r="AZ2600" s="627"/>
      <c r="BA2600" s="627"/>
      <c r="BB2600" s="627"/>
      <c r="BC2600" s="627"/>
      <c r="BD2600" s="627"/>
      <c r="BE2600" s="627"/>
      <c r="BF2600" s="627"/>
      <c r="BH2600" s="384" t="s">
        <v>43</v>
      </c>
      <c r="BI2600" s="241" t="s">
        <v>584</v>
      </c>
      <c r="BJ2600" s="384" t="str">
        <f t="shared" si="379"/>
        <v>Jamalpur Jamalpur Sadar</v>
      </c>
      <c r="BK2600" s="627"/>
      <c r="BL2600" s="627"/>
      <c r="BM2600" s="627"/>
      <c r="BN2600" s="627"/>
      <c r="BO2600" s="627"/>
      <c r="BP2600" s="627"/>
      <c r="BQ2600" s="627"/>
      <c r="BR2600" s="627"/>
      <c r="BS2600" s="627"/>
      <c r="BT2600" s="627"/>
      <c r="BU2600" s="627"/>
      <c r="BV2600" s="627"/>
      <c r="BW2600" s="627"/>
      <c r="BX2600" s="627"/>
      <c r="BY2600" s="627"/>
      <c r="CA2600" s="384" t="s">
        <v>43</v>
      </c>
      <c r="CB2600" s="241" t="s">
        <v>584</v>
      </c>
      <c r="CC2600" s="384" t="str">
        <f t="shared" si="380"/>
        <v>Jamalpur Jamalpur Sadar</v>
      </c>
      <c r="CD2600" s="629"/>
      <c r="CE2600" s="629"/>
      <c r="CF2600" s="629"/>
      <c r="CG2600" s="629"/>
      <c r="CH2600" s="629"/>
      <c r="CI2600" s="629"/>
      <c r="CJ2600" s="629"/>
      <c r="CK2600" s="629"/>
      <c r="CN2600" s="384" t="s">
        <v>43</v>
      </c>
      <c r="CO2600" s="241" t="s">
        <v>584</v>
      </c>
      <c r="CP2600" s="384" t="str">
        <f t="shared" si="381"/>
        <v>Jamalpur Jamalpur Sadar</v>
      </c>
      <c r="CQ2600" s="629"/>
      <c r="CR2600" s="629"/>
      <c r="CS2600" s="629"/>
      <c r="CT2600" s="629"/>
      <c r="CU2600" s="629"/>
      <c r="CV2600" s="629"/>
      <c r="CW2600" s="629"/>
      <c r="CX2600" s="629"/>
      <c r="CZ2600" s="384" t="s">
        <v>43</v>
      </c>
      <c r="DA2600" s="241" t="s">
        <v>584</v>
      </c>
      <c r="DB2600" s="384" t="str">
        <f t="shared" si="374"/>
        <v>Jamalpur Jamalpur Sadar</v>
      </c>
      <c r="DC2600" s="566"/>
      <c r="DD2600"/>
      <c r="DE2600" s="384" t="s">
        <v>43</v>
      </c>
      <c r="DF2600" s="241" t="s">
        <v>584</v>
      </c>
      <c r="DG2600" s="384" t="str">
        <f t="shared" si="375"/>
        <v>Jamalpur Jamalpur Sadar</v>
      </c>
      <c r="DH2600" s="566"/>
      <c r="DI2600"/>
      <c r="DJ2600" s="384" t="s">
        <v>43</v>
      </c>
      <c r="DK2600" s="241" t="s">
        <v>584</v>
      </c>
      <c r="DL2600" s="384" t="str">
        <f t="shared" si="372"/>
        <v>Jamalpur Jamalpur Sadar</v>
      </c>
      <c r="DM2600" s="566"/>
      <c r="DN2600"/>
      <c r="DO2600" s="384" t="s">
        <v>43</v>
      </c>
      <c r="DP2600" s="241" t="s">
        <v>584</v>
      </c>
      <c r="DQ2600" s="384" t="str">
        <f t="shared" si="373"/>
        <v>Jamalpur Jamalpur Sadar</v>
      </c>
      <c r="DR2600" s="566"/>
    </row>
    <row r="2601" spans="1:122" ht="15" hidden="1" x14ac:dyDescent="0.25">
      <c r="A2601" s="384" t="s">
        <v>43</v>
      </c>
      <c r="B2601" s="241" t="s">
        <v>585</v>
      </c>
      <c r="C2601" s="384" t="str">
        <f t="shared" si="376"/>
        <v>Jamalpur Jamalpur Sadar (Digpaith)</v>
      </c>
      <c r="D2601" s="626"/>
      <c r="E2601" s="626"/>
      <c r="F2601" s="626"/>
      <c r="G2601" s="626"/>
      <c r="H2601" s="626"/>
      <c r="I2601" s="626"/>
      <c r="J2601" s="626"/>
      <c r="K2601" s="626"/>
      <c r="L2601" s="626"/>
      <c r="M2601" s="626"/>
      <c r="N2601" s="626"/>
      <c r="O2601" s="626"/>
      <c r="P2601" s="626"/>
      <c r="Q2601" s="626"/>
      <c r="R2601" s="626"/>
      <c r="S2601" s="386"/>
      <c r="T2601" s="386"/>
      <c r="U2601" s="384" t="s">
        <v>43</v>
      </c>
      <c r="V2601" s="241" t="s">
        <v>585</v>
      </c>
      <c r="W2601" s="384" t="str">
        <f t="shared" si="377"/>
        <v>Jamalpur Jamalpur Sadar (Digpaith)</v>
      </c>
      <c r="X2601" s="626"/>
      <c r="Y2601" s="626"/>
      <c r="Z2601" s="626"/>
      <c r="AA2601" s="626"/>
      <c r="AB2601" s="626"/>
      <c r="AC2601" s="626"/>
      <c r="AD2601" s="626"/>
      <c r="AE2601" s="626"/>
      <c r="AF2601" s="626"/>
      <c r="AG2601" s="626"/>
      <c r="AH2601" s="626"/>
      <c r="AI2601" s="626"/>
      <c r="AJ2601" s="626"/>
      <c r="AK2601" s="626"/>
      <c r="AL2601" s="626"/>
      <c r="AO2601" s="384" t="s">
        <v>43</v>
      </c>
      <c r="AP2601" s="241" t="s">
        <v>585</v>
      </c>
      <c r="AQ2601" s="384" t="str">
        <f t="shared" si="378"/>
        <v>Jamalpur Jamalpur Sadar (Digpaith)</v>
      </c>
      <c r="AR2601" s="627"/>
      <c r="AS2601" s="627"/>
      <c r="AT2601" s="627"/>
      <c r="AU2601" s="627"/>
      <c r="AV2601" s="627"/>
      <c r="AW2601" s="627"/>
      <c r="AX2601" s="627"/>
      <c r="AY2601" s="627"/>
      <c r="AZ2601" s="627"/>
      <c r="BA2601" s="627"/>
      <c r="BB2601" s="627"/>
      <c r="BC2601" s="627"/>
      <c r="BD2601" s="627"/>
      <c r="BE2601" s="627"/>
      <c r="BF2601" s="627"/>
      <c r="BH2601" s="384" t="s">
        <v>43</v>
      </c>
      <c r="BI2601" s="241" t="s">
        <v>585</v>
      </c>
      <c r="BJ2601" s="384" t="str">
        <f t="shared" si="379"/>
        <v>Jamalpur Jamalpur Sadar (Digpaith)</v>
      </c>
      <c r="BK2601" s="627"/>
      <c r="BL2601" s="627"/>
      <c r="BM2601" s="627"/>
      <c r="BN2601" s="627"/>
      <c r="BO2601" s="627"/>
      <c r="BP2601" s="627"/>
      <c r="BQ2601" s="627"/>
      <c r="BR2601" s="627"/>
      <c r="BS2601" s="627"/>
      <c r="BT2601" s="627"/>
      <c r="BU2601" s="627"/>
      <c r="BV2601" s="627"/>
      <c r="BW2601" s="627"/>
      <c r="BX2601" s="627"/>
      <c r="BY2601" s="627"/>
      <c r="CA2601" s="384" t="s">
        <v>43</v>
      </c>
      <c r="CB2601" s="241" t="s">
        <v>585</v>
      </c>
      <c r="CC2601" s="384" t="str">
        <f t="shared" si="380"/>
        <v>Jamalpur Jamalpur Sadar (Digpaith)</v>
      </c>
      <c r="CD2601" s="629"/>
      <c r="CE2601" s="629"/>
      <c r="CF2601" s="629"/>
      <c r="CG2601" s="629"/>
      <c r="CH2601" s="629"/>
      <c r="CI2601" s="629"/>
      <c r="CJ2601" s="629"/>
      <c r="CK2601" s="629"/>
      <c r="CN2601" s="384" t="s">
        <v>43</v>
      </c>
      <c r="CO2601" s="241" t="s">
        <v>585</v>
      </c>
      <c r="CP2601" s="384" t="str">
        <f t="shared" si="381"/>
        <v>Jamalpur Jamalpur Sadar (Digpaith)</v>
      </c>
      <c r="CQ2601" s="629"/>
      <c r="CR2601" s="629"/>
      <c r="CS2601" s="629"/>
      <c r="CT2601" s="629"/>
      <c r="CU2601" s="629"/>
      <c r="CV2601" s="629"/>
      <c r="CW2601" s="629"/>
      <c r="CX2601" s="629"/>
      <c r="CZ2601" s="384" t="s">
        <v>43</v>
      </c>
      <c r="DA2601" s="241" t="s">
        <v>585</v>
      </c>
      <c r="DB2601" s="384" t="str">
        <f t="shared" si="374"/>
        <v>Jamalpur Jamalpur Sadar (Digpaith)</v>
      </c>
      <c r="DC2601" s="566"/>
      <c r="DD2601"/>
      <c r="DE2601" s="384" t="s">
        <v>43</v>
      </c>
      <c r="DF2601" s="241" t="s">
        <v>585</v>
      </c>
      <c r="DG2601" s="384" t="str">
        <f t="shared" si="375"/>
        <v>Jamalpur Jamalpur Sadar (Digpaith)</v>
      </c>
      <c r="DH2601" s="566"/>
      <c r="DI2601"/>
      <c r="DJ2601" s="384" t="s">
        <v>43</v>
      </c>
      <c r="DK2601" s="241" t="s">
        <v>585</v>
      </c>
      <c r="DL2601" s="384" t="str">
        <f t="shared" si="372"/>
        <v>Jamalpur Jamalpur Sadar (Digpaith)</v>
      </c>
      <c r="DM2601" s="566"/>
      <c r="DN2601"/>
      <c r="DO2601" s="384" t="s">
        <v>43</v>
      </c>
      <c r="DP2601" s="241" t="s">
        <v>585</v>
      </c>
      <c r="DQ2601" s="384" t="str">
        <f t="shared" si="373"/>
        <v>Jamalpur Jamalpur Sadar (Digpaith)</v>
      </c>
      <c r="DR2601" s="566"/>
    </row>
    <row r="2602" spans="1:122" ht="15" hidden="1" x14ac:dyDescent="0.25">
      <c r="A2602" s="384" t="s">
        <v>43</v>
      </c>
      <c r="B2602" s="241" t="s">
        <v>586</v>
      </c>
      <c r="C2602" s="384" t="str">
        <f t="shared" si="376"/>
        <v>Jamalpur Jamalpur Sadar (Narundi)</v>
      </c>
      <c r="D2602" s="626"/>
      <c r="E2602" s="626"/>
      <c r="F2602" s="626"/>
      <c r="G2602" s="626"/>
      <c r="H2602" s="626"/>
      <c r="I2602" s="626"/>
      <c r="J2602" s="626"/>
      <c r="K2602" s="626"/>
      <c r="L2602" s="626"/>
      <c r="M2602" s="626"/>
      <c r="N2602" s="626"/>
      <c r="O2602" s="626"/>
      <c r="P2602" s="626"/>
      <c r="Q2602" s="626"/>
      <c r="R2602" s="626"/>
      <c r="S2602" s="386"/>
      <c r="T2602" s="386"/>
      <c r="U2602" s="384" t="s">
        <v>43</v>
      </c>
      <c r="V2602" s="241" t="s">
        <v>586</v>
      </c>
      <c r="W2602" s="384" t="str">
        <f t="shared" si="377"/>
        <v>Jamalpur Jamalpur Sadar (Narundi)</v>
      </c>
      <c r="X2602" s="626"/>
      <c r="Y2602" s="626"/>
      <c r="Z2602" s="626"/>
      <c r="AA2602" s="626"/>
      <c r="AB2602" s="626"/>
      <c r="AC2602" s="626"/>
      <c r="AD2602" s="626"/>
      <c r="AE2602" s="626"/>
      <c r="AF2602" s="626"/>
      <c r="AG2602" s="626"/>
      <c r="AH2602" s="626"/>
      <c r="AI2602" s="626"/>
      <c r="AJ2602" s="626"/>
      <c r="AK2602" s="626"/>
      <c r="AL2602" s="626"/>
      <c r="AO2602" s="384" t="s">
        <v>43</v>
      </c>
      <c r="AP2602" s="241" t="s">
        <v>586</v>
      </c>
      <c r="AQ2602" s="384" t="str">
        <f t="shared" si="378"/>
        <v>Jamalpur Jamalpur Sadar (Narundi)</v>
      </c>
      <c r="AR2602" s="627"/>
      <c r="AS2602" s="627"/>
      <c r="AT2602" s="627"/>
      <c r="AU2602" s="627"/>
      <c r="AV2602" s="627"/>
      <c r="AW2602" s="627"/>
      <c r="AX2602" s="627"/>
      <c r="AY2602" s="627"/>
      <c r="AZ2602" s="627"/>
      <c r="BA2602" s="627"/>
      <c r="BB2602" s="627"/>
      <c r="BC2602" s="627"/>
      <c r="BD2602" s="627"/>
      <c r="BE2602" s="627"/>
      <c r="BF2602" s="627"/>
      <c r="BH2602" s="384" t="s">
        <v>43</v>
      </c>
      <c r="BI2602" s="241" t="s">
        <v>586</v>
      </c>
      <c r="BJ2602" s="384" t="str">
        <f t="shared" si="379"/>
        <v>Jamalpur Jamalpur Sadar (Narundi)</v>
      </c>
      <c r="BK2602" s="627"/>
      <c r="BL2602" s="627"/>
      <c r="BM2602" s="627"/>
      <c r="BN2602" s="627"/>
      <c r="BO2602" s="627"/>
      <c r="BP2602" s="627"/>
      <c r="BQ2602" s="627"/>
      <c r="BR2602" s="627"/>
      <c r="BS2602" s="627"/>
      <c r="BT2602" s="627"/>
      <c r="BU2602" s="627"/>
      <c r="BV2602" s="627"/>
      <c r="BW2602" s="627"/>
      <c r="BX2602" s="627"/>
      <c r="BY2602" s="627"/>
      <c r="CA2602" s="384" t="s">
        <v>43</v>
      </c>
      <c r="CB2602" s="241" t="s">
        <v>586</v>
      </c>
      <c r="CC2602" s="384" t="str">
        <f t="shared" si="380"/>
        <v>Jamalpur Jamalpur Sadar (Narundi)</v>
      </c>
      <c r="CD2602" s="629"/>
      <c r="CE2602" s="629"/>
      <c r="CF2602" s="629"/>
      <c r="CG2602" s="629"/>
      <c r="CH2602" s="629"/>
      <c r="CI2602" s="629"/>
      <c r="CJ2602" s="629"/>
      <c r="CK2602" s="629"/>
      <c r="CN2602" s="384" t="s">
        <v>43</v>
      </c>
      <c r="CO2602" s="241" t="s">
        <v>586</v>
      </c>
      <c r="CP2602" s="384" t="str">
        <f t="shared" si="381"/>
        <v>Jamalpur Jamalpur Sadar (Narundi)</v>
      </c>
      <c r="CQ2602" s="629"/>
      <c r="CR2602" s="629"/>
      <c r="CS2602" s="629"/>
      <c r="CT2602" s="629"/>
      <c r="CU2602" s="629"/>
      <c r="CV2602" s="629"/>
      <c r="CW2602" s="629"/>
      <c r="CX2602" s="629"/>
      <c r="CZ2602" s="384" t="s">
        <v>43</v>
      </c>
      <c r="DA2602" s="241" t="s">
        <v>586</v>
      </c>
      <c r="DB2602" s="384" t="str">
        <f t="shared" si="374"/>
        <v>Jamalpur Jamalpur Sadar (Narundi)</v>
      </c>
      <c r="DC2602" s="566"/>
      <c r="DD2602"/>
      <c r="DE2602" s="384" t="s">
        <v>43</v>
      </c>
      <c r="DF2602" s="241" t="s">
        <v>586</v>
      </c>
      <c r="DG2602" s="384" t="str">
        <f t="shared" si="375"/>
        <v>Jamalpur Jamalpur Sadar (Narundi)</v>
      </c>
      <c r="DH2602" s="566"/>
      <c r="DI2602"/>
      <c r="DJ2602" s="384" t="s">
        <v>43</v>
      </c>
      <c r="DK2602" s="241" t="s">
        <v>586</v>
      </c>
      <c r="DL2602" s="384" t="str">
        <f t="shared" si="372"/>
        <v>Jamalpur Jamalpur Sadar (Narundi)</v>
      </c>
      <c r="DM2602" s="566"/>
      <c r="DN2602"/>
      <c r="DO2602" s="384" t="s">
        <v>43</v>
      </c>
      <c r="DP2602" s="241" t="s">
        <v>586</v>
      </c>
      <c r="DQ2602" s="384" t="str">
        <f t="shared" si="373"/>
        <v>Jamalpur Jamalpur Sadar (Narundi)</v>
      </c>
      <c r="DR2602" s="566"/>
    </row>
    <row r="2603" spans="1:122" ht="15" hidden="1" x14ac:dyDescent="0.25">
      <c r="A2603" s="384" t="s">
        <v>43</v>
      </c>
      <c r="B2603" s="384" t="s">
        <v>258</v>
      </c>
      <c r="C2603" s="384" t="str">
        <f t="shared" si="376"/>
        <v>Jamalpur Madarganj</v>
      </c>
      <c r="D2603" s="626"/>
      <c r="E2603" s="626"/>
      <c r="F2603" s="626"/>
      <c r="G2603" s="626"/>
      <c r="H2603" s="626"/>
      <c r="I2603" s="626"/>
      <c r="J2603" s="626"/>
      <c r="K2603" s="626"/>
      <c r="L2603" s="626"/>
      <c r="M2603" s="626"/>
      <c r="N2603" s="626"/>
      <c r="O2603" s="626"/>
      <c r="P2603" s="626"/>
      <c r="Q2603" s="626"/>
      <c r="R2603" s="626"/>
      <c r="S2603" s="386"/>
      <c r="T2603" s="386"/>
      <c r="U2603" s="384" t="s">
        <v>43</v>
      </c>
      <c r="V2603" s="384" t="s">
        <v>258</v>
      </c>
      <c r="W2603" s="384" t="str">
        <f t="shared" si="377"/>
        <v>Jamalpur Madarganj</v>
      </c>
      <c r="X2603" s="626"/>
      <c r="Y2603" s="626"/>
      <c r="Z2603" s="626"/>
      <c r="AA2603" s="626"/>
      <c r="AB2603" s="626"/>
      <c r="AC2603" s="626"/>
      <c r="AD2603" s="626"/>
      <c r="AE2603" s="626"/>
      <c r="AF2603" s="626"/>
      <c r="AG2603" s="626"/>
      <c r="AH2603" s="626"/>
      <c r="AI2603" s="626"/>
      <c r="AJ2603" s="626"/>
      <c r="AK2603" s="626"/>
      <c r="AL2603" s="626"/>
      <c r="AO2603" s="384" t="s">
        <v>43</v>
      </c>
      <c r="AP2603" s="384" t="s">
        <v>258</v>
      </c>
      <c r="AQ2603" s="384" t="str">
        <f t="shared" si="378"/>
        <v>Jamalpur Madarganj</v>
      </c>
      <c r="AR2603" s="627"/>
      <c r="AS2603" s="627"/>
      <c r="AT2603" s="627"/>
      <c r="AU2603" s="627"/>
      <c r="AV2603" s="627"/>
      <c r="AW2603" s="627"/>
      <c r="AX2603" s="627"/>
      <c r="AY2603" s="627"/>
      <c r="AZ2603" s="627"/>
      <c r="BA2603" s="627"/>
      <c r="BB2603" s="627"/>
      <c r="BC2603" s="627"/>
      <c r="BD2603" s="627"/>
      <c r="BE2603" s="627"/>
      <c r="BF2603" s="627"/>
      <c r="BH2603" s="384" t="s">
        <v>43</v>
      </c>
      <c r="BI2603" s="384" t="s">
        <v>258</v>
      </c>
      <c r="BJ2603" s="384" t="str">
        <f t="shared" si="379"/>
        <v>Jamalpur Madarganj</v>
      </c>
      <c r="BK2603" s="627"/>
      <c r="BL2603" s="627"/>
      <c r="BM2603" s="627"/>
      <c r="BN2603" s="627"/>
      <c r="BO2603" s="627"/>
      <c r="BP2603" s="627"/>
      <c r="BQ2603" s="627"/>
      <c r="BR2603" s="627"/>
      <c r="BS2603" s="627"/>
      <c r="BT2603" s="627"/>
      <c r="BU2603" s="627"/>
      <c r="BV2603" s="627"/>
      <c r="BW2603" s="627"/>
      <c r="BX2603" s="627"/>
      <c r="BY2603" s="627"/>
      <c r="CA2603" s="384" t="s">
        <v>43</v>
      </c>
      <c r="CB2603" s="384" t="s">
        <v>258</v>
      </c>
      <c r="CC2603" s="384" t="str">
        <f t="shared" si="380"/>
        <v>Jamalpur Madarganj</v>
      </c>
      <c r="CD2603" s="629"/>
      <c r="CE2603" s="629"/>
      <c r="CF2603" s="629"/>
      <c r="CG2603" s="629"/>
      <c r="CH2603" s="629"/>
      <c r="CI2603" s="629"/>
      <c r="CJ2603" s="629"/>
      <c r="CK2603" s="629"/>
      <c r="CN2603" s="384" t="s">
        <v>43</v>
      </c>
      <c r="CO2603" s="384" t="s">
        <v>258</v>
      </c>
      <c r="CP2603" s="384" t="str">
        <f t="shared" si="381"/>
        <v>Jamalpur Madarganj</v>
      </c>
      <c r="CQ2603" s="629"/>
      <c r="CR2603" s="629"/>
      <c r="CS2603" s="629"/>
      <c r="CT2603" s="629"/>
      <c r="CU2603" s="629"/>
      <c r="CV2603" s="629"/>
      <c r="CW2603" s="629"/>
      <c r="CX2603" s="629"/>
      <c r="CZ2603" s="384" t="s">
        <v>43</v>
      </c>
      <c r="DA2603" s="384" t="s">
        <v>258</v>
      </c>
      <c r="DB2603" s="384" t="str">
        <f t="shared" si="374"/>
        <v>Jamalpur Madarganj</v>
      </c>
      <c r="DC2603" s="566"/>
      <c r="DD2603"/>
      <c r="DE2603" s="384" t="s">
        <v>43</v>
      </c>
      <c r="DF2603" s="384" t="s">
        <v>258</v>
      </c>
      <c r="DG2603" s="384" t="str">
        <f t="shared" si="375"/>
        <v>Jamalpur Madarganj</v>
      </c>
      <c r="DH2603" s="566"/>
      <c r="DI2603"/>
      <c r="DJ2603" s="384" t="s">
        <v>43</v>
      </c>
      <c r="DK2603" s="384" t="s">
        <v>258</v>
      </c>
      <c r="DL2603" s="384" t="str">
        <f t="shared" si="372"/>
        <v>Jamalpur Madarganj</v>
      </c>
      <c r="DM2603" s="566"/>
      <c r="DN2603"/>
      <c r="DO2603" s="384" t="s">
        <v>43</v>
      </c>
      <c r="DP2603" s="384" t="s">
        <v>258</v>
      </c>
      <c r="DQ2603" s="384" t="str">
        <f t="shared" si="373"/>
        <v>Jamalpur Madarganj</v>
      </c>
      <c r="DR2603" s="566"/>
    </row>
    <row r="2604" spans="1:122" ht="15" hidden="1" x14ac:dyDescent="0.25">
      <c r="A2604" s="384" t="s">
        <v>43</v>
      </c>
      <c r="B2604" s="384" t="s">
        <v>259</v>
      </c>
      <c r="C2604" s="384" t="str">
        <f t="shared" si="376"/>
        <v>Jamalpur Madarganj (Kalibari)</v>
      </c>
      <c r="D2604" s="626"/>
      <c r="E2604" s="626"/>
      <c r="F2604" s="626"/>
      <c r="G2604" s="626"/>
      <c r="H2604" s="626"/>
      <c r="I2604" s="626"/>
      <c r="J2604" s="626"/>
      <c r="K2604" s="626"/>
      <c r="L2604" s="626"/>
      <c r="M2604" s="626"/>
      <c r="N2604" s="626"/>
      <c r="O2604" s="626"/>
      <c r="P2604" s="626"/>
      <c r="Q2604" s="626"/>
      <c r="R2604" s="626"/>
      <c r="S2604" s="386"/>
      <c r="T2604" s="386"/>
      <c r="U2604" s="384" t="s">
        <v>43</v>
      </c>
      <c r="V2604" s="384" t="s">
        <v>259</v>
      </c>
      <c r="W2604" s="384" t="str">
        <f t="shared" si="377"/>
        <v>Jamalpur Madarganj (Kalibari)</v>
      </c>
      <c r="X2604" s="626"/>
      <c r="Y2604" s="626"/>
      <c r="Z2604" s="626"/>
      <c r="AA2604" s="626"/>
      <c r="AB2604" s="626"/>
      <c r="AC2604" s="626"/>
      <c r="AD2604" s="626"/>
      <c r="AE2604" s="626"/>
      <c r="AF2604" s="626"/>
      <c r="AG2604" s="626"/>
      <c r="AH2604" s="626"/>
      <c r="AI2604" s="626"/>
      <c r="AJ2604" s="626"/>
      <c r="AK2604" s="626"/>
      <c r="AL2604" s="626"/>
      <c r="AO2604" s="384" t="s">
        <v>43</v>
      </c>
      <c r="AP2604" s="384" t="s">
        <v>259</v>
      </c>
      <c r="AQ2604" s="384" t="str">
        <f t="shared" si="378"/>
        <v>Jamalpur Madarganj (Kalibari)</v>
      </c>
      <c r="AR2604" s="627"/>
      <c r="AS2604" s="627"/>
      <c r="AT2604" s="627"/>
      <c r="AU2604" s="627"/>
      <c r="AV2604" s="627"/>
      <c r="AW2604" s="627"/>
      <c r="AX2604" s="627"/>
      <c r="AY2604" s="627"/>
      <c r="AZ2604" s="627"/>
      <c r="BA2604" s="627"/>
      <c r="BB2604" s="627"/>
      <c r="BC2604" s="627"/>
      <c r="BD2604" s="627"/>
      <c r="BE2604" s="627"/>
      <c r="BF2604" s="627"/>
      <c r="BH2604" s="384" t="s">
        <v>43</v>
      </c>
      <c r="BI2604" s="384" t="s">
        <v>259</v>
      </c>
      <c r="BJ2604" s="384" t="str">
        <f t="shared" si="379"/>
        <v>Jamalpur Madarganj (Kalibari)</v>
      </c>
      <c r="BK2604" s="627"/>
      <c r="BL2604" s="627"/>
      <c r="BM2604" s="627"/>
      <c r="BN2604" s="627"/>
      <c r="BO2604" s="627"/>
      <c r="BP2604" s="627"/>
      <c r="BQ2604" s="627"/>
      <c r="BR2604" s="627"/>
      <c r="BS2604" s="627"/>
      <c r="BT2604" s="627"/>
      <c r="BU2604" s="627"/>
      <c r="BV2604" s="627"/>
      <c r="BW2604" s="627"/>
      <c r="BX2604" s="627"/>
      <c r="BY2604" s="627"/>
      <c r="CA2604" s="384" t="s">
        <v>43</v>
      </c>
      <c r="CB2604" s="384" t="s">
        <v>259</v>
      </c>
      <c r="CC2604" s="384" t="str">
        <f t="shared" si="380"/>
        <v>Jamalpur Madarganj (Kalibari)</v>
      </c>
      <c r="CD2604" s="629"/>
      <c r="CE2604" s="629"/>
      <c r="CF2604" s="629"/>
      <c r="CG2604" s="629"/>
      <c r="CH2604" s="629"/>
      <c r="CI2604" s="629"/>
      <c r="CJ2604" s="629"/>
      <c r="CK2604" s="629"/>
      <c r="CN2604" s="384" t="s">
        <v>43</v>
      </c>
      <c r="CO2604" s="384" t="s">
        <v>259</v>
      </c>
      <c r="CP2604" s="384" t="str">
        <f t="shared" si="381"/>
        <v>Jamalpur Madarganj (Kalibari)</v>
      </c>
      <c r="CQ2604" s="629"/>
      <c r="CR2604" s="629"/>
      <c r="CS2604" s="629"/>
      <c r="CT2604" s="629"/>
      <c r="CU2604" s="629"/>
      <c r="CV2604" s="629"/>
      <c r="CW2604" s="629"/>
      <c r="CX2604" s="629"/>
      <c r="CZ2604" s="384" t="s">
        <v>43</v>
      </c>
      <c r="DA2604" s="384" t="s">
        <v>259</v>
      </c>
      <c r="DB2604" s="384" t="str">
        <f t="shared" si="374"/>
        <v>Jamalpur Madarganj (Kalibari)</v>
      </c>
      <c r="DC2604" s="566"/>
      <c r="DD2604"/>
      <c r="DE2604" s="384" t="s">
        <v>43</v>
      </c>
      <c r="DF2604" s="384" t="s">
        <v>259</v>
      </c>
      <c r="DG2604" s="384" t="str">
        <f t="shared" si="375"/>
        <v>Jamalpur Madarganj (Kalibari)</v>
      </c>
      <c r="DH2604" s="566"/>
      <c r="DI2604"/>
      <c r="DJ2604" s="384" t="s">
        <v>43</v>
      </c>
      <c r="DK2604" s="384" t="s">
        <v>259</v>
      </c>
      <c r="DL2604" s="384" t="str">
        <f t="shared" si="372"/>
        <v>Jamalpur Madarganj (Kalibari)</v>
      </c>
      <c r="DM2604" s="566"/>
      <c r="DN2604"/>
      <c r="DO2604" s="384" t="s">
        <v>43</v>
      </c>
      <c r="DP2604" s="384" t="s">
        <v>259</v>
      </c>
      <c r="DQ2604" s="384" t="str">
        <f t="shared" si="373"/>
        <v>Jamalpur Madarganj (Kalibari)</v>
      </c>
      <c r="DR2604" s="566"/>
    </row>
    <row r="2605" spans="1:122" ht="15" hidden="1" x14ac:dyDescent="0.25">
      <c r="A2605" s="384" t="s">
        <v>43</v>
      </c>
      <c r="B2605" s="384" t="s">
        <v>260</v>
      </c>
      <c r="C2605" s="384" t="str">
        <f t="shared" si="376"/>
        <v>Jamalpur Melandaha</v>
      </c>
      <c r="D2605" s="626"/>
      <c r="E2605" s="626"/>
      <c r="F2605" s="626"/>
      <c r="G2605" s="626"/>
      <c r="H2605" s="626"/>
      <c r="I2605" s="626"/>
      <c r="J2605" s="626"/>
      <c r="K2605" s="626"/>
      <c r="L2605" s="626"/>
      <c r="M2605" s="626"/>
      <c r="N2605" s="626"/>
      <c r="O2605" s="626"/>
      <c r="P2605" s="626"/>
      <c r="Q2605" s="626"/>
      <c r="R2605" s="626"/>
      <c r="S2605" s="386"/>
      <c r="T2605" s="386"/>
      <c r="U2605" s="384" t="s">
        <v>43</v>
      </c>
      <c r="V2605" s="384" t="s">
        <v>260</v>
      </c>
      <c r="W2605" s="384" t="str">
        <f t="shared" si="377"/>
        <v>Jamalpur Melandaha</v>
      </c>
      <c r="X2605" s="626"/>
      <c r="Y2605" s="626"/>
      <c r="Z2605" s="626"/>
      <c r="AA2605" s="626"/>
      <c r="AB2605" s="626"/>
      <c r="AC2605" s="626"/>
      <c r="AD2605" s="626"/>
      <c r="AE2605" s="626"/>
      <c r="AF2605" s="626"/>
      <c r="AG2605" s="626"/>
      <c r="AH2605" s="626"/>
      <c r="AI2605" s="626"/>
      <c r="AJ2605" s="626"/>
      <c r="AK2605" s="626"/>
      <c r="AL2605" s="626"/>
      <c r="AO2605" s="384" t="s">
        <v>43</v>
      </c>
      <c r="AP2605" s="384" t="s">
        <v>260</v>
      </c>
      <c r="AQ2605" s="384" t="str">
        <f t="shared" si="378"/>
        <v>Jamalpur Melandaha</v>
      </c>
      <c r="AR2605" s="627"/>
      <c r="AS2605" s="627"/>
      <c r="AT2605" s="627"/>
      <c r="AU2605" s="627"/>
      <c r="AV2605" s="627"/>
      <c r="AW2605" s="627"/>
      <c r="AX2605" s="627"/>
      <c r="AY2605" s="627"/>
      <c r="AZ2605" s="627"/>
      <c r="BA2605" s="627"/>
      <c r="BB2605" s="627"/>
      <c r="BC2605" s="627"/>
      <c r="BD2605" s="627"/>
      <c r="BE2605" s="627"/>
      <c r="BF2605" s="627"/>
      <c r="BH2605" s="384" t="s">
        <v>43</v>
      </c>
      <c r="BI2605" s="384" t="s">
        <v>260</v>
      </c>
      <c r="BJ2605" s="384" t="str">
        <f t="shared" si="379"/>
        <v>Jamalpur Melandaha</v>
      </c>
      <c r="BK2605" s="627"/>
      <c r="BL2605" s="627"/>
      <c r="BM2605" s="627"/>
      <c r="BN2605" s="627"/>
      <c r="BO2605" s="627"/>
      <c r="BP2605" s="627"/>
      <c r="BQ2605" s="627"/>
      <c r="BR2605" s="627"/>
      <c r="BS2605" s="627"/>
      <c r="BT2605" s="627"/>
      <c r="BU2605" s="627"/>
      <c r="BV2605" s="627"/>
      <c r="BW2605" s="627"/>
      <c r="BX2605" s="627"/>
      <c r="BY2605" s="627"/>
      <c r="CA2605" s="384" t="s">
        <v>43</v>
      </c>
      <c r="CB2605" s="384" t="s">
        <v>260</v>
      </c>
      <c r="CC2605" s="384" t="str">
        <f t="shared" si="380"/>
        <v>Jamalpur Melandaha</v>
      </c>
      <c r="CD2605" s="629"/>
      <c r="CE2605" s="629"/>
      <c r="CF2605" s="629"/>
      <c r="CG2605" s="629"/>
      <c r="CH2605" s="629"/>
      <c r="CI2605" s="629"/>
      <c r="CJ2605" s="629"/>
      <c r="CK2605" s="629"/>
      <c r="CN2605" s="384" t="s">
        <v>43</v>
      </c>
      <c r="CO2605" s="384" t="s">
        <v>260</v>
      </c>
      <c r="CP2605" s="384" t="str">
        <f t="shared" si="381"/>
        <v>Jamalpur Melandaha</v>
      </c>
      <c r="CQ2605" s="629"/>
      <c r="CR2605" s="629"/>
      <c r="CS2605" s="629"/>
      <c r="CT2605" s="629"/>
      <c r="CU2605" s="629"/>
      <c r="CV2605" s="629"/>
      <c r="CW2605" s="629"/>
      <c r="CX2605" s="629"/>
      <c r="CZ2605" s="384" t="s">
        <v>43</v>
      </c>
      <c r="DA2605" s="384" t="s">
        <v>260</v>
      </c>
      <c r="DB2605" s="384" t="str">
        <f t="shared" si="374"/>
        <v>Jamalpur Melandaha</v>
      </c>
      <c r="DC2605" s="566"/>
      <c r="DD2605"/>
      <c r="DE2605" s="384" t="s">
        <v>43</v>
      </c>
      <c r="DF2605" s="384" t="s">
        <v>260</v>
      </c>
      <c r="DG2605" s="384" t="str">
        <f t="shared" si="375"/>
        <v>Jamalpur Melandaha</v>
      </c>
      <c r="DH2605" s="566"/>
      <c r="DI2605"/>
      <c r="DJ2605" s="384" t="s">
        <v>43</v>
      </c>
      <c r="DK2605" s="384" t="s">
        <v>260</v>
      </c>
      <c r="DL2605" s="384" t="str">
        <f t="shared" si="372"/>
        <v>Jamalpur Melandaha</v>
      </c>
      <c r="DM2605" s="566"/>
      <c r="DN2605"/>
      <c r="DO2605" s="384" t="s">
        <v>43</v>
      </c>
      <c r="DP2605" s="384" t="s">
        <v>260</v>
      </c>
      <c r="DQ2605" s="384" t="str">
        <f t="shared" si="373"/>
        <v>Jamalpur Melandaha</v>
      </c>
      <c r="DR2605" s="566"/>
    </row>
    <row r="2606" spans="1:122" ht="15" hidden="1" x14ac:dyDescent="0.25">
      <c r="A2606" s="384" t="s">
        <v>43</v>
      </c>
      <c r="B2606" s="384" t="s">
        <v>261</v>
      </c>
      <c r="C2606" s="384" t="str">
        <f t="shared" si="376"/>
        <v>Jamalpur Melandaha (Ghosherpara)</v>
      </c>
      <c r="D2606" s="626"/>
      <c r="E2606" s="626"/>
      <c r="F2606" s="626"/>
      <c r="G2606" s="626"/>
      <c r="H2606" s="626"/>
      <c r="I2606" s="626"/>
      <c r="J2606" s="626"/>
      <c r="K2606" s="626"/>
      <c r="L2606" s="626"/>
      <c r="M2606" s="626"/>
      <c r="N2606" s="626"/>
      <c r="O2606" s="626"/>
      <c r="P2606" s="626"/>
      <c r="Q2606" s="626"/>
      <c r="R2606" s="626"/>
      <c r="S2606" s="386"/>
      <c r="T2606" s="386"/>
      <c r="U2606" s="384" t="s">
        <v>43</v>
      </c>
      <c r="V2606" s="384" t="s">
        <v>261</v>
      </c>
      <c r="W2606" s="384" t="str">
        <f t="shared" si="377"/>
        <v>Jamalpur Melandaha (Ghosherpara)</v>
      </c>
      <c r="X2606" s="626"/>
      <c r="Y2606" s="626"/>
      <c r="Z2606" s="626"/>
      <c r="AA2606" s="626"/>
      <c r="AB2606" s="626"/>
      <c r="AC2606" s="626"/>
      <c r="AD2606" s="626"/>
      <c r="AE2606" s="626"/>
      <c r="AF2606" s="626"/>
      <c r="AG2606" s="626"/>
      <c r="AH2606" s="626"/>
      <c r="AI2606" s="626"/>
      <c r="AJ2606" s="626"/>
      <c r="AK2606" s="626"/>
      <c r="AL2606" s="626"/>
      <c r="AO2606" s="384" t="s">
        <v>43</v>
      </c>
      <c r="AP2606" s="384" t="s">
        <v>261</v>
      </c>
      <c r="AQ2606" s="384" t="str">
        <f t="shared" si="378"/>
        <v>Jamalpur Melandaha (Ghosherpara)</v>
      </c>
      <c r="AR2606" s="627"/>
      <c r="AS2606" s="627"/>
      <c r="AT2606" s="627"/>
      <c r="AU2606" s="627"/>
      <c r="AV2606" s="627"/>
      <c r="AW2606" s="627"/>
      <c r="AX2606" s="627"/>
      <c r="AY2606" s="627"/>
      <c r="AZ2606" s="627"/>
      <c r="BA2606" s="627"/>
      <c r="BB2606" s="627"/>
      <c r="BC2606" s="627"/>
      <c r="BD2606" s="627"/>
      <c r="BE2606" s="627"/>
      <c r="BF2606" s="627"/>
      <c r="BH2606" s="384" t="s">
        <v>43</v>
      </c>
      <c r="BI2606" s="384" t="s">
        <v>261</v>
      </c>
      <c r="BJ2606" s="384" t="str">
        <f t="shared" si="379"/>
        <v>Jamalpur Melandaha (Ghosherpara)</v>
      </c>
      <c r="BK2606" s="627"/>
      <c r="BL2606" s="627"/>
      <c r="BM2606" s="627"/>
      <c r="BN2606" s="627"/>
      <c r="BO2606" s="627"/>
      <c r="BP2606" s="627"/>
      <c r="BQ2606" s="627"/>
      <c r="BR2606" s="627"/>
      <c r="BS2606" s="627"/>
      <c r="BT2606" s="627"/>
      <c r="BU2606" s="627"/>
      <c r="BV2606" s="627"/>
      <c r="BW2606" s="627"/>
      <c r="BX2606" s="627"/>
      <c r="BY2606" s="627"/>
      <c r="CA2606" s="384" t="s">
        <v>43</v>
      </c>
      <c r="CB2606" s="384" t="s">
        <v>261</v>
      </c>
      <c r="CC2606" s="384" t="str">
        <f t="shared" si="380"/>
        <v>Jamalpur Melandaha (Ghosherpara)</v>
      </c>
      <c r="CD2606" s="629"/>
      <c r="CE2606" s="629"/>
      <c r="CF2606" s="629"/>
      <c r="CG2606" s="629"/>
      <c r="CH2606" s="629"/>
      <c r="CI2606" s="629"/>
      <c r="CJ2606" s="629"/>
      <c r="CK2606" s="629"/>
      <c r="CN2606" s="384" t="s">
        <v>43</v>
      </c>
      <c r="CO2606" s="384" t="s">
        <v>261</v>
      </c>
      <c r="CP2606" s="384" t="str">
        <f t="shared" si="381"/>
        <v>Jamalpur Melandaha (Ghosherpara)</v>
      </c>
      <c r="CQ2606" s="629"/>
      <c r="CR2606" s="629"/>
      <c r="CS2606" s="629"/>
      <c r="CT2606" s="629"/>
      <c r="CU2606" s="629"/>
      <c r="CV2606" s="629"/>
      <c r="CW2606" s="629"/>
      <c r="CX2606" s="629"/>
      <c r="CZ2606" s="384" t="s">
        <v>43</v>
      </c>
      <c r="DA2606" s="384" t="s">
        <v>261</v>
      </c>
      <c r="DB2606" s="384" t="str">
        <f t="shared" si="374"/>
        <v>Jamalpur Melandaha (Ghosherpara)</v>
      </c>
      <c r="DC2606" s="566"/>
      <c r="DD2606"/>
      <c r="DE2606" s="384" t="s">
        <v>43</v>
      </c>
      <c r="DF2606" s="384" t="s">
        <v>261</v>
      </c>
      <c r="DG2606" s="384" t="str">
        <f t="shared" si="375"/>
        <v>Jamalpur Melandaha (Ghosherpara)</v>
      </c>
      <c r="DH2606" s="566"/>
      <c r="DI2606"/>
      <c r="DJ2606" s="384" t="s">
        <v>43</v>
      </c>
      <c r="DK2606" s="384" t="s">
        <v>261</v>
      </c>
      <c r="DL2606" s="384" t="str">
        <f t="shared" si="372"/>
        <v>Jamalpur Melandaha (Ghosherpara)</v>
      </c>
      <c r="DM2606" s="566"/>
      <c r="DN2606"/>
      <c r="DO2606" s="384" t="s">
        <v>43</v>
      </c>
      <c r="DP2606" s="384" t="s">
        <v>261</v>
      </c>
      <c r="DQ2606" s="384" t="str">
        <f t="shared" si="373"/>
        <v>Jamalpur Melandaha (Ghosherpara)</v>
      </c>
      <c r="DR2606" s="566"/>
    </row>
    <row r="2607" spans="1:122" ht="15" hidden="1" x14ac:dyDescent="0.25">
      <c r="A2607" s="384" t="s">
        <v>43</v>
      </c>
      <c r="B2607" s="384" t="s">
        <v>262</v>
      </c>
      <c r="C2607" s="384" t="str">
        <f t="shared" si="376"/>
        <v>Jamalpur Sharishabari</v>
      </c>
      <c r="D2607" s="626"/>
      <c r="E2607" s="626"/>
      <c r="F2607" s="626"/>
      <c r="G2607" s="626"/>
      <c r="H2607" s="626"/>
      <c r="I2607" s="626"/>
      <c r="J2607" s="626"/>
      <c r="K2607" s="626"/>
      <c r="L2607" s="626"/>
      <c r="M2607" s="626"/>
      <c r="N2607" s="626"/>
      <c r="O2607" s="626"/>
      <c r="P2607" s="626"/>
      <c r="Q2607" s="626"/>
      <c r="R2607" s="626"/>
      <c r="S2607" s="386"/>
      <c r="T2607" s="386"/>
      <c r="U2607" s="384" t="s">
        <v>43</v>
      </c>
      <c r="V2607" s="384" t="s">
        <v>262</v>
      </c>
      <c r="W2607" s="384" t="str">
        <f t="shared" si="377"/>
        <v>Jamalpur Sharishabari</v>
      </c>
      <c r="X2607" s="626"/>
      <c r="Y2607" s="626"/>
      <c r="Z2607" s="626"/>
      <c r="AA2607" s="626"/>
      <c r="AB2607" s="626"/>
      <c r="AC2607" s="626"/>
      <c r="AD2607" s="626"/>
      <c r="AE2607" s="626"/>
      <c r="AF2607" s="626"/>
      <c r="AG2607" s="626"/>
      <c r="AH2607" s="626"/>
      <c r="AI2607" s="626"/>
      <c r="AJ2607" s="626"/>
      <c r="AK2607" s="626"/>
      <c r="AL2607" s="626"/>
      <c r="AO2607" s="384" t="s">
        <v>43</v>
      </c>
      <c r="AP2607" s="384" t="s">
        <v>262</v>
      </c>
      <c r="AQ2607" s="384" t="str">
        <f t="shared" si="378"/>
        <v>Jamalpur Sharishabari</v>
      </c>
      <c r="AR2607" s="627"/>
      <c r="AS2607" s="627"/>
      <c r="AT2607" s="627"/>
      <c r="AU2607" s="627"/>
      <c r="AV2607" s="627"/>
      <c r="AW2607" s="627"/>
      <c r="AX2607" s="627"/>
      <c r="AY2607" s="627"/>
      <c r="AZ2607" s="627"/>
      <c r="BA2607" s="627"/>
      <c r="BB2607" s="627"/>
      <c r="BC2607" s="627"/>
      <c r="BD2607" s="627"/>
      <c r="BE2607" s="627"/>
      <c r="BF2607" s="627"/>
      <c r="BH2607" s="384" t="s">
        <v>43</v>
      </c>
      <c r="BI2607" s="384" t="s">
        <v>262</v>
      </c>
      <c r="BJ2607" s="384" t="str">
        <f t="shared" si="379"/>
        <v>Jamalpur Sharishabari</v>
      </c>
      <c r="BK2607" s="627"/>
      <c r="BL2607" s="627"/>
      <c r="BM2607" s="627"/>
      <c r="BN2607" s="627"/>
      <c r="BO2607" s="627"/>
      <c r="BP2607" s="627"/>
      <c r="BQ2607" s="627"/>
      <c r="BR2607" s="627"/>
      <c r="BS2607" s="627"/>
      <c r="BT2607" s="627"/>
      <c r="BU2607" s="627"/>
      <c r="BV2607" s="627"/>
      <c r="BW2607" s="627"/>
      <c r="BX2607" s="627"/>
      <c r="BY2607" s="627"/>
      <c r="CA2607" s="384" t="s">
        <v>43</v>
      </c>
      <c r="CB2607" s="384" t="s">
        <v>262</v>
      </c>
      <c r="CC2607" s="384" t="str">
        <f t="shared" si="380"/>
        <v>Jamalpur Sharishabari</v>
      </c>
      <c r="CD2607" s="629"/>
      <c r="CE2607" s="629"/>
      <c r="CF2607" s="629"/>
      <c r="CG2607" s="629"/>
      <c r="CH2607" s="629"/>
      <c r="CI2607" s="629"/>
      <c r="CJ2607" s="629"/>
      <c r="CK2607" s="629"/>
      <c r="CN2607" s="384" t="s">
        <v>43</v>
      </c>
      <c r="CO2607" s="384" t="s">
        <v>262</v>
      </c>
      <c r="CP2607" s="384" t="str">
        <f t="shared" si="381"/>
        <v>Jamalpur Sharishabari</v>
      </c>
      <c r="CQ2607" s="629"/>
      <c r="CR2607" s="629"/>
      <c r="CS2607" s="629"/>
      <c r="CT2607" s="629"/>
      <c r="CU2607" s="629"/>
      <c r="CV2607" s="629"/>
      <c r="CW2607" s="629"/>
      <c r="CX2607" s="629"/>
      <c r="CZ2607" s="384" t="s">
        <v>43</v>
      </c>
      <c r="DA2607" s="384" t="s">
        <v>262</v>
      </c>
      <c r="DB2607" s="384" t="str">
        <f t="shared" si="374"/>
        <v>Jamalpur Sharishabari</v>
      </c>
      <c r="DC2607" s="566"/>
      <c r="DD2607"/>
      <c r="DE2607" s="384" t="s">
        <v>43</v>
      </c>
      <c r="DF2607" s="384" t="s">
        <v>262</v>
      </c>
      <c r="DG2607" s="384" t="str">
        <f t="shared" si="375"/>
        <v>Jamalpur Sharishabari</v>
      </c>
      <c r="DH2607" s="566"/>
      <c r="DI2607"/>
      <c r="DJ2607" s="384" t="s">
        <v>43</v>
      </c>
      <c r="DK2607" s="384" t="s">
        <v>262</v>
      </c>
      <c r="DL2607" s="384" t="str">
        <f t="shared" si="372"/>
        <v>Jamalpur Sharishabari</v>
      </c>
      <c r="DM2607" s="566"/>
      <c r="DN2607"/>
      <c r="DO2607" s="384" t="s">
        <v>43</v>
      </c>
      <c r="DP2607" s="384" t="s">
        <v>262</v>
      </c>
      <c r="DQ2607" s="384" t="str">
        <f t="shared" si="373"/>
        <v>Jamalpur Sharishabari</v>
      </c>
      <c r="DR2607" s="566"/>
    </row>
    <row r="2608" spans="1:122" ht="15" hidden="1" x14ac:dyDescent="0.25">
      <c r="A2608" s="384" t="s">
        <v>43</v>
      </c>
      <c r="B2608" s="384" t="s">
        <v>263</v>
      </c>
      <c r="C2608" s="384" t="str">
        <f t="shared" si="376"/>
        <v>Jamalpur Sharishabari (Pingna)</v>
      </c>
      <c r="D2608" s="626"/>
      <c r="E2608" s="626"/>
      <c r="F2608" s="626"/>
      <c r="G2608" s="626"/>
      <c r="H2608" s="626"/>
      <c r="I2608" s="626"/>
      <c r="J2608" s="626"/>
      <c r="K2608" s="626"/>
      <c r="L2608" s="626"/>
      <c r="M2608" s="626"/>
      <c r="N2608" s="626"/>
      <c r="O2608" s="626"/>
      <c r="P2608" s="626"/>
      <c r="Q2608" s="626"/>
      <c r="R2608" s="626"/>
      <c r="S2608" s="386"/>
      <c r="T2608" s="386"/>
      <c r="U2608" s="384" t="s">
        <v>43</v>
      </c>
      <c r="V2608" s="384" t="s">
        <v>263</v>
      </c>
      <c r="W2608" s="384" t="str">
        <f t="shared" si="377"/>
        <v>Jamalpur Sharishabari (Pingna)</v>
      </c>
      <c r="X2608" s="626"/>
      <c r="Y2608" s="626"/>
      <c r="Z2608" s="626"/>
      <c r="AA2608" s="626"/>
      <c r="AB2608" s="626"/>
      <c r="AC2608" s="626"/>
      <c r="AD2608" s="626"/>
      <c r="AE2608" s="626"/>
      <c r="AF2608" s="626"/>
      <c r="AG2608" s="626"/>
      <c r="AH2608" s="626"/>
      <c r="AI2608" s="626"/>
      <c r="AJ2608" s="626"/>
      <c r="AK2608" s="626"/>
      <c r="AL2608" s="626"/>
      <c r="AO2608" s="384" t="s">
        <v>43</v>
      </c>
      <c r="AP2608" s="384" t="s">
        <v>263</v>
      </c>
      <c r="AQ2608" s="384" t="str">
        <f t="shared" si="378"/>
        <v>Jamalpur Sharishabari (Pingna)</v>
      </c>
      <c r="AR2608" s="627"/>
      <c r="AS2608" s="627"/>
      <c r="AT2608" s="627"/>
      <c r="AU2608" s="627"/>
      <c r="AV2608" s="627"/>
      <c r="AW2608" s="627"/>
      <c r="AX2608" s="627"/>
      <c r="AY2608" s="627"/>
      <c r="AZ2608" s="627"/>
      <c r="BA2608" s="627"/>
      <c r="BB2608" s="627"/>
      <c r="BC2608" s="627"/>
      <c r="BD2608" s="627"/>
      <c r="BE2608" s="627"/>
      <c r="BF2608" s="627"/>
      <c r="BH2608" s="384" t="s">
        <v>43</v>
      </c>
      <c r="BI2608" s="384" t="s">
        <v>263</v>
      </c>
      <c r="BJ2608" s="384" t="str">
        <f t="shared" si="379"/>
        <v>Jamalpur Sharishabari (Pingna)</v>
      </c>
      <c r="BK2608" s="627"/>
      <c r="BL2608" s="627"/>
      <c r="BM2608" s="627"/>
      <c r="BN2608" s="627"/>
      <c r="BO2608" s="627"/>
      <c r="BP2608" s="627"/>
      <c r="BQ2608" s="627"/>
      <c r="BR2608" s="627"/>
      <c r="BS2608" s="627"/>
      <c r="BT2608" s="627"/>
      <c r="BU2608" s="627"/>
      <c r="BV2608" s="627"/>
      <c r="BW2608" s="627"/>
      <c r="BX2608" s="627"/>
      <c r="BY2608" s="627"/>
      <c r="CA2608" s="384" t="s">
        <v>43</v>
      </c>
      <c r="CB2608" s="384" t="s">
        <v>263</v>
      </c>
      <c r="CC2608" s="384" t="str">
        <f t="shared" si="380"/>
        <v>Jamalpur Sharishabari (Pingna)</v>
      </c>
      <c r="CD2608" s="629"/>
      <c r="CE2608" s="629"/>
      <c r="CF2608" s="629"/>
      <c r="CG2608" s="629"/>
      <c r="CH2608" s="629"/>
      <c r="CI2608" s="629"/>
      <c r="CJ2608" s="629"/>
      <c r="CK2608" s="629"/>
      <c r="CN2608" s="384" t="s">
        <v>43</v>
      </c>
      <c r="CO2608" s="384" t="s">
        <v>263</v>
      </c>
      <c r="CP2608" s="384" t="str">
        <f t="shared" si="381"/>
        <v>Jamalpur Sharishabari (Pingna)</v>
      </c>
      <c r="CQ2608" s="629"/>
      <c r="CR2608" s="629"/>
      <c r="CS2608" s="629"/>
      <c r="CT2608" s="629"/>
      <c r="CU2608" s="629"/>
      <c r="CV2608" s="629"/>
      <c r="CW2608" s="629"/>
      <c r="CX2608" s="629"/>
      <c r="CZ2608" s="384" t="s">
        <v>43</v>
      </c>
      <c r="DA2608" s="384" t="s">
        <v>263</v>
      </c>
      <c r="DB2608" s="384" t="str">
        <f t="shared" si="374"/>
        <v>Jamalpur Sharishabari (Pingna)</v>
      </c>
      <c r="DC2608" s="566"/>
      <c r="DD2608"/>
      <c r="DE2608" s="384" t="s">
        <v>43</v>
      </c>
      <c r="DF2608" s="384" t="s">
        <v>263</v>
      </c>
      <c r="DG2608" s="384" t="str">
        <f t="shared" si="375"/>
        <v>Jamalpur Sharishabari (Pingna)</v>
      </c>
      <c r="DH2608" s="566"/>
      <c r="DI2608"/>
      <c r="DJ2608" s="384" t="s">
        <v>43</v>
      </c>
      <c r="DK2608" s="384" t="s">
        <v>263</v>
      </c>
      <c r="DL2608" s="384" t="str">
        <f t="shared" si="372"/>
        <v>Jamalpur Sharishabari (Pingna)</v>
      </c>
      <c r="DM2608" s="566"/>
      <c r="DN2608"/>
      <c r="DO2608" s="384" t="s">
        <v>43</v>
      </c>
      <c r="DP2608" s="384" t="s">
        <v>263</v>
      </c>
      <c r="DQ2608" s="384" t="str">
        <f t="shared" si="373"/>
        <v>Jamalpur Sharishabari (Pingna)</v>
      </c>
      <c r="DR2608" s="566"/>
    </row>
    <row r="2609" spans="1:122" ht="15" hidden="1" x14ac:dyDescent="0.25">
      <c r="A2609" s="384" t="s">
        <v>48</v>
      </c>
      <c r="B2609" s="384" t="s">
        <v>292</v>
      </c>
      <c r="C2609" s="384" t="str">
        <f t="shared" si="376"/>
        <v>Mymensingh Bhaluka</v>
      </c>
      <c r="D2609" s="626"/>
      <c r="E2609" s="626"/>
      <c r="F2609" s="626"/>
      <c r="G2609" s="626"/>
      <c r="H2609" s="626"/>
      <c r="I2609" s="626"/>
      <c r="J2609" s="626"/>
      <c r="K2609" s="626"/>
      <c r="L2609" s="626"/>
      <c r="M2609" s="626"/>
      <c r="N2609" s="626"/>
      <c r="O2609" s="626"/>
      <c r="P2609" s="626"/>
      <c r="Q2609" s="626"/>
      <c r="R2609" s="626"/>
      <c r="S2609" s="315"/>
      <c r="T2609" s="315"/>
      <c r="U2609" s="384" t="s">
        <v>48</v>
      </c>
      <c r="V2609" s="384" t="s">
        <v>292</v>
      </c>
      <c r="W2609" s="384" t="str">
        <f t="shared" si="377"/>
        <v>Mymensingh Bhaluka</v>
      </c>
      <c r="X2609" s="626"/>
      <c r="Y2609" s="626"/>
      <c r="Z2609" s="626"/>
      <c r="AA2609" s="626"/>
      <c r="AB2609" s="626"/>
      <c r="AC2609" s="626"/>
      <c r="AD2609" s="626"/>
      <c r="AE2609" s="626"/>
      <c r="AF2609" s="626"/>
      <c r="AG2609" s="626"/>
      <c r="AH2609" s="626"/>
      <c r="AI2609" s="626"/>
      <c r="AJ2609" s="626"/>
      <c r="AK2609" s="626"/>
      <c r="AL2609" s="626"/>
      <c r="AO2609" s="384" t="s">
        <v>48</v>
      </c>
      <c r="AP2609" s="384" t="s">
        <v>292</v>
      </c>
      <c r="AQ2609" s="384" t="str">
        <f t="shared" si="378"/>
        <v>Mymensingh Bhaluka</v>
      </c>
      <c r="AR2609" s="627"/>
      <c r="AS2609" s="627"/>
      <c r="AT2609" s="627"/>
      <c r="AU2609" s="627"/>
      <c r="AV2609" s="627"/>
      <c r="AW2609" s="627"/>
      <c r="AX2609" s="627"/>
      <c r="AY2609" s="627"/>
      <c r="AZ2609" s="627"/>
      <c r="BA2609" s="627"/>
      <c r="BB2609" s="627"/>
      <c r="BC2609" s="627"/>
      <c r="BD2609" s="627"/>
      <c r="BE2609" s="627"/>
      <c r="BF2609" s="627"/>
      <c r="BH2609" s="384" t="s">
        <v>48</v>
      </c>
      <c r="BI2609" s="384" t="s">
        <v>292</v>
      </c>
      <c r="BJ2609" s="384" t="str">
        <f t="shared" si="379"/>
        <v>Mymensingh Bhaluka</v>
      </c>
      <c r="BK2609" s="627"/>
      <c r="BL2609" s="627"/>
      <c r="BM2609" s="627"/>
      <c r="BN2609" s="627"/>
      <c r="BO2609" s="627"/>
      <c r="BP2609" s="627"/>
      <c r="BQ2609" s="627"/>
      <c r="BR2609" s="627"/>
      <c r="BS2609" s="627"/>
      <c r="BT2609" s="627"/>
      <c r="BU2609" s="627"/>
      <c r="BV2609" s="627"/>
      <c r="BW2609" s="627"/>
      <c r="BX2609" s="627"/>
      <c r="BY2609" s="627"/>
      <c r="CA2609" s="384" t="s">
        <v>48</v>
      </c>
      <c r="CB2609" s="384" t="s">
        <v>292</v>
      </c>
      <c r="CC2609" s="384" t="str">
        <f t="shared" si="380"/>
        <v>Mymensingh Bhaluka</v>
      </c>
      <c r="CD2609" s="629"/>
      <c r="CE2609" s="629"/>
      <c r="CF2609" s="629"/>
      <c r="CG2609" s="629"/>
      <c r="CH2609" s="629"/>
      <c r="CI2609" s="629"/>
      <c r="CJ2609" s="629"/>
      <c r="CK2609" s="629"/>
      <c r="CN2609" s="384" t="s">
        <v>48</v>
      </c>
      <c r="CO2609" s="384" t="s">
        <v>292</v>
      </c>
      <c r="CP2609" s="384" t="str">
        <f t="shared" si="381"/>
        <v>Mymensingh Bhaluka</v>
      </c>
      <c r="CQ2609" s="629"/>
      <c r="CR2609" s="629"/>
      <c r="CS2609" s="629"/>
      <c r="CT2609" s="629"/>
      <c r="CU2609" s="629"/>
      <c r="CV2609" s="629"/>
      <c r="CW2609" s="629"/>
      <c r="CX2609" s="629"/>
      <c r="CZ2609" s="384" t="s">
        <v>48</v>
      </c>
      <c r="DA2609" s="384" t="s">
        <v>292</v>
      </c>
      <c r="DB2609" s="384" t="str">
        <f t="shared" si="374"/>
        <v>Mymensingh Bhaluka</v>
      </c>
      <c r="DC2609" s="566"/>
      <c r="DD2609"/>
      <c r="DE2609" s="384" t="s">
        <v>48</v>
      </c>
      <c r="DF2609" s="384" t="s">
        <v>292</v>
      </c>
      <c r="DG2609" s="384" t="str">
        <f t="shared" si="375"/>
        <v>Mymensingh Bhaluka</v>
      </c>
      <c r="DH2609" s="566"/>
      <c r="DI2609"/>
      <c r="DJ2609" s="384" t="s">
        <v>48</v>
      </c>
      <c r="DK2609" s="384" t="s">
        <v>292</v>
      </c>
      <c r="DL2609" s="384" t="str">
        <f t="shared" si="372"/>
        <v>Mymensingh Bhaluka</v>
      </c>
      <c r="DM2609" s="566"/>
      <c r="DN2609"/>
      <c r="DO2609" s="384" t="s">
        <v>48</v>
      </c>
      <c r="DP2609" s="384" t="s">
        <v>292</v>
      </c>
      <c r="DQ2609" s="384" t="str">
        <f t="shared" si="373"/>
        <v>Mymensingh Bhaluka</v>
      </c>
      <c r="DR2609" s="566"/>
    </row>
    <row r="2610" spans="1:122" ht="15" hidden="1" x14ac:dyDescent="0.25">
      <c r="A2610" s="384" t="s">
        <v>48</v>
      </c>
      <c r="B2610" s="384" t="s">
        <v>293</v>
      </c>
      <c r="C2610" s="384" t="str">
        <f t="shared" si="376"/>
        <v>Mymensingh Community Based Medical College Hosp.</v>
      </c>
      <c r="D2610" s="626"/>
      <c r="E2610" s="626"/>
      <c r="F2610" s="626"/>
      <c r="G2610" s="626"/>
      <c r="H2610" s="626"/>
      <c r="I2610" s="626"/>
      <c r="J2610" s="626"/>
      <c r="K2610" s="626"/>
      <c r="L2610" s="626"/>
      <c r="M2610" s="626"/>
      <c r="N2610" s="626"/>
      <c r="O2610" s="626"/>
      <c r="P2610" s="626"/>
      <c r="Q2610" s="626"/>
      <c r="R2610" s="626"/>
      <c r="S2610" s="315"/>
      <c r="T2610" s="315"/>
      <c r="U2610" s="384" t="s">
        <v>48</v>
      </c>
      <c r="V2610" s="384" t="s">
        <v>293</v>
      </c>
      <c r="W2610" s="384" t="str">
        <f t="shared" si="377"/>
        <v>Mymensingh Community Based Medical College Hosp.</v>
      </c>
      <c r="X2610" s="626"/>
      <c r="Y2610" s="626"/>
      <c r="Z2610" s="626"/>
      <c r="AA2610" s="626"/>
      <c r="AB2610" s="626"/>
      <c r="AC2610" s="626"/>
      <c r="AD2610" s="626"/>
      <c r="AE2610" s="626"/>
      <c r="AF2610" s="626"/>
      <c r="AG2610" s="626"/>
      <c r="AH2610" s="626"/>
      <c r="AI2610" s="626"/>
      <c r="AJ2610" s="626"/>
      <c r="AK2610" s="626"/>
      <c r="AL2610" s="626"/>
      <c r="AO2610" s="384" t="s">
        <v>48</v>
      </c>
      <c r="AP2610" s="384" t="s">
        <v>293</v>
      </c>
      <c r="AQ2610" s="384" t="str">
        <f t="shared" si="378"/>
        <v>Mymensingh Community Based Medical College Hosp.</v>
      </c>
      <c r="AR2610" s="627"/>
      <c r="AS2610" s="627"/>
      <c r="AT2610" s="627"/>
      <c r="AU2610" s="627"/>
      <c r="AV2610" s="627"/>
      <c r="AW2610" s="627"/>
      <c r="AX2610" s="627"/>
      <c r="AY2610" s="627"/>
      <c r="AZ2610" s="627"/>
      <c r="BA2610" s="627"/>
      <c r="BB2610" s="627"/>
      <c r="BC2610" s="627"/>
      <c r="BD2610" s="627"/>
      <c r="BE2610" s="627"/>
      <c r="BF2610" s="627"/>
      <c r="BH2610" s="384" t="s">
        <v>48</v>
      </c>
      <c r="BI2610" s="384" t="s">
        <v>293</v>
      </c>
      <c r="BJ2610" s="384" t="str">
        <f t="shared" si="379"/>
        <v>Mymensingh Community Based Medical College Hosp.</v>
      </c>
      <c r="BK2610" s="627"/>
      <c r="BL2610" s="627"/>
      <c r="BM2610" s="627"/>
      <c r="BN2610" s="627"/>
      <c r="BO2610" s="627"/>
      <c r="BP2610" s="627"/>
      <c r="BQ2610" s="627"/>
      <c r="BR2610" s="627"/>
      <c r="BS2610" s="627"/>
      <c r="BT2610" s="627"/>
      <c r="BU2610" s="627"/>
      <c r="BV2610" s="627"/>
      <c r="BW2610" s="627"/>
      <c r="BX2610" s="627"/>
      <c r="BY2610" s="627"/>
      <c r="CA2610" s="384" t="s">
        <v>48</v>
      </c>
      <c r="CB2610" s="384" t="s">
        <v>293</v>
      </c>
      <c r="CC2610" s="384" t="str">
        <f t="shared" si="380"/>
        <v>Mymensingh Community Based Medical College Hosp.</v>
      </c>
      <c r="CD2610" s="629"/>
      <c r="CE2610" s="629"/>
      <c r="CF2610" s="629"/>
      <c r="CG2610" s="629"/>
      <c r="CH2610" s="629"/>
      <c r="CI2610" s="629"/>
      <c r="CJ2610" s="629"/>
      <c r="CK2610" s="629"/>
      <c r="CN2610" s="384" t="s">
        <v>48</v>
      </c>
      <c r="CO2610" s="384" t="s">
        <v>293</v>
      </c>
      <c r="CP2610" s="384" t="str">
        <f t="shared" si="381"/>
        <v>Mymensingh Community Based Medical College Hosp.</v>
      </c>
      <c r="CQ2610" s="629"/>
      <c r="CR2610" s="629"/>
      <c r="CS2610" s="629"/>
      <c r="CT2610" s="629"/>
      <c r="CU2610" s="629"/>
      <c r="CV2610" s="629"/>
      <c r="CW2610" s="629"/>
      <c r="CX2610" s="629"/>
      <c r="CZ2610" s="384" t="s">
        <v>48</v>
      </c>
      <c r="DA2610" s="384" t="s">
        <v>293</v>
      </c>
      <c r="DB2610" s="384" t="str">
        <f t="shared" si="374"/>
        <v>Mymensingh Community Based Medical College Hosp.</v>
      </c>
      <c r="DC2610" s="566"/>
      <c r="DD2610"/>
      <c r="DE2610" s="384" t="s">
        <v>48</v>
      </c>
      <c r="DF2610" s="384" t="s">
        <v>293</v>
      </c>
      <c r="DG2610" s="384" t="str">
        <f t="shared" si="375"/>
        <v>Mymensingh Community Based Medical College Hosp.</v>
      </c>
      <c r="DH2610" s="566"/>
      <c r="DI2610"/>
      <c r="DJ2610" s="384" t="s">
        <v>48</v>
      </c>
      <c r="DK2610" s="384" t="s">
        <v>293</v>
      </c>
      <c r="DL2610" s="384" t="str">
        <f t="shared" si="372"/>
        <v>Mymensingh Community Based Medical College Hosp.</v>
      </c>
      <c r="DM2610" s="566"/>
      <c r="DN2610"/>
      <c r="DO2610" s="384" t="s">
        <v>48</v>
      </c>
      <c r="DP2610" s="384" t="s">
        <v>293</v>
      </c>
      <c r="DQ2610" s="384" t="str">
        <f t="shared" si="373"/>
        <v>Mymensingh Community Based Medical College Hosp.</v>
      </c>
      <c r="DR2610" s="566"/>
    </row>
    <row r="2611" spans="1:122" ht="15" hidden="1" x14ac:dyDescent="0.25">
      <c r="A2611" s="384" t="s">
        <v>48</v>
      </c>
      <c r="B2611" s="384" t="s">
        <v>294</v>
      </c>
      <c r="C2611" s="384" t="str">
        <f t="shared" si="376"/>
        <v>Mymensingh Dhubaura</v>
      </c>
      <c r="D2611" s="626"/>
      <c r="E2611" s="626"/>
      <c r="F2611" s="626"/>
      <c r="G2611" s="626"/>
      <c r="H2611" s="626"/>
      <c r="I2611" s="626"/>
      <c r="J2611" s="626"/>
      <c r="K2611" s="626"/>
      <c r="L2611" s="626"/>
      <c r="M2611" s="626"/>
      <c r="N2611" s="626"/>
      <c r="O2611" s="626"/>
      <c r="P2611" s="626"/>
      <c r="Q2611" s="626"/>
      <c r="R2611" s="626"/>
      <c r="S2611" s="315"/>
      <c r="T2611" s="315"/>
      <c r="U2611" s="384" t="s">
        <v>48</v>
      </c>
      <c r="V2611" s="384" t="s">
        <v>294</v>
      </c>
      <c r="W2611" s="384" t="str">
        <f t="shared" si="377"/>
        <v>Mymensingh Dhubaura</v>
      </c>
      <c r="X2611" s="626"/>
      <c r="Y2611" s="626"/>
      <c r="Z2611" s="626"/>
      <c r="AA2611" s="626"/>
      <c r="AB2611" s="626"/>
      <c r="AC2611" s="626"/>
      <c r="AD2611" s="626"/>
      <c r="AE2611" s="626"/>
      <c r="AF2611" s="626"/>
      <c r="AG2611" s="626"/>
      <c r="AH2611" s="626"/>
      <c r="AI2611" s="626"/>
      <c r="AJ2611" s="626"/>
      <c r="AK2611" s="626"/>
      <c r="AL2611" s="626"/>
      <c r="AO2611" s="384" t="s">
        <v>48</v>
      </c>
      <c r="AP2611" s="384" t="s">
        <v>294</v>
      </c>
      <c r="AQ2611" s="384" t="str">
        <f t="shared" si="378"/>
        <v>Mymensingh Dhubaura</v>
      </c>
      <c r="AR2611" s="627"/>
      <c r="AS2611" s="627"/>
      <c r="AT2611" s="627"/>
      <c r="AU2611" s="627"/>
      <c r="AV2611" s="627"/>
      <c r="AW2611" s="627"/>
      <c r="AX2611" s="627"/>
      <c r="AY2611" s="627"/>
      <c r="AZ2611" s="627"/>
      <c r="BA2611" s="627"/>
      <c r="BB2611" s="627"/>
      <c r="BC2611" s="627"/>
      <c r="BD2611" s="627"/>
      <c r="BE2611" s="627"/>
      <c r="BF2611" s="627"/>
      <c r="BH2611" s="384" t="s">
        <v>48</v>
      </c>
      <c r="BI2611" s="384" t="s">
        <v>294</v>
      </c>
      <c r="BJ2611" s="384" t="str">
        <f t="shared" si="379"/>
        <v>Mymensingh Dhubaura</v>
      </c>
      <c r="BK2611" s="627"/>
      <c r="BL2611" s="627"/>
      <c r="BM2611" s="627"/>
      <c r="BN2611" s="627"/>
      <c r="BO2611" s="627"/>
      <c r="BP2611" s="627"/>
      <c r="BQ2611" s="627"/>
      <c r="BR2611" s="627"/>
      <c r="BS2611" s="627"/>
      <c r="BT2611" s="627"/>
      <c r="BU2611" s="627"/>
      <c r="BV2611" s="627"/>
      <c r="BW2611" s="627"/>
      <c r="BX2611" s="627"/>
      <c r="BY2611" s="627"/>
      <c r="CA2611" s="384" t="s">
        <v>48</v>
      </c>
      <c r="CB2611" s="384" t="s">
        <v>294</v>
      </c>
      <c r="CC2611" s="384" t="str">
        <f t="shared" si="380"/>
        <v>Mymensingh Dhubaura</v>
      </c>
      <c r="CD2611" s="629"/>
      <c r="CE2611" s="629"/>
      <c r="CF2611" s="629"/>
      <c r="CG2611" s="629"/>
      <c r="CH2611" s="629"/>
      <c r="CI2611" s="629"/>
      <c r="CJ2611" s="629"/>
      <c r="CK2611" s="629"/>
      <c r="CN2611" s="384" t="s">
        <v>48</v>
      </c>
      <c r="CO2611" s="384" t="s">
        <v>294</v>
      </c>
      <c r="CP2611" s="384" t="str">
        <f t="shared" si="381"/>
        <v>Mymensingh Dhubaura</v>
      </c>
      <c r="CQ2611" s="629"/>
      <c r="CR2611" s="629"/>
      <c r="CS2611" s="629"/>
      <c r="CT2611" s="629"/>
      <c r="CU2611" s="629"/>
      <c r="CV2611" s="629"/>
      <c r="CW2611" s="629"/>
      <c r="CX2611" s="629"/>
      <c r="CZ2611" s="384" t="s">
        <v>48</v>
      </c>
      <c r="DA2611" s="384" t="s">
        <v>294</v>
      </c>
      <c r="DB2611" s="384" t="str">
        <f t="shared" si="374"/>
        <v>Mymensingh Dhubaura</v>
      </c>
      <c r="DC2611" s="566"/>
      <c r="DD2611"/>
      <c r="DE2611" s="384" t="s">
        <v>48</v>
      </c>
      <c r="DF2611" s="384" t="s">
        <v>294</v>
      </c>
      <c r="DG2611" s="384" t="str">
        <f t="shared" si="375"/>
        <v>Mymensingh Dhubaura</v>
      </c>
      <c r="DH2611" s="566"/>
      <c r="DI2611"/>
      <c r="DJ2611" s="384" t="s">
        <v>48</v>
      </c>
      <c r="DK2611" s="384" t="s">
        <v>294</v>
      </c>
      <c r="DL2611" s="384" t="str">
        <f t="shared" si="372"/>
        <v>Mymensingh Dhubaura</v>
      </c>
      <c r="DM2611" s="566"/>
      <c r="DN2611"/>
      <c r="DO2611" s="384" t="s">
        <v>48</v>
      </c>
      <c r="DP2611" s="384" t="s">
        <v>294</v>
      </c>
      <c r="DQ2611" s="384" t="str">
        <f t="shared" si="373"/>
        <v>Mymensingh Dhubaura</v>
      </c>
      <c r="DR2611" s="566"/>
    </row>
    <row r="2612" spans="1:122" ht="15" hidden="1" x14ac:dyDescent="0.25">
      <c r="A2612" s="384" t="s">
        <v>48</v>
      </c>
      <c r="B2612" s="384" t="s">
        <v>295</v>
      </c>
      <c r="C2612" s="384" t="str">
        <f t="shared" si="376"/>
        <v>Mymensingh Fulbaria</v>
      </c>
      <c r="D2612" s="626"/>
      <c r="E2612" s="626"/>
      <c r="F2612" s="626"/>
      <c r="G2612" s="626"/>
      <c r="H2612" s="626"/>
      <c r="I2612" s="626"/>
      <c r="J2612" s="626"/>
      <c r="K2612" s="626"/>
      <c r="L2612" s="626"/>
      <c r="M2612" s="626"/>
      <c r="N2612" s="626"/>
      <c r="O2612" s="626"/>
      <c r="P2612" s="626"/>
      <c r="Q2612" s="626"/>
      <c r="R2612" s="626"/>
      <c r="S2612" s="315"/>
      <c r="T2612" s="315"/>
      <c r="U2612" s="384" t="s">
        <v>48</v>
      </c>
      <c r="V2612" s="384" t="s">
        <v>295</v>
      </c>
      <c r="W2612" s="384" t="str">
        <f t="shared" si="377"/>
        <v>Mymensingh Fulbaria</v>
      </c>
      <c r="X2612" s="626"/>
      <c r="Y2612" s="626"/>
      <c r="Z2612" s="626"/>
      <c r="AA2612" s="626"/>
      <c r="AB2612" s="626"/>
      <c r="AC2612" s="626"/>
      <c r="AD2612" s="626"/>
      <c r="AE2612" s="626"/>
      <c r="AF2612" s="626"/>
      <c r="AG2612" s="626"/>
      <c r="AH2612" s="626"/>
      <c r="AI2612" s="626"/>
      <c r="AJ2612" s="626"/>
      <c r="AK2612" s="626"/>
      <c r="AL2612" s="626"/>
      <c r="AO2612" s="384" t="s">
        <v>48</v>
      </c>
      <c r="AP2612" s="384" t="s">
        <v>295</v>
      </c>
      <c r="AQ2612" s="384" t="str">
        <f t="shared" si="378"/>
        <v>Mymensingh Fulbaria</v>
      </c>
      <c r="AR2612" s="627"/>
      <c r="AS2612" s="627"/>
      <c r="AT2612" s="627"/>
      <c r="AU2612" s="627"/>
      <c r="AV2612" s="627"/>
      <c r="AW2612" s="627"/>
      <c r="AX2612" s="627"/>
      <c r="AY2612" s="627"/>
      <c r="AZ2612" s="627"/>
      <c r="BA2612" s="627"/>
      <c r="BB2612" s="627"/>
      <c r="BC2612" s="627"/>
      <c r="BD2612" s="627"/>
      <c r="BE2612" s="627"/>
      <c r="BF2612" s="627"/>
      <c r="BH2612" s="384" t="s">
        <v>48</v>
      </c>
      <c r="BI2612" s="384" t="s">
        <v>295</v>
      </c>
      <c r="BJ2612" s="384" t="str">
        <f t="shared" si="379"/>
        <v>Mymensingh Fulbaria</v>
      </c>
      <c r="BK2612" s="627"/>
      <c r="BL2612" s="627"/>
      <c r="BM2612" s="627"/>
      <c r="BN2612" s="627"/>
      <c r="BO2612" s="627"/>
      <c r="BP2612" s="627"/>
      <c r="BQ2612" s="627"/>
      <c r="BR2612" s="627"/>
      <c r="BS2612" s="627"/>
      <c r="BT2612" s="627"/>
      <c r="BU2612" s="627"/>
      <c r="BV2612" s="627"/>
      <c r="BW2612" s="627"/>
      <c r="BX2612" s="627"/>
      <c r="BY2612" s="627"/>
      <c r="CA2612" s="384" t="s">
        <v>48</v>
      </c>
      <c r="CB2612" s="384" t="s">
        <v>295</v>
      </c>
      <c r="CC2612" s="384" t="str">
        <f t="shared" si="380"/>
        <v>Mymensingh Fulbaria</v>
      </c>
      <c r="CD2612" s="629"/>
      <c r="CE2612" s="629"/>
      <c r="CF2612" s="629"/>
      <c r="CG2612" s="629"/>
      <c r="CH2612" s="629"/>
      <c r="CI2612" s="629"/>
      <c r="CJ2612" s="629"/>
      <c r="CK2612" s="629"/>
      <c r="CN2612" s="384" t="s">
        <v>48</v>
      </c>
      <c r="CO2612" s="384" t="s">
        <v>295</v>
      </c>
      <c r="CP2612" s="384" t="str">
        <f t="shared" si="381"/>
        <v>Mymensingh Fulbaria</v>
      </c>
      <c r="CQ2612" s="629"/>
      <c r="CR2612" s="629"/>
      <c r="CS2612" s="629"/>
      <c r="CT2612" s="629"/>
      <c r="CU2612" s="629"/>
      <c r="CV2612" s="629"/>
      <c r="CW2612" s="629"/>
      <c r="CX2612" s="629"/>
      <c r="CZ2612" s="384" t="s">
        <v>48</v>
      </c>
      <c r="DA2612" s="384" t="s">
        <v>295</v>
      </c>
      <c r="DB2612" s="384" t="str">
        <f t="shared" si="374"/>
        <v>Mymensingh Fulbaria</v>
      </c>
      <c r="DC2612" s="566"/>
      <c r="DD2612"/>
      <c r="DE2612" s="384" t="s">
        <v>48</v>
      </c>
      <c r="DF2612" s="384" t="s">
        <v>295</v>
      </c>
      <c r="DG2612" s="384" t="str">
        <f t="shared" si="375"/>
        <v>Mymensingh Fulbaria</v>
      </c>
      <c r="DH2612" s="566"/>
      <c r="DI2612"/>
      <c r="DJ2612" s="384" t="s">
        <v>48</v>
      </c>
      <c r="DK2612" s="384" t="s">
        <v>295</v>
      </c>
      <c r="DL2612" s="384" t="str">
        <f t="shared" si="372"/>
        <v>Mymensingh Fulbaria</v>
      </c>
      <c r="DM2612" s="566"/>
      <c r="DN2612"/>
      <c r="DO2612" s="384" t="s">
        <v>48</v>
      </c>
      <c r="DP2612" s="384" t="s">
        <v>295</v>
      </c>
      <c r="DQ2612" s="384" t="str">
        <f t="shared" si="373"/>
        <v>Mymensingh Fulbaria</v>
      </c>
      <c r="DR2612" s="566"/>
    </row>
    <row r="2613" spans="1:122" ht="15" hidden="1" x14ac:dyDescent="0.25">
      <c r="A2613" s="384" t="s">
        <v>48</v>
      </c>
      <c r="B2613" s="384" t="s">
        <v>296</v>
      </c>
      <c r="C2613" s="384" t="str">
        <f t="shared" si="376"/>
        <v>Mymensingh Gafargaon</v>
      </c>
      <c r="D2613" s="626"/>
      <c r="E2613" s="626"/>
      <c r="F2613" s="626"/>
      <c r="G2613" s="626"/>
      <c r="H2613" s="626"/>
      <c r="I2613" s="626"/>
      <c r="J2613" s="626"/>
      <c r="K2613" s="626"/>
      <c r="L2613" s="626"/>
      <c r="M2613" s="626"/>
      <c r="N2613" s="626"/>
      <c r="O2613" s="626"/>
      <c r="P2613" s="626"/>
      <c r="Q2613" s="626"/>
      <c r="R2613" s="626"/>
      <c r="S2613" s="315"/>
      <c r="T2613" s="315"/>
      <c r="U2613" s="384" t="s">
        <v>48</v>
      </c>
      <c r="V2613" s="384" t="s">
        <v>296</v>
      </c>
      <c r="W2613" s="384" t="str">
        <f t="shared" si="377"/>
        <v>Mymensingh Gafargaon</v>
      </c>
      <c r="X2613" s="626"/>
      <c r="Y2613" s="626"/>
      <c r="Z2613" s="626"/>
      <c r="AA2613" s="626"/>
      <c r="AB2613" s="626"/>
      <c r="AC2613" s="626"/>
      <c r="AD2613" s="626"/>
      <c r="AE2613" s="626"/>
      <c r="AF2613" s="626"/>
      <c r="AG2613" s="626"/>
      <c r="AH2613" s="626"/>
      <c r="AI2613" s="626"/>
      <c r="AJ2613" s="626"/>
      <c r="AK2613" s="626"/>
      <c r="AL2613" s="626"/>
      <c r="AO2613" s="384" t="s">
        <v>48</v>
      </c>
      <c r="AP2613" s="384" t="s">
        <v>296</v>
      </c>
      <c r="AQ2613" s="384" t="str">
        <f t="shared" si="378"/>
        <v>Mymensingh Gafargaon</v>
      </c>
      <c r="AR2613" s="627"/>
      <c r="AS2613" s="627"/>
      <c r="AT2613" s="627"/>
      <c r="AU2613" s="627"/>
      <c r="AV2613" s="627"/>
      <c r="AW2613" s="627"/>
      <c r="AX2613" s="627"/>
      <c r="AY2613" s="627"/>
      <c r="AZ2613" s="627"/>
      <c r="BA2613" s="627"/>
      <c r="BB2613" s="627"/>
      <c r="BC2613" s="627"/>
      <c r="BD2613" s="627"/>
      <c r="BE2613" s="627"/>
      <c r="BF2613" s="627"/>
      <c r="BH2613" s="384" t="s">
        <v>48</v>
      </c>
      <c r="BI2613" s="384" t="s">
        <v>296</v>
      </c>
      <c r="BJ2613" s="384" t="str">
        <f t="shared" si="379"/>
        <v>Mymensingh Gafargaon</v>
      </c>
      <c r="BK2613" s="627"/>
      <c r="BL2613" s="627"/>
      <c r="BM2613" s="627"/>
      <c r="BN2613" s="627"/>
      <c r="BO2613" s="627"/>
      <c r="BP2613" s="627"/>
      <c r="BQ2613" s="627"/>
      <c r="BR2613" s="627"/>
      <c r="BS2613" s="627"/>
      <c r="BT2613" s="627"/>
      <c r="BU2613" s="627"/>
      <c r="BV2613" s="627"/>
      <c r="BW2613" s="627"/>
      <c r="BX2613" s="627"/>
      <c r="BY2613" s="627"/>
      <c r="CA2613" s="384" t="s">
        <v>48</v>
      </c>
      <c r="CB2613" s="384" t="s">
        <v>296</v>
      </c>
      <c r="CC2613" s="384" t="str">
        <f t="shared" si="380"/>
        <v>Mymensingh Gafargaon</v>
      </c>
      <c r="CD2613" s="629"/>
      <c r="CE2613" s="629"/>
      <c r="CF2613" s="629"/>
      <c r="CG2613" s="629"/>
      <c r="CH2613" s="629"/>
      <c r="CI2613" s="629"/>
      <c r="CJ2613" s="629"/>
      <c r="CK2613" s="629"/>
      <c r="CN2613" s="384" t="s">
        <v>48</v>
      </c>
      <c r="CO2613" s="384" t="s">
        <v>296</v>
      </c>
      <c r="CP2613" s="384" t="str">
        <f t="shared" si="381"/>
        <v>Mymensingh Gafargaon</v>
      </c>
      <c r="CQ2613" s="629"/>
      <c r="CR2613" s="629"/>
      <c r="CS2613" s="629"/>
      <c r="CT2613" s="629"/>
      <c r="CU2613" s="629"/>
      <c r="CV2613" s="629"/>
      <c r="CW2613" s="629"/>
      <c r="CX2613" s="629"/>
      <c r="CZ2613" s="384" t="s">
        <v>48</v>
      </c>
      <c r="DA2613" s="384" t="s">
        <v>296</v>
      </c>
      <c r="DB2613" s="384" t="str">
        <f t="shared" si="374"/>
        <v>Mymensingh Gafargaon</v>
      </c>
      <c r="DC2613" s="566"/>
      <c r="DD2613"/>
      <c r="DE2613" s="384" t="s">
        <v>48</v>
      </c>
      <c r="DF2613" s="384" t="s">
        <v>296</v>
      </c>
      <c r="DG2613" s="384" t="str">
        <f t="shared" si="375"/>
        <v>Mymensingh Gafargaon</v>
      </c>
      <c r="DH2613" s="566"/>
      <c r="DI2613"/>
      <c r="DJ2613" s="384" t="s">
        <v>48</v>
      </c>
      <c r="DK2613" s="384" t="s">
        <v>296</v>
      </c>
      <c r="DL2613" s="384" t="str">
        <f t="shared" si="372"/>
        <v>Mymensingh Gafargaon</v>
      </c>
      <c r="DM2613" s="566"/>
      <c r="DN2613"/>
      <c r="DO2613" s="384" t="s">
        <v>48</v>
      </c>
      <c r="DP2613" s="384" t="s">
        <v>296</v>
      </c>
      <c r="DQ2613" s="384" t="str">
        <f t="shared" si="373"/>
        <v>Mymensingh Gafargaon</v>
      </c>
      <c r="DR2613" s="566"/>
    </row>
    <row r="2614" spans="1:122" ht="15" hidden="1" x14ac:dyDescent="0.25">
      <c r="A2614" s="384" t="s">
        <v>48</v>
      </c>
      <c r="B2614" s="384" t="s">
        <v>297</v>
      </c>
      <c r="C2614" s="384" t="str">
        <f t="shared" si="376"/>
        <v>Mymensingh Gauripur</v>
      </c>
      <c r="D2614" s="626"/>
      <c r="E2614" s="626"/>
      <c r="F2614" s="626"/>
      <c r="G2614" s="626"/>
      <c r="H2614" s="626"/>
      <c r="I2614" s="626"/>
      <c r="J2614" s="626"/>
      <c r="K2614" s="626"/>
      <c r="L2614" s="626"/>
      <c r="M2614" s="626"/>
      <c r="N2614" s="626"/>
      <c r="O2614" s="626"/>
      <c r="P2614" s="626"/>
      <c r="Q2614" s="626"/>
      <c r="R2614" s="626"/>
      <c r="S2614" s="315"/>
      <c r="T2614" s="315"/>
      <c r="U2614" s="384" t="s">
        <v>48</v>
      </c>
      <c r="V2614" s="384" t="s">
        <v>297</v>
      </c>
      <c r="W2614" s="384" t="str">
        <f t="shared" si="377"/>
        <v>Mymensingh Gauripur</v>
      </c>
      <c r="X2614" s="626"/>
      <c r="Y2614" s="626"/>
      <c r="Z2614" s="626"/>
      <c r="AA2614" s="626"/>
      <c r="AB2614" s="626"/>
      <c r="AC2614" s="626"/>
      <c r="AD2614" s="626"/>
      <c r="AE2614" s="626"/>
      <c r="AF2614" s="626"/>
      <c r="AG2614" s="626"/>
      <c r="AH2614" s="626"/>
      <c r="AI2614" s="626"/>
      <c r="AJ2614" s="626"/>
      <c r="AK2614" s="626"/>
      <c r="AL2614" s="626"/>
      <c r="AO2614" s="384" t="s">
        <v>48</v>
      </c>
      <c r="AP2614" s="384" t="s">
        <v>297</v>
      </c>
      <c r="AQ2614" s="384" t="str">
        <f t="shared" si="378"/>
        <v>Mymensingh Gauripur</v>
      </c>
      <c r="AR2614" s="627"/>
      <c r="AS2614" s="627"/>
      <c r="AT2614" s="627"/>
      <c r="AU2614" s="627"/>
      <c r="AV2614" s="627"/>
      <c r="AW2614" s="627"/>
      <c r="AX2614" s="627"/>
      <c r="AY2614" s="627"/>
      <c r="AZ2614" s="627"/>
      <c r="BA2614" s="627"/>
      <c r="BB2614" s="627"/>
      <c r="BC2614" s="627"/>
      <c r="BD2614" s="627"/>
      <c r="BE2614" s="627"/>
      <c r="BF2614" s="627"/>
      <c r="BH2614" s="384" t="s">
        <v>48</v>
      </c>
      <c r="BI2614" s="384" t="s">
        <v>297</v>
      </c>
      <c r="BJ2614" s="384" t="str">
        <f t="shared" si="379"/>
        <v>Mymensingh Gauripur</v>
      </c>
      <c r="BK2614" s="627"/>
      <c r="BL2614" s="627"/>
      <c r="BM2614" s="627"/>
      <c r="BN2614" s="627"/>
      <c r="BO2614" s="627"/>
      <c r="BP2614" s="627"/>
      <c r="BQ2614" s="627"/>
      <c r="BR2614" s="627"/>
      <c r="BS2614" s="627"/>
      <c r="BT2614" s="627"/>
      <c r="BU2614" s="627"/>
      <c r="BV2614" s="627"/>
      <c r="BW2614" s="627"/>
      <c r="BX2614" s="627"/>
      <c r="BY2614" s="627"/>
      <c r="CA2614" s="384" t="s">
        <v>48</v>
      </c>
      <c r="CB2614" s="384" t="s">
        <v>297</v>
      </c>
      <c r="CC2614" s="384" t="str">
        <f t="shared" si="380"/>
        <v>Mymensingh Gauripur</v>
      </c>
      <c r="CD2614" s="629"/>
      <c r="CE2614" s="629"/>
      <c r="CF2614" s="629"/>
      <c r="CG2614" s="629"/>
      <c r="CH2614" s="629"/>
      <c r="CI2614" s="629"/>
      <c r="CJ2614" s="629"/>
      <c r="CK2614" s="629"/>
      <c r="CN2614" s="384" t="s">
        <v>48</v>
      </c>
      <c r="CO2614" s="384" t="s">
        <v>297</v>
      </c>
      <c r="CP2614" s="384" t="str">
        <f t="shared" si="381"/>
        <v>Mymensingh Gauripur</v>
      </c>
      <c r="CQ2614" s="629"/>
      <c r="CR2614" s="629"/>
      <c r="CS2614" s="629"/>
      <c r="CT2614" s="629"/>
      <c r="CU2614" s="629"/>
      <c r="CV2614" s="629"/>
      <c r="CW2614" s="629"/>
      <c r="CX2614" s="629"/>
      <c r="CZ2614" s="384" t="s">
        <v>48</v>
      </c>
      <c r="DA2614" s="384" t="s">
        <v>297</v>
      </c>
      <c r="DB2614" s="384" t="str">
        <f t="shared" si="374"/>
        <v>Mymensingh Gauripur</v>
      </c>
      <c r="DC2614" s="566"/>
      <c r="DD2614"/>
      <c r="DE2614" s="384" t="s">
        <v>48</v>
      </c>
      <c r="DF2614" s="384" t="s">
        <v>297</v>
      </c>
      <c r="DG2614" s="384" t="str">
        <f t="shared" si="375"/>
        <v>Mymensingh Gauripur</v>
      </c>
      <c r="DH2614" s="566"/>
      <c r="DI2614"/>
      <c r="DJ2614" s="384" t="s">
        <v>48</v>
      </c>
      <c r="DK2614" s="384" t="s">
        <v>297</v>
      </c>
      <c r="DL2614" s="384" t="str">
        <f t="shared" si="372"/>
        <v>Mymensingh Gauripur</v>
      </c>
      <c r="DM2614" s="566"/>
      <c r="DN2614"/>
      <c r="DO2614" s="384" t="s">
        <v>48</v>
      </c>
      <c r="DP2614" s="384" t="s">
        <v>297</v>
      </c>
      <c r="DQ2614" s="384" t="str">
        <f t="shared" si="373"/>
        <v>Mymensingh Gauripur</v>
      </c>
      <c r="DR2614" s="566"/>
    </row>
    <row r="2615" spans="1:122" ht="15" hidden="1" x14ac:dyDescent="0.25">
      <c r="A2615" s="384" t="s">
        <v>48</v>
      </c>
      <c r="B2615" s="384" t="s">
        <v>298</v>
      </c>
      <c r="C2615" s="384" t="str">
        <f t="shared" si="376"/>
        <v>Mymensingh Haluaghat</v>
      </c>
      <c r="D2615" s="626"/>
      <c r="E2615" s="626"/>
      <c r="F2615" s="626"/>
      <c r="G2615" s="626"/>
      <c r="H2615" s="626"/>
      <c r="I2615" s="626"/>
      <c r="J2615" s="626"/>
      <c r="K2615" s="626"/>
      <c r="L2615" s="626"/>
      <c r="M2615" s="626"/>
      <c r="N2615" s="626"/>
      <c r="O2615" s="626"/>
      <c r="P2615" s="626"/>
      <c r="Q2615" s="626"/>
      <c r="R2615" s="626"/>
      <c r="S2615" s="315"/>
      <c r="T2615" s="315"/>
      <c r="U2615" s="384" t="s">
        <v>48</v>
      </c>
      <c r="V2615" s="384" t="s">
        <v>298</v>
      </c>
      <c r="W2615" s="384" t="str">
        <f t="shared" si="377"/>
        <v>Mymensingh Haluaghat</v>
      </c>
      <c r="X2615" s="626"/>
      <c r="Y2615" s="626"/>
      <c r="Z2615" s="626"/>
      <c r="AA2615" s="626"/>
      <c r="AB2615" s="626"/>
      <c r="AC2615" s="626"/>
      <c r="AD2615" s="626"/>
      <c r="AE2615" s="626"/>
      <c r="AF2615" s="626"/>
      <c r="AG2615" s="626"/>
      <c r="AH2615" s="626"/>
      <c r="AI2615" s="626"/>
      <c r="AJ2615" s="626"/>
      <c r="AK2615" s="626"/>
      <c r="AL2615" s="626"/>
      <c r="AO2615" s="384" t="s">
        <v>48</v>
      </c>
      <c r="AP2615" s="384" t="s">
        <v>298</v>
      </c>
      <c r="AQ2615" s="384" t="str">
        <f t="shared" si="378"/>
        <v>Mymensingh Haluaghat</v>
      </c>
      <c r="AR2615" s="627"/>
      <c r="AS2615" s="627"/>
      <c r="AT2615" s="627"/>
      <c r="AU2615" s="627"/>
      <c r="AV2615" s="627"/>
      <c r="AW2615" s="627"/>
      <c r="AX2615" s="627"/>
      <c r="AY2615" s="627"/>
      <c r="AZ2615" s="627"/>
      <c r="BA2615" s="627"/>
      <c r="BB2615" s="627"/>
      <c r="BC2615" s="627"/>
      <c r="BD2615" s="627"/>
      <c r="BE2615" s="627"/>
      <c r="BF2615" s="627"/>
      <c r="BH2615" s="384" t="s">
        <v>48</v>
      </c>
      <c r="BI2615" s="384" t="s">
        <v>298</v>
      </c>
      <c r="BJ2615" s="384" t="str">
        <f t="shared" si="379"/>
        <v>Mymensingh Haluaghat</v>
      </c>
      <c r="BK2615" s="627"/>
      <c r="BL2615" s="627"/>
      <c r="BM2615" s="627"/>
      <c r="BN2615" s="627"/>
      <c r="BO2615" s="627"/>
      <c r="BP2615" s="627"/>
      <c r="BQ2615" s="627"/>
      <c r="BR2615" s="627"/>
      <c r="BS2615" s="627"/>
      <c r="BT2615" s="627"/>
      <c r="BU2615" s="627"/>
      <c r="BV2615" s="627"/>
      <c r="BW2615" s="627"/>
      <c r="BX2615" s="627"/>
      <c r="BY2615" s="627"/>
      <c r="CA2615" s="384" t="s">
        <v>48</v>
      </c>
      <c r="CB2615" s="384" t="s">
        <v>298</v>
      </c>
      <c r="CC2615" s="384" t="str">
        <f t="shared" si="380"/>
        <v>Mymensingh Haluaghat</v>
      </c>
      <c r="CD2615" s="629"/>
      <c r="CE2615" s="629"/>
      <c r="CF2615" s="629"/>
      <c r="CG2615" s="629"/>
      <c r="CH2615" s="629"/>
      <c r="CI2615" s="629"/>
      <c r="CJ2615" s="629"/>
      <c r="CK2615" s="629"/>
      <c r="CN2615" s="384" t="s">
        <v>48</v>
      </c>
      <c r="CO2615" s="384" t="s">
        <v>298</v>
      </c>
      <c r="CP2615" s="384" t="str">
        <f t="shared" si="381"/>
        <v>Mymensingh Haluaghat</v>
      </c>
      <c r="CQ2615" s="629"/>
      <c r="CR2615" s="629"/>
      <c r="CS2615" s="629"/>
      <c r="CT2615" s="629"/>
      <c r="CU2615" s="629"/>
      <c r="CV2615" s="629"/>
      <c r="CW2615" s="629"/>
      <c r="CX2615" s="629"/>
      <c r="CZ2615" s="384" t="s">
        <v>48</v>
      </c>
      <c r="DA2615" s="384" t="s">
        <v>298</v>
      </c>
      <c r="DB2615" s="384" t="str">
        <f t="shared" si="374"/>
        <v>Mymensingh Haluaghat</v>
      </c>
      <c r="DC2615" s="566"/>
      <c r="DD2615"/>
      <c r="DE2615" s="384" t="s">
        <v>48</v>
      </c>
      <c r="DF2615" s="384" t="s">
        <v>298</v>
      </c>
      <c r="DG2615" s="384" t="str">
        <f t="shared" si="375"/>
        <v>Mymensingh Haluaghat</v>
      </c>
      <c r="DH2615" s="566"/>
      <c r="DI2615"/>
      <c r="DJ2615" s="384" t="s">
        <v>48</v>
      </c>
      <c r="DK2615" s="384" t="s">
        <v>298</v>
      </c>
      <c r="DL2615" s="384" t="str">
        <f t="shared" si="372"/>
        <v>Mymensingh Haluaghat</v>
      </c>
      <c r="DM2615" s="566"/>
      <c r="DN2615"/>
      <c r="DO2615" s="384" t="s">
        <v>48</v>
      </c>
      <c r="DP2615" s="384" t="s">
        <v>298</v>
      </c>
      <c r="DQ2615" s="384" t="str">
        <f t="shared" si="373"/>
        <v>Mymensingh Haluaghat</v>
      </c>
      <c r="DR2615" s="566"/>
    </row>
    <row r="2616" spans="1:122" ht="15" hidden="1" x14ac:dyDescent="0.25">
      <c r="A2616" s="384" t="s">
        <v>48</v>
      </c>
      <c r="B2616" s="384" t="s">
        <v>299</v>
      </c>
      <c r="C2616" s="384" t="str">
        <f t="shared" si="376"/>
        <v>Mymensingh Ishwarganj</v>
      </c>
      <c r="D2616" s="626"/>
      <c r="E2616" s="626"/>
      <c r="F2616" s="626"/>
      <c r="G2616" s="626"/>
      <c r="H2616" s="626"/>
      <c r="I2616" s="626"/>
      <c r="J2616" s="626"/>
      <c r="K2616" s="626"/>
      <c r="L2616" s="626"/>
      <c r="M2616" s="626"/>
      <c r="N2616" s="626"/>
      <c r="O2616" s="626"/>
      <c r="P2616" s="626"/>
      <c r="Q2616" s="626"/>
      <c r="R2616" s="626"/>
      <c r="S2616" s="315"/>
      <c r="T2616" s="315"/>
      <c r="U2616" s="384" t="s">
        <v>48</v>
      </c>
      <c r="V2616" s="384" t="s">
        <v>299</v>
      </c>
      <c r="W2616" s="384" t="str">
        <f t="shared" si="377"/>
        <v>Mymensingh Ishwarganj</v>
      </c>
      <c r="X2616" s="626"/>
      <c r="Y2616" s="626"/>
      <c r="Z2616" s="626"/>
      <c r="AA2616" s="626"/>
      <c r="AB2616" s="626"/>
      <c r="AC2616" s="626"/>
      <c r="AD2616" s="626"/>
      <c r="AE2616" s="626"/>
      <c r="AF2616" s="626"/>
      <c r="AG2616" s="626"/>
      <c r="AH2616" s="626"/>
      <c r="AI2616" s="626"/>
      <c r="AJ2616" s="626"/>
      <c r="AK2616" s="626"/>
      <c r="AL2616" s="626"/>
      <c r="AO2616" s="384" t="s">
        <v>48</v>
      </c>
      <c r="AP2616" s="384" t="s">
        <v>299</v>
      </c>
      <c r="AQ2616" s="384" t="str">
        <f t="shared" si="378"/>
        <v>Mymensingh Ishwarganj</v>
      </c>
      <c r="AR2616" s="627"/>
      <c r="AS2616" s="627"/>
      <c r="AT2616" s="627"/>
      <c r="AU2616" s="627"/>
      <c r="AV2616" s="627"/>
      <c r="AW2616" s="627"/>
      <c r="AX2616" s="627"/>
      <c r="AY2616" s="627"/>
      <c r="AZ2616" s="627"/>
      <c r="BA2616" s="627"/>
      <c r="BB2616" s="627"/>
      <c r="BC2616" s="627"/>
      <c r="BD2616" s="627"/>
      <c r="BE2616" s="627"/>
      <c r="BF2616" s="627"/>
      <c r="BH2616" s="384" t="s">
        <v>48</v>
      </c>
      <c r="BI2616" s="384" t="s">
        <v>299</v>
      </c>
      <c r="BJ2616" s="384" t="str">
        <f t="shared" si="379"/>
        <v>Mymensingh Ishwarganj</v>
      </c>
      <c r="BK2616" s="627"/>
      <c r="BL2616" s="627"/>
      <c r="BM2616" s="627"/>
      <c r="BN2616" s="627"/>
      <c r="BO2616" s="627"/>
      <c r="BP2616" s="627"/>
      <c r="BQ2616" s="627"/>
      <c r="BR2616" s="627"/>
      <c r="BS2616" s="627"/>
      <c r="BT2616" s="627"/>
      <c r="BU2616" s="627"/>
      <c r="BV2616" s="627"/>
      <c r="BW2616" s="627"/>
      <c r="BX2616" s="627"/>
      <c r="BY2616" s="627"/>
      <c r="CA2616" s="384" t="s">
        <v>48</v>
      </c>
      <c r="CB2616" s="384" t="s">
        <v>299</v>
      </c>
      <c r="CC2616" s="384" t="str">
        <f t="shared" si="380"/>
        <v>Mymensingh Ishwarganj</v>
      </c>
      <c r="CD2616" s="629"/>
      <c r="CE2616" s="629"/>
      <c r="CF2616" s="629"/>
      <c r="CG2616" s="629"/>
      <c r="CH2616" s="629"/>
      <c r="CI2616" s="629"/>
      <c r="CJ2616" s="629"/>
      <c r="CK2616" s="629"/>
      <c r="CN2616" s="384" t="s">
        <v>48</v>
      </c>
      <c r="CO2616" s="384" t="s">
        <v>299</v>
      </c>
      <c r="CP2616" s="384" t="str">
        <f t="shared" si="381"/>
        <v>Mymensingh Ishwarganj</v>
      </c>
      <c r="CQ2616" s="629"/>
      <c r="CR2616" s="629"/>
      <c r="CS2616" s="629"/>
      <c r="CT2616" s="629"/>
      <c r="CU2616" s="629"/>
      <c r="CV2616" s="629"/>
      <c r="CW2616" s="629"/>
      <c r="CX2616" s="629"/>
      <c r="CZ2616" s="384" t="s">
        <v>48</v>
      </c>
      <c r="DA2616" s="384" t="s">
        <v>299</v>
      </c>
      <c r="DB2616" s="384" t="str">
        <f t="shared" si="374"/>
        <v>Mymensingh Ishwarganj</v>
      </c>
      <c r="DC2616" s="566"/>
      <c r="DD2616"/>
      <c r="DE2616" s="384" t="s">
        <v>48</v>
      </c>
      <c r="DF2616" s="384" t="s">
        <v>299</v>
      </c>
      <c r="DG2616" s="384" t="str">
        <f t="shared" si="375"/>
        <v>Mymensingh Ishwarganj</v>
      </c>
      <c r="DH2616" s="566"/>
      <c r="DI2616"/>
      <c r="DJ2616" s="384" t="s">
        <v>48</v>
      </c>
      <c r="DK2616" s="384" t="s">
        <v>299</v>
      </c>
      <c r="DL2616" s="384" t="str">
        <f t="shared" si="372"/>
        <v>Mymensingh Ishwarganj</v>
      </c>
      <c r="DM2616" s="566"/>
      <c r="DN2616"/>
      <c r="DO2616" s="384" t="s">
        <v>48</v>
      </c>
      <c r="DP2616" s="384" t="s">
        <v>299</v>
      </c>
      <c r="DQ2616" s="384" t="str">
        <f t="shared" si="373"/>
        <v>Mymensingh Ishwarganj</v>
      </c>
      <c r="DR2616" s="566"/>
    </row>
    <row r="2617" spans="1:122" ht="15" hidden="1" x14ac:dyDescent="0.25">
      <c r="A2617" s="384" t="s">
        <v>48</v>
      </c>
      <c r="B2617" s="241" t="s">
        <v>592</v>
      </c>
      <c r="C2617" s="384" t="str">
        <f t="shared" si="376"/>
        <v>Mymensingh Mymensing Medical College Hosp.</v>
      </c>
      <c r="D2617" s="626"/>
      <c r="E2617" s="626"/>
      <c r="F2617" s="626"/>
      <c r="G2617" s="626"/>
      <c r="H2617" s="626"/>
      <c r="I2617" s="626"/>
      <c r="J2617" s="626"/>
      <c r="K2617" s="626"/>
      <c r="L2617" s="626"/>
      <c r="M2617" s="626"/>
      <c r="N2617" s="626"/>
      <c r="O2617" s="626"/>
      <c r="P2617" s="626"/>
      <c r="Q2617" s="626"/>
      <c r="R2617" s="626"/>
      <c r="S2617" s="315"/>
      <c r="T2617" s="315"/>
      <c r="U2617" s="384" t="s">
        <v>48</v>
      </c>
      <c r="V2617" s="241" t="s">
        <v>592</v>
      </c>
      <c r="W2617" s="384" t="str">
        <f t="shared" si="377"/>
        <v>Mymensingh Mymensing Medical College Hosp.</v>
      </c>
      <c r="X2617" s="626"/>
      <c r="Y2617" s="626"/>
      <c r="Z2617" s="626"/>
      <c r="AA2617" s="626"/>
      <c r="AB2617" s="626"/>
      <c r="AC2617" s="626"/>
      <c r="AD2617" s="626"/>
      <c r="AE2617" s="626"/>
      <c r="AF2617" s="626"/>
      <c r="AG2617" s="626"/>
      <c r="AH2617" s="626"/>
      <c r="AI2617" s="626"/>
      <c r="AJ2617" s="626"/>
      <c r="AK2617" s="626"/>
      <c r="AL2617" s="626"/>
      <c r="AO2617" s="384" t="s">
        <v>48</v>
      </c>
      <c r="AP2617" s="241" t="s">
        <v>592</v>
      </c>
      <c r="AQ2617" s="384" t="str">
        <f t="shared" si="378"/>
        <v>Mymensingh Mymensing Medical College Hosp.</v>
      </c>
      <c r="AR2617" s="627"/>
      <c r="AS2617" s="627"/>
      <c r="AT2617" s="627"/>
      <c r="AU2617" s="627"/>
      <c r="AV2617" s="627"/>
      <c r="AW2617" s="627"/>
      <c r="AX2617" s="627"/>
      <c r="AY2617" s="627"/>
      <c r="AZ2617" s="627"/>
      <c r="BA2617" s="627"/>
      <c r="BB2617" s="627"/>
      <c r="BC2617" s="627"/>
      <c r="BD2617" s="627"/>
      <c r="BE2617" s="627"/>
      <c r="BF2617" s="627"/>
      <c r="BH2617" s="384" t="s">
        <v>48</v>
      </c>
      <c r="BI2617" s="241" t="s">
        <v>592</v>
      </c>
      <c r="BJ2617" s="384" t="str">
        <f t="shared" si="379"/>
        <v>Mymensingh Mymensing Medical College Hosp.</v>
      </c>
      <c r="BK2617" s="627"/>
      <c r="BL2617" s="627"/>
      <c r="BM2617" s="627"/>
      <c r="BN2617" s="627"/>
      <c r="BO2617" s="627"/>
      <c r="BP2617" s="627"/>
      <c r="BQ2617" s="627"/>
      <c r="BR2617" s="627"/>
      <c r="BS2617" s="627"/>
      <c r="BT2617" s="627"/>
      <c r="BU2617" s="627"/>
      <c r="BV2617" s="627"/>
      <c r="BW2617" s="627"/>
      <c r="BX2617" s="627"/>
      <c r="BY2617" s="627"/>
      <c r="CA2617" s="384" t="s">
        <v>48</v>
      </c>
      <c r="CB2617" s="241" t="s">
        <v>592</v>
      </c>
      <c r="CC2617" s="384" t="str">
        <f t="shared" si="380"/>
        <v>Mymensingh Mymensing Medical College Hosp.</v>
      </c>
      <c r="CD2617" s="629"/>
      <c r="CE2617" s="629"/>
      <c r="CF2617" s="629"/>
      <c r="CG2617" s="629"/>
      <c r="CH2617" s="629"/>
      <c r="CI2617" s="629"/>
      <c r="CJ2617" s="629"/>
      <c r="CK2617" s="629"/>
      <c r="CN2617" s="384" t="s">
        <v>48</v>
      </c>
      <c r="CO2617" s="241" t="s">
        <v>592</v>
      </c>
      <c r="CP2617" s="384" t="str">
        <f t="shared" si="381"/>
        <v>Mymensingh Mymensing Medical College Hosp.</v>
      </c>
      <c r="CQ2617" s="629"/>
      <c r="CR2617" s="629"/>
      <c r="CS2617" s="629"/>
      <c r="CT2617" s="629"/>
      <c r="CU2617" s="629"/>
      <c r="CV2617" s="629"/>
      <c r="CW2617" s="629"/>
      <c r="CX2617" s="629"/>
      <c r="CZ2617" s="384" t="s">
        <v>48</v>
      </c>
      <c r="DA2617" s="241" t="s">
        <v>592</v>
      </c>
      <c r="DB2617" s="384" t="str">
        <f t="shared" si="374"/>
        <v>Mymensingh Mymensing Medical College Hosp.</v>
      </c>
      <c r="DC2617" s="566"/>
      <c r="DD2617"/>
      <c r="DE2617" s="384" t="s">
        <v>48</v>
      </c>
      <c r="DF2617" s="241" t="s">
        <v>592</v>
      </c>
      <c r="DG2617" s="384" t="str">
        <f t="shared" si="375"/>
        <v>Mymensingh Mymensing Medical College Hosp.</v>
      </c>
      <c r="DH2617" s="566"/>
      <c r="DI2617"/>
      <c r="DJ2617" s="384" t="s">
        <v>48</v>
      </c>
      <c r="DK2617" s="241" t="s">
        <v>592</v>
      </c>
      <c r="DL2617" s="384" t="str">
        <f t="shared" si="372"/>
        <v>Mymensingh Mymensing Medical College Hosp.</v>
      </c>
      <c r="DM2617" s="566"/>
      <c r="DN2617"/>
      <c r="DO2617" s="384" t="s">
        <v>48</v>
      </c>
      <c r="DP2617" s="241" t="s">
        <v>592</v>
      </c>
      <c r="DQ2617" s="384" t="str">
        <f t="shared" si="373"/>
        <v>Mymensingh Mymensing Medical College Hosp.</v>
      </c>
      <c r="DR2617" s="566"/>
    </row>
    <row r="2618" spans="1:122" ht="15" hidden="1" x14ac:dyDescent="0.25">
      <c r="A2618" s="384" t="s">
        <v>48</v>
      </c>
      <c r="B2618" s="384" t="s">
        <v>300</v>
      </c>
      <c r="C2618" s="384" t="str">
        <f t="shared" si="376"/>
        <v>Mymensingh Muktagacha</v>
      </c>
      <c r="D2618" s="626"/>
      <c r="E2618" s="626"/>
      <c r="F2618" s="626"/>
      <c r="G2618" s="626"/>
      <c r="H2618" s="626"/>
      <c r="I2618" s="626"/>
      <c r="J2618" s="626"/>
      <c r="K2618" s="626"/>
      <c r="L2618" s="626"/>
      <c r="M2618" s="626"/>
      <c r="N2618" s="626"/>
      <c r="O2618" s="626"/>
      <c r="P2618" s="626"/>
      <c r="Q2618" s="626"/>
      <c r="R2618" s="626"/>
      <c r="S2618" s="315"/>
      <c r="T2618" s="315"/>
      <c r="U2618" s="384" t="s">
        <v>48</v>
      </c>
      <c r="V2618" s="384" t="s">
        <v>300</v>
      </c>
      <c r="W2618" s="384" t="str">
        <f t="shared" si="377"/>
        <v>Mymensingh Muktagacha</v>
      </c>
      <c r="X2618" s="626"/>
      <c r="Y2618" s="626"/>
      <c r="Z2618" s="626"/>
      <c r="AA2618" s="626"/>
      <c r="AB2618" s="626"/>
      <c r="AC2618" s="626"/>
      <c r="AD2618" s="626"/>
      <c r="AE2618" s="626"/>
      <c r="AF2618" s="626"/>
      <c r="AG2618" s="626"/>
      <c r="AH2618" s="626"/>
      <c r="AI2618" s="626"/>
      <c r="AJ2618" s="626"/>
      <c r="AK2618" s="626"/>
      <c r="AL2618" s="626"/>
      <c r="AO2618" s="384" t="s">
        <v>48</v>
      </c>
      <c r="AP2618" s="384" t="s">
        <v>300</v>
      </c>
      <c r="AQ2618" s="384" t="str">
        <f t="shared" si="378"/>
        <v>Mymensingh Muktagacha</v>
      </c>
      <c r="AR2618" s="627"/>
      <c r="AS2618" s="627"/>
      <c r="AT2618" s="627"/>
      <c r="AU2618" s="627"/>
      <c r="AV2618" s="627"/>
      <c r="AW2618" s="627"/>
      <c r="AX2618" s="627"/>
      <c r="AY2618" s="627"/>
      <c r="AZ2618" s="627"/>
      <c r="BA2618" s="627"/>
      <c r="BB2618" s="627"/>
      <c r="BC2618" s="627"/>
      <c r="BD2618" s="627"/>
      <c r="BE2618" s="627"/>
      <c r="BF2618" s="627"/>
      <c r="BH2618" s="384" t="s">
        <v>48</v>
      </c>
      <c r="BI2618" s="384" t="s">
        <v>300</v>
      </c>
      <c r="BJ2618" s="384" t="str">
        <f t="shared" si="379"/>
        <v>Mymensingh Muktagacha</v>
      </c>
      <c r="BK2618" s="627"/>
      <c r="BL2618" s="627"/>
      <c r="BM2618" s="627"/>
      <c r="BN2618" s="627"/>
      <c r="BO2618" s="627"/>
      <c r="BP2618" s="627"/>
      <c r="BQ2618" s="627"/>
      <c r="BR2618" s="627"/>
      <c r="BS2618" s="627"/>
      <c r="BT2618" s="627"/>
      <c r="BU2618" s="627"/>
      <c r="BV2618" s="627"/>
      <c r="BW2618" s="627"/>
      <c r="BX2618" s="627"/>
      <c r="BY2618" s="627"/>
      <c r="CA2618" s="384" t="s">
        <v>48</v>
      </c>
      <c r="CB2618" s="384" t="s">
        <v>300</v>
      </c>
      <c r="CC2618" s="384" t="str">
        <f t="shared" si="380"/>
        <v>Mymensingh Muktagacha</v>
      </c>
      <c r="CD2618" s="629"/>
      <c r="CE2618" s="629"/>
      <c r="CF2618" s="629"/>
      <c r="CG2618" s="629"/>
      <c r="CH2618" s="629"/>
      <c r="CI2618" s="629"/>
      <c r="CJ2618" s="629"/>
      <c r="CK2618" s="629"/>
      <c r="CN2618" s="384" t="s">
        <v>48</v>
      </c>
      <c r="CO2618" s="384" t="s">
        <v>300</v>
      </c>
      <c r="CP2618" s="384" t="str">
        <f t="shared" si="381"/>
        <v>Mymensingh Muktagacha</v>
      </c>
      <c r="CQ2618" s="629"/>
      <c r="CR2618" s="629"/>
      <c r="CS2618" s="629"/>
      <c r="CT2618" s="629"/>
      <c r="CU2618" s="629"/>
      <c r="CV2618" s="629"/>
      <c r="CW2618" s="629"/>
      <c r="CX2618" s="629"/>
      <c r="CZ2618" s="384" t="s">
        <v>48</v>
      </c>
      <c r="DA2618" s="384" t="s">
        <v>300</v>
      </c>
      <c r="DB2618" s="384" t="str">
        <f t="shared" si="374"/>
        <v>Mymensingh Muktagacha</v>
      </c>
      <c r="DC2618" s="566"/>
      <c r="DD2618"/>
      <c r="DE2618" s="384" t="s">
        <v>48</v>
      </c>
      <c r="DF2618" s="384" t="s">
        <v>300</v>
      </c>
      <c r="DG2618" s="384" t="str">
        <f t="shared" si="375"/>
        <v>Mymensingh Muktagacha</v>
      </c>
      <c r="DH2618" s="566"/>
      <c r="DI2618"/>
      <c r="DJ2618" s="384" t="s">
        <v>48</v>
      </c>
      <c r="DK2618" s="384" t="s">
        <v>300</v>
      </c>
      <c r="DL2618" s="384" t="str">
        <f t="shared" si="372"/>
        <v>Mymensingh Muktagacha</v>
      </c>
      <c r="DM2618" s="566"/>
      <c r="DN2618"/>
      <c r="DO2618" s="384" t="s">
        <v>48</v>
      </c>
      <c r="DP2618" s="384" t="s">
        <v>300</v>
      </c>
      <c r="DQ2618" s="384" t="str">
        <f t="shared" si="373"/>
        <v>Mymensingh Muktagacha</v>
      </c>
      <c r="DR2618" s="566"/>
    </row>
    <row r="2619" spans="1:122" ht="15" hidden="1" x14ac:dyDescent="0.25">
      <c r="A2619" s="384" t="s">
        <v>48</v>
      </c>
      <c r="B2619" s="241" t="s">
        <v>593</v>
      </c>
      <c r="C2619" s="384" t="str">
        <f t="shared" si="376"/>
        <v>Mymensingh Mymensingh Sadar</v>
      </c>
      <c r="D2619" s="626"/>
      <c r="E2619" s="626"/>
      <c r="F2619" s="626"/>
      <c r="G2619" s="626"/>
      <c r="H2619" s="626"/>
      <c r="I2619" s="626"/>
      <c r="J2619" s="626"/>
      <c r="K2619" s="626"/>
      <c r="L2619" s="626"/>
      <c r="M2619" s="626"/>
      <c r="N2619" s="626"/>
      <c r="O2619" s="626"/>
      <c r="P2619" s="626"/>
      <c r="Q2619" s="626"/>
      <c r="R2619" s="626"/>
      <c r="S2619" s="315"/>
      <c r="T2619" s="315"/>
      <c r="U2619" s="384" t="s">
        <v>48</v>
      </c>
      <c r="V2619" s="241" t="s">
        <v>593</v>
      </c>
      <c r="W2619" s="384" t="str">
        <f t="shared" si="377"/>
        <v>Mymensingh Mymensingh Sadar</v>
      </c>
      <c r="X2619" s="626"/>
      <c r="Y2619" s="626"/>
      <c r="Z2619" s="626"/>
      <c r="AA2619" s="626"/>
      <c r="AB2619" s="626"/>
      <c r="AC2619" s="626"/>
      <c r="AD2619" s="626"/>
      <c r="AE2619" s="626"/>
      <c r="AF2619" s="626"/>
      <c r="AG2619" s="626"/>
      <c r="AH2619" s="626"/>
      <c r="AI2619" s="626"/>
      <c r="AJ2619" s="626"/>
      <c r="AK2619" s="626"/>
      <c r="AL2619" s="626"/>
      <c r="AO2619" s="384" t="s">
        <v>48</v>
      </c>
      <c r="AP2619" s="241" t="s">
        <v>593</v>
      </c>
      <c r="AQ2619" s="384" t="str">
        <f t="shared" si="378"/>
        <v>Mymensingh Mymensingh Sadar</v>
      </c>
      <c r="AR2619" s="627"/>
      <c r="AS2619" s="627"/>
      <c r="AT2619" s="627"/>
      <c r="AU2619" s="627"/>
      <c r="AV2619" s="627"/>
      <c r="AW2619" s="627"/>
      <c r="AX2619" s="627"/>
      <c r="AY2619" s="627"/>
      <c r="AZ2619" s="627"/>
      <c r="BA2619" s="627"/>
      <c r="BB2619" s="627"/>
      <c r="BC2619" s="627"/>
      <c r="BD2619" s="627"/>
      <c r="BE2619" s="627"/>
      <c r="BF2619" s="627"/>
      <c r="BH2619" s="384" t="s">
        <v>48</v>
      </c>
      <c r="BI2619" s="241" t="s">
        <v>593</v>
      </c>
      <c r="BJ2619" s="384" t="str">
        <f t="shared" si="379"/>
        <v>Mymensingh Mymensingh Sadar</v>
      </c>
      <c r="BK2619" s="627"/>
      <c r="BL2619" s="627"/>
      <c r="BM2619" s="627"/>
      <c r="BN2619" s="627"/>
      <c r="BO2619" s="627"/>
      <c r="BP2619" s="627"/>
      <c r="BQ2619" s="627"/>
      <c r="BR2619" s="627"/>
      <c r="BS2619" s="627"/>
      <c r="BT2619" s="627"/>
      <c r="BU2619" s="627"/>
      <c r="BV2619" s="627"/>
      <c r="BW2619" s="627"/>
      <c r="BX2619" s="627"/>
      <c r="BY2619" s="627"/>
      <c r="CA2619" s="384" t="s">
        <v>48</v>
      </c>
      <c r="CB2619" s="241" t="s">
        <v>593</v>
      </c>
      <c r="CC2619" s="384" t="str">
        <f t="shared" si="380"/>
        <v>Mymensingh Mymensingh Sadar</v>
      </c>
      <c r="CD2619" s="629"/>
      <c r="CE2619" s="629"/>
      <c r="CF2619" s="629"/>
      <c r="CG2619" s="629"/>
      <c r="CH2619" s="629"/>
      <c r="CI2619" s="629"/>
      <c r="CJ2619" s="629"/>
      <c r="CK2619" s="629"/>
      <c r="CN2619" s="384" t="s">
        <v>48</v>
      </c>
      <c r="CO2619" s="241" t="s">
        <v>593</v>
      </c>
      <c r="CP2619" s="384" t="str">
        <f t="shared" si="381"/>
        <v>Mymensingh Mymensingh Sadar</v>
      </c>
      <c r="CQ2619" s="629"/>
      <c r="CR2619" s="629"/>
      <c r="CS2619" s="629"/>
      <c r="CT2619" s="629"/>
      <c r="CU2619" s="629"/>
      <c r="CV2619" s="629"/>
      <c r="CW2619" s="629"/>
      <c r="CX2619" s="629"/>
      <c r="CZ2619" s="384" t="s">
        <v>48</v>
      </c>
      <c r="DA2619" s="241" t="s">
        <v>593</v>
      </c>
      <c r="DB2619" s="384" t="str">
        <f t="shared" si="374"/>
        <v>Mymensingh Mymensingh Sadar</v>
      </c>
      <c r="DC2619" s="566"/>
      <c r="DD2619"/>
      <c r="DE2619" s="384" t="s">
        <v>48</v>
      </c>
      <c r="DF2619" s="241" t="s">
        <v>593</v>
      </c>
      <c r="DG2619" s="384" t="str">
        <f t="shared" si="375"/>
        <v>Mymensingh Mymensingh Sadar</v>
      </c>
      <c r="DH2619" s="566"/>
      <c r="DI2619"/>
      <c r="DJ2619" s="384" t="s">
        <v>48</v>
      </c>
      <c r="DK2619" s="241" t="s">
        <v>593</v>
      </c>
      <c r="DL2619" s="384" t="str">
        <f t="shared" si="372"/>
        <v>Mymensingh Mymensingh Sadar</v>
      </c>
      <c r="DM2619" s="566"/>
      <c r="DN2619"/>
      <c r="DO2619" s="384" t="s">
        <v>48</v>
      </c>
      <c r="DP2619" s="241" t="s">
        <v>593</v>
      </c>
      <c r="DQ2619" s="384" t="str">
        <f t="shared" si="373"/>
        <v>Mymensingh Mymensingh Sadar</v>
      </c>
      <c r="DR2619" s="566"/>
    </row>
    <row r="2620" spans="1:122" ht="15" hidden="1" x14ac:dyDescent="0.25">
      <c r="A2620" s="384" t="s">
        <v>48</v>
      </c>
      <c r="B2620" s="384" t="s">
        <v>301</v>
      </c>
      <c r="C2620" s="384" t="str">
        <f t="shared" si="376"/>
        <v>Mymensingh Nandail</v>
      </c>
      <c r="D2620" s="626"/>
      <c r="E2620" s="626"/>
      <c r="F2620" s="626"/>
      <c r="G2620" s="626"/>
      <c r="H2620" s="626"/>
      <c r="I2620" s="626"/>
      <c r="J2620" s="626"/>
      <c r="K2620" s="626"/>
      <c r="L2620" s="626"/>
      <c r="M2620" s="626"/>
      <c r="N2620" s="626"/>
      <c r="O2620" s="626"/>
      <c r="P2620" s="626"/>
      <c r="Q2620" s="626"/>
      <c r="R2620" s="626"/>
      <c r="S2620" s="315"/>
      <c r="T2620" s="315"/>
      <c r="U2620" s="384" t="s">
        <v>48</v>
      </c>
      <c r="V2620" s="384" t="s">
        <v>301</v>
      </c>
      <c r="W2620" s="384" t="str">
        <f t="shared" si="377"/>
        <v>Mymensingh Nandail</v>
      </c>
      <c r="X2620" s="626"/>
      <c r="Y2620" s="626"/>
      <c r="Z2620" s="626"/>
      <c r="AA2620" s="626"/>
      <c r="AB2620" s="626"/>
      <c r="AC2620" s="626"/>
      <c r="AD2620" s="626"/>
      <c r="AE2620" s="626"/>
      <c r="AF2620" s="626"/>
      <c r="AG2620" s="626"/>
      <c r="AH2620" s="626"/>
      <c r="AI2620" s="626"/>
      <c r="AJ2620" s="626"/>
      <c r="AK2620" s="626"/>
      <c r="AL2620" s="626"/>
      <c r="AO2620" s="384" t="s">
        <v>48</v>
      </c>
      <c r="AP2620" s="384" t="s">
        <v>301</v>
      </c>
      <c r="AQ2620" s="384" t="str">
        <f t="shared" si="378"/>
        <v>Mymensingh Nandail</v>
      </c>
      <c r="AR2620" s="627"/>
      <c r="AS2620" s="627"/>
      <c r="AT2620" s="627"/>
      <c r="AU2620" s="627"/>
      <c r="AV2620" s="627"/>
      <c r="AW2620" s="627"/>
      <c r="AX2620" s="627"/>
      <c r="AY2620" s="627"/>
      <c r="AZ2620" s="627"/>
      <c r="BA2620" s="627"/>
      <c r="BB2620" s="627"/>
      <c r="BC2620" s="627"/>
      <c r="BD2620" s="627"/>
      <c r="BE2620" s="627"/>
      <c r="BF2620" s="627"/>
      <c r="BH2620" s="384" t="s">
        <v>48</v>
      </c>
      <c r="BI2620" s="384" t="s">
        <v>301</v>
      </c>
      <c r="BJ2620" s="384" t="str">
        <f t="shared" si="379"/>
        <v>Mymensingh Nandail</v>
      </c>
      <c r="BK2620" s="627"/>
      <c r="BL2620" s="627"/>
      <c r="BM2620" s="627"/>
      <c r="BN2620" s="627"/>
      <c r="BO2620" s="627"/>
      <c r="BP2620" s="627"/>
      <c r="BQ2620" s="627"/>
      <c r="BR2620" s="627"/>
      <c r="BS2620" s="627"/>
      <c r="BT2620" s="627"/>
      <c r="BU2620" s="627"/>
      <c r="BV2620" s="627"/>
      <c r="BW2620" s="627"/>
      <c r="BX2620" s="627"/>
      <c r="BY2620" s="627"/>
      <c r="CA2620" s="384" t="s">
        <v>48</v>
      </c>
      <c r="CB2620" s="384" t="s">
        <v>301</v>
      </c>
      <c r="CC2620" s="384" t="str">
        <f t="shared" si="380"/>
        <v>Mymensingh Nandail</v>
      </c>
      <c r="CD2620" s="629"/>
      <c r="CE2620" s="629"/>
      <c r="CF2620" s="629"/>
      <c r="CG2620" s="629"/>
      <c r="CH2620" s="629"/>
      <c r="CI2620" s="629"/>
      <c r="CJ2620" s="629"/>
      <c r="CK2620" s="629"/>
      <c r="CN2620" s="384" t="s">
        <v>48</v>
      </c>
      <c r="CO2620" s="384" t="s">
        <v>301</v>
      </c>
      <c r="CP2620" s="384" t="str">
        <f t="shared" si="381"/>
        <v>Mymensingh Nandail</v>
      </c>
      <c r="CQ2620" s="629"/>
      <c r="CR2620" s="629"/>
      <c r="CS2620" s="629"/>
      <c r="CT2620" s="629"/>
      <c r="CU2620" s="629"/>
      <c r="CV2620" s="629"/>
      <c r="CW2620" s="629"/>
      <c r="CX2620" s="629"/>
      <c r="CZ2620" s="384" t="s">
        <v>48</v>
      </c>
      <c r="DA2620" s="384" t="s">
        <v>301</v>
      </c>
      <c r="DB2620" s="384" t="str">
        <f t="shared" si="374"/>
        <v>Mymensingh Nandail</v>
      </c>
      <c r="DC2620" s="566"/>
      <c r="DD2620"/>
      <c r="DE2620" s="384" t="s">
        <v>48</v>
      </c>
      <c r="DF2620" s="384" t="s">
        <v>301</v>
      </c>
      <c r="DG2620" s="384" t="str">
        <f t="shared" si="375"/>
        <v>Mymensingh Nandail</v>
      </c>
      <c r="DH2620" s="566"/>
      <c r="DI2620"/>
      <c r="DJ2620" s="384" t="s">
        <v>48</v>
      </c>
      <c r="DK2620" s="384" t="s">
        <v>301</v>
      </c>
      <c r="DL2620" s="384" t="str">
        <f t="shared" si="372"/>
        <v>Mymensingh Nandail</v>
      </c>
      <c r="DM2620" s="566"/>
      <c r="DN2620"/>
      <c r="DO2620" s="384" t="s">
        <v>48</v>
      </c>
      <c r="DP2620" s="384" t="s">
        <v>301</v>
      </c>
      <c r="DQ2620" s="384" t="str">
        <f t="shared" si="373"/>
        <v>Mymensingh Nandail</v>
      </c>
      <c r="DR2620" s="566"/>
    </row>
    <row r="2621" spans="1:122" ht="15" hidden="1" x14ac:dyDescent="0.25">
      <c r="A2621" s="384" t="s">
        <v>48</v>
      </c>
      <c r="B2621" s="384" t="s">
        <v>302</v>
      </c>
      <c r="C2621" s="384" t="str">
        <f t="shared" si="376"/>
        <v>Mymensingh Phulpur</v>
      </c>
      <c r="D2621" s="626"/>
      <c r="E2621" s="626"/>
      <c r="F2621" s="626"/>
      <c r="G2621" s="626"/>
      <c r="H2621" s="626"/>
      <c r="I2621" s="626"/>
      <c r="J2621" s="626"/>
      <c r="K2621" s="626"/>
      <c r="L2621" s="626"/>
      <c r="M2621" s="626"/>
      <c r="N2621" s="626"/>
      <c r="O2621" s="626"/>
      <c r="P2621" s="626"/>
      <c r="Q2621" s="626"/>
      <c r="R2621" s="626"/>
      <c r="S2621" s="315"/>
      <c r="T2621" s="315"/>
      <c r="U2621" s="384" t="s">
        <v>48</v>
      </c>
      <c r="V2621" s="384" t="s">
        <v>302</v>
      </c>
      <c r="W2621" s="384" t="str">
        <f t="shared" si="377"/>
        <v>Mymensingh Phulpur</v>
      </c>
      <c r="X2621" s="626"/>
      <c r="Y2621" s="626"/>
      <c r="Z2621" s="626"/>
      <c r="AA2621" s="626"/>
      <c r="AB2621" s="626"/>
      <c r="AC2621" s="626"/>
      <c r="AD2621" s="626"/>
      <c r="AE2621" s="626"/>
      <c r="AF2621" s="626"/>
      <c r="AG2621" s="626"/>
      <c r="AH2621" s="626"/>
      <c r="AI2621" s="626"/>
      <c r="AJ2621" s="626"/>
      <c r="AK2621" s="626"/>
      <c r="AL2621" s="626"/>
      <c r="AO2621" s="384" t="s">
        <v>48</v>
      </c>
      <c r="AP2621" s="384" t="s">
        <v>302</v>
      </c>
      <c r="AQ2621" s="384" t="str">
        <f t="shared" si="378"/>
        <v>Mymensingh Phulpur</v>
      </c>
      <c r="AR2621" s="627"/>
      <c r="AS2621" s="627"/>
      <c r="AT2621" s="627"/>
      <c r="AU2621" s="627"/>
      <c r="AV2621" s="627"/>
      <c r="AW2621" s="627"/>
      <c r="AX2621" s="627"/>
      <c r="AY2621" s="627"/>
      <c r="AZ2621" s="627"/>
      <c r="BA2621" s="627"/>
      <c r="BB2621" s="627"/>
      <c r="BC2621" s="627"/>
      <c r="BD2621" s="627"/>
      <c r="BE2621" s="627"/>
      <c r="BF2621" s="627"/>
      <c r="BH2621" s="384" t="s">
        <v>48</v>
      </c>
      <c r="BI2621" s="384" t="s">
        <v>302</v>
      </c>
      <c r="BJ2621" s="384" t="str">
        <f t="shared" si="379"/>
        <v>Mymensingh Phulpur</v>
      </c>
      <c r="BK2621" s="627"/>
      <c r="BL2621" s="627"/>
      <c r="BM2621" s="627"/>
      <c r="BN2621" s="627"/>
      <c r="BO2621" s="627"/>
      <c r="BP2621" s="627"/>
      <c r="BQ2621" s="627"/>
      <c r="BR2621" s="627"/>
      <c r="BS2621" s="627"/>
      <c r="BT2621" s="627"/>
      <c r="BU2621" s="627"/>
      <c r="BV2621" s="627"/>
      <c r="BW2621" s="627"/>
      <c r="BX2621" s="627"/>
      <c r="BY2621" s="627"/>
      <c r="CA2621" s="384" t="s">
        <v>48</v>
      </c>
      <c r="CB2621" s="384" t="s">
        <v>302</v>
      </c>
      <c r="CC2621" s="384" t="str">
        <f t="shared" si="380"/>
        <v>Mymensingh Phulpur</v>
      </c>
      <c r="CD2621" s="629"/>
      <c r="CE2621" s="629"/>
      <c r="CF2621" s="629"/>
      <c r="CG2621" s="629"/>
      <c r="CH2621" s="629"/>
      <c r="CI2621" s="629"/>
      <c r="CJ2621" s="629"/>
      <c r="CK2621" s="629"/>
      <c r="CN2621" s="384" t="s">
        <v>48</v>
      </c>
      <c r="CO2621" s="384" t="s">
        <v>302</v>
      </c>
      <c r="CP2621" s="384" t="str">
        <f t="shared" si="381"/>
        <v>Mymensingh Phulpur</v>
      </c>
      <c r="CQ2621" s="629"/>
      <c r="CR2621" s="629"/>
      <c r="CS2621" s="629"/>
      <c r="CT2621" s="629"/>
      <c r="CU2621" s="629"/>
      <c r="CV2621" s="629"/>
      <c r="CW2621" s="629"/>
      <c r="CX2621" s="629"/>
      <c r="CZ2621" s="384" t="s">
        <v>48</v>
      </c>
      <c r="DA2621" s="384" t="s">
        <v>302</v>
      </c>
      <c r="DB2621" s="384" t="str">
        <f t="shared" si="374"/>
        <v>Mymensingh Phulpur</v>
      </c>
      <c r="DC2621" s="566"/>
      <c r="DD2621"/>
      <c r="DE2621" s="384" t="s">
        <v>48</v>
      </c>
      <c r="DF2621" s="384" t="s">
        <v>302</v>
      </c>
      <c r="DG2621" s="384" t="str">
        <f t="shared" si="375"/>
        <v>Mymensingh Phulpur</v>
      </c>
      <c r="DH2621" s="566"/>
      <c r="DI2621"/>
      <c r="DJ2621" s="384" t="s">
        <v>48</v>
      </c>
      <c r="DK2621" s="384" t="s">
        <v>302</v>
      </c>
      <c r="DL2621" s="384" t="str">
        <f t="shared" si="372"/>
        <v>Mymensingh Phulpur</v>
      </c>
      <c r="DM2621" s="566"/>
      <c r="DN2621"/>
      <c r="DO2621" s="384" t="s">
        <v>48</v>
      </c>
      <c r="DP2621" s="384" t="s">
        <v>302</v>
      </c>
      <c r="DQ2621" s="384" t="str">
        <f t="shared" si="373"/>
        <v>Mymensingh Phulpur</v>
      </c>
      <c r="DR2621" s="566"/>
    </row>
    <row r="2622" spans="1:122" ht="15" hidden="1" x14ac:dyDescent="0.25">
      <c r="A2622" s="384" t="s">
        <v>48</v>
      </c>
      <c r="B2622" s="385" t="s">
        <v>88</v>
      </c>
      <c r="C2622" s="384" t="str">
        <f t="shared" si="376"/>
        <v>Mymensingh Prison</v>
      </c>
      <c r="D2622" s="626"/>
      <c r="E2622" s="626"/>
      <c r="F2622" s="626"/>
      <c r="G2622" s="626"/>
      <c r="H2622" s="626"/>
      <c r="I2622" s="626"/>
      <c r="J2622" s="626"/>
      <c r="K2622" s="626"/>
      <c r="L2622" s="626"/>
      <c r="M2622" s="626"/>
      <c r="N2622" s="626"/>
      <c r="O2622" s="626"/>
      <c r="P2622" s="626"/>
      <c r="Q2622" s="626"/>
      <c r="R2622" s="626"/>
      <c r="S2622" s="315"/>
      <c r="T2622" s="315"/>
      <c r="U2622" s="384" t="s">
        <v>48</v>
      </c>
      <c r="V2622" s="385" t="s">
        <v>88</v>
      </c>
      <c r="W2622" s="384" t="str">
        <f t="shared" si="377"/>
        <v>Mymensingh Prison</v>
      </c>
      <c r="X2622" s="626"/>
      <c r="Y2622" s="626"/>
      <c r="Z2622" s="626"/>
      <c r="AA2622" s="626"/>
      <c r="AB2622" s="626"/>
      <c r="AC2622" s="626"/>
      <c r="AD2622" s="626"/>
      <c r="AE2622" s="626"/>
      <c r="AF2622" s="626"/>
      <c r="AG2622" s="626"/>
      <c r="AH2622" s="626"/>
      <c r="AI2622" s="626"/>
      <c r="AJ2622" s="626"/>
      <c r="AK2622" s="626"/>
      <c r="AL2622" s="626"/>
      <c r="AO2622" s="384" t="s">
        <v>48</v>
      </c>
      <c r="AP2622" s="385" t="s">
        <v>88</v>
      </c>
      <c r="AQ2622" s="384" t="str">
        <f t="shared" si="378"/>
        <v>Mymensingh Prison</v>
      </c>
      <c r="AR2622" s="627"/>
      <c r="AS2622" s="627"/>
      <c r="AT2622" s="627"/>
      <c r="AU2622" s="627"/>
      <c r="AV2622" s="627"/>
      <c r="AW2622" s="627"/>
      <c r="AX2622" s="627"/>
      <c r="AY2622" s="627"/>
      <c r="AZ2622" s="627"/>
      <c r="BA2622" s="627"/>
      <c r="BB2622" s="627"/>
      <c r="BC2622" s="627"/>
      <c r="BD2622" s="627"/>
      <c r="BE2622" s="627"/>
      <c r="BF2622" s="627"/>
      <c r="BH2622" s="384" t="s">
        <v>48</v>
      </c>
      <c r="BI2622" s="385" t="s">
        <v>88</v>
      </c>
      <c r="BJ2622" s="384" t="str">
        <f t="shared" si="379"/>
        <v>Mymensingh Prison</v>
      </c>
      <c r="BK2622" s="627"/>
      <c r="BL2622" s="627"/>
      <c r="BM2622" s="627"/>
      <c r="BN2622" s="627"/>
      <c r="BO2622" s="627"/>
      <c r="BP2622" s="627"/>
      <c r="BQ2622" s="627"/>
      <c r="BR2622" s="627"/>
      <c r="BS2622" s="627"/>
      <c r="BT2622" s="627"/>
      <c r="BU2622" s="627"/>
      <c r="BV2622" s="627"/>
      <c r="BW2622" s="627"/>
      <c r="BX2622" s="627"/>
      <c r="BY2622" s="627"/>
      <c r="CA2622" s="384" t="s">
        <v>48</v>
      </c>
      <c r="CB2622" s="385" t="s">
        <v>88</v>
      </c>
      <c r="CC2622" s="384" t="str">
        <f t="shared" si="380"/>
        <v>Mymensingh Prison</v>
      </c>
      <c r="CD2622" s="629"/>
      <c r="CE2622" s="629"/>
      <c r="CF2622" s="629"/>
      <c r="CG2622" s="629"/>
      <c r="CH2622" s="629"/>
      <c r="CI2622" s="629"/>
      <c r="CJ2622" s="629"/>
      <c r="CK2622" s="629"/>
      <c r="CN2622" s="384" t="s">
        <v>48</v>
      </c>
      <c r="CO2622" s="385" t="s">
        <v>88</v>
      </c>
      <c r="CP2622" s="384" t="str">
        <f t="shared" si="381"/>
        <v>Mymensingh Prison</v>
      </c>
      <c r="CQ2622" s="629"/>
      <c r="CR2622" s="629"/>
      <c r="CS2622" s="629"/>
      <c r="CT2622" s="629"/>
      <c r="CU2622" s="629"/>
      <c r="CV2622" s="629"/>
      <c r="CW2622" s="629"/>
      <c r="CX2622" s="629"/>
      <c r="CZ2622" s="384" t="s">
        <v>48</v>
      </c>
      <c r="DA2622" s="385" t="s">
        <v>88</v>
      </c>
      <c r="DB2622" s="384" t="str">
        <f t="shared" si="374"/>
        <v>Mymensingh Prison</v>
      </c>
      <c r="DC2622" s="566"/>
      <c r="DD2622"/>
      <c r="DE2622" s="384" t="s">
        <v>48</v>
      </c>
      <c r="DF2622" s="385" t="s">
        <v>88</v>
      </c>
      <c r="DG2622" s="384" t="str">
        <f t="shared" si="375"/>
        <v>Mymensingh Prison</v>
      </c>
      <c r="DH2622" s="566"/>
      <c r="DI2622"/>
      <c r="DJ2622" s="384" t="s">
        <v>48</v>
      </c>
      <c r="DK2622" s="385" t="s">
        <v>88</v>
      </c>
      <c r="DL2622" s="384" t="str">
        <f t="shared" si="372"/>
        <v>Mymensingh Prison</v>
      </c>
      <c r="DM2622" s="566"/>
      <c r="DN2622"/>
      <c r="DO2622" s="384" t="s">
        <v>48</v>
      </c>
      <c r="DP2622" s="385" t="s">
        <v>88</v>
      </c>
      <c r="DQ2622" s="384" t="str">
        <f t="shared" si="373"/>
        <v>Mymensingh Prison</v>
      </c>
      <c r="DR2622" s="566"/>
    </row>
    <row r="2623" spans="1:122" ht="15" hidden="1" x14ac:dyDescent="0.25">
      <c r="A2623" s="384" t="s">
        <v>48</v>
      </c>
      <c r="B2623" s="384" t="s">
        <v>303</v>
      </c>
      <c r="C2623" s="384" t="str">
        <f t="shared" si="376"/>
        <v>Mymensingh Trisal</v>
      </c>
      <c r="D2623" s="626"/>
      <c r="E2623" s="626"/>
      <c r="F2623" s="626"/>
      <c r="G2623" s="626"/>
      <c r="H2623" s="626"/>
      <c r="I2623" s="626"/>
      <c r="J2623" s="626"/>
      <c r="K2623" s="626"/>
      <c r="L2623" s="626"/>
      <c r="M2623" s="626"/>
      <c r="N2623" s="626"/>
      <c r="O2623" s="626"/>
      <c r="P2623" s="626"/>
      <c r="Q2623" s="626"/>
      <c r="R2623" s="626"/>
      <c r="S2623" s="315"/>
      <c r="T2623" s="315"/>
      <c r="U2623" s="384" t="s">
        <v>48</v>
      </c>
      <c r="V2623" s="384" t="s">
        <v>303</v>
      </c>
      <c r="W2623" s="384" t="str">
        <f t="shared" si="377"/>
        <v>Mymensingh Trisal</v>
      </c>
      <c r="X2623" s="626"/>
      <c r="Y2623" s="626"/>
      <c r="Z2623" s="626"/>
      <c r="AA2623" s="626"/>
      <c r="AB2623" s="626"/>
      <c r="AC2623" s="626"/>
      <c r="AD2623" s="626"/>
      <c r="AE2623" s="626"/>
      <c r="AF2623" s="626"/>
      <c r="AG2623" s="626"/>
      <c r="AH2623" s="626"/>
      <c r="AI2623" s="626"/>
      <c r="AJ2623" s="626"/>
      <c r="AK2623" s="626"/>
      <c r="AL2623" s="626"/>
      <c r="AO2623" s="384" t="s">
        <v>48</v>
      </c>
      <c r="AP2623" s="384" t="s">
        <v>303</v>
      </c>
      <c r="AQ2623" s="384" t="str">
        <f t="shared" si="378"/>
        <v>Mymensingh Trisal</v>
      </c>
      <c r="AR2623" s="627"/>
      <c r="AS2623" s="627"/>
      <c r="AT2623" s="627"/>
      <c r="AU2623" s="627"/>
      <c r="AV2623" s="627"/>
      <c r="AW2623" s="627"/>
      <c r="AX2623" s="627"/>
      <c r="AY2623" s="627"/>
      <c r="AZ2623" s="627"/>
      <c r="BA2623" s="627"/>
      <c r="BB2623" s="627"/>
      <c r="BC2623" s="627"/>
      <c r="BD2623" s="627"/>
      <c r="BE2623" s="627"/>
      <c r="BF2623" s="627"/>
      <c r="BH2623" s="384" t="s">
        <v>48</v>
      </c>
      <c r="BI2623" s="384" t="s">
        <v>303</v>
      </c>
      <c r="BJ2623" s="384" t="str">
        <f t="shared" si="379"/>
        <v>Mymensingh Trisal</v>
      </c>
      <c r="BK2623" s="627"/>
      <c r="BL2623" s="627"/>
      <c r="BM2623" s="627"/>
      <c r="BN2623" s="627"/>
      <c r="BO2623" s="627"/>
      <c r="BP2623" s="627"/>
      <c r="BQ2623" s="627"/>
      <c r="BR2623" s="627"/>
      <c r="BS2623" s="627"/>
      <c r="BT2623" s="627"/>
      <c r="BU2623" s="627"/>
      <c r="BV2623" s="627"/>
      <c r="BW2623" s="627"/>
      <c r="BX2623" s="627"/>
      <c r="BY2623" s="627"/>
      <c r="CA2623" s="384" t="s">
        <v>48</v>
      </c>
      <c r="CB2623" s="384" t="s">
        <v>303</v>
      </c>
      <c r="CC2623" s="384" t="str">
        <f t="shared" si="380"/>
        <v>Mymensingh Trisal</v>
      </c>
      <c r="CD2623" s="629"/>
      <c r="CE2623" s="629"/>
      <c r="CF2623" s="629"/>
      <c r="CG2623" s="629"/>
      <c r="CH2623" s="629"/>
      <c r="CI2623" s="629"/>
      <c r="CJ2623" s="629"/>
      <c r="CK2623" s="629"/>
      <c r="CN2623" s="384" t="s">
        <v>48</v>
      </c>
      <c r="CO2623" s="384" t="s">
        <v>303</v>
      </c>
      <c r="CP2623" s="384" t="str">
        <f t="shared" si="381"/>
        <v>Mymensingh Trisal</v>
      </c>
      <c r="CQ2623" s="629"/>
      <c r="CR2623" s="629"/>
      <c r="CS2623" s="629"/>
      <c r="CT2623" s="629"/>
      <c r="CU2623" s="629"/>
      <c r="CV2623" s="629"/>
      <c r="CW2623" s="629"/>
      <c r="CX2623" s="629"/>
      <c r="CZ2623" s="384" t="s">
        <v>48</v>
      </c>
      <c r="DA2623" s="384" t="s">
        <v>303</v>
      </c>
      <c r="DB2623" s="384" t="str">
        <f t="shared" si="374"/>
        <v>Mymensingh Trisal</v>
      </c>
      <c r="DC2623" s="566"/>
      <c r="DD2623"/>
      <c r="DE2623" s="384" t="s">
        <v>48</v>
      </c>
      <c r="DF2623" s="384" t="s">
        <v>303</v>
      </c>
      <c r="DG2623" s="384" t="str">
        <f t="shared" si="375"/>
        <v>Mymensingh Trisal</v>
      </c>
      <c r="DH2623" s="566"/>
      <c r="DI2623"/>
      <c r="DJ2623" s="384" t="s">
        <v>48</v>
      </c>
      <c r="DK2623" s="384" t="s">
        <v>303</v>
      </c>
      <c r="DL2623" s="384" t="str">
        <f t="shared" si="372"/>
        <v>Mymensingh Trisal</v>
      </c>
      <c r="DM2623" s="566">
        <v>2</v>
      </c>
      <c r="DN2623"/>
      <c r="DO2623" s="384" t="s">
        <v>48</v>
      </c>
      <c r="DP2623" s="384" t="s">
        <v>303</v>
      </c>
      <c r="DQ2623" s="384" t="str">
        <f t="shared" si="373"/>
        <v>Mymensingh Trisal</v>
      </c>
      <c r="DR2623" s="566">
        <v>3</v>
      </c>
    </row>
    <row r="2624" spans="1:122" ht="15" hidden="1" x14ac:dyDescent="0.25">
      <c r="A2624" s="384" t="s">
        <v>51</v>
      </c>
      <c r="B2624" s="384" t="s">
        <v>315</v>
      </c>
      <c r="C2624" s="384" t="str">
        <f t="shared" si="376"/>
        <v>Netrakona Atpara</v>
      </c>
      <c r="D2624" s="626"/>
      <c r="E2624" s="626"/>
      <c r="F2624" s="626"/>
      <c r="G2624" s="626"/>
      <c r="H2624" s="626"/>
      <c r="I2624" s="626"/>
      <c r="J2624" s="626"/>
      <c r="K2624" s="626"/>
      <c r="L2624" s="626"/>
      <c r="M2624" s="626"/>
      <c r="N2624" s="626"/>
      <c r="O2624" s="626"/>
      <c r="P2624" s="626"/>
      <c r="Q2624" s="626"/>
      <c r="R2624" s="626"/>
      <c r="S2624" s="386"/>
      <c r="T2624" s="386"/>
      <c r="U2624" s="384" t="s">
        <v>51</v>
      </c>
      <c r="V2624" s="384" t="s">
        <v>315</v>
      </c>
      <c r="W2624" s="384" t="str">
        <f t="shared" si="377"/>
        <v>Netrakona Atpara</v>
      </c>
      <c r="X2624" s="626"/>
      <c r="Y2624" s="626"/>
      <c r="Z2624" s="626"/>
      <c r="AA2624" s="626"/>
      <c r="AB2624" s="626"/>
      <c r="AC2624" s="626"/>
      <c r="AD2624" s="626"/>
      <c r="AE2624" s="626"/>
      <c r="AF2624" s="626"/>
      <c r="AG2624" s="626"/>
      <c r="AH2624" s="626"/>
      <c r="AI2624" s="626"/>
      <c r="AJ2624" s="626"/>
      <c r="AK2624" s="626"/>
      <c r="AL2624" s="626"/>
      <c r="AO2624" s="384" t="s">
        <v>51</v>
      </c>
      <c r="AP2624" s="384" t="s">
        <v>315</v>
      </c>
      <c r="AQ2624" s="384" t="str">
        <f t="shared" si="378"/>
        <v>Netrakona Atpara</v>
      </c>
      <c r="AR2624" s="627"/>
      <c r="AS2624" s="627"/>
      <c r="AT2624" s="627"/>
      <c r="AU2624" s="627"/>
      <c r="AV2624" s="627"/>
      <c r="AW2624" s="627"/>
      <c r="AX2624" s="627"/>
      <c r="AY2624" s="627"/>
      <c r="AZ2624" s="627"/>
      <c r="BA2624" s="627"/>
      <c r="BB2624" s="627"/>
      <c r="BC2624" s="627"/>
      <c r="BD2624" s="627"/>
      <c r="BE2624" s="627"/>
      <c r="BF2624" s="627"/>
      <c r="BH2624" s="384" t="s">
        <v>51</v>
      </c>
      <c r="BI2624" s="384" t="s">
        <v>315</v>
      </c>
      <c r="BJ2624" s="384" t="str">
        <f t="shared" si="379"/>
        <v>Netrakona Atpara</v>
      </c>
      <c r="BK2624" s="627"/>
      <c r="BL2624" s="627"/>
      <c r="BM2624" s="627"/>
      <c r="BN2624" s="627"/>
      <c r="BO2624" s="627"/>
      <c r="BP2624" s="627"/>
      <c r="BQ2624" s="627"/>
      <c r="BR2624" s="627"/>
      <c r="BS2624" s="627"/>
      <c r="BT2624" s="627"/>
      <c r="BU2624" s="627"/>
      <c r="BV2624" s="627"/>
      <c r="BW2624" s="627"/>
      <c r="BX2624" s="627"/>
      <c r="BY2624" s="627"/>
      <c r="CA2624" s="384" t="s">
        <v>51</v>
      </c>
      <c r="CB2624" s="384" t="s">
        <v>315</v>
      </c>
      <c r="CC2624" s="384" t="str">
        <f t="shared" si="380"/>
        <v>Netrakona Atpara</v>
      </c>
      <c r="CD2624" s="629"/>
      <c r="CE2624" s="629"/>
      <c r="CF2624" s="629"/>
      <c r="CG2624" s="629"/>
      <c r="CH2624" s="629"/>
      <c r="CI2624" s="629"/>
      <c r="CJ2624" s="629"/>
      <c r="CK2624" s="629"/>
      <c r="CN2624" s="384" t="s">
        <v>51</v>
      </c>
      <c r="CO2624" s="384" t="s">
        <v>315</v>
      </c>
      <c r="CP2624" s="384" t="str">
        <f t="shared" si="381"/>
        <v>Netrakona Atpara</v>
      </c>
      <c r="CQ2624" s="629"/>
      <c r="CR2624" s="629"/>
      <c r="CS2624" s="629"/>
      <c r="CT2624" s="629"/>
      <c r="CU2624" s="629"/>
      <c r="CV2624" s="629"/>
      <c r="CW2624" s="629"/>
      <c r="CX2624" s="629"/>
      <c r="CZ2624" s="384" t="s">
        <v>51</v>
      </c>
      <c r="DA2624" s="384" t="s">
        <v>315</v>
      </c>
      <c r="DB2624" s="384" t="str">
        <f t="shared" si="374"/>
        <v>Netrakona Atpara</v>
      </c>
      <c r="DC2624" s="566"/>
      <c r="DD2624"/>
      <c r="DE2624" s="384" t="s">
        <v>51</v>
      </c>
      <c r="DF2624" s="384" t="s">
        <v>315</v>
      </c>
      <c r="DG2624" s="384" t="str">
        <f t="shared" si="375"/>
        <v>Netrakona Atpara</v>
      </c>
      <c r="DH2624" s="566"/>
      <c r="DI2624"/>
      <c r="DJ2624" s="384" t="s">
        <v>51</v>
      </c>
      <c r="DK2624" s="384" t="s">
        <v>315</v>
      </c>
      <c r="DL2624" s="384" t="str">
        <f t="shared" si="372"/>
        <v>Netrakona Atpara</v>
      </c>
      <c r="DM2624" s="566">
        <v>4</v>
      </c>
      <c r="DN2624"/>
      <c r="DO2624" s="384" t="s">
        <v>51</v>
      </c>
      <c r="DP2624" s="384" t="s">
        <v>315</v>
      </c>
      <c r="DQ2624" s="384" t="str">
        <f t="shared" si="373"/>
        <v>Netrakona Atpara</v>
      </c>
      <c r="DR2624" s="566">
        <v>2</v>
      </c>
    </row>
    <row r="2625" spans="1:122" ht="15" hidden="1" x14ac:dyDescent="0.25">
      <c r="A2625" s="384" t="s">
        <v>51</v>
      </c>
      <c r="B2625" s="384" t="s">
        <v>316</v>
      </c>
      <c r="C2625" s="384" t="str">
        <f t="shared" si="376"/>
        <v>Netrakona Barhatta</v>
      </c>
      <c r="D2625" s="626"/>
      <c r="E2625" s="626"/>
      <c r="F2625" s="626"/>
      <c r="G2625" s="626"/>
      <c r="H2625" s="626"/>
      <c r="I2625" s="626"/>
      <c r="J2625" s="626"/>
      <c r="K2625" s="626"/>
      <c r="L2625" s="626"/>
      <c r="M2625" s="626"/>
      <c r="N2625" s="626"/>
      <c r="O2625" s="626"/>
      <c r="P2625" s="626"/>
      <c r="Q2625" s="626"/>
      <c r="R2625" s="626"/>
      <c r="S2625" s="386"/>
      <c r="T2625" s="386"/>
      <c r="U2625" s="384" t="s">
        <v>51</v>
      </c>
      <c r="V2625" s="384" t="s">
        <v>316</v>
      </c>
      <c r="W2625" s="384" t="str">
        <f t="shared" si="377"/>
        <v>Netrakona Barhatta</v>
      </c>
      <c r="X2625" s="626"/>
      <c r="Y2625" s="626"/>
      <c r="Z2625" s="626"/>
      <c r="AA2625" s="626"/>
      <c r="AB2625" s="626"/>
      <c r="AC2625" s="626"/>
      <c r="AD2625" s="626"/>
      <c r="AE2625" s="626"/>
      <c r="AF2625" s="626"/>
      <c r="AG2625" s="626"/>
      <c r="AH2625" s="626"/>
      <c r="AI2625" s="626"/>
      <c r="AJ2625" s="626"/>
      <c r="AK2625" s="626"/>
      <c r="AL2625" s="626"/>
      <c r="AO2625" s="384" t="s">
        <v>51</v>
      </c>
      <c r="AP2625" s="384" t="s">
        <v>316</v>
      </c>
      <c r="AQ2625" s="384" t="str">
        <f t="shared" si="378"/>
        <v>Netrakona Barhatta</v>
      </c>
      <c r="AR2625" s="627"/>
      <c r="AS2625" s="627"/>
      <c r="AT2625" s="627"/>
      <c r="AU2625" s="627"/>
      <c r="AV2625" s="627"/>
      <c r="AW2625" s="627"/>
      <c r="AX2625" s="627"/>
      <c r="AY2625" s="627"/>
      <c r="AZ2625" s="627"/>
      <c r="BA2625" s="627"/>
      <c r="BB2625" s="627"/>
      <c r="BC2625" s="627"/>
      <c r="BD2625" s="627"/>
      <c r="BE2625" s="627"/>
      <c r="BF2625" s="627"/>
      <c r="BH2625" s="384" t="s">
        <v>51</v>
      </c>
      <c r="BI2625" s="384" t="s">
        <v>316</v>
      </c>
      <c r="BJ2625" s="384" t="str">
        <f t="shared" si="379"/>
        <v>Netrakona Barhatta</v>
      </c>
      <c r="BK2625" s="627"/>
      <c r="BL2625" s="627"/>
      <c r="BM2625" s="627"/>
      <c r="BN2625" s="627"/>
      <c r="BO2625" s="627"/>
      <c r="BP2625" s="627"/>
      <c r="BQ2625" s="627"/>
      <c r="BR2625" s="627"/>
      <c r="BS2625" s="627"/>
      <c r="BT2625" s="627"/>
      <c r="BU2625" s="627"/>
      <c r="BV2625" s="627"/>
      <c r="BW2625" s="627"/>
      <c r="BX2625" s="627"/>
      <c r="BY2625" s="627"/>
      <c r="CA2625" s="384" t="s">
        <v>51</v>
      </c>
      <c r="CB2625" s="384" t="s">
        <v>316</v>
      </c>
      <c r="CC2625" s="384" t="str">
        <f t="shared" si="380"/>
        <v>Netrakona Barhatta</v>
      </c>
      <c r="CD2625" s="629"/>
      <c r="CE2625" s="629"/>
      <c r="CF2625" s="629"/>
      <c r="CG2625" s="629"/>
      <c r="CH2625" s="629"/>
      <c r="CI2625" s="629"/>
      <c r="CJ2625" s="629"/>
      <c r="CK2625" s="629"/>
      <c r="CN2625" s="384" t="s">
        <v>51</v>
      </c>
      <c r="CO2625" s="384" t="s">
        <v>316</v>
      </c>
      <c r="CP2625" s="384" t="str">
        <f t="shared" si="381"/>
        <v>Netrakona Barhatta</v>
      </c>
      <c r="CQ2625" s="629"/>
      <c r="CR2625" s="629"/>
      <c r="CS2625" s="629"/>
      <c r="CT2625" s="629"/>
      <c r="CU2625" s="629"/>
      <c r="CV2625" s="629"/>
      <c r="CW2625" s="629"/>
      <c r="CX2625" s="629"/>
      <c r="CZ2625" s="384" t="s">
        <v>51</v>
      </c>
      <c r="DA2625" s="384" t="s">
        <v>316</v>
      </c>
      <c r="DB2625" s="384" t="str">
        <f t="shared" si="374"/>
        <v>Netrakona Barhatta</v>
      </c>
      <c r="DC2625" s="566"/>
      <c r="DD2625"/>
      <c r="DE2625" s="384" t="s">
        <v>51</v>
      </c>
      <c r="DF2625" s="384" t="s">
        <v>316</v>
      </c>
      <c r="DG2625" s="384" t="str">
        <f t="shared" si="375"/>
        <v>Netrakona Barhatta</v>
      </c>
      <c r="DH2625" s="566"/>
      <c r="DI2625"/>
      <c r="DJ2625" s="384" t="s">
        <v>51</v>
      </c>
      <c r="DK2625" s="384" t="s">
        <v>316</v>
      </c>
      <c r="DL2625" s="384" t="str">
        <f t="shared" si="372"/>
        <v>Netrakona Barhatta</v>
      </c>
      <c r="DM2625" s="566">
        <v>9</v>
      </c>
      <c r="DN2625"/>
      <c r="DO2625" s="384" t="s">
        <v>51</v>
      </c>
      <c r="DP2625" s="384" t="s">
        <v>316</v>
      </c>
      <c r="DQ2625" s="384" t="str">
        <f t="shared" si="373"/>
        <v>Netrakona Barhatta</v>
      </c>
      <c r="DR2625" s="566">
        <v>10</v>
      </c>
    </row>
    <row r="2626" spans="1:122" ht="15" hidden="1" x14ac:dyDescent="0.25">
      <c r="A2626" s="384" t="s">
        <v>51</v>
      </c>
      <c r="B2626" s="384" t="s">
        <v>317</v>
      </c>
      <c r="C2626" s="384" t="str">
        <f t="shared" si="376"/>
        <v>Netrakona Durgapur</v>
      </c>
      <c r="D2626" s="626"/>
      <c r="E2626" s="626"/>
      <c r="F2626" s="626"/>
      <c r="G2626" s="626"/>
      <c r="H2626" s="626"/>
      <c r="I2626" s="626"/>
      <c r="J2626" s="626"/>
      <c r="K2626" s="626"/>
      <c r="L2626" s="626"/>
      <c r="M2626" s="626"/>
      <c r="N2626" s="626"/>
      <c r="O2626" s="626"/>
      <c r="P2626" s="626"/>
      <c r="Q2626" s="626"/>
      <c r="R2626" s="626"/>
      <c r="S2626" s="386"/>
      <c r="T2626" s="386"/>
      <c r="U2626" s="384" t="s">
        <v>51</v>
      </c>
      <c r="V2626" s="384" t="s">
        <v>317</v>
      </c>
      <c r="W2626" s="384" t="str">
        <f t="shared" si="377"/>
        <v>Netrakona Durgapur</v>
      </c>
      <c r="X2626" s="626"/>
      <c r="Y2626" s="626"/>
      <c r="Z2626" s="626"/>
      <c r="AA2626" s="626"/>
      <c r="AB2626" s="626"/>
      <c r="AC2626" s="626"/>
      <c r="AD2626" s="626"/>
      <c r="AE2626" s="626"/>
      <c r="AF2626" s="626"/>
      <c r="AG2626" s="626"/>
      <c r="AH2626" s="626"/>
      <c r="AI2626" s="626"/>
      <c r="AJ2626" s="626"/>
      <c r="AK2626" s="626"/>
      <c r="AL2626" s="626"/>
      <c r="AO2626" s="384" t="s">
        <v>51</v>
      </c>
      <c r="AP2626" s="384" t="s">
        <v>317</v>
      </c>
      <c r="AQ2626" s="384" t="str">
        <f t="shared" si="378"/>
        <v>Netrakona Durgapur</v>
      </c>
      <c r="AR2626" s="627"/>
      <c r="AS2626" s="627"/>
      <c r="AT2626" s="627"/>
      <c r="AU2626" s="627"/>
      <c r="AV2626" s="627"/>
      <c r="AW2626" s="627"/>
      <c r="AX2626" s="627"/>
      <c r="AY2626" s="627"/>
      <c r="AZ2626" s="627"/>
      <c r="BA2626" s="627"/>
      <c r="BB2626" s="627"/>
      <c r="BC2626" s="627"/>
      <c r="BD2626" s="627"/>
      <c r="BE2626" s="627"/>
      <c r="BF2626" s="627"/>
      <c r="BH2626" s="384" t="s">
        <v>51</v>
      </c>
      <c r="BI2626" s="384" t="s">
        <v>317</v>
      </c>
      <c r="BJ2626" s="384" t="str">
        <f t="shared" si="379"/>
        <v>Netrakona Durgapur</v>
      </c>
      <c r="BK2626" s="627"/>
      <c r="BL2626" s="627"/>
      <c r="BM2626" s="627"/>
      <c r="BN2626" s="627"/>
      <c r="BO2626" s="627"/>
      <c r="BP2626" s="627"/>
      <c r="BQ2626" s="627"/>
      <c r="BR2626" s="627"/>
      <c r="BS2626" s="627"/>
      <c r="BT2626" s="627"/>
      <c r="BU2626" s="627"/>
      <c r="BV2626" s="627"/>
      <c r="BW2626" s="627"/>
      <c r="BX2626" s="627"/>
      <c r="BY2626" s="627"/>
      <c r="CA2626" s="384" t="s">
        <v>51</v>
      </c>
      <c r="CB2626" s="384" t="s">
        <v>317</v>
      </c>
      <c r="CC2626" s="384" t="str">
        <f t="shared" si="380"/>
        <v>Netrakona Durgapur</v>
      </c>
      <c r="CD2626" s="629"/>
      <c r="CE2626" s="629"/>
      <c r="CF2626" s="629"/>
      <c r="CG2626" s="629"/>
      <c r="CH2626" s="629"/>
      <c r="CI2626" s="629"/>
      <c r="CJ2626" s="629"/>
      <c r="CK2626" s="629"/>
      <c r="CN2626" s="384" t="s">
        <v>51</v>
      </c>
      <c r="CO2626" s="384" t="s">
        <v>317</v>
      </c>
      <c r="CP2626" s="384" t="str">
        <f t="shared" si="381"/>
        <v>Netrakona Durgapur</v>
      </c>
      <c r="CQ2626" s="629"/>
      <c r="CR2626" s="629"/>
      <c r="CS2626" s="629"/>
      <c r="CT2626" s="629"/>
      <c r="CU2626" s="629"/>
      <c r="CV2626" s="629"/>
      <c r="CW2626" s="629"/>
      <c r="CX2626" s="629"/>
      <c r="CZ2626" s="384" t="s">
        <v>51</v>
      </c>
      <c r="DA2626" s="384" t="s">
        <v>317</v>
      </c>
      <c r="DB2626" s="384" t="str">
        <f t="shared" si="374"/>
        <v>Netrakona Durgapur</v>
      </c>
      <c r="DC2626" s="566"/>
      <c r="DD2626"/>
      <c r="DE2626" s="384" t="s">
        <v>51</v>
      </c>
      <c r="DF2626" s="384" t="s">
        <v>317</v>
      </c>
      <c r="DG2626" s="384" t="str">
        <f t="shared" si="375"/>
        <v>Netrakona Durgapur</v>
      </c>
      <c r="DH2626" s="566"/>
      <c r="DI2626"/>
      <c r="DJ2626" s="384" t="s">
        <v>51</v>
      </c>
      <c r="DK2626" s="384" t="s">
        <v>317</v>
      </c>
      <c r="DL2626" s="384" t="str">
        <f t="shared" si="372"/>
        <v>Netrakona Durgapur</v>
      </c>
      <c r="DM2626" s="566">
        <v>8</v>
      </c>
      <c r="DN2626"/>
      <c r="DO2626" s="384" t="s">
        <v>51</v>
      </c>
      <c r="DP2626" s="384" t="s">
        <v>317</v>
      </c>
      <c r="DQ2626" s="384" t="str">
        <f t="shared" si="373"/>
        <v>Netrakona Durgapur</v>
      </c>
      <c r="DR2626" s="566">
        <v>6</v>
      </c>
    </row>
    <row r="2627" spans="1:122" ht="15" hidden="1" x14ac:dyDescent="0.25">
      <c r="A2627" s="384" t="s">
        <v>51</v>
      </c>
      <c r="B2627" s="384" t="s">
        <v>318</v>
      </c>
      <c r="C2627" s="384" t="str">
        <f t="shared" si="376"/>
        <v>Netrakona Kalmakanda</v>
      </c>
      <c r="D2627" s="626"/>
      <c r="E2627" s="626"/>
      <c r="F2627" s="626"/>
      <c r="G2627" s="626"/>
      <c r="H2627" s="626"/>
      <c r="I2627" s="626"/>
      <c r="J2627" s="626"/>
      <c r="K2627" s="626"/>
      <c r="L2627" s="626"/>
      <c r="M2627" s="626"/>
      <c r="N2627" s="626"/>
      <c r="O2627" s="626"/>
      <c r="P2627" s="626"/>
      <c r="Q2627" s="626"/>
      <c r="R2627" s="626"/>
      <c r="S2627" s="386"/>
      <c r="T2627" s="386"/>
      <c r="U2627" s="384" t="s">
        <v>51</v>
      </c>
      <c r="V2627" s="384" t="s">
        <v>318</v>
      </c>
      <c r="W2627" s="384" t="str">
        <f t="shared" si="377"/>
        <v>Netrakona Kalmakanda</v>
      </c>
      <c r="X2627" s="626"/>
      <c r="Y2627" s="626"/>
      <c r="Z2627" s="626"/>
      <c r="AA2627" s="626"/>
      <c r="AB2627" s="626"/>
      <c r="AC2627" s="626"/>
      <c r="AD2627" s="626"/>
      <c r="AE2627" s="626"/>
      <c r="AF2627" s="626"/>
      <c r="AG2627" s="626"/>
      <c r="AH2627" s="626"/>
      <c r="AI2627" s="626"/>
      <c r="AJ2627" s="626"/>
      <c r="AK2627" s="626"/>
      <c r="AL2627" s="626"/>
      <c r="AO2627" s="384" t="s">
        <v>51</v>
      </c>
      <c r="AP2627" s="384" t="s">
        <v>318</v>
      </c>
      <c r="AQ2627" s="384" t="str">
        <f t="shared" si="378"/>
        <v>Netrakona Kalmakanda</v>
      </c>
      <c r="AR2627" s="627"/>
      <c r="AS2627" s="627"/>
      <c r="AT2627" s="627"/>
      <c r="AU2627" s="627"/>
      <c r="AV2627" s="627"/>
      <c r="AW2627" s="627"/>
      <c r="AX2627" s="627"/>
      <c r="AY2627" s="627"/>
      <c r="AZ2627" s="627"/>
      <c r="BA2627" s="627"/>
      <c r="BB2627" s="627"/>
      <c r="BC2627" s="627"/>
      <c r="BD2627" s="627"/>
      <c r="BE2627" s="627"/>
      <c r="BF2627" s="627"/>
      <c r="BH2627" s="384" t="s">
        <v>51</v>
      </c>
      <c r="BI2627" s="384" t="s">
        <v>318</v>
      </c>
      <c r="BJ2627" s="384" t="str">
        <f t="shared" si="379"/>
        <v>Netrakona Kalmakanda</v>
      </c>
      <c r="BK2627" s="627"/>
      <c r="BL2627" s="627"/>
      <c r="BM2627" s="627"/>
      <c r="BN2627" s="627"/>
      <c r="BO2627" s="627"/>
      <c r="BP2627" s="627"/>
      <c r="BQ2627" s="627"/>
      <c r="BR2627" s="627"/>
      <c r="BS2627" s="627"/>
      <c r="BT2627" s="627"/>
      <c r="BU2627" s="627"/>
      <c r="BV2627" s="627"/>
      <c r="BW2627" s="627"/>
      <c r="BX2627" s="627"/>
      <c r="BY2627" s="627"/>
      <c r="CA2627" s="384" t="s">
        <v>51</v>
      </c>
      <c r="CB2627" s="384" t="s">
        <v>318</v>
      </c>
      <c r="CC2627" s="384" t="str">
        <f t="shared" si="380"/>
        <v>Netrakona Kalmakanda</v>
      </c>
      <c r="CD2627" s="629"/>
      <c r="CE2627" s="629"/>
      <c r="CF2627" s="629"/>
      <c r="CG2627" s="629"/>
      <c r="CH2627" s="629"/>
      <c r="CI2627" s="629"/>
      <c r="CJ2627" s="629"/>
      <c r="CK2627" s="629"/>
      <c r="CN2627" s="384" t="s">
        <v>51</v>
      </c>
      <c r="CO2627" s="384" t="s">
        <v>318</v>
      </c>
      <c r="CP2627" s="384" t="str">
        <f t="shared" si="381"/>
        <v>Netrakona Kalmakanda</v>
      </c>
      <c r="CQ2627" s="629"/>
      <c r="CR2627" s="629"/>
      <c r="CS2627" s="629"/>
      <c r="CT2627" s="629"/>
      <c r="CU2627" s="629"/>
      <c r="CV2627" s="629"/>
      <c r="CW2627" s="629"/>
      <c r="CX2627" s="629"/>
      <c r="CZ2627" s="384" t="s">
        <v>51</v>
      </c>
      <c r="DA2627" s="384" t="s">
        <v>318</v>
      </c>
      <c r="DB2627" s="384" t="str">
        <f t="shared" si="374"/>
        <v>Netrakona Kalmakanda</v>
      </c>
      <c r="DC2627" s="566"/>
      <c r="DD2627"/>
      <c r="DE2627" s="384" t="s">
        <v>51</v>
      </c>
      <c r="DF2627" s="384" t="s">
        <v>318</v>
      </c>
      <c r="DG2627" s="384" t="str">
        <f t="shared" si="375"/>
        <v>Netrakona Kalmakanda</v>
      </c>
      <c r="DH2627" s="566"/>
      <c r="DI2627"/>
      <c r="DJ2627" s="384" t="s">
        <v>51</v>
      </c>
      <c r="DK2627" s="384" t="s">
        <v>318</v>
      </c>
      <c r="DL2627" s="384" t="str">
        <f t="shared" si="372"/>
        <v>Netrakona Kalmakanda</v>
      </c>
      <c r="DM2627" s="566">
        <v>16</v>
      </c>
      <c r="DN2627"/>
      <c r="DO2627" s="384" t="s">
        <v>51</v>
      </c>
      <c r="DP2627" s="384" t="s">
        <v>318</v>
      </c>
      <c r="DQ2627" s="384" t="str">
        <f t="shared" si="373"/>
        <v>Netrakona Kalmakanda</v>
      </c>
      <c r="DR2627" s="566">
        <v>18</v>
      </c>
    </row>
    <row r="2628" spans="1:122" ht="15" hidden="1" x14ac:dyDescent="0.25">
      <c r="A2628" s="384" t="s">
        <v>51</v>
      </c>
      <c r="B2628" s="384" t="s">
        <v>319</v>
      </c>
      <c r="C2628" s="384" t="str">
        <f t="shared" si="376"/>
        <v>Netrakona Kendua-1</v>
      </c>
      <c r="D2628" s="626"/>
      <c r="E2628" s="626"/>
      <c r="F2628" s="626"/>
      <c r="G2628" s="626"/>
      <c r="H2628" s="626"/>
      <c r="I2628" s="626"/>
      <c r="J2628" s="626"/>
      <c r="K2628" s="626"/>
      <c r="L2628" s="626"/>
      <c r="M2628" s="626"/>
      <c r="N2628" s="626"/>
      <c r="O2628" s="626"/>
      <c r="P2628" s="626"/>
      <c r="Q2628" s="626"/>
      <c r="R2628" s="626"/>
      <c r="S2628" s="386"/>
      <c r="T2628" s="386"/>
      <c r="U2628" s="384" t="s">
        <v>51</v>
      </c>
      <c r="V2628" s="384" t="s">
        <v>319</v>
      </c>
      <c r="W2628" s="384" t="str">
        <f t="shared" si="377"/>
        <v>Netrakona Kendua-1</v>
      </c>
      <c r="X2628" s="626"/>
      <c r="Y2628" s="626"/>
      <c r="Z2628" s="626"/>
      <c r="AA2628" s="626"/>
      <c r="AB2628" s="626"/>
      <c r="AC2628" s="626"/>
      <c r="AD2628" s="626"/>
      <c r="AE2628" s="626"/>
      <c r="AF2628" s="626"/>
      <c r="AG2628" s="626"/>
      <c r="AH2628" s="626"/>
      <c r="AI2628" s="626"/>
      <c r="AJ2628" s="626"/>
      <c r="AK2628" s="626"/>
      <c r="AL2628" s="626"/>
      <c r="AO2628" s="384" t="s">
        <v>51</v>
      </c>
      <c r="AP2628" s="384" t="s">
        <v>319</v>
      </c>
      <c r="AQ2628" s="384" t="str">
        <f t="shared" si="378"/>
        <v>Netrakona Kendua-1</v>
      </c>
      <c r="AR2628" s="627"/>
      <c r="AS2628" s="627"/>
      <c r="AT2628" s="627"/>
      <c r="AU2628" s="627"/>
      <c r="AV2628" s="627"/>
      <c r="AW2628" s="627"/>
      <c r="AX2628" s="627"/>
      <c r="AY2628" s="627"/>
      <c r="AZ2628" s="627"/>
      <c r="BA2628" s="627"/>
      <c r="BB2628" s="627"/>
      <c r="BC2628" s="627"/>
      <c r="BD2628" s="627"/>
      <c r="BE2628" s="627"/>
      <c r="BF2628" s="627"/>
      <c r="BH2628" s="384" t="s">
        <v>51</v>
      </c>
      <c r="BI2628" s="384" t="s">
        <v>319</v>
      </c>
      <c r="BJ2628" s="384" t="str">
        <f t="shared" si="379"/>
        <v>Netrakona Kendua-1</v>
      </c>
      <c r="BK2628" s="627"/>
      <c r="BL2628" s="627"/>
      <c r="BM2628" s="627"/>
      <c r="BN2628" s="627"/>
      <c r="BO2628" s="627"/>
      <c r="BP2628" s="627"/>
      <c r="BQ2628" s="627"/>
      <c r="BR2628" s="627"/>
      <c r="BS2628" s="627"/>
      <c r="BT2628" s="627"/>
      <c r="BU2628" s="627"/>
      <c r="BV2628" s="627"/>
      <c r="BW2628" s="627"/>
      <c r="BX2628" s="627"/>
      <c r="BY2628" s="627"/>
      <c r="CA2628" s="384" t="s">
        <v>51</v>
      </c>
      <c r="CB2628" s="384" t="s">
        <v>319</v>
      </c>
      <c r="CC2628" s="384" t="str">
        <f t="shared" si="380"/>
        <v>Netrakona Kendua-1</v>
      </c>
      <c r="CD2628" s="629"/>
      <c r="CE2628" s="629"/>
      <c r="CF2628" s="629"/>
      <c r="CG2628" s="629"/>
      <c r="CH2628" s="629"/>
      <c r="CI2628" s="629"/>
      <c r="CJ2628" s="629"/>
      <c r="CK2628" s="629"/>
      <c r="CN2628" s="384" t="s">
        <v>51</v>
      </c>
      <c r="CO2628" s="384" t="s">
        <v>319</v>
      </c>
      <c r="CP2628" s="384" t="str">
        <f t="shared" si="381"/>
        <v>Netrakona Kendua-1</v>
      </c>
      <c r="CQ2628" s="629"/>
      <c r="CR2628" s="629"/>
      <c r="CS2628" s="629"/>
      <c r="CT2628" s="629"/>
      <c r="CU2628" s="629"/>
      <c r="CV2628" s="629"/>
      <c r="CW2628" s="629"/>
      <c r="CX2628" s="629"/>
      <c r="CZ2628" s="384" t="s">
        <v>51</v>
      </c>
      <c r="DA2628" s="384" t="s">
        <v>319</v>
      </c>
      <c r="DB2628" s="384" t="str">
        <f t="shared" si="374"/>
        <v>Netrakona Kendua-1</v>
      </c>
      <c r="DC2628" s="566"/>
      <c r="DD2628"/>
      <c r="DE2628" s="384" t="s">
        <v>51</v>
      </c>
      <c r="DF2628" s="384" t="s">
        <v>319</v>
      </c>
      <c r="DG2628" s="384" t="str">
        <f t="shared" si="375"/>
        <v>Netrakona Kendua-1</v>
      </c>
      <c r="DH2628" s="566"/>
      <c r="DI2628"/>
      <c r="DJ2628" s="384" t="s">
        <v>51</v>
      </c>
      <c r="DK2628" s="384" t="s">
        <v>319</v>
      </c>
      <c r="DL2628" s="384" t="str">
        <f t="shared" si="372"/>
        <v>Netrakona Kendua-1</v>
      </c>
      <c r="DM2628" s="566">
        <v>16</v>
      </c>
      <c r="DN2628"/>
      <c r="DO2628" s="384" t="s">
        <v>51</v>
      </c>
      <c r="DP2628" s="384" t="s">
        <v>319</v>
      </c>
      <c r="DQ2628" s="384" t="str">
        <f t="shared" si="373"/>
        <v>Netrakona Kendua-1</v>
      </c>
      <c r="DR2628" s="566">
        <v>20</v>
      </c>
    </row>
    <row r="2629" spans="1:122" ht="15" hidden="1" x14ac:dyDescent="0.25">
      <c r="A2629" s="384" t="s">
        <v>51</v>
      </c>
      <c r="B2629" s="384" t="s">
        <v>320</v>
      </c>
      <c r="C2629" s="384" t="str">
        <f t="shared" si="376"/>
        <v>Netrakona Kendua-2</v>
      </c>
      <c r="D2629" s="626"/>
      <c r="E2629" s="626"/>
      <c r="F2629" s="626"/>
      <c r="G2629" s="626"/>
      <c r="H2629" s="626"/>
      <c r="I2629" s="626"/>
      <c r="J2629" s="626"/>
      <c r="K2629" s="626"/>
      <c r="L2629" s="626"/>
      <c r="M2629" s="626"/>
      <c r="N2629" s="626"/>
      <c r="O2629" s="626"/>
      <c r="P2629" s="626"/>
      <c r="Q2629" s="626"/>
      <c r="R2629" s="626"/>
      <c r="S2629" s="386"/>
      <c r="T2629" s="386"/>
      <c r="U2629" s="384" t="s">
        <v>51</v>
      </c>
      <c r="V2629" s="384" t="s">
        <v>320</v>
      </c>
      <c r="W2629" s="384" t="str">
        <f t="shared" si="377"/>
        <v>Netrakona Kendua-2</v>
      </c>
      <c r="X2629" s="626"/>
      <c r="Y2629" s="626"/>
      <c r="Z2629" s="626"/>
      <c r="AA2629" s="626"/>
      <c r="AB2629" s="626"/>
      <c r="AC2629" s="626"/>
      <c r="AD2629" s="626"/>
      <c r="AE2629" s="626"/>
      <c r="AF2629" s="626"/>
      <c r="AG2629" s="626"/>
      <c r="AH2629" s="626"/>
      <c r="AI2629" s="626"/>
      <c r="AJ2629" s="626"/>
      <c r="AK2629" s="626"/>
      <c r="AL2629" s="626"/>
      <c r="AO2629" s="384" t="s">
        <v>51</v>
      </c>
      <c r="AP2629" s="384" t="s">
        <v>320</v>
      </c>
      <c r="AQ2629" s="384" t="str">
        <f t="shared" si="378"/>
        <v>Netrakona Kendua-2</v>
      </c>
      <c r="AR2629" s="627"/>
      <c r="AS2629" s="627"/>
      <c r="AT2629" s="627"/>
      <c r="AU2629" s="627"/>
      <c r="AV2629" s="627"/>
      <c r="AW2629" s="627"/>
      <c r="AX2629" s="627"/>
      <c r="AY2629" s="627"/>
      <c r="AZ2629" s="627"/>
      <c r="BA2629" s="627"/>
      <c r="BB2629" s="627"/>
      <c r="BC2629" s="627"/>
      <c r="BD2629" s="627"/>
      <c r="BE2629" s="627"/>
      <c r="BF2629" s="627"/>
      <c r="BH2629" s="384" t="s">
        <v>51</v>
      </c>
      <c r="BI2629" s="384" t="s">
        <v>320</v>
      </c>
      <c r="BJ2629" s="384" t="str">
        <f t="shared" si="379"/>
        <v>Netrakona Kendua-2</v>
      </c>
      <c r="BK2629" s="627"/>
      <c r="BL2629" s="627"/>
      <c r="BM2629" s="627"/>
      <c r="BN2629" s="627"/>
      <c r="BO2629" s="627"/>
      <c r="BP2629" s="627"/>
      <c r="BQ2629" s="627"/>
      <c r="BR2629" s="627"/>
      <c r="BS2629" s="627"/>
      <c r="BT2629" s="627"/>
      <c r="BU2629" s="627"/>
      <c r="BV2629" s="627"/>
      <c r="BW2629" s="627"/>
      <c r="BX2629" s="627"/>
      <c r="BY2629" s="627"/>
      <c r="CA2629" s="384" t="s">
        <v>51</v>
      </c>
      <c r="CB2629" s="384" t="s">
        <v>320</v>
      </c>
      <c r="CC2629" s="384" t="str">
        <f t="shared" si="380"/>
        <v>Netrakona Kendua-2</v>
      </c>
      <c r="CD2629" s="629"/>
      <c r="CE2629" s="629"/>
      <c r="CF2629" s="629"/>
      <c r="CG2629" s="629"/>
      <c r="CH2629" s="629"/>
      <c r="CI2629" s="629"/>
      <c r="CJ2629" s="629"/>
      <c r="CK2629" s="629"/>
      <c r="CN2629" s="384" t="s">
        <v>51</v>
      </c>
      <c r="CO2629" s="384" t="s">
        <v>320</v>
      </c>
      <c r="CP2629" s="384" t="str">
        <f t="shared" si="381"/>
        <v>Netrakona Kendua-2</v>
      </c>
      <c r="CQ2629" s="629"/>
      <c r="CR2629" s="629"/>
      <c r="CS2629" s="629"/>
      <c r="CT2629" s="629"/>
      <c r="CU2629" s="629"/>
      <c r="CV2629" s="629"/>
      <c r="CW2629" s="629"/>
      <c r="CX2629" s="629"/>
      <c r="CZ2629" s="384" t="s">
        <v>51</v>
      </c>
      <c r="DA2629" s="384" t="s">
        <v>320</v>
      </c>
      <c r="DB2629" s="384" t="str">
        <f t="shared" si="374"/>
        <v>Netrakona Kendua-2</v>
      </c>
      <c r="DC2629" s="566"/>
      <c r="DD2629"/>
      <c r="DE2629" s="384" t="s">
        <v>51</v>
      </c>
      <c r="DF2629" s="384" t="s">
        <v>320</v>
      </c>
      <c r="DG2629" s="384" t="str">
        <f t="shared" si="375"/>
        <v>Netrakona Kendua-2</v>
      </c>
      <c r="DH2629" s="566"/>
      <c r="DI2629"/>
      <c r="DJ2629" s="384" t="s">
        <v>51</v>
      </c>
      <c r="DK2629" s="384" t="s">
        <v>320</v>
      </c>
      <c r="DL2629" s="384" t="str">
        <f t="shared" si="372"/>
        <v>Netrakona Kendua-2</v>
      </c>
      <c r="DM2629" s="566">
        <v>3</v>
      </c>
      <c r="DN2629"/>
      <c r="DO2629" s="384" t="s">
        <v>51</v>
      </c>
      <c r="DP2629" s="384" t="s">
        <v>320</v>
      </c>
      <c r="DQ2629" s="384" t="str">
        <f t="shared" si="373"/>
        <v>Netrakona Kendua-2</v>
      </c>
      <c r="DR2629" s="566">
        <v>4</v>
      </c>
    </row>
    <row r="2630" spans="1:122" ht="15" hidden="1" x14ac:dyDescent="0.25">
      <c r="A2630" s="384" t="s">
        <v>51</v>
      </c>
      <c r="B2630" s="384" t="s">
        <v>321</v>
      </c>
      <c r="C2630" s="384" t="str">
        <f t="shared" si="376"/>
        <v>Netrakona Khaliajuri</v>
      </c>
      <c r="D2630" s="626"/>
      <c r="E2630" s="626"/>
      <c r="F2630" s="626"/>
      <c r="G2630" s="626"/>
      <c r="H2630" s="626"/>
      <c r="I2630" s="626"/>
      <c r="J2630" s="626"/>
      <c r="K2630" s="626"/>
      <c r="L2630" s="626"/>
      <c r="M2630" s="626"/>
      <c r="N2630" s="626"/>
      <c r="O2630" s="626"/>
      <c r="P2630" s="626"/>
      <c r="Q2630" s="626"/>
      <c r="R2630" s="626"/>
      <c r="S2630" s="386"/>
      <c r="T2630" s="386"/>
      <c r="U2630" s="384" t="s">
        <v>51</v>
      </c>
      <c r="V2630" s="384" t="s">
        <v>321</v>
      </c>
      <c r="W2630" s="384" t="str">
        <f t="shared" si="377"/>
        <v>Netrakona Khaliajuri</v>
      </c>
      <c r="X2630" s="626"/>
      <c r="Y2630" s="626"/>
      <c r="Z2630" s="626"/>
      <c r="AA2630" s="626"/>
      <c r="AB2630" s="626"/>
      <c r="AC2630" s="626"/>
      <c r="AD2630" s="626"/>
      <c r="AE2630" s="626"/>
      <c r="AF2630" s="626"/>
      <c r="AG2630" s="626"/>
      <c r="AH2630" s="626"/>
      <c r="AI2630" s="626"/>
      <c r="AJ2630" s="626"/>
      <c r="AK2630" s="626"/>
      <c r="AL2630" s="626"/>
      <c r="AO2630" s="384" t="s">
        <v>51</v>
      </c>
      <c r="AP2630" s="384" t="s">
        <v>321</v>
      </c>
      <c r="AQ2630" s="384" t="str">
        <f t="shared" si="378"/>
        <v>Netrakona Khaliajuri</v>
      </c>
      <c r="AR2630" s="627"/>
      <c r="AS2630" s="627"/>
      <c r="AT2630" s="627"/>
      <c r="AU2630" s="627"/>
      <c r="AV2630" s="627"/>
      <c r="AW2630" s="627"/>
      <c r="AX2630" s="627"/>
      <c r="AY2630" s="627"/>
      <c r="AZ2630" s="627"/>
      <c r="BA2630" s="627"/>
      <c r="BB2630" s="627"/>
      <c r="BC2630" s="627"/>
      <c r="BD2630" s="627"/>
      <c r="BE2630" s="627"/>
      <c r="BF2630" s="627"/>
      <c r="BH2630" s="384" t="s">
        <v>51</v>
      </c>
      <c r="BI2630" s="384" t="s">
        <v>321</v>
      </c>
      <c r="BJ2630" s="384" t="str">
        <f t="shared" si="379"/>
        <v>Netrakona Khaliajuri</v>
      </c>
      <c r="BK2630" s="627"/>
      <c r="BL2630" s="627"/>
      <c r="BM2630" s="627"/>
      <c r="BN2630" s="627"/>
      <c r="BO2630" s="627"/>
      <c r="BP2630" s="627"/>
      <c r="BQ2630" s="627"/>
      <c r="BR2630" s="627"/>
      <c r="BS2630" s="627"/>
      <c r="BT2630" s="627"/>
      <c r="BU2630" s="627"/>
      <c r="BV2630" s="627"/>
      <c r="BW2630" s="627"/>
      <c r="BX2630" s="627"/>
      <c r="BY2630" s="627"/>
      <c r="CA2630" s="384" t="s">
        <v>51</v>
      </c>
      <c r="CB2630" s="384" t="s">
        <v>321</v>
      </c>
      <c r="CC2630" s="384" t="str">
        <f t="shared" si="380"/>
        <v>Netrakona Khaliajuri</v>
      </c>
      <c r="CD2630" s="629"/>
      <c r="CE2630" s="629"/>
      <c r="CF2630" s="629"/>
      <c r="CG2630" s="629"/>
      <c r="CH2630" s="629"/>
      <c r="CI2630" s="629"/>
      <c r="CJ2630" s="629"/>
      <c r="CK2630" s="629"/>
      <c r="CN2630" s="384" t="s">
        <v>51</v>
      </c>
      <c r="CO2630" s="384" t="s">
        <v>321</v>
      </c>
      <c r="CP2630" s="384" t="str">
        <f t="shared" si="381"/>
        <v>Netrakona Khaliajuri</v>
      </c>
      <c r="CQ2630" s="629"/>
      <c r="CR2630" s="629"/>
      <c r="CS2630" s="629"/>
      <c r="CT2630" s="629"/>
      <c r="CU2630" s="629"/>
      <c r="CV2630" s="629"/>
      <c r="CW2630" s="629"/>
      <c r="CX2630" s="629"/>
      <c r="CZ2630" s="384" t="s">
        <v>51</v>
      </c>
      <c r="DA2630" s="384" t="s">
        <v>321</v>
      </c>
      <c r="DB2630" s="384" t="str">
        <f t="shared" si="374"/>
        <v>Netrakona Khaliajuri</v>
      </c>
      <c r="DC2630" s="566"/>
      <c r="DD2630"/>
      <c r="DE2630" s="384" t="s">
        <v>51</v>
      </c>
      <c r="DF2630" s="384" t="s">
        <v>321</v>
      </c>
      <c r="DG2630" s="384" t="str">
        <f t="shared" si="375"/>
        <v>Netrakona Khaliajuri</v>
      </c>
      <c r="DH2630" s="566"/>
      <c r="DI2630"/>
      <c r="DJ2630" s="384" t="s">
        <v>51</v>
      </c>
      <c r="DK2630" s="384" t="s">
        <v>321</v>
      </c>
      <c r="DL2630" s="384" t="str">
        <f t="shared" si="372"/>
        <v>Netrakona Khaliajuri</v>
      </c>
      <c r="DM2630" s="566">
        <v>9</v>
      </c>
      <c r="DN2630"/>
      <c r="DO2630" s="384" t="s">
        <v>51</v>
      </c>
      <c r="DP2630" s="384" t="s">
        <v>321</v>
      </c>
      <c r="DQ2630" s="384" t="str">
        <f t="shared" si="373"/>
        <v>Netrakona Khaliajuri</v>
      </c>
      <c r="DR2630" s="566">
        <v>3</v>
      </c>
    </row>
    <row r="2631" spans="1:122" ht="15" hidden="1" x14ac:dyDescent="0.25">
      <c r="A2631" s="384" t="s">
        <v>51</v>
      </c>
      <c r="B2631" s="384" t="s">
        <v>322</v>
      </c>
      <c r="C2631" s="384" t="str">
        <f t="shared" si="376"/>
        <v>Netrakona Modan</v>
      </c>
      <c r="D2631" s="626"/>
      <c r="E2631" s="626"/>
      <c r="F2631" s="626"/>
      <c r="G2631" s="626"/>
      <c r="H2631" s="626"/>
      <c r="I2631" s="626"/>
      <c r="J2631" s="626"/>
      <c r="K2631" s="626"/>
      <c r="L2631" s="626"/>
      <c r="M2631" s="626"/>
      <c r="N2631" s="626"/>
      <c r="O2631" s="626"/>
      <c r="P2631" s="626"/>
      <c r="Q2631" s="626"/>
      <c r="R2631" s="626"/>
      <c r="S2631" s="386"/>
      <c r="T2631" s="386"/>
      <c r="U2631" s="384" t="s">
        <v>51</v>
      </c>
      <c r="V2631" s="384" t="s">
        <v>322</v>
      </c>
      <c r="W2631" s="384" t="str">
        <f t="shared" si="377"/>
        <v>Netrakona Modan</v>
      </c>
      <c r="X2631" s="626"/>
      <c r="Y2631" s="626"/>
      <c r="Z2631" s="626"/>
      <c r="AA2631" s="626"/>
      <c r="AB2631" s="626"/>
      <c r="AC2631" s="626"/>
      <c r="AD2631" s="626"/>
      <c r="AE2631" s="626"/>
      <c r="AF2631" s="626"/>
      <c r="AG2631" s="626"/>
      <c r="AH2631" s="626"/>
      <c r="AI2631" s="626"/>
      <c r="AJ2631" s="626"/>
      <c r="AK2631" s="626"/>
      <c r="AL2631" s="626"/>
      <c r="AO2631" s="384" t="s">
        <v>51</v>
      </c>
      <c r="AP2631" s="384" t="s">
        <v>322</v>
      </c>
      <c r="AQ2631" s="384" t="str">
        <f t="shared" si="378"/>
        <v>Netrakona Modan</v>
      </c>
      <c r="AR2631" s="627"/>
      <c r="AS2631" s="627"/>
      <c r="AT2631" s="627"/>
      <c r="AU2631" s="627"/>
      <c r="AV2631" s="627"/>
      <c r="AW2631" s="627"/>
      <c r="AX2631" s="627"/>
      <c r="AY2631" s="627"/>
      <c r="AZ2631" s="627"/>
      <c r="BA2631" s="627"/>
      <c r="BB2631" s="627"/>
      <c r="BC2631" s="627"/>
      <c r="BD2631" s="627"/>
      <c r="BE2631" s="627"/>
      <c r="BF2631" s="627"/>
      <c r="BH2631" s="384" t="s">
        <v>51</v>
      </c>
      <c r="BI2631" s="384" t="s">
        <v>322</v>
      </c>
      <c r="BJ2631" s="384" t="str">
        <f t="shared" si="379"/>
        <v>Netrakona Modan</v>
      </c>
      <c r="BK2631" s="627"/>
      <c r="BL2631" s="627"/>
      <c r="BM2631" s="627"/>
      <c r="BN2631" s="627"/>
      <c r="BO2631" s="627"/>
      <c r="BP2631" s="627"/>
      <c r="BQ2631" s="627"/>
      <c r="BR2631" s="627"/>
      <c r="BS2631" s="627"/>
      <c r="BT2631" s="627"/>
      <c r="BU2631" s="627"/>
      <c r="BV2631" s="627"/>
      <c r="BW2631" s="627"/>
      <c r="BX2631" s="627"/>
      <c r="BY2631" s="627"/>
      <c r="CA2631" s="384" t="s">
        <v>51</v>
      </c>
      <c r="CB2631" s="384" t="s">
        <v>322</v>
      </c>
      <c r="CC2631" s="384" t="str">
        <f t="shared" si="380"/>
        <v>Netrakona Modan</v>
      </c>
      <c r="CD2631" s="629"/>
      <c r="CE2631" s="629"/>
      <c r="CF2631" s="629"/>
      <c r="CG2631" s="629"/>
      <c r="CH2631" s="629"/>
      <c r="CI2631" s="629"/>
      <c r="CJ2631" s="629"/>
      <c r="CK2631" s="629"/>
      <c r="CN2631" s="384" t="s">
        <v>51</v>
      </c>
      <c r="CO2631" s="384" t="s">
        <v>322</v>
      </c>
      <c r="CP2631" s="384" t="str">
        <f t="shared" si="381"/>
        <v>Netrakona Modan</v>
      </c>
      <c r="CQ2631" s="629"/>
      <c r="CR2631" s="629"/>
      <c r="CS2631" s="629"/>
      <c r="CT2631" s="629"/>
      <c r="CU2631" s="629"/>
      <c r="CV2631" s="629"/>
      <c r="CW2631" s="629"/>
      <c r="CX2631" s="629"/>
      <c r="CZ2631" s="384" t="s">
        <v>51</v>
      </c>
      <c r="DA2631" s="384" t="s">
        <v>322</v>
      </c>
      <c r="DB2631" s="384" t="str">
        <f t="shared" si="374"/>
        <v>Netrakona Modan</v>
      </c>
      <c r="DC2631" s="566"/>
      <c r="DD2631"/>
      <c r="DE2631" s="384" t="s">
        <v>51</v>
      </c>
      <c r="DF2631" s="384" t="s">
        <v>322</v>
      </c>
      <c r="DG2631" s="384" t="str">
        <f t="shared" si="375"/>
        <v>Netrakona Modan</v>
      </c>
      <c r="DH2631" s="566"/>
      <c r="DI2631"/>
      <c r="DJ2631" s="384" t="s">
        <v>51</v>
      </c>
      <c r="DK2631" s="384" t="s">
        <v>322</v>
      </c>
      <c r="DL2631" s="384" t="str">
        <f t="shared" si="372"/>
        <v>Netrakona Modan</v>
      </c>
      <c r="DM2631" s="566">
        <v>11</v>
      </c>
      <c r="DN2631"/>
      <c r="DO2631" s="384" t="s">
        <v>51</v>
      </c>
      <c r="DP2631" s="384" t="s">
        <v>322</v>
      </c>
      <c r="DQ2631" s="384" t="str">
        <f t="shared" si="373"/>
        <v>Netrakona Modan</v>
      </c>
      <c r="DR2631" s="566">
        <v>11</v>
      </c>
    </row>
    <row r="2632" spans="1:122" ht="15" hidden="1" x14ac:dyDescent="0.25">
      <c r="A2632" s="384" t="s">
        <v>51</v>
      </c>
      <c r="B2632" s="384" t="s">
        <v>323</v>
      </c>
      <c r="C2632" s="384" t="str">
        <f t="shared" si="376"/>
        <v>Netrakona Mohanganj</v>
      </c>
      <c r="D2632" s="626"/>
      <c r="E2632" s="626"/>
      <c r="F2632" s="626"/>
      <c r="G2632" s="626"/>
      <c r="H2632" s="626"/>
      <c r="I2632" s="626"/>
      <c r="J2632" s="626"/>
      <c r="K2632" s="626"/>
      <c r="L2632" s="626"/>
      <c r="M2632" s="626"/>
      <c r="N2632" s="626"/>
      <c r="O2632" s="626"/>
      <c r="P2632" s="626"/>
      <c r="Q2632" s="626"/>
      <c r="R2632" s="626"/>
      <c r="S2632" s="386"/>
      <c r="T2632" s="386"/>
      <c r="U2632" s="384" t="s">
        <v>51</v>
      </c>
      <c r="V2632" s="384" t="s">
        <v>323</v>
      </c>
      <c r="W2632" s="384" t="str">
        <f t="shared" si="377"/>
        <v>Netrakona Mohanganj</v>
      </c>
      <c r="X2632" s="626"/>
      <c r="Y2632" s="626"/>
      <c r="Z2632" s="626"/>
      <c r="AA2632" s="626"/>
      <c r="AB2632" s="626"/>
      <c r="AC2632" s="626"/>
      <c r="AD2632" s="626"/>
      <c r="AE2632" s="626"/>
      <c r="AF2632" s="626"/>
      <c r="AG2632" s="626"/>
      <c r="AH2632" s="626"/>
      <c r="AI2632" s="626"/>
      <c r="AJ2632" s="626"/>
      <c r="AK2632" s="626"/>
      <c r="AL2632" s="626"/>
      <c r="AO2632" s="384" t="s">
        <v>51</v>
      </c>
      <c r="AP2632" s="384" t="s">
        <v>323</v>
      </c>
      <c r="AQ2632" s="384" t="str">
        <f t="shared" si="378"/>
        <v>Netrakona Mohanganj</v>
      </c>
      <c r="AR2632" s="627"/>
      <c r="AS2632" s="627"/>
      <c r="AT2632" s="627"/>
      <c r="AU2632" s="627"/>
      <c r="AV2632" s="627"/>
      <c r="AW2632" s="627"/>
      <c r="AX2632" s="627"/>
      <c r="AY2632" s="627"/>
      <c r="AZ2632" s="627"/>
      <c r="BA2632" s="627"/>
      <c r="BB2632" s="627"/>
      <c r="BC2632" s="627"/>
      <c r="BD2632" s="627"/>
      <c r="BE2632" s="627"/>
      <c r="BF2632" s="627"/>
      <c r="BH2632" s="384" t="s">
        <v>51</v>
      </c>
      <c r="BI2632" s="384" t="s">
        <v>323</v>
      </c>
      <c r="BJ2632" s="384" t="str">
        <f t="shared" si="379"/>
        <v>Netrakona Mohanganj</v>
      </c>
      <c r="BK2632" s="627"/>
      <c r="BL2632" s="627"/>
      <c r="BM2632" s="627"/>
      <c r="BN2632" s="627"/>
      <c r="BO2632" s="627"/>
      <c r="BP2632" s="627"/>
      <c r="BQ2632" s="627"/>
      <c r="BR2632" s="627"/>
      <c r="BS2632" s="627"/>
      <c r="BT2632" s="627"/>
      <c r="BU2632" s="627"/>
      <c r="BV2632" s="627"/>
      <c r="BW2632" s="627"/>
      <c r="BX2632" s="627"/>
      <c r="BY2632" s="627"/>
      <c r="CA2632" s="384" t="s">
        <v>51</v>
      </c>
      <c r="CB2632" s="384" t="s">
        <v>323</v>
      </c>
      <c r="CC2632" s="384" t="str">
        <f t="shared" si="380"/>
        <v>Netrakona Mohanganj</v>
      </c>
      <c r="CD2632" s="629"/>
      <c r="CE2632" s="629"/>
      <c r="CF2632" s="629"/>
      <c r="CG2632" s="629"/>
      <c r="CH2632" s="629"/>
      <c r="CI2632" s="629"/>
      <c r="CJ2632" s="629"/>
      <c r="CK2632" s="629"/>
      <c r="CN2632" s="384" t="s">
        <v>51</v>
      </c>
      <c r="CO2632" s="384" t="s">
        <v>323</v>
      </c>
      <c r="CP2632" s="384" t="str">
        <f t="shared" si="381"/>
        <v>Netrakona Mohanganj</v>
      </c>
      <c r="CQ2632" s="629"/>
      <c r="CR2632" s="629"/>
      <c r="CS2632" s="629"/>
      <c r="CT2632" s="629"/>
      <c r="CU2632" s="629"/>
      <c r="CV2632" s="629"/>
      <c r="CW2632" s="629"/>
      <c r="CX2632" s="629"/>
      <c r="CZ2632" s="384" t="s">
        <v>51</v>
      </c>
      <c r="DA2632" s="384" t="s">
        <v>323</v>
      </c>
      <c r="DB2632" s="384" t="str">
        <f t="shared" si="374"/>
        <v>Netrakona Mohanganj</v>
      </c>
      <c r="DC2632" s="566"/>
      <c r="DD2632"/>
      <c r="DE2632" s="384" t="s">
        <v>51</v>
      </c>
      <c r="DF2632" s="384" t="s">
        <v>323</v>
      </c>
      <c r="DG2632" s="384" t="str">
        <f t="shared" si="375"/>
        <v>Netrakona Mohanganj</v>
      </c>
      <c r="DH2632" s="566"/>
      <c r="DI2632"/>
      <c r="DJ2632" s="384" t="s">
        <v>51</v>
      </c>
      <c r="DK2632" s="384" t="s">
        <v>323</v>
      </c>
      <c r="DL2632" s="384" t="str">
        <f t="shared" si="372"/>
        <v>Netrakona Mohanganj</v>
      </c>
      <c r="DM2632" s="566">
        <v>8</v>
      </c>
      <c r="DN2632"/>
      <c r="DO2632" s="384" t="s">
        <v>51</v>
      </c>
      <c r="DP2632" s="384" t="s">
        <v>323</v>
      </c>
      <c r="DQ2632" s="384" t="str">
        <f t="shared" si="373"/>
        <v>Netrakona Mohanganj</v>
      </c>
      <c r="DR2632" s="566">
        <v>9</v>
      </c>
    </row>
    <row r="2633" spans="1:122" ht="15" hidden="1" x14ac:dyDescent="0.25">
      <c r="A2633" s="384" t="s">
        <v>51</v>
      </c>
      <c r="B2633" s="241" t="s">
        <v>597</v>
      </c>
      <c r="C2633" s="384" t="str">
        <f t="shared" si="376"/>
        <v>Netrakona Netrakona Sadar</v>
      </c>
      <c r="D2633" s="626"/>
      <c r="E2633" s="626"/>
      <c r="F2633" s="626"/>
      <c r="G2633" s="626"/>
      <c r="H2633" s="626"/>
      <c r="I2633" s="626"/>
      <c r="J2633" s="626"/>
      <c r="K2633" s="626"/>
      <c r="L2633" s="626"/>
      <c r="M2633" s="626"/>
      <c r="N2633" s="626"/>
      <c r="O2633" s="626"/>
      <c r="P2633" s="626"/>
      <c r="Q2633" s="626"/>
      <c r="R2633" s="626"/>
      <c r="S2633" s="386"/>
      <c r="T2633" s="386"/>
      <c r="U2633" s="384" t="s">
        <v>51</v>
      </c>
      <c r="V2633" s="241" t="s">
        <v>597</v>
      </c>
      <c r="W2633" s="384" t="str">
        <f t="shared" si="377"/>
        <v>Netrakona Netrakona Sadar</v>
      </c>
      <c r="X2633" s="626"/>
      <c r="Y2633" s="626"/>
      <c r="Z2633" s="626"/>
      <c r="AA2633" s="626"/>
      <c r="AB2633" s="626"/>
      <c r="AC2633" s="626"/>
      <c r="AD2633" s="626"/>
      <c r="AE2633" s="626"/>
      <c r="AF2633" s="626"/>
      <c r="AG2633" s="626"/>
      <c r="AH2633" s="626"/>
      <c r="AI2633" s="626"/>
      <c r="AJ2633" s="626"/>
      <c r="AK2633" s="626"/>
      <c r="AL2633" s="626"/>
      <c r="AO2633" s="384" t="s">
        <v>51</v>
      </c>
      <c r="AP2633" s="241" t="s">
        <v>597</v>
      </c>
      <c r="AQ2633" s="384" t="str">
        <f t="shared" si="378"/>
        <v>Netrakona Netrakona Sadar</v>
      </c>
      <c r="AR2633" s="627"/>
      <c r="AS2633" s="627"/>
      <c r="AT2633" s="627"/>
      <c r="AU2633" s="627"/>
      <c r="AV2633" s="627"/>
      <c r="AW2633" s="627"/>
      <c r="AX2633" s="627"/>
      <c r="AY2633" s="627"/>
      <c r="AZ2633" s="627"/>
      <c r="BA2633" s="627"/>
      <c r="BB2633" s="627"/>
      <c r="BC2633" s="627"/>
      <c r="BD2633" s="627"/>
      <c r="BE2633" s="627"/>
      <c r="BF2633" s="627"/>
      <c r="BH2633" s="384" t="s">
        <v>51</v>
      </c>
      <c r="BI2633" s="241" t="s">
        <v>597</v>
      </c>
      <c r="BJ2633" s="384" t="str">
        <f t="shared" si="379"/>
        <v>Netrakona Netrakona Sadar</v>
      </c>
      <c r="BK2633" s="627"/>
      <c r="BL2633" s="627"/>
      <c r="BM2633" s="627"/>
      <c r="BN2633" s="627"/>
      <c r="BO2633" s="627"/>
      <c r="BP2633" s="627"/>
      <c r="BQ2633" s="627"/>
      <c r="BR2633" s="627"/>
      <c r="BS2633" s="627"/>
      <c r="BT2633" s="627"/>
      <c r="BU2633" s="627"/>
      <c r="BV2633" s="627"/>
      <c r="BW2633" s="627"/>
      <c r="BX2633" s="627"/>
      <c r="BY2633" s="627"/>
      <c r="CA2633" s="384" t="s">
        <v>51</v>
      </c>
      <c r="CB2633" s="241" t="s">
        <v>597</v>
      </c>
      <c r="CC2633" s="384" t="str">
        <f t="shared" si="380"/>
        <v>Netrakona Netrakona Sadar</v>
      </c>
      <c r="CD2633" s="629"/>
      <c r="CE2633" s="629"/>
      <c r="CF2633" s="629"/>
      <c r="CG2633" s="629"/>
      <c r="CH2633" s="629"/>
      <c r="CI2633" s="629"/>
      <c r="CJ2633" s="629"/>
      <c r="CK2633" s="629"/>
      <c r="CN2633" s="384" t="s">
        <v>51</v>
      </c>
      <c r="CO2633" s="241" t="s">
        <v>597</v>
      </c>
      <c r="CP2633" s="384" t="str">
        <f t="shared" si="381"/>
        <v>Netrakona Netrakona Sadar</v>
      </c>
      <c r="CQ2633" s="629"/>
      <c r="CR2633" s="629"/>
      <c r="CS2633" s="629"/>
      <c r="CT2633" s="629"/>
      <c r="CU2633" s="629"/>
      <c r="CV2633" s="629"/>
      <c r="CW2633" s="629"/>
      <c r="CX2633" s="629"/>
      <c r="CZ2633" s="384" t="s">
        <v>51</v>
      </c>
      <c r="DA2633" s="241" t="s">
        <v>597</v>
      </c>
      <c r="DB2633" s="384" t="str">
        <f t="shared" si="374"/>
        <v>Netrakona Netrakona Sadar</v>
      </c>
      <c r="DC2633" s="566"/>
      <c r="DD2633"/>
      <c r="DE2633" s="384" t="s">
        <v>51</v>
      </c>
      <c r="DF2633" s="241" t="s">
        <v>597</v>
      </c>
      <c r="DG2633" s="384" t="str">
        <f t="shared" si="375"/>
        <v>Netrakona Netrakona Sadar</v>
      </c>
      <c r="DH2633" s="566"/>
      <c r="DI2633"/>
      <c r="DJ2633" s="384" t="s">
        <v>51</v>
      </c>
      <c r="DK2633" s="241" t="s">
        <v>597</v>
      </c>
      <c r="DL2633" s="384" t="str">
        <f t="shared" si="372"/>
        <v>Netrakona Netrakona Sadar</v>
      </c>
      <c r="DM2633" s="566">
        <v>32</v>
      </c>
      <c r="DN2633"/>
      <c r="DO2633" s="384" t="s">
        <v>51</v>
      </c>
      <c r="DP2633" s="241" t="s">
        <v>597</v>
      </c>
      <c r="DQ2633" s="384" t="str">
        <f t="shared" si="373"/>
        <v>Netrakona Netrakona Sadar</v>
      </c>
      <c r="DR2633" s="566">
        <v>20</v>
      </c>
    </row>
    <row r="2634" spans="1:122" ht="15" hidden="1" x14ac:dyDescent="0.25">
      <c r="A2634" s="384" t="s">
        <v>51</v>
      </c>
      <c r="B2634" s="408" t="s">
        <v>88</v>
      </c>
      <c r="C2634" s="384" t="str">
        <f>A2634&amp;" "&amp;B2634</f>
        <v>Netrakona Prison</v>
      </c>
      <c r="D2634" s="626"/>
      <c r="E2634" s="626"/>
      <c r="F2634" s="626"/>
      <c r="G2634" s="626"/>
      <c r="H2634" s="626"/>
      <c r="I2634" s="626"/>
      <c r="J2634" s="626"/>
      <c r="K2634" s="626"/>
      <c r="L2634" s="626"/>
      <c r="M2634" s="626"/>
      <c r="N2634" s="626"/>
      <c r="O2634" s="626"/>
      <c r="P2634" s="626"/>
      <c r="Q2634" s="626"/>
      <c r="R2634" s="626"/>
      <c r="S2634" s="386"/>
      <c r="T2634" s="386"/>
      <c r="U2634" s="384" t="s">
        <v>51</v>
      </c>
      <c r="V2634" s="408" t="s">
        <v>88</v>
      </c>
      <c r="W2634" s="384" t="str">
        <f>U2634&amp;" "&amp;V2634</f>
        <v>Netrakona Prison</v>
      </c>
      <c r="X2634" s="626"/>
      <c r="Y2634" s="626"/>
      <c r="Z2634" s="626"/>
      <c r="AA2634" s="626"/>
      <c r="AB2634" s="626"/>
      <c r="AC2634" s="626"/>
      <c r="AD2634" s="626"/>
      <c r="AE2634" s="626"/>
      <c r="AF2634" s="626"/>
      <c r="AG2634" s="626"/>
      <c r="AH2634" s="626"/>
      <c r="AI2634" s="626"/>
      <c r="AJ2634" s="626"/>
      <c r="AK2634" s="626"/>
      <c r="AL2634" s="626"/>
      <c r="AO2634" s="384" t="s">
        <v>51</v>
      </c>
      <c r="AP2634" s="408" t="s">
        <v>88</v>
      </c>
      <c r="AQ2634" s="384" t="str">
        <f>AO2634&amp;" "&amp;AP2634</f>
        <v>Netrakona Prison</v>
      </c>
      <c r="AR2634" s="627"/>
      <c r="AS2634" s="627"/>
      <c r="AT2634" s="627"/>
      <c r="AU2634" s="627"/>
      <c r="AV2634" s="627"/>
      <c r="AW2634" s="627"/>
      <c r="AX2634" s="627"/>
      <c r="AY2634" s="627"/>
      <c r="AZ2634" s="627"/>
      <c r="BA2634" s="627"/>
      <c r="BB2634" s="627"/>
      <c r="BC2634" s="627"/>
      <c r="BD2634" s="627"/>
      <c r="BE2634" s="627"/>
      <c r="BF2634" s="627"/>
      <c r="BH2634" s="384" t="s">
        <v>51</v>
      </c>
      <c r="BI2634" s="408" t="s">
        <v>88</v>
      </c>
      <c r="BJ2634" s="384" t="str">
        <f>BH2634&amp;" "&amp;BI2634</f>
        <v>Netrakona Prison</v>
      </c>
      <c r="BK2634" s="627"/>
      <c r="BL2634" s="627"/>
      <c r="BM2634" s="627"/>
      <c r="BN2634" s="627"/>
      <c r="BO2634" s="627"/>
      <c r="BP2634" s="627"/>
      <c r="BQ2634" s="627"/>
      <c r="BR2634" s="627"/>
      <c r="BS2634" s="627"/>
      <c r="BT2634" s="627"/>
      <c r="BU2634" s="627"/>
      <c r="BV2634" s="627"/>
      <c r="BW2634" s="627"/>
      <c r="BX2634" s="627"/>
      <c r="BY2634" s="627"/>
      <c r="CA2634" s="384" t="s">
        <v>51</v>
      </c>
      <c r="CB2634" s="408" t="s">
        <v>88</v>
      </c>
      <c r="CC2634" s="384" t="str">
        <f>CA2634&amp;" "&amp;CB2634</f>
        <v>Netrakona Prison</v>
      </c>
      <c r="CD2634" s="629"/>
      <c r="CE2634" s="629"/>
      <c r="CF2634" s="629"/>
      <c r="CG2634" s="629"/>
      <c r="CH2634" s="629"/>
      <c r="CI2634" s="629"/>
      <c r="CJ2634" s="629"/>
      <c r="CK2634" s="629"/>
      <c r="CN2634" s="384" t="s">
        <v>51</v>
      </c>
      <c r="CO2634" s="408" t="s">
        <v>88</v>
      </c>
      <c r="CP2634" s="384" t="str">
        <f>CN2634&amp;" "&amp;CO2634</f>
        <v>Netrakona Prison</v>
      </c>
      <c r="CQ2634" s="629"/>
      <c r="CR2634" s="629"/>
      <c r="CS2634" s="629"/>
      <c r="CT2634" s="629"/>
      <c r="CU2634" s="629"/>
      <c r="CV2634" s="629"/>
      <c r="CW2634" s="629"/>
      <c r="CX2634" s="629"/>
      <c r="CZ2634" s="384" t="s">
        <v>51</v>
      </c>
      <c r="DA2634" s="408" t="s">
        <v>88</v>
      </c>
      <c r="DB2634" s="384" t="str">
        <f>CZ2634&amp;" "&amp;DA2634</f>
        <v>Netrakona Prison</v>
      </c>
      <c r="DC2634" s="566"/>
      <c r="DD2634"/>
      <c r="DE2634" s="384" t="s">
        <v>51</v>
      </c>
      <c r="DF2634" s="408" t="s">
        <v>88</v>
      </c>
      <c r="DG2634" s="384" t="str">
        <f>DE2634&amp;" "&amp;DF2634</f>
        <v>Netrakona Prison</v>
      </c>
      <c r="DH2634" s="566"/>
      <c r="DI2634"/>
      <c r="DJ2634" s="384" t="s">
        <v>51</v>
      </c>
      <c r="DK2634" s="408" t="s">
        <v>88</v>
      </c>
      <c r="DL2634" s="384" t="str">
        <f t="shared" si="372"/>
        <v>Netrakona Prison</v>
      </c>
      <c r="DM2634" s="566">
        <v>0</v>
      </c>
      <c r="DN2634"/>
      <c r="DO2634" s="384" t="s">
        <v>51</v>
      </c>
      <c r="DP2634" s="408" t="s">
        <v>88</v>
      </c>
      <c r="DQ2634" s="384" t="str">
        <f t="shared" si="373"/>
        <v>Netrakona Prison</v>
      </c>
      <c r="DR2634" s="566">
        <v>0</v>
      </c>
    </row>
    <row r="2635" spans="1:122" ht="15" hidden="1" x14ac:dyDescent="0.25">
      <c r="A2635" s="384" t="s">
        <v>51</v>
      </c>
      <c r="B2635" s="384" t="s">
        <v>324</v>
      </c>
      <c r="C2635" s="384" t="str">
        <f t="shared" si="376"/>
        <v>Netrakona Purbodhola-1</v>
      </c>
      <c r="D2635" s="626"/>
      <c r="E2635" s="626"/>
      <c r="F2635" s="626"/>
      <c r="G2635" s="626"/>
      <c r="H2635" s="626"/>
      <c r="I2635" s="626"/>
      <c r="J2635" s="626"/>
      <c r="K2635" s="626"/>
      <c r="L2635" s="626"/>
      <c r="M2635" s="626"/>
      <c r="N2635" s="626"/>
      <c r="O2635" s="626"/>
      <c r="P2635" s="626"/>
      <c r="Q2635" s="626"/>
      <c r="R2635" s="626"/>
      <c r="S2635" s="386"/>
      <c r="T2635" s="386"/>
      <c r="U2635" s="384" t="s">
        <v>51</v>
      </c>
      <c r="V2635" s="384" t="s">
        <v>324</v>
      </c>
      <c r="W2635" s="384" t="str">
        <f t="shared" si="377"/>
        <v>Netrakona Purbodhola-1</v>
      </c>
      <c r="X2635" s="626"/>
      <c r="Y2635" s="626"/>
      <c r="Z2635" s="626"/>
      <c r="AA2635" s="626"/>
      <c r="AB2635" s="626"/>
      <c r="AC2635" s="626"/>
      <c r="AD2635" s="626"/>
      <c r="AE2635" s="626"/>
      <c r="AF2635" s="626"/>
      <c r="AG2635" s="626"/>
      <c r="AH2635" s="626"/>
      <c r="AI2635" s="626"/>
      <c r="AJ2635" s="626"/>
      <c r="AK2635" s="626"/>
      <c r="AL2635" s="626"/>
      <c r="AO2635" s="384" t="s">
        <v>51</v>
      </c>
      <c r="AP2635" s="384" t="s">
        <v>324</v>
      </c>
      <c r="AQ2635" s="384" t="str">
        <f t="shared" si="378"/>
        <v>Netrakona Purbodhola-1</v>
      </c>
      <c r="AR2635" s="627"/>
      <c r="AS2635" s="627"/>
      <c r="AT2635" s="627"/>
      <c r="AU2635" s="627"/>
      <c r="AV2635" s="627"/>
      <c r="AW2635" s="627"/>
      <c r="AX2635" s="627"/>
      <c r="AY2635" s="627"/>
      <c r="AZ2635" s="627"/>
      <c r="BA2635" s="627"/>
      <c r="BB2635" s="627"/>
      <c r="BC2635" s="627"/>
      <c r="BD2635" s="627"/>
      <c r="BE2635" s="627"/>
      <c r="BF2635" s="627"/>
      <c r="BH2635" s="384" t="s">
        <v>51</v>
      </c>
      <c r="BI2635" s="384" t="s">
        <v>324</v>
      </c>
      <c r="BJ2635" s="384" t="str">
        <f t="shared" si="379"/>
        <v>Netrakona Purbodhola-1</v>
      </c>
      <c r="BK2635" s="627"/>
      <c r="BL2635" s="627"/>
      <c r="BM2635" s="627"/>
      <c r="BN2635" s="627"/>
      <c r="BO2635" s="627"/>
      <c r="BP2635" s="627"/>
      <c r="BQ2635" s="627"/>
      <c r="BR2635" s="627"/>
      <c r="BS2635" s="627"/>
      <c r="BT2635" s="627"/>
      <c r="BU2635" s="627"/>
      <c r="BV2635" s="627"/>
      <c r="BW2635" s="627"/>
      <c r="BX2635" s="627"/>
      <c r="BY2635" s="627"/>
      <c r="CA2635" s="384" t="s">
        <v>51</v>
      </c>
      <c r="CB2635" s="384" t="s">
        <v>324</v>
      </c>
      <c r="CC2635" s="384" t="str">
        <f t="shared" si="380"/>
        <v>Netrakona Purbodhola-1</v>
      </c>
      <c r="CD2635" s="629"/>
      <c r="CE2635" s="629"/>
      <c r="CF2635" s="629"/>
      <c r="CG2635" s="629"/>
      <c r="CH2635" s="629"/>
      <c r="CI2635" s="629"/>
      <c r="CJ2635" s="629"/>
      <c r="CK2635" s="629"/>
      <c r="CN2635" s="384" t="s">
        <v>51</v>
      </c>
      <c r="CO2635" s="384" t="s">
        <v>324</v>
      </c>
      <c r="CP2635" s="384" t="str">
        <f t="shared" si="381"/>
        <v>Netrakona Purbodhola-1</v>
      </c>
      <c r="CQ2635" s="629"/>
      <c r="CR2635" s="629"/>
      <c r="CS2635" s="629"/>
      <c r="CT2635" s="629"/>
      <c r="CU2635" s="629"/>
      <c r="CV2635" s="629"/>
      <c r="CW2635" s="629"/>
      <c r="CX2635" s="629"/>
      <c r="CZ2635" s="384" t="s">
        <v>51</v>
      </c>
      <c r="DA2635" s="384" t="s">
        <v>324</v>
      </c>
      <c r="DB2635" s="384" t="str">
        <f t="shared" si="374"/>
        <v>Netrakona Purbodhola-1</v>
      </c>
      <c r="DC2635" s="566"/>
      <c r="DD2635"/>
      <c r="DE2635" s="384" t="s">
        <v>51</v>
      </c>
      <c r="DF2635" s="384" t="s">
        <v>324</v>
      </c>
      <c r="DG2635" s="384" t="str">
        <f t="shared" si="375"/>
        <v>Netrakona Purbodhola-1</v>
      </c>
      <c r="DH2635" s="566"/>
      <c r="DI2635"/>
      <c r="DJ2635" s="384" t="s">
        <v>51</v>
      </c>
      <c r="DK2635" s="384" t="s">
        <v>324</v>
      </c>
      <c r="DL2635" s="384" t="str">
        <f t="shared" ref="DL2635:DL2748" si="382">DJ2635&amp;" "&amp;DK2635</f>
        <v>Netrakona Purbodhola-1</v>
      </c>
      <c r="DM2635" s="566">
        <v>6</v>
      </c>
      <c r="DN2635"/>
      <c r="DO2635" s="384" t="s">
        <v>51</v>
      </c>
      <c r="DP2635" s="384" t="s">
        <v>324</v>
      </c>
      <c r="DQ2635" s="384" t="str">
        <f t="shared" ref="DQ2635:DQ2748" si="383">DO2635&amp;" "&amp;DP2635</f>
        <v>Netrakona Purbodhola-1</v>
      </c>
      <c r="DR2635" s="566">
        <v>5</v>
      </c>
    </row>
    <row r="2636" spans="1:122" ht="15" hidden="1" x14ac:dyDescent="0.25">
      <c r="A2636" s="384" t="s">
        <v>51</v>
      </c>
      <c r="B2636" s="384" t="s">
        <v>325</v>
      </c>
      <c r="C2636" s="384" t="str">
        <f t="shared" si="376"/>
        <v>Netrakona Purbodhola-2</v>
      </c>
      <c r="D2636" s="626"/>
      <c r="E2636" s="626"/>
      <c r="F2636" s="626"/>
      <c r="G2636" s="626"/>
      <c r="H2636" s="626"/>
      <c r="I2636" s="626"/>
      <c r="J2636" s="626"/>
      <c r="K2636" s="626"/>
      <c r="L2636" s="626"/>
      <c r="M2636" s="626"/>
      <c r="N2636" s="626"/>
      <c r="O2636" s="626"/>
      <c r="P2636" s="626"/>
      <c r="Q2636" s="626"/>
      <c r="R2636" s="626"/>
      <c r="S2636" s="386"/>
      <c r="T2636" s="386"/>
      <c r="U2636" s="384" t="s">
        <v>51</v>
      </c>
      <c r="V2636" s="384" t="s">
        <v>325</v>
      </c>
      <c r="W2636" s="384" t="str">
        <f t="shared" si="377"/>
        <v>Netrakona Purbodhola-2</v>
      </c>
      <c r="X2636" s="626"/>
      <c r="Y2636" s="626"/>
      <c r="Z2636" s="626"/>
      <c r="AA2636" s="626"/>
      <c r="AB2636" s="626"/>
      <c r="AC2636" s="626"/>
      <c r="AD2636" s="626"/>
      <c r="AE2636" s="626"/>
      <c r="AF2636" s="626"/>
      <c r="AG2636" s="626"/>
      <c r="AH2636" s="626"/>
      <c r="AI2636" s="626"/>
      <c r="AJ2636" s="626"/>
      <c r="AK2636" s="626"/>
      <c r="AL2636" s="626"/>
      <c r="AO2636" s="384" t="s">
        <v>51</v>
      </c>
      <c r="AP2636" s="384" t="s">
        <v>325</v>
      </c>
      <c r="AQ2636" s="384" t="str">
        <f t="shared" si="378"/>
        <v>Netrakona Purbodhola-2</v>
      </c>
      <c r="AR2636" s="627"/>
      <c r="AS2636" s="627"/>
      <c r="AT2636" s="627"/>
      <c r="AU2636" s="627"/>
      <c r="AV2636" s="627"/>
      <c r="AW2636" s="627"/>
      <c r="AX2636" s="627"/>
      <c r="AY2636" s="627"/>
      <c r="AZ2636" s="627"/>
      <c r="BA2636" s="627"/>
      <c r="BB2636" s="627"/>
      <c r="BC2636" s="627"/>
      <c r="BD2636" s="627"/>
      <c r="BE2636" s="627"/>
      <c r="BF2636" s="627"/>
      <c r="BH2636" s="384" t="s">
        <v>51</v>
      </c>
      <c r="BI2636" s="384" t="s">
        <v>325</v>
      </c>
      <c r="BJ2636" s="384" t="str">
        <f t="shared" si="379"/>
        <v>Netrakona Purbodhola-2</v>
      </c>
      <c r="BK2636" s="627"/>
      <c r="BL2636" s="627"/>
      <c r="BM2636" s="627"/>
      <c r="BN2636" s="627"/>
      <c r="BO2636" s="627"/>
      <c r="BP2636" s="627"/>
      <c r="BQ2636" s="627"/>
      <c r="BR2636" s="627"/>
      <c r="BS2636" s="627"/>
      <c r="BT2636" s="627"/>
      <c r="BU2636" s="627"/>
      <c r="BV2636" s="627"/>
      <c r="BW2636" s="627"/>
      <c r="BX2636" s="627"/>
      <c r="BY2636" s="627"/>
      <c r="CA2636" s="384" t="s">
        <v>51</v>
      </c>
      <c r="CB2636" s="384" t="s">
        <v>325</v>
      </c>
      <c r="CC2636" s="384" t="str">
        <f t="shared" si="380"/>
        <v>Netrakona Purbodhola-2</v>
      </c>
      <c r="CD2636" s="629"/>
      <c r="CE2636" s="629"/>
      <c r="CF2636" s="629"/>
      <c r="CG2636" s="629"/>
      <c r="CH2636" s="629"/>
      <c r="CI2636" s="629"/>
      <c r="CJ2636" s="629"/>
      <c r="CK2636" s="629"/>
      <c r="CN2636" s="384" t="s">
        <v>51</v>
      </c>
      <c r="CO2636" s="384" t="s">
        <v>325</v>
      </c>
      <c r="CP2636" s="384" t="str">
        <f t="shared" si="381"/>
        <v>Netrakona Purbodhola-2</v>
      </c>
      <c r="CQ2636" s="629"/>
      <c r="CR2636" s="629"/>
      <c r="CS2636" s="629"/>
      <c r="CT2636" s="629"/>
      <c r="CU2636" s="629"/>
      <c r="CV2636" s="629"/>
      <c r="CW2636" s="629"/>
      <c r="CX2636" s="629"/>
      <c r="CZ2636" s="384" t="s">
        <v>51</v>
      </c>
      <c r="DA2636" s="384" t="s">
        <v>325</v>
      </c>
      <c r="DB2636" s="384" t="str">
        <f t="shared" si="374"/>
        <v>Netrakona Purbodhola-2</v>
      </c>
      <c r="DC2636" s="566"/>
      <c r="DD2636"/>
      <c r="DE2636" s="384" t="s">
        <v>51</v>
      </c>
      <c r="DF2636" s="384" t="s">
        <v>325</v>
      </c>
      <c r="DG2636" s="384" t="str">
        <f t="shared" si="375"/>
        <v>Netrakona Purbodhola-2</v>
      </c>
      <c r="DH2636" s="566"/>
      <c r="DI2636"/>
      <c r="DJ2636" s="384" t="s">
        <v>51</v>
      </c>
      <c r="DK2636" s="384" t="s">
        <v>325</v>
      </c>
      <c r="DL2636" s="384" t="str">
        <f t="shared" si="382"/>
        <v>Netrakona Purbodhola-2</v>
      </c>
      <c r="DM2636" s="566">
        <v>5</v>
      </c>
      <c r="DN2636"/>
      <c r="DO2636" s="384" t="s">
        <v>51</v>
      </c>
      <c r="DP2636" s="384" t="s">
        <v>325</v>
      </c>
      <c r="DQ2636" s="384" t="str">
        <f t="shared" si="383"/>
        <v>Netrakona Purbodhola-2</v>
      </c>
      <c r="DR2636" s="566">
        <v>3</v>
      </c>
    </row>
    <row r="2637" spans="1:122" ht="15" hidden="1" x14ac:dyDescent="0.25">
      <c r="A2637" s="384" t="s">
        <v>54</v>
      </c>
      <c r="B2637" s="384" t="s">
        <v>334</v>
      </c>
      <c r="C2637" s="384" t="str">
        <f t="shared" si="376"/>
        <v>Sherpur Jhinaigati</v>
      </c>
      <c r="D2637" s="626"/>
      <c r="E2637" s="626"/>
      <c r="F2637" s="626"/>
      <c r="G2637" s="626"/>
      <c r="H2637" s="626"/>
      <c r="I2637" s="626"/>
      <c r="J2637" s="626"/>
      <c r="K2637" s="626"/>
      <c r="L2637" s="626"/>
      <c r="M2637" s="626"/>
      <c r="N2637" s="626"/>
      <c r="O2637" s="626"/>
      <c r="P2637" s="626"/>
      <c r="Q2637" s="626"/>
      <c r="R2637" s="626"/>
      <c r="S2637" s="315"/>
      <c r="T2637" s="315"/>
      <c r="U2637" s="384" t="s">
        <v>54</v>
      </c>
      <c r="V2637" s="384" t="s">
        <v>334</v>
      </c>
      <c r="W2637" s="384" t="str">
        <f t="shared" si="377"/>
        <v>Sherpur Jhinaigati</v>
      </c>
      <c r="X2637" s="626"/>
      <c r="Y2637" s="626"/>
      <c r="Z2637" s="626"/>
      <c r="AA2637" s="626"/>
      <c r="AB2637" s="626"/>
      <c r="AC2637" s="626"/>
      <c r="AD2637" s="626"/>
      <c r="AE2637" s="626"/>
      <c r="AF2637" s="626"/>
      <c r="AG2637" s="626"/>
      <c r="AH2637" s="626"/>
      <c r="AI2637" s="626"/>
      <c r="AJ2637" s="626"/>
      <c r="AK2637" s="626"/>
      <c r="AL2637" s="626"/>
      <c r="AO2637" s="384" t="s">
        <v>54</v>
      </c>
      <c r="AP2637" s="384" t="s">
        <v>334</v>
      </c>
      <c r="AQ2637" s="384" t="str">
        <f t="shared" si="378"/>
        <v>Sherpur Jhinaigati</v>
      </c>
      <c r="AR2637" s="627"/>
      <c r="AS2637" s="627"/>
      <c r="AT2637" s="627"/>
      <c r="AU2637" s="627"/>
      <c r="AV2637" s="627"/>
      <c r="AW2637" s="627"/>
      <c r="AX2637" s="627"/>
      <c r="AY2637" s="627"/>
      <c r="AZ2637" s="627"/>
      <c r="BA2637" s="627"/>
      <c r="BB2637" s="627"/>
      <c r="BC2637" s="627"/>
      <c r="BD2637" s="627"/>
      <c r="BE2637" s="627"/>
      <c r="BF2637" s="627"/>
      <c r="BH2637" s="384" t="s">
        <v>54</v>
      </c>
      <c r="BI2637" s="384" t="s">
        <v>334</v>
      </c>
      <c r="BJ2637" s="384" t="str">
        <f t="shared" si="379"/>
        <v>Sherpur Jhinaigati</v>
      </c>
      <c r="BK2637" s="627"/>
      <c r="BL2637" s="627"/>
      <c r="BM2637" s="627"/>
      <c r="BN2637" s="627"/>
      <c r="BO2637" s="627"/>
      <c r="BP2637" s="627"/>
      <c r="BQ2637" s="627"/>
      <c r="BR2637" s="627"/>
      <c r="BS2637" s="627"/>
      <c r="BT2637" s="627"/>
      <c r="BU2637" s="627"/>
      <c r="BV2637" s="627"/>
      <c r="BW2637" s="627"/>
      <c r="BX2637" s="627"/>
      <c r="BY2637" s="627"/>
      <c r="CA2637" s="384" t="s">
        <v>54</v>
      </c>
      <c r="CB2637" s="384" t="s">
        <v>334</v>
      </c>
      <c r="CC2637" s="384" t="str">
        <f t="shared" si="380"/>
        <v>Sherpur Jhinaigati</v>
      </c>
      <c r="CD2637" s="629"/>
      <c r="CE2637" s="629"/>
      <c r="CF2637" s="629"/>
      <c r="CG2637" s="629"/>
      <c r="CH2637" s="629"/>
      <c r="CI2637" s="629"/>
      <c r="CJ2637" s="629"/>
      <c r="CK2637" s="629"/>
      <c r="CN2637" s="384" t="s">
        <v>54</v>
      </c>
      <c r="CO2637" s="384" t="s">
        <v>334</v>
      </c>
      <c r="CP2637" s="384" t="str">
        <f t="shared" si="381"/>
        <v>Sherpur Jhinaigati</v>
      </c>
      <c r="CQ2637" s="629"/>
      <c r="CR2637" s="629"/>
      <c r="CS2637" s="629"/>
      <c r="CT2637" s="629"/>
      <c r="CU2637" s="629"/>
      <c r="CV2637" s="629"/>
      <c r="CW2637" s="629"/>
      <c r="CX2637" s="629"/>
      <c r="CZ2637" s="384" t="s">
        <v>54</v>
      </c>
      <c r="DA2637" s="384" t="s">
        <v>334</v>
      </c>
      <c r="DB2637" s="384" t="str">
        <f t="shared" si="374"/>
        <v>Sherpur Jhinaigati</v>
      </c>
      <c r="DC2637" s="566"/>
      <c r="DD2637"/>
      <c r="DE2637" s="384" t="s">
        <v>54</v>
      </c>
      <c r="DF2637" s="384" t="s">
        <v>334</v>
      </c>
      <c r="DG2637" s="384" t="str">
        <f t="shared" si="375"/>
        <v>Sherpur Jhinaigati</v>
      </c>
      <c r="DH2637" s="566"/>
      <c r="DI2637"/>
      <c r="DJ2637" s="384" t="s">
        <v>54</v>
      </c>
      <c r="DK2637" s="384" t="s">
        <v>334</v>
      </c>
      <c r="DL2637" s="384" t="str">
        <f t="shared" si="382"/>
        <v>Sherpur Jhinaigati</v>
      </c>
      <c r="DM2637" s="566"/>
      <c r="DN2637"/>
      <c r="DO2637" s="384" t="s">
        <v>54</v>
      </c>
      <c r="DP2637" s="384" t="s">
        <v>334</v>
      </c>
      <c r="DQ2637" s="384" t="str">
        <f t="shared" si="383"/>
        <v>Sherpur Jhinaigati</v>
      </c>
      <c r="DR2637" s="566"/>
    </row>
    <row r="2638" spans="1:122" ht="15" hidden="1" x14ac:dyDescent="0.25">
      <c r="A2638" s="384" t="s">
        <v>54</v>
      </c>
      <c r="B2638" s="384" t="s">
        <v>335</v>
      </c>
      <c r="C2638" s="384" t="str">
        <f t="shared" si="376"/>
        <v>Sherpur Nakla</v>
      </c>
      <c r="D2638" s="626"/>
      <c r="E2638" s="626"/>
      <c r="F2638" s="626"/>
      <c r="G2638" s="626"/>
      <c r="H2638" s="626"/>
      <c r="I2638" s="626"/>
      <c r="J2638" s="626"/>
      <c r="K2638" s="626"/>
      <c r="L2638" s="626"/>
      <c r="M2638" s="626"/>
      <c r="N2638" s="626"/>
      <c r="O2638" s="626"/>
      <c r="P2638" s="626"/>
      <c r="Q2638" s="626"/>
      <c r="R2638" s="626"/>
      <c r="S2638" s="315"/>
      <c r="T2638" s="315"/>
      <c r="U2638" s="384" t="s">
        <v>54</v>
      </c>
      <c r="V2638" s="384" t="s">
        <v>335</v>
      </c>
      <c r="W2638" s="384" t="str">
        <f t="shared" si="377"/>
        <v>Sherpur Nakla</v>
      </c>
      <c r="X2638" s="626"/>
      <c r="Y2638" s="626"/>
      <c r="Z2638" s="626"/>
      <c r="AA2638" s="626"/>
      <c r="AB2638" s="626"/>
      <c r="AC2638" s="626"/>
      <c r="AD2638" s="626"/>
      <c r="AE2638" s="626"/>
      <c r="AF2638" s="626"/>
      <c r="AG2638" s="626"/>
      <c r="AH2638" s="626"/>
      <c r="AI2638" s="626"/>
      <c r="AJ2638" s="626"/>
      <c r="AK2638" s="626"/>
      <c r="AL2638" s="626"/>
      <c r="AO2638" s="384" t="s">
        <v>54</v>
      </c>
      <c r="AP2638" s="384" t="s">
        <v>335</v>
      </c>
      <c r="AQ2638" s="384" t="str">
        <f t="shared" si="378"/>
        <v>Sherpur Nakla</v>
      </c>
      <c r="AR2638" s="627"/>
      <c r="AS2638" s="627"/>
      <c r="AT2638" s="627"/>
      <c r="AU2638" s="627"/>
      <c r="AV2638" s="627"/>
      <c r="AW2638" s="627"/>
      <c r="AX2638" s="627"/>
      <c r="AY2638" s="627"/>
      <c r="AZ2638" s="627"/>
      <c r="BA2638" s="627"/>
      <c r="BB2638" s="627"/>
      <c r="BC2638" s="627"/>
      <c r="BD2638" s="627"/>
      <c r="BE2638" s="627"/>
      <c r="BF2638" s="627"/>
      <c r="BH2638" s="384" t="s">
        <v>54</v>
      </c>
      <c r="BI2638" s="384" t="s">
        <v>335</v>
      </c>
      <c r="BJ2638" s="384" t="str">
        <f t="shared" si="379"/>
        <v>Sherpur Nakla</v>
      </c>
      <c r="BK2638" s="627"/>
      <c r="BL2638" s="627"/>
      <c r="BM2638" s="627"/>
      <c r="BN2638" s="627"/>
      <c r="BO2638" s="627"/>
      <c r="BP2638" s="627"/>
      <c r="BQ2638" s="627"/>
      <c r="BR2638" s="627"/>
      <c r="BS2638" s="627"/>
      <c r="BT2638" s="627"/>
      <c r="BU2638" s="627"/>
      <c r="BV2638" s="627"/>
      <c r="BW2638" s="627"/>
      <c r="BX2638" s="627"/>
      <c r="BY2638" s="627"/>
      <c r="CA2638" s="384" t="s">
        <v>54</v>
      </c>
      <c r="CB2638" s="384" t="s">
        <v>335</v>
      </c>
      <c r="CC2638" s="384" t="str">
        <f t="shared" si="380"/>
        <v>Sherpur Nakla</v>
      </c>
      <c r="CD2638" s="629"/>
      <c r="CE2638" s="629"/>
      <c r="CF2638" s="629"/>
      <c r="CG2638" s="629"/>
      <c r="CH2638" s="629"/>
      <c r="CI2638" s="629"/>
      <c r="CJ2638" s="629"/>
      <c r="CK2638" s="629"/>
      <c r="CN2638" s="384" t="s">
        <v>54</v>
      </c>
      <c r="CO2638" s="384" t="s">
        <v>335</v>
      </c>
      <c r="CP2638" s="384" t="str">
        <f t="shared" si="381"/>
        <v>Sherpur Nakla</v>
      </c>
      <c r="CQ2638" s="629"/>
      <c r="CR2638" s="629"/>
      <c r="CS2638" s="629"/>
      <c r="CT2638" s="629"/>
      <c r="CU2638" s="629"/>
      <c r="CV2638" s="629"/>
      <c r="CW2638" s="629"/>
      <c r="CX2638" s="629"/>
      <c r="CZ2638" s="384" t="s">
        <v>54</v>
      </c>
      <c r="DA2638" s="384" t="s">
        <v>335</v>
      </c>
      <c r="DB2638" s="384" t="str">
        <f t="shared" si="374"/>
        <v>Sherpur Nakla</v>
      </c>
      <c r="DC2638" s="566"/>
      <c r="DD2638"/>
      <c r="DE2638" s="384" t="s">
        <v>54</v>
      </c>
      <c r="DF2638" s="384" t="s">
        <v>335</v>
      </c>
      <c r="DG2638" s="384" t="str">
        <f t="shared" si="375"/>
        <v>Sherpur Nakla</v>
      </c>
      <c r="DH2638" s="566"/>
      <c r="DI2638"/>
      <c r="DJ2638" s="384" t="s">
        <v>54</v>
      </c>
      <c r="DK2638" s="384" t="s">
        <v>335</v>
      </c>
      <c r="DL2638" s="384" t="str">
        <f t="shared" si="382"/>
        <v>Sherpur Nakla</v>
      </c>
      <c r="DM2638" s="566"/>
      <c r="DN2638"/>
      <c r="DO2638" s="384" t="s">
        <v>54</v>
      </c>
      <c r="DP2638" s="384" t="s">
        <v>335</v>
      </c>
      <c r="DQ2638" s="384" t="str">
        <f t="shared" si="383"/>
        <v>Sherpur Nakla</v>
      </c>
      <c r="DR2638" s="566"/>
    </row>
    <row r="2639" spans="1:122" ht="15" hidden="1" x14ac:dyDescent="0.25">
      <c r="A2639" s="384" t="s">
        <v>54</v>
      </c>
      <c r="B2639" s="384" t="s">
        <v>336</v>
      </c>
      <c r="C2639" s="384" t="str">
        <f t="shared" si="376"/>
        <v>Sherpur Nalitabari</v>
      </c>
      <c r="D2639" s="626"/>
      <c r="E2639" s="626"/>
      <c r="F2639" s="626"/>
      <c r="G2639" s="626"/>
      <c r="H2639" s="626"/>
      <c r="I2639" s="626"/>
      <c r="J2639" s="626"/>
      <c r="K2639" s="626"/>
      <c r="L2639" s="626"/>
      <c r="M2639" s="626"/>
      <c r="N2639" s="626"/>
      <c r="O2639" s="626"/>
      <c r="P2639" s="626"/>
      <c r="Q2639" s="626"/>
      <c r="R2639" s="626"/>
      <c r="S2639" s="315"/>
      <c r="T2639" s="315"/>
      <c r="U2639" s="384" t="s">
        <v>54</v>
      </c>
      <c r="V2639" s="384" t="s">
        <v>336</v>
      </c>
      <c r="W2639" s="384" t="str">
        <f t="shared" si="377"/>
        <v>Sherpur Nalitabari</v>
      </c>
      <c r="X2639" s="626"/>
      <c r="Y2639" s="626"/>
      <c r="Z2639" s="626"/>
      <c r="AA2639" s="626"/>
      <c r="AB2639" s="626"/>
      <c r="AC2639" s="626"/>
      <c r="AD2639" s="626"/>
      <c r="AE2639" s="626"/>
      <c r="AF2639" s="626"/>
      <c r="AG2639" s="626"/>
      <c r="AH2639" s="626"/>
      <c r="AI2639" s="626"/>
      <c r="AJ2639" s="626"/>
      <c r="AK2639" s="626"/>
      <c r="AL2639" s="626"/>
      <c r="AO2639" s="384" t="s">
        <v>54</v>
      </c>
      <c r="AP2639" s="384" t="s">
        <v>336</v>
      </c>
      <c r="AQ2639" s="384" t="str">
        <f t="shared" si="378"/>
        <v>Sherpur Nalitabari</v>
      </c>
      <c r="AR2639" s="627"/>
      <c r="AS2639" s="627"/>
      <c r="AT2639" s="627"/>
      <c r="AU2639" s="627"/>
      <c r="AV2639" s="627"/>
      <c r="AW2639" s="627"/>
      <c r="AX2639" s="627"/>
      <c r="AY2639" s="627"/>
      <c r="AZ2639" s="627"/>
      <c r="BA2639" s="627"/>
      <c r="BB2639" s="627"/>
      <c r="BC2639" s="627"/>
      <c r="BD2639" s="627"/>
      <c r="BE2639" s="627"/>
      <c r="BF2639" s="627"/>
      <c r="BH2639" s="384" t="s">
        <v>54</v>
      </c>
      <c r="BI2639" s="384" t="s">
        <v>336</v>
      </c>
      <c r="BJ2639" s="384" t="str">
        <f t="shared" si="379"/>
        <v>Sherpur Nalitabari</v>
      </c>
      <c r="BK2639" s="627"/>
      <c r="BL2639" s="627"/>
      <c r="BM2639" s="627"/>
      <c r="BN2639" s="627"/>
      <c r="BO2639" s="627"/>
      <c r="BP2639" s="627"/>
      <c r="BQ2639" s="627"/>
      <c r="BR2639" s="627"/>
      <c r="BS2639" s="627"/>
      <c r="BT2639" s="627"/>
      <c r="BU2639" s="627"/>
      <c r="BV2639" s="627"/>
      <c r="BW2639" s="627"/>
      <c r="BX2639" s="627"/>
      <c r="BY2639" s="627"/>
      <c r="CA2639" s="384" t="s">
        <v>54</v>
      </c>
      <c r="CB2639" s="384" t="s">
        <v>336</v>
      </c>
      <c r="CC2639" s="384" t="str">
        <f t="shared" si="380"/>
        <v>Sherpur Nalitabari</v>
      </c>
      <c r="CD2639" s="629"/>
      <c r="CE2639" s="629"/>
      <c r="CF2639" s="629"/>
      <c r="CG2639" s="629"/>
      <c r="CH2639" s="629"/>
      <c r="CI2639" s="629"/>
      <c r="CJ2639" s="629"/>
      <c r="CK2639" s="629"/>
      <c r="CN2639" s="384" t="s">
        <v>54</v>
      </c>
      <c r="CO2639" s="384" t="s">
        <v>336</v>
      </c>
      <c r="CP2639" s="384" t="str">
        <f t="shared" si="381"/>
        <v>Sherpur Nalitabari</v>
      </c>
      <c r="CQ2639" s="629"/>
      <c r="CR2639" s="629"/>
      <c r="CS2639" s="629"/>
      <c r="CT2639" s="629"/>
      <c r="CU2639" s="629"/>
      <c r="CV2639" s="629"/>
      <c r="CW2639" s="629"/>
      <c r="CX2639" s="629"/>
      <c r="CZ2639" s="384" t="s">
        <v>54</v>
      </c>
      <c r="DA2639" s="384" t="s">
        <v>336</v>
      </c>
      <c r="DB2639" s="384" t="str">
        <f t="shared" si="374"/>
        <v>Sherpur Nalitabari</v>
      </c>
      <c r="DC2639" s="566"/>
      <c r="DD2639"/>
      <c r="DE2639" s="384" t="s">
        <v>54</v>
      </c>
      <c r="DF2639" s="384" t="s">
        <v>336</v>
      </c>
      <c r="DG2639" s="384" t="str">
        <f t="shared" si="375"/>
        <v>Sherpur Nalitabari</v>
      </c>
      <c r="DH2639" s="566"/>
      <c r="DI2639"/>
      <c r="DJ2639" s="384" t="s">
        <v>54</v>
      </c>
      <c r="DK2639" s="384" t="s">
        <v>336</v>
      </c>
      <c r="DL2639" s="384" t="str">
        <f t="shared" si="382"/>
        <v>Sherpur Nalitabari</v>
      </c>
      <c r="DM2639" s="566"/>
      <c r="DN2639"/>
      <c r="DO2639" s="384" t="s">
        <v>54</v>
      </c>
      <c r="DP2639" s="384" t="s">
        <v>336</v>
      </c>
      <c r="DQ2639" s="384" t="str">
        <f t="shared" si="383"/>
        <v>Sherpur Nalitabari</v>
      </c>
      <c r="DR2639" s="566"/>
    </row>
    <row r="2640" spans="1:122" ht="15" hidden="1" x14ac:dyDescent="0.25">
      <c r="A2640" s="384" t="s">
        <v>54</v>
      </c>
      <c r="B2640" s="385" t="s">
        <v>88</v>
      </c>
      <c r="C2640" s="384" t="str">
        <f t="shared" si="376"/>
        <v>Sherpur Prison</v>
      </c>
      <c r="D2640" s="626"/>
      <c r="E2640" s="626"/>
      <c r="F2640" s="626"/>
      <c r="G2640" s="626"/>
      <c r="H2640" s="626"/>
      <c r="I2640" s="626"/>
      <c r="J2640" s="626"/>
      <c r="K2640" s="626"/>
      <c r="L2640" s="626"/>
      <c r="M2640" s="626"/>
      <c r="N2640" s="626"/>
      <c r="O2640" s="626"/>
      <c r="P2640" s="626"/>
      <c r="Q2640" s="626"/>
      <c r="R2640" s="626"/>
      <c r="S2640" s="315"/>
      <c r="T2640" s="315"/>
      <c r="U2640" s="384" t="s">
        <v>54</v>
      </c>
      <c r="V2640" s="385" t="s">
        <v>88</v>
      </c>
      <c r="W2640" s="384" t="str">
        <f t="shared" si="377"/>
        <v>Sherpur Prison</v>
      </c>
      <c r="X2640" s="626"/>
      <c r="Y2640" s="626"/>
      <c r="Z2640" s="626"/>
      <c r="AA2640" s="626"/>
      <c r="AB2640" s="626"/>
      <c r="AC2640" s="626"/>
      <c r="AD2640" s="626"/>
      <c r="AE2640" s="626"/>
      <c r="AF2640" s="626"/>
      <c r="AG2640" s="626"/>
      <c r="AH2640" s="626"/>
      <c r="AI2640" s="626"/>
      <c r="AJ2640" s="626"/>
      <c r="AK2640" s="626"/>
      <c r="AL2640" s="626"/>
      <c r="AO2640" s="384" t="s">
        <v>54</v>
      </c>
      <c r="AP2640" s="385" t="s">
        <v>88</v>
      </c>
      <c r="AQ2640" s="384" t="str">
        <f t="shared" si="378"/>
        <v>Sherpur Prison</v>
      </c>
      <c r="AR2640" s="627"/>
      <c r="AS2640" s="627"/>
      <c r="AT2640" s="627"/>
      <c r="AU2640" s="627"/>
      <c r="AV2640" s="627"/>
      <c r="AW2640" s="627"/>
      <c r="AX2640" s="627"/>
      <c r="AY2640" s="627"/>
      <c r="AZ2640" s="627"/>
      <c r="BA2640" s="627"/>
      <c r="BB2640" s="627"/>
      <c r="BC2640" s="627"/>
      <c r="BD2640" s="627"/>
      <c r="BE2640" s="627"/>
      <c r="BF2640" s="627"/>
      <c r="BH2640" s="384" t="s">
        <v>54</v>
      </c>
      <c r="BI2640" s="385" t="s">
        <v>88</v>
      </c>
      <c r="BJ2640" s="384" t="str">
        <f t="shared" si="379"/>
        <v>Sherpur Prison</v>
      </c>
      <c r="BK2640" s="627"/>
      <c r="BL2640" s="627"/>
      <c r="BM2640" s="627"/>
      <c r="BN2640" s="627"/>
      <c r="BO2640" s="627"/>
      <c r="BP2640" s="627"/>
      <c r="BQ2640" s="627"/>
      <c r="BR2640" s="627"/>
      <c r="BS2640" s="627"/>
      <c r="BT2640" s="627"/>
      <c r="BU2640" s="627"/>
      <c r="BV2640" s="627"/>
      <c r="BW2640" s="627"/>
      <c r="BX2640" s="627"/>
      <c r="BY2640" s="627"/>
      <c r="CA2640" s="384" t="s">
        <v>54</v>
      </c>
      <c r="CB2640" s="385" t="s">
        <v>88</v>
      </c>
      <c r="CC2640" s="384" t="str">
        <f t="shared" si="380"/>
        <v>Sherpur Prison</v>
      </c>
      <c r="CD2640" s="629"/>
      <c r="CE2640" s="629"/>
      <c r="CF2640" s="629"/>
      <c r="CG2640" s="629"/>
      <c r="CH2640" s="629"/>
      <c r="CI2640" s="629"/>
      <c r="CJ2640" s="629"/>
      <c r="CK2640" s="629"/>
      <c r="CN2640" s="384" t="s">
        <v>54</v>
      </c>
      <c r="CO2640" s="385" t="s">
        <v>88</v>
      </c>
      <c r="CP2640" s="384" t="str">
        <f t="shared" si="381"/>
        <v>Sherpur Prison</v>
      </c>
      <c r="CQ2640" s="629"/>
      <c r="CR2640" s="629"/>
      <c r="CS2640" s="629"/>
      <c r="CT2640" s="629"/>
      <c r="CU2640" s="629"/>
      <c r="CV2640" s="629"/>
      <c r="CW2640" s="629"/>
      <c r="CX2640" s="629"/>
      <c r="CZ2640" s="384" t="s">
        <v>54</v>
      </c>
      <c r="DA2640" s="385" t="s">
        <v>88</v>
      </c>
      <c r="DB2640" s="384" t="str">
        <f t="shared" si="374"/>
        <v>Sherpur Prison</v>
      </c>
      <c r="DC2640" s="566"/>
      <c r="DD2640"/>
      <c r="DE2640" s="384" t="s">
        <v>54</v>
      </c>
      <c r="DF2640" s="385" t="s">
        <v>88</v>
      </c>
      <c r="DG2640" s="384" t="str">
        <f t="shared" si="375"/>
        <v>Sherpur Prison</v>
      </c>
      <c r="DH2640" s="566"/>
      <c r="DI2640"/>
      <c r="DJ2640" s="384" t="s">
        <v>54</v>
      </c>
      <c r="DK2640" s="385" t="s">
        <v>88</v>
      </c>
      <c r="DL2640" s="384" t="str">
        <f t="shared" si="382"/>
        <v>Sherpur Prison</v>
      </c>
      <c r="DM2640" s="566"/>
      <c r="DN2640"/>
      <c r="DO2640" s="384" t="s">
        <v>54</v>
      </c>
      <c r="DP2640" s="385" t="s">
        <v>88</v>
      </c>
      <c r="DQ2640" s="384" t="str">
        <f t="shared" si="383"/>
        <v>Sherpur Prison</v>
      </c>
      <c r="DR2640" s="566"/>
    </row>
    <row r="2641" spans="1:122" ht="15" hidden="1" x14ac:dyDescent="0.25">
      <c r="A2641" s="384" t="s">
        <v>54</v>
      </c>
      <c r="B2641" s="241" t="s">
        <v>600</v>
      </c>
      <c r="C2641" s="384" t="str">
        <f t="shared" si="376"/>
        <v>Sherpur Sherpur Sadar</v>
      </c>
      <c r="D2641" s="626"/>
      <c r="E2641" s="626"/>
      <c r="F2641" s="626"/>
      <c r="G2641" s="626"/>
      <c r="H2641" s="626"/>
      <c r="I2641" s="626"/>
      <c r="J2641" s="626"/>
      <c r="K2641" s="626"/>
      <c r="L2641" s="626"/>
      <c r="M2641" s="626"/>
      <c r="N2641" s="626"/>
      <c r="O2641" s="626"/>
      <c r="P2641" s="626"/>
      <c r="Q2641" s="626"/>
      <c r="R2641" s="626"/>
      <c r="S2641" s="315"/>
      <c r="T2641" s="315"/>
      <c r="U2641" s="384" t="s">
        <v>54</v>
      </c>
      <c r="V2641" s="241" t="s">
        <v>600</v>
      </c>
      <c r="W2641" s="384" t="str">
        <f t="shared" si="377"/>
        <v>Sherpur Sherpur Sadar</v>
      </c>
      <c r="X2641" s="626"/>
      <c r="Y2641" s="626"/>
      <c r="Z2641" s="626"/>
      <c r="AA2641" s="626"/>
      <c r="AB2641" s="626"/>
      <c r="AC2641" s="626"/>
      <c r="AD2641" s="626"/>
      <c r="AE2641" s="626"/>
      <c r="AF2641" s="626"/>
      <c r="AG2641" s="626"/>
      <c r="AH2641" s="626"/>
      <c r="AI2641" s="626"/>
      <c r="AJ2641" s="626"/>
      <c r="AK2641" s="626"/>
      <c r="AL2641" s="626"/>
      <c r="AO2641" s="384" t="s">
        <v>54</v>
      </c>
      <c r="AP2641" s="241" t="s">
        <v>600</v>
      </c>
      <c r="AQ2641" s="384" t="str">
        <f t="shared" si="378"/>
        <v>Sherpur Sherpur Sadar</v>
      </c>
      <c r="AR2641" s="627"/>
      <c r="AS2641" s="627"/>
      <c r="AT2641" s="627"/>
      <c r="AU2641" s="627"/>
      <c r="AV2641" s="627"/>
      <c r="AW2641" s="627"/>
      <c r="AX2641" s="627"/>
      <c r="AY2641" s="627"/>
      <c r="AZ2641" s="627"/>
      <c r="BA2641" s="627"/>
      <c r="BB2641" s="627"/>
      <c r="BC2641" s="627"/>
      <c r="BD2641" s="627"/>
      <c r="BE2641" s="627"/>
      <c r="BF2641" s="627"/>
      <c r="BH2641" s="384" t="s">
        <v>54</v>
      </c>
      <c r="BI2641" s="241" t="s">
        <v>600</v>
      </c>
      <c r="BJ2641" s="384" t="str">
        <f t="shared" si="379"/>
        <v>Sherpur Sherpur Sadar</v>
      </c>
      <c r="BK2641" s="627"/>
      <c r="BL2641" s="627"/>
      <c r="BM2641" s="627"/>
      <c r="BN2641" s="627"/>
      <c r="BO2641" s="627"/>
      <c r="BP2641" s="627"/>
      <c r="BQ2641" s="627"/>
      <c r="BR2641" s="627"/>
      <c r="BS2641" s="627"/>
      <c r="BT2641" s="627"/>
      <c r="BU2641" s="627"/>
      <c r="BV2641" s="627"/>
      <c r="BW2641" s="627"/>
      <c r="BX2641" s="627"/>
      <c r="BY2641" s="627"/>
      <c r="CA2641" s="384" t="s">
        <v>54</v>
      </c>
      <c r="CB2641" s="241" t="s">
        <v>600</v>
      </c>
      <c r="CC2641" s="384" t="str">
        <f t="shared" si="380"/>
        <v>Sherpur Sherpur Sadar</v>
      </c>
      <c r="CD2641" s="629"/>
      <c r="CE2641" s="629"/>
      <c r="CF2641" s="629"/>
      <c r="CG2641" s="629"/>
      <c r="CH2641" s="629"/>
      <c r="CI2641" s="629"/>
      <c r="CJ2641" s="629"/>
      <c r="CK2641" s="629"/>
      <c r="CN2641" s="384" t="s">
        <v>54</v>
      </c>
      <c r="CO2641" s="241" t="s">
        <v>600</v>
      </c>
      <c r="CP2641" s="384" t="str">
        <f t="shared" si="381"/>
        <v>Sherpur Sherpur Sadar</v>
      </c>
      <c r="CQ2641" s="629"/>
      <c r="CR2641" s="629"/>
      <c r="CS2641" s="629"/>
      <c r="CT2641" s="629"/>
      <c r="CU2641" s="629"/>
      <c r="CV2641" s="629"/>
      <c r="CW2641" s="629"/>
      <c r="CX2641" s="629"/>
      <c r="CZ2641" s="384" t="s">
        <v>54</v>
      </c>
      <c r="DA2641" s="241" t="s">
        <v>600</v>
      </c>
      <c r="DB2641" s="384" t="str">
        <f t="shared" si="374"/>
        <v>Sherpur Sherpur Sadar</v>
      </c>
      <c r="DC2641" s="566"/>
      <c r="DD2641"/>
      <c r="DE2641" s="384" t="s">
        <v>54</v>
      </c>
      <c r="DF2641" s="241" t="s">
        <v>600</v>
      </c>
      <c r="DG2641" s="384" t="str">
        <f t="shared" si="375"/>
        <v>Sherpur Sherpur Sadar</v>
      </c>
      <c r="DH2641" s="566"/>
      <c r="DI2641"/>
      <c r="DJ2641" s="384" t="s">
        <v>54</v>
      </c>
      <c r="DK2641" s="241" t="s">
        <v>600</v>
      </c>
      <c r="DL2641" s="384" t="str">
        <f t="shared" si="382"/>
        <v>Sherpur Sherpur Sadar</v>
      </c>
      <c r="DM2641" s="566"/>
      <c r="DN2641"/>
      <c r="DO2641" s="384" t="s">
        <v>54</v>
      </c>
      <c r="DP2641" s="241" t="s">
        <v>600</v>
      </c>
      <c r="DQ2641" s="384" t="str">
        <f t="shared" si="383"/>
        <v>Sherpur Sherpur Sadar</v>
      </c>
      <c r="DR2641" s="566"/>
    </row>
    <row r="2642" spans="1:122" ht="15" hidden="1" x14ac:dyDescent="0.25">
      <c r="A2642" s="384" t="s">
        <v>54</v>
      </c>
      <c r="B2642" s="384" t="s">
        <v>337</v>
      </c>
      <c r="C2642" s="384" t="str">
        <f t="shared" si="376"/>
        <v>Sherpur Sherpur Shadar Hospital</v>
      </c>
      <c r="D2642" s="626"/>
      <c r="E2642" s="626"/>
      <c r="F2642" s="626"/>
      <c r="G2642" s="626"/>
      <c r="H2642" s="626"/>
      <c r="I2642" s="626"/>
      <c r="J2642" s="626"/>
      <c r="K2642" s="626"/>
      <c r="L2642" s="626"/>
      <c r="M2642" s="626"/>
      <c r="N2642" s="626"/>
      <c r="O2642" s="626"/>
      <c r="P2642" s="626"/>
      <c r="Q2642" s="626"/>
      <c r="R2642" s="626"/>
      <c r="S2642" s="315"/>
      <c r="T2642" s="315"/>
      <c r="U2642" s="384" t="s">
        <v>54</v>
      </c>
      <c r="V2642" s="384" t="s">
        <v>337</v>
      </c>
      <c r="W2642" s="384" t="str">
        <f t="shared" si="377"/>
        <v>Sherpur Sherpur Shadar Hospital</v>
      </c>
      <c r="X2642" s="626"/>
      <c r="Y2642" s="626"/>
      <c r="Z2642" s="626"/>
      <c r="AA2642" s="626"/>
      <c r="AB2642" s="626"/>
      <c r="AC2642" s="626"/>
      <c r="AD2642" s="626"/>
      <c r="AE2642" s="626"/>
      <c r="AF2642" s="626"/>
      <c r="AG2642" s="626"/>
      <c r="AH2642" s="626"/>
      <c r="AI2642" s="626"/>
      <c r="AJ2642" s="626"/>
      <c r="AK2642" s="626"/>
      <c r="AL2642" s="626"/>
      <c r="AO2642" s="384" t="s">
        <v>54</v>
      </c>
      <c r="AP2642" s="384" t="s">
        <v>337</v>
      </c>
      <c r="AQ2642" s="384" t="str">
        <f t="shared" si="378"/>
        <v>Sherpur Sherpur Shadar Hospital</v>
      </c>
      <c r="AR2642" s="627"/>
      <c r="AS2642" s="627"/>
      <c r="AT2642" s="627"/>
      <c r="AU2642" s="627"/>
      <c r="AV2642" s="627"/>
      <c r="AW2642" s="627"/>
      <c r="AX2642" s="627"/>
      <c r="AY2642" s="627"/>
      <c r="AZ2642" s="627"/>
      <c r="BA2642" s="627"/>
      <c r="BB2642" s="627"/>
      <c r="BC2642" s="627"/>
      <c r="BD2642" s="627"/>
      <c r="BE2642" s="627"/>
      <c r="BF2642" s="627"/>
      <c r="BH2642" s="384" t="s">
        <v>54</v>
      </c>
      <c r="BI2642" s="384" t="s">
        <v>337</v>
      </c>
      <c r="BJ2642" s="384" t="str">
        <f t="shared" si="379"/>
        <v>Sherpur Sherpur Shadar Hospital</v>
      </c>
      <c r="BK2642" s="627"/>
      <c r="BL2642" s="627"/>
      <c r="BM2642" s="627"/>
      <c r="BN2642" s="627"/>
      <c r="BO2642" s="627"/>
      <c r="BP2642" s="627"/>
      <c r="BQ2642" s="627"/>
      <c r="BR2642" s="627"/>
      <c r="BS2642" s="627"/>
      <c r="BT2642" s="627"/>
      <c r="BU2642" s="627"/>
      <c r="BV2642" s="627"/>
      <c r="BW2642" s="627"/>
      <c r="BX2642" s="627"/>
      <c r="BY2642" s="627"/>
      <c r="CA2642" s="384" t="s">
        <v>54</v>
      </c>
      <c r="CB2642" s="384" t="s">
        <v>337</v>
      </c>
      <c r="CC2642" s="384" t="str">
        <f t="shared" si="380"/>
        <v>Sherpur Sherpur Shadar Hospital</v>
      </c>
      <c r="CD2642" s="629"/>
      <c r="CE2642" s="629"/>
      <c r="CF2642" s="629"/>
      <c r="CG2642" s="629"/>
      <c r="CH2642" s="629"/>
      <c r="CI2642" s="629"/>
      <c r="CJ2642" s="629"/>
      <c r="CK2642" s="629"/>
      <c r="CN2642" s="384" t="s">
        <v>54</v>
      </c>
      <c r="CO2642" s="384" t="s">
        <v>337</v>
      </c>
      <c r="CP2642" s="384" t="str">
        <f t="shared" si="381"/>
        <v>Sherpur Sherpur Shadar Hospital</v>
      </c>
      <c r="CQ2642" s="629"/>
      <c r="CR2642" s="629"/>
      <c r="CS2642" s="629"/>
      <c r="CT2642" s="629"/>
      <c r="CU2642" s="629"/>
      <c r="CV2642" s="629"/>
      <c r="CW2642" s="629"/>
      <c r="CX2642" s="629"/>
      <c r="CZ2642" s="384" t="s">
        <v>54</v>
      </c>
      <c r="DA2642" s="384" t="s">
        <v>337</v>
      </c>
      <c r="DB2642" s="384" t="str">
        <f t="shared" si="374"/>
        <v>Sherpur Sherpur Shadar Hospital</v>
      </c>
      <c r="DC2642" s="566"/>
      <c r="DD2642"/>
      <c r="DE2642" s="384" t="s">
        <v>54</v>
      </c>
      <c r="DF2642" s="384" t="s">
        <v>337</v>
      </c>
      <c r="DG2642" s="384" t="str">
        <f t="shared" si="375"/>
        <v>Sherpur Sherpur Shadar Hospital</v>
      </c>
      <c r="DH2642" s="566"/>
      <c r="DI2642"/>
      <c r="DJ2642" s="384" t="s">
        <v>54</v>
      </c>
      <c r="DK2642" s="384" t="s">
        <v>337</v>
      </c>
      <c r="DL2642" s="384" t="str">
        <f t="shared" si="382"/>
        <v>Sherpur Sherpur Shadar Hospital</v>
      </c>
      <c r="DM2642" s="566"/>
      <c r="DN2642"/>
      <c r="DO2642" s="384" t="s">
        <v>54</v>
      </c>
      <c r="DP2642" s="384" t="s">
        <v>337</v>
      </c>
      <c r="DQ2642" s="384" t="str">
        <f t="shared" si="383"/>
        <v>Sherpur Sherpur Shadar Hospital</v>
      </c>
      <c r="DR2642" s="566"/>
    </row>
    <row r="2643" spans="1:122" ht="15" hidden="1" x14ac:dyDescent="0.25">
      <c r="A2643" s="384" t="s">
        <v>54</v>
      </c>
      <c r="B2643" s="384" t="s">
        <v>338</v>
      </c>
      <c r="C2643" s="384" t="str">
        <f t="shared" si="376"/>
        <v>Sherpur Sreebardi</v>
      </c>
      <c r="D2643" s="626"/>
      <c r="E2643" s="626"/>
      <c r="F2643" s="626"/>
      <c r="G2643" s="626"/>
      <c r="H2643" s="626"/>
      <c r="I2643" s="626"/>
      <c r="J2643" s="626"/>
      <c r="K2643" s="626"/>
      <c r="L2643" s="626"/>
      <c r="M2643" s="626"/>
      <c r="N2643" s="626"/>
      <c r="O2643" s="626"/>
      <c r="P2643" s="626"/>
      <c r="Q2643" s="626"/>
      <c r="R2643" s="626"/>
      <c r="S2643" s="315"/>
      <c r="T2643" s="315"/>
      <c r="U2643" s="384" t="s">
        <v>54</v>
      </c>
      <c r="V2643" s="384" t="s">
        <v>338</v>
      </c>
      <c r="W2643" s="384" t="str">
        <f t="shared" si="377"/>
        <v>Sherpur Sreebardi</v>
      </c>
      <c r="X2643" s="626"/>
      <c r="Y2643" s="626"/>
      <c r="Z2643" s="626"/>
      <c r="AA2643" s="626"/>
      <c r="AB2643" s="626"/>
      <c r="AC2643" s="626"/>
      <c r="AD2643" s="626"/>
      <c r="AE2643" s="626"/>
      <c r="AF2643" s="626"/>
      <c r="AG2643" s="626"/>
      <c r="AH2643" s="626"/>
      <c r="AI2643" s="626"/>
      <c r="AJ2643" s="626"/>
      <c r="AK2643" s="626"/>
      <c r="AL2643" s="626"/>
      <c r="AO2643" s="384" t="s">
        <v>54</v>
      </c>
      <c r="AP2643" s="384" t="s">
        <v>338</v>
      </c>
      <c r="AQ2643" s="384" t="str">
        <f t="shared" si="378"/>
        <v>Sherpur Sreebardi</v>
      </c>
      <c r="AR2643" s="627"/>
      <c r="AS2643" s="627"/>
      <c r="AT2643" s="627"/>
      <c r="AU2643" s="627"/>
      <c r="AV2643" s="627"/>
      <c r="AW2643" s="627"/>
      <c r="AX2643" s="627"/>
      <c r="AY2643" s="627"/>
      <c r="AZ2643" s="627"/>
      <c r="BA2643" s="627"/>
      <c r="BB2643" s="627"/>
      <c r="BC2643" s="627"/>
      <c r="BD2643" s="627"/>
      <c r="BE2643" s="627"/>
      <c r="BF2643" s="627"/>
      <c r="BH2643" s="384" t="s">
        <v>54</v>
      </c>
      <c r="BI2643" s="384" t="s">
        <v>338</v>
      </c>
      <c r="BJ2643" s="384" t="str">
        <f t="shared" si="379"/>
        <v>Sherpur Sreebardi</v>
      </c>
      <c r="BK2643" s="627"/>
      <c r="BL2643" s="627"/>
      <c r="BM2643" s="627"/>
      <c r="BN2643" s="627"/>
      <c r="BO2643" s="627"/>
      <c r="BP2643" s="627"/>
      <c r="BQ2643" s="627"/>
      <c r="BR2643" s="627"/>
      <c r="BS2643" s="627"/>
      <c r="BT2643" s="627"/>
      <c r="BU2643" s="627"/>
      <c r="BV2643" s="627"/>
      <c r="BW2643" s="627"/>
      <c r="BX2643" s="627"/>
      <c r="BY2643" s="627"/>
      <c r="CA2643" s="384" t="s">
        <v>54</v>
      </c>
      <c r="CB2643" s="384" t="s">
        <v>338</v>
      </c>
      <c r="CC2643" s="384" t="str">
        <f t="shared" si="380"/>
        <v>Sherpur Sreebardi</v>
      </c>
      <c r="CD2643" s="629"/>
      <c r="CE2643" s="629"/>
      <c r="CF2643" s="629"/>
      <c r="CG2643" s="629"/>
      <c r="CH2643" s="629"/>
      <c r="CI2643" s="629"/>
      <c r="CJ2643" s="629"/>
      <c r="CK2643" s="629"/>
      <c r="CN2643" s="384" t="s">
        <v>54</v>
      </c>
      <c r="CO2643" s="384" t="s">
        <v>338</v>
      </c>
      <c r="CP2643" s="384" t="str">
        <f t="shared" si="381"/>
        <v>Sherpur Sreebardi</v>
      </c>
      <c r="CQ2643" s="629"/>
      <c r="CR2643" s="629"/>
      <c r="CS2643" s="629"/>
      <c r="CT2643" s="629"/>
      <c r="CU2643" s="629"/>
      <c r="CV2643" s="629"/>
      <c r="CW2643" s="629"/>
      <c r="CX2643" s="629"/>
      <c r="CZ2643" s="384" t="s">
        <v>54</v>
      </c>
      <c r="DA2643" s="384" t="s">
        <v>338</v>
      </c>
      <c r="DB2643" s="384" t="str">
        <f t="shared" si="374"/>
        <v>Sherpur Sreebardi</v>
      </c>
      <c r="DC2643" s="566"/>
      <c r="DD2643"/>
      <c r="DE2643" s="384" t="s">
        <v>54</v>
      </c>
      <c r="DF2643" s="384" t="s">
        <v>338</v>
      </c>
      <c r="DG2643" s="384" t="str">
        <f t="shared" si="375"/>
        <v>Sherpur Sreebardi</v>
      </c>
      <c r="DH2643" s="566"/>
      <c r="DI2643"/>
      <c r="DJ2643" s="384" t="s">
        <v>54</v>
      </c>
      <c r="DK2643" s="384" t="s">
        <v>338</v>
      </c>
      <c r="DL2643" s="384" t="str">
        <f t="shared" si="382"/>
        <v>Sherpur Sreebardi</v>
      </c>
      <c r="DM2643" s="566"/>
      <c r="DN2643"/>
      <c r="DO2643" s="384" t="s">
        <v>54</v>
      </c>
      <c r="DP2643" s="384" t="s">
        <v>338</v>
      </c>
      <c r="DQ2643" s="384" t="str">
        <f t="shared" si="383"/>
        <v>Sherpur Sreebardi</v>
      </c>
      <c r="DR2643" s="566"/>
    </row>
    <row r="2644" spans="1:122" ht="15" hidden="1" x14ac:dyDescent="0.25">
      <c r="A2644" s="384" t="s">
        <v>1181</v>
      </c>
      <c r="B2644" s="384" t="s">
        <v>401</v>
      </c>
      <c r="C2644" s="384" t="str">
        <f t="shared" si="367"/>
        <v>Bogura Adamdighi</v>
      </c>
      <c r="D2644" s="626"/>
      <c r="E2644" s="626"/>
      <c r="F2644" s="626"/>
      <c r="G2644" s="626"/>
      <c r="H2644" s="626"/>
      <c r="I2644" s="626"/>
      <c r="J2644" s="626"/>
      <c r="K2644" s="626"/>
      <c r="L2644" s="626"/>
      <c r="M2644" s="626"/>
      <c r="N2644" s="626"/>
      <c r="O2644" s="626"/>
      <c r="P2644" s="626"/>
      <c r="Q2644" s="626"/>
      <c r="R2644" s="626"/>
      <c r="S2644" s="323"/>
      <c r="T2644" s="323"/>
      <c r="U2644" s="384" t="s">
        <v>1181</v>
      </c>
      <c r="V2644" s="384" t="s">
        <v>401</v>
      </c>
      <c r="W2644" s="384" t="str">
        <f t="shared" si="368"/>
        <v>Bogura Adamdighi</v>
      </c>
      <c r="X2644" s="626"/>
      <c r="Y2644" s="626"/>
      <c r="Z2644" s="626"/>
      <c r="AA2644" s="626"/>
      <c r="AB2644" s="626"/>
      <c r="AC2644" s="626"/>
      <c r="AD2644" s="626"/>
      <c r="AE2644" s="626"/>
      <c r="AF2644" s="626"/>
      <c r="AG2644" s="626"/>
      <c r="AH2644" s="626"/>
      <c r="AI2644" s="626"/>
      <c r="AJ2644" s="626"/>
      <c r="AK2644" s="626"/>
      <c r="AL2644" s="626"/>
      <c r="AO2644" s="384" t="s">
        <v>1181</v>
      </c>
      <c r="AP2644" s="384" t="s">
        <v>401</v>
      </c>
      <c r="AQ2644" s="384" t="str">
        <f t="shared" si="369"/>
        <v>Bogura Adamdighi</v>
      </c>
      <c r="AR2644" s="627"/>
      <c r="AS2644" s="627"/>
      <c r="AT2644" s="627"/>
      <c r="AU2644" s="627"/>
      <c r="AV2644" s="627"/>
      <c r="AW2644" s="627"/>
      <c r="AX2644" s="627"/>
      <c r="AY2644" s="627"/>
      <c r="AZ2644" s="627"/>
      <c r="BA2644" s="627"/>
      <c r="BB2644" s="627"/>
      <c r="BC2644" s="627"/>
      <c r="BD2644" s="627"/>
      <c r="BE2644" s="627"/>
      <c r="BF2644" s="627"/>
      <c r="BH2644" s="384" t="s">
        <v>1181</v>
      </c>
      <c r="BI2644" s="384" t="s">
        <v>401</v>
      </c>
      <c r="BJ2644" s="384" t="str">
        <f t="shared" si="366"/>
        <v>Bogura Adamdighi</v>
      </c>
      <c r="BK2644" s="627"/>
      <c r="BL2644" s="627"/>
      <c r="BM2644" s="627"/>
      <c r="BN2644" s="627"/>
      <c r="BO2644" s="627"/>
      <c r="BP2644" s="627"/>
      <c r="BQ2644" s="627"/>
      <c r="BR2644" s="627"/>
      <c r="BS2644" s="627"/>
      <c r="BT2644" s="627"/>
      <c r="BU2644" s="627"/>
      <c r="BV2644" s="627"/>
      <c r="BW2644" s="627"/>
      <c r="BX2644" s="627"/>
      <c r="BY2644" s="627"/>
      <c r="CA2644" s="384" t="s">
        <v>1181</v>
      </c>
      <c r="CB2644" s="384" t="s">
        <v>401</v>
      </c>
      <c r="CC2644" s="384" t="str">
        <f t="shared" si="370"/>
        <v>Bogura Adamdighi</v>
      </c>
      <c r="CD2644" s="629"/>
      <c r="CE2644" s="629"/>
      <c r="CF2644" s="629"/>
      <c r="CG2644" s="629"/>
      <c r="CH2644" s="629"/>
      <c r="CI2644" s="629"/>
      <c r="CJ2644" s="629"/>
      <c r="CK2644" s="629"/>
      <c r="CN2644" s="384" t="s">
        <v>1181</v>
      </c>
      <c r="CO2644" s="384" t="s">
        <v>401</v>
      </c>
      <c r="CP2644" s="384" t="str">
        <f t="shared" si="371"/>
        <v>Bogura Adamdighi</v>
      </c>
      <c r="CQ2644" s="629"/>
      <c r="CR2644" s="629"/>
      <c r="CS2644" s="629"/>
      <c r="CT2644" s="629"/>
      <c r="CU2644" s="629"/>
      <c r="CV2644" s="629"/>
      <c r="CW2644" s="629"/>
      <c r="CX2644" s="629"/>
      <c r="CZ2644" s="384" t="s">
        <v>1181</v>
      </c>
      <c r="DA2644" s="384" t="s">
        <v>401</v>
      </c>
      <c r="DB2644" s="384" t="str">
        <f t="shared" si="374"/>
        <v>Bogura Adamdighi</v>
      </c>
      <c r="DC2644" s="566"/>
      <c r="DD2644"/>
      <c r="DE2644" s="384" t="s">
        <v>1181</v>
      </c>
      <c r="DF2644" s="384" t="s">
        <v>401</v>
      </c>
      <c r="DG2644" s="384" t="str">
        <f t="shared" si="375"/>
        <v>Bogura Adamdighi</v>
      </c>
      <c r="DH2644" s="566"/>
      <c r="DI2644"/>
      <c r="DJ2644" s="384" t="s">
        <v>1181</v>
      </c>
      <c r="DK2644" s="384" t="s">
        <v>401</v>
      </c>
      <c r="DL2644" s="384" t="str">
        <f t="shared" si="382"/>
        <v>Bogura Adamdighi</v>
      </c>
      <c r="DM2644" s="566"/>
      <c r="DN2644"/>
      <c r="DO2644" s="384" t="s">
        <v>1181</v>
      </c>
      <c r="DP2644" s="384" t="s">
        <v>401</v>
      </c>
      <c r="DQ2644" s="384" t="str">
        <f t="shared" si="383"/>
        <v>Bogura Adamdighi</v>
      </c>
      <c r="DR2644" s="566"/>
    </row>
    <row r="2645" spans="1:122" ht="15" hidden="1" x14ac:dyDescent="0.25">
      <c r="A2645" s="384" t="s">
        <v>1181</v>
      </c>
      <c r="B2645" s="241" t="s">
        <v>1182</v>
      </c>
      <c r="C2645" s="384" t="str">
        <f t="shared" si="367"/>
        <v>Bogura Bogura Sadar</v>
      </c>
      <c r="D2645" s="626"/>
      <c r="E2645" s="626"/>
      <c r="F2645" s="626"/>
      <c r="G2645" s="626"/>
      <c r="H2645" s="626"/>
      <c r="I2645" s="626"/>
      <c r="J2645" s="626"/>
      <c r="K2645" s="626"/>
      <c r="L2645" s="626"/>
      <c r="M2645" s="626"/>
      <c r="N2645" s="626"/>
      <c r="O2645" s="626"/>
      <c r="P2645" s="626"/>
      <c r="Q2645" s="626"/>
      <c r="R2645" s="626"/>
      <c r="S2645" s="323"/>
      <c r="T2645" s="323"/>
      <c r="U2645" s="384" t="s">
        <v>1181</v>
      </c>
      <c r="V2645" s="241" t="s">
        <v>1182</v>
      </c>
      <c r="W2645" s="384" t="str">
        <f t="shared" si="368"/>
        <v>Bogura Bogura Sadar</v>
      </c>
      <c r="X2645" s="626"/>
      <c r="Y2645" s="626"/>
      <c r="Z2645" s="626"/>
      <c r="AA2645" s="626"/>
      <c r="AB2645" s="626"/>
      <c r="AC2645" s="626"/>
      <c r="AD2645" s="626"/>
      <c r="AE2645" s="626"/>
      <c r="AF2645" s="626"/>
      <c r="AG2645" s="626"/>
      <c r="AH2645" s="626"/>
      <c r="AI2645" s="626"/>
      <c r="AJ2645" s="626"/>
      <c r="AK2645" s="626"/>
      <c r="AL2645" s="626"/>
      <c r="AO2645" s="384" t="s">
        <v>1181</v>
      </c>
      <c r="AP2645" s="241" t="s">
        <v>1182</v>
      </c>
      <c r="AQ2645" s="384" t="str">
        <f t="shared" si="369"/>
        <v>Bogura Bogura Sadar</v>
      </c>
      <c r="AR2645" s="627"/>
      <c r="AS2645" s="627"/>
      <c r="AT2645" s="627"/>
      <c r="AU2645" s="627"/>
      <c r="AV2645" s="627"/>
      <c r="AW2645" s="627"/>
      <c r="AX2645" s="627"/>
      <c r="AY2645" s="627"/>
      <c r="AZ2645" s="627"/>
      <c r="BA2645" s="627"/>
      <c r="BB2645" s="627"/>
      <c r="BC2645" s="627"/>
      <c r="BD2645" s="627"/>
      <c r="BE2645" s="627"/>
      <c r="BF2645" s="627"/>
      <c r="BH2645" s="384" t="s">
        <v>1181</v>
      </c>
      <c r="BI2645" s="241" t="s">
        <v>1182</v>
      </c>
      <c r="BJ2645" s="384" t="str">
        <f t="shared" si="366"/>
        <v>Bogura Bogura Sadar</v>
      </c>
      <c r="BK2645" s="627"/>
      <c r="BL2645" s="627"/>
      <c r="BM2645" s="627"/>
      <c r="BN2645" s="627"/>
      <c r="BO2645" s="627"/>
      <c r="BP2645" s="627"/>
      <c r="BQ2645" s="627"/>
      <c r="BR2645" s="627"/>
      <c r="BS2645" s="627"/>
      <c r="BT2645" s="627"/>
      <c r="BU2645" s="627"/>
      <c r="BV2645" s="627"/>
      <c r="BW2645" s="627"/>
      <c r="BX2645" s="627"/>
      <c r="BY2645" s="627"/>
      <c r="CA2645" s="384" t="s">
        <v>1181</v>
      </c>
      <c r="CB2645" s="241" t="s">
        <v>1182</v>
      </c>
      <c r="CC2645" s="384" t="str">
        <f t="shared" si="370"/>
        <v>Bogura Bogura Sadar</v>
      </c>
      <c r="CD2645" s="629"/>
      <c r="CE2645" s="629"/>
      <c r="CF2645" s="629"/>
      <c r="CG2645" s="629"/>
      <c r="CH2645" s="629"/>
      <c r="CI2645" s="629"/>
      <c r="CJ2645" s="629"/>
      <c r="CK2645" s="629"/>
      <c r="CN2645" s="384" t="s">
        <v>1181</v>
      </c>
      <c r="CO2645" s="241" t="s">
        <v>1182</v>
      </c>
      <c r="CP2645" s="384" t="str">
        <f t="shared" si="371"/>
        <v>Bogura Bogura Sadar</v>
      </c>
      <c r="CQ2645" s="629"/>
      <c r="CR2645" s="629"/>
      <c r="CS2645" s="629"/>
      <c r="CT2645" s="629"/>
      <c r="CU2645" s="629"/>
      <c r="CV2645" s="629"/>
      <c r="CW2645" s="629"/>
      <c r="CX2645" s="629"/>
      <c r="CZ2645" s="384" t="s">
        <v>1181</v>
      </c>
      <c r="DA2645" s="241" t="s">
        <v>1182</v>
      </c>
      <c r="DB2645" s="384" t="str">
        <f t="shared" si="374"/>
        <v>Bogura Bogura Sadar</v>
      </c>
      <c r="DC2645" s="566"/>
      <c r="DD2645"/>
      <c r="DE2645" s="384" t="s">
        <v>1181</v>
      </c>
      <c r="DF2645" s="241" t="s">
        <v>1182</v>
      </c>
      <c r="DG2645" s="384" t="str">
        <f t="shared" si="375"/>
        <v>Bogura Bogura Sadar</v>
      </c>
      <c r="DH2645" s="566"/>
      <c r="DI2645"/>
      <c r="DJ2645" s="384" t="s">
        <v>1181</v>
      </c>
      <c r="DK2645" s="241" t="s">
        <v>1182</v>
      </c>
      <c r="DL2645" s="384" t="str">
        <f t="shared" si="382"/>
        <v>Bogura Bogura Sadar</v>
      </c>
      <c r="DM2645" s="566"/>
      <c r="DN2645"/>
      <c r="DO2645" s="384" t="s">
        <v>1181</v>
      </c>
      <c r="DP2645" s="241" t="s">
        <v>1182</v>
      </c>
      <c r="DQ2645" s="384" t="str">
        <f t="shared" si="383"/>
        <v>Bogura Bogura Sadar</v>
      </c>
      <c r="DR2645" s="566"/>
    </row>
    <row r="2646" spans="1:122" ht="15" hidden="1" x14ac:dyDescent="0.25">
      <c r="A2646" s="384" t="s">
        <v>1181</v>
      </c>
      <c r="B2646" s="384" t="s">
        <v>1183</v>
      </c>
      <c r="C2646" s="384" t="str">
        <f t="shared" si="367"/>
        <v>Bogura CMH Bogura</v>
      </c>
      <c r="D2646" s="626"/>
      <c r="E2646" s="626"/>
      <c r="F2646" s="626"/>
      <c r="G2646" s="626"/>
      <c r="H2646" s="626"/>
      <c r="I2646" s="626"/>
      <c r="J2646" s="626"/>
      <c r="K2646" s="626"/>
      <c r="L2646" s="626"/>
      <c r="M2646" s="626"/>
      <c r="N2646" s="626"/>
      <c r="O2646" s="626"/>
      <c r="P2646" s="626"/>
      <c r="Q2646" s="626"/>
      <c r="R2646" s="626"/>
      <c r="S2646" s="323"/>
      <c r="T2646" s="323"/>
      <c r="U2646" s="384" t="s">
        <v>1181</v>
      </c>
      <c r="V2646" s="384" t="s">
        <v>1183</v>
      </c>
      <c r="W2646" s="384" t="str">
        <f t="shared" si="368"/>
        <v>Bogura CMH Bogura</v>
      </c>
      <c r="X2646" s="626"/>
      <c r="Y2646" s="626"/>
      <c r="Z2646" s="626"/>
      <c r="AA2646" s="626"/>
      <c r="AB2646" s="626"/>
      <c r="AC2646" s="626"/>
      <c r="AD2646" s="626"/>
      <c r="AE2646" s="626"/>
      <c r="AF2646" s="626"/>
      <c r="AG2646" s="626"/>
      <c r="AH2646" s="626"/>
      <c r="AI2646" s="626"/>
      <c r="AJ2646" s="626"/>
      <c r="AK2646" s="626"/>
      <c r="AL2646" s="626"/>
      <c r="AO2646" s="384" t="s">
        <v>1181</v>
      </c>
      <c r="AP2646" s="384" t="s">
        <v>1183</v>
      </c>
      <c r="AQ2646" s="384" t="str">
        <f t="shared" si="369"/>
        <v>Bogura CMH Bogura</v>
      </c>
      <c r="AR2646" s="627"/>
      <c r="AS2646" s="627"/>
      <c r="AT2646" s="627"/>
      <c r="AU2646" s="627"/>
      <c r="AV2646" s="627"/>
      <c r="AW2646" s="627"/>
      <c r="AX2646" s="627"/>
      <c r="AY2646" s="627"/>
      <c r="AZ2646" s="627"/>
      <c r="BA2646" s="627"/>
      <c r="BB2646" s="627"/>
      <c r="BC2646" s="627"/>
      <c r="BD2646" s="627"/>
      <c r="BE2646" s="627"/>
      <c r="BF2646" s="627"/>
      <c r="BH2646" s="384" t="s">
        <v>1181</v>
      </c>
      <c r="BI2646" s="384" t="s">
        <v>1183</v>
      </c>
      <c r="BJ2646" s="384" t="str">
        <f t="shared" si="366"/>
        <v>Bogura CMH Bogura</v>
      </c>
      <c r="BK2646" s="627"/>
      <c r="BL2646" s="627"/>
      <c r="BM2646" s="627"/>
      <c r="BN2646" s="627"/>
      <c r="BO2646" s="627"/>
      <c r="BP2646" s="627"/>
      <c r="BQ2646" s="627"/>
      <c r="BR2646" s="627"/>
      <c r="BS2646" s="627"/>
      <c r="BT2646" s="627"/>
      <c r="BU2646" s="627"/>
      <c r="BV2646" s="627"/>
      <c r="BW2646" s="627"/>
      <c r="BX2646" s="627"/>
      <c r="BY2646" s="627"/>
      <c r="CA2646" s="384" t="s">
        <v>1181</v>
      </c>
      <c r="CB2646" s="384" t="s">
        <v>1183</v>
      </c>
      <c r="CC2646" s="384" t="str">
        <f t="shared" si="370"/>
        <v>Bogura CMH Bogura</v>
      </c>
      <c r="CD2646" s="629"/>
      <c r="CE2646" s="629"/>
      <c r="CF2646" s="629"/>
      <c r="CG2646" s="629"/>
      <c r="CH2646" s="629"/>
      <c r="CI2646" s="629"/>
      <c r="CJ2646" s="629"/>
      <c r="CK2646" s="629"/>
      <c r="CN2646" s="384" t="s">
        <v>1181</v>
      </c>
      <c r="CO2646" s="384" t="s">
        <v>1183</v>
      </c>
      <c r="CP2646" s="384" t="str">
        <f t="shared" si="371"/>
        <v>Bogura CMH Bogura</v>
      </c>
      <c r="CQ2646" s="629"/>
      <c r="CR2646" s="629"/>
      <c r="CS2646" s="629"/>
      <c r="CT2646" s="629"/>
      <c r="CU2646" s="629"/>
      <c r="CV2646" s="629"/>
      <c r="CW2646" s="629"/>
      <c r="CX2646" s="629"/>
      <c r="CZ2646" s="384" t="s">
        <v>1181</v>
      </c>
      <c r="DA2646" s="384" t="s">
        <v>1183</v>
      </c>
      <c r="DB2646" s="384" t="str">
        <f t="shared" si="374"/>
        <v>Bogura CMH Bogura</v>
      </c>
      <c r="DC2646" s="566"/>
      <c r="DD2646"/>
      <c r="DE2646" s="384" t="s">
        <v>1181</v>
      </c>
      <c r="DF2646" s="384" t="s">
        <v>1183</v>
      </c>
      <c r="DG2646" s="384" t="str">
        <f t="shared" si="375"/>
        <v>Bogura CMH Bogura</v>
      </c>
      <c r="DH2646" s="566"/>
      <c r="DI2646"/>
      <c r="DJ2646" s="384" t="s">
        <v>1181</v>
      </c>
      <c r="DK2646" s="384" t="s">
        <v>1183</v>
      </c>
      <c r="DL2646" s="384" t="str">
        <f t="shared" si="382"/>
        <v>Bogura CMH Bogura</v>
      </c>
      <c r="DM2646" s="566"/>
      <c r="DN2646"/>
      <c r="DO2646" s="384" t="s">
        <v>1181</v>
      </c>
      <c r="DP2646" s="384" t="s">
        <v>1183</v>
      </c>
      <c r="DQ2646" s="384" t="str">
        <f t="shared" si="383"/>
        <v>Bogura CMH Bogura</v>
      </c>
      <c r="DR2646" s="566"/>
    </row>
    <row r="2647" spans="1:122" ht="15" hidden="1" x14ac:dyDescent="0.25">
      <c r="A2647" s="384" t="s">
        <v>1181</v>
      </c>
      <c r="B2647" s="384" t="s">
        <v>402</v>
      </c>
      <c r="C2647" s="384" t="str">
        <f t="shared" si="367"/>
        <v>Bogura Dhunot</v>
      </c>
      <c r="D2647" s="626"/>
      <c r="E2647" s="626"/>
      <c r="F2647" s="626"/>
      <c r="G2647" s="626"/>
      <c r="H2647" s="626"/>
      <c r="I2647" s="626"/>
      <c r="J2647" s="626"/>
      <c r="K2647" s="626"/>
      <c r="L2647" s="626"/>
      <c r="M2647" s="626"/>
      <c r="N2647" s="626"/>
      <c r="O2647" s="626"/>
      <c r="P2647" s="626"/>
      <c r="Q2647" s="626"/>
      <c r="R2647" s="626"/>
      <c r="S2647" s="323"/>
      <c r="T2647" s="323"/>
      <c r="U2647" s="384" t="s">
        <v>1181</v>
      </c>
      <c r="V2647" s="384" t="s">
        <v>402</v>
      </c>
      <c r="W2647" s="384" t="str">
        <f t="shared" si="368"/>
        <v>Bogura Dhunot</v>
      </c>
      <c r="X2647" s="626"/>
      <c r="Y2647" s="626"/>
      <c r="Z2647" s="626"/>
      <c r="AA2647" s="626"/>
      <c r="AB2647" s="626"/>
      <c r="AC2647" s="626"/>
      <c r="AD2647" s="626"/>
      <c r="AE2647" s="626"/>
      <c r="AF2647" s="626"/>
      <c r="AG2647" s="626"/>
      <c r="AH2647" s="626"/>
      <c r="AI2647" s="626"/>
      <c r="AJ2647" s="626"/>
      <c r="AK2647" s="626"/>
      <c r="AL2647" s="626"/>
      <c r="AO2647" s="384" t="s">
        <v>1181</v>
      </c>
      <c r="AP2647" s="384" t="s">
        <v>402</v>
      </c>
      <c r="AQ2647" s="384" t="str">
        <f t="shared" si="369"/>
        <v>Bogura Dhunot</v>
      </c>
      <c r="AR2647" s="627"/>
      <c r="AS2647" s="627"/>
      <c r="AT2647" s="627"/>
      <c r="AU2647" s="627"/>
      <c r="AV2647" s="627"/>
      <c r="AW2647" s="627"/>
      <c r="AX2647" s="627"/>
      <c r="AY2647" s="627"/>
      <c r="AZ2647" s="627"/>
      <c r="BA2647" s="627"/>
      <c r="BB2647" s="627"/>
      <c r="BC2647" s="627"/>
      <c r="BD2647" s="627"/>
      <c r="BE2647" s="627"/>
      <c r="BF2647" s="627"/>
      <c r="BH2647" s="384" t="s">
        <v>1181</v>
      </c>
      <c r="BI2647" s="384" t="s">
        <v>402</v>
      </c>
      <c r="BJ2647" s="384" t="str">
        <f t="shared" si="366"/>
        <v>Bogura Dhunot</v>
      </c>
      <c r="BK2647" s="627"/>
      <c r="BL2647" s="627"/>
      <c r="BM2647" s="627"/>
      <c r="BN2647" s="627"/>
      <c r="BO2647" s="627"/>
      <c r="BP2647" s="627"/>
      <c r="BQ2647" s="627"/>
      <c r="BR2647" s="627"/>
      <c r="BS2647" s="627"/>
      <c r="BT2647" s="627"/>
      <c r="BU2647" s="627"/>
      <c r="BV2647" s="627"/>
      <c r="BW2647" s="627"/>
      <c r="BX2647" s="627"/>
      <c r="BY2647" s="627"/>
      <c r="CA2647" s="384" t="s">
        <v>1181</v>
      </c>
      <c r="CB2647" s="384" t="s">
        <v>402</v>
      </c>
      <c r="CC2647" s="384" t="str">
        <f t="shared" si="370"/>
        <v>Bogura Dhunot</v>
      </c>
      <c r="CD2647" s="629"/>
      <c r="CE2647" s="629"/>
      <c r="CF2647" s="629"/>
      <c r="CG2647" s="629"/>
      <c r="CH2647" s="629"/>
      <c r="CI2647" s="629"/>
      <c r="CJ2647" s="629"/>
      <c r="CK2647" s="629"/>
      <c r="CN2647" s="384" t="s">
        <v>1181</v>
      </c>
      <c r="CO2647" s="384" t="s">
        <v>402</v>
      </c>
      <c r="CP2647" s="384" t="str">
        <f t="shared" si="371"/>
        <v>Bogura Dhunot</v>
      </c>
      <c r="CQ2647" s="629"/>
      <c r="CR2647" s="629"/>
      <c r="CS2647" s="629"/>
      <c r="CT2647" s="629"/>
      <c r="CU2647" s="629"/>
      <c r="CV2647" s="629"/>
      <c r="CW2647" s="629"/>
      <c r="CX2647" s="629"/>
      <c r="CZ2647" s="384" t="s">
        <v>1181</v>
      </c>
      <c r="DA2647" s="384" t="s">
        <v>402</v>
      </c>
      <c r="DB2647" s="384" t="str">
        <f t="shared" si="374"/>
        <v>Bogura Dhunot</v>
      </c>
      <c r="DC2647" s="566"/>
      <c r="DD2647"/>
      <c r="DE2647" s="384" t="s">
        <v>1181</v>
      </c>
      <c r="DF2647" s="384" t="s">
        <v>402</v>
      </c>
      <c r="DG2647" s="384" t="str">
        <f t="shared" si="375"/>
        <v>Bogura Dhunot</v>
      </c>
      <c r="DH2647" s="566"/>
      <c r="DI2647"/>
      <c r="DJ2647" s="384" t="s">
        <v>1181</v>
      </c>
      <c r="DK2647" s="384" t="s">
        <v>402</v>
      </c>
      <c r="DL2647" s="384" t="str">
        <f t="shared" si="382"/>
        <v>Bogura Dhunot</v>
      </c>
      <c r="DM2647" s="566"/>
      <c r="DN2647"/>
      <c r="DO2647" s="384" t="s">
        <v>1181</v>
      </c>
      <c r="DP2647" s="384" t="s">
        <v>402</v>
      </c>
      <c r="DQ2647" s="384" t="str">
        <f t="shared" si="383"/>
        <v>Bogura Dhunot</v>
      </c>
      <c r="DR2647" s="566"/>
    </row>
    <row r="2648" spans="1:122" ht="15" hidden="1" x14ac:dyDescent="0.25">
      <c r="A2648" s="384" t="s">
        <v>1181</v>
      </c>
      <c r="B2648" s="384" t="s">
        <v>403</v>
      </c>
      <c r="C2648" s="384" t="str">
        <f t="shared" si="367"/>
        <v>Bogura Dupchachia</v>
      </c>
      <c r="D2648" s="626"/>
      <c r="E2648" s="626"/>
      <c r="F2648" s="626"/>
      <c r="G2648" s="626"/>
      <c r="H2648" s="626"/>
      <c r="I2648" s="626"/>
      <c r="J2648" s="626"/>
      <c r="K2648" s="626"/>
      <c r="L2648" s="626"/>
      <c r="M2648" s="626"/>
      <c r="N2648" s="626"/>
      <c r="O2648" s="626"/>
      <c r="P2648" s="626"/>
      <c r="Q2648" s="626"/>
      <c r="R2648" s="626"/>
      <c r="S2648" s="323"/>
      <c r="T2648" s="323"/>
      <c r="U2648" s="384" t="s">
        <v>1181</v>
      </c>
      <c r="V2648" s="384" t="s">
        <v>403</v>
      </c>
      <c r="W2648" s="384" t="str">
        <f t="shared" si="368"/>
        <v>Bogura Dupchachia</v>
      </c>
      <c r="X2648" s="626"/>
      <c r="Y2648" s="626"/>
      <c r="Z2648" s="626"/>
      <c r="AA2648" s="626"/>
      <c r="AB2648" s="626"/>
      <c r="AC2648" s="626"/>
      <c r="AD2648" s="626"/>
      <c r="AE2648" s="626"/>
      <c r="AF2648" s="626"/>
      <c r="AG2648" s="626"/>
      <c r="AH2648" s="626"/>
      <c r="AI2648" s="626"/>
      <c r="AJ2648" s="626"/>
      <c r="AK2648" s="626"/>
      <c r="AL2648" s="626"/>
      <c r="AO2648" s="384" t="s">
        <v>1181</v>
      </c>
      <c r="AP2648" s="384" t="s">
        <v>403</v>
      </c>
      <c r="AQ2648" s="384" t="str">
        <f t="shared" si="369"/>
        <v>Bogura Dupchachia</v>
      </c>
      <c r="AR2648" s="627"/>
      <c r="AS2648" s="627"/>
      <c r="AT2648" s="627"/>
      <c r="AU2648" s="627"/>
      <c r="AV2648" s="627"/>
      <c r="AW2648" s="627"/>
      <c r="AX2648" s="627"/>
      <c r="AY2648" s="627"/>
      <c r="AZ2648" s="627"/>
      <c r="BA2648" s="627"/>
      <c r="BB2648" s="627"/>
      <c r="BC2648" s="627"/>
      <c r="BD2648" s="627"/>
      <c r="BE2648" s="627"/>
      <c r="BF2648" s="627"/>
      <c r="BH2648" s="384" t="s">
        <v>1181</v>
      </c>
      <c r="BI2648" s="384" t="s">
        <v>403</v>
      </c>
      <c r="BJ2648" s="384" t="str">
        <f t="shared" si="366"/>
        <v>Bogura Dupchachia</v>
      </c>
      <c r="BK2648" s="627"/>
      <c r="BL2648" s="627"/>
      <c r="BM2648" s="627"/>
      <c r="BN2648" s="627"/>
      <c r="BO2648" s="627"/>
      <c r="BP2648" s="627"/>
      <c r="BQ2648" s="627"/>
      <c r="BR2648" s="627"/>
      <c r="BS2648" s="627"/>
      <c r="BT2648" s="627"/>
      <c r="BU2648" s="627"/>
      <c r="BV2648" s="627"/>
      <c r="BW2648" s="627"/>
      <c r="BX2648" s="627"/>
      <c r="BY2648" s="627"/>
      <c r="CA2648" s="384" t="s">
        <v>1181</v>
      </c>
      <c r="CB2648" s="384" t="s">
        <v>403</v>
      </c>
      <c r="CC2648" s="384" t="str">
        <f t="shared" si="370"/>
        <v>Bogura Dupchachia</v>
      </c>
      <c r="CD2648" s="629"/>
      <c r="CE2648" s="629"/>
      <c r="CF2648" s="629"/>
      <c r="CG2648" s="629"/>
      <c r="CH2648" s="629"/>
      <c r="CI2648" s="629"/>
      <c r="CJ2648" s="629"/>
      <c r="CK2648" s="629"/>
      <c r="CN2648" s="384" t="s">
        <v>1181</v>
      </c>
      <c r="CO2648" s="384" t="s">
        <v>403</v>
      </c>
      <c r="CP2648" s="384" t="str">
        <f t="shared" si="371"/>
        <v>Bogura Dupchachia</v>
      </c>
      <c r="CQ2648" s="629"/>
      <c r="CR2648" s="629"/>
      <c r="CS2648" s="629"/>
      <c r="CT2648" s="629"/>
      <c r="CU2648" s="629"/>
      <c r="CV2648" s="629"/>
      <c r="CW2648" s="629"/>
      <c r="CX2648" s="629"/>
      <c r="CZ2648" s="384" t="s">
        <v>1181</v>
      </c>
      <c r="DA2648" s="384" t="s">
        <v>403</v>
      </c>
      <c r="DB2648" s="384" t="str">
        <f t="shared" si="374"/>
        <v>Bogura Dupchachia</v>
      </c>
      <c r="DC2648" s="566"/>
      <c r="DD2648"/>
      <c r="DE2648" s="384" t="s">
        <v>1181</v>
      </c>
      <c r="DF2648" s="384" t="s">
        <v>403</v>
      </c>
      <c r="DG2648" s="384" t="str">
        <f t="shared" si="375"/>
        <v>Bogura Dupchachia</v>
      </c>
      <c r="DH2648" s="566"/>
      <c r="DI2648"/>
      <c r="DJ2648" s="384" t="s">
        <v>1181</v>
      </c>
      <c r="DK2648" s="384" t="s">
        <v>403</v>
      </c>
      <c r="DL2648" s="384" t="str">
        <f t="shared" si="382"/>
        <v>Bogura Dupchachia</v>
      </c>
      <c r="DM2648" s="566"/>
      <c r="DN2648"/>
      <c r="DO2648" s="384" t="s">
        <v>1181</v>
      </c>
      <c r="DP2648" s="384" t="s">
        <v>403</v>
      </c>
      <c r="DQ2648" s="384" t="str">
        <f t="shared" si="383"/>
        <v>Bogura Dupchachia</v>
      </c>
      <c r="DR2648" s="566"/>
    </row>
    <row r="2649" spans="1:122" ht="15" hidden="1" x14ac:dyDescent="0.25">
      <c r="A2649" s="384" t="s">
        <v>1181</v>
      </c>
      <c r="B2649" s="384" t="s">
        <v>404</v>
      </c>
      <c r="C2649" s="384" t="str">
        <f t="shared" si="367"/>
        <v>Bogura Gabtali</v>
      </c>
      <c r="D2649" s="626"/>
      <c r="E2649" s="626"/>
      <c r="F2649" s="626"/>
      <c r="G2649" s="626"/>
      <c r="H2649" s="626"/>
      <c r="I2649" s="626"/>
      <c r="J2649" s="626"/>
      <c r="K2649" s="626"/>
      <c r="L2649" s="626"/>
      <c r="M2649" s="626"/>
      <c r="N2649" s="626"/>
      <c r="O2649" s="626"/>
      <c r="P2649" s="626"/>
      <c r="Q2649" s="626"/>
      <c r="R2649" s="626"/>
      <c r="S2649" s="323"/>
      <c r="T2649" s="323"/>
      <c r="U2649" s="384" t="s">
        <v>1181</v>
      </c>
      <c r="V2649" s="384" t="s">
        <v>404</v>
      </c>
      <c r="W2649" s="384" t="str">
        <f t="shared" si="368"/>
        <v>Bogura Gabtali</v>
      </c>
      <c r="X2649" s="626"/>
      <c r="Y2649" s="626"/>
      <c r="Z2649" s="626"/>
      <c r="AA2649" s="626"/>
      <c r="AB2649" s="626"/>
      <c r="AC2649" s="626"/>
      <c r="AD2649" s="626"/>
      <c r="AE2649" s="626"/>
      <c r="AF2649" s="626"/>
      <c r="AG2649" s="626"/>
      <c r="AH2649" s="626"/>
      <c r="AI2649" s="626"/>
      <c r="AJ2649" s="626"/>
      <c r="AK2649" s="626"/>
      <c r="AL2649" s="626"/>
      <c r="AO2649" s="384" t="s">
        <v>1181</v>
      </c>
      <c r="AP2649" s="384" t="s">
        <v>404</v>
      </c>
      <c r="AQ2649" s="384" t="str">
        <f t="shared" si="369"/>
        <v>Bogura Gabtali</v>
      </c>
      <c r="AR2649" s="627"/>
      <c r="AS2649" s="627"/>
      <c r="AT2649" s="627"/>
      <c r="AU2649" s="627"/>
      <c r="AV2649" s="627"/>
      <c r="AW2649" s="627"/>
      <c r="AX2649" s="627"/>
      <c r="AY2649" s="627"/>
      <c r="AZ2649" s="627"/>
      <c r="BA2649" s="627"/>
      <c r="BB2649" s="627"/>
      <c r="BC2649" s="627"/>
      <c r="BD2649" s="627"/>
      <c r="BE2649" s="627"/>
      <c r="BF2649" s="627"/>
      <c r="BH2649" s="384" t="s">
        <v>1181</v>
      </c>
      <c r="BI2649" s="384" t="s">
        <v>404</v>
      </c>
      <c r="BJ2649" s="384" t="str">
        <f t="shared" si="366"/>
        <v>Bogura Gabtali</v>
      </c>
      <c r="BK2649" s="627"/>
      <c r="BL2649" s="627"/>
      <c r="BM2649" s="627"/>
      <c r="BN2649" s="627"/>
      <c r="BO2649" s="627"/>
      <c r="BP2649" s="627"/>
      <c r="BQ2649" s="627"/>
      <c r="BR2649" s="627"/>
      <c r="BS2649" s="627"/>
      <c r="BT2649" s="627"/>
      <c r="BU2649" s="627"/>
      <c r="BV2649" s="627"/>
      <c r="BW2649" s="627"/>
      <c r="BX2649" s="627"/>
      <c r="BY2649" s="627"/>
      <c r="CA2649" s="384" t="s">
        <v>1181</v>
      </c>
      <c r="CB2649" s="384" t="s">
        <v>404</v>
      </c>
      <c r="CC2649" s="384" t="str">
        <f t="shared" si="370"/>
        <v>Bogura Gabtali</v>
      </c>
      <c r="CD2649" s="629"/>
      <c r="CE2649" s="629"/>
      <c r="CF2649" s="629"/>
      <c r="CG2649" s="629"/>
      <c r="CH2649" s="629"/>
      <c r="CI2649" s="629"/>
      <c r="CJ2649" s="629"/>
      <c r="CK2649" s="629"/>
      <c r="CN2649" s="384" t="s">
        <v>1181</v>
      </c>
      <c r="CO2649" s="384" t="s">
        <v>404</v>
      </c>
      <c r="CP2649" s="384" t="str">
        <f t="shared" si="371"/>
        <v>Bogura Gabtali</v>
      </c>
      <c r="CQ2649" s="629"/>
      <c r="CR2649" s="629"/>
      <c r="CS2649" s="629"/>
      <c r="CT2649" s="629"/>
      <c r="CU2649" s="629"/>
      <c r="CV2649" s="629"/>
      <c r="CW2649" s="629"/>
      <c r="CX2649" s="629"/>
      <c r="CZ2649" s="384" t="s">
        <v>1181</v>
      </c>
      <c r="DA2649" s="384" t="s">
        <v>404</v>
      </c>
      <c r="DB2649" s="384" t="str">
        <f t="shared" si="374"/>
        <v>Bogura Gabtali</v>
      </c>
      <c r="DC2649" s="566"/>
      <c r="DD2649"/>
      <c r="DE2649" s="384" t="s">
        <v>1181</v>
      </c>
      <c r="DF2649" s="384" t="s">
        <v>404</v>
      </c>
      <c r="DG2649" s="384" t="str">
        <f t="shared" si="375"/>
        <v>Bogura Gabtali</v>
      </c>
      <c r="DH2649" s="566"/>
      <c r="DI2649"/>
      <c r="DJ2649" s="384" t="s">
        <v>1181</v>
      </c>
      <c r="DK2649" s="384" t="s">
        <v>404</v>
      </c>
      <c r="DL2649" s="384" t="str">
        <f t="shared" si="382"/>
        <v>Bogura Gabtali</v>
      </c>
      <c r="DM2649" s="566"/>
      <c r="DN2649"/>
      <c r="DO2649" s="384" t="s">
        <v>1181</v>
      </c>
      <c r="DP2649" s="384" t="s">
        <v>404</v>
      </c>
      <c r="DQ2649" s="384" t="str">
        <f t="shared" si="383"/>
        <v>Bogura Gabtali</v>
      </c>
      <c r="DR2649" s="566"/>
    </row>
    <row r="2650" spans="1:122" ht="15" hidden="1" x14ac:dyDescent="0.25">
      <c r="A2650" s="384" t="s">
        <v>1181</v>
      </c>
      <c r="B2650" s="384" t="s">
        <v>405</v>
      </c>
      <c r="C2650" s="384" t="str">
        <f t="shared" si="367"/>
        <v>Bogura Kahalu</v>
      </c>
      <c r="D2650" s="626"/>
      <c r="E2650" s="626"/>
      <c r="F2650" s="626"/>
      <c r="G2650" s="626"/>
      <c r="H2650" s="626"/>
      <c r="I2650" s="626"/>
      <c r="J2650" s="626"/>
      <c r="K2650" s="626"/>
      <c r="L2650" s="626"/>
      <c r="M2650" s="626"/>
      <c r="N2650" s="626"/>
      <c r="O2650" s="626"/>
      <c r="P2650" s="626"/>
      <c r="Q2650" s="626"/>
      <c r="R2650" s="626"/>
      <c r="S2650" s="323"/>
      <c r="T2650" s="323"/>
      <c r="U2650" s="384" t="s">
        <v>1181</v>
      </c>
      <c r="V2650" s="384" t="s">
        <v>405</v>
      </c>
      <c r="W2650" s="384" t="str">
        <f t="shared" si="368"/>
        <v>Bogura Kahalu</v>
      </c>
      <c r="X2650" s="626"/>
      <c r="Y2650" s="626"/>
      <c r="Z2650" s="626"/>
      <c r="AA2650" s="626"/>
      <c r="AB2650" s="626"/>
      <c r="AC2650" s="626"/>
      <c r="AD2650" s="626"/>
      <c r="AE2650" s="626"/>
      <c r="AF2650" s="626"/>
      <c r="AG2650" s="626"/>
      <c r="AH2650" s="626"/>
      <c r="AI2650" s="626"/>
      <c r="AJ2650" s="626"/>
      <c r="AK2650" s="626"/>
      <c r="AL2650" s="626"/>
      <c r="AO2650" s="384" t="s">
        <v>1181</v>
      </c>
      <c r="AP2650" s="384" t="s">
        <v>405</v>
      </c>
      <c r="AQ2650" s="384" t="str">
        <f t="shared" si="369"/>
        <v>Bogura Kahalu</v>
      </c>
      <c r="AR2650" s="627"/>
      <c r="AS2650" s="627"/>
      <c r="AT2650" s="627"/>
      <c r="AU2650" s="627"/>
      <c r="AV2650" s="627"/>
      <c r="AW2650" s="627"/>
      <c r="AX2650" s="627"/>
      <c r="AY2650" s="627"/>
      <c r="AZ2650" s="627"/>
      <c r="BA2650" s="627"/>
      <c r="BB2650" s="627"/>
      <c r="BC2650" s="627"/>
      <c r="BD2650" s="627"/>
      <c r="BE2650" s="627"/>
      <c r="BF2650" s="627"/>
      <c r="BH2650" s="384" t="s">
        <v>1181</v>
      </c>
      <c r="BI2650" s="384" t="s">
        <v>405</v>
      </c>
      <c r="BJ2650" s="384" t="str">
        <f t="shared" si="366"/>
        <v>Bogura Kahalu</v>
      </c>
      <c r="BK2650" s="627"/>
      <c r="BL2650" s="627"/>
      <c r="BM2650" s="627"/>
      <c r="BN2650" s="627"/>
      <c r="BO2650" s="627"/>
      <c r="BP2650" s="627"/>
      <c r="BQ2650" s="627"/>
      <c r="BR2650" s="627"/>
      <c r="BS2650" s="627"/>
      <c r="BT2650" s="627"/>
      <c r="BU2650" s="627"/>
      <c r="BV2650" s="627"/>
      <c r="BW2650" s="627"/>
      <c r="BX2650" s="627"/>
      <c r="BY2650" s="627"/>
      <c r="CA2650" s="384" t="s">
        <v>1181</v>
      </c>
      <c r="CB2650" s="384" t="s">
        <v>405</v>
      </c>
      <c r="CC2650" s="384" t="str">
        <f t="shared" si="370"/>
        <v>Bogura Kahalu</v>
      </c>
      <c r="CD2650" s="629"/>
      <c r="CE2650" s="629"/>
      <c r="CF2650" s="629"/>
      <c r="CG2650" s="629"/>
      <c r="CH2650" s="629"/>
      <c r="CI2650" s="629"/>
      <c r="CJ2650" s="629"/>
      <c r="CK2650" s="629"/>
      <c r="CN2650" s="384" t="s">
        <v>1181</v>
      </c>
      <c r="CO2650" s="384" t="s">
        <v>405</v>
      </c>
      <c r="CP2650" s="384" t="str">
        <f t="shared" si="371"/>
        <v>Bogura Kahalu</v>
      </c>
      <c r="CQ2650" s="629"/>
      <c r="CR2650" s="629"/>
      <c r="CS2650" s="629"/>
      <c r="CT2650" s="629"/>
      <c r="CU2650" s="629"/>
      <c r="CV2650" s="629"/>
      <c r="CW2650" s="629"/>
      <c r="CX2650" s="629"/>
      <c r="CZ2650" s="384" t="s">
        <v>1181</v>
      </c>
      <c r="DA2650" s="384" t="s">
        <v>405</v>
      </c>
      <c r="DB2650" s="384" t="str">
        <f t="shared" si="374"/>
        <v>Bogura Kahalu</v>
      </c>
      <c r="DC2650" s="566"/>
      <c r="DD2650"/>
      <c r="DE2650" s="384" t="s">
        <v>1181</v>
      </c>
      <c r="DF2650" s="384" t="s">
        <v>405</v>
      </c>
      <c r="DG2650" s="384" t="str">
        <f t="shared" si="375"/>
        <v>Bogura Kahalu</v>
      </c>
      <c r="DH2650" s="566"/>
      <c r="DI2650"/>
      <c r="DJ2650" s="384" t="s">
        <v>1181</v>
      </c>
      <c r="DK2650" s="384" t="s">
        <v>405</v>
      </c>
      <c r="DL2650" s="384" t="str">
        <f t="shared" si="382"/>
        <v>Bogura Kahalu</v>
      </c>
      <c r="DM2650" s="566"/>
      <c r="DN2650"/>
      <c r="DO2650" s="384" t="s">
        <v>1181</v>
      </c>
      <c r="DP2650" s="384" t="s">
        <v>405</v>
      </c>
      <c r="DQ2650" s="384" t="str">
        <f t="shared" si="383"/>
        <v>Bogura Kahalu</v>
      </c>
      <c r="DR2650" s="566"/>
    </row>
    <row r="2651" spans="1:122" ht="15" hidden="1" x14ac:dyDescent="0.25">
      <c r="A2651" s="384" t="s">
        <v>1181</v>
      </c>
      <c r="B2651" s="384" t="s">
        <v>406</v>
      </c>
      <c r="C2651" s="384" t="str">
        <f t="shared" si="367"/>
        <v>Bogura M A Hospital</v>
      </c>
      <c r="D2651" s="626"/>
      <c r="E2651" s="626"/>
      <c r="F2651" s="626"/>
      <c r="G2651" s="626"/>
      <c r="H2651" s="626"/>
      <c r="I2651" s="626"/>
      <c r="J2651" s="626"/>
      <c r="K2651" s="626"/>
      <c r="L2651" s="626"/>
      <c r="M2651" s="626"/>
      <c r="N2651" s="626"/>
      <c r="O2651" s="626"/>
      <c r="P2651" s="626"/>
      <c r="Q2651" s="626"/>
      <c r="R2651" s="626"/>
      <c r="S2651" s="323"/>
      <c r="T2651" s="323"/>
      <c r="U2651" s="384" t="s">
        <v>1181</v>
      </c>
      <c r="V2651" s="384" t="s">
        <v>406</v>
      </c>
      <c r="W2651" s="384" t="str">
        <f t="shared" si="368"/>
        <v>Bogura M A Hospital</v>
      </c>
      <c r="X2651" s="626"/>
      <c r="Y2651" s="626"/>
      <c r="Z2651" s="626"/>
      <c r="AA2651" s="626"/>
      <c r="AB2651" s="626"/>
      <c r="AC2651" s="626"/>
      <c r="AD2651" s="626"/>
      <c r="AE2651" s="626"/>
      <c r="AF2651" s="626"/>
      <c r="AG2651" s="626"/>
      <c r="AH2651" s="626"/>
      <c r="AI2651" s="626"/>
      <c r="AJ2651" s="626"/>
      <c r="AK2651" s="626"/>
      <c r="AL2651" s="626"/>
      <c r="AO2651" s="384" t="s">
        <v>1181</v>
      </c>
      <c r="AP2651" s="384" t="s">
        <v>406</v>
      </c>
      <c r="AQ2651" s="384" t="str">
        <f t="shared" si="369"/>
        <v>Bogura M A Hospital</v>
      </c>
      <c r="AR2651" s="627"/>
      <c r="AS2651" s="627"/>
      <c r="AT2651" s="627"/>
      <c r="AU2651" s="627"/>
      <c r="AV2651" s="627"/>
      <c r="AW2651" s="627"/>
      <c r="AX2651" s="627"/>
      <c r="AY2651" s="627"/>
      <c r="AZ2651" s="627"/>
      <c r="BA2651" s="627"/>
      <c r="BB2651" s="627"/>
      <c r="BC2651" s="627"/>
      <c r="BD2651" s="627"/>
      <c r="BE2651" s="627"/>
      <c r="BF2651" s="627"/>
      <c r="BH2651" s="384" t="s">
        <v>1181</v>
      </c>
      <c r="BI2651" s="384" t="s">
        <v>406</v>
      </c>
      <c r="BJ2651" s="384" t="str">
        <f t="shared" si="366"/>
        <v>Bogura M A Hospital</v>
      </c>
      <c r="BK2651" s="627"/>
      <c r="BL2651" s="627"/>
      <c r="BM2651" s="627"/>
      <c r="BN2651" s="627"/>
      <c r="BO2651" s="627"/>
      <c r="BP2651" s="627"/>
      <c r="BQ2651" s="627"/>
      <c r="BR2651" s="627"/>
      <c r="BS2651" s="627"/>
      <c r="BT2651" s="627"/>
      <c r="BU2651" s="627"/>
      <c r="BV2651" s="627"/>
      <c r="BW2651" s="627"/>
      <c r="BX2651" s="627"/>
      <c r="BY2651" s="627"/>
      <c r="CA2651" s="384" t="s">
        <v>1181</v>
      </c>
      <c r="CB2651" s="384" t="s">
        <v>406</v>
      </c>
      <c r="CC2651" s="384" t="str">
        <f t="shared" si="370"/>
        <v>Bogura M A Hospital</v>
      </c>
      <c r="CD2651" s="629"/>
      <c r="CE2651" s="629"/>
      <c r="CF2651" s="629"/>
      <c r="CG2651" s="629"/>
      <c r="CH2651" s="629"/>
      <c r="CI2651" s="629"/>
      <c r="CJ2651" s="629"/>
      <c r="CK2651" s="629"/>
      <c r="CN2651" s="384" t="s">
        <v>1181</v>
      </c>
      <c r="CO2651" s="384" t="s">
        <v>406</v>
      </c>
      <c r="CP2651" s="384" t="str">
        <f t="shared" si="371"/>
        <v>Bogura M A Hospital</v>
      </c>
      <c r="CQ2651" s="629"/>
      <c r="CR2651" s="629"/>
      <c r="CS2651" s="629"/>
      <c r="CT2651" s="629"/>
      <c r="CU2651" s="629"/>
      <c r="CV2651" s="629"/>
      <c r="CW2651" s="629"/>
      <c r="CX2651" s="629"/>
      <c r="CZ2651" s="384" t="s">
        <v>1181</v>
      </c>
      <c r="DA2651" s="384" t="s">
        <v>406</v>
      </c>
      <c r="DB2651" s="384" t="str">
        <f t="shared" si="374"/>
        <v>Bogura M A Hospital</v>
      </c>
      <c r="DC2651" s="566"/>
      <c r="DD2651"/>
      <c r="DE2651" s="384" t="s">
        <v>1181</v>
      </c>
      <c r="DF2651" s="384" t="s">
        <v>406</v>
      </c>
      <c r="DG2651" s="384" t="str">
        <f t="shared" si="375"/>
        <v>Bogura M A Hospital</v>
      </c>
      <c r="DH2651" s="566"/>
      <c r="DI2651"/>
      <c r="DJ2651" s="384" t="s">
        <v>1181</v>
      </c>
      <c r="DK2651" s="384" t="s">
        <v>406</v>
      </c>
      <c r="DL2651" s="384" t="str">
        <f t="shared" si="382"/>
        <v>Bogura M A Hospital</v>
      </c>
      <c r="DM2651" s="566"/>
      <c r="DN2651"/>
      <c r="DO2651" s="384" t="s">
        <v>1181</v>
      </c>
      <c r="DP2651" s="384" t="s">
        <v>406</v>
      </c>
      <c r="DQ2651" s="384" t="str">
        <f t="shared" si="383"/>
        <v>Bogura M A Hospital</v>
      </c>
      <c r="DR2651" s="566"/>
    </row>
    <row r="2652" spans="1:122" ht="15" hidden="1" x14ac:dyDescent="0.25">
      <c r="A2652" s="384" t="s">
        <v>1181</v>
      </c>
      <c r="B2652" s="384" t="s">
        <v>407</v>
      </c>
      <c r="C2652" s="384" t="str">
        <f t="shared" si="367"/>
        <v>Bogura Nandigram</v>
      </c>
      <c r="D2652" s="626"/>
      <c r="E2652" s="626"/>
      <c r="F2652" s="626"/>
      <c r="G2652" s="626"/>
      <c r="H2652" s="626"/>
      <c r="I2652" s="626"/>
      <c r="J2652" s="626"/>
      <c r="K2652" s="626"/>
      <c r="L2652" s="626"/>
      <c r="M2652" s="626"/>
      <c r="N2652" s="626"/>
      <c r="O2652" s="626"/>
      <c r="P2652" s="626"/>
      <c r="Q2652" s="626"/>
      <c r="R2652" s="626"/>
      <c r="S2652" s="323"/>
      <c r="T2652" s="323"/>
      <c r="U2652" s="384" t="s">
        <v>1181</v>
      </c>
      <c r="V2652" s="384" t="s">
        <v>407</v>
      </c>
      <c r="W2652" s="384" t="str">
        <f t="shared" si="368"/>
        <v>Bogura Nandigram</v>
      </c>
      <c r="X2652" s="626"/>
      <c r="Y2652" s="626"/>
      <c r="Z2652" s="626"/>
      <c r="AA2652" s="626"/>
      <c r="AB2652" s="626"/>
      <c r="AC2652" s="626"/>
      <c r="AD2652" s="626"/>
      <c r="AE2652" s="626"/>
      <c r="AF2652" s="626"/>
      <c r="AG2652" s="626"/>
      <c r="AH2652" s="626"/>
      <c r="AI2652" s="626"/>
      <c r="AJ2652" s="626"/>
      <c r="AK2652" s="626"/>
      <c r="AL2652" s="626"/>
      <c r="AO2652" s="384" t="s">
        <v>1181</v>
      </c>
      <c r="AP2652" s="384" t="s">
        <v>407</v>
      </c>
      <c r="AQ2652" s="384" t="str">
        <f t="shared" si="369"/>
        <v>Bogura Nandigram</v>
      </c>
      <c r="AR2652" s="627"/>
      <c r="AS2652" s="627"/>
      <c r="AT2652" s="627"/>
      <c r="AU2652" s="627"/>
      <c r="AV2652" s="627"/>
      <c r="AW2652" s="627"/>
      <c r="AX2652" s="627"/>
      <c r="AY2652" s="627"/>
      <c r="AZ2652" s="627"/>
      <c r="BA2652" s="627"/>
      <c r="BB2652" s="627"/>
      <c r="BC2652" s="627"/>
      <c r="BD2652" s="627"/>
      <c r="BE2652" s="627"/>
      <c r="BF2652" s="627"/>
      <c r="BH2652" s="384" t="s">
        <v>1181</v>
      </c>
      <c r="BI2652" s="384" t="s">
        <v>407</v>
      </c>
      <c r="BJ2652" s="384" t="str">
        <f t="shared" si="366"/>
        <v>Bogura Nandigram</v>
      </c>
      <c r="BK2652" s="627"/>
      <c r="BL2652" s="627"/>
      <c r="BM2652" s="627"/>
      <c r="BN2652" s="627"/>
      <c r="BO2652" s="627"/>
      <c r="BP2652" s="627"/>
      <c r="BQ2652" s="627"/>
      <c r="BR2652" s="627"/>
      <c r="BS2652" s="627"/>
      <c r="BT2652" s="627"/>
      <c r="BU2652" s="627"/>
      <c r="BV2652" s="627"/>
      <c r="BW2652" s="627"/>
      <c r="BX2652" s="627"/>
      <c r="BY2652" s="627"/>
      <c r="CA2652" s="384" t="s">
        <v>1181</v>
      </c>
      <c r="CB2652" s="384" t="s">
        <v>407</v>
      </c>
      <c r="CC2652" s="384" t="str">
        <f t="shared" si="370"/>
        <v>Bogura Nandigram</v>
      </c>
      <c r="CD2652" s="629"/>
      <c r="CE2652" s="629"/>
      <c r="CF2652" s="629"/>
      <c r="CG2652" s="629"/>
      <c r="CH2652" s="629"/>
      <c r="CI2652" s="629"/>
      <c r="CJ2652" s="629"/>
      <c r="CK2652" s="629"/>
      <c r="CN2652" s="384" t="s">
        <v>1181</v>
      </c>
      <c r="CO2652" s="384" t="s">
        <v>407</v>
      </c>
      <c r="CP2652" s="384" t="str">
        <f t="shared" si="371"/>
        <v>Bogura Nandigram</v>
      </c>
      <c r="CQ2652" s="629"/>
      <c r="CR2652" s="629"/>
      <c r="CS2652" s="629"/>
      <c r="CT2652" s="629"/>
      <c r="CU2652" s="629"/>
      <c r="CV2652" s="629"/>
      <c r="CW2652" s="629"/>
      <c r="CX2652" s="629"/>
      <c r="CZ2652" s="384" t="s">
        <v>1181</v>
      </c>
      <c r="DA2652" s="384" t="s">
        <v>407</v>
      </c>
      <c r="DB2652" s="384" t="str">
        <f t="shared" si="374"/>
        <v>Bogura Nandigram</v>
      </c>
      <c r="DC2652" s="566"/>
      <c r="DD2652"/>
      <c r="DE2652" s="384" t="s">
        <v>1181</v>
      </c>
      <c r="DF2652" s="384" t="s">
        <v>407</v>
      </c>
      <c r="DG2652" s="384" t="str">
        <f t="shared" si="375"/>
        <v>Bogura Nandigram</v>
      </c>
      <c r="DH2652" s="566"/>
      <c r="DI2652"/>
      <c r="DJ2652" s="384" t="s">
        <v>1181</v>
      </c>
      <c r="DK2652" s="384" t="s">
        <v>407</v>
      </c>
      <c r="DL2652" s="384" t="str">
        <f t="shared" si="382"/>
        <v>Bogura Nandigram</v>
      </c>
      <c r="DM2652" s="566"/>
      <c r="DN2652"/>
      <c r="DO2652" s="384" t="s">
        <v>1181</v>
      </c>
      <c r="DP2652" s="384" t="s">
        <v>407</v>
      </c>
      <c r="DQ2652" s="384" t="str">
        <f t="shared" si="383"/>
        <v>Bogura Nandigram</v>
      </c>
      <c r="DR2652" s="566"/>
    </row>
    <row r="2653" spans="1:122" ht="15" hidden="1" x14ac:dyDescent="0.25">
      <c r="A2653" s="384" t="s">
        <v>1181</v>
      </c>
      <c r="B2653" s="385" t="s">
        <v>88</v>
      </c>
      <c r="C2653" s="384" t="str">
        <f t="shared" si="367"/>
        <v>Bogura Prison</v>
      </c>
      <c r="D2653" s="626"/>
      <c r="E2653" s="626"/>
      <c r="F2653" s="626"/>
      <c r="G2653" s="626"/>
      <c r="H2653" s="626"/>
      <c r="I2653" s="626"/>
      <c r="J2653" s="626"/>
      <c r="K2653" s="626"/>
      <c r="L2653" s="626"/>
      <c r="M2653" s="626"/>
      <c r="N2653" s="626"/>
      <c r="O2653" s="626"/>
      <c r="P2653" s="626"/>
      <c r="Q2653" s="626"/>
      <c r="R2653" s="626"/>
      <c r="S2653" s="323"/>
      <c r="T2653" s="323"/>
      <c r="U2653" s="384" t="s">
        <v>1181</v>
      </c>
      <c r="V2653" s="385" t="s">
        <v>88</v>
      </c>
      <c r="W2653" s="384" t="str">
        <f t="shared" si="368"/>
        <v>Bogura Prison</v>
      </c>
      <c r="X2653" s="626"/>
      <c r="Y2653" s="626"/>
      <c r="Z2653" s="626"/>
      <c r="AA2653" s="626"/>
      <c r="AB2653" s="626"/>
      <c r="AC2653" s="626"/>
      <c r="AD2653" s="626"/>
      <c r="AE2653" s="626"/>
      <c r="AF2653" s="626"/>
      <c r="AG2653" s="626"/>
      <c r="AH2653" s="626"/>
      <c r="AI2653" s="626"/>
      <c r="AJ2653" s="626"/>
      <c r="AK2653" s="626"/>
      <c r="AL2653" s="626"/>
      <c r="AO2653" s="384" t="s">
        <v>1181</v>
      </c>
      <c r="AP2653" s="385" t="s">
        <v>88</v>
      </c>
      <c r="AQ2653" s="384" t="str">
        <f t="shared" si="369"/>
        <v>Bogura Prison</v>
      </c>
      <c r="AR2653" s="627"/>
      <c r="AS2653" s="627"/>
      <c r="AT2653" s="627"/>
      <c r="AU2653" s="627"/>
      <c r="AV2653" s="627"/>
      <c r="AW2653" s="627"/>
      <c r="AX2653" s="627"/>
      <c r="AY2653" s="627"/>
      <c r="AZ2653" s="627"/>
      <c r="BA2653" s="627"/>
      <c r="BB2653" s="627"/>
      <c r="BC2653" s="627"/>
      <c r="BD2653" s="627"/>
      <c r="BE2653" s="627"/>
      <c r="BF2653" s="627"/>
      <c r="BH2653" s="384" t="s">
        <v>1181</v>
      </c>
      <c r="BI2653" s="385" t="s">
        <v>88</v>
      </c>
      <c r="BJ2653" s="384" t="str">
        <f t="shared" si="366"/>
        <v>Bogura Prison</v>
      </c>
      <c r="BK2653" s="627"/>
      <c r="BL2653" s="627"/>
      <c r="BM2653" s="627"/>
      <c r="BN2653" s="627"/>
      <c r="BO2653" s="627"/>
      <c r="BP2653" s="627"/>
      <c r="BQ2653" s="627"/>
      <c r="BR2653" s="627"/>
      <c r="BS2653" s="627"/>
      <c r="BT2653" s="627"/>
      <c r="BU2653" s="627"/>
      <c r="BV2653" s="627"/>
      <c r="BW2653" s="627"/>
      <c r="BX2653" s="627"/>
      <c r="BY2653" s="627"/>
      <c r="CA2653" s="384" t="s">
        <v>1181</v>
      </c>
      <c r="CB2653" s="385" t="s">
        <v>88</v>
      </c>
      <c r="CC2653" s="384" t="str">
        <f t="shared" si="370"/>
        <v>Bogura Prison</v>
      </c>
      <c r="CD2653" s="629"/>
      <c r="CE2653" s="629"/>
      <c r="CF2653" s="629"/>
      <c r="CG2653" s="629"/>
      <c r="CH2653" s="629"/>
      <c r="CI2653" s="629"/>
      <c r="CJ2653" s="629"/>
      <c r="CK2653" s="629"/>
      <c r="CN2653" s="384" t="s">
        <v>1181</v>
      </c>
      <c r="CO2653" s="385" t="s">
        <v>88</v>
      </c>
      <c r="CP2653" s="384" t="str">
        <f t="shared" si="371"/>
        <v>Bogura Prison</v>
      </c>
      <c r="CQ2653" s="629"/>
      <c r="CR2653" s="629"/>
      <c r="CS2653" s="629"/>
      <c r="CT2653" s="629"/>
      <c r="CU2653" s="629"/>
      <c r="CV2653" s="629"/>
      <c r="CW2653" s="629"/>
      <c r="CX2653" s="629"/>
      <c r="CZ2653" s="384" t="s">
        <v>1181</v>
      </c>
      <c r="DA2653" s="385" t="s">
        <v>88</v>
      </c>
      <c r="DB2653" s="384" t="str">
        <f t="shared" si="374"/>
        <v>Bogura Prison</v>
      </c>
      <c r="DC2653" s="566"/>
      <c r="DD2653"/>
      <c r="DE2653" s="384" t="s">
        <v>1181</v>
      </c>
      <c r="DF2653" s="385" t="s">
        <v>88</v>
      </c>
      <c r="DG2653" s="384" t="str">
        <f t="shared" si="375"/>
        <v>Bogura Prison</v>
      </c>
      <c r="DH2653" s="566"/>
      <c r="DI2653"/>
      <c r="DJ2653" s="384" t="s">
        <v>1181</v>
      </c>
      <c r="DK2653" s="385" t="s">
        <v>88</v>
      </c>
      <c r="DL2653" s="384" t="str">
        <f t="shared" si="382"/>
        <v>Bogura Prison</v>
      </c>
      <c r="DM2653" s="566"/>
      <c r="DN2653"/>
      <c r="DO2653" s="384" t="s">
        <v>1181</v>
      </c>
      <c r="DP2653" s="385" t="s">
        <v>88</v>
      </c>
      <c r="DQ2653" s="384" t="str">
        <f t="shared" si="383"/>
        <v>Bogura Prison</v>
      </c>
      <c r="DR2653" s="566"/>
    </row>
    <row r="2654" spans="1:122" ht="15" hidden="1" x14ac:dyDescent="0.25">
      <c r="A2654" s="384" t="s">
        <v>1181</v>
      </c>
      <c r="B2654" s="384" t="s">
        <v>408</v>
      </c>
      <c r="C2654" s="384" t="str">
        <f t="shared" si="367"/>
        <v>Bogura Shajanpur</v>
      </c>
      <c r="D2654" s="626"/>
      <c r="E2654" s="626"/>
      <c r="F2654" s="626"/>
      <c r="G2654" s="626"/>
      <c r="H2654" s="626"/>
      <c r="I2654" s="626"/>
      <c r="J2654" s="626"/>
      <c r="K2654" s="626"/>
      <c r="L2654" s="626"/>
      <c r="M2654" s="626"/>
      <c r="N2654" s="626"/>
      <c r="O2654" s="626"/>
      <c r="P2654" s="626"/>
      <c r="Q2654" s="626"/>
      <c r="R2654" s="626"/>
      <c r="S2654" s="323"/>
      <c r="T2654" s="323"/>
      <c r="U2654" s="384" t="s">
        <v>1181</v>
      </c>
      <c r="V2654" s="384" t="s">
        <v>408</v>
      </c>
      <c r="W2654" s="384" t="str">
        <f t="shared" si="368"/>
        <v>Bogura Shajanpur</v>
      </c>
      <c r="X2654" s="626"/>
      <c r="Y2654" s="626"/>
      <c r="Z2654" s="626"/>
      <c r="AA2654" s="626"/>
      <c r="AB2654" s="626"/>
      <c r="AC2654" s="626"/>
      <c r="AD2654" s="626"/>
      <c r="AE2654" s="626"/>
      <c r="AF2654" s="626"/>
      <c r="AG2654" s="626"/>
      <c r="AH2654" s="626"/>
      <c r="AI2654" s="626"/>
      <c r="AJ2654" s="626"/>
      <c r="AK2654" s="626"/>
      <c r="AL2654" s="626"/>
      <c r="AO2654" s="384" t="s">
        <v>1181</v>
      </c>
      <c r="AP2654" s="384" t="s">
        <v>408</v>
      </c>
      <c r="AQ2654" s="384" t="str">
        <f t="shared" si="369"/>
        <v>Bogura Shajanpur</v>
      </c>
      <c r="AR2654" s="627"/>
      <c r="AS2654" s="627"/>
      <c r="AT2654" s="627"/>
      <c r="AU2654" s="627"/>
      <c r="AV2654" s="627"/>
      <c r="AW2654" s="627"/>
      <c r="AX2654" s="627"/>
      <c r="AY2654" s="627"/>
      <c r="AZ2654" s="627"/>
      <c r="BA2654" s="627"/>
      <c r="BB2654" s="627"/>
      <c r="BC2654" s="627"/>
      <c r="BD2654" s="627"/>
      <c r="BE2654" s="627"/>
      <c r="BF2654" s="627"/>
      <c r="BH2654" s="384" t="s">
        <v>1181</v>
      </c>
      <c r="BI2654" s="384" t="s">
        <v>408</v>
      </c>
      <c r="BJ2654" s="384" t="str">
        <f t="shared" si="366"/>
        <v>Bogura Shajanpur</v>
      </c>
      <c r="BK2654" s="627"/>
      <c r="BL2654" s="627"/>
      <c r="BM2654" s="627"/>
      <c r="BN2654" s="627"/>
      <c r="BO2654" s="627"/>
      <c r="BP2654" s="627"/>
      <c r="BQ2654" s="627"/>
      <c r="BR2654" s="627"/>
      <c r="BS2654" s="627"/>
      <c r="BT2654" s="627"/>
      <c r="BU2654" s="627"/>
      <c r="BV2654" s="627"/>
      <c r="BW2654" s="627"/>
      <c r="BX2654" s="627"/>
      <c r="BY2654" s="627"/>
      <c r="CA2654" s="384" t="s">
        <v>1181</v>
      </c>
      <c r="CB2654" s="384" t="s">
        <v>408</v>
      </c>
      <c r="CC2654" s="384" t="str">
        <f t="shared" si="370"/>
        <v>Bogura Shajanpur</v>
      </c>
      <c r="CD2654" s="629"/>
      <c r="CE2654" s="629"/>
      <c r="CF2654" s="629"/>
      <c r="CG2654" s="629"/>
      <c r="CH2654" s="629"/>
      <c r="CI2654" s="629"/>
      <c r="CJ2654" s="629"/>
      <c r="CK2654" s="629"/>
      <c r="CN2654" s="384" t="s">
        <v>1181</v>
      </c>
      <c r="CO2654" s="384" t="s">
        <v>408</v>
      </c>
      <c r="CP2654" s="384" t="str">
        <f t="shared" si="371"/>
        <v>Bogura Shajanpur</v>
      </c>
      <c r="CQ2654" s="629"/>
      <c r="CR2654" s="629"/>
      <c r="CS2654" s="629"/>
      <c r="CT2654" s="629"/>
      <c r="CU2654" s="629"/>
      <c r="CV2654" s="629"/>
      <c r="CW2654" s="629"/>
      <c r="CX2654" s="629"/>
      <c r="CZ2654" s="384" t="s">
        <v>1181</v>
      </c>
      <c r="DA2654" s="384" t="s">
        <v>408</v>
      </c>
      <c r="DB2654" s="384" t="str">
        <f t="shared" si="374"/>
        <v>Bogura Shajanpur</v>
      </c>
      <c r="DC2654" s="566"/>
      <c r="DD2654"/>
      <c r="DE2654" s="384" t="s">
        <v>1181</v>
      </c>
      <c r="DF2654" s="384" t="s">
        <v>408</v>
      </c>
      <c r="DG2654" s="384" t="str">
        <f t="shared" si="375"/>
        <v>Bogura Shajanpur</v>
      </c>
      <c r="DH2654" s="566"/>
      <c r="DI2654"/>
      <c r="DJ2654" s="384" t="s">
        <v>1181</v>
      </c>
      <c r="DK2654" s="384" t="s">
        <v>408</v>
      </c>
      <c r="DL2654" s="384" t="str">
        <f t="shared" si="382"/>
        <v>Bogura Shajanpur</v>
      </c>
      <c r="DM2654" s="566"/>
      <c r="DN2654"/>
      <c r="DO2654" s="384" t="s">
        <v>1181</v>
      </c>
      <c r="DP2654" s="384" t="s">
        <v>408</v>
      </c>
      <c r="DQ2654" s="384" t="str">
        <f t="shared" si="383"/>
        <v>Bogura Shajanpur</v>
      </c>
      <c r="DR2654" s="566"/>
    </row>
    <row r="2655" spans="1:122" ht="15" hidden="1" x14ac:dyDescent="0.25">
      <c r="A2655" s="384" t="s">
        <v>1181</v>
      </c>
      <c r="B2655" s="384" t="s">
        <v>409</v>
      </c>
      <c r="C2655" s="384" t="str">
        <f t="shared" si="367"/>
        <v>Bogura Shariakandi</v>
      </c>
      <c r="D2655" s="626"/>
      <c r="E2655" s="626"/>
      <c r="F2655" s="626"/>
      <c r="G2655" s="626"/>
      <c r="H2655" s="626"/>
      <c r="I2655" s="626"/>
      <c r="J2655" s="626"/>
      <c r="K2655" s="626"/>
      <c r="L2655" s="626"/>
      <c r="M2655" s="626"/>
      <c r="N2655" s="626"/>
      <c r="O2655" s="626"/>
      <c r="P2655" s="626"/>
      <c r="Q2655" s="626"/>
      <c r="R2655" s="626"/>
      <c r="S2655" s="323"/>
      <c r="T2655" s="323"/>
      <c r="U2655" s="384" t="s">
        <v>1181</v>
      </c>
      <c r="V2655" s="384" t="s">
        <v>409</v>
      </c>
      <c r="W2655" s="384" t="str">
        <f t="shared" si="368"/>
        <v>Bogura Shariakandi</v>
      </c>
      <c r="X2655" s="626"/>
      <c r="Y2655" s="626"/>
      <c r="Z2655" s="626"/>
      <c r="AA2655" s="626"/>
      <c r="AB2655" s="626"/>
      <c r="AC2655" s="626"/>
      <c r="AD2655" s="626"/>
      <c r="AE2655" s="626"/>
      <c r="AF2655" s="626"/>
      <c r="AG2655" s="626"/>
      <c r="AH2655" s="626"/>
      <c r="AI2655" s="626"/>
      <c r="AJ2655" s="626"/>
      <c r="AK2655" s="626"/>
      <c r="AL2655" s="626"/>
      <c r="AO2655" s="384" t="s">
        <v>1181</v>
      </c>
      <c r="AP2655" s="384" t="s">
        <v>409</v>
      </c>
      <c r="AQ2655" s="384" t="str">
        <f t="shared" si="369"/>
        <v>Bogura Shariakandi</v>
      </c>
      <c r="AR2655" s="627"/>
      <c r="AS2655" s="627"/>
      <c r="AT2655" s="627"/>
      <c r="AU2655" s="627"/>
      <c r="AV2655" s="627"/>
      <c r="AW2655" s="627"/>
      <c r="AX2655" s="627"/>
      <c r="AY2655" s="627"/>
      <c r="AZ2655" s="627"/>
      <c r="BA2655" s="627"/>
      <c r="BB2655" s="627"/>
      <c r="BC2655" s="627"/>
      <c r="BD2655" s="627"/>
      <c r="BE2655" s="627"/>
      <c r="BF2655" s="627"/>
      <c r="BH2655" s="384" t="s">
        <v>1181</v>
      </c>
      <c r="BI2655" s="384" t="s">
        <v>409</v>
      </c>
      <c r="BJ2655" s="384" t="str">
        <f t="shared" si="366"/>
        <v>Bogura Shariakandi</v>
      </c>
      <c r="BK2655" s="627"/>
      <c r="BL2655" s="627"/>
      <c r="BM2655" s="627"/>
      <c r="BN2655" s="627"/>
      <c r="BO2655" s="627"/>
      <c r="BP2655" s="627"/>
      <c r="BQ2655" s="627"/>
      <c r="BR2655" s="627"/>
      <c r="BS2655" s="627"/>
      <c r="BT2655" s="627"/>
      <c r="BU2655" s="627"/>
      <c r="BV2655" s="627"/>
      <c r="BW2655" s="627"/>
      <c r="BX2655" s="627"/>
      <c r="BY2655" s="627"/>
      <c r="CA2655" s="384" t="s">
        <v>1181</v>
      </c>
      <c r="CB2655" s="384" t="s">
        <v>409</v>
      </c>
      <c r="CC2655" s="384" t="str">
        <f t="shared" si="370"/>
        <v>Bogura Shariakandi</v>
      </c>
      <c r="CD2655" s="629"/>
      <c r="CE2655" s="629"/>
      <c r="CF2655" s="629"/>
      <c r="CG2655" s="629"/>
      <c r="CH2655" s="629"/>
      <c r="CI2655" s="629"/>
      <c r="CJ2655" s="629"/>
      <c r="CK2655" s="629"/>
      <c r="CN2655" s="384" t="s">
        <v>1181</v>
      </c>
      <c r="CO2655" s="384" t="s">
        <v>409</v>
      </c>
      <c r="CP2655" s="384" t="str">
        <f t="shared" si="371"/>
        <v>Bogura Shariakandi</v>
      </c>
      <c r="CQ2655" s="629"/>
      <c r="CR2655" s="629"/>
      <c r="CS2655" s="629"/>
      <c r="CT2655" s="629"/>
      <c r="CU2655" s="629"/>
      <c r="CV2655" s="629"/>
      <c r="CW2655" s="629"/>
      <c r="CX2655" s="629"/>
      <c r="CZ2655" s="384" t="s">
        <v>1181</v>
      </c>
      <c r="DA2655" s="384" t="s">
        <v>409</v>
      </c>
      <c r="DB2655" s="384" t="str">
        <f t="shared" si="374"/>
        <v>Bogura Shariakandi</v>
      </c>
      <c r="DC2655" s="566"/>
      <c r="DD2655"/>
      <c r="DE2655" s="384" t="s">
        <v>1181</v>
      </c>
      <c r="DF2655" s="384" t="s">
        <v>409</v>
      </c>
      <c r="DG2655" s="384" t="str">
        <f t="shared" si="375"/>
        <v>Bogura Shariakandi</v>
      </c>
      <c r="DH2655" s="566"/>
      <c r="DI2655"/>
      <c r="DJ2655" s="384" t="s">
        <v>1181</v>
      </c>
      <c r="DK2655" s="384" t="s">
        <v>409</v>
      </c>
      <c r="DL2655" s="384" t="str">
        <f t="shared" si="382"/>
        <v>Bogura Shariakandi</v>
      </c>
      <c r="DM2655" s="566"/>
      <c r="DN2655"/>
      <c r="DO2655" s="384" t="s">
        <v>1181</v>
      </c>
      <c r="DP2655" s="384" t="s">
        <v>409</v>
      </c>
      <c r="DQ2655" s="384" t="str">
        <f t="shared" si="383"/>
        <v>Bogura Shariakandi</v>
      </c>
      <c r="DR2655" s="566"/>
    </row>
    <row r="2656" spans="1:122" ht="15" hidden="1" x14ac:dyDescent="0.25">
      <c r="A2656" s="384" t="s">
        <v>1181</v>
      </c>
      <c r="B2656" s="384" t="s">
        <v>54</v>
      </c>
      <c r="C2656" s="384" t="str">
        <f t="shared" si="367"/>
        <v>Bogura Sherpur</v>
      </c>
      <c r="D2656" s="626"/>
      <c r="E2656" s="626"/>
      <c r="F2656" s="626"/>
      <c r="G2656" s="626"/>
      <c r="H2656" s="626"/>
      <c r="I2656" s="626"/>
      <c r="J2656" s="626"/>
      <c r="K2656" s="626"/>
      <c r="L2656" s="626"/>
      <c r="M2656" s="626"/>
      <c r="N2656" s="626"/>
      <c r="O2656" s="626"/>
      <c r="P2656" s="626"/>
      <c r="Q2656" s="626"/>
      <c r="R2656" s="626"/>
      <c r="S2656" s="323"/>
      <c r="T2656" s="323"/>
      <c r="U2656" s="384" t="s">
        <v>1181</v>
      </c>
      <c r="V2656" s="384" t="s">
        <v>54</v>
      </c>
      <c r="W2656" s="384" t="str">
        <f t="shared" si="368"/>
        <v>Bogura Sherpur</v>
      </c>
      <c r="X2656" s="626"/>
      <c r="Y2656" s="626"/>
      <c r="Z2656" s="626"/>
      <c r="AA2656" s="626"/>
      <c r="AB2656" s="626"/>
      <c r="AC2656" s="626"/>
      <c r="AD2656" s="626"/>
      <c r="AE2656" s="626"/>
      <c r="AF2656" s="626"/>
      <c r="AG2656" s="626"/>
      <c r="AH2656" s="626"/>
      <c r="AI2656" s="626"/>
      <c r="AJ2656" s="626"/>
      <c r="AK2656" s="626"/>
      <c r="AL2656" s="626"/>
      <c r="AO2656" s="384" t="s">
        <v>1181</v>
      </c>
      <c r="AP2656" s="384" t="s">
        <v>54</v>
      </c>
      <c r="AQ2656" s="384" t="str">
        <f t="shared" si="369"/>
        <v>Bogura Sherpur</v>
      </c>
      <c r="AR2656" s="627"/>
      <c r="AS2656" s="627"/>
      <c r="AT2656" s="627"/>
      <c r="AU2656" s="627"/>
      <c r="AV2656" s="627"/>
      <c r="AW2656" s="627"/>
      <c r="AX2656" s="627"/>
      <c r="AY2656" s="627"/>
      <c r="AZ2656" s="627"/>
      <c r="BA2656" s="627"/>
      <c r="BB2656" s="627"/>
      <c r="BC2656" s="627"/>
      <c r="BD2656" s="627"/>
      <c r="BE2656" s="627"/>
      <c r="BF2656" s="627"/>
      <c r="BH2656" s="384" t="s">
        <v>1181</v>
      </c>
      <c r="BI2656" s="384" t="s">
        <v>54</v>
      </c>
      <c r="BJ2656" s="384" t="str">
        <f t="shared" si="366"/>
        <v>Bogura Sherpur</v>
      </c>
      <c r="BK2656" s="627"/>
      <c r="BL2656" s="627"/>
      <c r="BM2656" s="627"/>
      <c r="BN2656" s="627"/>
      <c r="BO2656" s="627"/>
      <c r="BP2656" s="627"/>
      <c r="BQ2656" s="627"/>
      <c r="BR2656" s="627"/>
      <c r="BS2656" s="627"/>
      <c r="BT2656" s="627"/>
      <c r="BU2656" s="627"/>
      <c r="BV2656" s="627"/>
      <c r="BW2656" s="627"/>
      <c r="BX2656" s="627"/>
      <c r="BY2656" s="627"/>
      <c r="CA2656" s="384" t="s">
        <v>1181</v>
      </c>
      <c r="CB2656" s="384" t="s">
        <v>54</v>
      </c>
      <c r="CC2656" s="384" t="str">
        <f t="shared" si="370"/>
        <v>Bogura Sherpur</v>
      </c>
      <c r="CD2656" s="629"/>
      <c r="CE2656" s="629"/>
      <c r="CF2656" s="629"/>
      <c r="CG2656" s="629"/>
      <c r="CH2656" s="629"/>
      <c r="CI2656" s="629"/>
      <c r="CJ2656" s="629"/>
      <c r="CK2656" s="629"/>
      <c r="CN2656" s="384" t="s">
        <v>1181</v>
      </c>
      <c r="CO2656" s="384" t="s">
        <v>54</v>
      </c>
      <c r="CP2656" s="384" t="str">
        <f t="shared" si="371"/>
        <v>Bogura Sherpur</v>
      </c>
      <c r="CQ2656" s="629"/>
      <c r="CR2656" s="629"/>
      <c r="CS2656" s="629"/>
      <c r="CT2656" s="629"/>
      <c r="CU2656" s="629"/>
      <c r="CV2656" s="629"/>
      <c r="CW2656" s="629"/>
      <c r="CX2656" s="629"/>
      <c r="CZ2656" s="384" t="s">
        <v>1181</v>
      </c>
      <c r="DA2656" s="384" t="s">
        <v>54</v>
      </c>
      <c r="DB2656" s="384" t="str">
        <f t="shared" si="374"/>
        <v>Bogura Sherpur</v>
      </c>
      <c r="DC2656" s="566"/>
      <c r="DD2656"/>
      <c r="DE2656" s="384" t="s">
        <v>1181</v>
      </c>
      <c r="DF2656" s="384" t="s">
        <v>54</v>
      </c>
      <c r="DG2656" s="384" t="str">
        <f t="shared" si="375"/>
        <v>Bogura Sherpur</v>
      </c>
      <c r="DH2656" s="566"/>
      <c r="DI2656"/>
      <c r="DJ2656" s="384" t="s">
        <v>1181</v>
      </c>
      <c r="DK2656" s="384" t="s">
        <v>54</v>
      </c>
      <c r="DL2656" s="384" t="str">
        <f t="shared" si="382"/>
        <v>Bogura Sherpur</v>
      </c>
      <c r="DM2656" s="566"/>
      <c r="DN2656"/>
      <c r="DO2656" s="384" t="s">
        <v>1181</v>
      </c>
      <c r="DP2656" s="384" t="s">
        <v>54</v>
      </c>
      <c r="DQ2656" s="384" t="str">
        <f t="shared" si="383"/>
        <v>Bogura Sherpur</v>
      </c>
      <c r="DR2656" s="566"/>
    </row>
    <row r="2657" spans="1:122" ht="15" hidden="1" x14ac:dyDescent="0.25">
      <c r="A2657" s="384" t="s">
        <v>1181</v>
      </c>
      <c r="B2657" s="384" t="s">
        <v>410</v>
      </c>
      <c r="C2657" s="384" t="str">
        <f t="shared" si="367"/>
        <v>Bogura Sibganj</v>
      </c>
      <c r="D2657" s="626"/>
      <c r="E2657" s="626"/>
      <c r="F2657" s="626"/>
      <c r="G2657" s="626"/>
      <c r="H2657" s="626"/>
      <c r="I2657" s="626"/>
      <c r="J2657" s="626"/>
      <c r="K2657" s="626"/>
      <c r="L2657" s="626"/>
      <c r="M2657" s="626"/>
      <c r="N2657" s="626"/>
      <c r="O2657" s="626"/>
      <c r="P2657" s="626"/>
      <c r="Q2657" s="626"/>
      <c r="R2657" s="626"/>
      <c r="S2657" s="323"/>
      <c r="T2657" s="323"/>
      <c r="U2657" s="384" t="s">
        <v>1181</v>
      </c>
      <c r="V2657" s="384" t="s">
        <v>410</v>
      </c>
      <c r="W2657" s="384" t="str">
        <f t="shared" si="368"/>
        <v>Bogura Sibganj</v>
      </c>
      <c r="X2657" s="626"/>
      <c r="Y2657" s="626"/>
      <c r="Z2657" s="626"/>
      <c r="AA2657" s="626"/>
      <c r="AB2657" s="626"/>
      <c r="AC2657" s="626"/>
      <c r="AD2657" s="626"/>
      <c r="AE2657" s="626"/>
      <c r="AF2657" s="626"/>
      <c r="AG2657" s="626"/>
      <c r="AH2657" s="626"/>
      <c r="AI2657" s="626"/>
      <c r="AJ2657" s="626"/>
      <c r="AK2657" s="626"/>
      <c r="AL2657" s="626"/>
      <c r="AO2657" s="384" t="s">
        <v>1181</v>
      </c>
      <c r="AP2657" s="384" t="s">
        <v>410</v>
      </c>
      <c r="AQ2657" s="384" t="str">
        <f t="shared" si="369"/>
        <v>Bogura Sibganj</v>
      </c>
      <c r="AR2657" s="627"/>
      <c r="AS2657" s="627"/>
      <c r="AT2657" s="627"/>
      <c r="AU2657" s="627"/>
      <c r="AV2657" s="627"/>
      <c r="AW2657" s="627"/>
      <c r="AX2657" s="627"/>
      <c r="AY2657" s="627"/>
      <c r="AZ2657" s="627"/>
      <c r="BA2657" s="627"/>
      <c r="BB2657" s="627"/>
      <c r="BC2657" s="627"/>
      <c r="BD2657" s="627"/>
      <c r="BE2657" s="627"/>
      <c r="BF2657" s="627"/>
      <c r="BH2657" s="384" t="s">
        <v>1181</v>
      </c>
      <c r="BI2657" s="384" t="s">
        <v>410</v>
      </c>
      <c r="BJ2657" s="384" t="str">
        <f t="shared" si="366"/>
        <v>Bogura Sibganj</v>
      </c>
      <c r="BK2657" s="627"/>
      <c r="BL2657" s="627"/>
      <c r="BM2657" s="627"/>
      <c r="BN2657" s="627"/>
      <c r="BO2657" s="627"/>
      <c r="BP2657" s="627"/>
      <c r="BQ2657" s="627"/>
      <c r="BR2657" s="627"/>
      <c r="BS2657" s="627"/>
      <c r="BT2657" s="627"/>
      <c r="BU2657" s="627"/>
      <c r="BV2657" s="627"/>
      <c r="BW2657" s="627"/>
      <c r="BX2657" s="627"/>
      <c r="BY2657" s="627"/>
      <c r="CA2657" s="384" t="s">
        <v>1181</v>
      </c>
      <c r="CB2657" s="384" t="s">
        <v>410</v>
      </c>
      <c r="CC2657" s="384" t="str">
        <f t="shared" si="370"/>
        <v>Bogura Sibganj</v>
      </c>
      <c r="CD2657" s="629"/>
      <c r="CE2657" s="629"/>
      <c r="CF2657" s="629"/>
      <c r="CG2657" s="629"/>
      <c r="CH2657" s="629"/>
      <c r="CI2657" s="629"/>
      <c r="CJ2657" s="629"/>
      <c r="CK2657" s="629"/>
      <c r="CN2657" s="384" t="s">
        <v>1181</v>
      </c>
      <c r="CO2657" s="384" t="s">
        <v>410</v>
      </c>
      <c r="CP2657" s="384" t="str">
        <f t="shared" si="371"/>
        <v>Bogura Sibganj</v>
      </c>
      <c r="CQ2657" s="629"/>
      <c r="CR2657" s="629"/>
      <c r="CS2657" s="629"/>
      <c r="CT2657" s="629"/>
      <c r="CU2657" s="629"/>
      <c r="CV2657" s="629"/>
      <c r="CW2657" s="629"/>
      <c r="CX2657" s="629"/>
      <c r="CZ2657" s="384" t="s">
        <v>1181</v>
      </c>
      <c r="DA2657" s="384" t="s">
        <v>410</v>
      </c>
      <c r="DB2657" s="384" t="str">
        <f t="shared" si="374"/>
        <v>Bogura Sibganj</v>
      </c>
      <c r="DC2657" s="566"/>
      <c r="DD2657"/>
      <c r="DE2657" s="384" t="s">
        <v>1181</v>
      </c>
      <c r="DF2657" s="384" t="s">
        <v>410</v>
      </c>
      <c r="DG2657" s="384" t="str">
        <f t="shared" si="375"/>
        <v>Bogura Sibganj</v>
      </c>
      <c r="DH2657" s="566"/>
      <c r="DI2657"/>
      <c r="DJ2657" s="384" t="s">
        <v>1181</v>
      </c>
      <c r="DK2657" s="384" t="s">
        <v>410</v>
      </c>
      <c r="DL2657" s="384" t="str">
        <f t="shared" si="382"/>
        <v>Bogura Sibganj</v>
      </c>
      <c r="DM2657" s="566"/>
      <c r="DN2657"/>
      <c r="DO2657" s="384" t="s">
        <v>1181</v>
      </c>
      <c r="DP2657" s="384" t="s">
        <v>410</v>
      </c>
      <c r="DQ2657" s="384" t="str">
        <f t="shared" si="383"/>
        <v>Bogura Sibganj</v>
      </c>
      <c r="DR2657" s="566"/>
    </row>
    <row r="2658" spans="1:122" ht="15" hidden="1" x14ac:dyDescent="0.25">
      <c r="A2658" s="384" t="s">
        <v>1181</v>
      </c>
      <c r="B2658" s="384" t="s">
        <v>411</v>
      </c>
      <c r="C2658" s="384" t="str">
        <f t="shared" si="367"/>
        <v>Bogura Sonatola</v>
      </c>
      <c r="D2658" s="626"/>
      <c r="E2658" s="626"/>
      <c r="F2658" s="626"/>
      <c r="G2658" s="626"/>
      <c r="H2658" s="626"/>
      <c r="I2658" s="626"/>
      <c r="J2658" s="626"/>
      <c r="K2658" s="626"/>
      <c r="L2658" s="626"/>
      <c r="M2658" s="626"/>
      <c r="N2658" s="626"/>
      <c r="O2658" s="626"/>
      <c r="P2658" s="626"/>
      <c r="Q2658" s="626"/>
      <c r="R2658" s="626"/>
      <c r="S2658" s="323"/>
      <c r="T2658" s="323"/>
      <c r="U2658" s="384" t="s">
        <v>1181</v>
      </c>
      <c r="V2658" s="384" t="s">
        <v>411</v>
      </c>
      <c r="W2658" s="384" t="str">
        <f t="shared" si="368"/>
        <v>Bogura Sonatola</v>
      </c>
      <c r="X2658" s="626"/>
      <c r="Y2658" s="626"/>
      <c r="Z2658" s="626"/>
      <c r="AA2658" s="626"/>
      <c r="AB2658" s="626"/>
      <c r="AC2658" s="626"/>
      <c r="AD2658" s="626"/>
      <c r="AE2658" s="626"/>
      <c r="AF2658" s="626"/>
      <c r="AG2658" s="626"/>
      <c r="AH2658" s="626"/>
      <c r="AI2658" s="626"/>
      <c r="AJ2658" s="626"/>
      <c r="AK2658" s="626"/>
      <c r="AL2658" s="626"/>
      <c r="AO2658" s="384" t="s">
        <v>1181</v>
      </c>
      <c r="AP2658" s="384" t="s">
        <v>411</v>
      </c>
      <c r="AQ2658" s="384" t="str">
        <f t="shared" si="369"/>
        <v>Bogura Sonatola</v>
      </c>
      <c r="AR2658" s="627"/>
      <c r="AS2658" s="627"/>
      <c r="AT2658" s="627"/>
      <c r="AU2658" s="627"/>
      <c r="AV2658" s="627"/>
      <c r="AW2658" s="627"/>
      <c r="AX2658" s="627"/>
      <c r="AY2658" s="627"/>
      <c r="AZ2658" s="627"/>
      <c r="BA2658" s="627"/>
      <c r="BB2658" s="627"/>
      <c r="BC2658" s="627"/>
      <c r="BD2658" s="627"/>
      <c r="BE2658" s="627"/>
      <c r="BF2658" s="627"/>
      <c r="BH2658" s="384" t="s">
        <v>1181</v>
      </c>
      <c r="BI2658" s="384" t="s">
        <v>411</v>
      </c>
      <c r="BJ2658" s="384" t="str">
        <f t="shared" si="366"/>
        <v>Bogura Sonatola</v>
      </c>
      <c r="BK2658" s="627"/>
      <c r="BL2658" s="627"/>
      <c r="BM2658" s="627"/>
      <c r="BN2658" s="627"/>
      <c r="BO2658" s="627"/>
      <c r="BP2658" s="627"/>
      <c r="BQ2658" s="627"/>
      <c r="BR2658" s="627"/>
      <c r="BS2658" s="627"/>
      <c r="BT2658" s="627"/>
      <c r="BU2658" s="627"/>
      <c r="BV2658" s="627"/>
      <c r="BW2658" s="627"/>
      <c r="BX2658" s="627"/>
      <c r="BY2658" s="627"/>
      <c r="CA2658" s="384" t="s">
        <v>1181</v>
      </c>
      <c r="CB2658" s="384" t="s">
        <v>411</v>
      </c>
      <c r="CC2658" s="384" t="str">
        <f t="shared" si="370"/>
        <v>Bogura Sonatola</v>
      </c>
      <c r="CD2658" s="629"/>
      <c r="CE2658" s="629"/>
      <c r="CF2658" s="629"/>
      <c r="CG2658" s="629"/>
      <c r="CH2658" s="629"/>
      <c r="CI2658" s="629"/>
      <c r="CJ2658" s="629"/>
      <c r="CK2658" s="629"/>
      <c r="CN2658" s="384" t="s">
        <v>1181</v>
      </c>
      <c r="CO2658" s="384" t="s">
        <v>411</v>
      </c>
      <c r="CP2658" s="384" t="str">
        <f t="shared" si="371"/>
        <v>Bogura Sonatola</v>
      </c>
      <c r="CQ2658" s="629"/>
      <c r="CR2658" s="629"/>
      <c r="CS2658" s="629"/>
      <c r="CT2658" s="629"/>
      <c r="CU2658" s="629"/>
      <c r="CV2658" s="629"/>
      <c r="CW2658" s="629"/>
      <c r="CX2658" s="629"/>
      <c r="CZ2658" s="384" t="s">
        <v>1181</v>
      </c>
      <c r="DA2658" s="384" t="s">
        <v>411</v>
      </c>
      <c r="DB2658" s="384" t="str">
        <f t="shared" si="374"/>
        <v>Bogura Sonatola</v>
      </c>
      <c r="DC2658" s="566"/>
      <c r="DD2658"/>
      <c r="DE2658" s="384" t="s">
        <v>1181</v>
      </c>
      <c r="DF2658" s="384" t="s">
        <v>411</v>
      </c>
      <c r="DG2658" s="384" t="str">
        <f t="shared" si="375"/>
        <v>Bogura Sonatola</v>
      </c>
      <c r="DH2658" s="566"/>
      <c r="DI2658"/>
      <c r="DJ2658" s="384" t="s">
        <v>1181</v>
      </c>
      <c r="DK2658" s="384" t="s">
        <v>411</v>
      </c>
      <c r="DL2658" s="384" t="str">
        <f t="shared" si="382"/>
        <v>Bogura Sonatola</v>
      </c>
      <c r="DM2658" s="566"/>
      <c r="DN2658"/>
      <c r="DO2658" s="384" t="s">
        <v>1181</v>
      </c>
      <c r="DP2658" s="384" t="s">
        <v>411</v>
      </c>
      <c r="DQ2658" s="384" t="str">
        <f t="shared" si="383"/>
        <v>Bogura Sonatola</v>
      </c>
      <c r="DR2658" s="566"/>
    </row>
    <row r="2659" spans="1:122" ht="15" hidden="1" x14ac:dyDescent="0.25">
      <c r="A2659" s="384" t="s">
        <v>1181</v>
      </c>
      <c r="B2659" s="384" t="s">
        <v>412</v>
      </c>
      <c r="C2659" s="384" t="str">
        <f t="shared" si="367"/>
        <v>Bogura SZMC Hosp.</v>
      </c>
      <c r="D2659" s="626"/>
      <c r="E2659" s="626"/>
      <c r="F2659" s="626"/>
      <c r="G2659" s="626"/>
      <c r="H2659" s="626"/>
      <c r="I2659" s="626"/>
      <c r="J2659" s="626"/>
      <c r="K2659" s="626"/>
      <c r="L2659" s="626"/>
      <c r="M2659" s="626"/>
      <c r="N2659" s="626"/>
      <c r="O2659" s="626"/>
      <c r="P2659" s="626"/>
      <c r="Q2659" s="626"/>
      <c r="R2659" s="626"/>
      <c r="S2659" s="323"/>
      <c r="T2659" s="323"/>
      <c r="U2659" s="384" t="s">
        <v>1181</v>
      </c>
      <c r="V2659" s="384" t="s">
        <v>412</v>
      </c>
      <c r="W2659" s="384" t="str">
        <f t="shared" si="368"/>
        <v>Bogura SZMC Hosp.</v>
      </c>
      <c r="X2659" s="626"/>
      <c r="Y2659" s="626"/>
      <c r="Z2659" s="626"/>
      <c r="AA2659" s="626"/>
      <c r="AB2659" s="626"/>
      <c r="AC2659" s="626"/>
      <c r="AD2659" s="626"/>
      <c r="AE2659" s="626"/>
      <c r="AF2659" s="626"/>
      <c r="AG2659" s="626"/>
      <c r="AH2659" s="626"/>
      <c r="AI2659" s="626"/>
      <c r="AJ2659" s="626"/>
      <c r="AK2659" s="626"/>
      <c r="AL2659" s="626"/>
      <c r="AO2659" s="384" t="s">
        <v>1181</v>
      </c>
      <c r="AP2659" s="384" t="s">
        <v>412</v>
      </c>
      <c r="AQ2659" s="384" t="str">
        <f t="shared" si="369"/>
        <v>Bogura SZMC Hosp.</v>
      </c>
      <c r="AR2659" s="627"/>
      <c r="AS2659" s="627"/>
      <c r="AT2659" s="627"/>
      <c r="AU2659" s="627"/>
      <c r="AV2659" s="627"/>
      <c r="AW2659" s="627"/>
      <c r="AX2659" s="627"/>
      <c r="AY2659" s="627"/>
      <c r="AZ2659" s="627"/>
      <c r="BA2659" s="627"/>
      <c r="BB2659" s="627"/>
      <c r="BC2659" s="627"/>
      <c r="BD2659" s="627"/>
      <c r="BE2659" s="627"/>
      <c r="BF2659" s="627"/>
      <c r="BH2659" s="384" t="s">
        <v>1181</v>
      </c>
      <c r="BI2659" s="384" t="s">
        <v>412</v>
      </c>
      <c r="BJ2659" s="384" t="str">
        <f t="shared" si="366"/>
        <v>Bogura SZMC Hosp.</v>
      </c>
      <c r="BK2659" s="627"/>
      <c r="BL2659" s="627"/>
      <c r="BM2659" s="627"/>
      <c r="BN2659" s="627"/>
      <c r="BO2659" s="627"/>
      <c r="BP2659" s="627"/>
      <c r="BQ2659" s="627"/>
      <c r="BR2659" s="627"/>
      <c r="BS2659" s="627"/>
      <c r="BT2659" s="627"/>
      <c r="BU2659" s="627"/>
      <c r="BV2659" s="627"/>
      <c r="BW2659" s="627"/>
      <c r="BX2659" s="627"/>
      <c r="BY2659" s="627"/>
      <c r="CA2659" s="384" t="s">
        <v>1181</v>
      </c>
      <c r="CB2659" s="384" t="s">
        <v>412</v>
      </c>
      <c r="CC2659" s="384" t="str">
        <f t="shared" si="370"/>
        <v>Bogura SZMC Hosp.</v>
      </c>
      <c r="CD2659" s="629"/>
      <c r="CE2659" s="629"/>
      <c r="CF2659" s="629"/>
      <c r="CG2659" s="629"/>
      <c r="CH2659" s="629"/>
      <c r="CI2659" s="629"/>
      <c r="CJ2659" s="629"/>
      <c r="CK2659" s="629"/>
      <c r="CN2659" s="384" t="s">
        <v>1181</v>
      </c>
      <c r="CO2659" s="384" t="s">
        <v>412</v>
      </c>
      <c r="CP2659" s="384" t="str">
        <f t="shared" si="371"/>
        <v>Bogura SZMC Hosp.</v>
      </c>
      <c r="CQ2659" s="629"/>
      <c r="CR2659" s="629"/>
      <c r="CS2659" s="629"/>
      <c r="CT2659" s="629"/>
      <c r="CU2659" s="629"/>
      <c r="CV2659" s="629"/>
      <c r="CW2659" s="629"/>
      <c r="CX2659" s="629"/>
      <c r="CZ2659" s="384" t="s">
        <v>1181</v>
      </c>
      <c r="DA2659" s="384" t="s">
        <v>412</v>
      </c>
      <c r="DB2659" s="384" t="str">
        <f t="shared" si="374"/>
        <v>Bogura SZMC Hosp.</v>
      </c>
      <c r="DC2659" s="566"/>
      <c r="DD2659"/>
      <c r="DE2659" s="384" t="s">
        <v>1181</v>
      </c>
      <c r="DF2659" s="384" t="s">
        <v>412</v>
      </c>
      <c r="DG2659" s="384" t="str">
        <f t="shared" si="375"/>
        <v>Bogura SZMC Hosp.</v>
      </c>
      <c r="DH2659" s="566"/>
      <c r="DI2659"/>
      <c r="DJ2659" s="384" t="s">
        <v>1181</v>
      </c>
      <c r="DK2659" s="384" t="s">
        <v>412</v>
      </c>
      <c r="DL2659" s="384" t="str">
        <f t="shared" si="382"/>
        <v>Bogura SZMC Hosp.</v>
      </c>
      <c r="DM2659" s="566"/>
      <c r="DN2659"/>
      <c r="DO2659" s="384" t="s">
        <v>1181</v>
      </c>
      <c r="DP2659" s="384" t="s">
        <v>412</v>
      </c>
      <c r="DQ2659" s="384" t="str">
        <f t="shared" si="383"/>
        <v>Bogura SZMC Hosp.</v>
      </c>
      <c r="DR2659" s="566"/>
    </row>
    <row r="2660" spans="1:122" ht="15" hidden="1" x14ac:dyDescent="0.25">
      <c r="A2660" s="384" t="s">
        <v>1181</v>
      </c>
      <c r="B2660" s="388" t="s">
        <v>994</v>
      </c>
      <c r="C2660" s="384" t="str">
        <f t="shared" si="367"/>
        <v>Bogura T.M.S.S Medical College &amp; Rafatullah Community Hospital</v>
      </c>
      <c r="D2660" s="626"/>
      <c r="E2660" s="626"/>
      <c r="F2660" s="626"/>
      <c r="G2660" s="626"/>
      <c r="H2660" s="626"/>
      <c r="I2660" s="626"/>
      <c r="J2660" s="626"/>
      <c r="K2660" s="626"/>
      <c r="L2660" s="626"/>
      <c r="M2660" s="626"/>
      <c r="N2660" s="626"/>
      <c r="O2660" s="626"/>
      <c r="P2660" s="626"/>
      <c r="Q2660" s="626"/>
      <c r="R2660" s="626"/>
      <c r="S2660" s="323"/>
      <c r="T2660" s="323"/>
      <c r="U2660" s="384" t="s">
        <v>1181</v>
      </c>
      <c r="V2660" s="388" t="s">
        <v>994</v>
      </c>
      <c r="W2660" s="384" t="str">
        <f t="shared" si="368"/>
        <v>Bogura T.M.S.S Medical College &amp; Rafatullah Community Hospital</v>
      </c>
      <c r="X2660" s="626"/>
      <c r="Y2660" s="626"/>
      <c r="Z2660" s="626"/>
      <c r="AA2660" s="626"/>
      <c r="AB2660" s="626"/>
      <c r="AC2660" s="626"/>
      <c r="AD2660" s="626"/>
      <c r="AE2660" s="626"/>
      <c r="AF2660" s="626"/>
      <c r="AG2660" s="626"/>
      <c r="AH2660" s="626"/>
      <c r="AI2660" s="626"/>
      <c r="AJ2660" s="626"/>
      <c r="AK2660" s="626"/>
      <c r="AL2660" s="626"/>
      <c r="AO2660" s="384" t="s">
        <v>1181</v>
      </c>
      <c r="AP2660" s="388" t="s">
        <v>994</v>
      </c>
      <c r="AQ2660" s="384" t="str">
        <f t="shared" si="369"/>
        <v>Bogura T.M.S.S Medical College &amp; Rafatullah Community Hospital</v>
      </c>
      <c r="AR2660" s="627"/>
      <c r="AS2660" s="627"/>
      <c r="AT2660" s="627"/>
      <c r="AU2660" s="627"/>
      <c r="AV2660" s="627"/>
      <c r="AW2660" s="627"/>
      <c r="AX2660" s="627"/>
      <c r="AY2660" s="627"/>
      <c r="AZ2660" s="627"/>
      <c r="BA2660" s="627"/>
      <c r="BB2660" s="627"/>
      <c r="BC2660" s="627"/>
      <c r="BD2660" s="627"/>
      <c r="BE2660" s="627"/>
      <c r="BF2660" s="627"/>
      <c r="BH2660" s="384" t="s">
        <v>1181</v>
      </c>
      <c r="BI2660" s="388" t="s">
        <v>994</v>
      </c>
      <c r="BJ2660" s="384" t="str">
        <f t="shared" si="366"/>
        <v>Bogura T.M.S.S Medical College &amp; Rafatullah Community Hospital</v>
      </c>
      <c r="BK2660" s="627"/>
      <c r="BL2660" s="627"/>
      <c r="BM2660" s="627"/>
      <c r="BN2660" s="627"/>
      <c r="BO2660" s="627"/>
      <c r="BP2660" s="627"/>
      <c r="BQ2660" s="627"/>
      <c r="BR2660" s="627"/>
      <c r="BS2660" s="627"/>
      <c r="BT2660" s="627"/>
      <c r="BU2660" s="627"/>
      <c r="BV2660" s="627"/>
      <c r="BW2660" s="627"/>
      <c r="BX2660" s="627"/>
      <c r="BY2660" s="627"/>
      <c r="CA2660" s="384" t="s">
        <v>1181</v>
      </c>
      <c r="CB2660" s="388" t="s">
        <v>994</v>
      </c>
      <c r="CC2660" s="384" t="str">
        <f t="shared" si="370"/>
        <v>Bogura T.M.S.S Medical College &amp; Rafatullah Community Hospital</v>
      </c>
      <c r="CD2660" s="629"/>
      <c r="CE2660" s="629"/>
      <c r="CF2660" s="629"/>
      <c r="CG2660" s="629"/>
      <c r="CH2660" s="629"/>
      <c r="CI2660" s="629"/>
      <c r="CJ2660" s="629"/>
      <c r="CK2660" s="629"/>
      <c r="CN2660" s="384" t="s">
        <v>1181</v>
      </c>
      <c r="CO2660" s="388" t="s">
        <v>994</v>
      </c>
      <c r="CP2660" s="384" t="str">
        <f t="shared" si="371"/>
        <v>Bogura T.M.S.S Medical College &amp; Rafatullah Community Hospital</v>
      </c>
      <c r="CQ2660" s="629"/>
      <c r="CR2660" s="629"/>
      <c r="CS2660" s="629"/>
      <c r="CT2660" s="629"/>
      <c r="CU2660" s="629"/>
      <c r="CV2660" s="629"/>
      <c r="CW2660" s="629"/>
      <c r="CX2660" s="629"/>
      <c r="CZ2660" s="384" t="s">
        <v>1181</v>
      </c>
      <c r="DA2660" s="388" t="s">
        <v>994</v>
      </c>
      <c r="DB2660" s="384" t="str">
        <f t="shared" si="374"/>
        <v>Bogura T.M.S.S Medical College &amp; Rafatullah Community Hospital</v>
      </c>
      <c r="DC2660" s="566"/>
      <c r="DD2660"/>
      <c r="DE2660" s="384" t="s">
        <v>1181</v>
      </c>
      <c r="DF2660" s="388" t="s">
        <v>994</v>
      </c>
      <c r="DG2660" s="384" t="str">
        <f t="shared" si="375"/>
        <v>Bogura T.M.S.S Medical College &amp; Rafatullah Community Hospital</v>
      </c>
      <c r="DH2660" s="566"/>
      <c r="DI2660"/>
      <c r="DJ2660" s="384" t="s">
        <v>1181</v>
      </c>
      <c r="DK2660" s="388" t="s">
        <v>994</v>
      </c>
      <c r="DL2660" s="384" t="str">
        <f t="shared" si="382"/>
        <v>Bogura T.M.S.S Medical College &amp; Rafatullah Community Hospital</v>
      </c>
      <c r="DM2660" s="566"/>
      <c r="DN2660"/>
      <c r="DO2660" s="384" t="s">
        <v>1181</v>
      </c>
      <c r="DP2660" s="388" t="s">
        <v>994</v>
      </c>
      <c r="DQ2660" s="384" t="str">
        <f t="shared" si="383"/>
        <v>Bogura T.M.S.S Medical College &amp; Rafatullah Community Hospital</v>
      </c>
      <c r="DR2660" s="566"/>
    </row>
    <row r="2661" spans="1:122" ht="15" hidden="1" x14ac:dyDescent="0.25">
      <c r="A2661" s="384" t="s">
        <v>65</v>
      </c>
      <c r="B2661" s="384" t="s">
        <v>431</v>
      </c>
      <c r="C2661" s="384" t="str">
        <f t="shared" si="367"/>
        <v>Jaipurhat Akkelpur</v>
      </c>
      <c r="D2661" s="626"/>
      <c r="E2661" s="626"/>
      <c r="F2661" s="626"/>
      <c r="G2661" s="626"/>
      <c r="H2661" s="626"/>
      <c r="I2661" s="626"/>
      <c r="J2661" s="626"/>
      <c r="K2661" s="626"/>
      <c r="L2661" s="626"/>
      <c r="M2661" s="626"/>
      <c r="N2661" s="626"/>
      <c r="O2661" s="626"/>
      <c r="P2661" s="626"/>
      <c r="Q2661" s="626"/>
      <c r="R2661" s="626"/>
      <c r="S2661" s="326"/>
      <c r="T2661" s="326"/>
      <c r="U2661" s="384" t="s">
        <v>65</v>
      </c>
      <c r="V2661" s="384" t="s">
        <v>431</v>
      </c>
      <c r="W2661" s="384" t="str">
        <f t="shared" si="368"/>
        <v>Jaipurhat Akkelpur</v>
      </c>
      <c r="X2661" s="626"/>
      <c r="Y2661" s="626"/>
      <c r="Z2661" s="626"/>
      <c r="AA2661" s="626"/>
      <c r="AB2661" s="626"/>
      <c r="AC2661" s="626"/>
      <c r="AD2661" s="626"/>
      <c r="AE2661" s="626"/>
      <c r="AF2661" s="626"/>
      <c r="AG2661" s="626"/>
      <c r="AH2661" s="626"/>
      <c r="AI2661" s="626"/>
      <c r="AJ2661" s="626"/>
      <c r="AK2661" s="626"/>
      <c r="AL2661" s="626"/>
      <c r="AO2661" s="384" t="s">
        <v>65</v>
      </c>
      <c r="AP2661" s="384" t="s">
        <v>431</v>
      </c>
      <c r="AQ2661" s="384" t="str">
        <f t="shared" si="369"/>
        <v>Jaipurhat Akkelpur</v>
      </c>
      <c r="AR2661" s="627"/>
      <c r="AS2661" s="627"/>
      <c r="AT2661" s="627"/>
      <c r="AU2661" s="627"/>
      <c r="AV2661" s="627"/>
      <c r="AW2661" s="627"/>
      <c r="AX2661" s="627"/>
      <c r="AY2661" s="627"/>
      <c r="AZ2661" s="627"/>
      <c r="BA2661" s="627"/>
      <c r="BB2661" s="627"/>
      <c r="BC2661" s="627"/>
      <c r="BD2661" s="627"/>
      <c r="BE2661" s="627"/>
      <c r="BF2661" s="627"/>
      <c r="BH2661" s="384" t="s">
        <v>65</v>
      </c>
      <c r="BI2661" s="384" t="s">
        <v>431</v>
      </c>
      <c r="BJ2661" s="384" t="str">
        <f t="shared" si="366"/>
        <v>Jaipurhat Akkelpur</v>
      </c>
      <c r="BK2661" s="627"/>
      <c r="BL2661" s="627"/>
      <c r="BM2661" s="627"/>
      <c r="BN2661" s="627"/>
      <c r="BO2661" s="627"/>
      <c r="BP2661" s="627"/>
      <c r="BQ2661" s="627"/>
      <c r="BR2661" s="627"/>
      <c r="BS2661" s="627"/>
      <c r="BT2661" s="627"/>
      <c r="BU2661" s="627"/>
      <c r="BV2661" s="627"/>
      <c r="BW2661" s="627"/>
      <c r="BX2661" s="627"/>
      <c r="BY2661" s="627"/>
      <c r="CA2661" s="384" t="s">
        <v>65</v>
      </c>
      <c r="CB2661" s="384" t="s">
        <v>431</v>
      </c>
      <c r="CC2661" s="384" t="str">
        <f t="shared" si="370"/>
        <v>Jaipurhat Akkelpur</v>
      </c>
      <c r="CD2661" s="629"/>
      <c r="CE2661" s="629"/>
      <c r="CF2661" s="629"/>
      <c r="CG2661" s="629"/>
      <c r="CH2661" s="629"/>
      <c r="CI2661" s="629"/>
      <c r="CJ2661" s="629"/>
      <c r="CK2661" s="629"/>
      <c r="CN2661" s="384" t="s">
        <v>65</v>
      </c>
      <c r="CO2661" s="384" t="s">
        <v>431</v>
      </c>
      <c r="CP2661" s="384" t="str">
        <f t="shared" si="371"/>
        <v>Jaipurhat Akkelpur</v>
      </c>
      <c r="CQ2661" s="629"/>
      <c r="CR2661" s="629"/>
      <c r="CS2661" s="629"/>
      <c r="CT2661" s="629"/>
      <c r="CU2661" s="629"/>
      <c r="CV2661" s="629"/>
      <c r="CW2661" s="629"/>
      <c r="CX2661" s="629"/>
      <c r="CZ2661" s="384" t="s">
        <v>65</v>
      </c>
      <c r="DA2661" s="384" t="s">
        <v>431</v>
      </c>
      <c r="DB2661" s="384" t="str">
        <f t="shared" si="374"/>
        <v>Jaipurhat Akkelpur</v>
      </c>
      <c r="DC2661" s="566"/>
      <c r="DD2661"/>
      <c r="DE2661" s="384" t="s">
        <v>65</v>
      </c>
      <c r="DF2661" s="384" t="s">
        <v>431</v>
      </c>
      <c r="DG2661" s="384" t="str">
        <f t="shared" si="375"/>
        <v>Jaipurhat Akkelpur</v>
      </c>
      <c r="DH2661" s="566"/>
      <c r="DI2661"/>
      <c r="DJ2661" s="384" t="s">
        <v>65</v>
      </c>
      <c r="DK2661" s="384" t="s">
        <v>431</v>
      </c>
      <c r="DL2661" s="384" t="str">
        <f t="shared" si="382"/>
        <v>Jaipurhat Akkelpur</v>
      </c>
      <c r="DM2661" s="566"/>
      <c r="DN2661"/>
      <c r="DO2661" s="384" t="s">
        <v>65</v>
      </c>
      <c r="DP2661" s="384" t="s">
        <v>431</v>
      </c>
      <c r="DQ2661" s="384" t="str">
        <f t="shared" si="383"/>
        <v>Jaipurhat Akkelpur</v>
      </c>
      <c r="DR2661" s="566"/>
    </row>
    <row r="2662" spans="1:122" ht="15" hidden="1" x14ac:dyDescent="0.25">
      <c r="A2662" s="384" t="s">
        <v>65</v>
      </c>
      <c r="B2662" s="384" t="s">
        <v>995</v>
      </c>
      <c r="C2662" s="384" t="str">
        <f t="shared" si="367"/>
        <v>Jaipurhat Jaipurhat DOTs Corner</v>
      </c>
      <c r="D2662" s="626"/>
      <c r="E2662" s="626"/>
      <c r="F2662" s="626"/>
      <c r="G2662" s="626"/>
      <c r="H2662" s="626"/>
      <c r="I2662" s="626"/>
      <c r="J2662" s="626"/>
      <c r="K2662" s="626"/>
      <c r="L2662" s="626"/>
      <c r="M2662" s="626"/>
      <c r="N2662" s="626"/>
      <c r="O2662" s="626"/>
      <c r="P2662" s="626"/>
      <c r="Q2662" s="626"/>
      <c r="R2662" s="626"/>
      <c r="S2662" s="326"/>
      <c r="T2662" s="326"/>
      <c r="U2662" s="384" t="s">
        <v>65</v>
      </c>
      <c r="V2662" s="384" t="s">
        <v>995</v>
      </c>
      <c r="W2662" s="384" t="str">
        <f t="shared" si="368"/>
        <v>Jaipurhat Jaipurhat DOTs Corner</v>
      </c>
      <c r="X2662" s="626"/>
      <c r="Y2662" s="626"/>
      <c r="Z2662" s="626"/>
      <c r="AA2662" s="626"/>
      <c r="AB2662" s="626"/>
      <c r="AC2662" s="626"/>
      <c r="AD2662" s="626"/>
      <c r="AE2662" s="626"/>
      <c r="AF2662" s="626"/>
      <c r="AG2662" s="626"/>
      <c r="AH2662" s="626"/>
      <c r="AI2662" s="626"/>
      <c r="AJ2662" s="626"/>
      <c r="AK2662" s="626"/>
      <c r="AL2662" s="626"/>
      <c r="AO2662" s="384" t="s">
        <v>65</v>
      </c>
      <c r="AP2662" s="384" t="s">
        <v>995</v>
      </c>
      <c r="AQ2662" s="384" t="str">
        <f t="shared" si="369"/>
        <v>Jaipurhat Jaipurhat DOTs Corner</v>
      </c>
      <c r="AR2662" s="627"/>
      <c r="AS2662" s="627"/>
      <c r="AT2662" s="627"/>
      <c r="AU2662" s="627"/>
      <c r="AV2662" s="627"/>
      <c r="AW2662" s="627"/>
      <c r="AX2662" s="627"/>
      <c r="AY2662" s="627"/>
      <c r="AZ2662" s="627"/>
      <c r="BA2662" s="627"/>
      <c r="BB2662" s="627"/>
      <c r="BC2662" s="627"/>
      <c r="BD2662" s="627"/>
      <c r="BE2662" s="627"/>
      <c r="BF2662" s="627"/>
      <c r="BH2662" s="384" t="s">
        <v>65</v>
      </c>
      <c r="BI2662" s="384" t="s">
        <v>995</v>
      </c>
      <c r="BJ2662" s="384" t="str">
        <f t="shared" si="366"/>
        <v>Jaipurhat Jaipurhat DOTs Corner</v>
      </c>
      <c r="BK2662" s="627"/>
      <c r="BL2662" s="627"/>
      <c r="BM2662" s="627"/>
      <c r="BN2662" s="627"/>
      <c r="BO2662" s="627"/>
      <c r="BP2662" s="627"/>
      <c r="BQ2662" s="627"/>
      <c r="BR2662" s="627"/>
      <c r="BS2662" s="627"/>
      <c r="BT2662" s="627"/>
      <c r="BU2662" s="627"/>
      <c r="BV2662" s="627"/>
      <c r="BW2662" s="627"/>
      <c r="BX2662" s="627"/>
      <c r="BY2662" s="627"/>
      <c r="CA2662" s="384" t="s">
        <v>65</v>
      </c>
      <c r="CB2662" s="384" t="s">
        <v>995</v>
      </c>
      <c r="CC2662" s="384" t="str">
        <f t="shared" si="370"/>
        <v>Jaipurhat Jaipurhat DOTs Corner</v>
      </c>
      <c r="CD2662" s="629"/>
      <c r="CE2662" s="629"/>
      <c r="CF2662" s="629"/>
      <c r="CG2662" s="629"/>
      <c r="CH2662" s="629"/>
      <c r="CI2662" s="629"/>
      <c r="CJ2662" s="629"/>
      <c r="CK2662" s="629"/>
      <c r="CN2662" s="384" t="s">
        <v>65</v>
      </c>
      <c r="CO2662" s="384" t="s">
        <v>995</v>
      </c>
      <c r="CP2662" s="384" t="str">
        <f t="shared" si="371"/>
        <v>Jaipurhat Jaipurhat DOTs Corner</v>
      </c>
      <c r="CQ2662" s="629"/>
      <c r="CR2662" s="629"/>
      <c r="CS2662" s="629"/>
      <c r="CT2662" s="629"/>
      <c r="CU2662" s="629"/>
      <c r="CV2662" s="629"/>
      <c r="CW2662" s="629"/>
      <c r="CX2662" s="629"/>
      <c r="CZ2662" s="384" t="s">
        <v>65</v>
      </c>
      <c r="DA2662" s="384" t="s">
        <v>995</v>
      </c>
      <c r="DB2662" s="384" t="str">
        <f t="shared" si="374"/>
        <v>Jaipurhat Jaipurhat DOTs Corner</v>
      </c>
      <c r="DC2662" s="566"/>
      <c r="DD2662"/>
      <c r="DE2662" s="384" t="s">
        <v>65</v>
      </c>
      <c r="DF2662" s="384" t="s">
        <v>995</v>
      </c>
      <c r="DG2662" s="384" t="str">
        <f t="shared" si="375"/>
        <v>Jaipurhat Jaipurhat DOTs Corner</v>
      </c>
      <c r="DH2662" s="566"/>
      <c r="DI2662"/>
      <c r="DJ2662" s="384" t="s">
        <v>65</v>
      </c>
      <c r="DK2662" s="384" t="s">
        <v>995</v>
      </c>
      <c r="DL2662" s="384" t="str">
        <f t="shared" si="382"/>
        <v>Jaipurhat Jaipurhat DOTs Corner</v>
      </c>
      <c r="DM2662" s="566"/>
      <c r="DN2662"/>
      <c r="DO2662" s="384" t="s">
        <v>65</v>
      </c>
      <c r="DP2662" s="384" t="s">
        <v>995</v>
      </c>
      <c r="DQ2662" s="384" t="str">
        <f t="shared" si="383"/>
        <v>Jaipurhat Jaipurhat DOTs Corner</v>
      </c>
      <c r="DR2662" s="566"/>
    </row>
    <row r="2663" spans="1:122" ht="15" hidden="1" x14ac:dyDescent="0.25">
      <c r="A2663" s="384" t="s">
        <v>65</v>
      </c>
      <c r="B2663" s="241" t="s">
        <v>625</v>
      </c>
      <c r="C2663" s="384" t="str">
        <f t="shared" si="367"/>
        <v>Jaipurhat Jaipurhat Sadar</v>
      </c>
      <c r="D2663" s="626"/>
      <c r="E2663" s="626"/>
      <c r="F2663" s="626"/>
      <c r="G2663" s="626"/>
      <c r="H2663" s="626"/>
      <c r="I2663" s="626"/>
      <c r="J2663" s="626"/>
      <c r="K2663" s="626"/>
      <c r="L2663" s="626"/>
      <c r="M2663" s="626"/>
      <c r="N2663" s="626"/>
      <c r="O2663" s="626"/>
      <c r="P2663" s="626"/>
      <c r="Q2663" s="626"/>
      <c r="R2663" s="626"/>
      <c r="S2663" s="326"/>
      <c r="T2663" s="326"/>
      <c r="U2663" s="384" t="s">
        <v>65</v>
      </c>
      <c r="V2663" s="241" t="s">
        <v>625</v>
      </c>
      <c r="W2663" s="384" t="str">
        <f t="shared" si="368"/>
        <v>Jaipurhat Jaipurhat Sadar</v>
      </c>
      <c r="X2663" s="626"/>
      <c r="Y2663" s="626"/>
      <c r="Z2663" s="626"/>
      <c r="AA2663" s="626"/>
      <c r="AB2663" s="626"/>
      <c r="AC2663" s="626"/>
      <c r="AD2663" s="626"/>
      <c r="AE2663" s="626"/>
      <c r="AF2663" s="626"/>
      <c r="AG2663" s="626"/>
      <c r="AH2663" s="626"/>
      <c r="AI2663" s="626"/>
      <c r="AJ2663" s="626"/>
      <c r="AK2663" s="626"/>
      <c r="AL2663" s="626"/>
      <c r="AO2663" s="384" t="s">
        <v>65</v>
      </c>
      <c r="AP2663" s="241" t="s">
        <v>625</v>
      </c>
      <c r="AQ2663" s="384" t="str">
        <f t="shared" si="369"/>
        <v>Jaipurhat Jaipurhat Sadar</v>
      </c>
      <c r="AR2663" s="627"/>
      <c r="AS2663" s="627"/>
      <c r="AT2663" s="627"/>
      <c r="AU2663" s="627"/>
      <c r="AV2663" s="627"/>
      <c r="AW2663" s="627"/>
      <c r="AX2663" s="627"/>
      <c r="AY2663" s="627"/>
      <c r="AZ2663" s="627"/>
      <c r="BA2663" s="627"/>
      <c r="BB2663" s="627"/>
      <c r="BC2663" s="627"/>
      <c r="BD2663" s="627"/>
      <c r="BE2663" s="627"/>
      <c r="BF2663" s="627"/>
      <c r="BH2663" s="384" t="s">
        <v>65</v>
      </c>
      <c r="BI2663" s="241" t="s">
        <v>625</v>
      </c>
      <c r="BJ2663" s="384" t="str">
        <f t="shared" si="366"/>
        <v>Jaipurhat Jaipurhat Sadar</v>
      </c>
      <c r="BK2663" s="627"/>
      <c r="BL2663" s="627"/>
      <c r="BM2663" s="627"/>
      <c r="BN2663" s="627"/>
      <c r="BO2663" s="627"/>
      <c r="BP2663" s="627"/>
      <c r="BQ2663" s="627"/>
      <c r="BR2663" s="627"/>
      <c r="BS2663" s="627"/>
      <c r="BT2663" s="627"/>
      <c r="BU2663" s="627"/>
      <c r="BV2663" s="627"/>
      <c r="BW2663" s="627"/>
      <c r="BX2663" s="627"/>
      <c r="BY2663" s="627"/>
      <c r="CA2663" s="384" t="s">
        <v>65</v>
      </c>
      <c r="CB2663" s="241" t="s">
        <v>625</v>
      </c>
      <c r="CC2663" s="384" t="str">
        <f t="shared" si="370"/>
        <v>Jaipurhat Jaipurhat Sadar</v>
      </c>
      <c r="CD2663" s="629"/>
      <c r="CE2663" s="629"/>
      <c r="CF2663" s="629"/>
      <c r="CG2663" s="629"/>
      <c r="CH2663" s="629"/>
      <c r="CI2663" s="629"/>
      <c r="CJ2663" s="629"/>
      <c r="CK2663" s="629"/>
      <c r="CN2663" s="384" t="s">
        <v>65</v>
      </c>
      <c r="CO2663" s="241" t="s">
        <v>625</v>
      </c>
      <c r="CP2663" s="384" t="str">
        <f t="shared" si="371"/>
        <v>Jaipurhat Jaipurhat Sadar</v>
      </c>
      <c r="CQ2663" s="629"/>
      <c r="CR2663" s="629"/>
      <c r="CS2663" s="629"/>
      <c r="CT2663" s="629"/>
      <c r="CU2663" s="629"/>
      <c r="CV2663" s="629"/>
      <c r="CW2663" s="629"/>
      <c r="CX2663" s="629"/>
      <c r="CZ2663" s="384" t="s">
        <v>65</v>
      </c>
      <c r="DA2663" s="241" t="s">
        <v>625</v>
      </c>
      <c r="DB2663" s="384" t="str">
        <f t="shared" si="374"/>
        <v>Jaipurhat Jaipurhat Sadar</v>
      </c>
      <c r="DC2663" s="566"/>
      <c r="DD2663"/>
      <c r="DE2663" s="384" t="s">
        <v>65</v>
      </c>
      <c r="DF2663" s="241" t="s">
        <v>625</v>
      </c>
      <c r="DG2663" s="384" t="str">
        <f t="shared" si="375"/>
        <v>Jaipurhat Jaipurhat Sadar</v>
      </c>
      <c r="DH2663" s="566"/>
      <c r="DI2663"/>
      <c r="DJ2663" s="384" t="s">
        <v>65</v>
      </c>
      <c r="DK2663" s="241" t="s">
        <v>625</v>
      </c>
      <c r="DL2663" s="384" t="str">
        <f t="shared" si="382"/>
        <v>Jaipurhat Jaipurhat Sadar</v>
      </c>
      <c r="DM2663" s="566"/>
      <c r="DN2663"/>
      <c r="DO2663" s="384" t="s">
        <v>65</v>
      </c>
      <c r="DP2663" s="241" t="s">
        <v>625</v>
      </c>
      <c r="DQ2663" s="384" t="str">
        <f t="shared" si="383"/>
        <v>Jaipurhat Jaipurhat Sadar</v>
      </c>
      <c r="DR2663" s="566"/>
    </row>
    <row r="2664" spans="1:122" ht="15" hidden="1" x14ac:dyDescent="0.25">
      <c r="A2664" s="384" t="s">
        <v>65</v>
      </c>
      <c r="B2664" s="384" t="s">
        <v>432</v>
      </c>
      <c r="C2664" s="384" t="str">
        <f t="shared" si="367"/>
        <v>Jaipurhat Kalai</v>
      </c>
      <c r="D2664" s="626"/>
      <c r="E2664" s="626"/>
      <c r="F2664" s="626"/>
      <c r="G2664" s="626"/>
      <c r="H2664" s="626"/>
      <c r="I2664" s="626"/>
      <c r="J2664" s="626"/>
      <c r="K2664" s="626"/>
      <c r="L2664" s="626"/>
      <c r="M2664" s="626"/>
      <c r="N2664" s="626"/>
      <c r="O2664" s="626"/>
      <c r="P2664" s="626"/>
      <c r="Q2664" s="626"/>
      <c r="R2664" s="626"/>
      <c r="S2664" s="326"/>
      <c r="T2664" s="326"/>
      <c r="U2664" s="384" t="s">
        <v>65</v>
      </c>
      <c r="V2664" s="384" t="s">
        <v>432</v>
      </c>
      <c r="W2664" s="384" t="str">
        <f t="shared" si="368"/>
        <v>Jaipurhat Kalai</v>
      </c>
      <c r="X2664" s="626"/>
      <c r="Y2664" s="626"/>
      <c r="Z2664" s="626"/>
      <c r="AA2664" s="626"/>
      <c r="AB2664" s="626"/>
      <c r="AC2664" s="626"/>
      <c r="AD2664" s="626"/>
      <c r="AE2664" s="626"/>
      <c r="AF2664" s="626"/>
      <c r="AG2664" s="626"/>
      <c r="AH2664" s="626"/>
      <c r="AI2664" s="626"/>
      <c r="AJ2664" s="626"/>
      <c r="AK2664" s="626"/>
      <c r="AL2664" s="626"/>
      <c r="AO2664" s="384" t="s">
        <v>65</v>
      </c>
      <c r="AP2664" s="384" t="s">
        <v>432</v>
      </c>
      <c r="AQ2664" s="384" t="str">
        <f t="shared" si="369"/>
        <v>Jaipurhat Kalai</v>
      </c>
      <c r="AR2664" s="627"/>
      <c r="AS2664" s="627"/>
      <c r="AT2664" s="627"/>
      <c r="AU2664" s="627"/>
      <c r="AV2664" s="627"/>
      <c r="AW2664" s="627"/>
      <c r="AX2664" s="627"/>
      <c r="AY2664" s="627"/>
      <c r="AZ2664" s="627"/>
      <c r="BA2664" s="627"/>
      <c r="BB2664" s="627"/>
      <c r="BC2664" s="627"/>
      <c r="BD2664" s="627"/>
      <c r="BE2664" s="627"/>
      <c r="BF2664" s="627"/>
      <c r="BH2664" s="384" t="s">
        <v>65</v>
      </c>
      <c r="BI2664" s="384" t="s">
        <v>432</v>
      </c>
      <c r="BJ2664" s="384" t="str">
        <f t="shared" si="366"/>
        <v>Jaipurhat Kalai</v>
      </c>
      <c r="BK2664" s="627"/>
      <c r="BL2664" s="627"/>
      <c r="BM2664" s="627"/>
      <c r="BN2664" s="627"/>
      <c r="BO2664" s="627"/>
      <c r="BP2664" s="627"/>
      <c r="BQ2664" s="627"/>
      <c r="BR2664" s="627"/>
      <c r="BS2664" s="627"/>
      <c r="BT2664" s="627"/>
      <c r="BU2664" s="627"/>
      <c r="BV2664" s="627"/>
      <c r="BW2664" s="627"/>
      <c r="BX2664" s="627"/>
      <c r="BY2664" s="627"/>
      <c r="CA2664" s="384" t="s">
        <v>65</v>
      </c>
      <c r="CB2664" s="384" t="s">
        <v>432</v>
      </c>
      <c r="CC2664" s="384" t="str">
        <f t="shared" si="370"/>
        <v>Jaipurhat Kalai</v>
      </c>
      <c r="CD2664" s="629"/>
      <c r="CE2664" s="629"/>
      <c r="CF2664" s="629"/>
      <c r="CG2664" s="629"/>
      <c r="CH2664" s="629"/>
      <c r="CI2664" s="629"/>
      <c r="CJ2664" s="629"/>
      <c r="CK2664" s="629"/>
      <c r="CN2664" s="384" t="s">
        <v>65</v>
      </c>
      <c r="CO2664" s="384" t="s">
        <v>432</v>
      </c>
      <c r="CP2664" s="384" t="str">
        <f t="shared" si="371"/>
        <v>Jaipurhat Kalai</v>
      </c>
      <c r="CQ2664" s="629"/>
      <c r="CR2664" s="629"/>
      <c r="CS2664" s="629"/>
      <c r="CT2664" s="629"/>
      <c r="CU2664" s="629"/>
      <c r="CV2664" s="629"/>
      <c r="CW2664" s="629"/>
      <c r="CX2664" s="629"/>
      <c r="CZ2664" s="384" t="s">
        <v>65</v>
      </c>
      <c r="DA2664" s="384" t="s">
        <v>432</v>
      </c>
      <c r="DB2664" s="384" t="str">
        <f t="shared" si="374"/>
        <v>Jaipurhat Kalai</v>
      </c>
      <c r="DC2664" s="566"/>
      <c r="DD2664"/>
      <c r="DE2664" s="384" t="s">
        <v>65</v>
      </c>
      <c r="DF2664" s="384" t="s">
        <v>432</v>
      </c>
      <c r="DG2664" s="384" t="str">
        <f t="shared" si="375"/>
        <v>Jaipurhat Kalai</v>
      </c>
      <c r="DH2664" s="566"/>
      <c r="DI2664"/>
      <c r="DJ2664" s="384" t="s">
        <v>65</v>
      </c>
      <c r="DK2664" s="384" t="s">
        <v>432</v>
      </c>
      <c r="DL2664" s="384" t="str">
        <f t="shared" si="382"/>
        <v>Jaipurhat Kalai</v>
      </c>
      <c r="DM2664" s="566"/>
      <c r="DN2664"/>
      <c r="DO2664" s="384" t="s">
        <v>65</v>
      </c>
      <c r="DP2664" s="384" t="s">
        <v>432</v>
      </c>
      <c r="DQ2664" s="384" t="str">
        <f t="shared" si="383"/>
        <v>Jaipurhat Kalai</v>
      </c>
      <c r="DR2664" s="566"/>
    </row>
    <row r="2665" spans="1:122" ht="15" hidden="1" x14ac:dyDescent="0.25">
      <c r="A2665" s="384" t="s">
        <v>65</v>
      </c>
      <c r="B2665" s="384" t="s">
        <v>433</v>
      </c>
      <c r="C2665" s="384" t="str">
        <f t="shared" si="367"/>
        <v>Jaipurhat Khetlal</v>
      </c>
      <c r="D2665" s="626"/>
      <c r="E2665" s="626"/>
      <c r="F2665" s="626"/>
      <c r="G2665" s="626"/>
      <c r="H2665" s="626"/>
      <c r="I2665" s="626"/>
      <c r="J2665" s="626"/>
      <c r="K2665" s="626"/>
      <c r="L2665" s="626"/>
      <c r="M2665" s="626"/>
      <c r="N2665" s="626"/>
      <c r="O2665" s="626"/>
      <c r="P2665" s="626"/>
      <c r="Q2665" s="626"/>
      <c r="R2665" s="626"/>
      <c r="S2665" s="326"/>
      <c r="T2665" s="326"/>
      <c r="U2665" s="384" t="s">
        <v>65</v>
      </c>
      <c r="V2665" s="384" t="s">
        <v>433</v>
      </c>
      <c r="W2665" s="384" t="str">
        <f t="shared" si="368"/>
        <v>Jaipurhat Khetlal</v>
      </c>
      <c r="X2665" s="626"/>
      <c r="Y2665" s="626"/>
      <c r="Z2665" s="626"/>
      <c r="AA2665" s="626"/>
      <c r="AB2665" s="626"/>
      <c r="AC2665" s="626"/>
      <c r="AD2665" s="626"/>
      <c r="AE2665" s="626"/>
      <c r="AF2665" s="626"/>
      <c r="AG2665" s="626"/>
      <c r="AH2665" s="626"/>
      <c r="AI2665" s="626"/>
      <c r="AJ2665" s="626"/>
      <c r="AK2665" s="626"/>
      <c r="AL2665" s="626"/>
      <c r="AO2665" s="384" t="s">
        <v>65</v>
      </c>
      <c r="AP2665" s="384" t="s">
        <v>433</v>
      </c>
      <c r="AQ2665" s="384" t="str">
        <f t="shared" si="369"/>
        <v>Jaipurhat Khetlal</v>
      </c>
      <c r="AR2665" s="627"/>
      <c r="AS2665" s="627"/>
      <c r="AT2665" s="627"/>
      <c r="AU2665" s="627"/>
      <c r="AV2665" s="627"/>
      <c r="AW2665" s="627"/>
      <c r="AX2665" s="627"/>
      <c r="AY2665" s="627"/>
      <c r="AZ2665" s="627"/>
      <c r="BA2665" s="627"/>
      <c r="BB2665" s="627"/>
      <c r="BC2665" s="627"/>
      <c r="BD2665" s="627"/>
      <c r="BE2665" s="627"/>
      <c r="BF2665" s="627"/>
      <c r="BH2665" s="384" t="s">
        <v>65</v>
      </c>
      <c r="BI2665" s="384" t="s">
        <v>433</v>
      </c>
      <c r="BJ2665" s="384" t="str">
        <f t="shared" si="366"/>
        <v>Jaipurhat Khetlal</v>
      </c>
      <c r="BK2665" s="627"/>
      <c r="BL2665" s="627"/>
      <c r="BM2665" s="627"/>
      <c r="BN2665" s="627"/>
      <c r="BO2665" s="627"/>
      <c r="BP2665" s="627"/>
      <c r="BQ2665" s="627"/>
      <c r="BR2665" s="627"/>
      <c r="BS2665" s="627"/>
      <c r="BT2665" s="627"/>
      <c r="BU2665" s="627"/>
      <c r="BV2665" s="627"/>
      <c r="BW2665" s="627"/>
      <c r="BX2665" s="627"/>
      <c r="BY2665" s="627"/>
      <c r="CA2665" s="384" t="s">
        <v>65</v>
      </c>
      <c r="CB2665" s="384" t="s">
        <v>433</v>
      </c>
      <c r="CC2665" s="384" t="str">
        <f t="shared" si="370"/>
        <v>Jaipurhat Khetlal</v>
      </c>
      <c r="CD2665" s="629"/>
      <c r="CE2665" s="629"/>
      <c r="CF2665" s="629"/>
      <c r="CG2665" s="629"/>
      <c r="CH2665" s="629"/>
      <c r="CI2665" s="629"/>
      <c r="CJ2665" s="629"/>
      <c r="CK2665" s="629"/>
      <c r="CN2665" s="384" t="s">
        <v>65</v>
      </c>
      <c r="CO2665" s="384" t="s">
        <v>433</v>
      </c>
      <c r="CP2665" s="384" t="str">
        <f t="shared" si="371"/>
        <v>Jaipurhat Khetlal</v>
      </c>
      <c r="CQ2665" s="629"/>
      <c r="CR2665" s="629"/>
      <c r="CS2665" s="629"/>
      <c r="CT2665" s="629"/>
      <c r="CU2665" s="629"/>
      <c r="CV2665" s="629"/>
      <c r="CW2665" s="629"/>
      <c r="CX2665" s="629"/>
      <c r="CZ2665" s="384" t="s">
        <v>65</v>
      </c>
      <c r="DA2665" s="384" t="s">
        <v>433</v>
      </c>
      <c r="DB2665" s="384" t="str">
        <f t="shared" si="374"/>
        <v>Jaipurhat Khetlal</v>
      </c>
      <c r="DC2665" s="566"/>
      <c r="DD2665"/>
      <c r="DE2665" s="384" t="s">
        <v>65</v>
      </c>
      <c r="DF2665" s="384" t="s">
        <v>433</v>
      </c>
      <c r="DG2665" s="384" t="str">
        <f t="shared" si="375"/>
        <v>Jaipurhat Khetlal</v>
      </c>
      <c r="DH2665" s="566"/>
      <c r="DI2665"/>
      <c r="DJ2665" s="384" t="s">
        <v>65</v>
      </c>
      <c r="DK2665" s="384" t="s">
        <v>433</v>
      </c>
      <c r="DL2665" s="384" t="str">
        <f t="shared" si="382"/>
        <v>Jaipurhat Khetlal</v>
      </c>
      <c r="DM2665" s="566"/>
      <c r="DN2665"/>
      <c r="DO2665" s="384" t="s">
        <v>65</v>
      </c>
      <c r="DP2665" s="384" t="s">
        <v>433</v>
      </c>
      <c r="DQ2665" s="384" t="str">
        <f t="shared" si="383"/>
        <v>Jaipurhat Khetlal</v>
      </c>
      <c r="DR2665" s="566"/>
    </row>
    <row r="2666" spans="1:122" ht="15" hidden="1" x14ac:dyDescent="0.25">
      <c r="A2666" s="384" t="s">
        <v>65</v>
      </c>
      <c r="B2666" s="384" t="s">
        <v>434</v>
      </c>
      <c r="C2666" s="384" t="str">
        <f t="shared" si="367"/>
        <v>Jaipurhat Panchbibi</v>
      </c>
      <c r="D2666" s="626"/>
      <c r="E2666" s="626"/>
      <c r="F2666" s="626"/>
      <c r="G2666" s="626"/>
      <c r="H2666" s="626"/>
      <c r="I2666" s="626"/>
      <c r="J2666" s="626"/>
      <c r="K2666" s="626"/>
      <c r="L2666" s="626"/>
      <c r="M2666" s="626"/>
      <c r="N2666" s="626"/>
      <c r="O2666" s="626"/>
      <c r="P2666" s="626"/>
      <c r="Q2666" s="626"/>
      <c r="R2666" s="626"/>
      <c r="S2666" s="326"/>
      <c r="T2666" s="326"/>
      <c r="U2666" s="384" t="s">
        <v>65</v>
      </c>
      <c r="V2666" s="384" t="s">
        <v>434</v>
      </c>
      <c r="W2666" s="384" t="str">
        <f t="shared" si="368"/>
        <v>Jaipurhat Panchbibi</v>
      </c>
      <c r="X2666" s="626"/>
      <c r="Y2666" s="626"/>
      <c r="Z2666" s="626"/>
      <c r="AA2666" s="626"/>
      <c r="AB2666" s="626"/>
      <c r="AC2666" s="626"/>
      <c r="AD2666" s="626"/>
      <c r="AE2666" s="626"/>
      <c r="AF2666" s="626"/>
      <c r="AG2666" s="626"/>
      <c r="AH2666" s="626"/>
      <c r="AI2666" s="626"/>
      <c r="AJ2666" s="626"/>
      <c r="AK2666" s="626"/>
      <c r="AL2666" s="626"/>
      <c r="AO2666" s="384" t="s">
        <v>65</v>
      </c>
      <c r="AP2666" s="384" t="s">
        <v>434</v>
      </c>
      <c r="AQ2666" s="384" t="str">
        <f t="shared" si="369"/>
        <v>Jaipurhat Panchbibi</v>
      </c>
      <c r="AR2666" s="627"/>
      <c r="AS2666" s="627"/>
      <c r="AT2666" s="627"/>
      <c r="AU2666" s="627"/>
      <c r="AV2666" s="627"/>
      <c r="AW2666" s="627"/>
      <c r="AX2666" s="627"/>
      <c r="AY2666" s="627"/>
      <c r="AZ2666" s="627"/>
      <c r="BA2666" s="627"/>
      <c r="BB2666" s="627"/>
      <c r="BC2666" s="627"/>
      <c r="BD2666" s="627"/>
      <c r="BE2666" s="627"/>
      <c r="BF2666" s="627"/>
      <c r="BH2666" s="384" t="s">
        <v>65</v>
      </c>
      <c r="BI2666" s="384" t="s">
        <v>434</v>
      </c>
      <c r="BJ2666" s="384" t="str">
        <f t="shared" si="366"/>
        <v>Jaipurhat Panchbibi</v>
      </c>
      <c r="BK2666" s="627"/>
      <c r="BL2666" s="627"/>
      <c r="BM2666" s="627"/>
      <c r="BN2666" s="627"/>
      <c r="BO2666" s="627"/>
      <c r="BP2666" s="627"/>
      <c r="BQ2666" s="627"/>
      <c r="BR2666" s="627"/>
      <c r="BS2666" s="627"/>
      <c r="BT2666" s="627"/>
      <c r="BU2666" s="627"/>
      <c r="BV2666" s="627"/>
      <c r="BW2666" s="627"/>
      <c r="BX2666" s="627"/>
      <c r="BY2666" s="627"/>
      <c r="CA2666" s="384" t="s">
        <v>65</v>
      </c>
      <c r="CB2666" s="384" t="s">
        <v>434</v>
      </c>
      <c r="CC2666" s="384" t="str">
        <f t="shared" si="370"/>
        <v>Jaipurhat Panchbibi</v>
      </c>
      <c r="CD2666" s="629"/>
      <c r="CE2666" s="629"/>
      <c r="CF2666" s="629"/>
      <c r="CG2666" s="629"/>
      <c r="CH2666" s="629"/>
      <c r="CI2666" s="629"/>
      <c r="CJ2666" s="629"/>
      <c r="CK2666" s="629"/>
      <c r="CN2666" s="384" t="s">
        <v>65</v>
      </c>
      <c r="CO2666" s="384" t="s">
        <v>434</v>
      </c>
      <c r="CP2666" s="384" t="str">
        <f t="shared" si="371"/>
        <v>Jaipurhat Panchbibi</v>
      </c>
      <c r="CQ2666" s="629"/>
      <c r="CR2666" s="629"/>
      <c r="CS2666" s="629"/>
      <c r="CT2666" s="629"/>
      <c r="CU2666" s="629"/>
      <c r="CV2666" s="629"/>
      <c r="CW2666" s="629"/>
      <c r="CX2666" s="629"/>
      <c r="CZ2666" s="384" t="s">
        <v>65</v>
      </c>
      <c r="DA2666" s="384" t="s">
        <v>434</v>
      </c>
      <c r="DB2666" s="384" t="str">
        <f t="shared" si="374"/>
        <v>Jaipurhat Panchbibi</v>
      </c>
      <c r="DC2666" s="566"/>
      <c r="DD2666"/>
      <c r="DE2666" s="384" t="s">
        <v>65</v>
      </c>
      <c r="DF2666" s="384" t="s">
        <v>434</v>
      </c>
      <c r="DG2666" s="384" t="str">
        <f t="shared" si="375"/>
        <v>Jaipurhat Panchbibi</v>
      </c>
      <c r="DH2666" s="566"/>
      <c r="DI2666"/>
      <c r="DJ2666" s="384" t="s">
        <v>65</v>
      </c>
      <c r="DK2666" s="384" t="s">
        <v>434</v>
      </c>
      <c r="DL2666" s="384" t="str">
        <f t="shared" si="382"/>
        <v>Jaipurhat Panchbibi</v>
      </c>
      <c r="DM2666" s="566"/>
      <c r="DN2666"/>
      <c r="DO2666" s="384" t="s">
        <v>65</v>
      </c>
      <c r="DP2666" s="384" t="s">
        <v>434</v>
      </c>
      <c r="DQ2666" s="384" t="str">
        <f t="shared" si="383"/>
        <v>Jaipurhat Panchbibi</v>
      </c>
      <c r="DR2666" s="566"/>
    </row>
    <row r="2667" spans="1:122" ht="15" hidden="1" x14ac:dyDescent="0.25">
      <c r="A2667" s="384" t="s">
        <v>65</v>
      </c>
      <c r="B2667" s="385" t="s">
        <v>88</v>
      </c>
      <c r="C2667" s="384" t="str">
        <f t="shared" si="367"/>
        <v>Jaipurhat Prison</v>
      </c>
      <c r="D2667" s="626"/>
      <c r="E2667" s="626"/>
      <c r="F2667" s="626"/>
      <c r="G2667" s="626"/>
      <c r="H2667" s="626"/>
      <c r="I2667" s="626"/>
      <c r="J2667" s="626"/>
      <c r="K2667" s="626"/>
      <c r="L2667" s="626"/>
      <c r="M2667" s="626"/>
      <c r="N2667" s="626"/>
      <c r="O2667" s="626"/>
      <c r="P2667" s="626"/>
      <c r="Q2667" s="626"/>
      <c r="R2667" s="626"/>
      <c r="S2667" s="326"/>
      <c r="T2667" s="326"/>
      <c r="U2667" s="384" t="s">
        <v>65</v>
      </c>
      <c r="V2667" s="385" t="s">
        <v>88</v>
      </c>
      <c r="W2667" s="384" t="str">
        <f t="shared" si="368"/>
        <v>Jaipurhat Prison</v>
      </c>
      <c r="X2667" s="626"/>
      <c r="Y2667" s="626"/>
      <c r="Z2667" s="626"/>
      <c r="AA2667" s="626"/>
      <c r="AB2667" s="626"/>
      <c r="AC2667" s="626"/>
      <c r="AD2667" s="626"/>
      <c r="AE2667" s="626"/>
      <c r="AF2667" s="626"/>
      <c r="AG2667" s="626"/>
      <c r="AH2667" s="626"/>
      <c r="AI2667" s="626"/>
      <c r="AJ2667" s="626"/>
      <c r="AK2667" s="626"/>
      <c r="AL2667" s="626"/>
      <c r="AO2667" s="384" t="s">
        <v>65</v>
      </c>
      <c r="AP2667" s="385" t="s">
        <v>88</v>
      </c>
      <c r="AQ2667" s="384" t="str">
        <f t="shared" si="369"/>
        <v>Jaipurhat Prison</v>
      </c>
      <c r="AR2667" s="627"/>
      <c r="AS2667" s="627"/>
      <c r="AT2667" s="627"/>
      <c r="AU2667" s="627"/>
      <c r="AV2667" s="627"/>
      <c r="AW2667" s="627"/>
      <c r="AX2667" s="627"/>
      <c r="AY2667" s="627"/>
      <c r="AZ2667" s="627"/>
      <c r="BA2667" s="627"/>
      <c r="BB2667" s="627"/>
      <c r="BC2667" s="627"/>
      <c r="BD2667" s="627"/>
      <c r="BE2667" s="627"/>
      <c r="BF2667" s="627"/>
      <c r="BH2667" s="384" t="s">
        <v>65</v>
      </c>
      <c r="BI2667" s="385" t="s">
        <v>88</v>
      </c>
      <c r="BJ2667" s="384" t="str">
        <f t="shared" si="366"/>
        <v>Jaipurhat Prison</v>
      </c>
      <c r="BK2667" s="627"/>
      <c r="BL2667" s="627"/>
      <c r="BM2667" s="627"/>
      <c r="BN2667" s="627"/>
      <c r="BO2667" s="627"/>
      <c r="BP2667" s="627"/>
      <c r="BQ2667" s="627"/>
      <c r="BR2667" s="627"/>
      <c r="BS2667" s="627"/>
      <c r="BT2667" s="627"/>
      <c r="BU2667" s="627"/>
      <c r="BV2667" s="627"/>
      <c r="BW2667" s="627"/>
      <c r="BX2667" s="627"/>
      <c r="BY2667" s="627"/>
      <c r="CA2667" s="384" t="s">
        <v>65</v>
      </c>
      <c r="CB2667" s="385" t="s">
        <v>88</v>
      </c>
      <c r="CC2667" s="384" t="str">
        <f t="shared" si="370"/>
        <v>Jaipurhat Prison</v>
      </c>
      <c r="CD2667" s="629"/>
      <c r="CE2667" s="629"/>
      <c r="CF2667" s="629"/>
      <c r="CG2667" s="629"/>
      <c r="CH2667" s="629"/>
      <c r="CI2667" s="629"/>
      <c r="CJ2667" s="629"/>
      <c r="CK2667" s="629"/>
      <c r="CN2667" s="384" t="s">
        <v>65</v>
      </c>
      <c r="CO2667" s="385" t="s">
        <v>88</v>
      </c>
      <c r="CP2667" s="384" t="str">
        <f t="shared" si="371"/>
        <v>Jaipurhat Prison</v>
      </c>
      <c r="CQ2667" s="629"/>
      <c r="CR2667" s="629"/>
      <c r="CS2667" s="629"/>
      <c r="CT2667" s="629"/>
      <c r="CU2667" s="629"/>
      <c r="CV2667" s="629"/>
      <c r="CW2667" s="629"/>
      <c r="CX2667" s="629"/>
      <c r="CZ2667" s="384" t="s">
        <v>65</v>
      </c>
      <c r="DA2667" s="385" t="s">
        <v>88</v>
      </c>
      <c r="DB2667" s="384" t="str">
        <f t="shared" si="374"/>
        <v>Jaipurhat Prison</v>
      </c>
      <c r="DC2667" s="566"/>
      <c r="DD2667"/>
      <c r="DE2667" s="384" t="s">
        <v>65</v>
      </c>
      <c r="DF2667" s="385" t="s">
        <v>88</v>
      </c>
      <c r="DG2667" s="384" t="str">
        <f t="shared" si="375"/>
        <v>Jaipurhat Prison</v>
      </c>
      <c r="DH2667" s="566"/>
      <c r="DI2667"/>
      <c r="DJ2667" s="384" t="s">
        <v>65</v>
      </c>
      <c r="DK2667" s="385" t="s">
        <v>88</v>
      </c>
      <c r="DL2667" s="384" t="str">
        <f t="shared" si="382"/>
        <v>Jaipurhat Prison</v>
      </c>
      <c r="DM2667" s="566"/>
      <c r="DN2667"/>
      <c r="DO2667" s="384" t="s">
        <v>65</v>
      </c>
      <c r="DP2667" s="385" t="s">
        <v>88</v>
      </c>
      <c r="DQ2667" s="384" t="str">
        <f t="shared" si="383"/>
        <v>Jaipurhat Prison</v>
      </c>
      <c r="DR2667" s="566"/>
    </row>
    <row r="2668" spans="1:122" ht="15" hidden="1" x14ac:dyDescent="0.25">
      <c r="A2668" s="387" t="s">
        <v>66</v>
      </c>
      <c r="B2668" s="384" t="s">
        <v>445</v>
      </c>
      <c r="C2668" s="384" t="str">
        <f t="shared" si="367"/>
        <v>Naogaon Atrai</v>
      </c>
      <c r="D2668" s="626"/>
      <c r="E2668" s="626"/>
      <c r="F2668" s="626"/>
      <c r="G2668" s="626"/>
      <c r="H2668" s="626"/>
      <c r="I2668" s="626"/>
      <c r="J2668" s="626"/>
      <c r="K2668" s="626"/>
      <c r="L2668" s="626"/>
      <c r="M2668" s="626"/>
      <c r="N2668" s="626"/>
      <c r="O2668" s="626"/>
      <c r="P2668" s="626"/>
      <c r="Q2668" s="626"/>
      <c r="R2668" s="626"/>
      <c r="S2668" s="326"/>
      <c r="T2668" s="326"/>
      <c r="U2668" s="387" t="s">
        <v>66</v>
      </c>
      <c r="V2668" s="384" t="s">
        <v>445</v>
      </c>
      <c r="W2668" s="384" t="str">
        <f t="shared" si="368"/>
        <v>Naogaon Atrai</v>
      </c>
      <c r="X2668" s="626"/>
      <c r="Y2668" s="626"/>
      <c r="Z2668" s="626"/>
      <c r="AA2668" s="626"/>
      <c r="AB2668" s="626"/>
      <c r="AC2668" s="626"/>
      <c r="AD2668" s="626"/>
      <c r="AE2668" s="626"/>
      <c r="AF2668" s="626"/>
      <c r="AG2668" s="626"/>
      <c r="AH2668" s="626"/>
      <c r="AI2668" s="626"/>
      <c r="AJ2668" s="626"/>
      <c r="AK2668" s="626"/>
      <c r="AL2668" s="626"/>
      <c r="AO2668" s="387" t="s">
        <v>66</v>
      </c>
      <c r="AP2668" s="384" t="s">
        <v>445</v>
      </c>
      <c r="AQ2668" s="384" t="str">
        <f t="shared" si="369"/>
        <v>Naogaon Atrai</v>
      </c>
      <c r="AR2668" s="627"/>
      <c r="AS2668" s="627"/>
      <c r="AT2668" s="627"/>
      <c r="AU2668" s="627"/>
      <c r="AV2668" s="627"/>
      <c r="AW2668" s="627"/>
      <c r="AX2668" s="627"/>
      <c r="AY2668" s="627"/>
      <c r="AZ2668" s="627"/>
      <c r="BA2668" s="627"/>
      <c r="BB2668" s="627"/>
      <c r="BC2668" s="627"/>
      <c r="BD2668" s="627"/>
      <c r="BE2668" s="627"/>
      <c r="BF2668" s="627"/>
      <c r="BH2668" s="387" t="s">
        <v>66</v>
      </c>
      <c r="BI2668" s="384" t="s">
        <v>445</v>
      </c>
      <c r="BJ2668" s="384" t="str">
        <f t="shared" si="366"/>
        <v>Naogaon Atrai</v>
      </c>
      <c r="BK2668" s="627"/>
      <c r="BL2668" s="627"/>
      <c r="BM2668" s="627"/>
      <c r="BN2668" s="627"/>
      <c r="BO2668" s="627"/>
      <c r="BP2668" s="627"/>
      <c r="BQ2668" s="627"/>
      <c r="BR2668" s="627"/>
      <c r="BS2668" s="627"/>
      <c r="BT2668" s="627"/>
      <c r="BU2668" s="627"/>
      <c r="BV2668" s="627"/>
      <c r="BW2668" s="627"/>
      <c r="BX2668" s="627"/>
      <c r="BY2668" s="627"/>
      <c r="CA2668" s="387" t="s">
        <v>66</v>
      </c>
      <c r="CB2668" s="384" t="s">
        <v>445</v>
      </c>
      <c r="CC2668" s="384" t="str">
        <f t="shared" si="370"/>
        <v>Naogaon Atrai</v>
      </c>
      <c r="CD2668" s="629"/>
      <c r="CE2668" s="629"/>
      <c r="CF2668" s="629"/>
      <c r="CG2668" s="629"/>
      <c r="CH2668" s="629"/>
      <c r="CI2668" s="629"/>
      <c r="CJ2668" s="629"/>
      <c r="CK2668" s="629"/>
      <c r="CN2668" s="387" t="s">
        <v>66</v>
      </c>
      <c r="CO2668" s="384" t="s">
        <v>445</v>
      </c>
      <c r="CP2668" s="384" t="str">
        <f t="shared" si="371"/>
        <v>Naogaon Atrai</v>
      </c>
      <c r="CQ2668" s="629"/>
      <c r="CR2668" s="629"/>
      <c r="CS2668" s="629"/>
      <c r="CT2668" s="629"/>
      <c r="CU2668" s="629"/>
      <c r="CV2668" s="629"/>
      <c r="CW2668" s="629"/>
      <c r="CX2668" s="629"/>
      <c r="CZ2668" s="387" t="s">
        <v>66</v>
      </c>
      <c r="DA2668" s="384" t="s">
        <v>445</v>
      </c>
      <c r="DB2668" s="384" t="str">
        <f t="shared" si="374"/>
        <v>Naogaon Atrai</v>
      </c>
      <c r="DC2668" s="566"/>
      <c r="DD2668"/>
      <c r="DE2668" s="387" t="s">
        <v>66</v>
      </c>
      <c r="DF2668" s="384" t="s">
        <v>445</v>
      </c>
      <c r="DG2668" s="384" t="str">
        <f t="shared" si="375"/>
        <v>Naogaon Atrai</v>
      </c>
      <c r="DH2668" s="566"/>
      <c r="DI2668"/>
      <c r="DJ2668" s="387" t="s">
        <v>66</v>
      </c>
      <c r="DK2668" s="384" t="s">
        <v>445</v>
      </c>
      <c r="DL2668" s="384" t="str">
        <f t="shared" si="382"/>
        <v>Naogaon Atrai</v>
      </c>
      <c r="DM2668" s="566"/>
      <c r="DN2668"/>
      <c r="DO2668" s="387" t="s">
        <v>66</v>
      </c>
      <c r="DP2668" s="384" t="s">
        <v>445</v>
      </c>
      <c r="DQ2668" s="384" t="str">
        <f t="shared" si="383"/>
        <v>Naogaon Atrai</v>
      </c>
      <c r="DR2668" s="566"/>
    </row>
    <row r="2669" spans="1:122" ht="15" hidden="1" x14ac:dyDescent="0.25">
      <c r="A2669" s="387" t="s">
        <v>66</v>
      </c>
      <c r="B2669" s="384" t="s">
        <v>446</v>
      </c>
      <c r="C2669" s="384" t="str">
        <f t="shared" si="367"/>
        <v>Naogaon Badalgachi</v>
      </c>
      <c r="D2669" s="626"/>
      <c r="E2669" s="626"/>
      <c r="F2669" s="626"/>
      <c r="G2669" s="626"/>
      <c r="H2669" s="626"/>
      <c r="I2669" s="626"/>
      <c r="J2669" s="626"/>
      <c r="K2669" s="626"/>
      <c r="L2669" s="626"/>
      <c r="M2669" s="626"/>
      <c r="N2669" s="626"/>
      <c r="O2669" s="626"/>
      <c r="P2669" s="626"/>
      <c r="Q2669" s="626"/>
      <c r="R2669" s="626"/>
      <c r="S2669" s="326"/>
      <c r="T2669" s="326"/>
      <c r="U2669" s="387" t="s">
        <v>66</v>
      </c>
      <c r="V2669" s="384" t="s">
        <v>446</v>
      </c>
      <c r="W2669" s="384" t="str">
        <f t="shared" si="368"/>
        <v>Naogaon Badalgachi</v>
      </c>
      <c r="X2669" s="626"/>
      <c r="Y2669" s="626"/>
      <c r="Z2669" s="626"/>
      <c r="AA2669" s="626"/>
      <c r="AB2669" s="626"/>
      <c r="AC2669" s="626"/>
      <c r="AD2669" s="626"/>
      <c r="AE2669" s="626"/>
      <c r="AF2669" s="626"/>
      <c r="AG2669" s="626"/>
      <c r="AH2669" s="626"/>
      <c r="AI2669" s="626"/>
      <c r="AJ2669" s="626"/>
      <c r="AK2669" s="626"/>
      <c r="AL2669" s="626"/>
      <c r="AO2669" s="387" t="s">
        <v>66</v>
      </c>
      <c r="AP2669" s="384" t="s">
        <v>446</v>
      </c>
      <c r="AQ2669" s="384" t="str">
        <f t="shared" si="369"/>
        <v>Naogaon Badalgachi</v>
      </c>
      <c r="AR2669" s="627"/>
      <c r="AS2669" s="627"/>
      <c r="AT2669" s="627"/>
      <c r="AU2669" s="627"/>
      <c r="AV2669" s="627"/>
      <c r="AW2669" s="627"/>
      <c r="AX2669" s="627"/>
      <c r="AY2669" s="627"/>
      <c r="AZ2669" s="627"/>
      <c r="BA2669" s="627"/>
      <c r="BB2669" s="627"/>
      <c r="BC2669" s="627"/>
      <c r="BD2669" s="627"/>
      <c r="BE2669" s="627"/>
      <c r="BF2669" s="627"/>
      <c r="BH2669" s="387" t="s">
        <v>66</v>
      </c>
      <c r="BI2669" s="384" t="s">
        <v>446</v>
      </c>
      <c r="BJ2669" s="384" t="str">
        <f t="shared" si="366"/>
        <v>Naogaon Badalgachi</v>
      </c>
      <c r="BK2669" s="627"/>
      <c r="BL2669" s="627"/>
      <c r="BM2669" s="627"/>
      <c r="BN2669" s="627"/>
      <c r="BO2669" s="627"/>
      <c r="BP2669" s="627"/>
      <c r="BQ2669" s="627"/>
      <c r="BR2669" s="627"/>
      <c r="BS2669" s="627"/>
      <c r="BT2669" s="627"/>
      <c r="BU2669" s="627"/>
      <c r="BV2669" s="627"/>
      <c r="BW2669" s="627"/>
      <c r="BX2669" s="627"/>
      <c r="BY2669" s="627"/>
      <c r="CA2669" s="387" t="s">
        <v>66</v>
      </c>
      <c r="CB2669" s="384" t="s">
        <v>446</v>
      </c>
      <c r="CC2669" s="384" t="str">
        <f t="shared" si="370"/>
        <v>Naogaon Badalgachi</v>
      </c>
      <c r="CD2669" s="629"/>
      <c r="CE2669" s="629"/>
      <c r="CF2669" s="629"/>
      <c r="CG2669" s="629"/>
      <c r="CH2669" s="629"/>
      <c r="CI2669" s="629"/>
      <c r="CJ2669" s="629"/>
      <c r="CK2669" s="629"/>
      <c r="CN2669" s="387" t="s">
        <v>66</v>
      </c>
      <c r="CO2669" s="384" t="s">
        <v>446</v>
      </c>
      <c r="CP2669" s="384" t="str">
        <f t="shared" si="371"/>
        <v>Naogaon Badalgachi</v>
      </c>
      <c r="CQ2669" s="629"/>
      <c r="CR2669" s="629"/>
      <c r="CS2669" s="629"/>
      <c r="CT2669" s="629"/>
      <c r="CU2669" s="629"/>
      <c r="CV2669" s="629"/>
      <c r="CW2669" s="629"/>
      <c r="CX2669" s="629"/>
      <c r="CZ2669" s="387" t="s">
        <v>66</v>
      </c>
      <c r="DA2669" s="384" t="s">
        <v>446</v>
      </c>
      <c r="DB2669" s="384" t="str">
        <f t="shared" si="374"/>
        <v>Naogaon Badalgachi</v>
      </c>
      <c r="DC2669" s="566"/>
      <c r="DD2669"/>
      <c r="DE2669" s="387" t="s">
        <v>66</v>
      </c>
      <c r="DF2669" s="384" t="s">
        <v>446</v>
      </c>
      <c r="DG2669" s="384" t="str">
        <f t="shared" si="375"/>
        <v>Naogaon Badalgachi</v>
      </c>
      <c r="DH2669" s="566"/>
      <c r="DI2669"/>
      <c r="DJ2669" s="387" t="s">
        <v>66</v>
      </c>
      <c r="DK2669" s="384" t="s">
        <v>446</v>
      </c>
      <c r="DL2669" s="384" t="str">
        <f t="shared" si="382"/>
        <v>Naogaon Badalgachi</v>
      </c>
      <c r="DM2669" s="566"/>
      <c r="DN2669"/>
      <c r="DO2669" s="387" t="s">
        <v>66</v>
      </c>
      <c r="DP2669" s="384" t="s">
        <v>446</v>
      </c>
      <c r="DQ2669" s="384" t="str">
        <f t="shared" si="383"/>
        <v>Naogaon Badalgachi</v>
      </c>
      <c r="DR2669" s="566"/>
    </row>
    <row r="2670" spans="1:122" ht="15" hidden="1" x14ac:dyDescent="0.25">
      <c r="A2670" s="387" t="s">
        <v>66</v>
      </c>
      <c r="B2670" s="384" t="s">
        <v>447</v>
      </c>
      <c r="C2670" s="384" t="str">
        <f t="shared" si="367"/>
        <v>Naogaon Dhamoirhat</v>
      </c>
      <c r="D2670" s="626"/>
      <c r="E2670" s="626"/>
      <c r="F2670" s="626"/>
      <c r="G2670" s="626"/>
      <c r="H2670" s="626"/>
      <c r="I2670" s="626"/>
      <c r="J2670" s="626"/>
      <c r="K2670" s="626"/>
      <c r="L2670" s="626"/>
      <c r="M2670" s="626"/>
      <c r="N2670" s="626"/>
      <c r="O2670" s="626"/>
      <c r="P2670" s="626"/>
      <c r="Q2670" s="626"/>
      <c r="R2670" s="626"/>
      <c r="S2670" s="326"/>
      <c r="T2670" s="326"/>
      <c r="U2670" s="387" t="s">
        <v>66</v>
      </c>
      <c r="V2670" s="384" t="s">
        <v>447</v>
      </c>
      <c r="W2670" s="384" t="str">
        <f t="shared" si="368"/>
        <v>Naogaon Dhamoirhat</v>
      </c>
      <c r="X2670" s="626"/>
      <c r="Y2670" s="626"/>
      <c r="Z2670" s="626"/>
      <c r="AA2670" s="626"/>
      <c r="AB2670" s="626"/>
      <c r="AC2670" s="626"/>
      <c r="AD2670" s="626"/>
      <c r="AE2670" s="626"/>
      <c r="AF2670" s="626"/>
      <c r="AG2670" s="626"/>
      <c r="AH2670" s="626"/>
      <c r="AI2670" s="626"/>
      <c r="AJ2670" s="626"/>
      <c r="AK2670" s="626"/>
      <c r="AL2670" s="626"/>
      <c r="AO2670" s="387" t="s">
        <v>66</v>
      </c>
      <c r="AP2670" s="384" t="s">
        <v>447</v>
      </c>
      <c r="AQ2670" s="384" t="str">
        <f t="shared" si="369"/>
        <v>Naogaon Dhamoirhat</v>
      </c>
      <c r="AR2670" s="627"/>
      <c r="AS2670" s="627"/>
      <c r="AT2670" s="627"/>
      <c r="AU2670" s="627"/>
      <c r="AV2670" s="627"/>
      <c r="AW2670" s="627"/>
      <c r="AX2670" s="627"/>
      <c r="AY2670" s="627"/>
      <c r="AZ2670" s="627"/>
      <c r="BA2670" s="627"/>
      <c r="BB2670" s="627"/>
      <c r="BC2670" s="627"/>
      <c r="BD2670" s="627"/>
      <c r="BE2670" s="627"/>
      <c r="BF2670" s="627"/>
      <c r="BH2670" s="387" t="s">
        <v>66</v>
      </c>
      <c r="BI2670" s="384" t="s">
        <v>447</v>
      </c>
      <c r="BJ2670" s="384" t="str">
        <f t="shared" si="366"/>
        <v>Naogaon Dhamoirhat</v>
      </c>
      <c r="BK2670" s="627"/>
      <c r="BL2670" s="627"/>
      <c r="BM2670" s="627"/>
      <c r="BN2670" s="627"/>
      <c r="BO2670" s="627"/>
      <c r="BP2670" s="627"/>
      <c r="BQ2670" s="627"/>
      <c r="BR2670" s="627"/>
      <c r="BS2670" s="627"/>
      <c r="BT2670" s="627"/>
      <c r="BU2670" s="627"/>
      <c r="BV2670" s="627"/>
      <c r="BW2670" s="627"/>
      <c r="BX2670" s="627"/>
      <c r="BY2670" s="627"/>
      <c r="CA2670" s="387" t="s">
        <v>66</v>
      </c>
      <c r="CB2670" s="384" t="s">
        <v>447</v>
      </c>
      <c r="CC2670" s="384" t="str">
        <f t="shared" si="370"/>
        <v>Naogaon Dhamoirhat</v>
      </c>
      <c r="CD2670" s="629"/>
      <c r="CE2670" s="629"/>
      <c r="CF2670" s="629"/>
      <c r="CG2670" s="629"/>
      <c r="CH2670" s="629"/>
      <c r="CI2670" s="629"/>
      <c r="CJ2670" s="629"/>
      <c r="CK2670" s="629"/>
      <c r="CN2670" s="387" t="s">
        <v>66</v>
      </c>
      <c r="CO2670" s="384" t="s">
        <v>447</v>
      </c>
      <c r="CP2670" s="384" t="str">
        <f t="shared" si="371"/>
        <v>Naogaon Dhamoirhat</v>
      </c>
      <c r="CQ2670" s="629"/>
      <c r="CR2670" s="629"/>
      <c r="CS2670" s="629"/>
      <c r="CT2670" s="629"/>
      <c r="CU2670" s="629"/>
      <c r="CV2670" s="629"/>
      <c r="CW2670" s="629"/>
      <c r="CX2670" s="629"/>
      <c r="CZ2670" s="387" t="s">
        <v>66</v>
      </c>
      <c r="DA2670" s="384" t="s">
        <v>447</v>
      </c>
      <c r="DB2670" s="384" t="str">
        <f t="shared" si="374"/>
        <v>Naogaon Dhamoirhat</v>
      </c>
      <c r="DC2670" s="566"/>
      <c r="DD2670"/>
      <c r="DE2670" s="387" t="s">
        <v>66</v>
      </c>
      <c r="DF2670" s="384" t="s">
        <v>447</v>
      </c>
      <c r="DG2670" s="384" t="str">
        <f t="shared" si="375"/>
        <v>Naogaon Dhamoirhat</v>
      </c>
      <c r="DH2670" s="566"/>
      <c r="DI2670"/>
      <c r="DJ2670" s="387" t="s">
        <v>66</v>
      </c>
      <c r="DK2670" s="384" t="s">
        <v>447</v>
      </c>
      <c r="DL2670" s="384" t="str">
        <f t="shared" si="382"/>
        <v>Naogaon Dhamoirhat</v>
      </c>
      <c r="DM2670" s="566"/>
      <c r="DN2670"/>
      <c r="DO2670" s="387" t="s">
        <v>66</v>
      </c>
      <c r="DP2670" s="384" t="s">
        <v>447</v>
      </c>
      <c r="DQ2670" s="384" t="str">
        <f t="shared" si="383"/>
        <v>Naogaon Dhamoirhat</v>
      </c>
      <c r="DR2670" s="566"/>
    </row>
    <row r="2671" spans="1:122" ht="15" hidden="1" x14ac:dyDescent="0.25">
      <c r="A2671" s="387" t="s">
        <v>66</v>
      </c>
      <c r="B2671" s="384" t="s">
        <v>448</v>
      </c>
      <c r="C2671" s="384" t="str">
        <f t="shared" si="367"/>
        <v>Naogaon Mahadebpur</v>
      </c>
      <c r="D2671" s="626"/>
      <c r="E2671" s="626"/>
      <c r="F2671" s="626"/>
      <c r="G2671" s="626"/>
      <c r="H2671" s="626"/>
      <c r="I2671" s="626"/>
      <c r="J2671" s="626"/>
      <c r="K2671" s="626"/>
      <c r="L2671" s="626"/>
      <c r="M2671" s="626"/>
      <c r="N2671" s="626"/>
      <c r="O2671" s="626"/>
      <c r="P2671" s="626"/>
      <c r="Q2671" s="626"/>
      <c r="R2671" s="626"/>
      <c r="S2671" s="326"/>
      <c r="T2671" s="326"/>
      <c r="U2671" s="387" t="s">
        <v>66</v>
      </c>
      <c r="V2671" s="384" t="s">
        <v>448</v>
      </c>
      <c r="W2671" s="384" t="str">
        <f t="shared" si="368"/>
        <v>Naogaon Mahadebpur</v>
      </c>
      <c r="X2671" s="626"/>
      <c r="Y2671" s="626"/>
      <c r="Z2671" s="626"/>
      <c r="AA2671" s="626"/>
      <c r="AB2671" s="626"/>
      <c r="AC2671" s="626"/>
      <c r="AD2671" s="626"/>
      <c r="AE2671" s="626"/>
      <c r="AF2671" s="626"/>
      <c r="AG2671" s="626"/>
      <c r="AH2671" s="626"/>
      <c r="AI2671" s="626"/>
      <c r="AJ2671" s="626"/>
      <c r="AK2671" s="626"/>
      <c r="AL2671" s="626"/>
      <c r="AO2671" s="387" t="s">
        <v>66</v>
      </c>
      <c r="AP2671" s="384" t="s">
        <v>448</v>
      </c>
      <c r="AQ2671" s="384" t="str">
        <f t="shared" si="369"/>
        <v>Naogaon Mahadebpur</v>
      </c>
      <c r="AR2671" s="627"/>
      <c r="AS2671" s="627"/>
      <c r="AT2671" s="627"/>
      <c r="AU2671" s="627"/>
      <c r="AV2671" s="627"/>
      <c r="AW2671" s="627"/>
      <c r="AX2671" s="627"/>
      <c r="AY2671" s="627"/>
      <c r="AZ2671" s="627"/>
      <c r="BA2671" s="627"/>
      <c r="BB2671" s="627"/>
      <c r="BC2671" s="627"/>
      <c r="BD2671" s="627"/>
      <c r="BE2671" s="627"/>
      <c r="BF2671" s="627"/>
      <c r="BH2671" s="387" t="s">
        <v>66</v>
      </c>
      <c r="BI2671" s="384" t="s">
        <v>448</v>
      </c>
      <c r="BJ2671" s="384" t="str">
        <f t="shared" ref="BJ2671:BJ2735" si="384">BH2671&amp;" "&amp;BI2671</f>
        <v>Naogaon Mahadebpur</v>
      </c>
      <c r="BK2671" s="627"/>
      <c r="BL2671" s="627"/>
      <c r="BM2671" s="627"/>
      <c r="BN2671" s="627"/>
      <c r="BO2671" s="627"/>
      <c r="BP2671" s="627"/>
      <c r="BQ2671" s="627"/>
      <c r="BR2671" s="627"/>
      <c r="BS2671" s="627"/>
      <c r="BT2671" s="627"/>
      <c r="BU2671" s="627"/>
      <c r="BV2671" s="627"/>
      <c r="BW2671" s="627"/>
      <c r="BX2671" s="627"/>
      <c r="BY2671" s="627"/>
      <c r="CA2671" s="387" t="s">
        <v>66</v>
      </c>
      <c r="CB2671" s="384" t="s">
        <v>448</v>
      </c>
      <c r="CC2671" s="384" t="str">
        <f t="shared" si="370"/>
        <v>Naogaon Mahadebpur</v>
      </c>
      <c r="CD2671" s="629"/>
      <c r="CE2671" s="629"/>
      <c r="CF2671" s="629"/>
      <c r="CG2671" s="629"/>
      <c r="CH2671" s="629"/>
      <c r="CI2671" s="629"/>
      <c r="CJ2671" s="629"/>
      <c r="CK2671" s="629"/>
      <c r="CN2671" s="387" t="s">
        <v>66</v>
      </c>
      <c r="CO2671" s="384" t="s">
        <v>448</v>
      </c>
      <c r="CP2671" s="384" t="str">
        <f t="shared" si="371"/>
        <v>Naogaon Mahadebpur</v>
      </c>
      <c r="CQ2671" s="629"/>
      <c r="CR2671" s="629"/>
      <c r="CS2671" s="629"/>
      <c r="CT2671" s="629"/>
      <c r="CU2671" s="629"/>
      <c r="CV2671" s="629"/>
      <c r="CW2671" s="629"/>
      <c r="CX2671" s="629"/>
      <c r="CZ2671" s="387" t="s">
        <v>66</v>
      </c>
      <c r="DA2671" s="384" t="s">
        <v>448</v>
      </c>
      <c r="DB2671" s="384" t="str">
        <f t="shared" si="374"/>
        <v>Naogaon Mahadebpur</v>
      </c>
      <c r="DC2671" s="566"/>
      <c r="DD2671"/>
      <c r="DE2671" s="387" t="s">
        <v>66</v>
      </c>
      <c r="DF2671" s="384" t="s">
        <v>448</v>
      </c>
      <c r="DG2671" s="384" t="str">
        <f t="shared" si="375"/>
        <v>Naogaon Mahadebpur</v>
      </c>
      <c r="DH2671" s="566"/>
      <c r="DI2671"/>
      <c r="DJ2671" s="387" t="s">
        <v>66</v>
      </c>
      <c r="DK2671" s="384" t="s">
        <v>448</v>
      </c>
      <c r="DL2671" s="384" t="str">
        <f t="shared" si="382"/>
        <v>Naogaon Mahadebpur</v>
      </c>
      <c r="DM2671" s="566"/>
      <c r="DN2671"/>
      <c r="DO2671" s="387" t="s">
        <v>66</v>
      </c>
      <c r="DP2671" s="384" t="s">
        <v>448</v>
      </c>
      <c r="DQ2671" s="384" t="str">
        <f t="shared" si="383"/>
        <v>Naogaon Mahadebpur</v>
      </c>
      <c r="DR2671" s="566"/>
    </row>
    <row r="2672" spans="1:122" ht="15" hidden="1" x14ac:dyDescent="0.25">
      <c r="A2672" s="387" t="s">
        <v>66</v>
      </c>
      <c r="B2672" s="384" t="s">
        <v>449</v>
      </c>
      <c r="C2672" s="384" t="str">
        <f t="shared" si="367"/>
        <v>Naogaon Manda</v>
      </c>
      <c r="D2672" s="626"/>
      <c r="E2672" s="626"/>
      <c r="F2672" s="626"/>
      <c r="G2672" s="626"/>
      <c r="H2672" s="626"/>
      <c r="I2672" s="626"/>
      <c r="J2672" s="626"/>
      <c r="K2672" s="626"/>
      <c r="L2672" s="626"/>
      <c r="M2672" s="626"/>
      <c r="N2672" s="626"/>
      <c r="O2672" s="626"/>
      <c r="P2672" s="626"/>
      <c r="Q2672" s="626"/>
      <c r="R2672" s="626"/>
      <c r="S2672" s="326"/>
      <c r="T2672" s="326"/>
      <c r="U2672" s="387" t="s">
        <v>66</v>
      </c>
      <c r="V2672" s="384" t="s">
        <v>449</v>
      </c>
      <c r="W2672" s="384" t="str">
        <f t="shared" si="368"/>
        <v>Naogaon Manda</v>
      </c>
      <c r="X2672" s="626"/>
      <c r="Y2672" s="626"/>
      <c r="Z2672" s="626"/>
      <c r="AA2672" s="626"/>
      <c r="AB2672" s="626"/>
      <c r="AC2672" s="626"/>
      <c r="AD2672" s="626"/>
      <c r="AE2672" s="626"/>
      <c r="AF2672" s="626"/>
      <c r="AG2672" s="626"/>
      <c r="AH2672" s="626"/>
      <c r="AI2672" s="626"/>
      <c r="AJ2672" s="626"/>
      <c r="AK2672" s="626"/>
      <c r="AL2672" s="626"/>
      <c r="AO2672" s="387" t="s">
        <v>66</v>
      </c>
      <c r="AP2672" s="384" t="s">
        <v>449</v>
      </c>
      <c r="AQ2672" s="384" t="str">
        <f t="shared" si="369"/>
        <v>Naogaon Manda</v>
      </c>
      <c r="AR2672" s="627"/>
      <c r="AS2672" s="627"/>
      <c r="AT2672" s="627"/>
      <c r="AU2672" s="627"/>
      <c r="AV2672" s="627"/>
      <c r="AW2672" s="627"/>
      <c r="AX2672" s="627"/>
      <c r="AY2672" s="627"/>
      <c r="AZ2672" s="627"/>
      <c r="BA2672" s="627"/>
      <c r="BB2672" s="627"/>
      <c r="BC2672" s="627"/>
      <c r="BD2672" s="627"/>
      <c r="BE2672" s="627"/>
      <c r="BF2672" s="627"/>
      <c r="BH2672" s="387" t="s">
        <v>66</v>
      </c>
      <c r="BI2672" s="384" t="s">
        <v>449</v>
      </c>
      <c r="BJ2672" s="384" t="str">
        <f t="shared" si="384"/>
        <v>Naogaon Manda</v>
      </c>
      <c r="BK2672" s="627"/>
      <c r="BL2672" s="627"/>
      <c r="BM2672" s="627"/>
      <c r="BN2672" s="627"/>
      <c r="BO2672" s="627"/>
      <c r="BP2672" s="627"/>
      <c r="BQ2672" s="627"/>
      <c r="BR2672" s="627"/>
      <c r="BS2672" s="627"/>
      <c r="BT2672" s="627"/>
      <c r="BU2672" s="627"/>
      <c r="BV2672" s="627"/>
      <c r="BW2672" s="627"/>
      <c r="BX2672" s="627"/>
      <c r="BY2672" s="627"/>
      <c r="CA2672" s="387" t="s">
        <v>66</v>
      </c>
      <c r="CB2672" s="384" t="s">
        <v>449</v>
      </c>
      <c r="CC2672" s="384" t="str">
        <f t="shared" si="370"/>
        <v>Naogaon Manda</v>
      </c>
      <c r="CD2672" s="629"/>
      <c r="CE2672" s="629"/>
      <c r="CF2672" s="629"/>
      <c r="CG2672" s="629"/>
      <c r="CH2672" s="629"/>
      <c r="CI2672" s="629"/>
      <c r="CJ2672" s="629"/>
      <c r="CK2672" s="629"/>
      <c r="CN2672" s="387" t="s">
        <v>66</v>
      </c>
      <c r="CO2672" s="384" t="s">
        <v>449</v>
      </c>
      <c r="CP2672" s="384" t="str">
        <f t="shared" si="371"/>
        <v>Naogaon Manda</v>
      </c>
      <c r="CQ2672" s="629"/>
      <c r="CR2672" s="629"/>
      <c r="CS2672" s="629"/>
      <c r="CT2672" s="629"/>
      <c r="CU2672" s="629"/>
      <c r="CV2672" s="629"/>
      <c r="CW2672" s="629"/>
      <c r="CX2672" s="629"/>
      <c r="CZ2672" s="387" t="s">
        <v>66</v>
      </c>
      <c r="DA2672" s="384" t="s">
        <v>449</v>
      </c>
      <c r="DB2672" s="384" t="str">
        <f t="shared" si="374"/>
        <v>Naogaon Manda</v>
      </c>
      <c r="DC2672" s="566"/>
      <c r="DD2672"/>
      <c r="DE2672" s="387" t="s">
        <v>66</v>
      </c>
      <c r="DF2672" s="384" t="s">
        <v>449</v>
      </c>
      <c r="DG2672" s="384" t="str">
        <f t="shared" si="375"/>
        <v>Naogaon Manda</v>
      </c>
      <c r="DH2672" s="566"/>
      <c r="DI2672"/>
      <c r="DJ2672" s="387" t="s">
        <v>66</v>
      </c>
      <c r="DK2672" s="384" t="s">
        <v>449</v>
      </c>
      <c r="DL2672" s="384" t="str">
        <f t="shared" si="382"/>
        <v>Naogaon Manda</v>
      </c>
      <c r="DM2672" s="566"/>
      <c r="DN2672"/>
      <c r="DO2672" s="387" t="s">
        <v>66</v>
      </c>
      <c r="DP2672" s="384" t="s">
        <v>449</v>
      </c>
      <c r="DQ2672" s="384" t="str">
        <f t="shared" si="383"/>
        <v>Naogaon Manda</v>
      </c>
      <c r="DR2672" s="566"/>
    </row>
    <row r="2673" spans="1:122" ht="15" hidden="1" x14ac:dyDescent="0.25">
      <c r="A2673" s="387" t="s">
        <v>66</v>
      </c>
      <c r="B2673" s="241" t="s">
        <v>628</v>
      </c>
      <c r="C2673" s="384" t="str">
        <f t="shared" si="367"/>
        <v>Naogaon Naogaon Sadar</v>
      </c>
      <c r="D2673" s="626"/>
      <c r="E2673" s="626"/>
      <c r="F2673" s="626"/>
      <c r="G2673" s="626"/>
      <c r="H2673" s="626"/>
      <c r="I2673" s="626"/>
      <c r="J2673" s="626"/>
      <c r="K2673" s="626"/>
      <c r="L2673" s="626"/>
      <c r="M2673" s="626"/>
      <c r="N2673" s="626"/>
      <c r="O2673" s="626"/>
      <c r="P2673" s="626"/>
      <c r="Q2673" s="626"/>
      <c r="R2673" s="626"/>
      <c r="S2673" s="326"/>
      <c r="T2673" s="326"/>
      <c r="U2673" s="387" t="s">
        <v>66</v>
      </c>
      <c r="V2673" s="241" t="s">
        <v>628</v>
      </c>
      <c r="W2673" s="384" t="str">
        <f t="shared" si="368"/>
        <v>Naogaon Naogaon Sadar</v>
      </c>
      <c r="X2673" s="626"/>
      <c r="Y2673" s="626"/>
      <c r="Z2673" s="626"/>
      <c r="AA2673" s="626"/>
      <c r="AB2673" s="626"/>
      <c r="AC2673" s="626"/>
      <c r="AD2673" s="626"/>
      <c r="AE2673" s="626"/>
      <c r="AF2673" s="626"/>
      <c r="AG2673" s="626"/>
      <c r="AH2673" s="626"/>
      <c r="AI2673" s="626"/>
      <c r="AJ2673" s="626"/>
      <c r="AK2673" s="626"/>
      <c r="AL2673" s="626"/>
      <c r="AO2673" s="387" t="s">
        <v>66</v>
      </c>
      <c r="AP2673" s="241" t="s">
        <v>628</v>
      </c>
      <c r="AQ2673" s="384" t="str">
        <f t="shared" si="369"/>
        <v>Naogaon Naogaon Sadar</v>
      </c>
      <c r="AR2673" s="627"/>
      <c r="AS2673" s="627"/>
      <c r="AT2673" s="627"/>
      <c r="AU2673" s="627"/>
      <c r="AV2673" s="627"/>
      <c r="AW2673" s="627"/>
      <c r="AX2673" s="627"/>
      <c r="AY2673" s="627"/>
      <c r="AZ2673" s="627"/>
      <c r="BA2673" s="627"/>
      <c r="BB2673" s="627"/>
      <c r="BC2673" s="627"/>
      <c r="BD2673" s="627"/>
      <c r="BE2673" s="627"/>
      <c r="BF2673" s="627"/>
      <c r="BH2673" s="387" t="s">
        <v>66</v>
      </c>
      <c r="BI2673" s="241" t="s">
        <v>628</v>
      </c>
      <c r="BJ2673" s="384" t="str">
        <f t="shared" si="384"/>
        <v>Naogaon Naogaon Sadar</v>
      </c>
      <c r="BK2673" s="627"/>
      <c r="BL2673" s="627"/>
      <c r="BM2673" s="627"/>
      <c r="BN2673" s="627"/>
      <c r="BO2673" s="627"/>
      <c r="BP2673" s="627"/>
      <c r="BQ2673" s="627"/>
      <c r="BR2673" s="627"/>
      <c r="BS2673" s="627"/>
      <c r="BT2673" s="627"/>
      <c r="BU2673" s="627"/>
      <c r="BV2673" s="627"/>
      <c r="BW2673" s="627"/>
      <c r="BX2673" s="627"/>
      <c r="BY2673" s="627"/>
      <c r="CA2673" s="387" t="s">
        <v>66</v>
      </c>
      <c r="CB2673" s="241" t="s">
        <v>628</v>
      </c>
      <c r="CC2673" s="384" t="str">
        <f t="shared" si="370"/>
        <v>Naogaon Naogaon Sadar</v>
      </c>
      <c r="CD2673" s="629"/>
      <c r="CE2673" s="629"/>
      <c r="CF2673" s="629"/>
      <c r="CG2673" s="629"/>
      <c r="CH2673" s="629"/>
      <c r="CI2673" s="629"/>
      <c r="CJ2673" s="629"/>
      <c r="CK2673" s="629"/>
      <c r="CN2673" s="387" t="s">
        <v>66</v>
      </c>
      <c r="CO2673" s="241" t="s">
        <v>628</v>
      </c>
      <c r="CP2673" s="384" t="str">
        <f t="shared" si="371"/>
        <v>Naogaon Naogaon Sadar</v>
      </c>
      <c r="CQ2673" s="629"/>
      <c r="CR2673" s="629"/>
      <c r="CS2673" s="629"/>
      <c r="CT2673" s="629"/>
      <c r="CU2673" s="629"/>
      <c r="CV2673" s="629"/>
      <c r="CW2673" s="629"/>
      <c r="CX2673" s="629"/>
      <c r="CZ2673" s="387" t="s">
        <v>66</v>
      </c>
      <c r="DA2673" s="241" t="s">
        <v>628</v>
      </c>
      <c r="DB2673" s="384" t="str">
        <f t="shared" si="374"/>
        <v>Naogaon Naogaon Sadar</v>
      </c>
      <c r="DC2673" s="566"/>
      <c r="DD2673"/>
      <c r="DE2673" s="387" t="s">
        <v>66</v>
      </c>
      <c r="DF2673" s="241" t="s">
        <v>628</v>
      </c>
      <c r="DG2673" s="384" t="str">
        <f t="shared" si="375"/>
        <v>Naogaon Naogaon Sadar</v>
      </c>
      <c r="DH2673" s="566"/>
      <c r="DI2673"/>
      <c r="DJ2673" s="387" t="s">
        <v>66</v>
      </c>
      <c r="DK2673" s="241" t="s">
        <v>628</v>
      </c>
      <c r="DL2673" s="384" t="str">
        <f t="shared" si="382"/>
        <v>Naogaon Naogaon Sadar</v>
      </c>
      <c r="DM2673" s="566"/>
      <c r="DN2673"/>
      <c r="DO2673" s="387" t="s">
        <v>66</v>
      </c>
      <c r="DP2673" s="241" t="s">
        <v>628</v>
      </c>
      <c r="DQ2673" s="384" t="str">
        <f t="shared" si="383"/>
        <v>Naogaon Naogaon Sadar</v>
      </c>
      <c r="DR2673" s="566"/>
    </row>
    <row r="2674" spans="1:122" ht="15" hidden="1" x14ac:dyDescent="0.25">
      <c r="A2674" s="387" t="s">
        <v>66</v>
      </c>
      <c r="B2674" s="241" t="s">
        <v>629</v>
      </c>
      <c r="C2674" s="384" t="str">
        <f t="shared" si="367"/>
        <v>Naogaon Naogaon Sadar 2nd Lab</v>
      </c>
      <c r="D2674" s="626"/>
      <c r="E2674" s="626"/>
      <c r="F2674" s="626"/>
      <c r="G2674" s="626"/>
      <c r="H2674" s="626"/>
      <c r="I2674" s="626"/>
      <c r="J2674" s="626"/>
      <c r="K2674" s="626"/>
      <c r="L2674" s="626"/>
      <c r="M2674" s="626"/>
      <c r="N2674" s="626"/>
      <c r="O2674" s="626"/>
      <c r="P2674" s="626"/>
      <c r="Q2674" s="626"/>
      <c r="R2674" s="626"/>
      <c r="S2674" s="326"/>
      <c r="T2674" s="326"/>
      <c r="U2674" s="387" t="s">
        <v>66</v>
      </c>
      <c r="V2674" s="241" t="s">
        <v>629</v>
      </c>
      <c r="W2674" s="384" t="str">
        <f t="shared" si="368"/>
        <v>Naogaon Naogaon Sadar 2nd Lab</v>
      </c>
      <c r="X2674" s="626"/>
      <c r="Y2674" s="626"/>
      <c r="Z2674" s="626"/>
      <c r="AA2674" s="626"/>
      <c r="AB2674" s="626"/>
      <c r="AC2674" s="626"/>
      <c r="AD2674" s="626"/>
      <c r="AE2674" s="626"/>
      <c r="AF2674" s="626"/>
      <c r="AG2674" s="626"/>
      <c r="AH2674" s="626"/>
      <c r="AI2674" s="626"/>
      <c r="AJ2674" s="626"/>
      <c r="AK2674" s="626"/>
      <c r="AL2674" s="626"/>
      <c r="AO2674" s="387" t="s">
        <v>66</v>
      </c>
      <c r="AP2674" s="241" t="s">
        <v>629</v>
      </c>
      <c r="AQ2674" s="384" t="str">
        <f t="shared" si="369"/>
        <v>Naogaon Naogaon Sadar 2nd Lab</v>
      </c>
      <c r="AR2674" s="627"/>
      <c r="AS2674" s="627"/>
      <c r="AT2674" s="627"/>
      <c r="AU2674" s="627"/>
      <c r="AV2674" s="627"/>
      <c r="AW2674" s="627"/>
      <c r="AX2674" s="627"/>
      <c r="AY2674" s="627"/>
      <c r="AZ2674" s="627"/>
      <c r="BA2674" s="627"/>
      <c r="BB2674" s="627"/>
      <c r="BC2674" s="627"/>
      <c r="BD2674" s="627"/>
      <c r="BE2674" s="627"/>
      <c r="BF2674" s="627"/>
      <c r="BH2674" s="387" t="s">
        <v>66</v>
      </c>
      <c r="BI2674" s="241" t="s">
        <v>629</v>
      </c>
      <c r="BJ2674" s="384" t="str">
        <f t="shared" si="384"/>
        <v>Naogaon Naogaon Sadar 2nd Lab</v>
      </c>
      <c r="BK2674" s="627"/>
      <c r="BL2674" s="627"/>
      <c r="BM2674" s="627"/>
      <c r="BN2674" s="627"/>
      <c r="BO2674" s="627"/>
      <c r="BP2674" s="627"/>
      <c r="BQ2674" s="627"/>
      <c r="BR2674" s="627"/>
      <c r="BS2674" s="627"/>
      <c r="BT2674" s="627"/>
      <c r="BU2674" s="627"/>
      <c r="BV2674" s="627"/>
      <c r="BW2674" s="627"/>
      <c r="BX2674" s="627"/>
      <c r="BY2674" s="627"/>
      <c r="CA2674" s="387" t="s">
        <v>66</v>
      </c>
      <c r="CB2674" s="241" t="s">
        <v>629</v>
      </c>
      <c r="CC2674" s="384" t="str">
        <f t="shared" si="370"/>
        <v>Naogaon Naogaon Sadar 2nd Lab</v>
      </c>
      <c r="CD2674" s="629"/>
      <c r="CE2674" s="629"/>
      <c r="CF2674" s="629"/>
      <c r="CG2674" s="629"/>
      <c r="CH2674" s="629"/>
      <c r="CI2674" s="629"/>
      <c r="CJ2674" s="629"/>
      <c r="CK2674" s="629"/>
      <c r="CN2674" s="387" t="s">
        <v>66</v>
      </c>
      <c r="CO2674" s="241" t="s">
        <v>629</v>
      </c>
      <c r="CP2674" s="384" t="str">
        <f t="shared" si="371"/>
        <v>Naogaon Naogaon Sadar 2nd Lab</v>
      </c>
      <c r="CQ2674" s="629"/>
      <c r="CR2674" s="629"/>
      <c r="CS2674" s="629"/>
      <c r="CT2674" s="629"/>
      <c r="CU2674" s="629"/>
      <c r="CV2674" s="629"/>
      <c r="CW2674" s="629"/>
      <c r="CX2674" s="629"/>
      <c r="CZ2674" s="387" t="s">
        <v>66</v>
      </c>
      <c r="DA2674" s="241" t="s">
        <v>629</v>
      </c>
      <c r="DB2674" s="384" t="str">
        <f t="shared" si="374"/>
        <v>Naogaon Naogaon Sadar 2nd Lab</v>
      </c>
      <c r="DC2674" s="566"/>
      <c r="DD2674"/>
      <c r="DE2674" s="387" t="s">
        <v>66</v>
      </c>
      <c r="DF2674" s="241" t="s">
        <v>629</v>
      </c>
      <c r="DG2674" s="384" t="str">
        <f t="shared" si="375"/>
        <v>Naogaon Naogaon Sadar 2nd Lab</v>
      </c>
      <c r="DH2674" s="566"/>
      <c r="DI2674"/>
      <c r="DJ2674" s="387" t="s">
        <v>66</v>
      </c>
      <c r="DK2674" s="241" t="s">
        <v>629</v>
      </c>
      <c r="DL2674" s="384" t="str">
        <f t="shared" si="382"/>
        <v>Naogaon Naogaon Sadar 2nd Lab</v>
      </c>
      <c r="DM2674" s="566"/>
      <c r="DN2674"/>
      <c r="DO2674" s="387" t="s">
        <v>66</v>
      </c>
      <c r="DP2674" s="241" t="s">
        <v>629</v>
      </c>
      <c r="DQ2674" s="384" t="str">
        <f t="shared" si="383"/>
        <v>Naogaon Naogaon Sadar 2nd Lab</v>
      </c>
      <c r="DR2674" s="566"/>
    </row>
    <row r="2675" spans="1:122" ht="15" hidden="1" x14ac:dyDescent="0.25">
      <c r="A2675" s="387" t="s">
        <v>66</v>
      </c>
      <c r="B2675" s="384" t="s">
        <v>450</v>
      </c>
      <c r="C2675" s="384" t="str">
        <f t="shared" si="367"/>
        <v>Naogaon Niamatpur</v>
      </c>
      <c r="D2675" s="626"/>
      <c r="E2675" s="626"/>
      <c r="F2675" s="626"/>
      <c r="G2675" s="626"/>
      <c r="H2675" s="626"/>
      <c r="I2675" s="626"/>
      <c r="J2675" s="626"/>
      <c r="K2675" s="626"/>
      <c r="L2675" s="626"/>
      <c r="M2675" s="626"/>
      <c r="N2675" s="626"/>
      <c r="O2675" s="626"/>
      <c r="P2675" s="626"/>
      <c r="Q2675" s="626"/>
      <c r="R2675" s="626"/>
      <c r="S2675" s="326"/>
      <c r="T2675" s="326"/>
      <c r="U2675" s="387" t="s">
        <v>66</v>
      </c>
      <c r="V2675" s="384" t="s">
        <v>450</v>
      </c>
      <c r="W2675" s="384" t="str">
        <f t="shared" si="368"/>
        <v>Naogaon Niamatpur</v>
      </c>
      <c r="X2675" s="626"/>
      <c r="Y2675" s="626"/>
      <c r="Z2675" s="626"/>
      <c r="AA2675" s="626"/>
      <c r="AB2675" s="626"/>
      <c r="AC2675" s="626"/>
      <c r="AD2675" s="626"/>
      <c r="AE2675" s="626"/>
      <c r="AF2675" s="626"/>
      <c r="AG2675" s="626"/>
      <c r="AH2675" s="626"/>
      <c r="AI2675" s="626"/>
      <c r="AJ2675" s="626"/>
      <c r="AK2675" s="626"/>
      <c r="AL2675" s="626"/>
      <c r="AO2675" s="387" t="s">
        <v>66</v>
      </c>
      <c r="AP2675" s="384" t="s">
        <v>450</v>
      </c>
      <c r="AQ2675" s="384" t="str">
        <f t="shared" si="369"/>
        <v>Naogaon Niamatpur</v>
      </c>
      <c r="AR2675" s="627"/>
      <c r="AS2675" s="627"/>
      <c r="AT2675" s="627"/>
      <c r="AU2675" s="627"/>
      <c r="AV2675" s="627"/>
      <c r="AW2675" s="627"/>
      <c r="AX2675" s="627"/>
      <c r="AY2675" s="627"/>
      <c r="AZ2675" s="627"/>
      <c r="BA2675" s="627"/>
      <c r="BB2675" s="627"/>
      <c r="BC2675" s="627"/>
      <c r="BD2675" s="627"/>
      <c r="BE2675" s="627"/>
      <c r="BF2675" s="627"/>
      <c r="BH2675" s="387" t="s">
        <v>66</v>
      </c>
      <c r="BI2675" s="384" t="s">
        <v>450</v>
      </c>
      <c r="BJ2675" s="384" t="str">
        <f t="shared" si="384"/>
        <v>Naogaon Niamatpur</v>
      </c>
      <c r="BK2675" s="627"/>
      <c r="BL2675" s="627"/>
      <c r="BM2675" s="627"/>
      <c r="BN2675" s="627"/>
      <c r="BO2675" s="627"/>
      <c r="BP2675" s="627"/>
      <c r="BQ2675" s="627"/>
      <c r="BR2675" s="627"/>
      <c r="BS2675" s="627"/>
      <c r="BT2675" s="627"/>
      <c r="BU2675" s="627"/>
      <c r="BV2675" s="627"/>
      <c r="BW2675" s="627"/>
      <c r="BX2675" s="627"/>
      <c r="BY2675" s="627"/>
      <c r="CA2675" s="387" t="s">
        <v>66</v>
      </c>
      <c r="CB2675" s="384" t="s">
        <v>450</v>
      </c>
      <c r="CC2675" s="384" t="str">
        <f t="shared" si="370"/>
        <v>Naogaon Niamatpur</v>
      </c>
      <c r="CD2675" s="629"/>
      <c r="CE2675" s="629"/>
      <c r="CF2675" s="629"/>
      <c r="CG2675" s="629"/>
      <c r="CH2675" s="629"/>
      <c r="CI2675" s="629"/>
      <c r="CJ2675" s="629"/>
      <c r="CK2675" s="629"/>
      <c r="CN2675" s="387" t="s">
        <v>66</v>
      </c>
      <c r="CO2675" s="384" t="s">
        <v>450</v>
      </c>
      <c r="CP2675" s="384" t="str">
        <f t="shared" si="371"/>
        <v>Naogaon Niamatpur</v>
      </c>
      <c r="CQ2675" s="629"/>
      <c r="CR2675" s="629"/>
      <c r="CS2675" s="629"/>
      <c r="CT2675" s="629"/>
      <c r="CU2675" s="629"/>
      <c r="CV2675" s="629"/>
      <c r="CW2675" s="629"/>
      <c r="CX2675" s="629"/>
      <c r="CZ2675" s="387" t="s">
        <v>66</v>
      </c>
      <c r="DA2675" s="384" t="s">
        <v>450</v>
      </c>
      <c r="DB2675" s="384" t="str">
        <f t="shared" si="374"/>
        <v>Naogaon Niamatpur</v>
      </c>
      <c r="DC2675" s="566"/>
      <c r="DD2675"/>
      <c r="DE2675" s="387" t="s">
        <v>66</v>
      </c>
      <c r="DF2675" s="384" t="s">
        <v>450</v>
      </c>
      <c r="DG2675" s="384" t="str">
        <f t="shared" si="375"/>
        <v>Naogaon Niamatpur</v>
      </c>
      <c r="DH2675" s="566"/>
      <c r="DI2675"/>
      <c r="DJ2675" s="387" t="s">
        <v>66</v>
      </c>
      <c r="DK2675" s="384" t="s">
        <v>450</v>
      </c>
      <c r="DL2675" s="384" t="str">
        <f t="shared" si="382"/>
        <v>Naogaon Niamatpur</v>
      </c>
      <c r="DM2675" s="566"/>
      <c r="DN2675"/>
      <c r="DO2675" s="387" t="s">
        <v>66</v>
      </c>
      <c r="DP2675" s="384" t="s">
        <v>450</v>
      </c>
      <c r="DQ2675" s="384" t="str">
        <f t="shared" si="383"/>
        <v>Naogaon Niamatpur</v>
      </c>
      <c r="DR2675" s="566"/>
    </row>
    <row r="2676" spans="1:122" ht="15" hidden="1" x14ac:dyDescent="0.25">
      <c r="A2676" s="387" t="s">
        <v>66</v>
      </c>
      <c r="B2676" s="384" t="s">
        <v>451</v>
      </c>
      <c r="C2676" s="384" t="str">
        <f t="shared" si="367"/>
        <v>Naogaon Patnitola</v>
      </c>
      <c r="D2676" s="626"/>
      <c r="E2676" s="626"/>
      <c r="F2676" s="626"/>
      <c r="G2676" s="626"/>
      <c r="H2676" s="626"/>
      <c r="I2676" s="626"/>
      <c r="J2676" s="626"/>
      <c r="K2676" s="626"/>
      <c r="L2676" s="626"/>
      <c r="M2676" s="626"/>
      <c r="N2676" s="626"/>
      <c r="O2676" s="626"/>
      <c r="P2676" s="626"/>
      <c r="Q2676" s="626"/>
      <c r="R2676" s="626"/>
      <c r="S2676" s="326"/>
      <c r="T2676" s="326"/>
      <c r="U2676" s="387" t="s">
        <v>66</v>
      </c>
      <c r="V2676" s="384" t="s">
        <v>451</v>
      </c>
      <c r="W2676" s="384" t="str">
        <f t="shared" si="368"/>
        <v>Naogaon Patnitola</v>
      </c>
      <c r="X2676" s="626"/>
      <c r="Y2676" s="626"/>
      <c r="Z2676" s="626"/>
      <c r="AA2676" s="626"/>
      <c r="AB2676" s="626"/>
      <c r="AC2676" s="626"/>
      <c r="AD2676" s="626"/>
      <c r="AE2676" s="626"/>
      <c r="AF2676" s="626"/>
      <c r="AG2676" s="626"/>
      <c r="AH2676" s="626"/>
      <c r="AI2676" s="626"/>
      <c r="AJ2676" s="626"/>
      <c r="AK2676" s="626"/>
      <c r="AL2676" s="626"/>
      <c r="AO2676" s="387" t="s">
        <v>66</v>
      </c>
      <c r="AP2676" s="384" t="s">
        <v>451</v>
      </c>
      <c r="AQ2676" s="384" t="str">
        <f t="shared" si="369"/>
        <v>Naogaon Patnitola</v>
      </c>
      <c r="AR2676" s="627"/>
      <c r="AS2676" s="627"/>
      <c r="AT2676" s="627"/>
      <c r="AU2676" s="627"/>
      <c r="AV2676" s="627"/>
      <c r="AW2676" s="627"/>
      <c r="AX2676" s="627"/>
      <c r="AY2676" s="627"/>
      <c r="AZ2676" s="627"/>
      <c r="BA2676" s="627"/>
      <c r="BB2676" s="627"/>
      <c r="BC2676" s="627"/>
      <c r="BD2676" s="627"/>
      <c r="BE2676" s="627"/>
      <c r="BF2676" s="627"/>
      <c r="BH2676" s="387" t="s">
        <v>66</v>
      </c>
      <c r="BI2676" s="384" t="s">
        <v>451</v>
      </c>
      <c r="BJ2676" s="384" t="str">
        <f t="shared" si="384"/>
        <v>Naogaon Patnitola</v>
      </c>
      <c r="BK2676" s="627"/>
      <c r="BL2676" s="627"/>
      <c r="BM2676" s="627"/>
      <c r="BN2676" s="627"/>
      <c r="BO2676" s="627"/>
      <c r="BP2676" s="627"/>
      <c r="BQ2676" s="627"/>
      <c r="BR2676" s="627"/>
      <c r="BS2676" s="627"/>
      <c r="BT2676" s="627"/>
      <c r="BU2676" s="627"/>
      <c r="BV2676" s="627"/>
      <c r="BW2676" s="627"/>
      <c r="BX2676" s="627"/>
      <c r="BY2676" s="627"/>
      <c r="CA2676" s="387" t="s">
        <v>66</v>
      </c>
      <c r="CB2676" s="384" t="s">
        <v>451</v>
      </c>
      <c r="CC2676" s="384" t="str">
        <f t="shared" si="370"/>
        <v>Naogaon Patnitola</v>
      </c>
      <c r="CD2676" s="629"/>
      <c r="CE2676" s="629"/>
      <c r="CF2676" s="629"/>
      <c r="CG2676" s="629"/>
      <c r="CH2676" s="629"/>
      <c r="CI2676" s="629"/>
      <c r="CJ2676" s="629"/>
      <c r="CK2676" s="629"/>
      <c r="CN2676" s="387" t="s">
        <v>66</v>
      </c>
      <c r="CO2676" s="384" t="s">
        <v>451</v>
      </c>
      <c r="CP2676" s="384" t="str">
        <f t="shared" si="371"/>
        <v>Naogaon Patnitola</v>
      </c>
      <c r="CQ2676" s="629"/>
      <c r="CR2676" s="629"/>
      <c r="CS2676" s="629"/>
      <c r="CT2676" s="629"/>
      <c r="CU2676" s="629"/>
      <c r="CV2676" s="629"/>
      <c r="CW2676" s="629"/>
      <c r="CX2676" s="629"/>
      <c r="CZ2676" s="387" t="s">
        <v>66</v>
      </c>
      <c r="DA2676" s="384" t="s">
        <v>451</v>
      </c>
      <c r="DB2676" s="384" t="str">
        <f t="shared" si="374"/>
        <v>Naogaon Patnitola</v>
      </c>
      <c r="DC2676" s="566"/>
      <c r="DD2676"/>
      <c r="DE2676" s="387" t="s">
        <v>66</v>
      </c>
      <c r="DF2676" s="384" t="s">
        <v>451</v>
      </c>
      <c r="DG2676" s="384" t="str">
        <f t="shared" si="375"/>
        <v>Naogaon Patnitola</v>
      </c>
      <c r="DH2676" s="566"/>
      <c r="DI2676"/>
      <c r="DJ2676" s="387" t="s">
        <v>66</v>
      </c>
      <c r="DK2676" s="384" t="s">
        <v>451</v>
      </c>
      <c r="DL2676" s="384" t="str">
        <f t="shared" si="382"/>
        <v>Naogaon Patnitola</v>
      </c>
      <c r="DM2676" s="566"/>
      <c r="DN2676"/>
      <c r="DO2676" s="387" t="s">
        <v>66</v>
      </c>
      <c r="DP2676" s="384" t="s">
        <v>451</v>
      </c>
      <c r="DQ2676" s="384" t="str">
        <f t="shared" si="383"/>
        <v>Naogaon Patnitola</v>
      </c>
      <c r="DR2676" s="566"/>
    </row>
    <row r="2677" spans="1:122" ht="15" hidden="1" x14ac:dyDescent="0.25">
      <c r="A2677" s="387" t="s">
        <v>66</v>
      </c>
      <c r="B2677" s="384" t="s">
        <v>452</v>
      </c>
      <c r="C2677" s="384" t="str">
        <f t="shared" si="367"/>
        <v>Naogaon Porsha</v>
      </c>
      <c r="D2677" s="626"/>
      <c r="E2677" s="626"/>
      <c r="F2677" s="626"/>
      <c r="G2677" s="626"/>
      <c r="H2677" s="626"/>
      <c r="I2677" s="626"/>
      <c r="J2677" s="626"/>
      <c r="K2677" s="626"/>
      <c r="L2677" s="626"/>
      <c r="M2677" s="626"/>
      <c r="N2677" s="626"/>
      <c r="O2677" s="626"/>
      <c r="P2677" s="626"/>
      <c r="Q2677" s="626"/>
      <c r="R2677" s="626"/>
      <c r="S2677" s="326"/>
      <c r="T2677" s="326"/>
      <c r="U2677" s="387" t="s">
        <v>66</v>
      </c>
      <c r="V2677" s="384" t="s">
        <v>452</v>
      </c>
      <c r="W2677" s="384" t="str">
        <f t="shared" si="368"/>
        <v>Naogaon Porsha</v>
      </c>
      <c r="X2677" s="626"/>
      <c r="Y2677" s="626"/>
      <c r="Z2677" s="626"/>
      <c r="AA2677" s="626"/>
      <c r="AB2677" s="626"/>
      <c r="AC2677" s="626"/>
      <c r="AD2677" s="626"/>
      <c r="AE2677" s="626"/>
      <c r="AF2677" s="626"/>
      <c r="AG2677" s="626"/>
      <c r="AH2677" s="626"/>
      <c r="AI2677" s="626"/>
      <c r="AJ2677" s="626"/>
      <c r="AK2677" s="626"/>
      <c r="AL2677" s="626"/>
      <c r="AO2677" s="387" t="s">
        <v>66</v>
      </c>
      <c r="AP2677" s="384" t="s">
        <v>452</v>
      </c>
      <c r="AQ2677" s="384" t="str">
        <f t="shared" si="369"/>
        <v>Naogaon Porsha</v>
      </c>
      <c r="AR2677" s="627"/>
      <c r="AS2677" s="627"/>
      <c r="AT2677" s="627"/>
      <c r="AU2677" s="627"/>
      <c r="AV2677" s="627"/>
      <c r="AW2677" s="627"/>
      <c r="AX2677" s="627"/>
      <c r="AY2677" s="627"/>
      <c r="AZ2677" s="627"/>
      <c r="BA2677" s="627"/>
      <c r="BB2677" s="627"/>
      <c r="BC2677" s="627"/>
      <c r="BD2677" s="627"/>
      <c r="BE2677" s="627"/>
      <c r="BF2677" s="627"/>
      <c r="BH2677" s="387" t="s">
        <v>66</v>
      </c>
      <c r="BI2677" s="384" t="s">
        <v>452</v>
      </c>
      <c r="BJ2677" s="384" t="str">
        <f t="shared" si="384"/>
        <v>Naogaon Porsha</v>
      </c>
      <c r="BK2677" s="627"/>
      <c r="BL2677" s="627"/>
      <c r="BM2677" s="627"/>
      <c r="BN2677" s="627"/>
      <c r="BO2677" s="627"/>
      <c r="BP2677" s="627"/>
      <c r="BQ2677" s="627"/>
      <c r="BR2677" s="627"/>
      <c r="BS2677" s="627"/>
      <c r="BT2677" s="627"/>
      <c r="BU2677" s="627"/>
      <c r="BV2677" s="627"/>
      <c r="BW2677" s="627"/>
      <c r="BX2677" s="627"/>
      <c r="BY2677" s="627"/>
      <c r="CA2677" s="387" t="s">
        <v>66</v>
      </c>
      <c r="CB2677" s="384" t="s">
        <v>452</v>
      </c>
      <c r="CC2677" s="384" t="str">
        <f t="shared" si="370"/>
        <v>Naogaon Porsha</v>
      </c>
      <c r="CD2677" s="629"/>
      <c r="CE2677" s="629"/>
      <c r="CF2677" s="629"/>
      <c r="CG2677" s="629"/>
      <c r="CH2677" s="629"/>
      <c r="CI2677" s="629"/>
      <c r="CJ2677" s="629"/>
      <c r="CK2677" s="629"/>
      <c r="CN2677" s="387" t="s">
        <v>66</v>
      </c>
      <c r="CO2677" s="384" t="s">
        <v>452</v>
      </c>
      <c r="CP2677" s="384" t="str">
        <f t="shared" si="371"/>
        <v>Naogaon Porsha</v>
      </c>
      <c r="CQ2677" s="629"/>
      <c r="CR2677" s="629"/>
      <c r="CS2677" s="629"/>
      <c r="CT2677" s="629"/>
      <c r="CU2677" s="629"/>
      <c r="CV2677" s="629"/>
      <c r="CW2677" s="629"/>
      <c r="CX2677" s="629"/>
      <c r="CZ2677" s="387" t="s">
        <v>66</v>
      </c>
      <c r="DA2677" s="384" t="s">
        <v>452</v>
      </c>
      <c r="DB2677" s="384" t="str">
        <f t="shared" si="374"/>
        <v>Naogaon Porsha</v>
      </c>
      <c r="DC2677" s="566"/>
      <c r="DD2677"/>
      <c r="DE2677" s="387" t="s">
        <v>66</v>
      </c>
      <c r="DF2677" s="384" t="s">
        <v>452</v>
      </c>
      <c r="DG2677" s="384" t="str">
        <f t="shared" si="375"/>
        <v>Naogaon Porsha</v>
      </c>
      <c r="DH2677" s="566"/>
      <c r="DI2677"/>
      <c r="DJ2677" s="387" t="s">
        <v>66</v>
      </c>
      <c r="DK2677" s="384" t="s">
        <v>452</v>
      </c>
      <c r="DL2677" s="384" t="str">
        <f t="shared" si="382"/>
        <v>Naogaon Porsha</v>
      </c>
      <c r="DM2677" s="566"/>
      <c r="DN2677"/>
      <c r="DO2677" s="387" t="s">
        <v>66</v>
      </c>
      <c r="DP2677" s="384" t="s">
        <v>452</v>
      </c>
      <c r="DQ2677" s="384" t="str">
        <f t="shared" si="383"/>
        <v>Naogaon Porsha</v>
      </c>
      <c r="DR2677" s="566"/>
    </row>
    <row r="2678" spans="1:122" ht="15" hidden="1" x14ac:dyDescent="0.25">
      <c r="A2678" s="387" t="s">
        <v>66</v>
      </c>
      <c r="B2678" s="384" t="s">
        <v>453</v>
      </c>
      <c r="C2678" s="384" t="str">
        <f t="shared" ref="C2678:C2741" si="385">A2678&amp;" "&amp;B2678</f>
        <v>Naogaon Raninagar</v>
      </c>
      <c r="D2678" s="626"/>
      <c r="E2678" s="626"/>
      <c r="F2678" s="626"/>
      <c r="G2678" s="626"/>
      <c r="H2678" s="626"/>
      <c r="I2678" s="626"/>
      <c r="J2678" s="626"/>
      <c r="K2678" s="626"/>
      <c r="L2678" s="626"/>
      <c r="M2678" s="626"/>
      <c r="N2678" s="626"/>
      <c r="O2678" s="626"/>
      <c r="P2678" s="626"/>
      <c r="Q2678" s="626"/>
      <c r="R2678" s="626"/>
      <c r="S2678" s="326"/>
      <c r="T2678" s="326"/>
      <c r="U2678" s="387" t="s">
        <v>66</v>
      </c>
      <c r="V2678" s="384" t="s">
        <v>453</v>
      </c>
      <c r="W2678" s="384" t="str">
        <f t="shared" ref="W2678:W2741" si="386">U2678&amp;" "&amp;V2678</f>
        <v>Naogaon Raninagar</v>
      </c>
      <c r="X2678" s="626"/>
      <c r="Y2678" s="626"/>
      <c r="Z2678" s="626"/>
      <c r="AA2678" s="626"/>
      <c r="AB2678" s="626"/>
      <c r="AC2678" s="626"/>
      <c r="AD2678" s="626"/>
      <c r="AE2678" s="626"/>
      <c r="AF2678" s="626"/>
      <c r="AG2678" s="626"/>
      <c r="AH2678" s="626"/>
      <c r="AI2678" s="626"/>
      <c r="AJ2678" s="626"/>
      <c r="AK2678" s="626"/>
      <c r="AL2678" s="626"/>
      <c r="AO2678" s="387" t="s">
        <v>66</v>
      </c>
      <c r="AP2678" s="384" t="s">
        <v>453</v>
      </c>
      <c r="AQ2678" s="384" t="str">
        <f t="shared" si="369"/>
        <v>Naogaon Raninagar</v>
      </c>
      <c r="AR2678" s="627"/>
      <c r="AS2678" s="627"/>
      <c r="AT2678" s="627"/>
      <c r="AU2678" s="627"/>
      <c r="AV2678" s="627"/>
      <c r="AW2678" s="627"/>
      <c r="AX2678" s="627"/>
      <c r="AY2678" s="627"/>
      <c r="AZ2678" s="627"/>
      <c r="BA2678" s="627"/>
      <c r="BB2678" s="627"/>
      <c r="BC2678" s="627"/>
      <c r="BD2678" s="627"/>
      <c r="BE2678" s="627"/>
      <c r="BF2678" s="627"/>
      <c r="BH2678" s="387" t="s">
        <v>66</v>
      </c>
      <c r="BI2678" s="384" t="s">
        <v>453</v>
      </c>
      <c r="BJ2678" s="384" t="str">
        <f t="shared" si="384"/>
        <v>Naogaon Raninagar</v>
      </c>
      <c r="BK2678" s="627"/>
      <c r="BL2678" s="627"/>
      <c r="BM2678" s="627"/>
      <c r="BN2678" s="627"/>
      <c r="BO2678" s="627"/>
      <c r="BP2678" s="627"/>
      <c r="BQ2678" s="627"/>
      <c r="BR2678" s="627"/>
      <c r="BS2678" s="627"/>
      <c r="BT2678" s="627"/>
      <c r="BU2678" s="627"/>
      <c r="BV2678" s="627"/>
      <c r="BW2678" s="627"/>
      <c r="BX2678" s="627"/>
      <c r="BY2678" s="627"/>
      <c r="CA2678" s="387" t="s">
        <v>66</v>
      </c>
      <c r="CB2678" s="384" t="s">
        <v>453</v>
      </c>
      <c r="CC2678" s="384" t="str">
        <f t="shared" si="370"/>
        <v>Naogaon Raninagar</v>
      </c>
      <c r="CD2678" s="629"/>
      <c r="CE2678" s="629"/>
      <c r="CF2678" s="629"/>
      <c r="CG2678" s="629"/>
      <c r="CH2678" s="629"/>
      <c r="CI2678" s="629"/>
      <c r="CJ2678" s="629"/>
      <c r="CK2678" s="629"/>
      <c r="CN2678" s="387" t="s">
        <v>66</v>
      </c>
      <c r="CO2678" s="384" t="s">
        <v>453</v>
      </c>
      <c r="CP2678" s="384" t="str">
        <f t="shared" si="371"/>
        <v>Naogaon Raninagar</v>
      </c>
      <c r="CQ2678" s="629"/>
      <c r="CR2678" s="629"/>
      <c r="CS2678" s="629"/>
      <c r="CT2678" s="629"/>
      <c r="CU2678" s="629"/>
      <c r="CV2678" s="629"/>
      <c r="CW2678" s="629"/>
      <c r="CX2678" s="629"/>
      <c r="CZ2678" s="387" t="s">
        <v>66</v>
      </c>
      <c r="DA2678" s="384" t="s">
        <v>453</v>
      </c>
      <c r="DB2678" s="384" t="str">
        <f t="shared" si="374"/>
        <v>Naogaon Raninagar</v>
      </c>
      <c r="DC2678" s="566"/>
      <c r="DD2678"/>
      <c r="DE2678" s="387" t="s">
        <v>66</v>
      </c>
      <c r="DF2678" s="384" t="s">
        <v>453</v>
      </c>
      <c r="DG2678" s="384" t="str">
        <f t="shared" si="375"/>
        <v>Naogaon Raninagar</v>
      </c>
      <c r="DH2678" s="566"/>
      <c r="DI2678"/>
      <c r="DJ2678" s="387" t="s">
        <v>66</v>
      </c>
      <c r="DK2678" s="384" t="s">
        <v>453</v>
      </c>
      <c r="DL2678" s="384" t="str">
        <f t="shared" si="382"/>
        <v>Naogaon Raninagar</v>
      </c>
      <c r="DM2678" s="566"/>
      <c r="DN2678"/>
      <c r="DO2678" s="387" t="s">
        <v>66</v>
      </c>
      <c r="DP2678" s="384" t="s">
        <v>453</v>
      </c>
      <c r="DQ2678" s="384" t="str">
        <f t="shared" si="383"/>
        <v>Naogaon Raninagar</v>
      </c>
      <c r="DR2678" s="566"/>
    </row>
    <row r="2679" spans="1:122" ht="15" hidden="1" x14ac:dyDescent="0.25">
      <c r="A2679" s="387" t="s">
        <v>66</v>
      </c>
      <c r="B2679" s="384" t="s">
        <v>454</v>
      </c>
      <c r="C2679" s="384" t="str">
        <f t="shared" si="385"/>
        <v>Naogaon Shapahar</v>
      </c>
      <c r="D2679" s="626"/>
      <c r="E2679" s="626"/>
      <c r="F2679" s="626"/>
      <c r="G2679" s="626"/>
      <c r="H2679" s="626"/>
      <c r="I2679" s="626"/>
      <c r="J2679" s="626"/>
      <c r="K2679" s="626"/>
      <c r="L2679" s="626"/>
      <c r="M2679" s="626"/>
      <c r="N2679" s="626"/>
      <c r="O2679" s="626"/>
      <c r="P2679" s="626"/>
      <c r="Q2679" s="626"/>
      <c r="R2679" s="626"/>
      <c r="S2679" s="326"/>
      <c r="T2679" s="326"/>
      <c r="U2679" s="387" t="s">
        <v>66</v>
      </c>
      <c r="V2679" s="384" t="s">
        <v>454</v>
      </c>
      <c r="W2679" s="384" t="str">
        <f t="shared" si="386"/>
        <v>Naogaon Shapahar</v>
      </c>
      <c r="X2679" s="626"/>
      <c r="Y2679" s="626"/>
      <c r="Z2679" s="626"/>
      <c r="AA2679" s="626"/>
      <c r="AB2679" s="626"/>
      <c r="AC2679" s="626"/>
      <c r="AD2679" s="626"/>
      <c r="AE2679" s="626"/>
      <c r="AF2679" s="626"/>
      <c r="AG2679" s="626"/>
      <c r="AH2679" s="626"/>
      <c r="AI2679" s="626"/>
      <c r="AJ2679" s="626"/>
      <c r="AK2679" s="626"/>
      <c r="AL2679" s="626"/>
      <c r="AO2679" s="387" t="s">
        <v>66</v>
      </c>
      <c r="AP2679" s="384" t="s">
        <v>454</v>
      </c>
      <c r="AQ2679" s="384" t="str">
        <f t="shared" si="369"/>
        <v>Naogaon Shapahar</v>
      </c>
      <c r="AR2679" s="627"/>
      <c r="AS2679" s="627"/>
      <c r="AT2679" s="627"/>
      <c r="AU2679" s="627"/>
      <c r="AV2679" s="627"/>
      <c r="AW2679" s="627"/>
      <c r="AX2679" s="627"/>
      <c r="AY2679" s="627"/>
      <c r="AZ2679" s="627"/>
      <c r="BA2679" s="627"/>
      <c r="BB2679" s="627"/>
      <c r="BC2679" s="627"/>
      <c r="BD2679" s="627"/>
      <c r="BE2679" s="627"/>
      <c r="BF2679" s="627"/>
      <c r="BH2679" s="387" t="s">
        <v>66</v>
      </c>
      <c r="BI2679" s="384" t="s">
        <v>454</v>
      </c>
      <c r="BJ2679" s="384" t="str">
        <f t="shared" si="384"/>
        <v>Naogaon Shapahar</v>
      </c>
      <c r="BK2679" s="627"/>
      <c r="BL2679" s="627"/>
      <c r="BM2679" s="627"/>
      <c r="BN2679" s="627"/>
      <c r="BO2679" s="627"/>
      <c r="BP2679" s="627"/>
      <c r="BQ2679" s="627"/>
      <c r="BR2679" s="627"/>
      <c r="BS2679" s="627"/>
      <c r="BT2679" s="627"/>
      <c r="BU2679" s="627"/>
      <c r="BV2679" s="627"/>
      <c r="BW2679" s="627"/>
      <c r="BX2679" s="627"/>
      <c r="BY2679" s="627"/>
      <c r="CA2679" s="387" t="s">
        <v>66</v>
      </c>
      <c r="CB2679" s="384" t="s">
        <v>454</v>
      </c>
      <c r="CC2679" s="384" t="str">
        <f t="shared" si="370"/>
        <v>Naogaon Shapahar</v>
      </c>
      <c r="CD2679" s="629"/>
      <c r="CE2679" s="629"/>
      <c r="CF2679" s="629"/>
      <c r="CG2679" s="629"/>
      <c r="CH2679" s="629"/>
      <c r="CI2679" s="629"/>
      <c r="CJ2679" s="629"/>
      <c r="CK2679" s="629"/>
      <c r="CN2679" s="387" t="s">
        <v>66</v>
      </c>
      <c r="CO2679" s="384" t="s">
        <v>454</v>
      </c>
      <c r="CP2679" s="384" t="str">
        <f t="shared" si="371"/>
        <v>Naogaon Shapahar</v>
      </c>
      <c r="CQ2679" s="629"/>
      <c r="CR2679" s="629"/>
      <c r="CS2679" s="629"/>
      <c r="CT2679" s="629"/>
      <c r="CU2679" s="629"/>
      <c r="CV2679" s="629"/>
      <c r="CW2679" s="629"/>
      <c r="CX2679" s="629"/>
      <c r="CZ2679" s="387" t="s">
        <v>66</v>
      </c>
      <c r="DA2679" s="384" t="s">
        <v>454</v>
      </c>
      <c r="DB2679" s="384" t="str">
        <f t="shared" si="374"/>
        <v>Naogaon Shapahar</v>
      </c>
      <c r="DC2679" s="566"/>
      <c r="DD2679"/>
      <c r="DE2679" s="387" t="s">
        <v>66</v>
      </c>
      <c r="DF2679" s="384" t="s">
        <v>454</v>
      </c>
      <c r="DG2679" s="384" t="str">
        <f t="shared" si="375"/>
        <v>Naogaon Shapahar</v>
      </c>
      <c r="DH2679" s="566"/>
      <c r="DI2679"/>
      <c r="DJ2679" s="387" t="s">
        <v>66</v>
      </c>
      <c r="DK2679" s="384" t="s">
        <v>454</v>
      </c>
      <c r="DL2679" s="384" t="str">
        <f t="shared" si="382"/>
        <v>Naogaon Shapahar</v>
      </c>
      <c r="DM2679" s="566"/>
      <c r="DN2679"/>
      <c r="DO2679" s="387" t="s">
        <v>66</v>
      </c>
      <c r="DP2679" s="384" t="s">
        <v>454</v>
      </c>
      <c r="DQ2679" s="384" t="str">
        <f t="shared" si="383"/>
        <v>Naogaon Shapahar</v>
      </c>
      <c r="DR2679" s="566"/>
    </row>
    <row r="2680" spans="1:122" ht="15" hidden="1" x14ac:dyDescent="0.25">
      <c r="A2680" s="384" t="s">
        <v>67</v>
      </c>
      <c r="B2680" s="384" t="s">
        <v>455</v>
      </c>
      <c r="C2680" s="384" t="str">
        <f t="shared" si="385"/>
        <v>Natore Bagtipara</v>
      </c>
      <c r="D2680" s="626"/>
      <c r="E2680" s="626"/>
      <c r="F2680" s="626"/>
      <c r="G2680" s="626"/>
      <c r="H2680" s="626"/>
      <c r="I2680" s="626"/>
      <c r="J2680" s="626"/>
      <c r="K2680" s="626"/>
      <c r="L2680" s="626"/>
      <c r="M2680" s="626"/>
      <c r="N2680" s="626"/>
      <c r="O2680" s="626"/>
      <c r="P2680" s="626"/>
      <c r="Q2680" s="626"/>
      <c r="R2680" s="626"/>
      <c r="S2680" s="326"/>
      <c r="T2680" s="326"/>
      <c r="U2680" s="384" t="s">
        <v>67</v>
      </c>
      <c r="V2680" s="384" t="s">
        <v>455</v>
      </c>
      <c r="W2680" s="384" t="str">
        <f t="shared" si="386"/>
        <v>Natore Bagtipara</v>
      </c>
      <c r="X2680" s="626"/>
      <c r="Y2680" s="626"/>
      <c r="Z2680" s="626"/>
      <c r="AA2680" s="626"/>
      <c r="AB2680" s="626"/>
      <c r="AC2680" s="626"/>
      <c r="AD2680" s="626"/>
      <c r="AE2680" s="626"/>
      <c r="AF2680" s="626"/>
      <c r="AG2680" s="626"/>
      <c r="AH2680" s="626"/>
      <c r="AI2680" s="626"/>
      <c r="AJ2680" s="626"/>
      <c r="AK2680" s="626"/>
      <c r="AL2680" s="626"/>
      <c r="AO2680" s="384" t="s">
        <v>67</v>
      </c>
      <c r="AP2680" s="384" t="s">
        <v>455</v>
      </c>
      <c r="AQ2680" s="384" t="str">
        <f t="shared" si="369"/>
        <v>Natore Bagtipara</v>
      </c>
      <c r="AR2680" s="627"/>
      <c r="AS2680" s="627"/>
      <c r="AT2680" s="627"/>
      <c r="AU2680" s="627"/>
      <c r="AV2680" s="627"/>
      <c r="AW2680" s="627"/>
      <c r="AX2680" s="627"/>
      <c r="AY2680" s="627"/>
      <c r="AZ2680" s="627"/>
      <c r="BA2680" s="627"/>
      <c r="BB2680" s="627"/>
      <c r="BC2680" s="627"/>
      <c r="BD2680" s="627"/>
      <c r="BE2680" s="627"/>
      <c r="BF2680" s="627"/>
      <c r="BH2680" s="384" t="s">
        <v>67</v>
      </c>
      <c r="BI2680" s="384" t="s">
        <v>455</v>
      </c>
      <c r="BJ2680" s="384" t="str">
        <f t="shared" si="384"/>
        <v>Natore Bagtipara</v>
      </c>
      <c r="BK2680" s="627"/>
      <c r="BL2680" s="627"/>
      <c r="BM2680" s="627"/>
      <c r="BN2680" s="627"/>
      <c r="BO2680" s="627"/>
      <c r="BP2680" s="627"/>
      <c r="BQ2680" s="627"/>
      <c r="BR2680" s="627"/>
      <c r="BS2680" s="627"/>
      <c r="BT2680" s="627"/>
      <c r="BU2680" s="627"/>
      <c r="BV2680" s="627"/>
      <c r="BW2680" s="627"/>
      <c r="BX2680" s="627"/>
      <c r="BY2680" s="627"/>
      <c r="CA2680" s="384" t="s">
        <v>67</v>
      </c>
      <c r="CB2680" s="384" t="s">
        <v>455</v>
      </c>
      <c r="CC2680" s="384" t="str">
        <f t="shared" si="370"/>
        <v>Natore Bagtipara</v>
      </c>
      <c r="CD2680" s="629"/>
      <c r="CE2680" s="629"/>
      <c r="CF2680" s="629"/>
      <c r="CG2680" s="629"/>
      <c r="CH2680" s="629"/>
      <c r="CI2680" s="629"/>
      <c r="CJ2680" s="629"/>
      <c r="CK2680" s="629"/>
      <c r="CN2680" s="384" t="s">
        <v>67</v>
      </c>
      <c r="CO2680" s="384" t="s">
        <v>455</v>
      </c>
      <c r="CP2680" s="384" t="str">
        <f t="shared" si="371"/>
        <v>Natore Bagtipara</v>
      </c>
      <c r="CQ2680" s="629"/>
      <c r="CR2680" s="629"/>
      <c r="CS2680" s="629"/>
      <c r="CT2680" s="629"/>
      <c r="CU2680" s="629"/>
      <c r="CV2680" s="629"/>
      <c r="CW2680" s="629"/>
      <c r="CX2680" s="629"/>
      <c r="CZ2680" s="384" t="s">
        <v>67</v>
      </c>
      <c r="DA2680" s="384" t="s">
        <v>455</v>
      </c>
      <c r="DB2680" s="384" t="str">
        <f t="shared" si="374"/>
        <v>Natore Bagtipara</v>
      </c>
      <c r="DC2680" s="566"/>
      <c r="DD2680"/>
      <c r="DE2680" s="384" t="s">
        <v>67</v>
      </c>
      <c r="DF2680" s="384" t="s">
        <v>455</v>
      </c>
      <c r="DG2680" s="384" t="str">
        <f t="shared" si="375"/>
        <v>Natore Bagtipara</v>
      </c>
      <c r="DH2680" s="566"/>
      <c r="DI2680"/>
      <c r="DJ2680" s="384" t="s">
        <v>67</v>
      </c>
      <c r="DK2680" s="384" t="s">
        <v>455</v>
      </c>
      <c r="DL2680" s="384" t="str">
        <f t="shared" si="382"/>
        <v>Natore Bagtipara</v>
      </c>
      <c r="DM2680" s="566"/>
      <c r="DN2680"/>
      <c r="DO2680" s="384" t="s">
        <v>67</v>
      </c>
      <c r="DP2680" s="384" t="s">
        <v>455</v>
      </c>
      <c r="DQ2680" s="384" t="str">
        <f t="shared" si="383"/>
        <v>Natore Bagtipara</v>
      </c>
      <c r="DR2680" s="566"/>
    </row>
    <row r="2681" spans="1:122" ht="15" hidden="1" x14ac:dyDescent="0.25">
      <c r="A2681" s="384" t="s">
        <v>67</v>
      </c>
      <c r="B2681" s="384" t="s">
        <v>456</v>
      </c>
      <c r="C2681" s="384" t="str">
        <f t="shared" si="385"/>
        <v>Natore Baraigram</v>
      </c>
      <c r="D2681" s="626"/>
      <c r="E2681" s="626"/>
      <c r="F2681" s="626"/>
      <c r="G2681" s="626"/>
      <c r="H2681" s="626"/>
      <c r="I2681" s="626"/>
      <c r="J2681" s="626"/>
      <c r="K2681" s="626"/>
      <c r="L2681" s="626"/>
      <c r="M2681" s="626"/>
      <c r="N2681" s="626"/>
      <c r="O2681" s="626"/>
      <c r="P2681" s="626"/>
      <c r="Q2681" s="626"/>
      <c r="R2681" s="626"/>
      <c r="S2681" s="326"/>
      <c r="T2681" s="326"/>
      <c r="U2681" s="384" t="s">
        <v>67</v>
      </c>
      <c r="V2681" s="384" t="s">
        <v>456</v>
      </c>
      <c r="W2681" s="384" t="str">
        <f t="shared" si="386"/>
        <v>Natore Baraigram</v>
      </c>
      <c r="X2681" s="626"/>
      <c r="Y2681" s="626"/>
      <c r="Z2681" s="626"/>
      <c r="AA2681" s="626"/>
      <c r="AB2681" s="626"/>
      <c r="AC2681" s="626"/>
      <c r="AD2681" s="626"/>
      <c r="AE2681" s="626"/>
      <c r="AF2681" s="626"/>
      <c r="AG2681" s="626"/>
      <c r="AH2681" s="626"/>
      <c r="AI2681" s="626"/>
      <c r="AJ2681" s="626"/>
      <c r="AK2681" s="626"/>
      <c r="AL2681" s="626"/>
      <c r="AO2681" s="384" t="s">
        <v>67</v>
      </c>
      <c r="AP2681" s="384" t="s">
        <v>456</v>
      </c>
      <c r="AQ2681" s="384" t="str">
        <f t="shared" si="369"/>
        <v>Natore Baraigram</v>
      </c>
      <c r="AR2681" s="627"/>
      <c r="AS2681" s="627"/>
      <c r="AT2681" s="627"/>
      <c r="AU2681" s="627"/>
      <c r="AV2681" s="627"/>
      <c r="AW2681" s="627"/>
      <c r="AX2681" s="627"/>
      <c r="AY2681" s="627"/>
      <c r="AZ2681" s="627"/>
      <c r="BA2681" s="627"/>
      <c r="BB2681" s="627"/>
      <c r="BC2681" s="627"/>
      <c r="BD2681" s="627"/>
      <c r="BE2681" s="627"/>
      <c r="BF2681" s="627"/>
      <c r="BH2681" s="384" t="s">
        <v>67</v>
      </c>
      <c r="BI2681" s="384" t="s">
        <v>456</v>
      </c>
      <c r="BJ2681" s="384" t="str">
        <f t="shared" si="384"/>
        <v>Natore Baraigram</v>
      </c>
      <c r="BK2681" s="627"/>
      <c r="BL2681" s="627"/>
      <c r="BM2681" s="627"/>
      <c r="BN2681" s="627"/>
      <c r="BO2681" s="627"/>
      <c r="BP2681" s="627"/>
      <c r="BQ2681" s="627"/>
      <c r="BR2681" s="627"/>
      <c r="BS2681" s="627"/>
      <c r="BT2681" s="627"/>
      <c r="BU2681" s="627"/>
      <c r="BV2681" s="627"/>
      <c r="BW2681" s="627"/>
      <c r="BX2681" s="627"/>
      <c r="BY2681" s="627"/>
      <c r="CA2681" s="384" t="s">
        <v>67</v>
      </c>
      <c r="CB2681" s="384" t="s">
        <v>456</v>
      </c>
      <c r="CC2681" s="384" t="str">
        <f t="shared" si="370"/>
        <v>Natore Baraigram</v>
      </c>
      <c r="CD2681" s="629"/>
      <c r="CE2681" s="629"/>
      <c r="CF2681" s="629"/>
      <c r="CG2681" s="629"/>
      <c r="CH2681" s="629"/>
      <c r="CI2681" s="629"/>
      <c r="CJ2681" s="629"/>
      <c r="CK2681" s="629"/>
      <c r="CN2681" s="384" t="s">
        <v>67</v>
      </c>
      <c r="CO2681" s="384" t="s">
        <v>456</v>
      </c>
      <c r="CP2681" s="384" t="str">
        <f t="shared" si="371"/>
        <v>Natore Baraigram</v>
      </c>
      <c r="CQ2681" s="629"/>
      <c r="CR2681" s="629"/>
      <c r="CS2681" s="629"/>
      <c r="CT2681" s="629"/>
      <c r="CU2681" s="629"/>
      <c r="CV2681" s="629"/>
      <c r="CW2681" s="629"/>
      <c r="CX2681" s="629"/>
      <c r="CZ2681" s="384" t="s">
        <v>67</v>
      </c>
      <c r="DA2681" s="384" t="s">
        <v>456</v>
      </c>
      <c r="DB2681" s="384" t="str">
        <f t="shared" si="374"/>
        <v>Natore Baraigram</v>
      </c>
      <c r="DC2681" s="566"/>
      <c r="DD2681"/>
      <c r="DE2681" s="384" t="s">
        <v>67</v>
      </c>
      <c r="DF2681" s="384" t="s">
        <v>456</v>
      </c>
      <c r="DG2681" s="384" t="str">
        <f t="shared" si="375"/>
        <v>Natore Baraigram</v>
      </c>
      <c r="DH2681" s="566"/>
      <c r="DI2681"/>
      <c r="DJ2681" s="384" t="s">
        <v>67</v>
      </c>
      <c r="DK2681" s="384" t="s">
        <v>456</v>
      </c>
      <c r="DL2681" s="384" t="str">
        <f t="shared" si="382"/>
        <v>Natore Baraigram</v>
      </c>
      <c r="DM2681" s="566"/>
      <c r="DN2681"/>
      <c r="DO2681" s="384" t="s">
        <v>67</v>
      </c>
      <c r="DP2681" s="384" t="s">
        <v>456</v>
      </c>
      <c r="DQ2681" s="384" t="str">
        <f t="shared" si="383"/>
        <v>Natore Baraigram</v>
      </c>
      <c r="DR2681" s="566"/>
    </row>
    <row r="2682" spans="1:122" ht="15" hidden="1" x14ac:dyDescent="0.25">
      <c r="A2682" s="384" t="s">
        <v>67</v>
      </c>
      <c r="B2682" s="384" t="s">
        <v>457</v>
      </c>
      <c r="C2682" s="384" t="str">
        <f t="shared" si="385"/>
        <v>Natore Gurudaspur</v>
      </c>
      <c r="D2682" s="626"/>
      <c r="E2682" s="626"/>
      <c r="F2682" s="626"/>
      <c r="G2682" s="626"/>
      <c r="H2682" s="626"/>
      <c r="I2682" s="626"/>
      <c r="J2682" s="626"/>
      <c r="K2682" s="626"/>
      <c r="L2682" s="626"/>
      <c r="M2682" s="626"/>
      <c r="N2682" s="626"/>
      <c r="O2682" s="626"/>
      <c r="P2682" s="626"/>
      <c r="Q2682" s="626"/>
      <c r="R2682" s="626"/>
      <c r="S2682" s="326"/>
      <c r="T2682" s="326"/>
      <c r="U2682" s="384" t="s">
        <v>67</v>
      </c>
      <c r="V2682" s="384" t="s">
        <v>457</v>
      </c>
      <c r="W2682" s="384" t="str">
        <f t="shared" si="386"/>
        <v>Natore Gurudaspur</v>
      </c>
      <c r="X2682" s="626"/>
      <c r="Y2682" s="626"/>
      <c r="Z2682" s="626"/>
      <c r="AA2682" s="626"/>
      <c r="AB2682" s="626"/>
      <c r="AC2682" s="626"/>
      <c r="AD2682" s="626"/>
      <c r="AE2682" s="626"/>
      <c r="AF2682" s="626"/>
      <c r="AG2682" s="626"/>
      <c r="AH2682" s="626"/>
      <c r="AI2682" s="626"/>
      <c r="AJ2682" s="626"/>
      <c r="AK2682" s="626"/>
      <c r="AL2682" s="626"/>
      <c r="AO2682" s="384" t="s">
        <v>67</v>
      </c>
      <c r="AP2682" s="384" t="s">
        <v>457</v>
      </c>
      <c r="AQ2682" s="384" t="str">
        <f t="shared" si="369"/>
        <v>Natore Gurudaspur</v>
      </c>
      <c r="AR2682" s="627"/>
      <c r="AS2682" s="627"/>
      <c r="AT2682" s="627"/>
      <c r="AU2682" s="627"/>
      <c r="AV2682" s="627"/>
      <c r="AW2682" s="627"/>
      <c r="AX2682" s="627"/>
      <c r="AY2682" s="627"/>
      <c r="AZ2682" s="627"/>
      <c r="BA2682" s="627"/>
      <c r="BB2682" s="627"/>
      <c r="BC2682" s="627"/>
      <c r="BD2682" s="627"/>
      <c r="BE2682" s="627"/>
      <c r="BF2682" s="627"/>
      <c r="BH2682" s="384" t="s">
        <v>67</v>
      </c>
      <c r="BI2682" s="384" t="s">
        <v>457</v>
      </c>
      <c r="BJ2682" s="384" t="str">
        <f t="shared" si="384"/>
        <v>Natore Gurudaspur</v>
      </c>
      <c r="BK2682" s="627"/>
      <c r="BL2682" s="627"/>
      <c r="BM2682" s="627"/>
      <c r="BN2682" s="627"/>
      <c r="BO2682" s="627"/>
      <c r="BP2682" s="627"/>
      <c r="BQ2682" s="627"/>
      <c r="BR2682" s="627"/>
      <c r="BS2682" s="627"/>
      <c r="BT2682" s="627"/>
      <c r="BU2682" s="627"/>
      <c r="BV2682" s="627"/>
      <c r="BW2682" s="627"/>
      <c r="BX2682" s="627"/>
      <c r="BY2682" s="627"/>
      <c r="CA2682" s="384" t="s">
        <v>67</v>
      </c>
      <c r="CB2682" s="384" t="s">
        <v>457</v>
      </c>
      <c r="CC2682" s="384" t="str">
        <f t="shared" si="370"/>
        <v>Natore Gurudaspur</v>
      </c>
      <c r="CD2682" s="629"/>
      <c r="CE2682" s="629"/>
      <c r="CF2682" s="629"/>
      <c r="CG2682" s="629"/>
      <c r="CH2682" s="629"/>
      <c r="CI2682" s="629"/>
      <c r="CJ2682" s="629"/>
      <c r="CK2682" s="629"/>
      <c r="CN2682" s="384" t="s">
        <v>67</v>
      </c>
      <c r="CO2682" s="384" t="s">
        <v>457</v>
      </c>
      <c r="CP2682" s="384" t="str">
        <f t="shared" si="371"/>
        <v>Natore Gurudaspur</v>
      </c>
      <c r="CQ2682" s="629"/>
      <c r="CR2682" s="629"/>
      <c r="CS2682" s="629"/>
      <c r="CT2682" s="629"/>
      <c r="CU2682" s="629"/>
      <c r="CV2682" s="629"/>
      <c r="CW2682" s="629"/>
      <c r="CX2682" s="629"/>
      <c r="CZ2682" s="384" t="s">
        <v>67</v>
      </c>
      <c r="DA2682" s="384" t="s">
        <v>457</v>
      </c>
      <c r="DB2682" s="384" t="str">
        <f t="shared" si="374"/>
        <v>Natore Gurudaspur</v>
      </c>
      <c r="DC2682" s="566"/>
      <c r="DD2682"/>
      <c r="DE2682" s="384" t="s">
        <v>67</v>
      </c>
      <c r="DF2682" s="384" t="s">
        <v>457</v>
      </c>
      <c r="DG2682" s="384" t="str">
        <f t="shared" si="375"/>
        <v>Natore Gurudaspur</v>
      </c>
      <c r="DH2682" s="566"/>
      <c r="DI2682"/>
      <c r="DJ2682" s="384" t="s">
        <v>67</v>
      </c>
      <c r="DK2682" s="384" t="s">
        <v>457</v>
      </c>
      <c r="DL2682" s="384" t="str">
        <f t="shared" si="382"/>
        <v>Natore Gurudaspur</v>
      </c>
      <c r="DM2682" s="566"/>
      <c r="DN2682"/>
      <c r="DO2682" s="384" t="s">
        <v>67</v>
      </c>
      <c r="DP2682" s="384" t="s">
        <v>457</v>
      </c>
      <c r="DQ2682" s="384" t="str">
        <f t="shared" si="383"/>
        <v>Natore Gurudaspur</v>
      </c>
      <c r="DR2682" s="566"/>
    </row>
    <row r="2683" spans="1:122" ht="15" hidden="1" x14ac:dyDescent="0.25">
      <c r="A2683" s="384" t="s">
        <v>67</v>
      </c>
      <c r="B2683" s="384" t="s">
        <v>458</v>
      </c>
      <c r="C2683" s="384" t="str">
        <f t="shared" si="385"/>
        <v>Natore Lalpur</v>
      </c>
      <c r="D2683" s="626"/>
      <c r="E2683" s="626"/>
      <c r="F2683" s="626"/>
      <c r="G2683" s="626"/>
      <c r="H2683" s="626"/>
      <c r="I2683" s="626"/>
      <c r="J2683" s="626"/>
      <c r="K2683" s="626"/>
      <c r="L2683" s="626"/>
      <c r="M2683" s="626"/>
      <c r="N2683" s="626"/>
      <c r="O2683" s="626"/>
      <c r="P2683" s="626"/>
      <c r="Q2683" s="626"/>
      <c r="R2683" s="626"/>
      <c r="S2683" s="326"/>
      <c r="T2683" s="326"/>
      <c r="U2683" s="384" t="s">
        <v>67</v>
      </c>
      <c r="V2683" s="384" t="s">
        <v>458</v>
      </c>
      <c r="W2683" s="384" t="str">
        <f t="shared" si="386"/>
        <v>Natore Lalpur</v>
      </c>
      <c r="X2683" s="626"/>
      <c r="Y2683" s="626"/>
      <c r="Z2683" s="626"/>
      <c r="AA2683" s="626"/>
      <c r="AB2683" s="626"/>
      <c r="AC2683" s="626"/>
      <c r="AD2683" s="626"/>
      <c r="AE2683" s="626"/>
      <c r="AF2683" s="626"/>
      <c r="AG2683" s="626"/>
      <c r="AH2683" s="626"/>
      <c r="AI2683" s="626"/>
      <c r="AJ2683" s="626"/>
      <c r="AK2683" s="626"/>
      <c r="AL2683" s="626"/>
      <c r="AO2683" s="384" t="s">
        <v>67</v>
      </c>
      <c r="AP2683" s="384" t="s">
        <v>458</v>
      </c>
      <c r="AQ2683" s="384" t="str">
        <f t="shared" si="369"/>
        <v>Natore Lalpur</v>
      </c>
      <c r="AR2683" s="627"/>
      <c r="AS2683" s="627"/>
      <c r="AT2683" s="627"/>
      <c r="AU2683" s="627"/>
      <c r="AV2683" s="627"/>
      <c r="AW2683" s="627"/>
      <c r="AX2683" s="627"/>
      <c r="AY2683" s="627"/>
      <c r="AZ2683" s="627"/>
      <c r="BA2683" s="627"/>
      <c r="BB2683" s="627"/>
      <c r="BC2683" s="627"/>
      <c r="BD2683" s="627"/>
      <c r="BE2683" s="627"/>
      <c r="BF2683" s="627"/>
      <c r="BH2683" s="384" t="s">
        <v>67</v>
      </c>
      <c r="BI2683" s="384" t="s">
        <v>458</v>
      </c>
      <c r="BJ2683" s="384" t="str">
        <f t="shared" si="384"/>
        <v>Natore Lalpur</v>
      </c>
      <c r="BK2683" s="627"/>
      <c r="BL2683" s="627"/>
      <c r="BM2683" s="627"/>
      <c r="BN2683" s="627"/>
      <c r="BO2683" s="627"/>
      <c r="BP2683" s="627"/>
      <c r="BQ2683" s="627"/>
      <c r="BR2683" s="627"/>
      <c r="BS2683" s="627"/>
      <c r="BT2683" s="627"/>
      <c r="BU2683" s="627"/>
      <c r="BV2683" s="627"/>
      <c r="BW2683" s="627"/>
      <c r="BX2683" s="627"/>
      <c r="BY2683" s="627"/>
      <c r="CA2683" s="384" t="s">
        <v>67</v>
      </c>
      <c r="CB2683" s="384" t="s">
        <v>458</v>
      </c>
      <c r="CC2683" s="384" t="str">
        <f t="shared" si="370"/>
        <v>Natore Lalpur</v>
      </c>
      <c r="CD2683" s="629"/>
      <c r="CE2683" s="629"/>
      <c r="CF2683" s="629"/>
      <c r="CG2683" s="629"/>
      <c r="CH2683" s="629"/>
      <c r="CI2683" s="629"/>
      <c r="CJ2683" s="629"/>
      <c r="CK2683" s="629"/>
      <c r="CN2683" s="384" t="s">
        <v>67</v>
      </c>
      <c r="CO2683" s="384" t="s">
        <v>458</v>
      </c>
      <c r="CP2683" s="384" t="str">
        <f t="shared" si="371"/>
        <v>Natore Lalpur</v>
      </c>
      <c r="CQ2683" s="629"/>
      <c r="CR2683" s="629"/>
      <c r="CS2683" s="629"/>
      <c r="CT2683" s="629"/>
      <c r="CU2683" s="629"/>
      <c r="CV2683" s="629"/>
      <c r="CW2683" s="629"/>
      <c r="CX2683" s="629"/>
      <c r="CZ2683" s="384" t="s">
        <v>67</v>
      </c>
      <c r="DA2683" s="384" t="s">
        <v>458</v>
      </c>
      <c r="DB2683" s="384" t="str">
        <f t="shared" si="374"/>
        <v>Natore Lalpur</v>
      </c>
      <c r="DC2683" s="566"/>
      <c r="DD2683"/>
      <c r="DE2683" s="384" t="s">
        <v>67</v>
      </c>
      <c r="DF2683" s="384" t="s">
        <v>458</v>
      </c>
      <c r="DG2683" s="384" t="str">
        <f t="shared" si="375"/>
        <v>Natore Lalpur</v>
      </c>
      <c r="DH2683" s="566"/>
      <c r="DI2683"/>
      <c r="DJ2683" s="384" t="s">
        <v>67</v>
      </c>
      <c r="DK2683" s="384" t="s">
        <v>458</v>
      </c>
      <c r="DL2683" s="384" t="str">
        <f t="shared" si="382"/>
        <v>Natore Lalpur</v>
      </c>
      <c r="DM2683" s="566"/>
      <c r="DN2683"/>
      <c r="DO2683" s="384" t="s">
        <v>67</v>
      </c>
      <c r="DP2683" s="384" t="s">
        <v>458</v>
      </c>
      <c r="DQ2683" s="384" t="str">
        <f t="shared" si="383"/>
        <v>Natore Lalpur</v>
      </c>
      <c r="DR2683" s="566"/>
    </row>
    <row r="2684" spans="1:122" ht="15" hidden="1" x14ac:dyDescent="0.25">
      <c r="A2684" s="384" t="s">
        <v>67</v>
      </c>
      <c r="B2684" s="241" t="s">
        <v>630</v>
      </c>
      <c r="C2684" s="384" t="str">
        <f t="shared" si="385"/>
        <v>Natore Natore Sadar</v>
      </c>
      <c r="D2684" s="626"/>
      <c r="E2684" s="626"/>
      <c r="F2684" s="626"/>
      <c r="G2684" s="626"/>
      <c r="H2684" s="626"/>
      <c r="I2684" s="626"/>
      <c r="J2684" s="626"/>
      <c r="K2684" s="626"/>
      <c r="L2684" s="626"/>
      <c r="M2684" s="626"/>
      <c r="N2684" s="626"/>
      <c r="O2684" s="626"/>
      <c r="P2684" s="626"/>
      <c r="Q2684" s="626"/>
      <c r="R2684" s="626"/>
      <c r="S2684" s="326"/>
      <c r="T2684" s="326"/>
      <c r="U2684" s="384" t="s">
        <v>67</v>
      </c>
      <c r="V2684" s="241" t="s">
        <v>630</v>
      </c>
      <c r="W2684" s="384" t="str">
        <f t="shared" si="386"/>
        <v>Natore Natore Sadar</v>
      </c>
      <c r="X2684" s="626"/>
      <c r="Y2684" s="626"/>
      <c r="Z2684" s="626"/>
      <c r="AA2684" s="626"/>
      <c r="AB2684" s="626"/>
      <c r="AC2684" s="626"/>
      <c r="AD2684" s="626"/>
      <c r="AE2684" s="626"/>
      <c r="AF2684" s="626"/>
      <c r="AG2684" s="626"/>
      <c r="AH2684" s="626"/>
      <c r="AI2684" s="626"/>
      <c r="AJ2684" s="626"/>
      <c r="AK2684" s="626"/>
      <c r="AL2684" s="626"/>
      <c r="AO2684" s="384" t="s">
        <v>67</v>
      </c>
      <c r="AP2684" s="241" t="s">
        <v>630</v>
      </c>
      <c r="AQ2684" s="384" t="str">
        <f t="shared" si="369"/>
        <v>Natore Natore Sadar</v>
      </c>
      <c r="AR2684" s="627"/>
      <c r="AS2684" s="627"/>
      <c r="AT2684" s="627"/>
      <c r="AU2684" s="627"/>
      <c r="AV2684" s="627"/>
      <c r="AW2684" s="627"/>
      <c r="AX2684" s="627"/>
      <c r="AY2684" s="627"/>
      <c r="AZ2684" s="627"/>
      <c r="BA2684" s="627"/>
      <c r="BB2684" s="627"/>
      <c r="BC2684" s="627"/>
      <c r="BD2684" s="627"/>
      <c r="BE2684" s="627"/>
      <c r="BF2684" s="627"/>
      <c r="BH2684" s="384" t="s">
        <v>67</v>
      </c>
      <c r="BI2684" s="241" t="s">
        <v>630</v>
      </c>
      <c r="BJ2684" s="384" t="str">
        <f t="shared" si="384"/>
        <v>Natore Natore Sadar</v>
      </c>
      <c r="BK2684" s="627"/>
      <c r="BL2684" s="627"/>
      <c r="BM2684" s="627"/>
      <c r="BN2684" s="627"/>
      <c r="BO2684" s="627"/>
      <c r="BP2684" s="627"/>
      <c r="BQ2684" s="627"/>
      <c r="BR2684" s="627"/>
      <c r="BS2684" s="627"/>
      <c r="BT2684" s="627"/>
      <c r="BU2684" s="627"/>
      <c r="BV2684" s="627"/>
      <c r="BW2684" s="627"/>
      <c r="BX2684" s="627"/>
      <c r="BY2684" s="627"/>
      <c r="CA2684" s="384" t="s">
        <v>67</v>
      </c>
      <c r="CB2684" s="241" t="s">
        <v>630</v>
      </c>
      <c r="CC2684" s="384" t="str">
        <f t="shared" si="370"/>
        <v>Natore Natore Sadar</v>
      </c>
      <c r="CD2684" s="629"/>
      <c r="CE2684" s="629"/>
      <c r="CF2684" s="629"/>
      <c r="CG2684" s="629"/>
      <c r="CH2684" s="629"/>
      <c r="CI2684" s="629"/>
      <c r="CJ2684" s="629"/>
      <c r="CK2684" s="629"/>
      <c r="CN2684" s="384" t="s">
        <v>67</v>
      </c>
      <c r="CO2684" s="241" t="s">
        <v>630</v>
      </c>
      <c r="CP2684" s="384" t="str">
        <f t="shared" si="371"/>
        <v>Natore Natore Sadar</v>
      </c>
      <c r="CQ2684" s="629"/>
      <c r="CR2684" s="629"/>
      <c r="CS2684" s="629"/>
      <c r="CT2684" s="629"/>
      <c r="CU2684" s="629"/>
      <c r="CV2684" s="629"/>
      <c r="CW2684" s="629"/>
      <c r="CX2684" s="629"/>
      <c r="CZ2684" s="384" t="s">
        <v>67</v>
      </c>
      <c r="DA2684" s="241" t="s">
        <v>630</v>
      </c>
      <c r="DB2684" s="384" t="str">
        <f t="shared" si="374"/>
        <v>Natore Natore Sadar</v>
      </c>
      <c r="DC2684" s="566"/>
      <c r="DD2684"/>
      <c r="DE2684" s="384" t="s">
        <v>67</v>
      </c>
      <c r="DF2684" s="241" t="s">
        <v>630</v>
      </c>
      <c r="DG2684" s="384" t="str">
        <f t="shared" si="375"/>
        <v>Natore Natore Sadar</v>
      </c>
      <c r="DH2684" s="566"/>
      <c r="DI2684"/>
      <c r="DJ2684" s="384" t="s">
        <v>67</v>
      </c>
      <c r="DK2684" s="241" t="s">
        <v>630</v>
      </c>
      <c r="DL2684" s="384" t="str">
        <f t="shared" si="382"/>
        <v>Natore Natore Sadar</v>
      </c>
      <c r="DM2684" s="566"/>
      <c r="DN2684"/>
      <c r="DO2684" s="384" t="s">
        <v>67</v>
      </c>
      <c r="DP2684" s="241" t="s">
        <v>630</v>
      </c>
      <c r="DQ2684" s="384" t="str">
        <f t="shared" si="383"/>
        <v>Natore Natore Sadar</v>
      </c>
      <c r="DR2684" s="566"/>
    </row>
    <row r="2685" spans="1:122" ht="15" hidden="1" x14ac:dyDescent="0.25">
      <c r="A2685" s="384" t="s">
        <v>67</v>
      </c>
      <c r="B2685" s="384" t="s">
        <v>459</v>
      </c>
      <c r="C2685" s="384" t="str">
        <f t="shared" si="385"/>
        <v>Natore Singra</v>
      </c>
      <c r="D2685" s="626"/>
      <c r="E2685" s="626"/>
      <c r="F2685" s="626"/>
      <c r="G2685" s="626"/>
      <c r="H2685" s="626"/>
      <c r="I2685" s="626"/>
      <c r="J2685" s="626"/>
      <c r="K2685" s="626"/>
      <c r="L2685" s="626"/>
      <c r="M2685" s="626"/>
      <c r="N2685" s="626"/>
      <c r="O2685" s="626"/>
      <c r="P2685" s="626"/>
      <c r="Q2685" s="626"/>
      <c r="R2685" s="626"/>
      <c r="S2685" s="326"/>
      <c r="T2685" s="326"/>
      <c r="U2685" s="384" t="s">
        <v>67</v>
      </c>
      <c r="V2685" s="384" t="s">
        <v>459</v>
      </c>
      <c r="W2685" s="384" t="str">
        <f t="shared" si="386"/>
        <v>Natore Singra</v>
      </c>
      <c r="X2685" s="626"/>
      <c r="Y2685" s="626"/>
      <c r="Z2685" s="626"/>
      <c r="AA2685" s="626"/>
      <c r="AB2685" s="626"/>
      <c r="AC2685" s="626"/>
      <c r="AD2685" s="626"/>
      <c r="AE2685" s="626"/>
      <c r="AF2685" s="626"/>
      <c r="AG2685" s="626"/>
      <c r="AH2685" s="626"/>
      <c r="AI2685" s="626"/>
      <c r="AJ2685" s="626"/>
      <c r="AK2685" s="626"/>
      <c r="AL2685" s="626"/>
      <c r="AO2685" s="384" t="s">
        <v>67</v>
      </c>
      <c r="AP2685" s="384" t="s">
        <v>459</v>
      </c>
      <c r="AQ2685" s="384" t="str">
        <f t="shared" si="369"/>
        <v>Natore Singra</v>
      </c>
      <c r="AR2685" s="627"/>
      <c r="AS2685" s="627"/>
      <c r="AT2685" s="627"/>
      <c r="AU2685" s="627"/>
      <c r="AV2685" s="627"/>
      <c r="AW2685" s="627"/>
      <c r="AX2685" s="627"/>
      <c r="AY2685" s="627"/>
      <c r="AZ2685" s="627"/>
      <c r="BA2685" s="627"/>
      <c r="BB2685" s="627"/>
      <c r="BC2685" s="627"/>
      <c r="BD2685" s="627"/>
      <c r="BE2685" s="627"/>
      <c r="BF2685" s="627"/>
      <c r="BH2685" s="384" t="s">
        <v>67</v>
      </c>
      <c r="BI2685" s="384" t="s">
        <v>459</v>
      </c>
      <c r="BJ2685" s="384" t="str">
        <f t="shared" si="384"/>
        <v>Natore Singra</v>
      </c>
      <c r="BK2685" s="627"/>
      <c r="BL2685" s="627"/>
      <c r="BM2685" s="627"/>
      <c r="BN2685" s="627"/>
      <c r="BO2685" s="627"/>
      <c r="BP2685" s="627"/>
      <c r="BQ2685" s="627"/>
      <c r="BR2685" s="627"/>
      <c r="BS2685" s="627"/>
      <c r="BT2685" s="627"/>
      <c r="BU2685" s="627"/>
      <c r="BV2685" s="627"/>
      <c r="BW2685" s="627"/>
      <c r="BX2685" s="627"/>
      <c r="BY2685" s="627"/>
      <c r="CA2685" s="384" t="s">
        <v>67</v>
      </c>
      <c r="CB2685" s="384" t="s">
        <v>459</v>
      </c>
      <c r="CC2685" s="384" t="str">
        <f t="shared" si="370"/>
        <v>Natore Singra</v>
      </c>
      <c r="CD2685" s="629"/>
      <c r="CE2685" s="629"/>
      <c r="CF2685" s="629"/>
      <c r="CG2685" s="629"/>
      <c r="CH2685" s="629"/>
      <c r="CI2685" s="629"/>
      <c r="CJ2685" s="629"/>
      <c r="CK2685" s="629"/>
      <c r="CN2685" s="384" t="s">
        <v>67</v>
      </c>
      <c r="CO2685" s="384" t="s">
        <v>459</v>
      </c>
      <c r="CP2685" s="384" t="str">
        <f t="shared" si="371"/>
        <v>Natore Singra</v>
      </c>
      <c r="CQ2685" s="629"/>
      <c r="CR2685" s="629"/>
      <c r="CS2685" s="629"/>
      <c r="CT2685" s="629"/>
      <c r="CU2685" s="629"/>
      <c r="CV2685" s="629"/>
      <c r="CW2685" s="629"/>
      <c r="CX2685" s="629"/>
      <c r="CZ2685" s="384" t="s">
        <v>67</v>
      </c>
      <c r="DA2685" s="384" t="s">
        <v>459</v>
      </c>
      <c r="DB2685" s="384" t="str">
        <f t="shared" si="374"/>
        <v>Natore Singra</v>
      </c>
      <c r="DC2685" s="566"/>
      <c r="DD2685"/>
      <c r="DE2685" s="384" t="s">
        <v>67</v>
      </c>
      <c r="DF2685" s="384" t="s">
        <v>459</v>
      </c>
      <c r="DG2685" s="384" t="str">
        <f t="shared" si="375"/>
        <v>Natore Singra</v>
      </c>
      <c r="DH2685" s="566"/>
      <c r="DI2685"/>
      <c r="DJ2685" s="384" t="s">
        <v>67</v>
      </c>
      <c r="DK2685" s="384" t="s">
        <v>459</v>
      </c>
      <c r="DL2685" s="384" t="str">
        <f t="shared" si="382"/>
        <v>Natore Singra</v>
      </c>
      <c r="DM2685" s="566"/>
      <c r="DN2685"/>
      <c r="DO2685" s="384" t="s">
        <v>67</v>
      </c>
      <c r="DP2685" s="384" t="s">
        <v>459</v>
      </c>
      <c r="DQ2685" s="384" t="str">
        <f t="shared" si="383"/>
        <v>Natore Singra</v>
      </c>
      <c r="DR2685" s="566"/>
    </row>
    <row r="2686" spans="1:122" ht="15" hidden="1" x14ac:dyDescent="0.25">
      <c r="A2686" s="384" t="s">
        <v>228</v>
      </c>
      <c r="B2686" s="384" t="s">
        <v>460</v>
      </c>
      <c r="C2686" s="384" t="str">
        <f t="shared" si="385"/>
        <v>Nawabganj Bholahat</v>
      </c>
      <c r="D2686" s="626"/>
      <c r="E2686" s="626"/>
      <c r="F2686" s="626"/>
      <c r="G2686" s="626"/>
      <c r="H2686" s="626"/>
      <c r="I2686" s="626"/>
      <c r="J2686" s="626"/>
      <c r="K2686" s="626"/>
      <c r="L2686" s="626"/>
      <c r="M2686" s="626"/>
      <c r="N2686" s="626"/>
      <c r="O2686" s="626"/>
      <c r="P2686" s="626"/>
      <c r="Q2686" s="626"/>
      <c r="R2686" s="626"/>
      <c r="S2686" s="386"/>
      <c r="T2686" s="386"/>
      <c r="U2686" s="384" t="s">
        <v>228</v>
      </c>
      <c r="V2686" s="384" t="s">
        <v>460</v>
      </c>
      <c r="W2686" s="384" t="str">
        <f t="shared" si="386"/>
        <v>Nawabganj Bholahat</v>
      </c>
      <c r="X2686" s="626"/>
      <c r="Y2686" s="626"/>
      <c r="Z2686" s="626"/>
      <c r="AA2686" s="626"/>
      <c r="AB2686" s="626"/>
      <c r="AC2686" s="626"/>
      <c r="AD2686" s="626"/>
      <c r="AE2686" s="626"/>
      <c r="AF2686" s="626"/>
      <c r="AG2686" s="626"/>
      <c r="AH2686" s="626"/>
      <c r="AI2686" s="626"/>
      <c r="AJ2686" s="626"/>
      <c r="AK2686" s="626"/>
      <c r="AL2686" s="626"/>
      <c r="AO2686" s="384" t="s">
        <v>228</v>
      </c>
      <c r="AP2686" s="384" t="s">
        <v>460</v>
      </c>
      <c r="AQ2686" s="384" t="str">
        <f t="shared" si="369"/>
        <v>Nawabganj Bholahat</v>
      </c>
      <c r="AR2686" s="627"/>
      <c r="AS2686" s="627"/>
      <c r="AT2686" s="627"/>
      <c r="AU2686" s="627"/>
      <c r="AV2686" s="627"/>
      <c r="AW2686" s="627"/>
      <c r="AX2686" s="627"/>
      <c r="AY2686" s="627"/>
      <c r="AZ2686" s="627"/>
      <c r="BA2686" s="627"/>
      <c r="BB2686" s="627"/>
      <c r="BC2686" s="627"/>
      <c r="BD2686" s="627"/>
      <c r="BE2686" s="627"/>
      <c r="BF2686" s="627"/>
      <c r="BH2686" s="384" t="s">
        <v>228</v>
      </c>
      <c r="BI2686" s="384" t="s">
        <v>460</v>
      </c>
      <c r="BJ2686" s="384" t="str">
        <f t="shared" si="384"/>
        <v>Nawabganj Bholahat</v>
      </c>
      <c r="BK2686" s="627"/>
      <c r="BL2686" s="627"/>
      <c r="BM2686" s="627"/>
      <c r="BN2686" s="627"/>
      <c r="BO2686" s="627"/>
      <c r="BP2686" s="627"/>
      <c r="BQ2686" s="627"/>
      <c r="BR2686" s="627"/>
      <c r="BS2686" s="627"/>
      <c r="BT2686" s="627"/>
      <c r="BU2686" s="627"/>
      <c r="BV2686" s="627"/>
      <c r="BW2686" s="627"/>
      <c r="BX2686" s="627"/>
      <c r="BY2686" s="627"/>
      <c r="CA2686" s="384" t="s">
        <v>228</v>
      </c>
      <c r="CB2686" s="384" t="s">
        <v>460</v>
      </c>
      <c r="CC2686" s="384" t="str">
        <f t="shared" si="370"/>
        <v>Nawabganj Bholahat</v>
      </c>
      <c r="CD2686" s="629"/>
      <c r="CE2686" s="629"/>
      <c r="CF2686" s="629"/>
      <c r="CG2686" s="629"/>
      <c r="CH2686" s="629"/>
      <c r="CI2686" s="629"/>
      <c r="CJ2686" s="629"/>
      <c r="CK2686" s="629"/>
      <c r="CN2686" s="384" t="s">
        <v>228</v>
      </c>
      <c r="CO2686" s="384" t="s">
        <v>460</v>
      </c>
      <c r="CP2686" s="384" t="str">
        <f t="shared" si="371"/>
        <v>Nawabganj Bholahat</v>
      </c>
      <c r="CQ2686" s="629"/>
      <c r="CR2686" s="629"/>
      <c r="CS2686" s="629"/>
      <c r="CT2686" s="629"/>
      <c r="CU2686" s="629"/>
      <c r="CV2686" s="629"/>
      <c r="CW2686" s="629"/>
      <c r="CX2686" s="629"/>
      <c r="CZ2686" s="384" t="s">
        <v>228</v>
      </c>
      <c r="DA2686" s="384" t="s">
        <v>460</v>
      </c>
      <c r="DB2686" s="384" t="str">
        <f t="shared" si="374"/>
        <v>Nawabganj Bholahat</v>
      </c>
      <c r="DC2686" s="566"/>
      <c r="DD2686"/>
      <c r="DE2686" s="384" t="s">
        <v>228</v>
      </c>
      <c r="DF2686" s="384" t="s">
        <v>460</v>
      </c>
      <c r="DG2686" s="384" t="str">
        <f t="shared" si="375"/>
        <v>Nawabganj Bholahat</v>
      </c>
      <c r="DH2686" s="566"/>
      <c r="DI2686"/>
      <c r="DJ2686" s="384" t="s">
        <v>228</v>
      </c>
      <c r="DK2686" s="384" t="s">
        <v>460</v>
      </c>
      <c r="DL2686" s="384" t="str">
        <f t="shared" si="382"/>
        <v>Nawabganj Bholahat</v>
      </c>
      <c r="DM2686" s="566"/>
      <c r="DN2686"/>
      <c r="DO2686" s="384" t="s">
        <v>228</v>
      </c>
      <c r="DP2686" s="384" t="s">
        <v>460</v>
      </c>
      <c r="DQ2686" s="384" t="str">
        <f t="shared" si="383"/>
        <v>Nawabganj Bholahat</v>
      </c>
      <c r="DR2686" s="566"/>
    </row>
    <row r="2687" spans="1:122" ht="15" hidden="1" x14ac:dyDescent="0.25">
      <c r="A2687" s="384" t="s">
        <v>228</v>
      </c>
      <c r="B2687" s="384" t="s">
        <v>461</v>
      </c>
      <c r="C2687" s="384" t="str">
        <f t="shared" si="385"/>
        <v>Nawabganj Gomastapur</v>
      </c>
      <c r="D2687" s="626"/>
      <c r="E2687" s="626"/>
      <c r="F2687" s="626"/>
      <c r="G2687" s="626"/>
      <c r="H2687" s="626"/>
      <c r="I2687" s="626"/>
      <c r="J2687" s="626"/>
      <c r="K2687" s="626"/>
      <c r="L2687" s="626"/>
      <c r="M2687" s="626"/>
      <c r="N2687" s="626"/>
      <c r="O2687" s="626"/>
      <c r="P2687" s="626"/>
      <c r="Q2687" s="626"/>
      <c r="R2687" s="626"/>
      <c r="S2687" s="386"/>
      <c r="T2687" s="386"/>
      <c r="U2687" s="384" t="s">
        <v>228</v>
      </c>
      <c r="V2687" s="384" t="s">
        <v>461</v>
      </c>
      <c r="W2687" s="384" t="str">
        <f t="shared" si="386"/>
        <v>Nawabganj Gomastapur</v>
      </c>
      <c r="X2687" s="626"/>
      <c r="Y2687" s="626"/>
      <c r="Z2687" s="626"/>
      <c r="AA2687" s="626"/>
      <c r="AB2687" s="626"/>
      <c r="AC2687" s="626"/>
      <c r="AD2687" s="626"/>
      <c r="AE2687" s="626"/>
      <c r="AF2687" s="626"/>
      <c r="AG2687" s="626"/>
      <c r="AH2687" s="626"/>
      <c r="AI2687" s="626"/>
      <c r="AJ2687" s="626"/>
      <c r="AK2687" s="626"/>
      <c r="AL2687" s="626"/>
      <c r="AO2687" s="384" t="s">
        <v>228</v>
      </c>
      <c r="AP2687" s="384" t="s">
        <v>461</v>
      </c>
      <c r="AQ2687" s="384" t="str">
        <f t="shared" si="369"/>
        <v>Nawabganj Gomastapur</v>
      </c>
      <c r="AR2687" s="627"/>
      <c r="AS2687" s="627"/>
      <c r="AT2687" s="627"/>
      <c r="AU2687" s="627"/>
      <c r="AV2687" s="627"/>
      <c r="AW2687" s="627"/>
      <c r="AX2687" s="627"/>
      <c r="AY2687" s="627"/>
      <c r="AZ2687" s="627"/>
      <c r="BA2687" s="627"/>
      <c r="BB2687" s="627"/>
      <c r="BC2687" s="627"/>
      <c r="BD2687" s="627"/>
      <c r="BE2687" s="627"/>
      <c r="BF2687" s="627"/>
      <c r="BH2687" s="384" t="s">
        <v>228</v>
      </c>
      <c r="BI2687" s="384" t="s">
        <v>461</v>
      </c>
      <c r="BJ2687" s="384" t="str">
        <f t="shared" si="384"/>
        <v>Nawabganj Gomastapur</v>
      </c>
      <c r="BK2687" s="627"/>
      <c r="BL2687" s="627"/>
      <c r="BM2687" s="627"/>
      <c r="BN2687" s="627"/>
      <c r="BO2687" s="627"/>
      <c r="BP2687" s="627"/>
      <c r="BQ2687" s="627"/>
      <c r="BR2687" s="627"/>
      <c r="BS2687" s="627"/>
      <c r="BT2687" s="627"/>
      <c r="BU2687" s="627"/>
      <c r="BV2687" s="627"/>
      <c r="BW2687" s="627"/>
      <c r="BX2687" s="627"/>
      <c r="BY2687" s="627"/>
      <c r="CA2687" s="384" t="s">
        <v>228</v>
      </c>
      <c r="CB2687" s="384" t="s">
        <v>461</v>
      </c>
      <c r="CC2687" s="384" t="str">
        <f t="shared" si="370"/>
        <v>Nawabganj Gomastapur</v>
      </c>
      <c r="CD2687" s="629"/>
      <c r="CE2687" s="629"/>
      <c r="CF2687" s="629"/>
      <c r="CG2687" s="629"/>
      <c r="CH2687" s="629"/>
      <c r="CI2687" s="629"/>
      <c r="CJ2687" s="629"/>
      <c r="CK2687" s="629"/>
      <c r="CN2687" s="384" t="s">
        <v>228</v>
      </c>
      <c r="CO2687" s="384" t="s">
        <v>461</v>
      </c>
      <c r="CP2687" s="384" t="str">
        <f t="shared" si="371"/>
        <v>Nawabganj Gomastapur</v>
      </c>
      <c r="CQ2687" s="629"/>
      <c r="CR2687" s="629"/>
      <c r="CS2687" s="629"/>
      <c r="CT2687" s="629"/>
      <c r="CU2687" s="629"/>
      <c r="CV2687" s="629"/>
      <c r="CW2687" s="629"/>
      <c r="CX2687" s="629"/>
      <c r="CZ2687" s="384" t="s">
        <v>228</v>
      </c>
      <c r="DA2687" s="384" t="s">
        <v>461</v>
      </c>
      <c r="DB2687" s="384" t="str">
        <f t="shared" si="374"/>
        <v>Nawabganj Gomastapur</v>
      </c>
      <c r="DC2687" s="566"/>
      <c r="DD2687"/>
      <c r="DE2687" s="384" t="s">
        <v>228</v>
      </c>
      <c r="DF2687" s="384" t="s">
        <v>461</v>
      </c>
      <c r="DG2687" s="384" t="str">
        <f t="shared" si="375"/>
        <v>Nawabganj Gomastapur</v>
      </c>
      <c r="DH2687" s="566"/>
      <c r="DI2687"/>
      <c r="DJ2687" s="384" t="s">
        <v>228</v>
      </c>
      <c r="DK2687" s="384" t="s">
        <v>461</v>
      </c>
      <c r="DL2687" s="384" t="str">
        <f t="shared" si="382"/>
        <v>Nawabganj Gomastapur</v>
      </c>
      <c r="DM2687" s="566"/>
      <c r="DN2687"/>
      <c r="DO2687" s="384" t="s">
        <v>228</v>
      </c>
      <c r="DP2687" s="384" t="s">
        <v>461</v>
      </c>
      <c r="DQ2687" s="384" t="str">
        <f t="shared" si="383"/>
        <v>Nawabganj Gomastapur</v>
      </c>
      <c r="DR2687" s="566"/>
    </row>
    <row r="2688" spans="1:122" ht="15" hidden="1" x14ac:dyDescent="0.25">
      <c r="A2688" s="384" t="s">
        <v>228</v>
      </c>
      <c r="B2688" s="384" t="s">
        <v>462</v>
      </c>
      <c r="C2688" s="384" t="str">
        <f t="shared" si="385"/>
        <v>Nawabganj Nachole</v>
      </c>
      <c r="D2688" s="626"/>
      <c r="E2688" s="626"/>
      <c r="F2688" s="626"/>
      <c r="G2688" s="626"/>
      <c r="H2688" s="626"/>
      <c r="I2688" s="626"/>
      <c r="J2688" s="626"/>
      <c r="K2688" s="626"/>
      <c r="L2688" s="626"/>
      <c r="M2688" s="626"/>
      <c r="N2688" s="626"/>
      <c r="O2688" s="626"/>
      <c r="P2688" s="626"/>
      <c r="Q2688" s="626"/>
      <c r="R2688" s="626"/>
      <c r="S2688" s="386"/>
      <c r="T2688" s="386"/>
      <c r="U2688" s="384" t="s">
        <v>228</v>
      </c>
      <c r="V2688" s="384" t="s">
        <v>462</v>
      </c>
      <c r="W2688" s="384" t="str">
        <f t="shared" si="386"/>
        <v>Nawabganj Nachole</v>
      </c>
      <c r="X2688" s="626"/>
      <c r="Y2688" s="626"/>
      <c r="Z2688" s="626"/>
      <c r="AA2688" s="626"/>
      <c r="AB2688" s="626"/>
      <c r="AC2688" s="626"/>
      <c r="AD2688" s="626"/>
      <c r="AE2688" s="626"/>
      <c r="AF2688" s="626"/>
      <c r="AG2688" s="626"/>
      <c r="AH2688" s="626"/>
      <c r="AI2688" s="626"/>
      <c r="AJ2688" s="626"/>
      <c r="AK2688" s="626"/>
      <c r="AL2688" s="626"/>
      <c r="AO2688" s="384" t="s">
        <v>228</v>
      </c>
      <c r="AP2688" s="384" t="s">
        <v>462</v>
      </c>
      <c r="AQ2688" s="384" t="str">
        <f t="shared" si="369"/>
        <v>Nawabganj Nachole</v>
      </c>
      <c r="AR2688" s="627"/>
      <c r="AS2688" s="627"/>
      <c r="AT2688" s="627"/>
      <c r="AU2688" s="627"/>
      <c r="AV2688" s="627"/>
      <c r="AW2688" s="627"/>
      <c r="AX2688" s="627"/>
      <c r="AY2688" s="627"/>
      <c r="AZ2688" s="627"/>
      <c r="BA2688" s="627"/>
      <c r="BB2688" s="627"/>
      <c r="BC2688" s="627"/>
      <c r="BD2688" s="627"/>
      <c r="BE2688" s="627"/>
      <c r="BF2688" s="627"/>
      <c r="BH2688" s="384" t="s">
        <v>228</v>
      </c>
      <c r="BI2688" s="384" t="s">
        <v>462</v>
      </c>
      <c r="BJ2688" s="384" t="str">
        <f t="shared" si="384"/>
        <v>Nawabganj Nachole</v>
      </c>
      <c r="BK2688" s="627"/>
      <c r="BL2688" s="627"/>
      <c r="BM2688" s="627"/>
      <c r="BN2688" s="627"/>
      <c r="BO2688" s="627"/>
      <c r="BP2688" s="627"/>
      <c r="BQ2688" s="627"/>
      <c r="BR2688" s="627"/>
      <c r="BS2688" s="627"/>
      <c r="BT2688" s="627"/>
      <c r="BU2688" s="627"/>
      <c r="BV2688" s="627"/>
      <c r="BW2688" s="627"/>
      <c r="BX2688" s="627"/>
      <c r="BY2688" s="627"/>
      <c r="CA2688" s="384" t="s">
        <v>228</v>
      </c>
      <c r="CB2688" s="384" t="s">
        <v>462</v>
      </c>
      <c r="CC2688" s="384" t="str">
        <f t="shared" si="370"/>
        <v>Nawabganj Nachole</v>
      </c>
      <c r="CD2688" s="629"/>
      <c r="CE2688" s="629"/>
      <c r="CF2688" s="629"/>
      <c r="CG2688" s="629"/>
      <c r="CH2688" s="629"/>
      <c r="CI2688" s="629"/>
      <c r="CJ2688" s="629"/>
      <c r="CK2688" s="629"/>
      <c r="CN2688" s="384" t="s">
        <v>228</v>
      </c>
      <c r="CO2688" s="384" t="s">
        <v>462</v>
      </c>
      <c r="CP2688" s="384" t="str">
        <f t="shared" si="371"/>
        <v>Nawabganj Nachole</v>
      </c>
      <c r="CQ2688" s="629"/>
      <c r="CR2688" s="629"/>
      <c r="CS2688" s="629"/>
      <c r="CT2688" s="629"/>
      <c r="CU2688" s="629"/>
      <c r="CV2688" s="629"/>
      <c r="CW2688" s="629"/>
      <c r="CX2688" s="629"/>
      <c r="CZ2688" s="384" t="s">
        <v>228</v>
      </c>
      <c r="DA2688" s="384" t="s">
        <v>462</v>
      </c>
      <c r="DB2688" s="384" t="str">
        <f t="shared" si="374"/>
        <v>Nawabganj Nachole</v>
      </c>
      <c r="DC2688" s="566"/>
      <c r="DD2688"/>
      <c r="DE2688" s="384" t="s">
        <v>228</v>
      </c>
      <c r="DF2688" s="384" t="s">
        <v>462</v>
      </c>
      <c r="DG2688" s="384" t="str">
        <f t="shared" si="375"/>
        <v>Nawabganj Nachole</v>
      </c>
      <c r="DH2688" s="566"/>
      <c r="DI2688"/>
      <c r="DJ2688" s="384" t="s">
        <v>228</v>
      </c>
      <c r="DK2688" s="384" t="s">
        <v>462</v>
      </c>
      <c r="DL2688" s="384" t="str">
        <f t="shared" si="382"/>
        <v>Nawabganj Nachole</v>
      </c>
      <c r="DM2688" s="566"/>
      <c r="DN2688"/>
      <c r="DO2688" s="384" t="s">
        <v>228</v>
      </c>
      <c r="DP2688" s="384" t="s">
        <v>462</v>
      </c>
      <c r="DQ2688" s="384" t="str">
        <f t="shared" si="383"/>
        <v>Nawabganj Nachole</v>
      </c>
      <c r="DR2688" s="566"/>
    </row>
    <row r="2689" spans="1:122" ht="15" hidden="1" x14ac:dyDescent="0.25">
      <c r="A2689" s="384" t="s">
        <v>228</v>
      </c>
      <c r="B2689" s="241" t="s">
        <v>631</v>
      </c>
      <c r="C2689" s="384" t="str">
        <f t="shared" si="385"/>
        <v>Nawabganj Nawabganj Sadar</v>
      </c>
      <c r="D2689" s="626"/>
      <c r="E2689" s="626"/>
      <c r="F2689" s="626"/>
      <c r="G2689" s="626"/>
      <c r="H2689" s="626"/>
      <c r="I2689" s="626"/>
      <c r="J2689" s="626"/>
      <c r="K2689" s="626"/>
      <c r="L2689" s="626"/>
      <c r="M2689" s="626"/>
      <c r="N2689" s="626"/>
      <c r="O2689" s="626"/>
      <c r="P2689" s="626"/>
      <c r="Q2689" s="626"/>
      <c r="R2689" s="626"/>
      <c r="S2689" s="386"/>
      <c r="T2689" s="386"/>
      <c r="U2689" s="384" t="s">
        <v>228</v>
      </c>
      <c r="V2689" s="241" t="s">
        <v>631</v>
      </c>
      <c r="W2689" s="384" t="str">
        <f t="shared" si="386"/>
        <v>Nawabganj Nawabganj Sadar</v>
      </c>
      <c r="X2689" s="626"/>
      <c r="Y2689" s="626"/>
      <c r="Z2689" s="626"/>
      <c r="AA2689" s="626"/>
      <c r="AB2689" s="626"/>
      <c r="AC2689" s="626"/>
      <c r="AD2689" s="626"/>
      <c r="AE2689" s="626"/>
      <c r="AF2689" s="626"/>
      <c r="AG2689" s="626"/>
      <c r="AH2689" s="626"/>
      <c r="AI2689" s="626"/>
      <c r="AJ2689" s="626"/>
      <c r="AK2689" s="626"/>
      <c r="AL2689" s="626"/>
      <c r="AO2689" s="384" t="s">
        <v>228</v>
      </c>
      <c r="AP2689" s="241" t="s">
        <v>631</v>
      </c>
      <c r="AQ2689" s="384" t="str">
        <f t="shared" si="369"/>
        <v>Nawabganj Nawabganj Sadar</v>
      </c>
      <c r="AR2689" s="627"/>
      <c r="AS2689" s="627"/>
      <c r="AT2689" s="627"/>
      <c r="AU2689" s="627"/>
      <c r="AV2689" s="627"/>
      <c r="AW2689" s="627"/>
      <c r="AX2689" s="627"/>
      <c r="AY2689" s="627"/>
      <c r="AZ2689" s="627"/>
      <c r="BA2689" s="627"/>
      <c r="BB2689" s="627"/>
      <c r="BC2689" s="627"/>
      <c r="BD2689" s="627"/>
      <c r="BE2689" s="627"/>
      <c r="BF2689" s="627"/>
      <c r="BH2689" s="384" t="s">
        <v>228</v>
      </c>
      <c r="BI2689" s="241" t="s">
        <v>631</v>
      </c>
      <c r="BJ2689" s="384" t="str">
        <f t="shared" si="384"/>
        <v>Nawabganj Nawabganj Sadar</v>
      </c>
      <c r="BK2689" s="627"/>
      <c r="BL2689" s="627"/>
      <c r="BM2689" s="627"/>
      <c r="BN2689" s="627"/>
      <c r="BO2689" s="627"/>
      <c r="BP2689" s="627"/>
      <c r="BQ2689" s="627"/>
      <c r="BR2689" s="627"/>
      <c r="BS2689" s="627"/>
      <c r="BT2689" s="627"/>
      <c r="BU2689" s="627"/>
      <c r="BV2689" s="627"/>
      <c r="BW2689" s="627"/>
      <c r="BX2689" s="627"/>
      <c r="BY2689" s="627"/>
      <c r="CA2689" s="384" t="s">
        <v>228</v>
      </c>
      <c r="CB2689" s="241" t="s">
        <v>631</v>
      </c>
      <c r="CC2689" s="384" t="str">
        <f t="shared" si="370"/>
        <v>Nawabganj Nawabganj Sadar</v>
      </c>
      <c r="CD2689" s="629"/>
      <c r="CE2689" s="629"/>
      <c r="CF2689" s="629"/>
      <c r="CG2689" s="629"/>
      <c r="CH2689" s="629"/>
      <c r="CI2689" s="629"/>
      <c r="CJ2689" s="629"/>
      <c r="CK2689" s="629"/>
      <c r="CN2689" s="384" t="s">
        <v>228</v>
      </c>
      <c r="CO2689" s="241" t="s">
        <v>631</v>
      </c>
      <c r="CP2689" s="384" t="str">
        <f t="shared" si="371"/>
        <v>Nawabganj Nawabganj Sadar</v>
      </c>
      <c r="CQ2689" s="629"/>
      <c r="CR2689" s="629"/>
      <c r="CS2689" s="629"/>
      <c r="CT2689" s="629"/>
      <c r="CU2689" s="629"/>
      <c r="CV2689" s="629"/>
      <c r="CW2689" s="629"/>
      <c r="CX2689" s="629"/>
      <c r="CZ2689" s="384" t="s">
        <v>228</v>
      </c>
      <c r="DA2689" s="241" t="s">
        <v>631</v>
      </c>
      <c r="DB2689" s="384" t="str">
        <f t="shared" si="374"/>
        <v>Nawabganj Nawabganj Sadar</v>
      </c>
      <c r="DC2689" s="566"/>
      <c r="DD2689"/>
      <c r="DE2689" s="384" t="s">
        <v>228</v>
      </c>
      <c r="DF2689" s="241" t="s">
        <v>631</v>
      </c>
      <c r="DG2689" s="384" t="str">
        <f t="shared" si="375"/>
        <v>Nawabganj Nawabganj Sadar</v>
      </c>
      <c r="DH2689" s="566"/>
      <c r="DI2689"/>
      <c r="DJ2689" s="384" t="s">
        <v>228</v>
      </c>
      <c r="DK2689" s="241" t="s">
        <v>631</v>
      </c>
      <c r="DL2689" s="384" t="str">
        <f t="shared" si="382"/>
        <v>Nawabganj Nawabganj Sadar</v>
      </c>
      <c r="DM2689" s="566"/>
      <c r="DN2689"/>
      <c r="DO2689" s="384" t="s">
        <v>228</v>
      </c>
      <c r="DP2689" s="241" t="s">
        <v>631</v>
      </c>
      <c r="DQ2689" s="384" t="str">
        <f t="shared" si="383"/>
        <v>Nawabganj Nawabganj Sadar</v>
      </c>
      <c r="DR2689" s="566"/>
    </row>
    <row r="2690" spans="1:122" ht="15" hidden="1" x14ac:dyDescent="0.25">
      <c r="A2690" s="384" t="s">
        <v>228</v>
      </c>
      <c r="B2690" s="241" t="s">
        <v>632</v>
      </c>
      <c r="C2690" s="384" t="str">
        <f t="shared" si="385"/>
        <v>Nawabganj Nawabganj Sadar 2nd Lab</v>
      </c>
      <c r="D2690" s="626"/>
      <c r="E2690" s="626"/>
      <c r="F2690" s="626"/>
      <c r="G2690" s="626"/>
      <c r="H2690" s="626"/>
      <c r="I2690" s="626"/>
      <c r="J2690" s="626"/>
      <c r="K2690" s="626"/>
      <c r="L2690" s="626"/>
      <c r="M2690" s="626"/>
      <c r="N2690" s="626"/>
      <c r="O2690" s="626"/>
      <c r="P2690" s="626"/>
      <c r="Q2690" s="626"/>
      <c r="R2690" s="626"/>
      <c r="S2690" s="386"/>
      <c r="T2690" s="386"/>
      <c r="U2690" s="384" t="s">
        <v>228</v>
      </c>
      <c r="V2690" s="241" t="s">
        <v>632</v>
      </c>
      <c r="W2690" s="384" t="str">
        <f t="shared" si="386"/>
        <v>Nawabganj Nawabganj Sadar 2nd Lab</v>
      </c>
      <c r="X2690" s="626"/>
      <c r="Y2690" s="626"/>
      <c r="Z2690" s="626"/>
      <c r="AA2690" s="626"/>
      <c r="AB2690" s="626"/>
      <c r="AC2690" s="626"/>
      <c r="AD2690" s="626"/>
      <c r="AE2690" s="626"/>
      <c r="AF2690" s="626"/>
      <c r="AG2690" s="626"/>
      <c r="AH2690" s="626"/>
      <c r="AI2690" s="626"/>
      <c r="AJ2690" s="626"/>
      <c r="AK2690" s="626"/>
      <c r="AL2690" s="626"/>
      <c r="AO2690" s="384" t="s">
        <v>228</v>
      </c>
      <c r="AP2690" s="241" t="s">
        <v>632</v>
      </c>
      <c r="AQ2690" s="384" t="str">
        <f t="shared" si="369"/>
        <v>Nawabganj Nawabganj Sadar 2nd Lab</v>
      </c>
      <c r="AR2690" s="627"/>
      <c r="AS2690" s="627"/>
      <c r="AT2690" s="627"/>
      <c r="AU2690" s="627"/>
      <c r="AV2690" s="627"/>
      <c r="AW2690" s="627"/>
      <c r="AX2690" s="627"/>
      <c r="AY2690" s="627"/>
      <c r="AZ2690" s="627"/>
      <c r="BA2690" s="627"/>
      <c r="BB2690" s="627"/>
      <c r="BC2690" s="627"/>
      <c r="BD2690" s="627"/>
      <c r="BE2690" s="627"/>
      <c r="BF2690" s="627"/>
      <c r="BH2690" s="384" t="s">
        <v>228</v>
      </c>
      <c r="BI2690" s="241" t="s">
        <v>632</v>
      </c>
      <c r="BJ2690" s="384" t="str">
        <f t="shared" si="384"/>
        <v>Nawabganj Nawabganj Sadar 2nd Lab</v>
      </c>
      <c r="BK2690" s="627"/>
      <c r="BL2690" s="627"/>
      <c r="BM2690" s="627"/>
      <c r="BN2690" s="627"/>
      <c r="BO2690" s="627"/>
      <c r="BP2690" s="627"/>
      <c r="BQ2690" s="627"/>
      <c r="BR2690" s="627"/>
      <c r="BS2690" s="627"/>
      <c r="BT2690" s="627"/>
      <c r="BU2690" s="627"/>
      <c r="BV2690" s="627"/>
      <c r="BW2690" s="627"/>
      <c r="BX2690" s="627"/>
      <c r="BY2690" s="627"/>
      <c r="CA2690" s="384" t="s">
        <v>228</v>
      </c>
      <c r="CB2690" s="241" t="s">
        <v>632</v>
      </c>
      <c r="CC2690" s="384" t="str">
        <f t="shared" si="370"/>
        <v>Nawabganj Nawabganj Sadar 2nd Lab</v>
      </c>
      <c r="CD2690" s="629"/>
      <c r="CE2690" s="629"/>
      <c r="CF2690" s="629"/>
      <c r="CG2690" s="629"/>
      <c r="CH2690" s="629"/>
      <c r="CI2690" s="629"/>
      <c r="CJ2690" s="629"/>
      <c r="CK2690" s="629"/>
      <c r="CN2690" s="384" t="s">
        <v>228</v>
      </c>
      <c r="CO2690" s="241" t="s">
        <v>632</v>
      </c>
      <c r="CP2690" s="384" t="str">
        <f t="shared" si="371"/>
        <v>Nawabganj Nawabganj Sadar 2nd Lab</v>
      </c>
      <c r="CQ2690" s="629"/>
      <c r="CR2690" s="629"/>
      <c r="CS2690" s="629"/>
      <c r="CT2690" s="629"/>
      <c r="CU2690" s="629"/>
      <c r="CV2690" s="629"/>
      <c r="CW2690" s="629"/>
      <c r="CX2690" s="629"/>
      <c r="CZ2690" s="384" t="s">
        <v>228</v>
      </c>
      <c r="DA2690" s="241" t="s">
        <v>632</v>
      </c>
      <c r="DB2690" s="384" t="str">
        <f t="shared" si="374"/>
        <v>Nawabganj Nawabganj Sadar 2nd Lab</v>
      </c>
      <c r="DC2690" s="566"/>
      <c r="DD2690"/>
      <c r="DE2690" s="384" t="s">
        <v>228</v>
      </c>
      <c r="DF2690" s="241" t="s">
        <v>632</v>
      </c>
      <c r="DG2690" s="384" t="str">
        <f t="shared" si="375"/>
        <v>Nawabganj Nawabganj Sadar 2nd Lab</v>
      </c>
      <c r="DH2690" s="566"/>
      <c r="DI2690"/>
      <c r="DJ2690" s="384" t="s">
        <v>228</v>
      </c>
      <c r="DK2690" s="241" t="s">
        <v>632</v>
      </c>
      <c r="DL2690" s="384" t="str">
        <f t="shared" si="382"/>
        <v>Nawabganj Nawabganj Sadar 2nd Lab</v>
      </c>
      <c r="DM2690" s="566"/>
      <c r="DN2690"/>
      <c r="DO2690" s="384" t="s">
        <v>228</v>
      </c>
      <c r="DP2690" s="241" t="s">
        <v>632</v>
      </c>
      <c r="DQ2690" s="384" t="str">
        <f t="shared" si="383"/>
        <v>Nawabganj Nawabganj Sadar 2nd Lab</v>
      </c>
      <c r="DR2690" s="566"/>
    </row>
    <row r="2691" spans="1:122" ht="15" hidden="1" x14ac:dyDescent="0.25">
      <c r="A2691" s="384" t="s">
        <v>228</v>
      </c>
      <c r="B2691" s="384" t="s">
        <v>463</v>
      </c>
      <c r="C2691" s="384" t="str">
        <f t="shared" si="385"/>
        <v>Nawabganj Shibganj</v>
      </c>
      <c r="D2691" s="626"/>
      <c r="E2691" s="626"/>
      <c r="F2691" s="626"/>
      <c r="G2691" s="626"/>
      <c r="H2691" s="626"/>
      <c r="I2691" s="626"/>
      <c r="J2691" s="626"/>
      <c r="K2691" s="626"/>
      <c r="L2691" s="626"/>
      <c r="M2691" s="626"/>
      <c r="N2691" s="626"/>
      <c r="O2691" s="626"/>
      <c r="P2691" s="626"/>
      <c r="Q2691" s="626"/>
      <c r="R2691" s="626"/>
      <c r="S2691" s="386"/>
      <c r="T2691" s="386"/>
      <c r="U2691" s="384" t="s">
        <v>228</v>
      </c>
      <c r="V2691" s="384" t="s">
        <v>463</v>
      </c>
      <c r="W2691" s="384" t="str">
        <f t="shared" si="386"/>
        <v>Nawabganj Shibganj</v>
      </c>
      <c r="X2691" s="626"/>
      <c r="Y2691" s="626"/>
      <c r="Z2691" s="626"/>
      <c r="AA2691" s="626"/>
      <c r="AB2691" s="626"/>
      <c r="AC2691" s="626"/>
      <c r="AD2691" s="626"/>
      <c r="AE2691" s="626"/>
      <c r="AF2691" s="626"/>
      <c r="AG2691" s="626"/>
      <c r="AH2691" s="626"/>
      <c r="AI2691" s="626"/>
      <c r="AJ2691" s="626"/>
      <c r="AK2691" s="626"/>
      <c r="AL2691" s="626"/>
      <c r="AO2691" s="384" t="s">
        <v>228</v>
      </c>
      <c r="AP2691" s="384" t="s">
        <v>463</v>
      </c>
      <c r="AQ2691" s="384" t="str">
        <f t="shared" ref="AQ2691:AQ2754" si="387">AO2691&amp;" "&amp;AP2691</f>
        <v>Nawabganj Shibganj</v>
      </c>
      <c r="AR2691" s="627"/>
      <c r="AS2691" s="627"/>
      <c r="AT2691" s="627"/>
      <c r="AU2691" s="627"/>
      <c r="AV2691" s="627"/>
      <c r="AW2691" s="627"/>
      <c r="AX2691" s="627"/>
      <c r="AY2691" s="627"/>
      <c r="AZ2691" s="627"/>
      <c r="BA2691" s="627"/>
      <c r="BB2691" s="627"/>
      <c r="BC2691" s="627"/>
      <c r="BD2691" s="627"/>
      <c r="BE2691" s="627"/>
      <c r="BF2691" s="627"/>
      <c r="BH2691" s="384" t="s">
        <v>228</v>
      </c>
      <c r="BI2691" s="384" t="s">
        <v>463</v>
      </c>
      <c r="BJ2691" s="384" t="str">
        <f t="shared" si="384"/>
        <v>Nawabganj Shibganj</v>
      </c>
      <c r="BK2691" s="627"/>
      <c r="BL2691" s="627"/>
      <c r="BM2691" s="627"/>
      <c r="BN2691" s="627"/>
      <c r="BO2691" s="627"/>
      <c r="BP2691" s="627"/>
      <c r="BQ2691" s="627"/>
      <c r="BR2691" s="627"/>
      <c r="BS2691" s="627"/>
      <c r="BT2691" s="627"/>
      <c r="BU2691" s="627"/>
      <c r="BV2691" s="627"/>
      <c r="BW2691" s="627"/>
      <c r="BX2691" s="627"/>
      <c r="BY2691" s="627"/>
      <c r="CA2691" s="384" t="s">
        <v>228</v>
      </c>
      <c r="CB2691" s="384" t="s">
        <v>463</v>
      </c>
      <c r="CC2691" s="384" t="str">
        <f t="shared" ref="CC2691:CC2754" si="388">CA2691&amp;" "&amp;CB2691</f>
        <v>Nawabganj Shibganj</v>
      </c>
      <c r="CD2691" s="629"/>
      <c r="CE2691" s="629"/>
      <c r="CF2691" s="629"/>
      <c r="CG2691" s="629"/>
      <c r="CH2691" s="629"/>
      <c r="CI2691" s="629"/>
      <c r="CJ2691" s="629"/>
      <c r="CK2691" s="629"/>
      <c r="CN2691" s="384" t="s">
        <v>228</v>
      </c>
      <c r="CO2691" s="384" t="s">
        <v>463</v>
      </c>
      <c r="CP2691" s="384" t="str">
        <f t="shared" ref="CP2691:CP2754" si="389">CN2691&amp;" "&amp;CO2691</f>
        <v>Nawabganj Shibganj</v>
      </c>
      <c r="CQ2691" s="629"/>
      <c r="CR2691" s="629"/>
      <c r="CS2691" s="629"/>
      <c r="CT2691" s="629"/>
      <c r="CU2691" s="629"/>
      <c r="CV2691" s="629"/>
      <c r="CW2691" s="629"/>
      <c r="CX2691" s="629"/>
      <c r="CZ2691" s="384" t="s">
        <v>228</v>
      </c>
      <c r="DA2691" s="384" t="s">
        <v>463</v>
      </c>
      <c r="DB2691" s="384" t="str">
        <f t="shared" si="374"/>
        <v>Nawabganj Shibganj</v>
      </c>
      <c r="DC2691" s="566"/>
      <c r="DD2691"/>
      <c r="DE2691" s="384" t="s">
        <v>228</v>
      </c>
      <c r="DF2691" s="384" t="s">
        <v>463</v>
      </c>
      <c r="DG2691" s="384" t="str">
        <f t="shared" si="375"/>
        <v>Nawabganj Shibganj</v>
      </c>
      <c r="DH2691" s="566"/>
      <c r="DI2691"/>
      <c r="DJ2691" s="384" t="s">
        <v>228</v>
      </c>
      <c r="DK2691" s="384" t="s">
        <v>463</v>
      </c>
      <c r="DL2691" s="384" t="str">
        <f t="shared" si="382"/>
        <v>Nawabganj Shibganj</v>
      </c>
      <c r="DM2691" s="566"/>
      <c r="DN2691"/>
      <c r="DO2691" s="384" t="s">
        <v>228</v>
      </c>
      <c r="DP2691" s="384" t="s">
        <v>463</v>
      </c>
      <c r="DQ2691" s="384" t="str">
        <f t="shared" si="383"/>
        <v>Nawabganj Shibganj</v>
      </c>
      <c r="DR2691" s="566"/>
    </row>
    <row r="2692" spans="1:122" ht="15" hidden="1" x14ac:dyDescent="0.25">
      <c r="A2692" s="384" t="s">
        <v>228</v>
      </c>
      <c r="B2692" s="384" t="s">
        <v>464</v>
      </c>
      <c r="C2692" s="384" t="str">
        <f t="shared" si="385"/>
        <v>Nawabganj Shibganj 2nd Lab</v>
      </c>
      <c r="D2692" s="626"/>
      <c r="E2692" s="626"/>
      <c r="F2692" s="626"/>
      <c r="G2692" s="626"/>
      <c r="H2692" s="626"/>
      <c r="I2692" s="626"/>
      <c r="J2692" s="626"/>
      <c r="K2692" s="626"/>
      <c r="L2692" s="626"/>
      <c r="M2692" s="626"/>
      <c r="N2692" s="626"/>
      <c r="O2692" s="626"/>
      <c r="P2692" s="626"/>
      <c r="Q2692" s="626"/>
      <c r="R2692" s="626"/>
      <c r="S2692" s="386"/>
      <c r="T2692" s="386"/>
      <c r="U2692" s="384" t="s">
        <v>228</v>
      </c>
      <c r="V2692" s="384" t="s">
        <v>464</v>
      </c>
      <c r="W2692" s="384" t="str">
        <f t="shared" si="386"/>
        <v>Nawabganj Shibganj 2nd Lab</v>
      </c>
      <c r="X2692" s="626"/>
      <c r="Y2692" s="626"/>
      <c r="Z2692" s="626"/>
      <c r="AA2692" s="626"/>
      <c r="AB2692" s="626"/>
      <c r="AC2692" s="626"/>
      <c r="AD2692" s="626"/>
      <c r="AE2692" s="626"/>
      <c r="AF2692" s="626"/>
      <c r="AG2692" s="626"/>
      <c r="AH2692" s="626"/>
      <c r="AI2692" s="626"/>
      <c r="AJ2692" s="626"/>
      <c r="AK2692" s="626"/>
      <c r="AL2692" s="626"/>
      <c r="AO2692" s="384" t="s">
        <v>228</v>
      </c>
      <c r="AP2692" s="384" t="s">
        <v>464</v>
      </c>
      <c r="AQ2692" s="384" t="str">
        <f t="shared" si="387"/>
        <v>Nawabganj Shibganj 2nd Lab</v>
      </c>
      <c r="AR2692" s="627"/>
      <c r="AS2692" s="627"/>
      <c r="AT2692" s="627"/>
      <c r="AU2692" s="627"/>
      <c r="AV2692" s="627"/>
      <c r="AW2692" s="627"/>
      <c r="AX2692" s="627"/>
      <c r="AY2692" s="627"/>
      <c r="AZ2692" s="627"/>
      <c r="BA2692" s="627"/>
      <c r="BB2692" s="627"/>
      <c r="BC2692" s="627"/>
      <c r="BD2692" s="627"/>
      <c r="BE2692" s="627"/>
      <c r="BF2692" s="627"/>
      <c r="BH2692" s="384" t="s">
        <v>228</v>
      </c>
      <c r="BI2692" s="384" t="s">
        <v>464</v>
      </c>
      <c r="BJ2692" s="384" t="str">
        <f t="shared" si="384"/>
        <v>Nawabganj Shibganj 2nd Lab</v>
      </c>
      <c r="BK2692" s="627"/>
      <c r="BL2692" s="627"/>
      <c r="BM2692" s="627"/>
      <c r="BN2692" s="627"/>
      <c r="BO2692" s="627"/>
      <c r="BP2692" s="627"/>
      <c r="BQ2692" s="627"/>
      <c r="BR2692" s="627"/>
      <c r="BS2692" s="627"/>
      <c r="BT2692" s="627"/>
      <c r="BU2692" s="627"/>
      <c r="BV2692" s="627"/>
      <c r="BW2692" s="627"/>
      <c r="BX2692" s="627"/>
      <c r="BY2692" s="627"/>
      <c r="CA2692" s="384" t="s">
        <v>228</v>
      </c>
      <c r="CB2692" s="384" t="s">
        <v>464</v>
      </c>
      <c r="CC2692" s="384" t="str">
        <f t="shared" si="388"/>
        <v>Nawabganj Shibganj 2nd Lab</v>
      </c>
      <c r="CD2692" s="629"/>
      <c r="CE2692" s="629"/>
      <c r="CF2692" s="629"/>
      <c r="CG2692" s="629"/>
      <c r="CH2692" s="629"/>
      <c r="CI2692" s="629"/>
      <c r="CJ2692" s="629"/>
      <c r="CK2692" s="629"/>
      <c r="CN2692" s="384" t="s">
        <v>228</v>
      </c>
      <c r="CO2692" s="384" t="s">
        <v>464</v>
      </c>
      <c r="CP2692" s="384" t="str">
        <f t="shared" si="389"/>
        <v>Nawabganj Shibganj 2nd Lab</v>
      </c>
      <c r="CQ2692" s="629"/>
      <c r="CR2692" s="629"/>
      <c r="CS2692" s="629"/>
      <c r="CT2692" s="629"/>
      <c r="CU2692" s="629"/>
      <c r="CV2692" s="629"/>
      <c r="CW2692" s="629"/>
      <c r="CX2692" s="629"/>
      <c r="CZ2692" s="384" t="s">
        <v>228</v>
      </c>
      <c r="DA2692" s="384" t="s">
        <v>464</v>
      </c>
      <c r="DB2692" s="384" t="str">
        <f t="shared" si="374"/>
        <v>Nawabganj Shibganj 2nd Lab</v>
      </c>
      <c r="DC2692" s="566"/>
      <c r="DD2692"/>
      <c r="DE2692" s="384" t="s">
        <v>228</v>
      </c>
      <c r="DF2692" s="384" t="s">
        <v>464</v>
      </c>
      <c r="DG2692" s="384" t="str">
        <f t="shared" si="375"/>
        <v>Nawabganj Shibganj 2nd Lab</v>
      </c>
      <c r="DH2692" s="566"/>
      <c r="DI2692"/>
      <c r="DJ2692" s="384" t="s">
        <v>228</v>
      </c>
      <c r="DK2692" s="384" t="s">
        <v>464</v>
      </c>
      <c r="DL2692" s="384" t="str">
        <f t="shared" si="382"/>
        <v>Nawabganj Shibganj 2nd Lab</v>
      </c>
      <c r="DM2692" s="566"/>
      <c r="DN2692"/>
      <c r="DO2692" s="384" t="s">
        <v>228</v>
      </c>
      <c r="DP2692" s="384" t="s">
        <v>464</v>
      </c>
      <c r="DQ2692" s="384" t="str">
        <f t="shared" si="383"/>
        <v>Nawabganj Shibganj 2nd Lab</v>
      </c>
      <c r="DR2692" s="566"/>
    </row>
    <row r="2693" spans="1:122" ht="15" hidden="1" x14ac:dyDescent="0.25">
      <c r="A2693" s="384" t="s">
        <v>68</v>
      </c>
      <c r="B2693" s="384" t="s">
        <v>469</v>
      </c>
      <c r="C2693" s="384" t="str">
        <f t="shared" si="385"/>
        <v>Pabna Atgharia</v>
      </c>
      <c r="D2693" s="626"/>
      <c r="E2693" s="626"/>
      <c r="F2693" s="626"/>
      <c r="G2693" s="626"/>
      <c r="H2693" s="626"/>
      <c r="I2693" s="626"/>
      <c r="J2693" s="626"/>
      <c r="K2693" s="626"/>
      <c r="L2693" s="626"/>
      <c r="M2693" s="626"/>
      <c r="N2693" s="626"/>
      <c r="O2693" s="626"/>
      <c r="P2693" s="626"/>
      <c r="Q2693" s="626"/>
      <c r="R2693" s="626"/>
      <c r="S2693" s="326"/>
      <c r="T2693" s="326"/>
      <c r="U2693" s="384" t="s">
        <v>68</v>
      </c>
      <c r="V2693" s="384" t="s">
        <v>469</v>
      </c>
      <c r="W2693" s="384" t="str">
        <f t="shared" si="386"/>
        <v>Pabna Atgharia</v>
      </c>
      <c r="X2693" s="626"/>
      <c r="Y2693" s="626"/>
      <c r="Z2693" s="626"/>
      <c r="AA2693" s="626"/>
      <c r="AB2693" s="626"/>
      <c r="AC2693" s="626"/>
      <c r="AD2693" s="626"/>
      <c r="AE2693" s="626"/>
      <c r="AF2693" s="626"/>
      <c r="AG2693" s="626"/>
      <c r="AH2693" s="626"/>
      <c r="AI2693" s="626"/>
      <c r="AJ2693" s="626"/>
      <c r="AK2693" s="626"/>
      <c r="AL2693" s="626"/>
      <c r="AO2693" s="384" t="s">
        <v>68</v>
      </c>
      <c r="AP2693" s="384" t="s">
        <v>469</v>
      </c>
      <c r="AQ2693" s="384" t="str">
        <f t="shared" si="387"/>
        <v>Pabna Atgharia</v>
      </c>
      <c r="AR2693" s="627"/>
      <c r="AS2693" s="627"/>
      <c r="AT2693" s="627"/>
      <c r="AU2693" s="627"/>
      <c r="AV2693" s="627"/>
      <c r="AW2693" s="627"/>
      <c r="AX2693" s="627"/>
      <c r="AY2693" s="627"/>
      <c r="AZ2693" s="627"/>
      <c r="BA2693" s="627"/>
      <c r="BB2693" s="627"/>
      <c r="BC2693" s="627"/>
      <c r="BD2693" s="627"/>
      <c r="BE2693" s="627"/>
      <c r="BF2693" s="627"/>
      <c r="BH2693" s="384" t="s">
        <v>68</v>
      </c>
      <c r="BI2693" s="384" t="s">
        <v>469</v>
      </c>
      <c r="BJ2693" s="384" t="str">
        <f t="shared" si="384"/>
        <v>Pabna Atgharia</v>
      </c>
      <c r="BK2693" s="627"/>
      <c r="BL2693" s="627"/>
      <c r="BM2693" s="627"/>
      <c r="BN2693" s="627"/>
      <c r="BO2693" s="627"/>
      <c r="BP2693" s="627"/>
      <c r="BQ2693" s="627"/>
      <c r="BR2693" s="627"/>
      <c r="BS2693" s="627"/>
      <c r="BT2693" s="627"/>
      <c r="BU2693" s="627"/>
      <c r="BV2693" s="627"/>
      <c r="BW2693" s="627"/>
      <c r="BX2693" s="627"/>
      <c r="BY2693" s="627"/>
      <c r="CA2693" s="384" t="s">
        <v>68</v>
      </c>
      <c r="CB2693" s="384" t="s">
        <v>469</v>
      </c>
      <c r="CC2693" s="384" t="str">
        <f t="shared" si="388"/>
        <v>Pabna Atgharia</v>
      </c>
      <c r="CD2693" s="629"/>
      <c r="CE2693" s="629"/>
      <c r="CF2693" s="629"/>
      <c r="CG2693" s="629"/>
      <c r="CH2693" s="629"/>
      <c r="CI2693" s="629"/>
      <c r="CJ2693" s="629"/>
      <c r="CK2693" s="629"/>
      <c r="CN2693" s="384" t="s">
        <v>68</v>
      </c>
      <c r="CO2693" s="384" t="s">
        <v>469</v>
      </c>
      <c r="CP2693" s="384" t="str">
        <f t="shared" si="389"/>
        <v>Pabna Atgharia</v>
      </c>
      <c r="CQ2693" s="629"/>
      <c r="CR2693" s="629"/>
      <c r="CS2693" s="629"/>
      <c r="CT2693" s="629"/>
      <c r="CU2693" s="629"/>
      <c r="CV2693" s="629"/>
      <c r="CW2693" s="629"/>
      <c r="CX2693" s="629"/>
      <c r="CZ2693" s="384" t="s">
        <v>68</v>
      </c>
      <c r="DA2693" s="384" t="s">
        <v>469</v>
      </c>
      <c r="DB2693" s="384" t="str">
        <f t="shared" si="374"/>
        <v>Pabna Atgharia</v>
      </c>
      <c r="DC2693" s="566"/>
      <c r="DD2693"/>
      <c r="DE2693" s="384" t="s">
        <v>68</v>
      </c>
      <c r="DF2693" s="384" t="s">
        <v>469</v>
      </c>
      <c r="DG2693" s="384" t="str">
        <f t="shared" si="375"/>
        <v>Pabna Atgharia</v>
      </c>
      <c r="DH2693" s="566"/>
      <c r="DI2693"/>
      <c r="DJ2693" s="384" t="s">
        <v>68</v>
      </c>
      <c r="DK2693" s="384" t="s">
        <v>469</v>
      </c>
      <c r="DL2693" s="384" t="str">
        <f t="shared" si="382"/>
        <v>Pabna Atgharia</v>
      </c>
      <c r="DM2693" s="566"/>
      <c r="DN2693"/>
      <c r="DO2693" s="384" t="s">
        <v>68</v>
      </c>
      <c r="DP2693" s="384" t="s">
        <v>469</v>
      </c>
      <c r="DQ2693" s="384" t="str">
        <f t="shared" si="383"/>
        <v>Pabna Atgharia</v>
      </c>
      <c r="DR2693" s="566"/>
    </row>
    <row r="2694" spans="1:122" ht="15" hidden="1" x14ac:dyDescent="0.25">
      <c r="A2694" s="384" t="s">
        <v>68</v>
      </c>
      <c r="B2694" s="384" t="s">
        <v>470</v>
      </c>
      <c r="C2694" s="384" t="str">
        <f t="shared" si="385"/>
        <v>Pabna Bera</v>
      </c>
      <c r="D2694" s="626"/>
      <c r="E2694" s="626"/>
      <c r="F2694" s="626"/>
      <c r="G2694" s="626"/>
      <c r="H2694" s="626"/>
      <c r="I2694" s="626"/>
      <c r="J2694" s="626"/>
      <c r="K2694" s="626"/>
      <c r="L2694" s="626"/>
      <c r="M2694" s="626"/>
      <c r="N2694" s="626"/>
      <c r="O2694" s="626"/>
      <c r="P2694" s="626"/>
      <c r="Q2694" s="626"/>
      <c r="R2694" s="626"/>
      <c r="S2694" s="326"/>
      <c r="T2694" s="326"/>
      <c r="U2694" s="384" t="s">
        <v>68</v>
      </c>
      <c r="V2694" s="384" t="s">
        <v>470</v>
      </c>
      <c r="W2694" s="384" t="str">
        <f t="shared" si="386"/>
        <v>Pabna Bera</v>
      </c>
      <c r="X2694" s="626"/>
      <c r="Y2694" s="626"/>
      <c r="Z2694" s="626"/>
      <c r="AA2694" s="626"/>
      <c r="AB2694" s="626"/>
      <c r="AC2694" s="626"/>
      <c r="AD2694" s="626"/>
      <c r="AE2694" s="626"/>
      <c r="AF2694" s="626"/>
      <c r="AG2694" s="626"/>
      <c r="AH2694" s="626"/>
      <c r="AI2694" s="626"/>
      <c r="AJ2694" s="626"/>
      <c r="AK2694" s="626"/>
      <c r="AL2694" s="626"/>
      <c r="AO2694" s="384" t="s">
        <v>68</v>
      </c>
      <c r="AP2694" s="384" t="s">
        <v>470</v>
      </c>
      <c r="AQ2694" s="384" t="str">
        <f t="shared" si="387"/>
        <v>Pabna Bera</v>
      </c>
      <c r="AR2694" s="627"/>
      <c r="AS2694" s="627"/>
      <c r="AT2694" s="627"/>
      <c r="AU2694" s="627"/>
      <c r="AV2694" s="627"/>
      <c r="AW2694" s="627"/>
      <c r="AX2694" s="627"/>
      <c r="AY2694" s="627"/>
      <c r="AZ2694" s="627"/>
      <c r="BA2694" s="627"/>
      <c r="BB2694" s="627"/>
      <c r="BC2694" s="627"/>
      <c r="BD2694" s="627"/>
      <c r="BE2694" s="627"/>
      <c r="BF2694" s="627"/>
      <c r="BH2694" s="384" t="s">
        <v>68</v>
      </c>
      <c r="BI2694" s="384" t="s">
        <v>470</v>
      </c>
      <c r="BJ2694" s="384" t="str">
        <f t="shared" si="384"/>
        <v>Pabna Bera</v>
      </c>
      <c r="BK2694" s="627"/>
      <c r="BL2694" s="627"/>
      <c r="BM2694" s="627"/>
      <c r="BN2694" s="627"/>
      <c r="BO2694" s="627"/>
      <c r="BP2694" s="627"/>
      <c r="BQ2694" s="627"/>
      <c r="BR2694" s="627"/>
      <c r="BS2694" s="627"/>
      <c r="BT2694" s="627"/>
      <c r="BU2694" s="627"/>
      <c r="BV2694" s="627"/>
      <c r="BW2694" s="627"/>
      <c r="BX2694" s="627"/>
      <c r="BY2694" s="627"/>
      <c r="CA2694" s="384" t="s">
        <v>68</v>
      </c>
      <c r="CB2694" s="384" t="s">
        <v>470</v>
      </c>
      <c r="CC2694" s="384" t="str">
        <f t="shared" si="388"/>
        <v>Pabna Bera</v>
      </c>
      <c r="CD2694" s="629"/>
      <c r="CE2694" s="629"/>
      <c r="CF2694" s="629"/>
      <c r="CG2694" s="629"/>
      <c r="CH2694" s="629"/>
      <c r="CI2694" s="629"/>
      <c r="CJ2694" s="629"/>
      <c r="CK2694" s="629"/>
      <c r="CN2694" s="384" t="s">
        <v>68</v>
      </c>
      <c r="CO2694" s="384" t="s">
        <v>470</v>
      </c>
      <c r="CP2694" s="384" t="str">
        <f t="shared" si="389"/>
        <v>Pabna Bera</v>
      </c>
      <c r="CQ2694" s="629"/>
      <c r="CR2694" s="629"/>
      <c r="CS2694" s="629"/>
      <c r="CT2694" s="629"/>
      <c r="CU2694" s="629"/>
      <c r="CV2694" s="629"/>
      <c r="CW2694" s="629"/>
      <c r="CX2694" s="629"/>
      <c r="CZ2694" s="384" t="s">
        <v>68</v>
      </c>
      <c r="DA2694" s="384" t="s">
        <v>470</v>
      </c>
      <c r="DB2694" s="384" t="str">
        <f t="shared" si="374"/>
        <v>Pabna Bera</v>
      </c>
      <c r="DC2694" s="566"/>
      <c r="DD2694"/>
      <c r="DE2694" s="384" t="s">
        <v>68</v>
      </c>
      <c r="DF2694" s="384" t="s">
        <v>470</v>
      </c>
      <c r="DG2694" s="384" t="str">
        <f t="shared" si="375"/>
        <v>Pabna Bera</v>
      </c>
      <c r="DH2694" s="566"/>
      <c r="DI2694"/>
      <c r="DJ2694" s="384" t="s">
        <v>68</v>
      </c>
      <c r="DK2694" s="384" t="s">
        <v>470</v>
      </c>
      <c r="DL2694" s="384" t="str">
        <f t="shared" si="382"/>
        <v>Pabna Bera</v>
      </c>
      <c r="DM2694" s="566"/>
      <c r="DN2694"/>
      <c r="DO2694" s="384" t="s">
        <v>68</v>
      </c>
      <c r="DP2694" s="384" t="s">
        <v>470</v>
      </c>
      <c r="DQ2694" s="384" t="str">
        <f t="shared" si="383"/>
        <v>Pabna Bera</v>
      </c>
      <c r="DR2694" s="566"/>
    </row>
    <row r="2695" spans="1:122" ht="15" hidden="1" x14ac:dyDescent="0.25">
      <c r="A2695" s="384" t="s">
        <v>68</v>
      </c>
      <c r="B2695" s="384" t="s">
        <v>471</v>
      </c>
      <c r="C2695" s="384" t="str">
        <f t="shared" si="385"/>
        <v>Pabna Bhangura</v>
      </c>
      <c r="D2695" s="626"/>
      <c r="E2695" s="626"/>
      <c r="F2695" s="626"/>
      <c r="G2695" s="626"/>
      <c r="H2695" s="626"/>
      <c r="I2695" s="626"/>
      <c r="J2695" s="626"/>
      <c r="K2695" s="626"/>
      <c r="L2695" s="626"/>
      <c r="M2695" s="626"/>
      <c r="N2695" s="626"/>
      <c r="O2695" s="626"/>
      <c r="P2695" s="626"/>
      <c r="Q2695" s="626"/>
      <c r="R2695" s="626"/>
      <c r="S2695" s="326"/>
      <c r="T2695" s="326"/>
      <c r="U2695" s="384" t="s">
        <v>68</v>
      </c>
      <c r="V2695" s="384" t="s">
        <v>471</v>
      </c>
      <c r="W2695" s="384" t="str">
        <f t="shared" si="386"/>
        <v>Pabna Bhangura</v>
      </c>
      <c r="X2695" s="626"/>
      <c r="Y2695" s="626"/>
      <c r="Z2695" s="626"/>
      <c r="AA2695" s="626"/>
      <c r="AB2695" s="626"/>
      <c r="AC2695" s="626"/>
      <c r="AD2695" s="626"/>
      <c r="AE2695" s="626"/>
      <c r="AF2695" s="626"/>
      <c r="AG2695" s="626"/>
      <c r="AH2695" s="626"/>
      <c r="AI2695" s="626"/>
      <c r="AJ2695" s="626"/>
      <c r="AK2695" s="626"/>
      <c r="AL2695" s="626"/>
      <c r="AO2695" s="384" t="s">
        <v>68</v>
      </c>
      <c r="AP2695" s="384" t="s">
        <v>471</v>
      </c>
      <c r="AQ2695" s="384" t="str">
        <f t="shared" si="387"/>
        <v>Pabna Bhangura</v>
      </c>
      <c r="AR2695" s="627"/>
      <c r="AS2695" s="627"/>
      <c r="AT2695" s="627"/>
      <c r="AU2695" s="627"/>
      <c r="AV2695" s="627"/>
      <c r="AW2695" s="627"/>
      <c r="AX2695" s="627"/>
      <c r="AY2695" s="627"/>
      <c r="AZ2695" s="627"/>
      <c r="BA2695" s="627"/>
      <c r="BB2695" s="627"/>
      <c r="BC2695" s="627"/>
      <c r="BD2695" s="627"/>
      <c r="BE2695" s="627"/>
      <c r="BF2695" s="627"/>
      <c r="BH2695" s="384" t="s">
        <v>68</v>
      </c>
      <c r="BI2695" s="384" t="s">
        <v>471</v>
      </c>
      <c r="BJ2695" s="384" t="str">
        <f t="shared" si="384"/>
        <v>Pabna Bhangura</v>
      </c>
      <c r="BK2695" s="627"/>
      <c r="BL2695" s="627"/>
      <c r="BM2695" s="627"/>
      <c r="BN2695" s="627"/>
      <c r="BO2695" s="627"/>
      <c r="BP2695" s="627"/>
      <c r="BQ2695" s="627"/>
      <c r="BR2695" s="627"/>
      <c r="BS2695" s="627"/>
      <c r="BT2695" s="627"/>
      <c r="BU2695" s="627"/>
      <c r="BV2695" s="627"/>
      <c r="BW2695" s="627"/>
      <c r="BX2695" s="627"/>
      <c r="BY2695" s="627"/>
      <c r="CA2695" s="384" t="s">
        <v>68</v>
      </c>
      <c r="CB2695" s="384" t="s">
        <v>471</v>
      </c>
      <c r="CC2695" s="384" t="str">
        <f t="shared" si="388"/>
        <v>Pabna Bhangura</v>
      </c>
      <c r="CD2695" s="629"/>
      <c r="CE2695" s="629"/>
      <c r="CF2695" s="629"/>
      <c r="CG2695" s="629"/>
      <c r="CH2695" s="629"/>
      <c r="CI2695" s="629"/>
      <c r="CJ2695" s="629"/>
      <c r="CK2695" s="629"/>
      <c r="CN2695" s="384" t="s">
        <v>68</v>
      </c>
      <c r="CO2695" s="384" t="s">
        <v>471</v>
      </c>
      <c r="CP2695" s="384" t="str">
        <f t="shared" si="389"/>
        <v>Pabna Bhangura</v>
      </c>
      <c r="CQ2695" s="629"/>
      <c r="CR2695" s="629"/>
      <c r="CS2695" s="629"/>
      <c r="CT2695" s="629"/>
      <c r="CU2695" s="629"/>
      <c r="CV2695" s="629"/>
      <c r="CW2695" s="629"/>
      <c r="CX2695" s="629"/>
      <c r="CZ2695" s="384" t="s">
        <v>68</v>
      </c>
      <c r="DA2695" s="384" t="s">
        <v>471</v>
      </c>
      <c r="DB2695" s="384" t="str">
        <f t="shared" si="374"/>
        <v>Pabna Bhangura</v>
      </c>
      <c r="DC2695" s="566"/>
      <c r="DD2695"/>
      <c r="DE2695" s="384" t="s">
        <v>68</v>
      </c>
      <c r="DF2695" s="384" t="s">
        <v>471</v>
      </c>
      <c r="DG2695" s="384" t="str">
        <f t="shared" si="375"/>
        <v>Pabna Bhangura</v>
      </c>
      <c r="DH2695" s="566"/>
      <c r="DI2695"/>
      <c r="DJ2695" s="384" t="s">
        <v>68</v>
      </c>
      <c r="DK2695" s="384" t="s">
        <v>471</v>
      </c>
      <c r="DL2695" s="384" t="str">
        <f t="shared" si="382"/>
        <v>Pabna Bhangura</v>
      </c>
      <c r="DM2695" s="566"/>
      <c r="DN2695"/>
      <c r="DO2695" s="384" t="s">
        <v>68</v>
      </c>
      <c r="DP2695" s="384" t="s">
        <v>471</v>
      </c>
      <c r="DQ2695" s="384" t="str">
        <f t="shared" si="383"/>
        <v>Pabna Bhangura</v>
      </c>
      <c r="DR2695" s="566"/>
    </row>
    <row r="2696" spans="1:122" ht="15" hidden="1" x14ac:dyDescent="0.25">
      <c r="A2696" s="384" t="s">
        <v>68</v>
      </c>
      <c r="B2696" s="384" t="s">
        <v>472</v>
      </c>
      <c r="C2696" s="384" t="str">
        <f t="shared" si="385"/>
        <v>Pabna Chatmohar</v>
      </c>
      <c r="D2696" s="626"/>
      <c r="E2696" s="626"/>
      <c r="F2696" s="626"/>
      <c r="G2696" s="626"/>
      <c r="H2696" s="626"/>
      <c r="I2696" s="626"/>
      <c r="J2696" s="626"/>
      <c r="K2696" s="626"/>
      <c r="L2696" s="626"/>
      <c r="M2696" s="626"/>
      <c r="N2696" s="626"/>
      <c r="O2696" s="626"/>
      <c r="P2696" s="626"/>
      <c r="Q2696" s="626"/>
      <c r="R2696" s="626"/>
      <c r="S2696" s="326"/>
      <c r="T2696" s="326"/>
      <c r="U2696" s="384" t="s">
        <v>68</v>
      </c>
      <c r="V2696" s="384" t="s">
        <v>472</v>
      </c>
      <c r="W2696" s="384" t="str">
        <f t="shared" si="386"/>
        <v>Pabna Chatmohar</v>
      </c>
      <c r="X2696" s="626"/>
      <c r="Y2696" s="626"/>
      <c r="Z2696" s="626"/>
      <c r="AA2696" s="626"/>
      <c r="AB2696" s="626"/>
      <c r="AC2696" s="626"/>
      <c r="AD2696" s="626"/>
      <c r="AE2696" s="626"/>
      <c r="AF2696" s="626"/>
      <c r="AG2696" s="626"/>
      <c r="AH2696" s="626"/>
      <c r="AI2696" s="626"/>
      <c r="AJ2696" s="626"/>
      <c r="AK2696" s="626"/>
      <c r="AL2696" s="626"/>
      <c r="AO2696" s="384" t="s">
        <v>68</v>
      </c>
      <c r="AP2696" s="384" t="s">
        <v>472</v>
      </c>
      <c r="AQ2696" s="384" t="str">
        <f t="shared" si="387"/>
        <v>Pabna Chatmohar</v>
      </c>
      <c r="AR2696" s="627"/>
      <c r="AS2696" s="627"/>
      <c r="AT2696" s="627"/>
      <c r="AU2696" s="627"/>
      <c r="AV2696" s="627"/>
      <c r="AW2696" s="627"/>
      <c r="AX2696" s="627"/>
      <c r="AY2696" s="627"/>
      <c r="AZ2696" s="627"/>
      <c r="BA2696" s="627"/>
      <c r="BB2696" s="627"/>
      <c r="BC2696" s="627"/>
      <c r="BD2696" s="627"/>
      <c r="BE2696" s="627"/>
      <c r="BF2696" s="627"/>
      <c r="BH2696" s="384" t="s">
        <v>68</v>
      </c>
      <c r="BI2696" s="384" t="s">
        <v>472</v>
      </c>
      <c r="BJ2696" s="384" t="str">
        <f t="shared" si="384"/>
        <v>Pabna Chatmohar</v>
      </c>
      <c r="BK2696" s="627"/>
      <c r="BL2696" s="627"/>
      <c r="BM2696" s="627"/>
      <c r="BN2696" s="627"/>
      <c r="BO2696" s="627"/>
      <c r="BP2696" s="627"/>
      <c r="BQ2696" s="627"/>
      <c r="BR2696" s="627"/>
      <c r="BS2696" s="627"/>
      <c r="BT2696" s="627"/>
      <c r="BU2696" s="627"/>
      <c r="BV2696" s="627"/>
      <c r="BW2696" s="627"/>
      <c r="BX2696" s="627"/>
      <c r="BY2696" s="627"/>
      <c r="CA2696" s="384" t="s">
        <v>68</v>
      </c>
      <c r="CB2696" s="384" t="s">
        <v>472</v>
      </c>
      <c r="CC2696" s="384" t="str">
        <f t="shared" si="388"/>
        <v>Pabna Chatmohar</v>
      </c>
      <c r="CD2696" s="629"/>
      <c r="CE2696" s="629"/>
      <c r="CF2696" s="629"/>
      <c r="CG2696" s="629"/>
      <c r="CH2696" s="629"/>
      <c r="CI2696" s="629"/>
      <c r="CJ2696" s="629"/>
      <c r="CK2696" s="629"/>
      <c r="CN2696" s="384" t="s">
        <v>68</v>
      </c>
      <c r="CO2696" s="384" t="s">
        <v>472</v>
      </c>
      <c r="CP2696" s="384" t="str">
        <f t="shared" si="389"/>
        <v>Pabna Chatmohar</v>
      </c>
      <c r="CQ2696" s="629"/>
      <c r="CR2696" s="629"/>
      <c r="CS2696" s="629"/>
      <c r="CT2696" s="629"/>
      <c r="CU2696" s="629"/>
      <c r="CV2696" s="629"/>
      <c r="CW2696" s="629"/>
      <c r="CX2696" s="629"/>
      <c r="CZ2696" s="384" t="s">
        <v>68</v>
      </c>
      <c r="DA2696" s="384" t="s">
        <v>472</v>
      </c>
      <c r="DB2696" s="384" t="str">
        <f t="shared" si="374"/>
        <v>Pabna Chatmohar</v>
      </c>
      <c r="DC2696" s="566"/>
      <c r="DD2696"/>
      <c r="DE2696" s="384" t="s">
        <v>68</v>
      </c>
      <c r="DF2696" s="384" t="s">
        <v>472</v>
      </c>
      <c r="DG2696" s="384" t="str">
        <f t="shared" si="375"/>
        <v>Pabna Chatmohar</v>
      </c>
      <c r="DH2696" s="566"/>
      <c r="DI2696"/>
      <c r="DJ2696" s="384" t="s">
        <v>68</v>
      </c>
      <c r="DK2696" s="384" t="s">
        <v>472</v>
      </c>
      <c r="DL2696" s="384" t="str">
        <f t="shared" si="382"/>
        <v>Pabna Chatmohar</v>
      </c>
      <c r="DM2696" s="566"/>
      <c r="DN2696"/>
      <c r="DO2696" s="384" t="s">
        <v>68</v>
      </c>
      <c r="DP2696" s="384" t="s">
        <v>472</v>
      </c>
      <c r="DQ2696" s="384" t="str">
        <f t="shared" si="383"/>
        <v>Pabna Chatmohar</v>
      </c>
      <c r="DR2696" s="566"/>
    </row>
    <row r="2697" spans="1:122" ht="15" hidden="1" x14ac:dyDescent="0.25">
      <c r="A2697" s="384" t="s">
        <v>68</v>
      </c>
      <c r="B2697" s="384" t="s">
        <v>40</v>
      </c>
      <c r="C2697" s="384" t="str">
        <f t="shared" si="385"/>
        <v>Pabna Faridpur</v>
      </c>
      <c r="D2697" s="626"/>
      <c r="E2697" s="626"/>
      <c r="F2697" s="626"/>
      <c r="G2697" s="626"/>
      <c r="H2697" s="626"/>
      <c r="I2697" s="626"/>
      <c r="J2697" s="626"/>
      <c r="K2697" s="626"/>
      <c r="L2697" s="626"/>
      <c r="M2697" s="626"/>
      <c r="N2697" s="626"/>
      <c r="O2697" s="626"/>
      <c r="P2697" s="626"/>
      <c r="Q2697" s="626"/>
      <c r="R2697" s="626"/>
      <c r="S2697" s="326"/>
      <c r="T2697" s="326"/>
      <c r="U2697" s="384" t="s">
        <v>68</v>
      </c>
      <c r="V2697" s="384" t="s">
        <v>40</v>
      </c>
      <c r="W2697" s="384" t="str">
        <f t="shared" si="386"/>
        <v>Pabna Faridpur</v>
      </c>
      <c r="X2697" s="626"/>
      <c r="Y2697" s="626"/>
      <c r="Z2697" s="626"/>
      <c r="AA2697" s="626"/>
      <c r="AB2697" s="626"/>
      <c r="AC2697" s="626"/>
      <c r="AD2697" s="626"/>
      <c r="AE2697" s="626"/>
      <c r="AF2697" s="626"/>
      <c r="AG2697" s="626"/>
      <c r="AH2697" s="626"/>
      <c r="AI2697" s="626"/>
      <c r="AJ2697" s="626"/>
      <c r="AK2697" s="626"/>
      <c r="AL2697" s="626"/>
      <c r="AO2697" s="384" t="s">
        <v>68</v>
      </c>
      <c r="AP2697" s="384" t="s">
        <v>40</v>
      </c>
      <c r="AQ2697" s="384" t="str">
        <f t="shared" si="387"/>
        <v>Pabna Faridpur</v>
      </c>
      <c r="AR2697" s="627"/>
      <c r="AS2697" s="627"/>
      <c r="AT2697" s="627"/>
      <c r="AU2697" s="627"/>
      <c r="AV2697" s="627"/>
      <c r="AW2697" s="627"/>
      <c r="AX2697" s="627"/>
      <c r="AY2697" s="627"/>
      <c r="AZ2697" s="627"/>
      <c r="BA2697" s="627"/>
      <c r="BB2697" s="627"/>
      <c r="BC2697" s="627"/>
      <c r="BD2697" s="627"/>
      <c r="BE2697" s="627"/>
      <c r="BF2697" s="627"/>
      <c r="BH2697" s="384" t="s">
        <v>68</v>
      </c>
      <c r="BI2697" s="384" t="s">
        <v>40</v>
      </c>
      <c r="BJ2697" s="384" t="str">
        <f t="shared" si="384"/>
        <v>Pabna Faridpur</v>
      </c>
      <c r="BK2697" s="627"/>
      <c r="BL2697" s="627"/>
      <c r="BM2697" s="627"/>
      <c r="BN2697" s="627"/>
      <c r="BO2697" s="627"/>
      <c r="BP2697" s="627"/>
      <c r="BQ2697" s="627"/>
      <c r="BR2697" s="627"/>
      <c r="BS2697" s="627"/>
      <c r="BT2697" s="627"/>
      <c r="BU2697" s="627"/>
      <c r="BV2697" s="627"/>
      <c r="BW2697" s="627"/>
      <c r="BX2697" s="627"/>
      <c r="BY2697" s="627"/>
      <c r="CA2697" s="384" t="s">
        <v>68</v>
      </c>
      <c r="CB2697" s="384" t="s">
        <v>40</v>
      </c>
      <c r="CC2697" s="384" t="str">
        <f t="shared" si="388"/>
        <v>Pabna Faridpur</v>
      </c>
      <c r="CD2697" s="629"/>
      <c r="CE2697" s="629"/>
      <c r="CF2697" s="629"/>
      <c r="CG2697" s="629"/>
      <c r="CH2697" s="629"/>
      <c r="CI2697" s="629"/>
      <c r="CJ2697" s="629"/>
      <c r="CK2697" s="629"/>
      <c r="CN2697" s="384" t="s">
        <v>68</v>
      </c>
      <c r="CO2697" s="384" t="s">
        <v>40</v>
      </c>
      <c r="CP2697" s="384" t="str">
        <f t="shared" si="389"/>
        <v>Pabna Faridpur</v>
      </c>
      <c r="CQ2697" s="629"/>
      <c r="CR2697" s="629"/>
      <c r="CS2697" s="629"/>
      <c r="CT2697" s="629"/>
      <c r="CU2697" s="629"/>
      <c r="CV2697" s="629"/>
      <c r="CW2697" s="629"/>
      <c r="CX2697" s="629"/>
      <c r="CZ2697" s="384" t="s">
        <v>68</v>
      </c>
      <c r="DA2697" s="384" t="s">
        <v>40</v>
      </c>
      <c r="DB2697" s="384" t="str">
        <f t="shared" si="374"/>
        <v>Pabna Faridpur</v>
      </c>
      <c r="DC2697" s="566"/>
      <c r="DD2697"/>
      <c r="DE2697" s="384" t="s">
        <v>68</v>
      </c>
      <c r="DF2697" s="384" t="s">
        <v>40</v>
      </c>
      <c r="DG2697" s="384" t="str">
        <f t="shared" si="375"/>
        <v>Pabna Faridpur</v>
      </c>
      <c r="DH2697" s="566"/>
      <c r="DI2697"/>
      <c r="DJ2697" s="384" t="s">
        <v>68</v>
      </c>
      <c r="DK2697" s="384" t="s">
        <v>40</v>
      </c>
      <c r="DL2697" s="384" t="str">
        <f t="shared" si="382"/>
        <v>Pabna Faridpur</v>
      </c>
      <c r="DM2697" s="566"/>
      <c r="DN2697"/>
      <c r="DO2697" s="384" t="s">
        <v>68</v>
      </c>
      <c r="DP2697" s="384" t="s">
        <v>40</v>
      </c>
      <c r="DQ2697" s="384" t="str">
        <f t="shared" si="383"/>
        <v>Pabna Faridpur</v>
      </c>
      <c r="DR2697" s="566"/>
    </row>
    <row r="2698" spans="1:122" ht="15" hidden="1" x14ac:dyDescent="0.25">
      <c r="A2698" s="384" t="s">
        <v>68</v>
      </c>
      <c r="B2698" s="384" t="s">
        <v>473</v>
      </c>
      <c r="C2698" s="384" t="str">
        <f t="shared" si="385"/>
        <v>Pabna Iswardi</v>
      </c>
      <c r="D2698" s="626"/>
      <c r="E2698" s="626"/>
      <c r="F2698" s="626"/>
      <c r="G2698" s="626"/>
      <c r="H2698" s="626"/>
      <c r="I2698" s="626"/>
      <c r="J2698" s="626"/>
      <c r="K2698" s="626"/>
      <c r="L2698" s="626"/>
      <c r="M2698" s="626"/>
      <c r="N2698" s="626"/>
      <c r="O2698" s="626"/>
      <c r="P2698" s="626"/>
      <c r="Q2698" s="626"/>
      <c r="R2698" s="626"/>
      <c r="S2698" s="326"/>
      <c r="T2698" s="326"/>
      <c r="U2698" s="384" t="s">
        <v>68</v>
      </c>
      <c r="V2698" s="384" t="s">
        <v>473</v>
      </c>
      <c r="W2698" s="384" t="str">
        <f t="shared" si="386"/>
        <v>Pabna Iswardi</v>
      </c>
      <c r="X2698" s="626"/>
      <c r="Y2698" s="626"/>
      <c r="Z2698" s="626"/>
      <c r="AA2698" s="626"/>
      <c r="AB2698" s="626"/>
      <c r="AC2698" s="626"/>
      <c r="AD2698" s="626"/>
      <c r="AE2698" s="626"/>
      <c r="AF2698" s="626"/>
      <c r="AG2698" s="626"/>
      <c r="AH2698" s="626"/>
      <c r="AI2698" s="626"/>
      <c r="AJ2698" s="626"/>
      <c r="AK2698" s="626"/>
      <c r="AL2698" s="626"/>
      <c r="AO2698" s="384" t="s">
        <v>68</v>
      </c>
      <c r="AP2698" s="384" t="s">
        <v>473</v>
      </c>
      <c r="AQ2698" s="384" t="str">
        <f t="shared" si="387"/>
        <v>Pabna Iswardi</v>
      </c>
      <c r="AR2698" s="627"/>
      <c r="AS2698" s="627"/>
      <c r="AT2698" s="627"/>
      <c r="AU2698" s="627"/>
      <c r="AV2698" s="627"/>
      <c r="AW2698" s="627"/>
      <c r="AX2698" s="627"/>
      <c r="AY2698" s="627"/>
      <c r="AZ2698" s="627"/>
      <c r="BA2698" s="627"/>
      <c r="BB2698" s="627"/>
      <c r="BC2698" s="627"/>
      <c r="BD2698" s="627"/>
      <c r="BE2698" s="627"/>
      <c r="BF2698" s="627"/>
      <c r="BH2698" s="384" t="s">
        <v>68</v>
      </c>
      <c r="BI2698" s="384" t="s">
        <v>473</v>
      </c>
      <c r="BJ2698" s="384" t="str">
        <f t="shared" si="384"/>
        <v>Pabna Iswardi</v>
      </c>
      <c r="BK2698" s="627"/>
      <c r="BL2698" s="627"/>
      <c r="BM2698" s="627"/>
      <c r="BN2698" s="627"/>
      <c r="BO2698" s="627"/>
      <c r="BP2698" s="627"/>
      <c r="BQ2698" s="627"/>
      <c r="BR2698" s="627"/>
      <c r="BS2698" s="627"/>
      <c r="BT2698" s="627"/>
      <c r="BU2698" s="627"/>
      <c r="BV2698" s="627"/>
      <c r="BW2698" s="627"/>
      <c r="BX2698" s="627"/>
      <c r="BY2698" s="627"/>
      <c r="CA2698" s="384" t="s">
        <v>68</v>
      </c>
      <c r="CB2698" s="384" t="s">
        <v>473</v>
      </c>
      <c r="CC2698" s="384" t="str">
        <f t="shared" si="388"/>
        <v>Pabna Iswardi</v>
      </c>
      <c r="CD2698" s="629"/>
      <c r="CE2698" s="629"/>
      <c r="CF2698" s="629"/>
      <c r="CG2698" s="629"/>
      <c r="CH2698" s="629"/>
      <c r="CI2698" s="629"/>
      <c r="CJ2698" s="629"/>
      <c r="CK2698" s="629"/>
      <c r="CN2698" s="384" t="s">
        <v>68</v>
      </c>
      <c r="CO2698" s="384" t="s">
        <v>473</v>
      </c>
      <c r="CP2698" s="384" t="str">
        <f t="shared" si="389"/>
        <v>Pabna Iswardi</v>
      </c>
      <c r="CQ2698" s="629"/>
      <c r="CR2698" s="629"/>
      <c r="CS2698" s="629"/>
      <c r="CT2698" s="629"/>
      <c r="CU2698" s="629"/>
      <c r="CV2698" s="629"/>
      <c r="CW2698" s="629"/>
      <c r="CX2698" s="629"/>
      <c r="CZ2698" s="384" t="s">
        <v>68</v>
      </c>
      <c r="DA2698" s="384" t="s">
        <v>473</v>
      </c>
      <c r="DB2698" s="384" t="str">
        <f t="shared" si="374"/>
        <v>Pabna Iswardi</v>
      </c>
      <c r="DC2698" s="566"/>
      <c r="DD2698"/>
      <c r="DE2698" s="384" t="s">
        <v>68</v>
      </c>
      <c r="DF2698" s="384" t="s">
        <v>473</v>
      </c>
      <c r="DG2698" s="384" t="str">
        <f t="shared" si="375"/>
        <v>Pabna Iswardi</v>
      </c>
      <c r="DH2698" s="566"/>
      <c r="DI2698"/>
      <c r="DJ2698" s="384" t="s">
        <v>68</v>
      </c>
      <c r="DK2698" s="384" t="s">
        <v>473</v>
      </c>
      <c r="DL2698" s="384" t="str">
        <f t="shared" si="382"/>
        <v>Pabna Iswardi</v>
      </c>
      <c r="DM2698" s="566"/>
      <c r="DN2698"/>
      <c r="DO2698" s="384" t="s">
        <v>68</v>
      </c>
      <c r="DP2698" s="384" t="s">
        <v>473</v>
      </c>
      <c r="DQ2698" s="384" t="str">
        <f t="shared" si="383"/>
        <v>Pabna Iswardi</v>
      </c>
      <c r="DR2698" s="566"/>
    </row>
    <row r="2699" spans="1:122" ht="15" hidden="1" x14ac:dyDescent="0.25">
      <c r="A2699" s="384" t="s">
        <v>68</v>
      </c>
      <c r="B2699" s="241" t="s">
        <v>636</v>
      </c>
      <c r="C2699" s="384" t="str">
        <f t="shared" si="385"/>
        <v>Pabna Pabna Sadar</v>
      </c>
      <c r="D2699" s="626"/>
      <c r="E2699" s="626"/>
      <c r="F2699" s="626"/>
      <c r="G2699" s="626"/>
      <c r="H2699" s="626"/>
      <c r="I2699" s="626"/>
      <c r="J2699" s="626"/>
      <c r="K2699" s="626"/>
      <c r="L2699" s="626"/>
      <c r="M2699" s="626"/>
      <c r="N2699" s="626"/>
      <c r="O2699" s="626"/>
      <c r="P2699" s="626"/>
      <c r="Q2699" s="626"/>
      <c r="R2699" s="626"/>
      <c r="S2699" s="326"/>
      <c r="T2699" s="326"/>
      <c r="U2699" s="384" t="s">
        <v>68</v>
      </c>
      <c r="V2699" s="241" t="s">
        <v>636</v>
      </c>
      <c r="W2699" s="384" t="str">
        <f t="shared" si="386"/>
        <v>Pabna Pabna Sadar</v>
      </c>
      <c r="X2699" s="626"/>
      <c r="Y2699" s="626"/>
      <c r="Z2699" s="626"/>
      <c r="AA2699" s="626"/>
      <c r="AB2699" s="626"/>
      <c r="AC2699" s="626"/>
      <c r="AD2699" s="626"/>
      <c r="AE2699" s="626"/>
      <c r="AF2699" s="626"/>
      <c r="AG2699" s="626"/>
      <c r="AH2699" s="626"/>
      <c r="AI2699" s="626"/>
      <c r="AJ2699" s="626"/>
      <c r="AK2699" s="626"/>
      <c r="AL2699" s="626"/>
      <c r="AO2699" s="384" t="s">
        <v>68</v>
      </c>
      <c r="AP2699" s="241" t="s">
        <v>636</v>
      </c>
      <c r="AQ2699" s="384" t="str">
        <f t="shared" si="387"/>
        <v>Pabna Pabna Sadar</v>
      </c>
      <c r="AR2699" s="627"/>
      <c r="AS2699" s="627"/>
      <c r="AT2699" s="627"/>
      <c r="AU2699" s="627"/>
      <c r="AV2699" s="627"/>
      <c r="AW2699" s="627"/>
      <c r="AX2699" s="627"/>
      <c r="AY2699" s="627"/>
      <c r="AZ2699" s="627"/>
      <c r="BA2699" s="627"/>
      <c r="BB2699" s="627"/>
      <c r="BC2699" s="627"/>
      <c r="BD2699" s="627"/>
      <c r="BE2699" s="627"/>
      <c r="BF2699" s="627"/>
      <c r="BH2699" s="384" t="s">
        <v>68</v>
      </c>
      <c r="BI2699" s="241" t="s">
        <v>636</v>
      </c>
      <c r="BJ2699" s="384" t="str">
        <f t="shared" si="384"/>
        <v>Pabna Pabna Sadar</v>
      </c>
      <c r="BK2699" s="627"/>
      <c r="BL2699" s="627"/>
      <c r="BM2699" s="627"/>
      <c r="BN2699" s="627"/>
      <c r="BO2699" s="627"/>
      <c r="BP2699" s="627"/>
      <c r="BQ2699" s="627"/>
      <c r="BR2699" s="627"/>
      <c r="BS2699" s="627"/>
      <c r="BT2699" s="627"/>
      <c r="BU2699" s="627"/>
      <c r="BV2699" s="627"/>
      <c r="BW2699" s="627"/>
      <c r="BX2699" s="627"/>
      <c r="BY2699" s="627"/>
      <c r="CA2699" s="384" t="s">
        <v>68</v>
      </c>
      <c r="CB2699" s="241" t="s">
        <v>636</v>
      </c>
      <c r="CC2699" s="384" t="str">
        <f t="shared" si="388"/>
        <v>Pabna Pabna Sadar</v>
      </c>
      <c r="CD2699" s="629"/>
      <c r="CE2699" s="629"/>
      <c r="CF2699" s="629"/>
      <c r="CG2699" s="629"/>
      <c r="CH2699" s="629"/>
      <c r="CI2699" s="629"/>
      <c r="CJ2699" s="629"/>
      <c r="CK2699" s="629"/>
      <c r="CN2699" s="384" t="s">
        <v>68</v>
      </c>
      <c r="CO2699" s="241" t="s">
        <v>636</v>
      </c>
      <c r="CP2699" s="384" t="str">
        <f t="shared" si="389"/>
        <v>Pabna Pabna Sadar</v>
      </c>
      <c r="CQ2699" s="629"/>
      <c r="CR2699" s="629"/>
      <c r="CS2699" s="629"/>
      <c r="CT2699" s="629"/>
      <c r="CU2699" s="629"/>
      <c r="CV2699" s="629"/>
      <c r="CW2699" s="629"/>
      <c r="CX2699" s="629"/>
      <c r="CZ2699" s="384" t="s">
        <v>68</v>
      </c>
      <c r="DA2699" s="241" t="s">
        <v>636</v>
      </c>
      <c r="DB2699" s="384" t="str">
        <f t="shared" si="374"/>
        <v>Pabna Pabna Sadar</v>
      </c>
      <c r="DC2699" s="566"/>
      <c r="DD2699"/>
      <c r="DE2699" s="384" t="s">
        <v>68</v>
      </c>
      <c r="DF2699" s="241" t="s">
        <v>636</v>
      </c>
      <c r="DG2699" s="384" t="str">
        <f t="shared" si="375"/>
        <v>Pabna Pabna Sadar</v>
      </c>
      <c r="DH2699" s="566"/>
      <c r="DI2699"/>
      <c r="DJ2699" s="384" t="s">
        <v>68</v>
      </c>
      <c r="DK2699" s="241" t="s">
        <v>636</v>
      </c>
      <c r="DL2699" s="384" t="str">
        <f t="shared" si="382"/>
        <v>Pabna Pabna Sadar</v>
      </c>
      <c r="DM2699" s="566"/>
      <c r="DN2699"/>
      <c r="DO2699" s="384" t="s">
        <v>68</v>
      </c>
      <c r="DP2699" s="241" t="s">
        <v>636</v>
      </c>
      <c r="DQ2699" s="384" t="str">
        <f t="shared" si="383"/>
        <v>Pabna Pabna Sadar</v>
      </c>
      <c r="DR2699" s="566"/>
    </row>
    <row r="2700" spans="1:122" ht="15" hidden="1" x14ac:dyDescent="0.25">
      <c r="A2700" s="384" t="s">
        <v>68</v>
      </c>
      <c r="B2700" s="384" t="s">
        <v>474</v>
      </c>
      <c r="C2700" s="384" t="str">
        <f t="shared" si="385"/>
        <v>Pabna Santhia</v>
      </c>
      <c r="D2700" s="626"/>
      <c r="E2700" s="626"/>
      <c r="F2700" s="626"/>
      <c r="G2700" s="626"/>
      <c r="H2700" s="626"/>
      <c r="I2700" s="626"/>
      <c r="J2700" s="626"/>
      <c r="K2700" s="626"/>
      <c r="L2700" s="626"/>
      <c r="M2700" s="626"/>
      <c r="N2700" s="626"/>
      <c r="O2700" s="626"/>
      <c r="P2700" s="626"/>
      <c r="Q2700" s="626"/>
      <c r="R2700" s="626"/>
      <c r="S2700" s="326"/>
      <c r="T2700" s="326"/>
      <c r="U2700" s="384" t="s">
        <v>68</v>
      </c>
      <c r="V2700" s="384" t="s">
        <v>474</v>
      </c>
      <c r="W2700" s="384" t="str">
        <f t="shared" si="386"/>
        <v>Pabna Santhia</v>
      </c>
      <c r="X2700" s="626"/>
      <c r="Y2700" s="626"/>
      <c r="Z2700" s="626"/>
      <c r="AA2700" s="626"/>
      <c r="AB2700" s="626"/>
      <c r="AC2700" s="626"/>
      <c r="AD2700" s="626"/>
      <c r="AE2700" s="626"/>
      <c r="AF2700" s="626"/>
      <c r="AG2700" s="626"/>
      <c r="AH2700" s="626"/>
      <c r="AI2700" s="626"/>
      <c r="AJ2700" s="626"/>
      <c r="AK2700" s="626"/>
      <c r="AL2700" s="626"/>
      <c r="AO2700" s="384" t="s">
        <v>68</v>
      </c>
      <c r="AP2700" s="384" t="s">
        <v>474</v>
      </c>
      <c r="AQ2700" s="384" t="str">
        <f t="shared" si="387"/>
        <v>Pabna Santhia</v>
      </c>
      <c r="AR2700" s="627"/>
      <c r="AS2700" s="627"/>
      <c r="AT2700" s="627"/>
      <c r="AU2700" s="627"/>
      <c r="AV2700" s="627"/>
      <c r="AW2700" s="627"/>
      <c r="AX2700" s="627"/>
      <c r="AY2700" s="627"/>
      <c r="AZ2700" s="627"/>
      <c r="BA2700" s="627"/>
      <c r="BB2700" s="627"/>
      <c r="BC2700" s="627"/>
      <c r="BD2700" s="627"/>
      <c r="BE2700" s="627"/>
      <c r="BF2700" s="627"/>
      <c r="BH2700" s="384" t="s">
        <v>68</v>
      </c>
      <c r="BI2700" s="384" t="s">
        <v>474</v>
      </c>
      <c r="BJ2700" s="384" t="str">
        <f t="shared" si="384"/>
        <v>Pabna Santhia</v>
      </c>
      <c r="BK2700" s="627"/>
      <c r="BL2700" s="627"/>
      <c r="BM2700" s="627"/>
      <c r="BN2700" s="627"/>
      <c r="BO2700" s="627"/>
      <c r="BP2700" s="627"/>
      <c r="BQ2700" s="627"/>
      <c r="BR2700" s="627"/>
      <c r="BS2700" s="627"/>
      <c r="BT2700" s="627"/>
      <c r="BU2700" s="627"/>
      <c r="BV2700" s="627"/>
      <c r="BW2700" s="627"/>
      <c r="BX2700" s="627"/>
      <c r="BY2700" s="627"/>
      <c r="CA2700" s="384" t="s">
        <v>68</v>
      </c>
      <c r="CB2700" s="384" t="s">
        <v>474</v>
      </c>
      <c r="CC2700" s="384" t="str">
        <f t="shared" si="388"/>
        <v>Pabna Santhia</v>
      </c>
      <c r="CD2700" s="629"/>
      <c r="CE2700" s="629"/>
      <c r="CF2700" s="629"/>
      <c r="CG2700" s="629"/>
      <c r="CH2700" s="629"/>
      <c r="CI2700" s="629"/>
      <c r="CJ2700" s="629"/>
      <c r="CK2700" s="629"/>
      <c r="CN2700" s="384" t="s">
        <v>68</v>
      </c>
      <c r="CO2700" s="384" t="s">
        <v>474</v>
      </c>
      <c r="CP2700" s="384" t="str">
        <f t="shared" si="389"/>
        <v>Pabna Santhia</v>
      </c>
      <c r="CQ2700" s="629"/>
      <c r="CR2700" s="629"/>
      <c r="CS2700" s="629"/>
      <c r="CT2700" s="629"/>
      <c r="CU2700" s="629"/>
      <c r="CV2700" s="629"/>
      <c r="CW2700" s="629"/>
      <c r="CX2700" s="629"/>
      <c r="CZ2700" s="384" t="s">
        <v>68</v>
      </c>
      <c r="DA2700" s="384" t="s">
        <v>474</v>
      </c>
      <c r="DB2700" s="384" t="str">
        <f t="shared" si="374"/>
        <v>Pabna Santhia</v>
      </c>
      <c r="DC2700" s="566"/>
      <c r="DD2700"/>
      <c r="DE2700" s="384" t="s">
        <v>68</v>
      </c>
      <c r="DF2700" s="384" t="s">
        <v>474</v>
      </c>
      <c r="DG2700" s="384" t="str">
        <f t="shared" si="375"/>
        <v>Pabna Santhia</v>
      </c>
      <c r="DH2700" s="566"/>
      <c r="DI2700"/>
      <c r="DJ2700" s="384" t="s">
        <v>68</v>
      </c>
      <c r="DK2700" s="384" t="s">
        <v>474</v>
      </c>
      <c r="DL2700" s="384" t="str">
        <f t="shared" si="382"/>
        <v>Pabna Santhia</v>
      </c>
      <c r="DM2700" s="566"/>
      <c r="DN2700"/>
      <c r="DO2700" s="384" t="s">
        <v>68</v>
      </c>
      <c r="DP2700" s="384" t="s">
        <v>474</v>
      </c>
      <c r="DQ2700" s="384" t="str">
        <f t="shared" si="383"/>
        <v>Pabna Santhia</v>
      </c>
      <c r="DR2700" s="566"/>
    </row>
    <row r="2701" spans="1:122" ht="15" hidden="1" x14ac:dyDescent="0.25">
      <c r="A2701" s="384" t="s">
        <v>68</v>
      </c>
      <c r="B2701" s="384" t="s">
        <v>475</v>
      </c>
      <c r="C2701" s="384" t="str">
        <f t="shared" si="385"/>
        <v>Pabna Sujanagar</v>
      </c>
      <c r="D2701" s="626"/>
      <c r="E2701" s="626"/>
      <c r="F2701" s="626"/>
      <c r="G2701" s="626"/>
      <c r="H2701" s="626"/>
      <c r="I2701" s="626"/>
      <c r="J2701" s="626"/>
      <c r="K2701" s="626"/>
      <c r="L2701" s="626"/>
      <c r="M2701" s="626"/>
      <c r="N2701" s="626"/>
      <c r="O2701" s="626"/>
      <c r="P2701" s="626"/>
      <c r="Q2701" s="626"/>
      <c r="R2701" s="626"/>
      <c r="S2701" s="326"/>
      <c r="T2701" s="326"/>
      <c r="U2701" s="384" t="s">
        <v>68</v>
      </c>
      <c r="V2701" s="384" t="s">
        <v>475</v>
      </c>
      <c r="W2701" s="384" t="str">
        <f t="shared" si="386"/>
        <v>Pabna Sujanagar</v>
      </c>
      <c r="X2701" s="626"/>
      <c r="Y2701" s="626"/>
      <c r="Z2701" s="626"/>
      <c r="AA2701" s="626"/>
      <c r="AB2701" s="626"/>
      <c r="AC2701" s="626"/>
      <c r="AD2701" s="626"/>
      <c r="AE2701" s="626"/>
      <c r="AF2701" s="626"/>
      <c r="AG2701" s="626"/>
      <c r="AH2701" s="626"/>
      <c r="AI2701" s="626"/>
      <c r="AJ2701" s="626"/>
      <c r="AK2701" s="626"/>
      <c r="AL2701" s="626"/>
      <c r="AO2701" s="384" t="s">
        <v>68</v>
      </c>
      <c r="AP2701" s="384" t="s">
        <v>475</v>
      </c>
      <c r="AQ2701" s="384" t="str">
        <f t="shared" si="387"/>
        <v>Pabna Sujanagar</v>
      </c>
      <c r="AR2701" s="627"/>
      <c r="AS2701" s="627"/>
      <c r="AT2701" s="627"/>
      <c r="AU2701" s="627"/>
      <c r="AV2701" s="627"/>
      <c r="AW2701" s="627"/>
      <c r="AX2701" s="627"/>
      <c r="AY2701" s="627"/>
      <c r="AZ2701" s="627"/>
      <c r="BA2701" s="627"/>
      <c r="BB2701" s="627"/>
      <c r="BC2701" s="627"/>
      <c r="BD2701" s="627"/>
      <c r="BE2701" s="627"/>
      <c r="BF2701" s="627"/>
      <c r="BH2701" s="384" t="s">
        <v>68</v>
      </c>
      <c r="BI2701" s="384" t="s">
        <v>475</v>
      </c>
      <c r="BJ2701" s="384" t="str">
        <f t="shared" si="384"/>
        <v>Pabna Sujanagar</v>
      </c>
      <c r="BK2701" s="627"/>
      <c r="BL2701" s="627"/>
      <c r="BM2701" s="627"/>
      <c r="BN2701" s="627"/>
      <c r="BO2701" s="627"/>
      <c r="BP2701" s="627"/>
      <c r="BQ2701" s="627"/>
      <c r="BR2701" s="627"/>
      <c r="BS2701" s="627"/>
      <c r="BT2701" s="627"/>
      <c r="BU2701" s="627"/>
      <c r="BV2701" s="627"/>
      <c r="BW2701" s="627"/>
      <c r="BX2701" s="627"/>
      <c r="BY2701" s="627"/>
      <c r="CA2701" s="384" t="s">
        <v>68</v>
      </c>
      <c r="CB2701" s="384" t="s">
        <v>475</v>
      </c>
      <c r="CC2701" s="384" t="str">
        <f t="shared" si="388"/>
        <v>Pabna Sujanagar</v>
      </c>
      <c r="CD2701" s="629"/>
      <c r="CE2701" s="629"/>
      <c r="CF2701" s="629"/>
      <c r="CG2701" s="629"/>
      <c r="CH2701" s="629"/>
      <c r="CI2701" s="629"/>
      <c r="CJ2701" s="629"/>
      <c r="CK2701" s="629"/>
      <c r="CN2701" s="384" t="s">
        <v>68</v>
      </c>
      <c r="CO2701" s="384" t="s">
        <v>475</v>
      </c>
      <c r="CP2701" s="384" t="str">
        <f t="shared" si="389"/>
        <v>Pabna Sujanagar</v>
      </c>
      <c r="CQ2701" s="629"/>
      <c r="CR2701" s="629"/>
      <c r="CS2701" s="629"/>
      <c r="CT2701" s="629"/>
      <c r="CU2701" s="629"/>
      <c r="CV2701" s="629"/>
      <c r="CW2701" s="629"/>
      <c r="CX2701" s="629"/>
      <c r="CZ2701" s="384" t="s">
        <v>68</v>
      </c>
      <c r="DA2701" s="384" t="s">
        <v>475</v>
      </c>
      <c r="DB2701" s="384" t="str">
        <f t="shared" si="374"/>
        <v>Pabna Sujanagar</v>
      </c>
      <c r="DC2701" s="566"/>
      <c r="DD2701"/>
      <c r="DE2701" s="384" t="s">
        <v>68</v>
      </c>
      <c r="DF2701" s="384" t="s">
        <v>475</v>
      </c>
      <c r="DG2701" s="384" t="str">
        <f t="shared" si="375"/>
        <v>Pabna Sujanagar</v>
      </c>
      <c r="DH2701" s="566"/>
      <c r="DI2701"/>
      <c r="DJ2701" s="384" t="s">
        <v>68</v>
      </c>
      <c r="DK2701" s="384" t="s">
        <v>475</v>
      </c>
      <c r="DL2701" s="384" t="str">
        <f t="shared" si="382"/>
        <v>Pabna Sujanagar</v>
      </c>
      <c r="DM2701" s="566"/>
      <c r="DN2701"/>
      <c r="DO2701" s="384" t="s">
        <v>68</v>
      </c>
      <c r="DP2701" s="384" t="s">
        <v>475</v>
      </c>
      <c r="DQ2701" s="384" t="str">
        <f t="shared" si="383"/>
        <v>Pabna Sujanagar</v>
      </c>
      <c r="DR2701" s="566"/>
    </row>
    <row r="2702" spans="1:122" ht="15" hidden="1" x14ac:dyDescent="0.25">
      <c r="A2702" s="384" t="s">
        <v>69</v>
      </c>
      <c r="B2702" s="384" t="s">
        <v>480</v>
      </c>
      <c r="C2702" s="384" t="str">
        <f t="shared" si="385"/>
        <v>Rajshahi Bagha</v>
      </c>
      <c r="D2702" s="626"/>
      <c r="E2702" s="626"/>
      <c r="F2702" s="626"/>
      <c r="G2702" s="626"/>
      <c r="H2702" s="626"/>
      <c r="I2702" s="626"/>
      <c r="J2702" s="626"/>
      <c r="K2702" s="626"/>
      <c r="L2702" s="626"/>
      <c r="M2702" s="626"/>
      <c r="N2702" s="626"/>
      <c r="O2702" s="626"/>
      <c r="P2702" s="626"/>
      <c r="Q2702" s="626"/>
      <c r="R2702" s="626"/>
      <c r="S2702" s="386"/>
      <c r="T2702" s="386"/>
      <c r="U2702" s="384" t="s">
        <v>69</v>
      </c>
      <c r="V2702" s="384" t="s">
        <v>480</v>
      </c>
      <c r="W2702" s="384" t="str">
        <f t="shared" si="386"/>
        <v>Rajshahi Bagha</v>
      </c>
      <c r="X2702" s="626"/>
      <c r="Y2702" s="626"/>
      <c r="Z2702" s="626"/>
      <c r="AA2702" s="626"/>
      <c r="AB2702" s="626"/>
      <c r="AC2702" s="626"/>
      <c r="AD2702" s="626"/>
      <c r="AE2702" s="626"/>
      <c r="AF2702" s="626"/>
      <c r="AG2702" s="626"/>
      <c r="AH2702" s="626"/>
      <c r="AI2702" s="626"/>
      <c r="AJ2702" s="626"/>
      <c r="AK2702" s="626"/>
      <c r="AL2702" s="626"/>
      <c r="AO2702" s="384" t="s">
        <v>69</v>
      </c>
      <c r="AP2702" s="384" t="s">
        <v>480</v>
      </c>
      <c r="AQ2702" s="384" t="str">
        <f t="shared" si="387"/>
        <v>Rajshahi Bagha</v>
      </c>
      <c r="AR2702" s="627"/>
      <c r="AS2702" s="627"/>
      <c r="AT2702" s="627"/>
      <c r="AU2702" s="627"/>
      <c r="AV2702" s="627"/>
      <c r="AW2702" s="627"/>
      <c r="AX2702" s="627"/>
      <c r="AY2702" s="627"/>
      <c r="AZ2702" s="627"/>
      <c r="BA2702" s="627"/>
      <c r="BB2702" s="627"/>
      <c r="BC2702" s="627"/>
      <c r="BD2702" s="627"/>
      <c r="BE2702" s="627"/>
      <c r="BF2702" s="627"/>
      <c r="BH2702" s="384" t="s">
        <v>69</v>
      </c>
      <c r="BI2702" s="384" t="s">
        <v>480</v>
      </c>
      <c r="BJ2702" s="384" t="str">
        <f t="shared" si="384"/>
        <v>Rajshahi Bagha</v>
      </c>
      <c r="BK2702" s="627"/>
      <c r="BL2702" s="627"/>
      <c r="BM2702" s="627"/>
      <c r="BN2702" s="627"/>
      <c r="BO2702" s="627"/>
      <c r="BP2702" s="627"/>
      <c r="BQ2702" s="627"/>
      <c r="BR2702" s="627"/>
      <c r="BS2702" s="627"/>
      <c r="BT2702" s="627"/>
      <c r="BU2702" s="627"/>
      <c r="BV2702" s="627"/>
      <c r="BW2702" s="627"/>
      <c r="BX2702" s="627"/>
      <c r="BY2702" s="627"/>
      <c r="CA2702" s="384" t="s">
        <v>69</v>
      </c>
      <c r="CB2702" s="384" t="s">
        <v>480</v>
      </c>
      <c r="CC2702" s="384" t="str">
        <f t="shared" si="388"/>
        <v>Rajshahi Bagha</v>
      </c>
      <c r="CD2702" s="629"/>
      <c r="CE2702" s="629"/>
      <c r="CF2702" s="629"/>
      <c r="CG2702" s="629"/>
      <c r="CH2702" s="629"/>
      <c r="CI2702" s="629"/>
      <c r="CJ2702" s="629"/>
      <c r="CK2702" s="629"/>
      <c r="CN2702" s="384" t="s">
        <v>69</v>
      </c>
      <c r="CO2702" s="384" t="s">
        <v>480</v>
      </c>
      <c r="CP2702" s="384" t="str">
        <f t="shared" si="389"/>
        <v>Rajshahi Bagha</v>
      </c>
      <c r="CQ2702" s="629"/>
      <c r="CR2702" s="629"/>
      <c r="CS2702" s="629"/>
      <c r="CT2702" s="629"/>
      <c r="CU2702" s="629"/>
      <c r="CV2702" s="629"/>
      <c r="CW2702" s="629"/>
      <c r="CX2702" s="629"/>
      <c r="CZ2702" s="384" t="s">
        <v>69</v>
      </c>
      <c r="DA2702" s="384" t="s">
        <v>480</v>
      </c>
      <c r="DB2702" s="384" t="str">
        <f t="shared" si="374"/>
        <v>Rajshahi Bagha</v>
      </c>
      <c r="DC2702" s="566"/>
      <c r="DD2702"/>
      <c r="DE2702" s="384" t="s">
        <v>69</v>
      </c>
      <c r="DF2702" s="384" t="s">
        <v>480</v>
      </c>
      <c r="DG2702" s="384" t="str">
        <f t="shared" si="375"/>
        <v>Rajshahi Bagha</v>
      </c>
      <c r="DH2702" s="566"/>
      <c r="DI2702"/>
      <c r="DJ2702" s="384" t="s">
        <v>69</v>
      </c>
      <c r="DK2702" s="384" t="s">
        <v>480</v>
      </c>
      <c r="DL2702" s="384" t="str">
        <f t="shared" si="382"/>
        <v>Rajshahi Bagha</v>
      </c>
      <c r="DM2702" s="566"/>
      <c r="DN2702"/>
      <c r="DO2702" s="384" t="s">
        <v>69</v>
      </c>
      <c r="DP2702" s="384" t="s">
        <v>480</v>
      </c>
      <c r="DQ2702" s="384" t="str">
        <f t="shared" si="383"/>
        <v>Rajshahi Bagha</v>
      </c>
      <c r="DR2702" s="566"/>
    </row>
    <row r="2703" spans="1:122" ht="15" hidden="1" x14ac:dyDescent="0.25">
      <c r="A2703" s="384" t="s">
        <v>69</v>
      </c>
      <c r="B2703" s="384" t="s">
        <v>481</v>
      </c>
      <c r="C2703" s="384" t="str">
        <f t="shared" si="385"/>
        <v>Rajshahi Bagmara</v>
      </c>
      <c r="D2703" s="626"/>
      <c r="E2703" s="626"/>
      <c r="F2703" s="626"/>
      <c r="G2703" s="626"/>
      <c r="H2703" s="626"/>
      <c r="I2703" s="626"/>
      <c r="J2703" s="626"/>
      <c r="K2703" s="626"/>
      <c r="L2703" s="626"/>
      <c r="M2703" s="626"/>
      <c r="N2703" s="626"/>
      <c r="O2703" s="626"/>
      <c r="P2703" s="626"/>
      <c r="Q2703" s="626"/>
      <c r="R2703" s="626"/>
      <c r="S2703" s="386"/>
      <c r="T2703" s="386"/>
      <c r="U2703" s="384" t="s">
        <v>69</v>
      </c>
      <c r="V2703" s="384" t="s">
        <v>481</v>
      </c>
      <c r="W2703" s="384" t="str">
        <f t="shared" si="386"/>
        <v>Rajshahi Bagmara</v>
      </c>
      <c r="X2703" s="626"/>
      <c r="Y2703" s="626"/>
      <c r="Z2703" s="626"/>
      <c r="AA2703" s="626"/>
      <c r="AB2703" s="626"/>
      <c r="AC2703" s="626"/>
      <c r="AD2703" s="626"/>
      <c r="AE2703" s="626"/>
      <c r="AF2703" s="626"/>
      <c r="AG2703" s="626"/>
      <c r="AH2703" s="626"/>
      <c r="AI2703" s="626"/>
      <c r="AJ2703" s="626"/>
      <c r="AK2703" s="626"/>
      <c r="AL2703" s="626"/>
      <c r="AO2703" s="384" t="s">
        <v>69</v>
      </c>
      <c r="AP2703" s="384" t="s">
        <v>481</v>
      </c>
      <c r="AQ2703" s="384" t="str">
        <f t="shared" si="387"/>
        <v>Rajshahi Bagmara</v>
      </c>
      <c r="AR2703" s="627"/>
      <c r="AS2703" s="627"/>
      <c r="AT2703" s="627"/>
      <c r="AU2703" s="627"/>
      <c r="AV2703" s="627"/>
      <c r="AW2703" s="627"/>
      <c r="AX2703" s="627"/>
      <c r="AY2703" s="627"/>
      <c r="AZ2703" s="627"/>
      <c r="BA2703" s="627"/>
      <c r="BB2703" s="627"/>
      <c r="BC2703" s="627"/>
      <c r="BD2703" s="627"/>
      <c r="BE2703" s="627"/>
      <c r="BF2703" s="627"/>
      <c r="BH2703" s="384" t="s">
        <v>69</v>
      </c>
      <c r="BI2703" s="384" t="s">
        <v>481</v>
      </c>
      <c r="BJ2703" s="384" t="str">
        <f t="shared" si="384"/>
        <v>Rajshahi Bagmara</v>
      </c>
      <c r="BK2703" s="627"/>
      <c r="BL2703" s="627"/>
      <c r="BM2703" s="627"/>
      <c r="BN2703" s="627"/>
      <c r="BO2703" s="627"/>
      <c r="BP2703" s="627"/>
      <c r="BQ2703" s="627"/>
      <c r="BR2703" s="627"/>
      <c r="BS2703" s="627"/>
      <c r="BT2703" s="627"/>
      <c r="BU2703" s="627"/>
      <c r="BV2703" s="627"/>
      <c r="BW2703" s="627"/>
      <c r="BX2703" s="627"/>
      <c r="BY2703" s="627"/>
      <c r="CA2703" s="384" t="s">
        <v>69</v>
      </c>
      <c r="CB2703" s="384" t="s">
        <v>481</v>
      </c>
      <c r="CC2703" s="384" t="str">
        <f t="shared" si="388"/>
        <v>Rajshahi Bagmara</v>
      </c>
      <c r="CD2703" s="629"/>
      <c r="CE2703" s="629"/>
      <c r="CF2703" s="629"/>
      <c r="CG2703" s="629"/>
      <c r="CH2703" s="629"/>
      <c r="CI2703" s="629"/>
      <c r="CJ2703" s="629"/>
      <c r="CK2703" s="629"/>
      <c r="CN2703" s="384" t="s">
        <v>69</v>
      </c>
      <c r="CO2703" s="384" t="s">
        <v>481</v>
      </c>
      <c r="CP2703" s="384" t="str">
        <f t="shared" si="389"/>
        <v>Rajshahi Bagmara</v>
      </c>
      <c r="CQ2703" s="629"/>
      <c r="CR2703" s="629"/>
      <c r="CS2703" s="629"/>
      <c r="CT2703" s="629"/>
      <c r="CU2703" s="629"/>
      <c r="CV2703" s="629"/>
      <c r="CW2703" s="629"/>
      <c r="CX2703" s="629"/>
      <c r="CZ2703" s="384" t="s">
        <v>69</v>
      </c>
      <c r="DA2703" s="384" t="s">
        <v>481</v>
      </c>
      <c r="DB2703" s="384" t="str">
        <f t="shared" si="374"/>
        <v>Rajshahi Bagmara</v>
      </c>
      <c r="DC2703" s="566"/>
      <c r="DD2703"/>
      <c r="DE2703" s="384" t="s">
        <v>69</v>
      </c>
      <c r="DF2703" s="384" t="s">
        <v>481</v>
      </c>
      <c r="DG2703" s="384" t="str">
        <f t="shared" si="375"/>
        <v>Rajshahi Bagmara</v>
      </c>
      <c r="DH2703" s="566"/>
      <c r="DI2703"/>
      <c r="DJ2703" s="384" t="s">
        <v>69</v>
      </c>
      <c r="DK2703" s="384" t="s">
        <v>481</v>
      </c>
      <c r="DL2703" s="384" t="str">
        <f t="shared" si="382"/>
        <v>Rajshahi Bagmara</v>
      </c>
      <c r="DM2703" s="566"/>
      <c r="DN2703"/>
      <c r="DO2703" s="384" t="s">
        <v>69</v>
      </c>
      <c r="DP2703" s="384" t="s">
        <v>481</v>
      </c>
      <c r="DQ2703" s="384" t="str">
        <f t="shared" si="383"/>
        <v>Rajshahi Bagmara</v>
      </c>
      <c r="DR2703" s="566"/>
    </row>
    <row r="2704" spans="1:122" ht="15" hidden="1" x14ac:dyDescent="0.25">
      <c r="A2704" s="384" t="s">
        <v>69</v>
      </c>
      <c r="B2704" s="385" t="s">
        <v>482</v>
      </c>
      <c r="C2704" s="384" t="str">
        <f t="shared" si="385"/>
        <v>Rajshahi Bagmara 2nd Lab</v>
      </c>
      <c r="D2704" s="626"/>
      <c r="E2704" s="626"/>
      <c r="F2704" s="626"/>
      <c r="G2704" s="626"/>
      <c r="H2704" s="626"/>
      <c r="I2704" s="626"/>
      <c r="J2704" s="626"/>
      <c r="K2704" s="626"/>
      <c r="L2704" s="626"/>
      <c r="M2704" s="626"/>
      <c r="N2704" s="626"/>
      <c r="O2704" s="626"/>
      <c r="P2704" s="626"/>
      <c r="Q2704" s="626"/>
      <c r="R2704" s="626"/>
      <c r="S2704" s="386"/>
      <c r="T2704" s="386"/>
      <c r="U2704" s="384" t="s">
        <v>69</v>
      </c>
      <c r="V2704" s="385" t="s">
        <v>482</v>
      </c>
      <c r="W2704" s="384" t="str">
        <f t="shared" si="386"/>
        <v>Rajshahi Bagmara 2nd Lab</v>
      </c>
      <c r="X2704" s="626"/>
      <c r="Y2704" s="626"/>
      <c r="Z2704" s="626"/>
      <c r="AA2704" s="626"/>
      <c r="AB2704" s="626"/>
      <c r="AC2704" s="626"/>
      <c r="AD2704" s="626"/>
      <c r="AE2704" s="626"/>
      <c r="AF2704" s="626"/>
      <c r="AG2704" s="626"/>
      <c r="AH2704" s="626"/>
      <c r="AI2704" s="626"/>
      <c r="AJ2704" s="626"/>
      <c r="AK2704" s="626"/>
      <c r="AL2704" s="626"/>
      <c r="AO2704" s="384" t="s">
        <v>69</v>
      </c>
      <c r="AP2704" s="385" t="s">
        <v>482</v>
      </c>
      <c r="AQ2704" s="384" t="str">
        <f t="shared" si="387"/>
        <v>Rajshahi Bagmara 2nd Lab</v>
      </c>
      <c r="AR2704" s="627"/>
      <c r="AS2704" s="627"/>
      <c r="AT2704" s="627"/>
      <c r="AU2704" s="627"/>
      <c r="AV2704" s="627"/>
      <c r="AW2704" s="627"/>
      <c r="AX2704" s="627"/>
      <c r="AY2704" s="627"/>
      <c r="AZ2704" s="627"/>
      <c r="BA2704" s="627"/>
      <c r="BB2704" s="627"/>
      <c r="BC2704" s="627"/>
      <c r="BD2704" s="627"/>
      <c r="BE2704" s="627"/>
      <c r="BF2704" s="627"/>
      <c r="BH2704" s="384" t="s">
        <v>69</v>
      </c>
      <c r="BI2704" s="385" t="s">
        <v>482</v>
      </c>
      <c r="BJ2704" s="384" t="str">
        <f t="shared" si="384"/>
        <v>Rajshahi Bagmara 2nd Lab</v>
      </c>
      <c r="BK2704" s="627"/>
      <c r="BL2704" s="627"/>
      <c r="BM2704" s="627"/>
      <c r="BN2704" s="627"/>
      <c r="BO2704" s="627"/>
      <c r="BP2704" s="627"/>
      <c r="BQ2704" s="627"/>
      <c r="BR2704" s="627"/>
      <c r="BS2704" s="627"/>
      <c r="BT2704" s="627"/>
      <c r="BU2704" s="627"/>
      <c r="BV2704" s="627"/>
      <c r="BW2704" s="627"/>
      <c r="BX2704" s="627"/>
      <c r="BY2704" s="627"/>
      <c r="CA2704" s="384" t="s">
        <v>69</v>
      </c>
      <c r="CB2704" s="385" t="s">
        <v>482</v>
      </c>
      <c r="CC2704" s="384" t="str">
        <f t="shared" si="388"/>
        <v>Rajshahi Bagmara 2nd Lab</v>
      </c>
      <c r="CD2704" s="629"/>
      <c r="CE2704" s="629"/>
      <c r="CF2704" s="629"/>
      <c r="CG2704" s="629"/>
      <c r="CH2704" s="629"/>
      <c r="CI2704" s="629"/>
      <c r="CJ2704" s="629"/>
      <c r="CK2704" s="629"/>
      <c r="CN2704" s="384" t="s">
        <v>69</v>
      </c>
      <c r="CO2704" s="385" t="s">
        <v>482</v>
      </c>
      <c r="CP2704" s="384" t="str">
        <f t="shared" si="389"/>
        <v>Rajshahi Bagmara 2nd Lab</v>
      </c>
      <c r="CQ2704" s="629"/>
      <c r="CR2704" s="629"/>
      <c r="CS2704" s="629"/>
      <c r="CT2704" s="629"/>
      <c r="CU2704" s="629"/>
      <c r="CV2704" s="629"/>
      <c r="CW2704" s="629"/>
      <c r="CX2704" s="629"/>
      <c r="CZ2704" s="384" t="s">
        <v>69</v>
      </c>
      <c r="DA2704" s="385" t="s">
        <v>482</v>
      </c>
      <c r="DB2704" s="384" t="str">
        <f t="shared" si="374"/>
        <v>Rajshahi Bagmara 2nd Lab</v>
      </c>
      <c r="DC2704" s="566"/>
      <c r="DD2704"/>
      <c r="DE2704" s="384" t="s">
        <v>69</v>
      </c>
      <c r="DF2704" s="385" t="s">
        <v>482</v>
      </c>
      <c r="DG2704" s="384" t="str">
        <f t="shared" si="375"/>
        <v>Rajshahi Bagmara 2nd Lab</v>
      </c>
      <c r="DH2704" s="566"/>
      <c r="DI2704"/>
      <c r="DJ2704" s="384" t="s">
        <v>69</v>
      </c>
      <c r="DK2704" s="385" t="s">
        <v>482</v>
      </c>
      <c r="DL2704" s="384" t="str">
        <f t="shared" si="382"/>
        <v>Rajshahi Bagmara 2nd Lab</v>
      </c>
      <c r="DM2704" s="566"/>
      <c r="DN2704"/>
      <c r="DO2704" s="384" t="s">
        <v>69</v>
      </c>
      <c r="DP2704" s="385" t="s">
        <v>482</v>
      </c>
      <c r="DQ2704" s="384" t="str">
        <f t="shared" si="383"/>
        <v>Rajshahi Bagmara 2nd Lab</v>
      </c>
      <c r="DR2704" s="566"/>
    </row>
    <row r="2705" spans="1:122" ht="15" hidden="1" x14ac:dyDescent="0.25">
      <c r="A2705" s="384" t="s">
        <v>69</v>
      </c>
      <c r="B2705" s="384" t="s">
        <v>483</v>
      </c>
      <c r="C2705" s="384" t="str">
        <f t="shared" si="385"/>
        <v>Rajshahi Charghat</v>
      </c>
      <c r="D2705" s="626"/>
      <c r="E2705" s="626"/>
      <c r="F2705" s="626"/>
      <c r="G2705" s="626"/>
      <c r="H2705" s="626"/>
      <c r="I2705" s="626"/>
      <c r="J2705" s="626"/>
      <c r="K2705" s="626"/>
      <c r="L2705" s="626"/>
      <c r="M2705" s="626"/>
      <c r="N2705" s="626"/>
      <c r="O2705" s="626"/>
      <c r="P2705" s="626"/>
      <c r="Q2705" s="626"/>
      <c r="R2705" s="626"/>
      <c r="S2705" s="386"/>
      <c r="T2705" s="386"/>
      <c r="U2705" s="384" t="s">
        <v>69</v>
      </c>
      <c r="V2705" s="384" t="s">
        <v>483</v>
      </c>
      <c r="W2705" s="384" t="str">
        <f t="shared" si="386"/>
        <v>Rajshahi Charghat</v>
      </c>
      <c r="X2705" s="626"/>
      <c r="Y2705" s="626"/>
      <c r="Z2705" s="626"/>
      <c r="AA2705" s="626"/>
      <c r="AB2705" s="626"/>
      <c r="AC2705" s="626"/>
      <c r="AD2705" s="626"/>
      <c r="AE2705" s="626"/>
      <c r="AF2705" s="626"/>
      <c r="AG2705" s="626"/>
      <c r="AH2705" s="626"/>
      <c r="AI2705" s="626"/>
      <c r="AJ2705" s="626"/>
      <c r="AK2705" s="626"/>
      <c r="AL2705" s="626"/>
      <c r="AO2705" s="384" t="s">
        <v>69</v>
      </c>
      <c r="AP2705" s="384" t="s">
        <v>483</v>
      </c>
      <c r="AQ2705" s="384" t="str">
        <f t="shared" si="387"/>
        <v>Rajshahi Charghat</v>
      </c>
      <c r="AR2705" s="627"/>
      <c r="AS2705" s="627"/>
      <c r="AT2705" s="627"/>
      <c r="AU2705" s="627"/>
      <c r="AV2705" s="627"/>
      <c r="AW2705" s="627"/>
      <c r="AX2705" s="627"/>
      <c r="AY2705" s="627"/>
      <c r="AZ2705" s="627"/>
      <c r="BA2705" s="627"/>
      <c r="BB2705" s="627"/>
      <c r="BC2705" s="627"/>
      <c r="BD2705" s="627"/>
      <c r="BE2705" s="627"/>
      <c r="BF2705" s="627"/>
      <c r="BH2705" s="384" t="s">
        <v>69</v>
      </c>
      <c r="BI2705" s="384" t="s">
        <v>483</v>
      </c>
      <c r="BJ2705" s="384" t="str">
        <f t="shared" si="384"/>
        <v>Rajshahi Charghat</v>
      </c>
      <c r="BK2705" s="627"/>
      <c r="BL2705" s="627"/>
      <c r="BM2705" s="627"/>
      <c r="BN2705" s="627"/>
      <c r="BO2705" s="627"/>
      <c r="BP2705" s="627"/>
      <c r="BQ2705" s="627"/>
      <c r="BR2705" s="627"/>
      <c r="BS2705" s="627"/>
      <c r="BT2705" s="627"/>
      <c r="BU2705" s="627"/>
      <c r="BV2705" s="627"/>
      <c r="BW2705" s="627"/>
      <c r="BX2705" s="627"/>
      <c r="BY2705" s="627"/>
      <c r="CA2705" s="384" t="s">
        <v>69</v>
      </c>
      <c r="CB2705" s="384" t="s">
        <v>483</v>
      </c>
      <c r="CC2705" s="384" t="str">
        <f t="shared" si="388"/>
        <v>Rajshahi Charghat</v>
      </c>
      <c r="CD2705" s="629"/>
      <c r="CE2705" s="629"/>
      <c r="CF2705" s="629"/>
      <c r="CG2705" s="629"/>
      <c r="CH2705" s="629"/>
      <c r="CI2705" s="629"/>
      <c r="CJ2705" s="629"/>
      <c r="CK2705" s="629"/>
      <c r="CN2705" s="384" t="s">
        <v>69</v>
      </c>
      <c r="CO2705" s="384" t="s">
        <v>483</v>
      </c>
      <c r="CP2705" s="384" t="str">
        <f t="shared" si="389"/>
        <v>Rajshahi Charghat</v>
      </c>
      <c r="CQ2705" s="629"/>
      <c r="CR2705" s="629"/>
      <c r="CS2705" s="629"/>
      <c r="CT2705" s="629"/>
      <c r="CU2705" s="629"/>
      <c r="CV2705" s="629"/>
      <c r="CW2705" s="629"/>
      <c r="CX2705" s="629"/>
      <c r="CZ2705" s="384" t="s">
        <v>69</v>
      </c>
      <c r="DA2705" s="384" t="s">
        <v>483</v>
      </c>
      <c r="DB2705" s="384" t="str">
        <f t="shared" si="374"/>
        <v>Rajshahi Charghat</v>
      </c>
      <c r="DC2705" s="566"/>
      <c r="DD2705"/>
      <c r="DE2705" s="384" t="s">
        <v>69</v>
      </c>
      <c r="DF2705" s="384" t="s">
        <v>483</v>
      </c>
      <c r="DG2705" s="384" t="str">
        <f t="shared" si="375"/>
        <v>Rajshahi Charghat</v>
      </c>
      <c r="DH2705" s="566"/>
      <c r="DI2705"/>
      <c r="DJ2705" s="384" t="s">
        <v>69</v>
      </c>
      <c r="DK2705" s="384" t="s">
        <v>483</v>
      </c>
      <c r="DL2705" s="384" t="str">
        <f t="shared" si="382"/>
        <v>Rajshahi Charghat</v>
      </c>
      <c r="DM2705" s="566"/>
      <c r="DN2705"/>
      <c r="DO2705" s="384" t="s">
        <v>69</v>
      </c>
      <c r="DP2705" s="384" t="s">
        <v>483</v>
      </c>
      <c r="DQ2705" s="384" t="str">
        <f t="shared" si="383"/>
        <v>Rajshahi Charghat</v>
      </c>
      <c r="DR2705" s="566"/>
    </row>
    <row r="2706" spans="1:122" ht="15" hidden="1" x14ac:dyDescent="0.25">
      <c r="A2706" s="384" t="s">
        <v>69</v>
      </c>
      <c r="B2706" s="384" t="s">
        <v>317</v>
      </c>
      <c r="C2706" s="384" t="str">
        <f t="shared" si="385"/>
        <v>Rajshahi Durgapur</v>
      </c>
      <c r="D2706" s="626"/>
      <c r="E2706" s="626"/>
      <c r="F2706" s="626"/>
      <c r="G2706" s="626"/>
      <c r="H2706" s="626"/>
      <c r="I2706" s="626"/>
      <c r="J2706" s="626"/>
      <c r="K2706" s="626"/>
      <c r="L2706" s="626"/>
      <c r="M2706" s="626"/>
      <c r="N2706" s="626"/>
      <c r="O2706" s="626"/>
      <c r="P2706" s="626"/>
      <c r="Q2706" s="626"/>
      <c r="R2706" s="626"/>
      <c r="S2706" s="386"/>
      <c r="T2706" s="386"/>
      <c r="U2706" s="384" t="s">
        <v>69</v>
      </c>
      <c r="V2706" s="384" t="s">
        <v>317</v>
      </c>
      <c r="W2706" s="384" t="str">
        <f t="shared" si="386"/>
        <v>Rajshahi Durgapur</v>
      </c>
      <c r="X2706" s="626"/>
      <c r="Y2706" s="626"/>
      <c r="Z2706" s="626"/>
      <c r="AA2706" s="626"/>
      <c r="AB2706" s="626"/>
      <c r="AC2706" s="626"/>
      <c r="AD2706" s="626"/>
      <c r="AE2706" s="626"/>
      <c r="AF2706" s="626"/>
      <c r="AG2706" s="626"/>
      <c r="AH2706" s="626"/>
      <c r="AI2706" s="626"/>
      <c r="AJ2706" s="626"/>
      <c r="AK2706" s="626"/>
      <c r="AL2706" s="626"/>
      <c r="AO2706" s="384" t="s">
        <v>69</v>
      </c>
      <c r="AP2706" s="384" t="s">
        <v>317</v>
      </c>
      <c r="AQ2706" s="384" t="str">
        <f t="shared" si="387"/>
        <v>Rajshahi Durgapur</v>
      </c>
      <c r="AR2706" s="627"/>
      <c r="AS2706" s="627"/>
      <c r="AT2706" s="627"/>
      <c r="AU2706" s="627"/>
      <c r="AV2706" s="627"/>
      <c r="AW2706" s="627"/>
      <c r="AX2706" s="627"/>
      <c r="AY2706" s="627"/>
      <c r="AZ2706" s="627"/>
      <c r="BA2706" s="627"/>
      <c r="BB2706" s="627"/>
      <c r="BC2706" s="627"/>
      <c r="BD2706" s="627"/>
      <c r="BE2706" s="627"/>
      <c r="BF2706" s="627"/>
      <c r="BH2706" s="384" t="s">
        <v>69</v>
      </c>
      <c r="BI2706" s="384" t="s">
        <v>317</v>
      </c>
      <c r="BJ2706" s="384" t="str">
        <f t="shared" si="384"/>
        <v>Rajshahi Durgapur</v>
      </c>
      <c r="BK2706" s="627"/>
      <c r="BL2706" s="627"/>
      <c r="BM2706" s="627"/>
      <c r="BN2706" s="627"/>
      <c r="BO2706" s="627"/>
      <c r="BP2706" s="627"/>
      <c r="BQ2706" s="627"/>
      <c r="BR2706" s="627"/>
      <c r="BS2706" s="627"/>
      <c r="BT2706" s="627"/>
      <c r="BU2706" s="627"/>
      <c r="BV2706" s="627"/>
      <c r="BW2706" s="627"/>
      <c r="BX2706" s="627"/>
      <c r="BY2706" s="627"/>
      <c r="CA2706" s="384" t="s">
        <v>69</v>
      </c>
      <c r="CB2706" s="384" t="s">
        <v>317</v>
      </c>
      <c r="CC2706" s="384" t="str">
        <f t="shared" si="388"/>
        <v>Rajshahi Durgapur</v>
      </c>
      <c r="CD2706" s="629"/>
      <c r="CE2706" s="629"/>
      <c r="CF2706" s="629"/>
      <c r="CG2706" s="629"/>
      <c r="CH2706" s="629"/>
      <c r="CI2706" s="629"/>
      <c r="CJ2706" s="629"/>
      <c r="CK2706" s="629"/>
      <c r="CN2706" s="384" t="s">
        <v>69</v>
      </c>
      <c r="CO2706" s="384" t="s">
        <v>317</v>
      </c>
      <c r="CP2706" s="384" t="str">
        <f t="shared" si="389"/>
        <v>Rajshahi Durgapur</v>
      </c>
      <c r="CQ2706" s="629"/>
      <c r="CR2706" s="629"/>
      <c r="CS2706" s="629"/>
      <c r="CT2706" s="629"/>
      <c r="CU2706" s="629"/>
      <c r="CV2706" s="629"/>
      <c r="CW2706" s="629"/>
      <c r="CX2706" s="629"/>
      <c r="CZ2706" s="384" t="s">
        <v>69</v>
      </c>
      <c r="DA2706" s="384" t="s">
        <v>317</v>
      </c>
      <c r="DB2706" s="384" t="str">
        <f t="shared" ref="DB2706:DB2769" si="390">CZ2706&amp;" "&amp;DA2706</f>
        <v>Rajshahi Durgapur</v>
      </c>
      <c r="DC2706" s="566"/>
      <c r="DD2706"/>
      <c r="DE2706" s="384" t="s">
        <v>69</v>
      </c>
      <c r="DF2706" s="384" t="s">
        <v>317</v>
      </c>
      <c r="DG2706" s="384" t="str">
        <f t="shared" ref="DG2706:DG2769" si="391">DE2706&amp;" "&amp;DF2706</f>
        <v>Rajshahi Durgapur</v>
      </c>
      <c r="DH2706" s="566"/>
      <c r="DI2706"/>
      <c r="DJ2706" s="384" t="s">
        <v>69</v>
      </c>
      <c r="DK2706" s="384" t="s">
        <v>317</v>
      </c>
      <c r="DL2706" s="384" t="str">
        <f t="shared" si="382"/>
        <v>Rajshahi Durgapur</v>
      </c>
      <c r="DM2706" s="566"/>
      <c r="DN2706"/>
      <c r="DO2706" s="384" t="s">
        <v>69</v>
      </c>
      <c r="DP2706" s="384" t="s">
        <v>317</v>
      </c>
      <c r="DQ2706" s="384" t="str">
        <f t="shared" si="383"/>
        <v>Rajshahi Durgapur</v>
      </c>
      <c r="DR2706" s="566"/>
    </row>
    <row r="2707" spans="1:122" ht="15" hidden="1" x14ac:dyDescent="0.25">
      <c r="A2707" s="384" t="s">
        <v>69</v>
      </c>
      <c r="B2707" s="384" t="s">
        <v>484</v>
      </c>
      <c r="C2707" s="384" t="str">
        <f t="shared" si="385"/>
        <v>Rajshahi Godagari</v>
      </c>
      <c r="D2707" s="626"/>
      <c r="E2707" s="626"/>
      <c r="F2707" s="626"/>
      <c r="G2707" s="626"/>
      <c r="H2707" s="626"/>
      <c r="I2707" s="626"/>
      <c r="J2707" s="626"/>
      <c r="K2707" s="626"/>
      <c r="L2707" s="626"/>
      <c r="M2707" s="626"/>
      <c r="N2707" s="626"/>
      <c r="O2707" s="626"/>
      <c r="P2707" s="626"/>
      <c r="Q2707" s="626"/>
      <c r="R2707" s="626"/>
      <c r="S2707" s="386"/>
      <c r="T2707" s="386"/>
      <c r="U2707" s="384" t="s">
        <v>69</v>
      </c>
      <c r="V2707" s="384" t="s">
        <v>484</v>
      </c>
      <c r="W2707" s="384" t="str">
        <f t="shared" si="386"/>
        <v>Rajshahi Godagari</v>
      </c>
      <c r="X2707" s="626"/>
      <c r="Y2707" s="626"/>
      <c r="Z2707" s="626"/>
      <c r="AA2707" s="626"/>
      <c r="AB2707" s="626"/>
      <c r="AC2707" s="626"/>
      <c r="AD2707" s="626"/>
      <c r="AE2707" s="626"/>
      <c r="AF2707" s="626"/>
      <c r="AG2707" s="626"/>
      <c r="AH2707" s="626"/>
      <c r="AI2707" s="626"/>
      <c r="AJ2707" s="626"/>
      <c r="AK2707" s="626"/>
      <c r="AL2707" s="626"/>
      <c r="AO2707" s="384" t="s">
        <v>69</v>
      </c>
      <c r="AP2707" s="384" t="s">
        <v>484</v>
      </c>
      <c r="AQ2707" s="384" t="str">
        <f t="shared" si="387"/>
        <v>Rajshahi Godagari</v>
      </c>
      <c r="AR2707" s="627"/>
      <c r="AS2707" s="627"/>
      <c r="AT2707" s="627"/>
      <c r="AU2707" s="627"/>
      <c r="AV2707" s="627"/>
      <c r="AW2707" s="627"/>
      <c r="AX2707" s="627"/>
      <c r="AY2707" s="627"/>
      <c r="AZ2707" s="627"/>
      <c r="BA2707" s="627"/>
      <c r="BB2707" s="627"/>
      <c r="BC2707" s="627"/>
      <c r="BD2707" s="627"/>
      <c r="BE2707" s="627"/>
      <c r="BF2707" s="627"/>
      <c r="BH2707" s="384" t="s">
        <v>69</v>
      </c>
      <c r="BI2707" s="384" t="s">
        <v>484</v>
      </c>
      <c r="BJ2707" s="384" t="str">
        <f t="shared" si="384"/>
        <v>Rajshahi Godagari</v>
      </c>
      <c r="BK2707" s="627"/>
      <c r="BL2707" s="627"/>
      <c r="BM2707" s="627"/>
      <c r="BN2707" s="627"/>
      <c r="BO2707" s="627"/>
      <c r="BP2707" s="627"/>
      <c r="BQ2707" s="627"/>
      <c r="BR2707" s="627"/>
      <c r="BS2707" s="627"/>
      <c r="BT2707" s="627"/>
      <c r="BU2707" s="627"/>
      <c r="BV2707" s="627"/>
      <c r="BW2707" s="627"/>
      <c r="BX2707" s="627"/>
      <c r="BY2707" s="627"/>
      <c r="CA2707" s="384" t="s">
        <v>69</v>
      </c>
      <c r="CB2707" s="384" t="s">
        <v>484</v>
      </c>
      <c r="CC2707" s="384" t="str">
        <f t="shared" si="388"/>
        <v>Rajshahi Godagari</v>
      </c>
      <c r="CD2707" s="629"/>
      <c r="CE2707" s="629"/>
      <c r="CF2707" s="629"/>
      <c r="CG2707" s="629"/>
      <c r="CH2707" s="629"/>
      <c r="CI2707" s="629"/>
      <c r="CJ2707" s="629"/>
      <c r="CK2707" s="629"/>
      <c r="CN2707" s="384" t="s">
        <v>69</v>
      </c>
      <c r="CO2707" s="384" t="s">
        <v>484</v>
      </c>
      <c r="CP2707" s="384" t="str">
        <f t="shared" si="389"/>
        <v>Rajshahi Godagari</v>
      </c>
      <c r="CQ2707" s="629"/>
      <c r="CR2707" s="629"/>
      <c r="CS2707" s="629"/>
      <c r="CT2707" s="629"/>
      <c r="CU2707" s="629"/>
      <c r="CV2707" s="629"/>
      <c r="CW2707" s="629"/>
      <c r="CX2707" s="629"/>
      <c r="CZ2707" s="384" t="s">
        <v>69</v>
      </c>
      <c r="DA2707" s="384" t="s">
        <v>484</v>
      </c>
      <c r="DB2707" s="384" t="str">
        <f t="shared" si="390"/>
        <v>Rajshahi Godagari</v>
      </c>
      <c r="DC2707" s="566"/>
      <c r="DD2707"/>
      <c r="DE2707" s="384" t="s">
        <v>69</v>
      </c>
      <c r="DF2707" s="384" t="s">
        <v>484</v>
      </c>
      <c r="DG2707" s="384" t="str">
        <f t="shared" si="391"/>
        <v>Rajshahi Godagari</v>
      </c>
      <c r="DH2707" s="566"/>
      <c r="DI2707"/>
      <c r="DJ2707" s="384" t="s">
        <v>69</v>
      </c>
      <c r="DK2707" s="384" t="s">
        <v>484</v>
      </c>
      <c r="DL2707" s="384" t="str">
        <f t="shared" si="382"/>
        <v>Rajshahi Godagari</v>
      </c>
      <c r="DM2707" s="566"/>
      <c r="DN2707"/>
      <c r="DO2707" s="384" t="s">
        <v>69</v>
      </c>
      <c r="DP2707" s="384" t="s">
        <v>484</v>
      </c>
      <c r="DQ2707" s="384" t="str">
        <f t="shared" si="383"/>
        <v>Rajshahi Godagari</v>
      </c>
      <c r="DR2707" s="566"/>
    </row>
    <row r="2708" spans="1:122" ht="15" hidden="1" x14ac:dyDescent="0.25">
      <c r="A2708" s="384" t="s">
        <v>69</v>
      </c>
      <c r="B2708" s="384" t="s">
        <v>485</v>
      </c>
      <c r="C2708" s="384" t="str">
        <f t="shared" si="385"/>
        <v>Rajshahi Godagari 2nd Lab</v>
      </c>
      <c r="D2708" s="626"/>
      <c r="E2708" s="626"/>
      <c r="F2708" s="626"/>
      <c r="G2708" s="626"/>
      <c r="H2708" s="626"/>
      <c r="I2708" s="626"/>
      <c r="J2708" s="626"/>
      <c r="K2708" s="626"/>
      <c r="L2708" s="626"/>
      <c r="M2708" s="626"/>
      <c r="N2708" s="626"/>
      <c r="O2708" s="626"/>
      <c r="P2708" s="626"/>
      <c r="Q2708" s="626"/>
      <c r="R2708" s="626"/>
      <c r="S2708" s="386"/>
      <c r="T2708" s="386"/>
      <c r="U2708" s="384" t="s">
        <v>69</v>
      </c>
      <c r="V2708" s="384" t="s">
        <v>485</v>
      </c>
      <c r="W2708" s="384" t="str">
        <f t="shared" si="386"/>
        <v>Rajshahi Godagari 2nd Lab</v>
      </c>
      <c r="X2708" s="626"/>
      <c r="Y2708" s="626"/>
      <c r="Z2708" s="626"/>
      <c r="AA2708" s="626"/>
      <c r="AB2708" s="626"/>
      <c r="AC2708" s="626"/>
      <c r="AD2708" s="626"/>
      <c r="AE2708" s="626"/>
      <c r="AF2708" s="626"/>
      <c r="AG2708" s="626"/>
      <c r="AH2708" s="626"/>
      <c r="AI2708" s="626"/>
      <c r="AJ2708" s="626"/>
      <c r="AK2708" s="626"/>
      <c r="AL2708" s="626"/>
      <c r="AO2708" s="384" t="s">
        <v>69</v>
      </c>
      <c r="AP2708" s="384" t="s">
        <v>485</v>
      </c>
      <c r="AQ2708" s="384" t="str">
        <f t="shared" si="387"/>
        <v>Rajshahi Godagari 2nd Lab</v>
      </c>
      <c r="AR2708" s="627"/>
      <c r="AS2708" s="627"/>
      <c r="AT2708" s="627"/>
      <c r="AU2708" s="627"/>
      <c r="AV2708" s="627"/>
      <c r="AW2708" s="627"/>
      <c r="AX2708" s="627"/>
      <c r="AY2708" s="627"/>
      <c r="AZ2708" s="627"/>
      <c r="BA2708" s="627"/>
      <c r="BB2708" s="627"/>
      <c r="BC2708" s="627"/>
      <c r="BD2708" s="627"/>
      <c r="BE2708" s="627"/>
      <c r="BF2708" s="627"/>
      <c r="BH2708" s="384" t="s">
        <v>69</v>
      </c>
      <c r="BI2708" s="384" t="s">
        <v>485</v>
      </c>
      <c r="BJ2708" s="384" t="str">
        <f t="shared" si="384"/>
        <v>Rajshahi Godagari 2nd Lab</v>
      </c>
      <c r="BK2708" s="627"/>
      <c r="BL2708" s="627"/>
      <c r="BM2708" s="627"/>
      <c r="BN2708" s="627"/>
      <c r="BO2708" s="627"/>
      <c r="BP2708" s="627"/>
      <c r="BQ2708" s="627"/>
      <c r="BR2708" s="627"/>
      <c r="BS2708" s="627"/>
      <c r="BT2708" s="627"/>
      <c r="BU2708" s="627"/>
      <c r="BV2708" s="627"/>
      <c r="BW2708" s="627"/>
      <c r="BX2708" s="627"/>
      <c r="BY2708" s="627"/>
      <c r="CA2708" s="384" t="s">
        <v>69</v>
      </c>
      <c r="CB2708" s="384" t="s">
        <v>485</v>
      </c>
      <c r="CC2708" s="384" t="str">
        <f t="shared" si="388"/>
        <v>Rajshahi Godagari 2nd Lab</v>
      </c>
      <c r="CD2708" s="629"/>
      <c r="CE2708" s="629"/>
      <c r="CF2708" s="629"/>
      <c r="CG2708" s="629"/>
      <c r="CH2708" s="629"/>
      <c r="CI2708" s="629"/>
      <c r="CJ2708" s="629"/>
      <c r="CK2708" s="629"/>
      <c r="CN2708" s="384" t="s">
        <v>69</v>
      </c>
      <c r="CO2708" s="384" t="s">
        <v>485</v>
      </c>
      <c r="CP2708" s="384" t="str">
        <f t="shared" si="389"/>
        <v>Rajshahi Godagari 2nd Lab</v>
      </c>
      <c r="CQ2708" s="629"/>
      <c r="CR2708" s="629"/>
      <c r="CS2708" s="629"/>
      <c r="CT2708" s="629"/>
      <c r="CU2708" s="629"/>
      <c r="CV2708" s="629"/>
      <c r="CW2708" s="629"/>
      <c r="CX2708" s="629"/>
      <c r="CZ2708" s="384" t="s">
        <v>69</v>
      </c>
      <c r="DA2708" s="384" t="s">
        <v>485</v>
      </c>
      <c r="DB2708" s="384" t="str">
        <f t="shared" si="390"/>
        <v>Rajshahi Godagari 2nd Lab</v>
      </c>
      <c r="DC2708" s="566"/>
      <c r="DD2708"/>
      <c r="DE2708" s="384" t="s">
        <v>69</v>
      </c>
      <c r="DF2708" s="384" t="s">
        <v>485</v>
      </c>
      <c r="DG2708" s="384" t="str">
        <f t="shared" si="391"/>
        <v>Rajshahi Godagari 2nd Lab</v>
      </c>
      <c r="DH2708" s="566"/>
      <c r="DI2708"/>
      <c r="DJ2708" s="384" t="s">
        <v>69</v>
      </c>
      <c r="DK2708" s="384" t="s">
        <v>485</v>
      </c>
      <c r="DL2708" s="384" t="str">
        <f t="shared" si="382"/>
        <v>Rajshahi Godagari 2nd Lab</v>
      </c>
      <c r="DM2708" s="566"/>
      <c r="DN2708"/>
      <c r="DO2708" s="384" t="s">
        <v>69</v>
      </c>
      <c r="DP2708" s="384" t="s">
        <v>485</v>
      </c>
      <c r="DQ2708" s="384" t="str">
        <f t="shared" si="383"/>
        <v>Rajshahi Godagari 2nd Lab</v>
      </c>
      <c r="DR2708" s="566"/>
    </row>
    <row r="2709" spans="1:122" ht="15" hidden="1" x14ac:dyDescent="0.25">
      <c r="A2709" s="384" t="s">
        <v>69</v>
      </c>
      <c r="B2709" s="384" t="s">
        <v>486</v>
      </c>
      <c r="C2709" s="384" t="str">
        <f t="shared" si="385"/>
        <v>Rajshahi Mohanpur</v>
      </c>
      <c r="D2709" s="626"/>
      <c r="E2709" s="626"/>
      <c r="F2709" s="626"/>
      <c r="G2709" s="626"/>
      <c r="H2709" s="626"/>
      <c r="I2709" s="626"/>
      <c r="J2709" s="626"/>
      <c r="K2709" s="626"/>
      <c r="L2709" s="626"/>
      <c r="M2709" s="626"/>
      <c r="N2709" s="626"/>
      <c r="O2709" s="626"/>
      <c r="P2709" s="626"/>
      <c r="Q2709" s="626"/>
      <c r="R2709" s="626"/>
      <c r="S2709" s="386"/>
      <c r="T2709" s="386"/>
      <c r="U2709" s="384" t="s">
        <v>69</v>
      </c>
      <c r="V2709" s="384" t="s">
        <v>486</v>
      </c>
      <c r="W2709" s="384" t="str">
        <f t="shared" si="386"/>
        <v>Rajshahi Mohanpur</v>
      </c>
      <c r="X2709" s="626"/>
      <c r="Y2709" s="626"/>
      <c r="Z2709" s="626"/>
      <c r="AA2709" s="626"/>
      <c r="AB2709" s="626"/>
      <c r="AC2709" s="626"/>
      <c r="AD2709" s="626"/>
      <c r="AE2709" s="626"/>
      <c r="AF2709" s="626"/>
      <c r="AG2709" s="626"/>
      <c r="AH2709" s="626"/>
      <c r="AI2709" s="626"/>
      <c r="AJ2709" s="626"/>
      <c r="AK2709" s="626"/>
      <c r="AL2709" s="626"/>
      <c r="AO2709" s="384" t="s">
        <v>69</v>
      </c>
      <c r="AP2709" s="384" t="s">
        <v>486</v>
      </c>
      <c r="AQ2709" s="384" t="str">
        <f t="shared" si="387"/>
        <v>Rajshahi Mohanpur</v>
      </c>
      <c r="AR2709" s="627"/>
      <c r="AS2709" s="627"/>
      <c r="AT2709" s="627"/>
      <c r="AU2709" s="627"/>
      <c r="AV2709" s="627"/>
      <c r="AW2709" s="627"/>
      <c r="AX2709" s="627"/>
      <c r="AY2709" s="627"/>
      <c r="AZ2709" s="627"/>
      <c r="BA2709" s="627"/>
      <c r="BB2709" s="627"/>
      <c r="BC2709" s="627"/>
      <c r="BD2709" s="627"/>
      <c r="BE2709" s="627"/>
      <c r="BF2709" s="627"/>
      <c r="BH2709" s="384" t="s">
        <v>69</v>
      </c>
      <c r="BI2709" s="384" t="s">
        <v>486</v>
      </c>
      <c r="BJ2709" s="384" t="str">
        <f t="shared" si="384"/>
        <v>Rajshahi Mohanpur</v>
      </c>
      <c r="BK2709" s="627"/>
      <c r="BL2709" s="627"/>
      <c r="BM2709" s="627"/>
      <c r="BN2709" s="627"/>
      <c r="BO2709" s="627"/>
      <c r="BP2709" s="627"/>
      <c r="BQ2709" s="627"/>
      <c r="BR2709" s="627"/>
      <c r="BS2709" s="627"/>
      <c r="BT2709" s="627"/>
      <c r="BU2709" s="627"/>
      <c r="BV2709" s="627"/>
      <c r="BW2709" s="627"/>
      <c r="BX2709" s="627"/>
      <c r="BY2709" s="627"/>
      <c r="CA2709" s="384" t="s">
        <v>69</v>
      </c>
      <c r="CB2709" s="384" t="s">
        <v>486</v>
      </c>
      <c r="CC2709" s="384" t="str">
        <f t="shared" si="388"/>
        <v>Rajshahi Mohanpur</v>
      </c>
      <c r="CD2709" s="629"/>
      <c r="CE2709" s="629"/>
      <c r="CF2709" s="629"/>
      <c r="CG2709" s="629"/>
      <c r="CH2709" s="629"/>
      <c r="CI2709" s="629"/>
      <c r="CJ2709" s="629"/>
      <c r="CK2709" s="629"/>
      <c r="CN2709" s="384" t="s">
        <v>69</v>
      </c>
      <c r="CO2709" s="384" t="s">
        <v>486</v>
      </c>
      <c r="CP2709" s="384" t="str">
        <f t="shared" si="389"/>
        <v>Rajshahi Mohanpur</v>
      </c>
      <c r="CQ2709" s="629"/>
      <c r="CR2709" s="629"/>
      <c r="CS2709" s="629"/>
      <c r="CT2709" s="629"/>
      <c r="CU2709" s="629"/>
      <c r="CV2709" s="629"/>
      <c r="CW2709" s="629"/>
      <c r="CX2709" s="629"/>
      <c r="CZ2709" s="384" t="s">
        <v>69</v>
      </c>
      <c r="DA2709" s="384" t="s">
        <v>486</v>
      </c>
      <c r="DB2709" s="384" t="str">
        <f t="shared" si="390"/>
        <v>Rajshahi Mohanpur</v>
      </c>
      <c r="DC2709" s="566"/>
      <c r="DD2709"/>
      <c r="DE2709" s="384" t="s">
        <v>69</v>
      </c>
      <c r="DF2709" s="384" t="s">
        <v>486</v>
      </c>
      <c r="DG2709" s="384" t="str">
        <f t="shared" si="391"/>
        <v>Rajshahi Mohanpur</v>
      </c>
      <c r="DH2709" s="566"/>
      <c r="DI2709"/>
      <c r="DJ2709" s="384" t="s">
        <v>69</v>
      </c>
      <c r="DK2709" s="384" t="s">
        <v>486</v>
      </c>
      <c r="DL2709" s="384" t="str">
        <f t="shared" si="382"/>
        <v>Rajshahi Mohanpur</v>
      </c>
      <c r="DM2709" s="566"/>
      <c r="DN2709"/>
      <c r="DO2709" s="384" t="s">
        <v>69</v>
      </c>
      <c r="DP2709" s="384" t="s">
        <v>486</v>
      </c>
      <c r="DQ2709" s="384" t="str">
        <f t="shared" si="383"/>
        <v>Rajshahi Mohanpur</v>
      </c>
      <c r="DR2709" s="566"/>
    </row>
    <row r="2710" spans="1:122" ht="15" hidden="1" x14ac:dyDescent="0.25">
      <c r="A2710" s="384" t="s">
        <v>69</v>
      </c>
      <c r="B2710" s="384" t="s">
        <v>487</v>
      </c>
      <c r="C2710" s="384" t="str">
        <f t="shared" si="385"/>
        <v>Rajshahi Paba</v>
      </c>
      <c r="D2710" s="626"/>
      <c r="E2710" s="626"/>
      <c r="F2710" s="626"/>
      <c r="G2710" s="626"/>
      <c r="H2710" s="626"/>
      <c r="I2710" s="626"/>
      <c r="J2710" s="626"/>
      <c r="K2710" s="626"/>
      <c r="L2710" s="626"/>
      <c r="M2710" s="626"/>
      <c r="N2710" s="626"/>
      <c r="O2710" s="626"/>
      <c r="P2710" s="626"/>
      <c r="Q2710" s="626"/>
      <c r="R2710" s="626"/>
      <c r="S2710" s="386"/>
      <c r="T2710" s="386"/>
      <c r="U2710" s="384" t="s">
        <v>69</v>
      </c>
      <c r="V2710" s="384" t="s">
        <v>487</v>
      </c>
      <c r="W2710" s="384" t="str">
        <f t="shared" si="386"/>
        <v>Rajshahi Paba</v>
      </c>
      <c r="X2710" s="626"/>
      <c r="Y2710" s="626"/>
      <c r="Z2710" s="626"/>
      <c r="AA2710" s="626"/>
      <c r="AB2710" s="626"/>
      <c r="AC2710" s="626"/>
      <c r="AD2710" s="626"/>
      <c r="AE2710" s="626"/>
      <c r="AF2710" s="626"/>
      <c r="AG2710" s="626"/>
      <c r="AH2710" s="626"/>
      <c r="AI2710" s="626"/>
      <c r="AJ2710" s="626"/>
      <c r="AK2710" s="626"/>
      <c r="AL2710" s="626"/>
      <c r="AO2710" s="384" t="s">
        <v>69</v>
      </c>
      <c r="AP2710" s="384" t="s">
        <v>487</v>
      </c>
      <c r="AQ2710" s="384" t="str">
        <f t="shared" si="387"/>
        <v>Rajshahi Paba</v>
      </c>
      <c r="AR2710" s="627"/>
      <c r="AS2710" s="627"/>
      <c r="AT2710" s="627"/>
      <c r="AU2710" s="627"/>
      <c r="AV2710" s="627"/>
      <c r="AW2710" s="627"/>
      <c r="AX2710" s="627"/>
      <c r="AY2710" s="627"/>
      <c r="AZ2710" s="627"/>
      <c r="BA2710" s="627"/>
      <c r="BB2710" s="627"/>
      <c r="BC2710" s="627"/>
      <c r="BD2710" s="627"/>
      <c r="BE2710" s="627"/>
      <c r="BF2710" s="627"/>
      <c r="BH2710" s="384" t="s">
        <v>69</v>
      </c>
      <c r="BI2710" s="384" t="s">
        <v>487</v>
      </c>
      <c r="BJ2710" s="384" t="str">
        <f t="shared" si="384"/>
        <v>Rajshahi Paba</v>
      </c>
      <c r="BK2710" s="627"/>
      <c r="BL2710" s="627"/>
      <c r="BM2710" s="627"/>
      <c r="BN2710" s="627"/>
      <c r="BO2710" s="627"/>
      <c r="BP2710" s="627"/>
      <c r="BQ2710" s="627"/>
      <c r="BR2710" s="627"/>
      <c r="BS2710" s="627"/>
      <c r="BT2710" s="627"/>
      <c r="BU2710" s="627"/>
      <c r="BV2710" s="627"/>
      <c r="BW2710" s="627"/>
      <c r="BX2710" s="627"/>
      <c r="BY2710" s="627"/>
      <c r="CA2710" s="384" t="s">
        <v>69</v>
      </c>
      <c r="CB2710" s="384" t="s">
        <v>487</v>
      </c>
      <c r="CC2710" s="384" t="str">
        <f t="shared" si="388"/>
        <v>Rajshahi Paba</v>
      </c>
      <c r="CD2710" s="629"/>
      <c r="CE2710" s="629"/>
      <c r="CF2710" s="629"/>
      <c r="CG2710" s="629"/>
      <c r="CH2710" s="629"/>
      <c r="CI2710" s="629"/>
      <c r="CJ2710" s="629"/>
      <c r="CK2710" s="629"/>
      <c r="CN2710" s="384" t="s">
        <v>69</v>
      </c>
      <c r="CO2710" s="384" t="s">
        <v>487</v>
      </c>
      <c r="CP2710" s="384" t="str">
        <f t="shared" si="389"/>
        <v>Rajshahi Paba</v>
      </c>
      <c r="CQ2710" s="629"/>
      <c r="CR2710" s="629"/>
      <c r="CS2710" s="629"/>
      <c r="CT2710" s="629"/>
      <c r="CU2710" s="629"/>
      <c r="CV2710" s="629"/>
      <c r="CW2710" s="629"/>
      <c r="CX2710" s="629"/>
      <c r="CZ2710" s="384" t="s">
        <v>69</v>
      </c>
      <c r="DA2710" s="384" t="s">
        <v>487</v>
      </c>
      <c r="DB2710" s="384" t="str">
        <f t="shared" si="390"/>
        <v>Rajshahi Paba</v>
      </c>
      <c r="DC2710" s="566"/>
      <c r="DD2710"/>
      <c r="DE2710" s="384" t="s">
        <v>69</v>
      </c>
      <c r="DF2710" s="384" t="s">
        <v>487</v>
      </c>
      <c r="DG2710" s="384" t="str">
        <f t="shared" si="391"/>
        <v>Rajshahi Paba</v>
      </c>
      <c r="DH2710" s="566"/>
      <c r="DI2710"/>
      <c r="DJ2710" s="384" t="s">
        <v>69</v>
      </c>
      <c r="DK2710" s="384" t="s">
        <v>487</v>
      </c>
      <c r="DL2710" s="384" t="str">
        <f t="shared" si="382"/>
        <v>Rajshahi Paba</v>
      </c>
      <c r="DM2710" s="566"/>
      <c r="DN2710"/>
      <c r="DO2710" s="384" t="s">
        <v>69</v>
      </c>
      <c r="DP2710" s="384" t="s">
        <v>487</v>
      </c>
      <c r="DQ2710" s="384" t="str">
        <f t="shared" si="383"/>
        <v>Rajshahi Paba</v>
      </c>
      <c r="DR2710" s="566"/>
    </row>
    <row r="2711" spans="1:122" ht="15" hidden="1" x14ac:dyDescent="0.25">
      <c r="A2711" s="384" t="s">
        <v>69</v>
      </c>
      <c r="B2711" s="384" t="s">
        <v>488</v>
      </c>
      <c r="C2711" s="384" t="str">
        <f t="shared" si="385"/>
        <v>Rajshahi Paba 2nd Lab</v>
      </c>
      <c r="D2711" s="626"/>
      <c r="E2711" s="626"/>
      <c r="F2711" s="626"/>
      <c r="G2711" s="626"/>
      <c r="H2711" s="626"/>
      <c r="I2711" s="626"/>
      <c r="J2711" s="626"/>
      <c r="K2711" s="626"/>
      <c r="L2711" s="626"/>
      <c r="M2711" s="626"/>
      <c r="N2711" s="626"/>
      <c r="O2711" s="626"/>
      <c r="P2711" s="626"/>
      <c r="Q2711" s="626"/>
      <c r="R2711" s="626"/>
      <c r="S2711" s="386"/>
      <c r="T2711" s="386"/>
      <c r="U2711" s="384" t="s">
        <v>69</v>
      </c>
      <c r="V2711" s="384" t="s">
        <v>488</v>
      </c>
      <c r="W2711" s="384" t="str">
        <f t="shared" si="386"/>
        <v>Rajshahi Paba 2nd Lab</v>
      </c>
      <c r="X2711" s="626"/>
      <c r="Y2711" s="626"/>
      <c r="Z2711" s="626"/>
      <c r="AA2711" s="626"/>
      <c r="AB2711" s="626"/>
      <c r="AC2711" s="626"/>
      <c r="AD2711" s="626"/>
      <c r="AE2711" s="626"/>
      <c r="AF2711" s="626"/>
      <c r="AG2711" s="626"/>
      <c r="AH2711" s="626"/>
      <c r="AI2711" s="626"/>
      <c r="AJ2711" s="626"/>
      <c r="AK2711" s="626"/>
      <c r="AL2711" s="626"/>
      <c r="AO2711" s="384" t="s">
        <v>69</v>
      </c>
      <c r="AP2711" s="384" t="s">
        <v>488</v>
      </c>
      <c r="AQ2711" s="384" t="str">
        <f t="shared" si="387"/>
        <v>Rajshahi Paba 2nd Lab</v>
      </c>
      <c r="AR2711" s="627"/>
      <c r="AS2711" s="627"/>
      <c r="AT2711" s="627"/>
      <c r="AU2711" s="627"/>
      <c r="AV2711" s="627"/>
      <c r="AW2711" s="627"/>
      <c r="AX2711" s="627"/>
      <c r="AY2711" s="627"/>
      <c r="AZ2711" s="627"/>
      <c r="BA2711" s="627"/>
      <c r="BB2711" s="627"/>
      <c r="BC2711" s="627"/>
      <c r="BD2711" s="627"/>
      <c r="BE2711" s="627"/>
      <c r="BF2711" s="627"/>
      <c r="BH2711" s="384" t="s">
        <v>69</v>
      </c>
      <c r="BI2711" s="384" t="s">
        <v>488</v>
      </c>
      <c r="BJ2711" s="384" t="str">
        <f t="shared" si="384"/>
        <v>Rajshahi Paba 2nd Lab</v>
      </c>
      <c r="BK2711" s="627"/>
      <c r="BL2711" s="627"/>
      <c r="BM2711" s="627"/>
      <c r="BN2711" s="627"/>
      <c r="BO2711" s="627"/>
      <c r="BP2711" s="627"/>
      <c r="BQ2711" s="627"/>
      <c r="BR2711" s="627"/>
      <c r="BS2711" s="627"/>
      <c r="BT2711" s="627"/>
      <c r="BU2711" s="627"/>
      <c r="BV2711" s="627"/>
      <c r="BW2711" s="627"/>
      <c r="BX2711" s="627"/>
      <c r="BY2711" s="627"/>
      <c r="CA2711" s="384" t="s">
        <v>69</v>
      </c>
      <c r="CB2711" s="384" t="s">
        <v>488</v>
      </c>
      <c r="CC2711" s="384" t="str">
        <f t="shared" si="388"/>
        <v>Rajshahi Paba 2nd Lab</v>
      </c>
      <c r="CD2711" s="629"/>
      <c r="CE2711" s="629"/>
      <c r="CF2711" s="629"/>
      <c r="CG2711" s="629"/>
      <c r="CH2711" s="629"/>
      <c r="CI2711" s="629"/>
      <c r="CJ2711" s="629"/>
      <c r="CK2711" s="629"/>
      <c r="CN2711" s="384" t="s">
        <v>69</v>
      </c>
      <c r="CO2711" s="384" t="s">
        <v>488</v>
      </c>
      <c r="CP2711" s="384" t="str">
        <f t="shared" si="389"/>
        <v>Rajshahi Paba 2nd Lab</v>
      </c>
      <c r="CQ2711" s="629"/>
      <c r="CR2711" s="629"/>
      <c r="CS2711" s="629"/>
      <c r="CT2711" s="629"/>
      <c r="CU2711" s="629"/>
      <c r="CV2711" s="629"/>
      <c r="CW2711" s="629"/>
      <c r="CX2711" s="629"/>
      <c r="CZ2711" s="384" t="s">
        <v>69</v>
      </c>
      <c r="DA2711" s="384" t="s">
        <v>488</v>
      </c>
      <c r="DB2711" s="384" t="str">
        <f t="shared" si="390"/>
        <v>Rajshahi Paba 2nd Lab</v>
      </c>
      <c r="DC2711" s="566"/>
      <c r="DD2711"/>
      <c r="DE2711" s="384" t="s">
        <v>69</v>
      </c>
      <c r="DF2711" s="384" t="s">
        <v>488</v>
      </c>
      <c r="DG2711" s="384" t="str">
        <f t="shared" si="391"/>
        <v>Rajshahi Paba 2nd Lab</v>
      </c>
      <c r="DH2711" s="566"/>
      <c r="DI2711"/>
      <c r="DJ2711" s="384" t="s">
        <v>69</v>
      </c>
      <c r="DK2711" s="384" t="s">
        <v>488</v>
      </c>
      <c r="DL2711" s="384" t="str">
        <f t="shared" si="382"/>
        <v>Rajshahi Paba 2nd Lab</v>
      </c>
      <c r="DM2711" s="566"/>
      <c r="DN2711"/>
      <c r="DO2711" s="384" t="s">
        <v>69</v>
      </c>
      <c r="DP2711" s="384" t="s">
        <v>488</v>
      </c>
      <c r="DQ2711" s="384" t="str">
        <f t="shared" si="383"/>
        <v>Rajshahi Paba 2nd Lab</v>
      </c>
      <c r="DR2711" s="566"/>
    </row>
    <row r="2712" spans="1:122" ht="15" hidden="1" x14ac:dyDescent="0.25">
      <c r="A2712" s="384" t="s">
        <v>69</v>
      </c>
      <c r="B2712" s="384" t="s">
        <v>489</v>
      </c>
      <c r="C2712" s="384" t="str">
        <f t="shared" si="385"/>
        <v>Rajshahi Puthia</v>
      </c>
      <c r="D2712" s="626"/>
      <c r="E2712" s="626"/>
      <c r="F2712" s="626"/>
      <c r="G2712" s="626"/>
      <c r="H2712" s="626"/>
      <c r="I2712" s="626"/>
      <c r="J2712" s="626"/>
      <c r="K2712" s="626"/>
      <c r="L2712" s="626"/>
      <c r="M2712" s="626"/>
      <c r="N2712" s="626"/>
      <c r="O2712" s="626"/>
      <c r="P2712" s="626"/>
      <c r="Q2712" s="626"/>
      <c r="R2712" s="626"/>
      <c r="S2712" s="386"/>
      <c r="T2712" s="386"/>
      <c r="U2712" s="384" t="s">
        <v>69</v>
      </c>
      <c r="V2712" s="384" t="s">
        <v>489</v>
      </c>
      <c r="W2712" s="384" t="str">
        <f t="shared" si="386"/>
        <v>Rajshahi Puthia</v>
      </c>
      <c r="X2712" s="626"/>
      <c r="Y2712" s="626"/>
      <c r="Z2712" s="626"/>
      <c r="AA2712" s="626"/>
      <c r="AB2712" s="626"/>
      <c r="AC2712" s="626"/>
      <c r="AD2712" s="626"/>
      <c r="AE2712" s="626"/>
      <c r="AF2712" s="626"/>
      <c r="AG2712" s="626"/>
      <c r="AH2712" s="626"/>
      <c r="AI2712" s="626"/>
      <c r="AJ2712" s="626"/>
      <c r="AK2712" s="626"/>
      <c r="AL2712" s="626"/>
      <c r="AO2712" s="384" t="s">
        <v>69</v>
      </c>
      <c r="AP2712" s="384" t="s">
        <v>489</v>
      </c>
      <c r="AQ2712" s="384" t="str">
        <f t="shared" si="387"/>
        <v>Rajshahi Puthia</v>
      </c>
      <c r="AR2712" s="627"/>
      <c r="AS2712" s="627"/>
      <c r="AT2712" s="627"/>
      <c r="AU2712" s="627"/>
      <c r="AV2712" s="627"/>
      <c r="AW2712" s="627"/>
      <c r="AX2712" s="627"/>
      <c r="AY2712" s="627"/>
      <c r="AZ2712" s="627"/>
      <c r="BA2712" s="627"/>
      <c r="BB2712" s="627"/>
      <c r="BC2712" s="627"/>
      <c r="BD2712" s="627"/>
      <c r="BE2712" s="627"/>
      <c r="BF2712" s="627"/>
      <c r="BH2712" s="384" t="s">
        <v>69</v>
      </c>
      <c r="BI2712" s="384" t="s">
        <v>489</v>
      </c>
      <c r="BJ2712" s="384" t="str">
        <f t="shared" si="384"/>
        <v>Rajshahi Puthia</v>
      </c>
      <c r="BK2712" s="627"/>
      <c r="BL2712" s="627"/>
      <c r="BM2712" s="627"/>
      <c r="BN2712" s="627"/>
      <c r="BO2712" s="627"/>
      <c r="BP2712" s="627"/>
      <c r="BQ2712" s="627"/>
      <c r="BR2712" s="627"/>
      <c r="BS2712" s="627"/>
      <c r="BT2712" s="627"/>
      <c r="BU2712" s="627"/>
      <c r="BV2712" s="627"/>
      <c r="BW2712" s="627"/>
      <c r="BX2712" s="627"/>
      <c r="BY2712" s="627"/>
      <c r="CA2712" s="384" t="s">
        <v>69</v>
      </c>
      <c r="CB2712" s="384" t="s">
        <v>489</v>
      </c>
      <c r="CC2712" s="384" t="str">
        <f t="shared" si="388"/>
        <v>Rajshahi Puthia</v>
      </c>
      <c r="CD2712" s="629"/>
      <c r="CE2712" s="629"/>
      <c r="CF2712" s="629"/>
      <c r="CG2712" s="629"/>
      <c r="CH2712" s="629"/>
      <c r="CI2712" s="629"/>
      <c r="CJ2712" s="629"/>
      <c r="CK2712" s="629"/>
      <c r="CN2712" s="384" t="s">
        <v>69</v>
      </c>
      <c r="CO2712" s="384" t="s">
        <v>489</v>
      </c>
      <c r="CP2712" s="384" t="str">
        <f t="shared" si="389"/>
        <v>Rajshahi Puthia</v>
      </c>
      <c r="CQ2712" s="629"/>
      <c r="CR2712" s="629"/>
      <c r="CS2712" s="629"/>
      <c r="CT2712" s="629"/>
      <c r="CU2712" s="629"/>
      <c r="CV2712" s="629"/>
      <c r="CW2712" s="629"/>
      <c r="CX2712" s="629"/>
      <c r="CZ2712" s="384" t="s">
        <v>69</v>
      </c>
      <c r="DA2712" s="384" t="s">
        <v>489</v>
      </c>
      <c r="DB2712" s="384" t="str">
        <f t="shared" si="390"/>
        <v>Rajshahi Puthia</v>
      </c>
      <c r="DC2712" s="566"/>
      <c r="DD2712"/>
      <c r="DE2712" s="384" t="s">
        <v>69</v>
      </c>
      <c r="DF2712" s="384" t="s">
        <v>489</v>
      </c>
      <c r="DG2712" s="384" t="str">
        <f t="shared" si="391"/>
        <v>Rajshahi Puthia</v>
      </c>
      <c r="DH2712" s="566"/>
      <c r="DI2712"/>
      <c r="DJ2712" s="384" t="s">
        <v>69</v>
      </c>
      <c r="DK2712" s="384" t="s">
        <v>489</v>
      </c>
      <c r="DL2712" s="384" t="str">
        <f t="shared" si="382"/>
        <v>Rajshahi Puthia</v>
      </c>
      <c r="DM2712" s="566"/>
      <c r="DN2712"/>
      <c r="DO2712" s="384" t="s">
        <v>69</v>
      </c>
      <c r="DP2712" s="384" t="s">
        <v>489</v>
      </c>
      <c r="DQ2712" s="384" t="str">
        <f t="shared" si="383"/>
        <v>Rajshahi Puthia</v>
      </c>
      <c r="DR2712" s="566"/>
    </row>
    <row r="2713" spans="1:122" ht="15" hidden="1" x14ac:dyDescent="0.25">
      <c r="A2713" s="384" t="s">
        <v>69</v>
      </c>
      <c r="B2713" s="384" t="s">
        <v>490</v>
      </c>
      <c r="C2713" s="384" t="str">
        <f t="shared" si="385"/>
        <v>Rajshahi Tanore</v>
      </c>
      <c r="D2713" s="626"/>
      <c r="E2713" s="626"/>
      <c r="F2713" s="626"/>
      <c r="G2713" s="626"/>
      <c r="H2713" s="626"/>
      <c r="I2713" s="626"/>
      <c r="J2713" s="626"/>
      <c r="K2713" s="626"/>
      <c r="L2713" s="626"/>
      <c r="M2713" s="626"/>
      <c r="N2713" s="626"/>
      <c r="O2713" s="626"/>
      <c r="P2713" s="626"/>
      <c r="Q2713" s="626"/>
      <c r="R2713" s="626"/>
      <c r="S2713" s="386"/>
      <c r="T2713" s="386"/>
      <c r="U2713" s="384" t="s">
        <v>69</v>
      </c>
      <c r="V2713" s="384" t="s">
        <v>490</v>
      </c>
      <c r="W2713" s="384" t="str">
        <f t="shared" si="386"/>
        <v>Rajshahi Tanore</v>
      </c>
      <c r="X2713" s="626"/>
      <c r="Y2713" s="626"/>
      <c r="Z2713" s="626"/>
      <c r="AA2713" s="626"/>
      <c r="AB2713" s="626"/>
      <c r="AC2713" s="626"/>
      <c r="AD2713" s="626"/>
      <c r="AE2713" s="626"/>
      <c r="AF2713" s="626"/>
      <c r="AG2713" s="626"/>
      <c r="AH2713" s="626"/>
      <c r="AI2713" s="626"/>
      <c r="AJ2713" s="626"/>
      <c r="AK2713" s="626"/>
      <c r="AL2713" s="626"/>
      <c r="AO2713" s="384" t="s">
        <v>69</v>
      </c>
      <c r="AP2713" s="384" t="s">
        <v>490</v>
      </c>
      <c r="AQ2713" s="384" t="str">
        <f t="shared" si="387"/>
        <v>Rajshahi Tanore</v>
      </c>
      <c r="AR2713" s="627"/>
      <c r="AS2713" s="627"/>
      <c r="AT2713" s="627"/>
      <c r="AU2713" s="627"/>
      <c r="AV2713" s="627"/>
      <c r="AW2713" s="627"/>
      <c r="AX2713" s="627"/>
      <c r="AY2713" s="627"/>
      <c r="AZ2713" s="627"/>
      <c r="BA2713" s="627"/>
      <c r="BB2713" s="627"/>
      <c r="BC2713" s="627"/>
      <c r="BD2713" s="627"/>
      <c r="BE2713" s="627"/>
      <c r="BF2713" s="627"/>
      <c r="BH2713" s="384" t="s">
        <v>69</v>
      </c>
      <c r="BI2713" s="384" t="s">
        <v>490</v>
      </c>
      <c r="BJ2713" s="384" t="str">
        <f t="shared" si="384"/>
        <v>Rajshahi Tanore</v>
      </c>
      <c r="BK2713" s="627"/>
      <c r="BL2713" s="627"/>
      <c r="BM2713" s="627"/>
      <c r="BN2713" s="627"/>
      <c r="BO2713" s="627"/>
      <c r="BP2713" s="627"/>
      <c r="BQ2713" s="627"/>
      <c r="BR2713" s="627"/>
      <c r="BS2713" s="627"/>
      <c r="BT2713" s="627"/>
      <c r="BU2713" s="627"/>
      <c r="BV2713" s="627"/>
      <c r="BW2713" s="627"/>
      <c r="BX2713" s="627"/>
      <c r="BY2713" s="627"/>
      <c r="CA2713" s="384" t="s">
        <v>69</v>
      </c>
      <c r="CB2713" s="384" t="s">
        <v>490</v>
      </c>
      <c r="CC2713" s="384" t="str">
        <f t="shared" si="388"/>
        <v>Rajshahi Tanore</v>
      </c>
      <c r="CD2713" s="629"/>
      <c r="CE2713" s="629"/>
      <c r="CF2713" s="629"/>
      <c r="CG2713" s="629"/>
      <c r="CH2713" s="629"/>
      <c r="CI2713" s="629"/>
      <c r="CJ2713" s="629"/>
      <c r="CK2713" s="629"/>
      <c r="CN2713" s="384" t="s">
        <v>69</v>
      </c>
      <c r="CO2713" s="384" t="s">
        <v>490</v>
      </c>
      <c r="CP2713" s="384" t="str">
        <f t="shared" si="389"/>
        <v>Rajshahi Tanore</v>
      </c>
      <c r="CQ2713" s="629"/>
      <c r="CR2713" s="629"/>
      <c r="CS2713" s="629"/>
      <c r="CT2713" s="629"/>
      <c r="CU2713" s="629"/>
      <c r="CV2713" s="629"/>
      <c r="CW2713" s="629"/>
      <c r="CX2713" s="629"/>
      <c r="CZ2713" s="384" t="s">
        <v>69</v>
      </c>
      <c r="DA2713" s="384" t="s">
        <v>490</v>
      </c>
      <c r="DB2713" s="384" t="str">
        <f t="shared" si="390"/>
        <v>Rajshahi Tanore</v>
      </c>
      <c r="DC2713" s="566"/>
      <c r="DD2713"/>
      <c r="DE2713" s="384" t="s">
        <v>69</v>
      </c>
      <c r="DF2713" s="384" t="s">
        <v>490</v>
      </c>
      <c r="DG2713" s="384" t="str">
        <f t="shared" si="391"/>
        <v>Rajshahi Tanore</v>
      </c>
      <c r="DH2713" s="566"/>
      <c r="DI2713"/>
      <c r="DJ2713" s="384" t="s">
        <v>69</v>
      </c>
      <c r="DK2713" s="384" t="s">
        <v>490</v>
      </c>
      <c r="DL2713" s="384" t="str">
        <f t="shared" si="382"/>
        <v>Rajshahi Tanore</v>
      </c>
      <c r="DM2713" s="566"/>
      <c r="DN2713"/>
      <c r="DO2713" s="384" t="s">
        <v>69</v>
      </c>
      <c r="DP2713" s="384" t="s">
        <v>490</v>
      </c>
      <c r="DQ2713" s="384" t="str">
        <f t="shared" si="383"/>
        <v>Rajshahi Tanore</v>
      </c>
      <c r="DR2713" s="566"/>
    </row>
    <row r="2714" spans="1:122" ht="15" hidden="1" x14ac:dyDescent="0.25">
      <c r="A2714" s="384" t="s">
        <v>70</v>
      </c>
      <c r="B2714" s="384" t="s">
        <v>499</v>
      </c>
      <c r="C2714" s="384" t="str">
        <f t="shared" si="385"/>
        <v>Sirajganj Belkuchi</v>
      </c>
      <c r="D2714" s="626"/>
      <c r="E2714" s="626"/>
      <c r="F2714" s="626"/>
      <c r="G2714" s="626"/>
      <c r="H2714" s="626"/>
      <c r="I2714" s="626"/>
      <c r="J2714" s="626"/>
      <c r="K2714" s="626"/>
      <c r="L2714" s="626"/>
      <c r="M2714" s="626"/>
      <c r="N2714" s="626"/>
      <c r="O2714" s="626"/>
      <c r="P2714" s="626"/>
      <c r="Q2714" s="626"/>
      <c r="R2714" s="626"/>
      <c r="S2714" s="326"/>
      <c r="T2714" s="326"/>
      <c r="U2714" s="384" t="s">
        <v>70</v>
      </c>
      <c r="V2714" s="384" t="s">
        <v>499</v>
      </c>
      <c r="W2714" s="384" t="str">
        <f t="shared" si="386"/>
        <v>Sirajganj Belkuchi</v>
      </c>
      <c r="X2714" s="626"/>
      <c r="Y2714" s="626"/>
      <c r="Z2714" s="626"/>
      <c r="AA2714" s="626"/>
      <c r="AB2714" s="626"/>
      <c r="AC2714" s="626"/>
      <c r="AD2714" s="626"/>
      <c r="AE2714" s="626"/>
      <c r="AF2714" s="626"/>
      <c r="AG2714" s="626"/>
      <c r="AH2714" s="626"/>
      <c r="AI2714" s="626"/>
      <c r="AJ2714" s="626"/>
      <c r="AK2714" s="626"/>
      <c r="AL2714" s="626"/>
      <c r="AO2714" s="384" t="s">
        <v>70</v>
      </c>
      <c r="AP2714" s="384" t="s">
        <v>499</v>
      </c>
      <c r="AQ2714" s="384" t="str">
        <f t="shared" si="387"/>
        <v>Sirajganj Belkuchi</v>
      </c>
      <c r="AR2714" s="627"/>
      <c r="AS2714" s="627"/>
      <c r="AT2714" s="627"/>
      <c r="AU2714" s="627"/>
      <c r="AV2714" s="627"/>
      <c r="AW2714" s="627"/>
      <c r="AX2714" s="627"/>
      <c r="AY2714" s="627"/>
      <c r="AZ2714" s="627"/>
      <c r="BA2714" s="627"/>
      <c r="BB2714" s="627"/>
      <c r="BC2714" s="627"/>
      <c r="BD2714" s="627"/>
      <c r="BE2714" s="627"/>
      <c r="BF2714" s="627"/>
      <c r="BH2714" s="384" t="s">
        <v>70</v>
      </c>
      <c r="BI2714" s="384" t="s">
        <v>499</v>
      </c>
      <c r="BJ2714" s="384" t="str">
        <f t="shared" si="384"/>
        <v>Sirajganj Belkuchi</v>
      </c>
      <c r="BK2714" s="627"/>
      <c r="BL2714" s="627"/>
      <c r="BM2714" s="627"/>
      <c r="BN2714" s="627"/>
      <c r="BO2714" s="627"/>
      <c r="BP2714" s="627"/>
      <c r="BQ2714" s="627"/>
      <c r="BR2714" s="627"/>
      <c r="BS2714" s="627"/>
      <c r="BT2714" s="627"/>
      <c r="BU2714" s="627"/>
      <c r="BV2714" s="627"/>
      <c r="BW2714" s="627"/>
      <c r="BX2714" s="627"/>
      <c r="BY2714" s="627"/>
      <c r="CA2714" s="384" t="s">
        <v>70</v>
      </c>
      <c r="CB2714" s="384" t="s">
        <v>499</v>
      </c>
      <c r="CC2714" s="384" t="str">
        <f t="shared" si="388"/>
        <v>Sirajganj Belkuchi</v>
      </c>
      <c r="CD2714" s="629"/>
      <c r="CE2714" s="629"/>
      <c r="CF2714" s="629"/>
      <c r="CG2714" s="629"/>
      <c r="CH2714" s="629"/>
      <c r="CI2714" s="629"/>
      <c r="CJ2714" s="629"/>
      <c r="CK2714" s="629"/>
      <c r="CN2714" s="384" t="s">
        <v>70</v>
      </c>
      <c r="CO2714" s="384" t="s">
        <v>499</v>
      </c>
      <c r="CP2714" s="384" t="str">
        <f t="shared" si="389"/>
        <v>Sirajganj Belkuchi</v>
      </c>
      <c r="CQ2714" s="629"/>
      <c r="CR2714" s="629"/>
      <c r="CS2714" s="629"/>
      <c r="CT2714" s="629"/>
      <c r="CU2714" s="629"/>
      <c r="CV2714" s="629"/>
      <c r="CW2714" s="629"/>
      <c r="CX2714" s="629"/>
      <c r="CZ2714" s="384" t="s">
        <v>70</v>
      </c>
      <c r="DA2714" s="384" t="s">
        <v>499</v>
      </c>
      <c r="DB2714" s="384" t="str">
        <f t="shared" si="390"/>
        <v>Sirajganj Belkuchi</v>
      </c>
      <c r="DC2714" s="566"/>
      <c r="DD2714"/>
      <c r="DE2714" s="384" t="s">
        <v>70</v>
      </c>
      <c r="DF2714" s="384" t="s">
        <v>499</v>
      </c>
      <c r="DG2714" s="384" t="str">
        <f t="shared" si="391"/>
        <v>Sirajganj Belkuchi</v>
      </c>
      <c r="DH2714" s="566"/>
      <c r="DI2714"/>
      <c r="DJ2714" s="384" t="s">
        <v>70</v>
      </c>
      <c r="DK2714" s="384" t="s">
        <v>499</v>
      </c>
      <c r="DL2714" s="384" t="str">
        <f t="shared" si="382"/>
        <v>Sirajganj Belkuchi</v>
      </c>
      <c r="DM2714" s="566"/>
      <c r="DN2714"/>
      <c r="DO2714" s="384" t="s">
        <v>70</v>
      </c>
      <c r="DP2714" s="384" t="s">
        <v>499</v>
      </c>
      <c r="DQ2714" s="384" t="str">
        <f t="shared" si="383"/>
        <v>Sirajganj Belkuchi</v>
      </c>
      <c r="DR2714" s="566"/>
    </row>
    <row r="2715" spans="1:122" ht="15" hidden="1" x14ac:dyDescent="0.25">
      <c r="A2715" s="384" t="s">
        <v>70</v>
      </c>
      <c r="B2715" s="384" t="s">
        <v>500</v>
      </c>
      <c r="C2715" s="384" t="str">
        <f t="shared" si="385"/>
        <v>Sirajganj Chauhali</v>
      </c>
      <c r="D2715" s="626"/>
      <c r="E2715" s="626"/>
      <c r="F2715" s="626"/>
      <c r="G2715" s="626"/>
      <c r="H2715" s="626"/>
      <c r="I2715" s="626"/>
      <c r="J2715" s="626"/>
      <c r="K2715" s="626"/>
      <c r="L2715" s="626"/>
      <c r="M2715" s="626"/>
      <c r="N2715" s="626"/>
      <c r="O2715" s="626"/>
      <c r="P2715" s="626"/>
      <c r="Q2715" s="626"/>
      <c r="R2715" s="626"/>
      <c r="S2715" s="326"/>
      <c r="T2715" s="326"/>
      <c r="U2715" s="384" t="s">
        <v>70</v>
      </c>
      <c r="V2715" s="384" t="s">
        <v>500</v>
      </c>
      <c r="W2715" s="384" t="str">
        <f t="shared" si="386"/>
        <v>Sirajganj Chauhali</v>
      </c>
      <c r="X2715" s="626"/>
      <c r="Y2715" s="626"/>
      <c r="Z2715" s="626"/>
      <c r="AA2715" s="626"/>
      <c r="AB2715" s="626"/>
      <c r="AC2715" s="626"/>
      <c r="AD2715" s="626"/>
      <c r="AE2715" s="626"/>
      <c r="AF2715" s="626"/>
      <c r="AG2715" s="626"/>
      <c r="AH2715" s="626"/>
      <c r="AI2715" s="626"/>
      <c r="AJ2715" s="626"/>
      <c r="AK2715" s="626"/>
      <c r="AL2715" s="626"/>
      <c r="AO2715" s="384" t="s">
        <v>70</v>
      </c>
      <c r="AP2715" s="384" t="s">
        <v>500</v>
      </c>
      <c r="AQ2715" s="384" t="str">
        <f t="shared" si="387"/>
        <v>Sirajganj Chauhali</v>
      </c>
      <c r="AR2715" s="627"/>
      <c r="AS2715" s="627"/>
      <c r="AT2715" s="627"/>
      <c r="AU2715" s="627"/>
      <c r="AV2715" s="627"/>
      <c r="AW2715" s="627"/>
      <c r="AX2715" s="627"/>
      <c r="AY2715" s="627"/>
      <c r="AZ2715" s="627"/>
      <c r="BA2715" s="627"/>
      <c r="BB2715" s="627"/>
      <c r="BC2715" s="627"/>
      <c r="BD2715" s="627"/>
      <c r="BE2715" s="627"/>
      <c r="BF2715" s="627"/>
      <c r="BH2715" s="384" t="s">
        <v>70</v>
      </c>
      <c r="BI2715" s="384" t="s">
        <v>500</v>
      </c>
      <c r="BJ2715" s="384" t="str">
        <f t="shared" si="384"/>
        <v>Sirajganj Chauhali</v>
      </c>
      <c r="BK2715" s="627"/>
      <c r="BL2715" s="627"/>
      <c r="BM2715" s="627"/>
      <c r="BN2715" s="627"/>
      <c r="BO2715" s="627"/>
      <c r="BP2715" s="627"/>
      <c r="BQ2715" s="627"/>
      <c r="BR2715" s="627"/>
      <c r="BS2715" s="627"/>
      <c r="BT2715" s="627"/>
      <c r="BU2715" s="627"/>
      <c r="BV2715" s="627"/>
      <c r="BW2715" s="627"/>
      <c r="BX2715" s="627"/>
      <c r="BY2715" s="627"/>
      <c r="CA2715" s="384" t="s">
        <v>70</v>
      </c>
      <c r="CB2715" s="384" t="s">
        <v>500</v>
      </c>
      <c r="CC2715" s="384" t="str">
        <f t="shared" si="388"/>
        <v>Sirajganj Chauhali</v>
      </c>
      <c r="CD2715" s="629"/>
      <c r="CE2715" s="629"/>
      <c r="CF2715" s="629"/>
      <c r="CG2715" s="629"/>
      <c r="CH2715" s="629"/>
      <c r="CI2715" s="629"/>
      <c r="CJ2715" s="629"/>
      <c r="CK2715" s="629"/>
      <c r="CN2715" s="384" t="s">
        <v>70</v>
      </c>
      <c r="CO2715" s="384" t="s">
        <v>500</v>
      </c>
      <c r="CP2715" s="384" t="str">
        <f t="shared" si="389"/>
        <v>Sirajganj Chauhali</v>
      </c>
      <c r="CQ2715" s="629"/>
      <c r="CR2715" s="629"/>
      <c r="CS2715" s="629"/>
      <c r="CT2715" s="629"/>
      <c r="CU2715" s="629"/>
      <c r="CV2715" s="629"/>
      <c r="CW2715" s="629"/>
      <c r="CX2715" s="629"/>
      <c r="CZ2715" s="384" t="s">
        <v>70</v>
      </c>
      <c r="DA2715" s="384" t="s">
        <v>500</v>
      </c>
      <c r="DB2715" s="384" t="str">
        <f t="shared" si="390"/>
        <v>Sirajganj Chauhali</v>
      </c>
      <c r="DC2715" s="566"/>
      <c r="DD2715"/>
      <c r="DE2715" s="384" t="s">
        <v>70</v>
      </c>
      <c r="DF2715" s="384" t="s">
        <v>500</v>
      </c>
      <c r="DG2715" s="384" t="str">
        <f t="shared" si="391"/>
        <v>Sirajganj Chauhali</v>
      </c>
      <c r="DH2715" s="566"/>
      <c r="DI2715"/>
      <c r="DJ2715" s="384" t="s">
        <v>70</v>
      </c>
      <c r="DK2715" s="384" t="s">
        <v>500</v>
      </c>
      <c r="DL2715" s="384" t="str">
        <f t="shared" si="382"/>
        <v>Sirajganj Chauhali</v>
      </c>
      <c r="DM2715" s="566"/>
      <c r="DN2715"/>
      <c r="DO2715" s="384" t="s">
        <v>70</v>
      </c>
      <c r="DP2715" s="384" t="s">
        <v>500</v>
      </c>
      <c r="DQ2715" s="384" t="str">
        <f t="shared" si="383"/>
        <v>Sirajganj Chauhali</v>
      </c>
      <c r="DR2715" s="566"/>
    </row>
    <row r="2716" spans="1:122" ht="15" hidden="1" x14ac:dyDescent="0.25">
      <c r="A2716" s="384" t="s">
        <v>70</v>
      </c>
      <c r="B2716" s="384" t="s">
        <v>501</v>
      </c>
      <c r="C2716" s="384" t="str">
        <f t="shared" si="385"/>
        <v>Sirajganj Kamarkhanda</v>
      </c>
      <c r="D2716" s="626"/>
      <c r="E2716" s="626"/>
      <c r="F2716" s="626"/>
      <c r="G2716" s="626"/>
      <c r="H2716" s="626"/>
      <c r="I2716" s="626"/>
      <c r="J2716" s="626"/>
      <c r="K2716" s="626"/>
      <c r="L2716" s="626"/>
      <c r="M2716" s="626"/>
      <c r="N2716" s="626"/>
      <c r="O2716" s="626"/>
      <c r="P2716" s="626"/>
      <c r="Q2716" s="626"/>
      <c r="R2716" s="626"/>
      <c r="S2716" s="326"/>
      <c r="T2716" s="326"/>
      <c r="U2716" s="384" t="s">
        <v>70</v>
      </c>
      <c r="V2716" s="384" t="s">
        <v>501</v>
      </c>
      <c r="W2716" s="384" t="str">
        <f t="shared" si="386"/>
        <v>Sirajganj Kamarkhanda</v>
      </c>
      <c r="X2716" s="626"/>
      <c r="Y2716" s="626"/>
      <c r="Z2716" s="626"/>
      <c r="AA2716" s="626"/>
      <c r="AB2716" s="626"/>
      <c r="AC2716" s="626"/>
      <c r="AD2716" s="626"/>
      <c r="AE2716" s="626"/>
      <c r="AF2716" s="626"/>
      <c r="AG2716" s="626"/>
      <c r="AH2716" s="626"/>
      <c r="AI2716" s="626"/>
      <c r="AJ2716" s="626"/>
      <c r="AK2716" s="626"/>
      <c r="AL2716" s="626"/>
      <c r="AO2716" s="384" t="s">
        <v>70</v>
      </c>
      <c r="AP2716" s="384" t="s">
        <v>501</v>
      </c>
      <c r="AQ2716" s="384" t="str">
        <f t="shared" si="387"/>
        <v>Sirajganj Kamarkhanda</v>
      </c>
      <c r="AR2716" s="627"/>
      <c r="AS2716" s="627"/>
      <c r="AT2716" s="627"/>
      <c r="AU2716" s="627"/>
      <c r="AV2716" s="627"/>
      <c r="AW2716" s="627"/>
      <c r="AX2716" s="627"/>
      <c r="AY2716" s="627"/>
      <c r="AZ2716" s="627"/>
      <c r="BA2716" s="627"/>
      <c r="BB2716" s="627"/>
      <c r="BC2716" s="627"/>
      <c r="BD2716" s="627"/>
      <c r="BE2716" s="627"/>
      <c r="BF2716" s="627"/>
      <c r="BH2716" s="384" t="s">
        <v>70</v>
      </c>
      <c r="BI2716" s="384" t="s">
        <v>501</v>
      </c>
      <c r="BJ2716" s="384" t="str">
        <f t="shared" si="384"/>
        <v>Sirajganj Kamarkhanda</v>
      </c>
      <c r="BK2716" s="627"/>
      <c r="BL2716" s="627"/>
      <c r="BM2716" s="627"/>
      <c r="BN2716" s="627"/>
      <c r="BO2716" s="627"/>
      <c r="BP2716" s="627"/>
      <c r="BQ2716" s="627"/>
      <c r="BR2716" s="627"/>
      <c r="BS2716" s="627"/>
      <c r="BT2716" s="627"/>
      <c r="BU2716" s="627"/>
      <c r="BV2716" s="627"/>
      <c r="BW2716" s="627"/>
      <c r="BX2716" s="627"/>
      <c r="BY2716" s="627"/>
      <c r="CA2716" s="384" t="s">
        <v>70</v>
      </c>
      <c r="CB2716" s="384" t="s">
        <v>501</v>
      </c>
      <c r="CC2716" s="384" t="str">
        <f t="shared" si="388"/>
        <v>Sirajganj Kamarkhanda</v>
      </c>
      <c r="CD2716" s="629"/>
      <c r="CE2716" s="629"/>
      <c r="CF2716" s="629"/>
      <c r="CG2716" s="629"/>
      <c r="CH2716" s="629"/>
      <c r="CI2716" s="629"/>
      <c r="CJ2716" s="629"/>
      <c r="CK2716" s="629"/>
      <c r="CN2716" s="384" t="s">
        <v>70</v>
      </c>
      <c r="CO2716" s="384" t="s">
        <v>501</v>
      </c>
      <c r="CP2716" s="384" t="str">
        <f t="shared" si="389"/>
        <v>Sirajganj Kamarkhanda</v>
      </c>
      <c r="CQ2716" s="629"/>
      <c r="CR2716" s="629"/>
      <c r="CS2716" s="629"/>
      <c r="CT2716" s="629"/>
      <c r="CU2716" s="629"/>
      <c r="CV2716" s="629"/>
      <c r="CW2716" s="629"/>
      <c r="CX2716" s="629"/>
      <c r="CZ2716" s="384" t="s">
        <v>70</v>
      </c>
      <c r="DA2716" s="384" t="s">
        <v>501</v>
      </c>
      <c r="DB2716" s="384" t="str">
        <f t="shared" si="390"/>
        <v>Sirajganj Kamarkhanda</v>
      </c>
      <c r="DC2716" s="566"/>
      <c r="DD2716"/>
      <c r="DE2716" s="384" t="s">
        <v>70</v>
      </c>
      <c r="DF2716" s="384" t="s">
        <v>501</v>
      </c>
      <c r="DG2716" s="384" t="str">
        <f t="shared" si="391"/>
        <v>Sirajganj Kamarkhanda</v>
      </c>
      <c r="DH2716" s="566"/>
      <c r="DI2716"/>
      <c r="DJ2716" s="384" t="s">
        <v>70</v>
      </c>
      <c r="DK2716" s="384" t="s">
        <v>501</v>
      </c>
      <c r="DL2716" s="384" t="str">
        <f t="shared" si="382"/>
        <v>Sirajganj Kamarkhanda</v>
      </c>
      <c r="DM2716" s="566"/>
      <c r="DN2716"/>
      <c r="DO2716" s="384" t="s">
        <v>70</v>
      </c>
      <c r="DP2716" s="384" t="s">
        <v>501</v>
      </c>
      <c r="DQ2716" s="384" t="str">
        <f t="shared" si="383"/>
        <v>Sirajganj Kamarkhanda</v>
      </c>
      <c r="DR2716" s="566"/>
    </row>
    <row r="2717" spans="1:122" ht="15" hidden="1" x14ac:dyDescent="0.25">
      <c r="A2717" s="384" t="s">
        <v>70</v>
      </c>
      <c r="B2717" s="384" t="s">
        <v>502</v>
      </c>
      <c r="C2717" s="384" t="str">
        <f t="shared" si="385"/>
        <v>Sirajganj Kazipur</v>
      </c>
      <c r="D2717" s="626"/>
      <c r="E2717" s="626"/>
      <c r="F2717" s="626"/>
      <c r="G2717" s="626"/>
      <c r="H2717" s="626"/>
      <c r="I2717" s="626"/>
      <c r="J2717" s="626"/>
      <c r="K2717" s="626"/>
      <c r="L2717" s="626"/>
      <c r="M2717" s="626"/>
      <c r="N2717" s="626"/>
      <c r="O2717" s="626"/>
      <c r="P2717" s="626"/>
      <c r="Q2717" s="626"/>
      <c r="R2717" s="626"/>
      <c r="S2717" s="326"/>
      <c r="T2717" s="326"/>
      <c r="U2717" s="384" t="s">
        <v>70</v>
      </c>
      <c r="V2717" s="384" t="s">
        <v>502</v>
      </c>
      <c r="W2717" s="384" t="str">
        <f t="shared" si="386"/>
        <v>Sirajganj Kazipur</v>
      </c>
      <c r="X2717" s="626"/>
      <c r="Y2717" s="626"/>
      <c r="Z2717" s="626"/>
      <c r="AA2717" s="626"/>
      <c r="AB2717" s="626"/>
      <c r="AC2717" s="626"/>
      <c r="AD2717" s="626"/>
      <c r="AE2717" s="626"/>
      <c r="AF2717" s="626"/>
      <c r="AG2717" s="626"/>
      <c r="AH2717" s="626"/>
      <c r="AI2717" s="626"/>
      <c r="AJ2717" s="626"/>
      <c r="AK2717" s="626"/>
      <c r="AL2717" s="626"/>
      <c r="AO2717" s="384" t="s">
        <v>70</v>
      </c>
      <c r="AP2717" s="384" t="s">
        <v>502</v>
      </c>
      <c r="AQ2717" s="384" t="str">
        <f t="shared" si="387"/>
        <v>Sirajganj Kazipur</v>
      </c>
      <c r="AR2717" s="627"/>
      <c r="AS2717" s="627"/>
      <c r="AT2717" s="627"/>
      <c r="AU2717" s="627"/>
      <c r="AV2717" s="627"/>
      <c r="AW2717" s="627"/>
      <c r="AX2717" s="627"/>
      <c r="AY2717" s="627"/>
      <c r="AZ2717" s="627"/>
      <c r="BA2717" s="627"/>
      <c r="BB2717" s="627"/>
      <c r="BC2717" s="627"/>
      <c r="BD2717" s="627"/>
      <c r="BE2717" s="627"/>
      <c r="BF2717" s="627"/>
      <c r="BH2717" s="384" t="s">
        <v>70</v>
      </c>
      <c r="BI2717" s="384" t="s">
        <v>502</v>
      </c>
      <c r="BJ2717" s="384" t="str">
        <f t="shared" si="384"/>
        <v>Sirajganj Kazipur</v>
      </c>
      <c r="BK2717" s="627"/>
      <c r="BL2717" s="627"/>
      <c r="BM2717" s="627"/>
      <c r="BN2717" s="627"/>
      <c r="BO2717" s="627"/>
      <c r="BP2717" s="627"/>
      <c r="BQ2717" s="627"/>
      <c r="BR2717" s="627"/>
      <c r="BS2717" s="627"/>
      <c r="BT2717" s="627"/>
      <c r="BU2717" s="627"/>
      <c r="BV2717" s="627"/>
      <c r="BW2717" s="627"/>
      <c r="BX2717" s="627"/>
      <c r="BY2717" s="627"/>
      <c r="CA2717" s="384" t="s">
        <v>70</v>
      </c>
      <c r="CB2717" s="384" t="s">
        <v>502</v>
      </c>
      <c r="CC2717" s="384" t="str">
        <f t="shared" si="388"/>
        <v>Sirajganj Kazipur</v>
      </c>
      <c r="CD2717" s="629"/>
      <c r="CE2717" s="629"/>
      <c r="CF2717" s="629"/>
      <c r="CG2717" s="629"/>
      <c r="CH2717" s="629"/>
      <c r="CI2717" s="629"/>
      <c r="CJ2717" s="629"/>
      <c r="CK2717" s="629"/>
      <c r="CN2717" s="384" t="s">
        <v>70</v>
      </c>
      <c r="CO2717" s="384" t="s">
        <v>502</v>
      </c>
      <c r="CP2717" s="384" t="str">
        <f t="shared" si="389"/>
        <v>Sirajganj Kazipur</v>
      </c>
      <c r="CQ2717" s="629"/>
      <c r="CR2717" s="629"/>
      <c r="CS2717" s="629"/>
      <c r="CT2717" s="629"/>
      <c r="CU2717" s="629"/>
      <c r="CV2717" s="629"/>
      <c r="CW2717" s="629"/>
      <c r="CX2717" s="629"/>
      <c r="CZ2717" s="384" t="s">
        <v>70</v>
      </c>
      <c r="DA2717" s="384" t="s">
        <v>502</v>
      </c>
      <c r="DB2717" s="384" t="str">
        <f t="shared" si="390"/>
        <v>Sirajganj Kazipur</v>
      </c>
      <c r="DC2717" s="566"/>
      <c r="DD2717"/>
      <c r="DE2717" s="384" t="s">
        <v>70</v>
      </c>
      <c r="DF2717" s="384" t="s">
        <v>502</v>
      </c>
      <c r="DG2717" s="384" t="str">
        <f t="shared" si="391"/>
        <v>Sirajganj Kazipur</v>
      </c>
      <c r="DH2717" s="566"/>
      <c r="DI2717"/>
      <c r="DJ2717" s="384" t="s">
        <v>70</v>
      </c>
      <c r="DK2717" s="384" t="s">
        <v>502</v>
      </c>
      <c r="DL2717" s="384" t="str">
        <f t="shared" si="382"/>
        <v>Sirajganj Kazipur</v>
      </c>
      <c r="DM2717" s="566"/>
      <c r="DN2717"/>
      <c r="DO2717" s="384" t="s">
        <v>70</v>
      </c>
      <c r="DP2717" s="384" t="s">
        <v>502</v>
      </c>
      <c r="DQ2717" s="384" t="str">
        <f t="shared" si="383"/>
        <v>Sirajganj Kazipur</v>
      </c>
      <c r="DR2717" s="566"/>
    </row>
    <row r="2718" spans="1:122" ht="15" hidden="1" x14ac:dyDescent="0.25">
      <c r="A2718" s="384" t="s">
        <v>70</v>
      </c>
      <c r="B2718" s="384" t="s">
        <v>503</v>
      </c>
      <c r="C2718" s="384" t="str">
        <f t="shared" si="385"/>
        <v>Sirajganj Rayganj</v>
      </c>
      <c r="D2718" s="626"/>
      <c r="E2718" s="626"/>
      <c r="F2718" s="626"/>
      <c r="G2718" s="626"/>
      <c r="H2718" s="626"/>
      <c r="I2718" s="626"/>
      <c r="J2718" s="626"/>
      <c r="K2718" s="626"/>
      <c r="L2718" s="626"/>
      <c r="M2718" s="626"/>
      <c r="N2718" s="626"/>
      <c r="O2718" s="626"/>
      <c r="P2718" s="626"/>
      <c r="Q2718" s="626"/>
      <c r="R2718" s="626"/>
      <c r="S2718" s="326"/>
      <c r="T2718" s="326"/>
      <c r="U2718" s="384" t="s">
        <v>70</v>
      </c>
      <c r="V2718" s="384" t="s">
        <v>503</v>
      </c>
      <c r="W2718" s="384" t="str">
        <f t="shared" si="386"/>
        <v>Sirajganj Rayganj</v>
      </c>
      <c r="X2718" s="626"/>
      <c r="Y2718" s="626"/>
      <c r="Z2718" s="626"/>
      <c r="AA2718" s="626"/>
      <c r="AB2718" s="626"/>
      <c r="AC2718" s="626"/>
      <c r="AD2718" s="626"/>
      <c r="AE2718" s="626"/>
      <c r="AF2718" s="626"/>
      <c r="AG2718" s="626"/>
      <c r="AH2718" s="626"/>
      <c r="AI2718" s="626"/>
      <c r="AJ2718" s="626"/>
      <c r="AK2718" s="626"/>
      <c r="AL2718" s="626"/>
      <c r="AO2718" s="384" t="s">
        <v>70</v>
      </c>
      <c r="AP2718" s="384" t="s">
        <v>503</v>
      </c>
      <c r="AQ2718" s="384" t="str">
        <f t="shared" si="387"/>
        <v>Sirajganj Rayganj</v>
      </c>
      <c r="AR2718" s="627"/>
      <c r="AS2718" s="627"/>
      <c r="AT2718" s="627"/>
      <c r="AU2718" s="627"/>
      <c r="AV2718" s="627"/>
      <c r="AW2718" s="627"/>
      <c r="AX2718" s="627"/>
      <c r="AY2718" s="627"/>
      <c r="AZ2718" s="627"/>
      <c r="BA2718" s="627"/>
      <c r="BB2718" s="627"/>
      <c r="BC2718" s="627"/>
      <c r="BD2718" s="627"/>
      <c r="BE2718" s="627"/>
      <c r="BF2718" s="627"/>
      <c r="BH2718" s="384" t="s">
        <v>70</v>
      </c>
      <c r="BI2718" s="384" t="s">
        <v>503</v>
      </c>
      <c r="BJ2718" s="384" t="str">
        <f t="shared" si="384"/>
        <v>Sirajganj Rayganj</v>
      </c>
      <c r="BK2718" s="627"/>
      <c r="BL2718" s="627"/>
      <c r="BM2718" s="627"/>
      <c r="BN2718" s="627"/>
      <c r="BO2718" s="627"/>
      <c r="BP2718" s="627"/>
      <c r="BQ2718" s="627"/>
      <c r="BR2718" s="627"/>
      <c r="BS2718" s="627"/>
      <c r="BT2718" s="627"/>
      <c r="BU2718" s="627"/>
      <c r="BV2718" s="627"/>
      <c r="BW2718" s="627"/>
      <c r="BX2718" s="627"/>
      <c r="BY2718" s="627"/>
      <c r="CA2718" s="384" t="s">
        <v>70</v>
      </c>
      <c r="CB2718" s="384" t="s">
        <v>503</v>
      </c>
      <c r="CC2718" s="384" t="str">
        <f t="shared" si="388"/>
        <v>Sirajganj Rayganj</v>
      </c>
      <c r="CD2718" s="629"/>
      <c r="CE2718" s="629"/>
      <c r="CF2718" s="629"/>
      <c r="CG2718" s="629"/>
      <c r="CH2718" s="629"/>
      <c r="CI2718" s="629"/>
      <c r="CJ2718" s="629"/>
      <c r="CK2718" s="629"/>
      <c r="CN2718" s="384" t="s">
        <v>70</v>
      </c>
      <c r="CO2718" s="384" t="s">
        <v>503</v>
      </c>
      <c r="CP2718" s="384" t="str">
        <f t="shared" si="389"/>
        <v>Sirajganj Rayganj</v>
      </c>
      <c r="CQ2718" s="629"/>
      <c r="CR2718" s="629"/>
      <c r="CS2718" s="629"/>
      <c r="CT2718" s="629"/>
      <c r="CU2718" s="629"/>
      <c r="CV2718" s="629"/>
      <c r="CW2718" s="629"/>
      <c r="CX2718" s="629"/>
      <c r="CZ2718" s="384" t="s">
        <v>70</v>
      </c>
      <c r="DA2718" s="384" t="s">
        <v>503</v>
      </c>
      <c r="DB2718" s="384" t="str">
        <f t="shared" si="390"/>
        <v>Sirajganj Rayganj</v>
      </c>
      <c r="DC2718" s="566"/>
      <c r="DD2718"/>
      <c r="DE2718" s="384" t="s">
        <v>70</v>
      </c>
      <c r="DF2718" s="384" t="s">
        <v>503</v>
      </c>
      <c r="DG2718" s="384" t="str">
        <f t="shared" si="391"/>
        <v>Sirajganj Rayganj</v>
      </c>
      <c r="DH2718" s="566"/>
      <c r="DI2718"/>
      <c r="DJ2718" s="384" t="s">
        <v>70</v>
      </c>
      <c r="DK2718" s="384" t="s">
        <v>503</v>
      </c>
      <c r="DL2718" s="384" t="str">
        <f t="shared" si="382"/>
        <v>Sirajganj Rayganj</v>
      </c>
      <c r="DM2718" s="566"/>
      <c r="DN2718"/>
      <c r="DO2718" s="384" t="s">
        <v>70</v>
      </c>
      <c r="DP2718" s="384" t="s">
        <v>503</v>
      </c>
      <c r="DQ2718" s="384" t="str">
        <f t="shared" si="383"/>
        <v>Sirajganj Rayganj</v>
      </c>
      <c r="DR2718" s="566"/>
    </row>
    <row r="2719" spans="1:122" ht="15" hidden="1" x14ac:dyDescent="0.25">
      <c r="A2719" s="384" t="s">
        <v>70</v>
      </c>
      <c r="B2719" s="384" t="s">
        <v>504</v>
      </c>
      <c r="C2719" s="384" t="str">
        <f t="shared" si="385"/>
        <v>Sirajganj Shahzadpur</v>
      </c>
      <c r="D2719" s="626"/>
      <c r="E2719" s="626"/>
      <c r="F2719" s="626"/>
      <c r="G2719" s="626"/>
      <c r="H2719" s="626"/>
      <c r="I2719" s="626"/>
      <c r="J2719" s="626"/>
      <c r="K2719" s="626"/>
      <c r="L2719" s="626"/>
      <c r="M2719" s="626"/>
      <c r="N2719" s="626"/>
      <c r="O2719" s="626"/>
      <c r="P2719" s="626"/>
      <c r="Q2719" s="626"/>
      <c r="R2719" s="626"/>
      <c r="S2719" s="326"/>
      <c r="T2719" s="326"/>
      <c r="U2719" s="384" t="s">
        <v>70</v>
      </c>
      <c r="V2719" s="384" t="s">
        <v>504</v>
      </c>
      <c r="W2719" s="384" t="str">
        <f t="shared" si="386"/>
        <v>Sirajganj Shahzadpur</v>
      </c>
      <c r="X2719" s="626"/>
      <c r="Y2719" s="626"/>
      <c r="Z2719" s="626"/>
      <c r="AA2719" s="626"/>
      <c r="AB2719" s="626"/>
      <c r="AC2719" s="626"/>
      <c r="AD2719" s="626"/>
      <c r="AE2719" s="626"/>
      <c r="AF2719" s="626"/>
      <c r="AG2719" s="626"/>
      <c r="AH2719" s="626"/>
      <c r="AI2719" s="626"/>
      <c r="AJ2719" s="626"/>
      <c r="AK2719" s="626"/>
      <c r="AL2719" s="626"/>
      <c r="AO2719" s="384" t="s">
        <v>70</v>
      </c>
      <c r="AP2719" s="384" t="s">
        <v>504</v>
      </c>
      <c r="AQ2719" s="384" t="str">
        <f t="shared" si="387"/>
        <v>Sirajganj Shahzadpur</v>
      </c>
      <c r="AR2719" s="627"/>
      <c r="AS2719" s="627"/>
      <c r="AT2719" s="627"/>
      <c r="AU2719" s="627"/>
      <c r="AV2719" s="627"/>
      <c r="AW2719" s="627"/>
      <c r="AX2719" s="627"/>
      <c r="AY2719" s="627"/>
      <c r="AZ2719" s="627"/>
      <c r="BA2719" s="627"/>
      <c r="BB2719" s="627"/>
      <c r="BC2719" s="627"/>
      <c r="BD2719" s="627"/>
      <c r="BE2719" s="627"/>
      <c r="BF2719" s="627"/>
      <c r="BH2719" s="384" t="s">
        <v>70</v>
      </c>
      <c r="BI2719" s="384" t="s">
        <v>504</v>
      </c>
      <c r="BJ2719" s="384" t="str">
        <f t="shared" si="384"/>
        <v>Sirajganj Shahzadpur</v>
      </c>
      <c r="BK2719" s="627"/>
      <c r="BL2719" s="627"/>
      <c r="BM2719" s="627"/>
      <c r="BN2719" s="627"/>
      <c r="BO2719" s="627"/>
      <c r="BP2719" s="627"/>
      <c r="BQ2719" s="627"/>
      <c r="BR2719" s="627"/>
      <c r="BS2719" s="627"/>
      <c r="BT2719" s="627"/>
      <c r="BU2719" s="627"/>
      <c r="BV2719" s="627"/>
      <c r="BW2719" s="627"/>
      <c r="BX2719" s="627"/>
      <c r="BY2719" s="627"/>
      <c r="CA2719" s="384" t="s">
        <v>70</v>
      </c>
      <c r="CB2719" s="384" t="s">
        <v>504</v>
      </c>
      <c r="CC2719" s="384" t="str">
        <f t="shared" si="388"/>
        <v>Sirajganj Shahzadpur</v>
      </c>
      <c r="CD2719" s="629"/>
      <c r="CE2719" s="629"/>
      <c r="CF2719" s="629"/>
      <c r="CG2719" s="629"/>
      <c r="CH2719" s="629"/>
      <c r="CI2719" s="629"/>
      <c r="CJ2719" s="629"/>
      <c r="CK2719" s="629"/>
      <c r="CN2719" s="384" t="s">
        <v>70</v>
      </c>
      <c r="CO2719" s="384" t="s">
        <v>504</v>
      </c>
      <c r="CP2719" s="384" t="str">
        <f t="shared" si="389"/>
        <v>Sirajganj Shahzadpur</v>
      </c>
      <c r="CQ2719" s="629"/>
      <c r="CR2719" s="629"/>
      <c r="CS2719" s="629"/>
      <c r="CT2719" s="629"/>
      <c r="CU2719" s="629"/>
      <c r="CV2719" s="629"/>
      <c r="CW2719" s="629"/>
      <c r="CX2719" s="629"/>
      <c r="CZ2719" s="384" t="s">
        <v>70</v>
      </c>
      <c r="DA2719" s="384" t="s">
        <v>504</v>
      </c>
      <c r="DB2719" s="384" t="str">
        <f t="shared" si="390"/>
        <v>Sirajganj Shahzadpur</v>
      </c>
      <c r="DC2719" s="566"/>
      <c r="DD2719"/>
      <c r="DE2719" s="384" t="s">
        <v>70</v>
      </c>
      <c r="DF2719" s="384" t="s">
        <v>504</v>
      </c>
      <c r="DG2719" s="384" t="str">
        <f t="shared" si="391"/>
        <v>Sirajganj Shahzadpur</v>
      </c>
      <c r="DH2719" s="566"/>
      <c r="DI2719"/>
      <c r="DJ2719" s="384" t="s">
        <v>70</v>
      </c>
      <c r="DK2719" s="384" t="s">
        <v>504</v>
      </c>
      <c r="DL2719" s="384" t="str">
        <f t="shared" si="382"/>
        <v>Sirajganj Shahzadpur</v>
      </c>
      <c r="DM2719" s="566"/>
      <c r="DN2719"/>
      <c r="DO2719" s="384" t="s">
        <v>70</v>
      </c>
      <c r="DP2719" s="384" t="s">
        <v>504</v>
      </c>
      <c r="DQ2719" s="384" t="str">
        <f t="shared" si="383"/>
        <v>Sirajganj Shahzadpur</v>
      </c>
      <c r="DR2719" s="566"/>
    </row>
    <row r="2720" spans="1:122" ht="15" hidden="1" x14ac:dyDescent="0.25">
      <c r="A2720" s="384" t="s">
        <v>70</v>
      </c>
      <c r="B2720" s="241" t="s">
        <v>640</v>
      </c>
      <c r="C2720" s="384" t="str">
        <f t="shared" si="385"/>
        <v>Sirajganj Sirajganj Sadar</v>
      </c>
      <c r="D2720" s="626"/>
      <c r="E2720" s="626"/>
      <c r="F2720" s="626"/>
      <c r="G2720" s="626"/>
      <c r="H2720" s="626"/>
      <c r="I2720" s="626"/>
      <c r="J2720" s="626"/>
      <c r="K2720" s="626"/>
      <c r="L2720" s="626"/>
      <c r="M2720" s="626"/>
      <c r="N2720" s="626"/>
      <c r="O2720" s="626"/>
      <c r="P2720" s="626"/>
      <c r="Q2720" s="626"/>
      <c r="R2720" s="626"/>
      <c r="S2720" s="326"/>
      <c r="T2720" s="326"/>
      <c r="U2720" s="384" t="s">
        <v>70</v>
      </c>
      <c r="V2720" s="241" t="s">
        <v>640</v>
      </c>
      <c r="W2720" s="384" t="str">
        <f t="shared" si="386"/>
        <v>Sirajganj Sirajganj Sadar</v>
      </c>
      <c r="X2720" s="626"/>
      <c r="Y2720" s="626"/>
      <c r="Z2720" s="626"/>
      <c r="AA2720" s="626"/>
      <c r="AB2720" s="626"/>
      <c r="AC2720" s="626"/>
      <c r="AD2720" s="626"/>
      <c r="AE2720" s="626"/>
      <c r="AF2720" s="626"/>
      <c r="AG2720" s="626"/>
      <c r="AH2720" s="626"/>
      <c r="AI2720" s="626"/>
      <c r="AJ2720" s="626"/>
      <c r="AK2720" s="626"/>
      <c r="AL2720" s="626"/>
      <c r="AO2720" s="384" t="s">
        <v>70</v>
      </c>
      <c r="AP2720" s="241" t="s">
        <v>640</v>
      </c>
      <c r="AQ2720" s="384" t="str">
        <f t="shared" si="387"/>
        <v>Sirajganj Sirajganj Sadar</v>
      </c>
      <c r="AR2720" s="627"/>
      <c r="AS2720" s="627"/>
      <c r="AT2720" s="627"/>
      <c r="AU2720" s="627"/>
      <c r="AV2720" s="627"/>
      <c r="AW2720" s="627"/>
      <c r="AX2720" s="627"/>
      <c r="AY2720" s="627"/>
      <c r="AZ2720" s="627"/>
      <c r="BA2720" s="627"/>
      <c r="BB2720" s="627"/>
      <c r="BC2720" s="627"/>
      <c r="BD2720" s="627"/>
      <c r="BE2720" s="627"/>
      <c r="BF2720" s="627"/>
      <c r="BH2720" s="384" t="s">
        <v>70</v>
      </c>
      <c r="BI2720" s="241" t="s">
        <v>640</v>
      </c>
      <c r="BJ2720" s="384" t="str">
        <f t="shared" si="384"/>
        <v>Sirajganj Sirajganj Sadar</v>
      </c>
      <c r="BK2720" s="627"/>
      <c r="BL2720" s="627"/>
      <c r="BM2720" s="627"/>
      <c r="BN2720" s="627"/>
      <c r="BO2720" s="627"/>
      <c r="BP2720" s="627"/>
      <c r="BQ2720" s="627"/>
      <c r="BR2720" s="627"/>
      <c r="BS2720" s="627"/>
      <c r="BT2720" s="627"/>
      <c r="BU2720" s="627"/>
      <c r="BV2720" s="627"/>
      <c r="BW2720" s="627"/>
      <c r="BX2720" s="627"/>
      <c r="BY2720" s="627"/>
      <c r="CA2720" s="384" t="s">
        <v>70</v>
      </c>
      <c r="CB2720" s="241" t="s">
        <v>640</v>
      </c>
      <c r="CC2720" s="384" t="str">
        <f t="shared" si="388"/>
        <v>Sirajganj Sirajganj Sadar</v>
      </c>
      <c r="CD2720" s="629"/>
      <c r="CE2720" s="629"/>
      <c r="CF2720" s="629"/>
      <c r="CG2720" s="629"/>
      <c r="CH2720" s="629"/>
      <c r="CI2720" s="629"/>
      <c r="CJ2720" s="629"/>
      <c r="CK2720" s="629"/>
      <c r="CN2720" s="384" t="s">
        <v>70</v>
      </c>
      <c r="CO2720" s="241" t="s">
        <v>640</v>
      </c>
      <c r="CP2720" s="384" t="str">
        <f t="shared" si="389"/>
        <v>Sirajganj Sirajganj Sadar</v>
      </c>
      <c r="CQ2720" s="629"/>
      <c r="CR2720" s="629"/>
      <c r="CS2720" s="629"/>
      <c r="CT2720" s="629"/>
      <c r="CU2720" s="629"/>
      <c r="CV2720" s="629"/>
      <c r="CW2720" s="629"/>
      <c r="CX2720" s="629"/>
      <c r="CZ2720" s="384" t="s">
        <v>70</v>
      </c>
      <c r="DA2720" s="241" t="s">
        <v>640</v>
      </c>
      <c r="DB2720" s="384" t="str">
        <f t="shared" si="390"/>
        <v>Sirajganj Sirajganj Sadar</v>
      </c>
      <c r="DC2720" s="566"/>
      <c r="DD2720"/>
      <c r="DE2720" s="384" t="s">
        <v>70</v>
      </c>
      <c r="DF2720" s="241" t="s">
        <v>640</v>
      </c>
      <c r="DG2720" s="384" t="str">
        <f t="shared" si="391"/>
        <v>Sirajganj Sirajganj Sadar</v>
      </c>
      <c r="DH2720" s="566"/>
      <c r="DI2720"/>
      <c r="DJ2720" s="384" t="s">
        <v>70</v>
      </c>
      <c r="DK2720" s="241" t="s">
        <v>640</v>
      </c>
      <c r="DL2720" s="384" t="str">
        <f t="shared" si="382"/>
        <v>Sirajganj Sirajganj Sadar</v>
      </c>
      <c r="DM2720" s="566"/>
      <c r="DN2720"/>
      <c r="DO2720" s="384" t="s">
        <v>70</v>
      </c>
      <c r="DP2720" s="241" t="s">
        <v>640</v>
      </c>
      <c r="DQ2720" s="384" t="str">
        <f t="shared" si="383"/>
        <v>Sirajganj Sirajganj Sadar</v>
      </c>
      <c r="DR2720" s="566"/>
    </row>
    <row r="2721" spans="1:122" ht="15" hidden="1" x14ac:dyDescent="0.25">
      <c r="A2721" s="384" t="s">
        <v>70</v>
      </c>
      <c r="B2721" s="384" t="s">
        <v>505</v>
      </c>
      <c r="C2721" s="384" t="str">
        <f t="shared" si="385"/>
        <v>Sirajganj Tarash</v>
      </c>
      <c r="D2721" s="626"/>
      <c r="E2721" s="626"/>
      <c r="F2721" s="626"/>
      <c r="G2721" s="626"/>
      <c r="H2721" s="626"/>
      <c r="I2721" s="626"/>
      <c r="J2721" s="626"/>
      <c r="K2721" s="626"/>
      <c r="L2721" s="626"/>
      <c r="M2721" s="626"/>
      <c r="N2721" s="626"/>
      <c r="O2721" s="626"/>
      <c r="P2721" s="626"/>
      <c r="Q2721" s="626"/>
      <c r="R2721" s="626"/>
      <c r="S2721" s="326"/>
      <c r="T2721" s="326"/>
      <c r="U2721" s="384" t="s">
        <v>70</v>
      </c>
      <c r="V2721" s="384" t="s">
        <v>505</v>
      </c>
      <c r="W2721" s="384" t="str">
        <f t="shared" si="386"/>
        <v>Sirajganj Tarash</v>
      </c>
      <c r="X2721" s="626"/>
      <c r="Y2721" s="626"/>
      <c r="Z2721" s="626"/>
      <c r="AA2721" s="626"/>
      <c r="AB2721" s="626"/>
      <c r="AC2721" s="626"/>
      <c r="AD2721" s="626"/>
      <c r="AE2721" s="626"/>
      <c r="AF2721" s="626"/>
      <c r="AG2721" s="626"/>
      <c r="AH2721" s="626"/>
      <c r="AI2721" s="626"/>
      <c r="AJ2721" s="626"/>
      <c r="AK2721" s="626"/>
      <c r="AL2721" s="626"/>
      <c r="AO2721" s="384" t="s">
        <v>70</v>
      </c>
      <c r="AP2721" s="384" t="s">
        <v>505</v>
      </c>
      <c r="AQ2721" s="384" t="str">
        <f t="shared" si="387"/>
        <v>Sirajganj Tarash</v>
      </c>
      <c r="AR2721" s="627"/>
      <c r="AS2721" s="627"/>
      <c r="AT2721" s="627"/>
      <c r="AU2721" s="627"/>
      <c r="AV2721" s="627"/>
      <c r="AW2721" s="627"/>
      <c r="AX2721" s="627"/>
      <c r="AY2721" s="627"/>
      <c r="AZ2721" s="627"/>
      <c r="BA2721" s="627"/>
      <c r="BB2721" s="627"/>
      <c r="BC2721" s="627"/>
      <c r="BD2721" s="627"/>
      <c r="BE2721" s="627"/>
      <c r="BF2721" s="627"/>
      <c r="BH2721" s="384" t="s">
        <v>70</v>
      </c>
      <c r="BI2721" s="384" t="s">
        <v>505</v>
      </c>
      <c r="BJ2721" s="384" t="str">
        <f t="shared" si="384"/>
        <v>Sirajganj Tarash</v>
      </c>
      <c r="BK2721" s="627"/>
      <c r="BL2721" s="627"/>
      <c r="BM2721" s="627"/>
      <c r="BN2721" s="627"/>
      <c r="BO2721" s="627"/>
      <c r="BP2721" s="627"/>
      <c r="BQ2721" s="627"/>
      <c r="BR2721" s="627"/>
      <c r="BS2721" s="627"/>
      <c r="BT2721" s="627"/>
      <c r="BU2721" s="627"/>
      <c r="BV2721" s="627"/>
      <c r="BW2721" s="627"/>
      <c r="BX2721" s="627"/>
      <c r="BY2721" s="627"/>
      <c r="CA2721" s="384" t="s">
        <v>70</v>
      </c>
      <c r="CB2721" s="384" t="s">
        <v>505</v>
      </c>
      <c r="CC2721" s="384" t="str">
        <f t="shared" si="388"/>
        <v>Sirajganj Tarash</v>
      </c>
      <c r="CD2721" s="629"/>
      <c r="CE2721" s="629"/>
      <c r="CF2721" s="629"/>
      <c r="CG2721" s="629"/>
      <c r="CH2721" s="629"/>
      <c r="CI2721" s="629"/>
      <c r="CJ2721" s="629"/>
      <c r="CK2721" s="629"/>
      <c r="CN2721" s="384" t="s">
        <v>70</v>
      </c>
      <c r="CO2721" s="384" t="s">
        <v>505</v>
      </c>
      <c r="CP2721" s="384" t="str">
        <f t="shared" si="389"/>
        <v>Sirajganj Tarash</v>
      </c>
      <c r="CQ2721" s="629"/>
      <c r="CR2721" s="629"/>
      <c r="CS2721" s="629"/>
      <c r="CT2721" s="629"/>
      <c r="CU2721" s="629"/>
      <c r="CV2721" s="629"/>
      <c r="CW2721" s="629"/>
      <c r="CX2721" s="629"/>
      <c r="CZ2721" s="384" t="s">
        <v>70</v>
      </c>
      <c r="DA2721" s="384" t="s">
        <v>505</v>
      </c>
      <c r="DB2721" s="384" t="str">
        <f t="shared" si="390"/>
        <v>Sirajganj Tarash</v>
      </c>
      <c r="DC2721" s="566"/>
      <c r="DD2721"/>
      <c r="DE2721" s="384" t="s">
        <v>70</v>
      </c>
      <c r="DF2721" s="384" t="s">
        <v>505</v>
      </c>
      <c r="DG2721" s="384" t="str">
        <f t="shared" si="391"/>
        <v>Sirajganj Tarash</v>
      </c>
      <c r="DH2721" s="566"/>
      <c r="DI2721"/>
      <c r="DJ2721" s="384" t="s">
        <v>70</v>
      </c>
      <c r="DK2721" s="384" t="s">
        <v>505</v>
      </c>
      <c r="DL2721" s="384" t="str">
        <f t="shared" si="382"/>
        <v>Sirajganj Tarash</v>
      </c>
      <c r="DM2721" s="566"/>
      <c r="DN2721"/>
      <c r="DO2721" s="384" t="s">
        <v>70</v>
      </c>
      <c r="DP2721" s="384" t="s">
        <v>505</v>
      </c>
      <c r="DQ2721" s="384" t="str">
        <f t="shared" si="383"/>
        <v>Sirajganj Tarash</v>
      </c>
      <c r="DR2721" s="566"/>
    </row>
    <row r="2722" spans="1:122" ht="15" hidden="1" x14ac:dyDescent="0.25">
      <c r="A2722" s="384" t="s">
        <v>70</v>
      </c>
      <c r="B2722" s="384" t="s">
        <v>506</v>
      </c>
      <c r="C2722" s="384" t="str">
        <f t="shared" si="385"/>
        <v>Sirajganj Ullapara</v>
      </c>
      <c r="D2722" s="626"/>
      <c r="E2722" s="626"/>
      <c r="F2722" s="626"/>
      <c r="G2722" s="626"/>
      <c r="H2722" s="626"/>
      <c r="I2722" s="626"/>
      <c r="J2722" s="626"/>
      <c r="K2722" s="626"/>
      <c r="L2722" s="626"/>
      <c r="M2722" s="626"/>
      <c r="N2722" s="626"/>
      <c r="O2722" s="626"/>
      <c r="P2722" s="626"/>
      <c r="Q2722" s="626"/>
      <c r="R2722" s="626"/>
      <c r="S2722" s="326"/>
      <c r="T2722" s="326"/>
      <c r="U2722" s="384" t="s">
        <v>70</v>
      </c>
      <c r="V2722" s="384" t="s">
        <v>506</v>
      </c>
      <c r="W2722" s="384" t="str">
        <f t="shared" si="386"/>
        <v>Sirajganj Ullapara</v>
      </c>
      <c r="X2722" s="626"/>
      <c r="Y2722" s="626"/>
      <c r="Z2722" s="626"/>
      <c r="AA2722" s="626"/>
      <c r="AB2722" s="626"/>
      <c r="AC2722" s="626"/>
      <c r="AD2722" s="626"/>
      <c r="AE2722" s="626"/>
      <c r="AF2722" s="626"/>
      <c r="AG2722" s="626"/>
      <c r="AH2722" s="626"/>
      <c r="AI2722" s="626"/>
      <c r="AJ2722" s="626"/>
      <c r="AK2722" s="626"/>
      <c r="AL2722" s="626"/>
      <c r="AO2722" s="384" t="s">
        <v>70</v>
      </c>
      <c r="AP2722" s="384" t="s">
        <v>506</v>
      </c>
      <c r="AQ2722" s="384" t="str">
        <f t="shared" si="387"/>
        <v>Sirajganj Ullapara</v>
      </c>
      <c r="AR2722" s="627"/>
      <c r="AS2722" s="627"/>
      <c r="AT2722" s="627"/>
      <c r="AU2722" s="627"/>
      <c r="AV2722" s="627"/>
      <c r="AW2722" s="627"/>
      <c r="AX2722" s="627"/>
      <c r="AY2722" s="627"/>
      <c r="AZ2722" s="627"/>
      <c r="BA2722" s="627"/>
      <c r="BB2722" s="627"/>
      <c r="BC2722" s="627"/>
      <c r="BD2722" s="627"/>
      <c r="BE2722" s="627"/>
      <c r="BF2722" s="627"/>
      <c r="BH2722" s="384" t="s">
        <v>70</v>
      </c>
      <c r="BI2722" s="384" t="s">
        <v>506</v>
      </c>
      <c r="BJ2722" s="384" t="str">
        <f t="shared" si="384"/>
        <v>Sirajganj Ullapara</v>
      </c>
      <c r="BK2722" s="627"/>
      <c r="BL2722" s="627"/>
      <c r="BM2722" s="627"/>
      <c r="BN2722" s="627"/>
      <c r="BO2722" s="627"/>
      <c r="BP2722" s="627"/>
      <c r="BQ2722" s="627"/>
      <c r="BR2722" s="627"/>
      <c r="BS2722" s="627"/>
      <c r="BT2722" s="627"/>
      <c r="BU2722" s="627"/>
      <c r="BV2722" s="627"/>
      <c r="BW2722" s="627"/>
      <c r="BX2722" s="627"/>
      <c r="BY2722" s="627"/>
      <c r="CA2722" s="384" t="s">
        <v>70</v>
      </c>
      <c r="CB2722" s="384" t="s">
        <v>506</v>
      </c>
      <c r="CC2722" s="384" t="str">
        <f t="shared" si="388"/>
        <v>Sirajganj Ullapara</v>
      </c>
      <c r="CD2722" s="629"/>
      <c r="CE2722" s="629"/>
      <c r="CF2722" s="629"/>
      <c r="CG2722" s="629"/>
      <c r="CH2722" s="629"/>
      <c r="CI2722" s="629"/>
      <c r="CJ2722" s="629"/>
      <c r="CK2722" s="629"/>
      <c r="CN2722" s="384" t="s">
        <v>70</v>
      </c>
      <c r="CO2722" s="384" t="s">
        <v>506</v>
      </c>
      <c r="CP2722" s="384" t="str">
        <f t="shared" si="389"/>
        <v>Sirajganj Ullapara</v>
      </c>
      <c r="CQ2722" s="629"/>
      <c r="CR2722" s="629"/>
      <c r="CS2722" s="629"/>
      <c r="CT2722" s="629"/>
      <c r="CU2722" s="629"/>
      <c r="CV2722" s="629"/>
      <c r="CW2722" s="629"/>
      <c r="CX2722" s="629"/>
      <c r="CZ2722" s="384" t="s">
        <v>70</v>
      </c>
      <c r="DA2722" s="384" t="s">
        <v>506</v>
      </c>
      <c r="DB2722" s="384" t="str">
        <f t="shared" si="390"/>
        <v>Sirajganj Ullapara</v>
      </c>
      <c r="DC2722" s="566"/>
      <c r="DD2722"/>
      <c r="DE2722" s="384" t="s">
        <v>70</v>
      </c>
      <c r="DF2722" s="384" t="s">
        <v>506</v>
      </c>
      <c r="DG2722" s="384" t="str">
        <f t="shared" si="391"/>
        <v>Sirajganj Ullapara</v>
      </c>
      <c r="DH2722" s="566"/>
      <c r="DI2722"/>
      <c r="DJ2722" s="384" t="s">
        <v>70</v>
      </c>
      <c r="DK2722" s="384" t="s">
        <v>506</v>
      </c>
      <c r="DL2722" s="384" t="str">
        <f t="shared" si="382"/>
        <v>Sirajganj Ullapara</v>
      </c>
      <c r="DM2722" s="566"/>
      <c r="DN2722"/>
      <c r="DO2722" s="384" t="s">
        <v>70</v>
      </c>
      <c r="DP2722" s="384" t="s">
        <v>506</v>
      </c>
      <c r="DQ2722" s="384" t="str">
        <f t="shared" si="383"/>
        <v>Sirajganj Ullapara</v>
      </c>
      <c r="DR2722" s="566"/>
    </row>
    <row r="2723" spans="1:122" ht="15" hidden="1" x14ac:dyDescent="0.25">
      <c r="A2723" s="384" t="s">
        <v>71</v>
      </c>
      <c r="B2723" s="384" t="s">
        <v>413</v>
      </c>
      <c r="C2723" s="384" t="str">
        <f t="shared" si="385"/>
        <v>Dinajpur Birampur</v>
      </c>
      <c r="D2723" s="626"/>
      <c r="E2723" s="626"/>
      <c r="F2723" s="626"/>
      <c r="G2723" s="626"/>
      <c r="H2723" s="626"/>
      <c r="I2723" s="626"/>
      <c r="J2723" s="626"/>
      <c r="K2723" s="626"/>
      <c r="L2723" s="626"/>
      <c r="M2723" s="626"/>
      <c r="N2723" s="626"/>
      <c r="O2723" s="626"/>
      <c r="P2723" s="626"/>
      <c r="Q2723" s="626"/>
      <c r="R2723" s="626"/>
      <c r="S2723" s="324"/>
      <c r="T2723" s="324"/>
      <c r="U2723" s="384" t="s">
        <v>71</v>
      </c>
      <c r="V2723" s="384" t="s">
        <v>413</v>
      </c>
      <c r="W2723" s="384" t="str">
        <f t="shared" si="386"/>
        <v>Dinajpur Birampur</v>
      </c>
      <c r="X2723" s="626"/>
      <c r="Y2723" s="626"/>
      <c r="Z2723" s="626"/>
      <c r="AA2723" s="626"/>
      <c r="AB2723" s="626"/>
      <c r="AC2723" s="626"/>
      <c r="AD2723" s="626"/>
      <c r="AE2723" s="626"/>
      <c r="AF2723" s="626"/>
      <c r="AG2723" s="626"/>
      <c r="AH2723" s="626"/>
      <c r="AI2723" s="626"/>
      <c r="AJ2723" s="626"/>
      <c r="AK2723" s="626"/>
      <c r="AL2723" s="626"/>
      <c r="AO2723" s="384" t="s">
        <v>71</v>
      </c>
      <c r="AP2723" s="384" t="s">
        <v>413</v>
      </c>
      <c r="AQ2723" s="384" t="str">
        <f t="shared" si="387"/>
        <v>Dinajpur Birampur</v>
      </c>
      <c r="AR2723" s="627"/>
      <c r="AS2723" s="627"/>
      <c r="AT2723" s="627"/>
      <c r="AU2723" s="627"/>
      <c r="AV2723" s="627"/>
      <c r="AW2723" s="627"/>
      <c r="AX2723" s="627"/>
      <c r="AY2723" s="627"/>
      <c r="AZ2723" s="627"/>
      <c r="BA2723" s="627"/>
      <c r="BB2723" s="627"/>
      <c r="BC2723" s="627"/>
      <c r="BD2723" s="627"/>
      <c r="BE2723" s="627"/>
      <c r="BF2723" s="627"/>
      <c r="BH2723" s="384" t="s">
        <v>71</v>
      </c>
      <c r="BI2723" s="384" t="s">
        <v>413</v>
      </c>
      <c r="BJ2723" s="384" t="str">
        <f t="shared" si="384"/>
        <v>Dinajpur Birampur</v>
      </c>
      <c r="BK2723" s="627"/>
      <c r="BL2723" s="627"/>
      <c r="BM2723" s="627"/>
      <c r="BN2723" s="627"/>
      <c r="BO2723" s="627"/>
      <c r="BP2723" s="627"/>
      <c r="BQ2723" s="627"/>
      <c r="BR2723" s="627"/>
      <c r="BS2723" s="627"/>
      <c r="BT2723" s="627"/>
      <c r="BU2723" s="627"/>
      <c r="BV2723" s="627"/>
      <c r="BW2723" s="627"/>
      <c r="BX2723" s="627"/>
      <c r="BY2723" s="627"/>
      <c r="CA2723" s="384" t="s">
        <v>71</v>
      </c>
      <c r="CB2723" s="384" t="s">
        <v>413</v>
      </c>
      <c r="CC2723" s="384" t="str">
        <f t="shared" si="388"/>
        <v>Dinajpur Birampur</v>
      </c>
      <c r="CD2723" s="629"/>
      <c r="CE2723" s="629"/>
      <c r="CF2723" s="629"/>
      <c r="CG2723" s="629"/>
      <c r="CH2723" s="629"/>
      <c r="CI2723" s="629"/>
      <c r="CJ2723" s="629"/>
      <c r="CK2723" s="629"/>
      <c r="CN2723" s="384" t="s">
        <v>71</v>
      </c>
      <c r="CO2723" s="384" t="s">
        <v>413</v>
      </c>
      <c r="CP2723" s="384" t="str">
        <f t="shared" si="389"/>
        <v>Dinajpur Birampur</v>
      </c>
      <c r="CQ2723" s="629"/>
      <c r="CR2723" s="629"/>
      <c r="CS2723" s="629"/>
      <c r="CT2723" s="629"/>
      <c r="CU2723" s="629"/>
      <c r="CV2723" s="629"/>
      <c r="CW2723" s="629"/>
      <c r="CX2723" s="629"/>
      <c r="CZ2723" s="384" t="s">
        <v>71</v>
      </c>
      <c r="DA2723" s="384" t="s">
        <v>413</v>
      </c>
      <c r="DB2723" s="384" t="str">
        <f t="shared" si="390"/>
        <v>Dinajpur Birampur</v>
      </c>
      <c r="DC2723" s="566"/>
      <c r="DD2723"/>
      <c r="DE2723" s="384" t="s">
        <v>71</v>
      </c>
      <c r="DF2723" s="384" t="s">
        <v>413</v>
      </c>
      <c r="DG2723" s="384" t="str">
        <f t="shared" si="391"/>
        <v>Dinajpur Birampur</v>
      </c>
      <c r="DH2723" s="566"/>
      <c r="DI2723"/>
      <c r="DJ2723" s="384" t="s">
        <v>71</v>
      </c>
      <c r="DK2723" s="384" t="s">
        <v>413</v>
      </c>
      <c r="DL2723" s="384" t="str">
        <f t="shared" si="382"/>
        <v>Dinajpur Birampur</v>
      </c>
      <c r="DM2723" s="566"/>
      <c r="DN2723"/>
      <c r="DO2723" s="384" t="s">
        <v>71</v>
      </c>
      <c r="DP2723" s="384" t="s">
        <v>413</v>
      </c>
      <c r="DQ2723" s="384" t="str">
        <f t="shared" si="383"/>
        <v>Dinajpur Birampur</v>
      </c>
      <c r="DR2723" s="566"/>
    </row>
    <row r="2724" spans="1:122" ht="15" hidden="1" x14ac:dyDescent="0.25">
      <c r="A2724" s="384" t="s">
        <v>71</v>
      </c>
      <c r="B2724" s="384" t="s">
        <v>414</v>
      </c>
      <c r="C2724" s="384" t="str">
        <f t="shared" si="385"/>
        <v>Dinajpur Birganj</v>
      </c>
      <c r="D2724" s="626"/>
      <c r="E2724" s="626"/>
      <c r="F2724" s="626"/>
      <c r="G2724" s="626"/>
      <c r="H2724" s="626"/>
      <c r="I2724" s="626"/>
      <c r="J2724" s="626"/>
      <c r="K2724" s="626"/>
      <c r="L2724" s="626"/>
      <c r="M2724" s="626"/>
      <c r="N2724" s="626"/>
      <c r="O2724" s="626"/>
      <c r="P2724" s="626"/>
      <c r="Q2724" s="626"/>
      <c r="R2724" s="626"/>
      <c r="S2724" s="324"/>
      <c r="T2724" s="324"/>
      <c r="U2724" s="384" t="s">
        <v>71</v>
      </c>
      <c r="V2724" s="384" t="s">
        <v>414</v>
      </c>
      <c r="W2724" s="384" t="str">
        <f t="shared" si="386"/>
        <v>Dinajpur Birganj</v>
      </c>
      <c r="X2724" s="626"/>
      <c r="Y2724" s="626"/>
      <c r="Z2724" s="626"/>
      <c r="AA2724" s="626"/>
      <c r="AB2724" s="626"/>
      <c r="AC2724" s="626"/>
      <c r="AD2724" s="626"/>
      <c r="AE2724" s="626"/>
      <c r="AF2724" s="626"/>
      <c r="AG2724" s="626"/>
      <c r="AH2724" s="626"/>
      <c r="AI2724" s="626"/>
      <c r="AJ2724" s="626"/>
      <c r="AK2724" s="626"/>
      <c r="AL2724" s="626"/>
      <c r="AO2724" s="384" t="s">
        <v>71</v>
      </c>
      <c r="AP2724" s="384" t="s">
        <v>414</v>
      </c>
      <c r="AQ2724" s="384" t="str">
        <f t="shared" si="387"/>
        <v>Dinajpur Birganj</v>
      </c>
      <c r="AR2724" s="627"/>
      <c r="AS2724" s="627"/>
      <c r="AT2724" s="627"/>
      <c r="AU2724" s="627"/>
      <c r="AV2724" s="627"/>
      <c r="AW2724" s="627"/>
      <c r="AX2724" s="627"/>
      <c r="AY2724" s="627"/>
      <c r="AZ2724" s="627"/>
      <c r="BA2724" s="627"/>
      <c r="BB2724" s="627"/>
      <c r="BC2724" s="627"/>
      <c r="BD2724" s="627"/>
      <c r="BE2724" s="627"/>
      <c r="BF2724" s="627"/>
      <c r="BH2724" s="384" t="s">
        <v>71</v>
      </c>
      <c r="BI2724" s="384" t="s">
        <v>414</v>
      </c>
      <c r="BJ2724" s="384" t="str">
        <f t="shared" si="384"/>
        <v>Dinajpur Birganj</v>
      </c>
      <c r="BK2724" s="627"/>
      <c r="BL2724" s="627"/>
      <c r="BM2724" s="627"/>
      <c r="BN2724" s="627"/>
      <c r="BO2724" s="627"/>
      <c r="BP2724" s="627"/>
      <c r="BQ2724" s="627"/>
      <c r="BR2724" s="627"/>
      <c r="BS2724" s="627"/>
      <c r="BT2724" s="627"/>
      <c r="BU2724" s="627"/>
      <c r="BV2724" s="627"/>
      <c r="BW2724" s="627"/>
      <c r="BX2724" s="627"/>
      <c r="BY2724" s="627"/>
      <c r="CA2724" s="384" t="s">
        <v>71</v>
      </c>
      <c r="CB2724" s="384" t="s">
        <v>414</v>
      </c>
      <c r="CC2724" s="384" t="str">
        <f t="shared" si="388"/>
        <v>Dinajpur Birganj</v>
      </c>
      <c r="CD2724" s="629"/>
      <c r="CE2724" s="629"/>
      <c r="CF2724" s="629"/>
      <c r="CG2724" s="629"/>
      <c r="CH2724" s="629"/>
      <c r="CI2724" s="629"/>
      <c r="CJ2724" s="629"/>
      <c r="CK2724" s="629"/>
      <c r="CN2724" s="384" t="s">
        <v>71</v>
      </c>
      <c r="CO2724" s="384" t="s">
        <v>414</v>
      </c>
      <c r="CP2724" s="384" t="str">
        <f t="shared" si="389"/>
        <v>Dinajpur Birganj</v>
      </c>
      <c r="CQ2724" s="629"/>
      <c r="CR2724" s="629"/>
      <c r="CS2724" s="629"/>
      <c r="CT2724" s="629"/>
      <c r="CU2724" s="629"/>
      <c r="CV2724" s="629"/>
      <c r="CW2724" s="629"/>
      <c r="CX2724" s="629"/>
      <c r="CZ2724" s="384" t="s">
        <v>71</v>
      </c>
      <c r="DA2724" s="384" t="s">
        <v>414</v>
      </c>
      <c r="DB2724" s="384" t="str">
        <f t="shared" si="390"/>
        <v>Dinajpur Birganj</v>
      </c>
      <c r="DC2724" s="566"/>
      <c r="DD2724"/>
      <c r="DE2724" s="384" t="s">
        <v>71</v>
      </c>
      <c r="DF2724" s="384" t="s">
        <v>414</v>
      </c>
      <c r="DG2724" s="384" t="str">
        <f t="shared" si="391"/>
        <v>Dinajpur Birganj</v>
      </c>
      <c r="DH2724" s="566"/>
      <c r="DI2724"/>
      <c r="DJ2724" s="384" t="s">
        <v>71</v>
      </c>
      <c r="DK2724" s="384" t="s">
        <v>414</v>
      </c>
      <c r="DL2724" s="384" t="str">
        <f t="shared" si="382"/>
        <v>Dinajpur Birganj</v>
      </c>
      <c r="DM2724" s="566"/>
      <c r="DN2724"/>
      <c r="DO2724" s="384" t="s">
        <v>71</v>
      </c>
      <c r="DP2724" s="384" t="s">
        <v>414</v>
      </c>
      <c r="DQ2724" s="384" t="str">
        <f t="shared" si="383"/>
        <v>Dinajpur Birganj</v>
      </c>
      <c r="DR2724" s="566"/>
    </row>
    <row r="2725" spans="1:122" ht="15" hidden="1" x14ac:dyDescent="0.25">
      <c r="A2725" s="384" t="s">
        <v>71</v>
      </c>
      <c r="B2725" s="384" t="s">
        <v>415</v>
      </c>
      <c r="C2725" s="384" t="str">
        <f t="shared" si="385"/>
        <v>Dinajpur Birol</v>
      </c>
      <c r="D2725" s="626"/>
      <c r="E2725" s="626"/>
      <c r="F2725" s="626"/>
      <c r="G2725" s="626"/>
      <c r="H2725" s="626"/>
      <c r="I2725" s="626"/>
      <c r="J2725" s="626"/>
      <c r="K2725" s="626"/>
      <c r="L2725" s="626"/>
      <c r="M2725" s="626"/>
      <c r="N2725" s="626"/>
      <c r="O2725" s="626"/>
      <c r="P2725" s="626"/>
      <c r="Q2725" s="626"/>
      <c r="R2725" s="626"/>
      <c r="S2725" s="324"/>
      <c r="T2725" s="324"/>
      <c r="U2725" s="384" t="s">
        <v>71</v>
      </c>
      <c r="V2725" s="384" t="s">
        <v>415</v>
      </c>
      <c r="W2725" s="384" t="str">
        <f t="shared" si="386"/>
        <v>Dinajpur Birol</v>
      </c>
      <c r="X2725" s="626"/>
      <c r="Y2725" s="626"/>
      <c r="Z2725" s="626"/>
      <c r="AA2725" s="626"/>
      <c r="AB2725" s="626"/>
      <c r="AC2725" s="626"/>
      <c r="AD2725" s="626"/>
      <c r="AE2725" s="626"/>
      <c r="AF2725" s="626"/>
      <c r="AG2725" s="626"/>
      <c r="AH2725" s="626"/>
      <c r="AI2725" s="626"/>
      <c r="AJ2725" s="626"/>
      <c r="AK2725" s="626"/>
      <c r="AL2725" s="626"/>
      <c r="AO2725" s="384" t="s">
        <v>71</v>
      </c>
      <c r="AP2725" s="384" t="s">
        <v>415</v>
      </c>
      <c r="AQ2725" s="384" t="str">
        <f t="shared" si="387"/>
        <v>Dinajpur Birol</v>
      </c>
      <c r="AR2725" s="627"/>
      <c r="AS2725" s="627"/>
      <c r="AT2725" s="627"/>
      <c r="AU2725" s="627"/>
      <c r="AV2725" s="627"/>
      <c r="AW2725" s="627"/>
      <c r="AX2725" s="627"/>
      <c r="AY2725" s="627"/>
      <c r="AZ2725" s="627"/>
      <c r="BA2725" s="627"/>
      <c r="BB2725" s="627"/>
      <c r="BC2725" s="627"/>
      <c r="BD2725" s="627"/>
      <c r="BE2725" s="627"/>
      <c r="BF2725" s="627"/>
      <c r="BH2725" s="384" t="s">
        <v>71</v>
      </c>
      <c r="BI2725" s="384" t="s">
        <v>415</v>
      </c>
      <c r="BJ2725" s="384" t="str">
        <f t="shared" si="384"/>
        <v>Dinajpur Birol</v>
      </c>
      <c r="BK2725" s="627"/>
      <c r="BL2725" s="627"/>
      <c r="BM2725" s="627"/>
      <c r="BN2725" s="627"/>
      <c r="BO2725" s="627"/>
      <c r="BP2725" s="627"/>
      <c r="BQ2725" s="627"/>
      <c r="BR2725" s="627"/>
      <c r="BS2725" s="627"/>
      <c r="BT2725" s="627"/>
      <c r="BU2725" s="627"/>
      <c r="BV2725" s="627"/>
      <c r="BW2725" s="627"/>
      <c r="BX2725" s="627"/>
      <c r="BY2725" s="627"/>
      <c r="CA2725" s="384" t="s">
        <v>71</v>
      </c>
      <c r="CB2725" s="384" t="s">
        <v>415</v>
      </c>
      <c r="CC2725" s="384" t="str">
        <f t="shared" si="388"/>
        <v>Dinajpur Birol</v>
      </c>
      <c r="CD2725" s="629"/>
      <c r="CE2725" s="629"/>
      <c r="CF2725" s="629"/>
      <c r="CG2725" s="629"/>
      <c r="CH2725" s="629"/>
      <c r="CI2725" s="629"/>
      <c r="CJ2725" s="629"/>
      <c r="CK2725" s="629"/>
      <c r="CN2725" s="384" t="s">
        <v>71</v>
      </c>
      <c r="CO2725" s="384" t="s">
        <v>415</v>
      </c>
      <c r="CP2725" s="384" t="str">
        <f t="shared" si="389"/>
        <v>Dinajpur Birol</v>
      </c>
      <c r="CQ2725" s="629"/>
      <c r="CR2725" s="629"/>
      <c r="CS2725" s="629"/>
      <c r="CT2725" s="629"/>
      <c r="CU2725" s="629"/>
      <c r="CV2725" s="629"/>
      <c r="CW2725" s="629"/>
      <c r="CX2725" s="629"/>
      <c r="CZ2725" s="384" t="s">
        <v>71</v>
      </c>
      <c r="DA2725" s="384" t="s">
        <v>415</v>
      </c>
      <c r="DB2725" s="384" t="str">
        <f t="shared" si="390"/>
        <v>Dinajpur Birol</v>
      </c>
      <c r="DC2725" s="566"/>
      <c r="DD2725"/>
      <c r="DE2725" s="384" t="s">
        <v>71</v>
      </c>
      <c r="DF2725" s="384" t="s">
        <v>415</v>
      </c>
      <c r="DG2725" s="384" t="str">
        <f t="shared" si="391"/>
        <v>Dinajpur Birol</v>
      </c>
      <c r="DH2725" s="566"/>
      <c r="DI2725"/>
      <c r="DJ2725" s="384" t="s">
        <v>71</v>
      </c>
      <c r="DK2725" s="384" t="s">
        <v>415</v>
      </c>
      <c r="DL2725" s="384" t="str">
        <f t="shared" si="382"/>
        <v>Dinajpur Birol</v>
      </c>
      <c r="DM2725" s="566"/>
      <c r="DN2725"/>
      <c r="DO2725" s="384" t="s">
        <v>71</v>
      </c>
      <c r="DP2725" s="384" t="s">
        <v>415</v>
      </c>
      <c r="DQ2725" s="384" t="str">
        <f t="shared" si="383"/>
        <v>Dinajpur Birol</v>
      </c>
      <c r="DR2725" s="566"/>
    </row>
    <row r="2726" spans="1:122" ht="15" hidden="1" x14ac:dyDescent="0.25">
      <c r="A2726" s="384" t="s">
        <v>71</v>
      </c>
      <c r="B2726" s="384" t="s">
        <v>416</v>
      </c>
      <c r="C2726" s="384" t="str">
        <f t="shared" si="385"/>
        <v>Dinajpur Bochaganj</v>
      </c>
      <c r="D2726" s="626"/>
      <c r="E2726" s="626"/>
      <c r="F2726" s="626"/>
      <c r="G2726" s="626"/>
      <c r="H2726" s="626"/>
      <c r="I2726" s="626"/>
      <c r="J2726" s="626"/>
      <c r="K2726" s="626"/>
      <c r="L2726" s="626"/>
      <c r="M2726" s="626"/>
      <c r="N2726" s="626"/>
      <c r="O2726" s="626"/>
      <c r="P2726" s="626"/>
      <c r="Q2726" s="626"/>
      <c r="R2726" s="626"/>
      <c r="S2726" s="324"/>
      <c r="T2726" s="324"/>
      <c r="U2726" s="384" t="s">
        <v>71</v>
      </c>
      <c r="V2726" s="384" t="s">
        <v>416</v>
      </c>
      <c r="W2726" s="384" t="str">
        <f t="shared" si="386"/>
        <v>Dinajpur Bochaganj</v>
      </c>
      <c r="X2726" s="626"/>
      <c r="Y2726" s="626"/>
      <c r="Z2726" s="626"/>
      <c r="AA2726" s="626"/>
      <c r="AB2726" s="626"/>
      <c r="AC2726" s="626"/>
      <c r="AD2726" s="626"/>
      <c r="AE2726" s="626"/>
      <c r="AF2726" s="626"/>
      <c r="AG2726" s="626"/>
      <c r="AH2726" s="626"/>
      <c r="AI2726" s="626"/>
      <c r="AJ2726" s="626"/>
      <c r="AK2726" s="626"/>
      <c r="AL2726" s="626"/>
      <c r="AO2726" s="384" t="s">
        <v>71</v>
      </c>
      <c r="AP2726" s="384" t="s">
        <v>416</v>
      </c>
      <c r="AQ2726" s="384" t="str">
        <f t="shared" si="387"/>
        <v>Dinajpur Bochaganj</v>
      </c>
      <c r="AR2726" s="627"/>
      <c r="AS2726" s="627"/>
      <c r="AT2726" s="627"/>
      <c r="AU2726" s="627"/>
      <c r="AV2726" s="627"/>
      <c r="AW2726" s="627"/>
      <c r="AX2726" s="627"/>
      <c r="AY2726" s="627"/>
      <c r="AZ2726" s="627"/>
      <c r="BA2726" s="627"/>
      <c r="BB2726" s="627"/>
      <c r="BC2726" s="627"/>
      <c r="BD2726" s="627"/>
      <c r="BE2726" s="627"/>
      <c r="BF2726" s="627"/>
      <c r="BH2726" s="384" t="s">
        <v>71</v>
      </c>
      <c r="BI2726" s="384" t="s">
        <v>416</v>
      </c>
      <c r="BJ2726" s="384" t="str">
        <f t="shared" si="384"/>
        <v>Dinajpur Bochaganj</v>
      </c>
      <c r="BK2726" s="627"/>
      <c r="BL2726" s="627"/>
      <c r="BM2726" s="627"/>
      <c r="BN2726" s="627"/>
      <c r="BO2726" s="627"/>
      <c r="BP2726" s="627"/>
      <c r="BQ2726" s="627"/>
      <c r="BR2726" s="627"/>
      <c r="BS2726" s="627"/>
      <c r="BT2726" s="627"/>
      <c r="BU2726" s="627"/>
      <c r="BV2726" s="627"/>
      <c r="BW2726" s="627"/>
      <c r="BX2726" s="627"/>
      <c r="BY2726" s="627"/>
      <c r="CA2726" s="384" t="s">
        <v>71</v>
      </c>
      <c r="CB2726" s="384" t="s">
        <v>416</v>
      </c>
      <c r="CC2726" s="384" t="str">
        <f t="shared" si="388"/>
        <v>Dinajpur Bochaganj</v>
      </c>
      <c r="CD2726" s="629"/>
      <c r="CE2726" s="629"/>
      <c r="CF2726" s="629"/>
      <c r="CG2726" s="629"/>
      <c r="CH2726" s="629"/>
      <c r="CI2726" s="629"/>
      <c r="CJ2726" s="629"/>
      <c r="CK2726" s="629"/>
      <c r="CN2726" s="384" t="s">
        <v>71</v>
      </c>
      <c r="CO2726" s="384" t="s">
        <v>416</v>
      </c>
      <c r="CP2726" s="384" t="str">
        <f t="shared" si="389"/>
        <v>Dinajpur Bochaganj</v>
      </c>
      <c r="CQ2726" s="629"/>
      <c r="CR2726" s="629"/>
      <c r="CS2726" s="629"/>
      <c r="CT2726" s="629"/>
      <c r="CU2726" s="629"/>
      <c r="CV2726" s="629"/>
      <c r="CW2726" s="629"/>
      <c r="CX2726" s="629"/>
      <c r="CZ2726" s="384" t="s">
        <v>71</v>
      </c>
      <c r="DA2726" s="384" t="s">
        <v>416</v>
      </c>
      <c r="DB2726" s="384" t="str">
        <f t="shared" si="390"/>
        <v>Dinajpur Bochaganj</v>
      </c>
      <c r="DC2726" s="566"/>
      <c r="DD2726"/>
      <c r="DE2726" s="384" t="s">
        <v>71</v>
      </c>
      <c r="DF2726" s="384" t="s">
        <v>416</v>
      </c>
      <c r="DG2726" s="384" t="str">
        <f t="shared" si="391"/>
        <v>Dinajpur Bochaganj</v>
      </c>
      <c r="DH2726" s="566"/>
      <c r="DI2726"/>
      <c r="DJ2726" s="384" t="s">
        <v>71</v>
      </c>
      <c r="DK2726" s="384" t="s">
        <v>416</v>
      </c>
      <c r="DL2726" s="384" t="str">
        <f t="shared" si="382"/>
        <v>Dinajpur Bochaganj</v>
      </c>
      <c r="DM2726" s="566"/>
      <c r="DN2726"/>
      <c r="DO2726" s="384" t="s">
        <v>71</v>
      </c>
      <c r="DP2726" s="384" t="s">
        <v>416</v>
      </c>
      <c r="DQ2726" s="384" t="str">
        <f t="shared" si="383"/>
        <v>Dinajpur Bochaganj</v>
      </c>
      <c r="DR2726" s="566"/>
    </row>
    <row r="2727" spans="1:122" ht="15" hidden="1" x14ac:dyDescent="0.25">
      <c r="A2727" s="384" t="s">
        <v>71</v>
      </c>
      <c r="B2727" s="241" t="s">
        <v>618</v>
      </c>
      <c r="C2727" s="384" t="str">
        <f t="shared" si="385"/>
        <v>Dinajpur Chiribandar/ LAMB</v>
      </c>
      <c r="D2727" s="626"/>
      <c r="E2727" s="626"/>
      <c r="F2727" s="626"/>
      <c r="G2727" s="626"/>
      <c r="H2727" s="626"/>
      <c r="I2727" s="626"/>
      <c r="J2727" s="626"/>
      <c r="K2727" s="626"/>
      <c r="L2727" s="626"/>
      <c r="M2727" s="626"/>
      <c r="N2727" s="626"/>
      <c r="O2727" s="626"/>
      <c r="P2727" s="626"/>
      <c r="Q2727" s="626"/>
      <c r="R2727" s="626"/>
      <c r="S2727" s="324"/>
      <c r="T2727" s="324"/>
      <c r="U2727" s="384" t="s">
        <v>71</v>
      </c>
      <c r="V2727" s="241" t="s">
        <v>618</v>
      </c>
      <c r="W2727" s="384" t="str">
        <f t="shared" si="386"/>
        <v>Dinajpur Chiribandar/ LAMB</v>
      </c>
      <c r="X2727" s="626"/>
      <c r="Y2727" s="626"/>
      <c r="Z2727" s="626"/>
      <c r="AA2727" s="626"/>
      <c r="AB2727" s="626"/>
      <c r="AC2727" s="626"/>
      <c r="AD2727" s="626"/>
      <c r="AE2727" s="626"/>
      <c r="AF2727" s="626"/>
      <c r="AG2727" s="626"/>
      <c r="AH2727" s="626"/>
      <c r="AI2727" s="626"/>
      <c r="AJ2727" s="626"/>
      <c r="AK2727" s="626"/>
      <c r="AL2727" s="626"/>
      <c r="AO2727" s="384" t="s">
        <v>71</v>
      </c>
      <c r="AP2727" s="241" t="s">
        <v>618</v>
      </c>
      <c r="AQ2727" s="384" t="str">
        <f t="shared" si="387"/>
        <v>Dinajpur Chiribandar/ LAMB</v>
      </c>
      <c r="AR2727" s="627"/>
      <c r="AS2727" s="627"/>
      <c r="AT2727" s="627"/>
      <c r="AU2727" s="627"/>
      <c r="AV2727" s="627"/>
      <c r="AW2727" s="627"/>
      <c r="AX2727" s="627"/>
      <c r="AY2727" s="627"/>
      <c r="AZ2727" s="627"/>
      <c r="BA2727" s="627"/>
      <c r="BB2727" s="627"/>
      <c r="BC2727" s="627"/>
      <c r="BD2727" s="627"/>
      <c r="BE2727" s="627"/>
      <c r="BF2727" s="627"/>
      <c r="BH2727" s="384" t="s">
        <v>71</v>
      </c>
      <c r="BI2727" s="241" t="s">
        <v>618</v>
      </c>
      <c r="BJ2727" s="384" t="str">
        <f t="shared" si="384"/>
        <v>Dinajpur Chiribandar/ LAMB</v>
      </c>
      <c r="BK2727" s="627"/>
      <c r="BL2727" s="627"/>
      <c r="BM2727" s="627"/>
      <c r="BN2727" s="627"/>
      <c r="BO2727" s="627"/>
      <c r="BP2727" s="627"/>
      <c r="BQ2727" s="627"/>
      <c r="BR2727" s="627"/>
      <c r="BS2727" s="627"/>
      <c r="BT2727" s="627"/>
      <c r="BU2727" s="627"/>
      <c r="BV2727" s="627"/>
      <c r="BW2727" s="627"/>
      <c r="BX2727" s="627"/>
      <c r="BY2727" s="627"/>
      <c r="CA2727" s="384" t="s">
        <v>71</v>
      </c>
      <c r="CB2727" s="241" t="s">
        <v>618</v>
      </c>
      <c r="CC2727" s="384" t="str">
        <f t="shared" si="388"/>
        <v>Dinajpur Chiribandar/ LAMB</v>
      </c>
      <c r="CD2727" s="629"/>
      <c r="CE2727" s="629"/>
      <c r="CF2727" s="629"/>
      <c r="CG2727" s="629"/>
      <c r="CH2727" s="629"/>
      <c r="CI2727" s="629"/>
      <c r="CJ2727" s="629"/>
      <c r="CK2727" s="629"/>
      <c r="CN2727" s="384" t="s">
        <v>71</v>
      </c>
      <c r="CO2727" s="241" t="s">
        <v>618</v>
      </c>
      <c r="CP2727" s="384" t="str">
        <f t="shared" si="389"/>
        <v>Dinajpur Chiribandar/ LAMB</v>
      </c>
      <c r="CQ2727" s="629"/>
      <c r="CR2727" s="629"/>
      <c r="CS2727" s="629"/>
      <c r="CT2727" s="629"/>
      <c r="CU2727" s="629"/>
      <c r="CV2727" s="629"/>
      <c r="CW2727" s="629"/>
      <c r="CX2727" s="629"/>
      <c r="CZ2727" s="384" t="s">
        <v>71</v>
      </c>
      <c r="DA2727" s="241" t="s">
        <v>618</v>
      </c>
      <c r="DB2727" s="384" t="str">
        <f t="shared" si="390"/>
        <v>Dinajpur Chiribandar/ LAMB</v>
      </c>
      <c r="DC2727" s="566"/>
      <c r="DD2727"/>
      <c r="DE2727" s="384" t="s">
        <v>71</v>
      </c>
      <c r="DF2727" s="241" t="s">
        <v>618</v>
      </c>
      <c r="DG2727" s="384" t="str">
        <f t="shared" si="391"/>
        <v>Dinajpur Chiribandar/ LAMB</v>
      </c>
      <c r="DH2727" s="566"/>
      <c r="DI2727"/>
      <c r="DJ2727" s="384" t="s">
        <v>71</v>
      </c>
      <c r="DK2727" s="241" t="s">
        <v>618</v>
      </c>
      <c r="DL2727" s="384" t="str">
        <f t="shared" si="382"/>
        <v>Dinajpur Chiribandar/ LAMB</v>
      </c>
      <c r="DM2727" s="566"/>
      <c r="DN2727"/>
      <c r="DO2727" s="384" t="s">
        <v>71</v>
      </c>
      <c r="DP2727" s="241" t="s">
        <v>618</v>
      </c>
      <c r="DQ2727" s="384" t="str">
        <f t="shared" si="383"/>
        <v>Dinajpur Chiribandar/ LAMB</v>
      </c>
      <c r="DR2727" s="566"/>
    </row>
    <row r="2728" spans="1:122" ht="15" hidden="1" x14ac:dyDescent="0.25">
      <c r="A2728" s="384" t="s">
        <v>71</v>
      </c>
      <c r="B2728" s="389" t="s">
        <v>417</v>
      </c>
      <c r="C2728" s="384" t="str">
        <f t="shared" si="385"/>
        <v>Dinajpur Dinajpur Hospital (Sadar)</v>
      </c>
      <c r="D2728" s="626"/>
      <c r="E2728" s="626"/>
      <c r="F2728" s="626"/>
      <c r="G2728" s="626"/>
      <c r="H2728" s="626"/>
      <c r="I2728" s="626"/>
      <c r="J2728" s="626"/>
      <c r="K2728" s="626"/>
      <c r="L2728" s="626"/>
      <c r="M2728" s="626"/>
      <c r="N2728" s="626"/>
      <c r="O2728" s="626"/>
      <c r="P2728" s="626"/>
      <c r="Q2728" s="626"/>
      <c r="R2728" s="626"/>
      <c r="S2728" s="324"/>
      <c r="T2728" s="324"/>
      <c r="U2728" s="384" t="s">
        <v>71</v>
      </c>
      <c r="V2728" s="389" t="s">
        <v>417</v>
      </c>
      <c r="W2728" s="384" t="str">
        <f t="shared" si="386"/>
        <v>Dinajpur Dinajpur Hospital (Sadar)</v>
      </c>
      <c r="X2728" s="626"/>
      <c r="Y2728" s="626"/>
      <c r="Z2728" s="626"/>
      <c r="AA2728" s="626"/>
      <c r="AB2728" s="626"/>
      <c r="AC2728" s="626"/>
      <c r="AD2728" s="626"/>
      <c r="AE2728" s="626"/>
      <c r="AF2728" s="626"/>
      <c r="AG2728" s="626"/>
      <c r="AH2728" s="626"/>
      <c r="AI2728" s="626"/>
      <c r="AJ2728" s="626"/>
      <c r="AK2728" s="626"/>
      <c r="AL2728" s="626"/>
      <c r="AO2728" s="384" t="s">
        <v>71</v>
      </c>
      <c r="AP2728" s="389" t="s">
        <v>417</v>
      </c>
      <c r="AQ2728" s="384" t="str">
        <f t="shared" si="387"/>
        <v>Dinajpur Dinajpur Hospital (Sadar)</v>
      </c>
      <c r="AR2728" s="627"/>
      <c r="AS2728" s="627"/>
      <c r="AT2728" s="627"/>
      <c r="AU2728" s="627"/>
      <c r="AV2728" s="627"/>
      <c r="AW2728" s="627"/>
      <c r="AX2728" s="627"/>
      <c r="AY2728" s="627"/>
      <c r="AZ2728" s="627"/>
      <c r="BA2728" s="627"/>
      <c r="BB2728" s="627"/>
      <c r="BC2728" s="627"/>
      <c r="BD2728" s="627"/>
      <c r="BE2728" s="627"/>
      <c r="BF2728" s="627"/>
      <c r="BH2728" s="384" t="s">
        <v>71</v>
      </c>
      <c r="BI2728" s="389" t="s">
        <v>417</v>
      </c>
      <c r="BJ2728" s="384" t="str">
        <f t="shared" si="384"/>
        <v>Dinajpur Dinajpur Hospital (Sadar)</v>
      </c>
      <c r="BK2728" s="627"/>
      <c r="BL2728" s="627"/>
      <c r="BM2728" s="627"/>
      <c r="BN2728" s="627"/>
      <c r="BO2728" s="627"/>
      <c r="BP2728" s="627"/>
      <c r="BQ2728" s="627"/>
      <c r="BR2728" s="627"/>
      <c r="BS2728" s="627"/>
      <c r="BT2728" s="627"/>
      <c r="BU2728" s="627"/>
      <c r="BV2728" s="627"/>
      <c r="BW2728" s="627"/>
      <c r="BX2728" s="627"/>
      <c r="BY2728" s="627"/>
      <c r="CA2728" s="384" t="s">
        <v>71</v>
      </c>
      <c r="CB2728" s="389" t="s">
        <v>417</v>
      </c>
      <c r="CC2728" s="384" t="str">
        <f t="shared" si="388"/>
        <v>Dinajpur Dinajpur Hospital (Sadar)</v>
      </c>
      <c r="CD2728" s="629"/>
      <c r="CE2728" s="629"/>
      <c r="CF2728" s="629"/>
      <c r="CG2728" s="629"/>
      <c r="CH2728" s="629"/>
      <c r="CI2728" s="629"/>
      <c r="CJ2728" s="629"/>
      <c r="CK2728" s="629"/>
      <c r="CN2728" s="384" t="s">
        <v>71</v>
      </c>
      <c r="CO2728" s="389" t="s">
        <v>417</v>
      </c>
      <c r="CP2728" s="384" t="str">
        <f t="shared" si="389"/>
        <v>Dinajpur Dinajpur Hospital (Sadar)</v>
      </c>
      <c r="CQ2728" s="629"/>
      <c r="CR2728" s="629"/>
      <c r="CS2728" s="629"/>
      <c r="CT2728" s="629"/>
      <c r="CU2728" s="629"/>
      <c r="CV2728" s="629"/>
      <c r="CW2728" s="629"/>
      <c r="CX2728" s="629"/>
      <c r="CZ2728" s="384" t="s">
        <v>71</v>
      </c>
      <c r="DA2728" s="389" t="s">
        <v>417</v>
      </c>
      <c r="DB2728" s="384" t="str">
        <f t="shared" si="390"/>
        <v>Dinajpur Dinajpur Hospital (Sadar)</v>
      </c>
      <c r="DC2728" s="566"/>
      <c r="DD2728"/>
      <c r="DE2728" s="384" t="s">
        <v>71</v>
      </c>
      <c r="DF2728" s="389" t="s">
        <v>417</v>
      </c>
      <c r="DG2728" s="384" t="str">
        <f t="shared" si="391"/>
        <v>Dinajpur Dinajpur Hospital (Sadar)</v>
      </c>
      <c r="DH2728" s="566"/>
      <c r="DI2728"/>
      <c r="DJ2728" s="384" t="s">
        <v>71</v>
      </c>
      <c r="DK2728" s="389" t="s">
        <v>417</v>
      </c>
      <c r="DL2728" s="384" t="str">
        <f t="shared" si="382"/>
        <v>Dinajpur Dinajpur Hospital (Sadar)</v>
      </c>
      <c r="DM2728" s="566"/>
      <c r="DN2728"/>
      <c r="DO2728" s="384" t="s">
        <v>71</v>
      </c>
      <c r="DP2728" s="389" t="s">
        <v>417</v>
      </c>
      <c r="DQ2728" s="384" t="str">
        <f t="shared" si="383"/>
        <v>Dinajpur Dinajpur Hospital (Sadar)</v>
      </c>
      <c r="DR2728" s="566"/>
    </row>
    <row r="2729" spans="1:122" ht="15" hidden="1" x14ac:dyDescent="0.25">
      <c r="A2729" s="384" t="s">
        <v>71</v>
      </c>
      <c r="B2729" s="384" t="s">
        <v>418</v>
      </c>
      <c r="C2729" s="384" t="str">
        <f t="shared" si="385"/>
        <v>Dinajpur Dinajpur Medical College Hosp.</v>
      </c>
      <c r="D2729" s="626"/>
      <c r="E2729" s="626"/>
      <c r="F2729" s="626"/>
      <c r="G2729" s="626"/>
      <c r="H2729" s="626"/>
      <c r="I2729" s="626"/>
      <c r="J2729" s="626"/>
      <c r="K2729" s="626"/>
      <c r="L2729" s="626"/>
      <c r="M2729" s="626"/>
      <c r="N2729" s="626"/>
      <c r="O2729" s="626"/>
      <c r="P2729" s="626"/>
      <c r="Q2729" s="626"/>
      <c r="R2729" s="626"/>
      <c r="S2729" s="324"/>
      <c r="T2729" s="324"/>
      <c r="U2729" s="384" t="s">
        <v>71</v>
      </c>
      <c r="V2729" s="384" t="s">
        <v>418</v>
      </c>
      <c r="W2729" s="384" t="str">
        <f t="shared" si="386"/>
        <v>Dinajpur Dinajpur Medical College Hosp.</v>
      </c>
      <c r="X2729" s="626"/>
      <c r="Y2729" s="626"/>
      <c r="Z2729" s="626"/>
      <c r="AA2729" s="626"/>
      <c r="AB2729" s="626"/>
      <c r="AC2729" s="626"/>
      <c r="AD2729" s="626"/>
      <c r="AE2729" s="626"/>
      <c r="AF2729" s="626"/>
      <c r="AG2729" s="626"/>
      <c r="AH2729" s="626"/>
      <c r="AI2729" s="626"/>
      <c r="AJ2729" s="626"/>
      <c r="AK2729" s="626"/>
      <c r="AL2729" s="626"/>
      <c r="AO2729" s="384" t="s">
        <v>71</v>
      </c>
      <c r="AP2729" s="384" t="s">
        <v>418</v>
      </c>
      <c r="AQ2729" s="384" t="str">
        <f t="shared" si="387"/>
        <v>Dinajpur Dinajpur Medical College Hosp.</v>
      </c>
      <c r="AR2729" s="627"/>
      <c r="AS2729" s="627"/>
      <c r="AT2729" s="627"/>
      <c r="AU2729" s="627"/>
      <c r="AV2729" s="627"/>
      <c r="AW2729" s="627"/>
      <c r="AX2729" s="627"/>
      <c r="AY2729" s="627"/>
      <c r="AZ2729" s="627"/>
      <c r="BA2729" s="627"/>
      <c r="BB2729" s="627"/>
      <c r="BC2729" s="627"/>
      <c r="BD2729" s="627"/>
      <c r="BE2729" s="627"/>
      <c r="BF2729" s="627"/>
      <c r="BH2729" s="384" t="s">
        <v>71</v>
      </c>
      <c r="BI2729" s="384" t="s">
        <v>418</v>
      </c>
      <c r="BJ2729" s="384" t="str">
        <f t="shared" si="384"/>
        <v>Dinajpur Dinajpur Medical College Hosp.</v>
      </c>
      <c r="BK2729" s="627"/>
      <c r="BL2729" s="627"/>
      <c r="BM2729" s="627"/>
      <c r="BN2729" s="627"/>
      <c r="BO2729" s="627"/>
      <c r="BP2729" s="627"/>
      <c r="BQ2729" s="627"/>
      <c r="BR2729" s="627"/>
      <c r="BS2729" s="627"/>
      <c r="BT2729" s="627"/>
      <c r="BU2729" s="627"/>
      <c r="BV2729" s="627"/>
      <c r="BW2729" s="627"/>
      <c r="BX2729" s="627"/>
      <c r="BY2729" s="627"/>
      <c r="CA2729" s="384" t="s">
        <v>71</v>
      </c>
      <c r="CB2729" s="384" t="s">
        <v>418</v>
      </c>
      <c r="CC2729" s="384" t="str">
        <f t="shared" si="388"/>
        <v>Dinajpur Dinajpur Medical College Hosp.</v>
      </c>
      <c r="CD2729" s="629"/>
      <c r="CE2729" s="629"/>
      <c r="CF2729" s="629"/>
      <c r="CG2729" s="629"/>
      <c r="CH2729" s="629"/>
      <c r="CI2729" s="629"/>
      <c r="CJ2729" s="629"/>
      <c r="CK2729" s="629"/>
      <c r="CN2729" s="384" t="s">
        <v>71</v>
      </c>
      <c r="CO2729" s="384" t="s">
        <v>418</v>
      </c>
      <c r="CP2729" s="384" t="str">
        <f t="shared" si="389"/>
        <v>Dinajpur Dinajpur Medical College Hosp.</v>
      </c>
      <c r="CQ2729" s="629"/>
      <c r="CR2729" s="629"/>
      <c r="CS2729" s="629"/>
      <c r="CT2729" s="629"/>
      <c r="CU2729" s="629"/>
      <c r="CV2729" s="629"/>
      <c r="CW2729" s="629"/>
      <c r="CX2729" s="629"/>
      <c r="CZ2729" s="384" t="s">
        <v>71</v>
      </c>
      <c r="DA2729" s="384" t="s">
        <v>418</v>
      </c>
      <c r="DB2729" s="384" t="str">
        <f t="shared" si="390"/>
        <v>Dinajpur Dinajpur Medical College Hosp.</v>
      </c>
      <c r="DC2729" s="566"/>
      <c r="DD2729"/>
      <c r="DE2729" s="384" t="s">
        <v>71</v>
      </c>
      <c r="DF2729" s="384" t="s">
        <v>418</v>
      </c>
      <c r="DG2729" s="384" t="str">
        <f t="shared" si="391"/>
        <v>Dinajpur Dinajpur Medical College Hosp.</v>
      </c>
      <c r="DH2729" s="566"/>
      <c r="DI2729"/>
      <c r="DJ2729" s="384" t="s">
        <v>71</v>
      </c>
      <c r="DK2729" s="384" t="s">
        <v>418</v>
      </c>
      <c r="DL2729" s="384" t="str">
        <f t="shared" si="382"/>
        <v>Dinajpur Dinajpur Medical College Hosp.</v>
      </c>
      <c r="DM2729" s="566"/>
      <c r="DN2729"/>
      <c r="DO2729" s="384" t="s">
        <v>71</v>
      </c>
      <c r="DP2729" s="384" t="s">
        <v>418</v>
      </c>
      <c r="DQ2729" s="384" t="str">
        <f t="shared" si="383"/>
        <v>Dinajpur Dinajpur Medical College Hosp.</v>
      </c>
      <c r="DR2729" s="566"/>
    </row>
    <row r="2730" spans="1:122" ht="15" hidden="1" x14ac:dyDescent="0.25">
      <c r="A2730" s="384" t="s">
        <v>71</v>
      </c>
      <c r="B2730" s="241" t="s">
        <v>619</v>
      </c>
      <c r="C2730" s="384" t="str">
        <f t="shared" si="385"/>
        <v>Dinajpur Dinajpur Sadar</v>
      </c>
      <c r="D2730" s="626"/>
      <c r="E2730" s="626"/>
      <c r="F2730" s="626"/>
      <c r="G2730" s="626"/>
      <c r="H2730" s="626"/>
      <c r="I2730" s="626"/>
      <c r="J2730" s="626"/>
      <c r="K2730" s="626"/>
      <c r="L2730" s="626"/>
      <c r="M2730" s="626"/>
      <c r="N2730" s="626"/>
      <c r="O2730" s="626"/>
      <c r="P2730" s="626"/>
      <c r="Q2730" s="626"/>
      <c r="R2730" s="626"/>
      <c r="S2730" s="324"/>
      <c r="T2730" s="324"/>
      <c r="U2730" s="384" t="s">
        <v>71</v>
      </c>
      <c r="V2730" s="241" t="s">
        <v>619</v>
      </c>
      <c r="W2730" s="384" t="str">
        <f t="shared" si="386"/>
        <v>Dinajpur Dinajpur Sadar</v>
      </c>
      <c r="X2730" s="626"/>
      <c r="Y2730" s="626"/>
      <c r="Z2730" s="626"/>
      <c r="AA2730" s="626"/>
      <c r="AB2730" s="626"/>
      <c r="AC2730" s="626"/>
      <c r="AD2730" s="626"/>
      <c r="AE2730" s="626"/>
      <c r="AF2730" s="626"/>
      <c r="AG2730" s="626"/>
      <c r="AH2730" s="626"/>
      <c r="AI2730" s="626"/>
      <c r="AJ2730" s="626"/>
      <c r="AK2730" s="626"/>
      <c r="AL2730" s="626"/>
      <c r="AO2730" s="384" t="s">
        <v>71</v>
      </c>
      <c r="AP2730" s="241" t="s">
        <v>619</v>
      </c>
      <c r="AQ2730" s="384" t="str">
        <f t="shared" si="387"/>
        <v>Dinajpur Dinajpur Sadar</v>
      </c>
      <c r="AR2730" s="627"/>
      <c r="AS2730" s="627"/>
      <c r="AT2730" s="627"/>
      <c r="AU2730" s="627"/>
      <c r="AV2730" s="627"/>
      <c r="AW2730" s="627"/>
      <c r="AX2730" s="627"/>
      <c r="AY2730" s="627"/>
      <c r="AZ2730" s="627"/>
      <c r="BA2730" s="627"/>
      <c r="BB2730" s="627"/>
      <c r="BC2730" s="627"/>
      <c r="BD2730" s="627"/>
      <c r="BE2730" s="627"/>
      <c r="BF2730" s="627"/>
      <c r="BH2730" s="384" t="s">
        <v>71</v>
      </c>
      <c r="BI2730" s="241" t="s">
        <v>619</v>
      </c>
      <c r="BJ2730" s="384" t="str">
        <f t="shared" si="384"/>
        <v>Dinajpur Dinajpur Sadar</v>
      </c>
      <c r="BK2730" s="627"/>
      <c r="BL2730" s="627"/>
      <c r="BM2730" s="627"/>
      <c r="BN2730" s="627"/>
      <c r="BO2730" s="627"/>
      <c r="BP2730" s="627"/>
      <c r="BQ2730" s="627"/>
      <c r="BR2730" s="627"/>
      <c r="BS2730" s="627"/>
      <c r="BT2730" s="627"/>
      <c r="BU2730" s="627"/>
      <c r="BV2730" s="627"/>
      <c r="BW2730" s="627"/>
      <c r="BX2730" s="627"/>
      <c r="BY2730" s="627"/>
      <c r="CA2730" s="384" t="s">
        <v>71</v>
      </c>
      <c r="CB2730" s="241" t="s">
        <v>619</v>
      </c>
      <c r="CC2730" s="384" t="str">
        <f t="shared" si="388"/>
        <v>Dinajpur Dinajpur Sadar</v>
      </c>
      <c r="CD2730" s="629"/>
      <c r="CE2730" s="629"/>
      <c r="CF2730" s="629"/>
      <c r="CG2730" s="629"/>
      <c r="CH2730" s="629"/>
      <c r="CI2730" s="629"/>
      <c r="CJ2730" s="629"/>
      <c r="CK2730" s="629"/>
      <c r="CN2730" s="384" t="s">
        <v>71</v>
      </c>
      <c r="CO2730" s="241" t="s">
        <v>619</v>
      </c>
      <c r="CP2730" s="384" t="str">
        <f t="shared" si="389"/>
        <v>Dinajpur Dinajpur Sadar</v>
      </c>
      <c r="CQ2730" s="629"/>
      <c r="CR2730" s="629"/>
      <c r="CS2730" s="629"/>
      <c r="CT2730" s="629"/>
      <c r="CU2730" s="629"/>
      <c r="CV2730" s="629"/>
      <c r="CW2730" s="629"/>
      <c r="CX2730" s="629"/>
      <c r="CZ2730" s="384" t="s">
        <v>71</v>
      </c>
      <c r="DA2730" s="241" t="s">
        <v>619</v>
      </c>
      <c r="DB2730" s="384" t="str">
        <f t="shared" si="390"/>
        <v>Dinajpur Dinajpur Sadar</v>
      </c>
      <c r="DC2730" s="566"/>
      <c r="DD2730"/>
      <c r="DE2730" s="384" t="s">
        <v>71</v>
      </c>
      <c r="DF2730" s="241" t="s">
        <v>619</v>
      </c>
      <c r="DG2730" s="384" t="str">
        <f t="shared" si="391"/>
        <v>Dinajpur Dinajpur Sadar</v>
      </c>
      <c r="DH2730" s="566"/>
      <c r="DI2730"/>
      <c r="DJ2730" s="384" t="s">
        <v>71</v>
      </c>
      <c r="DK2730" s="241" t="s">
        <v>619</v>
      </c>
      <c r="DL2730" s="384" t="str">
        <f t="shared" si="382"/>
        <v>Dinajpur Dinajpur Sadar</v>
      </c>
      <c r="DM2730" s="566"/>
      <c r="DN2730"/>
      <c r="DO2730" s="384" t="s">
        <v>71</v>
      </c>
      <c r="DP2730" s="241" t="s">
        <v>619</v>
      </c>
      <c r="DQ2730" s="384" t="str">
        <f t="shared" si="383"/>
        <v>Dinajpur Dinajpur Sadar</v>
      </c>
      <c r="DR2730" s="566"/>
    </row>
    <row r="2731" spans="1:122" ht="15" hidden="1" x14ac:dyDescent="0.25">
      <c r="A2731" s="384" t="s">
        <v>71</v>
      </c>
      <c r="B2731" s="384" t="s">
        <v>419</v>
      </c>
      <c r="C2731" s="384" t="str">
        <f t="shared" si="385"/>
        <v>Dinajpur Fulbari</v>
      </c>
      <c r="D2731" s="626"/>
      <c r="E2731" s="626"/>
      <c r="F2731" s="626"/>
      <c r="G2731" s="626"/>
      <c r="H2731" s="626"/>
      <c r="I2731" s="626"/>
      <c r="J2731" s="626"/>
      <c r="K2731" s="626"/>
      <c r="L2731" s="626"/>
      <c r="M2731" s="626"/>
      <c r="N2731" s="626"/>
      <c r="O2731" s="626"/>
      <c r="P2731" s="626"/>
      <c r="Q2731" s="626"/>
      <c r="R2731" s="626"/>
      <c r="S2731" s="324"/>
      <c r="T2731" s="324"/>
      <c r="U2731" s="384" t="s">
        <v>71</v>
      </c>
      <c r="V2731" s="384" t="s">
        <v>419</v>
      </c>
      <c r="W2731" s="384" t="str">
        <f t="shared" si="386"/>
        <v>Dinajpur Fulbari</v>
      </c>
      <c r="X2731" s="626"/>
      <c r="Y2731" s="626"/>
      <c r="Z2731" s="626"/>
      <c r="AA2731" s="626"/>
      <c r="AB2731" s="626"/>
      <c r="AC2731" s="626"/>
      <c r="AD2731" s="626"/>
      <c r="AE2731" s="626"/>
      <c r="AF2731" s="626"/>
      <c r="AG2731" s="626"/>
      <c r="AH2731" s="626"/>
      <c r="AI2731" s="626"/>
      <c r="AJ2731" s="626"/>
      <c r="AK2731" s="626"/>
      <c r="AL2731" s="626"/>
      <c r="AO2731" s="384" t="s">
        <v>71</v>
      </c>
      <c r="AP2731" s="384" t="s">
        <v>419</v>
      </c>
      <c r="AQ2731" s="384" t="str">
        <f t="shared" si="387"/>
        <v>Dinajpur Fulbari</v>
      </c>
      <c r="AR2731" s="627"/>
      <c r="AS2731" s="627"/>
      <c r="AT2731" s="627"/>
      <c r="AU2731" s="627"/>
      <c r="AV2731" s="627"/>
      <c r="AW2731" s="627"/>
      <c r="AX2731" s="627"/>
      <c r="AY2731" s="627"/>
      <c r="AZ2731" s="627"/>
      <c r="BA2731" s="627"/>
      <c r="BB2731" s="627"/>
      <c r="BC2731" s="627"/>
      <c r="BD2731" s="627"/>
      <c r="BE2731" s="627"/>
      <c r="BF2731" s="627"/>
      <c r="BH2731" s="384" t="s">
        <v>71</v>
      </c>
      <c r="BI2731" s="384" t="s">
        <v>419</v>
      </c>
      <c r="BJ2731" s="384" t="str">
        <f t="shared" si="384"/>
        <v>Dinajpur Fulbari</v>
      </c>
      <c r="BK2731" s="627"/>
      <c r="BL2731" s="627"/>
      <c r="BM2731" s="627"/>
      <c r="BN2731" s="627"/>
      <c r="BO2731" s="627"/>
      <c r="BP2731" s="627"/>
      <c r="BQ2731" s="627"/>
      <c r="BR2731" s="627"/>
      <c r="BS2731" s="627"/>
      <c r="BT2731" s="627"/>
      <c r="BU2731" s="627"/>
      <c r="BV2731" s="627"/>
      <c r="BW2731" s="627"/>
      <c r="BX2731" s="627"/>
      <c r="BY2731" s="627"/>
      <c r="CA2731" s="384" t="s">
        <v>71</v>
      </c>
      <c r="CB2731" s="384" t="s">
        <v>419</v>
      </c>
      <c r="CC2731" s="384" t="str">
        <f t="shared" si="388"/>
        <v>Dinajpur Fulbari</v>
      </c>
      <c r="CD2731" s="629"/>
      <c r="CE2731" s="629"/>
      <c r="CF2731" s="629"/>
      <c r="CG2731" s="629"/>
      <c r="CH2731" s="629"/>
      <c r="CI2731" s="629"/>
      <c r="CJ2731" s="629"/>
      <c r="CK2731" s="629"/>
      <c r="CN2731" s="384" t="s">
        <v>71</v>
      </c>
      <c r="CO2731" s="384" t="s">
        <v>419</v>
      </c>
      <c r="CP2731" s="384" t="str">
        <f t="shared" si="389"/>
        <v>Dinajpur Fulbari</v>
      </c>
      <c r="CQ2731" s="629"/>
      <c r="CR2731" s="629"/>
      <c r="CS2731" s="629"/>
      <c r="CT2731" s="629"/>
      <c r="CU2731" s="629"/>
      <c r="CV2731" s="629"/>
      <c r="CW2731" s="629"/>
      <c r="CX2731" s="629"/>
      <c r="CZ2731" s="384" t="s">
        <v>71</v>
      </c>
      <c r="DA2731" s="384" t="s">
        <v>419</v>
      </c>
      <c r="DB2731" s="384" t="str">
        <f t="shared" si="390"/>
        <v>Dinajpur Fulbari</v>
      </c>
      <c r="DC2731" s="566"/>
      <c r="DD2731"/>
      <c r="DE2731" s="384" t="s">
        <v>71</v>
      </c>
      <c r="DF2731" s="384" t="s">
        <v>419</v>
      </c>
      <c r="DG2731" s="384" t="str">
        <f t="shared" si="391"/>
        <v>Dinajpur Fulbari</v>
      </c>
      <c r="DH2731" s="566"/>
      <c r="DI2731"/>
      <c r="DJ2731" s="384" t="s">
        <v>71</v>
      </c>
      <c r="DK2731" s="384" t="s">
        <v>419</v>
      </c>
      <c r="DL2731" s="384" t="str">
        <f t="shared" si="382"/>
        <v>Dinajpur Fulbari</v>
      </c>
      <c r="DM2731" s="566"/>
      <c r="DN2731"/>
      <c r="DO2731" s="384" t="s">
        <v>71</v>
      </c>
      <c r="DP2731" s="384" t="s">
        <v>419</v>
      </c>
      <c r="DQ2731" s="384" t="str">
        <f t="shared" si="383"/>
        <v>Dinajpur Fulbari</v>
      </c>
      <c r="DR2731" s="566"/>
    </row>
    <row r="2732" spans="1:122" ht="15" hidden="1" x14ac:dyDescent="0.25">
      <c r="A2732" s="384" t="s">
        <v>71</v>
      </c>
      <c r="B2732" s="384" t="s">
        <v>420</v>
      </c>
      <c r="C2732" s="384" t="str">
        <f t="shared" si="385"/>
        <v>Dinajpur Ghoraghat</v>
      </c>
      <c r="D2732" s="626"/>
      <c r="E2732" s="626"/>
      <c r="F2732" s="626"/>
      <c r="G2732" s="626"/>
      <c r="H2732" s="626"/>
      <c r="I2732" s="626"/>
      <c r="J2732" s="626"/>
      <c r="K2732" s="626"/>
      <c r="L2732" s="626"/>
      <c r="M2732" s="626"/>
      <c r="N2732" s="626"/>
      <c r="O2732" s="626"/>
      <c r="P2732" s="626"/>
      <c r="Q2732" s="626"/>
      <c r="R2732" s="626"/>
      <c r="S2732" s="324"/>
      <c r="T2732" s="324"/>
      <c r="U2732" s="384" t="s">
        <v>71</v>
      </c>
      <c r="V2732" s="384" t="s">
        <v>420</v>
      </c>
      <c r="W2732" s="384" t="str">
        <f t="shared" si="386"/>
        <v>Dinajpur Ghoraghat</v>
      </c>
      <c r="X2732" s="626"/>
      <c r="Y2732" s="626"/>
      <c r="Z2732" s="626"/>
      <c r="AA2732" s="626"/>
      <c r="AB2732" s="626"/>
      <c r="AC2732" s="626"/>
      <c r="AD2732" s="626"/>
      <c r="AE2732" s="626"/>
      <c r="AF2732" s="626"/>
      <c r="AG2732" s="626"/>
      <c r="AH2732" s="626"/>
      <c r="AI2732" s="626"/>
      <c r="AJ2732" s="626"/>
      <c r="AK2732" s="626"/>
      <c r="AL2732" s="626"/>
      <c r="AO2732" s="384" t="s">
        <v>71</v>
      </c>
      <c r="AP2732" s="384" t="s">
        <v>420</v>
      </c>
      <c r="AQ2732" s="384" t="str">
        <f t="shared" si="387"/>
        <v>Dinajpur Ghoraghat</v>
      </c>
      <c r="AR2732" s="627"/>
      <c r="AS2732" s="627"/>
      <c r="AT2732" s="627"/>
      <c r="AU2732" s="627"/>
      <c r="AV2732" s="627"/>
      <c r="AW2732" s="627"/>
      <c r="AX2732" s="627"/>
      <c r="AY2732" s="627"/>
      <c r="AZ2732" s="627"/>
      <c r="BA2732" s="627"/>
      <c r="BB2732" s="627"/>
      <c r="BC2732" s="627"/>
      <c r="BD2732" s="627"/>
      <c r="BE2732" s="627"/>
      <c r="BF2732" s="627"/>
      <c r="BH2732" s="384" t="s">
        <v>71</v>
      </c>
      <c r="BI2732" s="384" t="s">
        <v>420</v>
      </c>
      <c r="BJ2732" s="384" t="str">
        <f t="shared" si="384"/>
        <v>Dinajpur Ghoraghat</v>
      </c>
      <c r="BK2732" s="627"/>
      <c r="BL2732" s="627"/>
      <c r="BM2732" s="627"/>
      <c r="BN2732" s="627"/>
      <c r="BO2732" s="627"/>
      <c r="BP2732" s="627"/>
      <c r="BQ2732" s="627"/>
      <c r="BR2732" s="627"/>
      <c r="BS2732" s="627"/>
      <c r="BT2732" s="627"/>
      <c r="BU2732" s="627"/>
      <c r="BV2732" s="627"/>
      <c r="BW2732" s="627"/>
      <c r="BX2732" s="627"/>
      <c r="BY2732" s="627"/>
      <c r="CA2732" s="384" t="s">
        <v>71</v>
      </c>
      <c r="CB2732" s="384" t="s">
        <v>420</v>
      </c>
      <c r="CC2732" s="384" t="str">
        <f t="shared" si="388"/>
        <v>Dinajpur Ghoraghat</v>
      </c>
      <c r="CD2732" s="629"/>
      <c r="CE2732" s="629"/>
      <c r="CF2732" s="629"/>
      <c r="CG2732" s="629"/>
      <c r="CH2732" s="629"/>
      <c r="CI2732" s="629"/>
      <c r="CJ2732" s="629"/>
      <c r="CK2732" s="629"/>
      <c r="CN2732" s="384" t="s">
        <v>71</v>
      </c>
      <c r="CO2732" s="384" t="s">
        <v>420</v>
      </c>
      <c r="CP2732" s="384" t="str">
        <f t="shared" si="389"/>
        <v>Dinajpur Ghoraghat</v>
      </c>
      <c r="CQ2732" s="629"/>
      <c r="CR2732" s="629"/>
      <c r="CS2732" s="629"/>
      <c r="CT2732" s="629"/>
      <c r="CU2732" s="629"/>
      <c r="CV2732" s="629"/>
      <c r="CW2732" s="629"/>
      <c r="CX2732" s="629"/>
      <c r="CZ2732" s="384" t="s">
        <v>71</v>
      </c>
      <c r="DA2732" s="384" t="s">
        <v>420</v>
      </c>
      <c r="DB2732" s="384" t="str">
        <f t="shared" si="390"/>
        <v>Dinajpur Ghoraghat</v>
      </c>
      <c r="DC2732" s="566"/>
      <c r="DD2732"/>
      <c r="DE2732" s="384" t="s">
        <v>71</v>
      </c>
      <c r="DF2732" s="384" t="s">
        <v>420</v>
      </c>
      <c r="DG2732" s="384" t="str">
        <f t="shared" si="391"/>
        <v>Dinajpur Ghoraghat</v>
      </c>
      <c r="DH2732" s="566"/>
      <c r="DI2732"/>
      <c r="DJ2732" s="384" t="s">
        <v>71</v>
      </c>
      <c r="DK2732" s="384" t="s">
        <v>420</v>
      </c>
      <c r="DL2732" s="384" t="str">
        <f t="shared" si="382"/>
        <v>Dinajpur Ghoraghat</v>
      </c>
      <c r="DM2732" s="566"/>
      <c r="DN2732"/>
      <c r="DO2732" s="384" t="s">
        <v>71</v>
      </c>
      <c r="DP2732" s="384" t="s">
        <v>420</v>
      </c>
      <c r="DQ2732" s="384" t="str">
        <f t="shared" si="383"/>
        <v>Dinajpur Ghoraghat</v>
      </c>
      <c r="DR2732" s="566"/>
    </row>
    <row r="2733" spans="1:122" ht="15" hidden="1" x14ac:dyDescent="0.25">
      <c r="A2733" s="384" t="s">
        <v>71</v>
      </c>
      <c r="B2733" s="384" t="s">
        <v>421</v>
      </c>
      <c r="C2733" s="384" t="str">
        <f t="shared" si="385"/>
        <v>Dinajpur Hakimpur</v>
      </c>
      <c r="D2733" s="626"/>
      <c r="E2733" s="626"/>
      <c r="F2733" s="626"/>
      <c r="G2733" s="626"/>
      <c r="H2733" s="626"/>
      <c r="I2733" s="626"/>
      <c r="J2733" s="626"/>
      <c r="K2733" s="626"/>
      <c r="L2733" s="626"/>
      <c r="M2733" s="626"/>
      <c r="N2733" s="626"/>
      <c r="O2733" s="626"/>
      <c r="P2733" s="626"/>
      <c r="Q2733" s="626"/>
      <c r="R2733" s="626"/>
      <c r="S2733" s="324"/>
      <c r="T2733" s="324"/>
      <c r="U2733" s="384" t="s">
        <v>71</v>
      </c>
      <c r="V2733" s="384" t="s">
        <v>421</v>
      </c>
      <c r="W2733" s="384" t="str">
        <f t="shared" si="386"/>
        <v>Dinajpur Hakimpur</v>
      </c>
      <c r="X2733" s="626"/>
      <c r="Y2733" s="626"/>
      <c r="Z2733" s="626"/>
      <c r="AA2733" s="626"/>
      <c r="AB2733" s="626"/>
      <c r="AC2733" s="626"/>
      <c r="AD2733" s="626"/>
      <c r="AE2733" s="626"/>
      <c r="AF2733" s="626"/>
      <c r="AG2733" s="626"/>
      <c r="AH2733" s="626"/>
      <c r="AI2733" s="626"/>
      <c r="AJ2733" s="626"/>
      <c r="AK2733" s="626"/>
      <c r="AL2733" s="626"/>
      <c r="AO2733" s="384" t="s">
        <v>71</v>
      </c>
      <c r="AP2733" s="384" t="s">
        <v>421</v>
      </c>
      <c r="AQ2733" s="384" t="str">
        <f t="shared" si="387"/>
        <v>Dinajpur Hakimpur</v>
      </c>
      <c r="AR2733" s="627"/>
      <c r="AS2733" s="627"/>
      <c r="AT2733" s="627"/>
      <c r="AU2733" s="627"/>
      <c r="AV2733" s="627"/>
      <c r="AW2733" s="627"/>
      <c r="AX2733" s="627"/>
      <c r="AY2733" s="627"/>
      <c r="AZ2733" s="627"/>
      <c r="BA2733" s="627"/>
      <c r="BB2733" s="627"/>
      <c r="BC2733" s="627"/>
      <c r="BD2733" s="627"/>
      <c r="BE2733" s="627"/>
      <c r="BF2733" s="627"/>
      <c r="BH2733" s="384" t="s">
        <v>71</v>
      </c>
      <c r="BI2733" s="384" t="s">
        <v>421</v>
      </c>
      <c r="BJ2733" s="384" t="str">
        <f t="shared" si="384"/>
        <v>Dinajpur Hakimpur</v>
      </c>
      <c r="BK2733" s="627"/>
      <c r="BL2733" s="627"/>
      <c r="BM2733" s="627"/>
      <c r="BN2733" s="627"/>
      <c r="BO2733" s="627"/>
      <c r="BP2733" s="627"/>
      <c r="BQ2733" s="627"/>
      <c r="BR2733" s="627"/>
      <c r="BS2733" s="627"/>
      <c r="BT2733" s="627"/>
      <c r="BU2733" s="627"/>
      <c r="BV2733" s="627"/>
      <c r="BW2733" s="627"/>
      <c r="BX2733" s="627"/>
      <c r="BY2733" s="627"/>
      <c r="CA2733" s="384" t="s">
        <v>71</v>
      </c>
      <c r="CB2733" s="384" t="s">
        <v>421</v>
      </c>
      <c r="CC2733" s="384" t="str">
        <f t="shared" si="388"/>
        <v>Dinajpur Hakimpur</v>
      </c>
      <c r="CD2733" s="629"/>
      <c r="CE2733" s="629"/>
      <c r="CF2733" s="629"/>
      <c r="CG2733" s="629"/>
      <c r="CH2733" s="629"/>
      <c r="CI2733" s="629"/>
      <c r="CJ2733" s="629"/>
      <c r="CK2733" s="629"/>
      <c r="CN2733" s="384" t="s">
        <v>71</v>
      </c>
      <c r="CO2733" s="384" t="s">
        <v>421</v>
      </c>
      <c r="CP2733" s="384" t="str">
        <f t="shared" si="389"/>
        <v>Dinajpur Hakimpur</v>
      </c>
      <c r="CQ2733" s="629"/>
      <c r="CR2733" s="629"/>
      <c r="CS2733" s="629"/>
      <c r="CT2733" s="629"/>
      <c r="CU2733" s="629"/>
      <c r="CV2733" s="629"/>
      <c r="CW2733" s="629"/>
      <c r="CX2733" s="629"/>
      <c r="CZ2733" s="384" t="s">
        <v>71</v>
      </c>
      <c r="DA2733" s="384" t="s">
        <v>421</v>
      </c>
      <c r="DB2733" s="384" t="str">
        <f t="shared" si="390"/>
        <v>Dinajpur Hakimpur</v>
      </c>
      <c r="DC2733" s="566"/>
      <c r="DD2733"/>
      <c r="DE2733" s="384" t="s">
        <v>71</v>
      </c>
      <c r="DF2733" s="384" t="s">
        <v>421</v>
      </c>
      <c r="DG2733" s="384" t="str">
        <f t="shared" si="391"/>
        <v>Dinajpur Hakimpur</v>
      </c>
      <c r="DH2733" s="566"/>
      <c r="DI2733"/>
      <c r="DJ2733" s="384" t="s">
        <v>71</v>
      </c>
      <c r="DK2733" s="384" t="s">
        <v>421</v>
      </c>
      <c r="DL2733" s="384" t="str">
        <f t="shared" si="382"/>
        <v>Dinajpur Hakimpur</v>
      </c>
      <c r="DM2733" s="566"/>
      <c r="DN2733"/>
      <c r="DO2733" s="384" t="s">
        <v>71</v>
      </c>
      <c r="DP2733" s="384" t="s">
        <v>421</v>
      </c>
      <c r="DQ2733" s="384" t="str">
        <f t="shared" si="383"/>
        <v>Dinajpur Hakimpur</v>
      </c>
      <c r="DR2733" s="566"/>
    </row>
    <row r="2734" spans="1:122" ht="15" hidden="1" x14ac:dyDescent="0.25">
      <c r="A2734" s="384" t="s">
        <v>71</v>
      </c>
      <c r="B2734" s="384" t="s">
        <v>422</v>
      </c>
      <c r="C2734" s="384" t="str">
        <f t="shared" si="385"/>
        <v>Dinajpur Kaharol</v>
      </c>
      <c r="D2734" s="626"/>
      <c r="E2734" s="626"/>
      <c r="F2734" s="626"/>
      <c r="G2734" s="626"/>
      <c r="H2734" s="626"/>
      <c r="I2734" s="626"/>
      <c r="J2734" s="626"/>
      <c r="K2734" s="626"/>
      <c r="L2734" s="626"/>
      <c r="M2734" s="626"/>
      <c r="N2734" s="626"/>
      <c r="O2734" s="626"/>
      <c r="P2734" s="626"/>
      <c r="Q2734" s="626"/>
      <c r="R2734" s="626"/>
      <c r="S2734" s="324"/>
      <c r="T2734" s="324"/>
      <c r="U2734" s="384" t="s">
        <v>71</v>
      </c>
      <c r="V2734" s="384" t="s">
        <v>422</v>
      </c>
      <c r="W2734" s="384" t="str">
        <f t="shared" si="386"/>
        <v>Dinajpur Kaharol</v>
      </c>
      <c r="X2734" s="626"/>
      <c r="Y2734" s="626"/>
      <c r="Z2734" s="626"/>
      <c r="AA2734" s="626"/>
      <c r="AB2734" s="626"/>
      <c r="AC2734" s="626"/>
      <c r="AD2734" s="626"/>
      <c r="AE2734" s="626"/>
      <c r="AF2734" s="626"/>
      <c r="AG2734" s="626"/>
      <c r="AH2734" s="626"/>
      <c r="AI2734" s="626"/>
      <c r="AJ2734" s="626"/>
      <c r="AK2734" s="626"/>
      <c r="AL2734" s="626"/>
      <c r="AO2734" s="384" t="s">
        <v>71</v>
      </c>
      <c r="AP2734" s="384" t="s">
        <v>422</v>
      </c>
      <c r="AQ2734" s="384" t="str">
        <f t="shared" si="387"/>
        <v>Dinajpur Kaharol</v>
      </c>
      <c r="AR2734" s="627"/>
      <c r="AS2734" s="627"/>
      <c r="AT2734" s="627"/>
      <c r="AU2734" s="627"/>
      <c r="AV2734" s="627"/>
      <c r="AW2734" s="627"/>
      <c r="AX2734" s="627"/>
      <c r="AY2734" s="627"/>
      <c r="AZ2734" s="627"/>
      <c r="BA2734" s="627"/>
      <c r="BB2734" s="627"/>
      <c r="BC2734" s="627"/>
      <c r="BD2734" s="627"/>
      <c r="BE2734" s="627"/>
      <c r="BF2734" s="627"/>
      <c r="BH2734" s="384" t="s">
        <v>71</v>
      </c>
      <c r="BI2734" s="384" t="s">
        <v>422</v>
      </c>
      <c r="BJ2734" s="384" t="str">
        <f t="shared" si="384"/>
        <v>Dinajpur Kaharol</v>
      </c>
      <c r="BK2734" s="627"/>
      <c r="BL2734" s="627"/>
      <c r="BM2734" s="627"/>
      <c r="BN2734" s="627"/>
      <c r="BO2734" s="627"/>
      <c r="BP2734" s="627"/>
      <c r="BQ2734" s="627"/>
      <c r="BR2734" s="627"/>
      <c r="BS2734" s="627"/>
      <c r="BT2734" s="627"/>
      <c r="BU2734" s="627"/>
      <c r="BV2734" s="627"/>
      <c r="BW2734" s="627"/>
      <c r="BX2734" s="627"/>
      <c r="BY2734" s="627"/>
      <c r="CA2734" s="384" t="s">
        <v>71</v>
      </c>
      <c r="CB2734" s="384" t="s">
        <v>422</v>
      </c>
      <c r="CC2734" s="384" t="str">
        <f t="shared" si="388"/>
        <v>Dinajpur Kaharol</v>
      </c>
      <c r="CD2734" s="629"/>
      <c r="CE2734" s="629"/>
      <c r="CF2734" s="629"/>
      <c r="CG2734" s="629"/>
      <c r="CH2734" s="629"/>
      <c r="CI2734" s="629"/>
      <c r="CJ2734" s="629"/>
      <c r="CK2734" s="629"/>
      <c r="CN2734" s="384" t="s">
        <v>71</v>
      </c>
      <c r="CO2734" s="384" t="s">
        <v>422</v>
      </c>
      <c r="CP2734" s="384" t="str">
        <f t="shared" si="389"/>
        <v>Dinajpur Kaharol</v>
      </c>
      <c r="CQ2734" s="629"/>
      <c r="CR2734" s="629"/>
      <c r="CS2734" s="629"/>
      <c r="CT2734" s="629"/>
      <c r="CU2734" s="629"/>
      <c r="CV2734" s="629"/>
      <c r="CW2734" s="629"/>
      <c r="CX2734" s="629"/>
      <c r="CZ2734" s="384" t="s">
        <v>71</v>
      </c>
      <c r="DA2734" s="384" t="s">
        <v>422</v>
      </c>
      <c r="DB2734" s="384" t="str">
        <f t="shared" si="390"/>
        <v>Dinajpur Kaharol</v>
      </c>
      <c r="DC2734" s="566"/>
      <c r="DD2734"/>
      <c r="DE2734" s="384" t="s">
        <v>71</v>
      </c>
      <c r="DF2734" s="384" t="s">
        <v>422</v>
      </c>
      <c r="DG2734" s="384" t="str">
        <f t="shared" si="391"/>
        <v>Dinajpur Kaharol</v>
      </c>
      <c r="DH2734" s="566"/>
      <c r="DI2734"/>
      <c r="DJ2734" s="384" t="s">
        <v>71</v>
      </c>
      <c r="DK2734" s="384" t="s">
        <v>422</v>
      </c>
      <c r="DL2734" s="384" t="str">
        <f t="shared" si="382"/>
        <v>Dinajpur Kaharol</v>
      </c>
      <c r="DM2734" s="566"/>
      <c r="DN2734"/>
      <c r="DO2734" s="384" t="s">
        <v>71</v>
      </c>
      <c r="DP2734" s="384" t="s">
        <v>422</v>
      </c>
      <c r="DQ2734" s="384" t="str">
        <f t="shared" si="383"/>
        <v>Dinajpur Kaharol</v>
      </c>
      <c r="DR2734" s="566"/>
    </row>
    <row r="2735" spans="1:122" ht="15" hidden="1" x14ac:dyDescent="0.25">
      <c r="A2735" s="384" t="s">
        <v>71</v>
      </c>
      <c r="B2735" s="241" t="s">
        <v>620</v>
      </c>
      <c r="C2735" s="384" t="str">
        <f t="shared" si="385"/>
        <v>Dinajpur Khansama/ LAMB</v>
      </c>
      <c r="D2735" s="626"/>
      <c r="E2735" s="626"/>
      <c r="F2735" s="626"/>
      <c r="G2735" s="626"/>
      <c r="H2735" s="626"/>
      <c r="I2735" s="626"/>
      <c r="J2735" s="626"/>
      <c r="K2735" s="626"/>
      <c r="L2735" s="626"/>
      <c r="M2735" s="626"/>
      <c r="N2735" s="626"/>
      <c r="O2735" s="626"/>
      <c r="P2735" s="626"/>
      <c r="Q2735" s="626"/>
      <c r="R2735" s="626"/>
      <c r="S2735" s="324"/>
      <c r="T2735" s="324"/>
      <c r="U2735" s="384" t="s">
        <v>71</v>
      </c>
      <c r="V2735" s="241" t="s">
        <v>620</v>
      </c>
      <c r="W2735" s="384" t="str">
        <f t="shared" si="386"/>
        <v>Dinajpur Khansama/ LAMB</v>
      </c>
      <c r="X2735" s="626"/>
      <c r="Y2735" s="626"/>
      <c r="Z2735" s="626"/>
      <c r="AA2735" s="626"/>
      <c r="AB2735" s="626"/>
      <c r="AC2735" s="626"/>
      <c r="AD2735" s="626"/>
      <c r="AE2735" s="626"/>
      <c r="AF2735" s="626"/>
      <c r="AG2735" s="626"/>
      <c r="AH2735" s="626"/>
      <c r="AI2735" s="626"/>
      <c r="AJ2735" s="626"/>
      <c r="AK2735" s="626"/>
      <c r="AL2735" s="626"/>
      <c r="AO2735" s="384" t="s">
        <v>71</v>
      </c>
      <c r="AP2735" s="241" t="s">
        <v>620</v>
      </c>
      <c r="AQ2735" s="384" t="str">
        <f t="shared" si="387"/>
        <v>Dinajpur Khansama/ LAMB</v>
      </c>
      <c r="AR2735" s="627"/>
      <c r="AS2735" s="627"/>
      <c r="AT2735" s="627"/>
      <c r="AU2735" s="627"/>
      <c r="AV2735" s="627"/>
      <c r="AW2735" s="627"/>
      <c r="AX2735" s="627"/>
      <c r="AY2735" s="627"/>
      <c r="AZ2735" s="627"/>
      <c r="BA2735" s="627"/>
      <c r="BB2735" s="627"/>
      <c r="BC2735" s="627"/>
      <c r="BD2735" s="627"/>
      <c r="BE2735" s="627"/>
      <c r="BF2735" s="627"/>
      <c r="BH2735" s="384" t="s">
        <v>71</v>
      </c>
      <c r="BI2735" s="241" t="s">
        <v>620</v>
      </c>
      <c r="BJ2735" s="384" t="str">
        <f t="shared" si="384"/>
        <v>Dinajpur Khansama/ LAMB</v>
      </c>
      <c r="BK2735" s="627"/>
      <c r="BL2735" s="627"/>
      <c r="BM2735" s="627"/>
      <c r="BN2735" s="627"/>
      <c r="BO2735" s="627"/>
      <c r="BP2735" s="627"/>
      <c r="BQ2735" s="627"/>
      <c r="BR2735" s="627"/>
      <c r="BS2735" s="627"/>
      <c r="BT2735" s="627"/>
      <c r="BU2735" s="627"/>
      <c r="BV2735" s="627"/>
      <c r="BW2735" s="627"/>
      <c r="BX2735" s="627"/>
      <c r="BY2735" s="627"/>
      <c r="CA2735" s="384" t="s">
        <v>71</v>
      </c>
      <c r="CB2735" s="241" t="s">
        <v>620</v>
      </c>
      <c r="CC2735" s="384" t="str">
        <f t="shared" si="388"/>
        <v>Dinajpur Khansama/ LAMB</v>
      </c>
      <c r="CD2735" s="629"/>
      <c r="CE2735" s="629"/>
      <c r="CF2735" s="629"/>
      <c r="CG2735" s="629"/>
      <c r="CH2735" s="629"/>
      <c r="CI2735" s="629"/>
      <c r="CJ2735" s="629"/>
      <c r="CK2735" s="629"/>
      <c r="CN2735" s="384" t="s">
        <v>71</v>
      </c>
      <c r="CO2735" s="241" t="s">
        <v>620</v>
      </c>
      <c r="CP2735" s="384" t="str">
        <f t="shared" si="389"/>
        <v>Dinajpur Khansama/ LAMB</v>
      </c>
      <c r="CQ2735" s="629"/>
      <c r="CR2735" s="629"/>
      <c r="CS2735" s="629"/>
      <c r="CT2735" s="629"/>
      <c r="CU2735" s="629"/>
      <c r="CV2735" s="629"/>
      <c r="CW2735" s="629"/>
      <c r="CX2735" s="629"/>
      <c r="CZ2735" s="384" t="s">
        <v>71</v>
      </c>
      <c r="DA2735" s="241" t="s">
        <v>620</v>
      </c>
      <c r="DB2735" s="384" t="str">
        <f t="shared" si="390"/>
        <v>Dinajpur Khansama/ LAMB</v>
      </c>
      <c r="DC2735" s="566"/>
      <c r="DD2735"/>
      <c r="DE2735" s="384" t="s">
        <v>71</v>
      </c>
      <c r="DF2735" s="241" t="s">
        <v>620</v>
      </c>
      <c r="DG2735" s="384" t="str">
        <f t="shared" si="391"/>
        <v>Dinajpur Khansama/ LAMB</v>
      </c>
      <c r="DH2735" s="566"/>
      <c r="DI2735"/>
      <c r="DJ2735" s="384" t="s">
        <v>71</v>
      </c>
      <c r="DK2735" s="241" t="s">
        <v>620</v>
      </c>
      <c r="DL2735" s="384" t="str">
        <f t="shared" si="382"/>
        <v>Dinajpur Khansama/ LAMB</v>
      </c>
      <c r="DM2735" s="566"/>
      <c r="DN2735"/>
      <c r="DO2735" s="384" t="s">
        <v>71</v>
      </c>
      <c r="DP2735" s="241" t="s">
        <v>620</v>
      </c>
      <c r="DQ2735" s="384" t="str">
        <f t="shared" si="383"/>
        <v>Dinajpur Khansama/ LAMB</v>
      </c>
      <c r="DR2735" s="566"/>
    </row>
    <row r="2736" spans="1:122" ht="15" hidden="1" x14ac:dyDescent="0.25">
      <c r="A2736" s="384" t="s">
        <v>71</v>
      </c>
      <c r="B2736" s="384" t="s">
        <v>423</v>
      </c>
      <c r="C2736" s="384" t="str">
        <f t="shared" si="385"/>
        <v>Dinajpur Nowabganj</v>
      </c>
      <c r="D2736" s="626"/>
      <c r="E2736" s="626"/>
      <c r="F2736" s="626"/>
      <c r="G2736" s="626"/>
      <c r="H2736" s="626"/>
      <c r="I2736" s="626"/>
      <c r="J2736" s="626"/>
      <c r="K2736" s="626"/>
      <c r="L2736" s="626"/>
      <c r="M2736" s="626"/>
      <c r="N2736" s="626"/>
      <c r="O2736" s="626"/>
      <c r="P2736" s="626"/>
      <c r="Q2736" s="626"/>
      <c r="R2736" s="626"/>
      <c r="S2736" s="324"/>
      <c r="T2736" s="324"/>
      <c r="U2736" s="384" t="s">
        <v>71</v>
      </c>
      <c r="V2736" s="384" t="s">
        <v>423</v>
      </c>
      <c r="W2736" s="384" t="str">
        <f t="shared" si="386"/>
        <v>Dinajpur Nowabganj</v>
      </c>
      <c r="X2736" s="626"/>
      <c r="Y2736" s="626"/>
      <c r="Z2736" s="626"/>
      <c r="AA2736" s="626"/>
      <c r="AB2736" s="626"/>
      <c r="AC2736" s="626"/>
      <c r="AD2736" s="626"/>
      <c r="AE2736" s="626"/>
      <c r="AF2736" s="626"/>
      <c r="AG2736" s="626"/>
      <c r="AH2736" s="626"/>
      <c r="AI2736" s="626"/>
      <c r="AJ2736" s="626"/>
      <c r="AK2736" s="626"/>
      <c r="AL2736" s="626"/>
      <c r="AO2736" s="384" t="s">
        <v>71</v>
      </c>
      <c r="AP2736" s="384" t="s">
        <v>423</v>
      </c>
      <c r="AQ2736" s="384" t="str">
        <f t="shared" si="387"/>
        <v>Dinajpur Nowabganj</v>
      </c>
      <c r="AR2736" s="627"/>
      <c r="AS2736" s="627"/>
      <c r="AT2736" s="627"/>
      <c r="AU2736" s="627"/>
      <c r="AV2736" s="627"/>
      <c r="AW2736" s="627"/>
      <c r="AX2736" s="627"/>
      <c r="AY2736" s="627"/>
      <c r="AZ2736" s="627"/>
      <c r="BA2736" s="627"/>
      <c r="BB2736" s="627"/>
      <c r="BC2736" s="627"/>
      <c r="BD2736" s="627"/>
      <c r="BE2736" s="627"/>
      <c r="BF2736" s="627"/>
      <c r="BH2736" s="384" t="s">
        <v>71</v>
      </c>
      <c r="BI2736" s="384" t="s">
        <v>423</v>
      </c>
      <c r="BJ2736" s="384" t="str">
        <f t="shared" ref="BJ2736:BJ2799" si="392">BH2736&amp;" "&amp;BI2736</f>
        <v>Dinajpur Nowabganj</v>
      </c>
      <c r="BK2736" s="627"/>
      <c r="BL2736" s="627"/>
      <c r="BM2736" s="627"/>
      <c r="BN2736" s="627"/>
      <c r="BO2736" s="627"/>
      <c r="BP2736" s="627"/>
      <c r="BQ2736" s="627"/>
      <c r="BR2736" s="627"/>
      <c r="BS2736" s="627"/>
      <c r="BT2736" s="627"/>
      <c r="BU2736" s="627"/>
      <c r="BV2736" s="627"/>
      <c r="BW2736" s="627"/>
      <c r="BX2736" s="627"/>
      <c r="BY2736" s="627"/>
      <c r="CA2736" s="384" t="s">
        <v>71</v>
      </c>
      <c r="CB2736" s="384" t="s">
        <v>423</v>
      </c>
      <c r="CC2736" s="384" t="str">
        <f t="shared" si="388"/>
        <v>Dinajpur Nowabganj</v>
      </c>
      <c r="CD2736" s="629"/>
      <c r="CE2736" s="629"/>
      <c r="CF2736" s="629"/>
      <c r="CG2736" s="629"/>
      <c r="CH2736" s="629"/>
      <c r="CI2736" s="629"/>
      <c r="CJ2736" s="629"/>
      <c r="CK2736" s="629"/>
      <c r="CN2736" s="384" t="s">
        <v>71</v>
      </c>
      <c r="CO2736" s="384" t="s">
        <v>423</v>
      </c>
      <c r="CP2736" s="384" t="str">
        <f t="shared" si="389"/>
        <v>Dinajpur Nowabganj</v>
      </c>
      <c r="CQ2736" s="629"/>
      <c r="CR2736" s="629"/>
      <c r="CS2736" s="629"/>
      <c r="CT2736" s="629"/>
      <c r="CU2736" s="629"/>
      <c r="CV2736" s="629"/>
      <c r="CW2736" s="629"/>
      <c r="CX2736" s="629"/>
      <c r="CZ2736" s="384" t="s">
        <v>71</v>
      </c>
      <c r="DA2736" s="384" t="s">
        <v>423</v>
      </c>
      <c r="DB2736" s="384" t="str">
        <f t="shared" si="390"/>
        <v>Dinajpur Nowabganj</v>
      </c>
      <c r="DC2736" s="566"/>
      <c r="DD2736"/>
      <c r="DE2736" s="384" t="s">
        <v>71</v>
      </c>
      <c r="DF2736" s="384" t="s">
        <v>423</v>
      </c>
      <c r="DG2736" s="384" t="str">
        <f t="shared" si="391"/>
        <v>Dinajpur Nowabganj</v>
      </c>
      <c r="DH2736" s="566"/>
      <c r="DI2736"/>
      <c r="DJ2736" s="384" t="s">
        <v>71</v>
      </c>
      <c r="DK2736" s="384" t="s">
        <v>423</v>
      </c>
      <c r="DL2736" s="384" t="str">
        <f t="shared" si="382"/>
        <v>Dinajpur Nowabganj</v>
      </c>
      <c r="DM2736" s="566"/>
      <c r="DN2736"/>
      <c r="DO2736" s="384" t="s">
        <v>71</v>
      </c>
      <c r="DP2736" s="384" t="s">
        <v>423</v>
      </c>
      <c r="DQ2736" s="384" t="str">
        <f t="shared" si="383"/>
        <v>Dinajpur Nowabganj</v>
      </c>
      <c r="DR2736" s="566"/>
    </row>
    <row r="2737" spans="1:122" ht="15" hidden="1" x14ac:dyDescent="0.25">
      <c r="A2737" s="384" t="s">
        <v>71</v>
      </c>
      <c r="B2737" s="384" t="s">
        <v>424</v>
      </c>
      <c r="C2737" s="384" t="str">
        <f t="shared" si="385"/>
        <v>Dinajpur Parbatipur</v>
      </c>
      <c r="D2737" s="626"/>
      <c r="E2737" s="626"/>
      <c r="F2737" s="626"/>
      <c r="G2737" s="626"/>
      <c r="H2737" s="626"/>
      <c r="I2737" s="626"/>
      <c r="J2737" s="626"/>
      <c r="K2737" s="626"/>
      <c r="L2737" s="626"/>
      <c r="M2737" s="626"/>
      <c r="N2737" s="626"/>
      <c r="O2737" s="626"/>
      <c r="P2737" s="626"/>
      <c r="Q2737" s="626"/>
      <c r="R2737" s="626"/>
      <c r="S2737" s="324"/>
      <c r="T2737" s="324"/>
      <c r="U2737" s="384" t="s">
        <v>71</v>
      </c>
      <c r="V2737" s="384" t="s">
        <v>424</v>
      </c>
      <c r="W2737" s="384" t="str">
        <f t="shared" si="386"/>
        <v>Dinajpur Parbatipur</v>
      </c>
      <c r="X2737" s="626"/>
      <c r="Y2737" s="626"/>
      <c r="Z2737" s="626"/>
      <c r="AA2737" s="626"/>
      <c r="AB2737" s="626"/>
      <c r="AC2737" s="626"/>
      <c r="AD2737" s="626"/>
      <c r="AE2737" s="626"/>
      <c r="AF2737" s="626"/>
      <c r="AG2737" s="626"/>
      <c r="AH2737" s="626"/>
      <c r="AI2737" s="626"/>
      <c r="AJ2737" s="626"/>
      <c r="AK2737" s="626"/>
      <c r="AL2737" s="626"/>
      <c r="AO2737" s="384" t="s">
        <v>71</v>
      </c>
      <c r="AP2737" s="384" t="s">
        <v>424</v>
      </c>
      <c r="AQ2737" s="384" t="str">
        <f t="shared" si="387"/>
        <v>Dinajpur Parbatipur</v>
      </c>
      <c r="AR2737" s="627"/>
      <c r="AS2737" s="627"/>
      <c r="AT2737" s="627"/>
      <c r="AU2737" s="627"/>
      <c r="AV2737" s="627"/>
      <c r="AW2737" s="627"/>
      <c r="AX2737" s="627"/>
      <c r="AY2737" s="627"/>
      <c r="AZ2737" s="627"/>
      <c r="BA2737" s="627"/>
      <c r="BB2737" s="627"/>
      <c r="BC2737" s="627"/>
      <c r="BD2737" s="627"/>
      <c r="BE2737" s="627"/>
      <c r="BF2737" s="627"/>
      <c r="BH2737" s="384" t="s">
        <v>71</v>
      </c>
      <c r="BI2737" s="384" t="s">
        <v>424</v>
      </c>
      <c r="BJ2737" s="384" t="str">
        <f t="shared" si="392"/>
        <v>Dinajpur Parbatipur</v>
      </c>
      <c r="BK2737" s="627"/>
      <c r="BL2737" s="627"/>
      <c r="BM2737" s="627"/>
      <c r="BN2737" s="627"/>
      <c r="BO2737" s="627"/>
      <c r="BP2737" s="627"/>
      <c r="BQ2737" s="627"/>
      <c r="BR2737" s="627"/>
      <c r="BS2737" s="627"/>
      <c r="BT2737" s="627"/>
      <c r="BU2737" s="627"/>
      <c r="BV2737" s="627"/>
      <c r="BW2737" s="627"/>
      <c r="BX2737" s="627"/>
      <c r="BY2737" s="627"/>
      <c r="CA2737" s="384" t="s">
        <v>71</v>
      </c>
      <c r="CB2737" s="384" t="s">
        <v>424</v>
      </c>
      <c r="CC2737" s="384" t="str">
        <f t="shared" si="388"/>
        <v>Dinajpur Parbatipur</v>
      </c>
      <c r="CD2737" s="629"/>
      <c r="CE2737" s="629"/>
      <c r="CF2737" s="629"/>
      <c r="CG2737" s="629"/>
      <c r="CH2737" s="629"/>
      <c r="CI2737" s="629"/>
      <c r="CJ2737" s="629"/>
      <c r="CK2737" s="629"/>
      <c r="CN2737" s="384" t="s">
        <v>71</v>
      </c>
      <c r="CO2737" s="384" t="s">
        <v>424</v>
      </c>
      <c r="CP2737" s="384" t="str">
        <f t="shared" si="389"/>
        <v>Dinajpur Parbatipur</v>
      </c>
      <c r="CQ2737" s="629"/>
      <c r="CR2737" s="629"/>
      <c r="CS2737" s="629"/>
      <c r="CT2737" s="629"/>
      <c r="CU2737" s="629"/>
      <c r="CV2737" s="629"/>
      <c r="CW2737" s="629"/>
      <c r="CX2737" s="629"/>
      <c r="CZ2737" s="384" t="s">
        <v>71</v>
      </c>
      <c r="DA2737" s="384" t="s">
        <v>424</v>
      </c>
      <c r="DB2737" s="384" t="str">
        <f t="shared" si="390"/>
        <v>Dinajpur Parbatipur</v>
      </c>
      <c r="DC2737" s="566"/>
      <c r="DD2737"/>
      <c r="DE2737" s="384" t="s">
        <v>71</v>
      </c>
      <c r="DF2737" s="384" t="s">
        <v>424</v>
      </c>
      <c r="DG2737" s="384" t="str">
        <f t="shared" si="391"/>
        <v>Dinajpur Parbatipur</v>
      </c>
      <c r="DH2737" s="566"/>
      <c r="DI2737"/>
      <c r="DJ2737" s="384" t="s">
        <v>71</v>
      </c>
      <c r="DK2737" s="384" t="s">
        <v>424</v>
      </c>
      <c r="DL2737" s="384" t="str">
        <f t="shared" si="382"/>
        <v>Dinajpur Parbatipur</v>
      </c>
      <c r="DM2737" s="566"/>
      <c r="DN2737"/>
      <c r="DO2737" s="384" t="s">
        <v>71</v>
      </c>
      <c r="DP2737" s="384" t="s">
        <v>424</v>
      </c>
      <c r="DQ2737" s="384" t="str">
        <f t="shared" si="383"/>
        <v>Dinajpur Parbatipur</v>
      </c>
      <c r="DR2737" s="566"/>
    </row>
    <row r="2738" spans="1:122" ht="15" hidden="1" x14ac:dyDescent="0.25">
      <c r="A2738" s="384" t="s">
        <v>71</v>
      </c>
      <c r="B2738" s="241" t="s">
        <v>621</v>
      </c>
      <c r="C2738" s="384" t="str">
        <f t="shared" si="385"/>
        <v>Dinajpur Parbatipur (Hospital)/ LAMB</v>
      </c>
      <c r="D2738" s="626"/>
      <c r="E2738" s="626"/>
      <c r="F2738" s="626"/>
      <c r="G2738" s="626"/>
      <c r="H2738" s="626"/>
      <c r="I2738" s="626"/>
      <c r="J2738" s="626"/>
      <c r="K2738" s="626"/>
      <c r="L2738" s="626"/>
      <c r="M2738" s="626"/>
      <c r="N2738" s="626"/>
      <c r="O2738" s="626"/>
      <c r="P2738" s="626"/>
      <c r="Q2738" s="626"/>
      <c r="R2738" s="626"/>
      <c r="S2738" s="324"/>
      <c r="T2738" s="324"/>
      <c r="U2738" s="384" t="s">
        <v>71</v>
      </c>
      <c r="V2738" s="241" t="s">
        <v>621</v>
      </c>
      <c r="W2738" s="384" t="str">
        <f t="shared" si="386"/>
        <v>Dinajpur Parbatipur (Hospital)/ LAMB</v>
      </c>
      <c r="X2738" s="626"/>
      <c r="Y2738" s="626"/>
      <c r="Z2738" s="626"/>
      <c r="AA2738" s="626"/>
      <c r="AB2738" s="626"/>
      <c r="AC2738" s="626"/>
      <c r="AD2738" s="626"/>
      <c r="AE2738" s="626"/>
      <c r="AF2738" s="626"/>
      <c r="AG2738" s="626"/>
      <c r="AH2738" s="626"/>
      <c r="AI2738" s="626"/>
      <c r="AJ2738" s="626"/>
      <c r="AK2738" s="626"/>
      <c r="AL2738" s="626"/>
      <c r="AO2738" s="384" t="s">
        <v>71</v>
      </c>
      <c r="AP2738" s="241" t="s">
        <v>621</v>
      </c>
      <c r="AQ2738" s="384" t="str">
        <f t="shared" si="387"/>
        <v>Dinajpur Parbatipur (Hospital)/ LAMB</v>
      </c>
      <c r="AR2738" s="627"/>
      <c r="AS2738" s="627"/>
      <c r="AT2738" s="627"/>
      <c r="AU2738" s="627"/>
      <c r="AV2738" s="627"/>
      <c r="AW2738" s="627"/>
      <c r="AX2738" s="627"/>
      <c r="AY2738" s="627"/>
      <c r="AZ2738" s="627"/>
      <c r="BA2738" s="627"/>
      <c r="BB2738" s="627"/>
      <c r="BC2738" s="627"/>
      <c r="BD2738" s="627"/>
      <c r="BE2738" s="627"/>
      <c r="BF2738" s="627"/>
      <c r="BH2738" s="384" t="s">
        <v>71</v>
      </c>
      <c r="BI2738" s="241" t="s">
        <v>621</v>
      </c>
      <c r="BJ2738" s="384" t="str">
        <f t="shared" si="392"/>
        <v>Dinajpur Parbatipur (Hospital)/ LAMB</v>
      </c>
      <c r="BK2738" s="627"/>
      <c r="BL2738" s="627"/>
      <c r="BM2738" s="627"/>
      <c r="BN2738" s="627"/>
      <c r="BO2738" s="627"/>
      <c r="BP2738" s="627"/>
      <c r="BQ2738" s="627"/>
      <c r="BR2738" s="627"/>
      <c r="BS2738" s="627"/>
      <c r="BT2738" s="627"/>
      <c r="BU2738" s="627"/>
      <c r="BV2738" s="627"/>
      <c r="BW2738" s="627"/>
      <c r="BX2738" s="627"/>
      <c r="BY2738" s="627"/>
      <c r="CA2738" s="384" t="s">
        <v>71</v>
      </c>
      <c r="CB2738" s="241" t="s">
        <v>621</v>
      </c>
      <c r="CC2738" s="384" t="str">
        <f t="shared" si="388"/>
        <v>Dinajpur Parbatipur (Hospital)/ LAMB</v>
      </c>
      <c r="CD2738" s="629"/>
      <c r="CE2738" s="629"/>
      <c r="CF2738" s="629"/>
      <c r="CG2738" s="629"/>
      <c r="CH2738" s="629"/>
      <c r="CI2738" s="629"/>
      <c r="CJ2738" s="629"/>
      <c r="CK2738" s="629"/>
      <c r="CN2738" s="384" t="s">
        <v>71</v>
      </c>
      <c r="CO2738" s="241" t="s">
        <v>621</v>
      </c>
      <c r="CP2738" s="384" t="str">
        <f t="shared" si="389"/>
        <v>Dinajpur Parbatipur (Hospital)/ LAMB</v>
      </c>
      <c r="CQ2738" s="629"/>
      <c r="CR2738" s="629"/>
      <c r="CS2738" s="629"/>
      <c r="CT2738" s="629"/>
      <c r="CU2738" s="629"/>
      <c r="CV2738" s="629"/>
      <c r="CW2738" s="629"/>
      <c r="CX2738" s="629"/>
      <c r="CZ2738" s="384" t="s">
        <v>71</v>
      </c>
      <c r="DA2738" s="241" t="s">
        <v>621</v>
      </c>
      <c r="DB2738" s="384" t="str">
        <f t="shared" si="390"/>
        <v>Dinajpur Parbatipur (Hospital)/ LAMB</v>
      </c>
      <c r="DC2738" s="566"/>
      <c r="DD2738"/>
      <c r="DE2738" s="384" t="s">
        <v>71</v>
      </c>
      <c r="DF2738" s="241" t="s">
        <v>621</v>
      </c>
      <c r="DG2738" s="384" t="str">
        <f t="shared" si="391"/>
        <v>Dinajpur Parbatipur (Hospital)/ LAMB</v>
      </c>
      <c r="DH2738" s="566"/>
      <c r="DI2738"/>
      <c r="DJ2738" s="384" t="s">
        <v>71</v>
      </c>
      <c r="DK2738" s="241" t="s">
        <v>621</v>
      </c>
      <c r="DL2738" s="384" t="str">
        <f t="shared" si="382"/>
        <v>Dinajpur Parbatipur (Hospital)/ LAMB</v>
      </c>
      <c r="DM2738" s="566"/>
      <c r="DN2738"/>
      <c r="DO2738" s="384" t="s">
        <v>71</v>
      </c>
      <c r="DP2738" s="241" t="s">
        <v>621</v>
      </c>
      <c r="DQ2738" s="384" t="str">
        <f t="shared" si="383"/>
        <v>Dinajpur Parbatipur (Hospital)/ LAMB</v>
      </c>
      <c r="DR2738" s="566"/>
    </row>
    <row r="2739" spans="1:122" ht="15" hidden="1" x14ac:dyDescent="0.25">
      <c r="A2739" s="384" t="s">
        <v>71</v>
      </c>
      <c r="B2739" s="385" t="s">
        <v>88</v>
      </c>
      <c r="C2739" s="384" t="str">
        <f t="shared" si="385"/>
        <v>Dinajpur Prison</v>
      </c>
      <c r="D2739" s="626"/>
      <c r="E2739" s="626"/>
      <c r="F2739" s="626"/>
      <c r="G2739" s="626"/>
      <c r="H2739" s="626"/>
      <c r="I2739" s="626"/>
      <c r="J2739" s="626"/>
      <c r="K2739" s="626"/>
      <c r="L2739" s="626"/>
      <c r="M2739" s="626"/>
      <c r="N2739" s="626"/>
      <c r="O2739" s="626"/>
      <c r="P2739" s="626"/>
      <c r="Q2739" s="626"/>
      <c r="R2739" s="626"/>
      <c r="S2739" s="324"/>
      <c r="T2739" s="324"/>
      <c r="U2739" s="384" t="s">
        <v>71</v>
      </c>
      <c r="V2739" s="385" t="s">
        <v>88</v>
      </c>
      <c r="W2739" s="384" t="str">
        <f t="shared" si="386"/>
        <v>Dinajpur Prison</v>
      </c>
      <c r="X2739" s="626"/>
      <c r="Y2739" s="626"/>
      <c r="Z2739" s="626"/>
      <c r="AA2739" s="626"/>
      <c r="AB2739" s="626"/>
      <c r="AC2739" s="626"/>
      <c r="AD2739" s="626"/>
      <c r="AE2739" s="626"/>
      <c r="AF2739" s="626"/>
      <c r="AG2739" s="626"/>
      <c r="AH2739" s="626"/>
      <c r="AI2739" s="626"/>
      <c r="AJ2739" s="626"/>
      <c r="AK2739" s="626"/>
      <c r="AL2739" s="626"/>
      <c r="AO2739" s="384" t="s">
        <v>71</v>
      </c>
      <c r="AP2739" s="385" t="s">
        <v>88</v>
      </c>
      <c r="AQ2739" s="384" t="str">
        <f t="shared" si="387"/>
        <v>Dinajpur Prison</v>
      </c>
      <c r="AR2739" s="627"/>
      <c r="AS2739" s="627"/>
      <c r="AT2739" s="627"/>
      <c r="AU2739" s="627"/>
      <c r="AV2739" s="627"/>
      <c r="AW2739" s="627"/>
      <c r="AX2739" s="627"/>
      <c r="AY2739" s="627"/>
      <c r="AZ2739" s="627"/>
      <c r="BA2739" s="627"/>
      <c r="BB2739" s="627"/>
      <c r="BC2739" s="627"/>
      <c r="BD2739" s="627"/>
      <c r="BE2739" s="627"/>
      <c r="BF2739" s="627"/>
      <c r="BH2739" s="384" t="s">
        <v>71</v>
      </c>
      <c r="BI2739" s="385" t="s">
        <v>88</v>
      </c>
      <c r="BJ2739" s="384" t="str">
        <f t="shared" si="392"/>
        <v>Dinajpur Prison</v>
      </c>
      <c r="BK2739" s="627"/>
      <c r="BL2739" s="627"/>
      <c r="BM2739" s="627"/>
      <c r="BN2739" s="627"/>
      <c r="BO2739" s="627"/>
      <c r="BP2739" s="627"/>
      <c r="BQ2739" s="627"/>
      <c r="BR2739" s="627"/>
      <c r="BS2739" s="627"/>
      <c r="BT2739" s="627"/>
      <c r="BU2739" s="627"/>
      <c r="BV2739" s="627"/>
      <c r="BW2739" s="627"/>
      <c r="BX2739" s="627"/>
      <c r="BY2739" s="627"/>
      <c r="CA2739" s="384" t="s">
        <v>71</v>
      </c>
      <c r="CB2739" s="385" t="s">
        <v>88</v>
      </c>
      <c r="CC2739" s="384" t="str">
        <f t="shared" si="388"/>
        <v>Dinajpur Prison</v>
      </c>
      <c r="CD2739" s="629"/>
      <c r="CE2739" s="629"/>
      <c r="CF2739" s="629"/>
      <c r="CG2739" s="629"/>
      <c r="CH2739" s="629"/>
      <c r="CI2739" s="629"/>
      <c r="CJ2739" s="629"/>
      <c r="CK2739" s="629"/>
      <c r="CN2739" s="384" t="s">
        <v>71</v>
      </c>
      <c r="CO2739" s="385" t="s">
        <v>88</v>
      </c>
      <c r="CP2739" s="384" t="str">
        <f t="shared" si="389"/>
        <v>Dinajpur Prison</v>
      </c>
      <c r="CQ2739" s="629"/>
      <c r="CR2739" s="629"/>
      <c r="CS2739" s="629"/>
      <c r="CT2739" s="629"/>
      <c r="CU2739" s="629"/>
      <c r="CV2739" s="629"/>
      <c r="CW2739" s="629"/>
      <c r="CX2739" s="629"/>
      <c r="CZ2739" s="384" t="s">
        <v>71</v>
      </c>
      <c r="DA2739" s="385" t="s">
        <v>88</v>
      </c>
      <c r="DB2739" s="384" t="str">
        <f t="shared" si="390"/>
        <v>Dinajpur Prison</v>
      </c>
      <c r="DC2739" s="566"/>
      <c r="DD2739"/>
      <c r="DE2739" s="384" t="s">
        <v>71</v>
      </c>
      <c r="DF2739" s="385" t="s">
        <v>88</v>
      </c>
      <c r="DG2739" s="384" t="str">
        <f t="shared" si="391"/>
        <v>Dinajpur Prison</v>
      </c>
      <c r="DH2739" s="566"/>
      <c r="DI2739"/>
      <c r="DJ2739" s="384" t="s">
        <v>71</v>
      </c>
      <c r="DK2739" s="385" t="s">
        <v>88</v>
      </c>
      <c r="DL2739" s="384" t="str">
        <f t="shared" si="382"/>
        <v>Dinajpur Prison</v>
      </c>
      <c r="DM2739" s="566"/>
      <c r="DN2739"/>
      <c r="DO2739" s="384" t="s">
        <v>71</v>
      </c>
      <c r="DP2739" s="385" t="s">
        <v>88</v>
      </c>
      <c r="DQ2739" s="384" t="str">
        <f t="shared" si="383"/>
        <v>Dinajpur Prison</v>
      </c>
      <c r="DR2739" s="566"/>
    </row>
    <row r="2740" spans="1:122" ht="15" hidden="1" x14ac:dyDescent="0.25">
      <c r="A2740" s="384" t="s">
        <v>72</v>
      </c>
      <c r="B2740" s="384" t="s">
        <v>425</v>
      </c>
      <c r="C2740" s="384" t="str">
        <f t="shared" si="385"/>
        <v>Gaibandha Fulchari</v>
      </c>
      <c r="D2740" s="626"/>
      <c r="E2740" s="626"/>
      <c r="F2740" s="626"/>
      <c r="G2740" s="626"/>
      <c r="H2740" s="626"/>
      <c r="I2740" s="626"/>
      <c r="J2740" s="626"/>
      <c r="K2740" s="626"/>
      <c r="L2740" s="626"/>
      <c r="M2740" s="626"/>
      <c r="N2740" s="626"/>
      <c r="O2740" s="626"/>
      <c r="P2740" s="626"/>
      <c r="Q2740" s="626"/>
      <c r="R2740" s="626"/>
      <c r="S2740" s="324"/>
      <c r="T2740" s="324"/>
      <c r="U2740" s="384" t="s">
        <v>72</v>
      </c>
      <c r="V2740" s="384" t="s">
        <v>425</v>
      </c>
      <c r="W2740" s="384" t="str">
        <f t="shared" si="386"/>
        <v>Gaibandha Fulchari</v>
      </c>
      <c r="X2740" s="626"/>
      <c r="Y2740" s="626"/>
      <c r="Z2740" s="626"/>
      <c r="AA2740" s="626"/>
      <c r="AB2740" s="626"/>
      <c r="AC2740" s="626"/>
      <c r="AD2740" s="626"/>
      <c r="AE2740" s="626"/>
      <c r="AF2740" s="626"/>
      <c r="AG2740" s="626"/>
      <c r="AH2740" s="626"/>
      <c r="AI2740" s="626"/>
      <c r="AJ2740" s="626"/>
      <c r="AK2740" s="626"/>
      <c r="AL2740" s="626"/>
      <c r="AO2740" s="384" t="s">
        <v>72</v>
      </c>
      <c r="AP2740" s="384" t="s">
        <v>425</v>
      </c>
      <c r="AQ2740" s="384" t="str">
        <f t="shared" si="387"/>
        <v>Gaibandha Fulchari</v>
      </c>
      <c r="AR2740" s="627"/>
      <c r="AS2740" s="627"/>
      <c r="AT2740" s="627"/>
      <c r="AU2740" s="627"/>
      <c r="AV2740" s="627"/>
      <c r="AW2740" s="627"/>
      <c r="AX2740" s="627"/>
      <c r="AY2740" s="627"/>
      <c r="AZ2740" s="627"/>
      <c r="BA2740" s="627"/>
      <c r="BB2740" s="627"/>
      <c r="BC2740" s="627"/>
      <c r="BD2740" s="627"/>
      <c r="BE2740" s="627"/>
      <c r="BF2740" s="627"/>
      <c r="BH2740" s="384" t="s">
        <v>72</v>
      </c>
      <c r="BI2740" s="384" t="s">
        <v>425</v>
      </c>
      <c r="BJ2740" s="384" t="str">
        <f t="shared" si="392"/>
        <v>Gaibandha Fulchari</v>
      </c>
      <c r="BK2740" s="627"/>
      <c r="BL2740" s="627"/>
      <c r="BM2740" s="627"/>
      <c r="BN2740" s="627"/>
      <c r="BO2740" s="627"/>
      <c r="BP2740" s="627"/>
      <c r="BQ2740" s="627"/>
      <c r="BR2740" s="627"/>
      <c r="BS2740" s="627"/>
      <c r="BT2740" s="627"/>
      <c r="BU2740" s="627"/>
      <c r="BV2740" s="627"/>
      <c r="BW2740" s="627"/>
      <c r="BX2740" s="627"/>
      <c r="BY2740" s="627"/>
      <c r="CA2740" s="384" t="s">
        <v>72</v>
      </c>
      <c r="CB2740" s="384" t="s">
        <v>425</v>
      </c>
      <c r="CC2740" s="384" t="str">
        <f t="shared" si="388"/>
        <v>Gaibandha Fulchari</v>
      </c>
      <c r="CD2740" s="629"/>
      <c r="CE2740" s="629"/>
      <c r="CF2740" s="629"/>
      <c r="CG2740" s="629"/>
      <c r="CH2740" s="629"/>
      <c r="CI2740" s="629"/>
      <c r="CJ2740" s="629"/>
      <c r="CK2740" s="629"/>
      <c r="CN2740" s="384" t="s">
        <v>72</v>
      </c>
      <c r="CO2740" s="384" t="s">
        <v>425</v>
      </c>
      <c r="CP2740" s="384" t="str">
        <f t="shared" si="389"/>
        <v>Gaibandha Fulchari</v>
      </c>
      <c r="CQ2740" s="629"/>
      <c r="CR2740" s="629"/>
      <c r="CS2740" s="629"/>
      <c r="CT2740" s="629"/>
      <c r="CU2740" s="629"/>
      <c r="CV2740" s="629"/>
      <c r="CW2740" s="629"/>
      <c r="CX2740" s="629"/>
      <c r="CZ2740" s="384" t="s">
        <v>72</v>
      </c>
      <c r="DA2740" s="384" t="s">
        <v>425</v>
      </c>
      <c r="DB2740" s="384" t="str">
        <f t="shared" si="390"/>
        <v>Gaibandha Fulchari</v>
      </c>
      <c r="DC2740" s="566"/>
      <c r="DD2740"/>
      <c r="DE2740" s="384" t="s">
        <v>72</v>
      </c>
      <c r="DF2740" s="384" t="s">
        <v>425</v>
      </c>
      <c r="DG2740" s="384" t="str">
        <f t="shared" si="391"/>
        <v>Gaibandha Fulchari</v>
      </c>
      <c r="DH2740" s="566"/>
      <c r="DI2740"/>
      <c r="DJ2740" s="384" t="s">
        <v>72</v>
      </c>
      <c r="DK2740" s="384" t="s">
        <v>425</v>
      </c>
      <c r="DL2740" s="384" t="str">
        <f t="shared" si="382"/>
        <v>Gaibandha Fulchari</v>
      </c>
      <c r="DM2740" s="566"/>
      <c r="DN2740"/>
      <c r="DO2740" s="384" t="s">
        <v>72</v>
      </c>
      <c r="DP2740" s="384" t="s">
        <v>425</v>
      </c>
      <c r="DQ2740" s="384" t="str">
        <f t="shared" si="383"/>
        <v>Gaibandha Fulchari</v>
      </c>
      <c r="DR2740" s="566"/>
    </row>
    <row r="2741" spans="1:122" ht="15" hidden="1" x14ac:dyDescent="0.25">
      <c r="A2741" s="384" t="s">
        <v>72</v>
      </c>
      <c r="B2741" s="384" t="s">
        <v>996</v>
      </c>
      <c r="C2741" s="384" t="str">
        <f t="shared" si="385"/>
        <v>Gaibandha Gaibandha DOTs Corner</v>
      </c>
      <c r="D2741" s="626"/>
      <c r="E2741" s="626"/>
      <c r="F2741" s="626"/>
      <c r="G2741" s="626"/>
      <c r="H2741" s="626"/>
      <c r="I2741" s="626"/>
      <c r="J2741" s="626"/>
      <c r="K2741" s="626"/>
      <c r="L2741" s="626"/>
      <c r="M2741" s="626"/>
      <c r="N2741" s="626"/>
      <c r="O2741" s="626"/>
      <c r="P2741" s="626"/>
      <c r="Q2741" s="626"/>
      <c r="R2741" s="626"/>
      <c r="S2741" s="324"/>
      <c r="T2741" s="324"/>
      <c r="U2741" s="384" t="s">
        <v>72</v>
      </c>
      <c r="V2741" s="384" t="s">
        <v>996</v>
      </c>
      <c r="W2741" s="384" t="str">
        <f t="shared" si="386"/>
        <v>Gaibandha Gaibandha DOTs Corner</v>
      </c>
      <c r="X2741" s="626"/>
      <c r="Y2741" s="626"/>
      <c r="Z2741" s="626"/>
      <c r="AA2741" s="626"/>
      <c r="AB2741" s="626"/>
      <c r="AC2741" s="626"/>
      <c r="AD2741" s="626"/>
      <c r="AE2741" s="626"/>
      <c r="AF2741" s="626"/>
      <c r="AG2741" s="626"/>
      <c r="AH2741" s="626"/>
      <c r="AI2741" s="626"/>
      <c r="AJ2741" s="626"/>
      <c r="AK2741" s="626"/>
      <c r="AL2741" s="626"/>
      <c r="AO2741" s="384" t="s">
        <v>72</v>
      </c>
      <c r="AP2741" s="384" t="s">
        <v>996</v>
      </c>
      <c r="AQ2741" s="384" t="str">
        <f t="shared" si="387"/>
        <v>Gaibandha Gaibandha DOTs Corner</v>
      </c>
      <c r="AR2741" s="627"/>
      <c r="AS2741" s="627"/>
      <c r="AT2741" s="627"/>
      <c r="AU2741" s="627"/>
      <c r="AV2741" s="627"/>
      <c r="AW2741" s="627"/>
      <c r="AX2741" s="627"/>
      <c r="AY2741" s="627"/>
      <c r="AZ2741" s="627"/>
      <c r="BA2741" s="627"/>
      <c r="BB2741" s="627"/>
      <c r="BC2741" s="627"/>
      <c r="BD2741" s="627"/>
      <c r="BE2741" s="627"/>
      <c r="BF2741" s="627"/>
      <c r="BH2741" s="384" t="s">
        <v>72</v>
      </c>
      <c r="BI2741" s="384" t="s">
        <v>996</v>
      </c>
      <c r="BJ2741" s="384" t="str">
        <f t="shared" si="392"/>
        <v>Gaibandha Gaibandha DOTs Corner</v>
      </c>
      <c r="BK2741" s="627"/>
      <c r="BL2741" s="627"/>
      <c r="BM2741" s="627"/>
      <c r="BN2741" s="627"/>
      <c r="BO2741" s="627"/>
      <c r="BP2741" s="627"/>
      <c r="BQ2741" s="627"/>
      <c r="BR2741" s="627"/>
      <c r="BS2741" s="627"/>
      <c r="BT2741" s="627"/>
      <c r="BU2741" s="627"/>
      <c r="BV2741" s="627"/>
      <c r="BW2741" s="627"/>
      <c r="BX2741" s="627"/>
      <c r="BY2741" s="627"/>
      <c r="CA2741" s="384" t="s">
        <v>72</v>
      </c>
      <c r="CB2741" s="384" t="s">
        <v>996</v>
      </c>
      <c r="CC2741" s="384" t="str">
        <f t="shared" si="388"/>
        <v>Gaibandha Gaibandha DOTs Corner</v>
      </c>
      <c r="CD2741" s="629"/>
      <c r="CE2741" s="629"/>
      <c r="CF2741" s="629"/>
      <c r="CG2741" s="629"/>
      <c r="CH2741" s="629"/>
      <c r="CI2741" s="629"/>
      <c r="CJ2741" s="629"/>
      <c r="CK2741" s="629"/>
      <c r="CN2741" s="384" t="s">
        <v>72</v>
      </c>
      <c r="CO2741" s="384" t="s">
        <v>996</v>
      </c>
      <c r="CP2741" s="384" t="str">
        <f t="shared" si="389"/>
        <v>Gaibandha Gaibandha DOTs Corner</v>
      </c>
      <c r="CQ2741" s="629"/>
      <c r="CR2741" s="629"/>
      <c r="CS2741" s="629"/>
      <c r="CT2741" s="629"/>
      <c r="CU2741" s="629"/>
      <c r="CV2741" s="629"/>
      <c r="CW2741" s="629"/>
      <c r="CX2741" s="629"/>
      <c r="CZ2741" s="384" t="s">
        <v>72</v>
      </c>
      <c r="DA2741" s="384" t="s">
        <v>996</v>
      </c>
      <c r="DB2741" s="384" t="str">
        <f t="shared" si="390"/>
        <v>Gaibandha Gaibandha DOTs Corner</v>
      </c>
      <c r="DC2741" s="566"/>
      <c r="DD2741"/>
      <c r="DE2741" s="384" t="s">
        <v>72</v>
      </c>
      <c r="DF2741" s="384" t="s">
        <v>996</v>
      </c>
      <c r="DG2741" s="384" t="str">
        <f t="shared" si="391"/>
        <v>Gaibandha Gaibandha DOTs Corner</v>
      </c>
      <c r="DH2741" s="566"/>
      <c r="DI2741"/>
      <c r="DJ2741" s="384" t="s">
        <v>72</v>
      </c>
      <c r="DK2741" s="384" t="s">
        <v>996</v>
      </c>
      <c r="DL2741" s="384" t="str">
        <f t="shared" si="382"/>
        <v>Gaibandha Gaibandha DOTs Corner</v>
      </c>
      <c r="DM2741" s="566"/>
      <c r="DN2741"/>
      <c r="DO2741" s="384" t="s">
        <v>72</v>
      </c>
      <c r="DP2741" s="384" t="s">
        <v>996</v>
      </c>
      <c r="DQ2741" s="384" t="str">
        <f t="shared" si="383"/>
        <v>Gaibandha Gaibandha DOTs Corner</v>
      </c>
      <c r="DR2741" s="566"/>
    </row>
    <row r="2742" spans="1:122" ht="15" hidden="1" x14ac:dyDescent="0.25">
      <c r="A2742" s="384" t="s">
        <v>72</v>
      </c>
      <c r="B2742" s="241" t="s">
        <v>623</v>
      </c>
      <c r="C2742" s="384" t="str">
        <f t="shared" ref="C2742:C2805" si="393">A2742&amp;" "&amp;B2742</f>
        <v>Gaibandha Gaibandha Sadar</v>
      </c>
      <c r="D2742" s="626"/>
      <c r="E2742" s="626"/>
      <c r="F2742" s="626"/>
      <c r="G2742" s="626"/>
      <c r="H2742" s="626"/>
      <c r="I2742" s="626"/>
      <c r="J2742" s="626"/>
      <c r="K2742" s="626"/>
      <c r="L2742" s="626"/>
      <c r="M2742" s="626"/>
      <c r="N2742" s="626"/>
      <c r="O2742" s="626"/>
      <c r="P2742" s="626"/>
      <c r="Q2742" s="626"/>
      <c r="R2742" s="626"/>
      <c r="S2742" s="324"/>
      <c r="T2742" s="324"/>
      <c r="U2742" s="384" t="s">
        <v>72</v>
      </c>
      <c r="V2742" s="241" t="s">
        <v>623</v>
      </c>
      <c r="W2742" s="384" t="str">
        <f t="shared" ref="W2742:W2805" si="394">U2742&amp;" "&amp;V2742</f>
        <v>Gaibandha Gaibandha Sadar</v>
      </c>
      <c r="X2742" s="626"/>
      <c r="Y2742" s="626"/>
      <c r="Z2742" s="626"/>
      <c r="AA2742" s="626"/>
      <c r="AB2742" s="626"/>
      <c r="AC2742" s="626"/>
      <c r="AD2742" s="626"/>
      <c r="AE2742" s="626"/>
      <c r="AF2742" s="626"/>
      <c r="AG2742" s="626"/>
      <c r="AH2742" s="626"/>
      <c r="AI2742" s="626"/>
      <c r="AJ2742" s="626"/>
      <c r="AK2742" s="626"/>
      <c r="AL2742" s="626"/>
      <c r="AO2742" s="384" t="s">
        <v>72</v>
      </c>
      <c r="AP2742" s="241" t="s">
        <v>623</v>
      </c>
      <c r="AQ2742" s="384" t="str">
        <f t="shared" si="387"/>
        <v>Gaibandha Gaibandha Sadar</v>
      </c>
      <c r="AR2742" s="627"/>
      <c r="AS2742" s="627"/>
      <c r="AT2742" s="627"/>
      <c r="AU2742" s="627"/>
      <c r="AV2742" s="627"/>
      <c r="AW2742" s="627"/>
      <c r="AX2742" s="627"/>
      <c r="AY2742" s="627"/>
      <c r="AZ2742" s="627"/>
      <c r="BA2742" s="627"/>
      <c r="BB2742" s="627"/>
      <c r="BC2742" s="627"/>
      <c r="BD2742" s="627"/>
      <c r="BE2742" s="627"/>
      <c r="BF2742" s="627"/>
      <c r="BH2742" s="384" t="s">
        <v>72</v>
      </c>
      <c r="BI2742" s="241" t="s">
        <v>623</v>
      </c>
      <c r="BJ2742" s="384" t="str">
        <f t="shared" si="392"/>
        <v>Gaibandha Gaibandha Sadar</v>
      </c>
      <c r="BK2742" s="627"/>
      <c r="BL2742" s="627"/>
      <c r="BM2742" s="627"/>
      <c r="BN2742" s="627"/>
      <c r="BO2742" s="627"/>
      <c r="BP2742" s="627"/>
      <c r="BQ2742" s="627"/>
      <c r="BR2742" s="627"/>
      <c r="BS2742" s="627"/>
      <c r="BT2742" s="627"/>
      <c r="BU2742" s="627"/>
      <c r="BV2742" s="627"/>
      <c r="BW2742" s="627"/>
      <c r="BX2742" s="627"/>
      <c r="BY2742" s="627"/>
      <c r="CA2742" s="384" t="s">
        <v>72</v>
      </c>
      <c r="CB2742" s="241" t="s">
        <v>623</v>
      </c>
      <c r="CC2742" s="384" t="str">
        <f t="shared" si="388"/>
        <v>Gaibandha Gaibandha Sadar</v>
      </c>
      <c r="CD2742" s="629"/>
      <c r="CE2742" s="629"/>
      <c r="CF2742" s="629"/>
      <c r="CG2742" s="629"/>
      <c r="CH2742" s="629"/>
      <c r="CI2742" s="629"/>
      <c r="CJ2742" s="629"/>
      <c r="CK2742" s="629"/>
      <c r="CN2742" s="384" t="s">
        <v>72</v>
      </c>
      <c r="CO2742" s="241" t="s">
        <v>623</v>
      </c>
      <c r="CP2742" s="384" t="str">
        <f t="shared" si="389"/>
        <v>Gaibandha Gaibandha Sadar</v>
      </c>
      <c r="CQ2742" s="629"/>
      <c r="CR2742" s="629"/>
      <c r="CS2742" s="629"/>
      <c r="CT2742" s="629"/>
      <c r="CU2742" s="629"/>
      <c r="CV2742" s="629"/>
      <c r="CW2742" s="629"/>
      <c r="CX2742" s="629"/>
      <c r="CZ2742" s="384" t="s">
        <v>72</v>
      </c>
      <c r="DA2742" s="241" t="s">
        <v>623</v>
      </c>
      <c r="DB2742" s="384" t="str">
        <f t="shared" si="390"/>
        <v>Gaibandha Gaibandha Sadar</v>
      </c>
      <c r="DC2742" s="566"/>
      <c r="DD2742"/>
      <c r="DE2742" s="384" t="s">
        <v>72</v>
      </c>
      <c r="DF2742" s="241" t="s">
        <v>623</v>
      </c>
      <c r="DG2742" s="384" t="str">
        <f t="shared" si="391"/>
        <v>Gaibandha Gaibandha Sadar</v>
      </c>
      <c r="DH2742" s="566"/>
      <c r="DI2742"/>
      <c r="DJ2742" s="384" t="s">
        <v>72</v>
      </c>
      <c r="DK2742" s="241" t="s">
        <v>623</v>
      </c>
      <c r="DL2742" s="384" t="str">
        <f t="shared" si="382"/>
        <v>Gaibandha Gaibandha Sadar</v>
      </c>
      <c r="DM2742" s="566"/>
      <c r="DN2742"/>
      <c r="DO2742" s="384" t="s">
        <v>72</v>
      </c>
      <c r="DP2742" s="241" t="s">
        <v>623</v>
      </c>
      <c r="DQ2742" s="384" t="str">
        <f t="shared" si="383"/>
        <v>Gaibandha Gaibandha Sadar</v>
      </c>
      <c r="DR2742" s="566"/>
    </row>
    <row r="2743" spans="1:122" ht="15" hidden="1" x14ac:dyDescent="0.25">
      <c r="A2743" s="384" t="s">
        <v>72</v>
      </c>
      <c r="B2743" s="384" t="s">
        <v>426</v>
      </c>
      <c r="C2743" s="384" t="str">
        <f t="shared" si="393"/>
        <v>Gaibandha Gobindaganj</v>
      </c>
      <c r="D2743" s="626"/>
      <c r="E2743" s="626"/>
      <c r="F2743" s="626"/>
      <c r="G2743" s="626"/>
      <c r="H2743" s="626"/>
      <c r="I2743" s="626"/>
      <c r="J2743" s="626"/>
      <c r="K2743" s="626"/>
      <c r="L2743" s="626"/>
      <c r="M2743" s="626"/>
      <c r="N2743" s="626"/>
      <c r="O2743" s="626"/>
      <c r="P2743" s="626"/>
      <c r="Q2743" s="626"/>
      <c r="R2743" s="626"/>
      <c r="S2743" s="324"/>
      <c r="T2743" s="324"/>
      <c r="U2743" s="384" t="s">
        <v>72</v>
      </c>
      <c r="V2743" s="384" t="s">
        <v>426</v>
      </c>
      <c r="W2743" s="384" t="str">
        <f t="shared" si="394"/>
        <v>Gaibandha Gobindaganj</v>
      </c>
      <c r="X2743" s="626"/>
      <c r="Y2743" s="626"/>
      <c r="Z2743" s="626"/>
      <c r="AA2743" s="626"/>
      <c r="AB2743" s="626"/>
      <c r="AC2743" s="626"/>
      <c r="AD2743" s="626"/>
      <c r="AE2743" s="626"/>
      <c r="AF2743" s="626"/>
      <c r="AG2743" s="626"/>
      <c r="AH2743" s="626"/>
      <c r="AI2743" s="626"/>
      <c r="AJ2743" s="626"/>
      <c r="AK2743" s="626"/>
      <c r="AL2743" s="626"/>
      <c r="AO2743" s="384" t="s">
        <v>72</v>
      </c>
      <c r="AP2743" s="384" t="s">
        <v>426</v>
      </c>
      <c r="AQ2743" s="384" t="str">
        <f t="shared" si="387"/>
        <v>Gaibandha Gobindaganj</v>
      </c>
      <c r="AR2743" s="627"/>
      <c r="AS2743" s="627"/>
      <c r="AT2743" s="627"/>
      <c r="AU2743" s="627"/>
      <c r="AV2743" s="627"/>
      <c r="AW2743" s="627"/>
      <c r="AX2743" s="627"/>
      <c r="AY2743" s="627"/>
      <c r="AZ2743" s="627"/>
      <c r="BA2743" s="627"/>
      <c r="BB2743" s="627"/>
      <c r="BC2743" s="627"/>
      <c r="BD2743" s="627"/>
      <c r="BE2743" s="627"/>
      <c r="BF2743" s="627"/>
      <c r="BH2743" s="384" t="s">
        <v>72</v>
      </c>
      <c r="BI2743" s="384" t="s">
        <v>426</v>
      </c>
      <c r="BJ2743" s="384" t="str">
        <f t="shared" si="392"/>
        <v>Gaibandha Gobindaganj</v>
      </c>
      <c r="BK2743" s="627"/>
      <c r="BL2743" s="627"/>
      <c r="BM2743" s="627"/>
      <c r="BN2743" s="627"/>
      <c r="BO2743" s="627"/>
      <c r="BP2743" s="627"/>
      <c r="BQ2743" s="627"/>
      <c r="BR2743" s="627"/>
      <c r="BS2743" s="627"/>
      <c r="BT2743" s="627"/>
      <c r="BU2743" s="627"/>
      <c r="BV2743" s="627"/>
      <c r="BW2743" s="627"/>
      <c r="BX2743" s="627"/>
      <c r="BY2743" s="627"/>
      <c r="CA2743" s="384" t="s">
        <v>72</v>
      </c>
      <c r="CB2743" s="384" t="s">
        <v>426</v>
      </c>
      <c r="CC2743" s="384" t="str">
        <f t="shared" si="388"/>
        <v>Gaibandha Gobindaganj</v>
      </c>
      <c r="CD2743" s="629"/>
      <c r="CE2743" s="629"/>
      <c r="CF2743" s="629"/>
      <c r="CG2743" s="629"/>
      <c r="CH2743" s="629"/>
      <c r="CI2743" s="629"/>
      <c r="CJ2743" s="629"/>
      <c r="CK2743" s="629"/>
      <c r="CN2743" s="384" t="s">
        <v>72</v>
      </c>
      <c r="CO2743" s="384" t="s">
        <v>426</v>
      </c>
      <c r="CP2743" s="384" t="str">
        <f t="shared" si="389"/>
        <v>Gaibandha Gobindaganj</v>
      </c>
      <c r="CQ2743" s="629"/>
      <c r="CR2743" s="629"/>
      <c r="CS2743" s="629"/>
      <c r="CT2743" s="629"/>
      <c r="CU2743" s="629"/>
      <c r="CV2743" s="629"/>
      <c r="CW2743" s="629"/>
      <c r="CX2743" s="629"/>
      <c r="CZ2743" s="384" t="s">
        <v>72</v>
      </c>
      <c r="DA2743" s="384" t="s">
        <v>426</v>
      </c>
      <c r="DB2743" s="384" t="str">
        <f t="shared" si="390"/>
        <v>Gaibandha Gobindaganj</v>
      </c>
      <c r="DC2743" s="566"/>
      <c r="DD2743"/>
      <c r="DE2743" s="384" t="s">
        <v>72</v>
      </c>
      <c r="DF2743" s="384" t="s">
        <v>426</v>
      </c>
      <c r="DG2743" s="384" t="str">
        <f t="shared" si="391"/>
        <v>Gaibandha Gobindaganj</v>
      </c>
      <c r="DH2743" s="566"/>
      <c r="DI2743"/>
      <c r="DJ2743" s="384" t="s">
        <v>72</v>
      </c>
      <c r="DK2743" s="384" t="s">
        <v>426</v>
      </c>
      <c r="DL2743" s="384" t="str">
        <f t="shared" si="382"/>
        <v>Gaibandha Gobindaganj</v>
      </c>
      <c r="DM2743" s="566"/>
      <c r="DN2743"/>
      <c r="DO2743" s="384" t="s">
        <v>72</v>
      </c>
      <c r="DP2743" s="384" t="s">
        <v>426</v>
      </c>
      <c r="DQ2743" s="384" t="str">
        <f t="shared" si="383"/>
        <v>Gaibandha Gobindaganj</v>
      </c>
      <c r="DR2743" s="566"/>
    </row>
    <row r="2744" spans="1:122" ht="15" hidden="1" x14ac:dyDescent="0.25">
      <c r="A2744" s="384" t="s">
        <v>72</v>
      </c>
      <c r="B2744" s="384" t="s">
        <v>427</v>
      </c>
      <c r="C2744" s="384" t="str">
        <f t="shared" si="393"/>
        <v>Gaibandha Palasbari</v>
      </c>
      <c r="D2744" s="626"/>
      <c r="E2744" s="626"/>
      <c r="F2744" s="626"/>
      <c r="G2744" s="626"/>
      <c r="H2744" s="626"/>
      <c r="I2744" s="626"/>
      <c r="J2744" s="626"/>
      <c r="K2744" s="626"/>
      <c r="L2744" s="626"/>
      <c r="M2744" s="626"/>
      <c r="N2744" s="626"/>
      <c r="O2744" s="626"/>
      <c r="P2744" s="626"/>
      <c r="Q2744" s="626"/>
      <c r="R2744" s="626"/>
      <c r="S2744" s="324"/>
      <c r="T2744" s="324"/>
      <c r="U2744" s="384" t="s">
        <v>72</v>
      </c>
      <c r="V2744" s="384" t="s">
        <v>427</v>
      </c>
      <c r="W2744" s="384" t="str">
        <f t="shared" si="394"/>
        <v>Gaibandha Palasbari</v>
      </c>
      <c r="X2744" s="626"/>
      <c r="Y2744" s="626"/>
      <c r="Z2744" s="626"/>
      <c r="AA2744" s="626"/>
      <c r="AB2744" s="626"/>
      <c r="AC2744" s="626"/>
      <c r="AD2744" s="626"/>
      <c r="AE2744" s="626"/>
      <c r="AF2744" s="626"/>
      <c r="AG2744" s="626"/>
      <c r="AH2744" s="626"/>
      <c r="AI2744" s="626"/>
      <c r="AJ2744" s="626"/>
      <c r="AK2744" s="626"/>
      <c r="AL2744" s="626"/>
      <c r="AO2744" s="384" t="s">
        <v>72</v>
      </c>
      <c r="AP2744" s="384" t="s">
        <v>427</v>
      </c>
      <c r="AQ2744" s="384" t="str">
        <f t="shared" si="387"/>
        <v>Gaibandha Palasbari</v>
      </c>
      <c r="AR2744" s="627"/>
      <c r="AS2744" s="627"/>
      <c r="AT2744" s="627"/>
      <c r="AU2744" s="627"/>
      <c r="AV2744" s="627"/>
      <c r="AW2744" s="627"/>
      <c r="AX2744" s="627"/>
      <c r="AY2744" s="627"/>
      <c r="AZ2744" s="627"/>
      <c r="BA2744" s="627"/>
      <c r="BB2744" s="627"/>
      <c r="BC2744" s="627"/>
      <c r="BD2744" s="627"/>
      <c r="BE2744" s="627"/>
      <c r="BF2744" s="627"/>
      <c r="BH2744" s="384" t="s">
        <v>72</v>
      </c>
      <c r="BI2744" s="384" t="s">
        <v>427</v>
      </c>
      <c r="BJ2744" s="384" t="str">
        <f t="shared" si="392"/>
        <v>Gaibandha Palasbari</v>
      </c>
      <c r="BK2744" s="627"/>
      <c r="BL2744" s="627"/>
      <c r="BM2744" s="627"/>
      <c r="BN2744" s="627"/>
      <c r="BO2744" s="627"/>
      <c r="BP2744" s="627"/>
      <c r="BQ2744" s="627"/>
      <c r="BR2744" s="627"/>
      <c r="BS2744" s="627"/>
      <c r="BT2744" s="627"/>
      <c r="BU2744" s="627"/>
      <c r="BV2744" s="627"/>
      <c r="BW2744" s="627"/>
      <c r="BX2744" s="627"/>
      <c r="BY2744" s="627"/>
      <c r="CA2744" s="384" t="s">
        <v>72</v>
      </c>
      <c r="CB2744" s="384" t="s">
        <v>427</v>
      </c>
      <c r="CC2744" s="384" t="str">
        <f t="shared" si="388"/>
        <v>Gaibandha Palasbari</v>
      </c>
      <c r="CD2744" s="629"/>
      <c r="CE2744" s="629"/>
      <c r="CF2744" s="629"/>
      <c r="CG2744" s="629"/>
      <c r="CH2744" s="629"/>
      <c r="CI2744" s="629"/>
      <c r="CJ2744" s="629"/>
      <c r="CK2744" s="629"/>
      <c r="CN2744" s="384" t="s">
        <v>72</v>
      </c>
      <c r="CO2744" s="384" t="s">
        <v>427</v>
      </c>
      <c r="CP2744" s="384" t="str">
        <f t="shared" si="389"/>
        <v>Gaibandha Palasbari</v>
      </c>
      <c r="CQ2744" s="629"/>
      <c r="CR2744" s="629"/>
      <c r="CS2744" s="629"/>
      <c r="CT2744" s="629"/>
      <c r="CU2744" s="629"/>
      <c r="CV2744" s="629"/>
      <c r="CW2744" s="629"/>
      <c r="CX2744" s="629"/>
      <c r="CZ2744" s="384" t="s">
        <v>72</v>
      </c>
      <c r="DA2744" s="384" t="s">
        <v>427</v>
      </c>
      <c r="DB2744" s="384" t="str">
        <f t="shared" si="390"/>
        <v>Gaibandha Palasbari</v>
      </c>
      <c r="DC2744" s="566"/>
      <c r="DD2744"/>
      <c r="DE2744" s="384" t="s">
        <v>72</v>
      </c>
      <c r="DF2744" s="384" t="s">
        <v>427</v>
      </c>
      <c r="DG2744" s="384" t="str">
        <f t="shared" si="391"/>
        <v>Gaibandha Palasbari</v>
      </c>
      <c r="DH2744" s="566"/>
      <c r="DI2744"/>
      <c r="DJ2744" s="384" t="s">
        <v>72</v>
      </c>
      <c r="DK2744" s="384" t="s">
        <v>427</v>
      </c>
      <c r="DL2744" s="384" t="str">
        <f t="shared" si="382"/>
        <v>Gaibandha Palasbari</v>
      </c>
      <c r="DM2744" s="566"/>
      <c r="DN2744"/>
      <c r="DO2744" s="384" t="s">
        <v>72</v>
      </c>
      <c r="DP2744" s="384" t="s">
        <v>427</v>
      </c>
      <c r="DQ2744" s="384" t="str">
        <f t="shared" si="383"/>
        <v>Gaibandha Palasbari</v>
      </c>
      <c r="DR2744" s="566"/>
    </row>
    <row r="2745" spans="1:122" ht="15" hidden="1" x14ac:dyDescent="0.25">
      <c r="A2745" s="384" t="s">
        <v>72</v>
      </c>
      <c r="B2745" s="385" t="s">
        <v>88</v>
      </c>
      <c r="C2745" s="384" t="str">
        <f t="shared" si="393"/>
        <v>Gaibandha Prison</v>
      </c>
      <c r="D2745" s="626"/>
      <c r="E2745" s="626"/>
      <c r="F2745" s="626"/>
      <c r="G2745" s="626"/>
      <c r="H2745" s="626"/>
      <c r="I2745" s="626"/>
      <c r="J2745" s="626"/>
      <c r="K2745" s="626"/>
      <c r="L2745" s="626"/>
      <c r="M2745" s="626"/>
      <c r="N2745" s="626"/>
      <c r="O2745" s="626"/>
      <c r="P2745" s="626"/>
      <c r="Q2745" s="626"/>
      <c r="R2745" s="626"/>
      <c r="S2745" s="324"/>
      <c r="T2745" s="324"/>
      <c r="U2745" s="384" t="s">
        <v>72</v>
      </c>
      <c r="V2745" s="385" t="s">
        <v>88</v>
      </c>
      <c r="W2745" s="384" t="str">
        <f t="shared" si="394"/>
        <v>Gaibandha Prison</v>
      </c>
      <c r="X2745" s="626"/>
      <c r="Y2745" s="626"/>
      <c r="Z2745" s="626"/>
      <c r="AA2745" s="626"/>
      <c r="AB2745" s="626"/>
      <c r="AC2745" s="626"/>
      <c r="AD2745" s="626"/>
      <c r="AE2745" s="626"/>
      <c r="AF2745" s="626"/>
      <c r="AG2745" s="626"/>
      <c r="AH2745" s="626"/>
      <c r="AI2745" s="626"/>
      <c r="AJ2745" s="626"/>
      <c r="AK2745" s="626"/>
      <c r="AL2745" s="626"/>
      <c r="AO2745" s="384" t="s">
        <v>72</v>
      </c>
      <c r="AP2745" s="385" t="s">
        <v>88</v>
      </c>
      <c r="AQ2745" s="384" t="str">
        <f t="shared" si="387"/>
        <v>Gaibandha Prison</v>
      </c>
      <c r="AR2745" s="627"/>
      <c r="AS2745" s="627"/>
      <c r="AT2745" s="627"/>
      <c r="AU2745" s="627"/>
      <c r="AV2745" s="627"/>
      <c r="AW2745" s="627"/>
      <c r="AX2745" s="627"/>
      <c r="AY2745" s="627"/>
      <c r="AZ2745" s="627"/>
      <c r="BA2745" s="627"/>
      <c r="BB2745" s="627"/>
      <c r="BC2745" s="627"/>
      <c r="BD2745" s="627"/>
      <c r="BE2745" s="627"/>
      <c r="BF2745" s="627"/>
      <c r="BH2745" s="384" t="s">
        <v>72</v>
      </c>
      <c r="BI2745" s="385" t="s">
        <v>88</v>
      </c>
      <c r="BJ2745" s="384" t="str">
        <f t="shared" si="392"/>
        <v>Gaibandha Prison</v>
      </c>
      <c r="BK2745" s="627"/>
      <c r="BL2745" s="627"/>
      <c r="BM2745" s="627"/>
      <c r="BN2745" s="627"/>
      <c r="BO2745" s="627"/>
      <c r="BP2745" s="627"/>
      <c r="BQ2745" s="627"/>
      <c r="BR2745" s="627"/>
      <c r="BS2745" s="627"/>
      <c r="BT2745" s="627"/>
      <c r="BU2745" s="627"/>
      <c r="BV2745" s="627"/>
      <c r="BW2745" s="627"/>
      <c r="BX2745" s="627"/>
      <c r="BY2745" s="627"/>
      <c r="CA2745" s="384" t="s">
        <v>72</v>
      </c>
      <c r="CB2745" s="385" t="s">
        <v>88</v>
      </c>
      <c r="CC2745" s="384" t="str">
        <f t="shared" si="388"/>
        <v>Gaibandha Prison</v>
      </c>
      <c r="CD2745" s="629"/>
      <c r="CE2745" s="629"/>
      <c r="CF2745" s="629"/>
      <c r="CG2745" s="629"/>
      <c r="CH2745" s="629"/>
      <c r="CI2745" s="629"/>
      <c r="CJ2745" s="629"/>
      <c r="CK2745" s="629"/>
      <c r="CN2745" s="384" t="s">
        <v>72</v>
      </c>
      <c r="CO2745" s="385" t="s">
        <v>88</v>
      </c>
      <c r="CP2745" s="384" t="str">
        <f t="shared" si="389"/>
        <v>Gaibandha Prison</v>
      </c>
      <c r="CQ2745" s="629"/>
      <c r="CR2745" s="629"/>
      <c r="CS2745" s="629"/>
      <c r="CT2745" s="629"/>
      <c r="CU2745" s="629"/>
      <c r="CV2745" s="629"/>
      <c r="CW2745" s="629"/>
      <c r="CX2745" s="629"/>
      <c r="CZ2745" s="384" t="s">
        <v>72</v>
      </c>
      <c r="DA2745" s="385" t="s">
        <v>88</v>
      </c>
      <c r="DB2745" s="384" t="str">
        <f t="shared" si="390"/>
        <v>Gaibandha Prison</v>
      </c>
      <c r="DC2745" s="566"/>
      <c r="DD2745"/>
      <c r="DE2745" s="384" t="s">
        <v>72</v>
      </c>
      <c r="DF2745" s="385" t="s">
        <v>88</v>
      </c>
      <c r="DG2745" s="384" t="str">
        <f t="shared" si="391"/>
        <v>Gaibandha Prison</v>
      </c>
      <c r="DH2745" s="566"/>
      <c r="DI2745"/>
      <c r="DJ2745" s="384" t="s">
        <v>72</v>
      </c>
      <c r="DK2745" s="385" t="s">
        <v>88</v>
      </c>
      <c r="DL2745" s="384" t="str">
        <f t="shared" si="382"/>
        <v>Gaibandha Prison</v>
      </c>
      <c r="DM2745" s="566"/>
      <c r="DN2745"/>
      <c r="DO2745" s="384" t="s">
        <v>72</v>
      </c>
      <c r="DP2745" s="385" t="s">
        <v>88</v>
      </c>
      <c r="DQ2745" s="384" t="str">
        <f t="shared" si="383"/>
        <v>Gaibandha Prison</v>
      </c>
      <c r="DR2745" s="566"/>
    </row>
    <row r="2746" spans="1:122" ht="15" hidden="1" x14ac:dyDescent="0.25">
      <c r="A2746" s="384" t="s">
        <v>72</v>
      </c>
      <c r="B2746" s="384" t="s">
        <v>428</v>
      </c>
      <c r="C2746" s="384" t="str">
        <f t="shared" si="393"/>
        <v>Gaibandha Sadullapur</v>
      </c>
      <c r="D2746" s="626"/>
      <c r="E2746" s="626"/>
      <c r="F2746" s="626"/>
      <c r="G2746" s="626"/>
      <c r="H2746" s="626"/>
      <c r="I2746" s="626"/>
      <c r="J2746" s="626"/>
      <c r="K2746" s="626"/>
      <c r="L2746" s="626"/>
      <c r="M2746" s="626"/>
      <c r="N2746" s="626"/>
      <c r="O2746" s="626"/>
      <c r="P2746" s="626"/>
      <c r="Q2746" s="626"/>
      <c r="R2746" s="626"/>
      <c r="S2746" s="324"/>
      <c r="T2746" s="324"/>
      <c r="U2746" s="384" t="s">
        <v>72</v>
      </c>
      <c r="V2746" s="384" t="s">
        <v>428</v>
      </c>
      <c r="W2746" s="384" t="str">
        <f t="shared" si="394"/>
        <v>Gaibandha Sadullapur</v>
      </c>
      <c r="X2746" s="626"/>
      <c r="Y2746" s="626"/>
      <c r="Z2746" s="626"/>
      <c r="AA2746" s="626"/>
      <c r="AB2746" s="626"/>
      <c r="AC2746" s="626"/>
      <c r="AD2746" s="626"/>
      <c r="AE2746" s="626"/>
      <c r="AF2746" s="626"/>
      <c r="AG2746" s="626"/>
      <c r="AH2746" s="626"/>
      <c r="AI2746" s="626"/>
      <c r="AJ2746" s="626"/>
      <c r="AK2746" s="626"/>
      <c r="AL2746" s="626"/>
      <c r="AO2746" s="384" t="s">
        <v>72</v>
      </c>
      <c r="AP2746" s="384" t="s">
        <v>428</v>
      </c>
      <c r="AQ2746" s="384" t="str">
        <f t="shared" si="387"/>
        <v>Gaibandha Sadullapur</v>
      </c>
      <c r="AR2746" s="627"/>
      <c r="AS2746" s="627"/>
      <c r="AT2746" s="627"/>
      <c r="AU2746" s="627"/>
      <c r="AV2746" s="627"/>
      <c r="AW2746" s="627"/>
      <c r="AX2746" s="627"/>
      <c r="AY2746" s="627"/>
      <c r="AZ2746" s="627"/>
      <c r="BA2746" s="627"/>
      <c r="BB2746" s="627"/>
      <c r="BC2746" s="627"/>
      <c r="BD2746" s="627"/>
      <c r="BE2746" s="627"/>
      <c r="BF2746" s="627"/>
      <c r="BH2746" s="384" t="s">
        <v>72</v>
      </c>
      <c r="BI2746" s="384" t="s">
        <v>428</v>
      </c>
      <c r="BJ2746" s="384" t="str">
        <f t="shared" si="392"/>
        <v>Gaibandha Sadullapur</v>
      </c>
      <c r="BK2746" s="627"/>
      <c r="BL2746" s="627"/>
      <c r="BM2746" s="627"/>
      <c r="BN2746" s="627"/>
      <c r="BO2746" s="627"/>
      <c r="BP2746" s="627"/>
      <c r="BQ2746" s="627"/>
      <c r="BR2746" s="627"/>
      <c r="BS2746" s="627"/>
      <c r="BT2746" s="627"/>
      <c r="BU2746" s="627"/>
      <c r="BV2746" s="627"/>
      <c r="BW2746" s="627"/>
      <c r="BX2746" s="627"/>
      <c r="BY2746" s="627"/>
      <c r="CA2746" s="384" t="s">
        <v>72</v>
      </c>
      <c r="CB2746" s="384" t="s">
        <v>428</v>
      </c>
      <c r="CC2746" s="384" t="str">
        <f t="shared" si="388"/>
        <v>Gaibandha Sadullapur</v>
      </c>
      <c r="CD2746" s="629"/>
      <c r="CE2746" s="629"/>
      <c r="CF2746" s="629"/>
      <c r="CG2746" s="629"/>
      <c r="CH2746" s="629"/>
      <c r="CI2746" s="629"/>
      <c r="CJ2746" s="629"/>
      <c r="CK2746" s="629"/>
      <c r="CN2746" s="384" t="s">
        <v>72</v>
      </c>
      <c r="CO2746" s="384" t="s">
        <v>428</v>
      </c>
      <c r="CP2746" s="384" t="str">
        <f t="shared" si="389"/>
        <v>Gaibandha Sadullapur</v>
      </c>
      <c r="CQ2746" s="629"/>
      <c r="CR2746" s="629"/>
      <c r="CS2746" s="629"/>
      <c r="CT2746" s="629"/>
      <c r="CU2746" s="629"/>
      <c r="CV2746" s="629"/>
      <c r="CW2746" s="629"/>
      <c r="CX2746" s="629"/>
      <c r="CZ2746" s="384" t="s">
        <v>72</v>
      </c>
      <c r="DA2746" s="384" t="s">
        <v>428</v>
      </c>
      <c r="DB2746" s="384" t="str">
        <f t="shared" si="390"/>
        <v>Gaibandha Sadullapur</v>
      </c>
      <c r="DC2746" s="566"/>
      <c r="DD2746"/>
      <c r="DE2746" s="384" t="s">
        <v>72</v>
      </c>
      <c r="DF2746" s="384" t="s">
        <v>428</v>
      </c>
      <c r="DG2746" s="384" t="str">
        <f t="shared" si="391"/>
        <v>Gaibandha Sadullapur</v>
      </c>
      <c r="DH2746" s="566"/>
      <c r="DI2746"/>
      <c r="DJ2746" s="384" t="s">
        <v>72</v>
      </c>
      <c r="DK2746" s="384" t="s">
        <v>428</v>
      </c>
      <c r="DL2746" s="384" t="str">
        <f t="shared" si="382"/>
        <v>Gaibandha Sadullapur</v>
      </c>
      <c r="DM2746" s="566"/>
      <c r="DN2746"/>
      <c r="DO2746" s="384" t="s">
        <v>72</v>
      </c>
      <c r="DP2746" s="384" t="s">
        <v>428</v>
      </c>
      <c r="DQ2746" s="384" t="str">
        <f t="shared" si="383"/>
        <v>Gaibandha Sadullapur</v>
      </c>
      <c r="DR2746" s="566"/>
    </row>
    <row r="2747" spans="1:122" ht="15" hidden="1" x14ac:dyDescent="0.25">
      <c r="A2747" s="384" t="s">
        <v>72</v>
      </c>
      <c r="B2747" s="384" t="s">
        <v>429</v>
      </c>
      <c r="C2747" s="384" t="str">
        <f t="shared" si="393"/>
        <v>Gaibandha Shaghata</v>
      </c>
      <c r="D2747" s="626"/>
      <c r="E2747" s="626"/>
      <c r="F2747" s="626"/>
      <c r="G2747" s="626"/>
      <c r="H2747" s="626"/>
      <c r="I2747" s="626"/>
      <c r="J2747" s="626"/>
      <c r="K2747" s="626"/>
      <c r="L2747" s="626"/>
      <c r="M2747" s="626"/>
      <c r="N2747" s="626"/>
      <c r="O2747" s="626"/>
      <c r="P2747" s="626"/>
      <c r="Q2747" s="626"/>
      <c r="R2747" s="626"/>
      <c r="S2747" s="324"/>
      <c r="T2747" s="324"/>
      <c r="U2747" s="384" t="s">
        <v>72</v>
      </c>
      <c r="V2747" s="384" t="s">
        <v>429</v>
      </c>
      <c r="W2747" s="384" t="str">
        <f t="shared" si="394"/>
        <v>Gaibandha Shaghata</v>
      </c>
      <c r="X2747" s="626"/>
      <c r="Y2747" s="626"/>
      <c r="Z2747" s="626"/>
      <c r="AA2747" s="626"/>
      <c r="AB2747" s="626"/>
      <c r="AC2747" s="626"/>
      <c r="AD2747" s="626"/>
      <c r="AE2747" s="626"/>
      <c r="AF2747" s="626"/>
      <c r="AG2747" s="626"/>
      <c r="AH2747" s="626"/>
      <c r="AI2747" s="626"/>
      <c r="AJ2747" s="626"/>
      <c r="AK2747" s="626"/>
      <c r="AL2747" s="626"/>
      <c r="AO2747" s="384" t="s">
        <v>72</v>
      </c>
      <c r="AP2747" s="384" t="s">
        <v>429</v>
      </c>
      <c r="AQ2747" s="384" t="str">
        <f t="shared" si="387"/>
        <v>Gaibandha Shaghata</v>
      </c>
      <c r="AR2747" s="627"/>
      <c r="AS2747" s="627"/>
      <c r="AT2747" s="627"/>
      <c r="AU2747" s="627"/>
      <c r="AV2747" s="627"/>
      <c r="AW2747" s="627"/>
      <c r="AX2747" s="627"/>
      <c r="AY2747" s="627"/>
      <c r="AZ2747" s="627"/>
      <c r="BA2747" s="627"/>
      <c r="BB2747" s="627"/>
      <c r="BC2747" s="627"/>
      <c r="BD2747" s="627"/>
      <c r="BE2747" s="627"/>
      <c r="BF2747" s="627"/>
      <c r="BH2747" s="384" t="s">
        <v>72</v>
      </c>
      <c r="BI2747" s="384" t="s">
        <v>429</v>
      </c>
      <c r="BJ2747" s="384" t="str">
        <f t="shared" si="392"/>
        <v>Gaibandha Shaghata</v>
      </c>
      <c r="BK2747" s="627"/>
      <c r="BL2747" s="627"/>
      <c r="BM2747" s="627"/>
      <c r="BN2747" s="627"/>
      <c r="BO2747" s="627"/>
      <c r="BP2747" s="627"/>
      <c r="BQ2747" s="627"/>
      <c r="BR2747" s="627"/>
      <c r="BS2747" s="627"/>
      <c r="BT2747" s="627"/>
      <c r="BU2747" s="627"/>
      <c r="BV2747" s="627"/>
      <c r="BW2747" s="627"/>
      <c r="BX2747" s="627"/>
      <c r="BY2747" s="627"/>
      <c r="CA2747" s="384" t="s">
        <v>72</v>
      </c>
      <c r="CB2747" s="384" t="s">
        <v>429</v>
      </c>
      <c r="CC2747" s="384" t="str">
        <f t="shared" si="388"/>
        <v>Gaibandha Shaghata</v>
      </c>
      <c r="CD2747" s="629"/>
      <c r="CE2747" s="629"/>
      <c r="CF2747" s="629"/>
      <c r="CG2747" s="629"/>
      <c r="CH2747" s="629"/>
      <c r="CI2747" s="629"/>
      <c r="CJ2747" s="629"/>
      <c r="CK2747" s="629"/>
      <c r="CN2747" s="384" t="s">
        <v>72</v>
      </c>
      <c r="CO2747" s="384" t="s">
        <v>429</v>
      </c>
      <c r="CP2747" s="384" t="str">
        <f t="shared" si="389"/>
        <v>Gaibandha Shaghata</v>
      </c>
      <c r="CQ2747" s="629"/>
      <c r="CR2747" s="629"/>
      <c r="CS2747" s="629"/>
      <c r="CT2747" s="629"/>
      <c r="CU2747" s="629"/>
      <c r="CV2747" s="629"/>
      <c r="CW2747" s="629"/>
      <c r="CX2747" s="629"/>
      <c r="CZ2747" s="384" t="s">
        <v>72</v>
      </c>
      <c r="DA2747" s="384" t="s">
        <v>429</v>
      </c>
      <c r="DB2747" s="384" t="str">
        <f t="shared" si="390"/>
        <v>Gaibandha Shaghata</v>
      </c>
      <c r="DC2747" s="566"/>
      <c r="DD2747"/>
      <c r="DE2747" s="384" t="s">
        <v>72</v>
      </c>
      <c r="DF2747" s="384" t="s">
        <v>429</v>
      </c>
      <c r="DG2747" s="384" t="str">
        <f t="shared" si="391"/>
        <v>Gaibandha Shaghata</v>
      </c>
      <c r="DH2747" s="566"/>
      <c r="DI2747"/>
      <c r="DJ2747" s="384" t="s">
        <v>72</v>
      </c>
      <c r="DK2747" s="384" t="s">
        <v>429</v>
      </c>
      <c r="DL2747" s="384" t="str">
        <f t="shared" si="382"/>
        <v>Gaibandha Shaghata</v>
      </c>
      <c r="DM2747" s="566"/>
      <c r="DN2747"/>
      <c r="DO2747" s="384" t="s">
        <v>72</v>
      </c>
      <c r="DP2747" s="384" t="s">
        <v>429</v>
      </c>
      <c r="DQ2747" s="384" t="str">
        <f t="shared" si="383"/>
        <v>Gaibandha Shaghata</v>
      </c>
      <c r="DR2747" s="566"/>
    </row>
    <row r="2748" spans="1:122" ht="15" hidden="1" x14ac:dyDescent="0.25">
      <c r="A2748" s="384" t="s">
        <v>72</v>
      </c>
      <c r="B2748" s="384" t="s">
        <v>430</v>
      </c>
      <c r="C2748" s="384" t="str">
        <f t="shared" si="393"/>
        <v>Gaibandha Sundarganj</v>
      </c>
      <c r="D2748" s="626"/>
      <c r="E2748" s="626"/>
      <c r="F2748" s="626"/>
      <c r="G2748" s="626"/>
      <c r="H2748" s="626"/>
      <c r="I2748" s="626"/>
      <c r="J2748" s="626"/>
      <c r="K2748" s="626"/>
      <c r="L2748" s="626"/>
      <c r="M2748" s="626"/>
      <c r="N2748" s="626"/>
      <c r="O2748" s="626"/>
      <c r="P2748" s="626"/>
      <c r="Q2748" s="626"/>
      <c r="R2748" s="626"/>
      <c r="S2748" s="324"/>
      <c r="T2748" s="324"/>
      <c r="U2748" s="384" t="s">
        <v>72</v>
      </c>
      <c r="V2748" s="384" t="s">
        <v>430</v>
      </c>
      <c r="W2748" s="384" t="str">
        <f t="shared" si="394"/>
        <v>Gaibandha Sundarganj</v>
      </c>
      <c r="X2748" s="626"/>
      <c r="Y2748" s="626"/>
      <c r="Z2748" s="626"/>
      <c r="AA2748" s="626"/>
      <c r="AB2748" s="626"/>
      <c r="AC2748" s="626"/>
      <c r="AD2748" s="626"/>
      <c r="AE2748" s="626"/>
      <c r="AF2748" s="626"/>
      <c r="AG2748" s="626"/>
      <c r="AH2748" s="626"/>
      <c r="AI2748" s="626"/>
      <c r="AJ2748" s="626"/>
      <c r="AK2748" s="626"/>
      <c r="AL2748" s="626"/>
      <c r="AO2748" s="384" t="s">
        <v>72</v>
      </c>
      <c r="AP2748" s="384" t="s">
        <v>430</v>
      </c>
      <c r="AQ2748" s="384" t="str">
        <f t="shared" si="387"/>
        <v>Gaibandha Sundarganj</v>
      </c>
      <c r="AR2748" s="627"/>
      <c r="AS2748" s="627"/>
      <c r="AT2748" s="627"/>
      <c r="AU2748" s="627"/>
      <c r="AV2748" s="627"/>
      <c r="AW2748" s="627"/>
      <c r="AX2748" s="627"/>
      <c r="AY2748" s="627"/>
      <c r="AZ2748" s="627"/>
      <c r="BA2748" s="627"/>
      <c r="BB2748" s="627"/>
      <c r="BC2748" s="627"/>
      <c r="BD2748" s="627"/>
      <c r="BE2748" s="627"/>
      <c r="BF2748" s="627"/>
      <c r="BH2748" s="384" t="s">
        <v>72</v>
      </c>
      <c r="BI2748" s="384" t="s">
        <v>430</v>
      </c>
      <c r="BJ2748" s="384" t="str">
        <f t="shared" si="392"/>
        <v>Gaibandha Sundarganj</v>
      </c>
      <c r="BK2748" s="627"/>
      <c r="BL2748" s="627"/>
      <c r="BM2748" s="627"/>
      <c r="BN2748" s="627"/>
      <c r="BO2748" s="627"/>
      <c r="BP2748" s="627"/>
      <c r="BQ2748" s="627"/>
      <c r="BR2748" s="627"/>
      <c r="BS2748" s="627"/>
      <c r="BT2748" s="627"/>
      <c r="BU2748" s="627"/>
      <c r="BV2748" s="627"/>
      <c r="BW2748" s="627"/>
      <c r="BX2748" s="627"/>
      <c r="BY2748" s="627"/>
      <c r="CA2748" s="384" t="s">
        <v>72</v>
      </c>
      <c r="CB2748" s="384" t="s">
        <v>430</v>
      </c>
      <c r="CC2748" s="384" t="str">
        <f t="shared" si="388"/>
        <v>Gaibandha Sundarganj</v>
      </c>
      <c r="CD2748" s="629"/>
      <c r="CE2748" s="629"/>
      <c r="CF2748" s="629"/>
      <c r="CG2748" s="629"/>
      <c r="CH2748" s="629"/>
      <c r="CI2748" s="629"/>
      <c r="CJ2748" s="629"/>
      <c r="CK2748" s="629"/>
      <c r="CN2748" s="384" t="s">
        <v>72</v>
      </c>
      <c r="CO2748" s="384" t="s">
        <v>430</v>
      </c>
      <c r="CP2748" s="384" t="str">
        <f t="shared" si="389"/>
        <v>Gaibandha Sundarganj</v>
      </c>
      <c r="CQ2748" s="629"/>
      <c r="CR2748" s="629"/>
      <c r="CS2748" s="629"/>
      <c r="CT2748" s="629"/>
      <c r="CU2748" s="629"/>
      <c r="CV2748" s="629"/>
      <c r="CW2748" s="629"/>
      <c r="CX2748" s="629"/>
      <c r="CZ2748" s="384" t="s">
        <v>72</v>
      </c>
      <c r="DA2748" s="384" t="s">
        <v>430</v>
      </c>
      <c r="DB2748" s="384" t="str">
        <f t="shared" si="390"/>
        <v>Gaibandha Sundarganj</v>
      </c>
      <c r="DC2748" s="566"/>
      <c r="DD2748"/>
      <c r="DE2748" s="384" t="s">
        <v>72</v>
      </c>
      <c r="DF2748" s="384" t="s">
        <v>430</v>
      </c>
      <c r="DG2748" s="384" t="str">
        <f t="shared" si="391"/>
        <v>Gaibandha Sundarganj</v>
      </c>
      <c r="DH2748" s="566"/>
      <c r="DI2748"/>
      <c r="DJ2748" s="384" t="s">
        <v>72</v>
      </c>
      <c r="DK2748" s="384" t="s">
        <v>430</v>
      </c>
      <c r="DL2748" s="384" t="str">
        <f t="shared" si="382"/>
        <v>Gaibandha Sundarganj</v>
      </c>
      <c r="DM2748" s="566"/>
      <c r="DN2748"/>
      <c r="DO2748" s="384" t="s">
        <v>72</v>
      </c>
      <c r="DP2748" s="384" t="s">
        <v>430</v>
      </c>
      <c r="DQ2748" s="384" t="str">
        <f t="shared" si="383"/>
        <v>Gaibandha Sundarganj</v>
      </c>
      <c r="DR2748" s="566"/>
    </row>
    <row r="2749" spans="1:122" ht="15" hidden="1" x14ac:dyDescent="0.25">
      <c r="A2749" s="384" t="s">
        <v>73</v>
      </c>
      <c r="B2749" s="384" t="s">
        <v>435</v>
      </c>
      <c r="C2749" s="384" t="str">
        <f t="shared" si="393"/>
        <v>Kurigram Bhurungamari</v>
      </c>
      <c r="D2749" s="626"/>
      <c r="E2749" s="626"/>
      <c r="F2749" s="626"/>
      <c r="G2749" s="626"/>
      <c r="H2749" s="626"/>
      <c r="I2749" s="626"/>
      <c r="J2749" s="626"/>
      <c r="K2749" s="626"/>
      <c r="L2749" s="626"/>
      <c r="M2749" s="626"/>
      <c r="N2749" s="626"/>
      <c r="O2749" s="626"/>
      <c r="P2749" s="626"/>
      <c r="Q2749" s="626"/>
      <c r="R2749" s="626"/>
      <c r="S2749" s="324"/>
      <c r="T2749" s="324"/>
      <c r="U2749" s="384" t="s">
        <v>73</v>
      </c>
      <c r="V2749" s="384" t="s">
        <v>435</v>
      </c>
      <c r="W2749" s="384" t="str">
        <f t="shared" si="394"/>
        <v>Kurigram Bhurungamari</v>
      </c>
      <c r="X2749" s="626"/>
      <c r="Y2749" s="626"/>
      <c r="Z2749" s="626"/>
      <c r="AA2749" s="626"/>
      <c r="AB2749" s="626"/>
      <c r="AC2749" s="626"/>
      <c r="AD2749" s="626"/>
      <c r="AE2749" s="626"/>
      <c r="AF2749" s="626"/>
      <c r="AG2749" s="626"/>
      <c r="AH2749" s="626"/>
      <c r="AI2749" s="626"/>
      <c r="AJ2749" s="626"/>
      <c r="AK2749" s="626"/>
      <c r="AL2749" s="626"/>
      <c r="AO2749" s="384" t="s">
        <v>73</v>
      </c>
      <c r="AP2749" s="384" t="s">
        <v>435</v>
      </c>
      <c r="AQ2749" s="384" t="str">
        <f t="shared" si="387"/>
        <v>Kurigram Bhurungamari</v>
      </c>
      <c r="AR2749" s="627"/>
      <c r="AS2749" s="627"/>
      <c r="AT2749" s="627"/>
      <c r="AU2749" s="627"/>
      <c r="AV2749" s="627"/>
      <c r="AW2749" s="627"/>
      <c r="AX2749" s="627"/>
      <c r="AY2749" s="627"/>
      <c r="AZ2749" s="627"/>
      <c r="BA2749" s="627"/>
      <c r="BB2749" s="627"/>
      <c r="BC2749" s="627"/>
      <c r="BD2749" s="627"/>
      <c r="BE2749" s="627"/>
      <c r="BF2749" s="627"/>
      <c r="BH2749" s="384" t="s">
        <v>73</v>
      </c>
      <c r="BI2749" s="384" t="s">
        <v>435</v>
      </c>
      <c r="BJ2749" s="384" t="str">
        <f t="shared" si="392"/>
        <v>Kurigram Bhurungamari</v>
      </c>
      <c r="BK2749" s="627"/>
      <c r="BL2749" s="627"/>
      <c r="BM2749" s="627"/>
      <c r="BN2749" s="627"/>
      <c r="BO2749" s="627"/>
      <c r="BP2749" s="627"/>
      <c r="BQ2749" s="627"/>
      <c r="BR2749" s="627"/>
      <c r="BS2749" s="627"/>
      <c r="BT2749" s="627"/>
      <c r="BU2749" s="627"/>
      <c r="BV2749" s="627"/>
      <c r="BW2749" s="627"/>
      <c r="BX2749" s="627"/>
      <c r="BY2749" s="627"/>
      <c r="CA2749" s="384" t="s">
        <v>73</v>
      </c>
      <c r="CB2749" s="384" t="s">
        <v>435</v>
      </c>
      <c r="CC2749" s="384" t="str">
        <f t="shared" si="388"/>
        <v>Kurigram Bhurungamari</v>
      </c>
      <c r="CD2749" s="629"/>
      <c r="CE2749" s="629"/>
      <c r="CF2749" s="629"/>
      <c r="CG2749" s="629"/>
      <c r="CH2749" s="629"/>
      <c r="CI2749" s="629"/>
      <c r="CJ2749" s="629"/>
      <c r="CK2749" s="629"/>
      <c r="CN2749" s="384" t="s">
        <v>73</v>
      </c>
      <c r="CO2749" s="384" t="s">
        <v>435</v>
      </c>
      <c r="CP2749" s="384" t="str">
        <f t="shared" si="389"/>
        <v>Kurigram Bhurungamari</v>
      </c>
      <c r="CQ2749" s="629"/>
      <c r="CR2749" s="629"/>
      <c r="CS2749" s="629"/>
      <c r="CT2749" s="629"/>
      <c r="CU2749" s="629"/>
      <c r="CV2749" s="629"/>
      <c r="CW2749" s="629"/>
      <c r="CX2749" s="629"/>
      <c r="CZ2749" s="384" t="s">
        <v>73</v>
      </c>
      <c r="DA2749" s="384" t="s">
        <v>435</v>
      </c>
      <c r="DB2749" s="384" t="str">
        <f t="shared" si="390"/>
        <v>Kurigram Bhurungamari</v>
      </c>
      <c r="DC2749" s="566"/>
      <c r="DD2749"/>
      <c r="DE2749" s="384" t="s">
        <v>73</v>
      </c>
      <c r="DF2749" s="384" t="s">
        <v>435</v>
      </c>
      <c r="DG2749" s="384" t="str">
        <f t="shared" si="391"/>
        <v>Kurigram Bhurungamari</v>
      </c>
      <c r="DH2749" s="566"/>
      <c r="DI2749"/>
      <c r="DJ2749" s="384" t="s">
        <v>73</v>
      </c>
      <c r="DK2749" s="384" t="s">
        <v>435</v>
      </c>
      <c r="DL2749" s="384" t="str">
        <f t="shared" ref="DL2749:DL2812" si="395">DJ2749&amp;" "&amp;DK2749</f>
        <v>Kurigram Bhurungamari</v>
      </c>
      <c r="DM2749" s="566"/>
      <c r="DN2749"/>
      <c r="DO2749" s="384" t="s">
        <v>73</v>
      </c>
      <c r="DP2749" s="384" t="s">
        <v>435</v>
      </c>
      <c r="DQ2749" s="384" t="str">
        <f t="shared" ref="DQ2749:DQ2812" si="396">DO2749&amp;" "&amp;DP2749</f>
        <v>Kurigram Bhurungamari</v>
      </c>
      <c r="DR2749" s="566"/>
    </row>
    <row r="2750" spans="1:122" ht="15" hidden="1" x14ac:dyDescent="0.25">
      <c r="A2750" s="384" t="s">
        <v>73</v>
      </c>
      <c r="B2750" s="384" t="s">
        <v>436</v>
      </c>
      <c r="C2750" s="384" t="str">
        <f t="shared" si="393"/>
        <v>Kurigram Chilmari</v>
      </c>
      <c r="D2750" s="626"/>
      <c r="E2750" s="626"/>
      <c r="F2750" s="626"/>
      <c r="G2750" s="626"/>
      <c r="H2750" s="626"/>
      <c r="I2750" s="626"/>
      <c r="J2750" s="626"/>
      <c r="K2750" s="626"/>
      <c r="L2750" s="626"/>
      <c r="M2750" s="626"/>
      <c r="N2750" s="626"/>
      <c r="O2750" s="626"/>
      <c r="P2750" s="626"/>
      <c r="Q2750" s="626"/>
      <c r="R2750" s="626"/>
      <c r="S2750" s="324"/>
      <c r="T2750" s="324"/>
      <c r="U2750" s="384" t="s">
        <v>73</v>
      </c>
      <c r="V2750" s="384" t="s">
        <v>436</v>
      </c>
      <c r="W2750" s="384" t="str">
        <f t="shared" si="394"/>
        <v>Kurigram Chilmari</v>
      </c>
      <c r="X2750" s="626"/>
      <c r="Y2750" s="626"/>
      <c r="Z2750" s="626"/>
      <c r="AA2750" s="626"/>
      <c r="AB2750" s="626"/>
      <c r="AC2750" s="626"/>
      <c r="AD2750" s="626"/>
      <c r="AE2750" s="626"/>
      <c r="AF2750" s="626"/>
      <c r="AG2750" s="626"/>
      <c r="AH2750" s="626"/>
      <c r="AI2750" s="626"/>
      <c r="AJ2750" s="626"/>
      <c r="AK2750" s="626"/>
      <c r="AL2750" s="626"/>
      <c r="AO2750" s="384" t="s">
        <v>73</v>
      </c>
      <c r="AP2750" s="384" t="s">
        <v>436</v>
      </c>
      <c r="AQ2750" s="384" t="str">
        <f t="shared" si="387"/>
        <v>Kurigram Chilmari</v>
      </c>
      <c r="AR2750" s="627"/>
      <c r="AS2750" s="627"/>
      <c r="AT2750" s="627"/>
      <c r="AU2750" s="627"/>
      <c r="AV2750" s="627"/>
      <c r="AW2750" s="627"/>
      <c r="AX2750" s="627"/>
      <c r="AY2750" s="627"/>
      <c r="AZ2750" s="627"/>
      <c r="BA2750" s="627"/>
      <c r="BB2750" s="627"/>
      <c r="BC2750" s="627"/>
      <c r="BD2750" s="627"/>
      <c r="BE2750" s="627"/>
      <c r="BF2750" s="627"/>
      <c r="BH2750" s="384" t="s">
        <v>73</v>
      </c>
      <c r="BI2750" s="384" t="s">
        <v>436</v>
      </c>
      <c r="BJ2750" s="384" t="str">
        <f t="shared" si="392"/>
        <v>Kurigram Chilmari</v>
      </c>
      <c r="BK2750" s="627"/>
      <c r="BL2750" s="627"/>
      <c r="BM2750" s="627"/>
      <c r="BN2750" s="627"/>
      <c r="BO2750" s="627"/>
      <c r="BP2750" s="627"/>
      <c r="BQ2750" s="627"/>
      <c r="BR2750" s="627"/>
      <c r="BS2750" s="627"/>
      <c r="BT2750" s="627"/>
      <c r="BU2750" s="627"/>
      <c r="BV2750" s="627"/>
      <c r="BW2750" s="627"/>
      <c r="BX2750" s="627"/>
      <c r="BY2750" s="627"/>
      <c r="CA2750" s="384" t="s">
        <v>73</v>
      </c>
      <c r="CB2750" s="384" t="s">
        <v>436</v>
      </c>
      <c r="CC2750" s="384" t="str">
        <f t="shared" si="388"/>
        <v>Kurigram Chilmari</v>
      </c>
      <c r="CD2750" s="629"/>
      <c r="CE2750" s="629"/>
      <c r="CF2750" s="629"/>
      <c r="CG2750" s="629"/>
      <c r="CH2750" s="629"/>
      <c r="CI2750" s="629"/>
      <c r="CJ2750" s="629"/>
      <c r="CK2750" s="629"/>
      <c r="CN2750" s="384" t="s">
        <v>73</v>
      </c>
      <c r="CO2750" s="384" t="s">
        <v>436</v>
      </c>
      <c r="CP2750" s="384" t="str">
        <f t="shared" si="389"/>
        <v>Kurigram Chilmari</v>
      </c>
      <c r="CQ2750" s="629"/>
      <c r="CR2750" s="629"/>
      <c r="CS2750" s="629"/>
      <c r="CT2750" s="629"/>
      <c r="CU2750" s="629"/>
      <c r="CV2750" s="629"/>
      <c r="CW2750" s="629"/>
      <c r="CX2750" s="629"/>
      <c r="CZ2750" s="384" t="s">
        <v>73</v>
      </c>
      <c r="DA2750" s="384" t="s">
        <v>436</v>
      </c>
      <c r="DB2750" s="384" t="str">
        <f t="shared" si="390"/>
        <v>Kurigram Chilmari</v>
      </c>
      <c r="DC2750" s="566"/>
      <c r="DD2750"/>
      <c r="DE2750" s="384" t="s">
        <v>73</v>
      </c>
      <c r="DF2750" s="384" t="s">
        <v>436</v>
      </c>
      <c r="DG2750" s="384" t="str">
        <f t="shared" si="391"/>
        <v>Kurigram Chilmari</v>
      </c>
      <c r="DH2750" s="566"/>
      <c r="DI2750"/>
      <c r="DJ2750" s="384" t="s">
        <v>73</v>
      </c>
      <c r="DK2750" s="384" t="s">
        <v>436</v>
      </c>
      <c r="DL2750" s="384" t="str">
        <f t="shared" si="395"/>
        <v>Kurigram Chilmari</v>
      </c>
      <c r="DM2750" s="566"/>
      <c r="DN2750"/>
      <c r="DO2750" s="384" t="s">
        <v>73</v>
      </c>
      <c r="DP2750" s="384" t="s">
        <v>436</v>
      </c>
      <c r="DQ2750" s="384" t="str">
        <f t="shared" si="396"/>
        <v>Kurigram Chilmari</v>
      </c>
      <c r="DR2750" s="566"/>
    </row>
    <row r="2751" spans="1:122" ht="15" hidden="1" x14ac:dyDescent="0.25">
      <c r="A2751" s="384" t="s">
        <v>73</v>
      </c>
      <c r="B2751" s="384" t="s">
        <v>419</v>
      </c>
      <c r="C2751" s="384" t="str">
        <f t="shared" si="393"/>
        <v>Kurigram Fulbari</v>
      </c>
      <c r="D2751" s="626"/>
      <c r="E2751" s="626"/>
      <c r="F2751" s="626"/>
      <c r="G2751" s="626"/>
      <c r="H2751" s="626"/>
      <c r="I2751" s="626"/>
      <c r="J2751" s="626"/>
      <c r="K2751" s="626"/>
      <c r="L2751" s="626"/>
      <c r="M2751" s="626"/>
      <c r="N2751" s="626"/>
      <c r="O2751" s="626"/>
      <c r="P2751" s="626"/>
      <c r="Q2751" s="626"/>
      <c r="R2751" s="626"/>
      <c r="S2751" s="324"/>
      <c r="T2751" s="324"/>
      <c r="U2751" s="384" t="s">
        <v>73</v>
      </c>
      <c r="V2751" s="384" t="s">
        <v>419</v>
      </c>
      <c r="W2751" s="384" t="str">
        <f t="shared" si="394"/>
        <v>Kurigram Fulbari</v>
      </c>
      <c r="X2751" s="626"/>
      <c r="Y2751" s="626"/>
      <c r="Z2751" s="626"/>
      <c r="AA2751" s="626"/>
      <c r="AB2751" s="626"/>
      <c r="AC2751" s="626"/>
      <c r="AD2751" s="626"/>
      <c r="AE2751" s="626"/>
      <c r="AF2751" s="626"/>
      <c r="AG2751" s="626"/>
      <c r="AH2751" s="626"/>
      <c r="AI2751" s="626"/>
      <c r="AJ2751" s="626"/>
      <c r="AK2751" s="626"/>
      <c r="AL2751" s="626"/>
      <c r="AO2751" s="384" t="s">
        <v>73</v>
      </c>
      <c r="AP2751" s="384" t="s">
        <v>419</v>
      </c>
      <c r="AQ2751" s="384" t="str">
        <f t="shared" si="387"/>
        <v>Kurigram Fulbari</v>
      </c>
      <c r="AR2751" s="627"/>
      <c r="AS2751" s="627"/>
      <c r="AT2751" s="627"/>
      <c r="AU2751" s="627"/>
      <c r="AV2751" s="627"/>
      <c r="AW2751" s="627"/>
      <c r="AX2751" s="627"/>
      <c r="AY2751" s="627"/>
      <c r="AZ2751" s="627"/>
      <c r="BA2751" s="627"/>
      <c r="BB2751" s="627"/>
      <c r="BC2751" s="627"/>
      <c r="BD2751" s="627"/>
      <c r="BE2751" s="627"/>
      <c r="BF2751" s="627"/>
      <c r="BH2751" s="384" t="s">
        <v>73</v>
      </c>
      <c r="BI2751" s="384" t="s">
        <v>419</v>
      </c>
      <c r="BJ2751" s="384" t="str">
        <f t="shared" si="392"/>
        <v>Kurigram Fulbari</v>
      </c>
      <c r="BK2751" s="627"/>
      <c r="BL2751" s="627"/>
      <c r="BM2751" s="627"/>
      <c r="BN2751" s="627"/>
      <c r="BO2751" s="627"/>
      <c r="BP2751" s="627"/>
      <c r="BQ2751" s="627"/>
      <c r="BR2751" s="627"/>
      <c r="BS2751" s="627"/>
      <c r="BT2751" s="627"/>
      <c r="BU2751" s="627"/>
      <c r="BV2751" s="627"/>
      <c r="BW2751" s="627"/>
      <c r="BX2751" s="627"/>
      <c r="BY2751" s="627"/>
      <c r="CA2751" s="384" t="s">
        <v>73</v>
      </c>
      <c r="CB2751" s="384" t="s">
        <v>419</v>
      </c>
      <c r="CC2751" s="384" t="str">
        <f t="shared" si="388"/>
        <v>Kurigram Fulbari</v>
      </c>
      <c r="CD2751" s="629"/>
      <c r="CE2751" s="629"/>
      <c r="CF2751" s="629"/>
      <c r="CG2751" s="629"/>
      <c r="CH2751" s="629"/>
      <c r="CI2751" s="629"/>
      <c r="CJ2751" s="629"/>
      <c r="CK2751" s="629"/>
      <c r="CN2751" s="384" t="s">
        <v>73</v>
      </c>
      <c r="CO2751" s="384" t="s">
        <v>419</v>
      </c>
      <c r="CP2751" s="384" t="str">
        <f t="shared" si="389"/>
        <v>Kurigram Fulbari</v>
      </c>
      <c r="CQ2751" s="629"/>
      <c r="CR2751" s="629"/>
      <c r="CS2751" s="629"/>
      <c r="CT2751" s="629"/>
      <c r="CU2751" s="629"/>
      <c r="CV2751" s="629"/>
      <c r="CW2751" s="629"/>
      <c r="CX2751" s="629"/>
      <c r="CZ2751" s="384" t="s">
        <v>73</v>
      </c>
      <c r="DA2751" s="384" t="s">
        <v>419</v>
      </c>
      <c r="DB2751" s="384" t="str">
        <f t="shared" si="390"/>
        <v>Kurigram Fulbari</v>
      </c>
      <c r="DC2751" s="566"/>
      <c r="DD2751"/>
      <c r="DE2751" s="384" t="s">
        <v>73</v>
      </c>
      <c r="DF2751" s="384" t="s">
        <v>419</v>
      </c>
      <c r="DG2751" s="384" t="str">
        <f t="shared" si="391"/>
        <v>Kurigram Fulbari</v>
      </c>
      <c r="DH2751" s="566"/>
      <c r="DI2751"/>
      <c r="DJ2751" s="384" t="s">
        <v>73</v>
      </c>
      <c r="DK2751" s="384" t="s">
        <v>419</v>
      </c>
      <c r="DL2751" s="384" t="str">
        <f t="shared" si="395"/>
        <v>Kurigram Fulbari</v>
      </c>
      <c r="DM2751" s="566"/>
      <c r="DN2751"/>
      <c r="DO2751" s="384" t="s">
        <v>73</v>
      </c>
      <c r="DP2751" s="384" t="s">
        <v>419</v>
      </c>
      <c r="DQ2751" s="384" t="str">
        <f t="shared" si="396"/>
        <v>Kurigram Fulbari</v>
      </c>
      <c r="DR2751" s="566"/>
    </row>
    <row r="2752" spans="1:122" ht="15" hidden="1" x14ac:dyDescent="0.25">
      <c r="A2752" s="384" t="s">
        <v>73</v>
      </c>
      <c r="B2752" s="241" t="s">
        <v>626</v>
      </c>
      <c r="C2752" s="384" t="str">
        <f t="shared" si="393"/>
        <v>Kurigram Kurigram Sadar</v>
      </c>
      <c r="D2752" s="626"/>
      <c r="E2752" s="626"/>
      <c r="F2752" s="626"/>
      <c r="G2752" s="626"/>
      <c r="H2752" s="626"/>
      <c r="I2752" s="626"/>
      <c r="J2752" s="626"/>
      <c r="K2752" s="626"/>
      <c r="L2752" s="626"/>
      <c r="M2752" s="626"/>
      <c r="N2752" s="626"/>
      <c r="O2752" s="626"/>
      <c r="P2752" s="626"/>
      <c r="Q2752" s="626"/>
      <c r="R2752" s="626"/>
      <c r="S2752" s="324"/>
      <c r="T2752" s="324"/>
      <c r="U2752" s="384" t="s">
        <v>73</v>
      </c>
      <c r="V2752" s="241" t="s">
        <v>626</v>
      </c>
      <c r="W2752" s="384" t="str">
        <f t="shared" si="394"/>
        <v>Kurigram Kurigram Sadar</v>
      </c>
      <c r="X2752" s="626"/>
      <c r="Y2752" s="626"/>
      <c r="Z2752" s="626"/>
      <c r="AA2752" s="626"/>
      <c r="AB2752" s="626"/>
      <c r="AC2752" s="626"/>
      <c r="AD2752" s="626"/>
      <c r="AE2752" s="626"/>
      <c r="AF2752" s="626"/>
      <c r="AG2752" s="626"/>
      <c r="AH2752" s="626"/>
      <c r="AI2752" s="626"/>
      <c r="AJ2752" s="626"/>
      <c r="AK2752" s="626"/>
      <c r="AL2752" s="626"/>
      <c r="AO2752" s="384" t="s">
        <v>73</v>
      </c>
      <c r="AP2752" s="241" t="s">
        <v>626</v>
      </c>
      <c r="AQ2752" s="384" t="str">
        <f t="shared" si="387"/>
        <v>Kurigram Kurigram Sadar</v>
      </c>
      <c r="AR2752" s="627"/>
      <c r="AS2752" s="627"/>
      <c r="AT2752" s="627"/>
      <c r="AU2752" s="627"/>
      <c r="AV2752" s="627"/>
      <c r="AW2752" s="627"/>
      <c r="AX2752" s="627"/>
      <c r="AY2752" s="627"/>
      <c r="AZ2752" s="627"/>
      <c r="BA2752" s="627"/>
      <c r="BB2752" s="627"/>
      <c r="BC2752" s="627"/>
      <c r="BD2752" s="627"/>
      <c r="BE2752" s="627"/>
      <c r="BF2752" s="627"/>
      <c r="BH2752" s="384" t="s">
        <v>73</v>
      </c>
      <c r="BI2752" s="241" t="s">
        <v>626</v>
      </c>
      <c r="BJ2752" s="384" t="str">
        <f t="shared" si="392"/>
        <v>Kurigram Kurigram Sadar</v>
      </c>
      <c r="BK2752" s="627"/>
      <c r="BL2752" s="627"/>
      <c r="BM2752" s="627"/>
      <c r="BN2752" s="627"/>
      <c r="BO2752" s="627"/>
      <c r="BP2752" s="627"/>
      <c r="BQ2752" s="627"/>
      <c r="BR2752" s="627"/>
      <c r="BS2752" s="627"/>
      <c r="BT2752" s="627"/>
      <c r="BU2752" s="627"/>
      <c r="BV2752" s="627"/>
      <c r="BW2752" s="627"/>
      <c r="BX2752" s="627"/>
      <c r="BY2752" s="627"/>
      <c r="CA2752" s="384" t="s">
        <v>73</v>
      </c>
      <c r="CB2752" s="241" t="s">
        <v>626</v>
      </c>
      <c r="CC2752" s="384" t="str">
        <f t="shared" si="388"/>
        <v>Kurigram Kurigram Sadar</v>
      </c>
      <c r="CD2752" s="629"/>
      <c r="CE2752" s="629"/>
      <c r="CF2752" s="629"/>
      <c r="CG2752" s="629"/>
      <c r="CH2752" s="629"/>
      <c r="CI2752" s="629"/>
      <c r="CJ2752" s="629"/>
      <c r="CK2752" s="629"/>
      <c r="CN2752" s="384" t="s">
        <v>73</v>
      </c>
      <c r="CO2752" s="241" t="s">
        <v>626</v>
      </c>
      <c r="CP2752" s="384" t="str">
        <f t="shared" si="389"/>
        <v>Kurigram Kurigram Sadar</v>
      </c>
      <c r="CQ2752" s="629"/>
      <c r="CR2752" s="629"/>
      <c r="CS2752" s="629"/>
      <c r="CT2752" s="629"/>
      <c r="CU2752" s="629"/>
      <c r="CV2752" s="629"/>
      <c r="CW2752" s="629"/>
      <c r="CX2752" s="629"/>
      <c r="CZ2752" s="384" t="s">
        <v>73</v>
      </c>
      <c r="DA2752" s="241" t="s">
        <v>626</v>
      </c>
      <c r="DB2752" s="384" t="str">
        <f t="shared" si="390"/>
        <v>Kurigram Kurigram Sadar</v>
      </c>
      <c r="DC2752" s="566"/>
      <c r="DD2752"/>
      <c r="DE2752" s="384" t="s">
        <v>73</v>
      </c>
      <c r="DF2752" s="241" t="s">
        <v>626</v>
      </c>
      <c r="DG2752" s="384" t="str">
        <f t="shared" si="391"/>
        <v>Kurigram Kurigram Sadar</v>
      </c>
      <c r="DH2752" s="566"/>
      <c r="DI2752"/>
      <c r="DJ2752" s="384" t="s">
        <v>73</v>
      </c>
      <c r="DK2752" s="241" t="s">
        <v>626</v>
      </c>
      <c r="DL2752" s="384" t="str">
        <f t="shared" si="395"/>
        <v>Kurigram Kurigram Sadar</v>
      </c>
      <c r="DM2752" s="566"/>
      <c r="DN2752"/>
      <c r="DO2752" s="384" t="s">
        <v>73</v>
      </c>
      <c r="DP2752" s="241" t="s">
        <v>626</v>
      </c>
      <c r="DQ2752" s="384" t="str">
        <f t="shared" si="396"/>
        <v>Kurigram Kurigram Sadar</v>
      </c>
      <c r="DR2752" s="566"/>
    </row>
    <row r="2753" spans="1:122" ht="15" hidden="1" x14ac:dyDescent="0.25">
      <c r="A2753" s="384" t="s">
        <v>73</v>
      </c>
      <c r="B2753" s="384" t="s">
        <v>437</v>
      </c>
      <c r="C2753" s="384" t="str">
        <f t="shared" si="393"/>
        <v>Kurigram Nageswari</v>
      </c>
      <c r="D2753" s="626"/>
      <c r="E2753" s="626"/>
      <c r="F2753" s="626"/>
      <c r="G2753" s="626"/>
      <c r="H2753" s="626"/>
      <c r="I2753" s="626"/>
      <c r="J2753" s="626"/>
      <c r="K2753" s="626"/>
      <c r="L2753" s="626"/>
      <c r="M2753" s="626"/>
      <c r="N2753" s="626"/>
      <c r="O2753" s="626"/>
      <c r="P2753" s="626"/>
      <c r="Q2753" s="626"/>
      <c r="R2753" s="626"/>
      <c r="S2753" s="324"/>
      <c r="T2753" s="324"/>
      <c r="U2753" s="384" t="s">
        <v>73</v>
      </c>
      <c r="V2753" s="384" t="s">
        <v>437</v>
      </c>
      <c r="W2753" s="384" t="str">
        <f t="shared" si="394"/>
        <v>Kurigram Nageswari</v>
      </c>
      <c r="X2753" s="626"/>
      <c r="Y2753" s="626"/>
      <c r="Z2753" s="626"/>
      <c r="AA2753" s="626"/>
      <c r="AB2753" s="626"/>
      <c r="AC2753" s="626"/>
      <c r="AD2753" s="626"/>
      <c r="AE2753" s="626"/>
      <c r="AF2753" s="626"/>
      <c r="AG2753" s="626"/>
      <c r="AH2753" s="626"/>
      <c r="AI2753" s="626"/>
      <c r="AJ2753" s="626"/>
      <c r="AK2753" s="626"/>
      <c r="AL2753" s="626"/>
      <c r="AO2753" s="384" t="s">
        <v>73</v>
      </c>
      <c r="AP2753" s="384" t="s">
        <v>437</v>
      </c>
      <c r="AQ2753" s="384" t="str">
        <f t="shared" si="387"/>
        <v>Kurigram Nageswari</v>
      </c>
      <c r="AR2753" s="627"/>
      <c r="AS2753" s="627"/>
      <c r="AT2753" s="627"/>
      <c r="AU2753" s="627"/>
      <c r="AV2753" s="627"/>
      <c r="AW2753" s="627"/>
      <c r="AX2753" s="627"/>
      <c r="AY2753" s="627"/>
      <c r="AZ2753" s="627"/>
      <c r="BA2753" s="627"/>
      <c r="BB2753" s="627"/>
      <c r="BC2753" s="627"/>
      <c r="BD2753" s="627"/>
      <c r="BE2753" s="627"/>
      <c r="BF2753" s="627"/>
      <c r="BH2753" s="384" t="s">
        <v>73</v>
      </c>
      <c r="BI2753" s="384" t="s">
        <v>437</v>
      </c>
      <c r="BJ2753" s="384" t="str">
        <f t="shared" si="392"/>
        <v>Kurigram Nageswari</v>
      </c>
      <c r="BK2753" s="627"/>
      <c r="BL2753" s="627"/>
      <c r="BM2753" s="627"/>
      <c r="BN2753" s="627"/>
      <c r="BO2753" s="627"/>
      <c r="BP2753" s="627"/>
      <c r="BQ2753" s="627"/>
      <c r="BR2753" s="627"/>
      <c r="BS2753" s="627"/>
      <c r="BT2753" s="627"/>
      <c r="BU2753" s="627"/>
      <c r="BV2753" s="627"/>
      <c r="BW2753" s="627"/>
      <c r="BX2753" s="627"/>
      <c r="BY2753" s="627"/>
      <c r="CA2753" s="384" t="s">
        <v>73</v>
      </c>
      <c r="CB2753" s="384" t="s">
        <v>437</v>
      </c>
      <c r="CC2753" s="384" t="str">
        <f t="shared" si="388"/>
        <v>Kurigram Nageswari</v>
      </c>
      <c r="CD2753" s="629"/>
      <c r="CE2753" s="629"/>
      <c r="CF2753" s="629"/>
      <c r="CG2753" s="629"/>
      <c r="CH2753" s="629"/>
      <c r="CI2753" s="629"/>
      <c r="CJ2753" s="629"/>
      <c r="CK2753" s="629"/>
      <c r="CN2753" s="384" t="s">
        <v>73</v>
      </c>
      <c r="CO2753" s="384" t="s">
        <v>437</v>
      </c>
      <c r="CP2753" s="384" t="str">
        <f t="shared" si="389"/>
        <v>Kurigram Nageswari</v>
      </c>
      <c r="CQ2753" s="629"/>
      <c r="CR2753" s="629"/>
      <c r="CS2753" s="629"/>
      <c r="CT2753" s="629"/>
      <c r="CU2753" s="629"/>
      <c r="CV2753" s="629"/>
      <c r="CW2753" s="629"/>
      <c r="CX2753" s="629"/>
      <c r="CZ2753" s="384" t="s">
        <v>73</v>
      </c>
      <c r="DA2753" s="384" t="s">
        <v>437</v>
      </c>
      <c r="DB2753" s="384" t="str">
        <f t="shared" si="390"/>
        <v>Kurigram Nageswari</v>
      </c>
      <c r="DC2753" s="566"/>
      <c r="DD2753"/>
      <c r="DE2753" s="384" t="s">
        <v>73</v>
      </c>
      <c r="DF2753" s="384" t="s">
        <v>437</v>
      </c>
      <c r="DG2753" s="384" t="str">
        <f t="shared" si="391"/>
        <v>Kurigram Nageswari</v>
      </c>
      <c r="DH2753" s="566"/>
      <c r="DI2753"/>
      <c r="DJ2753" s="384" t="s">
        <v>73</v>
      </c>
      <c r="DK2753" s="384" t="s">
        <v>437</v>
      </c>
      <c r="DL2753" s="384" t="str">
        <f t="shared" si="395"/>
        <v>Kurigram Nageswari</v>
      </c>
      <c r="DM2753" s="566"/>
      <c r="DN2753"/>
      <c r="DO2753" s="384" t="s">
        <v>73</v>
      </c>
      <c r="DP2753" s="384" t="s">
        <v>437</v>
      </c>
      <c r="DQ2753" s="384" t="str">
        <f t="shared" si="396"/>
        <v>Kurigram Nageswari</v>
      </c>
      <c r="DR2753" s="566"/>
    </row>
    <row r="2754" spans="1:122" ht="15" hidden="1" x14ac:dyDescent="0.25">
      <c r="A2754" s="384" t="s">
        <v>73</v>
      </c>
      <c r="B2754" s="384" t="s">
        <v>438</v>
      </c>
      <c r="C2754" s="384" t="str">
        <f t="shared" si="393"/>
        <v>Kurigram Rajibpur</v>
      </c>
      <c r="D2754" s="626"/>
      <c r="E2754" s="626"/>
      <c r="F2754" s="626"/>
      <c r="G2754" s="626"/>
      <c r="H2754" s="626"/>
      <c r="I2754" s="626"/>
      <c r="J2754" s="626"/>
      <c r="K2754" s="626"/>
      <c r="L2754" s="626"/>
      <c r="M2754" s="626"/>
      <c r="N2754" s="626"/>
      <c r="O2754" s="626"/>
      <c r="P2754" s="626"/>
      <c r="Q2754" s="626"/>
      <c r="R2754" s="626"/>
      <c r="S2754" s="324"/>
      <c r="T2754" s="324"/>
      <c r="U2754" s="384" t="s">
        <v>73</v>
      </c>
      <c r="V2754" s="384" t="s">
        <v>438</v>
      </c>
      <c r="W2754" s="384" t="str">
        <f t="shared" si="394"/>
        <v>Kurigram Rajibpur</v>
      </c>
      <c r="X2754" s="626"/>
      <c r="Y2754" s="626"/>
      <c r="Z2754" s="626"/>
      <c r="AA2754" s="626"/>
      <c r="AB2754" s="626"/>
      <c r="AC2754" s="626"/>
      <c r="AD2754" s="626"/>
      <c r="AE2754" s="626"/>
      <c r="AF2754" s="626"/>
      <c r="AG2754" s="626"/>
      <c r="AH2754" s="626"/>
      <c r="AI2754" s="626"/>
      <c r="AJ2754" s="626"/>
      <c r="AK2754" s="626"/>
      <c r="AL2754" s="626"/>
      <c r="AO2754" s="384" t="s">
        <v>73</v>
      </c>
      <c r="AP2754" s="384" t="s">
        <v>438</v>
      </c>
      <c r="AQ2754" s="384" t="str">
        <f t="shared" si="387"/>
        <v>Kurigram Rajibpur</v>
      </c>
      <c r="AR2754" s="627"/>
      <c r="AS2754" s="627"/>
      <c r="AT2754" s="627"/>
      <c r="AU2754" s="627"/>
      <c r="AV2754" s="627"/>
      <c r="AW2754" s="627"/>
      <c r="AX2754" s="627"/>
      <c r="AY2754" s="627"/>
      <c r="AZ2754" s="627"/>
      <c r="BA2754" s="627"/>
      <c r="BB2754" s="627"/>
      <c r="BC2754" s="627"/>
      <c r="BD2754" s="627"/>
      <c r="BE2754" s="627"/>
      <c r="BF2754" s="627"/>
      <c r="BH2754" s="384" t="s">
        <v>73</v>
      </c>
      <c r="BI2754" s="384" t="s">
        <v>438</v>
      </c>
      <c r="BJ2754" s="384" t="str">
        <f t="shared" si="392"/>
        <v>Kurigram Rajibpur</v>
      </c>
      <c r="BK2754" s="627"/>
      <c r="BL2754" s="627"/>
      <c r="BM2754" s="627"/>
      <c r="BN2754" s="627"/>
      <c r="BO2754" s="627"/>
      <c r="BP2754" s="627"/>
      <c r="BQ2754" s="627"/>
      <c r="BR2754" s="627"/>
      <c r="BS2754" s="627"/>
      <c r="BT2754" s="627"/>
      <c r="BU2754" s="627"/>
      <c r="BV2754" s="627"/>
      <c r="BW2754" s="627"/>
      <c r="BX2754" s="627"/>
      <c r="BY2754" s="627"/>
      <c r="CA2754" s="384" t="s">
        <v>73</v>
      </c>
      <c r="CB2754" s="384" t="s">
        <v>438</v>
      </c>
      <c r="CC2754" s="384" t="str">
        <f t="shared" si="388"/>
        <v>Kurigram Rajibpur</v>
      </c>
      <c r="CD2754" s="629"/>
      <c r="CE2754" s="629"/>
      <c r="CF2754" s="629"/>
      <c r="CG2754" s="629"/>
      <c r="CH2754" s="629"/>
      <c r="CI2754" s="629"/>
      <c r="CJ2754" s="629"/>
      <c r="CK2754" s="629"/>
      <c r="CN2754" s="384" t="s">
        <v>73</v>
      </c>
      <c r="CO2754" s="384" t="s">
        <v>438</v>
      </c>
      <c r="CP2754" s="384" t="str">
        <f t="shared" si="389"/>
        <v>Kurigram Rajibpur</v>
      </c>
      <c r="CQ2754" s="629"/>
      <c r="CR2754" s="629"/>
      <c r="CS2754" s="629"/>
      <c r="CT2754" s="629"/>
      <c r="CU2754" s="629"/>
      <c r="CV2754" s="629"/>
      <c r="CW2754" s="629"/>
      <c r="CX2754" s="629"/>
      <c r="CZ2754" s="384" t="s">
        <v>73</v>
      </c>
      <c r="DA2754" s="384" t="s">
        <v>438</v>
      </c>
      <c r="DB2754" s="384" t="str">
        <f t="shared" si="390"/>
        <v>Kurigram Rajibpur</v>
      </c>
      <c r="DC2754" s="566"/>
      <c r="DD2754"/>
      <c r="DE2754" s="384" t="s">
        <v>73</v>
      </c>
      <c r="DF2754" s="384" t="s">
        <v>438</v>
      </c>
      <c r="DG2754" s="384" t="str">
        <f t="shared" si="391"/>
        <v>Kurigram Rajibpur</v>
      </c>
      <c r="DH2754" s="566"/>
      <c r="DI2754"/>
      <c r="DJ2754" s="384" t="s">
        <v>73</v>
      </c>
      <c r="DK2754" s="384" t="s">
        <v>438</v>
      </c>
      <c r="DL2754" s="384" t="str">
        <f t="shared" si="395"/>
        <v>Kurigram Rajibpur</v>
      </c>
      <c r="DM2754" s="566"/>
      <c r="DN2754"/>
      <c r="DO2754" s="384" t="s">
        <v>73</v>
      </c>
      <c r="DP2754" s="384" t="s">
        <v>438</v>
      </c>
      <c r="DQ2754" s="384" t="str">
        <f t="shared" si="396"/>
        <v>Kurigram Rajibpur</v>
      </c>
      <c r="DR2754" s="566"/>
    </row>
    <row r="2755" spans="1:122" ht="15" hidden="1" x14ac:dyDescent="0.25">
      <c r="A2755" s="384" t="s">
        <v>73</v>
      </c>
      <c r="B2755" s="384" t="s">
        <v>439</v>
      </c>
      <c r="C2755" s="384" t="str">
        <f t="shared" si="393"/>
        <v>Kurigram Razarhat</v>
      </c>
      <c r="D2755" s="626"/>
      <c r="E2755" s="626"/>
      <c r="F2755" s="626"/>
      <c r="G2755" s="626"/>
      <c r="H2755" s="626"/>
      <c r="I2755" s="626"/>
      <c r="J2755" s="626"/>
      <c r="K2755" s="626"/>
      <c r="L2755" s="626"/>
      <c r="M2755" s="626"/>
      <c r="N2755" s="626"/>
      <c r="O2755" s="626"/>
      <c r="P2755" s="626"/>
      <c r="Q2755" s="626"/>
      <c r="R2755" s="626"/>
      <c r="S2755" s="324"/>
      <c r="T2755" s="324"/>
      <c r="U2755" s="384" t="s">
        <v>73</v>
      </c>
      <c r="V2755" s="384" t="s">
        <v>439</v>
      </c>
      <c r="W2755" s="384" t="str">
        <f t="shared" si="394"/>
        <v>Kurigram Razarhat</v>
      </c>
      <c r="X2755" s="626"/>
      <c r="Y2755" s="626"/>
      <c r="Z2755" s="626"/>
      <c r="AA2755" s="626"/>
      <c r="AB2755" s="626"/>
      <c r="AC2755" s="626"/>
      <c r="AD2755" s="626"/>
      <c r="AE2755" s="626"/>
      <c r="AF2755" s="626"/>
      <c r="AG2755" s="626"/>
      <c r="AH2755" s="626"/>
      <c r="AI2755" s="626"/>
      <c r="AJ2755" s="626"/>
      <c r="AK2755" s="626"/>
      <c r="AL2755" s="626"/>
      <c r="AO2755" s="384" t="s">
        <v>73</v>
      </c>
      <c r="AP2755" s="384" t="s">
        <v>439</v>
      </c>
      <c r="AQ2755" s="384" t="str">
        <f t="shared" ref="AQ2755:AQ2818" si="397">AO2755&amp;" "&amp;AP2755</f>
        <v>Kurigram Razarhat</v>
      </c>
      <c r="AR2755" s="627"/>
      <c r="AS2755" s="627"/>
      <c r="AT2755" s="627"/>
      <c r="AU2755" s="627"/>
      <c r="AV2755" s="627"/>
      <c r="AW2755" s="627"/>
      <c r="AX2755" s="627"/>
      <c r="AY2755" s="627"/>
      <c r="AZ2755" s="627"/>
      <c r="BA2755" s="627"/>
      <c r="BB2755" s="627"/>
      <c r="BC2755" s="627"/>
      <c r="BD2755" s="627"/>
      <c r="BE2755" s="627"/>
      <c r="BF2755" s="627"/>
      <c r="BH2755" s="384" t="s">
        <v>73</v>
      </c>
      <c r="BI2755" s="384" t="s">
        <v>439</v>
      </c>
      <c r="BJ2755" s="384" t="str">
        <f t="shared" si="392"/>
        <v>Kurigram Razarhat</v>
      </c>
      <c r="BK2755" s="627"/>
      <c r="BL2755" s="627"/>
      <c r="BM2755" s="627"/>
      <c r="BN2755" s="627"/>
      <c r="BO2755" s="627"/>
      <c r="BP2755" s="627"/>
      <c r="BQ2755" s="627"/>
      <c r="BR2755" s="627"/>
      <c r="BS2755" s="627"/>
      <c r="BT2755" s="627"/>
      <c r="BU2755" s="627"/>
      <c r="BV2755" s="627"/>
      <c r="BW2755" s="627"/>
      <c r="BX2755" s="627"/>
      <c r="BY2755" s="627"/>
      <c r="CA2755" s="384" t="s">
        <v>73</v>
      </c>
      <c r="CB2755" s="384" t="s">
        <v>439</v>
      </c>
      <c r="CC2755" s="384" t="str">
        <f t="shared" ref="CC2755:CC2818" si="398">CA2755&amp;" "&amp;CB2755</f>
        <v>Kurigram Razarhat</v>
      </c>
      <c r="CD2755" s="629"/>
      <c r="CE2755" s="629"/>
      <c r="CF2755" s="629"/>
      <c r="CG2755" s="629"/>
      <c r="CH2755" s="629"/>
      <c r="CI2755" s="629"/>
      <c r="CJ2755" s="629"/>
      <c r="CK2755" s="629"/>
      <c r="CN2755" s="384" t="s">
        <v>73</v>
      </c>
      <c r="CO2755" s="384" t="s">
        <v>439</v>
      </c>
      <c r="CP2755" s="384" t="str">
        <f t="shared" ref="CP2755:CP2818" si="399">CN2755&amp;" "&amp;CO2755</f>
        <v>Kurigram Razarhat</v>
      </c>
      <c r="CQ2755" s="629"/>
      <c r="CR2755" s="629"/>
      <c r="CS2755" s="629"/>
      <c r="CT2755" s="629"/>
      <c r="CU2755" s="629"/>
      <c r="CV2755" s="629"/>
      <c r="CW2755" s="629"/>
      <c r="CX2755" s="629"/>
      <c r="CZ2755" s="384" t="s">
        <v>73</v>
      </c>
      <c r="DA2755" s="384" t="s">
        <v>439</v>
      </c>
      <c r="DB2755" s="384" t="str">
        <f t="shared" si="390"/>
        <v>Kurigram Razarhat</v>
      </c>
      <c r="DC2755" s="566"/>
      <c r="DD2755"/>
      <c r="DE2755" s="384" t="s">
        <v>73</v>
      </c>
      <c r="DF2755" s="384" t="s">
        <v>439</v>
      </c>
      <c r="DG2755" s="384" t="str">
        <f t="shared" si="391"/>
        <v>Kurigram Razarhat</v>
      </c>
      <c r="DH2755" s="566"/>
      <c r="DI2755"/>
      <c r="DJ2755" s="384" t="s">
        <v>73</v>
      </c>
      <c r="DK2755" s="384" t="s">
        <v>439</v>
      </c>
      <c r="DL2755" s="384" t="str">
        <f t="shared" si="395"/>
        <v>Kurigram Razarhat</v>
      </c>
      <c r="DM2755" s="566"/>
      <c r="DN2755"/>
      <c r="DO2755" s="384" t="s">
        <v>73</v>
      </c>
      <c r="DP2755" s="384" t="s">
        <v>439</v>
      </c>
      <c r="DQ2755" s="384" t="str">
        <f t="shared" si="396"/>
        <v>Kurigram Razarhat</v>
      </c>
      <c r="DR2755" s="566"/>
    </row>
    <row r="2756" spans="1:122" ht="15" hidden="1" x14ac:dyDescent="0.25">
      <c r="A2756" s="384" t="s">
        <v>73</v>
      </c>
      <c r="B2756" s="384" t="s">
        <v>440</v>
      </c>
      <c r="C2756" s="384" t="str">
        <f t="shared" si="393"/>
        <v>Kurigram Rowmari</v>
      </c>
      <c r="D2756" s="626"/>
      <c r="E2756" s="626"/>
      <c r="F2756" s="626"/>
      <c r="G2756" s="626"/>
      <c r="H2756" s="626"/>
      <c r="I2756" s="626"/>
      <c r="J2756" s="626"/>
      <c r="K2756" s="626"/>
      <c r="L2756" s="626"/>
      <c r="M2756" s="626"/>
      <c r="N2756" s="626"/>
      <c r="O2756" s="626"/>
      <c r="P2756" s="626"/>
      <c r="Q2756" s="626"/>
      <c r="R2756" s="626"/>
      <c r="S2756" s="324"/>
      <c r="T2756" s="324"/>
      <c r="U2756" s="384" t="s">
        <v>73</v>
      </c>
      <c r="V2756" s="384" t="s">
        <v>440</v>
      </c>
      <c r="W2756" s="384" t="str">
        <f t="shared" si="394"/>
        <v>Kurigram Rowmari</v>
      </c>
      <c r="X2756" s="626"/>
      <c r="Y2756" s="626"/>
      <c r="Z2756" s="626"/>
      <c r="AA2756" s="626"/>
      <c r="AB2756" s="626"/>
      <c r="AC2756" s="626"/>
      <c r="AD2756" s="626"/>
      <c r="AE2756" s="626"/>
      <c r="AF2756" s="626"/>
      <c r="AG2756" s="626"/>
      <c r="AH2756" s="626"/>
      <c r="AI2756" s="626"/>
      <c r="AJ2756" s="626"/>
      <c r="AK2756" s="626"/>
      <c r="AL2756" s="626"/>
      <c r="AO2756" s="384" t="s">
        <v>73</v>
      </c>
      <c r="AP2756" s="384" t="s">
        <v>440</v>
      </c>
      <c r="AQ2756" s="384" t="str">
        <f t="shared" si="397"/>
        <v>Kurigram Rowmari</v>
      </c>
      <c r="AR2756" s="627"/>
      <c r="AS2756" s="627"/>
      <c r="AT2756" s="627"/>
      <c r="AU2756" s="627"/>
      <c r="AV2756" s="627"/>
      <c r="AW2756" s="627"/>
      <c r="AX2756" s="627"/>
      <c r="AY2756" s="627"/>
      <c r="AZ2756" s="627"/>
      <c r="BA2756" s="627"/>
      <c r="BB2756" s="627"/>
      <c r="BC2756" s="627"/>
      <c r="BD2756" s="627"/>
      <c r="BE2756" s="627"/>
      <c r="BF2756" s="627"/>
      <c r="BH2756" s="384" t="s">
        <v>73</v>
      </c>
      <c r="BI2756" s="384" t="s">
        <v>440</v>
      </c>
      <c r="BJ2756" s="384" t="str">
        <f t="shared" si="392"/>
        <v>Kurigram Rowmari</v>
      </c>
      <c r="BK2756" s="627"/>
      <c r="BL2756" s="627"/>
      <c r="BM2756" s="627"/>
      <c r="BN2756" s="627"/>
      <c r="BO2756" s="627"/>
      <c r="BP2756" s="627"/>
      <c r="BQ2756" s="627"/>
      <c r="BR2756" s="627"/>
      <c r="BS2756" s="627"/>
      <c r="BT2756" s="627"/>
      <c r="BU2756" s="627"/>
      <c r="BV2756" s="627"/>
      <c r="BW2756" s="627"/>
      <c r="BX2756" s="627"/>
      <c r="BY2756" s="627"/>
      <c r="CA2756" s="384" t="s">
        <v>73</v>
      </c>
      <c r="CB2756" s="384" t="s">
        <v>440</v>
      </c>
      <c r="CC2756" s="384" t="str">
        <f t="shared" si="398"/>
        <v>Kurigram Rowmari</v>
      </c>
      <c r="CD2756" s="629"/>
      <c r="CE2756" s="629"/>
      <c r="CF2756" s="629"/>
      <c r="CG2756" s="629"/>
      <c r="CH2756" s="629"/>
      <c r="CI2756" s="629"/>
      <c r="CJ2756" s="629"/>
      <c r="CK2756" s="629"/>
      <c r="CN2756" s="384" t="s">
        <v>73</v>
      </c>
      <c r="CO2756" s="384" t="s">
        <v>440</v>
      </c>
      <c r="CP2756" s="384" t="str">
        <f t="shared" si="399"/>
        <v>Kurigram Rowmari</v>
      </c>
      <c r="CQ2756" s="629"/>
      <c r="CR2756" s="629"/>
      <c r="CS2756" s="629"/>
      <c r="CT2756" s="629"/>
      <c r="CU2756" s="629"/>
      <c r="CV2756" s="629"/>
      <c r="CW2756" s="629"/>
      <c r="CX2756" s="629"/>
      <c r="CZ2756" s="384" t="s">
        <v>73</v>
      </c>
      <c r="DA2756" s="384" t="s">
        <v>440</v>
      </c>
      <c r="DB2756" s="384" t="str">
        <f t="shared" si="390"/>
        <v>Kurigram Rowmari</v>
      </c>
      <c r="DC2756" s="566"/>
      <c r="DD2756"/>
      <c r="DE2756" s="384" t="s">
        <v>73</v>
      </c>
      <c r="DF2756" s="384" t="s">
        <v>440</v>
      </c>
      <c r="DG2756" s="384" t="str">
        <f t="shared" si="391"/>
        <v>Kurigram Rowmari</v>
      </c>
      <c r="DH2756" s="566"/>
      <c r="DI2756"/>
      <c r="DJ2756" s="384" t="s">
        <v>73</v>
      </c>
      <c r="DK2756" s="384" t="s">
        <v>440</v>
      </c>
      <c r="DL2756" s="384" t="str">
        <f t="shared" si="395"/>
        <v>Kurigram Rowmari</v>
      </c>
      <c r="DM2756" s="566"/>
      <c r="DN2756"/>
      <c r="DO2756" s="384" t="s">
        <v>73</v>
      </c>
      <c r="DP2756" s="384" t="s">
        <v>440</v>
      </c>
      <c r="DQ2756" s="384" t="str">
        <f t="shared" si="396"/>
        <v>Kurigram Rowmari</v>
      </c>
      <c r="DR2756" s="566"/>
    </row>
    <row r="2757" spans="1:122" ht="15" hidden="1" x14ac:dyDescent="0.25">
      <c r="A2757" s="384" t="s">
        <v>73</v>
      </c>
      <c r="B2757" s="384" t="s">
        <v>441</v>
      </c>
      <c r="C2757" s="384" t="str">
        <f t="shared" si="393"/>
        <v>Kurigram Ullipur</v>
      </c>
      <c r="D2757" s="626"/>
      <c r="E2757" s="626"/>
      <c r="F2757" s="626"/>
      <c r="G2757" s="626"/>
      <c r="H2757" s="626"/>
      <c r="I2757" s="626"/>
      <c r="J2757" s="626"/>
      <c r="K2757" s="626"/>
      <c r="L2757" s="626"/>
      <c r="M2757" s="626"/>
      <c r="N2757" s="626"/>
      <c r="O2757" s="626"/>
      <c r="P2757" s="626"/>
      <c r="Q2757" s="626"/>
      <c r="R2757" s="626"/>
      <c r="S2757" s="324"/>
      <c r="T2757" s="324"/>
      <c r="U2757" s="384" t="s">
        <v>73</v>
      </c>
      <c r="V2757" s="384" t="s">
        <v>441</v>
      </c>
      <c r="W2757" s="384" t="str">
        <f t="shared" si="394"/>
        <v>Kurigram Ullipur</v>
      </c>
      <c r="X2757" s="626"/>
      <c r="Y2757" s="626"/>
      <c r="Z2757" s="626"/>
      <c r="AA2757" s="626"/>
      <c r="AB2757" s="626"/>
      <c r="AC2757" s="626"/>
      <c r="AD2757" s="626"/>
      <c r="AE2757" s="626"/>
      <c r="AF2757" s="626"/>
      <c r="AG2757" s="626"/>
      <c r="AH2757" s="626"/>
      <c r="AI2757" s="626"/>
      <c r="AJ2757" s="626"/>
      <c r="AK2757" s="626"/>
      <c r="AL2757" s="626"/>
      <c r="AO2757" s="384" t="s">
        <v>73</v>
      </c>
      <c r="AP2757" s="384" t="s">
        <v>441</v>
      </c>
      <c r="AQ2757" s="384" t="str">
        <f t="shared" si="397"/>
        <v>Kurigram Ullipur</v>
      </c>
      <c r="AR2757" s="627"/>
      <c r="AS2757" s="627"/>
      <c r="AT2757" s="627"/>
      <c r="AU2757" s="627"/>
      <c r="AV2757" s="627"/>
      <c r="AW2757" s="627"/>
      <c r="AX2757" s="627"/>
      <c r="AY2757" s="627"/>
      <c r="AZ2757" s="627"/>
      <c r="BA2757" s="627"/>
      <c r="BB2757" s="627"/>
      <c r="BC2757" s="627"/>
      <c r="BD2757" s="627"/>
      <c r="BE2757" s="627"/>
      <c r="BF2757" s="627"/>
      <c r="BH2757" s="384" t="s">
        <v>73</v>
      </c>
      <c r="BI2757" s="384" t="s">
        <v>441</v>
      </c>
      <c r="BJ2757" s="384" t="str">
        <f t="shared" si="392"/>
        <v>Kurigram Ullipur</v>
      </c>
      <c r="BK2757" s="627"/>
      <c r="BL2757" s="627"/>
      <c r="BM2757" s="627"/>
      <c r="BN2757" s="627"/>
      <c r="BO2757" s="627"/>
      <c r="BP2757" s="627"/>
      <c r="BQ2757" s="627"/>
      <c r="BR2757" s="627"/>
      <c r="BS2757" s="627"/>
      <c r="BT2757" s="627"/>
      <c r="BU2757" s="627"/>
      <c r="BV2757" s="627"/>
      <c r="BW2757" s="627"/>
      <c r="BX2757" s="627"/>
      <c r="BY2757" s="627"/>
      <c r="CA2757" s="384" t="s">
        <v>73</v>
      </c>
      <c r="CB2757" s="384" t="s">
        <v>441</v>
      </c>
      <c r="CC2757" s="384" t="str">
        <f t="shared" si="398"/>
        <v>Kurigram Ullipur</v>
      </c>
      <c r="CD2757" s="629"/>
      <c r="CE2757" s="629"/>
      <c r="CF2757" s="629"/>
      <c r="CG2757" s="629"/>
      <c r="CH2757" s="629"/>
      <c r="CI2757" s="629"/>
      <c r="CJ2757" s="629"/>
      <c r="CK2757" s="629"/>
      <c r="CN2757" s="384" t="s">
        <v>73</v>
      </c>
      <c r="CO2757" s="384" t="s">
        <v>441</v>
      </c>
      <c r="CP2757" s="384" t="str">
        <f t="shared" si="399"/>
        <v>Kurigram Ullipur</v>
      </c>
      <c r="CQ2757" s="629"/>
      <c r="CR2757" s="629"/>
      <c r="CS2757" s="629"/>
      <c r="CT2757" s="629"/>
      <c r="CU2757" s="629"/>
      <c r="CV2757" s="629"/>
      <c r="CW2757" s="629"/>
      <c r="CX2757" s="629"/>
      <c r="CZ2757" s="384" t="s">
        <v>73</v>
      </c>
      <c r="DA2757" s="384" t="s">
        <v>441</v>
      </c>
      <c r="DB2757" s="384" t="str">
        <f t="shared" si="390"/>
        <v>Kurigram Ullipur</v>
      </c>
      <c r="DC2757" s="566"/>
      <c r="DD2757"/>
      <c r="DE2757" s="384" t="s">
        <v>73</v>
      </c>
      <c r="DF2757" s="384" t="s">
        <v>441</v>
      </c>
      <c r="DG2757" s="384" t="str">
        <f t="shared" si="391"/>
        <v>Kurigram Ullipur</v>
      </c>
      <c r="DH2757" s="566"/>
      <c r="DI2757"/>
      <c r="DJ2757" s="384" t="s">
        <v>73</v>
      </c>
      <c r="DK2757" s="384" t="s">
        <v>441</v>
      </c>
      <c r="DL2757" s="384" t="str">
        <f t="shared" si="395"/>
        <v>Kurigram Ullipur</v>
      </c>
      <c r="DM2757" s="566"/>
      <c r="DN2757"/>
      <c r="DO2757" s="384" t="s">
        <v>73</v>
      </c>
      <c r="DP2757" s="384" t="s">
        <v>441</v>
      </c>
      <c r="DQ2757" s="384" t="str">
        <f t="shared" si="396"/>
        <v>Kurigram Ullipur</v>
      </c>
      <c r="DR2757" s="566"/>
    </row>
    <row r="2758" spans="1:122" ht="15" hidden="1" x14ac:dyDescent="0.25">
      <c r="A2758" s="384" t="s">
        <v>74</v>
      </c>
      <c r="B2758" s="384" t="s">
        <v>442</v>
      </c>
      <c r="C2758" s="384" t="str">
        <f t="shared" si="393"/>
        <v>Lalmonirhat Aditmari</v>
      </c>
      <c r="D2758" s="626"/>
      <c r="E2758" s="626"/>
      <c r="F2758" s="626"/>
      <c r="G2758" s="626"/>
      <c r="H2758" s="626"/>
      <c r="I2758" s="626"/>
      <c r="J2758" s="626"/>
      <c r="K2758" s="626"/>
      <c r="L2758" s="626"/>
      <c r="M2758" s="626"/>
      <c r="N2758" s="626"/>
      <c r="O2758" s="626"/>
      <c r="P2758" s="626"/>
      <c r="Q2758" s="626"/>
      <c r="R2758" s="626"/>
      <c r="S2758" s="324"/>
      <c r="T2758" s="324"/>
      <c r="U2758" s="384" t="s">
        <v>74</v>
      </c>
      <c r="V2758" s="384" t="s">
        <v>442</v>
      </c>
      <c r="W2758" s="384" t="str">
        <f t="shared" si="394"/>
        <v>Lalmonirhat Aditmari</v>
      </c>
      <c r="X2758" s="626"/>
      <c r="Y2758" s="626"/>
      <c r="Z2758" s="626"/>
      <c r="AA2758" s="626"/>
      <c r="AB2758" s="626"/>
      <c r="AC2758" s="626"/>
      <c r="AD2758" s="626"/>
      <c r="AE2758" s="626"/>
      <c r="AF2758" s="626"/>
      <c r="AG2758" s="626"/>
      <c r="AH2758" s="626"/>
      <c r="AI2758" s="626"/>
      <c r="AJ2758" s="626"/>
      <c r="AK2758" s="626"/>
      <c r="AL2758" s="626"/>
      <c r="AO2758" s="384" t="s">
        <v>74</v>
      </c>
      <c r="AP2758" s="384" t="s">
        <v>442</v>
      </c>
      <c r="AQ2758" s="384" t="str">
        <f t="shared" si="397"/>
        <v>Lalmonirhat Aditmari</v>
      </c>
      <c r="AR2758" s="627"/>
      <c r="AS2758" s="627"/>
      <c r="AT2758" s="627"/>
      <c r="AU2758" s="627"/>
      <c r="AV2758" s="627"/>
      <c r="AW2758" s="627"/>
      <c r="AX2758" s="627"/>
      <c r="AY2758" s="627"/>
      <c r="AZ2758" s="627"/>
      <c r="BA2758" s="627"/>
      <c r="BB2758" s="627"/>
      <c r="BC2758" s="627"/>
      <c r="BD2758" s="627"/>
      <c r="BE2758" s="627"/>
      <c r="BF2758" s="627"/>
      <c r="BH2758" s="384" t="s">
        <v>74</v>
      </c>
      <c r="BI2758" s="384" t="s">
        <v>442</v>
      </c>
      <c r="BJ2758" s="384" t="str">
        <f t="shared" si="392"/>
        <v>Lalmonirhat Aditmari</v>
      </c>
      <c r="BK2758" s="627"/>
      <c r="BL2758" s="627"/>
      <c r="BM2758" s="627"/>
      <c r="BN2758" s="627"/>
      <c r="BO2758" s="627"/>
      <c r="BP2758" s="627"/>
      <c r="BQ2758" s="627"/>
      <c r="BR2758" s="627"/>
      <c r="BS2758" s="627"/>
      <c r="BT2758" s="627"/>
      <c r="BU2758" s="627"/>
      <c r="BV2758" s="627"/>
      <c r="BW2758" s="627"/>
      <c r="BX2758" s="627"/>
      <c r="BY2758" s="627"/>
      <c r="CA2758" s="384" t="s">
        <v>74</v>
      </c>
      <c r="CB2758" s="384" t="s">
        <v>442</v>
      </c>
      <c r="CC2758" s="384" t="str">
        <f t="shared" si="398"/>
        <v>Lalmonirhat Aditmari</v>
      </c>
      <c r="CD2758" s="629"/>
      <c r="CE2758" s="629"/>
      <c r="CF2758" s="629"/>
      <c r="CG2758" s="629"/>
      <c r="CH2758" s="629"/>
      <c r="CI2758" s="629"/>
      <c r="CJ2758" s="629"/>
      <c r="CK2758" s="629"/>
      <c r="CN2758" s="384" t="s">
        <v>74</v>
      </c>
      <c r="CO2758" s="384" t="s">
        <v>442</v>
      </c>
      <c r="CP2758" s="384" t="str">
        <f t="shared" si="399"/>
        <v>Lalmonirhat Aditmari</v>
      </c>
      <c r="CQ2758" s="629"/>
      <c r="CR2758" s="629"/>
      <c r="CS2758" s="629"/>
      <c r="CT2758" s="629"/>
      <c r="CU2758" s="629"/>
      <c r="CV2758" s="629"/>
      <c r="CW2758" s="629"/>
      <c r="CX2758" s="629"/>
      <c r="CZ2758" s="384" t="s">
        <v>74</v>
      </c>
      <c r="DA2758" s="384" t="s">
        <v>442</v>
      </c>
      <c r="DB2758" s="384" t="str">
        <f t="shared" si="390"/>
        <v>Lalmonirhat Aditmari</v>
      </c>
      <c r="DC2758" s="566"/>
      <c r="DD2758"/>
      <c r="DE2758" s="384" t="s">
        <v>74</v>
      </c>
      <c r="DF2758" s="384" t="s">
        <v>442</v>
      </c>
      <c r="DG2758" s="384" t="str">
        <f t="shared" si="391"/>
        <v>Lalmonirhat Aditmari</v>
      </c>
      <c r="DH2758" s="566"/>
      <c r="DI2758"/>
      <c r="DJ2758" s="384" t="s">
        <v>74</v>
      </c>
      <c r="DK2758" s="384" t="s">
        <v>442</v>
      </c>
      <c r="DL2758" s="384" t="str">
        <f t="shared" si="395"/>
        <v>Lalmonirhat Aditmari</v>
      </c>
      <c r="DM2758" s="566"/>
      <c r="DN2758"/>
      <c r="DO2758" s="384" t="s">
        <v>74</v>
      </c>
      <c r="DP2758" s="384" t="s">
        <v>442</v>
      </c>
      <c r="DQ2758" s="384" t="str">
        <f t="shared" si="396"/>
        <v>Lalmonirhat Aditmari</v>
      </c>
      <c r="DR2758" s="566"/>
    </row>
    <row r="2759" spans="1:122" ht="15" hidden="1" x14ac:dyDescent="0.25">
      <c r="A2759" s="384" t="s">
        <v>74</v>
      </c>
      <c r="B2759" s="384" t="s">
        <v>443</v>
      </c>
      <c r="C2759" s="384" t="str">
        <f t="shared" si="393"/>
        <v>Lalmonirhat Hatibanda</v>
      </c>
      <c r="D2759" s="626"/>
      <c r="E2759" s="626"/>
      <c r="F2759" s="626"/>
      <c r="G2759" s="626"/>
      <c r="H2759" s="626"/>
      <c r="I2759" s="626"/>
      <c r="J2759" s="626"/>
      <c r="K2759" s="626"/>
      <c r="L2759" s="626"/>
      <c r="M2759" s="626"/>
      <c r="N2759" s="626"/>
      <c r="O2759" s="626"/>
      <c r="P2759" s="626"/>
      <c r="Q2759" s="626"/>
      <c r="R2759" s="626"/>
      <c r="S2759" s="324"/>
      <c r="T2759" s="324"/>
      <c r="U2759" s="384" t="s">
        <v>74</v>
      </c>
      <c r="V2759" s="384" t="s">
        <v>443</v>
      </c>
      <c r="W2759" s="384" t="str">
        <f t="shared" si="394"/>
        <v>Lalmonirhat Hatibanda</v>
      </c>
      <c r="X2759" s="626"/>
      <c r="Y2759" s="626"/>
      <c r="Z2759" s="626"/>
      <c r="AA2759" s="626"/>
      <c r="AB2759" s="626"/>
      <c r="AC2759" s="626"/>
      <c r="AD2759" s="626"/>
      <c r="AE2759" s="626"/>
      <c r="AF2759" s="626"/>
      <c r="AG2759" s="626"/>
      <c r="AH2759" s="626"/>
      <c r="AI2759" s="626"/>
      <c r="AJ2759" s="626"/>
      <c r="AK2759" s="626"/>
      <c r="AL2759" s="626"/>
      <c r="AO2759" s="384" t="s">
        <v>74</v>
      </c>
      <c r="AP2759" s="384" t="s">
        <v>443</v>
      </c>
      <c r="AQ2759" s="384" t="str">
        <f t="shared" si="397"/>
        <v>Lalmonirhat Hatibanda</v>
      </c>
      <c r="AR2759" s="627"/>
      <c r="AS2759" s="627"/>
      <c r="AT2759" s="627"/>
      <c r="AU2759" s="627"/>
      <c r="AV2759" s="627"/>
      <c r="AW2759" s="627"/>
      <c r="AX2759" s="627"/>
      <c r="AY2759" s="627"/>
      <c r="AZ2759" s="627"/>
      <c r="BA2759" s="627"/>
      <c r="BB2759" s="627"/>
      <c r="BC2759" s="627"/>
      <c r="BD2759" s="627"/>
      <c r="BE2759" s="627"/>
      <c r="BF2759" s="627"/>
      <c r="BH2759" s="384" t="s">
        <v>74</v>
      </c>
      <c r="BI2759" s="384" t="s">
        <v>443</v>
      </c>
      <c r="BJ2759" s="384" t="str">
        <f t="shared" si="392"/>
        <v>Lalmonirhat Hatibanda</v>
      </c>
      <c r="BK2759" s="627"/>
      <c r="BL2759" s="627"/>
      <c r="BM2759" s="627"/>
      <c r="BN2759" s="627"/>
      <c r="BO2759" s="627"/>
      <c r="BP2759" s="627"/>
      <c r="BQ2759" s="627"/>
      <c r="BR2759" s="627"/>
      <c r="BS2759" s="627"/>
      <c r="BT2759" s="627"/>
      <c r="BU2759" s="627"/>
      <c r="BV2759" s="627"/>
      <c r="BW2759" s="627"/>
      <c r="BX2759" s="627"/>
      <c r="BY2759" s="627"/>
      <c r="CA2759" s="384" t="s">
        <v>74</v>
      </c>
      <c r="CB2759" s="384" t="s">
        <v>443</v>
      </c>
      <c r="CC2759" s="384" t="str">
        <f t="shared" si="398"/>
        <v>Lalmonirhat Hatibanda</v>
      </c>
      <c r="CD2759" s="629"/>
      <c r="CE2759" s="629"/>
      <c r="CF2759" s="629"/>
      <c r="CG2759" s="629"/>
      <c r="CH2759" s="629"/>
      <c r="CI2759" s="629"/>
      <c r="CJ2759" s="629"/>
      <c r="CK2759" s="629"/>
      <c r="CN2759" s="384" t="s">
        <v>74</v>
      </c>
      <c r="CO2759" s="384" t="s">
        <v>443</v>
      </c>
      <c r="CP2759" s="384" t="str">
        <f t="shared" si="399"/>
        <v>Lalmonirhat Hatibanda</v>
      </c>
      <c r="CQ2759" s="629"/>
      <c r="CR2759" s="629"/>
      <c r="CS2759" s="629"/>
      <c r="CT2759" s="629"/>
      <c r="CU2759" s="629"/>
      <c r="CV2759" s="629"/>
      <c r="CW2759" s="629"/>
      <c r="CX2759" s="629"/>
      <c r="CZ2759" s="384" t="s">
        <v>74</v>
      </c>
      <c r="DA2759" s="384" t="s">
        <v>443</v>
      </c>
      <c r="DB2759" s="384" t="str">
        <f t="shared" si="390"/>
        <v>Lalmonirhat Hatibanda</v>
      </c>
      <c r="DC2759" s="566"/>
      <c r="DD2759"/>
      <c r="DE2759" s="384" t="s">
        <v>74</v>
      </c>
      <c r="DF2759" s="384" t="s">
        <v>443</v>
      </c>
      <c r="DG2759" s="384" t="str">
        <f t="shared" si="391"/>
        <v>Lalmonirhat Hatibanda</v>
      </c>
      <c r="DH2759" s="566"/>
      <c r="DI2759"/>
      <c r="DJ2759" s="384" t="s">
        <v>74</v>
      </c>
      <c r="DK2759" s="384" t="s">
        <v>443</v>
      </c>
      <c r="DL2759" s="384" t="str">
        <f t="shared" si="395"/>
        <v>Lalmonirhat Hatibanda</v>
      </c>
      <c r="DM2759" s="566"/>
      <c r="DN2759"/>
      <c r="DO2759" s="384" t="s">
        <v>74</v>
      </c>
      <c r="DP2759" s="384" t="s">
        <v>443</v>
      </c>
      <c r="DQ2759" s="384" t="str">
        <f t="shared" si="396"/>
        <v>Lalmonirhat Hatibanda</v>
      </c>
      <c r="DR2759" s="566"/>
    </row>
    <row r="2760" spans="1:122" ht="15" hidden="1" x14ac:dyDescent="0.25">
      <c r="A2760" s="384" t="s">
        <v>74</v>
      </c>
      <c r="B2760" s="384" t="s">
        <v>373</v>
      </c>
      <c r="C2760" s="384" t="str">
        <f t="shared" si="393"/>
        <v>Lalmonirhat Kaliganj</v>
      </c>
      <c r="D2760" s="626"/>
      <c r="E2760" s="626"/>
      <c r="F2760" s="626"/>
      <c r="G2760" s="626"/>
      <c r="H2760" s="626"/>
      <c r="I2760" s="626"/>
      <c r="J2760" s="626"/>
      <c r="K2760" s="626"/>
      <c r="L2760" s="626"/>
      <c r="M2760" s="626"/>
      <c r="N2760" s="626"/>
      <c r="O2760" s="626"/>
      <c r="P2760" s="626"/>
      <c r="Q2760" s="626"/>
      <c r="R2760" s="626"/>
      <c r="S2760" s="324"/>
      <c r="T2760" s="324"/>
      <c r="U2760" s="384" t="s">
        <v>74</v>
      </c>
      <c r="V2760" s="384" t="s">
        <v>373</v>
      </c>
      <c r="W2760" s="384" t="str">
        <f t="shared" si="394"/>
        <v>Lalmonirhat Kaliganj</v>
      </c>
      <c r="X2760" s="626"/>
      <c r="Y2760" s="626"/>
      <c r="Z2760" s="626"/>
      <c r="AA2760" s="626"/>
      <c r="AB2760" s="626"/>
      <c r="AC2760" s="626"/>
      <c r="AD2760" s="626"/>
      <c r="AE2760" s="626"/>
      <c r="AF2760" s="626"/>
      <c r="AG2760" s="626"/>
      <c r="AH2760" s="626"/>
      <c r="AI2760" s="626"/>
      <c r="AJ2760" s="626"/>
      <c r="AK2760" s="626"/>
      <c r="AL2760" s="626"/>
      <c r="AO2760" s="384" t="s">
        <v>74</v>
      </c>
      <c r="AP2760" s="384" t="s">
        <v>373</v>
      </c>
      <c r="AQ2760" s="384" t="str">
        <f t="shared" si="397"/>
        <v>Lalmonirhat Kaliganj</v>
      </c>
      <c r="AR2760" s="627"/>
      <c r="AS2760" s="627"/>
      <c r="AT2760" s="627"/>
      <c r="AU2760" s="627"/>
      <c r="AV2760" s="627"/>
      <c r="AW2760" s="627"/>
      <c r="AX2760" s="627"/>
      <c r="AY2760" s="627"/>
      <c r="AZ2760" s="627"/>
      <c r="BA2760" s="627"/>
      <c r="BB2760" s="627"/>
      <c r="BC2760" s="627"/>
      <c r="BD2760" s="627"/>
      <c r="BE2760" s="627"/>
      <c r="BF2760" s="627"/>
      <c r="BH2760" s="384" t="s">
        <v>74</v>
      </c>
      <c r="BI2760" s="384" t="s">
        <v>373</v>
      </c>
      <c r="BJ2760" s="384" t="str">
        <f t="shared" si="392"/>
        <v>Lalmonirhat Kaliganj</v>
      </c>
      <c r="BK2760" s="627"/>
      <c r="BL2760" s="627"/>
      <c r="BM2760" s="627"/>
      <c r="BN2760" s="627"/>
      <c r="BO2760" s="627"/>
      <c r="BP2760" s="627"/>
      <c r="BQ2760" s="627"/>
      <c r="BR2760" s="627"/>
      <c r="BS2760" s="627"/>
      <c r="BT2760" s="627"/>
      <c r="BU2760" s="627"/>
      <c r="BV2760" s="627"/>
      <c r="BW2760" s="627"/>
      <c r="BX2760" s="627"/>
      <c r="BY2760" s="627"/>
      <c r="CA2760" s="384" t="s">
        <v>74</v>
      </c>
      <c r="CB2760" s="384" t="s">
        <v>373</v>
      </c>
      <c r="CC2760" s="384" t="str">
        <f t="shared" si="398"/>
        <v>Lalmonirhat Kaliganj</v>
      </c>
      <c r="CD2760" s="629"/>
      <c r="CE2760" s="629"/>
      <c r="CF2760" s="629"/>
      <c r="CG2760" s="629"/>
      <c r="CH2760" s="629"/>
      <c r="CI2760" s="629"/>
      <c r="CJ2760" s="629"/>
      <c r="CK2760" s="629"/>
      <c r="CN2760" s="384" t="s">
        <v>74</v>
      </c>
      <c r="CO2760" s="384" t="s">
        <v>373</v>
      </c>
      <c r="CP2760" s="384" t="str">
        <f t="shared" si="399"/>
        <v>Lalmonirhat Kaliganj</v>
      </c>
      <c r="CQ2760" s="629"/>
      <c r="CR2760" s="629"/>
      <c r="CS2760" s="629"/>
      <c r="CT2760" s="629"/>
      <c r="CU2760" s="629"/>
      <c r="CV2760" s="629"/>
      <c r="CW2760" s="629"/>
      <c r="CX2760" s="629"/>
      <c r="CZ2760" s="384" t="s">
        <v>74</v>
      </c>
      <c r="DA2760" s="384" t="s">
        <v>373</v>
      </c>
      <c r="DB2760" s="384" t="str">
        <f t="shared" si="390"/>
        <v>Lalmonirhat Kaliganj</v>
      </c>
      <c r="DC2760" s="566"/>
      <c r="DD2760"/>
      <c r="DE2760" s="384" t="s">
        <v>74</v>
      </c>
      <c r="DF2760" s="384" t="s">
        <v>373</v>
      </c>
      <c r="DG2760" s="384" t="str">
        <f t="shared" si="391"/>
        <v>Lalmonirhat Kaliganj</v>
      </c>
      <c r="DH2760" s="566"/>
      <c r="DI2760"/>
      <c r="DJ2760" s="384" t="s">
        <v>74</v>
      </c>
      <c r="DK2760" s="384" t="s">
        <v>373</v>
      </c>
      <c r="DL2760" s="384" t="str">
        <f t="shared" si="395"/>
        <v>Lalmonirhat Kaliganj</v>
      </c>
      <c r="DM2760" s="566"/>
      <c r="DN2760"/>
      <c r="DO2760" s="384" t="s">
        <v>74</v>
      </c>
      <c r="DP2760" s="384" t="s">
        <v>373</v>
      </c>
      <c r="DQ2760" s="384" t="str">
        <f t="shared" si="396"/>
        <v>Lalmonirhat Kaliganj</v>
      </c>
      <c r="DR2760" s="566"/>
    </row>
    <row r="2761" spans="1:122" ht="15" hidden="1" x14ac:dyDescent="0.25">
      <c r="A2761" s="384" t="s">
        <v>74</v>
      </c>
      <c r="B2761" s="241" t="s">
        <v>627</v>
      </c>
      <c r="C2761" s="384" t="str">
        <f t="shared" si="393"/>
        <v>Lalmonirhat Lalmonirhat Sadar</v>
      </c>
      <c r="D2761" s="626"/>
      <c r="E2761" s="626"/>
      <c r="F2761" s="626"/>
      <c r="G2761" s="626"/>
      <c r="H2761" s="626"/>
      <c r="I2761" s="626"/>
      <c r="J2761" s="626"/>
      <c r="K2761" s="626"/>
      <c r="L2761" s="626"/>
      <c r="M2761" s="626"/>
      <c r="N2761" s="626"/>
      <c r="O2761" s="626"/>
      <c r="P2761" s="626"/>
      <c r="Q2761" s="626"/>
      <c r="R2761" s="626"/>
      <c r="S2761" s="324"/>
      <c r="T2761" s="324"/>
      <c r="U2761" s="384" t="s">
        <v>74</v>
      </c>
      <c r="V2761" s="241" t="s">
        <v>627</v>
      </c>
      <c r="W2761" s="384" t="str">
        <f t="shared" si="394"/>
        <v>Lalmonirhat Lalmonirhat Sadar</v>
      </c>
      <c r="X2761" s="626"/>
      <c r="Y2761" s="626"/>
      <c r="Z2761" s="626"/>
      <c r="AA2761" s="626"/>
      <c r="AB2761" s="626"/>
      <c r="AC2761" s="626"/>
      <c r="AD2761" s="626"/>
      <c r="AE2761" s="626"/>
      <c r="AF2761" s="626"/>
      <c r="AG2761" s="626"/>
      <c r="AH2761" s="626"/>
      <c r="AI2761" s="626"/>
      <c r="AJ2761" s="626"/>
      <c r="AK2761" s="626"/>
      <c r="AL2761" s="626"/>
      <c r="AO2761" s="384" t="s">
        <v>74</v>
      </c>
      <c r="AP2761" s="241" t="s">
        <v>627</v>
      </c>
      <c r="AQ2761" s="384" t="str">
        <f t="shared" si="397"/>
        <v>Lalmonirhat Lalmonirhat Sadar</v>
      </c>
      <c r="AR2761" s="627"/>
      <c r="AS2761" s="627"/>
      <c r="AT2761" s="627"/>
      <c r="AU2761" s="627"/>
      <c r="AV2761" s="627"/>
      <c r="AW2761" s="627"/>
      <c r="AX2761" s="627"/>
      <c r="AY2761" s="627"/>
      <c r="AZ2761" s="627"/>
      <c r="BA2761" s="627"/>
      <c r="BB2761" s="627"/>
      <c r="BC2761" s="627"/>
      <c r="BD2761" s="627"/>
      <c r="BE2761" s="627"/>
      <c r="BF2761" s="627"/>
      <c r="BH2761" s="384" t="s">
        <v>74</v>
      </c>
      <c r="BI2761" s="241" t="s">
        <v>627</v>
      </c>
      <c r="BJ2761" s="384" t="str">
        <f t="shared" si="392"/>
        <v>Lalmonirhat Lalmonirhat Sadar</v>
      </c>
      <c r="BK2761" s="627"/>
      <c r="BL2761" s="627"/>
      <c r="BM2761" s="627"/>
      <c r="BN2761" s="627"/>
      <c r="BO2761" s="627"/>
      <c r="BP2761" s="627"/>
      <c r="BQ2761" s="627"/>
      <c r="BR2761" s="627"/>
      <c r="BS2761" s="627"/>
      <c r="BT2761" s="627"/>
      <c r="BU2761" s="627"/>
      <c r="BV2761" s="627"/>
      <c r="BW2761" s="627"/>
      <c r="BX2761" s="627"/>
      <c r="BY2761" s="627"/>
      <c r="CA2761" s="384" t="s">
        <v>74</v>
      </c>
      <c r="CB2761" s="241" t="s">
        <v>627</v>
      </c>
      <c r="CC2761" s="384" t="str">
        <f t="shared" si="398"/>
        <v>Lalmonirhat Lalmonirhat Sadar</v>
      </c>
      <c r="CD2761" s="629"/>
      <c r="CE2761" s="629"/>
      <c r="CF2761" s="629"/>
      <c r="CG2761" s="629"/>
      <c r="CH2761" s="629"/>
      <c r="CI2761" s="629"/>
      <c r="CJ2761" s="629"/>
      <c r="CK2761" s="629"/>
      <c r="CN2761" s="384" t="s">
        <v>74</v>
      </c>
      <c r="CO2761" s="241" t="s">
        <v>627</v>
      </c>
      <c r="CP2761" s="384" t="str">
        <f t="shared" si="399"/>
        <v>Lalmonirhat Lalmonirhat Sadar</v>
      </c>
      <c r="CQ2761" s="629"/>
      <c r="CR2761" s="629"/>
      <c r="CS2761" s="629"/>
      <c r="CT2761" s="629"/>
      <c r="CU2761" s="629"/>
      <c r="CV2761" s="629"/>
      <c r="CW2761" s="629"/>
      <c r="CX2761" s="629"/>
      <c r="CZ2761" s="384" t="s">
        <v>74</v>
      </c>
      <c r="DA2761" s="241" t="s">
        <v>627</v>
      </c>
      <c r="DB2761" s="384" t="str">
        <f t="shared" si="390"/>
        <v>Lalmonirhat Lalmonirhat Sadar</v>
      </c>
      <c r="DC2761" s="566"/>
      <c r="DD2761"/>
      <c r="DE2761" s="384" t="s">
        <v>74</v>
      </c>
      <c r="DF2761" s="241" t="s">
        <v>627</v>
      </c>
      <c r="DG2761" s="384" t="str">
        <f t="shared" si="391"/>
        <v>Lalmonirhat Lalmonirhat Sadar</v>
      </c>
      <c r="DH2761" s="566"/>
      <c r="DI2761"/>
      <c r="DJ2761" s="384" t="s">
        <v>74</v>
      </c>
      <c r="DK2761" s="241" t="s">
        <v>627</v>
      </c>
      <c r="DL2761" s="384" t="str">
        <f t="shared" si="395"/>
        <v>Lalmonirhat Lalmonirhat Sadar</v>
      </c>
      <c r="DM2761" s="566"/>
      <c r="DN2761"/>
      <c r="DO2761" s="384" t="s">
        <v>74</v>
      </c>
      <c r="DP2761" s="241" t="s">
        <v>627</v>
      </c>
      <c r="DQ2761" s="384" t="str">
        <f t="shared" si="396"/>
        <v>Lalmonirhat Lalmonirhat Sadar</v>
      </c>
      <c r="DR2761" s="566"/>
    </row>
    <row r="2762" spans="1:122" ht="15" hidden="1" x14ac:dyDescent="0.25">
      <c r="A2762" s="384" t="s">
        <v>74</v>
      </c>
      <c r="B2762" s="384" t="s">
        <v>444</v>
      </c>
      <c r="C2762" s="384" t="str">
        <f t="shared" si="393"/>
        <v>Lalmonirhat Patgram</v>
      </c>
      <c r="D2762" s="626"/>
      <c r="E2762" s="626"/>
      <c r="F2762" s="626"/>
      <c r="G2762" s="626"/>
      <c r="H2762" s="626"/>
      <c r="I2762" s="626"/>
      <c r="J2762" s="626"/>
      <c r="K2762" s="626"/>
      <c r="L2762" s="626"/>
      <c r="M2762" s="626"/>
      <c r="N2762" s="626"/>
      <c r="O2762" s="626"/>
      <c r="P2762" s="626"/>
      <c r="Q2762" s="626"/>
      <c r="R2762" s="626"/>
      <c r="S2762" s="324"/>
      <c r="T2762" s="324"/>
      <c r="U2762" s="384" t="s">
        <v>74</v>
      </c>
      <c r="V2762" s="384" t="s">
        <v>444</v>
      </c>
      <c r="W2762" s="384" t="str">
        <f t="shared" si="394"/>
        <v>Lalmonirhat Patgram</v>
      </c>
      <c r="X2762" s="626"/>
      <c r="Y2762" s="626"/>
      <c r="Z2762" s="626"/>
      <c r="AA2762" s="626"/>
      <c r="AB2762" s="626"/>
      <c r="AC2762" s="626"/>
      <c r="AD2762" s="626"/>
      <c r="AE2762" s="626"/>
      <c r="AF2762" s="626"/>
      <c r="AG2762" s="626"/>
      <c r="AH2762" s="626"/>
      <c r="AI2762" s="626"/>
      <c r="AJ2762" s="626"/>
      <c r="AK2762" s="626"/>
      <c r="AL2762" s="626"/>
      <c r="AO2762" s="384" t="s">
        <v>74</v>
      </c>
      <c r="AP2762" s="384" t="s">
        <v>444</v>
      </c>
      <c r="AQ2762" s="384" t="str">
        <f t="shared" si="397"/>
        <v>Lalmonirhat Patgram</v>
      </c>
      <c r="AR2762" s="627"/>
      <c r="AS2762" s="627"/>
      <c r="AT2762" s="627"/>
      <c r="AU2762" s="627"/>
      <c r="AV2762" s="627"/>
      <c r="AW2762" s="627"/>
      <c r="AX2762" s="627"/>
      <c r="AY2762" s="627"/>
      <c r="AZ2762" s="627"/>
      <c r="BA2762" s="627"/>
      <c r="BB2762" s="627"/>
      <c r="BC2762" s="627"/>
      <c r="BD2762" s="627"/>
      <c r="BE2762" s="627"/>
      <c r="BF2762" s="627"/>
      <c r="BH2762" s="384" t="s">
        <v>74</v>
      </c>
      <c r="BI2762" s="384" t="s">
        <v>444</v>
      </c>
      <c r="BJ2762" s="384" t="str">
        <f t="shared" si="392"/>
        <v>Lalmonirhat Patgram</v>
      </c>
      <c r="BK2762" s="627"/>
      <c r="BL2762" s="627"/>
      <c r="BM2762" s="627"/>
      <c r="BN2762" s="627"/>
      <c r="BO2762" s="627"/>
      <c r="BP2762" s="627"/>
      <c r="BQ2762" s="627"/>
      <c r="BR2762" s="627"/>
      <c r="BS2762" s="627"/>
      <c r="BT2762" s="627"/>
      <c r="BU2762" s="627"/>
      <c r="BV2762" s="627"/>
      <c r="BW2762" s="627"/>
      <c r="BX2762" s="627"/>
      <c r="BY2762" s="627"/>
      <c r="CA2762" s="384" t="s">
        <v>74</v>
      </c>
      <c r="CB2762" s="384" t="s">
        <v>444</v>
      </c>
      <c r="CC2762" s="384" t="str">
        <f t="shared" si="398"/>
        <v>Lalmonirhat Patgram</v>
      </c>
      <c r="CD2762" s="629"/>
      <c r="CE2762" s="629"/>
      <c r="CF2762" s="629"/>
      <c r="CG2762" s="629"/>
      <c r="CH2762" s="629"/>
      <c r="CI2762" s="629"/>
      <c r="CJ2762" s="629"/>
      <c r="CK2762" s="629"/>
      <c r="CN2762" s="384" t="s">
        <v>74</v>
      </c>
      <c r="CO2762" s="384" t="s">
        <v>444</v>
      </c>
      <c r="CP2762" s="384" t="str">
        <f t="shared" si="399"/>
        <v>Lalmonirhat Patgram</v>
      </c>
      <c r="CQ2762" s="629"/>
      <c r="CR2762" s="629"/>
      <c r="CS2762" s="629"/>
      <c r="CT2762" s="629"/>
      <c r="CU2762" s="629"/>
      <c r="CV2762" s="629"/>
      <c r="CW2762" s="629"/>
      <c r="CX2762" s="629"/>
      <c r="CZ2762" s="384" t="s">
        <v>74</v>
      </c>
      <c r="DA2762" s="384" t="s">
        <v>444</v>
      </c>
      <c r="DB2762" s="384" t="str">
        <f t="shared" si="390"/>
        <v>Lalmonirhat Patgram</v>
      </c>
      <c r="DC2762" s="566"/>
      <c r="DD2762"/>
      <c r="DE2762" s="384" t="s">
        <v>74</v>
      </c>
      <c r="DF2762" s="384" t="s">
        <v>444</v>
      </c>
      <c r="DG2762" s="384" t="str">
        <f t="shared" si="391"/>
        <v>Lalmonirhat Patgram</v>
      </c>
      <c r="DH2762" s="566"/>
      <c r="DI2762"/>
      <c r="DJ2762" s="384" t="s">
        <v>74</v>
      </c>
      <c r="DK2762" s="384" t="s">
        <v>444</v>
      </c>
      <c r="DL2762" s="384" t="str">
        <f t="shared" si="395"/>
        <v>Lalmonirhat Patgram</v>
      </c>
      <c r="DM2762" s="566"/>
      <c r="DN2762"/>
      <c r="DO2762" s="384" t="s">
        <v>74</v>
      </c>
      <c r="DP2762" s="384" t="s">
        <v>444</v>
      </c>
      <c r="DQ2762" s="384" t="str">
        <f t="shared" si="396"/>
        <v>Lalmonirhat Patgram</v>
      </c>
      <c r="DR2762" s="566"/>
    </row>
    <row r="2763" spans="1:122" ht="15" hidden="1" x14ac:dyDescent="0.25">
      <c r="A2763" s="384" t="s">
        <v>75</v>
      </c>
      <c r="B2763" s="384" t="s">
        <v>465</v>
      </c>
      <c r="C2763" s="384" t="str">
        <f t="shared" si="393"/>
        <v>Nilphamari Dimla</v>
      </c>
      <c r="D2763" s="626"/>
      <c r="E2763" s="626"/>
      <c r="F2763" s="626"/>
      <c r="G2763" s="626"/>
      <c r="H2763" s="626"/>
      <c r="I2763" s="626"/>
      <c r="J2763" s="626"/>
      <c r="K2763" s="626"/>
      <c r="L2763" s="626"/>
      <c r="M2763" s="626"/>
      <c r="N2763" s="626"/>
      <c r="O2763" s="626"/>
      <c r="P2763" s="626"/>
      <c r="Q2763" s="626"/>
      <c r="R2763" s="626"/>
      <c r="S2763" s="324"/>
      <c r="T2763" s="324"/>
      <c r="U2763" s="384" t="s">
        <v>75</v>
      </c>
      <c r="V2763" s="384" t="s">
        <v>465</v>
      </c>
      <c r="W2763" s="384" t="str">
        <f t="shared" si="394"/>
        <v>Nilphamari Dimla</v>
      </c>
      <c r="X2763" s="626"/>
      <c r="Y2763" s="626"/>
      <c r="Z2763" s="626"/>
      <c r="AA2763" s="626"/>
      <c r="AB2763" s="626"/>
      <c r="AC2763" s="626"/>
      <c r="AD2763" s="626"/>
      <c r="AE2763" s="626"/>
      <c r="AF2763" s="626"/>
      <c r="AG2763" s="626"/>
      <c r="AH2763" s="626"/>
      <c r="AI2763" s="626"/>
      <c r="AJ2763" s="626"/>
      <c r="AK2763" s="626"/>
      <c r="AL2763" s="626"/>
      <c r="AO2763" s="384" t="s">
        <v>75</v>
      </c>
      <c r="AP2763" s="384" t="s">
        <v>465</v>
      </c>
      <c r="AQ2763" s="384" t="str">
        <f t="shared" si="397"/>
        <v>Nilphamari Dimla</v>
      </c>
      <c r="AR2763" s="627"/>
      <c r="AS2763" s="627"/>
      <c r="AT2763" s="627"/>
      <c r="AU2763" s="627"/>
      <c r="AV2763" s="627"/>
      <c r="AW2763" s="627"/>
      <c r="AX2763" s="627"/>
      <c r="AY2763" s="627"/>
      <c r="AZ2763" s="627"/>
      <c r="BA2763" s="627"/>
      <c r="BB2763" s="627"/>
      <c r="BC2763" s="627"/>
      <c r="BD2763" s="627"/>
      <c r="BE2763" s="627"/>
      <c r="BF2763" s="627"/>
      <c r="BH2763" s="384" t="s">
        <v>75</v>
      </c>
      <c r="BI2763" s="384" t="s">
        <v>465</v>
      </c>
      <c r="BJ2763" s="384" t="str">
        <f t="shared" si="392"/>
        <v>Nilphamari Dimla</v>
      </c>
      <c r="BK2763" s="627"/>
      <c r="BL2763" s="627"/>
      <c r="BM2763" s="627"/>
      <c r="BN2763" s="627"/>
      <c r="BO2763" s="627"/>
      <c r="BP2763" s="627"/>
      <c r="BQ2763" s="627"/>
      <c r="BR2763" s="627"/>
      <c r="BS2763" s="627"/>
      <c r="BT2763" s="627"/>
      <c r="BU2763" s="627"/>
      <c r="BV2763" s="627"/>
      <c r="BW2763" s="627"/>
      <c r="BX2763" s="627"/>
      <c r="BY2763" s="627"/>
      <c r="CA2763" s="384" t="s">
        <v>75</v>
      </c>
      <c r="CB2763" s="384" t="s">
        <v>465</v>
      </c>
      <c r="CC2763" s="384" t="str">
        <f t="shared" si="398"/>
        <v>Nilphamari Dimla</v>
      </c>
      <c r="CD2763" s="629"/>
      <c r="CE2763" s="629"/>
      <c r="CF2763" s="629"/>
      <c r="CG2763" s="629"/>
      <c r="CH2763" s="629"/>
      <c r="CI2763" s="629"/>
      <c r="CJ2763" s="629"/>
      <c r="CK2763" s="629"/>
      <c r="CN2763" s="384" t="s">
        <v>75</v>
      </c>
      <c r="CO2763" s="384" t="s">
        <v>465</v>
      </c>
      <c r="CP2763" s="384" t="str">
        <f t="shared" si="399"/>
        <v>Nilphamari Dimla</v>
      </c>
      <c r="CQ2763" s="629"/>
      <c r="CR2763" s="629"/>
      <c r="CS2763" s="629"/>
      <c r="CT2763" s="629"/>
      <c r="CU2763" s="629"/>
      <c r="CV2763" s="629"/>
      <c r="CW2763" s="629"/>
      <c r="CX2763" s="629"/>
      <c r="CZ2763" s="384" t="s">
        <v>75</v>
      </c>
      <c r="DA2763" s="384" t="s">
        <v>465</v>
      </c>
      <c r="DB2763" s="384" t="str">
        <f t="shared" si="390"/>
        <v>Nilphamari Dimla</v>
      </c>
      <c r="DC2763" s="566"/>
      <c r="DD2763"/>
      <c r="DE2763" s="384" t="s">
        <v>75</v>
      </c>
      <c r="DF2763" s="384" t="s">
        <v>465</v>
      </c>
      <c r="DG2763" s="384" t="str">
        <f t="shared" si="391"/>
        <v>Nilphamari Dimla</v>
      </c>
      <c r="DH2763" s="566"/>
      <c r="DI2763"/>
      <c r="DJ2763" s="384" t="s">
        <v>75</v>
      </c>
      <c r="DK2763" s="384" t="s">
        <v>465</v>
      </c>
      <c r="DL2763" s="384" t="str">
        <f t="shared" si="395"/>
        <v>Nilphamari Dimla</v>
      </c>
      <c r="DM2763" s="566"/>
      <c r="DN2763"/>
      <c r="DO2763" s="384" t="s">
        <v>75</v>
      </c>
      <c r="DP2763" s="384" t="s">
        <v>465</v>
      </c>
      <c r="DQ2763" s="384" t="str">
        <f t="shared" si="396"/>
        <v>Nilphamari Dimla</v>
      </c>
      <c r="DR2763" s="566"/>
    </row>
    <row r="2764" spans="1:122" ht="15" hidden="1" x14ac:dyDescent="0.25">
      <c r="A2764" s="384" t="s">
        <v>75</v>
      </c>
      <c r="B2764" s="384" t="s">
        <v>466</v>
      </c>
      <c r="C2764" s="384" t="str">
        <f t="shared" si="393"/>
        <v>Nilphamari Domar</v>
      </c>
      <c r="D2764" s="626"/>
      <c r="E2764" s="626"/>
      <c r="F2764" s="626"/>
      <c r="G2764" s="626"/>
      <c r="H2764" s="626"/>
      <c r="I2764" s="626"/>
      <c r="J2764" s="626"/>
      <c r="K2764" s="626"/>
      <c r="L2764" s="626"/>
      <c r="M2764" s="626"/>
      <c r="N2764" s="626"/>
      <c r="O2764" s="626"/>
      <c r="P2764" s="626"/>
      <c r="Q2764" s="626"/>
      <c r="R2764" s="626"/>
      <c r="S2764" s="324"/>
      <c r="T2764" s="324"/>
      <c r="U2764" s="384" t="s">
        <v>75</v>
      </c>
      <c r="V2764" s="384" t="s">
        <v>466</v>
      </c>
      <c r="W2764" s="384" t="str">
        <f t="shared" si="394"/>
        <v>Nilphamari Domar</v>
      </c>
      <c r="X2764" s="626"/>
      <c r="Y2764" s="626"/>
      <c r="Z2764" s="626"/>
      <c r="AA2764" s="626"/>
      <c r="AB2764" s="626"/>
      <c r="AC2764" s="626"/>
      <c r="AD2764" s="626"/>
      <c r="AE2764" s="626"/>
      <c r="AF2764" s="626"/>
      <c r="AG2764" s="626"/>
      <c r="AH2764" s="626"/>
      <c r="AI2764" s="626"/>
      <c r="AJ2764" s="626"/>
      <c r="AK2764" s="626"/>
      <c r="AL2764" s="626"/>
      <c r="AO2764" s="384" t="s">
        <v>75</v>
      </c>
      <c r="AP2764" s="384" t="s">
        <v>466</v>
      </c>
      <c r="AQ2764" s="384" t="str">
        <f t="shared" si="397"/>
        <v>Nilphamari Domar</v>
      </c>
      <c r="AR2764" s="627"/>
      <c r="AS2764" s="627"/>
      <c r="AT2764" s="627"/>
      <c r="AU2764" s="627"/>
      <c r="AV2764" s="627"/>
      <c r="AW2764" s="627"/>
      <c r="AX2764" s="627"/>
      <c r="AY2764" s="627"/>
      <c r="AZ2764" s="627"/>
      <c r="BA2764" s="627"/>
      <c r="BB2764" s="627"/>
      <c r="BC2764" s="627"/>
      <c r="BD2764" s="627"/>
      <c r="BE2764" s="627"/>
      <c r="BF2764" s="627"/>
      <c r="BH2764" s="384" t="s">
        <v>75</v>
      </c>
      <c r="BI2764" s="384" t="s">
        <v>466</v>
      </c>
      <c r="BJ2764" s="384" t="str">
        <f t="shared" si="392"/>
        <v>Nilphamari Domar</v>
      </c>
      <c r="BK2764" s="627"/>
      <c r="BL2764" s="627"/>
      <c r="BM2764" s="627"/>
      <c r="BN2764" s="627"/>
      <c r="BO2764" s="627"/>
      <c r="BP2764" s="627"/>
      <c r="BQ2764" s="627"/>
      <c r="BR2764" s="627"/>
      <c r="BS2764" s="627"/>
      <c r="BT2764" s="627"/>
      <c r="BU2764" s="627"/>
      <c r="BV2764" s="627"/>
      <c r="BW2764" s="627"/>
      <c r="BX2764" s="627"/>
      <c r="BY2764" s="627"/>
      <c r="CA2764" s="384" t="s">
        <v>75</v>
      </c>
      <c r="CB2764" s="384" t="s">
        <v>466</v>
      </c>
      <c r="CC2764" s="384" t="str">
        <f t="shared" si="398"/>
        <v>Nilphamari Domar</v>
      </c>
      <c r="CD2764" s="629"/>
      <c r="CE2764" s="629"/>
      <c r="CF2764" s="629"/>
      <c r="CG2764" s="629"/>
      <c r="CH2764" s="629"/>
      <c r="CI2764" s="629"/>
      <c r="CJ2764" s="629"/>
      <c r="CK2764" s="629"/>
      <c r="CN2764" s="384" t="s">
        <v>75</v>
      </c>
      <c r="CO2764" s="384" t="s">
        <v>466</v>
      </c>
      <c r="CP2764" s="384" t="str">
        <f t="shared" si="399"/>
        <v>Nilphamari Domar</v>
      </c>
      <c r="CQ2764" s="629"/>
      <c r="CR2764" s="629"/>
      <c r="CS2764" s="629"/>
      <c r="CT2764" s="629"/>
      <c r="CU2764" s="629"/>
      <c r="CV2764" s="629"/>
      <c r="CW2764" s="629"/>
      <c r="CX2764" s="629"/>
      <c r="CZ2764" s="384" t="s">
        <v>75</v>
      </c>
      <c r="DA2764" s="384" t="s">
        <v>466</v>
      </c>
      <c r="DB2764" s="384" t="str">
        <f t="shared" si="390"/>
        <v>Nilphamari Domar</v>
      </c>
      <c r="DC2764" s="566"/>
      <c r="DD2764"/>
      <c r="DE2764" s="384" t="s">
        <v>75</v>
      </c>
      <c r="DF2764" s="384" t="s">
        <v>466</v>
      </c>
      <c r="DG2764" s="384" t="str">
        <f t="shared" si="391"/>
        <v>Nilphamari Domar</v>
      </c>
      <c r="DH2764" s="566"/>
      <c r="DI2764"/>
      <c r="DJ2764" s="384" t="s">
        <v>75</v>
      </c>
      <c r="DK2764" s="384" t="s">
        <v>466</v>
      </c>
      <c r="DL2764" s="384" t="str">
        <f t="shared" si="395"/>
        <v>Nilphamari Domar</v>
      </c>
      <c r="DM2764" s="566"/>
      <c r="DN2764"/>
      <c r="DO2764" s="384" t="s">
        <v>75</v>
      </c>
      <c r="DP2764" s="384" t="s">
        <v>466</v>
      </c>
      <c r="DQ2764" s="384" t="str">
        <f t="shared" si="396"/>
        <v>Nilphamari Domar</v>
      </c>
      <c r="DR2764" s="566"/>
    </row>
    <row r="2765" spans="1:122" ht="15" hidden="1" x14ac:dyDescent="0.25">
      <c r="A2765" s="384" t="s">
        <v>75</v>
      </c>
      <c r="B2765" s="384" t="s">
        <v>467</v>
      </c>
      <c r="C2765" s="384" t="str">
        <f t="shared" si="393"/>
        <v>Nilphamari Jaldhaka</v>
      </c>
      <c r="D2765" s="626"/>
      <c r="E2765" s="626"/>
      <c r="F2765" s="626"/>
      <c r="G2765" s="626"/>
      <c r="H2765" s="626"/>
      <c r="I2765" s="626"/>
      <c r="J2765" s="626"/>
      <c r="K2765" s="626"/>
      <c r="L2765" s="626"/>
      <c r="M2765" s="626"/>
      <c r="N2765" s="626"/>
      <c r="O2765" s="626"/>
      <c r="P2765" s="626"/>
      <c r="Q2765" s="626"/>
      <c r="R2765" s="626"/>
      <c r="S2765" s="324"/>
      <c r="T2765" s="324"/>
      <c r="U2765" s="384" t="s">
        <v>75</v>
      </c>
      <c r="V2765" s="384" t="s">
        <v>467</v>
      </c>
      <c r="W2765" s="384" t="str">
        <f t="shared" si="394"/>
        <v>Nilphamari Jaldhaka</v>
      </c>
      <c r="X2765" s="626"/>
      <c r="Y2765" s="626"/>
      <c r="Z2765" s="626"/>
      <c r="AA2765" s="626"/>
      <c r="AB2765" s="626"/>
      <c r="AC2765" s="626"/>
      <c r="AD2765" s="626"/>
      <c r="AE2765" s="626"/>
      <c r="AF2765" s="626"/>
      <c r="AG2765" s="626"/>
      <c r="AH2765" s="626"/>
      <c r="AI2765" s="626"/>
      <c r="AJ2765" s="626"/>
      <c r="AK2765" s="626"/>
      <c r="AL2765" s="626"/>
      <c r="AO2765" s="384" t="s">
        <v>75</v>
      </c>
      <c r="AP2765" s="384" t="s">
        <v>467</v>
      </c>
      <c r="AQ2765" s="384" t="str">
        <f t="shared" si="397"/>
        <v>Nilphamari Jaldhaka</v>
      </c>
      <c r="AR2765" s="627"/>
      <c r="AS2765" s="627"/>
      <c r="AT2765" s="627"/>
      <c r="AU2765" s="627"/>
      <c r="AV2765" s="627"/>
      <c r="AW2765" s="627"/>
      <c r="AX2765" s="627"/>
      <c r="AY2765" s="627"/>
      <c r="AZ2765" s="627"/>
      <c r="BA2765" s="627"/>
      <c r="BB2765" s="627"/>
      <c r="BC2765" s="627"/>
      <c r="BD2765" s="627"/>
      <c r="BE2765" s="627"/>
      <c r="BF2765" s="627"/>
      <c r="BH2765" s="384" t="s">
        <v>75</v>
      </c>
      <c r="BI2765" s="384" t="s">
        <v>467</v>
      </c>
      <c r="BJ2765" s="384" t="str">
        <f t="shared" si="392"/>
        <v>Nilphamari Jaldhaka</v>
      </c>
      <c r="BK2765" s="627"/>
      <c r="BL2765" s="627"/>
      <c r="BM2765" s="627"/>
      <c r="BN2765" s="627"/>
      <c r="BO2765" s="627"/>
      <c r="BP2765" s="627"/>
      <c r="BQ2765" s="627"/>
      <c r="BR2765" s="627"/>
      <c r="BS2765" s="627"/>
      <c r="BT2765" s="627"/>
      <c r="BU2765" s="627"/>
      <c r="BV2765" s="627"/>
      <c r="BW2765" s="627"/>
      <c r="BX2765" s="627"/>
      <c r="BY2765" s="627"/>
      <c r="CA2765" s="384" t="s">
        <v>75</v>
      </c>
      <c r="CB2765" s="384" t="s">
        <v>467</v>
      </c>
      <c r="CC2765" s="384" t="str">
        <f t="shared" si="398"/>
        <v>Nilphamari Jaldhaka</v>
      </c>
      <c r="CD2765" s="629"/>
      <c r="CE2765" s="629"/>
      <c r="CF2765" s="629"/>
      <c r="CG2765" s="629"/>
      <c r="CH2765" s="629"/>
      <c r="CI2765" s="629"/>
      <c r="CJ2765" s="629"/>
      <c r="CK2765" s="629"/>
      <c r="CN2765" s="384" t="s">
        <v>75</v>
      </c>
      <c r="CO2765" s="384" t="s">
        <v>467</v>
      </c>
      <c r="CP2765" s="384" t="str">
        <f t="shared" si="399"/>
        <v>Nilphamari Jaldhaka</v>
      </c>
      <c r="CQ2765" s="629"/>
      <c r="CR2765" s="629"/>
      <c r="CS2765" s="629"/>
      <c r="CT2765" s="629"/>
      <c r="CU2765" s="629"/>
      <c r="CV2765" s="629"/>
      <c r="CW2765" s="629"/>
      <c r="CX2765" s="629"/>
      <c r="CZ2765" s="384" t="s">
        <v>75</v>
      </c>
      <c r="DA2765" s="384" t="s">
        <v>467</v>
      </c>
      <c r="DB2765" s="384" t="str">
        <f t="shared" si="390"/>
        <v>Nilphamari Jaldhaka</v>
      </c>
      <c r="DC2765" s="566"/>
      <c r="DD2765"/>
      <c r="DE2765" s="384" t="s">
        <v>75</v>
      </c>
      <c r="DF2765" s="384" t="s">
        <v>467</v>
      </c>
      <c r="DG2765" s="384" t="str">
        <f t="shared" si="391"/>
        <v>Nilphamari Jaldhaka</v>
      </c>
      <c r="DH2765" s="566"/>
      <c r="DI2765"/>
      <c r="DJ2765" s="384" t="s">
        <v>75</v>
      </c>
      <c r="DK2765" s="384" t="s">
        <v>467</v>
      </c>
      <c r="DL2765" s="384" t="str">
        <f t="shared" si="395"/>
        <v>Nilphamari Jaldhaka</v>
      </c>
      <c r="DM2765" s="566"/>
      <c r="DN2765"/>
      <c r="DO2765" s="384" t="s">
        <v>75</v>
      </c>
      <c r="DP2765" s="384" t="s">
        <v>467</v>
      </c>
      <c r="DQ2765" s="384" t="str">
        <f t="shared" si="396"/>
        <v>Nilphamari Jaldhaka</v>
      </c>
      <c r="DR2765" s="566"/>
    </row>
    <row r="2766" spans="1:122" ht="15" hidden="1" x14ac:dyDescent="0.25">
      <c r="A2766" s="384" t="s">
        <v>75</v>
      </c>
      <c r="B2766" s="384" t="s">
        <v>468</v>
      </c>
      <c r="C2766" s="384" t="str">
        <f t="shared" si="393"/>
        <v>Nilphamari Kishorganj</v>
      </c>
      <c r="D2766" s="626"/>
      <c r="E2766" s="626"/>
      <c r="F2766" s="626"/>
      <c r="G2766" s="626"/>
      <c r="H2766" s="626"/>
      <c r="I2766" s="626"/>
      <c r="J2766" s="626"/>
      <c r="K2766" s="626"/>
      <c r="L2766" s="626"/>
      <c r="M2766" s="626"/>
      <c r="N2766" s="626"/>
      <c r="O2766" s="626"/>
      <c r="P2766" s="626"/>
      <c r="Q2766" s="626"/>
      <c r="R2766" s="626"/>
      <c r="S2766" s="324"/>
      <c r="T2766" s="324"/>
      <c r="U2766" s="384" t="s">
        <v>75</v>
      </c>
      <c r="V2766" s="384" t="s">
        <v>468</v>
      </c>
      <c r="W2766" s="384" t="str">
        <f t="shared" si="394"/>
        <v>Nilphamari Kishorganj</v>
      </c>
      <c r="X2766" s="626"/>
      <c r="Y2766" s="626"/>
      <c r="Z2766" s="626"/>
      <c r="AA2766" s="626"/>
      <c r="AB2766" s="626"/>
      <c r="AC2766" s="626"/>
      <c r="AD2766" s="626"/>
      <c r="AE2766" s="626"/>
      <c r="AF2766" s="626"/>
      <c r="AG2766" s="626"/>
      <c r="AH2766" s="626"/>
      <c r="AI2766" s="626"/>
      <c r="AJ2766" s="626"/>
      <c r="AK2766" s="626"/>
      <c r="AL2766" s="626"/>
      <c r="AO2766" s="384" t="s">
        <v>75</v>
      </c>
      <c r="AP2766" s="384" t="s">
        <v>468</v>
      </c>
      <c r="AQ2766" s="384" t="str">
        <f t="shared" si="397"/>
        <v>Nilphamari Kishorganj</v>
      </c>
      <c r="AR2766" s="627"/>
      <c r="AS2766" s="627"/>
      <c r="AT2766" s="627"/>
      <c r="AU2766" s="627"/>
      <c r="AV2766" s="627"/>
      <c r="AW2766" s="627"/>
      <c r="AX2766" s="627"/>
      <c r="AY2766" s="627"/>
      <c r="AZ2766" s="627"/>
      <c r="BA2766" s="627"/>
      <c r="BB2766" s="627"/>
      <c r="BC2766" s="627"/>
      <c r="BD2766" s="627"/>
      <c r="BE2766" s="627"/>
      <c r="BF2766" s="627"/>
      <c r="BH2766" s="384" t="s">
        <v>75</v>
      </c>
      <c r="BI2766" s="384" t="s">
        <v>468</v>
      </c>
      <c r="BJ2766" s="384" t="str">
        <f t="shared" si="392"/>
        <v>Nilphamari Kishorganj</v>
      </c>
      <c r="BK2766" s="627"/>
      <c r="BL2766" s="627"/>
      <c r="BM2766" s="627"/>
      <c r="BN2766" s="627"/>
      <c r="BO2766" s="627"/>
      <c r="BP2766" s="627"/>
      <c r="BQ2766" s="627"/>
      <c r="BR2766" s="627"/>
      <c r="BS2766" s="627"/>
      <c r="BT2766" s="627"/>
      <c r="BU2766" s="627"/>
      <c r="BV2766" s="627"/>
      <c r="BW2766" s="627"/>
      <c r="BX2766" s="627"/>
      <c r="BY2766" s="627"/>
      <c r="CA2766" s="384" t="s">
        <v>75</v>
      </c>
      <c r="CB2766" s="384" t="s">
        <v>468</v>
      </c>
      <c r="CC2766" s="384" t="str">
        <f t="shared" si="398"/>
        <v>Nilphamari Kishorganj</v>
      </c>
      <c r="CD2766" s="629"/>
      <c r="CE2766" s="629"/>
      <c r="CF2766" s="629"/>
      <c r="CG2766" s="629"/>
      <c r="CH2766" s="629"/>
      <c r="CI2766" s="629"/>
      <c r="CJ2766" s="629"/>
      <c r="CK2766" s="629"/>
      <c r="CN2766" s="384" t="s">
        <v>75</v>
      </c>
      <c r="CO2766" s="384" t="s">
        <v>468</v>
      </c>
      <c r="CP2766" s="384" t="str">
        <f t="shared" si="399"/>
        <v>Nilphamari Kishorganj</v>
      </c>
      <c r="CQ2766" s="629"/>
      <c r="CR2766" s="629"/>
      <c r="CS2766" s="629"/>
      <c r="CT2766" s="629"/>
      <c r="CU2766" s="629"/>
      <c r="CV2766" s="629"/>
      <c r="CW2766" s="629"/>
      <c r="CX2766" s="629"/>
      <c r="CZ2766" s="384" t="s">
        <v>75</v>
      </c>
      <c r="DA2766" s="384" t="s">
        <v>468</v>
      </c>
      <c r="DB2766" s="384" t="str">
        <f t="shared" si="390"/>
        <v>Nilphamari Kishorganj</v>
      </c>
      <c r="DC2766" s="566"/>
      <c r="DD2766"/>
      <c r="DE2766" s="384" t="s">
        <v>75</v>
      </c>
      <c r="DF2766" s="384" t="s">
        <v>468</v>
      </c>
      <c r="DG2766" s="384" t="str">
        <f t="shared" si="391"/>
        <v>Nilphamari Kishorganj</v>
      </c>
      <c r="DH2766" s="566"/>
      <c r="DI2766"/>
      <c r="DJ2766" s="384" t="s">
        <v>75</v>
      </c>
      <c r="DK2766" s="384" t="s">
        <v>468</v>
      </c>
      <c r="DL2766" s="384" t="str">
        <f t="shared" si="395"/>
        <v>Nilphamari Kishorganj</v>
      </c>
      <c r="DM2766" s="566"/>
      <c r="DN2766"/>
      <c r="DO2766" s="384" t="s">
        <v>75</v>
      </c>
      <c r="DP2766" s="384" t="s">
        <v>468</v>
      </c>
      <c r="DQ2766" s="384" t="str">
        <f t="shared" si="396"/>
        <v>Nilphamari Kishorganj</v>
      </c>
      <c r="DR2766" s="566"/>
    </row>
    <row r="2767" spans="1:122" ht="15" hidden="1" x14ac:dyDescent="0.25">
      <c r="A2767" s="384" t="s">
        <v>75</v>
      </c>
      <c r="B2767" s="384" t="s">
        <v>997</v>
      </c>
      <c r="C2767" s="384" t="str">
        <f t="shared" si="393"/>
        <v>Nilphamari Nilphamari DOTs Corner</v>
      </c>
      <c r="D2767" s="626"/>
      <c r="E2767" s="626"/>
      <c r="F2767" s="626"/>
      <c r="G2767" s="626"/>
      <c r="H2767" s="626"/>
      <c r="I2767" s="626"/>
      <c r="J2767" s="626"/>
      <c r="K2767" s="626"/>
      <c r="L2767" s="626"/>
      <c r="M2767" s="626"/>
      <c r="N2767" s="626"/>
      <c r="O2767" s="626"/>
      <c r="P2767" s="626"/>
      <c r="Q2767" s="626"/>
      <c r="R2767" s="626"/>
      <c r="S2767" s="324"/>
      <c r="T2767" s="324"/>
      <c r="U2767" s="384" t="s">
        <v>75</v>
      </c>
      <c r="V2767" s="384" t="s">
        <v>997</v>
      </c>
      <c r="W2767" s="384" t="str">
        <f t="shared" si="394"/>
        <v>Nilphamari Nilphamari DOTs Corner</v>
      </c>
      <c r="X2767" s="626"/>
      <c r="Y2767" s="626"/>
      <c r="Z2767" s="626"/>
      <c r="AA2767" s="626"/>
      <c r="AB2767" s="626"/>
      <c r="AC2767" s="626"/>
      <c r="AD2767" s="626"/>
      <c r="AE2767" s="626"/>
      <c r="AF2767" s="626"/>
      <c r="AG2767" s="626"/>
      <c r="AH2767" s="626"/>
      <c r="AI2767" s="626"/>
      <c r="AJ2767" s="626"/>
      <c r="AK2767" s="626"/>
      <c r="AL2767" s="626"/>
      <c r="AO2767" s="384" t="s">
        <v>75</v>
      </c>
      <c r="AP2767" s="384" t="s">
        <v>997</v>
      </c>
      <c r="AQ2767" s="384" t="str">
        <f t="shared" si="397"/>
        <v>Nilphamari Nilphamari DOTs Corner</v>
      </c>
      <c r="AR2767" s="627"/>
      <c r="AS2767" s="627"/>
      <c r="AT2767" s="627"/>
      <c r="AU2767" s="627"/>
      <c r="AV2767" s="627"/>
      <c r="AW2767" s="627"/>
      <c r="AX2767" s="627"/>
      <c r="AY2767" s="627"/>
      <c r="AZ2767" s="627"/>
      <c r="BA2767" s="627"/>
      <c r="BB2767" s="627"/>
      <c r="BC2767" s="627"/>
      <c r="BD2767" s="627"/>
      <c r="BE2767" s="627"/>
      <c r="BF2767" s="627"/>
      <c r="BH2767" s="384" t="s">
        <v>75</v>
      </c>
      <c r="BI2767" s="384" t="s">
        <v>997</v>
      </c>
      <c r="BJ2767" s="384" t="str">
        <f t="shared" si="392"/>
        <v>Nilphamari Nilphamari DOTs Corner</v>
      </c>
      <c r="BK2767" s="627"/>
      <c r="BL2767" s="627"/>
      <c r="BM2767" s="627"/>
      <c r="BN2767" s="627"/>
      <c r="BO2767" s="627"/>
      <c r="BP2767" s="627"/>
      <c r="BQ2767" s="627"/>
      <c r="BR2767" s="627"/>
      <c r="BS2767" s="627"/>
      <c r="BT2767" s="627"/>
      <c r="BU2767" s="627"/>
      <c r="BV2767" s="627"/>
      <c r="BW2767" s="627"/>
      <c r="BX2767" s="627"/>
      <c r="BY2767" s="627"/>
      <c r="CA2767" s="384" t="s">
        <v>75</v>
      </c>
      <c r="CB2767" s="384" t="s">
        <v>997</v>
      </c>
      <c r="CC2767" s="384" t="str">
        <f t="shared" si="398"/>
        <v>Nilphamari Nilphamari DOTs Corner</v>
      </c>
      <c r="CD2767" s="629"/>
      <c r="CE2767" s="629"/>
      <c r="CF2767" s="629"/>
      <c r="CG2767" s="629"/>
      <c r="CH2767" s="629"/>
      <c r="CI2767" s="629"/>
      <c r="CJ2767" s="629"/>
      <c r="CK2767" s="629"/>
      <c r="CN2767" s="384" t="s">
        <v>75</v>
      </c>
      <c r="CO2767" s="384" t="s">
        <v>997</v>
      </c>
      <c r="CP2767" s="384" t="str">
        <f t="shared" si="399"/>
        <v>Nilphamari Nilphamari DOTs Corner</v>
      </c>
      <c r="CQ2767" s="629"/>
      <c r="CR2767" s="629"/>
      <c r="CS2767" s="629"/>
      <c r="CT2767" s="629"/>
      <c r="CU2767" s="629"/>
      <c r="CV2767" s="629"/>
      <c r="CW2767" s="629"/>
      <c r="CX2767" s="629"/>
      <c r="CZ2767" s="384" t="s">
        <v>75</v>
      </c>
      <c r="DA2767" s="384" t="s">
        <v>997</v>
      </c>
      <c r="DB2767" s="384" t="str">
        <f t="shared" si="390"/>
        <v>Nilphamari Nilphamari DOTs Corner</v>
      </c>
      <c r="DC2767" s="566"/>
      <c r="DD2767"/>
      <c r="DE2767" s="384" t="s">
        <v>75</v>
      </c>
      <c r="DF2767" s="384" t="s">
        <v>997</v>
      </c>
      <c r="DG2767" s="384" t="str">
        <f t="shared" si="391"/>
        <v>Nilphamari Nilphamari DOTs Corner</v>
      </c>
      <c r="DH2767" s="566"/>
      <c r="DI2767"/>
      <c r="DJ2767" s="384" t="s">
        <v>75</v>
      </c>
      <c r="DK2767" s="384" t="s">
        <v>997</v>
      </c>
      <c r="DL2767" s="384" t="str">
        <f t="shared" si="395"/>
        <v>Nilphamari Nilphamari DOTs Corner</v>
      </c>
      <c r="DM2767" s="566"/>
      <c r="DN2767"/>
      <c r="DO2767" s="384" t="s">
        <v>75</v>
      </c>
      <c r="DP2767" s="384" t="s">
        <v>997</v>
      </c>
      <c r="DQ2767" s="384" t="str">
        <f t="shared" si="396"/>
        <v>Nilphamari Nilphamari DOTs Corner</v>
      </c>
      <c r="DR2767" s="566"/>
    </row>
    <row r="2768" spans="1:122" ht="15" hidden="1" x14ac:dyDescent="0.25">
      <c r="A2768" s="384" t="s">
        <v>75</v>
      </c>
      <c r="B2768" s="241" t="s">
        <v>634</v>
      </c>
      <c r="C2768" s="384" t="str">
        <f t="shared" si="393"/>
        <v>Nilphamari Nilphamari Sadar</v>
      </c>
      <c r="D2768" s="626"/>
      <c r="E2768" s="626"/>
      <c r="F2768" s="626"/>
      <c r="G2768" s="626"/>
      <c r="H2768" s="626"/>
      <c r="I2768" s="626"/>
      <c r="J2768" s="626"/>
      <c r="K2768" s="626"/>
      <c r="L2768" s="626"/>
      <c r="M2768" s="626"/>
      <c r="N2768" s="626"/>
      <c r="O2768" s="626"/>
      <c r="P2768" s="626"/>
      <c r="Q2768" s="626"/>
      <c r="R2768" s="626"/>
      <c r="S2768" s="324"/>
      <c r="T2768" s="324"/>
      <c r="U2768" s="384" t="s">
        <v>75</v>
      </c>
      <c r="V2768" s="241" t="s">
        <v>634</v>
      </c>
      <c r="W2768" s="384" t="str">
        <f t="shared" si="394"/>
        <v>Nilphamari Nilphamari Sadar</v>
      </c>
      <c r="X2768" s="626"/>
      <c r="Y2768" s="626"/>
      <c r="Z2768" s="626"/>
      <c r="AA2768" s="626"/>
      <c r="AB2768" s="626"/>
      <c r="AC2768" s="626"/>
      <c r="AD2768" s="626"/>
      <c r="AE2768" s="626"/>
      <c r="AF2768" s="626"/>
      <c r="AG2768" s="626"/>
      <c r="AH2768" s="626"/>
      <c r="AI2768" s="626"/>
      <c r="AJ2768" s="626"/>
      <c r="AK2768" s="626"/>
      <c r="AL2768" s="626"/>
      <c r="AO2768" s="384" t="s">
        <v>75</v>
      </c>
      <c r="AP2768" s="241" t="s">
        <v>634</v>
      </c>
      <c r="AQ2768" s="384" t="str">
        <f t="shared" si="397"/>
        <v>Nilphamari Nilphamari Sadar</v>
      </c>
      <c r="AR2768" s="627"/>
      <c r="AS2768" s="627"/>
      <c r="AT2768" s="627"/>
      <c r="AU2768" s="627"/>
      <c r="AV2768" s="627"/>
      <c r="AW2768" s="627"/>
      <c r="AX2768" s="627"/>
      <c r="AY2768" s="627"/>
      <c r="AZ2768" s="627"/>
      <c r="BA2768" s="627"/>
      <c r="BB2768" s="627"/>
      <c r="BC2768" s="627"/>
      <c r="BD2768" s="627"/>
      <c r="BE2768" s="627"/>
      <c r="BF2768" s="627"/>
      <c r="BH2768" s="384" t="s">
        <v>75</v>
      </c>
      <c r="BI2768" s="241" t="s">
        <v>634</v>
      </c>
      <c r="BJ2768" s="384" t="str">
        <f t="shared" si="392"/>
        <v>Nilphamari Nilphamari Sadar</v>
      </c>
      <c r="BK2768" s="627"/>
      <c r="BL2768" s="627"/>
      <c r="BM2768" s="627"/>
      <c r="BN2768" s="627"/>
      <c r="BO2768" s="627"/>
      <c r="BP2768" s="627"/>
      <c r="BQ2768" s="627"/>
      <c r="BR2768" s="627"/>
      <c r="BS2768" s="627"/>
      <c r="BT2768" s="627"/>
      <c r="BU2768" s="627"/>
      <c r="BV2768" s="627"/>
      <c r="BW2768" s="627"/>
      <c r="BX2768" s="627"/>
      <c r="BY2768" s="627"/>
      <c r="CA2768" s="384" t="s">
        <v>75</v>
      </c>
      <c r="CB2768" s="241" t="s">
        <v>634</v>
      </c>
      <c r="CC2768" s="384" t="str">
        <f t="shared" si="398"/>
        <v>Nilphamari Nilphamari Sadar</v>
      </c>
      <c r="CD2768" s="629"/>
      <c r="CE2768" s="629"/>
      <c r="CF2768" s="629"/>
      <c r="CG2768" s="629"/>
      <c r="CH2768" s="629"/>
      <c r="CI2768" s="629"/>
      <c r="CJ2768" s="629"/>
      <c r="CK2768" s="629"/>
      <c r="CN2768" s="384" t="s">
        <v>75</v>
      </c>
      <c r="CO2768" s="241" t="s">
        <v>634</v>
      </c>
      <c r="CP2768" s="384" t="str">
        <f t="shared" si="399"/>
        <v>Nilphamari Nilphamari Sadar</v>
      </c>
      <c r="CQ2768" s="629"/>
      <c r="CR2768" s="629"/>
      <c r="CS2768" s="629"/>
      <c r="CT2768" s="629"/>
      <c r="CU2768" s="629"/>
      <c r="CV2768" s="629"/>
      <c r="CW2768" s="629"/>
      <c r="CX2768" s="629"/>
      <c r="CZ2768" s="384" t="s">
        <v>75</v>
      </c>
      <c r="DA2768" s="241" t="s">
        <v>634</v>
      </c>
      <c r="DB2768" s="384" t="str">
        <f t="shared" si="390"/>
        <v>Nilphamari Nilphamari Sadar</v>
      </c>
      <c r="DC2768" s="566"/>
      <c r="DD2768"/>
      <c r="DE2768" s="384" t="s">
        <v>75</v>
      </c>
      <c r="DF2768" s="241" t="s">
        <v>634</v>
      </c>
      <c r="DG2768" s="384" t="str">
        <f t="shared" si="391"/>
        <v>Nilphamari Nilphamari Sadar</v>
      </c>
      <c r="DH2768" s="566"/>
      <c r="DI2768"/>
      <c r="DJ2768" s="384" t="s">
        <v>75</v>
      </c>
      <c r="DK2768" s="241" t="s">
        <v>634</v>
      </c>
      <c r="DL2768" s="384" t="str">
        <f t="shared" si="395"/>
        <v>Nilphamari Nilphamari Sadar</v>
      </c>
      <c r="DM2768" s="566"/>
      <c r="DN2768"/>
      <c r="DO2768" s="384" t="s">
        <v>75</v>
      </c>
      <c r="DP2768" s="241" t="s">
        <v>634</v>
      </c>
      <c r="DQ2768" s="384" t="str">
        <f t="shared" si="396"/>
        <v>Nilphamari Nilphamari Sadar</v>
      </c>
      <c r="DR2768" s="566"/>
    </row>
    <row r="2769" spans="1:122" ht="15" hidden="1" x14ac:dyDescent="0.25">
      <c r="A2769" s="384" t="s">
        <v>75</v>
      </c>
      <c r="B2769" s="385" t="s">
        <v>88</v>
      </c>
      <c r="C2769" s="384" t="str">
        <f t="shared" si="393"/>
        <v>Nilphamari Prison</v>
      </c>
      <c r="D2769" s="626"/>
      <c r="E2769" s="626"/>
      <c r="F2769" s="626"/>
      <c r="G2769" s="626"/>
      <c r="H2769" s="626"/>
      <c r="I2769" s="626"/>
      <c r="J2769" s="626"/>
      <c r="K2769" s="626"/>
      <c r="L2769" s="626"/>
      <c r="M2769" s="626"/>
      <c r="N2769" s="626"/>
      <c r="O2769" s="626"/>
      <c r="P2769" s="626"/>
      <c r="Q2769" s="626"/>
      <c r="R2769" s="626"/>
      <c r="S2769" s="324"/>
      <c r="T2769" s="324"/>
      <c r="U2769" s="384" t="s">
        <v>75</v>
      </c>
      <c r="V2769" s="385" t="s">
        <v>88</v>
      </c>
      <c r="W2769" s="384" t="str">
        <f t="shared" si="394"/>
        <v>Nilphamari Prison</v>
      </c>
      <c r="X2769" s="626"/>
      <c r="Y2769" s="626"/>
      <c r="Z2769" s="626"/>
      <c r="AA2769" s="626"/>
      <c r="AB2769" s="626"/>
      <c r="AC2769" s="626"/>
      <c r="AD2769" s="626"/>
      <c r="AE2769" s="626"/>
      <c r="AF2769" s="626"/>
      <c r="AG2769" s="626"/>
      <c r="AH2769" s="626"/>
      <c r="AI2769" s="626"/>
      <c r="AJ2769" s="626"/>
      <c r="AK2769" s="626"/>
      <c r="AL2769" s="626"/>
      <c r="AO2769" s="384" t="s">
        <v>75</v>
      </c>
      <c r="AP2769" s="385" t="s">
        <v>88</v>
      </c>
      <c r="AQ2769" s="384" t="str">
        <f t="shared" si="397"/>
        <v>Nilphamari Prison</v>
      </c>
      <c r="AR2769" s="627"/>
      <c r="AS2769" s="627"/>
      <c r="AT2769" s="627"/>
      <c r="AU2769" s="627"/>
      <c r="AV2769" s="627"/>
      <c r="AW2769" s="627"/>
      <c r="AX2769" s="627"/>
      <c r="AY2769" s="627"/>
      <c r="AZ2769" s="627"/>
      <c r="BA2769" s="627"/>
      <c r="BB2769" s="627"/>
      <c r="BC2769" s="627"/>
      <c r="BD2769" s="627"/>
      <c r="BE2769" s="627"/>
      <c r="BF2769" s="627"/>
      <c r="BH2769" s="384" t="s">
        <v>75</v>
      </c>
      <c r="BI2769" s="385" t="s">
        <v>88</v>
      </c>
      <c r="BJ2769" s="384" t="str">
        <f t="shared" si="392"/>
        <v>Nilphamari Prison</v>
      </c>
      <c r="BK2769" s="627"/>
      <c r="BL2769" s="627"/>
      <c r="BM2769" s="627"/>
      <c r="BN2769" s="627"/>
      <c r="BO2769" s="627"/>
      <c r="BP2769" s="627"/>
      <c r="BQ2769" s="627"/>
      <c r="BR2769" s="627"/>
      <c r="BS2769" s="627"/>
      <c r="BT2769" s="627"/>
      <c r="BU2769" s="627"/>
      <c r="BV2769" s="627"/>
      <c r="BW2769" s="627"/>
      <c r="BX2769" s="627"/>
      <c r="BY2769" s="627"/>
      <c r="CA2769" s="384" t="s">
        <v>75</v>
      </c>
      <c r="CB2769" s="385" t="s">
        <v>88</v>
      </c>
      <c r="CC2769" s="384" t="str">
        <f t="shared" si="398"/>
        <v>Nilphamari Prison</v>
      </c>
      <c r="CD2769" s="629"/>
      <c r="CE2769" s="629"/>
      <c r="CF2769" s="629"/>
      <c r="CG2769" s="629"/>
      <c r="CH2769" s="629"/>
      <c r="CI2769" s="629"/>
      <c r="CJ2769" s="629"/>
      <c r="CK2769" s="629"/>
      <c r="CN2769" s="384" t="s">
        <v>75</v>
      </c>
      <c r="CO2769" s="385" t="s">
        <v>88</v>
      </c>
      <c r="CP2769" s="384" t="str">
        <f t="shared" si="399"/>
        <v>Nilphamari Prison</v>
      </c>
      <c r="CQ2769" s="629"/>
      <c r="CR2769" s="629"/>
      <c r="CS2769" s="629"/>
      <c r="CT2769" s="629"/>
      <c r="CU2769" s="629"/>
      <c r="CV2769" s="629"/>
      <c r="CW2769" s="629"/>
      <c r="CX2769" s="629"/>
      <c r="CZ2769" s="384" t="s">
        <v>75</v>
      </c>
      <c r="DA2769" s="385" t="s">
        <v>88</v>
      </c>
      <c r="DB2769" s="384" t="str">
        <f t="shared" si="390"/>
        <v>Nilphamari Prison</v>
      </c>
      <c r="DC2769" s="566"/>
      <c r="DD2769"/>
      <c r="DE2769" s="384" t="s">
        <v>75</v>
      </c>
      <c r="DF2769" s="385" t="s">
        <v>88</v>
      </c>
      <c r="DG2769" s="384" t="str">
        <f t="shared" si="391"/>
        <v>Nilphamari Prison</v>
      </c>
      <c r="DH2769" s="566"/>
      <c r="DI2769"/>
      <c r="DJ2769" s="384" t="s">
        <v>75</v>
      </c>
      <c r="DK2769" s="385" t="s">
        <v>88</v>
      </c>
      <c r="DL2769" s="384" t="str">
        <f t="shared" si="395"/>
        <v>Nilphamari Prison</v>
      </c>
      <c r="DM2769" s="566"/>
      <c r="DN2769"/>
      <c r="DO2769" s="384" t="s">
        <v>75</v>
      </c>
      <c r="DP2769" s="385" t="s">
        <v>88</v>
      </c>
      <c r="DQ2769" s="384" t="str">
        <f t="shared" si="396"/>
        <v>Nilphamari Prison</v>
      </c>
      <c r="DR2769" s="566"/>
    </row>
    <row r="2770" spans="1:122" ht="15" hidden="1" x14ac:dyDescent="0.25">
      <c r="A2770" s="384" t="s">
        <v>75</v>
      </c>
      <c r="B2770" s="241" t="s">
        <v>635</v>
      </c>
      <c r="C2770" s="384" t="str">
        <f t="shared" si="393"/>
        <v>Nilphamari Saidpur/ LAMB</v>
      </c>
      <c r="D2770" s="626"/>
      <c r="E2770" s="626"/>
      <c r="F2770" s="626"/>
      <c r="G2770" s="626"/>
      <c r="H2770" s="626"/>
      <c r="I2770" s="626"/>
      <c r="J2770" s="626"/>
      <c r="K2770" s="626"/>
      <c r="L2770" s="626"/>
      <c r="M2770" s="626"/>
      <c r="N2770" s="626"/>
      <c r="O2770" s="626"/>
      <c r="P2770" s="626"/>
      <c r="Q2770" s="626"/>
      <c r="R2770" s="626"/>
      <c r="S2770" s="324"/>
      <c r="T2770" s="324"/>
      <c r="U2770" s="384" t="s">
        <v>75</v>
      </c>
      <c r="V2770" s="241" t="s">
        <v>635</v>
      </c>
      <c r="W2770" s="384" t="str">
        <f t="shared" si="394"/>
        <v>Nilphamari Saidpur/ LAMB</v>
      </c>
      <c r="X2770" s="626"/>
      <c r="Y2770" s="626"/>
      <c r="Z2770" s="626"/>
      <c r="AA2770" s="626"/>
      <c r="AB2770" s="626"/>
      <c r="AC2770" s="626"/>
      <c r="AD2770" s="626"/>
      <c r="AE2770" s="626"/>
      <c r="AF2770" s="626"/>
      <c r="AG2770" s="626"/>
      <c r="AH2770" s="626"/>
      <c r="AI2770" s="626"/>
      <c r="AJ2770" s="626"/>
      <c r="AK2770" s="626"/>
      <c r="AL2770" s="626"/>
      <c r="AO2770" s="384" t="s">
        <v>75</v>
      </c>
      <c r="AP2770" s="241" t="s">
        <v>635</v>
      </c>
      <c r="AQ2770" s="384" t="str">
        <f t="shared" si="397"/>
        <v>Nilphamari Saidpur/ LAMB</v>
      </c>
      <c r="AR2770" s="627"/>
      <c r="AS2770" s="627"/>
      <c r="AT2770" s="627"/>
      <c r="AU2770" s="627"/>
      <c r="AV2770" s="627"/>
      <c r="AW2770" s="627"/>
      <c r="AX2770" s="627"/>
      <c r="AY2770" s="627"/>
      <c r="AZ2770" s="627"/>
      <c r="BA2770" s="627"/>
      <c r="BB2770" s="627"/>
      <c r="BC2770" s="627"/>
      <c r="BD2770" s="627"/>
      <c r="BE2770" s="627"/>
      <c r="BF2770" s="627"/>
      <c r="BH2770" s="384" t="s">
        <v>75</v>
      </c>
      <c r="BI2770" s="241" t="s">
        <v>635</v>
      </c>
      <c r="BJ2770" s="384" t="str">
        <f t="shared" si="392"/>
        <v>Nilphamari Saidpur/ LAMB</v>
      </c>
      <c r="BK2770" s="627"/>
      <c r="BL2770" s="627"/>
      <c r="BM2770" s="627"/>
      <c r="BN2770" s="627"/>
      <c r="BO2770" s="627"/>
      <c r="BP2770" s="627"/>
      <c r="BQ2770" s="627"/>
      <c r="BR2770" s="627"/>
      <c r="BS2770" s="627"/>
      <c r="BT2770" s="627"/>
      <c r="BU2770" s="627"/>
      <c r="BV2770" s="627"/>
      <c r="BW2770" s="627"/>
      <c r="BX2770" s="627"/>
      <c r="BY2770" s="627"/>
      <c r="CA2770" s="384" t="s">
        <v>75</v>
      </c>
      <c r="CB2770" s="241" t="s">
        <v>635</v>
      </c>
      <c r="CC2770" s="384" t="str">
        <f t="shared" si="398"/>
        <v>Nilphamari Saidpur/ LAMB</v>
      </c>
      <c r="CD2770" s="629"/>
      <c r="CE2770" s="629"/>
      <c r="CF2770" s="629"/>
      <c r="CG2770" s="629"/>
      <c r="CH2770" s="629"/>
      <c r="CI2770" s="629"/>
      <c r="CJ2770" s="629"/>
      <c r="CK2770" s="629"/>
      <c r="CN2770" s="384" t="s">
        <v>75</v>
      </c>
      <c r="CO2770" s="241" t="s">
        <v>635</v>
      </c>
      <c r="CP2770" s="384" t="str">
        <f t="shared" si="399"/>
        <v>Nilphamari Saidpur/ LAMB</v>
      </c>
      <c r="CQ2770" s="629"/>
      <c r="CR2770" s="629"/>
      <c r="CS2770" s="629"/>
      <c r="CT2770" s="629"/>
      <c r="CU2770" s="629"/>
      <c r="CV2770" s="629"/>
      <c r="CW2770" s="629"/>
      <c r="CX2770" s="629"/>
      <c r="CZ2770" s="384" t="s">
        <v>75</v>
      </c>
      <c r="DA2770" s="241" t="s">
        <v>635</v>
      </c>
      <c r="DB2770" s="384" t="str">
        <f t="shared" ref="DB2770:DB2831" si="400">CZ2770&amp;" "&amp;DA2770</f>
        <v>Nilphamari Saidpur/ LAMB</v>
      </c>
      <c r="DC2770" s="566"/>
      <c r="DD2770"/>
      <c r="DE2770" s="384" t="s">
        <v>75</v>
      </c>
      <c r="DF2770" s="241" t="s">
        <v>635</v>
      </c>
      <c r="DG2770" s="384" t="str">
        <f t="shared" ref="DG2770:DG2831" si="401">DE2770&amp;" "&amp;DF2770</f>
        <v>Nilphamari Saidpur/ LAMB</v>
      </c>
      <c r="DH2770" s="566"/>
      <c r="DI2770"/>
      <c r="DJ2770" s="384" t="s">
        <v>75</v>
      </c>
      <c r="DK2770" s="241" t="s">
        <v>635</v>
      </c>
      <c r="DL2770" s="384" t="str">
        <f t="shared" si="395"/>
        <v>Nilphamari Saidpur/ LAMB</v>
      </c>
      <c r="DM2770" s="566"/>
      <c r="DN2770"/>
      <c r="DO2770" s="384" t="s">
        <v>75</v>
      </c>
      <c r="DP2770" s="241" t="s">
        <v>635</v>
      </c>
      <c r="DQ2770" s="384" t="str">
        <f t="shared" si="396"/>
        <v>Nilphamari Saidpur/ LAMB</v>
      </c>
      <c r="DR2770" s="566"/>
    </row>
    <row r="2771" spans="1:122" ht="15" hidden="1" x14ac:dyDescent="0.25">
      <c r="A2771" s="384" t="s">
        <v>76</v>
      </c>
      <c r="B2771" s="384" t="s">
        <v>476</v>
      </c>
      <c r="C2771" s="384" t="str">
        <f t="shared" si="393"/>
        <v>Panchagarh Atwari</v>
      </c>
      <c r="D2771" s="626"/>
      <c r="E2771" s="626"/>
      <c r="F2771" s="626"/>
      <c r="G2771" s="626"/>
      <c r="H2771" s="626"/>
      <c r="I2771" s="626"/>
      <c r="J2771" s="626"/>
      <c r="K2771" s="626"/>
      <c r="L2771" s="626"/>
      <c r="M2771" s="626"/>
      <c r="N2771" s="626"/>
      <c r="O2771" s="626"/>
      <c r="P2771" s="626"/>
      <c r="Q2771" s="626"/>
      <c r="R2771" s="626"/>
      <c r="S2771" s="324"/>
      <c r="T2771" s="324"/>
      <c r="U2771" s="384" t="s">
        <v>76</v>
      </c>
      <c r="V2771" s="384" t="s">
        <v>476</v>
      </c>
      <c r="W2771" s="384" t="str">
        <f t="shared" si="394"/>
        <v>Panchagarh Atwari</v>
      </c>
      <c r="X2771" s="626"/>
      <c r="Y2771" s="626"/>
      <c r="Z2771" s="626"/>
      <c r="AA2771" s="626"/>
      <c r="AB2771" s="626"/>
      <c r="AC2771" s="626"/>
      <c r="AD2771" s="626"/>
      <c r="AE2771" s="626"/>
      <c r="AF2771" s="626"/>
      <c r="AG2771" s="626"/>
      <c r="AH2771" s="626"/>
      <c r="AI2771" s="626"/>
      <c r="AJ2771" s="626"/>
      <c r="AK2771" s="626"/>
      <c r="AL2771" s="626"/>
      <c r="AO2771" s="384" t="s">
        <v>76</v>
      </c>
      <c r="AP2771" s="384" t="s">
        <v>476</v>
      </c>
      <c r="AQ2771" s="384" t="str">
        <f t="shared" si="397"/>
        <v>Panchagarh Atwari</v>
      </c>
      <c r="AR2771" s="627"/>
      <c r="AS2771" s="627"/>
      <c r="AT2771" s="627"/>
      <c r="AU2771" s="627"/>
      <c r="AV2771" s="627"/>
      <c r="AW2771" s="627"/>
      <c r="AX2771" s="627"/>
      <c r="AY2771" s="627"/>
      <c r="AZ2771" s="627"/>
      <c r="BA2771" s="627"/>
      <c r="BB2771" s="627"/>
      <c r="BC2771" s="627"/>
      <c r="BD2771" s="627"/>
      <c r="BE2771" s="627"/>
      <c r="BF2771" s="627"/>
      <c r="BH2771" s="384" t="s">
        <v>76</v>
      </c>
      <c r="BI2771" s="384" t="s">
        <v>476</v>
      </c>
      <c r="BJ2771" s="384" t="str">
        <f t="shared" si="392"/>
        <v>Panchagarh Atwari</v>
      </c>
      <c r="BK2771" s="627"/>
      <c r="BL2771" s="627"/>
      <c r="BM2771" s="627"/>
      <c r="BN2771" s="627"/>
      <c r="BO2771" s="627"/>
      <c r="BP2771" s="627"/>
      <c r="BQ2771" s="627"/>
      <c r="BR2771" s="627"/>
      <c r="BS2771" s="627"/>
      <c r="BT2771" s="627"/>
      <c r="BU2771" s="627"/>
      <c r="BV2771" s="627"/>
      <c r="BW2771" s="627"/>
      <c r="BX2771" s="627"/>
      <c r="BY2771" s="627"/>
      <c r="CA2771" s="384" t="s">
        <v>76</v>
      </c>
      <c r="CB2771" s="384" t="s">
        <v>476</v>
      </c>
      <c r="CC2771" s="384" t="str">
        <f t="shared" si="398"/>
        <v>Panchagarh Atwari</v>
      </c>
      <c r="CD2771" s="629"/>
      <c r="CE2771" s="629"/>
      <c r="CF2771" s="629"/>
      <c r="CG2771" s="629"/>
      <c r="CH2771" s="629"/>
      <c r="CI2771" s="629"/>
      <c r="CJ2771" s="629"/>
      <c r="CK2771" s="629"/>
      <c r="CN2771" s="384" t="s">
        <v>76</v>
      </c>
      <c r="CO2771" s="384" t="s">
        <v>476</v>
      </c>
      <c r="CP2771" s="384" t="str">
        <f t="shared" si="399"/>
        <v>Panchagarh Atwari</v>
      </c>
      <c r="CQ2771" s="629"/>
      <c r="CR2771" s="629"/>
      <c r="CS2771" s="629"/>
      <c r="CT2771" s="629"/>
      <c r="CU2771" s="629"/>
      <c r="CV2771" s="629"/>
      <c r="CW2771" s="629"/>
      <c r="CX2771" s="629"/>
      <c r="CZ2771" s="384" t="s">
        <v>76</v>
      </c>
      <c r="DA2771" s="384" t="s">
        <v>476</v>
      </c>
      <c r="DB2771" s="384" t="str">
        <f t="shared" si="400"/>
        <v>Panchagarh Atwari</v>
      </c>
      <c r="DC2771" s="566"/>
      <c r="DD2771"/>
      <c r="DE2771" s="384" t="s">
        <v>76</v>
      </c>
      <c r="DF2771" s="384" t="s">
        <v>476</v>
      </c>
      <c r="DG2771" s="384" t="str">
        <f t="shared" si="401"/>
        <v>Panchagarh Atwari</v>
      </c>
      <c r="DH2771" s="566"/>
      <c r="DI2771"/>
      <c r="DJ2771" s="384" t="s">
        <v>76</v>
      </c>
      <c r="DK2771" s="384" t="s">
        <v>476</v>
      </c>
      <c r="DL2771" s="384" t="str">
        <f t="shared" si="395"/>
        <v>Panchagarh Atwari</v>
      </c>
      <c r="DM2771" s="566"/>
      <c r="DN2771"/>
      <c r="DO2771" s="384" t="s">
        <v>76</v>
      </c>
      <c r="DP2771" s="384" t="s">
        <v>476</v>
      </c>
      <c r="DQ2771" s="384" t="str">
        <f t="shared" si="396"/>
        <v>Panchagarh Atwari</v>
      </c>
      <c r="DR2771" s="566"/>
    </row>
    <row r="2772" spans="1:122" ht="15" hidden="1" x14ac:dyDescent="0.25">
      <c r="A2772" s="384" t="s">
        <v>76</v>
      </c>
      <c r="B2772" s="384" t="s">
        <v>477</v>
      </c>
      <c r="C2772" s="384" t="str">
        <f t="shared" si="393"/>
        <v>Panchagarh Boda</v>
      </c>
      <c r="D2772" s="626"/>
      <c r="E2772" s="626"/>
      <c r="F2772" s="626"/>
      <c r="G2772" s="626"/>
      <c r="H2772" s="626"/>
      <c r="I2772" s="626"/>
      <c r="J2772" s="626"/>
      <c r="K2772" s="626"/>
      <c r="L2772" s="626"/>
      <c r="M2772" s="626"/>
      <c r="N2772" s="626"/>
      <c r="O2772" s="626"/>
      <c r="P2772" s="626"/>
      <c r="Q2772" s="626"/>
      <c r="R2772" s="626"/>
      <c r="S2772" s="324"/>
      <c r="T2772" s="324"/>
      <c r="U2772" s="384" t="s">
        <v>76</v>
      </c>
      <c r="V2772" s="384" t="s">
        <v>477</v>
      </c>
      <c r="W2772" s="384" t="str">
        <f t="shared" si="394"/>
        <v>Panchagarh Boda</v>
      </c>
      <c r="X2772" s="626"/>
      <c r="Y2772" s="626"/>
      <c r="Z2772" s="626"/>
      <c r="AA2772" s="626"/>
      <c r="AB2772" s="626"/>
      <c r="AC2772" s="626"/>
      <c r="AD2772" s="626"/>
      <c r="AE2772" s="626"/>
      <c r="AF2772" s="626"/>
      <c r="AG2772" s="626"/>
      <c r="AH2772" s="626"/>
      <c r="AI2772" s="626"/>
      <c r="AJ2772" s="626"/>
      <c r="AK2772" s="626"/>
      <c r="AL2772" s="626"/>
      <c r="AO2772" s="384" t="s">
        <v>76</v>
      </c>
      <c r="AP2772" s="384" t="s">
        <v>477</v>
      </c>
      <c r="AQ2772" s="384" t="str">
        <f t="shared" si="397"/>
        <v>Panchagarh Boda</v>
      </c>
      <c r="AR2772" s="627"/>
      <c r="AS2772" s="627"/>
      <c r="AT2772" s="627"/>
      <c r="AU2772" s="627"/>
      <c r="AV2772" s="627"/>
      <c r="AW2772" s="627"/>
      <c r="AX2772" s="627"/>
      <c r="AY2772" s="627"/>
      <c r="AZ2772" s="627"/>
      <c r="BA2772" s="627"/>
      <c r="BB2772" s="627"/>
      <c r="BC2772" s="627"/>
      <c r="BD2772" s="627"/>
      <c r="BE2772" s="627"/>
      <c r="BF2772" s="627"/>
      <c r="BH2772" s="384" t="s">
        <v>76</v>
      </c>
      <c r="BI2772" s="384" t="s">
        <v>477</v>
      </c>
      <c r="BJ2772" s="384" t="str">
        <f t="shared" si="392"/>
        <v>Panchagarh Boda</v>
      </c>
      <c r="BK2772" s="627"/>
      <c r="BL2772" s="627"/>
      <c r="BM2772" s="627"/>
      <c r="BN2772" s="627"/>
      <c r="BO2772" s="627"/>
      <c r="BP2772" s="627"/>
      <c r="BQ2772" s="627"/>
      <c r="BR2772" s="627"/>
      <c r="BS2772" s="627"/>
      <c r="BT2772" s="627"/>
      <c r="BU2772" s="627"/>
      <c r="BV2772" s="627"/>
      <c r="BW2772" s="627"/>
      <c r="BX2772" s="627"/>
      <c r="BY2772" s="627"/>
      <c r="CA2772" s="384" t="s">
        <v>76</v>
      </c>
      <c r="CB2772" s="384" t="s">
        <v>477</v>
      </c>
      <c r="CC2772" s="384" t="str">
        <f t="shared" si="398"/>
        <v>Panchagarh Boda</v>
      </c>
      <c r="CD2772" s="629"/>
      <c r="CE2772" s="629"/>
      <c r="CF2772" s="629"/>
      <c r="CG2772" s="629"/>
      <c r="CH2772" s="629"/>
      <c r="CI2772" s="629"/>
      <c r="CJ2772" s="629"/>
      <c r="CK2772" s="629"/>
      <c r="CN2772" s="384" t="s">
        <v>76</v>
      </c>
      <c r="CO2772" s="384" t="s">
        <v>477</v>
      </c>
      <c r="CP2772" s="384" t="str">
        <f t="shared" si="399"/>
        <v>Panchagarh Boda</v>
      </c>
      <c r="CQ2772" s="629"/>
      <c r="CR2772" s="629"/>
      <c r="CS2772" s="629"/>
      <c r="CT2772" s="629"/>
      <c r="CU2772" s="629"/>
      <c r="CV2772" s="629"/>
      <c r="CW2772" s="629"/>
      <c r="CX2772" s="629"/>
      <c r="CZ2772" s="384" t="s">
        <v>76</v>
      </c>
      <c r="DA2772" s="384" t="s">
        <v>477</v>
      </c>
      <c r="DB2772" s="384" t="str">
        <f t="shared" si="400"/>
        <v>Panchagarh Boda</v>
      </c>
      <c r="DC2772" s="566"/>
      <c r="DD2772"/>
      <c r="DE2772" s="384" t="s">
        <v>76</v>
      </c>
      <c r="DF2772" s="384" t="s">
        <v>477</v>
      </c>
      <c r="DG2772" s="384" t="str">
        <f t="shared" si="401"/>
        <v>Panchagarh Boda</v>
      </c>
      <c r="DH2772" s="566"/>
      <c r="DI2772"/>
      <c r="DJ2772" s="384" t="s">
        <v>76</v>
      </c>
      <c r="DK2772" s="384" t="s">
        <v>477</v>
      </c>
      <c r="DL2772" s="384" t="str">
        <f t="shared" si="395"/>
        <v>Panchagarh Boda</v>
      </c>
      <c r="DM2772" s="566"/>
      <c r="DN2772"/>
      <c r="DO2772" s="384" t="s">
        <v>76</v>
      </c>
      <c r="DP2772" s="384" t="s">
        <v>477</v>
      </c>
      <c r="DQ2772" s="384" t="str">
        <f t="shared" si="396"/>
        <v>Panchagarh Boda</v>
      </c>
      <c r="DR2772" s="566"/>
    </row>
    <row r="2773" spans="1:122" ht="15" hidden="1" x14ac:dyDescent="0.25">
      <c r="A2773" s="384" t="s">
        <v>76</v>
      </c>
      <c r="B2773" s="384" t="s">
        <v>478</v>
      </c>
      <c r="C2773" s="384" t="str">
        <f t="shared" si="393"/>
        <v>Panchagarh Debiganj</v>
      </c>
      <c r="D2773" s="626"/>
      <c r="E2773" s="626"/>
      <c r="F2773" s="626"/>
      <c r="G2773" s="626"/>
      <c r="H2773" s="626"/>
      <c r="I2773" s="626"/>
      <c r="J2773" s="626"/>
      <c r="K2773" s="626"/>
      <c r="L2773" s="626"/>
      <c r="M2773" s="626"/>
      <c r="N2773" s="626"/>
      <c r="O2773" s="626"/>
      <c r="P2773" s="626"/>
      <c r="Q2773" s="626"/>
      <c r="R2773" s="626"/>
      <c r="S2773" s="324"/>
      <c r="T2773" s="324"/>
      <c r="U2773" s="384" t="s">
        <v>76</v>
      </c>
      <c r="V2773" s="384" t="s">
        <v>478</v>
      </c>
      <c r="W2773" s="384" t="str">
        <f t="shared" si="394"/>
        <v>Panchagarh Debiganj</v>
      </c>
      <c r="X2773" s="626"/>
      <c r="Y2773" s="626"/>
      <c r="Z2773" s="626"/>
      <c r="AA2773" s="626"/>
      <c r="AB2773" s="626"/>
      <c r="AC2773" s="626"/>
      <c r="AD2773" s="626"/>
      <c r="AE2773" s="626"/>
      <c r="AF2773" s="626"/>
      <c r="AG2773" s="626"/>
      <c r="AH2773" s="626"/>
      <c r="AI2773" s="626"/>
      <c r="AJ2773" s="626"/>
      <c r="AK2773" s="626"/>
      <c r="AL2773" s="626"/>
      <c r="AO2773" s="384" t="s">
        <v>76</v>
      </c>
      <c r="AP2773" s="384" t="s">
        <v>478</v>
      </c>
      <c r="AQ2773" s="384" t="str">
        <f t="shared" si="397"/>
        <v>Panchagarh Debiganj</v>
      </c>
      <c r="AR2773" s="627"/>
      <c r="AS2773" s="627"/>
      <c r="AT2773" s="627"/>
      <c r="AU2773" s="627"/>
      <c r="AV2773" s="627"/>
      <c r="AW2773" s="627"/>
      <c r="AX2773" s="627"/>
      <c r="AY2773" s="627"/>
      <c r="AZ2773" s="627"/>
      <c r="BA2773" s="627"/>
      <c r="BB2773" s="627"/>
      <c r="BC2773" s="627"/>
      <c r="BD2773" s="627"/>
      <c r="BE2773" s="627"/>
      <c r="BF2773" s="627"/>
      <c r="BH2773" s="384" t="s">
        <v>76</v>
      </c>
      <c r="BI2773" s="384" t="s">
        <v>478</v>
      </c>
      <c r="BJ2773" s="384" t="str">
        <f t="shared" si="392"/>
        <v>Panchagarh Debiganj</v>
      </c>
      <c r="BK2773" s="627"/>
      <c r="BL2773" s="627"/>
      <c r="BM2773" s="627"/>
      <c r="BN2773" s="627"/>
      <c r="BO2773" s="627"/>
      <c r="BP2773" s="627"/>
      <c r="BQ2773" s="627"/>
      <c r="BR2773" s="627"/>
      <c r="BS2773" s="627"/>
      <c r="BT2773" s="627"/>
      <c r="BU2773" s="627"/>
      <c r="BV2773" s="627"/>
      <c r="BW2773" s="627"/>
      <c r="BX2773" s="627"/>
      <c r="BY2773" s="627"/>
      <c r="CA2773" s="384" t="s">
        <v>76</v>
      </c>
      <c r="CB2773" s="384" t="s">
        <v>478</v>
      </c>
      <c r="CC2773" s="384" t="str">
        <f t="shared" si="398"/>
        <v>Panchagarh Debiganj</v>
      </c>
      <c r="CD2773" s="629"/>
      <c r="CE2773" s="629"/>
      <c r="CF2773" s="629"/>
      <c r="CG2773" s="629"/>
      <c r="CH2773" s="629"/>
      <c r="CI2773" s="629"/>
      <c r="CJ2773" s="629"/>
      <c r="CK2773" s="629"/>
      <c r="CN2773" s="384" t="s">
        <v>76</v>
      </c>
      <c r="CO2773" s="384" t="s">
        <v>478</v>
      </c>
      <c r="CP2773" s="384" t="str">
        <f t="shared" si="399"/>
        <v>Panchagarh Debiganj</v>
      </c>
      <c r="CQ2773" s="629"/>
      <c r="CR2773" s="629"/>
      <c r="CS2773" s="629"/>
      <c r="CT2773" s="629"/>
      <c r="CU2773" s="629"/>
      <c r="CV2773" s="629"/>
      <c r="CW2773" s="629"/>
      <c r="CX2773" s="629"/>
      <c r="CZ2773" s="384" t="s">
        <v>76</v>
      </c>
      <c r="DA2773" s="384" t="s">
        <v>478</v>
      </c>
      <c r="DB2773" s="384" t="str">
        <f t="shared" si="400"/>
        <v>Panchagarh Debiganj</v>
      </c>
      <c r="DC2773" s="566"/>
      <c r="DD2773"/>
      <c r="DE2773" s="384" t="s">
        <v>76</v>
      </c>
      <c r="DF2773" s="384" t="s">
        <v>478</v>
      </c>
      <c r="DG2773" s="384" t="str">
        <f t="shared" si="401"/>
        <v>Panchagarh Debiganj</v>
      </c>
      <c r="DH2773" s="566"/>
      <c r="DI2773"/>
      <c r="DJ2773" s="384" t="s">
        <v>76</v>
      </c>
      <c r="DK2773" s="384" t="s">
        <v>478</v>
      </c>
      <c r="DL2773" s="384" t="str">
        <f t="shared" si="395"/>
        <v>Panchagarh Debiganj</v>
      </c>
      <c r="DM2773" s="566"/>
      <c r="DN2773"/>
      <c r="DO2773" s="384" t="s">
        <v>76</v>
      </c>
      <c r="DP2773" s="384" t="s">
        <v>478</v>
      </c>
      <c r="DQ2773" s="384" t="str">
        <f t="shared" si="396"/>
        <v>Panchagarh Debiganj</v>
      </c>
      <c r="DR2773" s="566"/>
    </row>
    <row r="2774" spans="1:122" ht="15" hidden="1" x14ac:dyDescent="0.25">
      <c r="A2774" s="384" t="s">
        <v>76</v>
      </c>
      <c r="B2774" s="241" t="s">
        <v>637</v>
      </c>
      <c r="C2774" s="384" t="str">
        <f t="shared" si="393"/>
        <v>Panchagarh Panchagarh Sadar</v>
      </c>
      <c r="D2774" s="626"/>
      <c r="E2774" s="626"/>
      <c r="F2774" s="626"/>
      <c r="G2774" s="626"/>
      <c r="H2774" s="626"/>
      <c r="I2774" s="626"/>
      <c r="J2774" s="626"/>
      <c r="K2774" s="626"/>
      <c r="L2774" s="626"/>
      <c r="M2774" s="626"/>
      <c r="N2774" s="626"/>
      <c r="O2774" s="626"/>
      <c r="P2774" s="626"/>
      <c r="Q2774" s="626"/>
      <c r="R2774" s="626"/>
      <c r="S2774" s="324"/>
      <c r="T2774" s="324"/>
      <c r="U2774" s="384" t="s">
        <v>76</v>
      </c>
      <c r="V2774" s="241" t="s">
        <v>637</v>
      </c>
      <c r="W2774" s="384" t="str">
        <f t="shared" si="394"/>
        <v>Panchagarh Panchagarh Sadar</v>
      </c>
      <c r="X2774" s="626"/>
      <c r="Y2774" s="626"/>
      <c r="Z2774" s="626"/>
      <c r="AA2774" s="626"/>
      <c r="AB2774" s="626"/>
      <c r="AC2774" s="626"/>
      <c r="AD2774" s="626"/>
      <c r="AE2774" s="626"/>
      <c r="AF2774" s="626"/>
      <c r="AG2774" s="626"/>
      <c r="AH2774" s="626"/>
      <c r="AI2774" s="626"/>
      <c r="AJ2774" s="626"/>
      <c r="AK2774" s="626"/>
      <c r="AL2774" s="626"/>
      <c r="AO2774" s="384" t="s">
        <v>76</v>
      </c>
      <c r="AP2774" s="241" t="s">
        <v>637</v>
      </c>
      <c r="AQ2774" s="384" t="str">
        <f t="shared" si="397"/>
        <v>Panchagarh Panchagarh Sadar</v>
      </c>
      <c r="AR2774" s="627"/>
      <c r="AS2774" s="627"/>
      <c r="AT2774" s="627"/>
      <c r="AU2774" s="627"/>
      <c r="AV2774" s="627"/>
      <c r="AW2774" s="627"/>
      <c r="AX2774" s="627"/>
      <c r="AY2774" s="627"/>
      <c r="AZ2774" s="627"/>
      <c r="BA2774" s="627"/>
      <c r="BB2774" s="627"/>
      <c r="BC2774" s="627"/>
      <c r="BD2774" s="627"/>
      <c r="BE2774" s="627"/>
      <c r="BF2774" s="627"/>
      <c r="BH2774" s="384" t="s">
        <v>76</v>
      </c>
      <c r="BI2774" s="241" t="s">
        <v>637</v>
      </c>
      <c r="BJ2774" s="384" t="str">
        <f t="shared" si="392"/>
        <v>Panchagarh Panchagarh Sadar</v>
      </c>
      <c r="BK2774" s="627"/>
      <c r="BL2774" s="627"/>
      <c r="BM2774" s="627"/>
      <c r="BN2774" s="627"/>
      <c r="BO2774" s="627"/>
      <c r="BP2774" s="627"/>
      <c r="BQ2774" s="627"/>
      <c r="BR2774" s="627"/>
      <c r="BS2774" s="627"/>
      <c r="BT2774" s="627"/>
      <c r="BU2774" s="627"/>
      <c r="BV2774" s="627"/>
      <c r="BW2774" s="627"/>
      <c r="BX2774" s="627"/>
      <c r="BY2774" s="627"/>
      <c r="CA2774" s="384" t="s">
        <v>76</v>
      </c>
      <c r="CB2774" s="241" t="s">
        <v>637</v>
      </c>
      <c r="CC2774" s="384" t="str">
        <f t="shared" si="398"/>
        <v>Panchagarh Panchagarh Sadar</v>
      </c>
      <c r="CD2774" s="629"/>
      <c r="CE2774" s="629"/>
      <c r="CF2774" s="629"/>
      <c r="CG2774" s="629"/>
      <c r="CH2774" s="629"/>
      <c r="CI2774" s="629"/>
      <c r="CJ2774" s="629"/>
      <c r="CK2774" s="629"/>
      <c r="CN2774" s="384" t="s">
        <v>76</v>
      </c>
      <c r="CO2774" s="241" t="s">
        <v>637</v>
      </c>
      <c r="CP2774" s="384" t="str">
        <f t="shared" si="399"/>
        <v>Panchagarh Panchagarh Sadar</v>
      </c>
      <c r="CQ2774" s="629"/>
      <c r="CR2774" s="629"/>
      <c r="CS2774" s="629"/>
      <c r="CT2774" s="629"/>
      <c r="CU2774" s="629"/>
      <c r="CV2774" s="629"/>
      <c r="CW2774" s="629"/>
      <c r="CX2774" s="629"/>
      <c r="CZ2774" s="384" t="s">
        <v>76</v>
      </c>
      <c r="DA2774" s="241" t="s">
        <v>637</v>
      </c>
      <c r="DB2774" s="384" t="str">
        <f t="shared" si="400"/>
        <v>Panchagarh Panchagarh Sadar</v>
      </c>
      <c r="DC2774" s="566"/>
      <c r="DD2774"/>
      <c r="DE2774" s="384" t="s">
        <v>76</v>
      </c>
      <c r="DF2774" s="241" t="s">
        <v>637</v>
      </c>
      <c r="DG2774" s="384" t="str">
        <f t="shared" si="401"/>
        <v>Panchagarh Panchagarh Sadar</v>
      </c>
      <c r="DH2774" s="566"/>
      <c r="DI2774"/>
      <c r="DJ2774" s="384" t="s">
        <v>76</v>
      </c>
      <c r="DK2774" s="241" t="s">
        <v>637</v>
      </c>
      <c r="DL2774" s="384" t="str">
        <f t="shared" si="395"/>
        <v>Panchagarh Panchagarh Sadar</v>
      </c>
      <c r="DM2774" s="566"/>
      <c r="DN2774"/>
      <c r="DO2774" s="384" t="s">
        <v>76</v>
      </c>
      <c r="DP2774" s="241" t="s">
        <v>637</v>
      </c>
      <c r="DQ2774" s="384" t="str">
        <f t="shared" si="396"/>
        <v>Panchagarh Panchagarh Sadar</v>
      </c>
      <c r="DR2774" s="566"/>
    </row>
    <row r="2775" spans="1:122" ht="15" hidden="1" x14ac:dyDescent="0.25">
      <c r="A2775" s="384" t="s">
        <v>76</v>
      </c>
      <c r="B2775" s="384" t="s">
        <v>479</v>
      </c>
      <c r="C2775" s="384" t="str">
        <f t="shared" si="393"/>
        <v>Panchagarh Tetulia</v>
      </c>
      <c r="D2775" s="626"/>
      <c r="E2775" s="626"/>
      <c r="F2775" s="626"/>
      <c r="G2775" s="626"/>
      <c r="H2775" s="626"/>
      <c r="I2775" s="626"/>
      <c r="J2775" s="626"/>
      <c r="K2775" s="626"/>
      <c r="L2775" s="626"/>
      <c r="M2775" s="626"/>
      <c r="N2775" s="626"/>
      <c r="O2775" s="626"/>
      <c r="P2775" s="626"/>
      <c r="Q2775" s="626"/>
      <c r="R2775" s="626"/>
      <c r="S2775" s="324"/>
      <c r="T2775" s="324"/>
      <c r="U2775" s="384" t="s">
        <v>76</v>
      </c>
      <c r="V2775" s="384" t="s">
        <v>479</v>
      </c>
      <c r="W2775" s="384" t="str">
        <f t="shared" si="394"/>
        <v>Panchagarh Tetulia</v>
      </c>
      <c r="X2775" s="626"/>
      <c r="Y2775" s="626"/>
      <c r="Z2775" s="626"/>
      <c r="AA2775" s="626"/>
      <c r="AB2775" s="626"/>
      <c r="AC2775" s="626"/>
      <c r="AD2775" s="626"/>
      <c r="AE2775" s="626"/>
      <c r="AF2775" s="626"/>
      <c r="AG2775" s="626"/>
      <c r="AH2775" s="626"/>
      <c r="AI2775" s="626"/>
      <c r="AJ2775" s="626"/>
      <c r="AK2775" s="626"/>
      <c r="AL2775" s="626"/>
      <c r="AO2775" s="384" t="s">
        <v>76</v>
      </c>
      <c r="AP2775" s="384" t="s">
        <v>479</v>
      </c>
      <c r="AQ2775" s="384" t="str">
        <f t="shared" si="397"/>
        <v>Panchagarh Tetulia</v>
      </c>
      <c r="AR2775" s="627"/>
      <c r="AS2775" s="627"/>
      <c r="AT2775" s="627"/>
      <c r="AU2775" s="627"/>
      <c r="AV2775" s="627"/>
      <c r="AW2775" s="627"/>
      <c r="AX2775" s="627"/>
      <c r="AY2775" s="627"/>
      <c r="AZ2775" s="627"/>
      <c r="BA2775" s="627"/>
      <c r="BB2775" s="627"/>
      <c r="BC2775" s="627"/>
      <c r="BD2775" s="627"/>
      <c r="BE2775" s="627"/>
      <c r="BF2775" s="627"/>
      <c r="BH2775" s="384" t="s">
        <v>76</v>
      </c>
      <c r="BI2775" s="384" t="s">
        <v>479</v>
      </c>
      <c r="BJ2775" s="384" t="str">
        <f t="shared" si="392"/>
        <v>Panchagarh Tetulia</v>
      </c>
      <c r="BK2775" s="627"/>
      <c r="BL2775" s="627"/>
      <c r="BM2775" s="627"/>
      <c r="BN2775" s="627"/>
      <c r="BO2775" s="627"/>
      <c r="BP2775" s="627"/>
      <c r="BQ2775" s="627"/>
      <c r="BR2775" s="627"/>
      <c r="BS2775" s="627"/>
      <c r="BT2775" s="627"/>
      <c r="BU2775" s="627"/>
      <c r="BV2775" s="627"/>
      <c r="BW2775" s="627"/>
      <c r="BX2775" s="627"/>
      <c r="BY2775" s="627"/>
      <c r="CA2775" s="384" t="s">
        <v>76</v>
      </c>
      <c r="CB2775" s="384" t="s">
        <v>479</v>
      </c>
      <c r="CC2775" s="384" t="str">
        <f t="shared" si="398"/>
        <v>Panchagarh Tetulia</v>
      </c>
      <c r="CD2775" s="629"/>
      <c r="CE2775" s="629"/>
      <c r="CF2775" s="629"/>
      <c r="CG2775" s="629"/>
      <c r="CH2775" s="629"/>
      <c r="CI2775" s="629"/>
      <c r="CJ2775" s="629"/>
      <c r="CK2775" s="629"/>
      <c r="CN2775" s="384" t="s">
        <v>76</v>
      </c>
      <c r="CO2775" s="384" t="s">
        <v>479</v>
      </c>
      <c r="CP2775" s="384" t="str">
        <f t="shared" si="399"/>
        <v>Panchagarh Tetulia</v>
      </c>
      <c r="CQ2775" s="629"/>
      <c r="CR2775" s="629"/>
      <c r="CS2775" s="629"/>
      <c r="CT2775" s="629"/>
      <c r="CU2775" s="629"/>
      <c r="CV2775" s="629"/>
      <c r="CW2775" s="629"/>
      <c r="CX2775" s="629"/>
      <c r="CZ2775" s="384" t="s">
        <v>76</v>
      </c>
      <c r="DA2775" s="384" t="s">
        <v>479</v>
      </c>
      <c r="DB2775" s="384" t="str">
        <f t="shared" si="400"/>
        <v>Panchagarh Tetulia</v>
      </c>
      <c r="DC2775" s="566"/>
      <c r="DD2775"/>
      <c r="DE2775" s="384" t="s">
        <v>76</v>
      </c>
      <c r="DF2775" s="384" t="s">
        <v>479</v>
      </c>
      <c r="DG2775" s="384" t="str">
        <f t="shared" si="401"/>
        <v>Panchagarh Tetulia</v>
      </c>
      <c r="DH2775" s="566"/>
      <c r="DI2775"/>
      <c r="DJ2775" s="384" t="s">
        <v>76</v>
      </c>
      <c r="DK2775" s="384" t="s">
        <v>479</v>
      </c>
      <c r="DL2775" s="384" t="str">
        <f t="shared" si="395"/>
        <v>Panchagarh Tetulia</v>
      </c>
      <c r="DM2775" s="566"/>
      <c r="DN2775"/>
      <c r="DO2775" s="384" t="s">
        <v>76</v>
      </c>
      <c r="DP2775" s="384" t="s">
        <v>479</v>
      </c>
      <c r="DQ2775" s="384" t="str">
        <f t="shared" si="396"/>
        <v>Panchagarh Tetulia</v>
      </c>
      <c r="DR2775" s="566"/>
    </row>
    <row r="2776" spans="1:122" ht="15" hidden="1" x14ac:dyDescent="0.25">
      <c r="A2776" s="384" t="s">
        <v>77</v>
      </c>
      <c r="B2776" s="384" t="s">
        <v>491</v>
      </c>
      <c r="C2776" s="384" t="str">
        <f t="shared" si="393"/>
        <v>Rangpur Bodorgonj</v>
      </c>
      <c r="D2776" s="626"/>
      <c r="E2776" s="626"/>
      <c r="F2776" s="626"/>
      <c r="G2776" s="626"/>
      <c r="H2776" s="626"/>
      <c r="I2776" s="626"/>
      <c r="J2776" s="626"/>
      <c r="K2776" s="626"/>
      <c r="L2776" s="626"/>
      <c r="M2776" s="626"/>
      <c r="N2776" s="626"/>
      <c r="O2776" s="626"/>
      <c r="P2776" s="626"/>
      <c r="Q2776" s="626"/>
      <c r="R2776" s="626"/>
      <c r="S2776" s="324"/>
      <c r="T2776" s="324"/>
      <c r="U2776" s="384" t="s">
        <v>77</v>
      </c>
      <c r="V2776" s="384" t="s">
        <v>491</v>
      </c>
      <c r="W2776" s="384" t="str">
        <f t="shared" si="394"/>
        <v>Rangpur Bodorgonj</v>
      </c>
      <c r="X2776" s="626"/>
      <c r="Y2776" s="626"/>
      <c r="Z2776" s="626"/>
      <c r="AA2776" s="626"/>
      <c r="AB2776" s="626"/>
      <c r="AC2776" s="626"/>
      <c r="AD2776" s="626"/>
      <c r="AE2776" s="626"/>
      <c r="AF2776" s="626"/>
      <c r="AG2776" s="626"/>
      <c r="AH2776" s="626"/>
      <c r="AI2776" s="626"/>
      <c r="AJ2776" s="626"/>
      <c r="AK2776" s="626"/>
      <c r="AL2776" s="626"/>
      <c r="AO2776" s="384" t="s">
        <v>77</v>
      </c>
      <c r="AP2776" s="384" t="s">
        <v>491</v>
      </c>
      <c r="AQ2776" s="384" t="str">
        <f t="shared" si="397"/>
        <v>Rangpur Bodorgonj</v>
      </c>
      <c r="AR2776" s="627"/>
      <c r="AS2776" s="627"/>
      <c r="AT2776" s="627"/>
      <c r="AU2776" s="627"/>
      <c r="AV2776" s="627"/>
      <c r="AW2776" s="627"/>
      <c r="AX2776" s="627"/>
      <c r="AY2776" s="627"/>
      <c r="AZ2776" s="627"/>
      <c r="BA2776" s="627"/>
      <c r="BB2776" s="627"/>
      <c r="BC2776" s="627"/>
      <c r="BD2776" s="627"/>
      <c r="BE2776" s="627"/>
      <c r="BF2776" s="627"/>
      <c r="BH2776" s="384" t="s">
        <v>77</v>
      </c>
      <c r="BI2776" s="384" t="s">
        <v>491</v>
      </c>
      <c r="BJ2776" s="384" t="str">
        <f t="shared" si="392"/>
        <v>Rangpur Bodorgonj</v>
      </c>
      <c r="BK2776" s="627"/>
      <c r="BL2776" s="627"/>
      <c r="BM2776" s="627"/>
      <c r="BN2776" s="627"/>
      <c r="BO2776" s="627"/>
      <c r="BP2776" s="627"/>
      <c r="BQ2776" s="627"/>
      <c r="BR2776" s="627"/>
      <c r="BS2776" s="627"/>
      <c r="BT2776" s="627"/>
      <c r="BU2776" s="627"/>
      <c r="BV2776" s="627"/>
      <c r="BW2776" s="627"/>
      <c r="BX2776" s="627"/>
      <c r="BY2776" s="627"/>
      <c r="CA2776" s="384" t="s">
        <v>77</v>
      </c>
      <c r="CB2776" s="384" t="s">
        <v>491</v>
      </c>
      <c r="CC2776" s="384" t="str">
        <f t="shared" si="398"/>
        <v>Rangpur Bodorgonj</v>
      </c>
      <c r="CD2776" s="629"/>
      <c r="CE2776" s="629"/>
      <c r="CF2776" s="629"/>
      <c r="CG2776" s="629"/>
      <c r="CH2776" s="629"/>
      <c r="CI2776" s="629"/>
      <c r="CJ2776" s="629"/>
      <c r="CK2776" s="629"/>
      <c r="CN2776" s="384" t="s">
        <v>77</v>
      </c>
      <c r="CO2776" s="384" t="s">
        <v>491</v>
      </c>
      <c r="CP2776" s="384" t="str">
        <f t="shared" si="399"/>
        <v>Rangpur Bodorgonj</v>
      </c>
      <c r="CQ2776" s="629"/>
      <c r="CR2776" s="629"/>
      <c r="CS2776" s="629"/>
      <c r="CT2776" s="629"/>
      <c r="CU2776" s="629"/>
      <c r="CV2776" s="629"/>
      <c r="CW2776" s="629"/>
      <c r="CX2776" s="629"/>
      <c r="CZ2776" s="384" t="s">
        <v>77</v>
      </c>
      <c r="DA2776" s="384" t="s">
        <v>491</v>
      </c>
      <c r="DB2776" s="384" t="str">
        <f t="shared" si="400"/>
        <v>Rangpur Bodorgonj</v>
      </c>
      <c r="DC2776" s="566"/>
      <c r="DD2776"/>
      <c r="DE2776" s="384" t="s">
        <v>77</v>
      </c>
      <c r="DF2776" s="384" t="s">
        <v>491</v>
      </c>
      <c r="DG2776" s="384" t="str">
        <f t="shared" si="401"/>
        <v>Rangpur Bodorgonj</v>
      </c>
      <c r="DH2776" s="566"/>
      <c r="DI2776"/>
      <c r="DJ2776" s="384" t="s">
        <v>77</v>
      </c>
      <c r="DK2776" s="384" t="s">
        <v>491</v>
      </c>
      <c r="DL2776" s="384" t="str">
        <f t="shared" si="395"/>
        <v>Rangpur Bodorgonj</v>
      </c>
      <c r="DM2776" s="566"/>
      <c r="DN2776"/>
      <c r="DO2776" s="384" t="s">
        <v>77</v>
      </c>
      <c r="DP2776" s="384" t="s">
        <v>491</v>
      </c>
      <c r="DQ2776" s="384" t="str">
        <f t="shared" si="396"/>
        <v>Rangpur Bodorgonj</v>
      </c>
      <c r="DR2776" s="566"/>
    </row>
    <row r="2777" spans="1:122" ht="15" hidden="1" x14ac:dyDescent="0.25">
      <c r="A2777" s="384" t="s">
        <v>77</v>
      </c>
      <c r="B2777" s="387" t="s">
        <v>165</v>
      </c>
      <c r="C2777" s="384" t="str">
        <f t="shared" si="393"/>
        <v>Rangpur Comb M Hospital</v>
      </c>
      <c r="D2777" s="626"/>
      <c r="E2777" s="626"/>
      <c r="F2777" s="626"/>
      <c r="G2777" s="626"/>
      <c r="H2777" s="626"/>
      <c r="I2777" s="626"/>
      <c r="J2777" s="626"/>
      <c r="K2777" s="626"/>
      <c r="L2777" s="626"/>
      <c r="M2777" s="626"/>
      <c r="N2777" s="626"/>
      <c r="O2777" s="626"/>
      <c r="P2777" s="626"/>
      <c r="Q2777" s="626"/>
      <c r="R2777" s="626"/>
      <c r="S2777" s="324"/>
      <c r="T2777" s="324"/>
      <c r="U2777" s="384" t="s">
        <v>77</v>
      </c>
      <c r="V2777" s="387" t="s">
        <v>165</v>
      </c>
      <c r="W2777" s="384" t="str">
        <f t="shared" si="394"/>
        <v>Rangpur Comb M Hospital</v>
      </c>
      <c r="X2777" s="626"/>
      <c r="Y2777" s="626"/>
      <c r="Z2777" s="626"/>
      <c r="AA2777" s="626"/>
      <c r="AB2777" s="626"/>
      <c r="AC2777" s="626"/>
      <c r="AD2777" s="626"/>
      <c r="AE2777" s="626"/>
      <c r="AF2777" s="626"/>
      <c r="AG2777" s="626"/>
      <c r="AH2777" s="626"/>
      <c r="AI2777" s="626"/>
      <c r="AJ2777" s="626"/>
      <c r="AK2777" s="626"/>
      <c r="AL2777" s="626"/>
      <c r="AO2777" s="384" t="s">
        <v>77</v>
      </c>
      <c r="AP2777" s="387" t="s">
        <v>165</v>
      </c>
      <c r="AQ2777" s="384" t="str">
        <f t="shared" si="397"/>
        <v>Rangpur Comb M Hospital</v>
      </c>
      <c r="AR2777" s="627"/>
      <c r="AS2777" s="627"/>
      <c r="AT2777" s="627"/>
      <c r="AU2777" s="627"/>
      <c r="AV2777" s="627"/>
      <c r="AW2777" s="627"/>
      <c r="AX2777" s="627"/>
      <c r="AY2777" s="627"/>
      <c r="AZ2777" s="627"/>
      <c r="BA2777" s="627"/>
      <c r="BB2777" s="627"/>
      <c r="BC2777" s="627"/>
      <c r="BD2777" s="627"/>
      <c r="BE2777" s="627"/>
      <c r="BF2777" s="627"/>
      <c r="BH2777" s="384" t="s">
        <v>77</v>
      </c>
      <c r="BI2777" s="387" t="s">
        <v>165</v>
      </c>
      <c r="BJ2777" s="384" t="str">
        <f t="shared" si="392"/>
        <v>Rangpur Comb M Hospital</v>
      </c>
      <c r="BK2777" s="627"/>
      <c r="BL2777" s="627"/>
      <c r="BM2777" s="627"/>
      <c r="BN2777" s="627"/>
      <c r="BO2777" s="627"/>
      <c r="BP2777" s="627"/>
      <c r="BQ2777" s="627"/>
      <c r="BR2777" s="627"/>
      <c r="BS2777" s="627"/>
      <c r="BT2777" s="627"/>
      <c r="BU2777" s="627"/>
      <c r="BV2777" s="627"/>
      <c r="BW2777" s="627"/>
      <c r="BX2777" s="627"/>
      <c r="BY2777" s="627"/>
      <c r="CA2777" s="384" t="s">
        <v>77</v>
      </c>
      <c r="CB2777" s="387" t="s">
        <v>165</v>
      </c>
      <c r="CC2777" s="384" t="str">
        <f t="shared" si="398"/>
        <v>Rangpur Comb M Hospital</v>
      </c>
      <c r="CD2777" s="629"/>
      <c r="CE2777" s="629"/>
      <c r="CF2777" s="629"/>
      <c r="CG2777" s="629"/>
      <c r="CH2777" s="629"/>
      <c r="CI2777" s="629"/>
      <c r="CJ2777" s="629"/>
      <c r="CK2777" s="629"/>
      <c r="CN2777" s="384" t="s">
        <v>77</v>
      </c>
      <c r="CO2777" s="387" t="s">
        <v>165</v>
      </c>
      <c r="CP2777" s="384" t="str">
        <f t="shared" si="399"/>
        <v>Rangpur Comb M Hospital</v>
      </c>
      <c r="CQ2777" s="629"/>
      <c r="CR2777" s="629"/>
      <c r="CS2777" s="629"/>
      <c r="CT2777" s="629"/>
      <c r="CU2777" s="629"/>
      <c r="CV2777" s="629"/>
      <c r="CW2777" s="629"/>
      <c r="CX2777" s="629"/>
      <c r="CZ2777" s="384" t="s">
        <v>77</v>
      </c>
      <c r="DA2777" s="387" t="s">
        <v>165</v>
      </c>
      <c r="DB2777" s="384" t="str">
        <f t="shared" si="400"/>
        <v>Rangpur Comb M Hospital</v>
      </c>
      <c r="DC2777" s="566"/>
      <c r="DD2777"/>
      <c r="DE2777" s="384" t="s">
        <v>77</v>
      </c>
      <c r="DF2777" s="387" t="s">
        <v>165</v>
      </c>
      <c r="DG2777" s="384" t="str">
        <f t="shared" si="401"/>
        <v>Rangpur Comb M Hospital</v>
      </c>
      <c r="DH2777" s="566"/>
      <c r="DI2777"/>
      <c r="DJ2777" s="384" t="s">
        <v>77</v>
      </c>
      <c r="DK2777" s="387" t="s">
        <v>165</v>
      </c>
      <c r="DL2777" s="384" t="str">
        <f t="shared" si="395"/>
        <v>Rangpur Comb M Hospital</v>
      </c>
      <c r="DM2777" s="566"/>
      <c r="DN2777"/>
      <c r="DO2777" s="384" t="s">
        <v>77</v>
      </c>
      <c r="DP2777" s="387" t="s">
        <v>165</v>
      </c>
      <c r="DQ2777" s="384" t="str">
        <f t="shared" si="396"/>
        <v>Rangpur Comb M Hospital</v>
      </c>
      <c r="DR2777" s="566"/>
    </row>
    <row r="2778" spans="1:122" ht="15" hidden="1" x14ac:dyDescent="0.25">
      <c r="A2778" s="384" t="s">
        <v>77</v>
      </c>
      <c r="B2778" s="384" t="s">
        <v>492</v>
      </c>
      <c r="C2778" s="384" t="str">
        <f t="shared" si="393"/>
        <v>Rangpur Gangachara</v>
      </c>
      <c r="D2778" s="626"/>
      <c r="E2778" s="626"/>
      <c r="F2778" s="626"/>
      <c r="G2778" s="626"/>
      <c r="H2778" s="626"/>
      <c r="I2778" s="626"/>
      <c r="J2778" s="626"/>
      <c r="K2778" s="626"/>
      <c r="L2778" s="626"/>
      <c r="M2778" s="626"/>
      <c r="N2778" s="626"/>
      <c r="O2778" s="626"/>
      <c r="P2778" s="626"/>
      <c r="Q2778" s="626"/>
      <c r="R2778" s="626"/>
      <c r="S2778" s="324"/>
      <c r="T2778" s="324"/>
      <c r="U2778" s="384" t="s">
        <v>77</v>
      </c>
      <c r="V2778" s="384" t="s">
        <v>492</v>
      </c>
      <c r="W2778" s="384" t="str">
        <f t="shared" si="394"/>
        <v>Rangpur Gangachara</v>
      </c>
      <c r="X2778" s="626"/>
      <c r="Y2778" s="626"/>
      <c r="Z2778" s="626"/>
      <c r="AA2778" s="626"/>
      <c r="AB2778" s="626"/>
      <c r="AC2778" s="626"/>
      <c r="AD2778" s="626"/>
      <c r="AE2778" s="626"/>
      <c r="AF2778" s="626"/>
      <c r="AG2778" s="626"/>
      <c r="AH2778" s="626"/>
      <c r="AI2778" s="626"/>
      <c r="AJ2778" s="626"/>
      <c r="AK2778" s="626"/>
      <c r="AL2778" s="626"/>
      <c r="AO2778" s="384" t="s">
        <v>77</v>
      </c>
      <c r="AP2778" s="384" t="s">
        <v>492</v>
      </c>
      <c r="AQ2778" s="384" t="str">
        <f t="shared" si="397"/>
        <v>Rangpur Gangachara</v>
      </c>
      <c r="AR2778" s="627"/>
      <c r="AS2778" s="627"/>
      <c r="AT2778" s="627"/>
      <c r="AU2778" s="627"/>
      <c r="AV2778" s="627"/>
      <c r="AW2778" s="627"/>
      <c r="AX2778" s="627"/>
      <c r="AY2778" s="627"/>
      <c r="AZ2778" s="627"/>
      <c r="BA2778" s="627"/>
      <c r="BB2778" s="627"/>
      <c r="BC2778" s="627"/>
      <c r="BD2778" s="627"/>
      <c r="BE2778" s="627"/>
      <c r="BF2778" s="627"/>
      <c r="BH2778" s="384" t="s">
        <v>77</v>
      </c>
      <c r="BI2778" s="384" t="s">
        <v>492</v>
      </c>
      <c r="BJ2778" s="384" t="str">
        <f t="shared" si="392"/>
        <v>Rangpur Gangachara</v>
      </c>
      <c r="BK2778" s="627"/>
      <c r="BL2778" s="627"/>
      <c r="BM2778" s="627"/>
      <c r="BN2778" s="627"/>
      <c r="BO2778" s="627"/>
      <c r="BP2778" s="627"/>
      <c r="BQ2778" s="627"/>
      <c r="BR2778" s="627"/>
      <c r="BS2778" s="627"/>
      <c r="BT2778" s="627"/>
      <c r="BU2778" s="627"/>
      <c r="BV2778" s="627"/>
      <c r="BW2778" s="627"/>
      <c r="BX2778" s="627"/>
      <c r="BY2778" s="627"/>
      <c r="CA2778" s="384" t="s">
        <v>77</v>
      </c>
      <c r="CB2778" s="384" t="s">
        <v>492</v>
      </c>
      <c r="CC2778" s="384" t="str">
        <f t="shared" si="398"/>
        <v>Rangpur Gangachara</v>
      </c>
      <c r="CD2778" s="629"/>
      <c r="CE2778" s="629"/>
      <c r="CF2778" s="629"/>
      <c r="CG2778" s="629"/>
      <c r="CH2778" s="629"/>
      <c r="CI2778" s="629"/>
      <c r="CJ2778" s="629"/>
      <c r="CK2778" s="629"/>
      <c r="CN2778" s="384" t="s">
        <v>77</v>
      </c>
      <c r="CO2778" s="384" t="s">
        <v>492</v>
      </c>
      <c r="CP2778" s="384" t="str">
        <f t="shared" si="399"/>
        <v>Rangpur Gangachara</v>
      </c>
      <c r="CQ2778" s="629"/>
      <c r="CR2778" s="629"/>
      <c r="CS2778" s="629"/>
      <c r="CT2778" s="629"/>
      <c r="CU2778" s="629"/>
      <c r="CV2778" s="629"/>
      <c r="CW2778" s="629"/>
      <c r="CX2778" s="629"/>
      <c r="CZ2778" s="384" t="s">
        <v>77</v>
      </c>
      <c r="DA2778" s="384" t="s">
        <v>492</v>
      </c>
      <c r="DB2778" s="384" t="str">
        <f t="shared" si="400"/>
        <v>Rangpur Gangachara</v>
      </c>
      <c r="DC2778" s="566"/>
      <c r="DD2778"/>
      <c r="DE2778" s="384" t="s">
        <v>77</v>
      </c>
      <c r="DF2778" s="384" t="s">
        <v>492</v>
      </c>
      <c r="DG2778" s="384" t="str">
        <f t="shared" si="401"/>
        <v>Rangpur Gangachara</v>
      </c>
      <c r="DH2778" s="566"/>
      <c r="DI2778"/>
      <c r="DJ2778" s="384" t="s">
        <v>77</v>
      </c>
      <c r="DK2778" s="384" t="s">
        <v>492</v>
      </c>
      <c r="DL2778" s="384" t="str">
        <f t="shared" si="395"/>
        <v>Rangpur Gangachara</v>
      </c>
      <c r="DM2778" s="566"/>
      <c r="DN2778"/>
      <c r="DO2778" s="384" t="s">
        <v>77</v>
      </c>
      <c r="DP2778" s="384" t="s">
        <v>492</v>
      </c>
      <c r="DQ2778" s="384" t="str">
        <f t="shared" si="396"/>
        <v>Rangpur Gangachara</v>
      </c>
      <c r="DR2778" s="566"/>
    </row>
    <row r="2779" spans="1:122" ht="15" hidden="1" x14ac:dyDescent="0.25">
      <c r="A2779" s="384" t="s">
        <v>77</v>
      </c>
      <c r="B2779" s="384" t="s">
        <v>493</v>
      </c>
      <c r="C2779" s="384" t="str">
        <f t="shared" si="393"/>
        <v>Rangpur Kownia</v>
      </c>
      <c r="D2779" s="626"/>
      <c r="E2779" s="626"/>
      <c r="F2779" s="626"/>
      <c r="G2779" s="626"/>
      <c r="H2779" s="626"/>
      <c r="I2779" s="626"/>
      <c r="J2779" s="626"/>
      <c r="K2779" s="626"/>
      <c r="L2779" s="626"/>
      <c r="M2779" s="626"/>
      <c r="N2779" s="626"/>
      <c r="O2779" s="626"/>
      <c r="P2779" s="626"/>
      <c r="Q2779" s="626"/>
      <c r="R2779" s="626"/>
      <c r="S2779" s="324"/>
      <c r="T2779" s="324"/>
      <c r="U2779" s="384" t="s">
        <v>77</v>
      </c>
      <c r="V2779" s="384" t="s">
        <v>493</v>
      </c>
      <c r="W2779" s="384" t="str">
        <f t="shared" si="394"/>
        <v>Rangpur Kownia</v>
      </c>
      <c r="X2779" s="626"/>
      <c r="Y2779" s="626"/>
      <c r="Z2779" s="626"/>
      <c r="AA2779" s="626"/>
      <c r="AB2779" s="626"/>
      <c r="AC2779" s="626"/>
      <c r="AD2779" s="626"/>
      <c r="AE2779" s="626"/>
      <c r="AF2779" s="626"/>
      <c r="AG2779" s="626"/>
      <c r="AH2779" s="626"/>
      <c r="AI2779" s="626"/>
      <c r="AJ2779" s="626"/>
      <c r="AK2779" s="626"/>
      <c r="AL2779" s="626"/>
      <c r="AO2779" s="384" t="s">
        <v>77</v>
      </c>
      <c r="AP2779" s="384" t="s">
        <v>493</v>
      </c>
      <c r="AQ2779" s="384" t="str">
        <f t="shared" si="397"/>
        <v>Rangpur Kownia</v>
      </c>
      <c r="AR2779" s="627"/>
      <c r="AS2779" s="627"/>
      <c r="AT2779" s="627"/>
      <c r="AU2779" s="627"/>
      <c r="AV2779" s="627"/>
      <c r="AW2779" s="627"/>
      <c r="AX2779" s="627"/>
      <c r="AY2779" s="627"/>
      <c r="AZ2779" s="627"/>
      <c r="BA2779" s="627"/>
      <c r="BB2779" s="627"/>
      <c r="BC2779" s="627"/>
      <c r="BD2779" s="627"/>
      <c r="BE2779" s="627"/>
      <c r="BF2779" s="627"/>
      <c r="BH2779" s="384" t="s">
        <v>77</v>
      </c>
      <c r="BI2779" s="384" t="s">
        <v>493</v>
      </c>
      <c r="BJ2779" s="384" t="str">
        <f t="shared" si="392"/>
        <v>Rangpur Kownia</v>
      </c>
      <c r="BK2779" s="627"/>
      <c r="BL2779" s="627"/>
      <c r="BM2779" s="627"/>
      <c r="BN2779" s="627"/>
      <c r="BO2779" s="627"/>
      <c r="BP2779" s="627"/>
      <c r="BQ2779" s="627"/>
      <c r="BR2779" s="627"/>
      <c r="BS2779" s="627"/>
      <c r="BT2779" s="627"/>
      <c r="BU2779" s="627"/>
      <c r="BV2779" s="627"/>
      <c r="BW2779" s="627"/>
      <c r="BX2779" s="627"/>
      <c r="BY2779" s="627"/>
      <c r="CA2779" s="384" t="s">
        <v>77</v>
      </c>
      <c r="CB2779" s="384" t="s">
        <v>493</v>
      </c>
      <c r="CC2779" s="384" t="str">
        <f t="shared" si="398"/>
        <v>Rangpur Kownia</v>
      </c>
      <c r="CD2779" s="629"/>
      <c r="CE2779" s="629"/>
      <c r="CF2779" s="629"/>
      <c r="CG2779" s="629"/>
      <c r="CH2779" s="629"/>
      <c r="CI2779" s="629"/>
      <c r="CJ2779" s="629"/>
      <c r="CK2779" s="629"/>
      <c r="CN2779" s="384" t="s">
        <v>77</v>
      </c>
      <c r="CO2779" s="384" t="s">
        <v>493</v>
      </c>
      <c r="CP2779" s="384" t="str">
        <f t="shared" si="399"/>
        <v>Rangpur Kownia</v>
      </c>
      <c r="CQ2779" s="629"/>
      <c r="CR2779" s="629"/>
      <c r="CS2779" s="629"/>
      <c r="CT2779" s="629"/>
      <c r="CU2779" s="629"/>
      <c r="CV2779" s="629"/>
      <c r="CW2779" s="629"/>
      <c r="CX2779" s="629"/>
      <c r="CZ2779" s="384" t="s">
        <v>77</v>
      </c>
      <c r="DA2779" s="384" t="s">
        <v>493</v>
      </c>
      <c r="DB2779" s="384" t="str">
        <f t="shared" si="400"/>
        <v>Rangpur Kownia</v>
      </c>
      <c r="DC2779" s="566"/>
      <c r="DD2779"/>
      <c r="DE2779" s="384" t="s">
        <v>77</v>
      </c>
      <c r="DF2779" s="384" t="s">
        <v>493</v>
      </c>
      <c r="DG2779" s="384" t="str">
        <f t="shared" si="401"/>
        <v>Rangpur Kownia</v>
      </c>
      <c r="DH2779" s="566"/>
      <c r="DI2779"/>
      <c r="DJ2779" s="384" t="s">
        <v>77</v>
      </c>
      <c r="DK2779" s="384" t="s">
        <v>493</v>
      </c>
      <c r="DL2779" s="384" t="str">
        <f t="shared" si="395"/>
        <v>Rangpur Kownia</v>
      </c>
      <c r="DM2779" s="566"/>
      <c r="DN2779"/>
      <c r="DO2779" s="384" t="s">
        <v>77</v>
      </c>
      <c r="DP2779" s="384" t="s">
        <v>493</v>
      </c>
      <c r="DQ2779" s="384" t="str">
        <f t="shared" si="396"/>
        <v>Rangpur Kownia</v>
      </c>
      <c r="DR2779" s="566"/>
    </row>
    <row r="2780" spans="1:122" ht="15" hidden="1" x14ac:dyDescent="0.25">
      <c r="A2780" s="384" t="s">
        <v>77</v>
      </c>
      <c r="B2780" s="384" t="s">
        <v>494</v>
      </c>
      <c r="C2780" s="384" t="str">
        <f t="shared" si="393"/>
        <v>Rangpur Mithapukur</v>
      </c>
      <c r="D2780" s="626"/>
      <c r="E2780" s="626"/>
      <c r="F2780" s="626"/>
      <c r="G2780" s="626"/>
      <c r="H2780" s="626"/>
      <c r="I2780" s="626"/>
      <c r="J2780" s="626"/>
      <c r="K2780" s="626"/>
      <c r="L2780" s="626"/>
      <c r="M2780" s="626"/>
      <c r="N2780" s="626"/>
      <c r="O2780" s="626"/>
      <c r="P2780" s="626"/>
      <c r="Q2780" s="626"/>
      <c r="R2780" s="626"/>
      <c r="S2780" s="324"/>
      <c r="T2780" s="324"/>
      <c r="U2780" s="384" t="s">
        <v>77</v>
      </c>
      <c r="V2780" s="384" t="s">
        <v>494</v>
      </c>
      <c r="W2780" s="384" t="str">
        <f t="shared" si="394"/>
        <v>Rangpur Mithapukur</v>
      </c>
      <c r="X2780" s="626"/>
      <c r="Y2780" s="626"/>
      <c r="Z2780" s="626"/>
      <c r="AA2780" s="626"/>
      <c r="AB2780" s="626"/>
      <c r="AC2780" s="626"/>
      <c r="AD2780" s="626"/>
      <c r="AE2780" s="626"/>
      <c r="AF2780" s="626"/>
      <c r="AG2780" s="626"/>
      <c r="AH2780" s="626"/>
      <c r="AI2780" s="626"/>
      <c r="AJ2780" s="626"/>
      <c r="AK2780" s="626"/>
      <c r="AL2780" s="626"/>
      <c r="AO2780" s="384" t="s">
        <v>77</v>
      </c>
      <c r="AP2780" s="384" t="s">
        <v>494</v>
      </c>
      <c r="AQ2780" s="384" t="str">
        <f t="shared" si="397"/>
        <v>Rangpur Mithapukur</v>
      </c>
      <c r="AR2780" s="627"/>
      <c r="AS2780" s="627"/>
      <c r="AT2780" s="627"/>
      <c r="AU2780" s="627"/>
      <c r="AV2780" s="627"/>
      <c r="AW2780" s="627"/>
      <c r="AX2780" s="627"/>
      <c r="AY2780" s="627"/>
      <c r="AZ2780" s="627"/>
      <c r="BA2780" s="627"/>
      <c r="BB2780" s="627"/>
      <c r="BC2780" s="627"/>
      <c r="BD2780" s="627"/>
      <c r="BE2780" s="627"/>
      <c r="BF2780" s="627"/>
      <c r="BH2780" s="384" t="s">
        <v>77</v>
      </c>
      <c r="BI2780" s="384" t="s">
        <v>494</v>
      </c>
      <c r="BJ2780" s="384" t="str">
        <f t="shared" si="392"/>
        <v>Rangpur Mithapukur</v>
      </c>
      <c r="BK2780" s="627"/>
      <c r="BL2780" s="627"/>
      <c r="BM2780" s="627"/>
      <c r="BN2780" s="627"/>
      <c r="BO2780" s="627"/>
      <c r="BP2780" s="627"/>
      <c r="BQ2780" s="627"/>
      <c r="BR2780" s="627"/>
      <c r="BS2780" s="627"/>
      <c r="BT2780" s="627"/>
      <c r="BU2780" s="627"/>
      <c r="BV2780" s="627"/>
      <c r="BW2780" s="627"/>
      <c r="BX2780" s="627"/>
      <c r="BY2780" s="627"/>
      <c r="CA2780" s="384" t="s">
        <v>77</v>
      </c>
      <c r="CB2780" s="384" t="s">
        <v>494</v>
      </c>
      <c r="CC2780" s="384" t="str">
        <f t="shared" si="398"/>
        <v>Rangpur Mithapukur</v>
      </c>
      <c r="CD2780" s="629"/>
      <c r="CE2780" s="629"/>
      <c r="CF2780" s="629"/>
      <c r="CG2780" s="629"/>
      <c r="CH2780" s="629"/>
      <c r="CI2780" s="629"/>
      <c r="CJ2780" s="629"/>
      <c r="CK2780" s="629"/>
      <c r="CN2780" s="384" t="s">
        <v>77</v>
      </c>
      <c r="CO2780" s="384" t="s">
        <v>494</v>
      </c>
      <c r="CP2780" s="384" t="str">
        <f t="shared" si="399"/>
        <v>Rangpur Mithapukur</v>
      </c>
      <c r="CQ2780" s="629"/>
      <c r="CR2780" s="629"/>
      <c r="CS2780" s="629"/>
      <c r="CT2780" s="629"/>
      <c r="CU2780" s="629"/>
      <c r="CV2780" s="629"/>
      <c r="CW2780" s="629"/>
      <c r="CX2780" s="629"/>
      <c r="CZ2780" s="384" t="s">
        <v>77</v>
      </c>
      <c r="DA2780" s="384" t="s">
        <v>494</v>
      </c>
      <c r="DB2780" s="384" t="str">
        <f t="shared" si="400"/>
        <v>Rangpur Mithapukur</v>
      </c>
      <c r="DC2780" s="566"/>
      <c r="DD2780"/>
      <c r="DE2780" s="384" t="s">
        <v>77</v>
      </c>
      <c r="DF2780" s="384" t="s">
        <v>494</v>
      </c>
      <c r="DG2780" s="384" t="str">
        <f t="shared" si="401"/>
        <v>Rangpur Mithapukur</v>
      </c>
      <c r="DH2780" s="566"/>
      <c r="DI2780"/>
      <c r="DJ2780" s="384" t="s">
        <v>77</v>
      </c>
      <c r="DK2780" s="384" t="s">
        <v>494</v>
      </c>
      <c r="DL2780" s="384" t="str">
        <f t="shared" si="395"/>
        <v>Rangpur Mithapukur</v>
      </c>
      <c r="DM2780" s="566"/>
      <c r="DN2780"/>
      <c r="DO2780" s="384" t="s">
        <v>77</v>
      </c>
      <c r="DP2780" s="384" t="s">
        <v>494</v>
      </c>
      <c r="DQ2780" s="384" t="str">
        <f t="shared" si="396"/>
        <v>Rangpur Mithapukur</v>
      </c>
      <c r="DR2780" s="566"/>
    </row>
    <row r="2781" spans="1:122" ht="15" hidden="1" x14ac:dyDescent="0.25">
      <c r="A2781" s="384" t="s">
        <v>77</v>
      </c>
      <c r="B2781" s="384" t="s">
        <v>495</v>
      </c>
      <c r="C2781" s="384" t="str">
        <f t="shared" si="393"/>
        <v>Rangpur Pirgacha</v>
      </c>
      <c r="D2781" s="626"/>
      <c r="E2781" s="626"/>
      <c r="F2781" s="626"/>
      <c r="G2781" s="626"/>
      <c r="H2781" s="626"/>
      <c r="I2781" s="626"/>
      <c r="J2781" s="626"/>
      <c r="K2781" s="626"/>
      <c r="L2781" s="626"/>
      <c r="M2781" s="626"/>
      <c r="N2781" s="626"/>
      <c r="O2781" s="626"/>
      <c r="P2781" s="626"/>
      <c r="Q2781" s="626"/>
      <c r="R2781" s="626"/>
      <c r="S2781" s="324"/>
      <c r="T2781" s="324"/>
      <c r="U2781" s="384" t="s">
        <v>77</v>
      </c>
      <c r="V2781" s="384" t="s">
        <v>495</v>
      </c>
      <c r="W2781" s="384" t="str">
        <f t="shared" si="394"/>
        <v>Rangpur Pirgacha</v>
      </c>
      <c r="X2781" s="626"/>
      <c r="Y2781" s="626"/>
      <c r="Z2781" s="626"/>
      <c r="AA2781" s="626"/>
      <c r="AB2781" s="626"/>
      <c r="AC2781" s="626"/>
      <c r="AD2781" s="626"/>
      <c r="AE2781" s="626"/>
      <c r="AF2781" s="626"/>
      <c r="AG2781" s="626"/>
      <c r="AH2781" s="626"/>
      <c r="AI2781" s="626"/>
      <c r="AJ2781" s="626"/>
      <c r="AK2781" s="626"/>
      <c r="AL2781" s="626"/>
      <c r="AO2781" s="384" t="s">
        <v>77</v>
      </c>
      <c r="AP2781" s="384" t="s">
        <v>495</v>
      </c>
      <c r="AQ2781" s="384" t="str">
        <f t="shared" si="397"/>
        <v>Rangpur Pirgacha</v>
      </c>
      <c r="AR2781" s="627"/>
      <c r="AS2781" s="627"/>
      <c r="AT2781" s="627"/>
      <c r="AU2781" s="627"/>
      <c r="AV2781" s="627"/>
      <c r="AW2781" s="627"/>
      <c r="AX2781" s="627"/>
      <c r="AY2781" s="627"/>
      <c r="AZ2781" s="627"/>
      <c r="BA2781" s="627"/>
      <c r="BB2781" s="627"/>
      <c r="BC2781" s="627"/>
      <c r="BD2781" s="627"/>
      <c r="BE2781" s="627"/>
      <c r="BF2781" s="627"/>
      <c r="BH2781" s="384" t="s">
        <v>77</v>
      </c>
      <c r="BI2781" s="384" t="s">
        <v>495</v>
      </c>
      <c r="BJ2781" s="384" t="str">
        <f t="shared" si="392"/>
        <v>Rangpur Pirgacha</v>
      </c>
      <c r="BK2781" s="627"/>
      <c r="BL2781" s="627"/>
      <c r="BM2781" s="627"/>
      <c r="BN2781" s="627"/>
      <c r="BO2781" s="627"/>
      <c r="BP2781" s="627"/>
      <c r="BQ2781" s="627"/>
      <c r="BR2781" s="627"/>
      <c r="BS2781" s="627"/>
      <c r="BT2781" s="627"/>
      <c r="BU2781" s="627"/>
      <c r="BV2781" s="627"/>
      <c r="BW2781" s="627"/>
      <c r="BX2781" s="627"/>
      <c r="BY2781" s="627"/>
      <c r="CA2781" s="384" t="s">
        <v>77</v>
      </c>
      <c r="CB2781" s="384" t="s">
        <v>495</v>
      </c>
      <c r="CC2781" s="384" t="str">
        <f t="shared" si="398"/>
        <v>Rangpur Pirgacha</v>
      </c>
      <c r="CD2781" s="629"/>
      <c r="CE2781" s="629"/>
      <c r="CF2781" s="629"/>
      <c r="CG2781" s="629"/>
      <c r="CH2781" s="629"/>
      <c r="CI2781" s="629"/>
      <c r="CJ2781" s="629"/>
      <c r="CK2781" s="629"/>
      <c r="CN2781" s="384" t="s">
        <v>77</v>
      </c>
      <c r="CO2781" s="384" t="s">
        <v>495</v>
      </c>
      <c r="CP2781" s="384" t="str">
        <f t="shared" si="399"/>
        <v>Rangpur Pirgacha</v>
      </c>
      <c r="CQ2781" s="629"/>
      <c r="CR2781" s="629"/>
      <c r="CS2781" s="629"/>
      <c r="CT2781" s="629"/>
      <c r="CU2781" s="629"/>
      <c r="CV2781" s="629"/>
      <c r="CW2781" s="629"/>
      <c r="CX2781" s="629"/>
      <c r="CZ2781" s="384" t="s">
        <v>77</v>
      </c>
      <c r="DA2781" s="384" t="s">
        <v>495</v>
      </c>
      <c r="DB2781" s="384" t="str">
        <f t="shared" si="400"/>
        <v>Rangpur Pirgacha</v>
      </c>
      <c r="DC2781" s="566"/>
      <c r="DD2781"/>
      <c r="DE2781" s="384" t="s">
        <v>77</v>
      </c>
      <c r="DF2781" s="384" t="s">
        <v>495</v>
      </c>
      <c r="DG2781" s="384" t="str">
        <f t="shared" si="401"/>
        <v>Rangpur Pirgacha</v>
      </c>
      <c r="DH2781" s="566"/>
      <c r="DI2781"/>
      <c r="DJ2781" s="384" t="s">
        <v>77</v>
      </c>
      <c r="DK2781" s="384" t="s">
        <v>495</v>
      </c>
      <c r="DL2781" s="384" t="str">
        <f t="shared" si="395"/>
        <v>Rangpur Pirgacha</v>
      </c>
      <c r="DM2781" s="566"/>
      <c r="DN2781"/>
      <c r="DO2781" s="384" t="s">
        <v>77</v>
      </c>
      <c r="DP2781" s="384" t="s">
        <v>495</v>
      </c>
      <c r="DQ2781" s="384" t="str">
        <f t="shared" si="396"/>
        <v>Rangpur Pirgacha</v>
      </c>
      <c r="DR2781" s="566"/>
    </row>
    <row r="2782" spans="1:122" ht="15" hidden="1" x14ac:dyDescent="0.25">
      <c r="A2782" s="384" t="s">
        <v>77</v>
      </c>
      <c r="B2782" s="384" t="s">
        <v>496</v>
      </c>
      <c r="C2782" s="384" t="str">
        <f t="shared" si="393"/>
        <v>Rangpur Pirganj</v>
      </c>
      <c r="D2782" s="626"/>
      <c r="E2782" s="626"/>
      <c r="F2782" s="626"/>
      <c r="G2782" s="626"/>
      <c r="H2782" s="626"/>
      <c r="I2782" s="626"/>
      <c r="J2782" s="626"/>
      <c r="K2782" s="626"/>
      <c r="L2782" s="626"/>
      <c r="M2782" s="626"/>
      <c r="N2782" s="626"/>
      <c r="O2782" s="626"/>
      <c r="P2782" s="626"/>
      <c r="Q2782" s="626"/>
      <c r="R2782" s="626"/>
      <c r="S2782" s="324"/>
      <c r="T2782" s="324"/>
      <c r="U2782" s="384" t="s">
        <v>77</v>
      </c>
      <c r="V2782" s="384" t="s">
        <v>496</v>
      </c>
      <c r="W2782" s="384" t="str">
        <f t="shared" si="394"/>
        <v>Rangpur Pirganj</v>
      </c>
      <c r="X2782" s="626"/>
      <c r="Y2782" s="626"/>
      <c r="Z2782" s="626"/>
      <c r="AA2782" s="626"/>
      <c r="AB2782" s="626"/>
      <c r="AC2782" s="626"/>
      <c r="AD2782" s="626"/>
      <c r="AE2782" s="626"/>
      <c r="AF2782" s="626"/>
      <c r="AG2782" s="626"/>
      <c r="AH2782" s="626"/>
      <c r="AI2782" s="626"/>
      <c r="AJ2782" s="626"/>
      <c r="AK2782" s="626"/>
      <c r="AL2782" s="626"/>
      <c r="AO2782" s="384" t="s">
        <v>77</v>
      </c>
      <c r="AP2782" s="384" t="s">
        <v>496</v>
      </c>
      <c r="AQ2782" s="384" t="str">
        <f t="shared" si="397"/>
        <v>Rangpur Pirganj</v>
      </c>
      <c r="AR2782" s="627"/>
      <c r="AS2782" s="627"/>
      <c r="AT2782" s="627"/>
      <c r="AU2782" s="627"/>
      <c r="AV2782" s="627"/>
      <c r="AW2782" s="627"/>
      <c r="AX2782" s="627"/>
      <c r="AY2782" s="627"/>
      <c r="AZ2782" s="627"/>
      <c r="BA2782" s="627"/>
      <c r="BB2782" s="627"/>
      <c r="BC2782" s="627"/>
      <c r="BD2782" s="627"/>
      <c r="BE2782" s="627"/>
      <c r="BF2782" s="627"/>
      <c r="BH2782" s="384" t="s">
        <v>77</v>
      </c>
      <c r="BI2782" s="384" t="s">
        <v>496</v>
      </c>
      <c r="BJ2782" s="384" t="str">
        <f t="shared" si="392"/>
        <v>Rangpur Pirganj</v>
      </c>
      <c r="BK2782" s="627"/>
      <c r="BL2782" s="627"/>
      <c r="BM2782" s="627"/>
      <c r="BN2782" s="627"/>
      <c r="BO2782" s="627"/>
      <c r="BP2782" s="627"/>
      <c r="BQ2782" s="627"/>
      <c r="BR2782" s="627"/>
      <c r="BS2782" s="627"/>
      <c r="BT2782" s="627"/>
      <c r="BU2782" s="627"/>
      <c r="BV2782" s="627"/>
      <c r="BW2782" s="627"/>
      <c r="BX2782" s="627"/>
      <c r="BY2782" s="627"/>
      <c r="CA2782" s="384" t="s">
        <v>77</v>
      </c>
      <c r="CB2782" s="384" t="s">
        <v>496</v>
      </c>
      <c r="CC2782" s="384" t="str">
        <f t="shared" si="398"/>
        <v>Rangpur Pirganj</v>
      </c>
      <c r="CD2782" s="629"/>
      <c r="CE2782" s="629"/>
      <c r="CF2782" s="629"/>
      <c r="CG2782" s="629"/>
      <c r="CH2782" s="629"/>
      <c r="CI2782" s="629"/>
      <c r="CJ2782" s="629"/>
      <c r="CK2782" s="629"/>
      <c r="CN2782" s="384" t="s">
        <v>77</v>
      </c>
      <c r="CO2782" s="384" t="s">
        <v>496</v>
      </c>
      <c r="CP2782" s="384" t="str">
        <f t="shared" si="399"/>
        <v>Rangpur Pirganj</v>
      </c>
      <c r="CQ2782" s="629"/>
      <c r="CR2782" s="629"/>
      <c r="CS2782" s="629"/>
      <c r="CT2782" s="629"/>
      <c r="CU2782" s="629"/>
      <c r="CV2782" s="629"/>
      <c r="CW2782" s="629"/>
      <c r="CX2782" s="629"/>
      <c r="CZ2782" s="384" t="s">
        <v>77</v>
      </c>
      <c r="DA2782" s="384" t="s">
        <v>496</v>
      </c>
      <c r="DB2782" s="384" t="str">
        <f t="shared" si="400"/>
        <v>Rangpur Pirganj</v>
      </c>
      <c r="DC2782" s="566"/>
      <c r="DD2782"/>
      <c r="DE2782" s="384" t="s">
        <v>77</v>
      </c>
      <c r="DF2782" s="384" t="s">
        <v>496</v>
      </c>
      <c r="DG2782" s="384" t="str">
        <f t="shared" si="401"/>
        <v>Rangpur Pirganj</v>
      </c>
      <c r="DH2782" s="566"/>
      <c r="DI2782"/>
      <c r="DJ2782" s="384" t="s">
        <v>77</v>
      </c>
      <c r="DK2782" s="384" t="s">
        <v>496</v>
      </c>
      <c r="DL2782" s="384" t="str">
        <f t="shared" si="395"/>
        <v>Rangpur Pirganj</v>
      </c>
      <c r="DM2782" s="566"/>
      <c r="DN2782"/>
      <c r="DO2782" s="384" t="s">
        <v>77</v>
      </c>
      <c r="DP2782" s="384" t="s">
        <v>496</v>
      </c>
      <c r="DQ2782" s="384" t="str">
        <f t="shared" si="396"/>
        <v>Rangpur Pirganj</v>
      </c>
      <c r="DR2782" s="566"/>
    </row>
    <row r="2783" spans="1:122" ht="15" hidden="1" x14ac:dyDescent="0.25">
      <c r="A2783" s="384" t="s">
        <v>77</v>
      </c>
      <c r="B2783" s="385" t="s">
        <v>638</v>
      </c>
      <c r="C2783" s="384" t="str">
        <f t="shared" si="393"/>
        <v>Rangpur Prime Medical College Hosp.</v>
      </c>
      <c r="D2783" s="626"/>
      <c r="E2783" s="626"/>
      <c r="F2783" s="626"/>
      <c r="G2783" s="626"/>
      <c r="H2783" s="626"/>
      <c r="I2783" s="626"/>
      <c r="J2783" s="626"/>
      <c r="K2783" s="626"/>
      <c r="L2783" s="626"/>
      <c r="M2783" s="626"/>
      <c r="N2783" s="626"/>
      <c r="O2783" s="626"/>
      <c r="P2783" s="626"/>
      <c r="Q2783" s="626"/>
      <c r="R2783" s="626"/>
      <c r="S2783" s="324"/>
      <c r="T2783" s="324"/>
      <c r="U2783" s="384" t="s">
        <v>77</v>
      </c>
      <c r="V2783" s="385" t="s">
        <v>638</v>
      </c>
      <c r="W2783" s="384" t="str">
        <f t="shared" si="394"/>
        <v>Rangpur Prime Medical College Hosp.</v>
      </c>
      <c r="X2783" s="626"/>
      <c r="Y2783" s="626"/>
      <c r="Z2783" s="626"/>
      <c r="AA2783" s="626"/>
      <c r="AB2783" s="626"/>
      <c r="AC2783" s="626"/>
      <c r="AD2783" s="626"/>
      <c r="AE2783" s="626"/>
      <c r="AF2783" s="626"/>
      <c r="AG2783" s="626"/>
      <c r="AH2783" s="626"/>
      <c r="AI2783" s="626"/>
      <c r="AJ2783" s="626"/>
      <c r="AK2783" s="626"/>
      <c r="AL2783" s="626"/>
      <c r="AO2783" s="384" t="s">
        <v>77</v>
      </c>
      <c r="AP2783" s="385" t="s">
        <v>638</v>
      </c>
      <c r="AQ2783" s="384" t="str">
        <f t="shared" si="397"/>
        <v>Rangpur Prime Medical College Hosp.</v>
      </c>
      <c r="AR2783" s="627"/>
      <c r="AS2783" s="627"/>
      <c r="AT2783" s="627"/>
      <c r="AU2783" s="627"/>
      <c r="AV2783" s="627"/>
      <c r="AW2783" s="627"/>
      <c r="AX2783" s="627"/>
      <c r="AY2783" s="627"/>
      <c r="AZ2783" s="627"/>
      <c r="BA2783" s="627"/>
      <c r="BB2783" s="627"/>
      <c r="BC2783" s="627"/>
      <c r="BD2783" s="627"/>
      <c r="BE2783" s="627"/>
      <c r="BF2783" s="627"/>
      <c r="BH2783" s="384" t="s">
        <v>77</v>
      </c>
      <c r="BI2783" s="385" t="s">
        <v>638</v>
      </c>
      <c r="BJ2783" s="384" t="str">
        <f t="shared" si="392"/>
        <v>Rangpur Prime Medical College Hosp.</v>
      </c>
      <c r="BK2783" s="627"/>
      <c r="BL2783" s="627"/>
      <c r="BM2783" s="627"/>
      <c r="BN2783" s="627"/>
      <c r="BO2783" s="627"/>
      <c r="BP2783" s="627"/>
      <c r="BQ2783" s="627"/>
      <c r="BR2783" s="627"/>
      <c r="BS2783" s="627"/>
      <c r="BT2783" s="627"/>
      <c r="BU2783" s="627"/>
      <c r="BV2783" s="627"/>
      <c r="BW2783" s="627"/>
      <c r="BX2783" s="627"/>
      <c r="BY2783" s="627"/>
      <c r="CA2783" s="384" t="s">
        <v>77</v>
      </c>
      <c r="CB2783" s="385" t="s">
        <v>638</v>
      </c>
      <c r="CC2783" s="384" t="str">
        <f t="shared" si="398"/>
        <v>Rangpur Prime Medical College Hosp.</v>
      </c>
      <c r="CD2783" s="629"/>
      <c r="CE2783" s="629"/>
      <c r="CF2783" s="629"/>
      <c r="CG2783" s="629"/>
      <c r="CH2783" s="629"/>
      <c r="CI2783" s="629"/>
      <c r="CJ2783" s="629"/>
      <c r="CK2783" s="629"/>
      <c r="CN2783" s="384" t="s">
        <v>77</v>
      </c>
      <c r="CO2783" s="385" t="s">
        <v>638</v>
      </c>
      <c r="CP2783" s="384" t="str">
        <f t="shared" si="399"/>
        <v>Rangpur Prime Medical College Hosp.</v>
      </c>
      <c r="CQ2783" s="629"/>
      <c r="CR2783" s="629"/>
      <c r="CS2783" s="629"/>
      <c r="CT2783" s="629"/>
      <c r="CU2783" s="629"/>
      <c r="CV2783" s="629"/>
      <c r="CW2783" s="629"/>
      <c r="CX2783" s="629"/>
      <c r="CZ2783" s="384" t="s">
        <v>77</v>
      </c>
      <c r="DA2783" s="385" t="s">
        <v>638</v>
      </c>
      <c r="DB2783" s="384" t="str">
        <f t="shared" si="400"/>
        <v>Rangpur Prime Medical College Hosp.</v>
      </c>
      <c r="DC2783" s="566"/>
      <c r="DD2783"/>
      <c r="DE2783" s="384" t="s">
        <v>77</v>
      </c>
      <c r="DF2783" s="385" t="s">
        <v>638</v>
      </c>
      <c r="DG2783" s="384" t="str">
        <f t="shared" si="401"/>
        <v>Rangpur Prime Medical College Hosp.</v>
      </c>
      <c r="DH2783" s="566"/>
      <c r="DI2783"/>
      <c r="DJ2783" s="384" t="s">
        <v>77</v>
      </c>
      <c r="DK2783" s="385" t="s">
        <v>638</v>
      </c>
      <c r="DL2783" s="384" t="str">
        <f t="shared" si="395"/>
        <v>Rangpur Prime Medical College Hosp.</v>
      </c>
      <c r="DM2783" s="566"/>
      <c r="DN2783"/>
      <c r="DO2783" s="384" t="s">
        <v>77</v>
      </c>
      <c r="DP2783" s="385" t="s">
        <v>638</v>
      </c>
      <c r="DQ2783" s="384" t="str">
        <f t="shared" si="396"/>
        <v>Rangpur Prime Medical College Hosp.</v>
      </c>
      <c r="DR2783" s="566"/>
    </row>
    <row r="2784" spans="1:122" ht="15" hidden="1" x14ac:dyDescent="0.25">
      <c r="A2784" s="384" t="s">
        <v>77</v>
      </c>
      <c r="B2784" s="385" t="s">
        <v>88</v>
      </c>
      <c r="C2784" s="384" t="str">
        <f t="shared" si="393"/>
        <v>Rangpur Prison</v>
      </c>
      <c r="D2784" s="626"/>
      <c r="E2784" s="626"/>
      <c r="F2784" s="626"/>
      <c r="G2784" s="626"/>
      <c r="H2784" s="626"/>
      <c r="I2784" s="626"/>
      <c r="J2784" s="626"/>
      <c r="K2784" s="626"/>
      <c r="L2784" s="626"/>
      <c r="M2784" s="626"/>
      <c r="N2784" s="626"/>
      <c r="O2784" s="626"/>
      <c r="P2784" s="626"/>
      <c r="Q2784" s="626"/>
      <c r="R2784" s="626"/>
      <c r="S2784" s="324"/>
      <c r="T2784" s="324"/>
      <c r="U2784" s="384" t="s">
        <v>77</v>
      </c>
      <c r="V2784" s="385" t="s">
        <v>88</v>
      </c>
      <c r="W2784" s="384" t="str">
        <f t="shared" si="394"/>
        <v>Rangpur Prison</v>
      </c>
      <c r="X2784" s="626"/>
      <c r="Y2784" s="626"/>
      <c r="Z2784" s="626"/>
      <c r="AA2784" s="626"/>
      <c r="AB2784" s="626"/>
      <c r="AC2784" s="626"/>
      <c r="AD2784" s="626"/>
      <c r="AE2784" s="626"/>
      <c r="AF2784" s="626"/>
      <c r="AG2784" s="626"/>
      <c r="AH2784" s="626"/>
      <c r="AI2784" s="626"/>
      <c r="AJ2784" s="626"/>
      <c r="AK2784" s="626"/>
      <c r="AL2784" s="626"/>
      <c r="AO2784" s="384" t="s">
        <v>77</v>
      </c>
      <c r="AP2784" s="385" t="s">
        <v>88</v>
      </c>
      <c r="AQ2784" s="384" t="str">
        <f t="shared" si="397"/>
        <v>Rangpur Prison</v>
      </c>
      <c r="AR2784" s="627"/>
      <c r="AS2784" s="627"/>
      <c r="AT2784" s="627"/>
      <c r="AU2784" s="627"/>
      <c r="AV2784" s="627"/>
      <c r="AW2784" s="627"/>
      <c r="AX2784" s="627"/>
      <c r="AY2784" s="627"/>
      <c r="AZ2784" s="627"/>
      <c r="BA2784" s="627"/>
      <c r="BB2784" s="627"/>
      <c r="BC2784" s="627"/>
      <c r="BD2784" s="627"/>
      <c r="BE2784" s="627"/>
      <c r="BF2784" s="627"/>
      <c r="BH2784" s="384" t="s">
        <v>77</v>
      </c>
      <c r="BI2784" s="385" t="s">
        <v>88</v>
      </c>
      <c r="BJ2784" s="384" t="str">
        <f t="shared" si="392"/>
        <v>Rangpur Prison</v>
      </c>
      <c r="BK2784" s="627"/>
      <c r="BL2784" s="627"/>
      <c r="BM2784" s="627"/>
      <c r="BN2784" s="627"/>
      <c r="BO2784" s="627"/>
      <c r="BP2784" s="627"/>
      <c r="BQ2784" s="627"/>
      <c r="BR2784" s="627"/>
      <c r="BS2784" s="627"/>
      <c r="BT2784" s="627"/>
      <c r="BU2784" s="627"/>
      <c r="BV2784" s="627"/>
      <c r="BW2784" s="627"/>
      <c r="BX2784" s="627"/>
      <c r="BY2784" s="627"/>
      <c r="CA2784" s="384" t="s">
        <v>77</v>
      </c>
      <c r="CB2784" s="385" t="s">
        <v>88</v>
      </c>
      <c r="CC2784" s="384" t="str">
        <f t="shared" si="398"/>
        <v>Rangpur Prison</v>
      </c>
      <c r="CD2784" s="629"/>
      <c r="CE2784" s="629"/>
      <c r="CF2784" s="629"/>
      <c r="CG2784" s="629"/>
      <c r="CH2784" s="629"/>
      <c r="CI2784" s="629"/>
      <c r="CJ2784" s="629"/>
      <c r="CK2784" s="629"/>
      <c r="CN2784" s="384" t="s">
        <v>77</v>
      </c>
      <c r="CO2784" s="385" t="s">
        <v>88</v>
      </c>
      <c r="CP2784" s="384" t="str">
        <f t="shared" si="399"/>
        <v>Rangpur Prison</v>
      </c>
      <c r="CQ2784" s="629"/>
      <c r="CR2784" s="629"/>
      <c r="CS2784" s="629"/>
      <c r="CT2784" s="629"/>
      <c r="CU2784" s="629"/>
      <c r="CV2784" s="629"/>
      <c r="CW2784" s="629"/>
      <c r="CX2784" s="629"/>
      <c r="CZ2784" s="384" t="s">
        <v>77</v>
      </c>
      <c r="DA2784" s="385" t="s">
        <v>88</v>
      </c>
      <c r="DB2784" s="384" t="str">
        <f t="shared" si="400"/>
        <v>Rangpur Prison</v>
      </c>
      <c r="DC2784" s="566"/>
      <c r="DD2784"/>
      <c r="DE2784" s="384" t="s">
        <v>77</v>
      </c>
      <c r="DF2784" s="385" t="s">
        <v>88</v>
      </c>
      <c r="DG2784" s="384" t="str">
        <f t="shared" si="401"/>
        <v>Rangpur Prison</v>
      </c>
      <c r="DH2784" s="566"/>
      <c r="DI2784"/>
      <c r="DJ2784" s="384" t="s">
        <v>77</v>
      </c>
      <c r="DK2784" s="385" t="s">
        <v>88</v>
      </c>
      <c r="DL2784" s="384" t="str">
        <f t="shared" si="395"/>
        <v>Rangpur Prison</v>
      </c>
      <c r="DM2784" s="566"/>
      <c r="DN2784"/>
      <c r="DO2784" s="384" t="s">
        <v>77</v>
      </c>
      <c r="DP2784" s="385" t="s">
        <v>88</v>
      </c>
      <c r="DQ2784" s="384" t="str">
        <f t="shared" si="396"/>
        <v>Rangpur Prison</v>
      </c>
      <c r="DR2784" s="566"/>
    </row>
    <row r="2785" spans="1:122" ht="15" hidden="1" x14ac:dyDescent="0.25">
      <c r="A2785" s="384" t="s">
        <v>77</v>
      </c>
      <c r="B2785" s="384" t="s">
        <v>497</v>
      </c>
      <c r="C2785" s="384" t="str">
        <f t="shared" si="393"/>
        <v>Rangpur Rangpur Medical College Hosp.</v>
      </c>
      <c r="D2785" s="626"/>
      <c r="E2785" s="626"/>
      <c r="F2785" s="626"/>
      <c r="G2785" s="626"/>
      <c r="H2785" s="626"/>
      <c r="I2785" s="626"/>
      <c r="J2785" s="626"/>
      <c r="K2785" s="626"/>
      <c r="L2785" s="626"/>
      <c r="M2785" s="626"/>
      <c r="N2785" s="626"/>
      <c r="O2785" s="626"/>
      <c r="P2785" s="626"/>
      <c r="Q2785" s="626"/>
      <c r="R2785" s="626"/>
      <c r="S2785" s="324"/>
      <c r="T2785" s="324"/>
      <c r="U2785" s="384" t="s">
        <v>77</v>
      </c>
      <c r="V2785" s="384" t="s">
        <v>497</v>
      </c>
      <c r="W2785" s="384" t="str">
        <f t="shared" si="394"/>
        <v>Rangpur Rangpur Medical College Hosp.</v>
      </c>
      <c r="X2785" s="626"/>
      <c r="Y2785" s="626"/>
      <c r="Z2785" s="626"/>
      <c r="AA2785" s="626"/>
      <c r="AB2785" s="626"/>
      <c r="AC2785" s="626"/>
      <c r="AD2785" s="626"/>
      <c r="AE2785" s="626"/>
      <c r="AF2785" s="626"/>
      <c r="AG2785" s="626"/>
      <c r="AH2785" s="626"/>
      <c r="AI2785" s="626"/>
      <c r="AJ2785" s="626"/>
      <c r="AK2785" s="626"/>
      <c r="AL2785" s="626"/>
      <c r="AO2785" s="384" t="s">
        <v>77</v>
      </c>
      <c r="AP2785" s="384" t="s">
        <v>497</v>
      </c>
      <c r="AQ2785" s="384" t="str">
        <f t="shared" si="397"/>
        <v>Rangpur Rangpur Medical College Hosp.</v>
      </c>
      <c r="AR2785" s="627"/>
      <c r="AS2785" s="627"/>
      <c r="AT2785" s="627"/>
      <c r="AU2785" s="627"/>
      <c r="AV2785" s="627"/>
      <c r="AW2785" s="627"/>
      <c r="AX2785" s="627"/>
      <c r="AY2785" s="627"/>
      <c r="AZ2785" s="627"/>
      <c r="BA2785" s="627"/>
      <c r="BB2785" s="627"/>
      <c r="BC2785" s="627"/>
      <c r="BD2785" s="627"/>
      <c r="BE2785" s="627"/>
      <c r="BF2785" s="627"/>
      <c r="BH2785" s="384" t="s">
        <v>77</v>
      </c>
      <c r="BI2785" s="384" t="s">
        <v>497</v>
      </c>
      <c r="BJ2785" s="384" t="str">
        <f t="shared" si="392"/>
        <v>Rangpur Rangpur Medical College Hosp.</v>
      </c>
      <c r="BK2785" s="627"/>
      <c r="BL2785" s="627"/>
      <c r="BM2785" s="627"/>
      <c r="BN2785" s="627"/>
      <c r="BO2785" s="627"/>
      <c r="BP2785" s="627"/>
      <c r="BQ2785" s="627"/>
      <c r="BR2785" s="627"/>
      <c r="BS2785" s="627"/>
      <c r="BT2785" s="627"/>
      <c r="BU2785" s="627"/>
      <c r="BV2785" s="627"/>
      <c r="BW2785" s="627"/>
      <c r="BX2785" s="627"/>
      <c r="BY2785" s="627"/>
      <c r="CA2785" s="384" t="s">
        <v>77</v>
      </c>
      <c r="CB2785" s="384" t="s">
        <v>497</v>
      </c>
      <c r="CC2785" s="384" t="str">
        <f t="shared" si="398"/>
        <v>Rangpur Rangpur Medical College Hosp.</v>
      </c>
      <c r="CD2785" s="629"/>
      <c r="CE2785" s="629"/>
      <c r="CF2785" s="629"/>
      <c r="CG2785" s="629"/>
      <c r="CH2785" s="629"/>
      <c r="CI2785" s="629"/>
      <c r="CJ2785" s="629"/>
      <c r="CK2785" s="629"/>
      <c r="CN2785" s="384" t="s">
        <v>77</v>
      </c>
      <c r="CO2785" s="384" t="s">
        <v>497</v>
      </c>
      <c r="CP2785" s="384" t="str">
        <f t="shared" si="399"/>
        <v>Rangpur Rangpur Medical College Hosp.</v>
      </c>
      <c r="CQ2785" s="629"/>
      <c r="CR2785" s="629"/>
      <c r="CS2785" s="629"/>
      <c r="CT2785" s="629"/>
      <c r="CU2785" s="629"/>
      <c r="CV2785" s="629"/>
      <c r="CW2785" s="629"/>
      <c r="CX2785" s="629"/>
      <c r="CZ2785" s="384" t="s">
        <v>77</v>
      </c>
      <c r="DA2785" s="384" t="s">
        <v>497</v>
      </c>
      <c r="DB2785" s="384" t="str">
        <f t="shared" si="400"/>
        <v>Rangpur Rangpur Medical College Hosp.</v>
      </c>
      <c r="DC2785" s="566"/>
      <c r="DD2785"/>
      <c r="DE2785" s="384" t="s">
        <v>77</v>
      </c>
      <c r="DF2785" s="384" t="s">
        <v>497</v>
      </c>
      <c r="DG2785" s="384" t="str">
        <f t="shared" si="401"/>
        <v>Rangpur Rangpur Medical College Hosp.</v>
      </c>
      <c r="DH2785" s="566"/>
      <c r="DI2785"/>
      <c r="DJ2785" s="384" t="s">
        <v>77</v>
      </c>
      <c r="DK2785" s="384" t="s">
        <v>497</v>
      </c>
      <c r="DL2785" s="384" t="str">
        <f t="shared" si="395"/>
        <v>Rangpur Rangpur Medical College Hosp.</v>
      </c>
      <c r="DM2785" s="566"/>
      <c r="DN2785"/>
      <c r="DO2785" s="384" t="s">
        <v>77</v>
      </c>
      <c r="DP2785" s="384" t="s">
        <v>497</v>
      </c>
      <c r="DQ2785" s="384" t="str">
        <f t="shared" si="396"/>
        <v>Rangpur Rangpur Medical College Hosp.</v>
      </c>
      <c r="DR2785" s="566"/>
    </row>
    <row r="2786" spans="1:122" ht="15" hidden="1" x14ac:dyDescent="0.25">
      <c r="A2786" s="384" t="s">
        <v>77</v>
      </c>
      <c r="B2786" s="241" t="s">
        <v>639</v>
      </c>
      <c r="C2786" s="384" t="str">
        <f t="shared" si="393"/>
        <v>Rangpur Rangpur Sadar</v>
      </c>
      <c r="D2786" s="626"/>
      <c r="E2786" s="626"/>
      <c r="F2786" s="626"/>
      <c r="G2786" s="626"/>
      <c r="H2786" s="626"/>
      <c r="I2786" s="626"/>
      <c r="J2786" s="626"/>
      <c r="K2786" s="626"/>
      <c r="L2786" s="626"/>
      <c r="M2786" s="626"/>
      <c r="N2786" s="626"/>
      <c r="O2786" s="626"/>
      <c r="P2786" s="626"/>
      <c r="Q2786" s="626"/>
      <c r="R2786" s="626"/>
      <c r="S2786" s="324"/>
      <c r="T2786" s="324"/>
      <c r="U2786" s="384" t="s">
        <v>77</v>
      </c>
      <c r="V2786" s="241" t="s">
        <v>639</v>
      </c>
      <c r="W2786" s="384" t="str">
        <f t="shared" si="394"/>
        <v>Rangpur Rangpur Sadar</v>
      </c>
      <c r="X2786" s="626"/>
      <c r="Y2786" s="626"/>
      <c r="Z2786" s="626"/>
      <c r="AA2786" s="626"/>
      <c r="AB2786" s="626"/>
      <c r="AC2786" s="626"/>
      <c r="AD2786" s="626"/>
      <c r="AE2786" s="626"/>
      <c r="AF2786" s="626"/>
      <c r="AG2786" s="626"/>
      <c r="AH2786" s="626"/>
      <c r="AI2786" s="626"/>
      <c r="AJ2786" s="626"/>
      <c r="AK2786" s="626"/>
      <c r="AL2786" s="626"/>
      <c r="AO2786" s="384" t="s">
        <v>77</v>
      </c>
      <c r="AP2786" s="241" t="s">
        <v>639</v>
      </c>
      <c r="AQ2786" s="384" t="str">
        <f t="shared" si="397"/>
        <v>Rangpur Rangpur Sadar</v>
      </c>
      <c r="AR2786" s="627"/>
      <c r="AS2786" s="627"/>
      <c r="AT2786" s="627"/>
      <c r="AU2786" s="627"/>
      <c r="AV2786" s="627"/>
      <c r="AW2786" s="627"/>
      <c r="AX2786" s="627"/>
      <c r="AY2786" s="627"/>
      <c r="AZ2786" s="627"/>
      <c r="BA2786" s="627"/>
      <c r="BB2786" s="627"/>
      <c r="BC2786" s="627"/>
      <c r="BD2786" s="627"/>
      <c r="BE2786" s="627"/>
      <c r="BF2786" s="627"/>
      <c r="BH2786" s="384" t="s">
        <v>77</v>
      </c>
      <c r="BI2786" s="241" t="s">
        <v>639</v>
      </c>
      <c r="BJ2786" s="384" t="str">
        <f t="shared" si="392"/>
        <v>Rangpur Rangpur Sadar</v>
      </c>
      <c r="BK2786" s="627"/>
      <c r="BL2786" s="627"/>
      <c r="BM2786" s="627"/>
      <c r="BN2786" s="627"/>
      <c r="BO2786" s="627"/>
      <c r="BP2786" s="627"/>
      <c r="BQ2786" s="627"/>
      <c r="BR2786" s="627"/>
      <c r="BS2786" s="627"/>
      <c r="BT2786" s="627"/>
      <c r="BU2786" s="627"/>
      <c r="BV2786" s="627"/>
      <c r="BW2786" s="627"/>
      <c r="BX2786" s="627"/>
      <c r="BY2786" s="627"/>
      <c r="CA2786" s="384" t="s">
        <v>77</v>
      </c>
      <c r="CB2786" s="241" t="s">
        <v>639</v>
      </c>
      <c r="CC2786" s="384" t="str">
        <f t="shared" si="398"/>
        <v>Rangpur Rangpur Sadar</v>
      </c>
      <c r="CD2786" s="629"/>
      <c r="CE2786" s="629"/>
      <c r="CF2786" s="629"/>
      <c r="CG2786" s="629"/>
      <c r="CH2786" s="629"/>
      <c r="CI2786" s="629"/>
      <c r="CJ2786" s="629"/>
      <c r="CK2786" s="629"/>
      <c r="CN2786" s="384" t="s">
        <v>77</v>
      </c>
      <c r="CO2786" s="241" t="s">
        <v>639</v>
      </c>
      <c r="CP2786" s="384" t="str">
        <f t="shared" si="399"/>
        <v>Rangpur Rangpur Sadar</v>
      </c>
      <c r="CQ2786" s="629"/>
      <c r="CR2786" s="629"/>
      <c r="CS2786" s="629"/>
      <c r="CT2786" s="629"/>
      <c r="CU2786" s="629"/>
      <c r="CV2786" s="629"/>
      <c r="CW2786" s="629"/>
      <c r="CX2786" s="629"/>
      <c r="CZ2786" s="384" t="s">
        <v>77</v>
      </c>
      <c r="DA2786" s="241" t="s">
        <v>639</v>
      </c>
      <c r="DB2786" s="384" t="str">
        <f t="shared" si="400"/>
        <v>Rangpur Rangpur Sadar</v>
      </c>
      <c r="DC2786" s="566"/>
      <c r="DD2786"/>
      <c r="DE2786" s="384" t="s">
        <v>77</v>
      </c>
      <c r="DF2786" s="241" t="s">
        <v>639</v>
      </c>
      <c r="DG2786" s="384" t="str">
        <f t="shared" si="401"/>
        <v>Rangpur Rangpur Sadar</v>
      </c>
      <c r="DH2786" s="566"/>
      <c r="DI2786"/>
      <c r="DJ2786" s="384" t="s">
        <v>77</v>
      </c>
      <c r="DK2786" s="241" t="s">
        <v>639</v>
      </c>
      <c r="DL2786" s="384" t="str">
        <f t="shared" si="395"/>
        <v>Rangpur Rangpur Sadar</v>
      </c>
      <c r="DM2786" s="566"/>
      <c r="DN2786"/>
      <c r="DO2786" s="384" t="s">
        <v>77</v>
      </c>
      <c r="DP2786" s="241" t="s">
        <v>639</v>
      </c>
      <c r="DQ2786" s="384" t="str">
        <f t="shared" si="396"/>
        <v>Rangpur Rangpur Sadar</v>
      </c>
      <c r="DR2786" s="566"/>
    </row>
    <row r="2787" spans="1:122" ht="15" hidden="1" x14ac:dyDescent="0.25">
      <c r="A2787" s="384" t="s">
        <v>77</v>
      </c>
      <c r="B2787" s="384" t="s">
        <v>498</v>
      </c>
      <c r="C2787" s="384" t="str">
        <f t="shared" si="393"/>
        <v>Rangpur Taraganj</v>
      </c>
      <c r="D2787" s="626"/>
      <c r="E2787" s="626"/>
      <c r="F2787" s="626"/>
      <c r="G2787" s="626"/>
      <c r="H2787" s="626"/>
      <c r="I2787" s="626"/>
      <c r="J2787" s="626"/>
      <c r="K2787" s="626"/>
      <c r="L2787" s="626"/>
      <c r="M2787" s="626"/>
      <c r="N2787" s="626"/>
      <c r="O2787" s="626"/>
      <c r="P2787" s="626"/>
      <c r="Q2787" s="626"/>
      <c r="R2787" s="626"/>
      <c r="S2787" s="324"/>
      <c r="T2787" s="324"/>
      <c r="U2787" s="384" t="s">
        <v>77</v>
      </c>
      <c r="V2787" s="384" t="s">
        <v>498</v>
      </c>
      <c r="W2787" s="384" t="str">
        <f t="shared" si="394"/>
        <v>Rangpur Taraganj</v>
      </c>
      <c r="X2787" s="626"/>
      <c r="Y2787" s="626"/>
      <c r="Z2787" s="626"/>
      <c r="AA2787" s="626"/>
      <c r="AB2787" s="626"/>
      <c r="AC2787" s="626"/>
      <c r="AD2787" s="626"/>
      <c r="AE2787" s="626"/>
      <c r="AF2787" s="626"/>
      <c r="AG2787" s="626"/>
      <c r="AH2787" s="626"/>
      <c r="AI2787" s="626"/>
      <c r="AJ2787" s="626"/>
      <c r="AK2787" s="626"/>
      <c r="AL2787" s="626"/>
      <c r="AO2787" s="384" t="s">
        <v>77</v>
      </c>
      <c r="AP2787" s="384" t="s">
        <v>498</v>
      </c>
      <c r="AQ2787" s="384" t="str">
        <f t="shared" si="397"/>
        <v>Rangpur Taraganj</v>
      </c>
      <c r="AR2787" s="627"/>
      <c r="AS2787" s="627"/>
      <c r="AT2787" s="627"/>
      <c r="AU2787" s="627"/>
      <c r="AV2787" s="627"/>
      <c r="AW2787" s="627"/>
      <c r="AX2787" s="627"/>
      <c r="AY2787" s="627"/>
      <c r="AZ2787" s="627"/>
      <c r="BA2787" s="627"/>
      <c r="BB2787" s="627"/>
      <c r="BC2787" s="627"/>
      <c r="BD2787" s="627"/>
      <c r="BE2787" s="627"/>
      <c r="BF2787" s="627"/>
      <c r="BH2787" s="384" t="s">
        <v>77</v>
      </c>
      <c r="BI2787" s="384" t="s">
        <v>498</v>
      </c>
      <c r="BJ2787" s="384" t="str">
        <f t="shared" si="392"/>
        <v>Rangpur Taraganj</v>
      </c>
      <c r="BK2787" s="627"/>
      <c r="BL2787" s="627"/>
      <c r="BM2787" s="627"/>
      <c r="BN2787" s="627"/>
      <c r="BO2787" s="627"/>
      <c r="BP2787" s="627"/>
      <c r="BQ2787" s="627"/>
      <c r="BR2787" s="627"/>
      <c r="BS2787" s="627"/>
      <c r="BT2787" s="627"/>
      <c r="BU2787" s="627"/>
      <c r="BV2787" s="627"/>
      <c r="BW2787" s="627"/>
      <c r="BX2787" s="627"/>
      <c r="BY2787" s="627"/>
      <c r="CA2787" s="384" t="s">
        <v>77</v>
      </c>
      <c r="CB2787" s="384" t="s">
        <v>498</v>
      </c>
      <c r="CC2787" s="384" t="str">
        <f t="shared" si="398"/>
        <v>Rangpur Taraganj</v>
      </c>
      <c r="CD2787" s="629"/>
      <c r="CE2787" s="629"/>
      <c r="CF2787" s="629"/>
      <c r="CG2787" s="629"/>
      <c r="CH2787" s="629"/>
      <c r="CI2787" s="629"/>
      <c r="CJ2787" s="629"/>
      <c r="CK2787" s="629"/>
      <c r="CN2787" s="384" t="s">
        <v>77</v>
      </c>
      <c r="CO2787" s="384" t="s">
        <v>498</v>
      </c>
      <c r="CP2787" s="384" t="str">
        <f t="shared" si="399"/>
        <v>Rangpur Taraganj</v>
      </c>
      <c r="CQ2787" s="629"/>
      <c r="CR2787" s="629"/>
      <c r="CS2787" s="629"/>
      <c r="CT2787" s="629"/>
      <c r="CU2787" s="629"/>
      <c r="CV2787" s="629"/>
      <c r="CW2787" s="629"/>
      <c r="CX2787" s="629"/>
      <c r="CZ2787" s="384" t="s">
        <v>77</v>
      </c>
      <c r="DA2787" s="384" t="s">
        <v>498</v>
      </c>
      <c r="DB2787" s="384" t="str">
        <f t="shared" si="400"/>
        <v>Rangpur Taraganj</v>
      </c>
      <c r="DC2787" s="566"/>
      <c r="DD2787"/>
      <c r="DE2787" s="384" t="s">
        <v>77</v>
      </c>
      <c r="DF2787" s="384" t="s">
        <v>498</v>
      </c>
      <c r="DG2787" s="384" t="str">
        <f t="shared" si="401"/>
        <v>Rangpur Taraganj</v>
      </c>
      <c r="DH2787" s="566"/>
      <c r="DI2787"/>
      <c r="DJ2787" s="384" t="s">
        <v>77</v>
      </c>
      <c r="DK2787" s="384" t="s">
        <v>498</v>
      </c>
      <c r="DL2787" s="384" t="str">
        <f t="shared" si="395"/>
        <v>Rangpur Taraganj</v>
      </c>
      <c r="DM2787" s="566"/>
      <c r="DN2787"/>
      <c r="DO2787" s="384" t="s">
        <v>77</v>
      </c>
      <c r="DP2787" s="384" t="s">
        <v>498</v>
      </c>
      <c r="DQ2787" s="384" t="str">
        <f t="shared" si="396"/>
        <v>Rangpur Taraganj</v>
      </c>
      <c r="DR2787" s="566"/>
    </row>
    <row r="2788" spans="1:122" ht="15" hidden="1" x14ac:dyDescent="0.25">
      <c r="A2788" s="387" t="s">
        <v>78</v>
      </c>
      <c r="B2788" s="384" t="s">
        <v>507</v>
      </c>
      <c r="C2788" s="384" t="str">
        <f t="shared" si="393"/>
        <v>Thakurgaon Baliadangi</v>
      </c>
      <c r="D2788" s="626"/>
      <c r="E2788" s="626"/>
      <c r="F2788" s="626"/>
      <c r="G2788" s="626"/>
      <c r="H2788" s="626"/>
      <c r="I2788" s="626"/>
      <c r="J2788" s="626"/>
      <c r="K2788" s="626"/>
      <c r="L2788" s="626"/>
      <c r="M2788" s="626"/>
      <c r="N2788" s="626"/>
      <c r="O2788" s="626"/>
      <c r="P2788" s="626"/>
      <c r="Q2788" s="626"/>
      <c r="R2788" s="626"/>
      <c r="S2788" s="324"/>
      <c r="T2788" s="324"/>
      <c r="U2788" s="387" t="s">
        <v>78</v>
      </c>
      <c r="V2788" s="384" t="s">
        <v>507</v>
      </c>
      <c r="W2788" s="384" t="str">
        <f t="shared" si="394"/>
        <v>Thakurgaon Baliadangi</v>
      </c>
      <c r="X2788" s="626"/>
      <c r="Y2788" s="626"/>
      <c r="Z2788" s="626"/>
      <c r="AA2788" s="626"/>
      <c r="AB2788" s="626"/>
      <c r="AC2788" s="626"/>
      <c r="AD2788" s="626"/>
      <c r="AE2788" s="626"/>
      <c r="AF2788" s="626"/>
      <c r="AG2788" s="626"/>
      <c r="AH2788" s="626"/>
      <c r="AI2788" s="626"/>
      <c r="AJ2788" s="626"/>
      <c r="AK2788" s="626"/>
      <c r="AL2788" s="626"/>
      <c r="AO2788" s="387" t="s">
        <v>78</v>
      </c>
      <c r="AP2788" s="384" t="s">
        <v>507</v>
      </c>
      <c r="AQ2788" s="384" t="str">
        <f t="shared" si="397"/>
        <v>Thakurgaon Baliadangi</v>
      </c>
      <c r="AR2788" s="627"/>
      <c r="AS2788" s="627"/>
      <c r="AT2788" s="627"/>
      <c r="AU2788" s="627"/>
      <c r="AV2788" s="627"/>
      <c r="AW2788" s="627"/>
      <c r="AX2788" s="627"/>
      <c r="AY2788" s="627"/>
      <c r="AZ2788" s="627"/>
      <c r="BA2788" s="627"/>
      <c r="BB2788" s="627"/>
      <c r="BC2788" s="627"/>
      <c r="BD2788" s="627"/>
      <c r="BE2788" s="627"/>
      <c r="BF2788" s="627"/>
      <c r="BH2788" s="387" t="s">
        <v>78</v>
      </c>
      <c r="BI2788" s="384" t="s">
        <v>507</v>
      </c>
      <c r="BJ2788" s="384" t="str">
        <f t="shared" si="392"/>
        <v>Thakurgaon Baliadangi</v>
      </c>
      <c r="BK2788" s="627"/>
      <c r="BL2788" s="627"/>
      <c r="BM2788" s="627"/>
      <c r="BN2788" s="627"/>
      <c r="BO2788" s="627"/>
      <c r="BP2788" s="627"/>
      <c r="BQ2788" s="627"/>
      <c r="BR2788" s="627"/>
      <c r="BS2788" s="627"/>
      <c r="BT2788" s="627"/>
      <c r="BU2788" s="627"/>
      <c r="BV2788" s="627"/>
      <c r="BW2788" s="627"/>
      <c r="BX2788" s="627"/>
      <c r="BY2788" s="627"/>
      <c r="CA2788" s="387" t="s">
        <v>78</v>
      </c>
      <c r="CB2788" s="384" t="s">
        <v>507</v>
      </c>
      <c r="CC2788" s="384" t="str">
        <f t="shared" si="398"/>
        <v>Thakurgaon Baliadangi</v>
      </c>
      <c r="CD2788" s="629"/>
      <c r="CE2788" s="629"/>
      <c r="CF2788" s="629"/>
      <c r="CG2788" s="629"/>
      <c r="CH2788" s="629"/>
      <c r="CI2788" s="629"/>
      <c r="CJ2788" s="629"/>
      <c r="CK2788" s="629"/>
      <c r="CN2788" s="387" t="s">
        <v>78</v>
      </c>
      <c r="CO2788" s="384" t="s">
        <v>507</v>
      </c>
      <c r="CP2788" s="384" t="str">
        <f t="shared" si="399"/>
        <v>Thakurgaon Baliadangi</v>
      </c>
      <c r="CQ2788" s="629"/>
      <c r="CR2788" s="629"/>
      <c r="CS2788" s="629"/>
      <c r="CT2788" s="629"/>
      <c r="CU2788" s="629"/>
      <c r="CV2788" s="629"/>
      <c r="CW2788" s="629"/>
      <c r="CX2788" s="629"/>
      <c r="CZ2788" s="387" t="s">
        <v>78</v>
      </c>
      <c r="DA2788" s="384" t="s">
        <v>507</v>
      </c>
      <c r="DB2788" s="384" t="str">
        <f t="shared" si="400"/>
        <v>Thakurgaon Baliadangi</v>
      </c>
      <c r="DC2788" s="566"/>
      <c r="DD2788"/>
      <c r="DE2788" s="387" t="s">
        <v>78</v>
      </c>
      <c r="DF2788" s="384" t="s">
        <v>507</v>
      </c>
      <c r="DG2788" s="384" t="str">
        <f t="shared" si="401"/>
        <v>Thakurgaon Baliadangi</v>
      </c>
      <c r="DH2788" s="566"/>
      <c r="DI2788"/>
      <c r="DJ2788" s="387" t="s">
        <v>78</v>
      </c>
      <c r="DK2788" s="384" t="s">
        <v>507</v>
      </c>
      <c r="DL2788" s="384" t="str">
        <f t="shared" si="395"/>
        <v>Thakurgaon Baliadangi</v>
      </c>
      <c r="DM2788" s="566"/>
      <c r="DN2788"/>
      <c r="DO2788" s="387" t="s">
        <v>78</v>
      </c>
      <c r="DP2788" s="384" t="s">
        <v>507</v>
      </c>
      <c r="DQ2788" s="384" t="str">
        <f t="shared" si="396"/>
        <v>Thakurgaon Baliadangi</v>
      </c>
      <c r="DR2788" s="566"/>
    </row>
    <row r="2789" spans="1:122" ht="15" hidden="1" x14ac:dyDescent="0.25">
      <c r="A2789" s="387" t="s">
        <v>78</v>
      </c>
      <c r="B2789" s="384" t="s">
        <v>508</v>
      </c>
      <c r="C2789" s="384" t="str">
        <f t="shared" si="393"/>
        <v>Thakurgaon Haripur</v>
      </c>
      <c r="D2789" s="626"/>
      <c r="E2789" s="626"/>
      <c r="F2789" s="626"/>
      <c r="G2789" s="626"/>
      <c r="H2789" s="626"/>
      <c r="I2789" s="626"/>
      <c r="J2789" s="626"/>
      <c r="K2789" s="626"/>
      <c r="L2789" s="626"/>
      <c r="M2789" s="626"/>
      <c r="N2789" s="626"/>
      <c r="O2789" s="626"/>
      <c r="P2789" s="626"/>
      <c r="Q2789" s="626"/>
      <c r="R2789" s="626"/>
      <c r="S2789" s="324"/>
      <c r="T2789" s="324"/>
      <c r="U2789" s="387" t="s">
        <v>78</v>
      </c>
      <c r="V2789" s="384" t="s">
        <v>508</v>
      </c>
      <c r="W2789" s="384" t="str">
        <f t="shared" si="394"/>
        <v>Thakurgaon Haripur</v>
      </c>
      <c r="X2789" s="626"/>
      <c r="Y2789" s="626"/>
      <c r="Z2789" s="626"/>
      <c r="AA2789" s="626"/>
      <c r="AB2789" s="626"/>
      <c r="AC2789" s="626"/>
      <c r="AD2789" s="626"/>
      <c r="AE2789" s="626"/>
      <c r="AF2789" s="626"/>
      <c r="AG2789" s="626"/>
      <c r="AH2789" s="626"/>
      <c r="AI2789" s="626"/>
      <c r="AJ2789" s="626"/>
      <c r="AK2789" s="626"/>
      <c r="AL2789" s="626"/>
      <c r="AO2789" s="387" t="s">
        <v>78</v>
      </c>
      <c r="AP2789" s="384" t="s">
        <v>508</v>
      </c>
      <c r="AQ2789" s="384" t="str">
        <f t="shared" si="397"/>
        <v>Thakurgaon Haripur</v>
      </c>
      <c r="AR2789" s="627"/>
      <c r="AS2789" s="627"/>
      <c r="AT2789" s="627"/>
      <c r="AU2789" s="627"/>
      <c r="AV2789" s="627"/>
      <c r="AW2789" s="627"/>
      <c r="AX2789" s="627"/>
      <c r="AY2789" s="627"/>
      <c r="AZ2789" s="627"/>
      <c r="BA2789" s="627"/>
      <c r="BB2789" s="627"/>
      <c r="BC2789" s="627"/>
      <c r="BD2789" s="627"/>
      <c r="BE2789" s="627"/>
      <c r="BF2789" s="627"/>
      <c r="BH2789" s="387" t="s">
        <v>78</v>
      </c>
      <c r="BI2789" s="384" t="s">
        <v>508</v>
      </c>
      <c r="BJ2789" s="384" t="str">
        <f t="shared" si="392"/>
        <v>Thakurgaon Haripur</v>
      </c>
      <c r="BK2789" s="627"/>
      <c r="BL2789" s="627"/>
      <c r="BM2789" s="627"/>
      <c r="BN2789" s="627"/>
      <c r="BO2789" s="627"/>
      <c r="BP2789" s="627"/>
      <c r="BQ2789" s="627"/>
      <c r="BR2789" s="627"/>
      <c r="BS2789" s="627"/>
      <c r="BT2789" s="627"/>
      <c r="BU2789" s="627"/>
      <c r="BV2789" s="627"/>
      <c r="BW2789" s="627"/>
      <c r="BX2789" s="627"/>
      <c r="BY2789" s="627"/>
      <c r="CA2789" s="387" t="s">
        <v>78</v>
      </c>
      <c r="CB2789" s="384" t="s">
        <v>508</v>
      </c>
      <c r="CC2789" s="384" t="str">
        <f t="shared" si="398"/>
        <v>Thakurgaon Haripur</v>
      </c>
      <c r="CD2789" s="629"/>
      <c r="CE2789" s="629"/>
      <c r="CF2789" s="629"/>
      <c r="CG2789" s="629"/>
      <c r="CH2789" s="629"/>
      <c r="CI2789" s="629"/>
      <c r="CJ2789" s="629"/>
      <c r="CK2789" s="629"/>
      <c r="CN2789" s="387" t="s">
        <v>78</v>
      </c>
      <c r="CO2789" s="384" t="s">
        <v>508</v>
      </c>
      <c r="CP2789" s="384" t="str">
        <f t="shared" si="399"/>
        <v>Thakurgaon Haripur</v>
      </c>
      <c r="CQ2789" s="629"/>
      <c r="CR2789" s="629"/>
      <c r="CS2789" s="629"/>
      <c r="CT2789" s="629"/>
      <c r="CU2789" s="629"/>
      <c r="CV2789" s="629"/>
      <c r="CW2789" s="629"/>
      <c r="CX2789" s="629"/>
      <c r="CZ2789" s="387" t="s">
        <v>78</v>
      </c>
      <c r="DA2789" s="384" t="s">
        <v>508</v>
      </c>
      <c r="DB2789" s="384" t="str">
        <f t="shared" si="400"/>
        <v>Thakurgaon Haripur</v>
      </c>
      <c r="DC2789" s="566"/>
      <c r="DD2789"/>
      <c r="DE2789" s="387" t="s">
        <v>78</v>
      </c>
      <c r="DF2789" s="384" t="s">
        <v>508</v>
      </c>
      <c r="DG2789" s="384" t="str">
        <f t="shared" si="401"/>
        <v>Thakurgaon Haripur</v>
      </c>
      <c r="DH2789" s="566"/>
      <c r="DI2789"/>
      <c r="DJ2789" s="387" t="s">
        <v>78</v>
      </c>
      <c r="DK2789" s="384" t="s">
        <v>508</v>
      </c>
      <c r="DL2789" s="384" t="str">
        <f t="shared" si="395"/>
        <v>Thakurgaon Haripur</v>
      </c>
      <c r="DM2789" s="566"/>
      <c r="DN2789"/>
      <c r="DO2789" s="387" t="s">
        <v>78</v>
      </c>
      <c r="DP2789" s="384" t="s">
        <v>508</v>
      </c>
      <c r="DQ2789" s="384" t="str">
        <f t="shared" si="396"/>
        <v>Thakurgaon Haripur</v>
      </c>
      <c r="DR2789" s="566"/>
    </row>
    <row r="2790" spans="1:122" ht="15" hidden="1" x14ac:dyDescent="0.25">
      <c r="A2790" s="387" t="s">
        <v>78</v>
      </c>
      <c r="B2790" s="384" t="s">
        <v>496</v>
      </c>
      <c r="C2790" s="384" t="str">
        <f t="shared" si="393"/>
        <v>Thakurgaon Pirganj</v>
      </c>
      <c r="D2790" s="626"/>
      <c r="E2790" s="626"/>
      <c r="F2790" s="626"/>
      <c r="G2790" s="626"/>
      <c r="H2790" s="626"/>
      <c r="I2790" s="626"/>
      <c r="J2790" s="626"/>
      <c r="K2790" s="626"/>
      <c r="L2790" s="626"/>
      <c r="M2790" s="626"/>
      <c r="N2790" s="626"/>
      <c r="O2790" s="626"/>
      <c r="P2790" s="626"/>
      <c r="Q2790" s="626"/>
      <c r="R2790" s="626"/>
      <c r="S2790" s="324"/>
      <c r="T2790" s="324"/>
      <c r="U2790" s="387" t="s">
        <v>78</v>
      </c>
      <c r="V2790" s="384" t="s">
        <v>496</v>
      </c>
      <c r="W2790" s="384" t="str">
        <f t="shared" si="394"/>
        <v>Thakurgaon Pirganj</v>
      </c>
      <c r="X2790" s="626"/>
      <c r="Y2790" s="626"/>
      <c r="Z2790" s="626"/>
      <c r="AA2790" s="626"/>
      <c r="AB2790" s="626"/>
      <c r="AC2790" s="626"/>
      <c r="AD2790" s="626"/>
      <c r="AE2790" s="626"/>
      <c r="AF2790" s="626"/>
      <c r="AG2790" s="626"/>
      <c r="AH2790" s="626"/>
      <c r="AI2790" s="626"/>
      <c r="AJ2790" s="626"/>
      <c r="AK2790" s="626"/>
      <c r="AL2790" s="626"/>
      <c r="AO2790" s="387" t="s">
        <v>78</v>
      </c>
      <c r="AP2790" s="384" t="s">
        <v>496</v>
      </c>
      <c r="AQ2790" s="384" t="str">
        <f t="shared" si="397"/>
        <v>Thakurgaon Pirganj</v>
      </c>
      <c r="AR2790" s="627"/>
      <c r="AS2790" s="627"/>
      <c r="AT2790" s="627"/>
      <c r="AU2790" s="627"/>
      <c r="AV2790" s="627"/>
      <c r="AW2790" s="627"/>
      <c r="AX2790" s="627"/>
      <c r="AY2790" s="627"/>
      <c r="AZ2790" s="627"/>
      <c r="BA2790" s="627"/>
      <c r="BB2790" s="627"/>
      <c r="BC2790" s="627"/>
      <c r="BD2790" s="627"/>
      <c r="BE2790" s="627"/>
      <c r="BF2790" s="627"/>
      <c r="BH2790" s="387" t="s">
        <v>78</v>
      </c>
      <c r="BI2790" s="384" t="s">
        <v>496</v>
      </c>
      <c r="BJ2790" s="384" t="str">
        <f t="shared" si="392"/>
        <v>Thakurgaon Pirganj</v>
      </c>
      <c r="BK2790" s="627"/>
      <c r="BL2790" s="627"/>
      <c r="BM2790" s="627"/>
      <c r="BN2790" s="627"/>
      <c r="BO2790" s="627"/>
      <c r="BP2790" s="627"/>
      <c r="BQ2790" s="627"/>
      <c r="BR2790" s="627"/>
      <c r="BS2790" s="627"/>
      <c r="BT2790" s="627"/>
      <c r="BU2790" s="627"/>
      <c r="BV2790" s="627"/>
      <c r="BW2790" s="627"/>
      <c r="BX2790" s="627"/>
      <c r="BY2790" s="627"/>
      <c r="CA2790" s="387" t="s">
        <v>78</v>
      </c>
      <c r="CB2790" s="384" t="s">
        <v>496</v>
      </c>
      <c r="CC2790" s="384" t="str">
        <f t="shared" si="398"/>
        <v>Thakurgaon Pirganj</v>
      </c>
      <c r="CD2790" s="629"/>
      <c r="CE2790" s="629"/>
      <c r="CF2790" s="629"/>
      <c r="CG2790" s="629"/>
      <c r="CH2790" s="629"/>
      <c r="CI2790" s="629"/>
      <c r="CJ2790" s="629"/>
      <c r="CK2790" s="629"/>
      <c r="CN2790" s="387" t="s">
        <v>78</v>
      </c>
      <c r="CO2790" s="384" t="s">
        <v>496</v>
      </c>
      <c r="CP2790" s="384" t="str">
        <f t="shared" si="399"/>
        <v>Thakurgaon Pirganj</v>
      </c>
      <c r="CQ2790" s="629"/>
      <c r="CR2790" s="629"/>
      <c r="CS2790" s="629"/>
      <c r="CT2790" s="629"/>
      <c r="CU2790" s="629"/>
      <c r="CV2790" s="629"/>
      <c r="CW2790" s="629"/>
      <c r="CX2790" s="629"/>
      <c r="CZ2790" s="387" t="s">
        <v>78</v>
      </c>
      <c r="DA2790" s="384" t="s">
        <v>496</v>
      </c>
      <c r="DB2790" s="384" t="str">
        <f t="shared" si="400"/>
        <v>Thakurgaon Pirganj</v>
      </c>
      <c r="DC2790" s="566"/>
      <c r="DD2790"/>
      <c r="DE2790" s="387" t="s">
        <v>78</v>
      </c>
      <c r="DF2790" s="384" t="s">
        <v>496</v>
      </c>
      <c r="DG2790" s="384" t="str">
        <f t="shared" si="401"/>
        <v>Thakurgaon Pirganj</v>
      </c>
      <c r="DH2790" s="566"/>
      <c r="DI2790"/>
      <c r="DJ2790" s="387" t="s">
        <v>78</v>
      </c>
      <c r="DK2790" s="384" t="s">
        <v>496</v>
      </c>
      <c r="DL2790" s="384" t="str">
        <f t="shared" si="395"/>
        <v>Thakurgaon Pirganj</v>
      </c>
      <c r="DM2790" s="566"/>
      <c r="DN2790"/>
      <c r="DO2790" s="387" t="s">
        <v>78</v>
      </c>
      <c r="DP2790" s="384" t="s">
        <v>496</v>
      </c>
      <c r="DQ2790" s="384" t="str">
        <f t="shared" si="396"/>
        <v>Thakurgaon Pirganj</v>
      </c>
      <c r="DR2790" s="566"/>
    </row>
    <row r="2791" spans="1:122" ht="15" hidden="1" x14ac:dyDescent="0.25">
      <c r="A2791" s="387" t="s">
        <v>78</v>
      </c>
      <c r="B2791" s="384" t="s">
        <v>509</v>
      </c>
      <c r="C2791" s="384" t="str">
        <f t="shared" si="393"/>
        <v>Thakurgaon Ranisonkail</v>
      </c>
      <c r="D2791" s="626"/>
      <c r="E2791" s="626"/>
      <c r="F2791" s="626"/>
      <c r="G2791" s="626"/>
      <c r="H2791" s="626"/>
      <c r="I2791" s="626"/>
      <c r="J2791" s="626"/>
      <c r="K2791" s="626"/>
      <c r="L2791" s="626"/>
      <c r="M2791" s="626"/>
      <c r="N2791" s="626"/>
      <c r="O2791" s="626"/>
      <c r="P2791" s="626"/>
      <c r="Q2791" s="626"/>
      <c r="R2791" s="626"/>
      <c r="S2791" s="324"/>
      <c r="T2791" s="324"/>
      <c r="U2791" s="387" t="s">
        <v>78</v>
      </c>
      <c r="V2791" s="384" t="s">
        <v>509</v>
      </c>
      <c r="W2791" s="384" t="str">
        <f t="shared" si="394"/>
        <v>Thakurgaon Ranisonkail</v>
      </c>
      <c r="X2791" s="626"/>
      <c r="Y2791" s="626"/>
      <c r="Z2791" s="626"/>
      <c r="AA2791" s="626"/>
      <c r="AB2791" s="626"/>
      <c r="AC2791" s="626"/>
      <c r="AD2791" s="626"/>
      <c r="AE2791" s="626"/>
      <c r="AF2791" s="626"/>
      <c r="AG2791" s="626"/>
      <c r="AH2791" s="626"/>
      <c r="AI2791" s="626"/>
      <c r="AJ2791" s="626"/>
      <c r="AK2791" s="626"/>
      <c r="AL2791" s="626"/>
      <c r="AO2791" s="387" t="s">
        <v>78</v>
      </c>
      <c r="AP2791" s="384" t="s">
        <v>509</v>
      </c>
      <c r="AQ2791" s="384" t="str">
        <f t="shared" si="397"/>
        <v>Thakurgaon Ranisonkail</v>
      </c>
      <c r="AR2791" s="627"/>
      <c r="AS2791" s="627"/>
      <c r="AT2791" s="627"/>
      <c r="AU2791" s="627"/>
      <c r="AV2791" s="627"/>
      <c r="AW2791" s="627"/>
      <c r="AX2791" s="627"/>
      <c r="AY2791" s="627"/>
      <c r="AZ2791" s="627"/>
      <c r="BA2791" s="627"/>
      <c r="BB2791" s="627"/>
      <c r="BC2791" s="627"/>
      <c r="BD2791" s="627"/>
      <c r="BE2791" s="627"/>
      <c r="BF2791" s="627"/>
      <c r="BH2791" s="387" t="s">
        <v>78</v>
      </c>
      <c r="BI2791" s="384" t="s">
        <v>509</v>
      </c>
      <c r="BJ2791" s="384" t="str">
        <f t="shared" si="392"/>
        <v>Thakurgaon Ranisonkail</v>
      </c>
      <c r="BK2791" s="627"/>
      <c r="BL2791" s="627"/>
      <c r="BM2791" s="627"/>
      <c r="BN2791" s="627"/>
      <c r="BO2791" s="627"/>
      <c r="BP2791" s="627"/>
      <c r="BQ2791" s="627"/>
      <c r="BR2791" s="627"/>
      <c r="BS2791" s="627"/>
      <c r="BT2791" s="627"/>
      <c r="BU2791" s="627"/>
      <c r="BV2791" s="627"/>
      <c r="BW2791" s="627"/>
      <c r="BX2791" s="627"/>
      <c r="BY2791" s="627"/>
      <c r="CA2791" s="387" t="s">
        <v>78</v>
      </c>
      <c r="CB2791" s="384" t="s">
        <v>509</v>
      </c>
      <c r="CC2791" s="384" t="str">
        <f t="shared" si="398"/>
        <v>Thakurgaon Ranisonkail</v>
      </c>
      <c r="CD2791" s="629"/>
      <c r="CE2791" s="629"/>
      <c r="CF2791" s="629"/>
      <c r="CG2791" s="629"/>
      <c r="CH2791" s="629"/>
      <c r="CI2791" s="629"/>
      <c r="CJ2791" s="629"/>
      <c r="CK2791" s="629"/>
      <c r="CN2791" s="387" t="s">
        <v>78</v>
      </c>
      <c r="CO2791" s="384" t="s">
        <v>509</v>
      </c>
      <c r="CP2791" s="384" t="str">
        <f t="shared" si="399"/>
        <v>Thakurgaon Ranisonkail</v>
      </c>
      <c r="CQ2791" s="629"/>
      <c r="CR2791" s="629"/>
      <c r="CS2791" s="629"/>
      <c r="CT2791" s="629"/>
      <c r="CU2791" s="629"/>
      <c r="CV2791" s="629"/>
      <c r="CW2791" s="629"/>
      <c r="CX2791" s="629"/>
      <c r="CZ2791" s="387" t="s">
        <v>78</v>
      </c>
      <c r="DA2791" s="384" t="s">
        <v>509</v>
      </c>
      <c r="DB2791" s="384" t="str">
        <f t="shared" si="400"/>
        <v>Thakurgaon Ranisonkail</v>
      </c>
      <c r="DC2791" s="566"/>
      <c r="DD2791"/>
      <c r="DE2791" s="387" t="s">
        <v>78</v>
      </c>
      <c r="DF2791" s="384" t="s">
        <v>509</v>
      </c>
      <c r="DG2791" s="384" t="str">
        <f t="shared" si="401"/>
        <v>Thakurgaon Ranisonkail</v>
      </c>
      <c r="DH2791" s="566"/>
      <c r="DI2791"/>
      <c r="DJ2791" s="387" t="s">
        <v>78</v>
      </c>
      <c r="DK2791" s="384" t="s">
        <v>509</v>
      </c>
      <c r="DL2791" s="384" t="str">
        <f t="shared" si="395"/>
        <v>Thakurgaon Ranisonkail</v>
      </c>
      <c r="DM2791" s="566"/>
      <c r="DN2791"/>
      <c r="DO2791" s="387" t="s">
        <v>78</v>
      </c>
      <c r="DP2791" s="384" t="s">
        <v>509</v>
      </c>
      <c r="DQ2791" s="384" t="str">
        <f t="shared" si="396"/>
        <v>Thakurgaon Ranisonkail</v>
      </c>
      <c r="DR2791" s="566"/>
    </row>
    <row r="2792" spans="1:122" ht="15" hidden="1" x14ac:dyDescent="0.25">
      <c r="A2792" s="387" t="s">
        <v>78</v>
      </c>
      <c r="B2792" s="241" t="s">
        <v>641</v>
      </c>
      <c r="C2792" s="384" t="str">
        <f t="shared" si="393"/>
        <v>Thakurgaon Thakurgaon Sadar</v>
      </c>
      <c r="D2792" s="626"/>
      <c r="E2792" s="626"/>
      <c r="F2792" s="626"/>
      <c r="G2792" s="626"/>
      <c r="H2792" s="626"/>
      <c r="I2792" s="626"/>
      <c r="J2792" s="626"/>
      <c r="K2792" s="626"/>
      <c r="L2792" s="626"/>
      <c r="M2792" s="626"/>
      <c r="N2792" s="626"/>
      <c r="O2792" s="626"/>
      <c r="P2792" s="626"/>
      <c r="Q2792" s="626"/>
      <c r="R2792" s="626"/>
      <c r="S2792" s="324"/>
      <c r="T2792" s="324"/>
      <c r="U2792" s="387" t="s">
        <v>78</v>
      </c>
      <c r="V2792" s="241" t="s">
        <v>641</v>
      </c>
      <c r="W2792" s="384" t="str">
        <f t="shared" si="394"/>
        <v>Thakurgaon Thakurgaon Sadar</v>
      </c>
      <c r="X2792" s="626"/>
      <c r="Y2792" s="626"/>
      <c r="Z2792" s="626"/>
      <c r="AA2792" s="626"/>
      <c r="AB2792" s="626"/>
      <c r="AC2792" s="626"/>
      <c r="AD2792" s="626"/>
      <c r="AE2792" s="626"/>
      <c r="AF2792" s="626"/>
      <c r="AG2792" s="626"/>
      <c r="AH2792" s="626"/>
      <c r="AI2792" s="626"/>
      <c r="AJ2792" s="626"/>
      <c r="AK2792" s="626"/>
      <c r="AL2792" s="626"/>
      <c r="AO2792" s="387" t="s">
        <v>78</v>
      </c>
      <c r="AP2792" s="241" t="s">
        <v>641</v>
      </c>
      <c r="AQ2792" s="384" t="str">
        <f t="shared" si="397"/>
        <v>Thakurgaon Thakurgaon Sadar</v>
      </c>
      <c r="AR2792" s="627"/>
      <c r="AS2792" s="627"/>
      <c r="AT2792" s="627"/>
      <c r="AU2792" s="627"/>
      <c r="AV2792" s="627"/>
      <c r="AW2792" s="627"/>
      <c r="AX2792" s="627"/>
      <c r="AY2792" s="627"/>
      <c r="AZ2792" s="627"/>
      <c r="BA2792" s="627"/>
      <c r="BB2792" s="627"/>
      <c r="BC2792" s="627"/>
      <c r="BD2792" s="627"/>
      <c r="BE2792" s="627"/>
      <c r="BF2792" s="627"/>
      <c r="BH2792" s="387" t="s">
        <v>78</v>
      </c>
      <c r="BI2792" s="241" t="s">
        <v>641</v>
      </c>
      <c r="BJ2792" s="384" t="str">
        <f t="shared" si="392"/>
        <v>Thakurgaon Thakurgaon Sadar</v>
      </c>
      <c r="BK2792" s="627"/>
      <c r="BL2792" s="627"/>
      <c r="BM2792" s="627"/>
      <c r="BN2792" s="627"/>
      <c r="BO2792" s="627"/>
      <c r="BP2792" s="627"/>
      <c r="BQ2792" s="627"/>
      <c r="BR2792" s="627"/>
      <c r="BS2792" s="627"/>
      <c r="BT2792" s="627"/>
      <c r="BU2792" s="627"/>
      <c r="BV2792" s="627"/>
      <c r="BW2792" s="627"/>
      <c r="BX2792" s="627"/>
      <c r="BY2792" s="627"/>
      <c r="CA2792" s="387" t="s">
        <v>78</v>
      </c>
      <c r="CB2792" s="241" t="s">
        <v>641</v>
      </c>
      <c r="CC2792" s="384" t="str">
        <f t="shared" si="398"/>
        <v>Thakurgaon Thakurgaon Sadar</v>
      </c>
      <c r="CD2792" s="629"/>
      <c r="CE2792" s="629"/>
      <c r="CF2792" s="629"/>
      <c r="CG2792" s="629"/>
      <c r="CH2792" s="629"/>
      <c r="CI2792" s="629"/>
      <c r="CJ2792" s="629"/>
      <c r="CK2792" s="629"/>
      <c r="CN2792" s="387" t="s">
        <v>78</v>
      </c>
      <c r="CO2792" s="241" t="s">
        <v>641</v>
      </c>
      <c r="CP2792" s="384" t="str">
        <f t="shared" si="399"/>
        <v>Thakurgaon Thakurgaon Sadar</v>
      </c>
      <c r="CQ2792" s="629"/>
      <c r="CR2792" s="629"/>
      <c r="CS2792" s="629"/>
      <c r="CT2792" s="629"/>
      <c r="CU2792" s="629"/>
      <c r="CV2792" s="629"/>
      <c r="CW2792" s="629"/>
      <c r="CX2792" s="629"/>
      <c r="CZ2792" s="387" t="s">
        <v>78</v>
      </c>
      <c r="DA2792" s="241" t="s">
        <v>641</v>
      </c>
      <c r="DB2792" s="384" t="str">
        <f t="shared" si="400"/>
        <v>Thakurgaon Thakurgaon Sadar</v>
      </c>
      <c r="DC2792" s="566"/>
      <c r="DD2792"/>
      <c r="DE2792" s="387" t="s">
        <v>78</v>
      </c>
      <c r="DF2792" s="241" t="s">
        <v>641</v>
      </c>
      <c r="DG2792" s="384" t="str">
        <f t="shared" si="401"/>
        <v>Thakurgaon Thakurgaon Sadar</v>
      </c>
      <c r="DH2792" s="566"/>
      <c r="DI2792"/>
      <c r="DJ2792" s="387" t="s">
        <v>78</v>
      </c>
      <c r="DK2792" s="241" t="s">
        <v>641</v>
      </c>
      <c r="DL2792" s="384" t="str">
        <f t="shared" si="395"/>
        <v>Thakurgaon Thakurgaon Sadar</v>
      </c>
      <c r="DM2792" s="566"/>
      <c r="DN2792"/>
      <c r="DO2792" s="387" t="s">
        <v>78</v>
      </c>
      <c r="DP2792" s="241" t="s">
        <v>641</v>
      </c>
      <c r="DQ2792" s="384" t="str">
        <f t="shared" si="396"/>
        <v>Thakurgaon Thakurgaon Sadar</v>
      </c>
      <c r="DR2792" s="566"/>
    </row>
    <row r="2793" spans="1:122" ht="15" hidden="1" x14ac:dyDescent="0.25">
      <c r="A2793" s="384" t="s">
        <v>79</v>
      </c>
      <c r="B2793" s="384" t="s">
        <v>510</v>
      </c>
      <c r="C2793" s="384" t="str">
        <f t="shared" si="393"/>
        <v>Habiganj Ajmiriganj</v>
      </c>
      <c r="D2793" s="626"/>
      <c r="E2793" s="626"/>
      <c r="F2793" s="626"/>
      <c r="G2793" s="626"/>
      <c r="H2793" s="626"/>
      <c r="I2793" s="626"/>
      <c r="J2793" s="626"/>
      <c r="K2793" s="626"/>
      <c r="L2793" s="626"/>
      <c r="M2793" s="626"/>
      <c r="N2793" s="626"/>
      <c r="O2793" s="626"/>
      <c r="P2793" s="626"/>
      <c r="Q2793" s="626"/>
      <c r="R2793" s="626"/>
      <c r="S2793" s="324"/>
      <c r="T2793" s="324"/>
      <c r="U2793" s="384" t="s">
        <v>79</v>
      </c>
      <c r="V2793" s="384" t="s">
        <v>510</v>
      </c>
      <c r="W2793" s="384" t="str">
        <f t="shared" si="394"/>
        <v>Habiganj Ajmiriganj</v>
      </c>
      <c r="X2793" s="626"/>
      <c r="Y2793" s="626"/>
      <c r="Z2793" s="626"/>
      <c r="AA2793" s="626"/>
      <c r="AB2793" s="626"/>
      <c r="AC2793" s="626"/>
      <c r="AD2793" s="626"/>
      <c r="AE2793" s="626"/>
      <c r="AF2793" s="626"/>
      <c r="AG2793" s="626"/>
      <c r="AH2793" s="626"/>
      <c r="AI2793" s="626"/>
      <c r="AJ2793" s="626"/>
      <c r="AK2793" s="626"/>
      <c r="AL2793" s="626"/>
      <c r="AO2793" s="384" t="s">
        <v>79</v>
      </c>
      <c r="AP2793" s="384" t="s">
        <v>510</v>
      </c>
      <c r="AQ2793" s="384" t="str">
        <f t="shared" si="397"/>
        <v>Habiganj Ajmiriganj</v>
      </c>
      <c r="AR2793" s="627"/>
      <c r="AS2793" s="627"/>
      <c r="AT2793" s="627"/>
      <c r="AU2793" s="627"/>
      <c r="AV2793" s="627"/>
      <c r="AW2793" s="627"/>
      <c r="AX2793" s="627"/>
      <c r="AY2793" s="627"/>
      <c r="AZ2793" s="627"/>
      <c r="BA2793" s="627"/>
      <c r="BB2793" s="627"/>
      <c r="BC2793" s="627"/>
      <c r="BD2793" s="627"/>
      <c r="BE2793" s="627"/>
      <c r="BF2793" s="627"/>
      <c r="BH2793" s="384" t="s">
        <v>79</v>
      </c>
      <c r="BI2793" s="384" t="s">
        <v>510</v>
      </c>
      <c r="BJ2793" s="384" t="str">
        <f t="shared" si="392"/>
        <v>Habiganj Ajmiriganj</v>
      </c>
      <c r="BK2793" s="627"/>
      <c r="BL2793" s="627"/>
      <c r="BM2793" s="627"/>
      <c r="BN2793" s="627"/>
      <c r="BO2793" s="627"/>
      <c r="BP2793" s="627"/>
      <c r="BQ2793" s="627"/>
      <c r="BR2793" s="627"/>
      <c r="BS2793" s="627"/>
      <c r="BT2793" s="627"/>
      <c r="BU2793" s="627"/>
      <c r="BV2793" s="627"/>
      <c r="BW2793" s="627"/>
      <c r="BX2793" s="627"/>
      <c r="BY2793" s="627"/>
      <c r="CA2793" s="384" t="s">
        <v>79</v>
      </c>
      <c r="CB2793" s="384" t="s">
        <v>510</v>
      </c>
      <c r="CC2793" s="384" t="str">
        <f t="shared" si="398"/>
        <v>Habiganj Ajmiriganj</v>
      </c>
      <c r="CD2793" s="629"/>
      <c r="CE2793" s="629"/>
      <c r="CF2793" s="629"/>
      <c r="CG2793" s="629"/>
      <c r="CH2793" s="629"/>
      <c r="CI2793" s="629"/>
      <c r="CJ2793" s="629"/>
      <c r="CK2793" s="629"/>
      <c r="CN2793" s="384" t="s">
        <v>79</v>
      </c>
      <c r="CO2793" s="384" t="s">
        <v>510</v>
      </c>
      <c r="CP2793" s="384" t="str">
        <f t="shared" si="399"/>
        <v>Habiganj Ajmiriganj</v>
      </c>
      <c r="CQ2793" s="629"/>
      <c r="CR2793" s="629"/>
      <c r="CS2793" s="629"/>
      <c r="CT2793" s="629"/>
      <c r="CU2793" s="629"/>
      <c r="CV2793" s="629"/>
      <c r="CW2793" s="629"/>
      <c r="CX2793" s="629"/>
      <c r="CZ2793" s="384" t="s">
        <v>79</v>
      </c>
      <c r="DA2793" s="384" t="s">
        <v>510</v>
      </c>
      <c r="DB2793" s="384" t="str">
        <f t="shared" si="400"/>
        <v>Habiganj Ajmiriganj</v>
      </c>
      <c r="DC2793" s="566"/>
      <c r="DD2793"/>
      <c r="DE2793" s="384" t="s">
        <v>79</v>
      </c>
      <c r="DF2793" s="384" t="s">
        <v>510</v>
      </c>
      <c r="DG2793" s="384" t="str">
        <f t="shared" si="401"/>
        <v>Habiganj Ajmiriganj</v>
      </c>
      <c r="DH2793" s="566"/>
      <c r="DI2793"/>
      <c r="DJ2793" s="384" t="s">
        <v>79</v>
      </c>
      <c r="DK2793" s="384" t="s">
        <v>510</v>
      </c>
      <c r="DL2793" s="384" t="str">
        <f t="shared" si="395"/>
        <v>Habiganj Ajmiriganj</v>
      </c>
      <c r="DM2793" s="566">
        <v>0</v>
      </c>
      <c r="DN2793"/>
      <c r="DO2793" s="384" t="s">
        <v>79</v>
      </c>
      <c r="DP2793" s="384" t="s">
        <v>510</v>
      </c>
      <c r="DQ2793" s="384" t="str">
        <f t="shared" si="396"/>
        <v>Habiganj Ajmiriganj</v>
      </c>
      <c r="DR2793" s="566">
        <v>0</v>
      </c>
    </row>
    <row r="2794" spans="1:122" ht="15" hidden="1" x14ac:dyDescent="0.25">
      <c r="A2794" s="384" t="s">
        <v>79</v>
      </c>
      <c r="B2794" s="384" t="s">
        <v>511</v>
      </c>
      <c r="C2794" s="384" t="str">
        <f t="shared" si="393"/>
        <v>Habiganj Bahubal</v>
      </c>
      <c r="D2794" s="626"/>
      <c r="E2794" s="626"/>
      <c r="F2794" s="626"/>
      <c r="G2794" s="626"/>
      <c r="H2794" s="626"/>
      <c r="I2794" s="626"/>
      <c r="J2794" s="626"/>
      <c r="K2794" s="626"/>
      <c r="L2794" s="626"/>
      <c r="M2794" s="626"/>
      <c r="N2794" s="626"/>
      <c r="O2794" s="626"/>
      <c r="P2794" s="626"/>
      <c r="Q2794" s="626"/>
      <c r="R2794" s="626"/>
      <c r="S2794" s="324"/>
      <c r="T2794" s="324"/>
      <c r="U2794" s="384" t="s">
        <v>79</v>
      </c>
      <c r="V2794" s="384" t="s">
        <v>511</v>
      </c>
      <c r="W2794" s="384" t="str">
        <f t="shared" si="394"/>
        <v>Habiganj Bahubal</v>
      </c>
      <c r="X2794" s="626"/>
      <c r="Y2794" s="626"/>
      <c r="Z2794" s="626"/>
      <c r="AA2794" s="626"/>
      <c r="AB2794" s="626"/>
      <c r="AC2794" s="626"/>
      <c r="AD2794" s="626"/>
      <c r="AE2794" s="626"/>
      <c r="AF2794" s="626"/>
      <c r="AG2794" s="626"/>
      <c r="AH2794" s="626"/>
      <c r="AI2794" s="626"/>
      <c r="AJ2794" s="626"/>
      <c r="AK2794" s="626"/>
      <c r="AL2794" s="626"/>
      <c r="AO2794" s="384" t="s">
        <v>79</v>
      </c>
      <c r="AP2794" s="384" t="s">
        <v>511</v>
      </c>
      <c r="AQ2794" s="384" t="str">
        <f t="shared" si="397"/>
        <v>Habiganj Bahubal</v>
      </c>
      <c r="AR2794" s="627"/>
      <c r="AS2794" s="627"/>
      <c r="AT2794" s="627"/>
      <c r="AU2794" s="627"/>
      <c r="AV2794" s="627"/>
      <c r="AW2794" s="627"/>
      <c r="AX2794" s="627"/>
      <c r="AY2794" s="627"/>
      <c r="AZ2794" s="627"/>
      <c r="BA2794" s="627"/>
      <c r="BB2794" s="627"/>
      <c r="BC2794" s="627"/>
      <c r="BD2794" s="627"/>
      <c r="BE2794" s="627"/>
      <c r="BF2794" s="627"/>
      <c r="BH2794" s="384" t="s">
        <v>79</v>
      </c>
      <c r="BI2794" s="384" t="s">
        <v>511</v>
      </c>
      <c r="BJ2794" s="384" t="str">
        <f t="shared" si="392"/>
        <v>Habiganj Bahubal</v>
      </c>
      <c r="BK2794" s="627"/>
      <c r="BL2794" s="627"/>
      <c r="BM2794" s="627"/>
      <c r="BN2794" s="627"/>
      <c r="BO2794" s="627"/>
      <c r="BP2794" s="627"/>
      <c r="BQ2794" s="627"/>
      <c r="BR2794" s="627"/>
      <c r="BS2794" s="627"/>
      <c r="BT2794" s="627"/>
      <c r="BU2794" s="627"/>
      <c r="BV2794" s="627"/>
      <c r="BW2794" s="627"/>
      <c r="BX2794" s="627"/>
      <c r="BY2794" s="627"/>
      <c r="CA2794" s="384" t="s">
        <v>79</v>
      </c>
      <c r="CB2794" s="384" t="s">
        <v>511</v>
      </c>
      <c r="CC2794" s="384" t="str">
        <f t="shared" si="398"/>
        <v>Habiganj Bahubal</v>
      </c>
      <c r="CD2794" s="629"/>
      <c r="CE2794" s="629"/>
      <c r="CF2794" s="629"/>
      <c r="CG2794" s="629"/>
      <c r="CH2794" s="629"/>
      <c r="CI2794" s="629"/>
      <c r="CJ2794" s="629"/>
      <c r="CK2794" s="629"/>
      <c r="CN2794" s="384" t="s">
        <v>79</v>
      </c>
      <c r="CO2794" s="384" t="s">
        <v>511</v>
      </c>
      <c r="CP2794" s="384" t="str">
        <f t="shared" si="399"/>
        <v>Habiganj Bahubal</v>
      </c>
      <c r="CQ2794" s="629"/>
      <c r="CR2794" s="629"/>
      <c r="CS2794" s="629"/>
      <c r="CT2794" s="629"/>
      <c r="CU2794" s="629"/>
      <c r="CV2794" s="629"/>
      <c r="CW2794" s="629"/>
      <c r="CX2794" s="629"/>
      <c r="CZ2794" s="384" t="s">
        <v>79</v>
      </c>
      <c r="DA2794" s="384" t="s">
        <v>511</v>
      </c>
      <c r="DB2794" s="384" t="str">
        <f t="shared" si="400"/>
        <v>Habiganj Bahubal</v>
      </c>
      <c r="DC2794" s="566"/>
      <c r="DD2794"/>
      <c r="DE2794" s="384" t="s">
        <v>79</v>
      </c>
      <c r="DF2794" s="384" t="s">
        <v>511</v>
      </c>
      <c r="DG2794" s="384" t="str">
        <f t="shared" si="401"/>
        <v>Habiganj Bahubal</v>
      </c>
      <c r="DH2794" s="566"/>
      <c r="DI2794"/>
      <c r="DJ2794" s="384" t="s">
        <v>79</v>
      </c>
      <c r="DK2794" s="384" t="s">
        <v>511</v>
      </c>
      <c r="DL2794" s="384" t="str">
        <f t="shared" si="395"/>
        <v>Habiganj Bahubal</v>
      </c>
      <c r="DM2794" s="566">
        <v>0</v>
      </c>
      <c r="DN2794"/>
      <c r="DO2794" s="384" t="s">
        <v>79</v>
      </c>
      <c r="DP2794" s="384" t="s">
        <v>511</v>
      </c>
      <c r="DQ2794" s="384" t="str">
        <f t="shared" si="396"/>
        <v>Habiganj Bahubal</v>
      </c>
      <c r="DR2794" s="566">
        <v>0</v>
      </c>
    </row>
    <row r="2795" spans="1:122" ht="15" hidden="1" x14ac:dyDescent="0.25">
      <c r="A2795" s="384" t="s">
        <v>79</v>
      </c>
      <c r="B2795" s="384" t="s">
        <v>512</v>
      </c>
      <c r="C2795" s="384" t="str">
        <f t="shared" si="393"/>
        <v>Habiganj Baniachang</v>
      </c>
      <c r="D2795" s="626"/>
      <c r="E2795" s="626"/>
      <c r="F2795" s="626"/>
      <c r="G2795" s="626"/>
      <c r="H2795" s="626"/>
      <c r="I2795" s="626"/>
      <c r="J2795" s="626"/>
      <c r="K2795" s="626"/>
      <c r="L2795" s="626"/>
      <c r="M2795" s="626"/>
      <c r="N2795" s="626"/>
      <c r="O2795" s="626"/>
      <c r="P2795" s="626"/>
      <c r="Q2795" s="626"/>
      <c r="R2795" s="626"/>
      <c r="S2795" s="324"/>
      <c r="T2795" s="324"/>
      <c r="U2795" s="384" t="s">
        <v>79</v>
      </c>
      <c r="V2795" s="384" t="s">
        <v>512</v>
      </c>
      <c r="W2795" s="384" t="str">
        <f t="shared" si="394"/>
        <v>Habiganj Baniachang</v>
      </c>
      <c r="X2795" s="626"/>
      <c r="Y2795" s="626"/>
      <c r="Z2795" s="626"/>
      <c r="AA2795" s="626"/>
      <c r="AB2795" s="626"/>
      <c r="AC2795" s="626"/>
      <c r="AD2795" s="626"/>
      <c r="AE2795" s="626"/>
      <c r="AF2795" s="626"/>
      <c r="AG2795" s="626"/>
      <c r="AH2795" s="626"/>
      <c r="AI2795" s="626"/>
      <c r="AJ2795" s="626"/>
      <c r="AK2795" s="626"/>
      <c r="AL2795" s="626"/>
      <c r="AO2795" s="384" t="s">
        <v>79</v>
      </c>
      <c r="AP2795" s="384" t="s">
        <v>512</v>
      </c>
      <c r="AQ2795" s="384" t="str">
        <f t="shared" si="397"/>
        <v>Habiganj Baniachang</v>
      </c>
      <c r="AR2795" s="627"/>
      <c r="AS2795" s="627"/>
      <c r="AT2795" s="627"/>
      <c r="AU2795" s="627"/>
      <c r="AV2795" s="627"/>
      <c r="AW2795" s="627"/>
      <c r="AX2795" s="627"/>
      <c r="AY2795" s="627"/>
      <c r="AZ2795" s="627"/>
      <c r="BA2795" s="627"/>
      <c r="BB2795" s="627"/>
      <c r="BC2795" s="627"/>
      <c r="BD2795" s="627"/>
      <c r="BE2795" s="627"/>
      <c r="BF2795" s="627"/>
      <c r="BH2795" s="384" t="s">
        <v>79</v>
      </c>
      <c r="BI2795" s="384" t="s">
        <v>512</v>
      </c>
      <c r="BJ2795" s="384" t="str">
        <f t="shared" si="392"/>
        <v>Habiganj Baniachang</v>
      </c>
      <c r="BK2795" s="627"/>
      <c r="BL2795" s="627"/>
      <c r="BM2795" s="627"/>
      <c r="BN2795" s="627"/>
      <c r="BO2795" s="627"/>
      <c r="BP2795" s="627"/>
      <c r="BQ2795" s="627"/>
      <c r="BR2795" s="627"/>
      <c r="BS2795" s="627"/>
      <c r="BT2795" s="627"/>
      <c r="BU2795" s="627"/>
      <c r="BV2795" s="627"/>
      <c r="BW2795" s="627"/>
      <c r="BX2795" s="627"/>
      <c r="BY2795" s="627"/>
      <c r="CA2795" s="384" t="s">
        <v>79</v>
      </c>
      <c r="CB2795" s="384" t="s">
        <v>512</v>
      </c>
      <c r="CC2795" s="384" t="str">
        <f t="shared" si="398"/>
        <v>Habiganj Baniachang</v>
      </c>
      <c r="CD2795" s="629"/>
      <c r="CE2795" s="629"/>
      <c r="CF2795" s="629"/>
      <c r="CG2795" s="629"/>
      <c r="CH2795" s="629"/>
      <c r="CI2795" s="629"/>
      <c r="CJ2795" s="629"/>
      <c r="CK2795" s="629"/>
      <c r="CN2795" s="384" t="s">
        <v>79</v>
      </c>
      <c r="CO2795" s="384" t="s">
        <v>512</v>
      </c>
      <c r="CP2795" s="384" t="str">
        <f t="shared" si="399"/>
        <v>Habiganj Baniachang</v>
      </c>
      <c r="CQ2795" s="629"/>
      <c r="CR2795" s="629"/>
      <c r="CS2795" s="629"/>
      <c r="CT2795" s="629"/>
      <c r="CU2795" s="629"/>
      <c r="CV2795" s="629"/>
      <c r="CW2795" s="629"/>
      <c r="CX2795" s="629"/>
      <c r="CZ2795" s="384" t="s">
        <v>79</v>
      </c>
      <c r="DA2795" s="384" t="s">
        <v>512</v>
      </c>
      <c r="DB2795" s="384" t="str">
        <f t="shared" si="400"/>
        <v>Habiganj Baniachang</v>
      </c>
      <c r="DC2795" s="566"/>
      <c r="DD2795"/>
      <c r="DE2795" s="384" t="s">
        <v>79</v>
      </c>
      <c r="DF2795" s="384" t="s">
        <v>512</v>
      </c>
      <c r="DG2795" s="384" t="str">
        <f t="shared" si="401"/>
        <v>Habiganj Baniachang</v>
      </c>
      <c r="DH2795" s="566"/>
      <c r="DI2795"/>
      <c r="DJ2795" s="384" t="s">
        <v>79</v>
      </c>
      <c r="DK2795" s="384" t="s">
        <v>512</v>
      </c>
      <c r="DL2795" s="384" t="str">
        <f t="shared" si="395"/>
        <v>Habiganj Baniachang</v>
      </c>
      <c r="DM2795" s="566">
        <v>0</v>
      </c>
      <c r="DN2795"/>
      <c r="DO2795" s="384" t="s">
        <v>79</v>
      </c>
      <c r="DP2795" s="384" t="s">
        <v>512</v>
      </c>
      <c r="DQ2795" s="384" t="str">
        <f t="shared" si="396"/>
        <v>Habiganj Baniachang</v>
      </c>
      <c r="DR2795" s="566">
        <v>0</v>
      </c>
    </row>
    <row r="2796" spans="1:122" ht="15" hidden="1" x14ac:dyDescent="0.25">
      <c r="A2796" s="384" t="s">
        <v>79</v>
      </c>
      <c r="B2796" s="384" t="s">
        <v>513</v>
      </c>
      <c r="C2796" s="384" t="str">
        <f t="shared" si="393"/>
        <v>Habiganj Chunarughat</v>
      </c>
      <c r="D2796" s="626"/>
      <c r="E2796" s="626"/>
      <c r="F2796" s="626"/>
      <c r="G2796" s="626"/>
      <c r="H2796" s="626"/>
      <c r="I2796" s="626"/>
      <c r="J2796" s="626"/>
      <c r="K2796" s="626"/>
      <c r="L2796" s="626"/>
      <c r="M2796" s="626"/>
      <c r="N2796" s="626"/>
      <c r="O2796" s="626"/>
      <c r="P2796" s="626"/>
      <c r="Q2796" s="626"/>
      <c r="R2796" s="626"/>
      <c r="S2796" s="324"/>
      <c r="T2796" s="324"/>
      <c r="U2796" s="384" t="s">
        <v>79</v>
      </c>
      <c r="V2796" s="384" t="s">
        <v>513</v>
      </c>
      <c r="W2796" s="384" t="str">
        <f t="shared" si="394"/>
        <v>Habiganj Chunarughat</v>
      </c>
      <c r="X2796" s="626"/>
      <c r="Y2796" s="626"/>
      <c r="Z2796" s="626"/>
      <c r="AA2796" s="626"/>
      <c r="AB2796" s="626"/>
      <c r="AC2796" s="626"/>
      <c r="AD2796" s="626"/>
      <c r="AE2796" s="626"/>
      <c r="AF2796" s="626"/>
      <c r="AG2796" s="626"/>
      <c r="AH2796" s="626"/>
      <c r="AI2796" s="626"/>
      <c r="AJ2796" s="626"/>
      <c r="AK2796" s="626"/>
      <c r="AL2796" s="626"/>
      <c r="AO2796" s="384" t="s">
        <v>79</v>
      </c>
      <c r="AP2796" s="384" t="s">
        <v>513</v>
      </c>
      <c r="AQ2796" s="384" t="str">
        <f t="shared" si="397"/>
        <v>Habiganj Chunarughat</v>
      </c>
      <c r="AR2796" s="627"/>
      <c r="AS2796" s="627"/>
      <c r="AT2796" s="627"/>
      <c r="AU2796" s="627"/>
      <c r="AV2796" s="627"/>
      <c r="AW2796" s="627"/>
      <c r="AX2796" s="627"/>
      <c r="AY2796" s="627"/>
      <c r="AZ2796" s="627"/>
      <c r="BA2796" s="627"/>
      <c r="BB2796" s="627"/>
      <c r="BC2796" s="627"/>
      <c r="BD2796" s="627"/>
      <c r="BE2796" s="627"/>
      <c r="BF2796" s="627"/>
      <c r="BH2796" s="384" t="s">
        <v>79</v>
      </c>
      <c r="BI2796" s="384" t="s">
        <v>513</v>
      </c>
      <c r="BJ2796" s="384" t="str">
        <f t="shared" si="392"/>
        <v>Habiganj Chunarughat</v>
      </c>
      <c r="BK2796" s="627"/>
      <c r="BL2796" s="627"/>
      <c r="BM2796" s="627"/>
      <c r="BN2796" s="627"/>
      <c r="BO2796" s="627"/>
      <c r="BP2796" s="627"/>
      <c r="BQ2796" s="627"/>
      <c r="BR2796" s="627"/>
      <c r="BS2796" s="627"/>
      <c r="BT2796" s="627"/>
      <c r="BU2796" s="627"/>
      <c r="BV2796" s="627"/>
      <c r="BW2796" s="627"/>
      <c r="BX2796" s="627"/>
      <c r="BY2796" s="627"/>
      <c r="CA2796" s="384" t="s">
        <v>79</v>
      </c>
      <c r="CB2796" s="384" t="s">
        <v>513</v>
      </c>
      <c r="CC2796" s="384" t="str">
        <f t="shared" si="398"/>
        <v>Habiganj Chunarughat</v>
      </c>
      <c r="CD2796" s="629"/>
      <c r="CE2796" s="629"/>
      <c r="CF2796" s="629"/>
      <c r="CG2796" s="629"/>
      <c r="CH2796" s="629"/>
      <c r="CI2796" s="629"/>
      <c r="CJ2796" s="629"/>
      <c r="CK2796" s="629"/>
      <c r="CN2796" s="384" t="s">
        <v>79</v>
      </c>
      <c r="CO2796" s="384" t="s">
        <v>513</v>
      </c>
      <c r="CP2796" s="384" t="str">
        <f t="shared" si="399"/>
        <v>Habiganj Chunarughat</v>
      </c>
      <c r="CQ2796" s="629"/>
      <c r="CR2796" s="629"/>
      <c r="CS2796" s="629"/>
      <c r="CT2796" s="629"/>
      <c r="CU2796" s="629"/>
      <c r="CV2796" s="629"/>
      <c r="CW2796" s="629"/>
      <c r="CX2796" s="629"/>
      <c r="CZ2796" s="384" t="s">
        <v>79</v>
      </c>
      <c r="DA2796" s="384" t="s">
        <v>513</v>
      </c>
      <c r="DB2796" s="384" t="str">
        <f t="shared" si="400"/>
        <v>Habiganj Chunarughat</v>
      </c>
      <c r="DC2796" s="566"/>
      <c r="DD2796"/>
      <c r="DE2796" s="384" t="s">
        <v>79</v>
      </c>
      <c r="DF2796" s="384" t="s">
        <v>513</v>
      </c>
      <c r="DG2796" s="384" t="str">
        <f t="shared" si="401"/>
        <v>Habiganj Chunarughat</v>
      </c>
      <c r="DH2796" s="566"/>
      <c r="DI2796"/>
      <c r="DJ2796" s="384" t="s">
        <v>79</v>
      </c>
      <c r="DK2796" s="384" t="s">
        <v>513</v>
      </c>
      <c r="DL2796" s="384" t="str">
        <f t="shared" si="395"/>
        <v>Habiganj Chunarughat</v>
      </c>
      <c r="DM2796" s="566">
        <v>55</v>
      </c>
      <c r="DN2796"/>
      <c r="DO2796" s="384" t="s">
        <v>79</v>
      </c>
      <c r="DP2796" s="384" t="s">
        <v>513</v>
      </c>
      <c r="DQ2796" s="384" t="str">
        <f t="shared" si="396"/>
        <v>Habiganj Chunarughat</v>
      </c>
      <c r="DR2796" s="566">
        <v>41</v>
      </c>
    </row>
    <row r="2797" spans="1:122" ht="15" hidden="1" x14ac:dyDescent="0.25">
      <c r="A2797" s="384" t="s">
        <v>79</v>
      </c>
      <c r="B2797" s="241" t="s">
        <v>642</v>
      </c>
      <c r="C2797" s="384" t="str">
        <f t="shared" si="393"/>
        <v>Habiganj Habiganj Sadar</v>
      </c>
      <c r="D2797" s="626"/>
      <c r="E2797" s="626"/>
      <c r="F2797" s="626"/>
      <c r="G2797" s="626"/>
      <c r="H2797" s="626"/>
      <c r="I2797" s="626"/>
      <c r="J2797" s="626"/>
      <c r="K2797" s="626"/>
      <c r="L2797" s="626"/>
      <c r="M2797" s="626"/>
      <c r="N2797" s="626"/>
      <c r="O2797" s="626"/>
      <c r="P2797" s="626"/>
      <c r="Q2797" s="626"/>
      <c r="R2797" s="626"/>
      <c r="S2797" s="324"/>
      <c r="T2797" s="324"/>
      <c r="U2797" s="384" t="s">
        <v>79</v>
      </c>
      <c r="V2797" s="241" t="s">
        <v>642</v>
      </c>
      <c r="W2797" s="384" t="str">
        <f t="shared" si="394"/>
        <v>Habiganj Habiganj Sadar</v>
      </c>
      <c r="X2797" s="626"/>
      <c r="Y2797" s="626"/>
      <c r="Z2797" s="626"/>
      <c r="AA2797" s="626"/>
      <c r="AB2797" s="626"/>
      <c r="AC2797" s="626"/>
      <c r="AD2797" s="626"/>
      <c r="AE2797" s="626"/>
      <c r="AF2797" s="626"/>
      <c r="AG2797" s="626"/>
      <c r="AH2797" s="626"/>
      <c r="AI2797" s="626"/>
      <c r="AJ2797" s="626"/>
      <c r="AK2797" s="626"/>
      <c r="AL2797" s="626"/>
      <c r="AO2797" s="384" t="s">
        <v>79</v>
      </c>
      <c r="AP2797" s="241" t="s">
        <v>642</v>
      </c>
      <c r="AQ2797" s="384" t="str">
        <f t="shared" si="397"/>
        <v>Habiganj Habiganj Sadar</v>
      </c>
      <c r="AR2797" s="627"/>
      <c r="AS2797" s="627"/>
      <c r="AT2797" s="627"/>
      <c r="AU2797" s="627"/>
      <c r="AV2797" s="627"/>
      <c r="AW2797" s="627"/>
      <c r="AX2797" s="627"/>
      <c r="AY2797" s="627"/>
      <c r="AZ2797" s="627"/>
      <c r="BA2797" s="627"/>
      <c r="BB2797" s="627"/>
      <c r="BC2797" s="627"/>
      <c r="BD2797" s="627"/>
      <c r="BE2797" s="627"/>
      <c r="BF2797" s="627"/>
      <c r="BH2797" s="384" t="s">
        <v>79</v>
      </c>
      <c r="BI2797" s="241" t="s">
        <v>642</v>
      </c>
      <c r="BJ2797" s="384" t="str">
        <f t="shared" si="392"/>
        <v>Habiganj Habiganj Sadar</v>
      </c>
      <c r="BK2797" s="627"/>
      <c r="BL2797" s="627"/>
      <c r="BM2797" s="627"/>
      <c r="BN2797" s="627"/>
      <c r="BO2797" s="627"/>
      <c r="BP2797" s="627"/>
      <c r="BQ2797" s="627"/>
      <c r="BR2797" s="627"/>
      <c r="BS2797" s="627"/>
      <c r="BT2797" s="627"/>
      <c r="BU2797" s="627"/>
      <c r="BV2797" s="627"/>
      <c r="BW2797" s="627"/>
      <c r="BX2797" s="627"/>
      <c r="BY2797" s="627"/>
      <c r="CA2797" s="384" t="s">
        <v>79</v>
      </c>
      <c r="CB2797" s="241" t="s">
        <v>642</v>
      </c>
      <c r="CC2797" s="384" t="str">
        <f t="shared" si="398"/>
        <v>Habiganj Habiganj Sadar</v>
      </c>
      <c r="CD2797" s="629"/>
      <c r="CE2797" s="629"/>
      <c r="CF2797" s="629"/>
      <c r="CG2797" s="629"/>
      <c r="CH2797" s="629"/>
      <c r="CI2797" s="629"/>
      <c r="CJ2797" s="629"/>
      <c r="CK2797" s="629"/>
      <c r="CN2797" s="384" t="s">
        <v>79</v>
      </c>
      <c r="CO2797" s="241" t="s">
        <v>642</v>
      </c>
      <c r="CP2797" s="384" t="str">
        <f t="shared" si="399"/>
        <v>Habiganj Habiganj Sadar</v>
      </c>
      <c r="CQ2797" s="629"/>
      <c r="CR2797" s="629"/>
      <c r="CS2797" s="629"/>
      <c r="CT2797" s="629"/>
      <c r="CU2797" s="629"/>
      <c r="CV2797" s="629"/>
      <c r="CW2797" s="629"/>
      <c r="CX2797" s="629"/>
      <c r="CZ2797" s="384" t="s">
        <v>79</v>
      </c>
      <c r="DA2797" s="241" t="s">
        <v>642</v>
      </c>
      <c r="DB2797" s="384" t="str">
        <f t="shared" si="400"/>
        <v>Habiganj Habiganj Sadar</v>
      </c>
      <c r="DC2797" s="566"/>
      <c r="DD2797"/>
      <c r="DE2797" s="384" t="s">
        <v>79</v>
      </c>
      <c r="DF2797" s="241" t="s">
        <v>642</v>
      </c>
      <c r="DG2797" s="384" t="str">
        <f t="shared" si="401"/>
        <v>Habiganj Habiganj Sadar</v>
      </c>
      <c r="DH2797" s="566"/>
      <c r="DI2797"/>
      <c r="DJ2797" s="384" t="s">
        <v>79</v>
      </c>
      <c r="DK2797" s="241" t="s">
        <v>642</v>
      </c>
      <c r="DL2797" s="384" t="str">
        <f t="shared" si="395"/>
        <v>Habiganj Habiganj Sadar</v>
      </c>
      <c r="DM2797" s="566">
        <v>23</v>
      </c>
      <c r="DN2797"/>
      <c r="DO2797" s="384" t="s">
        <v>79</v>
      </c>
      <c r="DP2797" s="241" t="s">
        <v>642</v>
      </c>
      <c r="DQ2797" s="384" t="str">
        <f t="shared" si="396"/>
        <v>Habiganj Habiganj Sadar</v>
      </c>
      <c r="DR2797" s="566">
        <v>60</v>
      </c>
    </row>
    <row r="2798" spans="1:122" ht="15" hidden="1" x14ac:dyDescent="0.25">
      <c r="A2798" s="384" t="s">
        <v>79</v>
      </c>
      <c r="B2798" s="384" t="s">
        <v>514</v>
      </c>
      <c r="C2798" s="384" t="str">
        <f t="shared" si="393"/>
        <v>Habiganj Lakhai</v>
      </c>
      <c r="D2798" s="626"/>
      <c r="E2798" s="626"/>
      <c r="F2798" s="626"/>
      <c r="G2798" s="626"/>
      <c r="H2798" s="626"/>
      <c r="I2798" s="626"/>
      <c r="J2798" s="626"/>
      <c r="K2798" s="626"/>
      <c r="L2798" s="626"/>
      <c r="M2798" s="626"/>
      <c r="N2798" s="626"/>
      <c r="O2798" s="626"/>
      <c r="P2798" s="626"/>
      <c r="Q2798" s="626"/>
      <c r="R2798" s="626"/>
      <c r="S2798" s="324"/>
      <c r="T2798" s="324"/>
      <c r="U2798" s="384" t="s">
        <v>79</v>
      </c>
      <c r="V2798" s="384" t="s">
        <v>514</v>
      </c>
      <c r="W2798" s="384" t="str">
        <f t="shared" si="394"/>
        <v>Habiganj Lakhai</v>
      </c>
      <c r="X2798" s="626"/>
      <c r="Y2798" s="626"/>
      <c r="Z2798" s="626"/>
      <c r="AA2798" s="626"/>
      <c r="AB2798" s="626"/>
      <c r="AC2798" s="626"/>
      <c r="AD2798" s="626"/>
      <c r="AE2798" s="626"/>
      <c r="AF2798" s="626"/>
      <c r="AG2798" s="626"/>
      <c r="AH2798" s="626"/>
      <c r="AI2798" s="626"/>
      <c r="AJ2798" s="626"/>
      <c r="AK2798" s="626"/>
      <c r="AL2798" s="626"/>
      <c r="AO2798" s="384" t="s">
        <v>79</v>
      </c>
      <c r="AP2798" s="384" t="s">
        <v>514</v>
      </c>
      <c r="AQ2798" s="384" t="str">
        <f t="shared" si="397"/>
        <v>Habiganj Lakhai</v>
      </c>
      <c r="AR2798" s="627"/>
      <c r="AS2798" s="627"/>
      <c r="AT2798" s="627"/>
      <c r="AU2798" s="627"/>
      <c r="AV2798" s="627"/>
      <c r="AW2798" s="627"/>
      <c r="AX2798" s="627"/>
      <c r="AY2798" s="627"/>
      <c r="AZ2798" s="627"/>
      <c r="BA2798" s="627"/>
      <c r="BB2798" s="627"/>
      <c r="BC2798" s="627"/>
      <c r="BD2798" s="627"/>
      <c r="BE2798" s="627"/>
      <c r="BF2798" s="627"/>
      <c r="BH2798" s="384" t="s">
        <v>79</v>
      </c>
      <c r="BI2798" s="384" t="s">
        <v>514</v>
      </c>
      <c r="BJ2798" s="384" t="str">
        <f t="shared" si="392"/>
        <v>Habiganj Lakhai</v>
      </c>
      <c r="BK2798" s="627"/>
      <c r="BL2798" s="627"/>
      <c r="BM2798" s="627"/>
      <c r="BN2798" s="627"/>
      <c r="BO2798" s="627"/>
      <c r="BP2798" s="627"/>
      <c r="BQ2798" s="627"/>
      <c r="BR2798" s="627"/>
      <c r="BS2798" s="627"/>
      <c r="BT2798" s="627"/>
      <c r="BU2798" s="627"/>
      <c r="BV2798" s="627"/>
      <c r="BW2798" s="627"/>
      <c r="BX2798" s="627"/>
      <c r="BY2798" s="627"/>
      <c r="CA2798" s="384" t="s">
        <v>79</v>
      </c>
      <c r="CB2798" s="384" t="s">
        <v>514</v>
      </c>
      <c r="CC2798" s="384" t="str">
        <f t="shared" si="398"/>
        <v>Habiganj Lakhai</v>
      </c>
      <c r="CD2798" s="629"/>
      <c r="CE2798" s="629"/>
      <c r="CF2798" s="629"/>
      <c r="CG2798" s="629"/>
      <c r="CH2798" s="629"/>
      <c r="CI2798" s="629"/>
      <c r="CJ2798" s="629"/>
      <c r="CK2798" s="629"/>
      <c r="CN2798" s="384" t="s">
        <v>79</v>
      </c>
      <c r="CO2798" s="384" t="s">
        <v>514</v>
      </c>
      <c r="CP2798" s="384" t="str">
        <f t="shared" si="399"/>
        <v>Habiganj Lakhai</v>
      </c>
      <c r="CQ2798" s="629"/>
      <c r="CR2798" s="629"/>
      <c r="CS2798" s="629"/>
      <c r="CT2798" s="629"/>
      <c r="CU2798" s="629"/>
      <c r="CV2798" s="629"/>
      <c r="CW2798" s="629"/>
      <c r="CX2798" s="629"/>
      <c r="CZ2798" s="384" t="s">
        <v>79</v>
      </c>
      <c r="DA2798" s="384" t="s">
        <v>514</v>
      </c>
      <c r="DB2798" s="384" t="str">
        <f t="shared" si="400"/>
        <v>Habiganj Lakhai</v>
      </c>
      <c r="DC2798" s="566"/>
      <c r="DD2798"/>
      <c r="DE2798" s="384" t="s">
        <v>79</v>
      </c>
      <c r="DF2798" s="384" t="s">
        <v>514</v>
      </c>
      <c r="DG2798" s="384" t="str">
        <f t="shared" si="401"/>
        <v>Habiganj Lakhai</v>
      </c>
      <c r="DH2798" s="566"/>
      <c r="DI2798"/>
      <c r="DJ2798" s="384" t="s">
        <v>79</v>
      </c>
      <c r="DK2798" s="384" t="s">
        <v>514</v>
      </c>
      <c r="DL2798" s="384" t="str">
        <f t="shared" si="395"/>
        <v>Habiganj Lakhai</v>
      </c>
      <c r="DM2798" s="566">
        <v>0</v>
      </c>
      <c r="DN2798"/>
      <c r="DO2798" s="384" t="s">
        <v>79</v>
      </c>
      <c r="DP2798" s="384" t="s">
        <v>514</v>
      </c>
      <c r="DQ2798" s="384" t="str">
        <f t="shared" si="396"/>
        <v>Habiganj Lakhai</v>
      </c>
      <c r="DR2798" s="566">
        <v>0</v>
      </c>
    </row>
    <row r="2799" spans="1:122" ht="15" hidden="1" x14ac:dyDescent="0.25">
      <c r="A2799" s="384" t="s">
        <v>79</v>
      </c>
      <c r="B2799" s="384" t="s">
        <v>515</v>
      </c>
      <c r="C2799" s="384" t="str">
        <f t="shared" si="393"/>
        <v>Habiganj Madhabpur</v>
      </c>
      <c r="D2799" s="626"/>
      <c r="E2799" s="626"/>
      <c r="F2799" s="626"/>
      <c r="G2799" s="626"/>
      <c r="H2799" s="626"/>
      <c r="I2799" s="626"/>
      <c r="J2799" s="626"/>
      <c r="K2799" s="626"/>
      <c r="L2799" s="626"/>
      <c r="M2799" s="626"/>
      <c r="N2799" s="626"/>
      <c r="O2799" s="626"/>
      <c r="P2799" s="626"/>
      <c r="Q2799" s="626"/>
      <c r="R2799" s="626"/>
      <c r="S2799" s="324"/>
      <c r="T2799" s="324"/>
      <c r="U2799" s="384" t="s">
        <v>79</v>
      </c>
      <c r="V2799" s="384" t="s">
        <v>515</v>
      </c>
      <c r="W2799" s="384" t="str">
        <f t="shared" si="394"/>
        <v>Habiganj Madhabpur</v>
      </c>
      <c r="X2799" s="626"/>
      <c r="Y2799" s="626"/>
      <c r="Z2799" s="626"/>
      <c r="AA2799" s="626"/>
      <c r="AB2799" s="626"/>
      <c r="AC2799" s="626"/>
      <c r="AD2799" s="626"/>
      <c r="AE2799" s="626"/>
      <c r="AF2799" s="626"/>
      <c r="AG2799" s="626"/>
      <c r="AH2799" s="626"/>
      <c r="AI2799" s="626"/>
      <c r="AJ2799" s="626"/>
      <c r="AK2799" s="626"/>
      <c r="AL2799" s="626"/>
      <c r="AO2799" s="384" t="s">
        <v>79</v>
      </c>
      <c r="AP2799" s="384" t="s">
        <v>515</v>
      </c>
      <c r="AQ2799" s="384" t="str">
        <f t="shared" si="397"/>
        <v>Habiganj Madhabpur</v>
      </c>
      <c r="AR2799" s="627"/>
      <c r="AS2799" s="627"/>
      <c r="AT2799" s="627"/>
      <c r="AU2799" s="627"/>
      <c r="AV2799" s="627"/>
      <c r="AW2799" s="627"/>
      <c r="AX2799" s="627"/>
      <c r="AY2799" s="627"/>
      <c r="AZ2799" s="627"/>
      <c r="BA2799" s="627"/>
      <c r="BB2799" s="627"/>
      <c r="BC2799" s="627"/>
      <c r="BD2799" s="627"/>
      <c r="BE2799" s="627"/>
      <c r="BF2799" s="627"/>
      <c r="BH2799" s="384" t="s">
        <v>79</v>
      </c>
      <c r="BI2799" s="384" t="s">
        <v>515</v>
      </c>
      <c r="BJ2799" s="384" t="str">
        <f t="shared" si="392"/>
        <v>Habiganj Madhabpur</v>
      </c>
      <c r="BK2799" s="627"/>
      <c r="BL2799" s="627"/>
      <c r="BM2799" s="627"/>
      <c r="BN2799" s="627"/>
      <c r="BO2799" s="627"/>
      <c r="BP2799" s="627"/>
      <c r="BQ2799" s="627"/>
      <c r="BR2799" s="627"/>
      <c r="BS2799" s="627"/>
      <c r="BT2799" s="627"/>
      <c r="BU2799" s="627"/>
      <c r="BV2799" s="627"/>
      <c r="BW2799" s="627"/>
      <c r="BX2799" s="627"/>
      <c r="BY2799" s="627"/>
      <c r="CA2799" s="384" t="s">
        <v>79</v>
      </c>
      <c r="CB2799" s="384" t="s">
        <v>515</v>
      </c>
      <c r="CC2799" s="384" t="str">
        <f t="shared" si="398"/>
        <v>Habiganj Madhabpur</v>
      </c>
      <c r="CD2799" s="629"/>
      <c r="CE2799" s="629"/>
      <c r="CF2799" s="629"/>
      <c r="CG2799" s="629"/>
      <c r="CH2799" s="629"/>
      <c r="CI2799" s="629"/>
      <c r="CJ2799" s="629"/>
      <c r="CK2799" s="629"/>
      <c r="CN2799" s="384" t="s">
        <v>79</v>
      </c>
      <c r="CO2799" s="384" t="s">
        <v>515</v>
      </c>
      <c r="CP2799" s="384" t="str">
        <f t="shared" si="399"/>
        <v>Habiganj Madhabpur</v>
      </c>
      <c r="CQ2799" s="629"/>
      <c r="CR2799" s="629"/>
      <c r="CS2799" s="629"/>
      <c r="CT2799" s="629"/>
      <c r="CU2799" s="629"/>
      <c r="CV2799" s="629"/>
      <c r="CW2799" s="629"/>
      <c r="CX2799" s="629"/>
      <c r="CZ2799" s="384" t="s">
        <v>79</v>
      </c>
      <c r="DA2799" s="384" t="s">
        <v>515</v>
      </c>
      <c r="DB2799" s="384" t="str">
        <f t="shared" si="400"/>
        <v>Habiganj Madhabpur</v>
      </c>
      <c r="DC2799" s="566"/>
      <c r="DD2799"/>
      <c r="DE2799" s="384" t="s">
        <v>79</v>
      </c>
      <c r="DF2799" s="384" t="s">
        <v>515</v>
      </c>
      <c r="DG2799" s="384" t="str">
        <f t="shared" si="401"/>
        <v>Habiganj Madhabpur</v>
      </c>
      <c r="DH2799" s="566"/>
      <c r="DI2799"/>
      <c r="DJ2799" s="384" t="s">
        <v>79</v>
      </c>
      <c r="DK2799" s="384" t="s">
        <v>515</v>
      </c>
      <c r="DL2799" s="384" t="str">
        <f t="shared" si="395"/>
        <v>Habiganj Madhabpur</v>
      </c>
      <c r="DM2799" s="566">
        <v>0</v>
      </c>
      <c r="DN2799"/>
      <c r="DO2799" s="384" t="s">
        <v>79</v>
      </c>
      <c r="DP2799" s="384" t="s">
        <v>515</v>
      </c>
      <c r="DQ2799" s="384" t="str">
        <f t="shared" si="396"/>
        <v>Habiganj Madhabpur</v>
      </c>
      <c r="DR2799" s="566">
        <v>0</v>
      </c>
    </row>
    <row r="2800" spans="1:122" ht="15" hidden="1" x14ac:dyDescent="0.25">
      <c r="A2800" s="384" t="s">
        <v>79</v>
      </c>
      <c r="B2800" s="384" t="s">
        <v>516</v>
      </c>
      <c r="C2800" s="384" t="str">
        <f t="shared" si="393"/>
        <v>Habiganj Nabiganj</v>
      </c>
      <c r="D2800" s="626"/>
      <c r="E2800" s="626"/>
      <c r="F2800" s="626"/>
      <c r="G2800" s="626"/>
      <c r="H2800" s="626"/>
      <c r="I2800" s="626"/>
      <c r="J2800" s="626"/>
      <c r="K2800" s="626"/>
      <c r="L2800" s="626"/>
      <c r="M2800" s="626"/>
      <c r="N2800" s="626"/>
      <c r="O2800" s="626"/>
      <c r="P2800" s="626"/>
      <c r="Q2800" s="626"/>
      <c r="R2800" s="626"/>
      <c r="S2800" s="324"/>
      <c r="T2800" s="324"/>
      <c r="U2800" s="384" t="s">
        <v>79</v>
      </c>
      <c r="V2800" s="384" t="s">
        <v>516</v>
      </c>
      <c r="W2800" s="384" t="str">
        <f t="shared" si="394"/>
        <v>Habiganj Nabiganj</v>
      </c>
      <c r="X2800" s="626"/>
      <c r="Y2800" s="626"/>
      <c r="Z2800" s="626"/>
      <c r="AA2800" s="626"/>
      <c r="AB2800" s="626"/>
      <c r="AC2800" s="626"/>
      <c r="AD2800" s="626"/>
      <c r="AE2800" s="626"/>
      <c r="AF2800" s="626"/>
      <c r="AG2800" s="626"/>
      <c r="AH2800" s="626"/>
      <c r="AI2800" s="626"/>
      <c r="AJ2800" s="626"/>
      <c r="AK2800" s="626"/>
      <c r="AL2800" s="626"/>
      <c r="AO2800" s="384" t="s">
        <v>79</v>
      </c>
      <c r="AP2800" s="384" t="s">
        <v>516</v>
      </c>
      <c r="AQ2800" s="384" t="str">
        <f t="shared" si="397"/>
        <v>Habiganj Nabiganj</v>
      </c>
      <c r="AR2800" s="627"/>
      <c r="AS2800" s="627"/>
      <c r="AT2800" s="627"/>
      <c r="AU2800" s="627"/>
      <c r="AV2800" s="627"/>
      <c r="AW2800" s="627"/>
      <c r="AX2800" s="627"/>
      <c r="AY2800" s="627"/>
      <c r="AZ2800" s="627"/>
      <c r="BA2800" s="627"/>
      <c r="BB2800" s="627"/>
      <c r="BC2800" s="627"/>
      <c r="BD2800" s="627"/>
      <c r="BE2800" s="627"/>
      <c r="BF2800" s="627"/>
      <c r="BH2800" s="384" t="s">
        <v>79</v>
      </c>
      <c r="BI2800" s="384" t="s">
        <v>516</v>
      </c>
      <c r="BJ2800" s="384" t="str">
        <f t="shared" ref="BJ2800:BJ2831" si="402">BH2800&amp;" "&amp;BI2800</f>
        <v>Habiganj Nabiganj</v>
      </c>
      <c r="BK2800" s="627"/>
      <c r="BL2800" s="627"/>
      <c r="BM2800" s="627"/>
      <c r="BN2800" s="627"/>
      <c r="BO2800" s="627"/>
      <c r="BP2800" s="627"/>
      <c r="BQ2800" s="627"/>
      <c r="BR2800" s="627"/>
      <c r="BS2800" s="627"/>
      <c r="BT2800" s="627"/>
      <c r="BU2800" s="627"/>
      <c r="BV2800" s="627"/>
      <c r="BW2800" s="627"/>
      <c r="BX2800" s="627"/>
      <c r="BY2800" s="627"/>
      <c r="CA2800" s="384" t="s">
        <v>79</v>
      </c>
      <c r="CB2800" s="384" t="s">
        <v>516</v>
      </c>
      <c r="CC2800" s="384" t="str">
        <f t="shared" si="398"/>
        <v>Habiganj Nabiganj</v>
      </c>
      <c r="CD2800" s="629"/>
      <c r="CE2800" s="629"/>
      <c r="CF2800" s="629"/>
      <c r="CG2800" s="629"/>
      <c r="CH2800" s="629"/>
      <c r="CI2800" s="629"/>
      <c r="CJ2800" s="629"/>
      <c r="CK2800" s="629"/>
      <c r="CN2800" s="384" t="s">
        <v>79</v>
      </c>
      <c r="CO2800" s="384" t="s">
        <v>516</v>
      </c>
      <c r="CP2800" s="384" t="str">
        <f t="shared" si="399"/>
        <v>Habiganj Nabiganj</v>
      </c>
      <c r="CQ2800" s="629"/>
      <c r="CR2800" s="629"/>
      <c r="CS2800" s="629"/>
      <c r="CT2800" s="629"/>
      <c r="CU2800" s="629"/>
      <c r="CV2800" s="629"/>
      <c r="CW2800" s="629"/>
      <c r="CX2800" s="629"/>
      <c r="CZ2800" s="384" t="s">
        <v>79</v>
      </c>
      <c r="DA2800" s="384" t="s">
        <v>516</v>
      </c>
      <c r="DB2800" s="384" t="str">
        <f t="shared" si="400"/>
        <v>Habiganj Nabiganj</v>
      </c>
      <c r="DC2800" s="566"/>
      <c r="DD2800"/>
      <c r="DE2800" s="384" t="s">
        <v>79</v>
      </c>
      <c r="DF2800" s="384" t="s">
        <v>516</v>
      </c>
      <c r="DG2800" s="384" t="str">
        <f t="shared" si="401"/>
        <v>Habiganj Nabiganj</v>
      </c>
      <c r="DH2800" s="566"/>
      <c r="DI2800"/>
      <c r="DJ2800" s="384" t="s">
        <v>79</v>
      </c>
      <c r="DK2800" s="384" t="s">
        <v>516</v>
      </c>
      <c r="DL2800" s="384" t="str">
        <f t="shared" si="395"/>
        <v>Habiganj Nabiganj</v>
      </c>
      <c r="DM2800" s="566">
        <v>0</v>
      </c>
      <c r="DN2800"/>
      <c r="DO2800" s="384" t="s">
        <v>79</v>
      </c>
      <c r="DP2800" s="384" t="s">
        <v>516</v>
      </c>
      <c r="DQ2800" s="384" t="str">
        <f t="shared" si="396"/>
        <v>Habiganj Nabiganj</v>
      </c>
      <c r="DR2800" s="566">
        <v>0</v>
      </c>
    </row>
    <row r="2801" spans="1:122" ht="15" hidden="1" x14ac:dyDescent="0.25">
      <c r="A2801" s="384" t="s">
        <v>80</v>
      </c>
      <c r="B2801" s="384" t="s">
        <v>517</v>
      </c>
      <c r="C2801" s="384" t="str">
        <f t="shared" si="393"/>
        <v>Moulvibazar Baralekha</v>
      </c>
      <c r="D2801" s="626"/>
      <c r="E2801" s="626"/>
      <c r="F2801" s="626"/>
      <c r="G2801" s="626"/>
      <c r="H2801" s="626"/>
      <c r="I2801" s="626"/>
      <c r="J2801" s="626"/>
      <c r="K2801" s="626"/>
      <c r="L2801" s="626"/>
      <c r="M2801" s="626"/>
      <c r="N2801" s="626"/>
      <c r="O2801" s="626"/>
      <c r="P2801" s="626"/>
      <c r="Q2801" s="626"/>
      <c r="R2801" s="626"/>
      <c r="S2801" s="324"/>
      <c r="T2801" s="324"/>
      <c r="U2801" s="384" t="s">
        <v>80</v>
      </c>
      <c r="V2801" s="384" t="s">
        <v>517</v>
      </c>
      <c r="W2801" s="384" t="str">
        <f t="shared" si="394"/>
        <v>Moulvibazar Baralekha</v>
      </c>
      <c r="X2801" s="626"/>
      <c r="Y2801" s="626"/>
      <c r="Z2801" s="626"/>
      <c r="AA2801" s="626"/>
      <c r="AB2801" s="626"/>
      <c r="AC2801" s="626"/>
      <c r="AD2801" s="626"/>
      <c r="AE2801" s="626"/>
      <c r="AF2801" s="626"/>
      <c r="AG2801" s="626"/>
      <c r="AH2801" s="626"/>
      <c r="AI2801" s="626"/>
      <c r="AJ2801" s="626"/>
      <c r="AK2801" s="626"/>
      <c r="AL2801" s="626"/>
      <c r="AO2801" s="384" t="s">
        <v>80</v>
      </c>
      <c r="AP2801" s="384" t="s">
        <v>517</v>
      </c>
      <c r="AQ2801" s="384" t="str">
        <f t="shared" si="397"/>
        <v>Moulvibazar Baralekha</v>
      </c>
      <c r="AR2801" s="627"/>
      <c r="AS2801" s="627"/>
      <c r="AT2801" s="627"/>
      <c r="AU2801" s="627"/>
      <c r="AV2801" s="627"/>
      <c r="AW2801" s="627"/>
      <c r="AX2801" s="627"/>
      <c r="AY2801" s="627"/>
      <c r="AZ2801" s="627"/>
      <c r="BA2801" s="627"/>
      <c r="BB2801" s="627"/>
      <c r="BC2801" s="627"/>
      <c r="BD2801" s="627"/>
      <c r="BE2801" s="627"/>
      <c r="BF2801" s="627"/>
      <c r="BH2801" s="384" t="s">
        <v>80</v>
      </c>
      <c r="BI2801" s="384" t="s">
        <v>517</v>
      </c>
      <c r="BJ2801" s="384" t="str">
        <f t="shared" si="402"/>
        <v>Moulvibazar Baralekha</v>
      </c>
      <c r="BK2801" s="627"/>
      <c r="BL2801" s="627"/>
      <c r="BM2801" s="627"/>
      <c r="BN2801" s="627"/>
      <c r="BO2801" s="627"/>
      <c r="BP2801" s="627"/>
      <c r="BQ2801" s="627"/>
      <c r="BR2801" s="627"/>
      <c r="BS2801" s="627"/>
      <c r="BT2801" s="627"/>
      <c r="BU2801" s="627"/>
      <c r="BV2801" s="627"/>
      <c r="BW2801" s="627"/>
      <c r="BX2801" s="627"/>
      <c r="BY2801" s="627"/>
      <c r="CA2801" s="384" t="s">
        <v>80</v>
      </c>
      <c r="CB2801" s="384" t="s">
        <v>517</v>
      </c>
      <c r="CC2801" s="384" t="str">
        <f t="shared" si="398"/>
        <v>Moulvibazar Baralekha</v>
      </c>
      <c r="CD2801" s="629"/>
      <c r="CE2801" s="629"/>
      <c r="CF2801" s="629"/>
      <c r="CG2801" s="629"/>
      <c r="CH2801" s="629"/>
      <c r="CI2801" s="629"/>
      <c r="CJ2801" s="629"/>
      <c r="CK2801" s="629"/>
      <c r="CN2801" s="384" t="s">
        <v>80</v>
      </c>
      <c r="CO2801" s="384" t="s">
        <v>517</v>
      </c>
      <c r="CP2801" s="384" t="str">
        <f t="shared" si="399"/>
        <v>Moulvibazar Baralekha</v>
      </c>
      <c r="CQ2801" s="629"/>
      <c r="CR2801" s="629"/>
      <c r="CS2801" s="629"/>
      <c r="CT2801" s="629"/>
      <c r="CU2801" s="629"/>
      <c r="CV2801" s="629"/>
      <c r="CW2801" s="629"/>
      <c r="CX2801" s="629"/>
      <c r="CZ2801" s="384" t="s">
        <v>80</v>
      </c>
      <c r="DA2801" s="384" t="s">
        <v>517</v>
      </c>
      <c r="DB2801" s="384" t="str">
        <f t="shared" si="400"/>
        <v>Moulvibazar Baralekha</v>
      </c>
      <c r="DC2801" s="566"/>
      <c r="DD2801"/>
      <c r="DE2801" s="384" t="s">
        <v>80</v>
      </c>
      <c r="DF2801" s="384" t="s">
        <v>517</v>
      </c>
      <c r="DG2801" s="384" t="str">
        <f t="shared" si="401"/>
        <v>Moulvibazar Baralekha</v>
      </c>
      <c r="DH2801" s="566"/>
      <c r="DI2801"/>
      <c r="DJ2801" s="384" t="s">
        <v>80</v>
      </c>
      <c r="DK2801" s="384" t="s">
        <v>517</v>
      </c>
      <c r="DL2801" s="384" t="str">
        <f t="shared" si="395"/>
        <v>Moulvibazar Baralekha</v>
      </c>
      <c r="DM2801" s="566"/>
      <c r="DN2801"/>
      <c r="DO2801" s="384" t="s">
        <v>80</v>
      </c>
      <c r="DP2801" s="384" t="s">
        <v>517</v>
      </c>
      <c r="DQ2801" s="384" t="str">
        <f t="shared" si="396"/>
        <v>Moulvibazar Baralekha</v>
      </c>
      <c r="DR2801" s="566"/>
    </row>
    <row r="2802" spans="1:122" ht="15" hidden="1" x14ac:dyDescent="0.25">
      <c r="A2802" s="384" t="s">
        <v>80</v>
      </c>
      <c r="B2802" s="385" t="s">
        <v>518</v>
      </c>
      <c r="C2802" s="384" t="str">
        <f t="shared" si="393"/>
        <v>Moulvibazar Juri</v>
      </c>
      <c r="D2802" s="626"/>
      <c r="E2802" s="626"/>
      <c r="F2802" s="626"/>
      <c r="G2802" s="626"/>
      <c r="H2802" s="626"/>
      <c r="I2802" s="626"/>
      <c r="J2802" s="626"/>
      <c r="K2802" s="626"/>
      <c r="L2802" s="626"/>
      <c r="M2802" s="626"/>
      <c r="N2802" s="626"/>
      <c r="O2802" s="626"/>
      <c r="P2802" s="626"/>
      <c r="Q2802" s="626"/>
      <c r="R2802" s="626"/>
      <c r="S2802" s="324"/>
      <c r="T2802" s="324"/>
      <c r="U2802" s="384" t="s">
        <v>80</v>
      </c>
      <c r="V2802" s="385" t="s">
        <v>518</v>
      </c>
      <c r="W2802" s="384" t="str">
        <f t="shared" si="394"/>
        <v>Moulvibazar Juri</v>
      </c>
      <c r="X2802" s="626"/>
      <c r="Y2802" s="626"/>
      <c r="Z2802" s="626"/>
      <c r="AA2802" s="626"/>
      <c r="AB2802" s="626"/>
      <c r="AC2802" s="626"/>
      <c r="AD2802" s="626"/>
      <c r="AE2802" s="626"/>
      <c r="AF2802" s="626"/>
      <c r="AG2802" s="626"/>
      <c r="AH2802" s="626"/>
      <c r="AI2802" s="626"/>
      <c r="AJ2802" s="626"/>
      <c r="AK2802" s="626"/>
      <c r="AL2802" s="626"/>
      <c r="AO2802" s="384" t="s">
        <v>80</v>
      </c>
      <c r="AP2802" s="385" t="s">
        <v>518</v>
      </c>
      <c r="AQ2802" s="384" t="str">
        <f t="shared" si="397"/>
        <v>Moulvibazar Juri</v>
      </c>
      <c r="AR2802" s="627"/>
      <c r="AS2802" s="627"/>
      <c r="AT2802" s="627"/>
      <c r="AU2802" s="627"/>
      <c r="AV2802" s="627"/>
      <c r="AW2802" s="627"/>
      <c r="AX2802" s="627"/>
      <c r="AY2802" s="627"/>
      <c r="AZ2802" s="627"/>
      <c r="BA2802" s="627"/>
      <c r="BB2802" s="627"/>
      <c r="BC2802" s="627"/>
      <c r="BD2802" s="627"/>
      <c r="BE2802" s="627"/>
      <c r="BF2802" s="627"/>
      <c r="BH2802" s="384" t="s">
        <v>80</v>
      </c>
      <c r="BI2802" s="385" t="s">
        <v>518</v>
      </c>
      <c r="BJ2802" s="384" t="str">
        <f t="shared" si="402"/>
        <v>Moulvibazar Juri</v>
      </c>
      <c r="BK2802" s="627"/>
      <c r="BL2802" s="627"/>
      <c r="BM2802" s="627"/>
      <c r="BN2802" s="627"/>
      <c r="BO2802" s="627"/>
      <c r="BP2802" s="627"/>
      <c r="BQ2802" s="627"/>
      <c r="BR2802" s="627"/>
      <c r="BS2802" s="627"/>
      <c r="BT2802" s="627"/>
      <c r="BU2802" s="627"/>
      <c r="BV2802" s="627"/>
      <c r="BW2802" s="627"/>
      <c r="BX2802" s="627"/>
      <c r="BY2802" s="627"/>
      <c r="CA2802" s="384" t="s">
        <v>80</v>
      </c>
      <c r="CB2802" s="385" t="s">
        <v>518</v>
      </c>
      <c r="CC2802" s="384" t="str">
        <f t="shared" si="398"/>
        <v>Moulvibazar Juri</v>
      </c>
      <c r="CD2802" s="629"/>
      <c r="CE2802" s="629"/>
      <c r="CF2802" s="629"/>
      <c r="CG2802" s="629"/>
      <c r="CH2802" s="629"/>
      <c r="CI2802" s="629"/>
      <c r="CJ2802" s="629"/>
      <c r="CK2802" s="629"/>
      <c r="CN2802" s="384" t="s">
        <v>80</v>
      </c>
      <c r="CO2802" s="385" t="s">
        <v>518</v>
      </c>
      <c r="CP2802" s="384" t="str">
        <f t="shared" si="399"/>
        <v>Moulvibazar Juri</v>
      </c>
      <c r="CQ2802" s="629"/>
      <c r="CR2802" s="629"/>
      <c r="CS2802" s="629"/>
      <c r="CT2802" s="629"/>
      <c r="CU2802" s="629"/>
      <c r="CV2802" s="629"/>
      <c r="CW2802" s="629"/>
      <c r="CX2802" s="629"/>
      <c r="CZ2802" s="384" t="s">
        <v>80</v>
      </c>
      <c r="DA2802" s="385" t="s">
        <v>518</v>
      </c>
      <c r="DB2802" s="384" t="str">
        <f t="shared" si="400"/>
        <v>Moulvibazar Juri</v>
      </c>
      <c r="DC2802" s="566"/>
      <c r="DD2802"/>
      <c r="DE2802" s="384" t="s">
        <v>80</v>
      </c>
      <c r="DF2802" s="385" t="s">
        <v>518</v>
      </c>
      <c r="DG2802" s="384" t="str">
        <f t="shared" si="401"/>
        <v>Moulvibazar Juri</v>
      </c>
      <c r="DH2802" s="566"/>
      <c r="DI2802"/>
      <c r="DJ2802" s="384" t="s">
        <v>80</v>
      </c>
      <c r="DK2802" s="385" t="s">
        <v>518</v>
      </c>
      <c r="DL2802" s="384" t="str">
        <f t="shared" si="395"/>
        <v>Moulvibazar Juri</v>
      </c>
      <c r="DM2802" s="566"/>
      <c r="DN2802"/>
      <c r="DO2802" s="384" t="s">
        <v>80</v>
      </c>
      <c r="DP2802" s="385" t="s">
        <v>518</v>
      </c>
      <c r="DQ2802" s="384" t="str">
        <f t="shared" si="396"/>
        <v>Moulvibazar Juri</v>
      </c>
      <c r="DR2802" s="566"/>
    </row>
    <row r="2803" spans="1:122" ht="15" hidden="1" x14ac:dyDescent="0.25">
      <c r="A2803" s="384" t="s">
        <v>80</v>
      </c>
      <c r="B2803" s="384" t="s">
        <v>519</v>
      </c>
      <c r="C2803" s="384" t="str">
        <f t="shared" si="393"/>
        <v>Moulvibazar Kamalganj</v>
      </c>
      <c r="D2803" s="626"/>
      <c r="E2803" s="626"/>
      <c r="F2803" s="626"/>
      <c r="G2803" s="626"/>
      <c r="H2803" s="626"/>
      <c r="I2803" s="626"/>
      <c r="J2803" s="626"/>
      <c r="K2803" s="626"/>
      <c r="L2803" s="626"/>
      <c r="M2803" s="626"/>
      <c r="N2803" s="626"/>
      <c r="O2803" s="626"/>
      <c r="P2803" s="626"/>
      <c r="Q2803" s="626"/>
      <c r="R2803" s="626"/>
      <c r="S2803" s="324"/>
      <c r="T2803" s="324"/>
      <c r="U2803" s="384" t="s">
        <v>80</v>
      </c>
      <c r="V2803" s="384" t="s">
        <v>519</v>
      </c>
      <c r="W2803" s="384" t="str">
        <f t="shared" si="394"/>
        <v>Moulvibazar Kamalganj</v>
      </c>
      <c r="X2803" s="626"/>
      <c r="Y2803" s="626"/>
      <c r="Z2803" s="626"/>
      <c r="AA2803" s="626"/>
      <c r="AB2803" s="626"/>
      <c r="AC2803" s="626"/>
      <c r="AD2803" s="626"/>
      <c r="AE2803" s="626"/>
      <c r="AF2803" s="626"/>
      <c r="AG2803" s="626"/>
      <c r="AH2803" s="626"/>
      <c r="AI2803" s="626"/>
      <c r="AJ2803" s="626"/>
      <c r="AK2803" s="626"/>
      <c r="AL2803" s="626"/>
      <c r="AO2803" s="384" t="s">
        <v>80</v>
      </c>
      <c r="AP2803" s="384" t="s">
        <v>519</v>
      </c>
      <c r="AQ2803" s="384" t="str">
        <f t="shared" si="397"/>
        <v>Moulvibazar Kamalganj</v>
      </c>
      <c r="AR2803" s="627"/>
      <c r="AS2803" s="627"/>
      <c r="AT2803" s="627"/>
      <c r="AU2803" s="627"/>
      <c r="AV2803" s="627"/>
      <c r="AW2803" s="627"/>
      <c r="AX2803" s="627"/>
      <c r="AY2803" s="627"/>
      <c r="AZ2803" s="627"/>
      <c r="BA2803" s="627"/>
      <c r="BB2803" s="627"/>
      <c r="BC2803" s="627"/>
      <c r="BD2803" s="627"/>
      <c r="BE2803" s="627"/>
      <c r="BF2803" s="627"/>
      <c r="BH2803" s="384" t="s">
        <v>80</v>
      </c>
      <c r="BI2803" s="384" t="s">
        <v>519</v>
      </c>
      <c r="BJ2803" s="384" t="str">
        <f t="shared" si="402"/>
        <v>Moulvibazar Kamalganj</v>
      </c>
      <c r="BK2803" s="627"/>
      <c r="BL2803" s="627"/>
      <c r="BM2803" s="627"/>
      <c r="BN2803" s="627"/>
      <c r="BO2803" s="627"/>
      <c r="BP2803" s="627"/>
      <c r="BQ2803" s="627"/>
      <c r="BR2803" s="627"/>
      <c r="BS2803" s="627"/>
      <c r="BT2803" s="627"/>
      <c r="BU2803" s="627"/>
      <c r="BV2803" s="627"/>
      <c r="BW2803" s="627"/>
      <c r="BX2803" s="627"/>
      <c r="BY2803" s="627"/>
      <c r="CA2803" s="384" t="s">
        <v>80</v>
      </c>
      <c r="CB2803" s="384" t="s">
        <v>519</v>
      </c>
      <c r="CC2803" s="384" t="str">
        <f t="shared" si="398"/>
        <v>Moulvibazar Kamalganj</v>
      </c>
      <c r="CD2803" s="629"/>
      <c r="CE2803" s="629"/>
      <c r="CF2803" s="629"/>
      <c r="CG2803" s="629"/>
      <c r="CH2803" s="629"/>
      <c r="CI2803" s="629"/>
      <c r="CJ2803" s="629"/>
      <c r="CK2803" s="629"/>
      <c r="CN2803" s="384" t="s">
        <v>80</v>
      </c>
      <c r="CO2803" s="384" t="s">
        <v>519</v>
      </c>
      <c r="CP2803" s="384" t="str">
        <f t="shared" si="399"/>
        <v>Moulvibazar Kamalganj</v>
      </c>
      <c r="CQ2803" s="629"/>
      <c r="CR2803" s="629"/>
      <c r="CS2803" s="629"/>
      <c r="CT2803" s="629"/>
      <c r="CU2803" s="629"/>
      <c r="CV2803" s="629"/>
      <c r="CW2803" s="629"/>
      <c r="CX2803" s="629"/>
      <c r="CZ2803" s="384" t="s">
        <v>80</v>
      </c>
      <c r="DA2803" s="384" t="s">
        <v>519</v>
      </c>
      <c r="DB2803" s="384" t="str">
        <f t="shared" si="400"/>
        <v>Moulvibazar Kamalganj</v>
      </c>
      <c r="DC2803" s="566"/>
      <c r="DD2803"/>
      <c r="DE2803" s="384" t="s">
        <v>80</v>
      </c>
      <c r="DF2803" s="384" t="s">
        <v>519</v>
      </c>
      <c r="DG2803" s="384" t="str">
        <f t="shared" si="401"/>
        <v>Moulvibazar Kamalganj</v>
      </c>
      <c r="DH2803" s="566"/>
      <c r="DI2803"/>
      <c r="DJ2803" s="384" t="s">
        <v>80</v>
      </c>
      <c r="DK2803" s="384" t="s">
        <v>519</v>
      </c>
      <c r="DL2803" s="384" t="str">
        <f t="shared" si="395"/>
        <v>Moulvibazar Kamalganj</v>
      </c>
      <c r="DM2803" s="566"/>
      <c r="DN2803"/>
      <c r="DO2803" s="384" t="s">
        <v>80</v>
      </c>
      <c r="DP2803" s="384" t="s">
        <v>519</v>
      </c>
      <c r="DQ2803" s="384" t="str">
        <f t="shared" si="396"/>
        <v>Moulvibazar Kamalganj</v>
      </c>
      <c r="DR2803" s="566"/>
    </row>
    <row r="2804" spans="1:122" ht="15" hidden="1" x14ac:dyDescent="0.25">
      <c r="A2804" s="384" t="s">
        <v>80</v>
      </c>
      <c r="B2804" s="384" t="s">
        <v>520</v>
      </c>
      <c r="C2804" s="384" t="str">
        <f t="shared" si="393"/>
        <v>Moulvibazar Kulaura</v>
      </c>
      <c r="D2804" s="626"/>
      <c r="E2804" s="626"/>
      <c r="F2804" s="626"/>
      <c r="G2804" s="626"/>
      <c r="H2804" s="626"/>
      <c r="I2804" s="626"/>
      <c r="J2804" s="626"/>
      <c r="K2804" s="626"/>
      <c r="L2804" s="626"/>
      <c r="M2804" s="626"/>
      <c r="N2804" s="626"/>
      <c r="O2804" s="626"/>
      <c r="P2804" s="626"/>
      <c r="Q2804" s="626"/>
      <c r="R2804" s="626"/>
      <c r="S2804" s="324"/>
      <c r="T2804" s="324"/>
      <c r="U2804" s="384" t="s">
        <v>80</v>
      </c>
      <c r="V2804" s="384" t="s">
        <v>520</v>
      </c>
      <c r="W2804" s="384" t="str">
        <f t="shared" si="394"/>
        <v>Moulvibazar Kulaura</v>
      </c>
      <c r="X2804" s="626"/>
      <c r="Y2804" s="626"/>
      <c r="Z2804" s="626"/>
      <c r="AA2804" s="626"/>
      <c r="AB2804" s="626"/>
      <c r="AC2804" s="626"/>
      <c r="AD2804" s="626"/>
      <c r="AE2804" s="626"/>
      <c r="AF2804" s="626"/>
      <c r="AG2804" s="626"/>
      <c r="AH2804" s="626"/>
      <c r="AI2804" s="626"/>
      <c r="AJ2804" s="626"/>
      <c r="AK2804" s="626"/>
      <c r="AL2804" s="626"/>
      <c r="AO2804" s="384" t="s">
        <v>80</v>
      </c>
      <c r="AP2804" s="384" t="s">
        <v>520</v>
      </c>
      <c r="AQ2804" s="384" t="str">
        <f t="shared" si="397"/>
        <v>Moulvibazar Kulaura</v>
      </c>
      <c r="AR2804" s="627"/>
      <c r="AS2804" s="627"/>
      <c r="AT2804" s="627"/>
      <c r="AU2804" s="627"/>
      <c r="AV2804" s="627"/>
      <c r="AW2804" s="627"/>
      <c r="AX2804" s="627"/>
      <c r="AY2804" s="627"/>
      <c r="AZ2804" s="627"/>
      <c r="BA2804" s="627"/>
      <c r="BB2804" s="627"/>
      <c r="BC2804" s="627"/>
      <c r="BD2804" s="627"/>
      <c r="BE2804" s="627"/>
      <c r="BF2804" s="627"/>
      <c r="BH2804" s="384" t="s">
        <v>80</v>
      </c>
      <c r="BI2804" s="384" t="s">
        <v>520</v>
      </c>
      <c r="BJ2804" s="384" t="str">
        <f t="shared" si="402"/>
        <v>Moulvibazar Kulaura</v>
      </c>
      <c r="BK2804" s="627"/>
      <c r="BL2804" s="627"/>
      <c r="BM2804" s="627"/>
      <c r="BN2804" s="627"/>
      <c r="BO2804" s="627"/>
      <c r="BP2804" s="627"/>
      <c r="BQ2804" s="627"/>
      <c r="BR2804" s="627"/>
      <c r="BS2804" s="627"/>
      <c r="BT2804" s="627"/>
      <c r="BU2804" s="627"/>
      <c r="BV2804" s="627"/>
      <c r="BW2804" s="627"/>
      <c r="BX2804" s="627"/>
      <c r="BY2804" s="627"/>
      <c r="CA2804" s="384" t="s">
        <v>80</v>
      </c>
      <c r="CB2804" s="384" t="s">
        <v>520</v>
      </c>
      <c r="CC2804" s="384" t="str">
        <f t="shared" si="398"/>
        <v>Moulvibazar Kulaura</v>
      </c>
      <c r="CD2804" s="629"/>
      <c r="CE2804" s="629"/>
      <c r="CF2804" s="629"/>
      <c r="CG2804" s="629"/>
      <c r="CH2804" s="629"/>
      <c r="CI2804" s="629"/>
      <c r="CJ2804" s="629"/>
      <c r="CK2804" s="629"/>
      <c r="CN2804" s="384" t="s">
        <v>80</v>
      </c>
      <c r="CO2804" s="384" t="s">
        <v>520</v>
      </c>
      <c r="CP2804" s="384" t="str">
        <f t="shared" si="399"/>
        <v>Moulvibazar Kulaura</v>
      </c>
      <c r="CQ2804" s="629"/>
      <c r="CR2804" s="629"/>
      <c r="CS2804" s="629"/>
      <c r="CT2804" s="629"/>
      <c r="CU2804" s="629"/>
      <c r="CV2804" s="629"/>
      <c r="CW2804" s="629"/>
      <c r="CX2804" s="629"/>
      <c r="CZ2804" s="384" t="s">
        <v>80</v>
      </c>
      <c r="DA2804" s="384" t="s">
        <v>520</v>
      </c>
      <c r="DB2804" s="384" t="str">
        <f t="shared" si="400"/>
        <v>Moulvibazar Kulaura</v>
      </c>
      <c r="DC2804" s="566"/>
      <c r="DD2804"/>
      <c r="DE2804" s="384" t="s">
        <v>80</v>
      </c>
      <c r="DF2804" s="384" t="s">
        <v>520</v>
      </c>
      <c r="DG2804" s="384" t="str">
        <f t="shared" si="401"/>
        <v>Moulvibazar Kulaura</v>
      </c>
      <c r="DH2804" s="566"/>
      <c r="DI2804"/>
      <c r="DJ2804" s="384" t="s">
        <v>80</v>
      </c>
      <c r="DK2804" s="384" t="s">
        <v>520</v>
      </c>
      <c r="DL2804" s="384" t="str">
        <f t="shared" si="395"/>
        <v>Moulvibazar Kulaura</v>
      </c>
      <c r="DM2804" s="566"/>
      <c r="DN2804"/>
      <c r="DO2804" s="384" t="s">
        <v>80</v>
      </c>
      <c r="DP2804" s="384" t="s">
        <v>520</v>
      </c>
      <c r="DQ2804" s="384" t="str">
        <f t="shared" si="396"/>
        <v>Moulvibazar Kulaura</v>
      </c>
      <c r="DR2804" s="566"/>
    </row>
    <row r="2805" spans="1:122" ht="15" hidden="1" x14ac:dyDescent="0.25">
      <c r="A2805" s="384" t="s">
        <v>80</v>
      </c>
      <c r="B2805" s="241" t="s">
        <v>643</v>
      </c>
      <c r="C2805" s="384" t="str">
        <f t="shared" si="393"/>
        <v>Moulvibazar Moulvibazar Sadar</v>
      </c>
      <c r="D2805" s="626"/>
      <c r="E2805" s="626"/>
      <c r="F2805" s="626"/>
      <c r="G2805" s="626"/>
      <c r="H2805" s="626"/>
      <c r="I2805" s="626"/>
      <c r="J2805" s="626"/>
      <c r="K2805" s="626"/>
      <c r="L2805" s="626"/>
      <c r="M2805" s="626"/>
      <c r="N2805" s="626"/>
      <c r="O2805" s="626"/>
      <c r="P2805" s="626"/>
      <c r="Q2805" s="626"/>
      <c r="R2805" s="626"/>
      <c r="S2805" s="324"/>
      <c r="T2805" s="324"/>
      <c r="U2805" s="384" t="s">
        <v>80</v>
      </c>
      <c r="V2805" s="241" t="s">
        <v>643</v>
      </c>
      <c r="W2805" s="384" t="str">
        <f t="shared" si="394"/>
        <v>Moulvibazar Moulvibazar Sadar</v>
      </c>
      <c r="X2805" s="626"/>
      <c r="Y2805" s="626"/>
      <c r="Z2805" s="626"/>
      <c r="AA2805" s="626"/>
      <c r="AB2805" s="626"/>
      <c r="AC2805" s="626"/>
      <c r="AD2805" s="626"/>
      <c r="AE2805" s="626"/>
      <c r="AF2805" s="626"/>
      <c r="AG2805" s="626"/>
      <c r="AH2805" s="626"/>
      <c r="AI2805" s="626"/>
      <c r="AJ2805" s="626"/>
      <c r="AK2805" s="626"/>
      <c r="AL2805" s="626"/>
      <c r="AO2805" s="384" t="s">
        <v>80</v>
      </c>
      <c r="AP2805" s="241" t="s">
        <v>643</v>
      </c>
      <c r="AQ2805" s="384" t="str">
        <f t="shared" si="397"/>
        <v>Moulvibazar Moulvibazar Sadar</v>
      </c>
      <c r="AR2805" s="627"/>
      <c r="AS2805" s="627"/>
      <c r="AT2805" s="627"/>
      <c r="AU2805" s="627"/>
      <c r="AV2805" s="627"/>
      <c r="AW2805" s="627"/>
      <c r="AX2805" s="627"/>
      <c r="AY2805" s="627"/>
      <c r="AZ2805" s="627"/>
      <c r="BA2805" s="627"/>
      <c r="BB2805" s="627"/>
      <c r="BC2805" s="627"/>
      <c r="BD2805" s="627"/>
      <c r="BE2805" s="627"/>
      <c r="BF2805" s="627"/>
      <c r="BH2805" s="384" t="s">
        <v>80</v>
      </c>
      <c r="BI2805" s="241" t="s">
        <v>643</v>
      </c>
      <c r="BJ2805" s="384" t="str">
        <f t="shared" si="402"/>
        <v>Moulvibazar Moulvibazar Sadar</v>
      </c>
      <c r="BK2805" s="627"/>
      <c r="BL2805" s="627"/>
      <c r="BM2805" s="627"/>
      <c r="BN2805" s="627"/>
      <c r="BO2805" s="627"/>
      <c r="BP2805" s="627"/>
      <c r="BQ2805" s="627"/>
      <c r="BR2805" s="627"/>
      <c r="BS2805" s="627"/>
      <c r="BT2805" s="627"/>
      <c r="BU2805" s="627"/>
      <c r="BV2805" s="627"/>
      <c r="BW2805" s="627"/>
      <c r="BX2805" s="627"/>
      <c r="BY2805" s="627"/>
      <c r="CA2805" s="384" t="s">
        <v>80</v>
      </c>
      <c r="CB2805" s="241" t="s">
        <v>643</v>
      </c>
      <c r="CC2805" s="384" t="str">
        <f t="shared" si="398"/>
        <v>Moulvibazar Moulvibazar Sadar</v>
      </c>
      <c r="CD2805" s="629"/>
      <c r="CE2805" s="629"/>
      <c r="CF2805" s="629"/>
      <c r="CG2805" s="629"/>
      <c r="CH2805" s="629"/>
      <c r="CI2805" s="629"/>
      <c r="CJ2805" s="629"/>
      <c r="CK2805" s="629"/>
      <c r="CN2805" s="384" t="s">
        <v>80</v>
      </c>
      <c r="CO2805" s="241" t="s">
        <v>643</v>
      </c>
      <c r="CP2805" s="384" t="str">
        <f t="shared" si="399"/>
        <v>Moulvibazar Moulvibazar Sadar</v>
      </c>
      <c r="CQ2805" s="629"/>
      <c r="CR2805" s="629"/>
      <c r="CS2805" s="629"/>
      <c r="CT2805" s="629"/>
      <c r="CU2805" s="629"/>
      <c r="CV2805" s="629"/>
      <c r="CW2805" s="629"/>
      <c r="CX2805" s="629"/>
      <c r="CZ2805" s="384" t="s">
        <v>80</v>
      </c>
      <c r="DA2805" s="241" t="s">
        <v>643</v>
      </c>
      <c r="DB2805" s="384" t="str">
        <f t="shared" si="400"/>
        <v>Moulvibazar Moulvibazar Sadar</v>
      </c>
      <c r="DC2805" s="566"/>
      <c r="DD2805"/>
      <c r="DE2805" s="384" t="s">
        <v>80</v>
      </c>
      <c r="DF2805" s="241" t="s">
        <v>643</v>
      </c>
      <c r="DG2805" s="384" t="str">
        <f t="shared" si="401"/>
        <v>Moulvibazar Moulvibazar Sadar</v>
      </c>
      <c r="DH2805" s="566"/>
      <c r="DI2805"/>
      <c r="DJ2805" s="384" t="s">
        <v>80</v>
      </c>
      <c r="DK2805" s="241" t="s">
        <v>643</v>
      </c>
      <c r="DL2805" s="384" t="str">
        <f t="shared" si="395"/>
        <v>Moulvibazar Moulvibazar Sadar</v>
      </c>
      <c r="DM2805" s="566">
        <v>1</v>
      </c>
      <c r="DN2805"/>
      <c r="DO2805" s="384" t="s">
        <v>80</v>
      </c>
      <c r="DP2805" s="241" t="s">
        <v>643</v>
      </c>
      <c r="DQ2805" s="384" t="str">
        <f t="shared" si="396"/>
        <v>Moulvibazar Moulvibazar Sadar</v>
      </c>
      <c r="DR2805" s="566">
        <v>2</v>
      </c>
    </row>
    <row r="2806" spans="1:122" ht="15" hidden="1" x14ac:dyDescent="0.25">
      <c r="A2806" s="384" t="s">
        <v>80</v>
      </c>
      <c r="B2806" s="384" t="s">
        <v>521</v>
      </c>
      <c r="C2806" s="384" t="str">
        <f t="shared" ref="C2806:C2831" si="403">A2806&amp;" "&amp;B2806</f>
        <v>Moulvibazar Rajnagar</v>
      </c>
      <c r="D2806" s="626"/>
      <c r="E2806" s="626"/>
      <c r="F2806" s="626"/>
      <c r="G2806" s="626"/>
      <c r="H2806" s="626"/>
      <c r="I2806" s="626"/>
      <c r="J2806" s="626"/>
      <c r="K2806" s="626"/>
      <c r="L2806" s="626"/>
      <c r="M2806" s="626"/>
      <c r="N2806" s="626"/>
      <c r="O2806" s="626"/>
      <c r="P2806" s="626"/>
      <c r="Q2806" s="626"/>
      <c r="R2806" s="626"/>
      <c r="S2806" s="324"/>
      <c r="T2806" s="324"/>
      <c r="U2806" s="384" t="s">
        <v>80</v>
      </c>
      <c r="V2806" s="384" t="s">
        <v>521</v>
      </c>
      <c r="W2806" s="384" t="str">
        <f t="shared" ref="W2806:W2831" si="404">U2806&amp;" "&amp;V2806</f>
        <v>Moulvibazar Rajnagar</v>
      </c>
      <c r="X2806" s="626"/>
      <c r="Y2806" s="626"/>
      <c r="Z2806" s="626"/>
      <c r="AA2806" s="626"/>
      <c r="AB2806" s="626"/>
      <c r="AC2806" s="626"/>
      <c r="AD2806" s="626"/>
      <c r="AE2806" s="626"/>
      <c r="AF2806" s="626"/>
      <c r="AG2806" s="626"/>
      <c r="AH2806" s="626"/>
      <c r="AI2806" s="626"/>
      <c r="AJ2806" s="626"/>
      <c r="AK2806" s="626"/>
      <c r="AL2806" s="626"/>
      <c r="AO2806" s="384" t="s">
        <v>80</v>
      </c>
      <c r="AP2806" s="384" t="s">
        <v>521</v>
      </c>
      <c r="AQ2806" s="384" t="str">
        <f t="shared" si="397"/>
        <v>Moulvibazar Rajnagar</v>
      </c>
      <c r="AR2806" s="627"/>
      <c r="AS2806" s="627"/>
      <c r="AT2806" s="627"/>
      <c r="AU2806" s="627"/>
      <c r="AV2806" s="627"/>
      <c r="AW2806" s="627"/>
      <c r="AX2806" s="627"/>
      <c r="AY2806" s="627"/>
      <c r="AZ2806" s="627"/>
      <c r="BA2806" s="627"/>
      <c r="BB2806" s="627"/>
      <c r="BC2806" s="627"/>
      <c r="BD2806" s="627"/>
      <c r="BE2806" s="627"/>
      <c r="BF2806" s="627"/>
      <c r="BH2806" s="384" t="s">
        <v>80</v>
      </c>
      <c r="BI2806" s="384" t="s">
        <v>521</v>
      </c>
      <c r="BJ2806" s="384" t="str">
        <f t="shared" si="402"/>
        <v>Moulvibazar Rajnagar</v>
      </c>
      <c r="BK2806" s="627"/>
      <c r="BL2806" s="627"/>
      <c r="BM2806" s="627"/>
      <c r="BN2806" s="627"/>
      <c r="BO2806" s="627"/>
      <c r="BP2806" s="627"/>
      <c r="BQ2806" s="627"/>
      <c r="BR2806" s="627"/>
      <c r="BS2806" s="627"/>
      <c r="BT2806" s="627"/>
      <c r="BU2806" s="627"/>
      <c r="BV2806" s="627"/>
      <c r="BW2806" s="627"/>
      <c r="BX2806" s="627"/>
      <c r="BY2806" s="627"/>
      <c r="CA2806" s="384" t="s">
        <v>80</v>
      </c>
      <c r="CB2806" s="384" t="s">
        <v>521</v>
      </c>
      <c r="CC2806" s="384" t="str">
        <f t="shared" si="398"/>
        <v>Moulvibazar Rajnagar</v>
      </c>
      <c r="CD2806" s="629"/>
      <c r="CE2806" s="629"/>
      <c r="CF2806" s="629"/>
      <c r="CG2806" s="629"/>
      <c r="CH2806" s="629"/>
      <c r="CI2806" s="629"/>
      <c r="CJ2806" s="629"/>
      <c r="CK2806" s="629"/>
      <c r="CN2806" s="384" t="s">
        <v>80</v>
      </c>
      <c r="CO2806" s="384" t="s">
        <v>521</v>
      </c>
      <c r="CP2806" s="384" t="str">
        <f t="shared" si="399"/>
        <v>Moulvibazar Rajnagar</v>
      </c>
      <c r="CQ2806" s="629"/>
      <c r="CR2806" s="629"/>
      <c r="CS2806" s="629"/>
      <c r="CT2806" s="629"/>
      <c r="CU2806" s="629"/>
      <c r="CV2806" s="629"/>
      <c r="CW2806" s="629"/>
      <c r="CX2806" s="629"/>
      <c r="CZ2806" s="384" t="s">
        <v>80</v>
      </c>
      <c r="DA2806" s="384" t="s">
        <v>521</v>
      </c>
      <c r="DB2806" s="384" t="str">
        <f t="shared" si="400"/>
        <v>Moulvibazar Rajnagar</v>
      </c>
      <c r="DC2806" s="566"/>
      <c r="DD2806"/>
      <c r="DE2806" s="384" t="s">
        <v>80</v>
      </c>
      <c r="DF2806" s="384" t="s">
        <v>521</v>
      </c>
      <c r="DG2806" s="384" t="str">
        <f t="shared" si="401"/>
        <v>Moulvibazar Rajnagar</v>
      </c>
      <c r="DH2806" s="566"/>
      <c r="DI2806"/>
      <c r="DJ2806" s="384" t="s">
        <v>80</v>
      </c>
      <c r="DK2806" s="384" t="s">
        <v>521</v>
      </c>
      <c r="DL2806" s="384" t="str">
        <f t="shared" si="395"/>
        <v>Moulvibazar Rajnagar</v>
      </c>
      <c r="DM2806" s="566"/>
      <c r="DN2806"/>
      <c r="DO2806" s="384" t="s">
        <v>80</v>
      </c>
      <c r="DP2806" s="384" t="s">
        <v>521</v>
      </c>
      <c r="DQ2806" s="384" t="str">
        <f t="shared" si="396"/>
        <v>Moulvibazar Rajnagar</v>
      </c>
      <c r="DR2806" s="566"/>
    </row>
    <row r="2807" spans="1:122" ht="15" hidden="1" x14ac:dyDescent="0.25">
      <c r="A2807" s="384" t="s">
        <v>80</v>
      </c>
      <c r="B2807" s="384" t="s">
        <v>522</v>
      </c>
      <c r="C2807" s="384" t="str">
        <f t="shared" si="403"/>
        <v>Moulvibazar Srimangal</v>
      </c>
      <c r="D2807" s="626"/>
      <c r="E2807" s="626"/>
      <c r="F2807" s="626"/>
      <c r="G2807" s="626"/>
      <c r="H2807" s="626"/>
      <c r="I2807" s="626"/>
      <c r="J2807" s="626"/>
      <c r="K2807" s="626"/>
      <c r="L2807" s="626"/>
      <c r="M2807" s="626"/>
      <c r="N2807" s="626"/>
      <c r="O2807" s="626"/>
      <c r="P2807" s="626"/>
      <c r="Q2807" s="626"/>
      <c r="R2807" s="626"/>
      <c r="S2807" s="324"/>
      <c r="T2807" s="324"/>
      <c r="U2807" s="384" t="s">
        <v>80</v>
      </c>
      <c r="V2807" s="384" t="s">
        <v>522</v>
      </c>
      <c r="W2807" s="384" t="str">
        <f t="shared" si="404"/>
        <v>Moulvibazar Srimangal</v>
      </c>
      <c r="X2807" s="626"/>
      <c r="Y2807" s="626"/>
      <c r="Z2807" s="626"/>
      <c r="AA2807" s="626"/>
      <c r="AB2807" s="626"/>
      <c r="AC2807" s="626"/>
      <c r="AD2807" s="626"/>
      <c r="AE2807" s="626"/>
      <c r="AF2807" s="626"/>
      <c r="AG2807" s="626"/>
      <c r="AH2807" s="626"/>
      <c r="AI2807" s="626"/>
      <c r="AJ2807" s="626"/>
      <c r="AK2807" s="626"/>
      <c r="AL2807" s="626"/>
      <c r="AO2807" s="384" t="s">
        <v>80</v>
      </c>
      <c r="AP2807" s="384" t="s">
        <v>522</v>
      </c>
      <c r="AQ2807" s="384" t="str">
        <f t="shared" si="397"/>
        <v>Moulvibazar Srimangal</v>
      </c>
      <c r="AR2807" s="627"/>
      <c r="AS2807" s="627"/>
      <c r="AT2807" s="627"/>
      <c r="AU2807" s="627"/>
      <c r="AV2807" s="627"/>
      <c r="AW2807" s="627"/>
      <c r="AX2807" s="627"/>
      <c r="AY2807" s="627"/>
      <c r="AZ2807" s="627"/>
      <c r="BA2807" s="627"/>
      <c r="BB2807" s="627"/>
      <c r="BC2807" s="627"/>
      <c r="BD2807" s="627"/>
      <c r="BE2807" s="627"/>
      <c r="BF2807" s="627"/>
      <c r="BH2807" s="384" t="s">
        <v>80</v>
      </c>
      <c r="BI2807" s="384" t="s">
        <v>522</v>
      </c>
      <c r="BJ2807" s="384" t="str">
        <f t="shared" si="402"/>
        <v>Moulvibazar Srimangal</v>
      </c>
      <c r="BK2807" s="627"/>
      <c r="BL2807" s="627"/>
      <c r="BM2807" s="627"/>
      <c r="BN2807" s="627"/>
      <c r="BO2807" s="627"/>
      <c r="BP2807" s="627"/>
      <c r="BQ2807" s="627"/>
      <c r="BR2807" s="627"/>
      <c r="BS2807" s="627"/>
      <c r="BT2807" s="627"/>
      <c r="BU2807" s="627"/>
      <c r="BV2807" s="627"/>
      <c r="BW2807" s="627"/>
      <c r="BX2807" s="627"/>
      <c r="BY2807" s="627"/>
      <c r="CA2807" s="384" t="s">
        <v>80</v>
      </c>
      <c r="CB2807" s="384" t="s">
        <v>522</v>
      </c>
      <c r="CC2807" s="384" t="str">
        <f t="shared" si="398"/>
        <v>Moulvibazar Srimangal</v>
      </c>
      <c r="CD2807" s="629"/>
      <c r="CE2807" s="629"/>
      <c r="CF2807" s="629"/>
      <c r="CG2807" s="629"/>
      <c r="CH2807" s="629"/>
      <c r="CI2807" s="629"/>
      <c r="CJ2807" s="629"/>
      <c r="CK2807" s="629"/>
      <c r="CN2807" s="384" t="s">
        <v>80</v>
      </c>
      <c r="CO2807" s="384" t="s">
        <v>522</v>
      </c>
      <c r="CP2807" s="384" t="str">
        <f t="shared" si="399"/>
        <v>Moulvibazar Srimangal</v>
      </c>
      <c r="CQ2807" s="629"/>
      <c r="CR2807" s="629"/>
      <c r="CS2807" s="629"/>
      <c r="CT2807" s="629"/>
      <c r="CU2807" s="629"/>
      <c r="CV2807" s="629"/>
      <c r="CW2807" s="629"/>
      <c r="CX2807" s="629"/>
      <c r="CZ2807" s="384" t="s">
        <v>80</v>
      </c>
      <c r="DA2807" s="384" t="s">
        <v>522</v>
      </c>
      <c r="DB2807" s="384" t="str">
        <f t="shared" si="400"/>
        <v>Moulvibazar Srimangal</v>
      </c>
      <c r="DC2807" s="566"/>
      <c r="DD2807"/>
      <c r="DE2807" s="384" t="s">
        <v>80</v>
      </c>
      <c r="DF2807" s="384" t="s">
        <v>522</v>
      </c>
      <c r="DG2807" s="384" t="str">
        <f t="shared" si="401"/>
        <v>Moulvibazar Srimangal</v>
      </c>
      <c r="DH2807" s="566"/>
      <c r="DI2807"/>
      <c r="DJ2807" s="384" t="s">
        <v>80</v>
      </c>
      <c r="DK2807" s="384" t="s">
        <v>522</v>
      </c>
      <c r="DL2807" s="384" t="str">
        <f t="shared" si="395"/>
        <v>Moulvibazar Srimangal</v>
      </c>
      <c r="DM2807" s="566"/>
      <c r="DN2807"/>
      <c r="DO2807" s="384" t="s">
        <v>80</v>
      </c>
      <c r="DP2807" s="384" t="s">
        <v>522</v>
      </c>
      <c r="DQ2807" s="384" t="str">
        <f t="shared" si="396"/>
        <v>Moulvibazar Srimangal</v>
      </c>
      <c r="DR2807" s="566"/>
    </row>
    <row r="2808" spans="1:122" ht="15" hidden="1" x14ac:dyDescent="0.25">
      <c r="A2808" s="384" t="s">
        <v>81</v>
      </c>
      <c r="B2808" s="384" t="s">
        <v>523</v>
      </c>
      <c r="C2808" s="384" t="str">
        <f t="shared" si="403"/>
        <v>Sunamganj Bishambarpur</v>
      </c>
      <c r="D2808" s="626"/>
      <c r="E2808" s="626"/>
      <c r="F2808" s="626"/>
      <c r="G2808" s="626"/>
      <c r="H2808" s="626"/>
      <c r="I2808" s="626"/>
      <c r="J2808" s="626"/>
      <c r="K2808" s="626"/>
      <c r="L2808" s="626"/>
      <c r="M2808" s="626"/>
      <c r="N2808" s="626"/>
      <c r="O2808" s="626"/>
      <c r="P2808" s="626"/>
      <c r="Q2808" s="626"/>
      <c r="R2808" s="626"/>
      <c r="S2808" s="315"/>
      <c r="T2808" s="315"/>
      <c r="U2808" s="384" t="s">
        <v>81</v>
      </c>
      <c r="V2808" s="384" t="s">
        <v>523</v>
      </c>
      <c r="W2808" s="384" t="str">
        <f t="shared" si="404"/>
        <v>Sunamganj Bishambarpur</v>
      </c>
      <c r="X2808" s="626"/>
      <c r="Y2808" s="626"/>
      <c r="Z2808" s="626"/>
      <c r="AA2808" s="626"/>
      <c r="AB2808" s="626"/>
      <c r="AC2808" s="626"/>
      <c r="AD2808" s="626"/>
      <c r="AE2808" s="626"/>
      <c r="AF2808" s="626"/>
      <c r="AG2808" s="626"/>
      <c r="AH2808" s="626"/>
      <c r="AI2808" s="626"/>
      <c r="AJ2808" s="626"/>
      <c r="AK2808" s="626"/>
      <c r="AL2808" s="626"/>
      <c r="AO2808" s="384" t="s">
        <v>81</v>
      </c>
      <c r="AP2808" s="384" t="s">
        <v>523</v>
      </c>
      <c r="AQ2808" s="384" t="str">
        <f t="shared" si="397"/>
        <v>Sunamganj Bishambarpur</v>
      </c>
      <c r="AR2808" s="627"/>
      <c r="AS2808" s="627"/>
      <c r="AT2808" s="627"/>
      <c r="AU2808" s="627"/>
      <c r="AV2808" s="627"/>
      <c r="AW2808" s="627"/>
      <c r="AX2808" s="627"/>
      <c r="AY2808" s="627"/>
      <c r="AZ2808" s="627"/>
      <c r="BA2808" s="627"/>
      <c r="BB2808" s="627"/>
      <c r="BC2808" s="627"/>
      <c r="BD2808" s="627"/>
      <c r="BE2808" s="627"/>
      <c r="BF2808" s="627"/>
      <c r="BH2808" s="384" t="s">
        <v>81</v>
      </c>
      <c r="BI2808" s="384" t="s">
        <v>523</v>
      </c>
      <c r="BJ2808" s="384" t="str">
        <f t="shared" si="402"/>
        <v>Sunamganj Bishambarpur</v>
      </c>
      <c r="BK2808" s="627"/>
      <c r="BL2808" s="627"/>
      <c r="BM2808" s="627"/>
      <c r="BN2808" s="627"/>
      <c r="BO2808" s="627"/>
      <c r="BP2808" s="627"/>
      <c r="BQ2808" s="627"/>
      <c r="BR2808" s="627"/>
      <c r="BS2808" s="627"/>
      <c r="BT2808" s="627"/>
      <c r="BU2808" s="627"/>
      <c r="BV2808" s="627"/>
      <c r="BW2808" s="627"/>
      <c r="BX2808" s="627"/>
      <c r="BY2808" s="627"/>
      <c r="CA2808" s="384" t="s">
        <v>81</v>
      </c>
      <c r="CB2808" s="384" t="s">
        <v>523</v>
      </c>
      <c r="CC2808" s="384" t="str">
        <f t="shared" si="398"/>
        <v>Sunamganj Bishambarpur</v>
      </c>
      <c r="CD2808" s="629"/>
      <c r="CE2808" s="629"/>
      <c r="CF2808" s="629"/>
      <c r="CG2808" s="629"/>
      <c r="CH2808" s="629"/>
      <c r="CI2808" s="629"/>
      <c r="CJ2808" s="629"/>
      <c r="CK2808" s="629"/>
      <c r="CN2808" s="384" t="s">
        <v>81</v>
      </c>
      <c r="CO2808" s="384" t="s">
        <v>523</v>
      </c>
      <c r="CP2808" s="384" t="str">
        <f t="shared" si="399"/>
        <v>Sunamganj Bishambarpur</v>
      </c>
      <c r="CQ2808" s="629"/>
      <c r="CR2808" s="629"/>
      <c r="CS2808" s="629"/>
      <c r="CT2808" s="629"/>
      <c r="CU2808" s="629"/>
      <c r="CV2808" s="629"/>
      <c r="CW2808" s="629"/>
      <c r="CX2808" s="629"/>
      <c r="CZ2808" s="384" t="s">
        <v>81</v>
      </c>
      <c r="DA2808" s="384" t="s">
        <v>523</v>
      </c>
      <c r="DB2808" s="384" t="str">
        <f t="shared" si="400"/>
        <v>Sunamganj Bishambarpur</v>
      </c>
      <c r="DC2808" s="566"/>
      <c r="DD2808"/>
      <c r="DE2808" s="384" t="s">
        <v>81</v>
      </c>
      <c r="DF2808" s="384" t="s">
        <v>523</v>
      </c>
      <c r="DG2808" s="384" t="str">
        <f t="shared" si="401"/>
        <v>Sunamganj Bishambarpur</v>
      </c>
      <c r="DH2808" s="566"/>
      <c r="DI2808"/>
      <c r="DJ2808" s="384" t="s">
        <v>81</v>
      </c>
      <c r="DK2808" s="384" t="s">
        <v>523</v>
      </c>
      <c r="DL2808" s="384" t="str">
        <f t="shared" si="395"/>
        <v>Sunamganj Bishambarpur</v>
      </c>
      <c r="DM2808" s="566"/>
      <c r="DN2808"/>
      <c r="DO2808" s="384" t="s">
        <v>81</v>
      </c>
      <c r="DP2808" s="384" t="s">
        <v>523</v>
      </c>
      <c r="DQ2808" s="384" t="str">
        <f t="shared" si="396"/>
        <v>Sunamganj Bishambarpur</v>
      </c>
      <c r="DR2808" s="566"/>
    </row>
    <row r="2809" spans="1:122" ht="15" hidden="1" x14ac:dyDescent="0.25">
      <c r="A2809" s="384" t="s">
        <v>81</v>
      </c>
      <c r="B2809" s="384" t="s">
        <v>524</v>
      </c>
      <c r="C2809" s="384" t="str">
        <f t="shared" si="403"/>
        <v>Sunamganj Chatak</v>
      </c>
      <c r="D2809" s="626"/>
      <c r="E2809" s="626"/>
      <c r="F2809" s="626"/>
      <c r="G2809" s="626"/>
      <c r="H2809" s="626"/>
      <c r="I2809" s="626"/>
      <c r="J2809" s="626"/>
      <c r="K2809" s="626"/>
      <c r="L2809" s="626"/>
      <c r="M2809" s="626"/>
      <c r="N2809" s="626"/>
      <c r="O2809" s="626"/>
      <c r="P2809" s="626"/>
      <c r="Q2809" s="626"/>
      <c r="R2809" s="626"/>
      <c r="S2809" s="315"/>
      <c r="T2809" s="315"/>
      <c r="U2809" s="384" t="s">
        <v>81</v>
      </c>
      <c r="V2809" s="384" t="s">
        <v>524</v>
      </c>
      <c r="W2809" s="384" t="str">
        <f t="shared" si="404"/>
        <v>Sunamganj Chatak</v>
      </c>
      <c r="X2809" s="626"/>
      <c r="Y2809" s="626"/>
      <c r="Z2809" s="626"/>
      <c r="AA2809" s="626"/>
      <c r="AB2809" s="626"/>
      <c r="AC2809" s="626"/>
      <c r="AD2809" s="626"/>
      <c r="AE2809" s="626"/>
      <c r="AF2809" s="626"/>
      <c r="AG2809" s="626"/>
      <c r="AH2809" s="626"/>
      <c r="AI2809" s="626"/>
      <c r="AJ2809" s="626"/>
      <c r="AK2809" s="626"/>
      <c r="AL2809" s="626"/>
      <c r="AO2809" s="384" t="s">
        <v>81</v>
      </c>
      <c r="AP2809" s="384" t="s">
        <v>524</v>
      </c>
      <c r="AQ2809" s="384" t="str">
        <f t="shared" si="397"/>
        <v>Sunamganj Chatak</v>
      </c>
      <c r="AR2809" s="627"/>
      <c r="AS2809" s="627"/>
      <c r="AT2809" s="627"/>
      <c r="AU2809" s="627"/>
      <c r="AV2809" s="627"/>
      <c r="AW2809" s="627"/>
      <c r="AX2809" s="627"/>
      <c r="AY2809" s="627"/>
      <c r="AZ2809" s="627"/>
      <c r="BA2809" s="627"/>
      <c r="BB2809" s="627"/>
      <c r="BC2809" s="627"/>
      <c r="BD2809" s="627"/>
      <c r="BE2809" s="627"/>
      <c r="BF2809" s="627"/>
      <c r="BH2809" s="384" t="s">
        <v>81</v>
      </c>
      <c r="BI2809" s="384" t="s">
        <v>524</v>
      </c>
      <c r="BJ2809" s="384" t="str">
        <f t="shared" si="402"/>
        <v>Sunamganj Chatak</v>
      </c>
      <c r="BK2809" s="627"/>
      <c r="BL2809" s="627"/>
      <c r="BM2809" s="627"/>
      <c r="BN2809" s="627"/>
      <c r="BO2809" s="627"/>
      <c r="BP2809" s="627"/>
      <c r="BQ2809" s="627"/>
      <c r="BR2809" s="627"/>
      <c r="BS2809" s="627"/>
      <c r="BT2809" s="627"/>
      <c r="BU2809" s="627"/>
      <c r="BV2809" s="627"/>
      <c r="BW2809" s="627"/>
      <c r="BX2809" s="627"/>
      <c r="BY2809" s="627"/>
      <c r="CA2809" s="384" t="s">
        <v>81</v>
      </c>
      <c r="CB2809" s="384" t="s">
        <v>524</v>
      </c>
      <c r="CC2809" s="384" t="str">
        <f t="shared" si="398"/>
        <v>Sunamganj Chatak</v>
      </c>
      <c r="CD2809" s="629"/>
      <c r="CE2809" s="629"/>
      <c r="CF2809" s="629"/>
      <c r="CG2809" s="629"/>
      <c r="CH2809" s="629"/>
      <c r="CI2809" s="629"/>
      <c r="CJ2809" s="629"/>
      <c r="CK2809" s="629"/>
      <c r="CN2809" s="384" t="s">
        <v>81</v>
      </c>
      <c r="CO2809" s="384" t="s">
        <v>524</v>
      </c>
      <c r="CP2809" s="384" t="str">
        <f t="shared" si="399"/>
        <v>Sunamganj Chatak</v>
      </c>
      <c r="CQ2809" s="629"/>
      <c r="CR2809" s="629"/>
      <c r="CS2809" s="629"/>
      <c r="CT2809" s="629"/>
      <c r="CU2809" s="629"/>
      <c r="CV2809" s="629"/>
      <c r="CW2809" s="629"/>
      <c r="CX2809" s="629"/>
      <c r="CZ2809" s="384" t="s">
        <v>81</v>
      </c>
      <c r="DA2809" s="384" t="s">
        <v>524</v>
      </c>
      <c r="DB2809" s="384" t="str">
        <f t="shared" si="400"/>
        <v>Sunamganj Chatak</v>
      </c>
      <c r="DC2809" s="566"/>
      <c r="DD2809"/>
      <c r="DE2809" s="384" t="s">
        <v>81</v>
      </c>
      <c r="DF2809" s="384" t="s">
        <v>524</v>
      </c>
      <c r="DG2809" s="384" t="str">
        <f t="shared" si="401"/>
        <v>Sunamganj Chatak</v>
      </c>
      <c r="DH2809" s="566"/>
      <c r="DI2809"/>
      <c r="DJ2809" s="384" t="s">
        <v>81</v>
      </c>
      <c r="DK2809" s="384" t="s">
        <v>524</v>
      </c>
      <c r="DL2809" s="384" t="str">
        <f t="shared" si="395"/>
        <v>Sunamganj Chatak</v>
      </c>
      <c r="DM2809" s="566"/>
      <c r="DN2809"/>
      <c r="DO2809" s="384" t="s">
        <v>81</v>
      </c>
      <c r="DP2809" s="384" t="s">
        <v>524</v>
      </c>
      <c r="DQ2809" s="384" t="str">
        <f t="shared" si="396"/>
        <v>Sunamganj Chatak</v>
      </c>
      <c r="DR2809" s="566"/>
    </row>
    <row r="2810" spans="1:122" ht="15" hidden="1" x14ac:dyDescent="0.25">
      <c r="A2810" s="384" t="s">
        <v>81</v>
      </c>
      <c r="B2810" s="384" t="s">
        <v>525</v>
      </c>
      <c r="C2810" s="384" t="str">
        <f t="shared" si="403"/>
        <v>Sunamganj Dharampasha</v>
      </c>
      <c r="D2810" s="626"/>
      <c r="E2810" s="626"/>
      <c r="F2810" s="626"/>
      <c r="G2810" s="626"/>
      <c r="H2810" s="626"/>
      <c r="I2810" s="626"/>
      <c r="J2810" s="626"/>
      <c r="K2810" s="626"/>
      <c r="L2810" s="626"/>
      <c r="M2810" s="626"/>
      <c r="N2810" s="626"/>
      <c r="O2810" s="626"/>
      <c r="P2810" s="626"/>
      <c r="Q2810" s="626"/>
      <c r="R2810" s="626"/>
      <c r="S2810" s="315"/>
      <c r="T2810" s="315"/>
      <c r="U2810" s="384" t="s">
        <v>81</v>
      </c>
      <c r="V2810" s="384" t="s">
        <v>525</v>
      </c>
      <c r="W2810" s="384" t="str">
        <f t="shared" si="404"/>
        <v>Sunamganj Dharampasha</v>
      </c>
      <c r="X2810" s="626"/>
      <c r="Y2810" s="626"/>
      <c r="Z2810" s="626"/>
      <c r="AA2810" s="626"/>
      <c r="AB2810" s="626"/>
      <c r="AC2810" s="626"/>
      <c r="AD2810" s="626"/>
      <c r="AE2810" s="626"/>
      <c r="AF2810" s="626"/>
      <c r="AG2810" s="626"/>
      <c r="AH2810" s="626"/>
      <c r="AI2810" s="626"/>
      <c r="AJ2810" s="626"/>
      <c r="AK2810" s="626"/>
      <c r="AL2810" s="626"/>
      <c r="AO2810" s="384" t="s">
        <v>81</v>
      </c>
      <c r="AP2810" s="384" t="s">
        <v>525</v>
      </c>
      <c r="AQ2810" s="384" t="str">
        <f t="shared" si="397"/>
        <v>Sunamganj Dharampasha</v>
      </c>
      <c r="AR2810" s="627"/>
      <c r="AS2810" s="627"/>
      <c r="AT2810" s="627"/>
      <c r="AU2810" s="627"/>
      <c r="AV2810" s="627"/>
      <c r="AW2810" s="627"/>
      <c r="AX2810" s="627"/>
      <c r="AY2810" s="627"/>
      <c r="AZ2810" s="627"/>
      <c r="BA2810" s="627"/>
      <c r="BB2810" s="627"/>
      <c r="BC2810" s="627"/>
      <c r="BD2810" s="627"/>
      <c r="BE2810" s="627"/>
      <c r="BF2810" s="627"/>
      <c r="BH2810" s="384" t="s">
        <v>81</v>
      </c>
      <c r="BI2810" s="384" t="s">
        <v>525</v>
      </c>
      <c r="BJ2810" s="384" t="str">
        <f t="shared" si="402"/>
        <v>Sunamganj Dharampasha</v>
      </c>
      <c r="BK2810" s="627"/>
      <c r="BL2810" s="627"/>
      <c r="BM2810" s="627"/>
      <c r="BN2810" s="627"/>
      <c r="BO2810" s="627"/>
      <c r="BP2810" s="627"/>
      <c r="BQ2810" s="627"/>
      <c r="BR2810" s="627"/>
      <c r="BS2810" s="627"/>
      <c r="BT2810" s="627"/>
      <c r="BU2810" s="627"/>
      <c r="BV2810" s="627"/>
      <c r="BW2810" s="627"/>
      <c r="BX2810" s="627"/>
      <c r="BY2810" s="627"/>
      <c r="CA2810" s="384" t="s">
        <v>81</v>
      </c>
      <c r="CB2810" s="384" t="s">
        <v>525</v>
      </c>
      <c r="CC2810" s="384" t="str">
        <f t="shared" si="398"/>
        <v>Sunamganj Dharampasha</v>
      </c>
      <c r="CD2810" s="629"/>
      <c r="CE2810" s="629"/>
      <c r="CF2810" s="629"/>
      <c r="CG2810" s="629"/>
      <c r="CH2810" s="629"/>
      <c r="CI2810" s="629"/>
      <c r="CJ2810" s="629"/>
      <c r="CK2810" s="629"/>
      <c r="CN2810" s="384" t="s">
        <v>81</v>
      </c>
      <c r="CO2810" s="384" t="s">
        <v>525</v>
      </c>
      <c r="CP2810" s="384" t="str">
        <f t="shared" si="399"/>
        <v>Sunamganj Dharampasha</v>
      </c>
      <c r="CQ2810" s="629"/>
      <c r="CR2810" s="629"/>
      <c r="CS2810" s="629"/>
      <c r="CT2810" s="629"/>
      <c r="CU2810" s="629"/>
      <c r="CV2810" s="629"/>
      <c r="CW2810" s="629"/>
      <c r="CX2810" s="629"/>
      <c r="CZ2810" s="384" t="s">
        <v>81</v>
      </c>
      <c r="DA2810" s="384" t="s">
        <v>525</v>
      </c>
      <c r="DB2810" s="384" t="str">
        <f t="shared" si="400"/>
        <v>Sunamganj Dharampasha</v>
      </c>
      <c r="DC2810" s="566"/>
      <c r="DD2810"/>
      <c r="DE2810" s="384" t="s">
        <v>81</v>
      </c>
      <c r="DF2810" s="384" t="s">
        <v>525</v>
      </c>
      <c r="DG2810" s="384" t="str">
        <f t="shared" si="401"/>
        <v>Sunamganj Dharampasha</v>
      </c>
      <c r="DH2810" s="566"/>
      <c r="DI2810"/>
      <c r="DJ2810" s="384" t="s">
        <v>81</v>
      </c>
      <c r="DK2810" s="384" t="s">
        <v>525</v>
      </c>
      <c r="DL2810" s="384" t="str">
        <f t="shared" si="395"/>
        <v>Sunamganj Dharampasha</v>
      </c>
      <c r="DM2810" s="566"/>
      <c r="DN2810"/>
      <c r="DO2810" s="384" t="s">
        <v>81</v>
      </c>
      <c r="DP2810" s="384" t="s">
        <v>525</v>
      </c>
      <c r="DQ2810" s="384" t="str">
        <f t="shared" si="396"/>
        <v>Sunamganj Dharampasha</v>
      </c>
      <c r="DR2810" s="566"/>
    </row>
    <row r="2811" spans="1:122" ht="15" hidden="1" x14ac:dyDescent="0.25">
      <c r="A2811" s="384" t="s">
        <v>81</v>
      </c>
      <c r="B2811" s="384" t="s">
        <v>526</v>
      </c>
      <c r="C2811" s="384" t="str">
        <f t="shared" si="403"/>
        <v>Sunamganj Dirai</v>
      </c>
      <c r="D2811" s="626"/>
      <c r="E2811" s="626"/>
      <c r="F2811" s="626"/>
      <c r="G2811" s="626"/>
      <c r="H2811" s="626"/>
      <c r="I2811" s="626"/>
      <c r="J2811" s="626"/>
      <c r="K2811" s="626"/>
      <c r="L2811" s="626"/>
      <c r="M2811" s="626"/>
      <c r="N2811" s="626"/>
      <c r="O2811" s="626"/>
      <c r="P2811" s="626"/>
      <c r="Q2811" s="626"/>
      <c r="R2811" s="626"/>
      <c r="S2811" s="315"/>
      <c r="T2811" s="315"/>
      <c r="U2811" s="384" t="s">
        <v>81</v>
      </c>
      <c r="V2811" s="384" t="s">
        <v>526</v>
      </c>
      <c r="W2811" s="384" t="str">
        <f t="shared" si="404"/>
        <v>Sunamganj Dirai</v>
      </c>
      <c r="X2811" s="626"/>
      <c r="Y2811" s="626"/>
      <c r="Z2811" s="626"/>
      <c r="AA2811" s="626"/>
      <c r="AB2811" s="626"/>
      <c r="AC2811" s="626"/>
      <c r="AD2811" s="626"/>
      <c r="AE2811" s="626"/>
      <c r="AF2811" s="626"/>
      <c r="AG2811" s="626"/>
      <c r="AH2811" s="626"/>
      <c r="AI2811" s="626"/>
      <c r="AJ2811" s="626"/>
      <c r="AK2811" s="626"/>
      <c r="AL2811" s="626"/>
      <c r="AO2811" s="384" t="s">
        <v>81</v>
      </c>
      <c r="AP2811" s="384" t="s">
        <v>526</v>
      </c>
      <c r="AQ2811" s="384" t="str">
        <f t="shared" si="397"/>
        <v>Sunamganj Dirai</v>
      </c>
      <c r="AR2811" s="627"/>
      <c r="AS2811" s="627"/>
      <c r="AT2811" s="627"/>
      <c r="AU2811" s="627"/>
      <c r="AV2811" s="627"/>
      <c r="AW2811" s="627"/>
      <c r="AX2811" s="627"/>
      <c r="AY2811" s="627"/>
      <c r="AZ2811" s="627"/>
      <c r="BA2811" s="627"/>
      <c r="BB2811" s="627"/>
      <c r="BC2811" s="627"/>
      <c r="BD2811" s="627"/>
      <c r="BE2811" s="627"/>
      <c r="BF2811" s="627"/>
      <c r="BH2811" s="384" t="s">
        <v>81</v>
      </c>
      <c r="BI2811" s="384" t="s">
        <v>526</v>
      </c>
      <c r="BJ2811" s="384" t="str">
        <f t="shared" si="402"/>
        <v>Sunamganj Dirai</v>
      </c>
      <c r="BK2811" s="627"/>
      <c r="BL2811" s="627"/>
      <c r="BM2811" s="627"/>
      <c r="BN2811" s="627"/>
      <c r="BO2811" s="627"/>
      <c r="BP2811" s="627"/>
      <c r="BQ2811" s="627"/>
      <c r="BR2811" s="627"/>
      <c r="BS2811" s="627"/>
      <c r="BT2811" s="627"/>
      <c r="BU2811" s="627"/>
      <c r="BV2811" s="627"/>
      <c r="BW2811" s="627"/>
      <c r="BX2811" s="627"/>
      <c r="BY2811" s="627"/>
      <c r="CA2811" s="384" t="s">
        <v>81</v>
      </c>
      <c r="CB2811" s="384" t="s">
        <v>526</v>
      </c>
      <c r="CC2811" s="384" t="str">
        <f t="shared" si="398"/>
        <v>Sunamganj Dirai</v>
      </c>
      <c r="CD2811" s="629"/>
      <c r="CE2811" s="629"/>
      <c r="CF2811" s="629"/>
      <c r="CG2811" s="629"/>
      <c r="CH2811" s="629"/>
      <c r="CI2811" s="629"/>
      <c r="CJ2811" s="629"/>
      <c r="CK2811" s="629"/>
      <c r="CN2811" s="384" t="s">
        <v>81</v>
      </c>
      <c r="CO2811" s="384" t="s">
        <v>526</v>
      </c>
      <c r="CP2811" s="384" t="str">
        <f t="shared" si="399"/>
        <v>Sunamganj Dirai</v>
      </c>
      <c r="CQ2811" s="629"/>
      <c r="CR2811" s="629"/>
      <c r="CS2811" s="629"/>
      <c r="CT2811" s="629"/>
      <c r="CU2811" s="629"/>
      <c r="CV2811" s="629"/>
      <c r="CW2811" s="629"/>
      <c r="CX2811" s="629"/>
      <c r="CZ2811" s="384" t="s">
        <v>81</v>
      </c>
      <c r="DA2811" s="384" t="s">
        <v>526</v>
      </c>
      <c r="DB2811" s="384" t="str">
        <f t="shared" si="400"/>
        <v>Sunamganj Dirai</v>
      </c>
      <c r="DC2811" s="566"/>
      <c r="DD2811"/>
      <c r="DE2811" s="384" t="s">
        <v>81</v>
      </c>
      <c r="DF2811" s="384" t="s">
        <v>526</v>
      </c>
      <c r="DG2811" s="384" t="str">
        <f t="shared" si="401"/>
        <v>Sunamganj Dirai</v>
      </c>
      <c r="DH2811" s="566"/>
      <c r="DI2811"/>
      <c r="DJ2811" s="384" t="s">
        <v>81</v>
      </c>
      <c r="DK2811" s="384" t="s">
        <v>526</v>
      </c>
      <c r="DL2811" s="384" t="str">
        <f t="shared" si="395"/>
        <v>Sunamganj Dirai</v>
      </c>
      <c r="DM2811" s="566"/>
      <c r="DN2811"/>
      <c r="DO2811" s="384" t="s">
        <v>81</v>
      </c>
      <c r="DP2811" s="384" t="s">
        <v>526</v>
      </c>
      <c r="DQ2811" s="384" t="str">
        <f t="shared" si="396"/>
        <v>Sunamganj Dirai</v>
      </c>
      <c r="DR2811" s="566"/>
    </row>
    <row r="2812" spans="1:122" ht="15" hidden="1" x14ac:dyDescent="0.25">
      <c r="A2812" s="384" t="s">
        <v>81</v>
      </c>
      <c r="B2812" s="384" t="s">
        <v>527</v>
      </c>
      <c r="C2812" s="384" t="str">
        <f t="shared" si="403"/>
        <v>Sunamganj Dwarabazar</v>
      </c>
      <c r="D2812" s="626"/>
      <c r="E2812" s="626"/>
      <c r="F2812" s="626"/>
      <c r="G2812" s="626"/>
      <c r="H2812" s="626"/>
      <c r="I2812" s="626"/>
      <c r="J2812" s="626"/>
      <c r="K2812" s="626"/>
      <c r="L2812" s="626"/>
      <c r="M2812" s="626"/>
      <c r="N2812" s="626"/>
      <c r="O2812" s="626"/>
      <c r="P2812" s="626"/>
      <c r="Q2812" s="626"/>
      <c r="R2812" s="626"/>
      <c r="S2812" s="315"/>
      <c r="T2812" s="315"/>
      <c r="U2812" s="384" t="s">
        <v>81</v>
      </c>
      <c r="V2812" s="384" t="s">
        <v>527</v>
      </c>
      <c r="W2812" s="384" t="str">
        <f t="shared" si="404"/>
        <v>Sunamganj Dwarabazar</v>
      </c>
      <c r="X2812" s="626"/>
      <c r="Y2812" s="626"/>
      <c r="Z2812" s="626"/>
      <c r="AA2812" s="626"/>
      <c r="AB2812" s="626"/>
      <c r="AC2812" s="626"/>
      <c r="AD2812" s="626"/>
      <c r="AE2812" s="626"/>
      <c r="AF2812" s="626"/>
      <c r="AG2812" s="626"/>
      <c r="AH2812" s="626"/>
      <c r="AI2812" s="626"/>
      <c r="AJ2812" s="626"/>
      <c r="AK2812" s="626"/>
      <c r="AL2812" s="626"/>
      <c r="AO2812" s="384" t="s">
        <v>81</v>
      </c>
      <c r="AP2812" s="384" t="s">
        <v>527</v>
      </c>
      <c r="AQ2812" s="384" t="str">
        <f t="shared" si="397"/>
        <v>Sunamganj Dwarabazar</v>
      </c>
      <c r="AR2812" s="627"/>
      <c r="AS2812" s="627"/>
      <c r="AT2812" s="627"/>
      <c r="AU2812" s="627"/>
      <c r="AV2812" s="627"/>
      <c r="AW2812" s="627"/>
      <c r="AX2812" s="627"/>
      <c r="AY2812" s="627"/>
      <c r="AZ2812" s="627"/>
      <c r="BA2812" s="627"/>
      <c r="BB2812" s="627"/>
      <c r="BC2812" s="627"/>
      <c r="BD2812" s="627"/>
      <c r="BE2812" s="627"/>
      <c r="BF2812" s="627"/>
      <c r="BH2812" s="384" t="s">
        <v>81</v>
      </c>
      <c r="BI2812" s="384" t="s">
        <v>527</v>
      </c>
      <c r="BJ2812" s="384" t="str">
        <f t="shared" si="402"/>
        <v>Sunamganj Dwarabazar</v>
      </c>
      <c r="BK2812" s="627"/>
      <c r="BL2812" s="627"/>
      <c r="BM2812" s="627"/>
      <c r="BN2812" s="627"/>
      <c r="BO2812" s="627"/>
      <c r="BP2812" s="627"/>
      <c r="BQ2812" s="627"/>
      <c r="BR2812" s="627"/>
      <c r="BS2812" s="627"/>
      <c r="BT2812" s="627"/>
      <c r="BU2812" s="627"/>
      <c r="BV2812" s="627"/>
      <c r="BW2812" s="627"/>
      <c r="BX2812" s="627"/>
      <c r="BY2812" s="627"/>
      <c r="CA2812" s="384" t="s">
        <v>81</v>
      </c>
      <c r="CB2812" s="384" t="s">
        <v>527</v>
      </c>
      <c r="CC2812" s="384" t="str">
        <f t="shared" si="398"/>
        <v>Sunamganj Dwarabazar</v>
      </c>
      <c r="CD2812" s="629"/>
      <c r="CE2812" s="629"/>
      <c r="CF2812" s="629"/>
      <c r="CG2812" s="629"/>
      <c r="CH2812" s="629"/>
      <c r="CI2812" s="629"/>
      <c r="CJ2812" s="629"/>
      <c r="CK2812" s="629"/>
      <c r="CN2812" s="384" t="s">
        <v>81</v>
      </c>
      <c r="CO2812" s="384" t="s">
        <v>527</v>
      </c>
      <c r="CP2812" s="384" t="str">
        <f t="shared" si="399"/>
        <v>Sunamganj Dwarabazar</v>
      </c>
      <c r="CQ2812" s="629"/>
      <c r="CR2812" s="629"/>
      <c r="CS2812" s="629"/>
      <c r="CT2812" s="629"/>
      <c r="CU2812" s="629"/>
      <c r="CV2812" s="629"/>
      <c r="CW2812" s="629"/>
      <c r="CX2812" s="629"/>
      <c r="CZ2812" s="384" t="s">
        <v>81</v>
      </c>
      <c r="DA2812" s="384" t="s">
        <v>527</v>
      </c>
      <c r="DB2812" s="384" t="str">
        <f t="shared" si="400"/>
        <v>Sunamganj Dwarabazar</v>
      </c>
      <c r="DC2812" s="566"/>
      <c r="DD2812"/>
      <c r="DE2812" s="384" t="s">
        <v>81</v>
      </c>
      <c r="DF2812" s="384" t="s">
        <v>527</v>
      </c>
      <c r="DG2812" s="384" t="str">
        <f t="shared" si="401"/>
        <v>Sunamganj Dwarabazar</v>
      </c>
      <c r="DH2812" s="566"/>
      <c r="DI2812"/>
      <c r="DJ2812" s="384" t="s">
        <v>81</v>
      </c>
      <c r="DK2812" s="384" t="s">
        <v>527</v>
      </c>
      <c r="DL2812" s="384" t="str">
        <f t="shared" si="395"/>
        <v>Sunamganj Dwarabazar</v>
      </c>
      <c r="DM2812" s="566"/>
      <c r="DN2812"/>
      <c r="DO2812" s="384" t="s">
        <v>81</v>
      </c>
      <c r="DP2812" s="384" t="s">
        <v>527</v>
      </c>
      <c r="DQ2812" s="384" t="str">
        <f t="shared" si="396"/>
        <v>Sunamganj Dwarabazar</v>
      </c>
      <c r="DR2812" s="566"/>
    </row>
    <row r="2813" spans="1:122" ht="15" hidden="1" x14ac:dyDescent="0.25">
      <c r="A2813" s="384" t="s">
        <v>81</v>
      </c>
      <c r="B2813" s="384" t="s">
        <v>120</v>
      </c>
      <c r="C2813" s="384" t="str">
        <f t="shared" si="403"/>
        <v>Sunamganj Jagannathpur</v>
      </c>
      <c r="D2813" s="626"/>
      <c r="E2813" s="626"/>
      <c r="F2813" s="626"/>
      <c r="G2813" s="626"/>
      <c r="H2813" s="626"/>
      <c r="I2813" s="626"/>
      <c r="J2813" s="626"/>
      <c r="K2813" s="626"/>
      <c r="L2813" s="626"/>
      <c r="M2813" s="626"/>
      <c r="N2813" s="626"/>
      <c r="O2813" s="626"/>
      <c r="P2813" s="626"/>
      <c r="Q2813" s="626"/>
      <c r="R2813" s="626"/>
      <c r="S2813" s="315"/>
      <c r="T2813" s="315"/>
      <c r="U2813" s="384" t="s">
        <v>81</v>
      </c>
      <c r="V2813" s="384" t="s">
        <v>120</v>
      </c>
      <c r="W2813" s="384" t="str">
        <f t="shared" si="404"/>
        <v>Sunamganj Jagannathpur</v>
      </c>
      <c r="X2813" s="626"/>
      <c r="Y2813" s="626"/>
      <c r="Z2813" s="626"/>
      <c r="AA2813" s="626"/>
      <c r="AB2813" s="626"/>
      <c r="AC2813" s="626"/>
      <c r="AD2813" s="626"/>
      <c r="AE2813" s="626"/>
      <c r="AF2813" s="626"/>
      <c r="AG2813" s="626"/>
      <c r="AH2813" s="626"/>
      <c r="AI2813" s="626"/>
      <c r="AJ2813" s="626"/>
      <c r="AK2813" s="626"/>
      <c r="AL2813" s="626"/>
      <c r="AO2813" s="384" t="s">
        <v>81</v>
      </c>
      <c r="AP2813" s="384" t="s">
        <v>120</v>
      </c>
      <c r="AQ2813" s="384" t="str">
        <f t="shared" si="397"/>
        <v>Sunamganj Jagannathpur</v>
      </c>
      <c r="AR2813" s="627"/>
      <c r="AS2813" s="627"/>
      <c r="AT2813" s="627"/>
      <c r="AU2813" s="627"/>
      <c r="AV2813" s="627"/>
      <c r="AW2813" s="627"/>
      <c r="AX2813" s="627"/>
      <c r="AY2813" s="627"/>
      <c r="AZ2813" s="627"/>
      <c r="BA2813" s="627"/>
      <c r="BB2813" s="627"/>
      <c r="BC2813" s="627"/>
      <c r="BD2813" s="627"/>
      <c r="BE2813" s="627"/>
      <c r="BF2813" s="627"/>
      <c r="BH2813" s="384" t="s">
        <v>81</v>
      </c>
      <c r="BI2813" s="384" t="s">
        <v>120</v>
      </c>
      <c r="BJ2813" s="384" t="str">
        <f t="shared" si="402"/>
        <v>Sunamganj Jagannathpur</v>
      </c>
      <c r="BK2813" s="627"/>
      <c r="BL2813" s="627"/>
      <c r="BM2813" s="627"/>
      <c r="BN2813" s="627"/>
      <c r="BO2813" s="627"/>
      <c r="BP2813" s="627"/>
      <c r="BQ2813" s="627"/>
      <c r="BR2813" s="627"/>
      <c r="BS2813" s="627"/>
      <c r="BT2813" s="627"/>
      <c r="BU2813" s="627"/>
      <c r="BV2813" s="627"/>
      <c r="BW2813" s="627"/>
      <c r="BX2813" s="627"/>
      <c r="BY2813" s="627"/>
      <c r="CA2813" s="384" t="s">
        <v>81</v>
      </c>
      <c r="CB2813" s="384" t="s">
        <v>120</v>
      </c>
      <c r="CC2813" s="384" t="str">
        <f t="shared" si="398"/>
        <v>Sunamganj Jagannathpur</v>
      </c>
      <c r="CD2813" s="629"/>
      <c r="CE2813" s="629"/>
      <c r="CF2813" s="629"/>
      <c r="CG2813" s="629"/>
      <c r="CH2813" s="629"/>
      <c r="CI2813" s="629"/>
      <c r="CJ2813" s="629"/>
      <c r="CK2813" s="629"/>
      <c r="CN2813" s="384" t="s">
        <v>81</v>
      </c>
      <c r="CO2813" s="384" t="s">
        <v>120</v>
      </c>
      <c r="CP2813" s="384" t="str">
        <f t="shared" si="399"/>
        <v>Sunamganj Jagannathpur</v>
      </c>
      <c r="CQ2813" s="629"/>
      <c r="CR2813" s="629"/>
      <c r="CS2813" s="629"/>
      <c r="CT2813" s="629"/>
      <c r="CU2813" s="629"/>
      <c r="CV2813" s="629"/>
      <c r="CW2813" s="629"/>
      <c r="CX2813" s="629"/>
      <c r="CZ2813" s="384" t="s">
        <v>81</v>
      </c>
      <c r="DA2813" s="384" t="s">
        <v>120</v>
      </c>
      <c r="DB2813" s="384" t="str">
        <f t="shared" si="400"/>
        <v>Sunamganj Jagannathpur</v>
      </c>
      <c r="DC2813" s="566"/>
      <c r="DD2813"/>
      <c r="DE2813" s="384" t="s">
        <v>81</v>
      </c>
      <c r="DF2813" s="384" t="s">
        <v>120</v>
      </c>
      <c r="DG2813" s="384" t="str">
        <f t="shared" si="401"/>
        <v>Sunamganj Jagannathpur</v>
      </c>
      <c r="DH2813" s="566"/>
      <c r="DI2813"/>
      <c r="DJ2813" s="384" t="s">
        <v>81</v>
      </c>
      <c r="DK2813" s="384" t="s">
        <v>120</v>
      </c>
      <c r="DL2813" s="384" t="str">
        <f t="shared" ref="DL2813:DL2831" si="405">DJ2813&amp;" "&amp;DK2813</f>
        <v>Sunamganj Jagannathpur</v>
      </c>
      <c r="DM2813" s="566"/>
      <c r="DN2813"/>
      <c r="DO2813" s="384" t="s">
        <v>81</v>
      </c>
      <c r="DP2813" s="384" t="s">
        <v>120</v>
      </c>
      <c r="DQ2813" s="384" t="str">
        <f t="shared" ref="DQ2813:DQ2831" si="406">DO2813&amp;" "&amp;DP2813</f>
        <v>Sunamganj Jagannathpur</v>
      </c>
      <c r="DR2813" s="566"/>
    </row>
    <row r="2814" spans="1:122" ht="15" hidden="1" x14ac:dyDescent="0.25">
      <c r="A2814" s="384" t="s">
        <v>81</v>
      </c>
      <c r="B2814" s="384" t="s">
        <v>528</v>
      </c>
      <c r="C2814" s="384" t="str">
        <f t="shared" si="403"/>
        <v>Sunamganj Jamalganj</v>
      </c>
      <c r="D2814" s="626"/>
      <c r="E2814" s="626"/>
      <c r="F2814" s="626"/>
      <c r="G2814" s="626"/>
      <c r="H2814" s="626"/>
      <c r="I2814" s="626"/>
      <c r="J2814" s="626"/>
      <c r="K2814" s="626"/>
      <c r="L2814" s="626"/>
      <c r="M2814" s="626"/>
      <c r="N2814" s="626"/>
      <c r="O2814" s="626"/>
      <c r="P2814" s="626"/>
      <c r="Q2814" s="626"/>
      <c r="R2814" s="626"/>
      <c r="S2814" s="315"/>
      <c r="T2814" s="315"/>
      <c r="U2814" s="384" t="s">
        <v>81</v>
      </c>
      <c r="V2814" s="384" t="s">
        <v>528</v>
      </c>
      <c r="W2814" s="384" t="str">
        <f t="shared" si="404"/>
        <v>Sunamganj Jamalganj</v>
      </c>
      <c r="X2814" s="626"/>
      <c r="Y2814" s="626"/>
      <c r="Z2814" s="626"/>
      <c r="AA2814" s="626"/>
      <c r="AB2814" s="626"/>
      <c r="AC2814" s="626"/>
      <c r="AD2814" s="626"/>
      <c r="AE2814" s="626"/>
      <c r="AF2814" s="626"/>
      <c r="AG2814" s="626"/>
      <c r="AH2814" s="626"/>
      <c r="AI2814" s="626"/>
      <c r="AJ2814" s="626"/>
      <c r="AK2814" s="626"/>
      <c r="AL2814" s="626"/>
      <c r="AO2814" s="384" t="s">
        <v>81</v>
      </c>
      <c r="AP2814" s="384" t="s">
        <v>528</v>
      </c>
      <c r="AQ2814" s="384" t="str">
        <f t="shared" si="397"/>
        <v>Sunamganj Jamalganj</v>
      </c>
      <c r="AR2814" s="627"/>
      <c r="AS2814" s="627"/>
      <c r="AT2814" s="627"/>
      <c r="AU2814" s="627"/>
      <c r="AV2814" s="627"/>
      <c r="AW2814" s="627"/>
      <c r="AX2814" s="627"/>
      <c r="AY2814" s="627"/>
      <c r="AZ2814" s="627"/>
      <c r="BA2814" s="627"/>
      <c r="BB2814" s="627"/>
      <c r="BC2814" s="627"/>
      <c r="BD2814" s="627"/>
      <c r="BE2814" s="627"/>
      <c r="BF2814" s="627"/>
      <c r="BH2814" s="384" t="s">
        <v>81</v>
      </c>
      <c r="BI2814" s="384" t="s">
        <v>528</v>
      </c>
      <c r="BJ2814" s="384" t="str">
        <f t="shared" si="402"/>
        <v>Sunamganj Jamalganj</v>
      </c>
      <c r="BK2814" s="627"/>
      <c r="BL2814" s="627"/>
      <c r="BM2814" s="627"/>
      <c r="BN2814" s="627"/>
      <c r="BO2814" s="627"/>
      <c r="BP2814" s="627"/>
      <c r="BQ2814" s="627"/>
      <c r="BR2814" s="627"/>
      <c r="BS2814" s="627"/>
      <c r="BT2814" s="627"/>
      <c r="BU2814" s="627"/>
      <c r="BV2814" s="627"/>
      <c r="BW2814" s="627"/>
      <c r="BX2814" s="627"/>
      <c r="BY2814" s="627"/>
      <c r="CA2814" s="384" t="s">
        <v>81</v>
      </c>
      <c r="CB2814" s="384" t="s">
        <v>528</v>
      </c>
      <c r="CC2814" s="384" t="str">
        <f t="shared" si="398"/>
        <v>Sunamganj Jamalganj</v>
      </c>
      <c r="CD2814" s="629"/>
      <c r="CE2814" s="629"/>
      <c r="CF2814" s="629"/>
      <c r="CG2814" s="629"/>
      <c r="CH2814" s="629"/>
      <c r="CI2814" s="629"/>
      <c r="CJ2814" s="629"/>
      <c r="CK2814" s="629"/>
      <c r="CN2814" s="384" t="s">
        <v>81</v>
      </c>
      <c r="CO2814" s="384" t="s">
        <v>528</v>
      </c>
      <c r="CP2814" s="384" t="str">
        <f t="shared" si="399"/>
        <v>Sunamganj Jamalganj</v>
      </c>
      <c r="CQ2814" s="629"/>
      <c r="CR2814" s="629"/>
      <c r="CS2814" s="629"/>
      <c r="CT2814" s="629"/>
      <c r="CU2814" s="629"/>
      <c r="CV2814" s="629"/>
      <c r="CW2814" s="629"/>
      <c r="CX2814" s="629"/>
      <c r="CZ2814" s="384" t="s">
        <v>81</v>
      </c>
      <c r="DA2814" s="384" t="s">
        <v>528</v>
      </c>
      <c r="DB2814" s="384" t="str">
        <f t="shared" si="400"/>
        <v>Sunamganj Jamalganj</v>
      </c>
      <c r="DC2814" s="566"/>
      <c r="DD2814"/>
      <c r="DE2814" s="384" t="s">
        <v>81</v>
      </c>
      <c r="DF2814" s="384" t="s">
        <v>528</v>
      </c>
      <c r="DG2814" s="384" t="str">
        <f t="shared" si="401"/>
        <v>Sunamganj Jamalganj</v>
      </c>
      <c r="DH2814" s="566"/>
      <c r="DI2814"/>
      <c r="DJ2814" s="384" t="s">
        <v>81</v>
      </c>
      <c r="DK2814" s="384" t="s">
        <v>528</v>
      </c>
      <c r="DL2814" s="384" t="str">
        <f t="shared" si="405"/>
        <v>Sunamganj Jamalganj</v>
      </c>
      <c r="DM2814" s="566"/>
      <c r="DN2814"/>
      <c r="DO2814" s="384" t="s">
        <v>81</v>
      </c>
      <c r="DP2814" s="384" t="s">
        <v>528</v>
      </c>
      <c r="DQ2814" s="384" t="str">
        <f t="shared" si="406"/>
        <v>Sunamganj Jamalganj</v>
      </c>
      <c r="DR2814" s="566"/>
    </row>
    <row r="2815" spans="1:122" ht="15" hidden="1" x14ac:dyDescent="0.25">
      <c r="A2815" s="384" t="s">
        <v>81</v>
      </c>
      <c r="B2815" s="385" t="s">
        <v>88</v>
      </c>
      <c r="C2815" s="384" t="str">
        <f t="shared" si="403"/>
        <v>Sunamganj Prison</v>
      </c>
      <c r="D2815" s="626"/>
      <c r="E2815" s="626"/>
      <c r="F2815" s="626"/>
      <c r="G2815" s="626"/>
      <c r="H2815" s="626"/>
      <c r="I2815" s="626"/>
      <c r="J2815" s="626"/>
      <c r="K2815" s="626"/>
      <c r="L2815" s="626"/>
      <c r="M2815" s="626"/>
      <c r="N2815" s="626"/>
      <c r="O2815" s="626"/>
      <c r="P2815" s="626"/>
      <c r="Q2815" s="626"/>
      <c r="R2815" s="626"/>
      <c r="S2815" s="315"/>
      <c r="T2815" s="315"/>
      <c r="U2815" s="384" t="s">
        <v>81</v>
      </c>
      <c r="V2815" s="385" t="s">
        <v>88</v>
      </c>
      <c r="W2815" s="384" t="str">
        <f t="shared" si="404"/>
        <v>Sunamganj Prison</v>
      </c>
      <c r="X2815" s="626"/>
      <c r="Y2815" s="626"/>
      <c r="Z2815" s="626"/>
      <c r="AA2815" s="626"/>
      <c r="AB2815" s="626"/>
      <c r="AC2815" s="626"/>
      <c r="AD2815" s="626"/>
      <c r="AE2815" s="626"/>
      <c r="AF2815" s="626"/>
      <c r="AG2815" s="626"/>
      <c r="AH2815" s="626"/>
      <c r="AI2815" s="626"/>
      <c r="AJ2815" s="626"/>
      <c r="AK2815" s="626"/>
      <c r="AL2815" s="626"/>
      <c r="AO2815" s="384" t="s">
        <v>81</v>
      </c>
      <c r="AP2815" s="385" t="s">
        <v>88</v>
      </c>
      <c r="AQ2815" s="384" t="str">
        <f t="shared" si="397"/>
        <v>Sunamganj Prison</v>
      </c>
      <c r="AR2815" s="627"/>
      <c r="AS2815" s="627"/>
      <c r="AT2815" s="627"/>
      <c r="AU2815" s="627"/>
      <c r="AV2815" s="627"/>
      <c r="AW2815" s="627"/>
      <c r="AX2815" s="627"/>
      <c r="AY2815" s="627"/>
      <c r="AZ2815" s="627"/>
      <c r="BA2815" s="627"/>
      <c r="BB2815" s="627"/>
      <c r="BC2815" s="627"/>
      <c r="BD2815" s="627"/>
      <c r="BE2815" s="627"/>
      <c r="BF2815" s="627"/>
      <c r="BH2815" s="384" t="s">
        <v>81</v>
      </c>
      <c r="BI2815" s="385" t="s">
        <v>88</v>
      </c>
      <c r="BJ2815" s="384" t="str">
        <f t="shared" si="402"/>
        <v>Sunamganj Prison</v>
      </c>
      <c r="BK2815" s="627"/>
      <c r="BL2815" s="627"/>
      <c r="BM2815" s="627"/>
      <c r="BN2815" s="627"/>
      <c r="BO2815" s="627"/>
      <c r="BP2815" s="627"/>
      <c r="BQ2815" s="627"/>
      <c r="BR2815" s="627"/>
      <c r="BS2815" s="627"/>
      <c r="BT2815" s="627"/>
      <c r="BU2815" s="627"/>
      <c r="BV2815" s="627"/>
      <c r="BW2815" s="627"/>
      <c r="BX2815" s="627"/>
      <c r="BY2815" s="627"/>
      <c r="CA2815" s="384" t="s">
        <v>81</v>
      </c>
      <c r="CB2815" s="385" t="s">
        <v>88</v>
      </c>
      <c r="CC2815" s="384" t="str">
        <f t="shared" si="398"/>
        <v>Sunamganj Prison</v>
      </c>
      <c r="CD2815" s="629"/>
      <c r="CE2815" s="629"/>
      <c r="CF2815" s="629"/>
      <c r="CG2815" s="629"/>
      <c r="CH2815" s="629"/>
      <c r="CI2815" s="629"/>
      <c r="CJ2815" s="629"/>
      <c r="CK2815" s="629"/>
      <c r="CN2815" s="384" t="s">
        <v>81</v>
      </c>
      <c r="CO2815" s="385" t="s">
        <v>88</v>
      </c>
      <c r="CP2815" s="384" t="str">
        <f t="shared" si="399"/>
        <v>Sunamganj Prison</v>
      </c>
      <c r="CQ2815" s="629"/>
      <c r="CR2815" s="629"/>
      <c r="CS2815" s="629"/>
      <c r="CT2815" s="629"/>
      <c r="CU2815" s="629"/>
      <c r="CV2815" s="629"/>
      <c r="CW2815" s="629"/>
      <c r="CX2815" s="629"/>
      <c r="CZ2815" s="384" t="s">
        <v>81</v>
      </c>
      <c r="DA2815" s="385" t="s">
        <v>88</v>
      </c>
      <c r="DB2815" s="384" t="str">
        <f t="shared" si="400"/>
        <v>Sunamganj Prison</v>
      </c>
      <c r="DC2815" s="566"/>
      <c r="DD2815"/>
      <c r="DE2815" s="384" t="s">
        <v>81</v>
      </c>
      <c r="DF2815" s="385" t="s">
        <v>88</v>
      </c>
      <c r="DG2815" s="384" t="str">
        <f t="shared" si="401"/>
        <v>Sunamganj Prison</v>
      </c>
      <c r="DH2815" s="566"/>
      <c r="DI2815"/>
      <c r="DJ2815" s="384" t="s">
        <v>81</v>
      </c>
      <c r="DK2815" s="385" t="s">
        <v>88</v>
      </c>
      <c r="DL2815" s="384" t="str">
        <f t="shared" si="405"/>
        <v>Sunamganj Prison</v>
      </c>
      <c r="DM2815" s="566"/>
      <c r="DN2815"/>
      <c r="DO2815" s="384" t="s">
        <v>81</v>
      </c>
      <c r="DP2815" s="385" t="s">
        <v>88</v>
      </c>
      <c r="DQ2815" s="384" t="str">
        <f t="shared" si="406"/>
        <v>Sunamganj Prison</v>
      </c>
      <c r="DR2815" s="566"/>
    </row>
    <row r="2816" spans="1:122" ht="15" hidden="1" x14ac:dyDescent="0.25">
      <c r="A2816" s="384" t="s">
        <v>81</v>
      </c>
      <c r="B2816" s="384" t="s">
        <v>529</v>
      </c>
      <c r="C2816" s="384" t="str">
        <f t="shared" si="403"/>
        <v>Sunamganj Sulla</v>
      </c>
      <c r="D2816" s="626"/>
      <c r="E2816" s="626"/>
      <c r="F2816" s="626"/>
      <c r="G2816" s="626"/>
      <c r="H2816" s="626"/>
      <c r="I2816" s="626"/>
      <c r="J2816" s="626"/>
      <c r="K2816" s="626"/>
      <c r="L2816" s="626"/>
      <c r="M2816" s="626"/>
      <c r="N2816" s="626"/>
      <c r="O2816" s="626"/>
      <c r="P2816" s="626"/>
      <c r="Q2816" s="626"/>
      <c r="R2816" s="626"/>
      <c r="S2816" s="315"/>
      <c r="T2816" s="315"/>
      <c r="U2816" s="384" t="s">
        <v>81</v>
      </c>
      <c r="V2816" s="384" t="s">
        <v>529</v>
      </c>
      <c r="W2816" s="384" t="str">
        <f t="shared" si="404"/>
        <v>Sunamganj Sulla</v>
      </c>
      <c r="X2816" s="626"/>
      <c r="Y2816" s="626"/>
      <c r="Z2816" s="626"/>
      <c r="AA2816" s="626"/>
      <c r="AB2816" s="626"/>
      <c r="AC2816" s="626"/>
      <c r="AD2816" s="626"/>
      <c r="AE2816" s="626"/>
      <c r="AF2816" s="626"/>
      <c r="AG2816" s="626"/>
      <c r="AH2816" s="626"/>
      <c r="AI2816" s="626"/>
      <c r="AJ2816" s="626"/>
      <c r="AK2816" s="626"/>
      <c r="AL2816" s="626"/>
      <c r="AO2816" s="384" t="s">
        <v>81</v>
      </c>
      <c r="AP2816" s="384" t="s">
        <v>529</v>
      </c>
      <c r="AQ2816" s="384" t="str">
        <f t="shared" si="397"/>
        <v>Sunamganj Sulla</v>
      </c>
      <c r="AR2816" s="627"/>
      <c r="AS2816" s="627"/>
      <c r="AT2816" s="627"/>
      <c r="AU2816" s="627"/>
      <c r="AV2816" s="627"/>
      <c r="AW2816" s="627"/>
      <c r="AX2816" s="627"/>
      <c r="AY2816" s="627"/>
      <c r="AZ2816" s="627"/>
      <c r="BA2816" s="627"/>
      <c r="BB2816" s="627"/>
      <c r="BC2816" s="627"/>
      <c r="BD2816" s="627"/>
      <c r="BE2816" s="627"/>
      <c r="BF2816" s="627"/>
      <c r="BH2816" s="384" t="s">
        <v>81</v>
      </c>
      <c r="BI2816" s="384" t="s">
        <v>529</v>
      </c>
      <c r="BJ2816" s="384" t="str">
        <f t="shared" si="402"/>
        <v>Sunamganj Sulla</v>
      </c>
      <c r="BK2816" s="627"/>
      <c r="BL2816" s="627"/>
      <c r="BM2816" s="627"/>
      <c r="BN2816" s="627"/>
      <c r="BO2816" s="627"/>
      <c r="BP2816" s="627"/>
      <c r="BQ2816" s="627"/>
      <c r="BR2816" s="627"/>
      <c r="BS2816" s="627"/>
      <c r="BT2816" s="627"/>
      <c r="BU2816" s="627"/>
      <c r="BV2816" s="627"/>
      <c r="BW2816" s="627"/>
      <c r="BX2816" s="627"/>
      <c r="BY2816" s="627"/>
      <c r="CA2816" s="384" t="s">
        <v>81</v>
      </c>
      <c r="CB2816" s="384" t="s">
        <v>529</v>
      </c>
      <c r="CC2816" s="384" t="str">
        <f t="shared" si="398"/>
        <v>Sunamganj Sulla</v>
      </c>
      <c r="CD2816" s="629"/>
      <c r="CE2816" s="629"/>
      <c r="CF2816" s="629"/>
      <c r="CG2816" s="629"/>
      <c r="CH2816" s="629"/>
      <c r="CI2816" s="629"/>
      <c r="CJ2816" s="629"/>
      <c r="CK2816" s="629"/>
      <c r="CN2816" s="384" t="s">
        <v>81</v>
      </c>
      <c r="CO2816" s="384" t="s">
        <v>529</v>
      </c>
      <c r="CP2816" s="384" t="str">
        <f t="shared" si="399"/>
        <v>Sunamganj Sulla</v>
      </c>
      <c r="CQ2816" s="629"/>
      <c r="CR2816" s="629"/>
      <c r="CS2816" s="629"/>
      <c r="CT2816" s="629"/>
      <c r="CU2816" s="629"/>
      <c r="CV2816" s="629"/>
      <c r="CW2816" s="629"/>
      <c r="CX2816" s="629"/>
      <c r="CZ2816" s="384" t="s">
        <v>81</v>
      </c>
      <c r="DA2816" s="384" t="s">
        <v>529</v>
      </c>
      <c r="DB2816" s="384" t="str">
        <f t="shared" si="400"/>
        <v>Sunamganj Sulla</v>
      </c>
      <c r="DC2816" s="566"/>
      <c r="DD2816"/>
      <c r="DE2816" s="384" t="s">
        <v>81</v>
      </c>
      <c r="DF2816" s="384" t="s">
        <v>529</v>
      </c>
      <c r="DG2816" s="384" t="str">
        <f t="shared" si="401"/>
        <v>Sunamganj Sulla</v>
      </c>
      <c r="DH2816" s="566"/>
      <c r="DI2816"/>
      <c r="DJ2816" s="384" t="s">
        <v>81</v>
      </c>
      <c r="DK2816" s="384" t="s">
        <v>529</v>
      </c>
      <c r="DL2816" s="384" t="str">
        <f t="shared" si="405"/>
        <v>Sunamganj Sulla</v>
      </c>
      <c r="DM2816" s="566"/>
      <c r="DN2816"/>
      <c r="DO2816" s="384" t="s">
        <v>81</v>
      </c>
      <c r="DP2816" s="384" t="s">
        <v>529</v>
      </c>
      <c r="DQ2816" s="384" t="str">
        <f t="shared" si="406"/>
        <v>Sunamganj Sulla</v>
      </c>
      <c r="DR2816" s="566"/>
    </row>
    <row r="2817" spans="1:122" ht="15" hidden="1" x14ac:dyDescent="0.25">
      <c r="A2817" s="384" t="s">
        <v>81</v>
      </c>
      <c r="B2817" s="384" t="s">
        <v>998</v>
      </c>
      <c r="C2817" s="384" t="str">
        <f t="shared" si="403"/>
        <v>Sunamganj Sunamganj DOTs Corner</v>
      </c>
      <c r="D2817" s="626"/>
      <c r="E2817" s="626"/>
      <c r="F2817" s="626"/>
      <c r="G2817" s="626"/>
      <c r="H2817" s="626"/>
      <c r="I2817" s="626"/>
      <c r="J2817" s="626"/>
      <c r="K2817" s="626"/>
      <c r="L2817" s="626"/>
      <c r="M2817" s="626"/>
      <c r="N2817" s="626"/>
      <c r="O2817" s="626"/>
      <c r="P2817" s="626"/>
      <c r="Q2817" s="626"/>
      <c r="R2817" s="626"/>
      <c r="S2817" s="315"/>
      <c r="T2817" s="315"/>
      <c r="U2817" s="384" t="s">
        <v>81</v>
      </c>
      <c r="V2817" s="384" t="s">
        <v>998</v>
      </c>
      <c r="W2817" s="384" t="str">
        <f t="shared" si="404"/>
        <v>Sunamganj Sunamganj DOTs Corner</v>
      </c>
      <c r="X2817" s="626"/>
      <c r="Y2817" s="626"/>
      <c r="Z2817" s="626"/>
      <c r="AA2817" s="626"/>
      <c r="AB2817" s="626"/>
      <c r="AC2817" s="626"/>
      <c r="AD2817" s="626"/>
      <c r="AE2817" s="626"/>
      <c r="AF2817" s="626"/>
      <c r="AG2817" s="626"/>
      <c r="AH2817" s="626"/>
      <c r="AI2817" s="626"/>
      <c r="AJ2817" s="626"/>
      <c r="AK2817" s="626"/>
      <c r="AL2817" s="626"/>
      <c r="AO2817" s="384" t="s">
        <v>81</v>
      </c>
      <c r="AP2817" s="384" t="s">
        <v>998</v>
      </c>
      <c r="AQ2817" s="384" t="str">
        <f t="shared" si="397"/>
        <v>Sunamganj Sunamganj DOTs Corner</v>
      </c>
      <c r="AR2817" s="627"/>
      <c r="AS2817" s="627"/>
      <c r="AT2817" s="627"/>
      <c r="AU2817" s="627"/>
      <c r="AV2817" s="627"/>
      <c r="AW2817" s="627"/>
      <c r="AX2817" s="627"/>
      <c r="AY2817" s="627"/>
      <c r="AZ2817" s="627"/>
      <c r="BA2817" s="627"/>
      <c r="BB2817" s="627"/>
      <c r="BC2817" s="627"/>
      <c r="BD2817" s="627"/>
      <c r="BE2817" s="627"/>
      <c r="BF2817" s="627"/>
      <c r="BH2817" s="384" t="s">
        <v>81</v>
      </c>
      <c r="BI2817" s="384" t="s">
        <v>998</v>
      </c>
      <c r="BJ2817" s="384" t="str">
        <f t="shared" si="402"/>
        <v>Sunamganj Sunamganj DOTs Corner</v>
      </c>
      <c r="BK2817" s="627"/>
      <c r="BL2817" s="627"/>
      <c r="BM2817" s="627"/>
      <c r="BN2817" s="627"/>
      <c r="BO2817" s="627"/>
      <c r="BP2817" s="627"/>
      <c r="BQ2817" s="627"/>
      <c r="BR2817" s="627"/>
      <c r="BS2817" s="627"/>
      <c r="BT2817" s="627"/>
      <c r="BU2817" s="627"/>
      <c r="BV2817" s="627"/>
      <c r="BW2817" s="627"/>
      <c r="BX2817" s="627"/>
      <c r="BY2817" s="627"/>
      <c r="CA2817" s="384" t="s">
        <v>81</v>
      </c>
      <c r="CB2817" s="384" t="s">
        <v>998</v>
      </c>
      <c r="CC2817" s="384" t="str">
        <f t="shared" si="398"/>
        <v>Sunamganj Sunamganj DOTs Corner</v>
      </c>
      <c r="CD2817" s="629"/>
      <c r="CE2817" s="629"/>
      <c r="CF2817" s="629"/>
      <c r="CG2817" s="629"/>
      <c r="CH2817" s="629"/>
      <c r="CI2817" s="629"/>
      <c r="CJ2817" s="629"/>
      <c r="CK2817" s="629"/>
      <c r="CN2817" s="384" t="s">
        <v>81</v>
      </c>
      <c r="CO2817" s="384" t="s">
        <v>998</v>
      </c>
      <c r="CP2817" s="384" t="str">
        <f t="shared" si="399"/>
        <v>Sunamganj Sunamganj DOTs Corner</v>
      </c>
      <c r="CQ2817" s="629"/>
      <c r="CR2817" s="629"/>
      <c r="CS2817" s="629"/>
      <c r="CT2817" s="629"/>
      <c r="CU2817" s="629"/>
      <c r="CV2817" s="629"/>
      <c r="CW2817" s="629"/>
      <c r="CX2817" s="629"/>
      <c r="CZ2817" s="384" t="s">
        <v>81</v>
      </c>
      <c r="DA2817" s="384" t="s">
        <v>998</v>
      </c>
      <c r="DB2817" s="384" t="str">
        <f t="shared" si="400"/>
        <v>Sunamganj Sunamganj DOTs Corner</v>
      </c>
      <c r="DC2817" s="566"/>
      <c r="DD2817"/>
      <c r="DE2817" s="384" t="s">
        <v>81</v>
      </c>
      <c r="DF2817" s="384" t="s">
        <v>998</v>
      </c>
      <c r="DG2817" s="384" t="str">
        <f t="shared" si="401"/>
        <v>Sunamganj Sunamganj DOTs Corner</v>
      </c>
      <c r="DH2817" s="566"/>
      <c r="DI2817"/>
      <c r="DJ2817" s="384" t="s">
        <v>81</v>
      </c>
      <c r="DK2817" s="384" t="s">
        <v>998</v>
      </c>
      <c r="DL2817" s="384" t="str">
        <f t="shared" si="405"/>
        <v>Sunamganj Sunamganj DOTs Corner</v>
      </c>
      <c r="DM2817" s="566"/>
      <c r="DN2817"/>
      <c r="DO2817" s="384" t="s">
        <v>81</v>
      </c>
      <c r="DP2817" s="384" t="s">
        <v>998</v>
      </c>
      <c r="DQ2817" s="384" t="str">
        <f t="shared" si="406"/>
        <v>Sunamganj Sunamganj DOTs Corner</v>
      </c>
      <c r="DR2817" s="566"/>
    </row>
    <row r="2818" spans="1:122" ht="15" hidden="1" x14ac:dyDescent="0.25">
      <c r="A2818" s="384" t="s">
        <v>81</v>
      </c>
      <c r="B2818" s="241" t="s">
        <v>645</v>
      </c>
      <c r="C2818" s="384" t="str">
        <f t="shared" si="403"/>
        <v>Sunamganj Sunamganj Sadar</v>
      </c>
      <c r="D2818" s="626"/>
      <c r="E2818" s="626"/>
      <c r="F2818" s="626"/>
      <c r="G2818" s="626"/>
      <c r="H2818" s="626"/>
      <c r="I2818" s="626"/>
      <c r="J2818" s="626"/>
      <c r="K2818" s="626"/>
      <c r="L2818" s="626"/>
      <c r="M2818" s="626"/>
      <c r="N2818" s="626"/>
      <c r="O2818" s="626"/>
      <c r="P2818" s="626"/>
      <c r="Q2818" s="626"/>
      <c r="R2818" s="626"/>
      <c r="S2818" s="315"/>
      <c r="T2818" s="315"/>
      <c r="U2818" s="384" t="s">
        <v>81</v>
      </c>
      <c r="V2818" s="241" t="s">
        <v>645</v>
      </c>
      <c r="W2818" s="384" t="str">
        <f t="shared" si="404"/>
        <v>Sunamganj Sunamganj Sadar</v>
      </c>
      <c r="X2818" s="626"/>
      <c r="Y2818" s="626"/>
      <c r="Z2818" s="626"/>
      <c r="AA2818" s="626"/>
      <c r="AB2818" s="626"/>
      <c r="AC2818" s="626"/>
      <c r="AD2818" s="626"/>
      <c r="AE2818" s="626"/>
      <c r="AF2818" s="626"/>
      <c r="AG2818" s="626"/>
      <c r="AH2818" s="626"/>
      <c r="AI2818" s="626"/>
      <c r="AJ2818" s="626"/>
      <c r="AK2818" s="626"/>
      <c r="AL2818" s="626"/>
      <c r="AO2818" s="384" t="s">
        <v>81</v>
      </c>
      <c r="AP2818" s="241" t="s">
        <v>645</v>
      </c>
      <c r="AQ2818" s="384" t="str">
        <f t="shared" si="397"/>
        <v>Sunamganj Sunamganj Sadar</v>
      </c>
      <c r="AR2818" s="627"/>
      <c r="AS2818" s="627"/>
      <c r="AT2818" s="627"/>
      <c r="AU2818" s="627"/>
      <c r="AV2818" s="627"/>
      <c r="AW2818" s="627"/>
      <c r="AX2818" s="627"/>
      <c r="AY2818" s="627"/>
      <c r="AZ2818" s="627"/>
      <c r="BA2818" s="627"/>
      <c r="BB2818" s="627"/>
      <c r="BC2818" s="627"/>
      <c r="BD2818" s="627"/>
      <c r="BE2818" s="627"/>
      <c r="BF2818" s="627"/>
      <c r="BH2818" s="384" t="s">
        <v>81</v>
      </c>
      <c r="BI2818" s="241" t="s">
        <v>645</v>
      </c>
      <c r="BJ2818" s="384" t="str">
        <f t="shared" si="402"/>
        <v>Sunamganj Sunamganj Sadar</v>
      </c>
      <c r="BK2818" s="627"/>
      <c r="BL2818" s="627"/>
      <c r="BM2818" s="627"/>
      <c r="BN2818" s="627"/>
      <c r="BO2818" s="627"/>
      <c r="BP2818" s="627"/>
      <c r="BQ2818" s="627"/>
      <c r="BR2818" s="627"/>
      <c r="BS2818" s="627"/>
      <c r="BT2818" s="627"/>
      <c r="BU2818" s="627"/>
      <c r="BV2818" s="627"/>
      <c r="BW2818" s="627"/>
      <c r="BX2818" s="627"/>
      <c r="BY2818" s="627"/>
      <c r="CA2818" s="384" t="s">
        <v>81</v>
      </c>
      <c r="CB2818" s="241" t="s">
        <v>645</v>
      </c>
      <c r="CC2818" s="384" t="str">
        <f t="shared" si="398"/>
        <v>Sunamganj Sunamganj Sadar</v>
      </c>
      <c r="CD2818" s="629"/>
      <c r="CE2818" s="629"/>
      <c r="CF2818" s="629"/>
      <c r="CG2818" s="629"/>
      <c r="CH2818" s="629"/>
      <c r="CI2818" s="629"/>
      <c r="CJ2818" s="629"/>
      <c r="CK2818" s="629"/>
      <c r="CN2818" s="384" t="s">
        <v>81</v>
      </c>
      <c r="CO2818" s="241" t="s">
        <v>645</v>
      </c>
      <c r="CP2818" s="384" t="str">
        <f t="shared" si="399"/>
        <v>Sunamganj Sunamganj Sadar</v>
      </c>
      <c r="CQ2818" s="629"/>
      <c r="CR2818" s="629"/>
      <c r="CS2818" s="629"/>
      <c r="CT2818" s="629"/>
      <c r="CU2818" s="629"/>
      <c r="CV2818" s="629"/>
      <c r="CW2818" s="629"/>
      <c r="CX2818" s="629"/>
      <c r="CZ2818" s="384" t="s">
        <v>81</v>
      </c>
      <c r="DA2818" s="241" t="s">
        <v>645</v>
      </c>
      <c r="DB2818" s="384" t="str">
        <f t="shared" si="400"/>
        <v>Sunamganj Sunamganj Sadar</v>
      </c>
      <c r="DC2818" s="566"/>
      <c r="DD2818"/>
      <c r="DE2818" s="384" t="s">
        <v>81</v>
      </c>
      <c r="DF2818" s="241" t="s">
        <v>645</v>
      </c>
      <c r="DG2818" s="384" t="str">
        <f t="shared" si="401"/>
        <v>Sunamganj Sunamganj Sadar</v>
      </c>
      <c r="DH2818" s="566"/>
      <c r="DI2818"/>
      <c r="DJ2818" s="384" t="s">
        <v>81</v>
      </c>
      <c r="DK2818" s="241" t="s">
        <v>645</v>
      </c>
      <c r="DL2818" s="384" t="str">
        <f t="shared" si="405"/>
        <v>Sunamganj Sunamganj Sadar</v>
      </c>
      <c r="DM2818" s="566"/>
      <c r="DN2818"/>
      <c r="DO2818" s="384" t="s">
        <v>81</v>
      </c>
      <c r="DP2818" s="241" t="s">
        <v>645</v>
      </c>
      <c r="DQ2818" s="384" t="str">
        <f t="shared" si="406"/>
        <v>Sunamganj Sunamganj Sadar</v>
      </c>
      <c r="DR2818" s="566"/>
    </row>
    <row r="2819" spans="1:122" ht="15" hidden="1" x14ac:dyDescent="0.25">
      <c r="A2819" s="384" t="s">
        <v>81</v>
      </c>
      <c r="B2819" s="384" t="s">
        <v>530</v>
      </c>
      <c r="C2819" s="384" t="str">
        <f t="shared" si="403"/>
        <v>Sunamganj Tahirpur</v>
      </c>
      <c r="D2819" s="626"/>
      <c r="E2819" s="626"/>
      <c r="F2819" s="626"/>
      <c r="G2819" s="626"/>
      <c r="H2819" s="626"/>
      <c r="I2819" s="626"/>
      <c r="J2819" s="626"/>
      <c r="K2819" s="626"/>
      <c r="L2819" s="626"/>
      <c r="M2819" s="626"/>
      <c r="N2819" s="626"/>
      <c r="O2819" s="626"/>
      <c r="P2819" s="626"/>
      <c r="Q2819" s="626"/>
      <c r="R2819" s="626"/>
      <c r="S2819" s="315"/>
      <c r="T2819" s="315"/>
      <c r="U2819" s="384" t="s">
        <v>81</v>
      </c>
      <c r="V2819" s="384" t="s">
        <v>530</v>
      </c>
      <c r="W2819" s="384" t="str">
        <f t="shared" si="404"/>
        <v>Sunamganj Tahirpur</v>
      </c>
      <c r="X2819" s="626"/>
      <c r="Y2819" s="626"/>
      <c r="Z2819" s="626"/>
      <c r="AA2819" s="626"/>
      <c r="AB2819" s="626"/>
      <c r="AC2819" s="626"/>
      <c r="AD2819" s="626"/>
      <c r="AE2819" s="626"/>
      <c r="AF2819" s="626"/>
      <c r="AG2819" s="626"/>
      <c r="AH2819" s="626"/>
      <c r="AI2819" s="626"/>
      <c r="AJ2819" s="626"/>
      <c r="AK2819" s="626"/>
      <c r="AL2819" s="626"/>
      <c r="AO2819" s="384" t="s">
        <v>81</v>
      </c>
      <c r="AP2819" s="384" t="s">
        <v>530</v>
      </c>
      <c r="AQ2819" s="384" t="str">
        <f t="shared" ref="AQ2819:AQ2831" si="407">AO2819&amp;" "&amp;AP2819</f>
        <v>Sunamganj Tahirpur</v>
      </c>
      <c r="AR2819" s="627"/>
      <c r="AS2819" s="627"/>
      <c r="AT2819" s="627"/>
      <c r="AU2819" s="627"/>
      <c r="AV2819" s="627"/>
      <c r="AW2819" s="627"/>
      <c r="AX2819" s="627"/>
      <c r="AY2819" s="627"/>
      <c r="AZ2819" s="627"/>
      <c r="BA2819" s="627"/>
      <c r="BB2819" s="627"/>
      <c r="BC2819" s="627"/>
      <c r="BD2819" s="627"/>
      <c r="BE2819" s="627"/>
      <c r="BF2819" s="627"/>
      <c r="BH2819" s="384" t="s">
        <v>81</v>
      </c>
      <c r="BI2819" s="384" t="s">
        <v>530</v>
      </c>
      <c r="BJ2819" s="384" t="str">
        <f t="shared" si="402"/>
        <v>Sunamganj Tahirpur</v>
      </c>
      <c r="BK2819" s="627"/>
      <c r="BL2819" s="627"/>
      <c r="BM2819" s="627"/>
      <c r="BN2819" s="627"/>
      <c r="BO2819" s="627"/>
      <c r="BP2819" s="627"/>
      <c r="BQ2819" s="627"/>
      <c r="BR2819" s="627"/>
      <c r="BS2819" s="627"/>
      <c r="BT2819" s="627"/>
      <c r="BU2819" s="627"/>
      <c r="BV2819" s="627"/>
      <c r="BW2819" s="627"/>
      <c r="BX2819" s="627"/>
      <c r="BY2819" s="627"/>
      <c r="CA2819" s="384" t="s">
        <v>81</v>
      </c>
      <c r="CB2819" s="384" t="s">
        <v>530</v>
      </c>
      <c r="CC2819" s="384" t="str">
        <f t="shared" ref="CC2819:CC2831" si="408">CA2819&amp;" "&amp;CB2819</f>
        <v>Sunamganj Tahirpur</v>
      </c>
      <c r="CD2819" s="629"/>
      <c r="CE2819" s="629"/>
      <c r="CF2819" s="629"/>
      <c r="CG2819" s="629"/>
      <c r="CH2819" s="629"/>
      <c r="CI2819" s="629"/>
      <c r="CJ2819" s="629"/>
      <c r="CK2819" s="629"/>
      <c r="CN2819" s="384" t="s">
        <v>81</v>
      </c>
      <c r="CO2819" s="384" t="s">
        <v>530</v>
      </c>
      <c r="CP2819" s="384" t="str">
        <f t="shared" ref="CP2819:CP2831" si="409">CN2819&amp;" "&amp;CO2819</f>
        <v>Sunamganj Tahirpur</v>
      </c>
      <c r="CQ2819" s="629"/>
      <c r="CR2819" s="629"/>
      <c r="CS2819" s="629"/>
      <c r="CT2819" s="629"/>
      <c r="CU2819" s="629"/>
      <c r="CV2819" s="629"/>
      <c r="CW2819" s="629"/>
      <c r="CX2819" s="629"/>
      <c r="CZ2819" s="384" t="s">
        <v>81</v>
      </c>
      <c r="DA2819" s="384" t="s">
        <v>530</v>
      </c>
      <c r="DB2819" s="384" t="str">
        <f t="shared" si="400"/>
        <v>Sunamganj Tahirpur</v>
      </c>
      <c r="DC2819" s="566"/>
      <c r="DD2819"/>
      <c r="DE2819" s="384" t="s">
        <v>81</v>
      </c>
      <c r="DF2819" s="384" t="s">
        <v>530</v>
      </c>
      <c r="DG2819" s="384" t="str">
        <f t="shared" si="401"/>
        <v>Sunamganj Tahirpur</v>
      </c>
      <c r="DH2819" s="566"/>
      <c r="DI2819"/>
      <c r="DJ2819" s="384" t="s">
        <v>81</v>
      </c>
      <c r="DK2819" s="384" t="s">
        <v>530</v>
      </c>
      <c r="DL2819" s="384" t="str">
        <f t="shared" si="405"/>
        <v>Sunamganj Tahirpur</v>
      </c>
      <c r="DM2819" s="566"/>
      <c r="DN2819"/>
      <c r="DO2819" s="384" t="s">
        <v>81</v>
      </c>
      <c r="DP2819" s="384" t="s">
        <v>530</v>
      </c>
      <c r="DQ2819" s="384" t="str">
        <f t="shared" si="406"/>
        <v>Sunamganj Tahirpur</v>
      </c>
      <c r="DR2819" s="566"/>
    </row>
    <row r="2820" spans="1:122" ht="15" hidden="1" x14ac:dyDescent="0.25">
      <c r="A2820" s="384" t="s">
        <v>82</v>
      </c>
      <c r="B2820" s="384" t="s">
        <v>531</v>
      </c>
      <c r="C2820" s="384" t="str">
        <f t="shared" si="403"/>
        <v>Sylhet Balaganj</v>
      </c>
      <c r="D2820" s="626"/>
      <c r="E2820" s="626"/>
      <c r="F2820" s="626"/>
      <c r="G2820" s="626"/>
      <c r="H2820" s="626"/>
      <c r="I2820" s="626"/>
      <c r="J2820" s="626"/>
      <c r="K2820" s="626"/>
      <c r="L2820" s="626"/>
      <c r="M2820" s="626"/>
      <c r="N2820" s="626"/>
      <c r="O2820" s="626"/>
      <c r="P2820" s="626"/>
      <c r="Q2820" s="626"/>
      <c r="R2820" s="626"/>
      <c r="S2820" s="324"/>
      <c r="T2820" s="324"/>
      <c r="U2820" s="384" t="s">
        <v>82</v>
      </c>
      <c r="V2820" s="384" t="s">
        <v>531</v>
      </c>
      <c r="W2820" s="384" t="str">
        <f t="shared" si="404"/>
        <v>Sylhet Balaganj</v>
      </c>
      <c r="X2820" s="626"/>
      <c r="Y2820" s="626"/>
      <c r="Z2820" s="626"/>
      <c r="AA2820" s="626"/>
      <c r="AB2820" s="626"/>
      <c r="AC2820" s="626"/>
      <c r="AD2820" s="626"/>
      <c r="AE2820" s="626"/>
      <c r="AF2820" s="626"/>
      <c r="AG2820" s="626"/>
      <c r="AH2820" s="626"/>
      <c r="AI2820" s="626"/>
      <c r="AJ2820" s="626"/>
      <c r="AK2820" s="626"/>
      <c r="AL2820" s="626"/>
      <c r="AO2820" s="384" t="s">
        <v>82</v>
      </c>
      <c r="AP2820" s="384" t="s">
        <v>531</v>
      </c>
      <c r="AQ2820" s="384" t="str">
        <f t="shared" si="407"/>
        <v>Sylhet Balaganj</v>
      </c>
      <c r="AR2820" s="627"/>
      <c r="AS2820" s="627"/>
      <c r="AT2820" s="627"/>
      <c r="AU2820" s="627"/>
      <c r="AV2820" s="627"/>
      <c r="AW2820" s="627"/>
      <c r="AX2820" s="627"/>
      <c r="AY2820" s="627"/>
      <c r="AZ2820" s="627"/>
      <c r="BA2820" s="627"/>
      <c r="BB2820" s="627"/>
      <c r="BC2820" s="627"/>
      <c r="BD2820" s="627"/>
      <c r="BE2820" s="627"/>
      <c r="BF2820" s="627"/>
      <c r="BH2820" s="384" t="s">
        <v>82</v>
      </c>
      <c r="BI2820" s="384" t="s">
        <v>531</v>
      </c>
      <c r="BJ2820" s="384" t="str">
        <f t="shared" si="402"/>
        <v>Sylhet Balaganj</v>
      </c>
      <c r="BK2820" s="627"/>
      <c r="BL2820" s="627"/>
      <c r="BM2820" s="627"/>
      <c r="BN2820" s="627"/>
      <c r="BO2820" s="627"/>
      <c r="BP2820" s="627"/>
      <c r="BQ2820" s="627"/>
      <c r="BR2820" s="627"/>
      <c r="BS2820" s="627"/>
      <c r="BT2820" s="627"/>
      <c r="BU2820" s="627"/>
      <c r="BV2820" s="627"/>
      <c r="BW2820" s="627"/>
      <c r="BX2820" s="627"/>
      <c r="BY2820" s="627"/>
      <c r="CA2820" s="384" t="s">
        <v>82</v>
      </c>
      <c r="CB2820" s="384" t="s">
        <v>531</v>
      </c>
      <c r="CC2820" s="384" t="str">
        <f t="shared" si="408"/>
        <v>Sylhet Balaganj</v>
      </c>
      <c r="CD2820" s="629"/>
      <c r="CE2820" s="629"/>
      <c r="CF2820" s="629"/>
      <c r="CG2820" s="629"/>
      <c r="CH2820" s="629"/>
      <c r="CI2820" s="629"/>
      <c r="CJ2820" s="629"/>
      <c r="CK2820" s="629"/>
      <c r="CN2820" s="384" t="s">
        <v>82</v>
      </c>
      <c r="CO2820" s="384" t="s">
        <v>531</v>
      </c>
      <c r="CP2820" s="384" t="str">
        <f t="shared" si="409"/>
        <v>Sylhet Balaganj</v>
      </c>
      <c r="CQ2820" s="629"/>
      <c r="CR2820" s="629"/>
      <c r="CS2820" s="629"/>
      <c r="CT2820" s="629"/>
      <c r="CU2820" s="629"/>
      <c r="CV2820" s="629"/>
      <c r="CW2820" s="629"/>
      <c r="CX2820" s="629"/>
      <c r="CZ2820" s="384" t="s">
        <v>82</v>
      </c>
      <c r="DA2820" s="384" t="s">
        <v>531</v>
      </c>
      <c r="DB2820" s="384" t="str">
        <f t="shared" si="400"/>
        <v>Sylhet Balaganj</v>
      </c>
      <c r="DC2820" s="566"/>
      <c r="DD2820"/>
      <c r="DE2820" s="384" t="s">
        <v>82</v>
      </c>
      <c r="DF2820" s="384" t="s">
        <v>531</v>
      </c>
      <c r="DG2820" s="384" t="str">
        <f t="shared" si="401"/>
        <v>Sylhet Balaganj</v>
      </c>
      <c r="DH2820" s="566"/>
      <c r="DI2820"/>
      <c r="DJ2820" s="384" t="s">
        <v>82</v>
      </c>
      <c r="DK2820" s="384" t="s">
        <v>531</v>
      </c>
      <c r="DL2820" s="384" t="str">
        <f t="shared" si="405"/>
        <v>Sylhet Balaganj</v>
      </c>
      <c r="DM2820" s="566"/>
      <c r="DN2820"/>
      <c r="DO2820" s="384" t="s">
        <v>82</v>
      </c>
      <c r="DP2820" s="384" t="s">
        <v>531</v>
      </c>
      <c r="DQ2820" s="384" t="str">
        <f t="shared" si="406"/>
        <v>Sylhet Balaganj</v>
      </c>
      <c r="DR2820" s="566"/>
    </row>
    <row r="2821" spans="1:122" ht="15" hidden="1" x14ac:dyDescent="0.25">
      <c r="A2821" s="384" t="s">
        <v>82</v>
      </c>
      <c r="B2821" s="384" t="s">
        <v>532</v>
      </c>
      <c r="C2821" s="384" t="str">
        <f t="shared" si="403"/>
        <v>Sylhet Beani Bazar</v>
      </c>
      <c r="D2821" s="626"/>
      <c r="E2821" s="626"/>
      <c r="F2821" s="626"/>
      <c r="G2821" s="626"/>
      <c r="H2821" s="626"/>
      <c r="I2821" s="626"/>
      <c r="J2821" s="626"/>
      <c r="K2821" s="626"/>
      <c r="L2821" s="626"/>
      <c r="M2821" s="626"/>
      <c r="N2821" s="626"/>
      <c r="O2821" s="626"/>
      <c r="P2821" s="626"/>
      <c r="Q2821" s="626"/>
      <c r="R2821" s="626"/>
      <c r="S2821" s="324"/>
      <c r="T2821" s="324"/>
      <c r="U2821" s="384" t="s">
        <v>82</v>
      </c>
      <c r="V2821" s="384" t="s">
        <v>532</v>
      </c>
      <c r="W2821" s="384" t="str">
        <f t="shared" si="404"/>
        <v>Sylhet Beani Bazar</v>
      </c>
      <c r="X2821" s="626"/>
      <c r="Y2821" s="626"/>
      <c r="Z2821" s="626"/>
      <c r="AA2821" s="626"/>
      <c r="AB2821" s="626"/>
      <c r="AC2821" s="626"/>
      <c r="AD2821" s="626"/>
      <c r="AE2821" s="626"/>
      <c r="AF2821" s="626"/>
      <c r="AG2821" s="626"/>
      <c r="AH2821" s="626"/>
      <c r="AI2821" s="626"/>
      <c r="AJ2821" s="626"/>
      <c r="AK2821" s="626"/>
      <c r="AL2821" s="626"/>
      <c r="AO2821" s="384" t="s">
        <v>82</v>
      </c>
      <c r="AP2821" s="384" t="s">
        <v>532</v>
      </c>
      <c r="AQ2821" s="384" t="str">
        <f t="shared" si="407"/>
        <v>Sylhet Beani Bazar</v>
      </c>
      <c r="AR2821" s="627"/>
      <c r="AS2821" s="627"/>
      <c r="AT2821" s="627"/>
      <c r="AU2821" s="627"/>
      <c r="AV2821" s="627"/>
      <c r="AW2821" s="627"/>
      <c r="AX2821" s="627"/>
      <c r="AY2821" s="627"/>
      <c r="AZ2821" s="627"/>
      <c r="BA2821" s="627"/>
      <c r="BB2821" s="627"/>
      <c r="BC2821" s="627"/>
      <c r="BD2821" s="627"/>
      <c r="BE2821" s="627"/>
      <c r="BF2821" s="627"/>
      <c r="BH2821" s="384" t="s">
        <v>82</v>
      </c>
      <c r="BI2821" s="384" t="s">
        <v>532</v>
      </c>
      <c r="BJ2821" s="384" t="str">
        <f t="shared" si="402"/>
        <v>Sylhet Beani Bazar</v>
      </c>
      <c r="BK2821" s="627"/>
      <c r="BL2821" s="627"/>
      <c r="BM2821" s="627"/>
      <c r="BN2821" s="627"/>
      <c r="BO2821" s="627"/>
      <c r="BP2821" s="627"/>
      <c r="BQ2821" s="627"/>
      <c r="BR2821" s="627"/>
      <c r="BS2821" s="627"/>
      <c r="BT2821" s="627"/>
      <c r="BU2821" s="627"/>
      <c r="BV2821" s="627"/>
      <c r="BW2821" s="627"/>
      <c r="BX2821" s="627"/>
      <c r="BY2821" s="627"/>
      <c r="CA2821" s="384" t="s">
        <v>82</v>
      </c>
      <c r="CB2821" s="384" t="s">
        <v>532</v>
      </c>
      <c r="CC2821" s="384" t="str">
        <f t="shared" si="408"/>
        <v>Sylhet Beani Bazar</v>
      </c>
      <c r="CD2821" s="629"/>
      <c r="CE2821" s="629"/>
      <c r="CF2821" s="629"/>
      <c r="CG2821" s="629"/>
      <c r="CH2821" s="629"/>
      <c r="CI2821" s="629"/>
      <c r="CJ2821" s="629"/>
      <c r="CK2821" s="629"/>
      <c r="CN2821" s="384" t="s">
        <v>82</v>
      </c>
      <c r="CO2821" s="384" t="s">
        <v>532</v>
      </c>
      <c r="CP2821" s="384" t="str">
        <f t="shared" si="409"/>
        <v>Sylhet Beani Bazar</v>
      </c>
      <c r="CQ2821" s="629"/>
      <c r="CR2821" s="629"/>
      <c r="CS2821" s="629"/>
      <c r="CT2821" s="629"/>
      <c r="CU2821" s="629"/>
      <c r="CV2821" s="629"/>
      <c r="CW2821" s="629"/>
      <c r="CX2821" s="629"/>
      <c r="CZ2821" s="384" t="s">
        <v>82</v>
      </c>
      <c r="DA2821" s="384" t="s">
        <v>532</v>
      </c>
      <c r="DB2821" s="384" t="str">
        <f t="shared" si="400"/>
        <v>Sylhet Beani Bazar</v>
      </c>
      <c r="DC2821" s="566"/>
      <c r="DD2821"/>
      <c r="DE2821" s="384" t="s">
        <v>82</v>
      </c>
      <c r="DF2821" s="384" t="s">
        <v>532</v>
      </c>
      <c r="DG2821" s="384" t="str">
        <f t="shared" si="401"/>
        <v>Sylhet Beani Bazar</v>
      </c>
      <c r="DH2821" s="566"/>
      <c r="DI2821"/>
      <c r="DJ2821" s="384" t="s">
        <v>82</v>
      </c>
      <c r="DK2821" s="384" t="s">
        <v>532</v>
      </c>
      <c r="DL2821" s="384" t="str">
        <f t="shared" si="405"/>
        <v>Sylhet Beani Bazar</v>
      </c>
      <c r="DM2821" s="566"/>
      <c r="DN2821"/>
      <c r="DO2821" s="384" t="s">
        <v>82</v>
      </c>
      <c r="DP2821" s="384" t="s">
        <v>532</v>
      </c>
      <c r="DQ2821" s="384" t="str">
        <f t="shared" si="406"/>
        <v>Sylhet Beani Bazar</v>
      </c>
      <c r="DR2821" s="566"/>
    </row>
    <row r="2822" spans="1:122" ht="15" hidden="1" x14ac:dyDescent="0.25">
      <c r="A2822" s="384" t="s">
        <v>82</v>
      </c>
      <c r="B2822" s="384" t="s">
        <v>533</v>
      </c>
      <c r="C2822" s="384" t="str">
        <f t="shared" si="403"/>
        <v>Sylhet Biswanath</v>
      </c>
      <c r="D2822" s="626"/>
      <c r="E2822" s="626"/>
      <c r="F2822" s="626"/>
      <c r="G2822" s="626"/>
      <c r="H2822" s="626"/>
      <c r="I2822" s="626"/>
      <c r="J2822" s="626"/>
      <c r="K2822" s="626"/>
      <c r="L2822" s="626"/>
      <c r="M2822" s="626"/>
      <c r="N2822" s="626"/>
      <c r="O2822" s="626"/>
      <c r="P2822" s="626"/>
      <c r="Q2822" s="626"/>
      <c r="R2822" s="626"/>
      <c r="S2822" s="324"/>
      <c r="T2822" s="324"/>
      <c r="U2822" s="384" t="s">
        <v>82</v>
      </c>
      <c r="V2822" s="384" t="s">
        <v>533</v>
      </c>
      <c r="W2822" s="384" t="str">
        <f t="shared" si="404"/>
        <v>Sylhet Biswanath</v>
      </c>
      <c r="X2822" s="626"/>
      <c r="Y2822" s="626"/>
      <c r="Z2822" s="626"/>
      <c r="AA2822" s="626"/>
      <c r="AB2822" s="626"/>
      <c r="AC2822" s="626"/>
      <c r="AD2822" s="626"/>
      <c r="AE2822" s="626"/>
      <c r="AF2822" s="626"/>
      <c r="AG2822" s="626"/>
      <c r="AH2822" s="626"/>
      <c r="AI2822" s="626"/>
      <c r="AJ2822" s="626"/>
      <c r="AK2822" s="626"/>
      <c r="AL2822" s="626"/>
      <c r="AO2822" s="384" t="s">
        <v>82</v>
      </c>
      <c r="AP2822" s="384" t="s">
        <v>533</v>
      </c>
      <c r="AQ2822" s="384" t="str">
        <f t="shared" si="407"/>
        <v>Sylhet Biswanath</v>
      </c>
      <c r="AR2822" s="627"/>
      <c r="AS2822" s="627"/>
      <c r="AT2822" s="627"/>
      <c r="AU2822" s="627"/>
      <c r="AV2822" s="627"/>
      <c r="AW2822" s="627"/>
      <c r="AX2822" s="627"/>
      <c r="AY2822" s="627"/>
      <c r="AZ2822" s="627"/>
      <c r="BA2822" s="627"/>
      <c r="BB2822" s="627"/>
      <c r="BC2822" s="627"/>
      <c r="BD2822" s="627"/>
      <c r="BE2822" s="627"/>
      <c r="BF2822" s="627"/>
      <c r="BH2822" s="384" t="s">
        <v>82</v>
      </c>
      <c r="BI2822" s="384" t="s">
        <v>533</v>
      </c>
      <c r="BJ2822" s="384" t="str">
        <f t="shared" si="402"/>
        <v>Sylhet Biswanath</v>
      </c>
      <c r="BK2822" s="627"/>
      <c r="BL2822" s="627"/>
      <c r="BM2822" s="627"/>
      <c r="BN2822" s="627"/>
      <c r="BO2822" s="627"/>
      <c r="BP2822" s="627"/>
      <c r="BQ2822" s="627"/>
      <c r="BR2822" s="627"/>
      <c r="BS2822" s="627"/>
      <c r="BT2822" s="627"/>
      <c r="BU2822" s="627"/>
      <c r="BV2822" s="627"/>
      <c r="BW2822" s="627"/>
      <c r="BX2822" s="627"/>
      <c r="BY2822" s="627"/>
      <c r="CA2822" s="384" t="s">
        <v>82</v>
      </c>
      <c r="CB2822" s="384" t="s">
        <v>533</v>
      </c>
      <c r="CC2822" s="384" t="str">
        <f t="shared" si="408"/>
        <v>Sylhet Biswanath</v>
      </c>
      <c r="CD2822" s="629"/>
      <c r="CE2822" s="629"/>
      <c r="CF2822" s="629"/>
      <c r="CG2822" s="629"/>
      <c r="CH2822" s="629"/>
      <c r="CI2822" s="629"/>
      <c r="CJ2822" s="629"/>
      <c r="CK2822" s="629"/>
      <c r="CN2822" s="384" t="s">
        <v>82</v>
      </c>
      <c r="CO2822" s="384" t="s">
        <v>533</v>
      </c>
      <c r="CP2822" s="384" t="str">
        <f t="shared" si="409"/>
        <v>Sylhet Biswanath</v>
      </c>
      <c r="CQ2822" s="629"/>
      <c r="CR2822" s="629"/>
      <c r="CS2822" s="629"/>
      <c r="CT2822" s="629"/>
      <c r="CU2822" s="629"/>
      <c r="CV2822" s="629"/>
      <c r="CW2822" s="629"/>
      <c r="CX2822" s="629"/>
      <c r="CZ2822" s="384" t="s">
        <v>82</v>
      </c>
      <c r="DA2822" s="384" t="s">
        <v>533</v>
      </c>
      <c r="DB2822" s="384" t="str">
        <f t="shared" si="400"/>
        <v>Sylhet Biswanath</v>
      </c>
      <c r="DC2822" s="566"/>
      <c r="DD2822"/>
      <c r="DE2822" s="384" t="s">
        <v>82</v>
      </c>
      <c r="DF2822" s="384" t="s">
        <v>533</v>
      </c>
      <c r="DG2822" s="384" t="str">
        <f t="shared" si="401"/>
        <v>Sylhet Biswanath</v>
      </c>
      <c r="DH2822" s="566"/>
      <c r="DI2822"/>
      <c r="DJ2822" s="384" t="s">
        <v>82</v>
      </c>
      <c r="DK2822" s="384" t="s">
        <v>533</v>
      </c>
      <c r="DL2822" s="384" t="str">
        <f t="shared" si="405"/>
        <v>Sylhet Biswanath</v>
      </c>
      <c r="DM2822" s="566"/>
      <c r="DN2822"/>
      <c r="DO2822" s="384" t="s">
        <v>82</v>
      </c>
      <c r="DP2822" s="384" t="s">
        <v>533</v>
      </c>
      <c r="DQ2822" s="384" t="str">
        <f t="shared" si="406"/>
        <v>Sylhet Biswanath</v>
      </c>
      <c r="DR2822" s="566"/>
    </row>
    <row r="2823" spans="1:122" ht="15" hidden="1" x14ac:dyDescent="0.25">
      <c r="A2823" s="384" t="s">
        <v>82</v>
      </c>
      <c r="B2823" s="384" t="s">
        <v>206</v>
      </c>
      <c r="C2823" s="384" t="str">
        <f t="shared" si="403"/>
        <v>Sylhet Companiganj</v>
      </c>
      <c r="D2823" s="626"/>
      <c r="E2823" s="626"/>
      <c r="F2823" s="626"/>
      <c r="G2823" s="626"/>
      <c r="H2823" s="626"/>
      <c r="I2823" s="626"/>
      <c r="J2823" s="626"/>
      <c r="K2823" s="626"/>
      <c r="L2823" s="626"/>
      <c r="M2823" s="626"/>
      <c r="N2823" s="626"/>
      <c r="O2823" s="626"/>
      <c r="P2823" s="626"/>
      <c r="Q2823" s="626"/>
      <c r="R2823" s="626"/>
      <c r="S2823" s="324"/>
      <c r="T2823" s="324"/>
      <c r="U2823" s="384" t="s">
        <v>82</v>
      </c>
      <c r="V2823" s="384" t="s">
        <v>206</v>
      </c>
      <c r="W2823" s="384" t="str">
        <f t="shared" si="404"/>
        <v>Sylhet Companiganj</v>
      </c>
      <c r="X2823" s="626"/>
      <c r="Y2823" s="626"/>
      <c r="Z2823" s="626"/>
      <c r="AA2823" s="626"/>
      <c r="AB2823" s="626"/>
      <c r="AC2823" s="626"/>
      <c r="AD2823" s="626"/>
      <c r="AE2823" s="626"/>
      <c r="AF2823" s="626"/>
      <c r="AG2823" s="626"/>
      <c r="AH2823" s="626"/>
      <c r="AI2823" s="626"/>
      <c r="AJ2823" s="626"/>
      <c r="AK2823" s="626"/>
      <c r="AL2823" s="626"/>
      <c r="AO2823" s="384" t="s">
        <v>82</v>
      </c>
      <c r="AP2823" s="384" t="s">
        <v>206</v>
      </c>
      <c r="AQ2823" s="384" t="str">
        <f t="shared" si="407"/>
        <v>Sylhet Companiganj</v>
      </c>
      <c r="AR2823" s="627"/>
      <c r="AS2823" s="627"/>
      <c r="AT2823" s="627"/>
      <c r="AU2823" s="627"/>
      <c r="AV2823" s="627"/>
      <c r="AW2823" s="627"/>
      <c r="AX2823" s="627"/>
      <c r="AY2823" s="627"/>
      <c r="AZ2823" s="627"/>
      <c r="BA2823" s="627"/>
      <c r="BB2823" s="627"/>
      <c r="BC2823" s="627"/>
      <c r="BD2823" s="627"/>
      <c r="BE2823" s="627"/>
      <c r="BF2823" s="627"/>
      <c r="BH2823" s="384" t="s">
        <v>82</v>
      </c>
      <c r="BI2823" s="384" t="s">
        <v>206</v>
      </c>
      <c r="BJ2823" s="384" t="str">
        <f t="shared" si="402"/>
        <v>Sylhet Companiganj</v>
      </c>
      <c r="BK2823" s="627"/>
      <c r="BL2823" s="627"/>
      <c r="BM2823" s="627"/>
      <c r="BN2823" s="627"/>
      <c r="BO2823" s="627"/>
      <c r="BP2823" s="627"/>
      <c r="BQ2823" s="627"/>
      <c r="BR2823" s="627"/>
      <c r="BS2823" s="627"/>
      <c r="BT2823" s="627"/>
      <c r="BU2823" s="627"/>
      <c r="BV2823" s="627"/>
      <c r="BW2823" s="627"/>
      <c r="BX2823" s="627"/>
      <c r="BY2823" s="627"/>
      <c r="CA2823" s="384" t="s">
        <v>82</v>
      </c>
      <c r="CB2823" s="384" t="s">
        <v>206</v>
      </c>
      <c r="CC2823" s="384" t="str">
        <f t="shared" si="408"/>
        <v>Sylhet Companiganj</v>
      </c>
      <c r="CD2823" s="629"/>
      <c r="CE2823" s="629"/>
      <c r="CF2823" s="629"/>
      <c r="CG2823" s="629"/>
      <c r="CH2823" s="629"/>
      <c r="CI2823" s="629"/>
      <c r="CJ2823" s="629"/>
      <c r="CK2823" s="629"/>
      <c r="CN2823" s="384" t="s">
        <v>82</v>
      </c>
      <c r="CO2823" s="384" t="s">
        <v>206</v>
      </c>
      <c r="CP2823" s="384" t="str">
        <f t="shared" si="409"/>
        <v>Sylhet Companiganj</v>
      </c>
      <c r="CQ2823" s="629"/>
      <c r="CR2823" s="629"/>
      <c r="CS2823" s="629"/>
      <c r="CT2823" s="629"/>
      <c r="CU2823" s="629"/>
      <c r="CV2823" s="629"/>
      <c r="CW2823" s="629"/>
      <c r="CX2823" s="629"/>
      <c r="CZ2823" s="384" t="s">
        <v>82</v>
      </c>
      <c r="DA2823" s="384" t="s">
        <v>206</v>
      </c>
      <c r="DB2823" s="384" t="str">
        <f t="shared" si="400"/>
        <v>Sylhet Companiganj</v>
      </c>
      <c r="DC2823" s="566"/>
      <c r="DD2823"/>
      <c r="DE2823" s="384" t="s">
        <v>82</v>
      </c>
      <c r="DF2823" s="384" t="s">
        <v>206</v>
      </c>
      <c r="DG2823" s="384" t="str">
        <f t="shared" si="401"/>
        <v>Sylhet Companiganj</v>
      </c>
      <c r="DH2823" s="566"/>
      <c r="DI2823"/>
      <c r="DJ2823" s="384" t="s">
        <v>82</v>
      </c>
      <c r="DK2823" s="384" t="s">
        <v>206</v>
      </c>
      <c r="DL2823" s="384" t="str">
        <f t="shared" si="405"/>
        <v>Sylhet Companiganj</v>
      </c>
      <c r="DM2823" s="566"/>
      <c r="DN2823"/>
      <c r="DO2823" s="384" t="s">
        <v>82</v>
      </c>
      <c r="DP2823" s="384" t="s">
        <v>206</v>
      </c>
      <c r="DQ2823" s="384" t="str">
        <f t="shared" si="406"/>
        <v>Sylhet Companiganj</v>
      </c>
      <c r="DR2823" s="566"/>
    </row>
    <row r="2824" spans="1:122" ht="15" hidden="1" x14ac:dyDescent="0.25">
      <c r="A2824" s="384" t="s">
        <v>82</v>
      </c>
      <c r="B2824" s="384" t="s">
        <v>534</v>
      </c>
      <c r="C2824" s="384" t="str">
        <f t="shared" si="403"/>
        <v>Sylhet Fenchuganj</v>
      </c>
      <c r="D2824" s="626"/>
      <c r="E2824" s="626"/>
      <c r="F2824" s="626"/>
      <c r="G2824" s="626"/>
      <c r="H2824" s="626"/>
      <c r="I2824" s="626"/>
      <c r="J2824" s="626"/>
      <c r="K2824" s="626"/>
      <c r="L2824" s="626"/>
      <c r="M2824" s="626"/>
      <c r="N2824" s="626"/>
      <c r="O2824" s="626"/>
      <c r="P2824" s="626"/>
      <c r="Q2824" s="626"/>
      <c r="R2824" s="626"/>
      <c r="S2824" s="324"/>
      <c r="T2824" s="324"/>
      <c r="U2824" s="384" t="s">
        <v>82</v>
      </c>
      <c r="V2824" s="384" t="s">
        <v>534</v>
      </c>
      <c r="W2824" s="384" t="str">
        <f t="shared" si="404"/>
        <v>Sylhet Fenchuganj</v>
      </c>
      <c r="X2824" s="626"/>
      <c r="Y2824" s="626"/>
      <c r="Z2824" s="626"/>
      <c r="AA2824" s="626"/>
      <c r="AB2824" s="626"/>
      <c r="AC2824" s="626"/>
      <c r="AD2824" s="626"/>
      <c r="AE2824" s="626"/>
      <c r="AF2824" s="626"/>
      <c r="AG2824" s="626"/>
      <c r="AH2824" s="626"/>
      <c r="AI2824" s="626"/>
      <c r="AJ2824" s="626"/>
      <c r="AK2824" s="626"/>
      <c r="AL2824" s="626"/>
      <c r="AO2824" s="384" t="s">
        <v>82</v>
      </c>
      <c r="AP2824" s="384" t="s">
        <v>534</v>
      </c>
      <c r="AQ2824" s="384" t="str">
        <f t="shared" si="407"/>
        <v>Sylhet Fenchuganj</v>
      </c>
      <c r="AR2824" s="627"/>
      <c r="AS2824" s="627"/>
      <c r="AT2824" s="627"/>
      <c r="AU2824" s="627"/>
      <c r="AV2824" s="627"/>
      <c r="AW2824" s="627"/>
      <c r="AX2824" s="627"/>
      <c r="AY2824" s="627"/>
      <c r="AZ2824" s="627"/>
      <c r="BA2824" s="627"/>
      <c r="BB2824" s="627"/>
      <c r="BC2824" s="627"/>
      <c r="BD2824" s="627"/>
      <c r="BE2824" s="627"/>
      <c r="BF2824" s="627"/>
      <c r="BH2824" s="384" t="s">
        <v>82</v>
      </c>
      <c r="BI2824" s="384" t="s">
        <v>534</v>
      </c>
      <c r="BJ2824" s="384" t="str">
        <f t="shared" si="402"/>
        <v>Sylhet Fenchuganj</v>
      </c>
      <c r="BK2824" s="627"/>
      <c r="BL2824" s="627"/>
      <c r="BM2824" s="627"/>
      <c r="BN2824" s="627"/>
      <c r="BO2824" s="627"/>
      <c r="BP2824" s="627"/>
      <c r="BQ2824" s="627"/>
      <c r="BR2824" s="627"/>
      <c r="BS2824" s="627"/>
      <c r="BT2824" s="627"/>
      <c r="BU2824" s="627"/>
      <c r="BV2824" s="627"/>
      <c r="BW2824" s="627"/>
      <c r="BX2824" s="627"/>
      <c r="BY2824" s="627"/>
      <c r="CA2824" s="384" t="s">
        <v>82</v>
      </c>
      <c r="CB2824" s="384" t="s">
        <v>534</v>
      </c>
      <c r="CC2824" s="384" t="str">
        <f t="shared" si="408"/>
        <v>Sylhet Fenchuganj</v>
      </c>
      <c r="CD2824" s="629"/>
      <c r="CE2824" s="629"/>
      <c r="CF2824" s="629"/>
      <c r="CG2824" s="629"/>
      <c r="CH2824" s="629"/>
      <c r="CI2824" s="629"/>
      <c r="CJ2824" s="629"/>
      <c r="CK2824" s="629"/>
      <c r="CN2824" s="384" t="s">
        <v>82</v>
      </c>
      <c r="CO2824" s="384" t="s">
        <v>534</v>
      </c>
      <c r="CP2824" s="384" t="str">
        <f t="shared" si="409"/>
        <v>Sylhet Fenchuganj</v>
      </c>
      <c r="CQ2824" s="629"/>
      <c r="CR2824" s="629"/>
      <c r="CS2824" s="629"/>
      <c r="CT2824" s="629"/>
      <c r="CU2824" s="629"/>
      <c r="CV2824" s="629"/>
      <c r="CW2824" s="629"/>
      <c r="CX2824" s="629"/>
      <c r="CZ2824" s="384" t="s">
        <v>82</v>
      </c>
      <c r="DA2824" s="384" t="s">
        <v>534</v>
      </c>
      <c r="DB2824" s="384" t="str">
        <f t="shared" si="400"/>
        <v>Sylhet Fenchuganj</v>
      </c>
      <c r="DC2824" s="566"/>
      <c r="DD2824"/>
      <c r="DE2824" s="384" t="s">
        <v>82</v>
      </c>
      <c r="DF2824" s="384" t="s">
        <v>534</v>
      </c>
      <c r="DG2824" s="384" t="str">
        <f t="shared" si="401"/>
        <v>Sylhet Fenchuganj</v>
      </c>
      <c r="DH2824" s="566"/>
      <c r="DI2824"/>
      <c r="DJ2824" s="384" t="s">
        <v>82</v>
      </c>
      <c r="DK2824" s="384" t="s">
        <v>534</v>
      </c>
      <c r="DL2824" s="384" t="str">
        <f t="shared" si="405"/>
        <v>Sylhet Fenchuganj</v>
      </c>
      <c r="DM2824" s="566"/>
      <c r="DN2824"/>
      <c r="DO2824" s="384" t="s">
        <v>82</v>
      </c>
      <c r="DP2824" s="384" t="s">
        <v>534</v>
      </c>
      <c r="DQ2824" s="384" t="str">
        <f t="shared" si="406"/>
        <v>Sylhet Fenchuganj</v>
      </c>
      <c r="DR2824" s="566"/>
    </row>
    <row r="2825" spans="1:122" ht="15" hidden="1" x14ac:dyDescent="0.25">
      <c r="A2825" s="384" t="s">
        <v>82</v>
      </c>
      <c r="B2825" s="384" t="s">
        <v>535</v>
      </c>
      <c r="C2825" s="384" t="str">
        <f t="shared" si="403"/>
        <v>Sylhet Golapganj</v>
      </c>
      <c r="D2825" s="626"/>
      <c r="E2825" s="626"/>
      <c r="F2825" s="626"/>
      <c r="G2825" s="626"/>
      <c r="H2825" s="626"/>
      <c r="I2825" s="626"/>
      <c r="J2825" s="626"/>
      <c r="K2825" s="626"/>
      <c r="L2825" s="626"/>
      <c r="M2825" s="626"/>
      <c r="N2825" s="626"/>
      <c r="O2825" s="626"/>
      <c r="P2825" s="626"/>
      <c r="Q2825" s="626"/>
      <c r="R2825" s="626"/>
      <c r="S2825" s="324"/>
      <c r="T2825" s="324"/>
      <c r="U2825" s="384" t="s">
        <v>82</v>
      </c>
      <c r="V2825" s="384" t="s">
        <v>535</v>
      </c>
      <c r="W2825" s="384" t="str">
        <f t="shared" si="404"/>
        <v>Sylhet Golapganj</v>
      </c>
      <c r="X2825" s="626"/>
      <c r="Y2825" s="626"/>
      <c r="Z2825" s="626"/>
      <c r="AA2825" s="626"/>
      <c r="AB2825" s="626"/>
      <c r="AC2825" s="626"/>
      <c r="AD2825" s="626"/>
      <c r="AE2825" s="626"/>
      <c r="AF2825" s="626"/>
      <c r="AG2825" s="626"/>
      <c r="AH2825" s="626"/>
      <c r="AI2825" s="626"/>
      <c r="AJ2825" s="626"/>
      <c r="AK2825" s="626"/>
      <c r="AL2825" s="626"/>
      <c r="AO2825" s="384" t="s">
        <v>82</v>
      </c>
      <c r="AP2825" s="384" t="s">
        <v>535</v>
      </c>
      <c r="AQ2825" s="384" t="str">
        <f t="shared" si="407"/>
        <v>Sylhet Golapganj</v>
      </c>
      <c r="AR2825" s="627"/>
      <c r="AS2825" s="627"/>
      <c r="AT2825" s="627"/>
      <c r="AU2825" s="627"/>
      <c r="AV2825" s="627"/>
      <c r="AW2825" s="627"/>
      <c r="AX2825" s="627"/>
      <c r="AY2825" s="627"/>
      <c r="AZ2825" s="627"/>
      <c r="BA2825" s="627"/>
      <c r="BB2825" s="627"/>
      <c r="BC2825" s="627"/>
      <c r="BD2825" s="627"/>
      <c r="BE2825" s="627"/>
      <c r="BF2825" s="627"/>
      <c r="BH2825" s="384" t="s">
        <v>82</v>
      </c>
      <c r="BI2825" s="384" t="s">
        <v>535</v>
      </c>
      <c r="BJ2825" s="384" t="str">
        <f t="shared" si="402"/>
        <v>Sylhet Golapganj</v>
      </c>
      <c r="BK2825" s="627"/>
      <c r="BL2825" s="627"/>
      <c r="BM2825" s="627"/>
      <c r="BN2825" s="627"/>
      <c r="BO2825" s="627"/>
      <c r="BP2825" s="627"/>
      <c r="BQ2825" s="627"/>
      <c r="BR2825" s="627"/>
      <c r="BS2825" s="627"/>
      <c r="BT2825" s="627"/>
      <c r="BU2825" s="627"/>
      <c r="BV2825" s="627"/>
      <c r="BW2825" s="627"/>
      <c r="BX2825" s="627"/>
      <c r="BY2825" s="627"/>
      <c r="CA2825" s="384" t="s">
        <v>82</v>
      </c>
      <c r="CB2825" s="384" t="s">
        <v>535</v>
      </c>
      <c r="CC2825" s="384" t="str">
        <f t="shared" si="408"/>
        <v>Sylhet Golapganj</v>
      </c>
      <c r="CD2825" s="629"/>
      <c r="CE2825" s="629"/>
      <c r="CF2825" s="629"/>
      <c r="CG2825" s="629"/>
      <c r="CH2825" s="629"/>
      <c r="CI2825" s="629"/>
      <c r="CJ2825" s="629"/>
      <c r="CK2825" s="629"/>
      <c r="CN2825" s="384" t="s">
        <v>82</v>
      </c>
      <c r="CO2825" s="384" t="s">
        <v>535</v>
      </c>
      <c r="CP2825" s="384" t="str">
        <f t="shared" si="409"/>
        <v>Sylhet Golapganj</v>
      </c>
      <c r="CQ2825" s="629"/>
      <c r="CR2825" s="629"/>
      <c r="CS2825" s="629"/>
      <c r="CT2825" s="629"/>
      <c r="CU2825" s="629"/>
      <c r="CV2825" s="629"/>
      <c r="CW2825" s="629"/>
      <c r="CX2825" s="629"/>
      <c r="CZ2825" s="384" t="s">
        <v>82</v>
      </c>
      <c r="DA2825" s="384" t="s">
        <v>535</v>
      </c>
      <c r="DB2825" s="384" t="str">
        <f t="shared" si="400"/>
        <v>Sylhet Golapganj</v>
      </c>
      <c r="DC2825" s="566"/>
      <c r="DD2825"/>
      <c r="DE2825" s="384" t="s">
        <v>82</v>
      </c>
      <c r="DF2825" s="384" t="s">
        <v>535</v>
      </c>
      <c r="DG2825" s="384" t="str">
        <f t="shared" si="401"/>
        <v>Sylhet Golapganj</v>
      </c>
      <c r="DH2825" s="566"/>
      <c r="DI2825"/>
      <c r="DJ2825" s="384" t="s">
        <v>82</v>
      </c>
      <c r="DK2825" s="384" t="s">
        <v>535</v>
      </c>
      <c r="DL2825" s="384" t="str">
        <f t="shared" si="405"/>
        <v>Sylhet Golapganj</v>
      </c>
      <c r="DM2825" s="566"/>
      <c r="DN2825"/>
      <c r="DO2825" s="384" t="s">
        <v>82</v>
      </c>
      <c r="DP2825" s="384" t="s">
        <v>535</v>
      </c>
      <c r="DQ2825" s="384" t="str">
        <f t="shared" si="406"/>
        <v>Sylhet Golapganj</v>
      </c>
      <c r="DR2825" s="566"/>
    </row>
    <row r="2826" spans="1:122" ht="15" hidden="1" x14ac:dyDescent="0.25">
      <c r="A2826" s="384" t="s">
        <v>82</v>
      </c>
      <c r="B2826" s="384" t="s">
        <v>536</v>
      </c>
      <c r="C2826" s="384" t="str">
        <f t="shared" si="403"/>
        <v>Sylhet Gowaingath</v>
      </c>
      <c r="D2826" s="626"/>
      <c r="E2826" s="626"/>
      <c r="F2826" s="626"/>
      <c r="G2826" s="626"/>
      <c r="H2826" s="626"/>
      <c r="I2826" s="626"/>
      <c r="J2826" s="626"/>
      <c r="K2826" s="626"/>
      <c r="L2826" s="626"/>
      <c r="M2826" s="626"/>
      <c r="N2826" s="626"/>
      <c r="O2826" s="626"/>
      <c r="P2826" s="626"/>
      <c r="Q2826" s="626"/>
      <c r="R2826" s="626"/>
      <c r="S2826" s="324"/>
      <c r="T2826" s="324"/>
      <c r="U2826" s="384" t="s">
        <v>82</v>
      </c>
      <c r="V2826" s="384" t="s">
        <v>536</v>
      </c>
      <c r="W2826" s="384" t="str">
        <f t="shared" si="404"/>
        <v>Sylhet Gowaingath</v>
      </c>
      <c r="X2826" s="626"/>
      <c r="Y2826" s="626"/>
      <c r="Z2826" s="626"/>
      <c r="AA2826" s="626"/>
      <c r="AB2826" s="626"/>
      <c r="AC2826" s="626"/>
      <c r="AD2826" s="626"/>
      <c r="AE2826" s="626"/>
      <c r="AF2826" s="626"/>
      <c r="AG2826" s="626"/>
      <c r="AH2826" s="626"/>
      <c r="AI2826" s="626"/>
      <c r="AJ2826" s="626"/>
      <c r="AK2826" s="626"/>
      <c r="AL2826" s="626"/>
      <c r="AO2826" s="384" t="s">
        <v>82</v>
      </c>
      <c r="AP2826" s="384" t="s">
        <v>536</v>
      </c>
      <c r="AQ2826" s="384" t="str">
        <f t="shared" si="407"/>
        <v>Sylhet Gowaingath</v>
      </c>
      <c r="AR2826" s="627"/>
      <c r="AS2826" s="627"/>
      <c r="AT2826" s="627"/>
      <c r="AU2826" s="627"/>
      <c r="AV2826" s="627"/>
      <c r="AW2826" s="627"/>
      <c r="AX2826" s="627"/>
      <c r="AY2826" s="627"/>
      <c r="AZ2826" s="627"/>
      <c r="BA2826" s="627"/>
      <c r="BB2826" s="627"/>
      <c r="BC2826" s="627"/>
      <c r="BD2826" s="627"/>
      <c r="BE2826" s="627"/>
      <c r="BF2826" s="627"/>
      <c r="BH2826" s="384" t="s">
        <v>82</v>
      </c>
      <c r="BI2826" s="384" t="s">
        <v>536</v>
      </c>
      <c r="BJ2826" s="384" t="str">
        <f t="shared" si="402"/>
        <v>Sylhet Gowaingath</v>
      </c>
      <c r="BK2826" s="627"/>
      <c r="BL2826" s="627"/>
      <c r="BM2826" s="627"/>
      <c r="BN2826" s="627"/>
      <c r="BO2826" s="627"/>
      <c r="BP2826" s="627"/>
      <c r="BQ2826" s="627"/>
      <c r="BR2826" s="627"/>
      <c r="BS2826" s="627"/>
      <c r="BT2826" s="627"/>
      <c r="BU2826" s="627"/>
      <c r="BV2826" s="627"/>
      <c r="BW2826" s="627"/>
      <c r="BX2826" s="627"/>
      <c r="BY2826" s="627"/>
      <c r="CA2826" s="384" t="s">
        <v>82</v>
      </c>
      <c r="CB2826" s="384" t="s">
        <v>536</v>
      </c>
      <c r="CC2826" s="384" t="str">
        <f t="shared" si="408"/>
        <v>Sylhet Gowaingath</v>
      </c>
      <c r="CD2826" s="629"/>
      <c r="CE2826" s="629"/>
      <c r="CF2826" s="629"/>
      <c r="CG2826" s="629"/>
      <c r="CH2826" s="629"/>
      <c r="CI2826" s="629"/>
      <c r="CJ2826" s="629"/>
      <c r="CK2826" s="629"/>
      <c r="CN2826" s="384" t="s">
        <v>82</v>
      </c>
      <c r="CO2826" s="384" t="s">
        <v>536</v>
      </c>
      <c r="CP2826" s="384" t="str">
        <f t="shared" si="409"/>
        <v>Sylhet Gowaingath</v>
      </c>
      <c r="CQ2826" s="629"/>
      <c r="CR2826" s="629"/>
      <c r="CS2826" s="629"/>
      <c r="CT2826" s="629"/>
      <c r="CU2826" s="629"/>
      <c r="CV2826" s="629"/>
      <c r="CW2826" s="629"/>
      <c r="CX2826" s="629"/>
      <c r="CZ2826" s="384" t="s">
        <v>82</v>
      </c>
      <c r="DA2826" s="384" t="s">
        <v>536</v>
      </c>
      <c r="DB2826" s="384" t="str">
        <f t="shared" si="400"/>
        <v>Sylhet Gowaingath</v>
      </c>
      <c r="DC2826" s="566"/>
      <c r="DD2826"/>
      <c r="DE2826" s="384" t="s">
        <v>82</v>
      </c>
      <c r="DF2826" s="384" t="s">
        <v>536</v>
      </c>
      <c r="DG2826" s="384" t="str">
        <f t="shared" si="401"/>
        <v>Sylhet Gowaingath</v>
      </c>
      <c r="DH2826" s="566"/>
      <c r="DI2826"/>
      <c r="DJ2826" s="384" t="s">
        <v>82</v>
      </c>
      <c r="DK2826" s="384" t="s">
        <v>536</v>
      </c>
      <c r="DL2826" s="384" t="str">
        <f t="shared" si="405"/>
        <v>Sylhet Gowaingath</v>
      </c>
      <c r="DM2826" s="566"/>
      <c r="DN2826"/>
      <c r="DO2826" s="384" t="s">
        <v>82</v>
      </c>
      <c r="DP2826" s="384" t="s">
        <v>536</v>
      </c>
      <c r="DQ2826" s="384" t="str">
        <f t="shared" si="406"/>
        <v>Sylhet Gowaingath</v>
      </c>
      <c r="DR2826" s="566"/>
    </row>
    <row r="2827" spans="1:122" ht="15" hidden="1" x14ac:dyDescent="0.25">
      <c r="A2827" s="384" t="s">
        <v>82</v>
      </c>
      <c r="B2827" s="384" t="s">
        <v>537</v>
      </c>
      <c r="C2827" s="384" t="str">
        <f t="shared" si="403"/>
        <v>Sylhet Jointiapur</v>
      </c>
      <c r="D2827" s="626"/>
      <c r="E2827" s="626"/>
      <c r="F2827" s="626"/>
      <c r="G2827" s="626"/>
      <c r="H2827" s="626"/>
      <c r="I2827" s="626"/>
      <c r="J2827" s="626"/>
      <c r="K2827" s="626"/>
      <c r="L2827" s="626"/>
      <c r="M2827" s="626"/>
      <c r="N2827" s="626"/>
      <c r="O2827" s="626"/>
      <c r="P2827" s="626"/>
      <c r="Q2827" s="626"/>
      <c r="R2827" s="626"/>
      <c r="S2827" s="324"/>
      <c r="T2827" s="324"/>
      <c r="U2827" s="384" t="s">
        <v>82</v>
      </c>
      <c r="V2827" s="384" t="s">
        <v>537</v>
      </c>
      <c r="W2827" s="384" t="str">
        <f t="shared" si="404"/>
        <v>Sylhet Jointiapur</v>
      </c>
      <c r="X2827" s="626"/>
      <c r="Y2827" s="626"/>
      <c r="Z2827" s="626"/>
      <c r="AA2827" s="626"/>
      <c r="AB2827" s="626"/>
      <c r="AC2827" s="626"/>
      <c r="AD2827" s="626"/>
      <c r="AE2827" s="626"/>
      <c r="AF2827" s="626"/>
      <c r="AG2827" s="626"/>
      <c r="AH2827" s="626"/>
      <c r="AI2827" s="626"/>
      <c r="AJ2827" s="626"/>
      <c r="AK2827" s="626"/>
      <c r="AL2827" s="626"/>
      <c r="AO2827" s="384" t="s">
        <v>82</v>
      </c>
      <c r="AP2827" s="384" t="s">
        <v>537</v>
      </c>
      <c r="AQ2827" s="384" t="str">
        <f t="shared" si="407"/>
        <v>Sylhet Jointiapur</v>
      </c>
      <c r="AR2827" s="627"/>
      <c r="AS2827" s="627"/>
      <c r="AT2827" s="627"/>
      <c r="AU2827" s="627"/>
      <c r="AV2827" s="627"/>
      <c r="AW2827" s="627"/>
      <c r="AX2827" s="627"/>
      <c r="AY2827" s="627"/>
      <c r="AZ2827" s="627"/>
      <c r="BA2827" s="627"/>
      <c r="BB2827" s="627"/>
      <c r="BC2827" s="627"/>
      <c r="BD2827" s="627"/>
      <c r="BE2827" s="627"/>
      <c r="BF2827" s="627"/>
      <c r="BH2827" s="384" t="s">
        <v>82</v>
      </c>
      <c r="BI2827" s="384" t="s">
        <v>537</v>
      </c>
      <c r="BJ2827" s="384" t="str">
        <f t="shared" si="402"/>
        <v>Sylhet Jointiapur</v>
      </c>
      <c r="BK2827" s="627"/>
      <c r="BL2827" s="627"/>
      <c r="BM2827" s="627"/>
      <c r="BN2827" s="627"/>
      <c r="BO2827" s="627"/>
      <c r="BP2827" s="627"/>
      <c r="BQ2827" s="627"/>
      <c r="BR2827" s="627"/>
      <c r="BS2827" s="627"/>
      <c r="BT2827" s="627"/>
      <c r="BU2827" s="627"/>
      <c r="BV2827" s="627"/>
      <c r="BW2827" s="627"/>
      <c r="BX2827" s="627"/>
      <c r="BY2827" s="627"/>
      <c r="CA2827" s="384" t="s">
        <v>82</v>
      </c>
      <c r="CB2827" s="384" t="s">
        <v>537</v>
      </c>
      <c r="CC2827" s="384" t="str">
        <f t="shared" si="408"/>
        <v>Sylhet Jointiapur</v>
      </c>
      <c r="CD2827" s="629"/>
      <c r="CE2827" s="629"/>
      <c r="CF2827" s="629"/>
      <c r="CG2827" s="629"/>
      <c r="CH2827" s="629"/>
      <c r="CI2827" s="629"/>
      <c r="CJ2827" s="629"/>
      <c r="CK2827" s="629"/>
      <c r="CN2827" s="384" t="s">
        <v>82</v>
      </c>
      <c r="CO2827" s="384" t="s">
        <v>537</v>
      </c>
      <c r="CP2827" s="384" t="str">
        <f t="shared" si="409"/>
        <v>Sylhet Jointiapur</v>
      </c>
      <c r="CQ2827" s="629"/>
      <c r="CR2827" s="629"/>
      <c r="CS2827" s="629"/>
      <c r="CT2827" s="629"/>
      <c r="CU2827" s="629"/>
      <c r="CV2827" s="629"/>
      <c r="CW2827" s="629"/>
      <c r="CX2827" s="629"/>
      <c r="CZ2827" s="384" t="s">
        <v>82</v>
      </c>
      <c r="DA2827" s="384" t="s">
        <v>537</v>
      </c>
      <c r="DB2827" s="384" t="str">
        <f t="shared" si="400"/>
        <v>Sylhet Jointiapur</v>
      </c>
      <c r="DC2827" s="566"/>
      <c r="DD2827"/>
      <c r="DE2827" s="384" t="s">
        <v>82</v>
      </c>
      <c r="DF2827" s="384" t="s">
        <v>537</v>
      </c>
      <c r="DG2827" s="384" t="str">
        <f t="shared" si="401"/>
        <v>Sylhet Jointiapur</v>
      </c>
      <c r="DH2827" s="566"/>
      <c r="DI2827"/>
      <c r="DJ2827" s="384" t="s">
        <v>82</v>
      </c>
      <c r="DK2827" s="384" t="s">
        <v>537</v>
      </c>
      <c r="DL2827" s="384" t="str">
        <f t="shared" si="405"/>
        <v>Sylhet Jointiapur</v>
      </c>
      <c r="DM2827" s="566"/>
      <c r="DN2827"/>
      <c r="DO2827" s="384" t="s">
        <v>82</v>
      </c>
      <c r="DP2827" s="384" t="s">
        <v>537</v>
      </c>
      <c r="DQ2827" s="384" t="str">
        <f t="shared" si="406"/>
        <v>Sylhet Jointiapur</v>
      </c>
      <c r="DR2827" s="566"/>
    </row>
    <row r="2828" spans="1:122" ht="15" hidden="1" x14ac:dyDescent="0.25">
      <c r="A2828" s="384" t="s">
        <v>82</v>
      </c>
      <c r="B2828" s="384" t="s">
        <v>538</v>
      </c>
      <c r="C2828" s="384" t="str">
        <f t="shared" si="403"/>
        <v>Sylhet Kanairghat</v>
      </c>
      <c r="D2828" s="626"/>
      <c r="E2828" s="626"/>
      <c r="F2828" s="626"/>
      <c r="G2828" s="626"/>
      <c r="H2828" s="626"/>
      <c r="I2828" s="626"/>
      <c r="J2828" s="626"/>
      <c r="K2828" s="626"/>
      <c r="L2828" s="626"/>
      <c r="M2828" s="626"/>
      <c r="N2828" s="626"/>
      <c r="O2828" s="626"/>
      <c r="P2828" s="626"/>
      <c r="Q2828" s="626"/>
      <c r="R2828" s="626"/>
      <c r="S2828" s="324"/>
      <c r="T2828" s="324"/>
      <c r="U2828" s="384" t="s">
        <v>82</v>
      </c>
      <c r="V2828" s="384" t="s">
        <v>538</v>
      </c>
      <c r="W2828" s="384" t="str">
        <f t="shared" si="404"/>
        <v>Sylhet Kanairghat</v>
      </c>
      <c r="X2828" s="626"/>
      <c r="Y2828" s="626"/>
      <c r="Z2828" s="626"/>
      <c r="AA2828" s="626"/>
      <c r="AB2828" s="626"/>
      <c r="AC2828" s="626"/>
      <c r="AD2828" s="626"/>
      <c r="AE2828" s="626"/>
      <c r="AF2828" s="626"/>
      <c r="AG2828" s="626"/>
      <c r="AH2828" s="626"/>
      <c r="AI2828" s="626"/>
      <c r="AJ2828" s="626"/>
      <c r="AK2828" s="626"/>
      <c r="AL2828" s="626"/>
      <c r="AO2828" s="384" t="s">
        <v>82</v>
      </c>
      <c r="AP2828" s="384" t="s">
        <v>538</v>
      </c>
      <c r="AQ2828" s="384" t="str">
        <f t="shared" si="407"/>
        <v>Sylhet Kanairghat</v>
      </c>
      <c r="AR2828" s="627"/>
      <c r="AS2828" s="627"/>
      <c r="AT2828" s="627"/>
      <c r="AU2828" s="627"/>
      <c r="AV2828" s="627"/>
      <c r="AW2828" s="627"/>
      <c r="AX2828" s="627"/>
      <c r="AY2828" s="627"/>
      <c r="AZ2828" s="627"/>
      <c r="BA2828" s="627"/>
      <c r="BB2828" s="627"/>
      <c r="BC2828" s="627"/>
      <c r="BD2828" s="627"/>
      <c r="BE2828" s="627"/>
      <c r="BF2828" s="627"/>
      <c r="BH2828" s="384" t="s">
        <v>82</v>
      </c>
      <c r="BI2828" s="384" t="s">
        <v>538</v>
      </c>
      <c r="BJ2828" s="384" t="str">
        <f t="shared" si="402"/>
        <v>Sylhet Kanairghat</v>
      </c>
      <c r="BK2828" s="627"/>
      <c r="BL2828" s="627"/>
      <c r="BM2828" s="627"/>
      <c r="BN2828" s="627"/>
      <c r="BO2828" s="627"/>
      <c r="BP2828" s="627"/>
      <c r="BQ2828" s="627"/>
      <c r="BR2828" s="627"/>
      <c r="BS2828" s="627"/>
      <c r="BT2828" s="627"/>
      <c r="BU2828" s="627"/>
      <c r="BV2828" s="627"/>
      <c r="BW2828" s="627"/>
      <c r="BX2828" s="627"/>
      <c r="BY2828" s="627"/>
      <c r="CA2828" s="384" t="s">
        <v>82</v>
      </c>
      <c r="CB2828" s="384" t="s">
        <v>538</v>
      </c>
      <c r="CC2828" s="384" t="str">
        <f t="shared" si="408"/>
        <v>Sylhet Kanairghat</v>
      </c>
      <c r="CD2828" s="629"/>
      <c r="CE2828" s="629"/>
      <c r="CF2828" s="629"/>
      <c r="CG2828" s="629"/>
      <c r="CH2828" s="629"/>
      <c r="CI2828" s="629"/>
      <c r="CJ2828" s="629"/>
      <c r="CK2828" s="629"/>
      <c r="CN2828" s="384" t="s">
        <v>82</v>
      </c>
      <c r="CO2828" s="384" t="s">
        <v>538</v>
      </c>
      <c r="CP2828" s="384" t="str">
        <f t="shared" si="409"/>
        <v>Sylhet Kanairghat</v>
      </c>
      <c r="CQ2828" s="629"/>
      <c r="CR2828" s="629"/>
      <c r="CS2828" s="629"/>
      <c r="CT2828" s="629"/>
      <c r="CU2828" s="629"/>
      <c r="CV2828" s="629"/>
      <c r="CW2828" s="629"/>
      <c r="CX2828" s="629"/>
      <c r="CZ2828" s="384" t="s">
        <v>82</v>
      </c>
      <c r="DA2828" s="384" t="s">
        <v>538</v>
      </c>
      <c r="DB2828" s="384" t="str">
        <f t="shared" si="400"/>
        <v>Sylhet Kanairghat</v>
      </c>
      <c r="DC2828" s="566"/>
      <c r="DD2828"/>
      <c r="DE2828" s="384" t="s">
        <v>82</v>
      </c>
      <c r="DF2828" s="384" t="s">
        <v>538</v>
      </c>
      <c r="DG2828" s="384" t="str">
        <f t="shared" si="401"/>
        <v>Sylhet Kanairghat</v>
      </c>
      <c r="DH2828" s="566"/>
      <c r="DI2828"/>
      <c r="DJ2828" s="384" t="s">
        <v>82</v>
      </c>
      <c r="DK2828" s="384" t="s">
        <v>538</v>
      </c>
      <c r="DL2828" s="384" t="str">
        <f t="shared" si="405"/>
        <v>Sylhet Kanairghat</v>
      </c>
      <c r="DM2828" s="566"/>
      <c r="DN2828"/>
      <c r="DO2828" s="384" t="s">
        <v>82</v>
      </c>
      <c r="DP2828" s="384" t="s">
        <v>538</v>
      </c>
      <c r="DQ2828" s="384" t="str">
        <f t="shared" si="406"/>
        <v>Sylhet Kanairghat</v>
      </c>
      <c r="DR2828" s="566"/>
    </row>
    <row r="2829" spans="1:122" ht="15" hidden="1" x14ac:dyDescent="0.25">
      <c r="A2829" s="384" t="s">
        <v>82</v>
      </c>
      <c r="B2829" s="385" t="s">
        <v>539</v>
      </c>
      <c r="C2829" s="384" t="str">
        <f t="shared" si="403"/>
        <v>Sylhet South Surma</v>
      </c>
      <c r="D2829" s="626"/>
      <c r="E2829" s="626"/>
      <c r="F2829" s="626"/>
      <c r="G2829" s="626"/>
      <c r="H2829" s="626"/>
      <c r="I2829" s="626"/>
      <c r="J2829" s="626"/>
      <c r="K2829" s="626"/>
      <c r="L2829" s="626"/>
      <c r="M2829" s="626"/>
      <c r="N2829" s="626"/>
      <c r="O2829" s="626"/>
      <c r="P2829" s="626"/>
      <c r="Q2829" s="626"/>
      <c r="R2829" s="626"/>
      <c r="S2829" s="324"/>
      <c r="T2829" s="324"/>
      <c r="U2829" s="384" t="s">
        <v>82</v>
      </c>
      <c r="V2829" s="385" t="s">
        <v>539</v>
      </c>
      <c r="W2829" s="384" t="str">
        <f t="shared" si="404"/>
        <v>Sylhet South Surma</v>
      </c>
      <c r="X2829" s="626"/>
      <c r="Y2829" s="626"/>
      <c r="Z2829" s="626"/>
      <c r="AA2829" s="626"/>
      <c r="AB2829" s="626"/>
      <c r="AC2829" s="626"/>
      <c r="AD2829" s="626"/>
      <c r="AE2829" s="626"/>
      <c r="AF2829" s="626"/>
      <c r="AG2829" s="626"/>
      <c r="AH2829" s="626"/>
      <c r="AI2829" s="626"/>
      <c r="AJ2829" s="626"/>
      <c r="AK2829" s="626"/>
      <c r="AL2829" s="626"/>
      <c r="AO2829" s="384" t="s">
        <v>82</v>
      </c>
      <c r="AP2829" s="385" t="s">
        <v>539</v>
      </c>
      <c r="AQ2829" s="384" t="str">
        <f t="shared" si="407"/>
        <v>Sylhet South Surma</v>
      </c>
      <c r="AR2829" s="627"/>
      <c r="AS2829" s="627"/>
      <c r="AT2829" s="627"/>
      <c r="AU2829" s="627"/>
      <c r="AV2829" s="627"/>
      <c r="AW2829" s="627"/>
      <c r="AX2829" s="627"/>
      <c r="AY2829" s="627"/>
      <c r="AZ2829" s="627"/>
      <c r="BA2829" s="627"/>
      <c r="BB2829" s="627"/>
      <c r="BC2829" s="627"/>
      <c r="BD2829" s="627"/>
      <c r="BE2829" s="627"/>
      <c r="BF2829" s="627"/>
      <c r="BH2829" s="384" t="s">
        <v>82</v>
      </c>
      <c r="BI2829" s="385" t="s">
        <v>539</v>
      </c>
      <c r="BJ2829" s="384" t="str">
        <f t="shared" si="402"/>
        <v>Sylhet South Surma</v>
      </c>
      <c r="BK2829" s="627"/>
      <c r="BL2829" s="627"/>
      <c r="BM2829" s="627"/>
      <c r="BN2829" s="627"/>
      <c r="BO2829" s="627"/>
      <c r="BP2829" s="627"/>
      <c r="BQ2829" s="627"/>
      <c r="BR2829" s="627"/>
      <c r="BS2829" s="627"/>
      <c r="BT2829" s="627"/>
      <c r="BU2829" s="627"/>
      <c r="BV2829" s="627"/>
      <c r="BW2829" s="627"/>
      <c r="BX2829" s="627"/>
      <c r="BY2829" s="627"/>
      <c r="CA2829" s="384" t="s">
        <v>82</v>
      </c>
      <c r="CB2829" s="385" t="s">
        <v>539</v>
      </c>
      <c r="CC2829" s="384" t="str">
        <f t="shared" si="408"/>
        <v>Sylhet South Surma</v>
      </c>
      <c r="CD2829" s="629"/>
      <c r="CE2829" s="629"/>
      <c r="CF2829" s="629"/>
      <c r="CG2829" s="629"/>
      <c r="CH2829" s="629"/>
      <c r="CI2829" s="629"/>
      <c r="CJ2829" s="629"/>
      <c r="CK2829" s="629"/>
      <c r="CN2829" s="384" t="s">
        <v>82</v>
      </c>
      <c r="CO2829" s="385" t="s">
        <v>539</v>
      </c>
      <c r="CP2829" s="384" t="str">
        <f t="shared" si="409"/>
        <v>Sylhet South Surma</v>
      </c>
      <c r="CQ2829" s="629"/>
      <c r="CR2829" s="629"/>
      <c r="CS2829" s="629"/>
      <c r="CT2829" s="629"/>
      <c r="CU2829" s="629"/>
      <c r="CV2829" s="629"/>
      <c r="CW2829" s="629"/>
      <c r="CX2829" s="629"/>
      <c r="CZ2829" s="384" t="s">
        <v>82</v>
      </c>
      <c r="DA2829" s="385" t="s">
        <v>539</v>
      </c>
      <c r="DB2829" s="384" t="str">
        <f t="shared" si="400"/>
        <v>Sylhet South Surma</v>
      </c>
      <c r="DC2829" s="566"/>
      <c r="DD2829"/>
      <c r="DE2829" s="384" t="s">
        <v>82</v>
      </c>
      <c r="DF2829" s="385" t="s">
        <v>539</v>
      </c>
      <c r="DG2829" s="384" t="str">
        <f t="shared" si="401"/>
        <v>Sylhet South Surma</v>
      </c>
      <c r="DH2829" s="566"/>
      <c r="DI2829"/>
      <c r="DJ2829" s="384" t="s">
        <v>82</v>
      </c>
      <c r="DK2829" s="385" t="s">
        <v>539</v>
      </c>
      <c r="DL2829" s="384" t="str">
        <f t="shared" si="405"/>
        <v>Sylhet South Surma</v>
      </c>
      <c r="DM2829" s="566"/>
      <c r="DN2829"/>
      <c r="DO2829" s="384" t="s">
        <v>82</v>
      </c>
      <c r="DP2829" s="385" t="s">
        <v>539</v>
      </c>
      <c r="DQ2829" s="384" t="str">
        <f t="shared" si="406"/>
        <v>Sylhet South Surma</v>
      </c>
      <c r="DR2829" s="566"/>
    </row>
    <row r="2830" spans="1:122" ht="15" hidden="1" x14ac:dyDescent="0.25">
      <c r="A2830" s="384" t="s">
        <v>82</v>
      </c>
      <c r="B2830" s="241" t="s">
        <v>646</v>
      </c>
      <c r="C2830" s="384" t="str">
        <f t="shared" si="403"/>
        <v>Sylhet Sylhet Sadar</v>
      </c>
      <c r="D2830" s="626"/>
      <c r="E2830" s="626"/>
      <c r="F2830" s="626"/>
      <c r="G2830" s="626"/>
      <c r="H2830" s="626"/>
      <c r="I2830" s="626"/>
      <c r="J2830" s="626"/>
      <c r="K2830" s="626"/>
      <c r="L2830" s="626"/>
      <c r="M2830" s="626"/>
      <c r="N2830" s="626"/>
      <c r="O2830" s="626"/>
      <c r="P2830" s="626"/>
      <c r="Q2830" s="626"/>
      <c r="R2830" s="626"/>
      <c r="S2830" s="324"/>
      <c r="T2830" s="324"/>
      <c r="U2830" s="384" t="s">
        <v>82</v>
      </c>
      <c r="V2830" s="241" t="s">
        <v>646</v>
      </c>
      <c r="W2830" s="384" t="str">
        <f t="shared" si="404"/>
        <v>Sylhet Sylhet Sadar</v>
      </c>
      <c r="X2830" s="626"/>
      <c r="Y2830" s="626"/>
      <c r="Z2830" s="626"/>
      <c r="AA2830" s="626"/>
      <c r="AB2830" s="626"/>
      <c r="AC2830" s="626"/>
      <c r="AD2830" s="626"/>
      <c r="AE2830" s="626"/>
      <c r="AF2830" s="626"/>
      <c r="AG2830" s="626"/>
      <c r="AH2830" s="626"/>
      <c r="AI2830" s="626"/>
      <c r="AJ2830" s="626"/>
      <c r="AK2830" s="626"/>
      <c r="AL2830" s="626"/>
      <c r="AO2830" s="384" t="s">
        <v>82</v>
      </c>
      <c r="AP2830" s="241" t="s">
        <v>646</v>
      </c>
      <c r="AQ2830" s="384" t="str">
        <f t="shared" si="407"/>
        <v>Sylhet Sylhet Sadar</v>
      </c>
      <c r="AR2830" s="627"/>
      <c r="AS2830" s="627"/>
      <c r="AT2830" s="627"/>
      <c r="AU2830" s="627"/>
      <c r="AV2830" s="627"/>
      <c r="AW2830" s="627"/>
      <c r="AX2830" s="627"/>
      <c r="AY2830" s="627"/>
      <c r="AZ2830" s="627"/>
      <c r="BA2830" s="627"/>
      <c r="BB2830" s="627"/>
      <c r="BC2830" s="627"/>
      <c r="BD2830" s="627"/>
      <c r="BE2830" s="627"/>
      <c r="BF2830" s="627"/>
      <c r="BH2830" s="384" t="s">
        <v>82</v>
      </c>
      <c r="BI2830" s="241" t="s">
        <v>646</v>
      </c>
      <c r="BJ2830" s="384" t="str">
        <f t="shared" si="402"/>
        <v>Sylhet Sylhet Sadar</v>
      </c>
      <c r="BK2830" s="627"/>
      <c r="BL2830" s="627"/>
      <c r="BM2830" s="627"/>
      <c r="BN2830" s="627"/>
      <c r="BO2830" s="627"/>
      <c r="BP2830" s="627"/>
      <c r="BQ2830" s="627"/>
      <c r="BR2830" s="627"/>
      <c r="BS2830" s="627"/>
      <c r="BT2830" s="627"/>
      <c r="BU2830" s="627"/>
      <c r="BV2830" s="627"/>
      <c r="BW2830" s="627"/>
      <c r="BX2830" s="627"/>
      <c r="BY2830" s="627"/>
      <c r="CA2830" s="384" t="s">
        <v>82</v>
      </c>
      <c r="CB2830" s="241" t="s">
        <v>646</v>
      </c>
      <c r="CC2830" s="384" t="str">
        <f t="shared" si="408"/>
        <v>Sylhet Sylhet Sadar</v>
      </c>
      <c r="CD2830" s="629"/>
      <c r="CE2830" s="629"/>
      <c r="CF2830" s="629"/>
      <c r="CG2830" s="629"/>
      <c r="CH2830" s="629"/>
      <c r="CI2830" s="629"/>
      <c r="CJ2830" s="629"/>
      <c r="CK2830" s="629"/>
      <c r="CN2830" s="384" t="s">
        <v>82</v>
      </c>
      <c r="CO2830" s="241" t="s">
        <v>646</v>
      </c>
      <c r="CP2830" s="384" t="str">
        <f t="shared" si="409"/>
        <v>Sylhet Sylhet Sadar</v>
      </c>
      <c r="CQ2830" s="629"/>
      <c r="CR2830" s="629"/>
      <c r="CS2830" s="629"/>
      <c r="CT2830" s="629"/>
      <c r="CU2830" s="629"/>
      <c r="CV2830" s="629"/>
      <c r="CW2830" s="629"/>
      <c r="CX2830" s="629"/>
      <c r="CZ2830" s="384" t="s">
        <v>82</v>
      </c>
      <c r="DA2830" s="241" t="s">
        <v>646</v>
      </c>
      <c r="DB2830" s="384" t="str">
        <f t="shared" si="400"/>
        <v>Sylhet Sylhet Sadar</v>
      </c>
      <c r="DC2830" s="566"/>
      <c r="DD2830"/>
      <c r="DE2830" s="384" t="s">
        <v>82</v>
      </c>
      <c r="DF2830" s="241" t="s">
        <v>646</v>
      </c>
      <c r="DG2830" s="384" t="str">
        <f t="shared" si="401"/>
        <v>Sylhet Sylhet Sadar</v>
      </c>
      <c r="DH2830" s="566"/>
      <c r="DI2830"/>
      <c r="DJ2830" s="384" t="s">
        <v>82</v>
      </c>
      <c r="DK2830" s="241" t="s">
        <v>646</v>
      </c>
      <c r="DL2830" s="384" t="str">
        <f t="shared" si="405"/>
        <v>Sylhet Sylhet Sadar</v>
      </c>
      <c r="DM2830" s="566"/>
      <c r="DN2830"/>
      <c r="DO2830" s="384" t="s">
        <v>82</v>
      </c>
      <c r="DP2830" s="241" t="s">
        <v>646</v>
      </c>
      <c r="DQ2830" s="384" t="str">
        <f t="shared" si="406"/>
        <v>Sylhet Sylhet Sadar</v>
      </c>
      <c r="DR2830" s="566"/>
    </row>
    <row r="2831" spans="1:122" ht="15" hidden="1" x14ac:dyDescent="0.25">
      <c r="A2831" s="384" t="s">
        <v>82</v>
      </c>
      <c r="B2831" s="384" t="s">
        <v>540</v>
      </c>
      <c r="C2831" s="384" t="str">
        <f t="shared" si="403"/>
        <v>Sylhet Zakiganj</v>
      </c>
      <c r="D2831" s="626"/>
      <c r="E2831" s="626"/>
      <c r="F2831" s="626"/>
      <c r="G2831" s="626"/>
      <c r="H2831" s="626"/>
      <c r="I2831" s="626"/>
      <c r="J2831" s="626"/>
      <c r="K2831" s="626"/>
      <c r="L2831" s="626"/>
      <c r="M2831" s="626"/>
      <c r="N2831" s="626"/>
      <c r="O2831" s="626"/>
      <c r="P2831" s="626"/>
      <c r="Q2831" s="626"/>
      <c r="R2831" s="626"/>
      <c r="S2831" s="324"/>
      <c r="T2831" s="324"/>
      <c r="U2831" s="384" t="s">
        <v>82</v>
      </c>
      <c r="V2831" s="384" t="s">
        <v>540</v>
      </c>
      <c r="W2831" s="384" t="str">
        <f t="shared" si="404"/>
        <v>Sylhet Zakiganj</v>
      </c>
      <c r="X2831" s="626"/>
      <c r="Y2831" s="626"/>
      <c r="Z2831" s="626"/>
      <c r="AA2831" s="626"/>
      <c r="AB2831" s="626"/>
      <c r="AC2831" s="626"/>
      <c r="AD2831" s="626"/>
      <c r="AE2831" s="626"/>
      <c r="AF2831" s="626"/>
      <c r="AG2831" s="626"/>
      <c r="AH2831" s="626"/>
      <c r="AI2831" s="626"/>
      <c r="AJ2831" s="626"/>
      <c r="AK2831" s="626"/>
      <c r="AL2831" s="626"/>
      <c r="AO2831" s="384" t="s">
        <v>82</v>
      </c>
      <c r="AP2831" s="384" t="s">
        <v>540</v>
      </c>
      <c r="AQ2831" s="384" t="str">
        <f t="shared" si="407"/>
        <v>Sylhet Zakiganj</v>
      </c>
      <c r="AR2831" s="627"/>
      <c r="AS2831" s="627"/>
      <c r="AT2831" s="627"/>
      <c r="AU2831" s="627"/>
      <c r="AV2831" s="627"/>
      <c r="AW2831" s="627"/>
      <c r="AX2831" s="627"/>
      <c r="AY2831" s="627"/>
      <c r="AZ2831" s="627"/>
      <c r="BA2831" s="627"/>
      <c r="BB2831" s="627"/>
      <c r="BC2831" s="627"/>
      <c r="BD2831" s="627"/>
      <c r="BE2831" s="627"/>
      <c r="BF2831" s="627"/>
      <c r="BH2831" s="384" t="s">
        <v>82</v>
      </c>
      <c r="BI2831" s="384" t="s">
        <v>540</v>
      </c>
      <c r="BJ2831" s="384" t="str">
        <f t="shared" si="402"/>
        <v>Sylhet Zakiganj</v>
      </c>
      <c r="BK2831" s="627"/>
      <c r="BL2831" s="627"/>
      <c r="BM2831" s="627"/>
      <c r="BN2831" s="627"/>
      <c r="BO2831" s="627"/>
      <c r="BP2831" s="627"/>
      <c r="BQ2831" s="627"/>
      <c r="BR2831" s="627"/>
      <c r="BS2831" s="627"/>
      <c r="BT2831" s="627"/>
      <c r="BU2831" s="627"/>
      <c r="BV2831" s="627"/>
      <c r="BW2831" s="627"/>
      <c r="BX2831" s="627"/>
      <c r="BY2831" s="627"/>
      <c r="CA2831" s="384" t="s">
        <v>82</v>
      </c>
      <c r="CB2831" s="384" t="s">
        <v>540</v>
      </c>
      <c r="CC2831" s="384" t="str">
        <f t="shared" si="408"/>
        <v>Sylhet Zakiganj</v>
      </c>
      <c r="CD2831" s="629"/>
      <c r="CE2831" s="629"/>
      <c r="CF2831" s="629"/>
      <c r="CG2831" s="629"/>
      <c r="CH2831" s="629"/>
      <c r="CI2831" s="629"/>
      <c r="CJ2831" s="629"/>
      <c r="CK2831" s="629"/>
      <c r="CN2831" s="384" t="s">
        <v>82</v>
      </c>
      <c r="CO2831" s="384" t="s">
        <v>540</v>
      </c>
      <c r="CP2831" s="384" t="str">
        <f t="shared" si="409"/>
        <v>Sylhet Zakiganj</v>
      </c>
      <c r="CQ2831" s="629"/>
      <c r="CR2831" s="629"/>
      <c r="CS2831" s="629"/>
      <c r="CT2831" s="629"/>
      <c r="CU2831" s="629"/>
      <c r="CV2831" s="629"/>
      <c r="CW2831" s="629"/>
      <c r="CX2831" s="629"/>
      <c r="CZ2831" s="384" t="s">
        <v>82</v>
      </c>
      <c r="DA2831" s="384" t="s">
        <v>540</v>
      </c>
      <c r="DB2831" s="384" t="str">
        <f t="shared" si="400"/>
        <v>Sylhet Zakiganj</v>
      </c>
      <c r="DC2831" s="566"/>
      <c r="DD2831"/>
      <c r="DE2831" s="384" t="s">
        <v>82</v>
      </c>
      <c r="DF2831" s="384" t="s">
        <v>540</v>
      </c>
      <c r="DG2831" s="384" t="str">
        <f t="shared" si="401"/>
        <v>Sylhet Zakiganj</v>
      </c>
      <c r="DH2831" s="566"/>
      <c r="DI2831"/>
      <c r="DJ2831" s="384" t="s">
        <v>82</v>
      </c>
      <c r="DK2831" s="384" t="s">
        <v>540</v>
      </c>
      <c r="DL2831" s="384" t="str">
        <f t="shared" si="405"/>
        <v>Sylhet Zakiganj</v>
      </c>
      <c r="DM2831" s="566"/>
      <c r="DN2831"/>
      <c r="DO2831" s="384" t="s">
        <v>82</v>
      </c>
      <c r="DP2831" s="384" t="s">
        <v>540</v>
      </c>
      <c r="DQ2831" s="384" t="str">
        <f t="shared" si="406"/>
        <v>Sylhet Zakiganj</v>
      </c>
      <c r="DR2831" s="566"/>
    </row>
    <row r="2832" spans="1:122" ht="84" hidden="1" customHeight="1" x14ac:dyDescent="0.25">
      <c r="A2832" s="390"/>
      <c r="B2832" s="391"/>
      <c r="C2832" s="392"/>
      <c r="D2832" s="379" t="s">
        <v>908</v>
      </c>
      <c r="E2832" s="379" t="s">
        <v>909</v>
      </c>
      <c r="F2832" s="379" t="s">
        <v>910</v>
      </c>
      <c r="G2832" s="379" t="s">
        <v>911</v>
      </c>
      <c r="H2832" s="379" t="s">
        <v>912</v>
      </c>
      <c r="I2832" s="380" t="s">
        <v>914</v>
      </c>
      <c r="J2832" s="380" t="s">
        <v>915</v>
      </c>
      <c r="K2832" s="380" t="s">
        <v>916</v>
      </c>
      <c r="L2832" s="380" t="s">
        <v>917</v>
      </c>
      <c r="M2832" s="380" t="s">
        <v>918</v>
      </c>
      <c r="N2832" s="381" t="s">
        <v>920</v>
      </c>
      <c r="O2832" s="381" t="s">
        <v>921</v>
      </c>
      <c r="P2832" s="381" t="s">
        <v>922</v>
      </c>
      <c r="Q2832" s="381" t="s">
        <v>923</v>
      </c>
      <c r="R2832" s="382" t="s">
        <v>924</v>
      </c>
      <c r="U2832" s="390"/>
      <c r="V2832" s="391"/>
      <c r="W2832" s="392"/>
      <c r="X2832" s="379" t="s">
        <v>908</v>
      </c>
      <c r="Y2832" s="379" t="s">
        <v>909</v>
      </c>
      <c r="Z2832" s="379" t="s">
        <v>910</v>
      </c>
      <c r="AA2832" s="379" t="s">
        <v>911</v>
      </c>
      <c r="AB2832" s="379" t="s">
        <v>912</v>
      </c>
      <c r="AC2832" s="380" t="s">
        <v>914</v>
      </c>
      <c r="AD2832" s="380" t="s">
        <v>915</v>
      </c>
      <c r="AE2832" s="380" t="s">
        <v>916</v>
      </c>
      <c r="AF2832" s="380" t="s">
        <v>917</v>
      </c>
      <c r="AG2832" s="380" t="s">
        <v>918</v>
      </c>
      <c r="AH2832" s="381" t="s">
        <v>920</v>
      </c>
      <c r="AI2832" s="381" t="s">
        <v>921</v>
      </c>
      <c r="AJ2832" s="381" t="s">
        <v>922</v>
      </c>
      <c r="AK2832" s="381" t="s">
        <v>923</v>
      </c>
      <c r="AL2832" s="382" t="s">
        <v>924</v>
      </c>
      <c r="AO2832" s="390"/>
      <c r="AP2832" s="391"/>
      <c r="AQ2832" s="392"/>
      <c r="AR2832" s="379" t="s">
        <v>908</v>
      </c>
      <c r="AS2832" s="379" t="s">
        <v>909</v>
      </c>
      <c r="AT2832" s="379" t="s">
        <v>910</v>
      </c>
      <c r="AU2832" s="379" t="s">
        <v>911</v>
      </c>
      <c r="AV2832" s="379" t="s">
        <v>912</v>
      </c>
      <c r="AW2832" s="380" t="s">
        <v>914</v>
      </c>
      <c r="AX2832" s="380" t="s">
        <v>915</v>
      </c>
      <c r="AY2832" s="380" t="s">
        <v>916</v>
      </c>
      <c r="AZ2832" s="380" t="s">
        <v>917</v>
      </c>
      <c r="BA2832" s="380" t="s">
        <v>918</v>
      </c>
      <c r="BB2832" s="381" t="s">
        <v>920</v>
      </c>
      <c r="BC2832" s="381" t="s">
        <v>921</v>
      </c>
      <c r="BD2832" s="381" t="s">
        <v>922</v>
      </c>
      <c r="BE2832" s="381" t="s">
        <v>923</v>
      </c>
      <c r="BF2832" s="382" t="s">
        <v>924</v>
      </c>
      <c r="BH2832" s="390"/>
      <c r="BI2832" s="391"/>
      <c r="BJ2832" s="392"/>
      <c r="BK2832" s="379" t="s">
        <v>908</v>
      </c>
      <c r="BL2832" s="379" t="s">
        <v>909</v>
      </c>
      <c r="BM2832" s="379" t="s">
        <v>910</v>
      </c>
      <c r="BN2832" s="379" t="s">
        <v>911</v>
      </c>
      <c r="BO2832" s="379" t="s">
        <v>912</v>
      </c>
      <c r="BP2832" s="380" t="s">
        <v>914</v>
      </c>
      <c r="BQ2832" s="380" t="s">
        <v>915</v>
      </c>
      <c r="BR2832" s="380" t="s">
        <v>916</v>
      </c>
      <c r="BS2832" s="380" t="s">
        <v>917</v>
      </c>
      <c r="BT2832" s="380" t="s">
        <v>918</v>
      </c>
      <c r="BU2832" s="381" t="s">
        <v>920</v>
      </c>
      <c r="BV2832" s="381" t="s">
        <v>921</v>
      </c>
      <c r="BW2832" s="381" t="s">
        <v>922</v>
      </c>
      <c r="BX2832" s="381" t="s">
        <v>923</v>
      </c>
      <c r="BY2832" s="382" t="s">
        <v>924</v>
      </c>
      <c r="CA2832" s="390"/>
      <c r="CB2832" s="391"/>
      <c r="CC2832" s="378"/>
      <c r="CD2832" s="379" t="s">
        <v>908</v>
      </c>
      <c r="CE2832" s="380" t="s">
        <v>914</v>
      </c>
      <c r="CF2832" s="379" t="s">
        <v>1098</v>
      </c>
      <c r="CG2832" s="379" t="s">
        <v>1096</v>
      </c>
      <c r="CH2832" s="379" t="s">
        <v>908</v>
      </c>
      <c r="CI2832" s="380" t="s">
        <v>914</v>
      </c>
      <c r="CJ2832" s="379" t="s">
        <v>1098</v>
      </c>
      <c r="CK2832" s="379" t="s">
        <v>1096</v>
      </c>
      <c r="CN2832" s="390"/>
      <c r="CO2832" s="391"/>
      <c r="CP2832" s="378"/>
      <c r="CQ2832" s="379" t="s">
        <v>908</v>
      </c>
      <c r="CR2832" s="380" t="s">
        <v>914</v>
      </c>
      <c r="CS2832" s="379" t="s">
        <v>1098</v>
      </c>
      <c r="CT2832" s="379" t="s">
        <v>1096</v>
      </c>
      <c r="CU2832" s="379" t="s">
        <v>908</v>
      </c>
      <c r="CV2832" s="380" t="s">
        <v>914</v>
      </c>
      <c r="CW2832" s="379" t="s">
        <v>1098</v>
      </c>
      <c r="CX2832" s="379" t="s">
        <v>1096</v>
      </c>
      <c r="CZ2832" s="390"/>
      <c r="DA2832" s="391"/>
      <c r="DB2832" s="378"/>
      <c r="DC2832" s="552" t="s">
        <v>1267</v>
      </c>
      <c r="DD2832"/>
      <c r="DE2832" s="390"/>
      <c r="DF2832" s="391"/>
      <c r="DG2832" s="378"/>
      <c r="DH2832" s="552" t="s">
        <v>1267</v>
      </c>
      <c r="DI2832"/>
      <c r="DJ2832" s="390"/>
      <c r="DK2832" s="391"/>
      <c r="DL2832" s="378"/>
      <c r="DM2832" s="552" t="s">
        <v>1267</v>
      </c>
      <c r="DN2832"/>
      <c r="DO2832" s="390"/>
      <c r="DP2832" s="391"/>
      <c r="DQ2832" s="378"/>
      <c r="DR2832" s="552" t="s">
        <v>1267</v>
      </c>
    </row>
    <row r="2833" spans="1:122" ht="38.25" hidden="1" x14ac:dyDescent="0.25">
      <c r="A2833" s="390" t="s">
        <v>975</v>
      </c>
      <c r="B2833" s="391" t="s">
        <v>999</v>
      </c>
      <c r="C2833" s="391" t="str">
        <f>A2833&amp;" "&amp;B2833</f>
        <v>Division CUnit</v>
      </c>
      <c r="D2833" s="151" t="s">
        <v>852</v>
      </c>
      <c r="E2833" s="151" t="s">
        <v>852</v>
      </c>
      <c r="F2833" s="151" t="s">
        <v>852</v>
      </c>
      <c r="G2833" s="151" t="s">
        <v>852</v>
      </c>
      <c r="H2833" s="151" t="s">
        <v>852</v>
      </c>
      <c r="I2833" s="153" t="s">
        <v>852</v>
      </c>
      <c r="J2833" s="153" t="s">
        <v>852</v>
      </c>
      <c r="K2833" s="153" t="s">
        <v>852</v>
      </c>
      <c r="L2833" s="153" t="s">
        <v>852</v>
      </c>
      <c r="M2833" s="383" t="s">
        <v>852</v>
      </c>
      <c r="N2833" s="383" t="s">
        <v>852</v>
      </c>
      <c r="O2833" s="383" t="s">
        <v>852</v>
      </c>
      <c r="P2833" s="383" t="s">
        <v>852</v>
      </c>
      <c r="Q2833" s="383" t="s">
        <v>852</v>
      </c>
      <c r="R2833" s="383" t="s">
        <v>852</v>
      </c>
      <c r="U2833" s="390" t="s">
        <v>975</v>
      </c>
      <c r="V2833" s="391" t="s">
        <v>999</v>
      </c>
      <c r="W2833" s="391" t="str">
        <f>U2833&amp;" "&amp;V2833</f>
        <v>Division CUnit</v>
      </c>
      <c r="X2833" s="151" t="s">
        <v>853</v>
      </c>
      <c r="Y2833" s="151" t="s">
        <v>853</v>
      </c>
      <c r="Z2833" s="151" t="s">
        <v>853</v>
      </c>
      <c r="AA2833" s="151" t="s">
        <v>853</v>
      </c>
      <c r="AB2833" s="151" t="s">
        <v>853</v>
      </c>
      <c r="AC2833" s="153" t="s">
        <v>853</v>
      </c>
      <c r="AD2833" s="153" t="s">
        <v>853</v>
      </c>
      <c r="AE2833" s="153" t="s">
        <v>853</v>
      </c>
      <c r="AF2833" s="153" t="s">
        <v>853</v>
      </c>
      <c r="AG2833" s="383" t="s">
        <v>853</v>
      </c>
      <c r="AH2833" s="155" t="s">
        <v>853</v>
      </c>
      <c r="AI2833" s="155" t="s">
        <v>853</v>
      </c>
      <c r="AJ2833" s="155" t="s">
        <v>853</v>
      </c>
      <c r="AK2833" s="155" t="s">
        <v>853</v>
      </c>
      <c r="AL2833" s="155" t="s">
        <v>853</v>
      </c>
      <c r="AO2833" s="390" t="s">
        <v>975</v>
      </c>
      <c r="AP2833" s="391" t="s">
        <v>999</v>
      </c>
      <c r="AQ2833" s="391" t="str">
        <f>AO2833&amp;" "&amp;AP2833</f>
        <v>Division CUnit</v>
      </c>
      <c r="AR2833" s="151" t="s">
        <v>1107</v>
      </c>
      <c r="AS2833" s="151" t="s">
        <v>1107</v>
      </c>
      <c r="AT2833" s="151" t="s">
        <v>1107</v>
      </c>
      <c r="AU2833" s="151" t="s">
        <v>1107</v>
      </c>
      <c r="AV2833" s="151" t="s">
        <v>1107</v>
      </c>
      <c r="AW2833" s="151" t="s">
        <v>1107</v>
      </c>
      <c r="AX2833" s="151" t="s">
        <v>1107</v>
      </c>
      <c r="AY2833" s="151" t="s">
        <v>1107</v>
      </c>
      <c r="AZ2833" s="151" t="s">
        <v>1107</v>
      </c>
      <c r="BA2833" s="151" t="s">
        <v>1107</v>
      </c>
      <c r="BB2833" s="151" t="s">
        <v>1107</v>
      </c>
      <c r="BC2833" s="151" t="s">
        <v>1107</v>
      </c>
      <c r="BD2833" s="151" t="s">
        <v>1107</v>
      </c>
      <c r="BE2833" s="151" t="s">
        <v>1107</v>
      </c>
      <c r="BF2833" s="151" t="s">
        <v>1107</v>
      </c>
      <c r="BH2833" s="390" t="s">
        <v>975</v>
      </c>
      <c r="BI2833" s="391" t="s">
        <v>999</v>
      </c>
      <c r="BJ2833" s="391" t="str">
        <f>BH2833&amp;" "&amp;BI2833</f>
        <v>Division CUnit</v>
      </c>
      <c r="BK2833" s="151" t="s">
        <v>1108</v>
      </c>
      <c r="BL2833" s="151" t="s">
        <v>1108</v>
      </c>
      <c r="BM2833" s="151" t="s">
        <v>1108</v>
      </c>
      <c r="BN2833" s="151" t="s">
        <v>1108</v>
      </c>
      <c r="BO2833" s="151" t="s">
        <v>1108</v>
      </c>
      <c r="BP2833" s="151" t="s">
        <v>1108</v>
      </c>
      <c r="BQ2833" s="151" t="s">
        <v>1108</v>
      </c>
      <c r="BR2833" s="151" t="s">
        <v>1108</v>
      </c>
      <c r="BS2833" s="151" t="s">
        <v>1108</v>
      </c>
      <c r="BT2833" s="151" t="s">
        <v>1108</v>
      </c>
      <c r="BU2833" s="151" t="s">
        <v>1108</v>
      </c>
      <c r="BV2833" s="151" t="s">
        <v>1108</v>
      </c>
      <c r="BW2833" s="151" t="s">
        <v>1108</v>
      </c>
      <c r="BX2833" s="151" t="s">
        <v>1108</v>
      </c>
      <c r="BY2833" s="151" t="s">
        <v>1108</v>
      </c>
      <c r="CA2833" s="390" t="s">
        <v>975</v>
      </c>
      <c r="CB2833" s="391" t="s">
        <v>999</v>
      </c>
      <c r="CC2833" s="150"/>
      <c r="CD2833" s="151" t="s">
        <v>852</v>
      </c>
      <c r="CE2833" s="151" t="s">
        <v>852</v>
      </c>
      <c r="CF2833" s="151" t="s">
        <v>852</v>
      </c>
      <c r="CG2833" s="151" t="s">
        <v>852</v>
      </c>
      <c r="CH2833" s="151" t="s">
        <v>852</v>
      </c>
      <c r="CI2833" s="151" t="s">
        <v>852</v>
      </c>
      <c r="CJ2833" s="151" t="s">
        <v>852</v>
      </c>
      <c r="CK2833" s="151" t="s">
        <v>852</v>
      </c>
      <c r="CN2833" s="390" t="s">
        <v>975</v>
      </c>
      <c r="CO2833" s="391" t="s">
        <v>999</v>
      </c>
      <c r="CP2833" s="150"/>
      <c r="CQ2833" s="151" t="s">
        <v>853</v>
      </c>
      <c r="CR2833" s="151" t="s">
        <v>853</v>
      </c>
      <c r="CS2833" s="151" t="s">
        <v>853</v>
      </c>
      <c r="CT2833" s="151" t="s">
        <v>853</v>
      </c>
      <c r="CU2833" s="151" t="s">
        <v>853</v>
      </c>
      <c r="CV2833" s="153" t="s">
        <v>853</v>
      </c>
      <c r="CW2833" s="153" t="s">
        <v>853</v>
      </c>
      <c r="CX2833" s="153" t="s">
        <v>853</v>
      </c>
      <c r="CZ2833" s="390" t="s">
        <v>975</v>
      </c>
      <c r="DA2833" s="391" t="s">
        <v>999</v>
      </c>
      <c r="DB2833" s="150"/>
      <c r="DC2833" s="151" t="s">
        <v>852</v>
      </c>
      <c r="DD2833"/>
      <c r="DE2833" s="390" t="s">
        <v>975</v>
      </c>
      <c r="DF2833" s="391" t="s">
        <v>999</v>
      </c>
      <c r="DG2833" s="150"/>
      <c r="DH2833" s="151" t="s">
        <v>853</v>
      </c>
      <c r="DI2833"/>
      <c r="DJ2833" s="390" t="s">
        <v>975</v>
      </c>
      <c r="DK2833" s="391" t="s">
        <v>999</v>
      </c>
      <c r="DL2833" s="150"/>
      <c r="DM2833" s="151" t="s">
        <v>852</v>
      </c>
      <c r="DN2833"/>
      <c r="DO2833" s="390" t="s">
        <v>975</v>
      </c>
      <c r="DP2833" s="391" t="s">
        <v>999</v>
      </c>
      <c r="DQ2833" s="150"/>
      <c r="DR2833" s="151" t="s">
        <v>853</v>
      </c>
    </row>
    <row r="2834" spans="1:122" ht="15" hidden="1" x14ac:dyDescent="0.25">
      <c r="A2834" s="241" t="s">
        <v>1171</v>
      </c>
      <c r="B2834" s="393" t="s">
        <v>1175</v>
      </c>
      <c r="C2834" s="393" t="str">
        <f>A2834&amp;" "&amp;B2834</f>
        <v>Barishal_Metropolitan_BRAC BRAC: Barishal Urban</v>
      </c>
      <c r="D2834" s="626"/>
      <c r="E2834" s="626"/>
      <c r="F2834" s="626"/>
      <c r="G2834" s="626"/>
      <c r="H2834" s="626"/>
      <c r="I2834" s="626"/>
      <c r="J2834" s="626"/>
      <c r="K2834" s="626"/>
      <c r="L2834" s="626"/>
      <c r="M2834" s="626"/>
      <c r="N2834" s="626"/>
      <c r="O2834" s="626"/>
      <c r="P2834" s="626"/>
      <c r="Q2834" s="626"/>
      <c r="R2834" s="626"/>
      <c r="U2834" s="241" t="s">
        <v>1171</v>
      </c>
      <c r="V2834" s="393" t="s">
        <v>1175</v>
      </c>
      <c r="W2834" s="393" t="str">
        <f>U2834&amp;" "&amp;V2834</f>
        <v>Barishal_Metropolitan_BRAC BRAC: Barishal Urban</v>
      </c>
      <c r="X2834" s="626"/>
      <c r="Y2834" s="626"/>
      <c r="Z2834" s="626"/>
      <c r="AA2834" s="626"/>
      <c r="AB2834" s="626"/>
      <c r="AC2834" s="626"/>
      <c r="AD2834" s="626"/>
      <c r="AE2834" s="626"/>
      <c r="AF2834" s="626"/>
      <c r="AG2834" s="626"/>
      <c r="AH2834" s="626"/>
      <c r="AI2834" s="626"/>
      <c r="AJ2834" s="626"/>
      <c r="AK2834" s="626"/>
      <c r="AL2834" s="626"/>
      <c r="AO2834" s="241" t="s">
        <v>1171</v>
      </c>
      <c r="AP2834" s="393" t="s">
        <v>1175</v>
      </c>
      <c r="AQ2834" s="393" t="str">
        <f>AO2834&amp;" "&amp;AP2834</f>
        <v>Barishal_Metropolitan_BRAC BRAC: Barishal Urban</v>
      </c>
      <c r="AR2834" s="627"/>
      <c r="AS2834" s="627"/>
      <c r="AT2834" s="627"/>
      <c r="AU2834" s="627"/>
      <c r="AV2834" s="627"/>
      <c r="AW2834" s="627"/>
      <c r="AX2834" s="627"/>
      <c r="AY2834" s="627"/>
      <c r="AZ2834" s="627"/>
      <c r="BA2834" s="627"/>
      <c r="BB2834" s="627"/>
      <c r="BC2834" s="627"/>
      <c r="BD2834" s="627"/>
      <c r="BE2834" s="627"/>
      <c r="BF2834" s="627"/>
      <c r="BH2834" s="241" t="s">
        <v>1171</v>
      </c>
      <c r="BI2834" s="393" t="s">
        <v>1175</v>
      </c>
      <c r="BJ2834" s="393" t="str">
        <f>BH2834&amp;" "&amp;BI2834</f>
        <v>Barishal_Metropolitan_BRAC BRAC: Barishal Urban</v>
      </c>
      <c r="BK2834" s="627"/>
      <c r="BL2834" s="627"/>
      <c r="BM2834" s="627"/>
      <c r="BN2834" s="627"/>
      <c r="BO2834" s="627"/>
      <c r="BP2834" s="627"/>
      <c r="BQ2834" s="627"/>
      <c r="BR2834" s="627"/>
      <c r="BS2834" s="627"/>
      <c r="BT2834" s="627"/>
      <c r="BU2834" s="627"/>
      <c r="BV2834" s="627"/>
      <c r="BW2834" s="627"/>
      <c r="BX2834" s="627"/>
      <c r="BY2834" s="627"/>
      <c r="CA2834" s="241" t="s">
        <v>1171</v>
      </c>
      <c r="CB2834" s="393" t="s">
        <v>1175</v>
      </c>
      <c r="CC2834" s="393" t="str">
        <f>CA2834&amp;" "&amp;CB2834</f>
        <v>Barishal_Metropolitan_BRAC BRAC: Barishal Urban</v>
      </c>
      <c r="CD2834" s="627"/>
      <c r="CE2834" s="627"/>
      <c r="CF2834" s="627"/>
      <c r="CG2834" s="627"/>
      <c r="CH2834" s="627"/>
      <c r="CI2834" s="627"/>
      <c r="CJ2834" s="627"/>
      <c r="CK2834" s="627"/>
      <c r="CN2834" s="241" t="s">
        <v>1171</v>
      </c>
      <c r="CO2834" s="393" t="s">
        <v>1175</v>
      </c>
      <c r="CP2834" s="393" t="str">
        <f>CN2834&amp;" "&amp;CO2834</f>
        <v>Barishal_Metropolitan_BRAC BRAC: Barishal Urban</v>
      </c>
      <c r="CQ2834" s="627"/>
      <c r="CR2834" s="627"/>
      <c r="CS2834" s="627"/>
      <c r="CT2834" s="627"/>
      <c r="CU2834" s="627"/>
      <c r="CV2834" s="627"/>
      <c r="CW2834" s="627"/>
      <c r="CX2834" s="627"/>
      <c r="CZ2834" s="241" t="s">
        <v>1171</v>
      </c>
      <c r="DA2834" s="393" t="s">
        <v>1175</v>
      </c>
      <c r="DB2834" s="393" t="str">
        <f>CZ2834&amp;" "&amp;DA2834</f>
        <v>Barishal_Metropolitan_BRAC BRAC: Barishal Urban</v>
      </c>
      <c r="DC2834" s="566"/>
      <c r="DD2834"/>
      <c r="DE2834" s="241" t="s">
        <v>1171</v>
      </c>
      <c r="DF2834" s="393" t="s">
        <v>1175</v>
      </c>
      <c r="DG2834" s="393" t="str">
        <f>DE2834&amp;" "&amp;DF2834</f>
        <v>Barishal_Metropolitan_BRAC BRAC: Barishal Urban</v>
      </c>
      <c r="DH2834" s="566"/>
      <c r="DI2834"/>
      <c r="DJ2834" s="241" t="s">
        <v>1171</v>
      </c>
      <c r="DK2834" s="393" t="s">
        <v>1175</v>
      </c>
      <c r="DL2834" s="393" t="str">
        <f>DJ2834&amp;" "&amp;DK2834</f>
        <v>Barishal_Metropolitan_BRAC BRAC: Barishal Urban</v>
      </c>
      <c r="DM2834" s="566"/>
      <c r="DN2834"/>
      <c r="DO2834" s="241" t="s">
        <v>1171</v>
      </c>
      <c r="DP2834" s="393" t="s">
        <v>1175</v>
      </c>
      <c r="DQ2834" s="393" t="str">
        <f>DO2834&amp;" "&amp;DP2834</f>
        <v>Barishal_Metropolitan_BRAC BRAC: Barishal Urban</v>
      </c>
      <c r="DR2834" s="566"/>
    </row>
    <row r="2835" spans="1:122" ht="15" hidden="1" x14ac:dyDescent="0.25">
      <c r="A2835" s="241" t="s">
        <v>1171</v>
      </c>
      <c r="B2835" s="393" t="s">
        <v>1176</v>
      </c>
      <c r="C2835" s="393" t="str">
        <f t="shared" ref="C2835:C2903" si="410">A2835&amp;" "&amp;B2835</f>
        <v>Barishal_Metropolitan_BRAC BRAC: Central Jail Barishal</v>
      </c>
      <c r="D2835" s="626"/>
      <c r="E2835" s="626"/>
      <c r="F2835" s="626"/>
      <c r="G2835" s="626"/>
      <c r="H2835" s="626"/>
      <c r="I2835" s="626"/>
      <c r="J2835" s="626"/>
      <c r="K2835" s="626"/>
      <c r="L2835" s="626"/>
      <c r="M2835" s="626"/>
      <c r="N2835" s="626"/>
      <c r="O2835" s="626"/>
      <c r="P2835" s="626"/>
      <c r="Q2835" s="626"/>
      <c r="R2835" s="626"/>
      <c r="U2835" s="241" t="s">
        <v>1171</v>
      </c>
      <c r="V2835" s="393" t="s">
        <v>1176</v>
      </c>
      <c r="W2835" s="393" t="str">
        <f t="shared" ref="W2835:W2903" si="411">U2835&amp;" "&amp;V2835</f>
        <v>Barishal_Metropolitan_BRAC BRAC: Central Jail Barishal</v>
      </c>
      <c r="X2835" s="626"/>
      <c r="Y2835" s="626"/>
      <c r="Z2835" s="626"/>
      <c r="AA2835" s="626"/>
      <c r="AB2835" s="626"/>
      <c r="AC2835" s="626"/>
      <c r="AD2835" s="626"/>
      <c r="AE2835" s="626"/>
      <c r="AF2835" s="626"/>
      <c r="AG2835" s="626"/>
      <c r="AH2835" s="626"/>
      <c r="AI2835" s="626"/>
      <c r="AJ2835" s="626"/>
      <c r="AK2835" s="626"/>
      <c r="AL2835" s="626"/>
      <c r="AO2835" s="241" t="s">
        <v>1171</v>
      </c>
      <c r="AP2835" s="393" t="s">
        <v>1176</v>
      </c>
      <c r="AQ2835" s="393" t="str">
        <f t="shared" ref="AQ2835:AQ2877" si="412">AO2835&amp;" "&amp;AP2835</f>
        <v>Barishal_Metropolitan_BRAC BRAC: Central Jail Barishal</v>
      </c>
      <c r="AR2835" s="627"/>
      <c r="AS2835" s="627"/>
      <c r="AT2835" s="627"/>
      <c r="AU2835" s="627"/>
      <c r="AV2835" s="627"/>
      <c r="AW2835" s="627"/>
      <c r="AX2835" s="627"/>
      <c r="AY2835" s="627"/>
      <c r="AZ2835" s="627"/>
      <c r="BA2835" s="627"/>
      <c r="BB2835" s="627"/>
      <c r="BC2835" s="627"/>
      <c r="BD2835" s="627"/>
      <c r="BE2835" s="627"/>
      <c r="BF2835" s="627"/>
      <c r="BH2835" s="241" t="s">
        <v>1171</v>
      </c>
      <c r="BI2835" s="393" t="s">
        <v>1176</v>
      </c>
      <c r="BJ2835" s="393" t="str">
        <f t="shared" ref="BJ2835:BJ2901" si="413">BH2835&amp;" "&amp;BI2835</f>
        <v>Barishal_Metropolitan_BRAC BRAC: Central Jail Barishal</v>
      </c>
      <c r="BK2835" s="627"/>
      <c r="BL2835" s="627"/>
      <c r="BM2835" s="627"/>
      <c r="BN2835" s="627"/>
      <c r="BO2835" s="627"/>
      <c r="BP2835" s="627"/>
      <c r="BQ2835" s="627"/>
      <c r="BR2835" s="627"/>
      <c r="BS2835" s="627"/>
      <c r="BT2835" s="627"/>
      <c r="BU2835" s="627"/>
      <c r="BV2835" s="627"/>
      <c r="BW2835" s="627"/>
      <c r="BX2835" s="627"/>
      <c r="BY2835" s="627"/>
      <c r="CA2835" s="241" t="s">
        <v>1171</v>
      </c>
      <c r="CB2835" s="393" t="s">
        <v>1176</v>
      </c>
      <c r="CC2835" s="393" t="str">
        <f t="shared" ref="CC2835:CC2877" si="414">CA2835&amp;" "&amp;CB2835</f>
        <v>Barishal_Metropolitan_BRAC BRAC: Central Jail Barishal</v>
      </c>
      <c r="CD2835" s="627"/>
      <c r="CE2835" s="627"/>
      <c r="CF2835" s="627"/>
      <c r="CG2835" s="627"/>
      <c r="CH2835" s="627"/>
      <c r="CI2835" s="627"/>
      <c r="CJ2835" s="627"/>
      <c r="CK2835" s="627"/>
      <c r="CN2835" s="241" t="s">
        <v>1171</v>
      </c>
      <c r="CO2835" s="393" t="s">
        <v>1176</v>
      </c>
      <c r="CP2835" s="393" t="str">
        <f t="shared" ref="CP2835:CP2877" si="415">CN2835&amp;" "&amp;CO2835</f>
        <v>Barishal_Metropolitan_BRAC BRAC: Central Jail Barishal</v>
      </c>
      <c r="CQ2835" s="627"/>
      <c r="CR2835" s="627"/>
      <c r="CS2835" s="627"/>
      <c r="CT2835" s="627"/>
      <c r="CU2835" s="627"/>
      <c r="CV2835" s="627"/>
      <c r="CW2835" s="627"/>
      <c r="CX2835" s="627"/>
      <c r="CZ2835" s="241" t="s">
        <v>1171</v>
      </c>
      <c r="DA2835" s="393" t="s">
        <v>1176</v>
      </c>
      <c r="DB2835" s="393" t="str">
        <f t="shared" ref="DB2835:DB2879" si="416">CZ2835&amp;" "&amp;DA2835</f>
        <v>Barishal_Metropolitan_BRAC BRAC: Central Jail Barishal</v>
      </c>
      <c r="DC2835" s="566"/>
      <c r="DD2835"/>
      <c r="DE2835" s="241" t="s">
        <v>1171</v>
      </c>
      <c r="DF2835" s="393" t="s">
        <v>1176</v>
      </c>
      <c r="DG2835" s="393" t="str">
        <f t="shared" ref="DG2835:DG2879" si="417">DE2835&amp;" "&amp;DF2835</f>
        <v>Barishal_Metropolitan_BRAC BRAC: Central Jail Barishal</v>
      </c>
      <c r="DH2835" s="566"/>
      <c r="DI2835"/>
      <c r="DJ2835" s="241" t="s">
        <v>1171</v>
      </c>
      <c r="DK2835" s="393" t="s">
        <v>1176</v>
      </c>
      <c r="DL2835" s="393" t="str">
        <f t="shared" ref="DL2835:DL2879" si="418">DJ2835&amp;" "&amp;DK2835</f>
        <v>Barishal_Metropolitan_BRAC BRAC: Central Jail Barishal</v>
      </c>
      <c r="DM2835" s="566"/>
      <c r="DN2835"/>
      <c r="DO2835" s="241" t="s">
        <v>1171</v>
      </c>
      <c r="DP2835" s="393" t="s">
        <v>1176</v>
      </c>
      <c r="DQ2835" s="393" t="str">
        <f t="shared" ref="DQ2835:DQ2879" si="419">DO2835&amp;" "&amp;DP2835</f>
        <v>Barishal_Metropolitan_BRAC BRAC: Central Jail Barishal</v>
      </c>
      <c r="DR2835" s="566"/>
    </row>
    <row r="2836" spans="1:122" ht="15" hidden="1" x14ac:dyDescent="0.25">
      <c r="A2836" s="241" t="s">
        <v>1171</v>
      </c>
      <c r="B2836" s="393" t="s">
        <v>1177</v>
      </c>
      <c r="C2836" s="393" t="str">
        <f t="shared" si="410"/>
        <v>Barishal_Metropolitan_BRAC BRAC: DOTS Corner: Barishal Gen. Hosp.</v>
      </c>
      <c r="D2836" s="626"/>
      <c r="E2836" s="626"/>
      <c r="F2836" s="626"/>
      <c r="G2836" s="626"/>
      <c r="H2836" s="626"/>
      <c r="I2836" s="626"/>
      <c r="J2836" s="626"/>
      <c r="K2836" s="626"/>
      <c r="L2836" s="626"/>
      <c r="M2836" s="626"/>
      <c r="N2836" s="626"/>
      <c r="O2836" s="626"/>
      <c r="P2836" s="626"/>
      <c r="Q2836" s="626"/>
      <c r="R2836" s="626"/>
      <c r="U2836" s="241" t="s">
        <v>1171</v>
      </c>
      <c r="V2836" s="393" t="s">
        <v>1177</v>
      </c>
      <c r="W2836" s="393" t="str">
        <f t="shared" si="411"/>
        <v>Barishal_Metropolitan_BRAC BRAC: DOTS Corner: Barishal Gen. Hosp.</v>
      </c>
      <c r="X2836" s="626"/>
      <c r="Y2836" s="626"/>
      <c r="Z2836" s="626"/>
      <c r="AA2836" s="626"/>
      <c r="AB2836" s="626"/>
      <c r="AC2836" s="626"/>
      <c r="AD2836" s="626"/>
      <c r="AE2836" s="626"/>
      <c r="AF2836" s="626"/>
      <c r="AG2836" s="626"/>
      <c r="AH2836" s="626"/>
      <c r="AI2836" s="626"/>
      <c r="AJ2836" s="626"/>
      <c r="AK2836" s="626"/>
      <c r="AL2836" s="626"/>
      <c r="AO2836" s="241" t="s">
        <v>1171</v>
      </c>
      <c r="AP2836" s="393" t="s">
        <v>1177</v>
      </c>
      <c r="AQ2836" s="393" t="str">
        <f t="shared" si="412"/>
        <v>Barishal_Metropolitan_BRAC BRAC: DOTS Corner: Barishal Gen. Hosp.</v>
      </c>
      <c r="AR2836" s="627"/>
      <c r="AS2836" s="627"/>
      <c r="AT2836" s="627"/>
      <c r="AU2836" s="627"/>
      <c r="AV2836" s="627"/>
      <c r="AW2836" s="627"/>
      <c r="AX2836" s="627"/>
      <c r="AY2836" s="627"/>
      <c r="AZ2836" s="627"/>
      <c r="BA2836" s="627"/>
      <c r="BB2836" s="627"/>
      <c r="BC2836" s="627"/>
      <c r="BD2836" s="627"/>
      <c r="BE2836" s="627"/>
      <c r="BF2836" s="627"/>
      <c r="BH2836" s="241" t="s">
        <v>1171</v>
      </c>
      <c r="BI2836" s="393" t="s">
        <v>1177</v>
      </c>
      <c r="BJ2836" s="393" t="str">
        <f t="shared" si="413"/>
        <v>Barishal_Metropolitan_BRAC BRAC: DOTS Corner: Barishal Gen. Hosp.</v>
      </c>
      <c r="BK2836" s="627"/>
      <c r="BL2836" s="627"/>
      <c r="BM2836" s="627"/>
      <c r="BN2836" s="627"/>
      <c r="BO2836" s="627"/>
      <c r="BP2836" s="627"/>
      <c r="BQ2836" s="627"/>
      <c r="BR2836" s="627"/>
      <c r="BS2836" s="627"/>
      <c r="BT2836" s="627"/>
      <c r="BU2836" s="627"/>
      <c r="BV2836" s="627"/>
      <c r="BW2836" s="627"/>
      <c r="BX2836" s="627"/>
      <c r="BY2836" s="627"/>
      <c r="CA2836" s="241" t="s">
        <v>1171</v>
      </c>
      <c r="CB2836" s="393" t="s">
        <v>1177</v>
      </c>
      <c r="CC2836" s="393" t="str">
        <f t="shared" si="414"/>
        <v>Barishal_Metropolitan_BRAC BRAC: DOTS Corner: Barishal Gen. Hosp.</v>
      </c>
      <c r="CD2836" s="627"/>
      <c r="CE2836" s="627"/>
      <c r="CF2836" s="627"/>
      <c r="CG2836" s="627"/>
      <c r="CH2836" s="627"/>
      <c r="CI2836" s="627"/>
      <c r="CJ2836" s="627"/>
      <c r="CK2836" s="627"/>
      <c r="CN2836" s="241" t="s">
        <v>1171</v>
      </c>
      <c r="CO2836" s="393" t="s">
        <v>1177</v>
      </c>
      <c r="CP2836" s="393" t="str">
        <f t="shared" si="415"/>
        <v>Barishal_Metropolitan_BRAC BRAC: DOTS Corner: Barishal Gen. Hosp.</v>
      </c>
      <c r="CQ2836" s="627"/>
      <c r="CR2836" s="627"/>
      <c r="CS2836" s="627"/>
      <c r="CT2836" s="627"/>
      <c r="CU2836" s="627"/>
      <c r="CV2836" s="627"/>
      <c r="CW2836" s="627"/>
      <c r="CX2836" s="627"/>
      <c r="CZ2836" s="241" t="s">
        <v>1171</v>
      </c>
      <c r="DA2836" s="393" t="s">
        <v>1177</v>
      </c>
      <c r="DB2836" s="393" t="str">
        <f t="shared" si="416"/>
        <v>Barishal_Metropolitan_BRAC BRAC: DOTS Corner: Barishal Gen. Hosp.</v>
      </c>
      <c r="DC2836" s="566"/>
      <c r="DD2836"/>
      <c r="DE2836" s="241" t="s">
        <v>1171</v>
      </c>
      <c r="DF2836" s="393" t="s">
        <v>1177</v>
      </c>
      <c r="DG2836" s="393" t="str">
        <f t="shared" si="417"/>
        <v>Barishal_Metropolitan_BRAC BRAC: DOTS Corner: Barishal Gen. Hosp.</v>
      </c>
      <c r="DH2836" s="566"/>
      <c r="DI2836"/>
      <c r="DJ2836" s="241" t="s">
        <v>1171</v>
      </c>
      <c r="DK2836" s="393" t="s">
        <v>1177</v>
      </c>
      <c r="DL2836" s="393" t="str">
        <f t="shared" si="418"/>
        <v>Barishal_Metropolitan_BRAC BRAC: DOTS Corner: Barishal Gen. Hosp.</v>
      </c>
      <c r="DM2836" s="566"/>
      <c r="DN2836"/>
      <c r="DO2836" s="241" t="s">
        <v>1171</v>
      </c>
      <c r="DP2836" s="393" t="s">
        <v>1177</v>
      </c>
      <c r="DQ2836" s="393" t="str">
        <f t="shared" si="419"/>
        <v>Barishal_Metropolitan_BRAC BRAC: DOTS Corner: Barishal Gen. Hosp.</v>
      </c>
      <c r="DR2836" s="566"/>
    </row>
    <row r="2837" spans="1:122" ht="15" hidden="1" x14ac:dyDescent="0.25">
      <c r="A2837" s="241" t="s">
        <v>1171</v>
      </c>
      <c r="B2837" s="393" t="s">
        <v>1178</v>
      </c>
      <c r="C2837" s="393" t="str">
        <f t="shared" si="410"/>
        <v>Barishal_Metropolitan_BRAC BRAC: DOTS Corner: Barishal Medical College Hosp. (SBMCH)</v>
      </c>
      <c r="D2837" s="626"/>
      <c r="E2837" s="626"/>
      <c r="F2837" s="626"/>
      <c r="G2837" s="626"/>
      <c r="H2837" s="626"/>
      <c r="I2837" s="626"/>
      <c r="J2837" s="626"/>
      <c r="K2837" s="626"/>
      <c r="L2837" s="626"/>
      <c r="M2837" s="626"/>
      <c r="N2837" s="626"/>
      <c r="O2837" s="626"/>
      <c r="P2837" s="626"/>
      <c r="Q2837" s="626"/>
      <c r="R2837" s="626"/>
      <c r="U2837" s="241" t="s">
        <v>1171</v>
      </c>
      <c r="V2837" s="393" t="s">
        <v>1178</v>
      </c>
      <c r="W2837" s="393" t="str">
        <f t="shared" si="411"/>
        <v>Barishal_Metropolitan_BRAC BRAC: DOTS Corner: Barishal Medical College Hosp. (SBMCH)</v>
      </c>
      <c r="X2837" s="626"/>
      <c r="Y2837" s="626"/>
      <c r="Z2837" s="626"/>
      <c r="AA2837" s="626"/>
      <c r="AB2837" s="626"/>
      <c r="AC2837" s="626"/>
      <c r="AD2837" s="626"/>
      <c r="AE2837" s="626"/>
      <c r="AF2837" s="626"/>
      <c r="AG2837" s="626"/>
      <c r="AH2837" s="626"/>
      <c r="AI2837" s="626"/>
      <c r="AJ2837" s="626"/>
      <c r="AK2837" s="626"/>
      <c r="AL2837" s="626"/>
      <c r="AO2837" s="241" t="s">
        <v>1171</v>
      </c>
      <c r="AP2837" s="393" t="s">
        <v>1178</v>
      </c>
      <c r="AQ2837" s="393" t="str">
        <f t="shared" si="412"/>
        <v>Barishal_Metropolitan_BRAC BRAC: DOTS Corner: Barishal Medical College Hosp. (SBMCH)</v>
      </c>
      <c r="AR2837" s="627"/>
      <c r="AS2837" s="627"/>
      <c r="AT2837" s="627"/>
      <c r="AU2837" s="627"/>
      <c r="AV2837" s="627"/>
      <c r="AW2837" s="627"/>
      <c r="AX2837" s="627"/>
      <c r="AY2837" s="627"/>
      <c r="AZ2837" s="627"/>
      <c r="BA2837" s="627"/>
      <c r="BB2837" s="627"/>
      <c r="BC2837" s="627"/>
      <c r="BD2837" s="627"/>
      <c r="BE2837" s="627"/>
      <c r="BF2837" s="627"/>
      <c r="BH2837" s="241" t="s">
        <v>1171</v>
      </c>
      <c r="BI2837" s="393" t="s">
        <v>1178</v>
      </c>
      <c r="BJ2837" s="393" t="str">
        <f t="shared" si="413"/>
        <v>Barishal_Metropolitan_BRAC BRAC: DOTS Corner: Barishal Medical College Hosp. (SBMCH)</v>
      </c>
      <c r="BK2837" s="627"/>
      <c r="BL2837" s="627"/>
      <c r="BM2837" s="627"/>
      <c r="BN2837" s="627"/>
      <c r="BO2837" s="627"/>
      <c r="BP2837" s="627"/>
      <c r="BQ2837" s="627"/>
      <c r="BR2837" s="627"/>
      <c r="BS2837" s="627"/>
      <c r="BT2837" s="627"/>
      <c r="BU2837" s="627"/>
      <c r="BV2837" s="627"/>
      <c r="BW2837" s="627"/>
      <c r="BX2837" s="627"/>
      <c r="BY2837" s="627"/>
      <c r="CA2837" s="241" t="s">
        <v>1171</v>
      </c>
      <c r="CB2837" s="393" t="s">
        <v>1178</v>
      </c>
      <c r="CC2837" s="393" t="str">
        <f t="shared" si="414"/>
        <v>Barishal_Metropolitan_BRAC BRAC: DOTS Corner: Barishal Medical College Hosp. (SBMCH)</v>
      </c>
      <c r="CD2837" s="627"/>
      <c r="CE2837" s="627"/>
      <c r="CF2837" s="627"/>
      <c r="CG2837" s="627"/>
      <c r="CH2837" s="627"/>
      <c r="CI2837" s="627"/>
      <c r="CJ2837" s="627"/>
      <c r="CK2837" s="627"/>
      <c r="CN2837" s="241" t="s">
        <v>1171</v>
      </c>
      <c r="CO2837" s="393" t="s">
        <v>1178</v>
      </c>
      <c r="CP2837" s="393" t="str">
        <f t="shared" si="415"/>
        <v>Barishal_Metropolitan_BRAC BRAC: DOTS Corner: Barishal Medical College Hosp. (SBMCH)</v>
      </c>
      <c r="CQ2837" s="627"/>
      <c r="CR2837" s="627"/>
      <c r="CS2837" s="627"/>
      <c r="CT2837" s="627"/>
      <c r="CU2837" s="627"/>
      <c r="CV2837" s="627"/>
      <c r="CW2837" s="627"/>
      <c r="CX2837" s="627"/>
      <c r="CZ2837" s="241" t="s">
        <v>1171</v>
      </c>
      <c r="DA2837" s="393" t="s">
        <v>1178</v>
      </c>
      <c r="DB2837" s="393" t="str">
        <f t="shared" si="416"/>
        <v>Barishal_Metropolitan_BRAC BRAC: DOTS Corner: Barishal Medical College Hosp. (SBMCH)</v>
      </c>
      <c r="DC2837" s="566"/>
      <c r="DD2837"/>
      <c r="DE2837" s="241" t="s">
        <v>1171</v>
      </c>
      <c r="DF2837" s="393" t="s">
        <v>1178</v>
      </c>
      <c r="DG2837" s="393" t="str">
        <f t="shared" si="417"/>
        <v>Barishal_Metropolitan_BRAC BRAC: DOTS Corner: Barishal Medical College Hosp. (SBMCH)</v>
      </c>
      <c r="DH2837" s="566"/>
      <c r="DI2837"/>
      <c r="DJ2837" s="241" t="s">
        <v>1171</v>
      </c>
      <c r="DK2837" s="393" t="s">
        <v>1178</v>
      </c>
      <c r="DL2837" s="393" t="str">
        <f t="shared" si="418"/>
        <v>Barishal_Metropolitan_BRAC BRAC: DOTS Corner: Barishal Medical College Hosp. (SBMCH)</v>
      </c>
      <c r="DM2837" s="566"/>
      <c r="DN2837"/>
      <c r="DO2837" s="241" t="s">
        <v>1171</v>
      </c>
      <c r="DP2837" s="393" t="s">
        <v>1178</v>
      </c>
      <c r="DQ2837" s="393" t="str">
        <f t="shared" si="419"/>
        <v>Barishal_Metropolitan_BRAC BRAC: DOTS Corner: Barishal Medical College Hosp. (SBMCH)</v>
      </c>
      <c r="DR2837" s="566"/>
    </row>
    <row r="2838" spans="1:122" ht="15" hidden="1" x14ac:dyDescent="0.25">
      <c r="A2838" s="394" t="s">
        <v>1154</v>
      </c>
      <c r="B2838" s="393" t="s">
        <v>738</v>
      </c>
      <c r="C2838" s="393" t="str">
        <f t="shared" si="410"/>
        <v>Chattogram_Metropolitan_CCC Agrabad South</v>
      </c>
      <c r="D2838" s="626"/>
      <c r="E2838" s="626"/>
      <c r="F2838" s="626"/>
      <c r="G2838" s="626"/>
      <c r="H2838" s="626"/>
      <c r="I2838" s="626"/>
      <c r="J2838" s="626"/>
      <c r="K2838" s="626"/>
      <c r="L2838" s="626"/>
      <c r="M2838" s="626"/>
      <c r="N2838" s="626"/>
      <c r="O2838" s="626"/>
      <c r="P2838" s="626"/>
      <c r="Q2838" s="626"/>
      <c r="R2838" s="626"/>
      <c r="U2838" s="394" t="s">
        <v>1154</v>
      </c>
      <c r="V2838" s="393" t="s">
        <v>738</v>
      </c>
      <c r="W2838" s="393" t="str">
        <f t="shared" si="411"/>
        <v>Chattogram_Metropolitan_CCC Agrabad South</v>
      </c>
      <c r="X2838" s="626"/>
      <c r="Y2838" s="626"/>
      <c r="Z2838" s="626"/>
      <c r="AA2838" s="626"/>
      <c r="AB2838" s="626"/>
      <c r="AC2838" s="626"/>
      <c r="AD2838" s="626"/>
      <c r="AE2838" s="626"/>
      <c r="AF2838" s="626"/>
      <c r="AG2838" s="626"/>
      <c r="AH2838" s="626"/>
      <c r="AI2838" s="626"/>
      <c r="AJ2838" s="626"/>
      <c r="AK2838" s="626"/>
      <c r="AL2838" s="626"/>
      <c r="AO2838" s="394" t="s">
        <v>1154</v>
      </c>
      <c r="AP2838" s="393" t="s">
        <v>738</v>
      </c>
      <c r="AQ2838" s="393" t="str">
        <f t="shared" si="412"/>
        <v>Chattogram_Metropolitan_CCC Agrabad South</v>
      </c>
      <c r="AR2838" s="627"/>
      <c r="AS2838" s="627"/>
      <c r="AT2838" s="627"/>
      <c r="AU2838" s="627"/>
      <c r="AV2838" s="627"/>
      <c r="AW2838" s="627"/>
      <c r="AX2838" s="627"/>
      <c r="AY2838" s="627"/>
      <c r="AZ2838" s="627"/>
      <c r="BA2838" s="627"/>
      <c r="BB2838" s="627"/>
      <c r="BC2838" s="627"/>
      <c r="BD2838" s="627"/>
      <c r="BE2838" s="627"/>
      <c r="BF2838" s="627"/>
      <c r="BH2838" s="394" t="s">
        <v>1154</v>
      </c>
      <c r="BI2838" s="393" t="s">
        <v>738</v>
      </c>
      <c r="BJ2838" s="393" t="str">
        <f t="shared" si="413"/>
        <v>Chattogram_Metropolitan_CCC Agrabad South</v>
      </c>
      <c r="BK2838" s="627"/>
      <c r="BL2838" s="627"/>
      <c r="BM2838" s="627"/>
      <c r="BN2838" s="627"/>
      <c r="BO2838" s="627"/>
      <c r="BP2838" s="627"/>
      <c r="BQ2838" s="627"/>
      <c r="BR2838" s="627"/>
      <c r="BS2838" s="627"/>
      <c r="BT2838" s="627"/>
      <c r="BU2838" s="627"/>
      <c r="BV2838" s="627"/>
      <c r="BW2838" s="627"/>
      <c r="BX2838" s="627"/>
      <c r="BY2838" s="627"/>
      <c r="CA2838" s="394" t="s">
        <v>1154</v>
      </c>
      <c r="CB2838" s="393" t="s">
        <v>738</v>
      </c>
      <c r="CC2838" s="393" t="str">
        <f t="shared" si="414"/>
        <v>Chattogram_Metropolitan_CCC Agrabad South</v>
      </c>
      <c r="CD2838" s="627"/>
      <c r="CE2838" s="627"/>
      <c r="CF2838" s="627"/>
      <c r="CG2838" s="627"/>
      <c r="CH2838" s="627"/>
      <c r="CI2838" s="627"/>
      <c r="CJ2838" s="627"/>
      <c r="CK2838" s="627"/>
      <c r="CN2838" s="394" t="s">
        <v>1154</v>
      </c>
      <c r="CO2838" s="393" t="s">
        <v>738</v>
      </c>
      <c r="CP2838" s="393" t="str">
        <f t="shared" si="415"/>
        <v>Chattogram_Metropolitan_CCC Agrabad South</v>
      </c>
      <c r="CQ2838" s="627"/>
      <c r="CR2838" s="627"/>
      <c r="CS2838" s="627"/>
      <c r="CT2838" s="627"/>
      <c r="CU2838" s="627"/>
      <c r="CV2838" s="627"/>
      <c r="CW2838" s="627"/>
      <c r="CX2838" s="627"/>
      <c r="CZ2838" s="394" t="s">
        <v>1154</v>
      </c>
      <c r="DA2838" s="393" t="s">
        <v>738</v>
      </c>
      <c r="DB2838" s="393" t="str">
        <f t="shared" si="416"/>
        <v>Chattogram_Metropolitan_CCC Agrabad South</v>
      </c>
      <c r="DC2838" s="566"/>
      <c r="DD2838"/>
      <c r="DE2838" s="394" t="s">
        <v>1154</v>
      </c>
      <c r="DF2838" s="393" t="s">
        <v>738</v>
      </c>
      <c r="DG2838" s="393" t="str">
        <f t="shared" si="417"/>
        <v>Chattogram_Metropolitan_CCC Agrabad South</v>
      </c>
      <c r="DH2838" s="566"/>
      <c r="DI2838"/>
      <c r="DJ2838" s="394" t="s">
        <v>1154</v>
      </c>
      <c r="DK2838" s="393" t="s">
        <v>738</v>
      </c>
      <c r="DL2838" s="393" t="str">
        <f t="shared" si="418"/>
        <v>Chattogram_Metropolitan_CCC Agrabad South</v>
      </c>
      <c r="DM2838" s="566"/>
      <c r="DN2838"/>
      <c r="DO2838" s="394" t="s">
        <v>1154</v>
      </c>
      <c r="DP2838" s="393" t="s">
        <v>738</v>
      </c>
      <c r="DQ2838" s="393" t="str">
        <f t="shared" si="419"/>
        <v>Chattogram_Metropolitan_CCC Agrabad South</v>
      </c>
      <c r="DR2838" s="566"/>
    </row>
    <row r="2839" spans="1:122" ht="15" hidden="1" x14ac:dyDescent="0.25">
      <c r="A2839" s="394" t="s">
        <v>1154</v>
      </c>
      <c r="B2839" s="393" t="s">
        <v>739</v>
      </c>
      <c r="C2839" s="393" t="str">
        <f t="shared" si="410"/>
        <v>Chattogram_Metropolitan_CCC Bakalia East</v>
      </c>
      <c r="D2839" s="626"/>
      <c r="E2839" s="626"/>
      <c r="F2839" s="626"/>
      <c r="G2839" s="626"/>
      <c r="H2839" s="626"/>
      <c r="I2839" s="626"/>
      <c r="J2839" s="626"/>
      <c r="K2839" s="626"/>
      <c r="L2839" s="626"/>
      <c r="M2839" s="626"/>
      <c r="N2839" s="626"/>
      <c r="O2839" s="626"/>
      <c r="P2839" s="626"/>
      <c r="Q2839" s="626"/>
      <c r="R2839" s="626"/>
      <c r="U2839" s="394" t="s">
        <v>1154</v>
      </c>
      <c r="V2839" s="393" t="s">
        <v>739</v>
      </c>
      <c r="W2839" s="393" t="str">
        <f t="shared" si="411"/>
        <v>Chattogram_Metropolitan_CCC Bakalia East</v>
      </c>
      <c r="X2839" s="626"/>
      <c r="Y2839" s="626"/>
      <c r="Z2839" s="626"/>
      <c r="AA2839" s="626"/>
      <c r="AB2839" s="626"/>
      <c r="AC2839" s="626"/>
      <c r="AD2839" s="626"/>
      <c r="AE2839" s="626"/>
      <c r="AF2839" s="626"/>
      <c r="AG2839" s="626"/>
      <c r="AH2839" s="626"/>
      <c r="AI2839" s="626"/>
      <c r="AJ2839" s="626"/>
      <c r="AK2839" s="626"/>
      <c r="AL2839" s="626"/>
      <c r="AO2839" s="394" t="s">
        <v>1154</v>
      </c>
      <c r="AP2839" s="393" t="s">
        <v>739</v>
      </c>
      <c r="AQ2839" s="393" t="str">
        <f t="shared" si="412"/>
        <v>Chattogram_Metropolitan_CCC Bakalia East</v>
      </c>
      <c r="AR2839" s="627"/>
      <c r="AS2839" s="627"/>
      <c r="AT2839" s="627"/>
      <c r="AU2839" s="627"/>
      <c r="AV2839" s="627"/>
      <c r="AW2839" s="627"/>
      <c r="AX2839" s="627"/>
      <c r="AY2839" s="627"/>
      <c r="AZ2839" s="627"/>
      <c r="BA2839" s="627"/>
      <c r="BB2839" s="627"/>
      <c r="BC2839" s="627"/>
      <c r="BD2839" s="627"/>
      <c r="BE2839" s="627"/>
      <c r="BF2839" s="627"/>
      <c r="BH2839" s="394" t="s">
        <v>1154</v>
      </c>
      <c r="BI2839" s="393" t="s">
        <v>739</v>
      </c>
      <c r="BJ2839" s="393" t="str">
        <f t="shared" si="413"/>
        <v>Chattogram_Metropolitan_CCC Bakalia East</v>
      </c>
      <c r="BK2839" s="627"/>
      <c r="BL2839" s="627"/>
      <c r="BM2839" s="627"/>
      <c r="BN2839" s="627"/>
      <c r="BO2839" s="627"/>
      <c r="BP2839" s="627"/>
      <c r="BQ2839" s="627"/>
      <c r="BR2839" s="627"/>
      <c r="BS2839" s="627"/>
      <c r="BT2839" s="627"/>
      <c r="BU2839" s="627"/>
      <c r="BV2839" s="627"/>
      <c r="BW2839" s="627"/>
      <c r="BX2839" s="627"/>
      <c r="BY2839" s="627"/>
      <c r="CA2839" s="394" t="s">
        <v>1154</v>
      </c>
      <c r="CB2839" s="393" t="s">
        <v>739</v>
      </c>
      <c r="CC2839" s="393" t="str">
        <f t="shared" si="414"/>
        <v>Chattogram_Metropolitan_CCC Bakalia East</v>
      </c>
      <c r="CD2839" s="628"/>
      <c r="CE2839" s="628"/>
      <c r="CF2839" s="628"/>
      <c r="CG2839" s="628"/>
      <c r="CH2839" s="628"/>
      <c r="CI2839" s="628"/>
      <c r="CJ2839" s="628"/>
      <c r="CK2839" s="628"/>
      <c r="CN2839" s="394" t="s">
        <v>1154</v>
      </c>
      <c r="CO2839" s="393" t="s">
        <v>739</v>
      </c>
      <c r="CP2839" s="393" t="str">
        <f t="shared" si="415"/>
        <v>Chattogram_Metropolitan_CCC Bakalia East</v>
      </c>
      <c r="CQ2839" s="628"/>
      <c r="CR2839" s="628"/>
      <c r="CS2839" s="628"/>
      <c r="CT2839" s="628"/>
      <c r="CU2839" s="628"/>
      <c r="CV2839" s="628"/>
      <c r="CW2839" s="628"/>
      <c r="CX2839" s="628"/>
      <c r="CZ2839" s="394" t="s">
        <v>1154</v>
      </c>
      <c r="DA2839" s="393" t="s">
        <v>739</v>
      </c>
      <c r="DB2839" s="393" t="str">
        <f t="shared" si="416"/>
        <v>Chattogram_Metropolitan_CCC Bakalia East</v>
      </c>
      <c r="DC2839" s="566"/>
      <c r="DD2839"/>
      <c r="DE2839" s="394" t="s">
        <v>1154</v>
      </c>
      <c r="DF2839" s="393" t="s">
        <v>739</v>
      </c>
      <c r="DG2839" s="393" t="str">
        <f t="shared" si="417"/>
        <v>Chattogram_Metropolitan_CCC Bakalia East</v>
      </c>
      <c r="DH2839" s="566"/>
      <c r="DI2839"/>
      <c r="DJ2839" s="394" t="s">
        <v>1154</v>
      </c>
      <c r="DK2839" s="393" t="s">
        <v>739</v>
      </c>
      <c r="DL2839" s="393" t="str">
        <f t="shared" si="418"/>
        <v>Chattogram_Metropolitan_CCC Bakalia East</v>
      </c>
      <c r="DM2839" s="566"/>
      <c r="DN2839"/>
      <c r="DO2839" s="394" t="s">
        <v>1154</v>
      </c>
      <c r="DP2839" s="393" t="s">
        <v>739</v>
      </c>
      <c r="DQ2839" s="393" t="str">
        <f t="shared" si="419"/>
        <v>Chattogram_Metropolitan_CCC Bakalia East</v>
      </c>
      <c r="DR2839" s="566"/>
    </row>
    <row r="2840" spans="1:122" ht="15" hidden="1" x14ac:dyDescent="0.25">
      <c r="A2840" s="394" t="s">
        <v>1154</v>
      </c>
      <c r="B2840" s="393" t="s">
        <v>740</v>
      </c>
      <c r="C2840" s="393" t="str">
        <f t="shared" si="410"/>
        <v>Chattogram_Metropolitan_CCC Bakalia South</v>
      </c>
      <c r="D2840" s="626"/>
      <c r="E2840" s="626"/>
      <c r="F2840" s="626"/>
      <c r="G2840" s="626"/>
      <c r="H2840" s="626"/>
      <c r="I2840" s="626"/>
      <c r="J2840" s="626"/>
      <c r="K2840" s="626"/>
      <c r="L2840" s="626"/>
      <c r="M2840" s="626"/>
      <c r="N2840" s="626"/>
      <c r="O2840" s="626"/>
      <c r="P2840" s="626"/>
      <c r="Q2840" s="626"/>
      <c r="R2840" s="626"/>
      <c r="U2840" s="394" t="s">
        <v>1154</v>
      </c>
      <c r="V2840" s="393" t="s">
        <v>740</v>
      </c>
      <c r="W2840" s="393" t="str">
        <f t="shared" si="411"/>
        <v>Chattogram_Metropolitan_CCC Bakalia South</v>
      </c>
      <c r="X2840" s="626"/>
      <c r="Y2840" s="626"/>
      <c r="Z2840" s="626"/>
      <c r="AA2840" s="626"/>
      <c r="AB2840" s="626"/>
      <c r="AC2840" s="626"/>
      <c r="AD2840" s="626"/>
      <c r="AE2840" s="626"/>
      <c r="AF2840" s="626"/>
      <c r="AG2840" s="626"/>
      <c r="AH2840" s="626"/>
      <c r="AI2840" s="626"/>
      <c r="AJ2840" s="626"/>
      <c r="AK2840" s="626"/>
      <c r="AL2840" s="626"/>
      <c r="AO2840" s="394" t="s">
        <v>1154</v>
      </c>
      <c r="AP2840" s="393" t="s">
        <v>740</v>
      </c>
      <c r="AQ2840" s="393" t="str">
        <f t="shared" si="412"/>
        <v>Chattogram_Metropolitan_CCC Bakalia South</v>
      </c>
      <c r="AR2840" s="627"/>
      <c r="AS2840" s="627"/>
      <c r="AT2840" s="627"/>
      <c r="AU2840" s="627"/>
      <c r="AV2840" s="627"/>
      <c r="AW2840" s="627"/>
      <c r="AX2840" s="627"/>
      <c r="AY2840" s="627"/>
      <c r="AZ2840" s="627"/>
      <c r="BA2840" s="627"/>
      <c r="BB2840" s="627"/>
      <c r="BC2840" s="627"/>
      <c r="BD2840" s="627"/>
      <c r="BE2840" s="627"/>
      <c r="BF2840" s="627"/>
      <c r="BH2840" s="394" t="s">
        <v>1154</v>
      </c>
      <c r="BI2840" s="393" t="s">
        <v>740</v>
      </c>
      <c r="BJ2840" s="393" t="str">
        <f t="shared" si="413"/>
        <v>Chattogram_Metropolitan_CCC Bakalia South</v>
      </c>
      <c r="BK2840" s="627"/>
      <c r="BL2840" s="627"/>
      <c r="BM2840" s="627"/>
      <c r="BN2840" s="627"/>
      <c r="BO2840" s="627"/>
      <c r="BP2840" s="627"/>
      <c r="BQ2840" s="627"/>
      <c r="BR2840" s="627"/>
      <c r="BS2840" s="627"/>
      <c r="BT2840" s="627"/>
      <c r="BU2840" s="627"/>
      <c r="BV2840" s="627"/>
      <c r="BW2840" s="627"/>
      <c r="BX2840" s="627"/>
      <c r="BY2840" s="627"/>
      <c r="CA2840" s="394" t="s">
        <v>1154</v>
      </c>
      <c r="CB2840" s="393" t="s">
        <v>740</v>
      </c>
      <c r="CC2840" s="393" t="str">
        <f t="shared" si="414"/>
        <v>Chattogram_Metropolitan_CCC Bakalia South</v>
      </c>
      <c r="CD2840" s="627"/>
      <c r="CE2840" s="627"/>
      <c r="CF2840" s="627"/>
      <c r="CG2840" s="627"/>
      <c r="CH2840" s="627"/>
      <c r="CI2840" s="627"/>
      <c r="CJ2840" s="627"/>
      <c r="CK2840" s="627"/>
      <c r="CN2840" s="394" t="s">
        <v>1154</v>
      </c>
      <c r="CO2840" s="393" t="s">
        <v>740</v>
      </c>
      <c r="CP2840" s="393" t="str">
        <f t="shared" si="415"/>
        <v>Chattogram_Metropolitan_CCC Bakalia South</v>
      </c>
      <c r="CQ2840" s="627"/>
      <c r="CR2840" s="627"/>
      <c r="CS2840" s="627"/>
      <c r="CT2840" s="627"/>
      <c r="CU2840" s="627"/>
      <c r="CV2840" s="627"/>
      <c r="CW2840" s="627"/>
      <c r="CX2840" s="627"/>
      <c r="CZ2840" s="394" t="s">
        <v>1154</v>
      </c>
      <c r="DA2840" s="393" t="s">
        <v>740</v>
      </c>
      <c r="DB2840" s="393" t="str">
        <f t="shared" si="416"/>
        <v>Chattogram_Metropolitan_CCC Bakalia South</v>
      </c>
      <c r="DC2840" s="566"/>
      <c r="DD2840"/>
      <c r="DE2840" s="394" t="s">
        <v>1154</v>
      </c>
      <c r="DF2840" s="393" t="s">
        <v>740</v>
      </c>
      <c r="DG2840" s="393" t="str">
        <f t="shared" si="417"/>
        <v>Chattogram_Metropolitan_CCC Bakalia South</v>
      </c>
      <c r="DH2840" s="566"/>
      <c r="DI2840"/>
      <c r="DJ2840" s="394" t="s">
        <v>1154</v>
      </c>
      <c r="DK2840" s="393" t="s">
        <v>740</v>
      </c>
      <c r="DL2840" s="393" t="str">
        <f t="shared" si="418"/>
        <v>Chattogram_Metropolitan_CCC Bakalia South</v>
      </c>
      <c r="DM2840" s="566"/>
      <c r="DN2840"/>
      <c r="DO2840" s="394" t="s">
        <v>1154</v>
      </c>
      <c r="DP2840" s="393" t="s">
        <v>740</v>
      </c>
      <c r="DQ2840" s="393" t="str">
        <f t="shared" si="419"/>
        <v>Chattogram_Metropolitan_CCC Bakalia South</v>
      </c>
      <c r="DR2840" s="566"/>
    </row>
    <row r="2841" spans="1:122" ht="15" hidden="1" x14ac:dyDescent="0.25">
      <c r="A2841" s="394" t="s">
        <v>1154</v>
      </c>
      <c r="B2841" s="393" t="s">
        <v>741</v>
      </c>
      <c r="C2841" s="393" t="str">
        <f t="shared" si="410"/>
        <v>Chattogram_Metropolitan_CCC Chawk Bazar</v>
      </c>
      <c r="D2841" s="626"/>
      <c r="E2841" s="626"/>
      <c r="F2841" s="626"/>
      <c r="G2841" s="626"/>
      <c r="H2841" s="626"/>
      <c r="I2841" s="626"/>
      <c r="J2841" s="626"/>
      <c r="K2841" s="626"/>
      <c r="L2841" s="626"/>
      <c r="M2841" s="626"/>
      <c r="N2841" s="626"/>
      <c r="O2841" s="626"/>
      <c r="P2841" s="626"/>
      <c r="Q2841" s="626"/>
      <c r="R2841" s="626"/>
      <c r="U2841" s="394" t="s">
        <v>1154</v>
      </c>
      <c r="V2841" s="393" t="s">
        <v>741</v>
      </c>
      <c r="W2841" s="393" t="str">
        <f t="shared" si="411"/>
        <v>Chattogram_Metropolitan_CCC Chawk Bazar</v>
      </c>
      <c r="X2841" s="626"/>
      <c r="Y2841" s="626"/>
      <c r="Z2841" s="626"/>
      <c r="AA2841" s="626"/>
      <c r="AB2841" s="626"/>
      <c r="AC2841" s="626"/>
      <c r="AD2841" s="626"/>
      <c r="AE2841" s="626"/>
      <c r="AF2841" s="626"/>
      <c r="AG2841" s="626"/>
      <c r="AH2841" s="626"/>
      <c r="AI2841" s="626"/>
      <c r="AJ2841" s="626"/>
      <c r="AK2841" s="626"/>
      <c r="AL2841" s="626"/>
      <c r="AO2841" s="394" t="s">
        <v>1154</v>
      </c>
      <c r="AP2841" s="393" t="s">
        <v>741</v>
      </c>
      <c r="AQ2841" s="393" t="str">
        <f t="shared" si="412"/>
        <v>Chattogram_Metropolitan_CCC Chawk Bazar</v>
      </c>
      <c r="AR2841" s="627"/>
      <c r="AS2841" s="627"/>
      <c r="AT2841" s="627"/>
      <c r="AU2841" s="627"/>
      <c r="AV2841" s="627"/>
      <c r="AW2841" s="627"/>
      <c r="AX2841" s="627"/>
      <c r="AY2841" s="627"/>
      <c r="AZ2841" s="627"/>
      <c r="BA2841" s="627"/>
      <c r="BB2841" s="627"/>
      <c r="BC2841" s="627"/>
      <c r="BD2841" s="627"/>
      <c r="BE2841" s="627"/>
      <c r="BF2841" s="627"/>
      <c r="BH2841" s="394" t="s">
        <v>1154</v>
      </c>
      <c r="BI2841" s="393" t="s">
        <v>741</v>
      </c>
      <c r="BJ2841" s="393" t="str">
        <f t="shared" si="413"/>
        <v>Chattogram_Metropolitan_CCC Chawk Bazar</v>
      </c>
      <c r="BK2841" s="627"/>
      <c r="BL2841" s="627"/>
      <c r="BM2841" s="627"/>
      <c r="BN2841" s="627"/>
      <c r="BO2841" s="627"/>
      <c r="BP2841" s="627"/>
      <c r="BQ2841" s="627"/>
      <c r="BR2841" s="627"/>
      <c r="BS2841" s="627"/>
      <c r="BT2841" s="627"/>
      <c r="BU2841" s="627"/>
      <c r="BV2841" s="627"/>
      <c r="BW2841" s="627"/>
      <c r="BX2841" s="627"/>
      <c r="BY2841" s="627"/>
      <c r="CA2841" s="394" t="s">
        <v>1154</v>
      </c>
      <c r="CB2841" s="393" t="s">
        <v>741</v>
      </c>
      <c r="CC2841" s="393" t="str">
        <f t="shared" si="414"/>
        <v>Chattogram_Metropolitan_CCC Chawk Bazar</v>
      </c>
      <c r="CD2841" s="627"/>
      <c r="CE2841" s="627"/>
      <c r="CF2841" s="627"/>
      <c r="CG2841" s="627"/>
      <c r="CH2841" s="627"/>
      <c r="CI2841" s="627"/>
      <c r="CJ2841" s="627"/>
      <c r="CK2841" s="627"/>
      <c r="CN2841" s="394" t="s">
        <v>1154</v>
      </c>
      <c r="CO2841" s="393" t="s">
        <v>741</v>
      </c>
      <c r="CP2841" s="393" t="str">
        <f t="shared" si="415"/>
        <v>Chattogram_Metropolitan_CCC Chawk Bazar</v>
      </c>
      <c r="CQ2841" s="627"/>
      <c r="CR2841" s="627"/>
      <c r="CS2841" s="627"/>
      <c r="CT2841" s="627"/>
      <c r="CU2841" s="627"/>
      <c r="CV2841" s="627"/>
      <c r="CW2841" s="627"/>
      <c r="CX2841" s="627"/>
      <c r="CZ2841" s="394" t="s">
        <v>1154</v>
      </c>
      <c r="DA2841" s="393" t="s">
        <v>741</v>
      </c>
      <c r="DB2841" s="393" t="str">
        <f t="shared" si="416"/>
        <v>Chattogram_Metropolitan_CCC Chawk Bazar</v>
      </c>
      <c r="DC2841" s="566"/>
      <c r="DD2841"/>
      <c r="DE2841" s="394" t="s">
        <v>1154</v>
      </c>
      <c r="DF2841" s="393" t="s">
        <v>741</v>
      </c>
      <c r="DG2841" s="393" t="str">
        <f t="shared" si="417"/>
        <v>Chattogram_Metropolitan_CCC Chawk Bazar</v>
      </c>
      <c r="DH2841" s="566"/>
      <c r="DI2841"/>
      <c r="DJ2841" s="394" t="s">
        <v>1154</v>
      </c>
      <c r="DK2841" s="393" t="s">
        <v>741</v>
      </c>
      <c r="DL2841" s="393" t="str">
        <f t="shared" si="418"/>
        <v>Chattogram_Metropolitan_CCC Chawk Bazar</v>
      </c>
      <c r="DM2841" s="566"/>
      <c r="DN2841"/>
      <c r="DO2841" s="394" t="s">
        <v>1154</v>
      </c>
      <c r="DP2841" s="393" t="s">
        <v>741</v>
      </c>
      <c r="DQ2841" s="393" t="str">
        <f t="shared" si="419"/>
        <v>Chattogram_Metropolitan_CCC Chawk Bazar</v>
      </c>
      <c r="DR2841" s="566"/>
    </row>
    <row r="2842" spans="1:122" ht="15" hidden="1" x14ac:dyDescent="0.25">
      <c r="A2842" s="394" t="s">
        <v>1154</v>
      </c>
      <c r="B2842" s="393" t="s">
        <v>742</v>
      </c>
      <c r="C2842" s="393" t="str">
        <f t="shared" si="410"/>
        <v>Chattogram_Metropolitan_CCC Dewan Bazar</v>
      </c>
      <c r="D2842" s="626"/>
      <c r="E2842" s="626"/>
      <c r="F2842" s="626"/>
      <c r="G2842" s="626"/>
      <c r="H2842" s="626"/>
      <c r="I2842" s="626"/>
      <c r="J2842" s="626"/>
      <c r="K2842" s="626"/>
      <c r="L2842" s="626"/>
      <c r="M2842" s="626"/>
      <c r="N2842" s="626"/>
      <c r="O2842" s="626"/>
      <c r="P2842" s="626"/>
      <c r="Q2842" s="626"/>
      <c r="R2842" s="626"/>
      <c r="U2842" s="394" t="s">
        <v>1154</v>
      </c>
      <c r="V2842" s="393" t="s">
        <v>742</v>
      </c>
      <c r="W2842" s="393" t="str">
        <f t="shared" si="411"/>
        <v>Chattogram_Metropolitan_CCC Dewan Bazar</v>
      </c>
      <c r="X2842" s="626"/>
      <c r="Y2842" s="626"/>
      <c r="Z2842" s="626"/>
      <c r="AA2842" s="626"/>
      <c r="AB2842" s="626"/>
      <c r="AC2842" s="626"/>
      <c r="AD2842" s="626"/>
      <c r="AE2842" s="626"/>
      <c r="AF2842" s="626"/>
      <c r="AG2842" s="626"/>
      <c r="AH2842" s="626"/>
      <c r="AI2842" s="626"/>
      <c r="AJ2842" s="626"/>
      <c r="AK2842" s="626"/>
      <c r="AL2842" s="626"/>
      <c r="AO2842" s="394" t="s">
        <v>1154</v>
      </c>
      <c r="AP2842" s="393" t="s">
        <v>742</v>
      </c>
      <c r="AQ2842" s="393" t="str">
        <f t="shared" si="412"/>
        <v>Chattogram_Metropolitan_CCC Dewan Bazar</v>
      </c>
      <c r="AR2842" s="627"/>
      <c r="AS2842" s="627"/>
      <c r="AT2842" s="627"/>
      <c r="AU2842" s="627"/>
      <c r="AV2842" s="627"/>
      <c r="AW2842" s="627"/>
      <c r="AX2842" s="627"/>
      <c r="AY2842" s="627"/>
      <c r="AZ2842" s="627"/>
      <c r="BA2842" s="627"/>
      <c r="BB2842" s="627"/>
      <c r="BC2842" s="627"/>
      <c r="BD2842" s="627"/>
      <c r="BE2842" s="627"/>
      <c r="BF2842" s="627"/>
      <c r="BH2842" s="394" t="s">
        <v>1154</v>
      </c>
      <c r="BI2842" s="393" t="s">
        <v>742</v>
      </c>
      <c r="BJ2842" s="393" t="str">
        <f t="shared" si="413"/>
        <v>Chattogram_Metropolitan_CCC Dewan Bazar</v>
      </c>
      <c r="BK2842" s="627"/>
      <c r="BL2842" s="627"/>
      <c r="BM2842" s="627"/>
      <c r="BN2842" s="627"/>
      <c r="BO2842" s="627"/>
      <c r="BP2842" s="627"/>
      <c r="BQ2842" s="627"/>
      <c r="BR2842" s="627"/>
      <c r="BS2842" s="627"/>
      <c r="BT2842" s="627"/>
      <c r="BU2842" s="627"/>
      <c r="BV2842" s="627"/>
      <c r="BW2842" s="627"/>
      <c r="BX2842" s="627"/>
      <c r="BY2842" s="627"/>
      <c r="CA2842" s="394" t="s">
        <v>1154</v>
      </c>
      <c r="CB2842" s="393" t="s">
        <v>742</v>
      </c>
      <c r="CC2842" s="393" t="str">
        <f t="shared" si="414"/>
        <v>Chattogram_Metropolitan_CCC Dewan Bazar</v>
      </c>
      <c r="CD2842" s="627"/>
      <c r="CE2842" s="627"/>
      <c r="CF2842" s="627"/>
      <c r="CG2842" s="627"/>
      <c r="CH2842" s="627"/>
      <c r="CI2842" s="627"/>
      <c r="CJ2842" s="627"/>
      <c r="CK2842" s="627"/>
      <c r="CN2842" s="394" t="s">
        <v>1154</v>
      </c>
      <c r="CO2842" s="393" t="s">
        <v>742</v>
      </c>
      <c r="CP2842" s="393" t="str">
        <f t="shared" si="415"/>
        <v>Chattogram_Metropolitan_CCC Dewan Bazar</v>
      </c>
      <c r="CQ2842" s="627"/>
      <c r="CR2842" s="627"/>
      <c r="CS2842" s="627"/>
      <c r="CT2842" s="627"/>
      <c r="CU2842" s="627"/>
      <c r="CV2842" s="627"/>
      <c r="CW2842" s="627"/>
      <c r="CX2842" s="627"/>
      <c r="CZ2842" s="394" t="s">
        <v>1154</v>
      </c>
      <c r="DA2842" s="393" t="s">
        <v>742</v>
      </c>
      <c r="DB2842" s="393" t="str">
        <f t="shared" si="416"/>
        <v>Chattogram_Metropolitan_CCC Dewan Bazar</v>
      </c>
      <c r="DC2842" s="566"/>
      <c r="DD2842"/>
      <c r="DE2842" s="394" t="s">
        <v>1154</v>
      </c>
      <c r="DF2842" s="393" t="s">
        <v>742</v>
      </c>
      <c r="DG2842" s="393" t="str">
        <f t="shared" si="417"/>
        <v>Chattogram_Metropolitan_CCC Dewan Bazar</v>
      </c>
      <c r="DH2842" s="566"/>
      <c r="DI2842"/>
      <c r="DJ2842" s="394" t="s">
        <v>1154</v>
      </c>
      <c r="DK2842" s="393" t="s">
        <v>742</v>
      </c>
      <c r="DL2842" s="393" t="str">
        <f t="shared" si="418"/>
        <v>Chattogram_Metropolitan_CCC Dewan Bazar</v>
      </c>
      <c r="DM2842" s="566"/>
      <c r="DN2842"/>
      <c r="DO2842" s="394" t="s">
        <v>1154</v>
      </c>
      <c r="DP2842" s="393" t="s">
        <v>742</v>
      </c>
      <c r="DQ2842" s="393" t="str">
        <f t="shared" si="419"/>
        <v>Chattogram_Metropolitan_CCC Dewan Bazar</v>
      </c>
      <c r="DR2842" s="566"/>
    </row>
    <row r="2843" spans="1:122" ht="15" hidden="1" x14ac:dyDescent="0.25">
      <c r="A2843" s="394" t="s">
        <v>1154</v>
      </c>
      <c r="B2843" s="393" t="s">
        <v>743</v>
      </c>
      <c r="C2843" s="393" t="str">
        <f t="shared" si="410"/>
        <v>Chattogram_Metropolitan_CCC Dewn Hat</v>
      </c>
      <c r="D2843" s="626"/>
      <c r="E2843" s="626"/>
      <c r="F2843" s="626"/>
      <c r="G2843" s="626"/>
      <c r="H2843" s="626"/>
      <c r="I2843" s="626"/>
      <c r="J2843" s="626"/>
      <c r="K2843" s="626"/>
      <c r="L2843" s="626"/>
      <c r="M2843" s="626"/>
      <c r="N2843" s="626"/>
      <c r="O2843" s="626"/>
      <c r="P2843" s="626"/>
      <c r="Q2843" s="626"/>
      <c r="R2843" s="626"/>
      <c r="U2843" s="394" t="s">
        <v>1154</v>
      </c>
      <c r="V2843" s="393" t="s">
        <v>743</v>
      </c>
      <c r="W2843" s="393" t="str">
        <f t="shared" si="411"/>
        <v>Chattogram_Metropolitan_CCC Dewn Hat</v>
      </c>
      <c r="X2843" s="626"/>
      <c r="Y2843" s="626"/>
      <c r="Z2843" s="626"/>
      <c r="AA2843" s="626"/>
      <c r="AB2843" s="626"/>
      <c r="AC2843" s="626"/>
      <c r="AD2843" s="626"/>
      <c r="AE2843" s="626"/>
      <c r="AF2843" s="626"/>
      <c r="AG2843" s="626"/>
      <c r="AH2843" s="626"/>
      <c r="AI2843" s="626"/>
      <c r="AJ2843" s="626"/>
      <c r="AK2843" s="626"/>
      <c r="AL2843" s="626"/>
      <c r="AO2843" s="394" t="s">
        <v>1154</v>
      </c>
      <c r="AP2843" s="393" t="s">
        <v>743</v>
      </c>
      <c r="AQ2843" s="393" t="str">
        <f t="shared" si="412"/>
        <v>Chattogram_Metropolitan_CCC Dewn Hat</v>
      </c>
      <c r="AR2843" s="627"/>
      <c r="AS2843" s="627"/>
      <c r="AT2843" s="627"/>
      <c r="AU2843" s="627"/>
      <c r="AV2843" s="627"/>
      <c r="AW2843" s="627"/>
      <c r="AX2843" s="627"/>
      <c r="AY2843" s="627"/>
      <c r="AZ2843" s="627"/>
      <c r="BA2843" s="627"/>
      <c r="BB2843" s="627"/>
      <c r="BC2843" s="627"/>
      <c r="BD2843" s="627"/>
      <c r="BE2843" s="627"/>
      <c r="BF2843" s="627"/>
      <c r="BH2843" s="394" t="s">
        <v>1154</v>
      </c>
      <c r="BI2843" s="393" t="s">
        <v>743</v>
      </c>
      <c r="BJ2843" s="393" t="str">
        <f t="shared" si="413"/>
        <v>Chattogram_Metropolitan_CCC Dewn Hat</v>
      </c>
      <c r="BK2843" s="627"/>
      <c r="BL2843" s="627"/>
      <c r="BM2843" s="627"/>
      <c r="BN2843" s="627"/>
      <c r="BO2843" s="627"/>
      <c r="BP2843" s="627"/>
      <c r="BQ2843" s="627"/>
      <c r="BR2843" s="627"/>
      <c r="BS2843" s="627"/>
      <c r="BT2843" s="627"/>
      <c r="BU2843" s="627"/>
      <c r="BV2843" s="627"/>
      <c r="BW2843" s="627"/>
      <c r="BX2843" s="627"/>
      <c r="BY2843" s="627"/>
      <c r="CA2843" s="394" t="s">
        <v>1154</v>
      </c>
      <c r="CB2843" s="393" t="s">
        <v>743</v>
      </c>
      <c r="CC2843" s="393" t="str">
        <f t="shared" si="414"/>
        <v>Chattogram_Metropolitan_CCC Dewn Hat</v>
      </c>
      <c r="CD2843" s="628"/>
      <c r="CE2843" s="628"/>
      <c r="CF2843" s="628"/>
      <c r="CG2843" s="628"/>
      <c r="CH2843" s="628"/>
      <c r="CI2843" s="628"/>
      <c r="CJ2843" s="628"/>
      <c r="CK2843" s="628"/>
      <c r="CN2843" s="394" t="s">
        <v>1154</v>
      </c>
      <c r="CO2843" s="393" t="s">
        <v>743</v>
      </c>
      <c r="CP2843" s="393" t="str">
        <f t="shared" si="415"/>
        <v>Chattogram_Metropolitan_CCC Dewn Hat</v>
      </c>
      <c r="CQ2843" s="628"/>
      <c r="CR2843" s="628"/>
      <c r="CS2843" s="628"/>
      <c r="CT2843" s="628"/>
      <c r="CU2843" s="628"/>
      <c r="CV2843" s="628"/>
      <c r="CW2843" s="628"/>
      <c r="CX2843" s="628"/>
      <c r="CZ2843" s="394" t="s">
        <v>1154</v>
      </c>
      <c r="DA2843" s="393" t="s">
        <v>743</v>
      </c>
      <c r="DB2843" s="393" t="str">
        <f t="shared" si="416"/>
        <v>Chattogram_Metropolitan_CCC Dewn Hat</v>
      </c>
      <c r="DC2843" s="566"/>
      <c r="DD2843"/>
      <c r="DE2843" s="394" t="s">
        <v>1154</v>
      </c>
      <c r="DF2843" s="393" t="s">
        <v>743</v>
      </c>
      <c r="DG2843" s="393" t="str">
        <f t="shared" si="417"/>
        <v>Chattogram_Metropolitan_CCC Dewn Hat</v>
      </c>
      <c r="DH2843" s="566"/>
      <c r="DI2843"/>
      <c r="DJ2843" s="394" t="s">
        <v>1154</v>
      </c>
      <c r="DK2843" s="393" t="s">
        <v>743</v>
      </c>
      <c r="DL2843" s="393" t="str">
        <f t="shared" si="418"/>
        <v>Chattogram_Metropolitan_CCC Dewn Hat</v>
      </c>
      <c r="DM2843" s="566"/>
      <c r="DN2843"/>
      <c r="DO2843" s="394" t="s">
        <v>1154</v>
      </c>
      <c r="DP2843" s="393" t="s">
        <v>743</v>
      </c>
      <c r="DQ2843" s="393" t="str">
        <f t="shared" si="419"/>
        <v>Chattogram_Metropolitan_CCC Dewn Hat</v>
      </c>
      <c r="DR2843" s="566"/>
    </row>
    <row r="2844" spans="1:122" ht="15" hidden="1" x14ac:dyDescent="0.25">
      <c r="A2844" s="394" t="s">
        <v>1154</v>
      </c>
      <c r="B2844" s="393" t="s">
        <v>744</v>
      </c>
      <c r="C2844" s="393" t="str">
        <f t="shared" si="410"/>
        <v>Chattogram_Metropolitan_CCC Firingee Bazar</v>
      </c>
      <c r="D2844" s="626"/>
      <c r="E2844" s="626"/>
      <c r="F2844" s="626"/>
      <c r="G2844" s="626"/>
      <c r="H2844" s="626"/>
      <c r="I2844" s="626"/>
      <c r="J2844" s="626"/>
      <c r="K2844" s="626"/>
      <c r="L2844" s="626"/>
      <c r="M2844" s="626"/>
      <c r="N2844" s="626"/>
      <c r="O2844" s="626"/>
      <c r="P2844" s="626"/>
      <c r="Q2844" s="626"/>
      <c r="R2844" s="626"/>
      <c r="U2844" s="394" t="s">
        <v>1154</v>
      </c>
      <c r="V2844" s="393" t="s">
        <v>744</v>
      </c>
      <c r="W2844" s="393" t="str">
        <f t="shared" si="411"/>
        <v>Chattogram_Metropolitan_CCC Firingee Bazar</v>
      </c>
      <c r="X2844" s="626"/>
      <c r="Y2844" s="626"/>
      <c r="Z2844" s="626"/>
      <c r="AA2844" s="626"/>
      <c r="AB2844" s="626"/>
      <c r="AC2844" s="626"/>
      <c r="AD2844" s="626"/>
      <c r="AE2844" s="626"/>
      <c r="AF2844" s="626"/>
      <c r="AG2844" s="626"/>
      <c r="AH2844" s="626"/>
      <c r="AI2844" s="626"/>
      <c r="AJ2844" s="626"/>
      <c r="AK2844" s="626"/>
      <c r="AL2844" s="626"/>
      <c r="AO2844" s="394" t="s">
        <v>1154</v>
      </c>
      <c r="AP2844" s="393" t="s">
        <v>744</v>
      </c>
      <c r="AQ2844" s="393" t="str">
        <f t="shared" si="412"/>
        <v>Chattogram_Metropolitan_CCC Firingee Bazar</v>
      </c>
      <c r="AR2844" s="627"/>
      <c r="AS2844" s="627"/>
      <c r="AT2844" s="627"/>
      <c r="AU2844" s="627"/>
      <c r="AV2844" s="627"/>
      <c r="AW2844" s="627"/>
      <c r="AX2844" s="627"/>
      <c r="AY2844" s="627"/>
      <c r="AZ2844" s="627"/>
      <c r="BA2844" s="627"/>
      <c r="BB2844" s="627"/>
      <c r="BC2844" s="627"/>
      <c r="BD2844" s="627"/>
      <c r="BE2844" s="627"/>
      <c r="BF2844" s="627"/>
      <c r="BH2844" s="394" t="s">
        <v>1154</v>
      </c>
      <c r="BI2844" s="393" t="s">
        <v>744</v>
      </c>
      <c r="BJ2844" s="393" t="str">
        <f t="shared" si="413"/>
        <v>Chattogram_Metropolitan_CCC Firingee Bazar</v>
      </c>
      <c r="BK2844" s="627"/>
      <c r="BL2844" s="627"/>
      <c r="BM2844" s="627"/>
      <c r="BN2844" s="627"/>
      <c r="BO2844" s="627"/>
      <c r="BP2844" s="627"/>
      <c r="BQ2844" s="627"/>
      <c r="BR2844" s="627"/>
      <c r="BS2844" s="627"/>
      <c r="BT2844" s="627"/>
      <c r="BU2844" s="627"/>
      <c r="BV2844" s="627"/>
      <c r="BW2844" s="627"/>
      <c r="BX2844" s="627"/>
      <c r="BY2844" s="627"/>
      <c r="CA2844" s="394" t="s">
        <v>1154</v>
      </c>
      <c r="CB2844" s="393" t="s">
        <v>744</v>
      </c>
      <c r="CC2844" s="393" t="str">
        <f t="shared" si="414"/>
        <v>Chattogram_Metropolitan_CCC Firingee Bazar</v>
      </c>
      <c r="CD2844" s="627"/>
      <c r="CE2844" s="627"/>
      <c r="CF2844" s="627"/>
      <c r="CG2844" s="627"/>
      <c r="CH2844" s="627"/>
      <c r="CI2844" s="627"/>
      <c r="CJ2844" s="627"/>
      <c r="CK2844" s="627"/>
      <c r="CN2844" s="394" t="s">
        <v>1154</v>
      </c>
      <c r="CO2844" s="393" t="s">
        <v>744</v>
      </c>
      <c r="CP2844" s="393" t="str">
        <f t="shared" si="415"/>
        <v>Chattogram_Metropolitan_CCC Firingee Bazar</v>
      </c>
      <c r="CQ2844" s="627"/>
      <c r="CR2844" s="627"/>
      <c r="CS2844" s="627"/>
      <c r="CT2844" s="627"/>
      <c r="CU2844" s="627"/>
      <c r="CV2844" s="627"/>
      <c r="CW2844" s="627"/>
      <c r="CX2844" s="627"/>
      <c r="CZ2844" s="394" t="s">
        <v>1154</v>
      </c>
      <c r="DA2844" s="393" t="s">
        <v>744</v>
      </c>
      <c r="DB2844" s="393" t="str">
        <f t="shared" si="416"/>
        <v>Chattogram_Metropolitan_CCC Firingee Bazar</v>
      </c>
      <c r="DC2844" s="566"/>
      <c r="DD2844"/>
      <c r="DE2844" s="394" t="s">
        <v>1154</v>
      </c>
      <c r="DF2844" s="393" t="s">
        <v>744</v>
      </c>
      <c r="DG2844" s="393" t="str">
        <f t="shared" si="417"/>
        <v>Chattogram_Metropolitan_CCC Firingee Bazar</v>
      </c>
      <c r="DH2844" s="566"/>
      <c r="DI2844"/>
      <c r="DJ2844" s="394" t="s">
        <v>1154</v>
      </c>
      <c r="DK2844" s="393" t="s">
        <v>744</v>
      </c>
      <c r="DL2844" s="393" t="str">
        <f t="shared" si="418"/>
        <v>Chattogram_Metropolitan_CCC Firingee Bazar</v>
      </c>
      <c r="DM2844" s="566"/>
      <c r="DN2844"/>
      <c r="DO2844" s="394" t="s">
        <v>1154</v>
      </c>
      <c r="DP2844" s="393" t="s">
        <v>744</v>
      </c>
      <c r="DQ2844" s="393" t="str">
        <f t="shared" si="419"/>
        <v>Chattogram_Metropolitan_CCC Firingee Bazar</v>
      </c>
      <c r="DR2844" s="566"/>
    </row>
    <row r="2845" spans="1:122" ht="15" hidden="1" x14ac:dyDescent="0.25">
      <c r="A2845" s="394" t="s">
        <v>1154</v>
      </c>
      <c r="B2845" s="393" t="s">
        <v>745</v>
      </c>
      <c r="C2845" s="393" t="str">
        <f t="shared" si="410"/>
        <v>Chattogram_Metropolitan_CCC Lalkhan Bazar</v>
      </c>
      <c r="D2845" s="626"/>
      <c r="E2845" s="626"/>
      <c r="F2845" s="626"/>
      <c r="G2845" s="626"/>
      <c r="H2845" s="626"/>
      <c r="I2845" s="626"/>
      <c r="J2845" s="626"/>
      <c r="K2845" s="626"/>
      <c r="L2845" s="626"/>
      <c r="M2845" s="626"/>
      <c r="N2845" s="626"/>
      <c r="O2845" s="626"/>
      <c r="P2845" s="626"/>
      <c r="Q2845" s="626"/>
      <c r="R2845" s="626"/>
      <c r="U2845" s="394" t="s">
        <v>1154</v>
      </c>
      <c r="V2845" s="393" t="s">
        <v>745</v>
      </c>
      <c r="W2845" s="393" t="str">
        <f t="shared" si="411"/>
        <v>Chattogram_Metropolitan_CCC Lalkhan Bazar</v>
      </c>
      <c r="X2845" s="626"/>
      <c r="Y2845" s="626"/>
      <c r="Z2845" s="626"/>
      <c r="AA2845" s="626"/>
      <c r="AB2845" s="626"/>
      <c r="AC2845" s="626"/>
      <c r="AD2845" s="626"/>
      <c r="AE2845" s="626"/>
      <c r="AF2845" s="626"/>
      <c r="AG2845" s="626"/>
      <c r="AH2845" s="626"/>
      <c r="AI2845" s="626"/>
      <c r="AJ2845" s="626"/>
      <c r="AK2845" s="626"/>
      <c r="AL2845" s="626"/>
      <c r="AO2845" s="394" t="s">
        <v>1154</v>
      </c>
      <c r="AP2845" s="393" t="s">
        <v>745</v>
      </c>
      <c r="AQ2845" s="393" t="str">
        <f t="shared" si="412"/>
        <v>Chattogram_Metropolitan_CCC Lalkhan Bazar</v>
      </c>
      <c r="AR2845" s="627"/>
      <c r="AS2845" s="627"/>
      <c r="AT2845" s="627"/>
      <c r="AU2845" s="627"/>
      <c r="AV2845" s="627"/>
      <c r="AW2845" s="627"/>
      <c r="AX2845" s="627"/>
      <c r="AY2845" s="627"/>
      <c r="AZ2845" s="627"/>
      <c r="BA2845" s="627"/>
      <c r="BB2845" s="627"/>
      <c r="BC2845" s="627"/>
      <c r="BD2845" s="627"/>
      <c r="BE2845" s="627"/>
      <c r="BF2845" s="627"/>
      <c r="BH2845" s="394" t="s">
        <v>1154</v>
      </c>
      <c r="BI2845" s="393" t="s">
        <v>745</v>
      </c>
      <c r="BJ2845" s="393" t="str">
        <f t="shared" si="413"/>
        <v>Chattogram_Metropolitan_CCC Lalkhan Bazar</v>
      </c>
      <c r="BK2845" s="627"/>
      <c r="BL2845" s="627"/>
      <c r="BM2845" s="627"/>
      <c r="BN2845" s="627"/>
      <c r="BO2845" s="627"/>
      <c r="BP2845" s="627"/>
      <c r="BQ2845" s="627"/>
      <c r="BR2845" s="627"/>
      <c r="BS2845" s="627"/>
      <c r="BT2845" s="627"/>
      <c r="BU2845" s="627"/>
      <c r="BV2845" s="627"/>
      <c r="BW2845" s="627"/>
      <c r="BX2845" s="627"/>
      <c r="BY2845" s="627"/>
      <c r="CA2845" s="394" t="s">
        <v>1154</v>
      </c>
      <c r="CB2845" s="393" t="s">
        <v>745</v>
      </c>
      <c r="CC2845" s="393" t="str">
        <f t="shared" si="414"/>
        <v>Chattogram_Metropolitan_CCC Lalkhan Bazar</v>
      </c>
      <c r="CD2845" s="627"/>
      <c r="CE2845" s="627"/>
      <c r="CF2845" s="627"/>
      <c r="CG2845" s="627"/>
      <c r="CH2845" s="627"/>
      <c r="CI2845" s="627"/>
      <c r="CJ2845" s="627"/>
      <c r="CK2845" s="627"/>
      <c r="CN2845" s="394" t="s">
        <v>1154</v>
      </c>
      <c r="CO2845" s="393" t="s">
        <v>745</v>
      </c>
      <c r="CP2845" s="393" t="str">
        <f t="shared" si="415"/>
        <v>Chattogram_Metropolitan_CCC Lalkhan Bazar</v>
      </c>
      <c r="CQ2845" s="627"/>
      <c r="CR2845" s="627"/>
      <c r="CS2845" s="627"/>
      <c r="CT2845" s="627"/>
      <c r="CU2845" s="627"/>
      <c r="CV2845" s="627"/>
      <c r="CW2845" s="627"/>
      <c r="CX2845" s="627"/>
      <c r="CZ2845" s="394" t="s">
        <v>1154</v>
      </c>
      <c r="DA2845" s="393" t="s">
        <v>745</v>
      </c>
      <c r="DB2845" s="393" t="str">
        <f t="shared" si="416"/>
        <v>Chattogram_Metropolitan_CCC Lalkhan Bazar</v>
      </c>
      <c r="DC2845" s="566"/>
      <c r="DD2845"/>
      <c r="DE2845" s="394" t="s">
        <v>1154</v>
      </c>
      <c r="DF2845" s="393" t="s">
        <v>745</v>
      </c>
      <c r="DG2845" s="393" t="str">
        <f t="shared" si="417"/>
        <v>Chattogram_Metropolitan_CCC Lalkhan Bazar</v>
      </c>
      <c r="DH2845" s="566"/>
      <c r="DI2845"/>
      <c r="DJ2845" s="394" t="s">
        <v>1154</v>
      </c>
      <c r="DK2845" s="393" t="s">
        <v>745</v>
      </c>
      <c r="DL2845" s="393" t="str">
        <f t="shared" si="418"/>
        <v>Chattogram_Metropolitan_CCC Lalkhan Bazar</v>
      </c>
      <c r="DM2845" s="566"/>
      <c r="DN2845"/>
      <c r="DO2845" s="394" t="s">
        <v>1154</v>
      </c>
      <c r="DP2845" s="393" t="s">
        <v>745</v>
      </c>
      <c r="DQ2845" s="393" t="str">
        <f t="shared" si="419"/>
        <v>Chattogram_Metropolitan_CCC Lalkhan Bazar</v>
      </c>
      <c r="DR2845" s="566"/>
    </row>
    <row r="2846" spans="1:122" ht="15" hidden="1" x14ac:dyDescent="0.25">
      <c r="A2846" s="394" t="s">
        <v>1154</v>
      </c>
      <c r="B2846" s="393" t="s">
        <v>746</v>
      </c>
      <c r="C2846" s="393" t="str">
        <f t="shared" si="410"/>
        <v>Chattogram_Metropolitan_CCC Madarbari East (Ynus Miah)</v>
      </c>
      <c r="D2846" s="626"/>
      <c r="E2846" s="626"/>
      <c r="F2846" s="626"/>
      <c r="G2846" s="626"/>
      <c r="H2846" s="626"/>
      <c r="I2846" s="626"/>
      <c r="J2846" s="626"/>
      <c r="K2846" s="626"/>
      <c r="L2846" s="626"/>
      <c r="M2846" s="626"/>
      <c r="N2846" s="626"/>
      <c r="O2846" s="626"/>
      <c r="P2846" s="626"/>
      <c r="Q2846" s="626"/>
      <c r="R2846" s="626"/>
      <c r="U2846" s="394" t="s">
        <v>1154</v>
      </c>
      <c r="V2846" s="393" t="s">
        <v>746</v>
      </c>
      <c r="W2846" s="393" t="str">
        <f t="shared" si="411"/>
        <v>Chattogram_Metropolitan_CCC Madarbari East (Ynus Miah)</v>
      </c>
      <c r="X2846" s="626"/>
      <c r="Y2846" s="626"/>
      <c r="Z2846" s="626"/>
      <c r="AA2846" s="626"/>
      <c r="AB2846" s="626"/>
      <c r="AC2846" s="626"/>
      <c r="AD2846" s="626"/>
      <c r="AE2846" s="626"/>
      <c r="AF2846" s="626"/>
      <c r="AG2846" s="626"/>
      <c r="AH2846" s="626"/>
      <c r="AI2846" s="626"/>
      <c r="AJ2846" s="626"/>
      <c r="AK2846" s="626"/>
      <c r="AL2846" s="626"/>
      <c r="AO2846" s="394" t="s">
        <v>1154</v>
      </c>
      <c r="AP2846" s="393" t="s">
        <v>746</v>
      </c>
      <c r="AQ2846" s="393" t="str">
        <f t="shared" si="412"/>
        <v>Chattogram_Metropolitan_CCC Madarbari East (Ynus Miah)</v>
      </c>
      <c r="AR2846" s="627"/>
      <c r="AS2846" s="627"/>
      <c r="AT2846" s="627"/>
      <c r="AU2846" s="627"/>
      <c r="AV2846" s="627"/>
      <c r="AW2846" s="627"/>
      <c r="AX2846" s="627"/>
      <c r="AY2846" s="627"/>
      <c r="AZ2846" s="627"/>
      <c r="BA2846" s="627"/>
      <c r="BB2846" s="627"/>
      <c r="BC2846" s="627"/>
      <c r="BD2846" s="627"/>
      <c r="BE2846" s="627"/>
      <c r="BF2846" s="627"/>
      <c r="BH2846" s="394" t="s">
        <v>1154</v>
      </c>
      <c r="BI2846" s="393" t="s">
        <v>746</v>
      </c>
      <c r="BJ2846" s="393" t="str">
        <f t="shared" si="413"/>
        <v>Chattogram_Metropolitan_CCC Madarbari East (Ynus Miah)</v>
      </c>
      <c r="BK2846" s="627"/>
      <c r="BL2846" s="627"/>
      <c r="BM2846" s="627"/>
      <c r="BN2846" s="627"/>
      <c r="BO2846" s="627"/>
      <c r="BP2846" s="627"/>
      <c r="BQ2846" s="627"/>
      <c r="BR2846" s="627"/>
      <c r="BS2846" s="627"/>
      <c r="BT2846" s="627"/>
      <c r="BU2846" s="627"/>
      <c r="BV2846" s="627"/>
      <c r="BW2846" s="627"/>
      <c r="BX2846" s="627"/>
      <c r="BY2846" s="627"/>
      <c r="CA2846" s="394" t="s">
        <v>1154</v>
      </c>
      <c r="CB2846" s="393" t="s">
        <v>746</v>
      </c>
      <c r="CC2846" s="393" t="str">
        <f t="shared" si="414"/>
        <v>Chattogram_Metropolitan_CCC Madarbari East (Ynus Miah)</v>
      </c>
      <c r="CD2846" s="627"/>
      <c r="CE2846" s="627"/>
      <c r="CF2846" s="627"/>
      <c r="CG2846" s="627"/>
      <c r="CH2846" s="627"/>
      <c r="CI2846" s="627"/>
      <c r="CJ2846" s="627"/>
      <c r="CK2846" s="627"/>
      <c r="CN2846" s="394" t="s">
        <v>1154</v>
      </c>
      <c r="CO2846" s="393" t="s">
        <v>746</v>
      </c>
      <c r="CP2846" s="393" t="str">
        <f t="shared" si="415"/>
        <v>Chattogram_Metropolitan_CCC Madarbari East (Ynus Miah)</v>
      </c>
      <c r="CQ2846" s="627"/>
      <c r="CR2846" s="627"/>
      <c r="CS2846" s="627"/>
      <c r="CT2846" s="627"/>
      <c r="CU2846" s="627"/>
      <c r="CV2846" s="627"/>
      <c r="CW2846" s="627"/>
      <c r="CX2846" s="627"/>
      <c r="CZ2846" s="394" t="s">
        <v>1154</v>
      </c>
      <c r="DA2846" s="393" t="s">
        <v>746</v>
      </c>
      <c r="DB2846" s="393" t="str">
        <f t="shared" si="416"/>
        <v>Chattogram_Metropolitan_CCC Madarbari East (Ynus Miah)</v>
      </c>
      <c r="DC2846" s="566"/>
      <c r="DD2846"/>
      <c r="DE2846" s="394" t="s">
        <v>1154</v>
      </c>
      <c r="DF2846" s="393" t="s">
        <v>746</v>
      </c>
      <c r="DG2846" s="393" t="str">
        <f t="shared" si="417"/>
        <v>Chattogram_Metropolitan_CCC Madarbari East (Ynus Miah)</v>
      </c>
      <c r="DH2846" s="566"/>
      <c r="DI2846"/>
      <c r="DJ2846" s="394" t="s">
        <v>1154</v>
      </c>
      <c r="DK2846" s="393" t="s">
        <v>746</v>
      </c>
      <c r="DL2846" s="393" t="str">
        <f t="shared" si="418"/>
        <v>Chattogram_Metropolitan_CCC Madarbari East (Ynus Miah)</v>
      </c>
      <c r="DM2846" s="566"/>
      <c r="DN2846"/>
      <c r="DO2846" s="394" t="s">
        <v>1154</v>
      </c>
      <c r="DP2846" s="393" t="s">
        <v>746</v>
      </c>
      <c r="DQ2846" s="393" t="str">
        <f t="shared" si="419"/>
        <v>Chattogram_Metropolitan_CCC Madarbari East (Ynus Miah)</v>
      </c>
      <c r="DR2846" s="566"/>
    </row>
    <row r="2847" spans="1:122" ht="15" hidden="1" x14ac:dyDescent="0.25">
      <c r="A2847" s="394" t="s">
        <v>1154</v>
      </c>
      <c r="B2847" s="393" t="s">
        <v>747</v>
      </c>
      <c r="C2847" s="393" t="str">
        <f t="shared" si="410"/>
        <v>Chattogram_Metropolitan_CCC Madarbari West</v>
      </c>
      <c r="D2847" s="626"/>
      <c r="E2847" s="626"/>
      <c r="F2847" s="626"/>
      <c r="G2847" s="626"/>
      <c r="H2847" s="626"/>
      <c r="I2847" s="626"/>
      <c r="J2847" s="626"/>
      <c r="K2847" s="626"/>
      <c r="L2847" s="626"/>
      <c r="M2847" s="626"/>
      <c r="N2847" s="626"/>
      <c r="O2847" s="626"/>
      <c r="P2847" s="626"/>
      <c r="Q2847" s="626"/>
      <c r="R2847" s="626"/>
      <c r="U2847" s="394" t="s">
        <v>1154</v>
      </c>
      <c r="V2847" s="393" t="s">
        <v>747</v>
      </c>
      <c r="W2847" s="393" t="str">
        <f t="shared" si="411"/>
        <v>Chattogram_Metropolitan_CCC Madarbari West</v>
      </c>
      <c r="X2847" s="626"/>
      <c r="Y2847" s="626"/>
      <c r="Z2847" s="626"/>
      <c r="AA2847" s="626"/>
      <c r="AB2847" s="626"/>
      <c r="AC2847" s="626"/>
      <c r="AD2847" s="626"/>
      <c r="AE2847" s="626"/>
      <c r="AF2847" s="626"/>
      <c r="AG2847" s="626"/>
      <c r="AH2847" s="626"/>
      <c r="AI2847" s="626"/>
      <c r="AJ2847" s="626"/>
      <c r="AK2847" s="626"/>
      <c r="AL2847" s="626"/>
      <c r="AO2847" s="394" t="s">
        <v>1154</v>
      </c>
      <c r="AP2847" s="393" t="s">
        <v>747</v>
      </c>
      <c r="AQ2847" s="393" t="str">
        <f t="shared" si="412"/>
        <v>Chattogram_Metropolitan_CCC Madarbari West</v>
      </c>
      <c r="AR2847" s="627"/>
      <c r="AS2847" s="627"/>
      <c r="AT2847" s="627"/>
      <c r="AU2847" s="627"/>
      <c r="AV2847" s="627"/>
      <c r="AW2847" s="627"/>
      <c r="AX2847" s="627"/>
      <c r="AY2847" s="627"/>
      <c r="AZ2847" s="627"/>
      <c r="BA2847" s="627"/>
      <c r="BB2847" s="627"/>
      <c r="BC2847" s="627"/>
      <c r="BD2847" s="627"/>
      <c r="BE2847" s="627"/>
      <c r="BF2847" s="627"/>
      <c r="BH2847" s="394" t="s">
        <v>1154</v>
      </c>
      <c r="BI2847" s="393" t="s">
        <v>747</v>
      </c>
      <c r="BJ2847" s="393" t="str">
        <f t="shared" si="413"/>
        <v>Chattogram_Metropolitan_CCC Madarbari West</v>
      </c>
      <c r="BK2847" s="627"/>
      <c r="BL2847" s="627"/>
      <c r="BM2847" s="627"/>
      <c r="BN2847" s="627"/>
      <c r="BO2847" s="627"/>
      <c r="BP2847" s="627"/>
      <c r="BQ2847" s="627"/>
      <c r="BR2847" s="627"/>
      <c r="BS2847" s="627"/>
      <c r="BT2847" s="627"/>
      <c r="BU2847" s="627"/>
      <c r="BV2847" s="627"/>
      <c r="BW2847" s="627"/>
      <c r="BX2847" s="627"/>
      <c r="BY2847" s="627"/>
      <c r="CA2847" s="394" t="s">
        <v>1154</v>
      </c>
      <c r="CB2847" s="393" t="s">
        <v>747</v>
      </c>
      <c r="CC2847" s="393" t="str">
        <f t="shared" si="414"/>
        <v>Chattogram_Metropolitan_CCC Madarbari West</v>
      </c>
      <c r="CD2847" s="627"/>
      <c r="CE2847" s="627"/>
      <c r="CF2847" s="627"/>
      <c r="CG2847" s="627"/>
      <c r="CH2847" s="627"/>
      <c r="CI2847" s="627"/>
      <c r="CJ2847" s="627"/>
      <c r="CK2847" s="627"/>
      <c r="CN2847" s="394" t="s">
        <v>1154</v>
      </c>
      <c r="CO2847" s="393" t="s">
        <v>747</v>
      </c>
      <c r="CP2847" s="393" t="str">
        <f t="shared" si="415"/>
        <v>Chattogram_Metropolitan_CCC Madarbari West</v>
      </c>
      <c r="CQ2847" s="627"/>
      <c r="CR2847" s="627"/>
      <c r="CS2847" s="627"/>
      <c r="CT2847" s="627"/>
      <c r="CU2847" s="627"/>
      <c r="CV2847" s="627"/>
      <c r="CW2847" s="627"/>
      <c r="CX2847" s="627"/>
      <c r="CZ2847" s="394" t="s">
        <v>1154</v>
      </c>
      <c r="DA2847" s="393" t="s">
        <v>747</v>
      </c>
      <c r="DB2847" s="393" t="str">
        <f t="shared" si="416"/>
        <v>Chattogram_Metropolitan_CCC Madarbari West</v>
      </c>
      <c r="DC2847" s="566"/>
      <c r="DD2847"/>
      <c r="DE2847" s="394" t="s">
        <v>1154</v>
      </c>
      <c r="DF2847" s="393" t="s">
        <v>747</v>
      </c>
      <c r="DG2847" s="393" t="str">
        <f t="shared" si="417"/>
        <v>Chattogram_Metropolitan_CCC Madarbari West</v>
      </c>
      <c r="DH2847" s="566"/>
      <c r="DI2847"/>
      <c r="DJ2847" s="394" t="s">
        <v>1154</v>
      </c>
      <c r="DK2847" s="393" t="s">
        <v>747</v>
      </c>
      <c r="DL2847" s="393" t="str">
        <f t="shared" si="418"/>
        <v>Chattogram_Metropolitan_CCC Madarbari West</v>
      </c>
      <c r="DM2847" s="566"/>
      <c r="DN2847"/>
      <c r="DO2847" s="394" t="s">
        <v>1154</v>
      </c>
      <c r="DP2847" s="393" t="s">
        <v>747</v>
      </c>
      <c r="DQ2847" s="393" t="str">
        <f t="shared" si="419"/>
        <v>Chattogram_Metropolitan_CCC Madarbari West</v>
      </c>
      <c r="DR2847" s="566"/>
    </row>
    <row r="2848" spans="1:122" ht="15" hidden="1" x14ac:dyDescent="0.25">
      <c r="A2848" s="394" t="s">
        <v>1154</v>
      </c>
      <c r="B2848" s="393" t="s">
        <v>748</v>
      </c>
      <c r="C2848" s="393" t="str">
        <f t="shared" si="410"/>
        <v>Chattogram_Metropolitan_CCC Panchlaish</v>
      </c>
      <c r="D2848" s="626"/>
      <c r="E2848" s="626"/>
      <c r="F2848" s="626"/>
      <c r="G2848" s="626"/>
      <c r="H2848" s="626"/>
      <c r="I2848" s="626"/>
      <c r="J2848" s="626"/>
      <c r="K2848" s="626"/>
      <c r="L2848" s="626"/>
      <c r="M2848" s="626"/>
      <c r="N2848" s="626"/>
      <c r="O2848" s="626"/>
      <c r="P2848" s="626"/>
      <c r="Q2848" s="626"/>
      <c r="R2848" s="626"/>
      <c r="U2848" s="394" t="s">
        <v>1154</v>
      </c>
      <c r="V2848" s="393" t="s">
        <v>748</v>
      </c>
      <c r="W2848" s="393" t="str">
        <f t="shared" si="411"/>
        <v>Chattogram_Metropolitan_CCC Panchlaish</v>
      </c>
      <c r="X2848" s="626"/>
      <c r="Y2848" s="626"/>
      <c r="Z2848" s="626"/>
      <c r="AA2848" s="626"/>
      <c r="AB2848" s="626"/>
      <c r="AC2848" s="626"/>
      <c r="AD2848" s="626"/>
      <c r="AE2848" s="626"/>
      <c r="AF2848" s="626"/>
      <c r="AG2848" s="626"/>
      <c r="AH2848" s="626"/>
      <c r="AI2848" s="626"/>
      <c r="AJ2848" s="626"/>
      <c r="AK2848" s="626"/>
      <c r="AL2848" s="626"/>
      <c r="AO2848" s="394" t="s">
        <v>1154</v>
      </c>
      <c r="AP2848" s="393" t="s">
        <v>748</v>
      </c>
      <c r="AQ2848" s="393" t="str">
        <f t="shared" si="412"/>
        <v>Chattogram_Metropolitan_CCC Panchlaish</v>
      </c>
      <c r="AR2848" s="627"/>
      <c r="AS2848" s="627"/>
      <c r="AT2848" s="627"/>
      <c r="AU2848" s="627"/>
      <c r="AV2848" s="627"/>
      <c r="AW2848" s="627"/>
      <c r="AX2848" s="627"/>
      <c r="AY2848" s="627"/>
      <c r="AZ2848" s="627"/>
      <c r="BA2848" s="627"/>
      <c r="BB2848" s="627"/>
      <c r="BC2848" s="627"/>
      <c r="BD2848" s="627"/>
      <c r="BE2848" s="627"/>
      <c r="BF2848" s="627"/>
      <c r="BH2848" s="394" t="s">
        <v>1154</v>
      </c>
      <c r="BI2848" s="393" t="s">
        <v>748</v>
      </c>
      <c r="BJ2848" s="393" t="str">
        <f t="shared" si="413"/>
        <v>Chattogram_Metropolitan_CCC Panchlaish</v>
      </c>
      <c r="BK2848" s="627"/>
      <c r="BL2848" s="627"/>
      <c r="BM2848" s="627"/>
      <c r="BN2848" s="627"/>
      <c r="BO2848" s="627"/>
      <c r="BP2848" s="627"/>
      <c r="BQ2848" s="627"/>
      <c r="BR2848" s="627"/>
      <c r="BS2848" s="627"/>
      <c r="BT2848" s="627"/>
      <c r="BU2848" s="627"/>
      <c r="BV2848" s="627"/>
      <c r="BW2848" s="627"/>
      <c r="BX2848" s="627"/>
      <c r="BY2848" s="627"/>
      <c r="CA2848" s="394" t="s">
        <v>1154</v>
      </c>
      <c r="CB2848" s="393" t="s">
        <v>748</v>
      </c>
      <c r="CC2848" s="393" t="str">
        <f t="shared" si="414"/>
        <v>Chattogram_Metropolitan_CCC Panchlaish</v>
      </c>
      <c r="CD2848" s="627"/>
      <c r="CE2848" s="627"/>
      <c r="CF2848" s="627"/>
      <c r="CG2848" s="627"/>
      <c r="CH2848" s="627"/>
      <c r="CI2848" s="627"/>
      <c r="CJ2848" s="627"/>
      <c r="CK2848" s="627"/>
      <c r="CN2848" s="394" t="s">
        <v>1154</v>
      </c>
      <c r="CO2848" s="393" t="s">
        <v>748</v>
      </c>
      <c r="CP2848" s="393" t="str">
        <f t="shared" si="415"/>
        <v>Chattogram_Metropolitan_CCC Panchlaish</v>
      </c>
      <c r="CQ2848" s="627"/>
      <c r="CR2848" s="627"/>
      <c r="CS2848" s="627"/>
      <c r="CT2848" s="627"/>
      <c r="CU2848" s="627"/>
      <c r="CV2848" s="627"/>
      <c r="CW2848" s="627"/>
      <c r="CX2848" s="627"/>
      <c r="CZ2848" s="394" t="s">
        <v>1154</v>
      </c>
      <c r="DA2848" s="393" t="s">
        <v>748</v>
      </c>
      <c r="DB2848" s="393" t="str">
        <f t="shared" si="416"/>
        <v>Chattogram_Metropolitan_CCC Panchlaish</v>
      </c>
      <c r="DC2848" s="566"/>
      <c r="DD2848"/>
      <c r="DE2848" s="394" t="s">
        <v>1154</v>
      </c>
      <c r="DF2848" s="393" t="s">
        <v>748</v>
      </c>
      <c r="DG2848" s="393" t="str">
        <f t="shared" si="417"/>
        <v>Chattogram_Metropolitan_CCC Panchlaish</v>
      </c>
      <c r="DH2848" s="566"/>
      <c r="DI2848"/>
      <c r="DJ2848" s="394" t="s">
        <v>1154</v>
      </c>
      <c r="DK2848" s="393" t="s">
        <v>748</v>
      </c>
      <c r="DL2848" s="393" t="str">
        <f t="shared" si="418"/>
        <v>Chattogram_Metropolitan_CCC Panchlaish</v>
      </c>
      <c r="DM2848" s="566"/>
      <c r="DN2848"/>
      <c r="DO2848" s="394" t="s">
        <v>1154</v>
      </c>
      <c r="DP2848" s="393" t="s">
        <v>748</v>
      </c>
      <c r="DQ2848" s="393" t="str">
        <f t="shared" si="419"/>
        <v>Chattogram_Metropolitan_CCC Panchlaish</v>
      </c>
      <c r="DR2848" s="566"/>
    </row>
    <row r="2849" spans="1:122" ht="15" hidden="1" x14ac:dyDescent="0.25">
      <c r="A2849" s="394" t="s">
        <v>1154</v>
      </c>
      <c r="B2849" s="393" t="s">
        <v>749</v>
      </c>
      <c r="C2849" s="393" t="str">
        <f t="shared" si="410"/>
        <v>Chattogram_Metropolitan_CCC Sarai Para</v>
      </c>
      <c r="D2849" s="626"/>
      <c r="E2849" s="626"/>
      <c r="F2849" s="626"/>
      <c r="G2849" s="626"/>
      <c r="H2849" s="626"/>
      <c r="I2849" s="626"/>
      <c r="J2849" s="626"/>
      <c r="K2849" s="626"/>
      <c r="L2849" s="626"/>
      <c r="M2849" s="626"/>
      <c r="N2849" s="626"/>
      <c r="O2849" s="626"/>
      <c r="P2849" s="626"/>
      <c r="Q2849" s="626"/>
      <c r="R2849" s="626"/>
      <c r="U2849" s="394" t="s">
        <v>1154</v>
      </c>
      <c r="V2849" s="393" t="s">
        <v>749</v>
      </c>
      <c r="W2849" s="393" t="str">
        <f t="shared" si="411"/>
        <v>Chattogram_Metropolitan_CCC Sarai Para</v>
      </c>
      <c r="X2849" s="626"/>
      <c r="Y2849" s="626"/>
      <c r="Z2849" s="626"/>
      <c r="AA2849" s="626"/>
      <c r="AB2849" s="626"/>
      <c r="AC2849" s="626"/>
      <c r="AD2849" s="626"/>
      <c r="AE2849" s="626"/>
      <c r="AF2849" s="626"/>
      <c r="AG2849" s="626"/>
      <c r="AH2849" s="626"/>
      <c r="AI2849" s="626"/>
      <c r="AJ2849" s="626"/>
      <c r="AK2849" s="626"/>
      <c r="AL2849" s="626"/>
      <c r="AO2849" s="394" t="s">
        <v>1154</v>
      </c>
      <c r="AP2849" s="393" t="s">
        <v>749</v>
      </c>
      <c r="AQ2849" s="393" t="str">
        <f t="shared" si="412"/>
        <v>Chattogram_Metropolitan_CCC Sarai Para</v>
      </c>
      <c r="AR2849" s="627"/>
      <c r="AS2849" s="627"/>
      <c r="AT2849" s="627"/>
      <c r="AU2849" s="627"/>
      <c r="AV2849" s="627"/>
      <c r="AW2849" s="627"/>
      <c r="AX2849" s="627"/>
      <c r="AY2849" s="627"/>
      <c r="AZ2849" s="627"/>
      <c r="BA2849" s="627"/>
      <c r="BB2849" s="627"/>
      <c r="BC2849" s="627"/>
      <c r="BD2849" s="627"/>
      <c r="BE2849" s="627"/>
      <c r="BF2849" s="627"/>
      <c r="BH2849" s="394" t="s">
        <v>1154</v>
      </c>
      <c r="BI2849" s="393" t="s">
        <v>749</v>
      </c>
      <c r="BJ2849" s="393" t="str">
        <f t="shared" si="413"/>
        <v>Chattogram_Metropolitan_CCC Sarai Para</v>
      </c>
      <c r="BK2849" s="627"/>
      <c r="BL2849" s="627"/>
      <c r="BM2849" s="627"/>
      <c r="BN2849" s="627"/>
      <c r="BO2849" s="627"/>
      <c r="BP2849" s="627"/>
      <c r="BQ2849" s="627"/>
      <c r="BR2849" s="627"/>
      <c r="BS2849" s="627"/>
      <c r="BT2849" s="627"/>
      <c r="BU2849" s="627"/>
      <c r="BV2849" s="627"/>
      <c r="BW2849" s="627"/>
      <c r="BX2849" s="627"/>
      <c r="BY2849" s="627"/>
      <c r="CA2849" s="394" t="s">
        <v>1154</v>
      </c>
      <c r="CB2849" s="393" t="s">
        <v>749</v>
      </c>
      <c r="CC2849" s="393" t="str">
        <f t="shared" si="414"/>
        <v>Chattogram_Metropolitan_CCC Sarai Para</v>
      </c>
      <c r="CD2849" s="627"/>
      <c r="CE2849" s="627"/>
      <c r="CF2849" s="627"/>
      <c r="CG2849" s="627"/>
      <c r="CH2849" s="627"/>
      <c r="CI2849" s="627"/>
      <c r="CJ2849" s="627"/>
      <c r="CK2849" s="627"/>
      <c r="CN2849" s="394" t="s">
        <v>1154</v>
      </c>
      <c r="CO2849" s="393" t="s">
        <v>749</v>
      </c>
      <c r="CP2849" s="393" t="str">
        <f t="shared" si="415"/>
        <v>Chattogram_Metropolitan_CCC Sarai Para</v>
      </c>
      <c r="CQ2849" s="627"/>
      <c r="CR2849" s="627"/>
      <c r="CS2849" s="627"/>
      <c r="CT2849" s="627"/>
      <c r="CU2849" s="627"/>
      <c r="CV2849" s="627"/>
      <c r="CW2849" s="627"/>
      <c r="CX2849" s="627"/>
      <c r="CZ2849" s="394" t="s">
        <v>1154</v>
      </c>
      <c r="DA2849" s="393" t="s">
        <v>749</v>
      </c>
      <c r="DB2849" s="393" t="str">
        <f t="shared" si="416"/>
        <v>Chattogram_Metropolitan_CCC Sarai Para</v>
      </c>
      <c r="DC2849" s="566"/>
      <c r="DD2849"/>
      <c r="DE2849" s="394" t="s">
        <v>1154</v>
      </c>
      <c r="DF2849" s="393" t="s">
        <v>749</v>
      </c>
      <c r="DG2849" s="393" t="str">
        <f t="shared" si="417"/>
        <v>Chattogram_Metropolitan_CCC Sarai Para</v>
      </c>
      <c r="DH2849" s="566"/>
      <c r="DI2849"/>
      <c r="DJ2849" s="394" t="s">
        <v>1154</v>
      </c>
      <c r="DK2849" s="393" t="s">
        <v>749</v>
      </c>
      <c r="DL2849" s="393" t="str">
        <f t="shared" si="418"/>
        <v>Chattogram_Metropolitan_CCC Sarai Para</v>
      </c>
      <c r="DM2849" s="566"/>
      <c r="DN2849"/>
      <c r="DO2849" s="394" t="s">
        <v>1154</v>
      </c>
      <c r="DP2849" s="393" t="s">
        <v>749</v>
      </c>
      <c r="DQ2849" s="393" t="str">
        <f t="shared" si="419"/>
        <v>Chattogram_Metropolitan_CCC Sarai Para</v>
      </c>
      <c r="DR2849" s="566"/>
    </row>
    <row r="2850" spans="1:122" ht="15" hidden="1" x14ac:dyDescent="0.25">
      <c r="A2850" s="394" t="s">
        <v>1154</v>
      </c>
      <c r="B2850" s="393" t="s">
        <v>750</v>
      </c>
      <c r="C2850" s="393" t="str">
        <f t="shared" si="410"/>
        <v>Chattogram_Metropolitan_CCC South Kattali, word 11</v>
      </c>
      <c r="D2850" s="626"/>
      <c r="E2850" s="626"/>
      <c r="F2850" s="626"/>
      <c r="G2850" s="626"/>
      <c r="H2850" s="626"/>
      <c r="I2850" s="626"/>
      <c r="J2850" s="626"/>
      <c r="K2850" s="626"/>
      <c r="L2850" s="626"/>
      <c r="M2850" s="626"/>
      <c r="N2850" s="626"/>
      <c r="O2850" s="626"/>
      <c r="P2850" s="626"/>
      <c r="Q2850" s="626"/>
      <c r="R2850" s="626"/>
      <c r="U2850" s="394" t="s">
        <v>1154</v>
      </c>
      <c r="V2850" s="393" t="s">
        <v>750</v>
      </c>
      <c r="W2850" s="393" t="str">
        <f t="shared" si="411"/>
        <v>Chattogram_Metropolitan_CCC South Kattali, word 11</v>
      </c>
      <c r="X2850" s="626"/>
      <c r="Y2850" s="626"/>
      <c r="Z2850" s="626"/>
      <c r="AA2850" s="626"/>
      <c r="AB2850" s="626"/>
      <c r="AC2850" s="626"/>
      <c r="AD2850" s="626"/>
      <c r="AE2850" s="626"/>
      <c r="AF2850" s="626"/>
      <c r="AG2850" s="626"/>
      <c r="AH2850" s="626"/>
      <c r="AI2850" s="626"/>
      <c r="AJ2850" s="626"/>
      <c r="AK2850" s="626"/>
      <c r="AL2850" s="626"/>
      <c r="AO2850" s="394" t="s">
        <v>1154</v>
      </c>
      <c r="AP2850" s="393" t="s">
        <v>750</v>
      </c>
      <c r="AQ2850" s="393" t="str">
        <f t="shared" si="412"/>
        <v>Chattogram_Metropolitan_CCC South Kattali, word 11</v>
      </c>
      <c r="AR2850" s="627"/>
      <c r="AS2850" s="627"/>
      <c r="AT2850" s="627"/>
      <c r="AU2850" s="627"/>
      <c r="AV2850" s="627"/>
      <c r="AW2850" s="627"/>
      <c r="AX2850" s="627"/>
      <c r="AY2850" s="627"/>
      <c r="AZ2850" s="627"/>
      <c r="BA2850" s="627"/>
      <c r="BB2850" s="627"/>
      <c r="BC2850" s="627"/>
      <c r="BD2850" s="627"/>
      <c r="BE2850" s="627"/>
      <c r="BF2850" s="627"/>
      <c r="BH2850" s="394" t="s">
        <v>1154</v>
      </c>
      <c r="BI2850" s="393" t="s">
        <v>750</v>
      </c>
      <c r="BJ2850" s="393" t="str">
        <f t="shared" si="413"/>
        <v>Chattogram_Metropolitan_CCC South Kattali, word 11</v>
      </c>
      <c r="BK2850" s="627"/>
      <c r="BL2850" s="627"/>
      <c r="BM2850" s="627"/>
      <c r="BN2850" s="627"/>
      <c r="BO2850" s="627"/>
      <c r="BP2850" s="627"/>
      <c r="BQ2850" s="627"/>
      <c r="BR2850" s="627"/>
      <c r="BS2850" s="627"/>
      <c r="BT2850" s="627"/>
      <c r="BU2850" s="627"/>
      <c r="BV2850" s="627"/>
      <c r="BW2850" s="627"/>
      <c r="BX2850" s="627"/>
      <c r="BY2850" s="627"/>
      <c r="CA2850" s="394" t="s">
        <v>1154</v>
      </c>
      <c r="CB2850" s="393" t="s">
        <v>750</v>
      </c>
      <c r="CC2850" s="393" t="str">
        <f t="shared" si="414"/>
        <v>Chattogram_Metropolitan_CCC South Kattali, word 11</v>
      </c>
      <c r="CD2850" s="627"/>
      <c r="CE2850" s="627"/>
      <c r="CF2850" s="627"/>
      <c r="CG2850" s="627"/>
      <c r="CH2850" s="627"/>
      <c r="CI2850" s="627"/>
      <c r="CJ2850" s="627"/>
      <c r="CK2850" s="627"/>
      <c r="CN2850" s="394" t="s">
        <v>1154</v>
      </c>
      <c r="CO2850" s="393" t="s">
        <v>750</v>
      </c>
      <c r="CP2850" s="393" t="str">
        <f t="shared" si="415"/>
        <v>Chattogram_Metropolitan_CCC South Kattali, word 11</v>
      </c>
      <c r="CQ2850" s="627"/>
      <c r="CR2850" s="627"/>
      <c r="CS2850" s="627"/>
      <c r="CT2850" s="627"/>
      <c r="CU2850" s="627"/>
      <c r="CV2850" s="627"/>
      <c r="CW2850" s="627"/>
      <c r="CX2850" s="627"/>
      <c r="CZ2850" s="394" t="s">
        <v>1154</v>
      </c>
      <c r="DA2850" s="393" t="s">
        <v>750</v>
      </c>
      <c r="DB2850" s="393" t="str">
        <f t="shared" si="416"/>
        <v>Chattogram_Metropolitan_CCC South Kattali, word 11</v>
      </c>
      <c r="DC2850" s="566"/>
      <c r="DD2850"/>
      <c r="DE2850" s="394" t="s">
        <v>1154</v>
      </c>
      <c r="DF2850" s="393" t="s">
        <v>750</v>
      </c>
      <c r="DG2850" s="393" t="str">
        <f t="shared" si="417"/>
        <v>Chattogram_Metropolitan_CCC South Kattali, word 11</v>
      </c>
      <c r="DH2850" s="566"/>
      <c r="DI2850"/>
      <c r="DJ2850" s="394" t="s">
        <v>1154</v>
      </c>
      <c r="DK2850" s="393" t="s">
        <v>750</v>
      </c>
      <c r="DL2850" s="393" t="str">
        <f t="shared" si="418"/>
        <v>Chattogram_Metropolitan_CCC South Kattali, word 11</v>
      </c>
      <c r="DM2850" s="566"/>
      <c r="DN2850"/>
      <c r="DO2850" s="394" t="s">
        <v>1154</v>
      </c>
      <c r="DP2850" s="393" t="s">
        <v>750</v>
      </c>
      <c r="DQ2850" s="393" t="str">
        <f t="shared" si="419"/>
        <v>Chattogram_Metropolitan_CCC South Kattali, word 11</v>
      </c>
      <c r="DR2850" s="566"/>
    </row>
    <row r="2851" spans="1:122" ht="15" hidden="1" x14ac:dyDescent="0.25">
      <c r="A2851" s="394" t="s">
        <v>1155</v>
      </c>
      <c r="B2851" s="393" t="s">
        <v>751</v>
      </c>
      <c r="C2851" s="393" t="str">
        <f t="shared" si="410"/>
        <v>Chattogram_Metropolitan_GoB Agrabad Urban Dispensary</v>
      </c>
      <c r="D2851" s="626"/>
      <c r="E2851" s="626"/>
      <c r="F2851" s="626"/>
      <c r="G2851" s="626"/>
      <c r="H2851" s="626"/>
      <c r="I2851" s="626"/>
      <c r="J2851" s="626"/>
      <c r="K2851" s="626"/>
      <c r="L2851" s="626"/>
      <c r="M2851" s="626"/>
      <c r="N2851" s="626"/>
      <c r="O2851" s="626"/>
      <c r="P2851" s="626"/>
      <c r="Q2851" s="626"/>
      <c r="R2851" s="626"/>
      <c r="U2851" s="394" t="s">
        <v>1155</v>
      </c>
      <c r="V2851" s="393" t="s">
        <v>751</v>
      </c>
      <c r="W2851" s="393" t="str">
        <f t="shared" si="411"/>
        <v>Chattogram_Metropolitan_GoB Agrabad Urban Dispensary</v>
      </c>
      <c r="X2851" s="626"/>
      <c r="Y2851" s="626"/>
      <c r="Z2851" s="626"/>
      <c r="AA2851" s="626"/>
      <c r="AB2851" s="626"/>
      <c r="AC2851" s="626"/>
      <c r="AD2851" s="626"/>
      <c r="AE2851" s="626"/>
      <c r="AF2851" s="626"/>
      <c r="AG2851" s="626"/>
      <c r="AH2851" s="626"/>
      <c r="AI2851" s="626"/>
      <c r="AJ2851" s="626"/>
      <c r="AK2851" s="626"/>
      <c r="AL2851" s="626"/>
      <c r="AO2851" s="394" t="s">
        <v>1155</v>
      </c>
      <c r="AP2851" s="393" t="s">
        <v>751</v>
      </c>
      <c r="AQ2851" s="393" t="str">
        <f t="shared" si="412"/>
        <v>Chattogram_Metropolitan_GoB Agrabad Urban Dispensary</v>
      </c>
      <c r="AR2851" s="627"/>
      <c r="AS2851" s="627"/>
      <c r="AT2851" s="627"/>
      <c r="AU2851" s="627"/>
      <c r="AV2851" s="627"/>
      <c r="AW2851" s="627"/>
      <c r="AX2851" s="627"/>
      <c r="AY2851" s="627"/>
      <c r="AZ2851" s="627"/>
      <c r="BA2851" s="627"/>
      <c r="BB2851" s="627"/>
      <c r="BC2851" s="627"/>
      <c r="BD2851" s="627"/>
      <c r="BE2851" s="627"/>
      <c r="BF2851" s="627"/>
      <c r="BH2851" s="394" t="s">
        <v>1155</v>
      </c>
      <c r="BI2851" s="393" t="s">
        <v>751</v>
      </c>
      <c r="BJ2851" s="393" t="str">
        <f t="shared" si="413"/>
        <v>Chattogram_Metropolitan_GoB Agrabad Urban Dispensary</v>
      </c>
      <c r="BK2851" s="627"/>
      <c r="BL2851" s="627"/>
      <c r="BM2851" s="627"/>
      <c r="BN2851" s="627"/>
      <c r="BO2851" s="627"/>
      <c r="BP2851" s="627"/>
      <c r="BQ2851" s="627"/>
      <c r="BR2851" s="627"/>
      <c r="BS2851" s="627"/>
      <c r="BT2851" s="627"/>
      <c r="BU2851" s="627"/>
      <c r="BV2851" s="627"/>
      <c r="BW2851" s="627"/>
      <c r="BX2851" s="627"/>
      <c r="BY2851" s="627"/>
      <c r="CA2851" s="394" t="s">
        <v>1155</v>
      </c>
      <c r="CB2851" s="393" t="s">
        <v>751</v>
      </c>
      <c r="CC2851" s="393" t="str">
        <f t="shared" si="414"/>
        <v>Chattogram_Metropolitan_GoB Agrabad Urban Dispensary</v>
      </c>
      <c r="CD2851" s="627"/>
      <c r="CE2851" s="627"/>
      <c r="CF2851" s="627"/>
      <c r="CG2851" s="627"/>
      <c r="CH2851" s="627"/>
      <c r="CI2851" s="627"/>
      <c r="CJ2851" s="627"/>
      <c r="CK2851" s="627"/>
      <c r="CN2851" s="394" t="s">
        <v>1155</v>
      </c>
      <c r="CO2851" s="393" t="s">
        <v>751</v>
      </c>
      <c r="CP2851" s="393" t="str">
        <f t="shared" si="415"/>
        <v>Chattogram_Metropolitan_GoB Agrabad Urban Dispensary</v>
      </c>
      <c r="CQ2851" s="627"/>
      <c r="CR2851" s="627"/>
      <c r="CS2851" s="627"/>
      <c r="CT2851" s="627"/>
      <c r="CU2851" s="627"/>
      <c r="CV2851" s="627"/>
      <c r="CW2851" s="627"/>
      <c r="CX2851" s="627"/>
      <c r="CZ2851" s="394" t="s">
        <v>1155</v>
      </c>
      <c r="DA2851" s="393" t="s">
        <v>751</v>
      </c>
      <c r="DB2851" s="393" t="str">
        <f t="shared" si="416"/>
        <v>Chattogram_Metropolitan_GoB Agrabad Urban Dispensary</v>
      </c>
      <c r="DC2851" s="566"/>
      <c r="DD2851"/>
      <c r="DE2851" s="394" t="s">
        <v>1155</v>
      </c>
      <c r="DF2851" s="393" t="s">
        <v>751</v>
      </c>
      <c r="DG2851" s="393" t="str">
        <f t="shared" si="417"/>
        <v>Chattogram_Metropolitan_GoB Agrabad Urban Dispensary</v>
      </c>
      <c r="DH2851" s="566"/>
      <c r="DI2851"/>
      <c r="DJ2851" s="394" t="s">
        <v>1155</v>
      </c>
      <c r="DK2851" s="393" t="s">
        <v>751</v>
      </c>
      <c r="DL2851" s="393" t="str">
        <f t="shared" si="418"/>
        <v>Chattogram_Metropolitan_GoB Agrabad Urban Dispensary</v>
      </c>
      <c r="DM2851" s="566"/>
      <c r="DN2851"/>
      <c r="DO2851" s="394" t="s">
        <v>1155</v>
      </c>
      <c r="DP2851" s="393" t="s">
        <v>751</v>
      </c>
      <c r="DQ2851" s="393" t="str">
        <f t="shared" si="419"/>
        <v>Chattogram_Metropolitan_GoB Agrabad Urban Dispensary</v>
      </c>
      <c r="DR2851" s="566"/>
    </row>
    <row r="2852" spans="1:122" ht="15" hidden="1" x14ac:dyDescent="0.25">
      <c r="A2852" s="394" t="s">
        <v>1155</v>
      </c>
      <c r="B2852" s="393" t="s">
        <v>752</v>
      </c>
      <c r="C2852" s="393" t="str">
        <f t="shared" si="410"/>
        <v>Chattogram_Metropolitan_GoB BNS Potenga-Hospital</v>
      </c>
      <c r="D2852" s="626"/>
      <c r="E2852" s="626"/>
      <c r="F2852" s="626"/>
      <c r="G2852" s="626"/>
      <c r="H2852" s="626"/>
      <c r="I2852" s="626"/>
      <c r="J2852" s="626"/>
      <c r="K2852" s="626"/>
      <c r="L2852" s="626"/>
      <c r="M2852" s="626"/>
      <c r="N2852" s="626"/>
      <c r="O2852" s="626"/>
      <c r="P2852" s="626"/>
      <c r="Q2852" s="626"/>
      <c r="R2852" s="626"/>
      <c r="U2852" s="394" t="s">
        <v>1155</v>
      </c>
      <c r="V2852" s="393" t="s">
        <v>752</v>
      </c>
      <c r="W2852" s="393" t="str">
        <f t="shared" si="411"/>
        <v>Chattogram_Metropolitan_GoB BNS Potenga-Hospital</v>
      </c>
      <c r="X2852" s="626"/>
      <c r="Y2852" s="626"/>
      <c r="Z2852" s="626"/>
      <c r="AA2852" s="626"/>
      <c r="AB2852" s="626"/>
      <c r="AC2852" s="626"/>
      <c r="AD2852" s="626"/>
      <c r="AE2852" s="626"/>
      <c r="AF2852" s="626"/>
      <c r="AG2852" s="626"/>
      <c r="AH2852" s="626"/>
      <c r="AI2852" s="626"/>
      <c r="AJ2852" s="626"/>
      <c r="AK2852" s="626"/>
      <c r="AL2852" s="626"/>
      <c r="AO2852" s="394" t="s">
        <v>1155</v>
      </c>
      <c r="AP2852" s="393" t="s">
        <v>752</v>
      </c>
      <c r="AQ2852" s="393" t="str">
        <f t="shared" si="412"/>
        <v>Chattogram_Metropolitan_GoB BNS Potenga-Hospital</v>
      </c>
      <c r="AR2852" s="627"/>
      <c r="AS2852" s="627"/>
      <c r="AT2852" s="627"/>
      <c r="AU2852" s="627"/>
      <c r="AV2852" s="627"/>
      <c r="AW2852" s="627"/>
      <c r="AX2852" s="627"/>
      <c r="AY2852" s="627"/>
      <c r="AZ2852" s="627"/>
      <c r="BA2852" s="627"/>
      <c r="BB2852" s="627"/>
      <c r="BC2852" s="627"/>
      <c r="BD2852" s="627"/>
      <c r="BE2852" s="627"/>
      <c r="BF2852" s="627"/>
      <c r="BH2852" s="394" t="s">
        <v>1155</v>
      </c>
      <c r="BI2852" s="393" t="s">
        <v>752</v>
      </c>
      <c r="BJ2852" s="393" t="str">
        <f t="shared" si="413"/>
        <v>Chattogram_Metropolitan_GoB BNS Potenga-Hospital</v>
      </c>
      <c r="BK2852" s="627"/>
      <c r="BL2852" s="627"/>
      <c r="BM2852" s="627"/>
      <c r="BN2852" s="627"/>
      <c r="BO2852" s="627"/>
      <c r="BP2852" s="627"/>
      <c r="BQ2852" s="627"/>
      <c r="BR2852" s="627"/>
      <c r="BS2852" s="627"/>
      <c r="BT2852" s="627"/>
      <c r="BU2852" s="627"/>
      <c r="BV2852" s="627"/>
      <c r="BW2852" s="627"/>
      <c r="BX2852" s="627"/>
      <c r="BY2852" s="627"/>
      <c r="CA2852" s="394" t="s">
        <v>1155</v>
      </c>
      <c r="CB2852" s="393" t="s">
        <v>752</v>
      </c>
      <c r="CC2852" s="393" t="str">
        <f t="shared" si="414"/>
        <v>Chattogram_Metropolitan_GoB BNS Potenga-Hospital</v>
      </c>
      <c r="CD2852" s="627"/>
      <c r="CE2852" s="627"/>
      <c r="CF2852" s="627"/>
      <c r="CG2852" s="627"/>
      <c r="CH2852" s="627"/>
      <c r="CI2852" s="627"/>
      <c r="CJ2852" s="627"/>
      <c r="CK2852" s="627"/>
      <c r="CN2852" s="394" t="s">
        <v>1155</v>
      </c>
      <c r="CO2852" s="393" t="s">
        <v>752</v>
      </c>
      <c r="CP2852" s="393" t="str">
        <f t="shared" si="415"/>
        <v>Chattogram_Metropolitan_GoB BNS Potenga-Hospital</v>
      </c>
      <c r="CQ2852" s="627"/>
      <c r="CR2852" s="627"/>
      <c r="CS2852" s="627"/>
      <c r="CT2852" s="627"/>
      <c r="CU2852" s="627"/>
      <c r="CV2852" s="627"/>
      <c r="CW2852" s="627"/>
      <c r="CX2852" s="627"/>
      <c r="CZ2852" s="394" t="s">
        <v>1155</v>
      </c>
      <c r="DA2852" s="393" t="s">
        <v>752</v>
      </c>
      <c r="DB2852" s="393" t="str">
        <f t="shared" si="416"/>
        <v>Chattogram_Metropolitan_GoB BNS Potenga-Hospital</v>
      </c>
      <c r="DC2852" s="566"/>
      <c r="DD2852"/>
      <c r="DE2852" s="394" t="s">
        <v>1155</v>
      </c>
      <c r="DF2852" s="393" t="s">
        <v>752</v>
      </c>
      <c r="DG2852" s="393" t="str">
        <f t="shared" si="417"/>
        <v>Chattogram_Metropolitan_GoB BNS Potenga-Hospital</v>
      </c>
      <c r="DH2852" s="566"/>
      <c r="DI2852"/>
      <c r="DJ2852" s="394" t="s">
        <v>1155</v>
      </c>
      <c r="DK2852" s="393" t="s">
        <v>752</v>
      </c>
      <c r="DL2852" s="393" t="str">
        <f t="shared" si="418"/>
        <v>Chattogram_Metropolitan_GoB BNS Potenga-Hospital</v>
      </c>
      <c r="DM2852" s="566"/>
      <c r="DN2852"/>
      <c r="DO2852" s="394" t="s">
        <v>1155</v>
      </c>
      <c r="DP2852" s="393" t="s">
        <v>752</v>
      </c>
      <c r="DQ2852" s="393" t="str">
        <f t="shared" si="419"/>
        <v>Chattogram_Metropolitan_GoB BNS Potenga-Hospital</v>
      </c>
      <c r="DR2852" s="566"/>
    </row>
    <row r="2853" spans="1:122" ht="15" hidden="1" x14ac:dyDescent="0.25">
      <c r="A2853" s="394" t="s">
        <v>1155</v>
      </c>
      <c r="B2853" s="393" t="s">
        <v>753</v>
      </c>
      <c r="C2853" s="393" t="str">
        <f t="shared" si="410"/>
        <v>Chattogram_Metropolitan_GoB Colonel Hat Urban Dispensary</v>
      </c>
      <c r="D2853" s="626"/>
      <c r="E2853" s="626"/>
      <c r="F2853" s="626"/>
      <c r="G2853" s="626"/>
      <c r="H2853" s="626"/>
      <c r="I2853" s="626"/>
      <c r="J2853" s="626"/>
      <c r="K2853" s="626"/>
      <c r="L2853" s="626"/>
      <c r="M2853" s="626"/>
      <c r="N2853" s="626"/>
      <c r="O2853" s="626"/>
      <c r="P2853" s="626"/>
      <c r="Q2853" s="626"/>
      <c r="R2853" s="626"/>
      <c r="U2853" s="394" t="s">
        <v>1155</v>
      </c>
      <c r="V2853" s="393" t="s">
        <v>753</v>
      </c>
      <c r="W2853" s="393" t="str">
        <f t="shared" si="411"/>
        <v>Chattogram_Metropolitan_GoB Colonel Hat Urban Dispensary</v>
      </c>
      <c r="X2853" s="626"/>
      <c r="Y2853" s="626"/>
      <c r="Z2853" s="626"/>
      <c r="AA2853" s="626"/>
      <c r="AB2853" s="626"/>
      <c r="AC2853" s="626"/>
      <c r="AD2853" s="626"/>
      <c r="AE2853" s="626"/>
      <c r="AF2853" s="626"/>
      <c r="AG2853" s="626"/>
      <c r="AH2853" s="626"/>
      <c r="AI2853" s="626"/>
      <c r="AJ2853" s="626"/>
      <c r="AK2853" s="626"/>
      <c r="AL2853" s="626"/>
      <c r="AO2853" s="394" t="s">
        <v>1155</v>
      </c>
      <c r="AP2853" s="393" t="s">
        <v>753</v>
      </c>
      <c r="AQ2853" s="393" t="str">
        <f t="shared" si="412"/>
        <v>Chattogram_Metropolitan_GoB Colonel Hat Urban Dispensary</v>
      </c>
      <c r="AR2853" s="627"/>
      <c r="AS2853" s="627"/>
      <c r="AT2853" s="627"/>
      <c r="AU2853" s="627"/>
      <c r="AV2853" s="627"/>
      <c r="AW2853" s="627"/>
      <c r="AX2853" s="627"/>
      <c r="AY2853" s="627"/>
      <c r="AZ2853" s="627"/>
      <c r="BA2853" s="627"/>
      <c r="BB2853" s="627"/>
      <c r="BC2853" s="627"/>
      <c r="BD2853" s="627"/>
      <c r="BE2853" s="627"/>
      <c r="BF2853" s="627"/>
      <c r="BH2853" s="394" t="s">
        <v>1155</v>
      </c>
      <c r="BI2853" s="393" t="s">
        <v>753</v>
      </c>
      <c r="BJ2853" s="393" t="str">
        <f t="shared" si="413"/>
        <v>Chattogram_Metropolitan_GoB Colonel Hat Urban Dispensary</v>
      </c>
      <c r="BK2853" s="627"/>
      <c r="BL2853" s="627"/>
      <c r="BM2853" s="627"/>
      <c r="BN2853" s="627"/>
      <c r="BO2853" s="627"/>
      <c r="BP2853" s="627"/>
      <c r="BQ2853" s="627"/>
      <c r="BR2853" s="627"/>
      <c r="BS2853" s="627"/>
      <c r="BT2853" s="627"/>
      <c r="BU2853" s="627"/>
      <c r="BV2853" s="627"/>
      <c r="BW2853" s="627"/>
      <c r="BX2853" s="627"/>
      <c r="BY2853" s="627"/>
      <c r="CA2853" s="394" t="s">
        <v>1155</v>
      </c>
      <c r="CB2853" s="393" t="s">
        <v>753</v>
      </c>
      <c r="CC2853" s="393" t="str">
        <f t="shared" si="414"/>
        <v>Chattogram_Metropolitan_GoB Colonel Hat Urban Dispensary</v>
      </c>
      <c r="CD2853" s="627"/>
      <c r="CE2853" s="627"/>
      <c r="CF2853" s="627"/>
      <c r="CG2853" s="627"/>
      <c r="CH2853" s="627"/>
      <c r="CI2853" s="627"/>
      <c r="CJ2853" s="627"/>
      <c r="CK2853" s="627"/>
      <c r="CN2853" s="394" t="s">
        <v>1155</v>
      </c>
      <c r="CO2853" s="393" t="s">
        <v>753</v>
      </c>
      <c r="CP2853" s="393" t="str">
        <f t="shared" si="415"/>
        <v>Chattogram_Metropolitan_GoB Colonel Hat Urban Dispensary</v>
      </c>
      <c r="CQ2853" s="627"/>
      <c r="CR2853" s="627"/>
      <c r="CS2853" s="627"/>
      <c r="CT2853" s="627"/>
      <c r="CU2853" s="627"/>
      <c r="CV2853" s="627"/>
      <c r="CW2853" s="627"/>
      <c r="CX2853" s="627"/>
      <c r="CZ2853" s="394" t="s">
        <v>1155</v>
      </c>
      <c r="DA2853" s="393" t="s">
        <v>753</v>
      </c>
      <c r="DB2853" s="393" t="str">
        <f t="shared" si="416"/>
        <v>Chattogram_Metropolitan_GoB Colonel Hat Urban Dispensary</v>
      </c>
      <c r="DC2853" s="566"/>
      <c r="DD2853"/>
      <c r="DE2853" s="394" t="s">
        <v>1155</v>
      </c>
      <c r="DF2853" s="393" t="s">
        <v>753</v>
      </c>
      <c r="DG2853" s="393" t="str">
        <f t="shared" si="417"/>
        <v>Chattogram_Metropolitan_GoB Colonel Hat Urban Dispensary</v>
      </c>
      <c r="DH2853" s="566"/>
      <c r="DI2853"/>
      <c r="DJ2853" s="394" t="s">
        <v>1155</v>
      </c>
      <c r="DK2853" s="393" t="s">
        <v>753</v>
      </c>
      <c r="DL2853" s="393" t="str">
        <f t="shared" si="418"/>
        <v>Chattogram_Metropolitan_GoB Colonel Hat Urban Dispensary</v>
      </c>
      <c r="DM2853" s="566"/>
      <c r="DN2853"/>
      <c r="DO2853" s="394" t="s">
        <v>1155</v>
      </c>
      <c r="DP2853" s="393" t="s">
        <v>753</v>
      </c>
      <c r="DQ2853" s="393" t="str">
        <f t="shared" si="419"/>
        <v>Chattogram_Metropolitan_GoB Colonel Hat Urban Dispensary</v>
      </c>
      <c r="DR2853" s="566"/>
    </row>
    <row r="2854" spans="1:122" ht="15" hidden="1" x14ac:dyDescent="0.25">
      <c r="A2854" s="394" t="s">
        <v>1155</v>
      </c>
      <c r="B2854" s="395" t="s">
        <v>1166</v>
      </c>
      <c r="C2854" s="393" t="str">
        <f t="shared" si="410"/>
        <v>Chattogram_Metropolitan_GoB Comb M Hospital- Chattogram</v>
      </c>
      <c r="D2854" s="626"/>
      <c r="E2854" s="626"/>
      <c r="F2854" s="626"/>
      <c r="G2854" s="626"/>
      <c r="H2854" s="626"/>
      <c r="I2854" s="626"/>
      <c r="J2854" s="626"/>
      <c r="K2854" s="626"/>
      <c r="L2854" s="626"/>
      <c r="M2854" s="626"/>
      <c r="N2854" s="626"/>
      <c r="O2854" s="626"/>
      <c r="P2854" s="626"/>
      <c r="Q2854" s="626"/>
      <c r="R2854" s="626"/>
      <c r="U2854" s="394" t="s">
        <v>1155</v>
      </c>
      <c r="V2854" s="395" t="s">
        <v>1166</v>
      </c>
      <c r="W2854" s="393" t="str">
        <f t="shared" si="411"/>
        <v>Chattogram_Metropolitan_GoB Comb M Hospital- Chattogram</v>
      </c>
      <c r="X2854" s="626"/>
      <c r="Y2854" s="626"/>
      <c r="Z2854" s="626"/>
      <c r="AA2854" s="626"/>
      <c r="AB2854" s="626"/>
      <c r="AC2854" s="626"/>
      <c r="AD2854" s="626"/>
      <c r="AE2854" s="626"/>
      <c r="AF2854" s="626"/>
      <c r="AG2854" s="626"/>
      <c r="AH2854" s="626"/>
      <c r="AI2854" s="626"/>
      <c r="AJ2854" s="626"/>
      <c r="AK2854" s="626"/>
      <c r="AL2854" s="626"/>
      <c r="AO2854" s="394" t="s">
        <v>1155</v>
      </c>
      <c r="AP2854" s="395" t="s">
        <v>1166</v>
      </c>
      <c r="AQ2854" s="393" t="str">
        <f t="shared" si="412"/>
        <v>Chattogram_Metropolitan_GoB Comb M Hospital- Chattogram</v>
      </c>
      <c r="AR2854" s="627"/>
      <c r="AS2854" s="627"/>
      <c r="AT2854" s="627"/>
      <c r="AU2854" s="627"/>
      <c r="AV2854" s="627"/>
      <c r="AW2854" s="627"/>
      <c r="AX2854" s="627"/>
      <c r="AY2854" s="627"/>
      <c r="AZ2854" s="627"/>
      <c r="BA2854" s="627"/>
      <c r="BB2854" s="627"/>
      <c r="BC2854" s="627"/>
      <c r="BD2854" s="627"/>
      <c r="BE2854" s="627"/>
      <c r="BF2854" s="627"/>
      <c r="BH2854" s="394" t="s">
        <v>1155</v>
      </c>
      <c r="BI2854" s="395" t="s">
        <v>1166</v>
      </c>
      <c r="BJ2854" s="393" t="str">
        <f t="shared" si="413"/>
        <v>Chattogram_Metropolitan_GoB Comb M Hospital- Chattogram</v>
      </c>
      <c r="BK2854" s="627"/>
      <c r="BL2854" s="627"/>
      <c r="BM2854" s="627"/>
      <c r="BN2854" s="627"/>
      <c r="BO2854" s="627"/>
      <c r="BP2854" s="627"/>
      <c r="BQ2854" s="627"/>
      <c r="BR2854" s="627"/>
      <c r="BS2854" s="627"/>
      <c r="BT2854" s="627"/>
      <c r="BU2854" s="627"/>
      <c r="BV2854" s="627"/>
      <c r="BW2854" s="627"/>
      <c r="BX2854" s="627"/>
      <c r="BY2854" s="627"/>
      <c r="CA2854" s="394" t="s">
        <v>1155</v>
      </c>
      <c r="CB2854" s="395" t="s">
        <v>1166</v>
      </c>
      <c r="CC2854" s="393" t="str">
        <f t="shared" si="414"/>
        <v>Chattogram_Metropolitan_GoB Comb M Hospital- Chattogram</v>
      </c>
      <c r="CD2854" s="627"/>
      <c r="CE2854" s="627"/>
      <c r="CF2854" s="627"/>
      <c r="CG2854" s="627"/>
      <c r="CH2854" s="627"/>
      <c r="CI2854" s="627"/>
      <c r="CJ2854" s="627"/>
      <c r="CK2854" s="627"/>
      <c r="CN2854" s="394" t="s">
        <v>1155</v>
      </c>
      <c r="CO2854" s="395" t="s">
        <v>1166</v>
      </c>
      <c r="CP2854" s="393" t="str">
        <f t="shared" si="415"/>
        <v>Chattogram_Metropolitan_GoB Comb M Hospital- Chattogram</v>
      </c>
      <c r="CQ2854" s="627"/>
      <c r="CR2854" s="627"/>
      <c r="CS2854" s="627"/>
      <c r="CT2854" s="627"/>
      <c r="CU2854" s="627"/>
      <c r="CV2854" s="627"/>
      <c r="CW2854" s="627"/>
      <c r="CX2854" s="627"/>
      <c r="CZ2854" s="394" t="s">
        <v>1155</v>
      </c>
      <c r="DA2854" s="395" t="s">
        <v>1166</v>
      </c>
      <c r="DB2854" s="393" t="str">
        <f t="shared" si="416"/>
        <v>Chattogram_Metropolitan_GoB Comb M Hospital- Chattogram</v>
      </c>
      <c r="DC2854" s="566"/>
      <c r="DD2854"/>
      <c r="DE2854" s="394" t="s">
        <v>1155</v>
      </c>
      <c r="DF2854" s="395" t="s">
        <v>1166</v>
      </c>
      <c r="DG2854" s="393" t="str">
        <f t="shared" si="417"/>
        <v>Chattogram_Metropolitan_GoB Comb M Hospital- Chattogram</v>
      </c>
      <c r="DH2854" s="566"/>
      <c r="DI2854"/>
      <c r="DJ2854" s="394" t="s">
        <v>1155</v>
      </c>
      <c r="DK2854" s="395" t="s">
        <v>1166</v>
      </c>
      <c r="DL2854" s="393" t="str">
        <f t="shared" si="418"/>
        <v>Chattogram_Metropolitan_GoB Comb M Hospital- Chattogram</v>
      </c>
      <c r="DM2854" s="566"/>
      <c r="DN2854"/>
      <c r="DO2854" s="394" t="s">
        <v>1155</v>
      </c>
      <c r="DP2854" s="395" t="s">
        <v>1166</v>
      </c>
      <c r="DQ2854" s="393" t="str">
        <f t="shared" si="419"/>
        <v>Chattogram_Metropolitan_GoB Comb M Hospital- Chattogram</v>
      </c>
      <c r="DR2854" s="566"/>
    </row>
    <row r="2855" spans="1:122" ht="15" hidden="1" x14ac:dyDescent="0.25">
      <c r="A2855" s="394" t="s">
        <v>1155</v>
      </c>
      <c r="B2855" s="393" t="s">
        <v>754</v>
      </c>
      <c r="C2855" s="393" t="str">
        <f t="shared" si="410"/>
        <v>Chattogram_Metropolitan_GoB CSSHC, Skin &amp; Ven. Dis. Agrabad South</v>
      </c>
      <c r="D2855" s="626"/>
      <c r="E2855" s="626"/>
      <c r="F2855" s="626"/>
      <c r="G2855" s="626"/>
      <c r="H2855" s="626"/>
      <c r="I2855" s="626"/>
      <c r="J2855" s="626"/>
      <c r="K2855" s="626"/>
      <c r="L2855" s="626"/>
      <c r="M2855" s="626"/>
      <c r="N2855" s="626"/>
      <c r="O2855" s="626"/>
      <c r="P2855" s="626"/>
      <c r="Q2855" s="626"/>
      <c r="R2855" s="626"/>
      <c r="U2855" s="394" t="s">
        <v>1155</v>
      </c>
      <c r="V2855" s="393" t="s">
        <v>754</v>
      </c>
      <c r="W2855" s="393" t="str">
        <f t="shared" si="411"/>
        <v>Chattogram_Metropolitan_GoB CSSHC, Skin &amp; Ven. Dis. Agrabad South</v>
      </c>
      <c r="X2855" s="626"/>
      <c r="Y2855" s="626"/>
      <c r="Z2855" s="626"/>
      <c r="AA2855" s="626"/>
      <c r="AB2855" s="626"/>
      <c r="AC2855" s="626"/>
      <c r="AD2855" s="626"/>
      <c r="AE2855" s="626"/>
      <c r="AF2855" s="626"/>
      <c r="AG2855" s="626"/>
      <c r="AH2855" s="626"/>
      <c r="AI2855" s="626"/>
      <c r="AJ2855" s="626"/>
      <c r="AK2855" s="626"/>
      <c r="AL2855" s="626"/>
      <c r="AO2855" s="394" t="s">
        <v>1155</v>
      </c>
      <c r="AP2855" s="393" t="s">
        <v>754</v>
      </c>
      <c r="AQ2855" s="393" t="str">
        <f t="shared" si="412"/>
        <v>Chattogram_Metropolitan_GoB CSSHC, Skin &amp; Ven. Dis. Agrabad South</v>
      </c>
      <c r="AR2855" s="627"/>
      <c r="AS2855" s="627"/>
      <c r="AT2855" s="627"/>
      <c r="AU2855" s="627"/>
      <c r="AV2855" s="627"/>
      <c r="AW2855" s="627"/>
      <c r="AX2855" s="627"/>
      <c r="AY2855" s="627"/>
      <c r="AZ2855" s="627"/>
      <c r="BA2855" s="627"/>
      <c r="BB2855" s="627"/>
      <c r="BC2855" s="627"/>
      <c r="BD2855" s="627"/>
      <c r="BE2855" s="627"/>
      <c r="BF2855" s="627"/>
      <c r="BH2855" s="394" t="s">
        <v>1155</v>
      </c>
      <c r="BI2855" s="393" t="s">
        <v>754</v>
      </c>
      <c r="BJ2855" s="393" t="str">
        <f t="shared" si="413"/>
        <v>Chattogram_Metropolitan_GoB CSSHC, Skin &amp; Ven. Dis. Agrabad South</v>
      </c>
      <c r="BK2855" s="627"/>
      <c r="BL2855" s="627"/>
      <c r="BM2855" s="627"/>
      <c r="BN2855" s="627"/>
      <c r="BO2855" s="627"/>
      <c r="BP2855" s="627"/>
      <c r="BQ2855" s="627"/>
      <c r="BR2855" s="627"/>
      <c r="BS2855" s="627"/>
      <c r="BT2855" s="627"/>
      <c r="BU2855" s="627"/>
      <c r="BV2855" s="627"/>
      <c r="BW2855" s="627"/>
      <c r="BX2855" s="627"/>
      <c r="BY2855" s="627"/>
      <c r="CA2855" s="394" t="s">
        <v>1155</v>
      </c>
      <c r="CB2855" s="393" t="s">
        <v>754</v>
      </c>
      <c r="CC2855" s="393" t="str">
        <f t="shared" si="414"/>
        <v>Chattogram_Metropolitan_GoB CSSHC, Skin &amp; Ven. Dis. Agrabad South</v>
      </c>
      <c r="CD2855" s="627"/>
      <c r="CE2855" s="627"/>
      <c r="CF2855" s="627"/>
      <c r="CG2855" s="627"/>
      <c r="CH2855" s="627"/>
      <c r="CI2855" s="627"/>
      <c r="CJ2855" s="627"/>
      <c r="CK2855" s="627"/>
      <c r="CN2855" s="394" t="s">
        <v>1155</v>
      </c>
      <c r="CO2855" s="393" t="s">
        <v>754</v>
      </c>
      <c r="CP2855" s="393" t="str">
        <f t="shared" si="415"/>
        <v>Chattogram_Metropolitan_GoB CSSHC, Skin &amp; Ven. Dis. Agrabad South</v>
      </c>
      <c r="CQ2855" s="627"/>
      <c r="CR2855" s="627"/>
      <c r="CS2855" s="627"/>
      <c r="CT2855" s="627"/>
      <c r="CU2855" s="627"/>
      <c r="CV2855" s="627"/>
      <c r="CW2855" s="627"/>
      <c r="CX2855" s="627"/>
      <c r="CZ2855" s="394" t="s">
        <v>1155</v>
      </c>
      <c r="DA2855" s="393" t="s">
        <v>754</v>
      </c>
      <c r="DB2855" s="393" t="str">
        <f t="shared" si="416"/>
        <v>Chattogram_Metropolitan_GoB CSSHC, Skin &amp; Ven. Dis. Agrabad South</v>
      </c>
      <c r="DC2855" s="566"/>
      <c r="DD2855"/>
      <c r="DE2855" s="394" t="s">
        <v>1155</v>
      </c>
      <c r="DF2855" s="393" t="s">
        <v>754</v>
      </c>
      <c r="DG2855" s="393" t="str">
        <f t="shared" si="417"/>
        <v>Chattogram_Metropolitan_GoB CSSHC, Skin &amp; Ven. Dis. Agrabad South</v>
      </c>
      <c r="DH2855" s="566"/>
      <c r="DI2855"/>
      <c r="DJ2855" s="394" t="s">
        <v>1155</v>
      </c>
      <c r="DK2855" s="393" t="s">
        <v>754</v>
      </c>
      <c r="DL2855" s="393" t="str">
        <f t="shared" si="418"/>
        <v>Chattogram_Metropolitan_GoB CSSHC, Skin &amp; Ven. Dis. Agrabad South</v>
      </c>
      <c r="DM2855" s="566"/>
      <c r="DN2855"/>
      <c r="DO2855" s="394" t="s">
        <v>1155</v>
      </c>
      <c r="DP2855" s="393" t="s">
        <v>754</v>
      </c>
      <c r="DQ2855" s="393" t="str">
        <f t="shared" si="419"/>
        <v>Chattogram_Metropolitan_GoB CSSHC, Skin &amp; Ven. Dis. Agrabad South</v>
      </c>
      <c r="DR2855" s="566"/>
    </row>
    <row r="2856" spans="1:122" ht="15" hidden="1" x14ac:dyDescent="0.25">
      <c r="A2856" s="394" t="s">
        <v>1155</v>
      </c>
      <c r="B2856" s="393" t="s">
        <v>755</v>
      </c>
      <c r="C2856" s="393" t="str">
        <f t="shared" si="410"/>
        <v>Chattogram_Metropolitan_GoB Gousal Azam Urban Dispensary</v>
      </c>
      <c r="D2856" s="626"/>
      <c r="E2856" s="626"/>
      <c r="F2856" s="626"/>
      <c r="G2856" s="626"/>
      <c r="H2856" s="626"/>
      <c r="I2856" s="626"/>
      <c r="J2856" s="626"/>
      <c r="K2856" s="626"/>
      <c r="L2856" s="626"/>
      <c r="M2856" s="626"/>
      <c r="N2856" s="626"/>
      <c r="O2856" s="626"/>
      <c r="P2856" s="626"/>
      <c r="Q2856" s="626"/>
      <c r="R2856" s="626"/>
      <c r="U2856" s="394" t="s">
        <v>1155</v>
      </c>
      <c r="V2856" s="393" t="s">
        <v>755</v>
      </c>
      <c r="W2856" s="393" t="str">
        <f t="shared" si="411"/>
        <v>Chattogram_Metropolitan_GoB Gousal Azam Urban Dispensary</v>
      </c>
      <c r="X2856" s="626"/>
      <c r="Y2856" s="626"/>
      <c r="Z2856" s="626"/>
      <c r="AA2856" s="626"/>
      <c r="AB2856" s="626"/>
      <c r="AC2856" s="626"/>
      <c r="AD2856" s="626"/>
      <c r="AE2856" s="626"/>
      <c r="AF2856" s="626"/>
      <c r="AG2856" s="626"/>
      <c r="AH2856" s="626"/>
      <c r="AI2856" s="626"/>
      <c r="AJ2856" s="626"/>
      <c r="AK2856" s="626"/>
      <c r="AL2856" s="626"/>
      <c r="AO2856" s="394" t="s">
        <v>1155</v>
      </c>
      <c r="AP2856" s="393" t="s">
        <v>755</v>
      </c>
      <c r="AQ2856" s="393" t="str">
        <f t="shared" si="412"/>
        <v>Chattogram_Metropolitan_GoB Gousal Azam Urban Dispensary</v>
      </c>
      <c r="AR2856" s="627"/>
      <c r="AS2856" s="627"/>
      <c r="AT2856" s="627"/>
      <c r="AU2856" s="627"/>
      <c r="AV2856" s="627"/>
      <c r="AW2856" s="627"/>
      <c r="AX2856" s="627"/>
      <c r="AY2856" s="627"/>
      <c r="AZ2856" s="627"/>
      <c r="BA2856" s="627"/>
      <c r="BB2856" s="627"/>
      <c r="BC2856" s="627"/>
      <c r="BD2856" s="627"/>
      <c r="BE2856" s="627"/>
      <c r="BF2856" s="627"/>
      <c r="BH2856" s="394" t="s">
        <v>1155</v>
      </c>
      <c r="BI2856" s="393" t="s">
        <v>755</v>
      </c>
      <c r="BJ2856" s="393" t="str">
        <f t="shared" si="413"/>
        <v>Chattogram_Metropolitan_GoB Gousal Azam Urban Dispensary</v>
      </c>
      <c r="BK2856" s="627"/>
      <c r="BL2856" s="627"/>
      <c r="BM2856" s="627"/>
      <c r="BN2856" s="627"/>
      <c r="BO2856" s="627"/>
      <c r="BP2856" s="627"/>
      <c r="BQ2856" s="627"/>
      <c r="BR2856" s="627"/>
      <c r="BS2856" s="627"/>
      <c r="BT2856" s="627"/>
      <c r="BU2856" s="627"/>
      <c r="BV2856" s="627"/>
      <c r="BW2856" s="627"/>
      <c r="BX2856" s="627"/>
      <c r="BY2856" s="627"/>
      <c r="CA2856" s="394" t="s">
        <v>1155</v>
      </c>
      <c r="CB2856" s="393" t="s">
        <v>755</v>
      </c>
      <c r="CC2856" s="393" t="str">
        <f t="shared" si="414"/>
        <v>Chattogram_Metropolitan_GoB Gousal Azam Urban Dispensary</v>
      </c>
      <c r="CD2856" s="627"/>
      <c r="CE2856" s="627"/>
      <c r="CF2856" s="627"/>
      <c r="CG2856" s="627"/>
      <c r="CH2856" s="627"/>
      <c r="CI2856" s="627"/>
      <c r="CJ2856" s="627"/>
      <c r="CK2856" s="627"/>
      <c r="CN2856" s="394" t="s">
        <v>1155</v>
      </c>
      <c r="CO2856" s="393" t="s">
        <v>755</v>
      </c>
      <c r="CP2856" s="393" t="str">
        <f t="shared" si="415"/>
        <v>Chattogram_Metropolitan_GoB Gousal Azam Urban Dispensary</v>
      </c>
      <c r="CQ2856" s="627"/>
      <c r="CR2856" s="627"/>
      <c r="CS2856" s="627"/>
      <c r="CT2856" s="627"/>
      <c r="CU2856" s="627"/>
      <c r="CV2856" s="627"/>
      <c r="CW2856" s="627"/>
      <c r="CX2856" s="627"/>
      <c r="CZ2856" s="394" t="s">
        <v>1155</v>
      </c>
      <c r="DA2856" s="393" t="s">
        <v>755</v>
      </c>
      <c r="DB2856" s="393" t="str">
        <f t="shared" si="416"/>
        <v>Chattogram_Metropolitan_GoB Gousal Azam Urban Dispensary</v>
      </c>
      <c r="DC2856" s="566"/>
      <c r="DD2856"/>
      <c r="DE2856" s="394" t="s">
        <v>1155</v>
      </c>
      <c r="DF2856" s="393" t="s">
        <v>755</v>
      </c>
      <c r="DG2856" s="393" t="str">
        <f t="shared" si="417"/>
        <v>Chattogram_Metropolitan_GoB Gousal Azam Urban Dispensary</v>
      </c>
      <c r="DH2856" s="566"/>
      <c r="DI2856"/>
      <c r="DJ2856" s="394" t="s">
        <v>1155</v>
      </c>
      <c r="DK2856" s="393" t="s">
        <v>755</v>
      </c>
      <c r="DL2856" s="393" t="str">
        <f t="shared" si="418"/>
        <v>Chattogram_Metropolitan_GoB Gousal Azam Urban Dispensary</v>
      </c>
      <c r="DM2856" s="566"/>
      <c r="DN2856"/>
      <c r="DO2856" s="394" t="s">
        <v>1155</v>
      </c>
      <c r="DP2856" s="393" t="s">
        <v>755</v>
      </c>
      <c r="DQ2856" s="393" t="str">
        <f t="shared" si="419"/>
        <v>Chattogram_Metropolitan_GoB Gousal Azam Urban Dispensary</v>
      </c>
      <c r="DR2856" s="566"/>
    </row>
    <row r="2857" spans="1:122" ht="15" hidden="1" x14ac:dyDescent="0.25">
      <c r="A2857" s="394" t="s">
        <v>1155</v>
      </c>
      <c r="B2857" s="393" t="s">
        <v>756</v>
      </c>
      <c r="C2857" s="393" t="str">
        <f t="shared" si="410"/>
        <v>Chattogram_Metropolitan_GoB Halishahar Govt. Urban Dispensary</v>
      </c>
      <c r="D2857" s="626"/>
      <c r="E2857" s="626"/>
      <c r="F2857" s="626"/>
      <c r="G2857" s="626"/>
      <c r="H2857" s="626"/>
      <c r="I2857" s="626"/>
      <c r="J2857" s="626"/>
      <c r="K2857" s="626"/>
      <c r="L2857" s="626"/>
      <c r="M2857" s="626"/>
      <c r="N2857" s="626"/>
      <c r="O2857" s="626"/>
      <c r="P2857" s="626"/>
      <c r="Q2857" s="626"/>
      <c r="R2857" s="626"/>
      <c r="U2857" s="394" t="s">
        <v>1155</v>
      </c>
      <c r="V2857" s="393" t="s">
        <v>756</v>
      </c>
      <c r="W2857" s="393" t="str">
        <f t="shared" si="411"/>
        <v>Chattogram_Metropolitan_GoB Halishahar Govt. Urban Dispensary</v>
      </c>
      <c r="X2857" s="626"/>
      <c r="Y2857" s="626"/>
      <c r="Z2857" s="626"/>
      <c r="AA2857" s="626"/>
      <c r="AB2857" s="626"/>
      <c r="AC2857" s="626"/>
      <c r="AD2857" s="626"/>
      <c r="AE2857" s="626"/>
      <c r="AF2857" s="626"/>
      <c r="AG2857" s="626"/>
      <c r="AH2857" s="626"/>
      <c r="AI2857" s="626"/>
      <c r="AJ2857" s="626"/>
      <c r="AK2857" s="626"/>
      <c r="AL2857" s="626"/>
      <c r="AO2857" s="394" t="s">
        <v>1155</v>
      </c>
      <c r="AP2857" s="393" t="s">
        <v>756</v>
      </c>
      <c r="AQ2857" s="393" t="str">
        <f t="shared" si="412"/>
        <v>Chattogram_Metropolitan_GoB Halishahar Govt. Urban Dispensary</v>
      </c>
      <c r="AR2857" s="627"/>
      <c r="AS2857" s="627"/>
      <c r="AT2857" s="627"/>
      <c r="AU2857" s="627"/>
      <c r="AV2857" s="627"/>
      <c r="AW2857" s="627"/>
      <c r="AX2857" s="627"/>
      <c r="AY2857" s="627"/>
      <c r="AZ2857" s="627"/>
      <c r="BA2857" s="627"/>
      <c r="BB2857" s="627"/>
      <c r="BC2857" s="627"/>
      <c r="BD2857" s="627"/>
      <c r="BE2857" s="627"/>
      <c r="BF2857" s="627"/>
      <c r="BH2857" s="394" t="s">
        <v>1155</v>
      </c>
      <c r="BI2857" s="393" t="s">
        <v>756</v>
      </c>
      <c r="BJ2857" s="393" t="str">
        <f t="shared" si="413"/>
        <v>Chattogram_Metropolitan_GoB Halishahar Govt. Urban Dispensary</v>
      </c>
      <c r="BK2857" s="627"/>
      <c r="BL2857" s="627"/>
      <c r="BM2857" s="627"/>
      <c r="BN2857" s="627"/>
      <c r="BO2857" s="627"/>
      <c r="BP2857" s="627"/>
      <c r="BQ2857" s="627"/>
      <c r="BR2857" s="627"/>
      <c r="BS2857" s="627"/>
      <c r="BT2857" s="627"/>
      <c r="BU2857" s="627"/>
      <c r="BV2857" s="627"/>
      <c r="BW2857" s="627"/>
      <c r="BX2857" s="627"/>
      <c r="BY2857" s="627"/>
      <c r="CA2857" s="394" t="s">
        <v>1155</v>
      </c>
      <c r="CB2857" s="393" t="s">
        <v>756</v>
      </c>
      <c r="CC2857" s="393" t="str">
        <f t="shared" si="414"/>
        <v>Chattogram_Metropolitan_GoB Halishahar Govt. Urban Dispensary</v>
      </c>
      <c r="CD2857" s="627"/>
      <c r="CE2857" s="627"/>
      <c r="CF2857" s="627"/>
      <c r="CG2857" s="627"/>
      <c r="CH2857" s="627"/>
      <c r="CI2857" s="627"/>
      <c r="CJ2857" s="627"/>
      <c r="CK2857" s="627"/>
      <c r="CN2857" s="394" t="s">
        <v>1155</v>
      </c>
      <c r="CO2857" s="393" t="s">
        <v>756</v>
      </c>
      <c r="CP2857" s="393" t="str">
        <f t="shared" si="415"/>
        <v>Chattogram_Metropolitan_GoB Halishahar Govt. Urban Dispensary</v>
      </c>
      <c r="CQ2857" s="627"/>
      <c r="CR2857" s="627"/>
      <c r="CS2857" s="627"/>
      <c r="CT2857" s="627"/>
      <c r="CU2857" s="627"/>
      <c r="CV2857" s="627"/>
      <c r="CW2857" s="627"/>
      <c r="CX2857" s="627"/>
      <c r="CZ2857" s="394" t="s">
        <v>1155</v>
      </c>
      <c r="DA2857" s="393" t="s">
        <v>756</v>
      </c>
      <c r="DB2857" s="393" t="str">
        <f t="shared" si="416"/>
        <v>Chattogram_Metropolitan_GoB Halishahar Govt. Urban Dispensary</v>
      </c>
      <c r="DC2857" s="566"/>
      <c r="DD2857"/>
      <c r="DE2857" s="394" t="s">
        <v>1155</v>
      </c>
      <c r="DF2857" s="393" t="s">
        <v>756</v>
      </c>
      <c r="DG2857" s="393" t="str">
        <f t="shared" si="417"/>
        <v>Chattogram_Metropolitan_GoB Halishahar Govt. Urban Dispensary</v>
      </c>
      <c r="DH2857" s="566"/>
      <c r="DI2857"/>
      <c r="DJ2857" s="394" t="s">
        <v>1155</v>
      </c>
      <c r="DK2857" s="393" t="s">
        <v>756</v>
      </c>
      <c r="DL2857" s="393" t="str">
        <f t="shared" si="418"/>
        <v>Chattogram_Metropolitan_GoB Halishahar Govt. Urban Dispensary</v>
      </c>
      <c r="DM2857" s="566"/>
      <c r="DN2857"/>
      <c r="DO2857" s="394" t="s">
        <v>1155</v>
      </c>
      <c r="DP2857" s="393" t="s">
        <v>756</v>
      </c>
      <c r="DQ2857" s="393" t="str">
        <f t="shared" si="419"/>
        <v>Chattogram_Metropolitan_GoB Halishahar Govt. Urban Dispensary</v>
      </c>
      <c r="DR2857" s="566"/>
    </row>
    <row r="2858" spans="1:122" ht="15" hidden="1" x14ac:dyDescent="0.25">
      <c r="A2858" s="394" t="s">
        <v>1155</v>
      </c>
      <c r="B2858" s="393" t="s">
        <v>757</v>
      </c>
      <c r="C2858" s="393" t="str">
        <f t="shared" si="410"/>
        <v>Chattogram_Metropolitan_GoB Merin Academy Urban Dispensary</v>
      </c>
      <c r="D2858" s="626"/>
      <c r="E2858" s="626"/>
      <c r="F2858" s="626"/>
      <c r="G2858" s="626"/>
      <c r="H2858" s="626"/>
      <c r="I2858" s="626"/>
      <c r="J2858" s="626"/>
      <c r="K2858" s="626"/>
      <c r="L2858" s="626"/>
      <c r="M2858" s="626"/>
      <c r="N2858" s="626"/>
      <c r="O2858" s="626"/>
      <c r="P2858" s="626"/>
      <c r="Q2858" s="626"/>
      <c r="R2858" s="626"/>
      <c r="U2858" s="394" t="s">
        <v>1155</v>
      </c>
      <c r="V2858" s="393" t="s">
        <v>757</v>
      </c>
      <c r="W2858" s="393" t="str">
        <f t="shared" si="411"/>
        <v>Chattogram_Metropolitan_GoB Merin Academy Urban Dispensary</v>
      </c>
      <c r="X2858" s="626"/>
      <c r="Y2858" s="626"/>
      <c r="Z2858" s="626"/>
      <c r="AA2858" s="626"/>
      <c r="AB2858" s="626"/>
      <c r="AC2858" s="626"/>
      <c r="AD2858" s="626"/>
      <c r="AE2858" s="626"/>
      <c r="AF2858" s="626"/>
      <c r="AG2858" s="626"/>
      <c r="AH2858" s="626"/>
      <c r="AI2858" s="626"/>
      <c r="AJ2858" s="626"/>
      <c r="AK2858" s="626"/>
      <c r="AL2858" s="626"/>
      <c r="AO2858" s="394" t="s">
        <v>1155</v>
      </c>
      <c r="AP2858" s="393" t="s">
        <v>757</v>
      </c>
      <c r="AQ2858" s="393" t="str">
        <f t="shared" si="412"/>
        <v>Chattogram_Metropolitan_GoB Merin Academy Urban Dispensary</v>
      </c>
      <c r="AR2858" s="627"/>
      <c r="AS2858" s="627"/>
      <c r="AT2858" s="627"/>
      <c r="AU2858" s="627"/>
      <c r="AV2858" s="627"/>
      <c r="AW2858" s="627"/>
      <c r="AX2858" s="627"/>
      <c r="AY2858" s="627"/>
      <c r="AZ2858" s="627"/>
      <c r="BA2858" s="627"/>
      <c r="BB2858" s="627"/>
      <c r="BC2858" s="627"/>
      <c r="BD2858" s="627"/>
      <c r="BE2858" s="627"/>
      <c r="BF2858" s="627"/>
      <c r="BH2858" s="394" t="s">
        <v>1155</v>
      </c>
      <c r="BI2858" s="393" t="s">
        <v>757</v>
      </c>
      <c r="BJ2858" s="393" t="str">
        <f t="shared" si="413"/>
        <v>Chattogram_Metropolitan_GoB Merin Academy Urban Dispensary</v>
      </c>
      <c r="BK2858" s="627"/>
      <c r="BL2858" s="627"/>
      <c r="BM2858" s="627"/>
      <c r="BN2858" s="627"/>
      <c r="BO2858" s="627"/>
      <c r="BP2858" s="627"/>
      <c r="BQ2858" s="627"/>
      <c r="BR2858" s="627"/>
      <c r="BS2858" s="627"/>
      <c r="BT2858" s="627"/>
      <c r="BU2858" s="627"/>
      <c r="BV2858" s="627"/>
      <c r="BW2858" s="627"/>
      <c r="BX2858" s="627"/>
      <c r="BY2858" s="627"/>
      <c r="CA2858" s="394" t="s">
        <v>1155</v>
      </c>
      <c r="CB2858" s="393" t="s">
        <v>757</v>
      </c>
      <c r="CC2858" s="393" t="str">
        <f t="shared" si="414"/>
        <v>Chattogram_Metropolitan_GoB Merin Academy Urban Dispensary</v>
      </c>
      <c r="CD2858" s="627"/>
      <c r="CE2858" s="627"/>
      <c r="CF2858" s="627"/>
      <c r="CG2858" s="627"/>
      <c r="CH2858" s="627"/>
      <c r="CI2858" s="627"/>
      <c r="CJ2858" s="627"/>
      <c r="CK2858" s="627"/>
      <c r="CN2858" s="394" t="s">
        <v>1155</v>
      </c>
      <c r="CO2858" s="393" t="s">
        <v>757</v>
      </c>
      <c r="CP2858" s="393" t="str">
        <f t="shared" si="415"/>
        <v>Chattogram_Metropolitan_GoB Merin Academy Urban Dispensary</v>
      </c>
      <c r="CQ2858" s="627"/>
      <c r="CR2858" s="627"/>
      <c r="CS2858" s="627"/>
      <c r="CT2858" s="627"/>
      <c r="CU2858" s="627"/>
      <c r="CV2858" s="627"/>
      <c r="CW2858" s="627"/>
      <c r="CX2858" s="627"/>
      <c r="CZ2858" s="394" t="s">
        <v>1155</v>
      </c>
      <c r="DA2858" s="393" t="s">
        <v>757</v>
      </c>
      <c r="DB2858" s="393" t="str">
        <f t="shared" si="416"/>
        <v>Chattogram_Metropolitan_GoB Merin Academy Urban Dispensary</v>
      </c>
      <c r="DC2858" s="566"/>
      <c r="DD2858"/>
      <c r="DE2858" s="394" t="s">
        <v>1155</v>
      </c>
      <c r="DF2858" s="393" t="s">
        <v>757</v>
      </c>
      <c r="DG2858" s="393" t="str">
        <f t="shared" si="417"/>
        <v>Chattogram_Metropolitan_GoB Merin Academy Urban Dispensary</v>
      </c>
      <c r="DH2858" s="566"/>
      <c r="DI2858"/>
      <c r="DJ2858" s="394" t="s">
        <v>1155</v>
      </c>
      <c r="DK2858" s="393" t="s">
        <v>757</v>
      </c>
      <c r="DL2858" s="393" t="str">
        <f t="shared" si="418"/>
        <v>Chattogram_Metropolitan_GoB Merin Academy Urban Dispensary</v>
      </c>
      <c r="DM2858" s="566"/>
      <c r="DN2858"/>
      <c r="DO2858" s="394" t="s">
        <v>1155</v>
      </c>
      <c r="DP2858" s="393" t="s">
        <v>757</v>
      </c>
      <c r="DQ2858" s="393" t="str">
        <f t="shared" si="419"/>
        <v>Chattogram_Metropolitan_GoB Merin Academy Urban Dispensary</v>
      </c>
      <c r="DR2858" s="566"/>
    </row>
    <row r="2859" spans="1:122" ht="15" hidden="1" x14ac:dyDescent="0.25">
      <c r="A2859" s="394" t="s">
        <v>1155</v>
      </c>
      <c r="B2859" s="393" t="s">
        <v>758</v>
      </c>
      <c r="C2859" s="393" t="str">
        <f t="shared" si="410"/>
        <v>Chattogram_Metropolitan_GoB Pahartali North (Feroz Shah)</v>
      </c>
      <c r="D2859" s="626"/>
      <c r="E2859" s="626"/>
      <c r="F2859" s="626"/>
      <c r="G2859" s="626"/>
      <c r="H2859" s="626"/>
      <c r="I2859" s="626"/>
      <c r="J2859" s="626"/>
      <c r="K2859" s="626"/>
      <c r="L2859" s="626"/>
      <c r="M2859" s="626"/>
      <c r="N2859" s="626"/>
      <c r="O2859" s="626"/>
      <c r="P2859" s="626"/>
      <c r="Q2859" s="626"/>
      <c r="R2859" s="626"/>
      <c r="U2859" s="394" t="s">
        <v>1155</v>
      </c>
      <c r="V2859" s="393" t="s">
        <v>758</v>
      </c>
      <c r="W2859" s="393" t="str">
        <f t="shared" si="411"/>
        <v>Chattogram_Metropolitan_GoB Pahartali North (Feroz Shah)</v>
      </c>
      <c r="X2859" s="626"/>
      <c r="Y2859" s="626"/>
      <c r="Z2859" s="626"/>
      <c r="AA2859" s="626"/>
      <c r="AB2859" s="626"/>
      <c r="AC2859" s="626"/>
      <c r="AD2859" s="626"/>
      <c r="AE2859" s="626"/>
      <c r="AF2859" s="626"/>
      <c r="AG2859" s="626"/>
      <c r="AH2859" s="626"/>
      <c r="AI2859" s="626"/>
      <c r="AJ2859" s="626"/>
      <c r="AK2859" s="626"/>
      <c r="AL2859" s="626"/>
      <c r="AO2859" s="394" t="s">
        <v>1155</v>
      </c>
      <c r="AP2859" s="393" t="s">
        <v>758</v>
      </c>
      <c r="AQ2859" s="393" t="str">
        <f t="shared" si="412"/>
        <v>Chattogram_Metropolitan_GoB Pahartali North (Feroz Shah)</v>
      </c>
      <c r="AR2859" s="627"/>
      <c r="AS2859" s="627"/>
      <c r="AT2859" s="627"/>
      <c r="AU2859" s="627"/>
      <c r="AV2859" s="627"/>
      <c r="AW2859" s="627"/>
      <c r="AX2859" s="627"/>
      <c r="AY2859" s="627"/>
      <c r="AZ2859" s="627"/>
      <c r="BA2859" s="627"/>
      <c r="BB2859" s="627"/>
      <c r="BC2859" s="627"/>
      <c r="BD2859" s="627"/>
      <c r="BE2859" s="627"/>
      <c r="BF2859" s="627"/>
      <c r="BH2859" s="394" t="s">
        <v>1155</v>
      </c>
      <c r="BI2859" s="393" t="s">
        <v>758</v>
      </c>
      <c r="BJ2859" s="393" t="str">
        <f t="shared" si="413"/>
        <v>Chattogram_Metropolitan_GoB Pahartali North (Feroz Shah)</v>
      </c>
      <c r="BK2859" s="627"/>
      <c r="BL2859" s="627"/>
      <c r="BM2859" s="627"/>
      <c r="BN2859" s="627"/>
      <c r="BO2859" s="627"/>
      <c r="BP2859" s="627"/>
      <c r="BQ2859" s="627"/>
      <c r="BR2859" s="627"/>
      <c r="BS2859" s="627"/>
      <c r="BT2859" s="627"/>
      <c r="BU2859" s="627"/>
      <c r="BV2859" s="627"/>
      <c r="BW2859" s="627"/>
      <c r="BX2859" s="627"/>
      <c r="BY2859" s="627"/>
      <c r="CA2859" s="394" t="s">
        <v>1155</v>
      </c>
      <c r="CB2859" s="393" t="s">
        <v>758</v>
      </c>
      <c r="CC2859" s="393" t="str">
        <f t="shared" si="414"/>
        <v>Chattogram_Metropolitan_GoB Pahartali North (Feroz Shah)</v>
      </c>
      <c r="CD2859" s="568"/>
      <c r="CE2859" s="568"/>
      <c r="CF2859" s="568"/>
      <c r="CG2859" s="568"/>
      <c r="CH2859" s="568"/>
      <c r="CI2859" s="568"/>
      <c r="CJ2859" s="568"/>
      <c r="CK2859" s="568"/>
      <c r="CN2859" s="394" t="s">
        <v>1155</v>
      </c>
      <c r="CO2859" s="393" t="s">
        <v>758</v>
      </c>
      <c r="CP2859" s="393" t="str">
        <f t="shared" si="415"/>
        <v>Chattogram_Metropolitan_GoB Pahartali North (Feroz Shah)</v>
      </c>
      <c r="CQ2859" s="568"/>
      <c r="CR2859" s="568"/>
      <c r="CS2859" s="568"/>
      <c r="CT2859" s="568"/>
      <c r="CU2859" s="568"/>
      <c r="CV2859" s="568"/>
      <c r="CW2859" s="568"/>
      <c r="CX2859" s="568"/>
      <c r="CZ2859" s="394" t="s">
        <v>1155</v>
      </c>
      <c r="DA2859" s="393" t="s">
        <v>758</v>
      </c>
      <c r="DB2859" s="393" t="str">
        <f t="shared" si="416"/>
        <v>Chattogram_Metropolitan_GoB Pahartali North (Feroz Shah)</v>
      </c>
      <c r="DC2859" s="566"/>
      <c r="DD2859"/>
      <c r="DE2859" s="394" t="s">
        <v>1155</v>
      </c>
      <c r="DF2859" s="393" t="s">
        <v>758</v>
      </c>
      <c r="DG2859" s="393" t="str">
        <f t="shared" si="417"/>
        <v>Chattogram_Metropolitan_GoB Pahartali North (Feroz Shah)</v>
      </c>
      <c r="DH2859" s="566"/>
      <c r="DI2859"/>
      <c r="DJ2859" s="394" t="s">
        <v>1155</v>
      </c>
      <c r="DK2859" s="393" t="s">
        <v>758</v>
      </c>
      <c r="DL2859" s="393" t="str">
        <f t="shared" si="418"/>
        <v>Chattogram_Metropolitan_GoB Pahartali North (Feroz Shah)</v>
      </c>
      <c r="DM2859" s="566"/>
      <c r="DN2859"/>
      <c r="DO2859" s="394" t="s">
        <v>1155</v>
      </c>
      <c r="DP2859" s="393" t="s">
        <v>758</v>
      </c>
      <c r="DQ2859" s="393" t="str">
        <f t="shared" si="419"/>
        <v>Chattogram_Metropolitan_GoB Pahartali North (Feroz Shah)</v>
      </c>
      <c r="DR2859" s="566"/>
    </row>
    <row r="2860" spans="1:122" ht="15" hidden="1" x14ac:dyDescent="0.25">
      <c r="A2860" s="394" t="s">
        <v>1155</v>
      </c>
      <c r="B2860" s="393" t="s">
        <v>759</v>
      </c>
      <c r="C2860" s="393" t="str">
        <f t="shared" si="410"/>
        <v>Chattogram_Metropolitan_GoB Panshlish Urban Dispensary</v>
      </c>
      <c r="D2860" s="626"/>
      <c r="E2860" s="626"/>
      <c r="F2860" s="626"/>
      <c r="G2860" s="626"/>
      <c r="H2860" s="626"/>
      <c r="I2860" s="626"/>
      <c r="J2860" s="626"/>
      <c r="K2860" s="626"/>
      <c r="L2860" s="626"/>
      <c r="M2860" s="626"/>
      <c r="N2860" s="626"/>
      <c r="O2860" s="626"/>
      <c r="P2860" s="626"/>
      <c r="Q2860" s="626"/>
      <c r="R2860" s="626"/>
      <c r="U2860" s="394" t="s">
        <v>1155</v>
      </c>
      <c r="V2860" s="393" t="s">
        <v>759</v>
      </c>
      <c r="W2860" s="393" t="str">
        <f t="shared" si="411"/>
        <v>Chattogram_Metropolitan_GoB Panshlish Urban Dispensary</v>
      </c>
      <c r="X2860" s="626"/>
      <c r="Y2860" s="626"/>
      <c r="Z2860" s="626"/>
      <c r="AA2860" s="626"/>
      <c r="AB2860" s="626"/>
      <c r="AC2860" s="626"/>
      <c r="AD2860" s="626"/>
      <c r="AE2860" s="626"/>
      <c r="AF2860" s="626"/>
      <c r="AG2860" s="626"/>
      <c r="AH2860" s="626"/>
      <c r="AI2860" s="626"/>
      <c r="AJ2860" s="626"/>
      <c r="AK2860" s="626"/>
      <c r="AL2860" s="626"/>
      <c r="AO2860" s="394" t="s">
        <v>1155</v>
      </c>
      <c r="AP2860" s="393" t="s">
        <v>759</v>
      </c>
      <c r="AQ2860" s="393" t="str">
        <f t="shared" si="412"/>
        <v>Chattogram_Metropolitan_GoB Panshlish Urban Dispensary</v>
      </c>
      <c r="AR2860" s="627"/>
      <c r="AS2860" s="627"/>
      <c r="AT2860" s="627"/>
      <c r="AU2860" s="627"/>
      <c r="AV2860" s="627"/>
      <c r="AW2860" s="627"/>
      <c r="AX2860" s="627"/>
      <c r="AY2860" s="627"/>
      <c r="AZ2860" s="627"/>
      <c r="BA2860" s="627"/>
      <c r="BB2860" s="627"/>
      <c r="BC2860" s="627"/>
      <c r="BD2860" s="627"/>
      <c r="BE2860" s="627"/>
      <c r="BF2860" s="627"/>
      <c r="BH2860" s="394" t="s">
        <v>1155</v>
      </c>
      <c r="BI2860" s="393" t="s">
        <v>759</v>
      </c>
      <c r="BJ2860" s="393" t="str">
        <f t="shared" si="413"/>
        <v>Chattogram_Metropolitan_GoB Panshlish Urban Dispensary</v>
      </c>
      <c r="BK2860" s="627"/>
      <c r="BL2860" s="627"/>
      <c r="BM2860" s="627"/>
      <c r="BN2860" s="627"/>
      <c r="BO2860" s="627"/>
      <c r="BP2860" s="627"/>
      <c r="BQ2860" s="627"/>
      <c r="BR2860" s="627"/>
      <c r="BS2860" s="627"/>
      <c r="BT2860" s="627"/>
      <c r="BU2860" s="627"/>
      <c r="BV2860" s="627"/>
      <c r="BW2860" s="627"/>
      <c r="BX2860" s="627"/>
      <c r="BY2860" s="627"/>
      <c r="CA2860" s="394" t="s">
        <v>1155</v>
      </c>
      <c r="CB2860" s="393" t="s">
        <v>759</v>
      </c>
      <c r="CC2860" s="393" t="str">
        <f t="shared" si="414"/>
        <v>Chattogram_Metropolitan_GoB Panshlish Urban Dispensary</v>
      </c>
      <c r="CD2860" s="627"/>
      <c r="CE2860" s="627"/>
      <c r="CF2860" s="627"/>
      <c r="CG2860" s="627"/>
      <c r="CH2860" s="627"/>
      <c r="CI2860" s="627"/>
      <c r="CJ2860" s="627"/>
      <c r="CK2860" s="627"/>
      <c r="CN2860" s="394" t="s">
        <v>1155</v>
      </c>
      <c r="CO2860" s="393" t="s">
        <v>759</v>
      </c>
      <c r="CP2860" s="393" t="str">
        <f t="shared" si="415"/>
        <v>Chattogram_Metropolitan_GoB Panshlish Urban Dispensary</v>
      </c>
      <c r="CQ2860" s="627"/>
      <c r="CR2860" s="627"/>
      <c r="CS2860" s="627"/>
      <c r="CT2860" s="627"/>
      <c r="CU2860" s="627"/>
      <c r="CV2860" s="627"/>
      <c r="CW2860" s="627"/>
      <c r="CX2860" s="627"/>
      <c r="CZ2860" s="394" t="s">
        <v>1155</v>
      </c>
      <c r="DA2860" s="393" t="s">
        <v>759</v>
      </c>
      <c r="DB2860" s="393" t="str">
        <f t="shared" si="416"/>
        <v>Chattogram_Metropolitan_GoB Panshlish Urban Dispensary</v>
      </c>
      <c r="DC2860" s="566"/>
      <c r="DD2860"/>
      <c r="DE2860" s="394" t="s">
        <v>1155</v>
      </c>
      <c r="DF2860" s="393" t="s">
        <v>759</v>
      </c>
      <c r="DG2860" s="393" t="str">
        <f t="shared" si="417"/>
        <v>Chattogram_Metropolitan_GoB Panshlish Urban Dispensary</v>
      </c>
      <c r="DH2860" s="566"/>
      <c r="DI2860"/>
      <c r="DJ2860" s="394" t="s">
        <v>1155</v>
      </c>
      <c r="DK2860" s="393" t="s">
        <v>759</v>
      </c>
      <c r="DL2860" s="393" t="str">
        <f t="shared" si="418"/>
        <v>Chattogram_Metropolitan_GoB Panshlish Urban Dispensary</v>
      </c>
      <c r="DM2860" s="566"/>
      <c r="DN2860"/>
      <c r="DO2860" s="394" t="s">
        <v>1155</v>
      </c>
      <c r="DP2860" s="393" t="s">
        <v>759</v>
      </c>
      <c r="DQ2860" s="393" t="str">
        <f t="shared" si="419"/>
        <v>Chattogram_Metropolitan_GoB Panshlish Urban Dispensary</v>
      </c>
      <c r="DR2860" s="566"/>
    </row>
    <row r="2861" spans="1:122" ht="15" hidden="1" x14ac:dyDescent="0.25">
      <c r="A2861" s="394" t="s">
        <v>1155</v>
      </c>
      <c r="B2861" s="393" t="s">
        <v>760</v>
      </c>
      <c r="C2861" s="393" t="str">
        <f t="shared" si="410"/>
        <v>Chattogram_Metropolitan_GoB Roufabad Urban Dispensary</v>
      </c>
      <c r="D2861" s="626"/>
      <c r="E2861" s="626"/>
      <c r="F2861" s="626"/>
      <c r="G2861" s="626"/>
      <c r="H2861" s="626"/>
      <c r="I2861" s="626"/>
      <c r="J2861" s="626"/>
      <c r="K2861" s="626"/>
      <c r="L2861" s="626"/>
      <c r="M2861" s="626"/>
      <c r="N2861" s="626"/>
      <c r="O2861" s="626"/>
      <c r="P2861" s="626"/>
      <c r="Q2861" s="626"/>
      <c r="R2861" s="626"/>
      <c r="U2861" s="394" t="s">
        <v>1155</v>
      </c>
      <c r="V2861" s="393" t="s">
        <v>760</v>
      </c>
      <c r="W2861" s="393" t="str">
        <f t="shared" si="411"/>
        <v>Chattogram_Metropolitan_GoB Roufabad Urban Dispensary</v>
      </c>
      <c r="X2861" s="626"/>
      <c r="Y2861" s="626"/>
      <c r="Z2861" s="626"/>
      <c r="AA2861" s="626"/>
      <c r="AB2861" s="626"/>
      <c r="AC2861" s="626"/>
      <c r="AD2861" s="626"/>
      <c r="AE2861" s="626"/>
      <c r="AF2861" s="626"/>
      <c r="AG2861" s="626"/>
      <c r="AH2861" s="626"/>
      <c r="AI2861" s="626"/>
      <c r="AJ2861" s="626"/>
      <c r="AK2861" s="626"/>
      <c r="AL2861" s="626"/>
      <c r="AO2861" s="394" t="s">
        <v>1155</v>
      </c>
      <c r="AP2861" s="393" t="s">
        <v>760</v>
      </c>
      <c r="AQ2861" s="393" t="str">
        <f t="shared" si="412"/>
        <v>Chattogram_Metropolitan_GoB Roufabad Urban Dispensary</v>
      </c>
      <c r="AR2861" s="627"/>
      <c r="AS2861" s="627"/>
      <c r="AT2861" s="627"/>
      <c r="AU2861" s="627"/>
      <c r="AV2861" s="627"/>
      <c r="AW2861" s="627"/>
      <c r="AX2861" s="627"/>
      <c r="AY2861" s="627"/>
      <c r="AZ2861" s="627"/>
      <c r="BA2861" s="627"/>
      <c r="BB2861" s="627"/>
      <c r="BC2861" s="627"/>
      <c r="BD2861" s="627"/>
      <c r="BE2861" s="627"/>
      <c r="BF2861" s="627"/>
      <c r="BH2861" s="394" t="s">
        <v>1155</v>
      </c>
      <c r="BI2861" s="393" t="s">
        <v>760</v>
      </c>
      <c r="BJ2861" s="393" t="str">
        <f t="shared" si="413"/>
        <v>Chattogram_Metropolitan_GoB Roufabad Urban Dispensary</v>
      </c>
      <c r="BK2861" s="627"/>
      <c r="BL2861" s="627"/>
      <c r="BM2861" s="627"/>
      <c r="BN2861" s="627"/>
      <c r="BO2861" s="627"/>
      <c r="BP2861" s="627"/>
      <c r="BQ2861" s="627"/>
      <c r="BR2861" s="627"/>
      <c r="BS2861" s="627"/>
      <c r="BT2861" s="627"/>
      <c r="BU2861" s="627"/>
      <c r="BV2861" s="627"/>
      <c r="BW2861" s="627"/>
      <c r="BX2861" s="627"/>
      <c r="BY2861" s="627"/>
      <c r="CA2861" s="394" t="s">
        <v>1155</v>
      </c>
      <c r="CB2861" s="393" t="s">
        <v>760</v>
      </c>
      <c r="CC2861" s="393" t="str">
        <f t="shared" si="414"/>
        <v>Chattogram_Metropolitan_GoB Roufabad Urban Dispensary</v>
      </c>
      <c r="CD2861" s="627"/>
      <c r="CE2861" s="627"/>
      <c r="CF2861" s="627"/>
      <c r="CG2861" s="627"/>
      <c r="CH2861" s="627"/>
      <c r="CI2861" s="627"/>
      <c r="CJ2861" s="627"/>
      <c r="CK2861" s="627"/>
      <c r="CN2861" s="394" t="s">
        <v>1155</v>
      </c>
      <c r="CO2861" s="393" t="s">
        <v>760</v>
      </c>
      <c r="CP2861" s="393" t="str">
        <f t="shared" si="415"/>
        <v>Chattogram_Metropolitan_GoB Roufabad Urban Dispensary</v>
      </c>
      <c r="CQ2861" s="627"/>
      <c r="CR2861" s="627"/>
      <c r="CS2861" s="627"/>
      <c r="CT2861" s="627"/>
      <c r="CU2861" s="627"/>
      <c r="CV2861" s="627"/>
      <c r="CW2861" s="627"/>
      <c r="CX2861" s="627"/>
      <c r="CZ2861" s="394" t="s">
        <v>1155</v>
      </c>
      <c r="DA2861" s="393" t="s">
        <v>760</v>
      </c>
      <c r="DB2861" s="393" t="str">
        <f t="shared" si="416"/>
        <v>Chattogram_Metropolitan_GoB Roufabad Urban Dispensary</v>
      </c>
      <c r="DC2861" s="566"/>
      <c r="DD2861"/>
      <c r="DE2861" s="394" t="s">
        <v>1155</v>
      </c>
      <c r="DF2861" s="393" t="s">
        <v>760</v>
      </c>
      <c r="DG2861" s="393" t="str">
        <f t="shared" si="417"/>
        <v>Chattogram_Metropolitan_GoB Roufabad Urban Dispensary</v>
      </c>
      <c r="DH2861" s="566"/>
      <c r="DI2861"/>
      <c r="DJ2861" s="394" t="s">
        <v>1155</v>
      </c>
      <c r="DK2861" s="393" t="s">
        <v>760</v>
      </c>
      <c r="DL2861" s="393" t="str">
        <f t="shared" si="418"/>
        <v>Chattogram_Metropolitan_GoB Roufabad Urban Dispensary</v>
      </c>
      <c r="DM2861" s="566"/>
      <c r="DN2861"/>
      <c r="DO2861" s="394" t="s">
        <v>1155</v>
      </c>
      <c r="DP2861" s="393" t="s">
        <v>760</v>
      </c>
      <c r="DQ2861" s="393" t="str">
        <f t="shared" si="419"/>
        <v>Chattogram_Metropolitan_GoB Roufabad Urban Dispensary</v>
      </c>
      <c r="DR2861" s="566"/>
    </row>
    <row r="2862" spans="1:122" ht="15" hidden="1" x14ac:dyDescent="0.25">
      <c r="A2862" s="394" t="s">
        <v>1155</v>
      </c>
      <c r="B2862" s="393" t="s">
        <v>761</v>
      </c>
      <c r="C2862" s="393" t="str">
        <f t="shared" si="410"/>
        <v>Chattogram_Metropolitan_GoB Seamans Dispensary</v>
      </c>
      <c r="D2862" s="626"/>
      <c r="E2862" s="626"/>
      <c r="F2862" s="626"/>
      <c r="G2862" s="626"/>
      <c r="H2862" s="626"/>
      <c r="I2862" s="626"/>
      <c r="J2862" s="626"/>
      <c r="K2862" s="626"/>
      <c r="L2862" s="626"/>
      <c r="M2862" s="626"/>
      <c r="N2862" s="626"/>
      <c r="O2862" s="626"/>
      <c r="P2862" s="626"/>
      <c r="Q2862" s="626"/>
      <c r="R2862" s="626"/>
      <c r="U2862" s="394" t="s">
        <v>1155</v>
      </c>
      <c r="V2862" s="393" t="s">
        <v>761</v>
      </c>
      <c r="W2862" s="393" t="str">
        <f t="shared" si="411"/>
        <v>Chattogram_Metropolitan_GoB Seamans Dispensary</v>
      </c>
      <c r="X2862" s="626"/>
      <c r="Y2862" s="626"/>
      <c r="Z2862" s="626"/>
      <c r="AA2862" s="626"/>
      <c r="AB2862" s="626"/>
      <c r="AC2862" s="626"/>
      <c r="AD2862" s="626"/>
      <c r="AE2862" s="626"/>
      <c r="AF2862" s="626"/>
      <c r="AG2862" s="626"/>
      <c r="AH2862" s="626"/>
      <c r="AI2862" s="626"/>
      <c r="AJ2862" s="626"/>
      <c r="AK2862" s="626"/>
      <c r="AL2862" s="626"/>
      <c r="AO2862" s="394" t="s">
        <v>1155</v>
      </c>
      <c r="AP2862" s="393" t="s">
        <v>761</v>
      </c>
      <c r="AQ2862" s="393" t="str">
        <f t="shared" si="412"/>
        <v>Chattogram_Metropolitan_GoB Seamans Dispensary</v>
      </c>
      <c r="AR2862" s="627"/>
      <c r="AS2862" s="627"/>
      <c r="AT2862" s="627"/>
      <c r="AU2862" s="627"/>
      <c r="AV2862" s="627"/>
      <c r="AW2862" s="627"/>
      <c r="AX2862" s="627"/>
      <c r="AY2862" s="627"/>
      <c r="AZ2862" s="627"/>
      <c r="BA2862" s="627"/>
      <c r="BB2862" s="627"/>
      <c r="BC2862" s="627"/>
      <c r="BD2862" s="627"/>
      <c r="BE2862" s="627"/>
      <c r="BF2862" s="627"/>
      <c r="BH2862" s="394" t="s">
        <v>1155</v>
      </c>
      <c r="BI2862" s="393" t="s">
        <v>761</v>
      </c>
      <c r="BJ2862" s="393" t="str">
        <f t="shared" si="413"/>
        <v>Chattogram_Metropolitan_GoB Seamans Dispensary</v>
      </c>
      <c r="BK2862" s="627"/>
      <c r="BL2862" s="627"/>
      <c r="BM2862" s="627"/>
      <c r="BN2862" s="627"/>
      <c r="BO2862" s="627"/>
      <c r="BP2862" s="627"/>
      <c r="BQ2862" s="627"/>
      <c r="BR2862" s="627"/>
      <c r="BS2862" s="627"/>
      <c r="BT2862" s="627"/>
      <c r="BU2862" s="627"/>
      <c r="BV2862" s="627"/>
      <c r="BW2862" s="627"/>
      <c r="BX2862" s="627"/>
      <c r="BY2862" s="627"/>
      <c r="CA2862" s="394" t="s">
        <v>1155</v>
      </c>
      <c r="CB2862" s="393" t="s">
        <v>761</v>
      </c>
      <c r="CC2862" s="393" t="str">
        <f t="shared" si="414"/>
        <v>Chattogram_Metropolitan_GoB Seamans Dispensary</v>
      </c>
      <c r="CD2862" s="627"/>
      <c r="CE2862" s="627"/>
      <c r="CF2862" s="627"/>
      <c r="CG2862" s="627"/>
      <c r="CH2862" s="627"/>
      <c r="CI2862" s="627"/>
      <c r="CJ2862" s="627"/>
      <c r="CK2862" s="627"/>
      <c r="CN2862" s="394" t="s">
        <v>1155</v>
      </c>
      <c r="CO2862" s="393" t="s">
        <v>761</v>
      </c>
      <c r="CP2862" s="393" t="str">
        <f t="shared" si="415"/>
        <v>Chattogram_Metropolitan_GoB Seamans Dispensary</v>
      </c>
      <c r="CQ2862" s="627"/>
      <c r="CR2862" s="627"/>
      <c r="CS2862" s="627"/>
      <c r="CT2862" s="627"/>
      <c r="CU2862" s="627"/>
      <c r="CV2862" s="627"/>
      <c r="CW2862" s="627"/>
      <c r="CX2862" s="627"/>
      <c r="CZ2862" s="394" t="s">
        <v>1155</v>
      </c>
      <c r="DA2862" s="393" t="s">
        <v>761</v>
      </c>
      <c r="DB2862" s="393" t="str">
        <f t="shared" si="416"/>
        <v>Chattogram_Metropolitan_GoB Seamans Dispensary</v>
      </c>
      <c r="DC2862" s="566"/>
      <c r="DD2862"/>
      <c r="DE2862" s="394" t="s">
        <v>1155</v>
      </c>
      <c r="DF2862" s="393" t="s">
        <v>761</v>
      </c>
      <c r="DG2862" s="393" t="str">
        <f t="shared" si="417"/>
        <v>Chattogram_Metropolitan_GoB Seamans Dispensary</v>
      </c>
      <c r="DH2862" s="566"/>
      <c r="DI2862"/>
      <c r="DJ2862" s="394" t="s">
        <v>1155</v>
      </c>
      <c r="DK2862" s="393" t="s">
        <v>761</v>
      </c>
      <c r="DL2862" s="393" t="str">
        <f t="shared" si="418"/>
        <v>Chattogram_Metropolitan_GoB Seamans Dispensary</v>
      </c>
      <c r="DM2862" s="566"/>
      <c r="DN2862"/>
      <c r="DO2862" s="394" t="s">
        <v>1155</v>
      </c>
      <c r="DP2862" s="393" t="s">
        <v>761</v>
      </c>
      <c r="DQ2862" s="393" t="str">
        <f t="shared" si="419"/>
        <v>Chattogram_Metropolitan_GoB Seamans Dispensary</v>
      </c>
      <c r="DR2862" s="566"/>
    </row>
    <row r="2863" spans="1:122" ht="15" hidden="1" x14ac:dyDescent="0.25">
      <c r="A2863" s="394" t="s">
        <v>1155</v>
      </c>
      <c r="B2863" s="393" t="s">
        <v>762</v>
      </c>
      <c r="C2863" s="393" t="str">
        <f t="shared" si="410"/>
        <v>Chattogram_Metropolitan_GoB Shershah Colony Urban Dispensary</v>
      </c>
      <c r="D2863" s="626"/>
      <c r="E2863" s="626"/>
      <c r="F2863" s="626"/>
      <c r="G2863" s="626"/>
      <c r="H2863" s="626"/>
      <c r="I2863" s="626"/>
      <c r="J2863" s="626"/>
      <c r="K2863" s="626"/>
      <c r="L2863" s="626"/>
      <c r="M2863" s="626"/>
      <c r="N2863" s="626"/>
      <c r="O2863" s="626"/>
      <c r="P2863" s="626"/>
      <c r="Q2863" s="626"/>
      <c r="R2863" s="626"/>
      <c r="U2863" s="394" t="s">
        <v>1155</v>
      </c>
      <c r="V2863" s="393" t="s">
        <v>762</v>
      </c>
      <c r="W2863" s="393" t="str">
        <f t="shared" si="411"/>
        <v>Chattogram_Metropolitan_GoB Shershah Colony Urban Dispensary</v>
      </c>
      <c r="X2863" s="626"/>
      <c r="Y2863" s="626"/>
      <c r="Z2863" s="626"/>
      <c r="AA2863" s="626"/>
      <c r="AB2863" s="626"/>
      <c r="AC2863" s="626"/>
      <c r="AD2863" s="626"/>
      <c r="AE2863" s="626"/>
      <c r="AF2863" s="626"/>
      <c r="AG2863" s="626"/>
      <c r="AH2863" s="626"/>
      <c r="AI2863" s="626"/>
      <c r="AJ2863" s="626"/>
      <c r="AK2863" s="626"/>
      <c r="AL2863" s="626"/>
      <c r="AO2863" s="394" t="s">
        <v>1155</v>
      </c>
      <c r="AP2863" s="393" t="s">
        <v>762</v>
      </c>
      <c r="AQ2863" s="393" t="str">
        <f t="shared" si="412"/>
        <v>Chattogram_Metropolitan_GoB Shershah Colony Urban Dispensary</v>
      </c>
      <c r="AR2863" s="627"/>
      <c r="AS2863" s="627"/>
      <c r="AT2863" s="627"/>
      <c r="AU2863" s="627"/>
      <c r="AV2863" s="627"/>
      <c r="AW2863" s="627"/>
      <c r="AX2863" s="627"/>
      <c r="AY2863" s="627"/>
      <c r="AZ2863" s="627"/>
      <c r="BA2863" s="627"/>
      <c r="BB2863" s="627"/>
      <c r="BC2863" s="627"/>
      <c r="BD2863" s="627"/>
      <c r="BE2863" s="627"/>
      <c r="BF2863" s="627"/>
      <c r="BH2863" s="394" t="s">
        <v>1155</v>
      </c>
      <c r="BI2863" s="393" t="s">
        <v>762</v>
      </c>
      <c r="BJ2863" s="393" t="str">
        <f t="shared" si="413"/>
        <v>Chattogram_Metropolitan_GoB Shershah Colony Urban Dispensary</v>
      </c>
      <c r="BK2863" s="627"/>
      <c r="BL2863" s="627"/>
      <c r="BM2863" s="627"/>
      <c r="BN2863" s="627"/>
      <c r="BO2863" s="627"/>
      <c r="BP2863" s="627"/>
      <c r="BQ2863" s="627"/>
      <c r="BR2863" s="627"/>
      <c r="BS2863" s="627"/>
      <c r="BT2863" s="627"/>
      <c r="BU2863" s="627"/>
      <c r="BV2863" s="627"/>
      <c r="BW2863" s="627"/>
      <c r="BX2863" s="627"/>
      <c r="BY2863" s="627"/>
      <c r="CA2863" s="394" t="s">
        <v>1155</v>
      </c>
      <c r="CB2863" s="393" t="s">
        <v>762</v>
      </c>
      <c r="CC2863" s="393" t="str">
        <f t="shared" si="414"/>
        <v>Chattogram_Metropolitan_GoB Shershah Colony Urban Dispensary</v>
      </c>
      <c r="CD2863" s="627"/>
      <c r="CE2863" s="627"/>
      <c r="CF2863" s="627"/>
      <c r="CG2863" s="627"/>
      <c r="CH2863" s="627"/>
      <c r="CI2863" s="627"/>
      <c r="CJ2863" s="627"/>
      <c r="CK2863" s="627"/>
      <c r="CN2863" s="394" t="s">
        <v>1155</v>
      </c>
      <c r="CO2863" s="393" t="s">
        <v>762</v>
      </c>
      <c r="CP2863" s="393" t="str">
        <f t="shared" si="415"/>
        <v>Chattogram_Metropolitan_GoB Shershah Colony Urban Dispensary</v>
      </c>
      <c r="CQ2863" s="627"/>
      <c r="CR2863" s="627"/>
      <c r="CS2863" s="627"/>
      <c r="CT2863" s="627"/>
      <c r="CU2863" s="627"/>
      <c r="CV2863" s="627"/>
      <c r="CW2863" s="627"/>
      <c r="CX2863" s="627"/>
      <c r="CZ2863" s="394" t="s">
        <v>1155</v>
      </c>
      <c r="DA2863" s="393" t="s">
        <v>762</v>
      </c>
      <c r="DB2863" s="393" t="str">
        <f t="shared" si="416"/>
        <v>Chattogram_Metropolitan_GoB Shershah Colony Urban Dispensary</v>
      </c>
      <c r="DC2863" s="566"/>
      <c r="DD2863"/>
      <c r="DE2863" s="394" t="s">
        <v>1155</v>
      </c>
      <c r="DF2863" s="393" t="s">
        <v>762</v>
      </c>
      <c r="DG2863" s="393" t="str">
        <f t="shared" si="417"/>
        <v>Chattogram_Metropolitan_GoB Shershah Colony Urban Dispensary</v>
      </c>
      <c r="DH2863" s="566"/>
      <c r="DI2863"/>
      <c r="DJ2863" s="394" t="s">
        <v>1155</v>
      </c>
      <c r="DK2863" s="393" t="s">
        <v>762</v>
      </c>
      <c r="DL2863" s="393" t="str">
        <f t="shared" si="418"/>
        <v>Chattogram_Metropolitan_GoB Shershah Colony Urban Dispensary</v>
      </c>
      <c r="DM2863" s="566"/>
      <c r="DN2863"/>
      <c r="DO2863" s="394" t="s">
        <v>1155</v>
      </c>
      <c r="DP2863" s="393" t="s">
        <v>762</v>
      </c>
      <c r="DQ2863" s="393" t="str">
        <f t="shared" si="419"/>
        <v>Chattogram_Metropolitan_GoB Shershah Colony Urban Dispensary</v>
      </c>
      <c r="DR2863" s="566"/>
    </row>
    <row r="2864" spans="1:122" ht="15" hidden="1" x14ac:dyDescent="0.25">
      <c r="A2864" s="394" t="s">
        <v>1152</v>
      </c>
      <c r="B2864" s="241" t="s">
        <v>725</v>
      </c>
      <c r="C2864" s="393" t="str">
        <f t="shared" si="410"/>
        <v xml:space="preserve">Chattogram_Metropolitan_BGMEA BGMEA </v>
      </c>
      <c r="D2864" s="626"/>
      <c r="E2864" s="626"/>
      <c r="F2864" s="626"/>
      <c r="G2864" s="626"/>
      <c r="H2864" s="626"/>
      <c r="I2864" s="626"/>
      <c r="J2864" s="626"/>
      <c r="K2864" s="626"/>
      <c r="L2864" s="626"/>
      <c r="M2864" s="626"/>
      <c r="N2864" s="626"/>
      <c r="O2864" s="626"/>
      <c r="P2864" s="626"/>
      <c r="Q2864" s="626"/>
      <c r="R2864" s="626"/>
      <c r="U2864" s="394" t="s">
        <v>1152</v>
      </c>
      <c r="V2864" s="241" t="s">
        <v>725</v>
      </c>
      <c r="W2864" s="393" t="str">
        <f t="shared" si="411"/>
        <v xml:space="preserve">Chattogram_Metropolitan_BGMEA BGMEA </v>
      </c>
      <c r="X2864" s="626"/>
      <c r="Y2864" s="626"/>
      <c r="Z2864" s="626"/>
      <c r="AA2864" s="626"/>
      <c r="AB2864" s="626"/>
      <c r="AC2864" s="626"/>
      <c r="AD2864" s="626"/>
      <c r="AE2864" s="626"/>
      <c r="AF2864" s="626"/>
      <c r="AG2864" s="626"/>
      <c r="AH2864" s="626"/>
      <c r="AI2864" s="626"/>
      <c r="AJ2864" s="626"/>
      <c r="AK2864" s="626"/>
      <c r="AL2864" s="626"/>
      <c r="AO2864" s="394" t="s">
        <v>1152</v>
      </c>
      <c r="AP2864" s="241" t="s">
        <v>725</v>
      </c>
      <c r="AQ2864" s="393" t="str">
        <f t="shared" si="412"/>
        <v xml:space="preserve">Chattogram_Metropolitan_BGMEA BGMEA </v>
      </c>
      <c r="AR2864" s="627"/>
      <c r="AS2864" s="627"/>
      <c r="AT2864" s="627"/>
      <c r="AU2864" s="627"/>
      <c r="AV2864" s="627"/>
      <c r="AW2864" s="627"/>
      <c r="AX2864" s="627"/>
      <c r="AY2864" s="627"/>
      <c r="AZ2864" s="627"/>
      <c r="BA2864" s="627"/>
      <c r="BB2864" s="627"/>
      <c r="BC2864" s="627"/>
      <c r="BD2864" s="627"/>
      <c r="BE2864" s="627"/>
      <c r="BF2864" s="627"/>
      <c r="BH2864" s="394" t="s">
        <v>1152</v>
      </c>
      <c r="BI2864" s="241" t="s">
        <v>725</v>
      </c>
      <c r="BJ2864" s="393" t="str">
        <f t="shared" si="413"/>
        <v xml:space="preserve">Chattogram_Metropolitan_BGMEA BGMEA </v>
      </c>
      <c r="BK2864" s="627"/>
      <c r="BL2864" s="627"/>
      <c r="BM2864" s="627"/>
      <c r="BN2864" s="627"/>
      <c r="BO2864" s="627"/>
      <c r="BP2864" s="627"/>
      <c r="BQ2864" s="627"/>
      <c r="BR2864" s="627"/>
      <c r="BS2864" s="627"/>
      <c r="BT2864" s="627"/>
      <c r="BU2864" s="627"/>
      <c r="BV2864" s="627"/>
      <c r="BW2864" s="627"/>
      <c r="BX2864" s="627"/>
      <c r="BY2864" s="627"/>
      <c r="CA2864" s="394" t="s">
        <v>1152</v>
      </c>
      <c r="CB2864" s="241" t="s">
        <v>725</v>
      </c>
      <c r="CC2864" s="393" t="str">
        <f t="shared" si="414"/>
        <v xml:space="preserve">Chattogram_Metropolitan_BGMEA BGMEA </v>
      </c>
      <c r="CD2864" s="627"/>
      <c r="CE2864" s="627"/>
      <c r="CF2864" s="627"/>
      <c r="CG2864" s="627"/>
      <c r="CH2864" s="627"/>
      <c r="CI2864" s="627"/>
      <c r="CJ2864" s="627"/>
      <c r="CK2864" s="627"/>
      <c r="CN2864" s="394" t="s">
        <v>1152</v>
      </c>
      <c r="CO2864" s="241" t="s">
        <v>725</v>
      </c>
      <c r="CP2864" s="393" t="str">
        <f t="shared" si="415"/>
        <v xml:space="preserve">Chattogram_Metropolitan_BGMEA BGMEA </v>
      </c>
      <c r="CQ2864" s="627"/>
      <c r="CR2864" s="627"/>
      <c r="CS2864" s="627"/>
      <c r="CT2864" s="627"/>
      <c r="CU2864" s="627"/>
      <c r="CV2864" s="627"/>
      <c r="CW2864" s="627"/>
      <c r="CX2864" s="627"/>
      <c r="CZ2864" s="394" t="s">
        <v>1152</v>
      </c>
      <c r="DA2864" s="241" t="s">
        <v>725</v>
      </c>
      <c r="DB2864" s="393" t="str">
        <f t="shared" si="416"/>
        <v xml:space="preserve">Chattogram_Metropolitan_BGMEA BGMEA </v>
      </c>
      <c r="DC2864" s="566"/>
      <c r="DD2864"/>
      <c r="DE2864" s="394" t="s">
        <v>1152</v>
      </c>
      <c r="DF2864" s="241" t="s">
        <v>725</v>
      </c>
      <c r="DG2864" s="393" t="str">
        <f t="shared" si="417"/>
        <v xml:space="preserve">Chattogram_Metropolitan_BGMEA BGMEA </v>
      </c>
      <c r="DH2864" s="566"/>
      <c r="DI2864"/>
      <c r="DJ2864" s="394" t="s">
        <v>1152</v>
      </c>
      <c r="DK2864" s="241" t="s">
        <v>725</v>
      </c>
      <c r="DL2864" s="393" t="str">
        <f t="shared" si="418"/>
        <v xml:space="preserve">Chattogram_Metropolitan_BGMEA BGMEA </v>
      </c>
      <c r="DM2864" s="566"/>
      <c r="DN2864"/>
      <c r="DO2864" s="394" t="s">
        <v>1152</v>
      </c>
      <c r="DP2864" s="241" t="s">
        <v>725</v>
      </c>
      <c r="DQ2864" s="393" t="str">
        <f t="shared" si="419"/>
        <v xml:space="preserve">Chattogram_Metropolitan_BGMEA BGMEA </v>
      </c>
      <c r="DR2864" s="566"/>
    </row>
    <row r="2865" spans="1:122" ht="15" hidden="1" x14ac:dyDescent="0.25">
      <c r="A2865" s="394" t="s">
        <v>1153</v>
      </c>
      <c r="B2865" s="393" t="s">
        <v>726</v>
      </c>
      <c r="C2865" s="393" t="str">
        <f t="shared" si="410"/>
        <v>Chattogram_Metropolitan_BRAC BRAC/Alkaron</v>
      </c>
      <c r="D2865" s="626"/>
      <c r="E2865" s="626"/>
      <c r="F2865" s="626"/>
      <c r="G2865" s="626"/>
      <c r="H2865" s="626"/>
      <c r="I2865" s="626"/>
      <c r="J2865" s="626"/>
      <c r="K2865" s="626"/>
      <c r="L2865" s="626"/>
      <c r="M2865" s="626"/>
      <c r="N2865" s="626"/>
      <c r="O2865" s="626"/>
      <c r="P2865" s="626"/>
      <c r="Q2865" s="626"/>
      <c r="R2865" s="626"/>
      <c r="U2865" s="394" t="s">
        <v>1153</v>
      </c>
      <c r="V2865" s="393" t="s">
        <v>726</v>
      </c>
      <c r="W2865" s="393" t="str">
        <f t="shared" si="411"/>
        <v>Chattogram_Metropolitan_BRAC BRAC/Alkaron</v>
      </c>
      <c r="X2865" s="626"/>
      <c r="Y2865" s="626"/>
      <c r="Z2865" s="626"/>
      <c r="AA2865" s="626"/>
      <c r="AB2865" s="626"/>
      <c r="AC2865" s="626"/>
      <c r="AD2865" s="626"/>
      <c r="AE2865" s="626"/>
      <c r="AF2865" s="626"/>
      <c r="AG2865" s="626"/>
      <c r="AH2865" s="626"/>
      <c r="AI2865" s="626"/>
      <c r="AJ2865" s="626"/>
      <c r="AK2865" s="626"/>
      <c r="AL2865" s="626"/>
      <c r="AO2865" s="394" t="s">
        <v>1153</v>
      </c>
      <c r="AP2865" s="393" t="s">
        <v>726</v>
      </c>
      <c r="AQ2865" s="393" t="str">
        <f t="shared" si="412"/>
        <v>Chattogram_Metropolitan_BRAC BRAC/Alkaron</v>
      </c>
      <c r="AR2865" s="627"/>
      <c r="AS2865" s="627"/>
      <c r="AT2865" s="627"/>
      <c r="AU2865" s="627"/>
      <c r="AV2865" s="627"/>
      <c r="AW2865" s="627"/>
      <c r="AX2865" s="627"/>
      <c r="AY2865" s="627"/>
      <c r="AZ2865" s="627"/>
      <c r="BA2865" s="627"/>
      <c r="BB2865" s="627"/>
      <c r="BC2865" s="627"/>
      <c r="BD2865" s="627"/>
      <c r="BE2865" s="627"/>
      <c r="BF2865" s="627"/>
      <c r="BH2865" s="394" t="s">
        <v>1153</v>
      </c>
      <c r="BI2865" s="393" t="s">
        <v>726</v>
      </c>
      <c r="BJ2865" s="393" t="str">
        <f t="shared" si="413"/>
        <v>Chattogram_Metropolitan_BRAC BRAC/Alkaron</v>
      </c>
      <c r="BK2865" s="627"/>
      <c r="BL2865" s="627"/>
      <c r="BM2865" s="627"/>
      <c r="BN2865" s="627"/>
      <c r="BO2865" s="627"/>
      <c r="BP2865" s="627"/>
      <c r="BQ2865" s="627"/>
      <c r="BR2865" s="627"/>
      <c r="BS2865" s="627"/>
      <c r="BT2865" s="627"/>
      <c r="BU2865" s="627"/>
      <c r="BV2865" s="627"/>
      <c r="BW2865" s="627"/>
      <c r="BX2865" s="627"/>
      <c r="BY2865" s="627"/>
      <c r="CA2865" s="394" t="s">
        <v>1153</v>
      </c>
      <c r="CB2865" s="393" t="s">
        <v>726</v>
      </c>
      <c r="CC2865" s="393" t="str">
        <f t="shared" si="414"/>
        <v>Chattogram_Metropolitan_BRAC BRAC/Alkaron</v>
      </c>
      <c r="CD2865" s="627"/>
      <c r="CE2865" s="627"/>
      <c r="CF2865" s="627"/>
      <c r="CG2865" s="627"/>
      <c r="CH2865" s="627"/>
      <c r="CI2865" s="627"/>
      <c r="CJ2865" s="627"/>
      <c r="CK2865" s="627"/>
      <c r="CN2865" s="394" t="s">
        <v>1153</v>
      </c>
      <c r="CO2865" s="393" t="s">
        <v>726</v>
      </c>
      <c r="CP2865" s="393" t="str">
        <f t="shared" si="415"/>
        <v>Chattogram_Metropolitan_BRAC BRAC/Alkaron</v>
      </c>
      <c r="CQ2865" s="627"/>
      <c r="CR2865" s="627"/>
      <c r="CS2865" s="627"/>
      <c r="CT2865" s="627"/>
      <c r="CU2865" s="627"/>
      <c r="CV2865" s="627"/>
      <c r="CW2865" s="627"/>
      <c r="CX2865" s="627"/>
      <c r="CZ2865" s="394" t="s">
        <v>1153</v>
      </c>
      <c r="DA2865" s="393" t="s">
        <v>726</v>
      </c>
      <c r="DB2865" s="393" t="str">
        <f t="shared" si="416"/>
        <v>Chattogram_Metropolitan_BRAC BRAC/Alkaron</v>
      </c>
      <c r="DC2865" s="566"/>
      <c r="DD2865"/>
      <c r="DE2865" s="394" t="s">
        <v>1153</v>
      </c>
      <c r="DF2865" s="393" t="s">
        <v>726</v>
      </c>
      <c r="DG2865" s="393" t="str">
        <f t="shared" si="417"/>
        <v>Chattogram_Metropolitan_BRAC BRAC/Alkaron</v>
      </c>
      <c r="DH2865" s="566"/>
      <c r="DI2865"/>
      <c r="DJ2865" s="394" t="s">
        <v>1153</v>
      </c>
      <c r="DK2865" s="393" t="s">
        <v>726</v>
      </c>
      <c r="DL2865" s="393" t="str">
        <f t="shared" si="418"/>
        <v>Chattogram_Metropolitan_BRAC BRAC/Alkaron</v>
      </c>
      <c r="DM2865" s="566"/>
      <c r="DN2865"/>
      <c r="DO2865" s="394" t="s">
        <v>1153</v>
      </c>
      <c r="DP2865" s="393" t="s">
        <v>726</v>
      </c>
      <c r="DQ2865" s="393" t="str">
        <f t="shared" si="419"/>
        <v>Chattogram_Metropolitan_BRAC BRAC/Alkaron</v>
      </c>
      <c r="DR2865" s="566"/>
    </row>
    <row r="2866" spans="1:122" ht="15" hidden="1" x14ac:dyDescent="0.25">
      <c r="A2866" s="394" t="s">
        <v>1153</v>
      </c>
      <c r="B2866" s="393" t="s">
        <v>727</v>
      </c>
      <c r="C2866" s="393" t="str">
        <f t="shared" si="410"/>
        <v>Chattogram_Metropolitan_BRAC BRAC/Central Jail</v>
      </c>
      <c r="D2866" s="626"/>
      <c r="E2866" s="626"/>
      <c r="F2866" s="626"/>
      <c r="G2866" s="626"/>
      <c r="H2866" s="626"/>
      <c r="I2866" s="626"/>
      <c r="J2866" s="626"/>
      <c r="K2866" s="626"/>
      <c r="L2866" s="626"/>
      <c r="M2866" s="626"/>
      <c r="N2866" s="626"/>
      <c r="O2866" s="626"/>
      <c r="P2866" s="626"/>
      <c r="Q2866" s="626"/>
      <c r="R2866" s="626"/>
      <c r="U2866" s="394" t="s">
        <v>1153</v>
      </c>
      <c r="V2866" s="393" t="s">
        <v>727</v>
      </c>
      <c r="W2866" s="393" t="str">
        <f t="shared" si="411"/>
        <v>Chattogram_Metropolitan_BRAC BRAC/Central Jail</v>
      </c>
      <c r="X2866" s="626"/>
      <c r="Y2866" s="626"/>
      <c r="Z2866" s="626"/>
      <c r="AA2866" s="626"/>
      <c r="AB2866" s="626"/>
      <c r="AC2866" s="626"/>
      <c r="AD2866" s="626"/>
      <c r="AE2866" s="626"/>
      <c r="AF2866" s="626"/>
      <c r="AG2866" s="626"/>
      <c r="AH2866" s="626"/>
      <c r="AI2866" s="626"/>
      <c r="AJ2866" s="626"/>
      <c r="AK2866" s="626"/>
      <c r="AL2866" s="626"/>
      <c r="AO2866" s="394" t="s">
        <v>1153</v>
      </c>
      <c r="AP2866" s="393" t="s">
        <v>727</v>
      </c>
      <c r="AQ2866" s="393" t="str">
        <f t="shared" si="412"/>
        <v>Chattogram_Metropolitan_BRAC BRAC/Central Jail</v>
      </c>
      <c r="AR2866" s="627"/>
      <c r="AS2866" s="627"/>
      <c r="AT2866" s="627"/>
      <c r="AU2866" s="627"/>
      <c r="AV2866" s="627"/>
      <c r="AW2866" s="627"/>
      <c r="AX2866" s="627"/>
      <c r="AY2866" s="627"/>
      <c r="AZ2866" s="627"/>
      <c r="BA2866" s="627"/>
      <c r="BB2866" s="627"/>
      <c r="BC2866" s="627"/>
      <c r="BD2866" s="627"/>
      <c r="BE2866" s="627"/>
      <c r="BF2866" s="627"/>
      <c r="BH2866" s="394" t="s">
        <v>1153</v>
      </c>
      <c r="BI2866" s="393" t="s">
        <v>727</v>
      </c>
      <c r="BJ2866" s="393" t="str">
        <f t="shared" si="413"/>
        <v>Chattogram_Metropolitan_BRAC BRAC/Central Jail</v>
      </c>
      <c r="BK2866" s="627"/>
      <c r="BL2866" s="627"/>
      <c r="BM2866" s="627"/>
      <c r="BN2866" s="627"/>
      <c r="BO2866" s="627"/>
      <c r="BP2866" s="627"/>
      <c r="BQ2866" s="627"/>
      <c r="BR2866" s="627"/>
      <c r="BS2866" s="627"/>
      <c r="BT2866" s="627"/>
      <c r="BU2866" s="627"/>
      <c r="BV2866" s="627"/>
      <c r="BW2866" s="627"/>
      <c r="BX2866" s="627"/>
      <c r="BY2866" s="627"/>
      <c r="CA2866" s="394" t="s">
        <v>1153</v>
      </c>
      <c r="CB2866" s="393" t="s">
        <v>727</v>
      </c>
      <c r="CC2866" s="393" t="str">
        <f t="shared" si="414"/>
        <v>Chattogram_Metropolitan_BRAC BRAC/Central Jail</v>
      </c>
      <c r="CD2866" s="627"/>
      <c r="CE2866" s="627"/>
      <c r="CF2866" s="627"/>
      <c r="CG2866" s="627"/>
      <c r="CH2866" s="627"/>
      <c r="CI2866" s="627"/>
      <c r="CJ2866" s="627"/>
      <c r="CK2866" s="627"/>
      <c r="CN2866" s="394" t="s">
        <v>1153</v>
      </c>
      <c r="CO2866" s="393" t="s">
        <v>727</v>
      </c>
      <c r="CP2866" s="393" t="str">
        <f t="shared" si="415"/>
        <v>Chattogram_Metropolitan_BRAC BRAC/Central Jail</v>
      </c>
      <c r="CQ2866" s="627"/>
      <c r="CR2866" s="627"/>
      <c r="CS2866" s="627"/>
      <c r="CT2866" s="627"/>
      <c r="CU2866" s="627"/>
      <c r="CV2866" s="627"/>
      <c r="CW2866" s="627"/>
      <c r="CX2866" s="627"/>
      <c r="CZ2866" s="394" t="s">
        <v>1153</v>
      </c>
      <c r="DA2866" s="393" t="s">
        <v>727</v>
      </c>
      <c r="DB2866" s="393" t="str">
        <f t="shared" si="416"/>
        <v>Chattogram_Metropolitan_BRAC BRAC/Central Jail</v>
      </c>
      <c r="DC2866" s="566"/>
      <c r="DD2866"/>
      <c r="DE2866" s="394" t="s">
        <v>1153</v>
      </c>
      <c r="DF2866" s="393" t="s">
        <v>727</v>
      </c>
      <c r="DG2866" s="393" t="str">
        <f t="shared" si="417"/>
        <v>Chattogram_Metropolitan_BRAC BRAC/Central Jail</v>
      </c>
      <c r="DH2866" s="566"/>
      <c r="DI2866"/>
      <c r="DJ2866" s="394" t="s">
        <v>1153</v>
      </c>
      <c r="DK2866" s="393" t="s">
        <v>727</v>
      </c>
      <c r="DL2866" s="393" t="str">
        <f t="shared" si="418"/>
        <v>Chattogram_Metropolitan_BRAC BRAC/Central Jail</v>
      </c>
      <c r="DM2866" s="566"/>
      <c r="DN2866"/>
      <c r="DO2866" s="394" t="s">
        <v>1153</v>
      </c>
      <c r="DP2866" s="393" t="s">
        <v>727</v>
      </c>
      <c r="DQ2866" s="393" t="str">
        <f t="shared" si="419"/>
        <v>Chattogram_Metropolitan_BRAC BRAC/Central Jail</v>
      </c>
      <c r="DR2866" s="566"/>
    </row>
    <row r="2867" spans="1:122" ht="15" hidden="1" x14ac:dyDescent="0.25">
      <c r="A2867" s="394" t="s">
        <v>1153</v>
      </c>
      <c r="B2867" s="393" t="s">
        <v>728</v>
      </c>
      <c r="C2867" s="393" t="str">
        <f t="shared" si="410"/>
        <v>Chattogram_Metropolitan_BRAC BRAC/CPEZ</v>
      </c>
      <c r="D2867" s="626"/>
      <c r="E2867" s="626"/>
      <c r="F2867" s="626"/>
      <c r="G2867" s="626"/>
      <c r="H2867" s="626"/>
      <c r="I2867" s="626"/>
      <c r="J2867" s="626"/>
      <c r="K2867" s="626"/>
      <c r="L2867" s="626"/>
      <c r="M2867" s="626"/>
      <c r="N2867" s="626"/>
      <c r="O2867" s="626"/>
      <c r="P2867" s="626"/>
      <c r="Q2867" s="626"/>
      <c r="R2867" s="626"/>
      <c r="U2867" s="394" t="s">
        <v>1153</v>
      </c>
      <c r="V2867" s="393" t="s">
        <v>728</v>
      </c>
      <c r="W2867" s="393" t="str">
        <f t="shared" si="411"/>
        <v>Chattogram_Metropolitan_BRAC BRAC/CPEZ</v>
      </c>
      <c r="X2867" s="626"/>
      <c r="Y2867" s="626"/>
      <c r="Z2867" s="626"/>
      <c r="AA2867" s="626"/>
      <c r="AB2867" s="626"/>
      <c r="AC2867" s="626"/>
      <c r="AD2867" s="626"/>
      <c r="AE2867" s="626"/>
      <c r="AF2867" s="626"/>
      <c r="AG2867" s="626"/>
      <c r="AH2867" s="626"/>
      <c r="AI2867" s="626"/>
      <c r="AJ2867" s="626"/>
      <c r="AK2867" s="626"/>
      <c r="AL2867" s="626"/>
      <c r="AO2867" s="394" t="s">
        <v>1153</v>
      </c>
      <c r="AP2867" s="393" t="s">
        <v>728</v>
      </c>
      <c r="AQ2867" s="393" t="str">
        <f t="shared" si="412"/>
        <v>Chattogram_Metropolitan_BRAC BRAC/CPEZ</v>
      </c>
      <c r="AR2867" s="627"/>
      <c r="AS2867" s="627"/>
      <c r="AT2867" s="627"/>
      <c r="AU2867" s="627"/>
      <c r="AV2867" s="627"/>
      <c r="AW2867" s="627"/>
      <c r="AX2867" s="627"/>
      <c r="AY2867" s="627"/>
      <c r="AZ2867" s="627"/>
      <c r="BA2867" s="627"/>
      <c r="BB2867" s="627"/>
      <c r="BC2867" s="627"/>
      <c r="BD2867" s="627"/>
      <c r="BE2867" s="627"/>
      <c r="BF2867" s="627"/>
      <c r="BH2867" s="394" t="s">
        <v>1153</v>
      </c>
      <c r="BI2867" s="393" t="s">
        <v>728</v>
      </c>
      <c r="BJ2867" s="393" t="str">
        <f t="shared" si="413"/>
        <v>Chattogram_Metropolitan_BRAC BRAC/CPEZ</v>
      </c>
      <c r="BK2867" s="627"/>
      <c r="BL2867" s="627"/>
      <c r="BM2867" s="627"/>
      <c r="BN2867" s="627"/>
      <c r="BO2867" s="627"/>
      <c r="BP2867" s="627"/>
      <c r="BQ2867" s="627"/>
      <c r="BR2867" s="627"/>
      <c r="BS2867" s="627"/>
      <c r="BT2867" s="627"/>
      <c r="BU2867" s="627"/>
      <c r="BV2867" s="627"/>
      <c r="BW2867" s="627"/>
      <c r="BX2867" s="627"/>
      <c r="BY2867" s="627"/>
      <c r="CA2867" s="394" t="s">
        <v>1153</v>
      </c>
      <c r="CB2867" s="393" t="s">
        <v>728</v>
      </c>
      <c r="CC2867" s="393" t="str">
        <f t="shared" si="414"/>
        <v>Chattogram_Metropolitan_BRAC BRAC/CPEZ</v>
      </c>
      <c r="CD2867" s="627"/>
      <c r="CE2867" s="627"/>
      <c r="CF2867" s="627"/>
      <c r="CG2867" s="627"/>
      <c r="CH2867" s="627"/>
      <c r="CI2867" s="627"/>
      <c r="CJ2867" s="627"/>
      <c r="CK2867" s="627"/>
      <c r="CN2867" s="394" t="s">
        <v>1153</v>
      </c>
      <c r="CO2867" s="393" t="s">
        <v>728</v>
      </c>
      <c r="CP2867" s="393" t="str">
        <f t="shared" si="415"/>
        <v>Chattogram_Metropolitan_BRAC BRAC/CPEZ</v>
      </c>
      <c r="CQ2867" s="627"/>
      <c r="CR2867" s="627"/>
      <c r="CS2867" s="627"/>
      <c r="CT2867" s="627"/>
      <c r="CU2867" s="627"/>
      <c r="CV2867" s="627"/>
      <c r="CW2867" s="627"/>
      <c r="CX2867" s="627"/>
      <c r="CZ2867" s="394" t="s">
        <v>1153</v>
      </c>
      <c r="DA2867" s="393" t="s">
        <v>728</v>
      </c>
      <c r="DB2867" s="393" t="str">
        <f t="shared" si="416"/>
        <v>Chattogram_Metropolitan_BRAC BRAC/CPEZ</v>
      </c>
      <c r="DC2867" s="566"/>
      <c r="DD2867"/>
      <c r="DE2867" s="394" t="s">
        <v>1153</v>
      </c>
      <c r="DF2867" s="393" t="s">
        <v>728</v>
      </c>
      <c r="DG2867" s="393" t="str">
        <f t="shared" si="417"/>
        <v>Chattogram_Metropolitan_BRAC BRAC/CPEZ</v>
      </c>
      <c r="DH2867" s="566"/>
      <c r="DI2867"/>
      <c r="DJ2867" s="394" t="s">
        <v>1153</v>
      </c>
      <c r="DK2867" s="393" t="s">
        <v>728</v>
      </c>
      <c r="DL2867" s="393" t="str">
        <f t="shared" si="418"/>
        <v>Chattogram_Metropolitan_BRAC BRAC/CPEZ</v>
      </c>
      <c r="DM2867" s="566"/>
      <c r="DN2867"/>
      <c r="DO2867" s="394" t="s">
        <v>1153</v>
      </c>
      <c r="DP2867" s="393" t="s">
        <v>728</v>
      </c>
      <c r="DQ2867" s="393" t="str">
        <f t="shared" si="419"/>
        <v>Chattogram_Metropolitan_BRAC BRAC/CPEZ</v>
      </c>
      <c r="DR2867" s="566"/>
    </row>
    <row r="2868" spans="1:122" ht="15" hidden="1" x14ac:dyDescent="0.25">
      <c r="A2868" s="394" t="s">
        <v>1153</v>
      </c>
      <c r="B2868" s="393" t="s">
        <v>729</v>
      </c>
      <c r="C2868" s="393" t="str">
        <f t="shared" si="410"/>
        <v>Chattogram_Metropolitan_BRAC BRAC/DOTS Corner, CPA Hospital</v>
      </c>
      <c r="D2868" s="626"/>
      <c r="E2868" s="626"/>
      <c r="F2868" s="626"/>
      <c r="G2868" s="626"/>
      <c r="H2868" s="626"/>
      <c r="I2868" s="626"/>
      <c r="J2868" s="626"/>
      <c r="K2868" s="626"/>
      <c r="L2868" s="626"/>
      <c r="M2868" s="626"/>
      <c r="N2868" s="626"/>
      <c r="O2868" s="626"/>
      <c r="P2868" s="626"/>
      <c r="Q2868" s="626"/>
      <c r="R2868" s="626"/>
      <c r="U2868" s="394" t="s">
        <v>1153</v>
      </c>
      <c r="V2868" s="393" t="s">
        <v>729</v>
      </c>
      <c r="W2868" s="393" t="str">
        <f t="shared" si="411"/>
        <v>Chattogram_Metropolitan_BRAC BRAC/DOTS Corner, CPA Hospital</v>
      </c>
      <c r="X2868" s="626"/>
      <c r="Y2868" s="626"/>
      <c r="Z2868" s="626"/>
      <c r="AA2868" s="626"/>
      <c r="AB2868" s="626"/>
      <c r="AC2868" s="626"/>
      <c r="AD2868" s="626"/>
      <c r="AE2868" s="626"/>
      <c r="AF2868" s="626"/>
      <c r="AG2868" s="626"/>
      <c r="AH2868" s="626"/>
      <c r="AI2868" s="626"/>
      <c r="AJ2868" s="626"/>
      <c r="AK2868" s="626"/>
      <c r="AL2868" s="626"/>
      <c r="AO2868" s="394" t="s">
        <v>1153</v>
      </c>
      <c r="AP2868" s="393" t="s">
        <v>729</v>
      </c>
      <c r="AQ2868" s="393" t="str">
        <f t="shared" si="412"/>
        <v>Chattogram_Metropolitan_BRAC BRAC/DOTS Corner, CPA Hospital</v>
      </c>
      <c r="AR2868" s="627"/>
      <c r="AS2868" s="627"/>
      <c r="AT2868" s="627"/>
      <c r="AU2868" s="627"/>
      <c r="AV2868" s="627"/>
      <c r="AW2868" s="627"/>
      <c r="AX2868" s="627"/>
      <c r="AY2868" s="627"/>
      <c r="AZ2868" s="627"/>
      <c r="BA2868" s="627"/>
      <c r="BB2868" s="627"/>
      <c r="BC2868" s="627"/>
      <c r="BD2868" s="627"/>
      <c r="BE2868" s="627"/>
      <c r="BF2868" s="627"/>
      <c r="BH2868" s="394" t="s">
        <v>1153</v>
      </c>
      <c r="BI2868" s="393" t="s">
        <v>729</v>
      </c>
      <c r="BJ2868" s="393" t="str">
        <f t="shared" si="413"/>
        <v>Chattogram_Metropolitan_BRAC BRAC/DOTS Corner, CPA Hospital</v>
      </c>
      <c r="BK2868" s="627"/>
      <c r="BL2868" s="627"/>
      <c r="BM2868" s="627"/>
      <c r="BN2868" s="627"/>
      <c r="BO2868" s="627"/>
      <c r="BP2868" s="627"/>
      <c r="BQ2868" s="627"/>
      <c r="BR2868" s="627"/>
      <c r="BS2868" s="627"/>
      <c r="BT2868" s="627"/>
      <c r="BU2868" s="627"/>
      <c r="BV2868" s="627"/>
      <c r="BW2868" s="627"/>
      <c r="BX2868" s="627"/>
      <c r="BY2868" s="627"/>
      <c r="CA2868" s="394" t="s">
        <v>1153</v>
      </c>
      <c r="CB2868" s="393" t="s">
        <v>729</v>
      </c>
      <c r="CC2868" s="393" t="str">
        <f t="shared" si="414"/>
        <v>Chattogram_Metropolitan_BRAC BRAC/DOTS Corner, CPA Hospital</v>
      </c>
      <c r="CD2868" s="627"/>
      <c r="CE2868" s="627"/>
      <c r="CF2868" s="627"/>
      <c r="CG2868" s="627"/>
      <c r="CH2868" s="627"/>
      <c r="CI2868" s="627"/>
      <c r="CJ2868" s="627"/>
      <c r="CK2868" s="627"/>
      <c r="CN2868" s="394" t="s">
        <v>1153</v>
      </c>
      <c r="CO2868" s="393" t="s">
        <v>729</v>
      </c>
      <c r="CP2868" s="393" t="str">
        <f t="shared" si="415"/>
        <v>Chattogram_Metropolitan_BRAC BRAC/DOTS Corner, CPA Hospital</v>
      </c>
      <c r="CQ2868" s="627"/>
      <c r="CR2868" s="627"/>
      <c r="CS2868" s="627"/>
      <c r="CT2868" s="627"/>
      <c r="CU2868" s="627"/>
      <c r="CV2868" s="627"/>
      <c r="CW2868" s="627"/>
      <c r="CX2868" s="627"/>
      <c r="CZ2868" s="394" t="s">
        <v>1153</v>
      </c>
      <c r="DA2868" s="393" t="s">
        <v>729</v>
      </c>
      <c r="DB2868" s="393" t="str">
        <f t="shared" si="416"/>
        <v>Chattogram_Metropolitan_BRAC BRAC/DOTS Corner, CPA Hospital</v>
      </c>
      <c r="DC2868" s="566"/>
      <c r="DD2868"/>
      <c r="DE2868" s="394" t="s">
        <v>1153</v>
      </c>
      <c r="DF2868" s="393" t="s">
        <v>729</v>
      </c>
      <c r="DG2868" s="393" t="str">
        <f t="shared" si="417"/>
        <v>Chattogram_Metropolitan_BRAC BRAC/DOTS Corner, CPA Hospital</v>
      </c>
      <c r="DH2868" s="566"/>
      <c r="DI2868"/>
      <c r="DJ2868" s="394" t="s">
        <v>1153</v>
      </c>
      <c r="DK2868" s="393" t="s">
        <v>729</v>
      </c>
      <c r="DL2868" s="393" t="str">
        <f t="shared" si="418"/>
        <v>Chattogram_Metropolitan_BRAC BRAC/DOTS Corner, CPA Hospital</v>
      </c>
      <c r="DM2868" s="566"/>
      <c r="DN2868"/>
      <c r="DO2868" s="394" t="s">
        <v>1153</v>
      </c>
      <c r="DP2868" s="393" t="s">
        <v>729</v>
      </c>
      <c r="DQ2868" s="393" t="str">
        <f t="shared" si="419"/>
        <v>Chattogram_Metropolitan_BRAC BRAC/DOTS Corner, CPA Hospital</v>
      </c>
      <c r="DR2868" s="566"/>
    </row>
    <row r="2869" spans="1:122" ht="15" hidden="1" x14ac:dyDescent="0.25">
      <c r="A2869" s="394" t="s">
        <v>1153</v>
      </c>
      <c r="B2869" s="393" t="s">
        <v>730</v>
      </c>
      <c r="C2869" s="393" t="str">
        <f t="shared" si="410"/>
        <v>Chattogram_Metropolitan_BRAC BRAC/Fozdarhat Industries area</v>
      </c>
      <c r="D2869" s="626"/>
      <c r="E2869" s="626"/>
      <c r="F2869" s="626"/>
      <c r="G2869" s="626"/>
      <c r="H2869" s="626"/>
      <c r="I2869" s="626"/>
      <c r="J2869" s="626"/>
      <c r="K2869" s="626"/>
      <c r="L2869" s="626"/>
      <c r="M2869" s="626"/>
      <c r="N2869" s="626"/>
      <c r="O2869" s="626"/>
      <c r="P2869" s="626"/>
      <c r="Q2869" s="626"/>
      <c r="R2869" s="626"/>
      <c r="U2869" s="394" t="s">
        <v>1153</v>
      </c>
      <c r="V2869" s="393" t="s">
        <v>730</v>
      </c>
      <c r="W2869" s="393" t="str">
        <f t="shared" si="411"/>
        <v>Chattogram_Metropolitan_BRAC BRAC/Fozdarhat Industries area</v>
      </c>
      <c r="X2869" s="626"/>
      <c r="Y2869" s="626"/>
      <c r="Z2869" s="626"/>
      <c r="AA2869" s="626"/>
      <c r="AB2869" s="626"/>
      <c r="AC2869" s="626"/>
      <c r="AD2869" s="626"/>
      <c r="AE2869" s="626"/>
      <c r="AF2869" s="626"/>
      <c r="AG2869" s="626"/>
      <c r="AH2869" s="626"/>
      <c r="AI2869" s="626"/>
      <c r="AJ2869" s="626"/>
      <c r="AK2869" s="626"/>
      <c r="AL2869" s="626"/>
      <c r="AO2869" s="394" t="s">
        <v>1153</v>
      </c>
      <c r="AP2869" s="393" t="s">
        <v>730</v>
      </c>
      <c r="AQ2869" s="393" t="str">
        <f t="shared" si="412"/>
        <v>Chattogram_Metropolitan_BRAC BRAC/Fozdarhat Industries area</v>
      </c>
      <c r="AR2869" s="627"/>
      <c r="AS2869" s="627"/>
      <c r="AT2869" s="627"/>
      <c r="AU2869" s="627"/>
      <c r="AV2869" s="627"/>
      <c r="AW2869" s="627"/>
      <c r="AX2869" s="627"/>
      <c r="AY2869" s="627"/>
      <c r="AZ2869" s="627"/>
      <c r="BA2869" s="627"/>
      <c r="BB2869" s="627"/>
      <c r="BC2869" s="627"/>
      <c r="BD2869" s="627"/>
      <c r="BE2869" s="627"/>
      <c r="BF2869" s="627"/>
      <c r="BH2869" s="394" t="s">
        <v>1153</v>
      </c>
      <c r="BI2869" s="393" t="s">
        <v>730</v>
      </c>
      <c r="BJ2869" s="393" t="str">
        <f t="shared" si="413"/>
        <v>Chattogram_Metropolitan_BRAC BRAC/Fozdarhat Industries area</v>
      </c>
      <c r="BK2869" s="627"/>
      <c r="BL2869" s="627"/>
      <c r="BM2869" s="627"/>
      <c r="BN2869" s="627"/>
      <c r="BO2869" s="627"/>
      <c r="BP2869" s="627"/>
      <c r="BQ2869" s="627"/>
      <c r="BR2869" s="627"/>
      <c r="BS2869" s="627"/>
      <c r="BT2869" s="627"/>
      <c r="BU2869" s="627"/>
      <c r="BV2869" s="627"/>
      <c r="BW2869" s="627"/>
      <c r="BX2869" s="627"/>
      <c r="BY2869" s="627"/>
      <c r="CA2869" s="394" t="s">
        <v>1153</v>
      </c>
      <c r="CB2869" s="393" t="s">
        <v>730</v>
      </c>
      <c r="CC2869" s="393" t="str">
        <f t="shared" si="414"/>
        <v>Chattogram_Metropolitan_BRAC BRAC/Fozdarhat Industries area</v>
      </c>
      <c r="CD2869" s="627"/>
      <c r="CE2869" s="627"/>
      <c r="CF2869" s="627"/>
      <c r="CG2869" s="627"/>
      <c r="CH2869" s="627"/>
      <c r="CI2869" s="627"/>
      <c r="CJ2869" s="627"/>
      <c r="CK2869" s="627"/>
      <c r="CN2869" s="394" t="s">
        <v>1153</v>
      </c>
      <c r="CO2869" s="393" t="s">
        <v>730</v>
      </c>
      <c r="CP2869" s="393" t="str">
        <f t="shared" si="415"/>
        <v>Chattogram_Metropolitan_BRAC BRAC/Fozdarhat Industries area</v>
      </c>
      <c r="CQ2869" s="627"/>
      <c r="CR2869" s="627"/>
      <c r="CS2869" s="627"/>
      <c r="CT2869" s="627"/>
      <c r="CU2869" s="627"/>
      <c r="CV2869" s="627"/>
      <c r="CW2869" s="627"/>
      <c r="CX2869" s="627"/>
      <c r="CZ2869" s="394" t="s">
        <v>1153</v>
      </c>
      <c r="DA2869" s="393" t="s">
        <v>730</v>
      </c>
      <c r="DB2869" s="393" t="str">
        <f t="shared" si="416"/>
        <v>Chattogram_Metropolitan_BRAC BRAC/Fozdarhat Industries area</v>
      </c>
      <c r="DC2869" s="566"/>
      <c r="DD2869"/>
      <c r="DE2869" s="394" t="s">
        <v>1153</v>
      </c>
      <c r="DF2869" s="393" t="s">
        <v>730</v>
      </c>
      <c r="DG2869" s="393" t="str">
        <f t="shared" si="417"/>
        <v>Chattogram_Metropolitan_BRAC BRAC/Fozdarhat Industries area</v>
      </c>
      <c r="DH2869" s="566"/>
      <c r="DI2869"/>
      <c r="DJ2869" s="394" t="s">
        <v>1153</v>
      </c>
      <c r="DK2869" s="393" t="s">
        <v>730</v>
      </c>
      <c r="DL2869" s="393" t="str">
        <f t="shared" si="418"/>
        <v>Chattogram_Metropolitan_BRAC BRAC/Fozdarhat Industries area</v>
      </c>
      <c r="DM2869" s="566"/>
      <c r="DN2869"/>
      <c r="DO2869" s="394" t="s">
        <v>1153</v>
      </c>
      <c r="DP2869" s="393" t="s">
        <v>730</v>
      </c>
      <c r="DQ2869" s="393" t="str">
        <f t="shared" si="419"/>
        <v>Chattogram_Metropolitan_BRAC BRAC/Fozdarhat Industries area</v>
      </c>
      <c r="DR2869" s="566"/>
    </row>
    <row r="2870" spans="1:122" ht="15" hidden="1" x14ac:dyDescent="0.25">
      <c r="A2870" s="394" t="s">
        <v>1153</v>
      </c>
      <c r="B2870" s="393" t="s">
        <v>731</v>
      </c>
      <c r="C2870" s="393" t="str">
        <f t="shared" si="410"/>
        <v>Chattogram_Metropolitan_BRAC BRAC/Kalurghat Inds. Area</v>
      </c>
      <c r="D2870" s="626"/>
      <c r="E2870" s="626"/>
      <c r="F2870" s="626"/>
      <c r="G2870" s="626"/>
      <c r="H2870" s="626"/>
      <c r="I2870" s="626"/>
      <c r="J2870" s="626"/>
      <c r="K2870" s="626"/>
      <c r="L2870" s="626"/>
      <c r="M2870" s="626"/>
      <c r="N2870" s="626"/>
      <c r="O2870" s="626"/>
      <c r="P2870" s="626"/>
      <c r="Q2870" s="626"/>
      <c r="R2870" s="626"/>
      <c r="U2870" s="394" t="s">
        <v>1153</v>
      </c>
      <c r="V2870" s="393" t="s">
        <v>731</v>
      </c>
      <c r="W2870" s="393" t="str">
        <f t="shared" si="411"/>
        <v>Chattogram_Metropolitan_BRAC BRAC/Kalurghat Inds. Area</v>
      </c>
      <c r="X2870" s="626"/>
      <c r="Y2870" s="626"/>
      <c r="Z2870" s="626"/>
      <c r="AA2870" s="626"/>
      <c r="AB2870" s="626"/>
      <c r="AC2870" s="626"/>
      <c r="AD2870" s="626"/>
      <c r="AE2870" s="626"/>
      <c r="AF2870" s="626"/>
      <c r="AG2870" s="626"/>
      <c r="AH2870" s="626"/>
      <c r="AI2870" s="626"/>
      <c r="AJ2870" s="626"/>
      <c r="AK2870" s="626"/>
      <c r="AL2870" s="626"/>
      <c r="AO2870" s="394" t="s">
        <v>1153</v>
      </c>
      <c r="AP2870" s="393" t="s">
        <v>731</v>
      </c>
      <c r="AQ2870" s="393" t="str">
        <f t="shared" si="412"/>
        <v>Chattogram_Metropolitan_BRAC BRAC/Kalurghat Inds. Area</v>
      </c>
      <c r="AR2870" s="627"/>
      <c r="AS2870" s="627"/>
      <c r="AT2870" s="627"/>
      <c r="AU2870" s="627"/>
      <c r="AV2870" s="627"/>
      <c r="AW2870" s="627"/>
      <c r="AX2870" s="627"/>
      <c r="AY2870" s="627"/>
      <c r="AZ2870" s="627"/>
      <c r="BA2870" s="627"/>
      <c r="BB2870" s="627"/>
      <c r="BC2870" s="627"/>
      <c r="BD2870" s="627"/>
      <c r="BE2870" s="627"/>
      <c r="BF2870" s="627"/>
      <c r="BH2870" s="394" t="s">
        <v>1153</v>
      </c>
      <c r="BI2870" s="393" t="s">
        <v>731</v>
      </c>
      <c r="BJ2870" s="393" t="str">
        <f t="shared" si="413"/>
        <v>Chattogram_Metropolitan_BRAC BRAC/Kalurghat Inds. Area</v>
      </c>
      <c r="BK2870" s="627"/>
      <c r="BL2870" s="627"/>
      <c r="BM2870" s="627"/>
      <c r="BN2870" s="627"/>
      <c r="BO2870" s="627"/>
      <c r="BP2870" s="627"/>
      <c r="BQ2870" s="627"/>
      <c r="BR2870" s="627"/>
      <c r="BS2870" s="627"/>
      <c r="BT2870" s="627"/>
      <c r="BU2870" s="627"/>
      <c r="BV2870" s="627"/>
      <c r="BW2870" s="627"/>
      <c r="BX2870" s="627"/>
      <c r="BY2870" s="627"/>
      <c r="CA2870" s="394" t="s">
        <v>1153</v>
      </c>
      <c r="CB2870" s="393" t="s">
        <v>731</v>
      </c>
      <c r="CC2870" s="393" t="str">
        <f t="shared" si="414"/>
        <v>Chattogram_Metropolitan_BRAC BRAC/Kalurghat Inds. Area</v>
      </c>
      <c r="CD2870" s="627"/>
      <c r="CE2870" s="627"/>
      <c r="CF2870" s="627"/>
      <c r="CG2870" s="627"/>
      <c r="CH2870" s="627"/>
      <c r="CI2870" s="627"/>
      <c r="CJ2870" s="627"/>
      <c r="CK2870" s="627"/>
      <c r="CN2870" s="394" t="s">
        <v>1153</v>
      </c>
      <c r="CO2870" s="393" t="s">
        <v>731</v>
      </c>
      <c r="CP2870" s="393" t="str">
        <f t="shared" si="415"/>
        <v>Chattogram_Metropolitan_BRAC BRAC/Kalurghat Inds. Area</v>
      </c>
      <c r="CQ2870" s="627"/>
      <c r="CR2870" s="627"/>
      <c r="CS2870" s="627"/>
      <c r="CT2870" s="627"/>
      <c r="CU2870" s="627"/>
      <c r="CV2870" s="627"/>
      <c r="CW2870" s="627"/>
      <c r="CX2870" s="627"/>
      <c r="CZ2870" s="394" t="s">
        <v>1153</v>
      </c>
      <c r="DA2870" s="393" t="s">
        <v>731</v>
      </c>
      <c r="DB2870" s="393" t="str">
        <f t="shared" si="416"/>
        <v>Chattogram_Metropolitan_BRAC BRAC/Kalurghat Inds. Area</v>
      </c>
      <c r="DC2870" s="566"/>
      <c r="DD2870"/>
      <c r="DE2870" s="394" t="s">
        <v>1153</v>
      </c>
      <c r="DF2870" s="393" t="s">
        <v>731</v>
      </c>
      <c r="DG2870" s="393" t="str">
        <f t="shared" si="417"/>
        <v>Chattogram_Metropolitan_BRAC BRAC/Kalurghat Inds. Area</v>
      </c>
      <c r="DH2870" s="566"/>
      <c r="DI2870"/>
      <c r="DJ2870" s="394" t="s">
        <v>1153</v>
      </c>
      <c r="DK2870" s="393" t="s">
        <v>731</v>
      </c>
      <c r="DL2870" s="393" t="str">
        <f t="shared" si="418"/>
        <v>Chattogram_Metropolitan_BRAC BRAC/Kalurghat Inds. Area</v>
      </c>
      <c r="DM2870" s="566"/>
      <c r="DN2870"/>
      <c r="DO2870" s="394" t="s">
        <v>1153</v>
      </c>
      <c r="DP2870" s="393" t="s">
        <v>731</v>
      </c>
      <c r="DQ2870" s="393" t="str">
        <f t="shared" si="419"/>
        <v>Chattogram_Metropolitan_BRAC BRAC/Kalurghat Inds. Area</v>
      </c>
      <c r="DR2870" s="566"/>
    </row>
    <row r="2871" spans="1:122" ht="15" hidden="1" x14ac:dyDescent="0.25">
      <c r="A2871" s="394" t="s">
        <v>1153</v>
      </c>
      <c r="B2871" s="393" t="s">
        <v>732</v>
      </c>
      <c r="C2871" s="393" t="str">
        <f t="shared" si="410"/>
        <v>Chattogram_Metropolitan_BRAC BRAC/Karnophully  Inds. Area</v>
      </c>
      <c r="D2871" s="626"/>
      <c r="E2871" s="626"/>
      <c r="F2871" s="626"/>
      <c r="G2871" s="626"/>
      <c r="H2871" s="626"/>
      <c r="I2871" s="626"/>
      <c r="J2871" s="626"/>
      <c r="K2871" s="626"/>
      <c r="L2871" s="626"/>
      <c r="M2871" s="626"/>
      <c r="N2871" s="626"/>
      <c r="O2871" s="626"/>
      <c r="P2871" s="626"/>
      <c r="Q2871" s="626"/>
      <c r="R2871" s="626"/>
      <c r="U2871" s="394" t="s">
        <v>1153</v>
      </c>
      <c r="V2871" s="393" t="s">
        <v>732</v>
      </c>
      <c r="W2871" s="393" t="str">
        <f t="shared" si="411"/>
        <v>Chattogram_Metropolitan_BRAC BRAC/Karnophully  Inds. Area</v>
      </c>
      <c r="X2871" s="626"/>
      <c r="Y2871" s="626"/>
      <c r="Z2871" s="626"/>
      <c r="AA2871" s="626"/>
      <c r="AB2871" s="626"/>
      <c r="AC2871" s="626"/>
      <c r="AD2871" s="626"/>
      <c r="AE2871" s="626"/>
      <c r="AF2871" s="626"/>
      <c r="AG2871" s="626"/>
      <c r="AH2871" s="626"/>
      <c r="AI2871" s="626"/>
      <c r="AJ2871" s="626"/>
      <c r="AK2871" s="626"/>
      <c r="AL2871" s="626"/>
      <c r="AO2871" s="394" t="s">
        <v>1153</v>
      </c>
      <c r="AP2871" s="393" t="s">
        <v>732</v>
      </c>
      <c r="AQ2871" s="393" t="str">
        <f t="shared" si="412"/>
        <v>Chattogram_Metropolitan_BRAC BRAC/Karnophully  Inds. Area</v>
      </c>
      <c r="AR2871" s="627"/>
      <c r="AS2871" s="627"/>
      <c r="AT2871" s="627"/>
      <c r="AU2871" s="627"/>
      <c r="AV2871" s="627"/>
      <c r="AW2871" s="627"/>
      <c r="AX2871" s="627"/>
      <c r="AY2871" s="627"/>
      <c r="AZ2871" s="627"/>
      <c r="BA2871" s="627"/>
      <c r="BB2871" s="627"/>
      <c r="BC2871" s="627"/>
      <c r="BD2871" s="627"/>
      <c r="BE2871" s="627"/>
      <c r="BF2871" s="627"/>
      <c r="BH2871" s="394" t="s">
        <v>1153</v>
      </c>
      <c r="BI2871" s="393" t="s">
        <v>732</v>
      </c>
      <c r="BJ2871" s="393" t="str">
        <f t="shared" si="413"/>
        <v>Chattogram_Metropolitan_BRAC BRAC/Karnophully  Inds. Area</v>
      </c>
      <c r="BK2871" s="627"/>
      <c r="BL2871" s="627"/>
      <c r="BM2871" s="627"/>
      <c r="BN2871" s="627"/>
      <c r="BO2871" s="627"/>
      <c r="BP2871" s="627"/>
      <c r="BQ2871" s="627"/>
      <c r="BR2871" s="627"/>
      <c r="BS2871" s="627"/>
      <c r="BT2871" s="627"/>
      <c r="BU2871" s="627"/>
      <c r="BV2871" s="627"/>
      <c r="BW2871" s="627"/>
      <c r="BX2871" s="627"/>
      <c r="BY2871" s="627"/>
      <c r="CA2871" s="394" t="s">
        <v>1153</v>
      </c>
      <c r="CB2871" s="393" t="s">
        <v>732</v>
      </c>
      <c r="CC2871" s="393" t="str">
        <f t="shared" si="414"/>
        <v>Chattogram_Metropolitan_BRAC BRAC/Karnophully  Inds. Area</v>
      </c>
      <c r="CD2871" s="627"/>
      <c r="CE2871" s="627"/>
      <c r="CF2871" s="627"/>
      <c r="CG2871" s="627"/>
      <c r="CH2871" s="627"/>
      <c r="CI2871" s="627"/>
      <c r="CJ2871" s="627"/>
      <c r="CK2871" s="627"/>
      <c r="CN2871" s="394" t="s">
        <v>1153</v>
      </c>
      <c r="CO2871" s="393" t="s">
        <v>732</v>
      </c>
      <c r="CP2871" s="393" t="str">
        <f t="shared" si="415"/>
        <v>Chattogram_Metropolitan_BRAC BRAC/Karnophully  Inds. Area</v>
      </c>
      <c r="CQ2871" s="627"/>
      <c r="CR2871" s="627"/>
      <c r="CS2871" s="627"/>
      <c r="CT2871" s="627"/>
      <c r="CU2871" s="627"/>
      <c r="CV2871" s="627"/>
      <c r="CW2871" s="627"/>
      <c r="CX2871" s="627"/>
      <c r="CZ2871" s="394" t="s">
        <v>1153</v>
      </c>
      <c r="DA2871" s="393" t="s">
        <v>732</v>
      </c>
      <c r="DB2871" s="393" t="str">
        <f t="shared" si="416"/>
        <v>Chattogram_Metropolitan_BRAC BRAC/Karnophully  Inds. Area</v>
      </c>
      <c r="DC2871" s="566"/>
      <c r="DD2871"/>
      <c r="DE2871" s="394" t="s">
        <v>1153</v>
      </c>
      <c r="DF2871" s="393" t="s">
        <v>732</v>
      </c>
      <c r="DG2871" s="393" t="str">
        <f t="shared" si="417"/>
        <v>Chattogram_Metropolitan_BRAC BRAC/Karnophully  Inds. Area</v>
      </c>
      <c r="DH2871" s="566"/>
      <c r="DI2871"/>
      <c r="DJ2871" s="394" t="s">
        <v>1153</v>
      </c>
      <c r="DK2871" s="393" t="s">
        <v>732</v>
      </c>
      <c r="DL2871" s="393" t="str">
        <f t="shared" si="418"/>
        <v>Chattogram_Metropolitan_BRAC BRAC/Karnophully  Inds. Area</v>
      </c>
      <c r="DM2871" s="566"/>
      <c r="DN2871"/>
      <c r="DO2871" s="394" t="s">
        <v>1153</v>
      </c>
      <c r="DP2871" s="393" t="s">
        <v>732</v>
      </c>
      <c r="DQ2871" s="393" t="str">
        <f t="shared" si="419"/>
        <v>Chattogram_Metropolitan_BRAC BRAC/Karnophully  Inds. Area</v>
      </c>
      <c r="DR2871" s="566"/>
    </row>
    <row r="2872" spans="1:122" ht="15" hidden="1" x14ac:dyDescent="0.25">
      <c r="A2872" s="394" t="s">
        <v>1153</v>
      </c>
      <c r="B2872" s="393" t="s">
        <v>733</v>
      </c>
      <c r="C2872" s="393" t="str">
        <f t="shared" si="410"/>
        <v>Chattogram_Metropolitan_BRAC BRAC/KEPZ</v>
      </c>
      <c r="D2872" s="626"/>
      <c r="E2872" s="626"/>
      <c r="F2872" s="626"/>
      <c r="G2872" s="626"/>
      <c r="H2872" s="626"/>
      <c r="I2872" s="626"/>
      <c r="J2872" s="626"/>
      <c r="K2872" s="626"/>
      <c r="L2872" s="626"/>
      <c r="M2872" s="626"/>
      <c r="N2872" s="626"/>
      <c r="O2872" s="626"/>
      <c r="P2872" s="626"/>
      <c r="Q2872" s="626"/>
      <c r="R2872" s="626"/>
      <c r="U2872" s="394" t="s">
        <v>1153</v>
      </c>
      <c r="V2872" s="393" t="s">
        <v>733</v>
      </c>
      <c r="W2872" s="393" t="str">
        <f t="shared" si="411"/>
        <v>Chattogram_Metropolitan_BRAC BRAC/KEPZ</v>
      </c>
      <c r="X2872" s="626"/>
      <c r="Y2872" s="626"/>
      <c r="Z2872" s="626"/>
      <c r="AA2872" s="626"/>
      <c r="AB2872" s="626"/>
      <c r="AC2872" s="626"/>
      <c r="AD2872" s="626"/>
      <c r="AE2872" s="626"/>
      <c r="AF2872" s="626"/>
      <c r="AG2872" s="626"/>
      <c r="AH2872" s="626"/>
      <c r="AI2872" s="626"/>
      <c r="AJ2872" s="626"/>
      <c r="AK2872" s="626"/>
      <c r="AL2872" s="626"/>
      <c r="AO2872" s="394" t="s">
        <v>1153</v>
      </c>
      <c r="AP2872" s="393" t="s">
        <v>733</v>
      </c>
      <c r="AQ2872" s="393" t="str">
        <f t="shared" si="412"/>
        <v>Chattogram_Metropolitan_BRAC BRAC/KEPZ</v>
      </c>
      <c r="AR2872" s="627"/>
      <c r="AS2872" s="627"/>
      <c r="AT2872" s="627"/>
      <c r="AU2872" s="627"/>
      <c r="AV2872" s="627"/>
      <c r="AW2872" s="627"/>
      <c r="AX2872" s="627"/>
      <c r="AY2872" s="627"/>
      <c r="AZ2872" s="627"/>
      <c r="BA2872" s="627"/>
      <c r="BB2872" s="627"/>
      <c r="BC2872" s="627"/>
      <c r="BD2872" s="627"/>
      <c r="BE2872" s="627"/>
      <c r="BF2872" s="627"/>
      <c r="BH2872" s="394" t="s">
        <v>1153</v>
      </c>
      <c r="BI2872" s="393" t="s">
        <v>733</v>
      </c>
      <c r="BJ2872" s="393" t="str">
        <f t="shared" si="413"/>
        <v>Chattogram_Metropolitan_BRAC BRAC/KEPZ</v>
      </c>
      <c r="BK2872" s="627"/>
      <c r="BL2872" s="627"/>
      <c r="BM2872" s="627"/>
      <c r="BN2872" s="627"/>
      <c r="BO2872" s="627"/>
      <c r="BP2872" s="627"/>
      <c r="BQ2872" s="627"/>
      <c r="BR2872" s="627"/>
      <c r="BS2872" s="627"/>
      <c r="BT2872" s="627"/>
      <c r="BU2872" s="627"/>
      <c r="BV2872" s="627"/>
      <c r="BW2872" s="627"/>
      <c r="BX2872" s="627"/>
      <c r="BY2872" s="627"/>
      <c r="CA2872" s="394" t="s">
        <v>1153</v>
      </c>
      <c r="CB2872" s="393" t="s">
        <v>733</v>
      </c>
      <c r="CC2872" s="393" t="str">
        <f t="shared" si="414"/>
        <v>Chattogram_Metropolitan_BRAC BRAC/KEPZ</v>
      </c>
      <c r="CD2872" s="628"/>
      <c r="CE2872" s="628"/>
      <c r="CF2872" s="628"/>
      <c r="CG2872" s="628"/>
      <c r="CH2872" s="628"/>
      <c r="CI2872" s="628"/>
      <c r="CJ2872" s="628"/>
      <c r="CK2872" s="628"/>
      <c r="CN2872" s="394" t="s">
        <v>1153</v>
      </c>
      <c r="CO2872" s="393" t="s">
        <v>733</v>
      </c>
      <c r="CP2872" s="393" t="str">
        <f t="shared" si="415"/>
        <v>Chattogram_Metropolitan_BRAC BRAC/KEPZ</v>
      </c>
      <c r="CQ2872" s="628"/>
      <c r="CR2872" s="628"/>
      <c r="CS2872" s="628"/>
      <c r="CT2872" s="628"/>
      <c r="CU2872" s="628"/>
      <c r="CV2872" s="628"/>
      <c r="CW2872" s="628"/>
      <c r="CX2872" s="628"/>
      <c r="CZ2872" s="394" t="s">
        <v>1153</v>
      </c>
      <c r="DA2872" s="393" t="s">
        <v>733</v>
      </c>
      <c r="DB2872" s="393" t="str">
        <f t="shared" si="416"/>
        <v>Chattogram_Metropolitan_BRAC BRAC/KEPZ</v>
      </c>
      <c r="DC2872" s="566"/>
      <c r="DD2872"/>
      <c r="DE2872" s="394" t="s">
        <v>1153</v>
      </c>
      <c r="DF2872" s="393" t="s">
        <v>733</v>
      </c>
      <c r="DG2872" s="393" t="str">
        <f t="shared" si="417"/>
        <v>Chattogram_Metropolitan_BRAC BRAC/KEPZ</v>
      </c>
      <c r="DH2872" s="566"/>
      <c r="DI2872"/>
      <c r="DJ2872" s="394" t="s">
        <v>1153</v>
      </c>
      <c r="DK2872" s="393" t="s">
        <v>733</v>
      </c>
      <c r="DL2872" s="393" t="str">
        <f t="shared" si="418"/>
        <v>Chattogram_Metropolitan_BRAC BRAC/KEPZ</v>
      </c>
      <c r="DM2872" s="566"/>
      <c r="DN2872"/>
      <c r="DO2872" s="394" t="s">
        <v>1153</v>
      </c>
      <c r="DP2872" s="393" t="s">
        <v>733</v>
      </c>
      <c r="DQ2872" s="393" t="str">
        <f t="shared" si="419"/>
        <v>Chattogram_Metropolitan_BRAC BRAC/KEPZ</v>
      </c>
      <c r="DR2872" s="566"/>
    </row>
    <row r="2873" spans="1:122" ht="15" hidden="1" x14ac:dyDescent="0.25">
      <c r="A2873" s="394" t="s">
        <v>1153</v>
      </c>
      <c r="B2873" s="393" t="s">
        <v>734</v>
      </c>
      <c r="C2873" s="393" t="str">
        <f t="shared" si="410"/>
        <v>Chattogram_Metropolitan_BRAC BRAC/Pathantooli</v>
      </c>
      <c r="D2873" s="626"/>
      <c r="E2873" s="626"/>
      <c r="F2873" s="626"/>
      <c r="G2873" s="626"/>
      <c r="H2873" s="626"/>
      <c r="I2873" s="626"/>
      <c r="J2873" s="626"/>
      <c r="K2873" s="626"/>
      <c r="L2873" s="626"/>
      <c r="M2873" s="626"/>
      <c r="N2873" s="626"/>
      <c r="O2873" s="626"/>
      <c r="P2873" s="626"/>
      <c r="Q2873" s="626"/>
      <c r="R2873" s="626"/>
      <c r="U2873" s="394" t="s">
        <v>1153</v>
      </c>
      <c r="V2873" s="393" t="s">
        <v>734</v>
      </c>
      <c r="W2873" s="393" t="str">
        <f t="shared" si="411"/>
        <v>Chattogram_Metropolitan_BRAC BRAC/Pathantooli</v>
      </c>
      <c r="X2873" s="626"/>
      <c r="Y2873" s="626"/>
      <c r="Z2873" s="626"/>
      <c r="AA2873" s="626"/>
      <c r="AB2873" s="626"/>
      <c r="AC2873" s="626"/>
      <c r="AD2873" s="626"/>
      <c r="AE2873" s="626"/>
      <c r="AF2873" s="626"/>
      <c r="AG2873" s="626"/>
      <c r="AH2873" s="626"/>
      <c r="AI2873" s="626"/>
      <c r="AJ2873" s="626"/>
      <c r="AK2873" s="626"/>
      <c r="AL2873" s="626"/>
      <c r="AO2873" s="394" t="s">
        <v>1153</v>
      </c>
      <c r="AP2873" s="393" t="s">
        <v>734</v>
      </c>
      <c r="AQ2873" s="393" t="str">
        <f t="shared" si="412"/>
        <v>Chattogram_Metropolitan_BRAC BRAC/Pathantooli</v>
      </c>
      <c r="AR2873" s="627"/>
      <c r="AS2873" s="627"/>
      <c r="AT2873" s="627"/>
      <c r="AU2873" s="627"/>
      <c r="AV2873" s="627"/>
      <c r="AW2873" s="627"/>
      <c r="AX2873" s="627"/>
      <c r="AY2873" s="627"/>
      <c r="AZ2873" s="627"/>
      <c r="BA2873" s="627"/>
      <c r="BB2873" s="627"/>
      <c r="BC2873" s="627"/>
      <c r="BD2873" s="627"/>
      <c r="BE2873" s="627"/>
      <c r="BF2873" s="627"/>
      <c r="BH2873" s="394" t="s">
        <v>1153</v>
      </c>
      <c r="BI2873" s="393" t="s">
        <v>734</v>
      </c>
      <c r="BJ2873" s="393" t="str">
        <f t="shared" si="413"/>
        <v>Chattogram_Metropolitan_BRAC BRAC/Pathantooli</v>
      </c>
      <c r="BK2873" s="627"/>
      <c r="BL2873" s="627"/>
      <c r="BM2873" s="627"/>
      <c r="BN2873" s="627"/>
      <c r="BO2873" s="627"/>
      <c r="BP2873" s="627"/>
      <c r="BQ2873" s="627"/>
      <c r="BR2873" s="627"/>
      <c r="BS2873" s="627"/>
      <c r="BT2873" s="627"/>
      <c r="BU2873" s="627"/>
      <c r="BV2873" s="627"/>
      <c r="BW2873" s="627"/>
      <c r="BX2873" s="627"/>
      <c r="BY2873" s="627"/>
      <c r="CA2873" s="394" t="s">
        <v>1153</v>
      </c>
      <c r="CB2873" s="393" t="s">
        <v>734</v>
      </c>
      <c r="CC2873" s="393" t="str">
        <f t="shared" si="414"/>
        <v>Chattogram_Metropolitan_BRAC BRAC/Pathantooli</v>
      </c>
      <c r="CD2873" s="627"/>
      <c r="CE2873" s="627"/>
      <c r="CF2873" s="627"/>
      <c r="CG2873" s="627"/>
      <c r="CH2873" s="627"/>
      <c r="CI2873" s="627"/>
      <c r="CJ2873" s="627"/>
      <c r="CK2873" s="627"/>
      <c r="CN2873" s="394" t="s">
        <v>1153</v>
      </c>
      <c r="CO2873" s="393" t="s">
        <v>734</v>
      </c>
      <c r="CP2873" s="393" t="str">
        <f t="shared" si="415"/>
        <v>Chattogram_Metropolitan_BRAC BRAC/Pathantooli</v>
      </c>
      <c r="CQ2873" s="627"/>
      <c r="CR2873" s="627"/>
      <c r="CS2873" s="627"/>
      <c r="CT2873" s="627"/>
      <c r="CU2873" s="627"/>
      <c r="CV2873" s="627"/>
      <c r="CW2873" s="627"/>
      <c r="CX2873" s="627"/>
      <c r="CZ2873" s="394" t="s">
        <v>1153</v>
      </c>
      <c r="DA2873" s="393" t="s">
        <v>734</v>
      </c>
      <c r="DB2873" s="393" t="str">
        <f t="shared" si="416"/>
        <v>Chattogram_Metropolitan_BRAC BRAC/Pathantooli</v>
      </c>
      <c r="DC2873" s="566"/>
      <c r="DD2873"/>
      <c r="DE2873" s="394" t="s">
        <v>1153</v>
      </c>
      <c r="DF2873" s="393" t="s">
        <v>734</v>
      </c>
      <c r="DG2873" s="393" t="str">
        <f t="shared" si="417"/>
        <v>Chattogram_Metropolitan_BRAC BRAC/Pathantooli</v>
      </c>
      <c r="DH2873" s="566"/>
      <c r="DI2873"/>
      <c r="DJ2873" s="394" t="s">
        <v>1153</v>
      </c>
      <c r="DK2873" s="393" t="s">
        <v>734</v>
      </c>
      <c r="DL2873" s="393" t="str">
        <f t="shared" si="418"/>
        <v>Chattogram_Metropolitan_BRAC BRAC/Pathantooli</v>
      </c>
      <c r="DM2873" s="566"/>
      <c r="DN2873"/>
      <c r="DO2873" s="394" t="s">
        <v>1153</v>
      </c>
      <c r="DP2873" s="393" t="s">
        <v>734</v>
      </c>
      <c r="DQ2873" s="393" t="str">
        <f t="shared" si="419"/>
        <v>Chattogram_Metropolitan_BRAC BRAC/Pathantooli</v>
      </c>
      <c r="DR2873" s="566"/>
    </row>
    <row r="2874" spans="1:122" ht="15" hidden="1" x14ac:dyDescent="0.25">
      <c r="A2874" s="394" t="s">
        <v>1153</v>
      </c>
      <c r="B2874" s="393" t="s">
        <v>735</v>
      </c>
      <c r="C2874" s="393" t="str">
        <f t="shared" si="410"/>
        <v>Chattogram_Metropolitan_BRAC BRAC/Pathargata</v>
      </c>
      <c r="D2874" s="626"/>
      <c r="E2874" s="626"/>
      <c r="F2874" s="626"/>
      <c r="G2874" s="626"/>
      <c r="H2874" s="626"/>
      <c r="I2874" s="626"/>
      <c r="J2874" s="626"/>
      <c r="K2874" s="626"/>
      <c r="L2874" s="626"/>
      <c r="M2874" s="626"/>
      <c r="N2874" s="626"/>
      <c r="O2874" s="626"/>
      <c r="P2874" s="626"/>
      <c r="Q2874" s="626"/>
      <c r="R2874" s="626"/>
      <c r="U2874" s="394" t="s">
        <v>1153</v>
      </c>
      <c r="V2874" s="393" t="s">
        <v>735</v>
      </c>
      <c r="W2874" s="393" t="str">
        <f t="shared" si="411"/>
        <v>Chattogram_Metropolitan_BRAC BRAC/Pathargata</v>
      </c>
      <c r="X2874" s="626"/>
      <c r="Y2874" s="626"/>
      <c r="Z2874" s="626"/>
      <c r="AA2874" s="626"/>
      <c r="AB2874" s="626"/>
      <c r="AC2874" s="626"/>
      <c r="AD2874" s="626"/>
      <c r="AE2874" s="626"/>
      <c r="AF2874" s="626"/>
      <c r="AG2874" s="626"/>
      <c r="AH2874" s="626"/>
      <c r="AI2874" s="626"/>
      <c r="AJ2874" s="626"/>
      <c r="AK2874" s="626"/>
      <c r="AL2874" s="626"/>
      <c r="AO2874" s="394" t="s">
        <v>1153</v>
      </c>
      <c r="AP2874" s="393" t="s">
        <v>735</v>
      </c>
      <c r="AQ2874" s="393" t="str">
        <f t="shared" si="412"/>
        <v>Chattogram_Metropolitan_BRAC BRAC/Pathargata</v>
      </c>
      <c r="AR2874" s="627"/>
      <c r="AS2874" s="627"/>
      <c r="AT2874" s="627"/>
      <c r="AU2874" s="627"/>
      <c r="AV2874" s="627"/>
      <c r="AW2874" s="627"/>
      <c r="AX2874" s="627"/>
      <c r="AY2874" s="627"/>
      <c r="AZ2874" s="627"/>
      <c r="BA2874" s="627"/>
      <c r="BB2874" s="627"/>
      <c r="BC2874" s="627"/>
      <c r="BD2874" s="627"/>
      <c r="BE2874" s="627"/>
      <c r="BF2874" s="627"/>
      <c r="BH2874" s="394" t="s">
        <v>1153</v>
      </c>
      <c r="BI2874" s="393" t="s">
        <v>735</v>
      </c>
      <c r="BJ2874" s="393" t="str">
        <f t="shared" si="413"/>
        <v>Chattogram_Metropolitan_BRAC BRAC/Pathargata</v>
      </c>
      <c r="BK2874" s="627"/>
      <c r="BL2874" s="627"/>
      <c r="BM2874" s="627"/>
      <c r="BN2874" s="627"/>
      <c r="BO2874" s="627"/>
      <c r="BP2874" s="627"/>
      <c r="BQ2874" s="627"/>
      <c r="BR2874" s="627"/>
      <c r="BS2874" s="627"/>
      <c r="BT2874" s="627"/>
      <c r="BU2874" s="627"/>
      <c r="BV2874" s="627"/>
      <c r="BW2874" s="627"/>
      <c r="BX2874" s="627"/>
      <c r="BY2874" s="627"/>
      <c r="CA2874" s="394" t="s">
        <v>1153</v>
      </c>
      <c r="CB2874" s="393" t="s">
        <v>735</v>
      </c>
      <c r="CC2874" s="393" t="str">
        <f t="shared" si="414"/>
        <v>Chattogram_Metropolitan_BRAC BRAC/Pathargata</v>
      </c>
      <c r="CD2874" s="627"/>
      <c r="CE2874" s="627"/>
      <c r="CF2874" s="627"/>
      <c r="CG2874" s="627"/>
      <c r="CH2874" s="627"/>
      <c r="CI2874" s="627"/>
      <c r="CJ2874" s="627"/>
      <c r="CK2874" s="627"/>
      <c r="CN2874" s="394" t="s">
        <v>1153</v>
      </c>
      <c r="CO2874" s="393" t="s">
        <v>735</v>
      </c>
      <c r="CP2874" s="393" t="str">
        <f t="shared" si="415"/>
        <v>Chattogram_Metropolitan_BRAC BRAC/Pathargata</v>
      </c>
      <c r="CQ2874" s="627"/>
      <c r="CR2874" s="627"/>
      <c r="CS2874" s="627"/>
      <c r="CT2874" s="627"/>
      <c r="CU2874" s="627"/>
      <c r="CV2874" s="627"/>
      <c r="CW2874" s="627"/>
      <c r="CX2874" s="627"/>
      <c r="CZ2874" s="394" t="s">
        <v>1153</v>
      </c>
      <c r="DA2874" s="393" t="s">
        <v>735</v>
      </c>
      <c r="DB2874" s="393" t="str">
        <f t="shared" si="416"/>
        <v>Chattogram_Metropolitan_BRAC BRAC/Pathargata</v>
      </c>
      <c r="DC2874" s="566"/>
      <c r="DD2874"/>
      <c r="DE2874" s="394" t="s">
        <v>1153</v>
      </c>
      <c r="DF2874" s="393" t="s">
        <v>735</v>
      </c>
      <c r="DG2874" s="393" t="str">
        <f t="shared" si="417"/>
        <v>Chattogram_Metropolitan_BRAC BRAC/Pathargata</v>
      </c>
      <c r="DH2874" s="566"/>
      <c r="DI2874"/>
      <c r="DJ2874" s="394" t="s">
        <v>1153</v>
      </c>
      <c r="DK2874" s="393" t="s">
        <v>735</v>
      </c>
      <c r="DL2874" s="393" t="str">
        <f t="shared" si="418"/>
        <v>Chattogram_Metropolitan_BRAC BRAC/Pathargata</v>
      </c>
      <c r="DM2874" s="566"/>
      <c r="DN2874"/>
      <c r="DO2874" s="394" t="s">
        <v>1153</v>
      </c>
      <c r="DP2874" s="393" t="s">
        <v>735</v>
      </c>
      <c r="DQ2874" s="393" t="str">
        <f t="shared" si="419"/>
        <v>Chattogram_Metropolitan_BRAC BRAC/Pathargata</v>
      </c>
      <c r="DR2874" s="566"/>
    </row>
    <row r="2875" spans="1:122" ht="15" hidden="1" x14ac:dyDescent="0.25">
      <c r="A2875" s="394" t="s">
        <v>1153</v>
      </c>
      <c r="B2875" s="393" t="s">
        <v>736</v>
      </c>
      <c r="C2875" s="393" t="str">
        <f t="shared" si="410"/>
        <v>Chattogram_Metropolitan_BRAC BRAC/Railway Hospital</v>
      </c>
      <c r="D2875" s="626"/>
      <c r="E2875" s="626"/>
      <c r="F2875" s="626"/>
      <c r="G2875" s="626"/>
      <c r="H2875" s="626"/>
      <c r="I2875" s="626"/>
      <c r="J2875" s="626"/>
      <c r="K2875" s="626"/>
      <c r="L2875" s="626"/>
      <c r="M2875" s="626"/>
      <c r="N2875" s="626"/>
      <c r="O2875" s="626"/>
      <c r="P2875" s="626"/>
      <c r="Q2875" s="626"/>
      <c r="R2875" s="626"/>
      <c r="U2875" s="394" t="s">
        <v>1153</v>
      </c>
      <c r="V2875" s="393" t="s">
        <v>736</v>
      </c>
      <c r="W2875" s="393" t="str">
        <f t="shared" si="411"/>
        <v>Chattogram_Metropolitan_BRAC BRAC/Railway Hospital</v>
      </c>
      <c r="X2875" s="626"/>
      <c r="Y2875" s="626"/>
      <c r="Z2875" s="626"/>
      <c r="AA2875" s="626"/>
      <c r="AB2875" s="626"/>
      <c r="AC2875" s="626"/>
      <c r="AD2875" s="626"/>
      <c r="AE2875" s="626"/>
      <c r="AF2875" s="626"/>
      <c r="AG2875" s="626"/>
      <c r="AH2875" s="626"/>
      <c r="AI2875" s="626"/>
      <c r="AJ2875" s="626"/>
      <c r="AK2875" s="626"/>
      <c r="AL2875" s="626"/>
      <c r="AO2875" s="394" t="s">
        <v>1153</v>
      </c>
      <c r="AP2875" s="393" t="s">
        <v>736</v>
      </c>
      <c r="AQ2875" s="393" t="str">
        <f t="shared" si="412"/>
        <v>Chattogram_Metropolitan_BRAC BRAC/Railway Hospital</v>
      </c>
      <c r="AR2875" s="627"/>
      <c r="AS2875" s="627"/>
      <c r="AT2875" s="627"/>
      <c r="AU2875" s="627"/>
      <c r="AV2875" s="627"/>
      <c r="AW2875" s="627"/>
      <c r="AX2875" s="627"/>
      <c r="AY2875" s="627"/>
      <c r="AZ2875" s="627"/>
      <c r="BA2875" s="627"/>
      <c r="BB2875" s="627"/>
      <c r="BC2875" s="627"/>
      <c r="BD2875" s="627"/>
      <c r="BE2875" s="627"/>
      <c r="BF2875" s="627"/>
      <c r="BH2875" s="394" t="s">
        <v>1153</v>
      </c>
      <c r="BI2875" s="393" t="s">
        <v>736</v>
      </c>
      <c r="BJ2875" s="393" t="str">
        <f t="shared" si="413"/>
        <v>Chattogram_Metropolitan_BRAC BRAC/Railway Hospital</v>
      </c>
      <c r="BK2875" s="627"/>
      <c r="BL2875" s="627"/>
      <c r="BM2875" s="627"/>
      <c r="BN2875" s="627"/>
      <c r="BO2875" s="627"/>
      <c r="BP2875" s="627"/>
      <c r="BQ2875" s="627"/>
      <c r="BR2875" s="627"/>
      <c r="BS2875" s="627"/>
      <c r="BT2875" s="627"/>
      <c r="BU2875" s="627"/>
      <c r="BV2875" s="627"/>
      <c r="BW2875" s="627"/>
      <c r="BX2875" s="627"/>
      <c r="BY2875" s="627"/>
      <c r="CA2875" s="394" t="s">
        <v>1153</v>
      </c>
      <c r="CB2875" s="393" t="s">
        <v>736</v>
      </c>
      <c r="CC2875" s="393" t="str">
        <f t="shared" si="414"/>
        <v>Chattogram_Metropolitan_BRAC BRAC/Railway Hospital</v>
      </c>
      <c r="CD2875" s="627"/>
      <c r="CE2875" s="627"/>
      <c r="CF2875" s="627"/>
      <c r="CG2875" s="627"/>
      <c r="CH2875" s="627"/>
      <c r="CI2875" s="627"/>
      <c r="CJ2875" s="627"/>
      <c r="CK2875" s="627"/>
      <c r="CN2875" s="394" t="s">
        <v>1153</v>
      </c>
      <c r="CO2875" s="393" t="s">
        <v>736</v>
      </c>
      <c r="CP2875" s="393" t="str">
        <f t="shared" si="415"/>
        <v>Chattogram_Metropolitan_BRAC BRAC/Railway Hospital</v>
      </c>
      <c r="CQ2875" s="627"/>
      <c r="CR2875" s="627"/>
      <c r="CS2875" s="627"/>
      <c r="CT2875" s="627"/>
      <c r="CU2875" s="627"/>
      <c r="CV2875" s="627"/>
      <c r="CW2875" s="627"/>
      <c r="CX2875" s="627"/>
      <c r="CZ2875" s="394" t="s">
        <v>1153</v>
      </c>
      <c r="DA2875" s="393" t="s">
        <v>736</v>
      </c>
      <c r="DB2875" s="393" t="str">
        <f t="shared" si="416"/>
        <v>Chattogram_Metropolitan_BRAC BRAC/Railway Hospital</v>
      </c>
      <c r="DC2875" s="566"/>
      <c r="DD2875"/>
      <c r="DE2875" s="394" t="s">
        <v>1153</v>
      </c>
      <c r="DF2875" s="393" t="s">
        <v>736</v>
      </c>
      <c r="DG2875" s="393" t="str">
        <f t="shared" si="417"/>
        <v>Chattogram_Metropolitan_BRAC BRAC/Railway Hospital</v>
      </c>
      <c r="DH2875" s="566"/>
      <c r="DI2875"/>
      <c r="DJ2875" s="394" t="s">
        <v>1153</v>
      </c>
      <c r="DK2875" s="393" t="s">
        <v>736</v>
      </c>
      <c r="DL2875" s="393" t="str">
        <f t="shared" si="418"/>
        <v>Chattogram_Metropolitan_BRAC BRAC/Railway Hospital</v>
      </c>
      <c r="DM2875" s="566"/>
      <c r="DN2875"/>
      <c r="DO2875" s="394" t="s">
        <v>1153</v>
      </c>
      <c r="DP2875" s="393" t="s">
        <v>736</v>
      </c>
      <c r="DQ2875" s="393" t="str">
        <f t="shared" si="419"/>
        <v>Chattogram_Metropolitan_BRAC BRAC/Railway Hospital</v>
      </c>
      <c r="DR2875" s="566"/>
    </row>
    <row r="2876" spans="1:122" ht="15" hidden="1" x14ac:dyDescent="0.25">
      <c r="A2876" s="394" t="s">
        <v>1153</v>
      </c>
      <c r="B2876" s="393" t="s">
        <v>1163</v>
      </c>
      <c r="C2876" s="393" t="str">
        <f t="shared" si="410"/>
        <v>Chattogram_Metropolitan_BRAC BRAC: Chattogram Medical College Hosp.</v>
      </c>
      <c r="D2876" s="626"/>
      <c r="E2876" s="626"/>
      <c r="F2876" s="626"/>
      <c r="G2876" s="626"/>
      <c r="H2876" s="626"/>
      <c r="I2876" s="626"/>
      <c r="J2876" s="626"/>
      <c r="K2876" s="626"/>
      <c r="L2876" s="626"/>
      <c r="M2876" s="626"/>
      <c r="N2876" s="626"/>
      <c r="O2876" s="626"/>
      <c r="P2876" s="626"/>
      <c r="Q2876" s="626"/>
      <c r="R2876" s="626"/>
      <c r="U2876" s="394" t="s">
        <v>1153</v>
      </c>
      <c r="V2876" s="393" t="s">
        <v>1163</v>
      </c>
      <c r="W2876" s="393" t="str">
        <f t="shared" si="411"/>
        <v>Chattogram_Metropolitan_BRAC BRAC: Chattogram Medical College Hosp.</v>
      </c>
      <c r="X2876" s="626"/>
      <c r="Y2876" s="626"/>
      <c r="Z2876" s="626"/>
      <c r="AA2876" s="626"/>
      <c r="AB2876" s="626"/>
      <c r="AC2876" s="626"/>
      <c r="AD2876" s="626"/>
      <c r="AE2876" s="626"/>
      <c r="AF2876" s="626"/>
      <c r="AG2876" s="626"/>
      <c r="AH2876" s="626"/>
      <c r="AI2876" s="626"/>
      <c r="AJ2876" s="626"/>
      <c r="AK2876" s="626"/>
      <c r="AL2876" s="626"/>
      <c r="AO2876" s="394" t="s">
        <v>1153</v>
      </c>
      <c r="AP2876" s="393" t="s">
        <v>1163</v>
      </c>
      <c r="AQ2876" s="393" t="str">
        <f t="shared" si="412"/>
        <v>Chattogram_Metropolitan_BRAC BRAC: Chattogram Medical College Hosp.</v>
      </c>
      <c r="AR2876" s="627"/>
      <c r="AS2876" s="627"/>
      <c r="AT2876" s="627"/>
      <c r="AU2876" s="627"/>
      <c r="AV2876" s="627"/>
      <c r="AW2876" s="627"/>
      <c r="AX2876" s="627"/>
      <c r="AY2876" s="627"/>
      <c r="AZ2876" s="627"/>
      <c r="BA2876" s="627"/>
      <c r="BB2876" s="627"/>
      <c r="BC2876" s="627"/>
      <c r="BD2876" s="627"/>
      <c r="BE2876" s="627"/>
      <c r="BF2876" s="627"/>
      <c r="BH2876" s="394" t="s">
        <v>1153</v>
      </c>
      <c r="BI2876" s="393" t="s">
        <v>1163</v>
      </c>
      <c r="BJ2876" s="393" t="str">
        <f t="shared" si="413"/>
        <v>Chattogram_Metropolitan_BRAC BRAC: Chattogram Medical College Hosp.</v>
      </c>
      <c r="BK2876" s="627"/>
      <c r="BL2876" s="627"/>
      <c r="BM2876" s="627"/>
      <c r="BN2876" s="627"/>
      <c r="BO2876" s="627"/>
      <c r="BP2876" s="627"/>
      <c r="BQ2876" s="627"/>
      <c r="BR2876" s="627"/>
      <c r="BS2876" s="627"/>
      <c r="BT2876" s="627"/>
      <c r="BU2876" s="627"/>
      <c r="BV2876" s="627"/>
      <c r="BW2876" s="627"/>
      <c r="BX2876" s="627"/>
      <c r="BY2876" s="627"/>
      <c r="CA2876" s="394" t="s">
        <v>1153</v>
      </c>
      <c r="CB2876" s="393" t="s">
        <v>1163</v>
      </c>
      <c r="CC2876" s="393" t="str">
        <f t="shared" si="414"/>
        <v>Chattogram_Metropolitan_BRAC BRAC: Chattogram Medical College Hosp.</v>
      </c>
      <c r="CD2876" s="627"/>
      <c r="CE2876" s="627"/>
      <c r="CF2876" s="627"/>
      <c r="CG2876" s="627"/>
      <c r="CH2876" s="627"/>
      <c r="CI2876" s="627"/>
      <c r="CJ2876" s="627"/>
      <c r="CK2876" s="627"/>
      <c r="CN2876" s="394" t="s">
        <v>1153</v>
      </c>
      <c r="CO2876" s="393" t="s">
        <v>1163</v>
      </c>
      <c r="CP2876" s="393" t="str">
        <f t="shared" si="415"/>
        <v>Chattogram_Metropolitan_BRAC BRAC: Chattogram Medical College Hosp.</v>
      </c>
      <c r="CQ2876" s="627"/>
      <c r="CR2876" s="627"/>
      <c r="CS2876" s="627"/>
      <c r="CT2876" s="627"/>
      <c r="CU2876" s="627"/>
      <c r="CV2876" s="627"/>
      <c r="CW2876" s="627"/>
      <c r="CX2876" s="627"/>
      <c r="CZ2876" s="394" t="s">
        <v>1153</v>
      </c>
      <c r="DA2876" s="393" t="s">
        <v>1163</v>
      </c>
      <c r="DB2876" s="393" t="str">
        <f t="shared" si="416"/>
        <v>Chattogram_Metropolitan_BRAC BRAC: Chattogram Medical College Hosp.</v>
      </c>
      <c r="DC2876" s="566"/>
      <c r="DD2876"/>
      <c r="DE2876" s="394" t="s">
        <v>1153</v>
      </c>
      <c r="DF2876" s="393" t="s">
        <v>1163</v>
      </c>
      <c r="DG2876" s="393" t="str">
        <f t="shared" si="417"/>
        <v>Chattogram_Metropolitan_BRAC BRAC: Chattogram Medical College Hosp.</v>
      </c>
      <c r="DH2876" s="566"/>
      <c r="DI2876"/>
      <c r="DJ2876" s="394" t="s">
        <v>1153</v>
      </c>
      <c r="DK2876" s="393" t="s">
        <v>1163</v>
      </c>
      <c r="DL2876" s="393" t="str">
        <f t="shared" si="418"/>
        <v>Chattogram_Metropolitan_BRAC BRAC: Chattogram Medical College Hosp.</v>
      </c>
      <c r="DM2876" s="566"/>
      <c r="DN2876"/>
      <c r="DO2876" s="394" t="s">
        <v>1153</v>
      </c>
      <c r="DP2876" s="393" t="s">
        <v>1163</v>
      </c>
      <c r="DQ2876" s="393" t="str">
        <f t="shared" si="419"/>
        <v>Chattogram_Metropolitan_BRAC BRAC: Chattogram Medical College Hosp.</v>
      </c>
      <c r="DR2876" s="566"/>
    </row>
    <row r="2877" spans="1:122" ht="15" hidden="1" x14ac:dyDescent="0.25">
      <c r="A2877" s="394" t="s">
        <v>1153</v>
      </c>
      <c r="B2877" s="393" t="s">
        <v>737</v>
      </c>
      <c r="C2877" s="393" t="str">
        <f t="shared" si="410"/>
        <v>Chattogram_Metropolitan_BRAC Ma-O-Shishu-General Hospital</v>
      </c>
      <c r="D2877" s="626"/>
      <c r="E2877" s="626"/>
      <c r="F2877" s="626"/>
      <c r="G2877" s="626"/>
      <c r="H2877" s="626"/>
      <c r="I2877" s="626"/>
      <c r="J2877" s="626"/>
      <c r="K2877" s="626"/>
      <c r="L2877" s="626"/>
      <c r="M2877" s="626"/>
      <c r="N2877" s="626"/>
      <c r="O2877" s="626"/>
      <c r="P2877" s="626"/>
      <c r="Q2877" s="626"/>
      <c r="R2877" s="626"/>
      <c r="U2877" s="394" t="s">
        <v>1153</v>
      </c>
      <c r="V2877" s="393" t="s">
        <v>737</v>
      </c>
      <c r="W2877" s="393" t="str">
        <f t="shared" si="411"/>
        <v>Chattogram_Metropolitan_BRAC Ma-O-Shishu-General Hospital</v>
      </c>
      <c r="X2877" s="626"/>
      <c r="Y2877" s="626"/>
      <c r="Z2877" s="626"/>
      <c r="AA2877" s="626"/>
      <c r="AB2877" s="626"/>
      <c r="AC2877" s="626"/>
      <c r="AD2877" s="626"/>
      <c r="AE2877" s="626"/>
      <c r="AF2877" s="626"/>
      <c r="AG2877" s="626"/>
      <c r="AH2877" s="626"/>
      <c r="AI2877" s="626"/>
      <c r="AJ2877" s="626"/>
      <c r="AK2877" s="626"/>
      <c r="AL2877" s="626"/>
      <c r="AO2877" s="394" t="s">
        <v>1153</v>
      </c>
      <c r="AP2877" s="393" t="s">
        <v>737</v>
      </c>
      <c r="AQ2877" s="393" t="str">
        <f t="shared" si="412"/>
        <v>Chattogram_Metropolitan_BRAC Ma-O-Shishu-General Hospital</v>
      </c>
      <c r="AR2877" s="627"/>
      <c r="AS2877" s="627"/>
      <c r="AT2877" s="627"/>
      <c r="AU2877" s="627"/>
      <c r="AV2877" s="627"/>
      <c r="AW2877" s="627"/>
      <c r="AX2877" s="627"/>
      <c r="AY2877" s="627"/>
      <c r="AZ2877" s="627"/>
      <c r="BA2877" s="627"/>
      <c r="BB2877" s="627"/>
      <c r="BC2877" s="627"/>
      <c r="BD2877" s="627"/>
      <c r="BE2877" s="627"/>
      <c r="BF2877" s="627"/>
      <c r="BH2877" s="394" t="s">
        <v>1153</v>
      </c>
      <c r="BI2877" s="393" t="s">
        <v>737</v>
      </c>
      <c r="BJ2877" s="393" t="str">
        <f t="shared" si="413"/>
        <v>Chattogram_Metropolitan_BRAC Ma-O-Shishu-General Hospital</v>
      </c>
      <c r="BK2877" s="627"/>
      <c r="BL2877" s="627"/>
      <c r="BM2877" s="627"/>
      <c r="BN2877" s="627"/>
      <c r="BO2877" s="627"/>
      <c r="BP2877" s="627"/>
      <c r="BQ2877" s="627"/>
      <c r="BR2877" s="627"/>
      <c r="BS2877" s="627"/>
      <c r="BT2877" s="627"/>
      <c r="BU2877" s="627"/>
      <c r="BV2877" s="627"/>
      <c r="BW2877" s="627"/>
      <c r="BX2877" s="627"/>
      <c r="BY2877" s="627"/>
      <c r="CA2877" s="394" t="s">
        <v>1153</v>
      </c>
      <c r="CB2877" s="393" t="s">
        <v>737</v>
      </c>
      <c r="CC2877" s="393" t="str">
        <f t="shared" si="414"/>
        <v>Chattogram_Metropolitan_BRAC Ma-O-Shishu-General Hospital</v>
      </c>
      <c r="CD2877" s="627"/>
      <c r="CE2877" s="627"/>
      <c r="CF2877" s="627"/>
      <c r="CG2877" s="627"/>
      <c r="CH2877" s="627"/>
      <c r="CI2877" s="627"/>
      <c r="CJ2877" s="627"/>
      <c r="CK2877" s="627"/>
      <c r="CN2877" s="394" t="s">
        <v>1153</v>
      </c>
      <c r="CO2877" s="393" t="s">
        <v>737</v>
      </c>
      <c r="CP2877" s="393" t="str">
        <f t="shared" si="415"/>
        <v>Chattogram_Metropolitan_BRAC Ma-O-Shishu-General Hospital</v>
      </c>
      <c r="CQ2877" s="627"/>
      <c r="CR2877" s="627"/>
      <c r="CS2877" s="627"/>
      <c r="CT2877" s="627"/>
      <c r="CU2877" s="627"/>
      <c r="CV2877" s="627"/>
      <c r="CW2877" s="627"/>
      <c r="CX2877" s="627"/>
      <c r="CZ2877" s="394" t="s">
        <v>1153</v>
      </c>
      <c r="DA2877" s="393" t="s">
        <v>737</v>
      </c>
      <c r="DB2877" s="393" t="str">
        <f t="shared" si="416"/>
        <v>Chattogram_Metropolitan_BRAC Ma-O-Shishu-General Hospital</v>
      </c>
      <c r="DC2877" s="566"/>
      <c r="DD2877"/>
      <c r="DE2877" s="394" t="s">
        <v>1153</v>
      </c>
      <c r="DF2877" s="393" t="s">
        <v>737</v>
      </c>
      <c r="DG2877" s="393" t="str">
        <f t="shared" si="417"/>
        <v>Chattogram_Metropolitan_BRAC Ma-O-Shishu-General Hospital</v>
      </c>
      <c r="DH2877" s="566"/>
      <c r="DI2877"/>
      <c r="DJ2877" s="394" t="s">
        <v>1153</v>
      </c>
      <c r="DK2877" s="393" t="s">
        <v>737</v>
      </c>
      <c r="DL2877" s="393" t="str">
        <f t="shared" si="418"/>
        <v>Chattogram_Metropolitan_BRAC Ma-O-Shishu-General Hospital</v>
      </c>
      <c r="DM2877" s="566"/>
      <c r="DN2877"/>
      <c r="DO2877" s="394" t="s">
        <v>1153</v>
      </c>
      <c r="DP2877" s="393" t="s">
        <v>737</v>
      </c>
      <c r="DQ2877" s="393" t="str">
        <f t="shared" si="419"/>
        <v>Chattogram_Metropolitan_BRAC Ma-O-Shishu-General Hospital</v>
      </c>
      <c r="DR2877" s="566"/>
    </row>
    <row r="2878" spans="1:122" ht="15" hidden="1" x14ac:dyDescent="0.25">
      <c r="A2878" s="394" t="s">
        <v>1153</v>
      </c>
      <c r="B2878" s="393" t="s">
        <v>1164</v>
      </c>
      <c r="C2878" s="393" t="str">
        <f t="shared" ref="C2878:C2885" si="420">A2878&amp;" "&amp;B2878</f>
        <v>Chattogram_Metropolitan_BRAC TB Hospital, Chattogram(Fauzdharhat)</v>
      </c>
      <c r="D2878" s="626"/>
      <c r="E2878" s="626"/>
      <c r="F2878" s="626"/>
      <c r="G2878" s="626"/>
      <c r="H2878" s="626"/>
      <c r="I2878" s="626"/>
      <c r="J2878" s="626"/>
      <c r="K2878" s="626"/>
      <c r="L2878" s="626"/>
      <c r="M2878" s="626"/>
      <c r="N2878" s="626"/>
      <c r="O2878" s="626"/>
      <c r="P2878" s="626"/>
      <c r="Q2878" s="626"/>
      <c r="R2878" s="626"/>
      <c r="U2878" s="394" t="s">
        <v>1153</v>
      </c>
      <c r="V2878" s="393" t="s">
        <v>1164</v>
      </c>
      <c r="W2878" s="393" t="str">
        <f t="shared" ref="W2878:W2885" si="421">U2878&amp;" "&amp;V2878</f>
        <v>Chattogram_Metropolitan_BRAC TB Hospital, Chattogram(Fauzdharhat)</v>
      </c>
      <c r="X2878" s="626"/>
      <c r="Y2878" s="626"/>
      <c r="Z2878" s="626"/>
      <c r="AA2878" s="626"/>
      <c r="AB2878" s="626"/>
      <c r="AC2878" s="626"/>
      <c r="AD2878" s="626"/>
      <c r="AE2878" s="626"/>
      <c r="AF2878" s="626"/>
      <c r="AG2878" s="626"/>
      <c r="AH2878" s="626"/>
      <c r="AI2878" s="626"/>
      <c r="AJ2878" s="626"/>
      <c r="AK2878" s="626"/>
      <c r="AL2878" s="626"/>
      <c r="AO2878" s="394" t="s">
        <v>1153</v>
      </c>
      <c r="AP2878" s="393" t="s">
        <v>1164</v>
      </c>
      <c r="AQ2878" s="393" t="str">
        <f t="shared" ref="AQ2878:AQ2902" si="422">AO2878&amp;" "&amp;AP2878</f>
        <v>Chattogram_Metropolitan_BRAC TB Hospital, Chattogram(Fauzdharhat)</v>
      </c>
      <c r="AR2878" s="627"/>
      <c r="AS2878" s="627"/>
      <c r="AT2878" s="627"/>
      <c r="AU2878" s="627"/>
      <c r="AV2878" s="627"/>
      <c r="AW2878" s="627"/>
      <c r="AX2878" s="627"/>
      <c r="AY2878" s="627"/>
      <c r="AZ2878" s="627"/>
      <c r="BA2878" s="627"/>
      <c r="BB2878" s="627"/>
      <c r="BC2878" s="627"/>
      <c r="BD2878" s="627"/>
      <c r="BE2878" s="627"/>
      <c r="BF2878" s="627"/>
      <c r="BH2878" s="394" t="s">
        <v>1153</v>
      </c>
      <c r="BI2878" s="393" t="s">
        <v>1164</v>
      </c>
      <c r="BJ2878" s="393" t="str">
        <f t="shared" si="413"/>
        <v>Chattogram_Metropolitan_BRAC TB Hospital, Chattogram(Fauzdharhat)</v>
      </c>
      <c r="BK2878" s="627"/>
      <c r="BL2878" s="627"/>
      <c r="BM2878" s="627"/>
      <c r="BN2878" s="627"/>
      <c r="BO2878" s="627"/>
      <c r="BP2878" s="627"/>
      <c r="BQ2878" s="627"/>
      <c r="BR2878" s="627"/>
      <c r="BS2878" s="627"/>
      <c r="BT2878" s="627"/>
      <c r="BU2878" s="627"/>
      <c r="BV2878" s="627"/>
      <c r="BW2878" s="627"/>
      <c r="BX2878" s="627"/>
      <c r="BY2878" s="627"/>
      <c r="CA2878" s="394" t="s">
        <v>1153</v>
      </c>
      <c r="CB2878" s="393" t="s">
        <v>1164</v>
      </c>
      <c r="CC2878" s="393" t="str">
        <f t="shared" ref="CC2878:CC2885" si="423">CA2878&amp;" "&amp;CB2878</f>
        <v>Chattogram_Metropolitan_BRAC TB Hospital, Chattogram(Fauzdharhat)</v>
      </c>
      <c r="CD2878" s="627"/>
      <c r="CE2878" s="627"/>
      <c r="CF2878" s="627"/>
      <c r="CG2878" s="627"/>
      <c r="CH2878" s="627"/>
      <c r="CI2878" s="627"/>
      <c r="CJ2878" s="627"/>
      <c r="CK2878" s="627"/>
      <c r="CN2878" s="394" t="s">
        <v>1153</v>
      </c>
      <c r="CO2878" s="393" t="s">
        <v>1164</v>
      </c>
      <c r="CP2878" s="393" t="str">
        <f t="shared" ref="CP2878:CP2902" si="424">CN2878&amp;" "&amp;CO2878</f>
        <v>Chattogram_Metropolitan_BRAC TB Hospital, Chattogram(Fauzdharhat)</v>
      </c>
      <c r="CQ2878" s="627"/>
      <c r="CR2878" s="627"/>
      <c r="CS2878" s="627"/>
      <c r="CT2878" s="627"/>
      <c r="CU2878" s="627"/>
      <c r="CV2878" s="627"/>
      <c r="CW2878" s="627"/>
      <c r="CX2878" s="627"/>
      <c r="CZ2878" s="394" t="s">
        <v>1153</v>
      </c>
      <c r="DA2878" s="393" t="s">
        <v>1164</v>
      </c>
      <c r="DB2878" s="393" t="str">
        <f t="shared" si="416"/>
        <v>Chattogram_Metropolitan_BRAC TB Hospital, Chattogram(Fauzdharhat)</v>
      </c>
      <c r="DC2878" s="566"/>
      <c r="DD2878"/>
      <c r="DE2878" s="394" t="s">
        <v>1153</v>
      </c>
      <c r="DF2878" s="393" t="s">
        <v>1164</v>
      </c>
      <c r="DG2878" s="393" t="str">
        <f t="shared" si="417"/>
        <v>Chattogram_Metropolitan_BRAC TB Hospital, Chattogram(Fauzdharhat)</v>
      </c>
      <c r="DH2878" s="566"/>
      <c r="DI2878"/>
      <c r="DJ2878" s="394" t="s">
        <v>1153</v>
      </c>
      <c r="DK2878" s="393" t="s">
        <v>1164</v>
      </c>
      <c r="DL2878" s="393" t="str">
        <f t="shared" si="418"/>
        <v>Chattogram_Metropolitan_BRAC TB Hospital, Chattogram(Fauzdharhat)</v>
      </c>
      <c r="DM2878" s="566"/>
      <c r="DN2878"/>
      <c r="DO2878" s="394" t="s">
        <v>1153</v>
      </c>
      <c r="DP2878" s="393" t="s">
        <v>1164</v>
      </c>
      <c r="DQ2878" s="393" t="str">
        <f t="shared" si="419"/>
        <v>Chattogram_Metropolitan_BRAC TB Hospital, Chattogram(Fauzdharhat)</v>
      </c>
      <c r="DR2878" s="566"/>
    </row>
    <row r="2879" spans="1:122" ht="15" hidden="1" x14ac:dyDescent="0.25">
      <c r="A2879" s="394" t="s">
        <v>1153</v>
      </c>
      <c r="B2879" s="393" t="s">
        <v>1165</v>
      </c>
      <c r="C2879" s="393" t="str">
        <f t="shared" si="420"/>
        <v>Chattogram_Metropolitan_BRAC DOTS Corner: Chattogram International Medical College Hosp. (CIMCH)</v>
      </c>
      <c r="D2879" s="626"/>
      <c r="E2879" s="626"/>
      <c r="F2879" s="626"/>
      <c r="G2879" s="626"/>
      <c r="H2879" s="626"/>
      <c r="I2879" s="626"/>
      <c r="J2879" s="626"/>
      <c r="K2879" s="626"/>
      <c r="L2879" s="626"/>
      <c r="M2879" s="626"/>
      <c r="N2879" s="626"/>
      <c r="O2879" s="626"/>
      <c r="P2879" s="626"/>
      <c r="Q2879" s="626"/>
      <c r="R2879" s="626"/>
      <c r="U2879" s="394" t="s">
        <v>1153</v>
      </c>
      <c r="V2879" s="393" t="s">
        <v>1165</v>
      </c>
      <c r="W2879" s="393" t="str">
        <f t="shared" si="421"/>
        <v>Chattogram_Metropolitan_BRAC DOTS Corner: Chattogram International Medical College Hosp. (CIMCH)</v>
      </c>
      <c r="X2879" s="626"/>
      <c r="Y2879" s="626"/>
      <c r="Z2879" s="626"/>
      <c r="AA2879" s="626"/>
      <c r="AB2879" s="626"/>
      <c r="AC2879" s="626"/>
      <c r="AD2879" s="626"/>
      <c r="AE2879" s="626"/>
      <c r="AF2879" s="626"/>
      <c r="AG2879" s="626"/>
      <c r="AH2879" s="626"/>
      <c r="AI2879" s="626"/>
      <c r="AJ2879" s="626"/>
      <c r="AK2879" s="626"/>
      <c r="AL2879" s="626"/>
      <c r="AO2879" s="394" t="s">
        <v>1153</v>
      </c>
      <c r="AP2879" s="393" t="s">
        <v>1165</v>
      </c>
      <c r="AQ2879" s="393" t="str">
        <f t="shared" si="422"/>
        <v>Chattogram_Metropolitan_BRAC DOTS Corner: Chattogram International Medical College Hosp. (CIMCH)</v>
      </c>
      <c r="AR2879" s="627"/>
      <c r="AS2879" s="627"/>
      <c r="AT2879" s="627"/>
      <c r="AU2879" s="627"/>
      <c r="AV2879" s="627"/>
      <c r="AW2879" s="627"/>
      <c r="AX2879" s="627"/>
      <c r="AY2879" s="627"/>
      <c r="AZ2879" s="627"/>
      <c r="BA2879" s="627"/>
      <c r="BB2879" s="627"/>
      <c r="BC2879" s="627"/>
      <c r="BD2879" s="627"/>
      <c r="BE2879" s="627"/>
      <c r="BF2879" s="627"/>
      <c r="BH2879" s="394" t="s">
        <v>1153</v>
      </c>
      <c r="BI2879" s="393" t="s">
        <v>1165</v>
      </c>
      <c r="BJ2879" s="393" t="str">
        <f>BH2879&amp;" "&amp;BI2879</f>
        <v>Chattogram_Metropolitan_BRAC DOTS Corner: Chattogram International Medical College Hosp. (CIMCH)</v>
      </c>
      <c r="BK2879" s="627"/>
      <c r="BL2879" s="627"/>
      <c r="BM2879" s="627"/>
      <c r="BN2879" s="627"/>
      <c r="BO2879" s="627"/>
      <c r="BP2879" s="627"/>
      <c r="BQ2879" s="627"/>
      <c r="BR2879" s="627"/>
      <c r="BS2879" s="627"/>
      <c r="BT2879" s="627"/>
      <c r="BU2879" s="627"/>
      <c r="BV2879" s="627"/>
      <c r="BW2879" s="627"/>
      <c r="BX2879" s="627"/>
      <c r="BY2879" s="627"/>
      <c r="CA2879" s="394" t="s">
        <v>1153</v>
      </c>
      <c r="CB2879" s="393" t="s">
        <v>1165</v>
      </c>
      <c r="CC2879" s="393" t="str">
        <f t="shared" si="423"/>
        <v>Chattogram_Metropolitan_BRAC DOTS Corner: Chattogram International Medical College Hosp. (CIMCH)</v>
      </c>
      <c r="CD2879" s="627"/>
      <c r="CE2879" s="627"/>
      <c r="CF2879" s="627"/>
      <c r="CG2879" s="627"/>
      <c r="CH2879" s="627"/>
      <c r="CI2879" s="627"/>
      <c r="CJ2879" s="627"/>
      <c r="CK2879" s="627"/>
      <c r="CN2879" s="394" t="s">
        <v>1153</v>
      </c>
      <c r="CO2879" s="393" t="s">
        <v>1165</v>
      </c>
      <c r="CP2879" s="393" t="str">
        <f t="shared" si="424"/>
        <v>Chattogram_Metropolitan_BRAC DOTS Corner: Chattogram International Medical College Hosp. (CIMCH)</v>
      </c>
      <c r="CQ2879" s="627"/>
      <c r="CR2879" s="627"/>
      <c r="CS2879" s="627"/>
      <c r="CT2879" s="627"/>
      <c r="CU2879" s="627"/>
      <c r="CV2879" s="627"/>
      <c r="CW2879" s="627"/>
      <c r="CX2879" s="627"/>
      <c r="CZ2879" s="394" t="s">
        <v>1153</v>
      </c>
      <c r="DA2879" s="393" t="s">
        <v>1165</v>
      </c>
      <c r="DB2879" s="393" t="str">
        <f t="shared" si="416"/>
        <v>Chattogram_Metropolitan_BRAC DOTS Corner: Chattogram International Medical College Hosp. (CIMCH)</v>
      </c>
      <c r="DC2879" s="566"/>
      <c r="DD2879"/>
      <c r="DE2879" s="394" t="s">
        <v>1153</v>
      </c>
      <c r="DF2879" s="393" t="s">
        <v>1165</v>
      </c>
      <c r="DG2879" s="393" t="str">
        <f t="shared" si="417"/>
        <v>Chattogram_Metropolitan_BRAC DOTS Corner: Chattogram International Medical College Hosp. (CIMCH)</v>
      </c>
      <c r="DH2879" s="566"/>
      <c r="DI2879"/>
      <c r="DJ2879" s="394" t="s">
        <v>1153</v>
      </c>
      <c r="DK2879" s="393" t="s">
        <v>1165</v>
      </c>
      <c r="DL2879" s="393" t="str">
        <f t="shared" si="418"/>
        <v>Chattogram_Metropolitan_BRAC DOTS Corner: Chattogram International Medical College Hosp. (CIMCH)</v>
      </c>
      <c r="DM2879" s="566"/>
      <c r="DN2879"/>
      <c r="DO2879" s="394" t="s">
        <v>1153</v>
      </c>
      <c r="DP2879" s="393" t="s">
        <v>1165</v>
      </c>
      <c r="DQ2879" s="393" t="str">
        <f t="shared" si="419"/>
        <v>Chattogram_Metropolitan_BRAC DOTS Corner: Chattogram International Medical College Hosp. (CIMCH)</v>
      </c>
      <c r="DR2879" s="566"/>
    </row>
    <row r="2880" spans="1:122" ht="15" hidden="1" x14ac:dyDescent="0.25">
      <c r="A2880" s="394" t="s">
        <v>1153</v>
      </c>
      <c r="B2880" s="393" t="s">
        <v>1113</v>
      </c>
      <c r="C2880" s="393" t="str">
        <f t="shared" si="420"/>
        <v>Chattogram_Metropolitan_BRAC DOTS Corner: Bangabandhu Memorial Hospital (BBMH-USTC)</v>
      </c>
      <c r="D2880" s="626"/>
      <c r="E2880" s="626"/>
      <c r="F2880" s="626"/>
      <c r="G2880" s="626"/>
      <c r="H2880" s="626"/>
      <c r="I2880" s="626"/>
      <c r="J2880" s="626"/>
      <c r="K2880" s="626"/>
      <c r="L2880" s="626"/>
      <c r="M2880" s="626"/>
      <c r="N2880" s="626"/>
      <c r="O2880" s="626"/>
      <c r="P2880" s="626"/>
      <c r="Q2880" s="626"/>
      <c r="R2880" s="626"/>
      <c r="U2880" s="394" t="s">
        <v>1153</v>
      </c>
      <c r="V2880" s="393" t="s">
        <v>1113</v>
      </c>
      <c r="W2880" s="393" t="str">
        <f t="shared" si="421"/>
        <v>Chattogram_Metropolitan_BRAC DOTS Corner: Bangabandhu Memorial Hospital (BBMH-USTC)</v>
      </c>
      <c r="X2880" s="626"/>
      <c r="Y2880" s="626"/>
      <c r="Z2880" s="626"/>
      <c r="AA2880" s="626"/>
      <c r="AB2880" s="626"/>
      <c r="AC2880" s="626"/>
      <c r="AD2880" s="626"/>
      <c r="AE2880" s="626"/>
      <c r="AF2880" s="626"/>
      <c r="AG2880" s="626"/>
      <c r="AH2880" s="626"/>
      <c r="AI2880" s="626"/>
      <c r="AJ2880" s="626"/>
      <c r="AK2880" s="626"/>
      <c r="AL2880" s="626"/>
      <c r="AO2880" s="394" t="s">
        <v>1153</v>
      </c>
      <c r="AP2880" s="393" t="s">
        <v>1113</v>
      </c>
      <c r="AQ2880" s="393" t="str">
        <f>AO2880&amp;" "&amp;AP2880</f>
        <v>Chattogram_Metropolitan_BRAC DOTS Corner: Bangabandhu Memorial Hospital (BBMH-USTC)</v>
      </c>
      <c r="AR2880" s="627"/>
      <c r="AS2880" s="627"/>
      <c r="AT2880" s="627"/>
      <c r="AU2880" s="627"/>
      <c r="AV2880" s="627"/>
      <c r="AW2880" s="627"/>
      <c r="AX2880" s="627"/>
      <c r="AY2880" s="627"/>
      <c r="AZ2880" s="627"/>
      <c r="BA2880" s="627"/>
      <c r="BB2880" s="627"/>
      <c r="BC2880" s="627"/>
      <c r="BD2880" s="627"/>
      <c r="BE2880" s="627"/>
      <c r="BF2880" s="627"/>
      <c r="BH2880" s="394" t="s">
        <v>1153</v>
      </c>
      <c r="BI2880" s="393" t="s">
        <v>1113</v>
      </c>
      <c r="BJ2880" s="393" t="str">
        <f>BH2880&amp;" "&amp;BI2880</f>
        <v>Chattogram_Metropolitan_BRAC DOTS Corner: Bangabandhu Memorial Hospital (BBMH-USTC)</v>
      </c>
      <c r="BK2880" s="627"/>
      <c r="BL2880" s="627"/>
      <c r="BM2880" s="627"/>
      <c r="BN2880" s="627"/>
      <c r="BO2880" s="627"/>
      <c r="BP2880" s="627"/>
      <c r="BQ2880" s="627"/>
      <c r="BR2880" s="627"/>
      <c r="BS2880" s="627"/>
      <c r="BT2880" s="627"/>
      <c r="BU2880" s="627"/>
      <c r="BV2880" s="627"/>
      <c r="BW2880" s="627"/>
      <c r="BX2880" s="627"/>
      <c r="BY2880" s="627"/>
      <c r="CA2880" s="394" t="s">
        <v>1153</v>
      </c>
      <c r="CB2880" s="393" t="s">
        <v>1113</v>
      </c>
      <c r="CC2880" s="393" t="str">
        <f t="shared" si="423"/>
        <v>Chattogram_Metropolitan_BRAC DOTS Corner: Bangabandhu Memorial Hospital (BBMH-USTC)</v>
      </c>
      <c r="CD2880" s="627"/>
      <c r="CE2880" s="627"/>
      <c r="CF2880" s="627"/>
      <c r="CG2880" s="627"/>
      <c r="CH2880" s="627"/>
      <c r="CI2880" s="627"/>
      <c r="CJ2880" s="627"/>
      <c r="CK2880" s="627"/>
      <c r="CN2880" s="394" t="s">
        <v>1153</v>
      </c>
      <c r="CO2880" s="393" t="s">
        <v>1113</v>
      </c>
      <c r="CP2880" s="393" t="str">
        <f>CN2880&amp;" "&amp;CO2880</f>
        <v>Chattogram_Metropolitan_BRAC DOTS Corner: Bangabandhu Memorial Hospital (BBMH-USTC)</v>
      </c>
      <c r="CQ2880" s="627"/>
      <c r="CR2880" s="627"/>
      <c r="CS2880" s="627"/>
      <c r="CT2880" s="627"/>
      <c r="CU2880" s="627"/>
      <c r="CV2880" s="627"/>
      <c r="CW2880" s="627"/>
      <c r="CX2880" s="627"/>
      <c r="CZ2880" s="394" t="s">
        <v>1153</v>
      </c>
      <c r="DA2880" s="393" t="s">
        <v>1113</v>
      </c>
      <c r="DB2880" s="393" t="str">
        <f>CZ2880&amp;" "&amp;DA2880</f>
        <v>Chattogram_Metropolitan_BRAC DOTS Corner: Bangabandhu Memorial Hospital (BBMH-USTC)</v>
      </c>
      <c r="DC2880" s="566"/>
      <c r="DD2880"/>
      <c r="DE2880" s="394" t="s">
        <v>1153</v>
      </c>
      <c r="DF2880" s="393" t="s">
        <v>1113</v>
      </c>
      <c r="DG2880" s="393" t="str">
        <f>DE2880&amp;" "&amp;DF2880</f>
        <v>Chattogram_Metropolitan_BRAC DOTS Corner: Bangabandhu Memorial Hospital (BBMH-USTC)</v>
      </c>
      <c r="DH2880" s="566"/>
      <c r="DI2880"/>
      <c r="DJ2880" s="394" t="s">
        <v>1153</v>
      </c>
      <c r="DK2880" s="393" t="s">
        <v>1113</v>
      </c>
      <c r="DL2880" s="393" t="str">
        <f>DJ2880&amp;" "&amp;DK2880</f>
        <v>Chattogram_Metropolitan_BRAC DOTS Corner: Bangabandhu Memorial Hospital (BBMH-USTC)</v>
      </c>
      <c r="DM2880" s="566"/>
      <c r="DN2880"/>
      <c r="DO2880" s="394" t="s">
        <v>1153</v>
      </c>
      <c r="DP2880" s="393" t="s">
        <v>1113</v>
      </c>
      <c r="DQ2880" s="393" t="str">
        <f>DO2880&amp;" "&amp;DP2880</f>
        <v>Chattogram_Metropolitan_BRAC DOTS Corner: Bangabandhu Memorial Hospital (BBMH-USTC)</v>
      </c>
      <c r="DR2880" s="566"/>
    </row>
    <row r="2881" spans="1:122" ht="15" hidden="1" x14ac:dyDescent="0.25">
      <c r="A2881" s="29" t="s">
        <v>1161</v>
      </c>
      <c r="B2881" t="s">
        <v>782</v>
      </c>
      <c r="C2881" s="393" t="str">
        <f t="shared" si="420"/>
        <v>Chattogram_Metropolitan_YOUNGONE Halishahar South (YoungOne-CEPZ)</v>
      </c>
      <c r="D2881" s="626"/>
      <c r="E2881" s="626"/>
      <c r="F2881" s="626"/>
      <c r="G2881" s="626"/>
      <c r="H2881" s="626"/>
      <c r="I2881" s="626"/>
      <c r="J2881" s="626"/>
      <c r="K2881" s="626"/>
      <c r="L2881" s="626"/>
      <c r="M2881" s="626"/>
      <c r="N2881" s="626"/>
      <c r="O2881" s="626"/>
      <c r="P2881" s="626"/>
      <c r="Q2881" s="626"/>
      <c r="R2881" s="626"/>
      <c r="U2881" s="29" t="s">
        <v>1161</v>
      </c>
      <c r="V2881" t="s">
        <v>782</v>
      </c>
      <c r="W2881" s="393" t="str">
        <f t="shared" si="421"/>
        <v>Chattogram_Metropolitan_YOUNGONE Halishahar South (YoungOne-CEPZ)</v>
      </c>
      <c r="X2881" s="626"/>
      <c r="Y2881" s="626"/>
      <c r="Z2881" s="626"/>
      <c r="AA2881" s="626"/>
      <c r="AB2881" s="626"/>
      <c r="AC2881" s="626"/>
      <c r="AD2881" s="626"/>
      <c r="AE2881" s="626"/>
      <c r="AF2881" s="626"/>
      <c r="AG2881" s="626"/>
      <c r="AH2881" s="626"/>
      <c r="AI2881" s="626"/>
      <c r="AJ2881" s="626"/>
      <c r="AK2881" s="626"/>
      <c r="AL2881" s="626"/>
      <c r="AO2881" s="29" t="s">
        <v>1161</v>
      </c>
      <c r="AP2881" t="s">
        <v>782</v>
      </c>
      <c r="AQ2881" s="393" t="str">
        <f>AO2881&amp;" "&amp;AP2881</f>
        <v>Chattogram_Metropolitan_YOUNGONE Halishahar South (YoungOne-CEPZ)</v>
      </c>
      <c r="AR2881" s="627"/>
      <c r="AS2881" s="627"/>
      <c r="AT2881" s="627"/>
      <c r="AU2881" s="627"/>
      <c r="AV2881" s="627"/>
      <c r="AW2881" s="627"/>
      <c r="AX2881" s="627"/>
      <c r="AY2881" s="627"/>
      <c r="AZ2881" s="627"/>
      <c r="BA2881" s="627"/>
      <c r="BB2881" s="627"/>
      <c r="BC2881" s="627"/>
      <c r="BD2881" s="627"/>
      <c r="BE2881" s="627"/>
      <c r="BF2881" s="627"/>
      <c r="BH2881" s="29" t="s">
        <v>1161</v>
      </c>
      <c r="BI2881" t="s">
        <v>782</v>
      </c>
      <c r="BJ2881" s="393" t="str">
        <f>BH2881&amp;" "&amp;BI2881</f>
        <v>Chattogram_Metropolitan_YOUNGONE Halishahar South (YoungOne-CEPZ)</v>
      </c>
      <c r="BK2881" s="627"/>
      <c r="BL2881" s="627"/>
      <c r="BM2881" s="627"/>
      <c r="BN2881" s="627"/>
      <c r="BO2881" s="627"/>
      <c r="BP2881" s="627"/>
      <c r="BQ2881" s="627"/>
      <c r="BR2881" s="627"/>
      <c r="BS2881" s="627"/>
      <c r="BT2881" s="627"/>
      <c r="BU2881" s="627"/>
      <c r="BV2881" s="627"/>
      <c r="BW2881" s="627"/>
      <c r="BX2881" s="627"/>
      <c r="BY2881" s="627"/>
      <c r="CA2881" s="29" t="s">
        <v>1161</v>
      </c>
      <c r="CB2881" t="s">
        <v>782</v>
      </c>
      <c r="CC2881" s="393" t="str">
        <f t="shared" si="423"/>
        <v>Chattogram_Metropolitan_YOUNGONE Halishahar South (YoungOne-CEPZ)</v>
      </c>
      <c r="CD2881" s="627"/>
      <c r="CE2881" s="627"/>
      <c r="CF2881" s="627"/>
      <c r="CG2881" s="627"/>
      <c r="CH2881" s="627"/>
      <c r="CI2881" s="627"/>
      <c r="CJ2881" s="627"/>
      <c r="CK2881" s="627"/>
      <c r="CN2881" s="29" t="s">
        <v>1161</v>
      </c>
      <c r="CO2881" t="s">
        <v>782</v>
      </c>
      <c r="CP2881" s="393" t="str">
        <f>CN2881&amp;" "&amp;CO2881</f>
        <v>Chattogram_Metropolitan_YOUNGONE Halishahar South (YoungOne-CEPZ)</v>
      </c>
      <c r="CQ2881" s="627"/>
      <c r="CR2881" s="627"/>
      <c r="CS2881" s="627"/>
      <c r="CT2881" s="627"/>
      <c r="CU2881" s="627"/>
      <c r="CV2881" s="627"/>
      <c r="CW2881" s="627"/>
      <c r="CX2881" s="627"/>
      <c r="CZ2881" s="29" t="s">
        <v>1161</v>
      </c>
      <c r="DA2881" t="s">
        <v>782</v>
      </c>
      <c r="DB2881" s="393" t="str">
        <f>CZ2881&amp;" "&amp;DA2881</f>
        <v>Chattogram_Metropolitan_YOUNGONE Halishahar South (YoungOne-CEPZ)</v>
      </c>
      <c r="DC2881" s="566"/>
      <c r="DD2881"/>
      <c r="DE2881" s="29" t="s">
        <v>1161</v>
      </c>
      <c r="DF2881" t="s">
        <v>782</v>
      </c>
      <c r="DG2881" s="393" t="str">
        <f>DE2881&amp;" "&amp;DF2881</f>
        <v>Chattogram_Metropolitan_YOUNGONE Halishahar South (YoungOne-CEPZ)</v>
      </c>
      <c r="DH2881" s="566"/>
      <c r="DI2881"/>
      <c r="DJ2881" s="29" t="s">
        <v>1161</v>
      </c>
      <c r="DK2881" t="s">
        <v>782</v>
      </c>
      <c r="DL2881" s="393" t="str">
        <f>DJ2881&amp;" "&amp;DK2881</f>
        <v>Chattogram_Metropolitan_YOUNGONE Halishahar South (YoungOne-CEPZ)</v>
      </c>
      <c r="DM2881" s="566"/>
      <c r="DN2881"/>
      <c r="DO2881" s="29" t="s">
        <v>1161</v>
      </c>
      <c r="DP2881" t="s">
        <v>782</v>
      </c>
      <c r="DQ2881" s="393" t="str">
        <f>DO2881&amp;" "&amp;DP2881</f>
        <v>Chattogram_Metropolitan_YOUNGONE Halishahar South (YoungOne-CEPZ)</v>
      </c>
      <c r="DR2881" s="566"/>
    </row>
    <row r="2882" spans="1:122" ht="15" hidden="1" x14ac:dyDescent="0.25">
      <c r="A2882" s="29" t="s">
        <v>1156</v>
      </c>
      <c r="B2882" s="35" t="s">
        <v>1142</v>
      </c>
      <c r="C2882" s="393" t="str">
        <f>A2882&amp;" "&amp;B2882</f>
        <v>Chattogram_Metropolitan_ICDDRB ICDDR,B: Golpahar</v>
      </c>
      <c r="D2882" s="626"/>
      <c r="E2882" s="626"/>
      <c r="F2882" s="626"/>
      <c r="G2882" s="626"/>
      <c r="H2882" s="626"/>
      <c r="I2882" s="626"/>
      <c r="J2882" s="626"/>
      <c r="K2882" s="626"/>
      <c r="L2882" s="626"/>
      <c r="M2882" s="626"/>
      <c r="N2882" s="626"/>
      <c r="O2882" s="626"/>
      <c r="P2882" s="626"/>
      <c r="Q2882" s="626"/>
      <c r="R2882" s="626"/>
      <c r="U2882" s="29" t="s">
        <v>1156</v>
      </c>
      <c r="V2882" s="35" t="s">
        <v>1142</v>
      </c>
      <c r="W2882" s="393" t="str">
        <f>U2882&amp;" "&amp;V2882</f>
        <v>Chattogram_Metropolitan_ICDDRB ICDDR,B: Golpahar</v>
      </c>
      <c r="X2882" s="626"/>
      <c r="Y2882" s="626"/>
      <c r="Z2882" s="626"/>
      <c r="AA2882" s="626"/>
      <c r="AB2882" s="626"/>
      <c r="AC2882" s="626"/>
      <c r="AD2882" s="626"/>
      <c r="AE2882" s="626"/>
      <c r="AF2882" s="626"/>
      <c r="AG2882" s="626"/>
      <c r="AH2882" s="626"/>
      <c r="AI2882" s="626"/>
      <c r="AJ2882" s="626"/>
      <c r="AK2882" s="626"/>
      <c r="AL2882" s="626"/>
      <c r="AO2882" s="29" t="s">
        <v>1156</v>
      </c>
      <c r="AP2882" s="35" t="s">
        <v>1142</v>
      </c>
      <c r="AQ2882" s="393" t="str">
        <f>AO2882&amp;" "&amp;AP2882</f>
        <v>Chattogram_Metropolitan_ICDDRB ICDDR,B: Golpahar</v>
      </c>
      <c r="AR2882" s="627"/>
      <c r="AS2882" s="627"/>
      <c r="AT2882" s="627"/>
      <c r="AU2882" s="627"/>
      <c r="AV2882" s="627"/>
      <c r="AW2882" s="627"/>
      <c r="AX2882" s="627"/>
      <c r="AY2882" s="627"/>
      <c r="AZ2882" s="627"/>
      <c r="BA2882" s="627"/>
      <c r="BB2882" s="627"/>
      <c r="BC2882" s="627"/>
      <c r="BD2882" s="627"/>
      <c r="BE2882" s="627"/>
      <c r="BF2882" s="627"/>
      <c r="BH2882" s="29" t="s">
        <v>1156</v>
      </c>
      <c r="BI2882" s="35" t="s">
        <v>1142</v>
      </c>
      <c r="BJ2882" s="393" t="str">
        <f>BH2882&amp;" "&amp;BI2882</f>
        <v>Chattogram_Metropolitan_ICDDRB ICDDR,B: Golpahar</v>
      </c>
      <c r="BK2882" s="627"/>
      <c r="BL2882" s="627"/>
      <c r="BM2882" s="627"/>
      <c r="BN2882" s="627"/>
      <c r="BO2882" s="627"/>
      <c r="BP2882" s="627"/>
      <c r="BQ2882" s="627"/>
      <c r="BR2882" s="627"/>
      <c r="BS2882" s="627"/>
      <c r="BT2882" s="627"/>
      <c r="BU2882" s="627"/>
      <c r="BV2882" s="627"/>
      <c r="BW2882" s="627"/>
      <c r="BX2882" s="627"/>
      <c r="BY2882" s="627"/>
      <c r="CA2882" s="29" t="s">
        <v>1156</v>
      </c>
      <c r="CB2882" s="35" t="s">
        <v>1142</v>
      </c>
      <c r="CC2882" s="393" t="str">
        <f>CA2882&amp;" "&amp;CB2882</f>
        <v>Chattogram_Metropolitan_ICDDRB ICDDR,B: Golpahar</v>
      </c>
      <c r="CD2882" s="627"/>
      <c r="CE2882" s="627"/>
      <c r="CF2882" s="627"/>
      <c r="CG2882" s="627"/>
      <c r="CH2882" s="627"/>
      <c r="CI2882" s="627"/>
      <c r="CJ2882" s="627"/>
      <c r="CK2882" s="627"/>
      <c r="CN2882" s="29" t="s">
        <v>1156</v>
      </c>
      <c r="CO2882" s="35" t="s">
        <v>1142</v>
      </c>
      <c r="CP2882" s="393" t="str">
        <f>CN2882&amp;" "&amp;CO2882</f>
        <v>Chattogram_Metropolitan_ICDDRB ICDDR,B: Golpahar</v>
      </c>
      <c r="CQ2882" s="627"/>
      <c r="CR2882" s="627"/>
      <c r="CS2882" s="627"/>
      <c r="CT2882" s="627"/>
      <c r="CU2882" s="627"/>
      <c r="CV2882" s="627"/>
      <c r="CW2882" s="627"/>
      <c r="CX2882" s="627"/>
      <c r="CZ2882" s="29" t="s">
        <v>1156</v>
      </c>
      <c r="DA2882" s="35" t="s">
        <v>1142</v>
      </c>
      <c r="DB2882" s="393" t="str">
        <f>CZ2882&amp;" "&amp;DA2882</f>
        <v>Chattogram_Metropolitan_ICDDRB ICDDR,B: Golpahar</v>
      </c>
      <c r="DC2882" s="566"/>
      <c r="DD2882"/>
      <c r="DE2882" s="29" t="s">
        <v>1156</v>
      </c>
      <c r="DF2882" s="35" t="s">
        <v>1142</v>
      </c>
      <c r="DG2882" s="393" t="str">
        <f>DE2882&amp;" "&amp;DF2882</f>
        <v>Chattogram_Metropolitan_ICDDRB ICDDR,B: Golpahar</v>
      </c>
      <c r="DH2882" s="566"/>
      <c r="DI2882"/>
      <c r="DJ2882" s="29" t="s">
        <v>1156</v>
      </c>
      <c r="DK2882" s="35" t="s">
        <v>1142</v>
      </c>
      <c r="DL2882" s="393" t="str">
        <f>DJ2882&amp;" "&amp;DK2882</f>
        <v>Chattogram_Metropolitan_ICDDRB ICDDR,B: Golpahar</v>
      </c>
      <c r="DM2882" s="566"/>
      <c r="DN2882"/>
      <c r="DO2882" s="29" t="s">
        <v>1156</v>
      </c>
      <c r="DP2882" s="35" t="s">
        <v>1142</v>
      </c>
      <c r="DQ2882" s="393" t="str">
        <f>DO2882&amp;" "&amp;DP2882</f>
        <v>Chattogram_Metropolitan_ICDDRB ICDDR,B: Golpahar</v>
      </c>
      <c r="DR2882" s="566"/>
    </row>
    <row r="2883" spans="1:122" ht="15" hidden="1" x14ac:dyDescent="0.25">
      <c r="A2883" s="29" t="s">
        <v>1157</v>
      </c>
      <c r="B2883" s="330" t="s">
        <v>763</v>
      </c>
      <c r="C2883" s="393" t="str">
        <f t="shared" si="420"/>
        <v>Chattogram_Metropolitan_IMAGE Image I (Nasirabad)</v>
      </c>
      <c r="D2883" s="626"/>
      <c r="E2883" s="626"/>
      <c r="F2883" s="626"/>
      <c r="G2883" s="626"/>
      <c r="H2883" s="626"/>
      <c r="I2883" s="626"/>
      <c r="J2883" s="626"/>
      <c r="K2883" s="626"/>
      <c r="L2883" s="626"/>
      <c r="M2883" s="626"/>
      <c r="N2883" s="626"/>
      <c r="O2883" s="626"/>
      <c r="P2883" s="626"/>
      <c r="Q2883" s="626"/>
      <c r="R2883" s="626"/>
      <c r="U2883" s="29" t="s">
        <v>1157</v>
      </c>
      <c r="V2883" s="330" t="s">
        <v>763</v>
      </c>
      <c r="W2883" s="393" t="str">
        <f t="shared" si="421"/>
        <v>Chattogram_Metropolitan_IMAGE Image I (Nasirabad)</v>
      </c>
      <c r="X2883" s="626"/>
      <c r="Y2883" s="626"/>
      <c r="Z2883" s="626"/>
      <c r="AA2883" s="626"/>
      <c r="AB2883" s="626"/>
      <c r="AC2883" s="626"/>
      <c r="AD2883" s="626"/>
      <c r="AE2883" s="626"/>
      <c r="AF2883" s="626"/>
      <c r="AG2883" s="626"/>
      <c r="AH2883" s="626"/>
      <c r="AI2883" s="626"/>
      <c r="AJ2883" s="626"/>
      <c r="AK2883" s="626"/>
      <c r="AL2883" s="626"/>
      <c r="AO2883" s="29" t="s">
        <v>1157</v>
      </c>
      <c r="AP2883" s="330" t="s">
        <v>763</v>
      </c>
      <c r="AQ2883" s="393" t="str">
        <f>AO2883&amp;" "&amp;AP2883</f>
        <v>Chattogram_Metropolitan_IMAGE Image I (Nasirabad)</v>
      </c>
      <c r="AR2883" s="627"/>
      <c r="AS2883" s="627"/>
      <c r="AT2883" s="627"/>
      <c r="AU2883" s="627"/>
      <c r="AV2883" s="627"/>
      <c r="AW2883" s="627"/>
      <c r="AX2883" s="627"/>
      <c r="AY2883" s="627"/>
      <c r="AZ2883" s="627"/>
      <c r="BA2883" s="627"/>
      <c r="BB2883" s="627"/>
      <c r="BC2883" s="627"/>
      <c r="BD2883" s="627"/>
      <c r="BE2883" s="627"/>
      <c r="BF2883" s="627"/>
      <c r="BH2883" s="29" t="s">
        <v>1157</v>
      </c>
      <c r="BI2883" s="330" t="s">
        <v>763</v>
      </c>
      <c r="BJ2883" s="393" t="str">
        <f>BH2883&amp;" "&amp;BI2883</f>
        <v>Chattogram_Metropolitan_IMAGE Image I (Nasirabad)</v>
      </c>
      <c r="BK2883" s="627"/>
      <c r="BL2883" s="627"/>
      <c r="BM2883" s="627"/>
      <c r="BN2883" s="627"/>
      <c r="BO2883" s="627"/>
      <c r="BP2883" s="627"/>
      <c r="BQ2883" s="627"/>
      <c r="BR2883" s="627"/>
      <c r="BS2883" s="627"/>
      <c r="BT2883" s="627"/>
      <c r="BU2883" s="627"/>
      <c r="BV2883" s="627"/>
      <c r="BW2883" s="627"/>
      <c r="BX2883" s="627"/>
      <c r="BY2883" s="627"/>
      <c r="CA2883" s="29" t="s">
        <v>1157</v>
      </c>
      <c r="CB2883" s="330" t="s">
        <v>763</v>
      </c>
      <c r="CC2883" s="393" t="str">
        <f t="shared" si="423"/>
        <v>Chattogram_Metropolitan_IMAGE Image I (Nasirabad)</v>
      </c>
      <c r="CD2883" s="627"/>
      <c r="CE2883" s="627"/>
      <c r="CF2883" s="627"/>
      <c r="CG2883" s="627"/>
      <c r="CH2883" s="627"/>
      <c r="CI2883" s="627"/>
      <c r="CJ2883" s="627"/>
      <c r="CK2883" s="627"/>
      <c r="CN2883" s="29" t="s">
        <v>1157</v>
      </c>
      <c r="CO2883" s="330" t="s">
        <v>763</v>
      </c>
      <c r="CP2883" s="393" t="str">
        <f>CN2883&amp;" "&amp;CO2883</f>
        <v>Chattogram_Metropolitan_IMAGE Image I (Nasirabad)</v>
      </c>
      <c r="CQ2883" s="627"/>
      <c r="CR2883" s="627"/>
      <c r="CS2883" s="627"/>
      <c r="CT2883" s="627"/>
      <c r="CU2883" s="627"/>
      <c r="CV2883" s="627"/>
      <c r="CW2883" s="627"/>
      <c r="CX2883" s="627"/>
      <c r="CZ2883" s="29" t="s">
        <v>1157</v>
      </c>
      <c r="DA2883" s="330" t="s">
        <v>763</v>
      </c>
      <c r="DB2883" s="393" t="str">
        <f>CZ2883&amp;" "&amp;DA2883</f>
        <v>Chattogram_Metropolitan_IMAGE Image I (Nasirabad)</v>
      </c>
      <c r="DC2883" s="566"/>
      <c r="DD2883"/>
      <c r="DE2883" s="29" t="s">
        <v>1157</v>
      </c>
      <c r="DF2883" s="330" t="s">
        <v>763</v>
      </c>
      <c r="DG2883" s="393" t="str">
        <f>DE2883&amp;" "&amp;DF2883</f>
        <v>Chattogram_Metropolitan_IMAGE Image I (Nasirabad)</v>
      </c>
      <c r="DH2883" s="566"/>
      <c r="DI2883"/>
      <c r="DJ2883" s="29" t="s">
        <v>1157</v>
      </c>
      <c r="DK2883" s="330" t="s">
        <v>763</v>
      </c>
      <c r="DL2883" s="393" t="str">
        <f>DJ2883&amp;" "&amp;DK2883</f>
        <v>Chattogram_Metropolitan_IMAGE Image I (Nasirabad)</v>
      </c>
      <c r="DM2883" s="566"/>
      <c r="DN2883"/>
      <c r="DO2883" s="29" t="s">
        <v>1157</v>
      </c>
      <c r="DP2883" s="330" t="s">
        <v>763</v>
      </c>
      <c r="DQ2883" s="393" t="str">
        <f>DO2883&amp;" "&amp;DP2883</f>
        <v>Chattogram_Metropolitan_IMAGE Image I (Nasirabad)</v>
      </c>
      <c r="DR2883" s="566"/>
    </row>
    <row r="2884" spans="1:122" ht="15" hidden="1" x14ac:dyDescent="0.25">
      <c r="A2884" s="394" t="s">
        <v>1157</v>
      </c>
      <c r="B2884" s="393" t="s">
        <v>764</v>
      </c>
      <c r="C2884" s="393" t="str">
        <f t="shared" si="420"/>
        <v>Chattogram_Metropolitan_IMAGE Image-II (Jalalabad)</v>
      </c>
      <c r="D2884" s="626"/>
      <c r="E2884" s="626"/>
      <c r="F2884" s="626"/>
      <c r="G2884" s="626"/>
      <c r="H2884" s="626"/>
      <c r="I2884" s="626"/>
      <c r="J2884" s="626"/>
      <c r="K2884" s="626"/>
      <c r="L2884" s="626"/>
      <c r="M2884" s="626"/>
      <c r="N2884" s="626"/>
      <c r="O2884" s="626"/>
      <c r="P2884" s="626"/>
      <c r="Q2884" s="626"/>
      <c r="R2884" s="626"/>
      <c r="U2884" s="394" t="s">
        <v>1157</v>
      </c>
      <c r="V2884" s="393" t="s">
        <v>764</v>
      </c>
      <c r="W2884" s="393" t="str">
        <f t="shared" si="421"/>
        <v>Chattogram_Metropolitan_IMAGE Image-II (Jalalabad)</v>
      </c>
      <c r="X2884" s="626"/>
      <c r="Y2884" s="626"/>
      <c r="Z2884" s="626"/>
      <c r="AA2884" s="626"/>
      <c r="AB2884" s="626"/>
      <c r="AC2884" s="626"/>
      <c r="AD2884" s="626"/>
      <c r="AE2884" s="626"/>
      <c r="AF2884" s="626"/>
      <c r="AG2884" s="626"/>
      <c r="AH2884" s="626"/>
      <c r="AI2884" s="626"/>
      <c r="AJ2884" s="626"/>
      <c r="AK2884" s="626"/>
      <c r="AL2884" s="626"/>
      <c r="AO2884" s="394" t="s">
        <v>1157</v>
      </c>
      <c r="AP2884" s="393" t="s">
        <v>764</v>
      </c>
      <c r="AQ2884" s="393" t="str">
        <f t="shared" si="422"/>
        <v>Chattogram_Metropolitan_IMAGE Image-II (Jalalabad)</v>
      </c>
      <c r="AR2884" s="627"/>
      <c r="AS2884" s="627"/>
      <c r="AT2884" s="627"/>
      <c r="AU2884" s="627"/>
      <c r="AV2884" s="627"/>
      <c r="AW2884" s="627"/>
      <c r="AX2884" s="627"/>
      <c r="AY2884" s="627"/>
      <c r="AZ2884" s="627"/>
      <c r="BA2884" s="627"/>
      <c r="BB2884" s="627"/>
      <c r="BC2884" s="627"/>
      <c r="BD2884" s="627"/>
      <c r="BE2884" s="627"/>
      <c r="BF2884" s="627"/>
      <c r="BH2884" s="394" t="s">
        <v>1157</v>
      </c>
      <c r="BI2884" s="393" t="s">
        <v>764</v>
      </c>
      <c r="BJ2884" s="393" t="str">
        <f t="shared" si="413"/>
        <v>Chattogram_Metropolitan_IMAGE Image-II (Jalalabad)</v>
      </c>
      <c r="BK2884" s="627"/>
      <c r="BL2884" s="627"/>
      <c r="BM2884" s="627"/>
      <c r="BN2884" s="627"/>
      <c r="BO2884" s="627"/>
      <c r="BP2884" s="627"/>
      <c r="BQ2884" s="627"/>
      <c r="BR2884" s="627"/>
      <c r="BS2884" s="627"/>
      <c r="BT2884" s="627"/>
      <c r="BU2884" s="627"/>
      <c r="BV2884" s="627"/>
      <c r="BW2884" s="627"/>
      <c r="BX2884" s="627"/>
      <c r="BY2884" s="627"/>
      <c r="CA2884" s="394" t="s">
        <v>1157</v>
      </c>
      <c r="CB2884" s="393" t="s">
        <v>764</v>
      </c>
      <c r="CC2884" s="393" t="str">
        <f t="shared" si="423"/>
        <v>Chattogram_Metropolitan_IMAGE Image-II (Jalalabad)</v>
      </c>
      <c r="CD2884" s="628"/>
      <c r="CE2884" s="628"/>
      <c r="CF2884" s="628"/>
      <c r="CG2884" s="628"/>
      <c r="CH2884" s="628"/>
      <c r="CI2884" s="628"/>
      <c r="CJ2884" s="628"/>
      <c r="CK2884" s="628"/>
      <c r="CN2884" s="394" t="s">
        <v>1157</v>
      </c>
      <c r="CO2884" s="393" t="s">
        <v>764</v>
      </c>
      <c r="CP2884" s="393" t="str">
        <f t="shared" si="424"/>
        <v>Chattogram_Metropolitan_IMAGE Image-II (Jalalabad)</v>
      </c>
      <c r="CQ2884" s="628"/>
      <c r="CR2884" s="628"/>
      <c r="CS2884" s="628"/>
      <c r="CT2884" s="628"/>
      <c r="CU2884" s="628"/>
      <c r="CV2884" s="628"/>
      <c r="CW2884" s="628"/>
      <c r="CX2884" s="628"/>
      <c r="CZ2884" s="394" t="s">
        <v>1157</v>
      </c>
      <c r="DA2884" s="393" t="s">
        <v>764</v>
      </c>
      <c r="DB2884" s="393" t="str">
        <f t="shared" ref="DB2884:DB2952" si="425">CZ2884&amp;" "&amp;DA2884</f>
        <v>Chattogram_Metropolitan_IMAGE Image-II (Jalalabad)</v>
      </c>
      <c r="DC2884" s="566"/>
      <c r="DD2884"/>
      <c r="DE2884" s="394" t="s">
        <v>1157</v>
      </c>
      <c r="DF2884" s="393" t="s">
        <v>764</v>
      </c>
      <c r="DG2884" s="393" t="str">
        <f t="shared" ref="DG2884:DG2952" si="426">DE2884&amp;" "&amp;DF2884</f>
        <v>Chattogram_Metropolitan_IMAGE Image-II (Jalalabad)</v>
      </c>
      <c r="DH2884" s="566"/>
      <c r="DI2884"/>
      <c r="DJ2884" s="394" t="s">
        <v>1157</v>
      </c>
      <c r="DK2884" s="393" t="s">
        <v>764</v>
      </c>
      <c r="DL2884" s="393" t="str">
        <f t="shared" ref="DL2884:DL2935" si="427">DJ2884&amp;" "&amp;DK2884</f>
        <v>Chattogram_Metropolitan_IMAGE Image-II (Jalalabad)</v>
      </c>
      <c r="DM2884" s="566"/>
      <c r="DN2884"/>
      <c r="DO2884" s="394" t="s">
        <v>1157</v>
      </c>
      <c r="DP2884" s="393" t="s">
        <v>764</v>
      </c>
      <c r="DQ2884" s="393" t="str">
        <f t="shared" ref="DQ2884:DQ2935" si="428">DO2884&amp;" "&amp;DP2884</f>
        <v>Chattogram_Metropolitan_IMAGE Image-II (Jalalabad)</v>
      </c>
      <c r="DR2884" s="566"/>
    </row>
    <row r="2885" spans="1:122" ht="15" hidden="1" x14ac:dyDescent="0.25">
      <c r="A2885" s="394" t="s">
        <v>1157</v>
      </c>
      <c r="B2885" s="393" t="s">
        <v>765</v>
      </c>
      <c r="C2885" s="393" t="str">
        <f t="shared" si="420"/>
        <v>Chattogram_Metropolitan_IMAGE Image-III (Chandgaon )</v>
      </c>
      <c r="D2885" s="626"/>
      <c r="E2885" s="626"/>
      <c r="F2885" s="626"/>
      <c r="G2885" s="626"/>
      <c r="H2885" s="626"/>
      <c r="I2885" s="626"/>
      <c r="J2885" s="626"/>
      <c r="K2885" s="626"/>
      <c r="L2885" s="626"/>
      <c r="M2885" s="626"/>
      <c r="N2885" s="626"/>
      <c r="O2885" s="626"/>
      <c r="P2885" s="626"/>
      <c r="Q2885" s="626"/>
      <c r="R2885" s="626"/>
      <c r="U2885" s="394" t="s">
        <v>1157</v>
      </c>
      <c r="V2885" s="393" t="s">
        <v>765</v>
      </c>
      <c r="W2885" s="393" t="str">
        <f t="shared" si="421"/>
        <v>Chattogram_Metropolitan_IMAGE Image-III (Chandgaon )</v>
      </c>
      <c r="X2885" s="626"/>
      <c r="Y2885" s="626"/>
      <c r="Z2885" s="626"/>
      <c r="AA2885" s="626"/>
      <c r="AB2885" s="626"/>
      <c r="AC2885" s="626"/>
      <c r="AD2885" s="626"/>
      <c r="AE2885" s="626"/>
      <c r="AF2885" s="626"/>
      <c r="AG2885" s="626"/>
      <c r="AH2885" s="626"/>
      <c r="AI2885" s="626"/>
      <c r="AJ2885" s="626"/>
      <c r="AK2885" s="626"/>
      <c r="AL2885" s="626"/>
      <c r="AO2885" s="394" t="s">
        <v>1157</v>
      </c>
      <c r="AP2885" s="393" t="s">
        <v>765</v>
      </c>
      <c r="AQ2885" s="393" t="str">
        <f t="shared" si="422"/>
        <v>Chattogram_Metropolitan_IMAGE Image-III (Chandgaon )</v>
      </c>
      <c r="AR2885" s="627"/>
      <c r="AS2885" s="627"/>
      <c r="AT2885" s="627"/>
      <c r="AU2885" s="627"/>
      <c r="AV2885" s="627"/>
      <c r="AW2885" s="627"/>
      <c r="AX2885" s="627"/>
      <c r="AY2885" s="627"/>
      <c r="AZ2885" s="627"/>
      <c r="BA2885" s="627"/>
      <c r="BB2885" s="627"/>
      <c r="BC2885" s="627"/>
      <c r="BD2885" s="627"/>
      <c r="BE2885" s="627"/>
      <c r="BF2885" s="627"/>
      <c r="BH2885" s="394" t="s">
        <v>1157</v>
      </c>
      <c r="BI2885" s="393" t="s">
        <v>765</v>
      </c>
      <c r="BJ2885" s="393" t="str">
        <f t="shared" si="413"/>
        <v>Chattogram_Metropolitan_IMAGE Image-III (Chandgaon )</v>
      </c>
      <c r="BK2885" s="627"/>
      <c r="BL2885" s="627"/>
      <c r="BM2885" s="627"/>
      <c r="BN2885" s="627"/>
      <c r="BO2885" s="627"/>
      <c r="BP2885" s="627"/>
      <c r="BQ2885" s="627"/>
      <c r="BR2885" s="627"/>
      <c r="BS2885" s="627"/>
      <c r="BT2885" s="627"/>
      <c r="BU2885" s="627"/>
      <c r="BV2885" s="627"/>
      <c r="BW2885" s="627"/>
      <c r="BX2885" s="627"/>
      <c r="BY2885" s="627"/>
      <c r="CA2885" s="394" t="s">
        <v>1157</v>
      </c>
      <c r="CB2885" s="393" t="s">
        <v>765</v>
      </c>
      <c r="CC2885" s="393" t="str">
        <f t="shared" si="423"/>
        <v>Chattogram_Metropolitan_IMAGE Image-III (Chandgaon )</v>
      </c>
      <c r="CD2885" s="627"/>
      <c r="CE2885" s="627"/>
      <c r="CF2885" s="627"/>
      <c r="CG2885" s="627"/>
      <c r="CH2885" s="627"/>
      <c r="CI2885" s="627"/>
      <c r="CJ2885" s="627"/>
      <c r="CK2885" s="627"/>
      <c r="CN2885" s="394" t="s">
        <v>1157</v>
      </c>
      <c r="CO2885" s="393" t="s">
        <v>765</v>
      </c>
      <c r="CP2885" s="393" t="str">
        <f t="shared" si="424"/>
        <v>Chattogram_Metropolitan_IMAGE Image-III (Chandgaon )</v>
      </c>
      <c r="CQ2885" s="627"/>
      <c r="CR2885" s="627"/>
      <c r="CS2885" s="627"/>
      <c r="CT2885" s="627"/>
      <c r="CU2885" s="627"/>
      <c r="CV2885" s="627"/>
      <c r="CW2885" s="627"/>
      <c r="CX2885" s="627"/>
      <c r="CZ2885" s="394" t="s">
        <v>1157</v>
      </c>
      <c r="DA2885" s="393" t="s">
        <v>765</v>
      </c>
      <c r="DB2885" s="393" t="str">
        <f t="shared" si="425"/>
        <v>Chattogram_Metropolitan_IMAGE Image-III (Chandgaon )</v>
      </c>
      <c r="DC2885" s="566"/>
      <c r="DD2885"/>
      <c r="DE2885" s="394" t="s">
        <v>1157</v>
      </c>
      <c r="DF2885" s="393" t="s">
        <v>765</v>
      </c>
      <c r="DG2885" s="393" t="str">
        <f t="shared" si="426"/>
        <v>Chattogram_Metropolitan_IMAGE Image-III (Chandgaon )</v>
      </c>
      <c r="DH2885" s="566"/>
      <c r="DI2885"/>
      <c r="DJ2885" s="394" t="s">
        <v>1157</v>
      </c>
      <c r="DK2885" s="393" t="s">
        <v>765</v>
      </c>
      <c r="DL2885" s="393" t="str">
        <f t="shared" si="427"/>
        <v>Chattogram_Metropolitan_IMAGE Image-III (Chandgaon )</v>
      </c>
      <c r="DM2885" s="566"/>
      <c r="DN2885"/>
      <c r="DO2885" s="394" t="s">
        <v>1157</v>
      </c>
      <c r="DP2885" s="393" t="s">
        <v>765</v>
      </c>
      <c r="DQ2885" s="393" t="str">
        <f t="shared" si="428"/>
        <v>Chattogram_Metropolitan_IMAGE Image-III (Chandgaon )</v>
      </c>
      <c r="DR2885" s="566"/>
    </row>
    <row r="2886" spans="1:122" ht="15" hidden="1" x14ac:dyDescent="0.25">
      <c r="A2886" s="394" t="s">
        <v>1157</v>
      </c>
      <c r="B2886" s="393" t="s">
        <v>766</v>
      </c>
      <c r="C2886" s="393" t="str">
        <f t="shared" si="410"/>
        <v>Chattogram_Metropolitan_IMAGE Image IV (Amanbazar)</v>
      </c>
      <c r="D2886" s="626"/>
      <c r="E2886" s="626"/>
      <c r="F2886" s="626"/>
      <c r="G2886" s="626"/>
      <c r="H2886" s="626"/>
      <c r="I2886" s="626"/>
      <c r="J2886" s="626"/>
      <c r="K2886" s="626"/>
      <c r="L2886" s="626"/>
      <c r="M2886" s="626"/>
      <c r="N2886" s="626"/>
      <c r="O2886" s="626"/>
      <c r="P2886" s="626"/>
      <c r="Q2886" s="626"/>
      <c r="R2886" s="626"/>
      <c r="U2886" s="394" t="s">
        <v>1157</v>
      </c>
      <c r="V2886" s="393" t="s">
        <v>766</v>
      </c>
      <c r="W2886" s="393" t="str">
        <f t="shared" si="411"/>
        <v>Chattogram_Metropolitan_IMAGE Image IV (Amanbazar)</v>
      </c>
      <c r="X2886" s="626"/>
      <c r="Y2886" s="626"/>
      <c r="Z2886" s="626"/>
      <c r="AA2886" s="626"/>
      <c r="AB2886" s="626"/>
      <c r="AC2886" s="626"/>
      <c r="AD2886" s="626"/>
      <c r="AE2886" s="626"/>
      <c r="AF2886" s="626"/>
      <c r="AG2886" s="626"/>
      <c r="AH2886" s="626"/>
      <c r="AI2886" s="626"/>
      <c r="AJ2886" s="626"/>
      <c r="AK2886" s="626"/>
      <c r="AL2886" s="626"/>
      <c r="AO2886" s="394" t="s">
        <v>1157</v>
      </c>
      <c r="AP2886" s="393" t="s">
        <v>766</v>
      </c>
      <c r="AQ2886" s="393" t="str">
        <f t="shared" si="422"/>
        <v>Chattogram_Metropolitan_IMAGE Image IV (Amanbazar)</v>
      </c>
      <c r="AR2886" s="627"/>
      <c r="AS2886" s="627"/>
      <c r="AT2886" s="627"/>
      <c r="AU2886" s="627"/>
      <c r="AV2886" s="627"/>
      <c r="AW2886" s="627"/>
      <c r="AX2886" s="627"/>
      <c r="AY2886" s="627"/>
      <c r="AZ2886" s="627"/>
      <c r="BA2886" s="627"/>
      <c r="BB2886" s="627"/>
      <c r="BC2886" s="627"/>
      <c r="BD2886" s="627"/>
      <c r="BE2886" s="627"/>
      <c r="BF2886" s="627"/>
      <c r="BH2886" s="394" t="s">
        <v>1157</v>
      </c>
      <c r="BI2886" s="393" t="s">
        <v>766</v>
      </c>
      <c r="BJ2886" s="393" t="str">
        <f t="shared" si="413"/>
        <v>Chattogram_Metropolitan_IMAGE Image IV (Amanbazar)</v>
      </c>
      <c r="BK2886" s="627"/>
      <c r="BL2886" s="627"/>
      <c r="BM2886" s="627"/>
      <c r="BN2886" s="627"/>
      <c r="BO2886" s="627"/>
      <c r="BP2886" s="627"/>
      <c r="BQ2886" s="627"/>
      <c r="BR2886" s="627"/>
      <c r="BS2886" s="627"/>
      <c r="BT2886" s="627"/>
      <c r="BU2886" s="627"/>
      <c r="BV2886" s="627"/>
      <c r="BW2886" s="627"/>
      <c r="BX2886" s="627"/>
      <c r="BY2886" s="627"/>
      <c r="CA2886" s="394" t="s">
        <v>1157</v>
      </c>
      <c r="CB2886" s="393" t="s">
        <v>766</v>
      </c>
      <c r="CC2886" s="393" t="str">
        <f t="shared" ref="CC2886:CC2900" si="429">CA2886&amp;" "&amp;CB2886</f>
        <v>Chattogram_Metropolitan_IMAGE Image IV (Amanbazar)</v>
      </c>
      <c r="CD2886" s="627"/>
      <c r="CE2886" s="627"/>
      <c r="CF2886" s="627"/>
      <c r="CG2886" s="627"/>
      <c r="CH2886" s="627"/>
      <c r="CI2886" s="627"/>
      <c r="CJ2886" s="627"/>
      <c r="CK2886" s="627"/>
      <c r="CN2886" s="394" t="s">
        <v>1157</v>
      </c>
      <c r="CO2886" s="393" t="s">
        <v>766</v>
      </c>
      <c r="CP2886" s="393" t="str">
        <f t="shared" si="424"/>
        <v>Chattogram_Metropolitan_IMAGE Image IV (Amanbazar)</v>
      </c>
      <c r="CQ2886" s="627"/>
      <c r="CR2886" s="627"/>
      <c r="CS2886" s="627"/>
      <c r="CT2886" s="627"/>
      <c r="CU2886" s="627"/>
      <c r="CV2886" s="627"/>
      <c r="CW2886" s="627"/>
      <c r="CX2886" s="627"/>
      <c r="CZ2886" s="394" t="s">
        <v>1157</v>
      </c>
      <c r="DA2886" s="393" t="s">
        <v>766</v>
      </c>
      <c r="DB2886" s="393" t="str">
        <f t="shared" si="425"/>
        <v>Chattogram_Metropolitan_IMAGE Image IV (Amanbazar)</v>
      </c>
      <c r="DC2886" s="566"/>
      <c r="DD2886"/>
      <c r="DE2886" s="394" t="s">
        <v>1157</v>
      </c>
      <c r="DF2886" s="393" t="s">
        <v>766</v>
      </c>
      <c r="DG2886" s="393" t="str">
        <f t="shared" si="426"/>
        <v>Chattogram_Metropolitan_IMAGE Image IV (Amanbazar)</v>
      </c>
      <c r="DH2886" s="566"/>
      <c r="DI2886"/>
      <c r="DJ2886" s="394" t="s">
        <v>1157</v>
      </c>
      <c r="DK2886" s="393" t="s">
        <v>766</v>
      </c>
      <c r="DL2886" s="393" t="str">
        <f t="shared" si="427"/>
        <v>Chattogram_Metropolitan_IMAGE Image IV (Amanbazar)</v>
      </c>
      <c r="DM2886" s="566"/>
      <c r="DN2886"/>
      <c r="DO2886" s="394" t="s">
        <v>1157</v>
      </c>
      <c r="DP2886" s="393" t="s">
        <v>766</v>
      </c>
      <c r="DQ2886" s="393" t="str">
        <f t="shared" si="428"/>
        <v>Chattogram_Metropolitan_IMAGE Image IV (Amanbazar)</v>
      </c>
      <c r="DR2886" s="566"/>
    </row>
    <row r="2887" spans="1:122" ht="15" hidden="1" x14ac:dyDescent="0.25">
      <c r="A2887" s="394" t="s">
        <v>1157</v>
      </c>
      <c r="B2887" s="396" t="s">
        <v>767</v>
      </c>
      <c r="C2887" s="393" t="str">
        <f t="shared" si="410"/>
        <v>Chattogram_Metropolitan_IMAGE Image (Kattali Clinic)</v>
      </c>
      <c r="D2887" s="626"/>
      <c r="E2887" s="626"/>
      <c r="F2887" s="626"/>
      <c r="G2887" s="626"/>
      <c r="H2887" s="626"/>
      <c r="I2887" s="626"/>
      <c r="J2887" s="626"/>
      <c r="K2887" s="626"/>
      <c r="L2887" s="626"/>
      <c r="M2887" s="626"/>
      <c r="N2887" s="626"/>
      <c r="O2887" s="626"/>
      <c r="P2887" s="626"/>
      <c r="Q2887" s="626"/>
      <c r="R2887" s="626"/>
      <c r="U2887" s="394" t="s">
        <v>1157</v>
      </c>
      <c r="V2887" s="396" t="s">
        <v>767</v>
      </c>
      <c r="W2887" s="393" t="str">
        <f t="shared" si="411"/>
        <v>Chattogram_Metropolitan_IMAGE Image (Kattali Clinic)</v>
      </c>
      <c r="X2887" s="626"/>
      <c r="Y2887" s="626"/>
      <c r="Z2887" s="626"/>
      <c r="AA2887" s="626"/>
      <c r="AB2887" s="626"/>
      <c r="AC2887" s="626"/>
      <c r="AD2887" s="626"/>
      <c r="AE2887" s="626"/>
      <c r="AF2887" s="626"/>
      <c r="AG2887" s="626"/>
      <c r="AH2887" s="626"/>
      <c r="AI2887" s="626"/>
      <c r="AJ2887" s="626"/>
      <c r="AK2887" s="626"/>
      <c r="AL2887" s="626"/>
      <c r="AO2887" s="394" t="s">
        <v>1157</v>
      </c>
      <c r="AP2887" s="396" t="s">
        <v>767</v>
      </c>
      <c r="AQ2887" s="393" t="str">
        <f t="shared" si="422"/>
        <v>Chattogram_Metropolitan_IMAGE Image (Kattali Clinic)</v>
      </c>
      <c r="AR2887" s="627"/>
      <c r="AS2887" s="627"/>
      <c r="AT2887" s="627"/>
      <c r="AU2887" s="627"/>
      <c r="AV2887" s="627"/>
      <c r="AW2887" s="627"/>
      <c r="AX2887" s="627"/>
      <c r="AY2887" s="627"/>
      <c r="AZ2887" s="627"/>
      <c r="BA2887" s="627"/>
      <c r="BB2887" s="627"/>
      <c r="BC2887" s="627"/>
      <c r="BD2887" s="627"/>
      <c r="BE2887" s="627"/>
      <c r="BF2887" s="627"/>
      <c r="BH2887" s="394" t="s">
        <v>1157</v>
      </c>
      <c r="BI2887" s="396" t="s">
        <v>767</v>
      </c>
      <c r="BJ2887" s="393" t="str">
        <f t="shared" si="413"/>
        <v>Chattogram_Metropolitan_IMAGE Image (Kattali Clinic)</v>
      </c>
      <c r="BK2887" s="627"/>
      <c r="BL2887" s="627"/>
      <c r="BM2887" s="627"/>
      <c r="BN2887" s="627"/>
      <c r="BO2887" s="627"/>
      <c r="BP2887" s="627"/>
      <c r="BQ2887" s="627"/>
      <c r="BR2887" s="627"/>
      <c r="BS2887" s="627"/>
      <c r="BT2887" s="627"/>
      <c r="BU2887" s="627"/>
      <c r="BV2887" s="627"/>
      <c r="BW2887" s="627"/>
      <c r="BX2887" s="627"/>
      <c r="BY2887" s="627"/>
      <c r="CA2887" s="394" t="s">
        <v>1157</v>
      </c>
      <c r="CB2887" s="396" t="s">
        <v>767</v>
      </c>
      <c r="CC2887" s="393" t="str">
        <f t="shared" si="429"/>
        <v>Chattogram_Metropolitan_IMAGE Image (Kattali Clinic)</v>
      </c>
      <c r="CD2887" s="627"/>
      <c r="CE2887" s="627"/>
      <c r="CF2887" s="627"/>
      <c r="CG2887" s="627"/>
      <c r="CH2887" s="627"/>
      <c r="CI2887" s="627"/>
      <c r="CJ2887" s="627"/>
      <c r="CK2887" s="627"/>
      <c r="CN2887" s="394" t="s">
        <v>1157</v>
      </c>
      <c r="CO2887" s="396" t="s">
        <v>767</v>
      </c>
      <c r="CP2887" s="393" t="str">
        <f t="shared" si="424"/>
        <v>Chattogram_Metropolitan_IMAGE Image (Kattali Clinic)</v>
      </c>
      <c r="CQ2887" s="627"/>
      <c r="CR2887" s="627"/>
      <c r="CS2887" s="627"/>
      <c r="CT2887" s="627"/>
      <c r="CU2887" s="627"/>
      <c r="CV2887" s="627"/>
      <c r="CW2887" s="627"/>
      <c r="CX2887" s="627"/>
      <c r="CZ2887" s="394" t="s">
        <v>1157</v>
      </c>
      <c r="DA2887" s="396" t="s">
        <v>767</v>
      </c>
      <c r="DB2887" s="393" t="str">
        <f t="shared" si="425"/>
        <v>Chattogram_Metropolitan_IMAGE Image (Kattali Clinic)</v>
      </c>
      <c r="DC2887" s="566"/>
      <c r="DD2887"/>
      <c r="DE2887" s="394" t="s">
        <v>1157</v>
      </c>
      <c r="DF2887" s="396" t="s">
        <v>767</v>
      </c>
      <c r="DG2887" s="393" t="str">
        <f t="shared" si="426"/>
        <v>Chattogram_Metropolitan_IMAGE Image (Kattali Clinic)</v>
      </c>
      <c r="DH2887" s="566"/>
      <c r="DI2887"/>
      <c r="DJ2887" s="394" t="s">
        <v>1157</v>
      </c>
      <c r="DK2887" s="396" t="s">
        <v>767</v>
      </c>
      <c r="DL2887" s="393" t="str">
        <f t="shared" si="427"/>
        <v>Chattogram_Metropolitan_IMAGE Image (Kattali Clinic)</v>
      </c>
      <c r="DM2887" s="566"/>
      <c r="DN2887"/>
      <c r="DO2887" s="394" t="s">
        <v>1157</v>
      </c>
      <c r="DP2887" s="396" t="s">
        <v>767</v>
      </c>
      <c r="DQ2887" s="393" t="str">
        <f t="shared" si="428"/>
        <v>Chattogram_Metropolitan_IMAGE Image (Kattali Clinic)</v>
      </c>
      <c r="DR2887" s="566"/>
    </row>
    <row r="2888" spans="1:122" ht="15" hidden="1" x14ac:dyDescent="0.25">
      <c r="A2888" s="394" t="s">
        <v>1158</v>
      </c>
      <c r="B2888" s="393" t="s">
        <v>768</v>
      </c>
      <c r="C2888" s="393" t="str">
        <f t="shared" si="410"/>
        <v>Chattogram_Metropolitan_MAMATA Mamata-CHC-1</v>
      </c>
      <c r="D2888" s="626"/>
      <c r="E2888" s="626"/>
      <c r="F2888" s="626"/>
      <c r="G2888" s="626"/>
      <c r="H2888" s="626"/>
      <c r="I2888" s="626"/>
      <c r="J2888" s="626"/>
      <c r="K2888" s="626"/>
      <c r="L2888" s="626"/>
      <c r="M2888" s="626"/>
      <c r="N2888" s="626"/>
      <c r="O2888" s="626"/>
      <c r="P2888" s="626"/>
      <c r="Q2888" s="626"/>
      <c r="R2888" s="626"/>
      <c r="U2888" s="394" t="s">
        <v>1158</v>
      </c>
      <c r="V2888" s="393" t="s">
        <v>768</v>
      </c>
      <c r="W2888" s="393" t="str">
        <f t="shared" si="411"/>
        <v>Chattogram_Metropolitan_MAMATA Mamata-CHC-1</v>
      </c>
      <c r="X2888" s="626"/>
      <c r="Y2888" s="626"/>
      <c r="Z2888" s="626"/>
      <c r="AA2888" s="626"/>
      <c r="AB2888" s="626"/>
      <c r="AC2888" s="626"/>
      <c r="AD2888" s="626"/>
      <c r="AE2888" s="626"/>
      <c r="AF2888" s="626"/>
      <c r="AG2888" s="626"/>
      <c r="AH2888" s="626"/>
      <c r="AI2888" s="626"/>
      <c r="AJ2888" s="626"/>
      <c r="AK2888" s="626"/>
      <c r="AL2888" s="626"/>
      <c r="AO2888" s="394" t="s">
        <v>1158</v>
      </c>
      <c r="AP2888" s="393" t="s">
        <v>768</v>
      </c>
      <c r="AQ2888" s="393" t="str">
        <f t="shared" si="422"/>
        <v>Chattogram_Metropolitan_MAMATA Mamata-CHC-1</v>
      </c>
      <c r="AR2888" s="627"/>
      <c r="AS2888" s="627"/>
      <c r="AT2888" s="627"/>
      <c r="AU2888" s="627"/>
      <c r="AV2888" s="627"/>
      <c r="AW2888" s="627"/>
      <c r="AX2888" s="627"/>
      <c r="AY2888" s="627"/>
      <c r="AZ2888" s="627"/>
      <c r="BA2888" s="627"/>
      <c r="BB2888" s="627"/>
      <c r="BC2888" s="627"/>
      <c r="BD2888" s="627"/>
      <c r="BE2888" s="627"/>
      <c r="BF2888" s="627"/>
      <c r="BH2888" s="394" t="s">
        <v>1158</v>
      </c>
      <c r="BI2888" s="393" t="s">
        <v>768</v>
      </c>
      <c r="BJ2888" s="393" t="str">
        <f t="shared" si="413"/>
        <v>Chattogram_Metropolitan_MAMATA Mamata-CHC-1</v>
      </c>
      <c r="BK2888" s="627"/>
      <c r="BL2888" s="627"/>
      <c r="BM2888" s="627"/>
      <c r="BN2888" s="627"/>
      <c r="BO2888" s="627"/>
      <c r="BP2888" s="627"/>
      <c r="BQ2888" s="627"/>
      <c r="BR2888" s="627"/>
      <c r="BS2888" s="627"/>
      <c r="BT2888" s="627"/>
      <c r="BU2888" s="627"/>
      <c r="BV2888" s="627"/>
      <c r="BW2888" s="627"/>
      <c r="BX2888" s="627"/>
      <c r="BY2888" s="627"/>
      <c r="CA2888" s="394" t="s">
        <v>1158</v>
      </c>
      <c r="CB2888" s="393" t="s">
        <v>768</v>
      </c>
      <c r="CC2888" s="393" t="str">
        <f t="shared" si="429"/>
        <v>Chattogram_Metropolitan_MAMATA Mamata-CHC-1</v>
      </c>
      <c r="CD2888" s="627"/>
      <c r="CE2888" s="627"/>
      <c r="CF2888" s="627"/>
      <c r="CG2888" s="627"/>
      <c r="CH2888" s="627"/>
      <c r="CI2888" s="627"/>
      <c r="CJ2888" s="627"/>
      <c r="CK2888" s="627"/>
      <c r="CN2888" s="394" t="s">
        <v>1158</v>
      </c>
      <c r="CO2888" s="393" t="s">
        <v>768</v>
      </c>
      <c r="CP2888" s="393" t="str">
        <f t="shared" si="424"/>
        <v>Chattogram_Metropolitan_MAMATA Mamata-CHC-1</v>
      </c>
      <c r="CQ2888" s="627"/>
      <c r="CR2888" s="627"/>
      <c r="CS2888" s="627"/>
      <c r="CT2888" s="627"/>
      <c r="CU2888" s="627"/>
      <c r="CV2888" s="627"/>
      <c r="CW2888" s="627"/>
      <c r="CX2888" s="627"/>
      <c r="CZ2888" s="394" t="s">
        <v>1158</v>
      </c>
      <c r="DA2888" s="393" t="s">
        <v>768</v>
      </c>
      <c r="DB2888" s="393" t="str">
        <f t="shared" si="425"/>
        <v>Chattogram_Metropolitan_MAMATA Mamata-CHC-1</v>
      </c>
      <c r="DC2888" s="566"/>
      <c r="DD2888"/>
      <c r="DE2888" s="394" t="s">
        <v>1158</v>
      </c>
      <c r="DF2888" s="393" t="s">
        <v>768</v>
      </c>
      <c r="DG2888" s="393" t="str">
        <f t="shared" si="426"/>
        <v>Chattogram_Metropolitan_MAMATA Mamata-CHC-1</v>
      </c>
      <c r="DH2888" s="566"/>
      <c r="DI2888"/>
      <c r="DJ2888" s="394" t="s">
        <v>1158</v>
      </c>
      <c r="DK2888" s="393" t="s">
        <v>768</v>
      </c>
      <c r="DL2888" s="393" t="str">
        <f t="shared" si="427"/>
        <v>Chattogram_Metropolitan_MAMATA Mamata-CHC-1</v>
      </c>
      <c r="DM2888" s="566"/>
      <c r="DN2888"/>
      <c r="DO2888" s="394" t="s">
        <v>1158</v>
      </c>
      <c r="DP2888" s="393" t="s">
        <v>768</v>
      </c>
      <c r="DQ2888" s="393" t="str">
        <f t="shared" si="428"/>
        <v>Chattogram_Metropolitan_MAMATA Mamata-CHC-1</v>
      </c>
      <c r="DR2888" s="566"/>
    </row>
    <row r="2889" spans="1:122" ht="15" hidden="1" x14ac:dyDescent="0.25">
      <c r="A2889" s="394" t="s">
        <v>1158</v>
      </c>
      <c r="B2889" s="393" t="s">
        <v>769</v>
      </c>
      <c r="C2889" s="393" t="str">
        <f t="shared" si="410"/>
        <v>Chattogram_Metropolitan_MAMATA Mamata-CHC-2 ( West Madarbari)</v>
      </c>
      <c r="D2889" s="626"/>
      <c r="E2889" s="626"/>
      <c r="F2889" s="626"/>
      <c r="G2889" s="626"/>
      <c r="H2889" s="626"/>
      <c r="I2889" s="626"/>
      <c r="J2889" s="626"/>
      <c r="K2889" s="626"/>
      <c r="L2889" s="626"/>
      <c r="M2889" s="626"/>
      <c r="N2889" s="626"/>
      <c r="O2889" s="626"/>
      <c r="P2889" s="626"/>
      <c r="Q2889" s="626"/>
      <c r="R2889" s="626"/>
      <c r="U2889" s="394" t="s">
        <v>1158</v>
      </c>
      <c r="V2889" s="393" t="s">
        <v>769</v>
      </c>
      <c r="W2889" s="393" t="str">
        <f t="shared" si="411"/>
        <v>Chattogram_Metropolitan_MAMATA Mamata-CHC-2 ( West Madarbari)</v>
      </c>
      <c r="X2889" s="626"/>
      <c r="Y2889" s="626"/>
      <c r="Z2889" s="626"/>
      <c r="AA2889" s="626"/>
      <c r="AB2889" s="626"/>
      <c r="AC2889" s="626"/>
      <c r="AD2889" s="626"/>
      <c r="AE2889" s="626"/>
      <c r="AF2889" s="626"/>
      <c r="AG2889" s="626"/>
      <c r="AH2889" s="626"/>
      <c r="AI2889" s="626"/>
      <c r="AJ2889" s="626"/>
      <c r="AK2889" s="626"/>
      <c r="AL2889" s="626"/>
      <c r="AO2889" s="394" t="s">
        <v>1158</v>
      </c>
      <c r="AP2889" s="393" t="s">
        <v>769</v>
      </c>
      <c r="AQ2889" s="393" t="str">
        <f t="shared" si="422"/>
        <v>Chattogram_Metropolitan_MAMATA Mamata-CHC-2 ( West Madarbari)</v>
      </c>
      <c r="AR2889" s="627"/>
      <c r="AS2889" s="627"/>
      <c r="AT2889" s="627"/>
      <c r="AU2889" s="627"/>
      <c r="AV2889" s="627"/>
      <c r="AW2889" s="627"/>
      <c r="AX2889" s="627"/>
      <c r="AY2889" s="627"/>
      <c r="AZ2889" s="627"/>
      <c r="BA2889" s="627"/>
      <c r="BB2889" s="627"/>
      <c r="BC2889" s="627"/>
      <c r="BD2889" s="627"/>
      <c r="BE2889" s="627"/>
      <c r="BF2889" s="627"/>
      <c r="BH2889" s="394" t="s">
        <v>1158</v>
      </c>
      <c r="BI2889" s="393" t="s">
        <v>769</v>
      </c>
      <c r="BJ2889" s="393" t="str">
        <f t="shared" si="413"/>
        <v>Chattogram_Metropolitan_MAMATA Mamata-CHC-2 ( West Madarbari)</v>
      </c>
      <c r="BK2889" s="627"/>
      <c r="BL2889" s="627"/>
      <c r="BM2889" s="627"/>
      <c r="BN2889" s="627"/>
      <c r="BO2889" s="627"/>
      <c r="BP2889" s="627"/>
      <c r="BQ2889" s="627"/>
      <c r="BR2889" s="627"/>
      <c r="BS2889" s="627"/>
      <c r="BT2889" s="627"/>
      <c r="BU2889" s="627"/>
      <c r="BV2889" s="627"/>
      <c r="BW2889" s="627"/>
      <c r="BX2889" s="627"/>
      <c r="BY2889" s="627"/>
      <c r="CA2889" s="394" t="s">
        <v>1158</v>
      </c>
      <c r="CB2889" s="393" t="s">
        <v>769</v>
      </c>
      <c r="CC2889" s="393" t="str">
        <f t="shared" si="429"/>
        <v>Chattogram_Metropolitan_MAMATA Mamata-CHC-2 ( West Madarbari)</v>
      </c>
      <c r="CD2889" s="627"/>
      <c r="CE2889" s="627"/>
      <c r="CF2889" s="627"/>
      <c r="CG2889" s="627"/>
      <c r="CH2889" s="627"/>
      <c r="CI2889" s="627"/>
      <c r="CJ2889" s="627"/>
      <c r="CK2889" s="627"/>
      <c r="CN2889" s="394" t="s">
        <v>1158</v>
      </c>
      <c r="CO2889" s="393" t="s">
        <v>769</v>
      </c>
      <c r="CP2889" s="393" t="str">
        <f t="shared" si="424"/>
        <v>Chattogram_Metropolitan_MAMATA Mamata-CHC-2 ( West Madarbari)</v>
      </c>
      <c r="CQ2889" s="627"/>
      <c r="CR2889" s="627"/>
      <c r="CS2889" s="627"/>
      <c r="CT2889" s="627"/>
      <c r="CU2889" s="627"/>
      <c r="CV2889" s="627"/>
      <c r="CW2889" s="627"/>
      <c r="CX2889" s="627"/>
      <c r="CZ2889" s="394" t="s">
        <v>1158</v>
      </c>
      <c r="DA2889" s="393" t="s">
        <v>769</v>
      </c>
      <c r="DB2889" s="393" t="str">
        <f t="shared" si="425"/>
        <v>Chattogram_Metropolitan_MAMATA Mamata-CHC-2 ( West Madarbari)</v>
      </c>
      <c r="DC2889" s="566"/>
      <c r="DD2889"/>
      <c r="DE2889" s="394" t="s">
        <v>1158</v>
      </c>
      <c r="DF2889" s="393" t="s">
        <v>769</v>
      </c>
      <c r="DG2889" s="393" t="str">
        <f t="shared" si="426"/>
        <v>Chattogram_Metropolitan_MAMATA Mamata-CHC-2 ( West Madarbari)</v>
      </c>
      <c r="DH2889" s="566"/>
      <c r="DI2889"/>
      <c r="DJ2889" s="394" t="s">
        <v>1158</v>
      </c>
      <c r="DK2889" s="393" t="s">
        <v>769</v>
      </c>
      <c r="DL2889" s="393" t="str">
        <f t="shared" si="427"/>
        <v>Chattogram_Metropolitan_MAMATA Mamata-CHC-2 ( West Madarbari)</v>
      </c>
      <c r="DM2889" s="566"/>
      <c r="DN2889"/>
      <c r="DO2889" s="394" t="s">
        <v>1158</v>
      </c>
      <c r="DP2889" s="393" t="s">
        <v>769</v>
      </c>
      <c r="DQ2889" s="393" t="str">
        <f t="shared" si="428"/>
        <v>Chattogram_Metropolitan_MAMATA Mamata-CHC-2 ( West Madarbari)</v>
      </c>
      <c r="DR2889" s="566"/>
    </row>
    <row r="2890" spans="1:122" ht="15" hidden="1" x14ac:dyDescent="0.25">
      <c r="A2890" s="394" t="s">
        <v>1158</v>
      </c>
      <c r="B2890" s="393" t="s">
        <v>770</v>
      </c>
      <c r="C2890" s="393" t="str">
        <f t="shared" si="410"/>
        <v>Chattogram_Metropolitan_MAMATA Mamata-CHC-4</v>
      </c>
      <c r="D2890" s="626"/>
      <c r="E2890" s="626"/>
      <c r="F2890" s="626"/>
      <c r="G2890" s="626"/>
      <c r="H2890" s="626"/>
      <c r="I2890" s="626"/>
      <c r="J2890" s="626"/>
      <c r="K2890" s="626"/>
      <c r="L2890" s="626"/>
      <c r="M2890" s="626"/>
      <c r="N2890" s="626"/>
      <c r="O2890" s="626"/>
      <c r="P2890" s="626"/>
      <c r="Q2890" s="626"/>
      <c r="R2890" s="626"/>
      <c r="U2890" s="394" t="s">
        <v>1158</v>
      </c>
      <c r="V2890" s="393" t="s">
        <v>770</v>
      </c>
      <c r="W2890" s="393" t="str">
        <f t="shared" si="411"/>
        <v>Chattogram_Metropolitan_MAMATA Mamata-CHC-4</v>
      </c>
      <c r="X2890" s="626"/>
      <c r="Y2890" s="626"/>
      <c r="Z2890" s="626"/>
      <c r="AA2890" s="626"/>
      <c r="AB2890" s="626"/>
      <c r="AC2890" s="626"/>
      <c r="AD2890" s="626"/>
      <c r="AE2890" s="626"/>
      <c r="AF2890" s="626"/>
      <c r="AG2890" s="626"/>
      <c r="AH2890" s="626"/>
      <c r="AI2890" s="626"/>
      <c r="AJ2890" s="626"/>
      <c r="AK2890" s="626"/>
      <c r="AL2890" s="626"/>
      <c r="AO2890" s="394" t="s">
        <v>1158</v>
      </c>
      <c r="AP2890" s="393" t="s">
        <v>770</v>
      </c>
      <c r="AQ2890" s="393" t="str">
        <f t="shared" si="422"/>
        <v>Chattogram_Metropolitan_MAMATA Mamata-CHC-4</v>
      </c>
      <c r="AR2890" s="627"/>
      <c r="AS2890" s="627"/>
      <c r="AT2890" s="627"/>
      <c r="AU2890" s="627"/>
      <c r="AV2890" s="627"/>
      <c r="AW2890" s="627"/>
      <c r="AX2890" s="627"/>
      <c r="AY2890" s="627"/>
      <c r="AZ2890" s="627"/>
      <c r="BA2890" s="627"/>
      <c r="BB2890" s="627"/>
      <c r="BC2890" s="627"/>
      <c r="BD2890" s="627"/>
      <c r="BE2890" s="627"/>
      <c r="BF2890" s="627"/>
      <c r="BH2890" s="394" t="s">
        <v>1158</v>
      </c>
      <c r="BI2890" s="393" t="s">
        <v>770</v>
      </c>
      <c r="BJ2890" s="393" t="str">
        <f t="shared" si="413"/>
        <v>Chattogram_Metropolitan_MAMATA Mamata-CHC-4</v>
      </c>
      <c r="BK2890" s="627"/>
      <c r="BL2890" s="627"/>
      <c r="BM2890" s="627"/>
      <c r="BN2890" s="627"/>
      <c r="BO2890" s="627"/>
      <c r="BP2890" s="627"/>
      <c r="BQ2890" s="627"/>
      <c r="BR2890" s="627"/>
      <c r="BS2890" s="627"/>
      <c r="BT2890" s="627"/>
      <c r="BU2890" s="627"/>
      <c r="BV2890" s="627"/>
      <c r="BW2890" s="627"/>
      <c r="BX2890" s="627"/>
      <c r="BY2890" s="627"/>
      <c r="CA2890" s="394" t="s">
        <v>1158</v>
      </c>
      <c r="CB2890" s="393" t="s">
        <v>770</v>
      </c>
      <c r="CC2890" s="393" t="str">
        <f t="shared" si="429"/>
        <v>Chattogram_Metropolitan_MAMATA Mamata-CHC-4</v>
      </c>
      <c r="CD2890" s="628"/>
      <c r="CE2890" s="628"/>
      <c r="CF2890" s="628"/>
      <c r="CG2890" s="628"/>
      <c r="CH2890" s="628"/>
      <c r="CI2890" s="628"/>
      <c r="CJ2890" s="628"/>
      <c r="CK2890" s="628"/>
      <c r="CN2890" s="394" t="s">
        <v>1158</v>
      </c>
      <c r="CO2890" s="393" t="s">
        <v>770</v>
      </c>
      <c r="CP2890" s="393" t="str">
        <f t="shared" si="424"/>
        <v>Chattogram_Metropolitan_MAMATA Mamata-CHC-4</v>
      </c>
      <c r="CQ2890" s="628"/>
      <c r="CR2890" s="628"/>
      <c r="CS2890" s="628"/>
      <c r="CT2890" s="628"/>
      <c r="CU2890" s="628"/>
      <c r="CV2890" s="628"/>
      <c r="CW2890" s="628"/>
      <c r="CX2890" s="628"/>
      <c r="CZ2890" s="394" t="s">
        <v>1158</v>
      </c>
      <c r="DA2890" s="393" t="s">
        <v>770</v>
      </c>
      <c r="DB2890" s="393" t="str">
        <f t="shared" si="425"/>
        <v>Chattogram_Metropolitan_MAMATA Mamata-CHC-4</v>
      </c>
      <c r="DC2890" s="566"/>
      <c r="DD2890"/>
      <c r="DE2890" s="394" t="s">
        <v>1158</v>
      </c>
      <c r="DF2890" s="393" t="s">
        <v>770</v>
      </c>
      <c r="DG2890" s="393" t="str">
        <f t="shared" si="426"/>
        <v>Chattogram_Metropolitan_MAMATA Mamata-CHC-4</v>
      </c>
      <c r="DH2890" s="566"/>
      <c r="DI2890"/>
      <c r="DJ2890" s="394" t="s">
        <v>1158</v>
      </c>
      <c r="DK2890" s="393" t="s">
        <v>770</v>
      </c>
      <c r="DL2890" s="393" t="str">
        <f t="shared" si="427"/>
        <v>Chattogram_Metropolitan_MAMATA Mamata-CHC-4</v>
      </c>
      <c r="DM2890" s="566"/>
      <c r="DN2890"/>
      <c r="DO2890" s="394" t="s">
        <v>1158</v>
      </c>
      <c r="DP2890" s="393" t="s">
        <v>770</v>
      </c>
      <c r="DQ2890" s="393" t="str">
        <f t="shared" si="428"/>
        <v>Chattogram_Metropolitan_MAMATA Mamata-CHC-4</v>
      </c>
      <c r="DR2890" s="566"/>
    </row>
    <row r="2891" spans="1:122" ht="15" hidden="1" x14ac:dyDescent="0.25">
      <c r="A2891" s="394" t="s">
        <v>1158</v>
      </c>
      <c r="B2891" s="393" t="s">
        <v>771</v>
      </c>
      <c r="C2891" s="393" t="str">
        <f t="shared" si="410"/>
        <v>Chattogram_Metropolitan_MAMATA Mamata-CHC-5</v>
      </c>
      <c r="D2891" s="626"/>
      <c r="E2891" s="626"/>
      <c r="F2891" s="626"/>
      <c r="G2891" s="626"/>
      <c r="H2891" s="626"/>
      <c r="I2891" s="626"/>
      <c r="J2891" s="626"/>
      <c r="K2891" s="626"/>
      <c r="L2891" s="626"/>
      <c r="M2891" s="626"/>
      <c r="N2891" s="626"/>
      <c r="O2891" s="626"/>
      <c r="P2891" s="626"/>
      <c r="Q2891" s="626"/>
      <c r="R2891" s="626"/>
      <c r="U2891" s="394" t="s">
        <v>1158</v>
      </c>
      <c r="V2891" s="393" t="s">
        <v>771</v>
      </c>
      <c r="W2891" s="393" t="str">
        <f t="shared" si="411"/>
        <v>Chattogram_Metropolitan_MAMATA Mamata-CHC-5</v>
      </c>
      <c r="X2891" s="626"/>
      <c r="Y2891" s="626"/>
      <c r="Z2891" s="626"/>
      <c r="AA2891" s="626"/>
      <c r="AB2891" s="626"/>
      <c r="AC2891" s="626"/>
      <c r="AD2891" s="626"/>
      <c r="AE2891" s="626"/>
      <c r="AF2891" s="626"/>
      <c r="AG2891" s="626"/>
      <c r="AH2891" s="626"/>
      <c r="AI2891" s="626"/>
      <c r="AJ2891" s="626"/>
      <c r="AK2891" s="626"/>
      <c r="AL2891" s="626"/>
      <c r="AO2891" s="394" t="s">
        <v>1158</v>
      </c>
      <c r="AP2891" s="393" t="s">
        <v>771</v>
      </c>
      <c r="AQ2891" s="393" t="str">
        <f t="shared" si="422"/>
        <v>Chattogram_Metropolitan_MAMATA Mamata-CHC-5</v>
      </c>
      <c r="AR2891" s="627"/>
      <c r="AS2891" s="627"/>
      <c r="AT2891" s="627"/>
      <c r="AU2891" s="627"/>
      <c r="AV2891" s="627"/>
      <c r="AW2891" s="627"/>
      <c r="AX2891" s="627"/>
      <c r="AY2891" s="627"/>
      <c r="AZ2891" s="627"/>
      <c r="BA2891" s="627"/>
      <c r="BB2891" s="627"/>
      <c r="BC2891" s="627"/>
      <c r="BD2891" s="627"/>
      <c r="BE2891" s="627"/>
      <c r="BF2891" s="627"/>
      <c r="BH2891" s="394" t="s">
        <v>1158</v>
      </c>
      <c r="BI2891" s="393" t="s">
        <v>771</v>
      </c>
      <c r="BJ2891" s="393" t="str">
        <f t="shared" si="413"/>
        <v>Chattogram_Metropolitan_MAMATA Mamata-CHC-5</v>
      </c>
      <c r="BK2891" s="627"/>
      <c r="BL2891" s="627"/>
      <c r="BM2891" s="627"/>
      <c r="BN2891" s="627"/>
      <c r="BO2891" s="627"/>
      <c r="BP2891" s="627"/>
      <c r="BQ2891" s="627"/>
      <c r="BR2891" s="627"/>
      <c r="BS2891" s="627"/>
      <c r="BT2891" s="627"/>
      <c r="BU2891" s="627"/>
      <c r="BV2891" s="627"/>
      <c r="BW2891" s="627"/>
      <c r="BX2891" s="627"/>
      <c r="BY2891" s="627"/>
      <c r="CA2891" s="394" t="s">
        <v>1158</v>
      </c>
      <c r="CB2891" s="393" t="s">
        <v>771</v>
      </c>
      <c r="CC2891" s="393" t="str">
        <f t="shared" si="429"/>
        <v>Chattogram_Metropolitan_MAMATA Mamata-CHC-5</v>
      </c>
      <c r="CD2891" s="627"/>
      <c r="CE2891" s="627"/>
      <c r="CF2891" s="627"/>
      <c r="CG2891" s="627"/>
      <c r="CH2891" s="627"/>
      <c r="CI2891" s="627"/>
      <c r="CJ2891" s="627"/>
      <c r="CK2891" s="627"/>
      <c r="CN2891" s="394" t="s">
        <v>1158</v>
      </c>
      <c r="CO2891" s="393" t="s">
        <v>771</v>
      </c>
      <c r="CP2891" s="393" t="str">
        <f t="shared" si="424"/>
        <v>Chattogram_Metropolitan_MAMATA Mamata-CHC-5</v>
      </c>
      <c r="CQ2891" s="627"/>
      <c r="CR2891" s="627"/>
      <c r="CS2891" s="627"/>
      <c r="CT2891" s="627"/>
      <c r="CU2891" s="627"/>
      <c r="CV2891" s="627"/>
      <c r="CW2891" s="627"/>
      <c r="CX2891" s="627"/>
      <c r="CZ2891" s="394" t="s">
        <v>1158</v>
      </c>
      <c r="DA2891" s="393" t="s">
        <v>771</v>
      </c>
      <c r="DB2891" s="393" t="str">
        <f t="shared" si="425"/>
        <v>Chattogram_Metropolitan_MAMATA Mamata-CHC-5</v>
      </c>
      <c r="DC2891" s="566"/>
      <c r="DD2891"/>
      <c r="DE2891" s="394" t="s">
        <v>1158</v>
      </c>
      <c r="DF2891" s="393" t="s">
        <v>771</v>
      </c>
      <c r="DG2891" s="393" t="str">
        <f t="shared" si="426"/>
        <v>Chattogram_Metropolitan_MAMATA Mamata-CHC-5</v>
      </c>
      <c r="DH2891" s="566"/>
      <c r="DI2891"/>
      <c r="DJ2891" s="394" t="s">
        <v>1158</v>
      </c>
      <c r="DK2891" s="393" t="s">
        <v>771</v>
      </c>
      <c r="DL2891" s="393" t="str">
        <f t="shared" si="427"/>
        <v>Chattogram_Metropolitan_MAMATA Mamata-CHC-5</v>
      </c>
      <c r="DM2891" s="566"/>
      <c r="DN2891"/>
      <c r="DO2891" s="394" t="s">
        <v>1158</v>
      </c>
      <c r="DP2891" s="393" t="s">
        <v>771</v>
      </c>
      <c r="DQ2891" s="393" t="str">
        <f t="shared" si="428"/>
        <v>Chattogram_Metropolitan_MAMATA Mamata-CHC-5</v>
      </c>
      <c r="DR2891" s="566"/>
    </row>
    <row r="2892" spans="1:122" ht="15" hidden="1" x14ac:dyDescent="0.25">
      <c r="A2892" s="394" t="s">
        <v>1158</v>
      </c>
      <c r="B2892" s="393" t="s">
        <v>772</v>
      </c>
      <c r="C2892" s="393" t="str">
        <f t="shared" si="410"/>
        <v>Chattogram_Metropolitan_MAMATA Mamata-CHC-6 ( Khulshi)</v>
      </c>
      <c r="D2892" s="626"/>
      <c r="E2892" s="626"/>
      <c r="F2892" s="626"/>
      <c r="G2892" s="626"/>
      <c r="H2892" s="626"/>
      <c r="I2892" s="626"/>
      <c r="J2892" s="626"/>
      <c r="K2892" s="626"/>
      <c r="L2892" s="626"/>
      <c r="M2892" s="626"/>
      <c r="N2892" s="626"/>
      <c r="O2892" s="626"/>
      <c r="P2892" s="626"/>
      <c r="Q2892" s="626"/>
      <c r="R2892" s="626"/>
      <c r="U2892" s="394" t="s">
        <v>1158</v>
      </c>
      <c r="V2892" s="393" t="s">
        <v>772</v>
      </c>
      <c r="W2892" s="393" t="str">
        <f t="shared" si="411"/>
        <v>Chattogram_Metropolitan_MAMATA Mamata-CHC-6 ( Khulshi)</v>
      </c>
      <c r="X2892" s="626"/>
      <c r="Y2892" s="626"/>
      <c r="Z2892" s="626"/>
      <c r="AA2892" s="626"/>
      <c r="AB2892" s="626"/>
      <c r="AC2892" s="626"/>
      <c r="AD2892" s="626"/>
      <c r="AE2892" s="626"/>
      <c r="AF2892" s="626"/>
      <c r="AG2892" s="626"/>
      <c r="AH2892" s="626"/>
      <c r="AI2892" s="626"/>
      <c r="AJ2892" s="626"/>
      <c r="AK2892" s="626"/>
      <c r="AL2892" s="626"/>
      <c r="AO2892" s="394" t="s">
        <v>1158</v>
      </c>
      <c r="AP2892" s="393" t="s">
        <v>772</v>
      </c>
      <c r="AQ2892" s="393" t="str">
        <f t="shared" si="422"/>
        <v>Chattogram_Metropolitan_MAMATA Mamata-CHC-6 ( Khulshi)</v>
      </c>
      <c r="AR2892" s="627"/>
      <c r="AS2892" s="627"/>
      <c r="AT2892" s="627"/>
      <c r="AU2892" s="627"/>
      <c r="AV2892" s="627"/>
      <c r="AW2892" s="627"/>
      <c r="AX2892" s="627"/>
      <c r="AY2892" s="627"/>
      <c r="AZ2892" s="627"/>
      <c r="BA2892" s="627"/>
      <c r="BB2892" s="627"/>
      <c r="BC2892" s="627"/>
      <c r="BD2892" s="627"/>
      <c r="BE2892" s="627"/>
      <c r="BF2892" s="627"/>
      <c r="BH2892" s="394" t="s">
        <v>1158</v>
      </c>
      <c r="BI2892" s="393" t="s">
        <v>772</v>
      </c>
      <c r="BJ2892" s="393" t="str">
        <f t="shared" si="413"/>
        <v>Chattogram_Metropolitan_MAMATA Mamata-CHC-6 ( Khulshi)</v>
      </c>
      <c r="BK2892" s="627"/>
      <c r="BL2892" s="627"/>
      <c r="BM2892" s="627"/>
      <c r="BN2892" s="627"/>
      <c r="BO2892" s="627"/>
      <c r="BP2892" s="627"/>
      <c r="BQ2892" s="627"/>
      <c r="BR2892" s="627"/>
      <c r="BS2892" s="627"/>
      <c r="BT2892" s="627"/>
      <c r="BU2892" s="627"/>
      <c r="BV2892" s="627"/>
      <c r="BW2892" s="627"/>
      <c r="BX2892" s="627"/>
      <c r="BY2892" s="627"/>
      <c r="CA2892" s="394" t="s">
        <v>1158</v>
      </c>
      <c r="CB2892" s="393" t="s">
        <v>772</v>
      </c>
      <c r="CC2892" s="393" t="str">
        <f t="shared" si="429"/>
        <v>Chattogram_Metropolitan_MAMATA Mamata-CHC-6 ( Khulshi)</v>
      </c>
      <c r="CD2892" s="627"/>
      <c r="CE2892" s="627"/>
      <c r="CF2892" s="627"/>
      <c r="CG2892" s="627"/>
      <c r="CH2892" s="627"/>
      <c r="CI2892" s="627"/>
      <c r="CJ2892" s="627"/>
      <c r="CK2892" s="627"/>
      <c r="CN2892" s="394" t="s">
        <v>1158</v>
      </c>
      <c r="CO2892" s="393" t="s">
        <v>772</v>
      </c>
      <c r="CP2892" s="393" t="str">
        <f t="shared" si="424"/>
        <v>Chattogram_Metropolitan_MAMATA Mamata-CHC-6 ( Khulshi)</v>
      </c>
      <c r="CQ2892" s="627"/>
      <c r="CR2892" s="627"/>
      <c r="CS2892" s="627"/>
      <c r="CT2892" s="627"/>
      <c r="CU2892" s="627"/>
      <c r="CV2892" s="627"/>
      <c r="CW2892" s="627"/>
      <c r="CX2892" s="627"/>
      <c r="CZ2892" s="394" t="s">
        <v>1158</v>
      </c>
      <c r="DA2892" s="393" t="s">
        <v>772</v>
      </c>
      <c r="DB2892" s="393" t="str">
        <f t="shared" si="425"/>
        <v>Chattogram_Metropolitan_MAMATA Mamata-CHC-6 ( Khulshi)</v>
      </c>
      <c r="DC2892" s="566"/>
      <c r="DD2892"/>
      <c r="DE2892" s="394" t="s">
        <v>1158</v>
      </c>
      <c r="DF2892" s="393" t="s">
        <v>772</v>
      </c>
      <c r="DG2892" s="393" t="str">
        <f t="shared" si="426"/>
        <v>Chattogram_Metropolitan_MAMATA Mamata-CHC-6 ( Khulshi)</v>
      </c>
      <c r="DH2892" s="566"/>
      <c r="DI2892"/>
      <c r="DJ2892" s="394" t="s">
        <v>1158</v>
      </c>
      <c r="DK2892" s="393" t="s">
        <v>772</v>
      </c>
      <c r="DL2892" s="393" t="str">
        <f t="shared" si="427"/>
        <v>Chattogram_Metropolitan_MAMATA Mamata-CHC-6 ( Khulshi)</v>
      </c>
      <c r="DM2892" s="566"/>
      <c r="DN2892"/>
      <c r="DO2892" s="394" t="s">
        <v>1158</v>
      </c>
      <c r="DP2892" s="393" t="s">
        <v>772</v>
      </c>
      <c r="DQ2892" s="393" t="str">
        <f t="shared" si="428"/>
        <v>Chattogram_Metropolitan_MAMATA Mamata-CHC-6 ( Khulshi)</v>
      </c>
      <c r="DR2892" s="566"/>
    </row>
    <row r="2893" spans="1:122" ht="15" hidden="1" x14ac:dyDescent="0.25">
      <c r="A2893" s="394" t="s">
        <v>1158</v>
      </c>
      <c r="B2893" s="393" t="s">
        <v>773</v>
      </c>
      <c r="C2893" s="393" t="str">
        <f t="shared" si="410"/>
        <v>Chattogram_Metropolitan_MAMATA Mamata-CHC-7 ( Ambagan, Pahartoly)</v>
      </c>
      <c r="D2893" s="626"/>
      <c r="E2893" s="626"/>
      <c r="F2893" s="626"/>
      <c r="G2893" s="626"/>
      <c r="H2893" s="626"/>
      <c r="I2893" s="626"/>
      <c r="J2893" s="626"/>
      <c r="K2893" s="626"/>
      <c r="L2893" s="626"/>
      <c r="M2893" s="626"/>
      <c r="N2893" s="626"/>
      <c r="O2893" s="626"/>
      <c r="P2893" s="626"/>
      <c r="Q2893" s="626"/>
      <c r="R2893" s="626"/>
      <c r="U2893" s="394" t="s">
        <v>1158</v>
      </c>
      <c r="V2893" s="393" t="s">
        <v>773</v>
      </c>
      <c r="W2893" s="393" t="str">
        <f t="shared" si="411"/>
        <v>Chattogram_Metropolitan_MAMATA Mamata-CHC-7 ( Ambagan, Pahartoly)</v>
      </c>
      <c r="X2893" s="626"/>
      <c r="Y2893" s="626"/>
      <c r="Z2893" s="626"/>
      <c r="AA2893" s="626"/>
      <c r="AB2893" s="626"/>
      <c r="AC2893" s="626"/>
      <c r="AD2893" s="626"/>
      <c r="AE2893" s="626"/>
      <c r="AF2893" s="626"/>
      <c r="AG2893" s="626"/>
      <c r="AH2893" s="626"/>
      <c r="AI2893" s="626"/>
      <c r="AJ2893" s="626"/>
      <c r="AK2893" s="626"/>
      <c r="AL2893" s="626"/>
      <c r="AO2893" s="394" t="s">
        <v>1158</v>
      </c>
      <c r="AP2893" s="393" t="s">
        <v>773</v>
      </c>
      <c r="AQ2893" s="393" t="str">
        <f t="shared" si="422"/>
        <v>Chattogram_Metropolitan_MAMATA Mamata-CHC-7 ( Ambagan, Pahartoly)</v>
      </c>
      <c r="AR2893" s="627"/>
      <c r="AS2893" s="627"/>
      <c r="AT2893" s="627"/>
      <c r="AU2893" s="627"/>
      <c r="AV2893" s="627"/>
      <c r="AW2893" s="627"/>
      <c r="AX2893" s="627"/>
      <c r="AY2893" s="627"/>
      <c r="AZ2893" s="627"/>
      <c r="BA2893" s="627"/>
      <c r="BB2893" s="627"/>
      <c r="BC2893" s="627"/>
      <c r="BD2893" s="627"/>
      <c r="BE2893" s="627"/>
      <c r="BF2893" s="627"/>
      <c r="BH2893" s="394" t="s">
        <v>1158</v>
      </c>
      <c r="BI2893" s="393" t="s">
        <v>773</v>
      </c>
      <c r="BJ2893" s="393" t="str">
        <f t="shared" si="413"/>
        <v>Chattogram_Metropolitan_MAMATA Mamata-CHC-7 ( Ambagan, Pahartoly)</v>
      </c>
      <c r="BK2893" s="627"/>
      <c r="BL2893" s="627"/>
      <c r="BM2893" s="627"/>
      <c r="BN2893" s="627"/>
      <c r="BO2893" s="627"/>
      <c r="BP2893" s="627"/>
      <c r="BQ2893" s="627"/>
      <c r="BR2893" s="627"/>
      <c r="BS2893" s="627"/>
      <c r="BT2893" s="627"/>
      <c r="BU2893" s="627"/>
      <c r="BV2893" s="627"/>
      <c r="BW2893" s="627"/>
      <c r="BX2893" s="627"/>
      <c r="BY2893" s="627"/>
      <c r="CA2893" s="394" t="s">
        <v>1158</v>
      </c>
      <c r="CB2893" s="393" t="s">
        <v>773</v>
      </c>
      <c r="CC2893" s="393" t="str">
        <f t="shared" si="429"/>
        <v>Chattogram_Metropolitan_MAMATA Mamata-CHC-7 ( Ambagan, Pahartoly)</v>
      </c>
      <c r="CD2893" s="627"/>
      <c r="CE2893" s="627"/>
      <c r="CF2893" s="627"/>
      <c r="CG2893" s="627"/>
      <c r="CH2893" s="627"/>
      <c r="CI2893" s="627"/>
      <c r="CJ2893" s="627"/>
      <c r="CK2893" s="627"/>
      <c r="CN2893" s="394" t="s">
        <v>1158</v>
      </c>
      <c r="CO2893" s="393" t="s">
        <v>773</v>
      </c>
      <c r="CP2893" s="393" t="str">
        <f t="shared" si="424"/>
        <v>Chattogram_Metropolitan_MAMATA Mamata-CHC-7 ( Ambagan, Pahartoly)</v>
      </c>
      <c r="CQ2893" s="627"/>
      <c r="CR2893" s="627"/>
      <c r="CS2893" s="627"/>
      <c r="CT2893" s="627"/>
      <c r="CU2893" s="627"/>
      <c r="CV2893" s="627"/>
      <c r="CW2893" s="627"/>
      <c r="CX2893" s="627"/>
      <c r="CZ2893" s="394" t="s">
        <v>1158</v>
      </c>
      <c r="DA2893" s="393" t="s">
        <v>773</v>
      </c>
      <c r="DB2893" s="393" t="str">
        <f t="shared" si="425"/>
        <v>Chattogram_Metropolitan_MAMATA Mamata-CHC-7 ( Ambagan, Pahartoly)</v>
      </c>
      <c r="DC2893" s="566"/>
      <c r="DD2893"/>
      <c r="DE2893" s="394" t="s">
        <v>1158</v>
      </c>
      <c r="DF2893" s="393" t="s">
        <v>773</v>
      </c>
      <c r="DG2893" s="393" t="str">
        <f t="shared" si="426"/>
        <v>Chattogram_Metropolitan_MAMATA Mamata-CHC-7 ( Ambagan, Pahartoly)</v>
      </c>
      <c r="DH2893" s="566"/>
      <c r="DI2893"/>
      <c r="DJ2893" s="394" t="s">
        <v>1158</v>
      </c>
      <c r="DK2893" s="393" t="s">
        <v>773</v>
      </c>
      <c r="DL2893" s="393" t="str">
        <f t="shared" si="427"/>
        <v>Chattogram_Metropolitan_MAMATA Mamata-CHC-7 ( Ambagan, Pahartoly)</v>
      </c>
      <c r="DM2893" s="566"/>
      <c r="DN2893"/>
      <c r="DO2893" s="394" t="s">
        <v>1158</v>
      </c>
      <c r="DP2893" s="393" t="s">
        <v>773</v>
      </c>
      <c r="DQ2893" s="393" t="str">
        <f t="shared" si="428"/>
        <v>Chattogram_Metropolitan_MAMATA Mamata-CHC-7 ( Ambagan, Pahartoly)</v>
      </c>
      <c r="DR2893" s="566"/>
    </row>
    <row r="2894" spans="1:122" ht="15" hidden="1" x14ac:dyDescent="0.25">
      <c r="A2894" s="394" t="s">
        <v>1158</v>
      </c>
      <c r="B2894" s="393" t="s">
        <v>774</v>
      </c>
      <c r="C2894" s="393" t="str">
        <f t="shared" si="410"/>
        <v>Chattogram_Metropolitan_MAMATA Mamata-I (Bandar )</v>
      </c>
      <c r="D2894" s="626"/>
      <c r="E2894" s="626"/>
      <c r="F2894" s="626"/>
      <c r="G2894" s="626"/>
      <c r="H2894" s="626"/>
      <c r="I2894" s="626"/>
      <c r="J2894" s="626"/>
      <c r="K2894" s="626"/>
      <c r="L2894" s="626"/>
      <c r="M2894" s="626"/>
      <c r="N2894" s="626"/>
      <c r="O2894" s="626"/>
      <c r="P2894" s="626"/>
      <c r="Q2894" s="626"/>
      <c r="R2894" s="626"/>
      <c r="U2894" s="394" t="s">
        <v>1158</v>
      </c>
      <c r="V2894" s="393" t="s">
        <v>774</v>
      </c>
      <c r="W2894" s="393" t="str">
        <f t="shared" si="411"/>
        <v>Chattogram_Metropolitan_MAMATA Mamata-I (Bandar )</v>
      </c>
      <c r="X2894" s="626"/>
      <c r="Y2894" s="626"/>
      <c r="Z2894" s="626"/>
      <c r="AA2894" s="626"/>
      <c r="AB2894" s="626"/>
      <c r="AC2894" s="626"/>
      <c r="AD2894" s="626"/>
      <c r="AE2894" s="626"/>
      <c r="AF2894" s="626"/>
      <c r="AG2894" s="626"/>
      <c r="AH2894" s="626"/>
      <c r="AI2894" s="626"/>
      <c r="AJ2894" s="626"/>
      <c r="AK2894" s="626"/>
      <c r="AL2894" s="626"/>
      <c r="AO2894" s="394" t="s">
        <v>1158</v>
      </c>
      <c r="AP2894" s="393" t="s">
        <v>774</v>
      </c>
      <c r="AQ2894" s="393" t="str">
        <f t="shared" si="422"/>
        <v>Chattogram_Metropolitan_MAMATA Mamata-I (Bandar )</v>
      </c>
      <c r="AR2894" s="627"/>
      <c r="AS2894" s="627"/>
      <c r="AT2894" s="627"/>
      <c r="AU2894" s="627"/>
      <c r="AV2894" s="627"/>
      <c r="AW2894" s="627"/>
      <c r="AX2894" s="627"/>
      <c r="AY2894" s="627"/>
      <c r="AZ2894" s="627"/>
      <c r="BA2894" s="627"/>
      <c r="BB2894" s="627"/>
      <c r="BC2894" s="627"/>
      <c r="BD2894" s="627"/>
      <c r="BE2894" s="627"/>
      <c r="BF2894" s="627"/>
      <c r="BH2894" s="394" t="s">
        <v>1158</v>
      </c>
      <c r="BI2894" s="393" t="s">
        <v>774</v>
      </c>
      <c r="BJ2894" s="393" t="str">
        <f t="shared" si="413"/>
        <v>Chattogram_Metropolitan_MAMATA Mamata-I (Bandar )</v>
      </c>
      <c r="BK2894" s="627"/>
      <c r="BL2894" s="627"/>
      <c r="BM2894" s="627"/>
      <c r="BN2894" s="627"/>
      <c r="BO2894" s="627"/>
      <c r="BP2894" s="627"/>
      <c r="BQ2894" s="627"/>
      <c r="BR2894" s="627"/>
      <c r="BS2894" s="627"/>
      <c r="BT2894" s="627"/>
      <c r="BU2894" s="627"/>
      <c r="BV2894" s="627"/>
      <c r="BW2894" s="627"/>
      <c r="BX2894" s="627"/>
      <c r="BY2894" s="627"/>
      <c r="CA2894" s="394" t="s">
        <v>1158</v>
      </c>
      <c r="CB2894" s="393" t="s">
        <v>774</v>
      </c>
      <c r="CC2894" s="393" t="str">
        <f t="shared" si="429"/>
        <v>Chattogram_Metropolitan_MAMATA Mamata-I (Bandar )</v>
      </c>
      <c r="CD2894" s="627"/>
      <c r="CE2894" s="627"/>
      <c r="CF2894" s="627"/>
      <c r="CG2894" s="627"/>
      <c r="CH2894" s="627"/>
      <c r="CI2894" s="627"/>
      <c r="CJ2894" s="627"/>
      <c r="CK2894" s="627"/>
      <c r="CN2894" s="394" t="s">
        <v>1158</v>
      </c>
      <c r="CO2894" s="393" t="s">
        <v>774</v>
      </c>
      <c r="CP2894" s="393" t="str">
        <f t="shared" si="424"/>
        <v>Chattogram_Metropolitan_MAMATA Mamata-I (Bandar )</v>
      </c>
      <c r="CQ2894" s="627"/>
      <c r="CR2894" s="627"/>
      <c r="CS2894" s="627"/>
      <c r="CT2894" s="627"/>
      <c r="CU2894" s="627"/>
      <c r="CV2894" s="627"/>
      <c r="CW2894" s="627"/>
      <c r="CX2894" s="627"/>
      <c r="CZ2894" s="394" t="s">
        <v>1158</v>
      </c>
      <c r="DA2894" s="393" t="s">
        <v>774</v>
      </c>
      <c r="DB2894" s="393" t="str">
        <f t="shared" si="425"/>
        <v>Chattogram_Metropolitan_MAMATA Mamata-I (Bandar )</v>
      </c>
      <c r="DC2894" s="566"/>
      <c r="DD2894"/>
      <c r="DE2894" s="394" t="s">
        <v>1158</v>
      </c>
      <c r="DF2894" s="393" t="s">
        <v>774</v>
      </c>
      <c r="DG2894" s="393" t="str">
        <f t="shared" si="426"/>
        <v>Chattogram_Metropolitan_MAMATA Mamata-I (Bandar )</v>
      </c>
      <c r="DH2894" s="566"/>
      <c r="DI2894"/>
      <c r="DJ2894" s="394" t="s">
        <v>1158</v>
      </c>
      <c r="DK2894" s="393" t="s">
        <v>774</v>
      </c>
      <c r="DL2894" s="393" t="str">
        <f t="shared" si="427"/>
        <v>Chattogram_Metropolitan_MAMATA Mamata-I (Bandar )</v>
      </c>
      <c r="DM2894" s="566"/>
      <c r="DN2894"/>
      <c r="DO2894" s="394" t="s">
        <v>1158</v>
      </c>
      <c r="DP2894" s="393" t="s">
        <v>774</v>
      </c>
      <c r="DQ2894" s="393" t="str">
        <f t="shared" si="428"/>
        <v>Chattogram_Metropolitan_MAMATA Mamata-I (Bandar )</v>
      </c>
      <c r="DR2894" s="566"/>
    </row>
    <row r="2895" spans="1:122" ht="15" hidden="1" x14ac:dyDescent="0.25">
      <c r="A2895" s="394" t="s">
        <v>1159</v>
      </c>
      <c r="B2895" s="241" t="s">
        <v>775</v>
      </c>
      <c r="C2895" s="393" t="str">
        <f t="shared" si="410"/>
        <v>Chattogram_Metropolitan_NISHKRITI Nishkriti- Double Muring/ Firingee Bazar</v>
      </c>
      <c r="D2895" s="626"/>
      <c r="E2895" s="626"/>
      <c r="F2895" s="626"/>
      <c r="G2895" s="626"/>
      <c r="H2895" s="626"/>
      <c r="I2895" s="626"/>
      <c r="J2895" s="626"/>
      <c r="K2895" s="626"/>
      <c r="L2895" s="626"/>
      <c r="M2895" s="626"/>
      <c r="N2895" s="626"/>
      <c r="O2895" s="626"/>
      <c r="P2895" s="626"/>
      <c r="Q2895" s="626"/>
      <c r="R2895" s="626"/>
      <c r="U2895" s="394" t="s">
        <v>1159</v>
      </c>
      <c r="V2895" s="241" t="s">
        <v>775</v>
      </c>
      <c r="W2895" s="393" t="str">
        <f t="shared" si="411"/>
        <v>Chattogram_Metropolitan_NISHKRITI Nishkriti- Double Muring/ Firingee Bazar</v>
      </c>
      <c r="X2895" s="626"/>
      <c r="Y2895" s="626"/>
      <c r="Z2895" s="626"/>
      <c r="AA2895" s="626"/>
      <c r="AB2895" s="626"/>
      <c r="AC2895" s="626"/>
      <c r="AD2895" s="626"/>
      <c r="AE2895" s="626"/>
      <c r="AF2895" s="626"/>
      <c r="AG2895" s="626"/>
      <c r="AH2895" s="626"/>
      <c r="AI2895" s="626"/>
      <c r="AJ2895" s="626"/>
      <c r="AK2895" s="626"/>
      <c r="AL2895" s="626"/>
      <c r="AO2895" s="394" t="s">
        <v>1159</v>
      </c>
      <c r="AP2895" s="241" t="s">
        <v>775</v>
      </c>
      <c r="AQ2895" s="393" t="str">
        <f t="shared" si="422"/>
        <v>Chattogram_Metropolitan_NISHKRITI Nishkriti- Double Muring/ Firingee Bazar</v>
      </c>
      <c r="AR2895" s="627"/>
      <c r="AS2895" s="627"/>
      <c r="AT2895" s="627"/>
      <c r="AU2895" s="627"/>
      <c r="AV2895" s="627"/>
      <c r="AW2895" s="627"/>
      <c r="AX2895" s="627"/>
      <c r="AY2895" s="627"/>
      <c r="AZ2895" s="627"/>
      <c r="BA2895" s="627"/>
      <c r="BB2895" s="627"/>
      <c r="BC2895" s="627"/>
      <c r="BD2895" s="627"/>
      <c r="BE2895" s="627"/>
      <c r="BF2895" s="627"/>
      <c r="BH2895" s="394" t="s">
        <v>1159</v>
      </c>
      <c r="BI2895" s="241" t="s">
        <v>775</v>
      </c>
      <c r="BJ2895" s="393" t="str">
        <f t="shared" si="413"/>
        <v>Chattogram_Metropolitan_NISHKRITI Nishkriti- Double Muring/ Firingee Bazar</v>
      </c>
      <c r="BK2895" s="627"/>
      <c r="BL2895" s="627"/>
      <c r="BM2895" s="627"/>
      <c r="BN2895" s="627"/>
      <c r="BO2895" s="627"/>
      <c r="BP2895" s="627"/>
      <c r="BQ2895" s="627"/>
      <c r="BR2895" s="627"/>
      <c r="BS2895" s="627"/>
      <c r="BT2895" s="627"/>
      <c r="BU2895" s="627"/>
      <c r="BV2895" s="627"/>
      <c r="BW2895" s="627"/>
      <c r="BX2895" s="627"/>
      <c r="BY2895" s="627"/>
      <c r="CA2895" s="394" t="s">
        <v>1159</v>
      </c>
      <c r="CB2895" s="241" t="s">
        <v>775</v>
      </c>
      <c r="CC2895" s="393" t="str">
        <f t="shared" si="429"/>
        <v>Chattogram_Metropolitan_NISHKRITI Nishkriti- Double Muring/ Firingee Bazar</v>
      </c>
      <c r="CD2895" s="627"/>
      <c r="CE2895" s="627"/>
      <c r="CF2895" s="627"/>
      <c r="CG2895" s="627"/>
      <c r="CH2895" s="627"/>
      <c r="CI2895" s="627"/>
      <c r="CJ2895" s="627"/>
      <c r="CK2895" s="627"/>
      <c r="CN2895" s="394" t="s">
        <v>1159</v>
      </c>
      <c r="CO2895" s="241" t="s">
        <v>775</v>
      </c>
      <c r="CP2895" s="393" t="str">
        <f t="shared" si="424"/>
        <v>Chattogram_Metropolitan_NISHKRITI Nishkriti- Double Muring/ Firingee Bazar</v>
      </c>
      <c r="CQ2895" s="627"/>
      <c r="CR2895" s="627"/>
      <c r="CS2895" s="627"/>
      <c r="CT2895" s="627"/>
      <c r="CU2895" s="627"/>
      <c r="CV2895" s="627"/>
      <c r="CW2895" s="627"/>
      <c r="CX2895" s="627"/>
      <c r="CZ2895" s="394" t="s">
        <v>1159</v>
      </c>
      <c r="DA2895" s="241" t="s">
        <v>775</v>
      </c>
      <c r="DB2895" s="393" t="str">
        <f t="shared" si="425"/>
        <v>Chattogram_Metropolitan_NISHKRITI Nishkriti- Double Muring/ Firingee Bazar</v>
      </c>
      <c r="DC2895" s="566"/>
      <c r="DD2895"/>
      <c r="DE2895" s="394" t="s">
        <v>1159</v>
      </c>
      <c r="DF2895" s="241" t="s">
        <v>775</v>
      </c>
      <c r="DG2895" s="393" t="str">
        <f t="shared" si="426"/>
        <v>Chattogram_Metropolitan_NISHKRITI Nishkriti- Double Muring/ Firingee Bazar</v>
      </c>
      <c r="DH2895" s="566"/>
      <c r="DI2895"/>
      <c r="DJ2895" s="394" t="s">
        <v>1159</v>
      </c>
      <c r="DK2895" s="241" t="s">
        <v>775</v>
      </c>
      <c r="DL2895" s="393" t="str">
        <f t="shared" si="427"/>
        <v>Chattogram_Metropolitan_NISHKRITI Nishkriti- Double Muring/ Firingee Bazar</v>
      </c>
      <c r="DM2895" s="566"/>
      <c r="DN2895"/>
      <c r="DO2895" s="394" t="s">
        <v>1159</v>
      </c>
      <c r="DP2895" s="241" t="s">
        <v>775</v>
      </c>
      <c r="DQ2895" s="393" t="str">
        <f t="shared" si="428"/>
        <v>Chattogram_Metropolitan_NISHKRITI Nishkriti- Double Muring/ Firingee Bazar</v>
      </c>
      <c r="DR2895" s="566"/>
    </row>
    <row r="2896" spans="1:122" ht="15" hidden="1" x14ac:dyDescent="0.25">
      <c r="A2896" s="394" t="s">
        <v>1159</v>
      </c>
      <c r="B2896" s="393" t="s">
        <v>776</v>
      </c>
      <c r="C2896" s="393" t="str">
        <f t="shared" si="410"/>
        <v>Chattogram_Metropolitan_NISHKRITI Nishkriti -Jamal Khan</v>
      </c>
      <c r="D2896" s="626"/>
      <c r="E2896" s="626"/>
      <c r="F2896" s="626"/>
      <c r="G2896" s="626"/>
      <c r="H2896" s="626"/>
      <c r="I2896" s="626"/>
      <c r="J2896" s="626"/>
      <c r="K2896" s="626"/>
      <c r="L2896" s="626"/>
      <c r="M2896" s="626"/>
      <c r="N2896" s="626"/>
      <c r="O2896" s="626"/>
      <c r="P2896" s="626"/>
      <c r="Q2896" s="626"/>
      <c r="R2896" s="626"/>
      <c r="U2896" s="394" t="s">
        <v>1159</v>
      </c>
      <c r="V2896" s="393" t="s">
        <v>776</v>
      </c>
      <c r="W2896" s="393" t="str">
        <f t="shared" si="411"/>
        <v>Chattogram_Metropolitan_NISHKRITI Nishkriti -Jamal Khan</v>
      </c>
      <c r="X2896" s="626"/>
      <c r="Y2896" s="626"/>
      <c r="Z2896" s="626"/>
      <c r="AA2896" s="626"/>
      <c r="AB2896" s="626"/>
      <c r="AC2896" s="626"/>
      <c r="AD2896" s="626"/>
      <c r="AE2896" s="626"/>
      <c r="AF2896" s="626"/>
      <c r="AG2896" s="626"/>
      <c r="AH2896" s="626"/>
      <c r="AI2896" s="626"/>
      <c r="AJ2896" s="626"/>
      <c r="AK2896" s="626"/>
      <c r="AL2896" s="626"/>
      <c r="AO2896" s="394" t="s">
        <v>1159</v>
      </c>
      <c r="AP2896" s="393" t="s">
        <v>776</v>
      </c>
      <c r="AQ2896" s="393" t="str">
        <f t="shared" si="422"/>
        <v>Chattogram_Metropolitan_NISHKRITI Nishkriti -Jamal Khan</v>
      </c>
      <c r="AR2896" s="627"/>
      <c r="AS2896" s="627"/>
      <c r="AT2896" s="627"/>
      <c r="AU2896" s="627"/>
      <c r="AV2896" s="627"/>
      <c r="AW2896" s="627"/>
      <c r="AX2896" s="627"/>
      <c r="AY2896" s="627"/>
      <c r="AZ2896" s="627"/>
      <c r="BA2896" s="627"/>
      <c r="BB2896" s="627"/>
      <c r="BC2896" s="627"/>
      <c r="BD2896" s="627"/>
      <c r="BE2896" s="627"/>
      <c r="BF2896" s="627"/>
      <c r="BH2896" s="394" t="s">
        <v>1159</v>
      </c>
      <c r="BI2896" s="393" t="s">
        <v>776</v>
      </c>
      <c r="BJ2896" s="393" t="str">
        <f t="shared" si="413"/>
        <v>Chattogram_Metropolitan_NISHKRITI Nishkriti -Jamal Khan</v>
      </c>
      <c r="BK2896" s="627"/>
      <c r="BL2896" s="627"/>
      <c r="BM2896" s="627"/>
      <c r="BN2896" s="627"/>
      <c r="BO2896" s="627"/>
      <c r="BP2896" s="627"/>
      <c r="BQ2896" s="627"/>
      <c r="BR2896" s="627"/>
      <c r="BS2896" s="627"/>
      <c r="BT2896" s="627"/>
      <c r="BU2896" s="627"/>
      <c r="BV2896" s="627"/>
      <c r="BW2896" s="627"/>
      <c r="BX2896" s="627"/>
      <c r="BY2896" s="627"/>
      <c r="CA2896" s="394" t="s">
        <v>1159</v>
      </c>
      <c r="CB2896" s="393" t="s">
        <v>776</v>
      </c>
      <c r="CC2896" s="393" t="str">
        <f t="shared" si="429"/>
        <v>Chattogram_Metropolitan_NISHKRITI Nishkriti -Jamal Khan</v>
      </c>
      <c r="CD2896" s="627"/>
      <c r="CE2896" s="627"/>
      <c r="CF2896" s="627"/>
      <c r="CG2896" s="627"/>
      <c r="CH2896" s="627"/>
      <c r="CI2896" s="627"/>
      <c r="CJ2896" s="627"/>
      <c r="CK2896" s="627"/>
      <c r="CN2896" s="394" t="s">
        <v>1159</v>
      </c>
      <c r="CO2896" s="393" t="s">
        <v>776</v>
      </c>
      <c r="CP2896" s="393" t="str">
        <f t="shared" si="424"/>
        <v>Chattogram_Metropolitan_NISHKRITI Nishkriti -Jamal Khan</v>
      </c>
      <c r="CQ2896" s="627"/>
      <c r="CR2896" s="627"/>
      <c r="CS2896" s="627"/>
      <c r="CT2896" s="627"/>
      <c r="CU2896" s="627"/>
      <c r="CV2896" s="627"/>
      <c r="CW2896" s="627"/>
      <c r="CX2896" s="627"/>
      <c r="CZ2896" s="394" t="s">
        <v>1159</v>
      </c>
      <c r="DA2896" s="393" t="s">
        <v>776</v>
      </c>
      <c r="DB2896" s="393" t="str">
        <f t="shared" si="425"/>
        <v>Chattogram_Metropolitan_NISHKRITI Nishkriti -Jamal Khan</v>
      </c>
      <c r="DC2896" s="566"/>
      <c r="DD2896"/>
      <c r="DE2896" s="394" t="s">
        <v>1159</v>
      </c>
      <c r="DF2896" s="393" t="s">
        <v>776</v>
      </c>
      <c r="DG2896" s="393" t="str">
        <f t="shared" si="426"/>
        <v>Chattogram_Metropolitan_NISHKRITI Nishkriti -Jamal Khan</v>
      </c>
      <c r="DH2896" s="566"/>
      <c r="DI2896"/>
      <c r="DJ2896" s="394" t="s">
        <v>1159</v>
      </c>
      <c r="DK2896" s="393" t="s">
        <v>776</v>
      </c>
      <c r="DL2896" s="393" t="str">
        <f t="shared" si="427"/>
        <v>Chattogram_Metropolitan_NISHKRITI Nishkriti -Jamal Khan</v>
      </c>
      <c r="DM2896" s="566"/>
      <c r="DN2896"/>
      <c r="DO2896" s="394" t="s">
        <v>1159</v>
      </c>
      <c r="DP2896" s="393" t="s">
        <v>776</v>
      </c>
      <c r="DQ2896" s="393" t="str">
        <f t="shared" si="428"/>
        <v>Chattogram_Metropolitan_NISHKRITI Nishkriti -Jamal Khan</v>
      </c>
      <c r="DR2896" s="566"/>
    </row>
    <row r="2897" spans="1:122" ht="15" hidden="1" x14ac:dyDescent="0.25">
      <c r="A2897" s="394" t="s">
        <v>1159</v>
      </c>
      <c r="B2897" s="393" t="s">
        <v>777</v>
      </c>
      <c r="C2897" s="393" t="str">
        <f t="shared" si="410"/>
        <v>Chattogram_Metropolitan_NISHKRITI Nishkriti- Pahartali</v>
      </c>
      <c r="D2897" s="626"/>
      <c r="E2897" s="626"/>
      <c r="F2897" s="626"/>
      <c r="G2897" s="626"/>
      <c r="H2897" s="626"/>
      <c r="I2897" s="626"/>
      <c r="J2897" s="626"/>
      <c r="K2897" s="626"/>
      <c r="L2897" s="626"/>
      <c r="M2897" s="626"/>
      <c r="N2897" s="626"/>
      <c r="O2897" s="626"/>
      <c r="P2897" s="626"/>
      <c r="Q2897" s="626"/>
      <c r="R2897" s="626"/>
      <c r="U2897" s="394" t="s">
        <v>1159</v>
      </c>
      <c r="V2897" s="393" t="s">
        <v>777</v>
      </c>
      <c r="W2897" s="393" t="str">
        <f t="shared" si="411"/>
        <v>Chattogram_Metropolitan_NISHKRITI Nishkriti- Pahartali</v>
      </c>
      <c r="X2897" s="626"/>
      <c r="Y2897" s="626"/>
      <c r="Z2897" s="626"/>
      <c r="AA2897" s="626"/>
      <c r="AB2897" s="626"/>
      <c r="AC2897" s="626"/>
      <c r="AD2897" s="626"/>
      <c r="AE2897" s="626"/>
      <c r="AF2897" s="626"/>
      <c r="AG2897" s="626"/>
      <c r="AH2897" s="626"/>
      <c r="AI2897" s="626"/>
      <c r="AJ2897" s="626"/>
      <c r="AK2897" s="626"/>
      <c r="AL2897" s="626"/>
      <c r="AO2897" s="394" t="s">
        <v>1159</v>
      </c>
      <c r="AP2897" s="393" t="s">
        <v>777</v>
      </c>
      <c r="AQ2897" s="393" t="str">
        <f t="shared" si="422"/>
        <v>Chattogram_Metropolitan_NISHKRITI Nishkriti- Pahartali</v>
      </c>
      <c r="AR2897" s="627"/>
      <c r="AS2897" s="627"/>
      <c r="AT2897" s="627"/>
      <c r="AU2897" s="627"/>
      <c r="AV2897" s="627"/>
      <c r="AW2897" s="627"/>
      <c r="AX2897" s="627"/>
      <c r="AY2897" s="627"/>
      <c r="AZ2897" s="627"/>
      <c r="BA2897" s="627"/>
      <c r="BB2897" s="627"/>
      <c r="BC2897" s="627"/>
      <c r="BD2897" s="627"/>
      <c r="BE2897" s="627"/>
      <c r="BF2897" s="627"/>
      <c r="BH2897" s="394" t="s">
        <v>1159</v>
      </c>
      <c r="BI2897" s="393" t="s">
        <v>777</v>
      </c>
      <c r="BJ2897" s="393" t="str">
        <f t="shared" si="413"/>
        <v>Chattogram_Metropolitan_NISHKRITI Nishkriti- Pahartali</v>
      </c>
      <c r="BK2897" s="627"/>
      <c r="BL2897" s="627"/>
      <c r="BM2897" s="627"/>
      <c r="BN2897" s="627"/>
      <c r="BO2897" s="627"/>
      <c r="BP2897" s="627"/>
      <c r="BQ2897" s="627"/>
      <c r="BR2897" s="627"/>
      <c r="BS2897" s="627"/>
      <c r="BT2897" s="627"/>
      <c r="BU2897" s="627"/>
      <c r="BV2897" s="627"/>
      <c r="BW2897" s="627"/>
      <c r="BX2897" s="627"/>
      <c r="BY2897" s="627"/>
      <c r="CA2897" s="394" t="s">
        <v>1159</v>
      </c>
      <c r="CB2897" s="393" t="s">
        <v>777</v>
      </c>
      <c r="CC2897" s="393" t="str">
        <f t="shared" si="429"/>
        <v>Chattogram_Metropolitan_NISHKRITI Nishkriti- Pahartali</v>
      </c>
      <c r="CD2897" s="627"/>
      <c r="CE2897" s="627"/>
      <c r="CF2897" s="627"/>
      <c r="CG2897" s="627"/>
      <c r="CH2897" s="627"/>
      <c r="CI2897" s="627"/>
      <c r="CJ2897" s="627"/>
      <c r="CK2897" s="627"/>
      <c r="CN2897" s="394" t="s">
        <v>1159</v>
      </c>
      <c r="CO2897" s="393" t="s">
        <v>777</v>
      </c>
      <c r="CP2897" s="393" t="str">
        <f t="shared" si="424"/>
        <v>Chattogram_Metropolitan_NISHKRITI Nishkriti- Pahartali</v>
      </c>
      <c r="CQ2897" s="627"/>
      <c r="CR2897" s="627"/>
      <c r="CS2897" s="627"/>
      <c r="CT2897" s="627"/>
      <c r="CU2897" s="627"/>
      <c r="CV2897" s="627"/>
      <c r="CW2897" s="627"/>
      <c r="CX2897" s="627"/>
      <c r="CZ2897" s="394" t="s">
        <v>1159</v>
      </c>
      <c r="DA2897" s="393" t="s">
        <v>777</v>
      </c>
      <c r="DB2897" s="393" t="str">
        <f t="shared" si="425"/>
        <v>Chattogram_Metropolitan_NISHKRITI Nishkriti- Pahartali</v>
      </c>
      <c r="DC2897" s="566"/>
      <c r="DD2897"/>
      <c r="DE2897" s="394" t="s">
        <v>1159</v>
      </c>
      <c r="DF2897" s="393" t="s">
        <v>777</v>
      </c>
      <c r="DG2897" s="393" t="str">
        <f t="shared" si="426"/>
        <v>Chattogram_Metropolitan_NISHKRITI Nishkriti- Pahartali</v>
      </c>
      <c r="DH2897" s="566"/>
      <c r="DI2897"/>
      <c r="DJ2897" s="394" t="s">
        <v>1159</v>
      </c>
      <c r="DK2897" s="393" t="s">
        <v>777</v>
      </c>
      <c r="DL2897" s="393" t="str">
        <f t="shared" si="427"/>
        <v>Chattogram_Metropolitan_NISHKRITI Nishkriti- Pahartali</v>
      </c>
      <c r="DM2897" s="566"/>
      <c r="DN2897"/>
      <c r="DO2897" s="394" t="s">
        <v>1159</v>
      </c>
      <c r="DP2897" s="393" t="s">
        <v>777</v>
      </c>
      <c r="DQ2897" s="393" t="str">
        <f t="shared" si="428"/>
        <v>Chattogram_Metropolitan_NISHKRITI Nishkriti- Pahartali</v>
      </c>
      <c r="DR2897" s="566"/>
    </row>
    <row r="2898" spans="1:122" ht="15" hidden="1" x14ac:dyDescent="0.25">
      <c r="A2898" s="394" t="s">
        <v>1159</v>
      </c>
      <c r="B2898" s="393" t="s">
        <v>778</v>
      </c>
      <c r="C2898" s="393" t="str">
        <f t="shared" si="410"/>
        <v>Chattogram_Metropolitan_NISHKRITI Nishkriti-West Bakalia</v>
      </c>
      <c r="D2898" s="626"/>
      <c r="E2898" s="626"/>
      <c r="F2898" s="626"/>
      <c r="G2898" s="626"/>
      <c r="H2898" s="626"/>
      <c r="I2898" s="626"/>
      <c r="J2898" s="626"/>
      <c r="K2898" s="626"/>
      <c r="L2898" s="626"/>
      <c r="M2898" s="626"/>
      <c r="N2898" s="626"/>
      <c r="O2898" s="626"/>
      <c r="P2898" s="626"/>
      <c r="Q2898" s="626"/>
      <c r="R2898" s="626"/>
      <c r="U2898" s="394" t="s">
        <v>1159</v>
      </c>
      <c r="V2898" s="393" t="s">
        <v>778</v>
      </c>
      <c r="W2898" s="393" t="str">
        <f t="shared" si="411"/>
        <v>Chattogram_Metropolitan_NISHKRITI Nishkriti-West Bakalia</v>
      </c>
      <c r="X2898" s="626"/>
      <c r="Y2898" s="626"/>
      <c r="Z2898" s="626"/>
      <c r="AA2898" s="626"/>
      <c r="AB2898" s="626"/>
      <c r="AC2898" s="626"/>
      <c r="AD2898" s="626"/>
      <c r="AE2898" s="626"/>
      <c r="AF2898" s="626"/>
      <c r="AG2898" s="626"/>
      <c r="AH2898" s="626"/>
      <c r="AI2898" s="626"/>
      <c r="AJ2898" s="626"/>
      <c r="AK2898" s="626"/>
      <c r="AL2898" s="626"/>
      <c r="AO2898" s="394" t="s">
        <v>1159</v>
      </c>
      <c r="AP2898" s="393" t="s">
        <v>778</v>
      </c>
      <c r="AQ2898" s="393" t="str">
        <f t="shared" si="422"/>
        <v>Chattogram_Metropolitan_NISHKRITI Nishkriti-West Bakalia</v>
      </c>
      <c r="AR2898" s="627"/>
      <c r="AS2898" s="627"/>
      <c r="AT2898" s="627"/>
      <c r="AU2898" s="627"/>
      <c r="AV2898" s="627"/>
      <c r="AW2898" s="627"/>
      <c r="AX2898" s="627"/>
      <c r="AY2898" s="627"/>
      <c r="AZ2898" s="627"/>
      <c r="BA2898" s="627"/>
      <c r="BB2898" s="627"/>
      <c r="BC2898" s="627"/>
      <c r="BD2898" s="627"/>
      <c r="BE2898" s="627"/>
      <c r="BF2898" s="627"/>
      <c r="BH2898" s="394" t="s">
        <v>1159</v>
      </c>
      <c r="BI2898" s="393" t="s">
        <v>778</v>
      </c>
      <c r="BJ2898" s="393" t="str">
        <f t="shared" si="413"/>
        <v>Chattogram_Metropolitan_NISHKRITI Nishkriti-West Bakalia</v>
      </c>
      <c r="BK2898" s="627"/>
      <c r="BL2898" s="627"/>
      <c r="BM2898" s="627"/>
      <c r="BN2898" s="627"/>
      <c r="BO2898" s="627"/>
      <c r="BP2898" s="627"/>
      <c r="BQ2898" s="627"/>
      <c r="BR2898" s="627"/>
      <c r="BS2898" s="627"/>
      <c r="BT2898" s="627"/>
      <c r="BU2898" s="627"/>
      <c r="BV2898" s="627"/>
      <c r="BW2898" s="627"/>
      <c r="BX2898" s="627"/>
      <c r="BY2898" s="627"/>
      <c r="CA2898" s="394" t="s">
        <v>1159</v>
      </c>
      <c r="CB2898" s="393" t="s">
        <v>778</v>
      </c>
      <c r="CC2898" s="393" t="str">
        <f t="shared" si="429"/>
        <v>Chattogram_Metropolitan_NISHKRITI Nishkriti-West Bakalia</v>
      </c>
      <c r="CD2898" s="627"/>
      <c r="CE2898" s="627"/>
      <c r="CF2898" s="627"/>
      <c r="CG2898" s="627"/>
      <c r="CH2898" s="627"/>
      <c r="CI2898" s="627"/>
      <c r="CJ2898" s="627"/>
      <c r="CK2898" s="627"/>
      <c r="CN2898" s="394" t="s">
        <v>1159</v>
      </c>
      <c r="CO2898" s="393" t="s">
        <v>778</v>
      </c>
      <c r="CP2898" s="393" t="str">
        <f t="shared" si="424"/>
        <v>Chattogram_Metropolitan_NISHKRITI Nishkriti-West Bakalia</v>
      </c>
      <c r="CQ2898" s="627"/>
      <c r="CR2898" s="627"/>
      <c r="CS2898" s="627"/>
      <c r="CT2898" s="627"/>
      <c r="CU2898" s="627"/>
      <c r="CV2898" s="627"/>
      <c r="CW2898" s="627"/>
      <c r="CX2898" s="627"/>
      <c r="CZ2898" s="394" t="s">
        <v>1159</v>
      </c>
      <c r="DA2898" s="393" t="s">
        <v>778</v>
      </c>
      <c r="DB2898" s="393" t="str">
        <f t="shared" si="425"/>
        <v>Chattogram_Metropolitan_NISHKRITI Nishkriti-West Bakalia</v>
      </c>
      <c r="DC2898" s="566"/>
      <c r="DD2898"/>
      <c r="DE2898" s="394" t="s">
        <v>1159</v>
      </c>
      <c r="DF2898" s="393" t="s">
        <v>778</v>
      </c>
      <c r="DG2898" s="393" t="str">
        <f t="shared" si="426"/>
        <v>Chattogram_Metropolitan_NISHKRITI Nishkriti-West Bakalia</v>
      </c>
      <c r="DH2898" s="566"/>
      <c r="DI2898"/>
      <c r="DJ2898" s="394" t="s">
        <v>1159</v>
      </c>
      <c r="DK2898" s="393" t="s">
        <v>778</v>
      </c>
      <c r="DL2898" s="393" t="str">
        <f t="shared" si="427"/>
        <v>Chattogram_Metropolitan_NISHKRITI Nishkriti-West Bakalia</v>
      </c>
      <c r="DM2898" s="566"/>
      <c r="DN2898"/>
      <c r="DO2898" s="394" t="s">
        <v>1159</v>
      </c>
      <c r="DP2898" s="393" t="s">
        <v>778</v>
      </c>
      <c r="DQ2898" s="393" t="str">
        <f t="shared" si="428"/>
        <v>Chattogram_Metropolitan_NISHKRITI Nishkriti-West Bakalia</v>
      </c>
      <c r="DR2898" s="566"/>
    </row>
    <row r="2899" spans="1:122" ht="15" hidden="1" x14ac:dyDescent="0.25">
      <c r="A2899" s="394" t="s">
        <v>1159</v>
      </c>
      <c r="B2899" s="241" t="s">
        <v>779</v>
      </c>
      <c r="C2899" s="393" t="str">
        <f t="shared" si="410"/>
        <v>Chattogram_Metropolitan_NISHKRITI Nishkriti - Bandar/ Halishahar</v>
      </c>
      <c r="D2899" s="626"/>
      <c r="E2899" s="626"/>
      <c r="F2899" s="626"/>
      <c r="G2899" s="626"/>
      <c r="H2899" s="626"/>
      <c r="I2899" s="626"/>
      <c r="J2899" s="626"/>
      <c r="K2899" s="626"/>
      <c r="L2899" s="626"/>
      <c r="M2899" s="626"/>
      <c r="N2899" s="626"/>
      <c r="O2899" s="626"/>
      <c r="P2899" s="626"/>
      <c r="Q2899" s="626"/>
      <c r="R2899" s="626"/>
      <c r="U2899" s="394" t="s">
        <v>1159</v>
      </c>
      <c r="V2899" s="241" t="s">
        <v>779</v>
      </c>
      <c r="W2899" s="393" t="str">
        <f t="shared" si="411"/>
        <v>Chattogram_Metropolitan_NISHKRITI Nishkriti - Bandar/ Halishahar</v>
      </c>
      <c r="X2899" s="626"/>
      <c r="Y2899" s="626"/>
      <c r="Z2899" s="626"/>
      <c r="AA2899" s="626"/>
      <c r="AB2899" s="626"/>
      <c r="AC2899" s="626"/>
      <c r="AD2899" s="626"/>
      <c r="AE2899" s="626"/>
      <c r="AF2899" s="626"/>
      <c r="AG2899" s="626"/>
      <c r="AH2899" s="626"/>
      <c r="AI2899" s="626"/>
      <c r="AJ2899" s="626"/>
      <c r="AK2899" s="626"/>
      <c r="AL2899" s="626"/>
      <c r="AO2899" s="394" t="s">
        <v>1159</v>
      </c>
      <c r="AP2899" s="241" t="s">
        <v>779</v>
      </c>
      <c r="AQ2899" s="393" t="str">
        <f t="shared" si="422"/>
        <v>Chattogram_Metropolitan_NISHKRITI Nishkriti - Bandar/ Halishahar</v>
      </c>
      <c r="AR2899" s="627"/>
      <c r="AS2899" s="627"/>
      <c r="AT2899" s="627"/>
      <c r="AU2899" s="627"/>
      <c r="AV2899" s="627"/>
      <c r="AW2899" s="627"/>
      <c r="AX2899" s="627"/>
      <c r="AY2899" s="627"/>
      <c r="AZ2899" s="627"/>
      <c r="BA2899" s="627"/>
      <c r="BB2899" s="627"/>
      <c r="BC2899" s="627"/>
      <c r="BD2899" s="627"/>
      <c r="BE2899" s="627"/>
      <c r="BF2899" s="627"/>
      <c r="BH2899" s="394" t="s">
        <v>1159</v>
      </c>
      <c r="BI2899" s="241" t="s">
        <v>779</v>
      </c>
      <c r="BJ2899" s="393" t="str">
        <f t="shared" si="413"/>
        <v>Chattogram_Metropolitan_NISHKRITI Nishkriti - Bandar/ Halishahar</v>
      </c>
      <c r="BK2899" s="627"/>
      <c r="BL2899" s="627"/>
      <c r="BM2899" s="627"/>
      <c r="BN2899" s="627"/>
      <c r="BO2899" s="627"/>
      <c r="BP2899" s="627"/>
      <c r="BQ2899" s="627"/>
      <c r="BR2899" s="627"/>
      <c r="BS2899" s="627"/>
      <c r="BT2899" s="627"/>
      <c r="BU2899" s="627"/>
      <c r="BV2899" s="627"/>
      <c r="BW2899" s="627"/>
      <c r="BX2899" s="627"/>
      <c r="BY2899" s="627"/>
      <c r="CA2899" s="394" t="s">
        <v>1159</v>
      </c>
      <c r="CB2899" s="241" t="s">
        <v>779</v>
      </c>
      <c r="CC2899" s="393" t="str">
        <f t="shared" si="429"/>
        <v>Chattogram_Metropolitan_NISHKRITI Nishkriti - Bandar/ Halishahar</v>
      </c>
      <c r="CD2899" s="627"/>
      <c r="CE2899" s="627"/>
      <c r="CF2899" s="627"/>
      <c r="CG2899" s="627"/>
      <c r="CH2899" s="627"/>
      <c r="CI2899" s="627"/>
      <c r="CJ2899" s="627"/>
      <c r="CK2899" s="627"/>
      <c r="CN2899" s="394" t="s">
        <v>1159</v>
      </c>
      <c r="CO2899" s="241" t="s">
        <v>779</v>
      </c>
      <c r="CP2899" s="393" t="str">
        <f t="shared" si="424"/>
        <v>Chattogram_Metropolitan_NISHKRITI Nishkriti - Bandar/ Halishahar</v>
      </c>
      <c r="CQ2899" s="627"/>
      <c r="CR2899" s="627"/>
      <c r="CS2899" s="627"/>
      <c r="CT2899" s="627"/>
      <c r="CU2899" s="627"/>
      <c r="CV2899" s="627"/>
      <c r="CW2899" s="627"/>
      <c r="CX2899" s="627"/>
      <c r="CZ2899" s="394" t="s">
        <v>1159</v>
      </c>
      <c r="DA2899" s="241" t="s">
        <v>779</v>
      </c>
      <c r="DB2899" s="393" t="str">
        <f t="shared" si="425"/>
        <v>Chattogram_Metropolitan_NISHKRITI Nishkriti - Bandar/ Halishahar</v>
      </c>
      <c r="DC2899" s="566"/>
      <c r="DD2899"/>
      <c r="DE2899" s="394" t="s">
        <v>1159</v>
      </c>
      <c r="DF2899" s="241" t="s">
        <v>779</v>
      </c>
      <c r="DG2899" s="393" t="str">
        <f t="shared" si="426"/>
        <v>Chattogram_Metropolitan_NISHKRITI Nishkriti - Bandar/ Halishahar</v>
      </c>
      <c r="DH2899" s="566"/>
      <c r="DI2899"/>
      <c r="DJ2899" s="394" t="s">
        <v>1159</v>
      </c>
      <c r="DK2899" s="241" t="s">
        <v>779</v>
      </c>
      <c r="DL2899" s="393" t="str">
        <f t="shared" si="427"/>
        <v>Chattogram_Metropolitan_NISHKRITI Nishkriti - Bandar/ Halishahar</v>
      </c>
      <c r="DM2899" s="566"/>
      <c r="DN2899"/>
      <c r="DO2899" s="394" t="s">
        <v>1159</v>
      </c>
      <c r="DP2899" s="241" t="s">
        <v>779</v>
      </c>
      <c r="DQ2899" s="393" t="str">
        <f t="shared" si="428"/>
        <v>Chattogram_Metropolitan_NISHKRITI Nishkriti - Bandar/ Halishahar</v>
      </c>
      <c r="DR2899" s="566"/>
    </row>
    <row r="2900" spans="1:122" ht="15" hidden="1" x14ac:dyDescent="0.25">
      <c r="A2900" s="394" t="s">
        <v>1159</v>
      </c>
      <c r="B2900" s="241" t="s">
        <v>780</v>
      </c>
      <c r="C2900" s="393" t="str">
        <f t="shared" si="410"/>
        <v>Chattogram_Metropolitan_NISHKRITI Nishkriti- Monsurabad</v>
      </c>
      <c r="D2900" s="626"/>
      <c r="E2900" s="626"/>
      <c r="F2900" s="626"/>
      <c r="G2900" s="626"/>
      <c r="H2900" s="626"/>
      <c r="I2900" s="626"/>
      <c r="J2900" s="626"/>
      <c r="K2900" s="626"/>
      <c r="L2900" s="626"/>
      <c r="M2900" s="626"/>
      <c r="N2900" s="626"/>
      <c r="O2900" s="626"/>
      <c r="P2900" s="626"/>
      <c r="Q2900" s="626"/>
      <c r="R2900" s="626"/>
      <c r="U2900" s="394" t="s">
        <v>1159</v>
      </c>
      <c r="V2900" s="241" t="s">
        <v>780</v>
      </c>
      <c r="W2900" s="393" t="str">
        <f t="shared" si="411"/>
        <v>Chattogram_Metropolitan_NISHKRITI Nishkriti- Monsurabad</v>
      </c>
      <c r="X2900" s="626"/>
      <c r="Y2900" s="626"/>
      <c r="Z2900" s="626"/>
      <c r="AA2900" s="626"/>
      <c r="AB2900" s="626"/>
      <c r="AC2900" s="626"/>
      <c r="AD2900" s="626"/>
      <c r="AE2900" s="626"/>
      <c r="AF2900" s="626"/>
      <c r="AG2900" s="626"/>
      <c r="AH2900" s="626"/>
      <c r="AI2900" s="626"/>
      <c r="AJ2900" s="626"/>
      <c r="AK2900" s="626"/>
      <c r="AL2900" s="626"/>
      <c r="AO2900" s="394" t="s">
        <v>1159</v>
      </c>
      <c r="AP2900" s="241" t="s">
        <v>780</v>
      </c>
      <c r="AQ2900" s="393" t="str">
        <f t="shared" si="422"/>
        <v>Chattogram_Metropolitan_NISHKRITI Nishkriti- Monsurabad</v>
      </c>
      <c r="AR2900" s="627"/>
      <c r="AS2900" s="627"/>
      <c r="AT2900" s="627"/>
      <c r="AU2900" s="627"/>
      <c r="AV2900" s="627"/>
      <c r="AW2900" s="627"/>
      <c r="AX2900" s="627"/>
      <c r="AY2900" s="627"/>
      <c r="AZ2900" s="627"/>
      <c r="BA2900" s="627"/>
      <c r="BB2900" s="627"/>
      <c r="BC2900" s="627"/>
      <c r="BD2900" s="627"/>
      <c r="BE2900" s="627"/>
      <c r="BF2900" s="627"/>
      <c r="BH2900" s="394" t="s">
        <v>1159</v>
      </c>
      <c r="BI2900" s="241" t="s">
        <v>780</v>
      </c>
      <c r="BJ2900" s="393" t="str">
        <f t="shared" si="413"/>
        <v>Chattogram_Metropolitan_NISHKRITI Nishkriti- Monsurabad</v>
      </c>
      <c r="BK2900" s="627"/>
      <c r="BL2900" s="627"/>
      <c r="BM2900" s="627"/>
      <c r="BN2900" s="627"/>
      <c r="BO2900" s="627"/>
      <c r="BP2900" s="627"/>
      <c r="BQ2900" s="627"/>
      <c r="BR2900" s="627"/>
      <c r="BS2900" s="627"/>
      <c r="BT2900" s="627"/>
      <c r="BU2900" s="627"/>
      <c r="BV2900" s="627"/>
      <c r="BW2900" s="627"/>
      <c r="BX2900" s="627"/>
      <c r="BY2900" s="627"/>
      <c r="CA2900" s="394" t="s">
        <v>1159</v>
      </c>
      <c r="CB2900" s="241" t="s">
        <v>780</v>
      </c>
      <c r="CC2900" s="393" t="str">
        <f t="shared" si="429"/>
        <v>Chattogram_Metropolitan_NISHKRITI Nishkriti- Monsurabad</v>
      </c>
      <c r="CD2900" s="628"/>
      <c r="CE2900" s="628"/>
      <c r="CF2900" s="628"/>
      <c r="CG2900" s="628"/>
      <c r="CH2900" s="628"/>
      <c r="CI2900" s="628"/>
      <c r="CJ2900" s="628"/>
      <c r="CK2900" s="628"/>
      <c r="CN2900" s="394" t="s">
        <v>1159</v>
      </c>
      <c r="CO2900" s="241" t="s">
        <v>780</v>
      </c>
      <c r="CP2900" s="393" t="str">
        <f t="shared" si="424"/>
        <v>Chattogram_Metropolitan_NISHKRITI Nishkriti- Monsurabad</v>
      </c>
      <c r="CQ2900" s="628"/>
      <c r="CR2900" s="628"/>
      <c r="CS2900" s="628"/>
      <c r="CT2900" s="628"/>
      <c r="CU2900" s="628"/>
      <c r="CV2900" s="628"/>
      <c r="CW2900" s="628"/>
      <c r="CX2900" s="628"/>
      <c r="CZ2900" s="394" t="s">
        <v>1159</v>
      </c>
      <c r="DA2900" s="241" t="s">
        <v>780</v>
      </c>
      <c r="DB2900" s="393" t="str">
        <f t="shared" si="425"/>
        <v>Chattogram_Metropolitan_NISHKRITI Nishkriti- Monsurabad</v>
      </c>
      <c r="DC2900" s="566"/>
      <c r="DD2900"/>
      <c r="DE2900" s="394" t="s">
        <v>1159</v>
      </c>
      <c r="DF2900" s="241" t="s">
        <v>780</v>
      </c>
      <c r="DG2900" s="393" t="str">
        <f t="shared" si="426"/>
        <v>Chattogram_Metropolitan_NISHKRITI Nishkriti- Monsurabad</v>
      </c>
      <c r="DH2900" s="566"/>
      <c r="DI2900"/>
      <c r="DJ2900" s="394" t="s">
        <v>1159</v>
      </c>
      <c r="DK2900" s="241" t="s">
        <v>780</v>
      </c>
      <c r="DL2900" s="393" t="str">
        <f t="shared" si="427"/>
        <v>Chattogram_Metropolitan_NISHKRITI Nishkriti- Monsurabad</v>
      </c>
      <c r="DM2900" s="566"/>
      <c r="DN2900"/>
      <c r="DO2900" s="394" t="s">
        <v>1159</v>
      </c>
      <c r="DP2900" s="241" t="s">
        <v>780</v>
      </c>
      <c r="DQ2900" s="393" t="str">
        <f t="shared" si="428"/>
        <v>Chattogram_Metropolitan_NISHKRITI Nishkriti- Monsurabad</v>
      </c>
      <c r="DR2900" s="566"/>
    </row>
    <row r="2901" spans="1:122" ht="15" hidden="1" x14ac:dyDescent="0.25">
      <c r="A2901" s="394" t="s">
        <v>1160</v>
      </c>
      <c r="B2901" s="393" t="s">
        <v>781</v>
      </c>
      <c r="C2901" s="393" t="str">
        <f>A2901&amp;" "&amp;B2901</f>
        <v>Chattogram_Metropolitan_NATAB Sholashahar West (NATAB)</v>
      </c>
      <c r="D2901" s="626"/>
      <c r="E2901" s="626"/>
      <c r="F2901" s="626"/>
      <c r="G2901" s="626"/>
      <c r="H2901" s="626"/>
      <c r="I2901" s="626"/>
      <c r="J2901" s="626"/>
      <c r="K2901" s="626"/>
      <c r="L2901" s="626"/>
      <c r="M2901" s="626"/>
      <c r="N2901" s="626"/>
      <c r="O2901" s="626"/>
      <c r="P2901" s="626"/>
      <c r="Q2901" s="626"/>
      <c r="R2901" s="626"/>
      <c r="U2901" s="394" t="s">
        <v>1160</v>
      </c>
      <c r="V2901" s="393" t="s">
        <v>781</v>
      </c>
      <c r="W2901" s="393" t="str">
        <f>U2901&amp;" "&amp;V2901</f>
        <v>Chattogram_Metropolitan_NATAB Sholashahar West (NATAB)</v>
      </c>
      <c r="X2901" s="626"/>
      <c r="Y2901" s="626"/>
      <c r="Z2901" s="626"/>
      <c r="AA2901" s="626"/>
      <c r="AB2901" s="626"/>
      <c r="AC2901" s="626"/>
      <c r="AD2901" s="626"/>
      <c r="AE2901" s="626"/>
      <c r="AF2901" s="626"/>
      <c r="AG2901" s="626"/>
      <c r="AH2901" s="626"/>
      <c r="AI2901" s="626"/>
      <c r="AJ2901" s="626"/>
      <c r="AK2901" s="626"/>
      <c r="AL2901" s="626"/>
      <c r="AO2901" s="394" t="s">
        <v>1160</v>
      </c>
      <c r="AP2901" s="393" t="s">
        <v>781</v>
      </c>
      <c r="AQ2901" s="393" t="str">
        <f t="shared" si="422"/>
        <v>Chattogram_Metropolitan_NATAB Sholashahar West (NATAB)</v>
      </c>
      <c r="AR2901" s="627"/>
      <c r="AS2901" s="627"/>
      <c r="AT2901" s="627"/>
      <c r="AU2901" s="627"/>
      <c r="AV2901" s="627"/>
      <c r="AW2901" s="627"/>
      <c r="AX2901" s="627"/>
      <c r="AY2901" s="627"/>
      <c r="AZ2901" s="627"/>
      <c r="BA2901" s="627"/>
      <c r="BB2901" s="627"/>
      <c r="BC2901" s="627"/>
      <c r="BD2901" s="627"/>
      <c r="BE2901" s="627"/>
      <c r="BF2901" s="627"/>
      <c r="BH2901" s="394" t="s">
        <v>1160</v>
      </c>
      <c r="BI2901" s="393" t="s">
        <v>781</v>
      </c>
      <c r="BJ2901" s="393" t="str">
        <f t="shared" si="413"/>
        <v>Chattogram_Metropolitan_NATAB Sholashahar West (NATAB)</v>
      </c>
      <c r="BK2901" s="627"/>
      <c r="BL2901" s="627"/>
      <c r="BM2901" s="627"/>
      <c r="BN2901" s="627"/>
      <c r="BO2901" s="627"/>
      <c r="BP2901" s="627"/>
      <c r="BQ2901" s="627"/>
      <c r="BR2901" s="627"/>
      <c r="BS2901" s="627"/>
      <c r="BT2901" s="627"/>
      <c r="BU2901" s="627"/>
      <c r="BV2901" s="627"/>
      <c r="BW2901" s="627"/>
      <c r="BX2901" s="627"/>
      <c r="BY2901" s="627"/>
      <c r="CA2901" s="394" t="s">
        <v>1160</v>
      </c>
      <c r="CB2901" s="393" t="s">
        <v>781</v>
      </c>
      <c r="CC2901" s="393" t="str">
        <f>CA2901&amp;" "&amp;CB2901</f>
        <v>Chattogram_Metropolitan_NATAB Sholashahar West (NATAB)</v>
      </c>
      <c r="CD2901" s="627"/>
      <c r="CE2901" s="627"/>
      <c r="CF2901" s="627"/>
      <c r="CG2901" s="627"/>
      <c r="CH2901" s="627"/>
      <c r="CI2901" s="627"/>
      <c r="CJ2901" s="627"/>
      <c r="CK2901" s="627"/>
      <c r="CN2901" s="394" t="s">
        <v>1160</v>
      </c>
      <c r="CO2901" s="393" t="s">
        <v>781</v>
      </c>
      <c r="CP2901" s="393" t="str">
        <f t="shared" si="424"/>
        <v>Chattogram_Metropolitan_NATAB Sholashahar West (NATAB)</v>
      </c>
      <c r="CQ2901" s="627"/>
      <c r="CR2901" s="627"/>
      <c r="CS2901" s="627"/>
      <c r="CT2901" s="627"/>
      <c r="CU2901" s="627"/>
      <c r="CV2901" s="627"/>
      <c r="CW2901" s="627"/>
      <c r="CX2901" s="627"/>
      <c r="CZ2901" s="394" t="s">
        <v>1160</v>
      </c>
      <c r="DA2901" s="393" t="s">
        <v>781</v>
      </c>
      <c r="DB2901" s="393" t="str">
        <f t="shared" si="425"/>
        <v>Chattogram_Metropolitan_NATAB Sholashahar West (NATAB)</v>
      </c>
      <c r="DC2901" s="566"/>
      <c r="DD2901"/>
      <c r="DE2901" s="394" t="s">
        <v>1160</v>
      </c>
      <c r="DF2901" s="393" t="s">
        <v>781</v>
      </c>
      <c r="DG2901" s="393" t="str">
        <f t="shared" si="426"/>
        <v>Chattogram_Metropolitan_NATAB Sholashahar West (NATAB)</v>
      </c>
      <c r="DH2901" s="566"/>
      <c r="DI2901"/>
      <c r="DJ2901" s="394" t="s">
        <v>1160</v>
      </c>
      <c r="DK2901" s="393" t="s">
        <v>781</v>
      </c>
      <c r="DL2901" s="393" t="str">
        <f t="shared" si="427"/>
        <v>Chattogram_Metropolitan_NATAB Sholashahar West (NATAB)</v>
      </c>
      <c r="DM2901" s="566"/>
      <c r="DN2901"/>
      <c r="DO2901" s="394" t="s">
        <v>1160</v>
      </c>
      <c r="DP2901" s="393" t="s">
        <v>781</v>
      </c>
      <c r="DQ2901" s="393" t="str">
        <f t="shared" si="428"/>
        <v>Chattogram_Metropolitan_NATAB Sholashahar West (NATAB)</v>
      </c>
      <c r="DR2901" s="566"/>
    </row>
    <row r="2902" spans="1:122" ht="15" hidden="1" x14ac:dyDescent="0.25">
      <c r="A2902" s="394" t="s">
        <v>1151</v>
      </c>
      <c r="B2902" s="397" t="s">
        <v>1006</v>
      </c>
      <c r="C2902" s="393" t="str">
        <f>A2902&amp;" "&amp;B2902</f>
        <v>Chattogram_Metropolitan_AAS Ashar Alo Society</v>
      </c>
      <c r="D2902" s="626"/>
      <c r="E2902" s="626"/>
      <c r="F2902" s="626"/>
      <c r="G2902" s="626"/>
      <c r="H2902" s="626"/>
      <c r="I2902" s="626"/>
      <c r="J2902" s="626"/>
      <c r="K2902" s="626"/>
      <c r="L2902" s="626"/>
      <c r="M2902" s="626"/>
      <c r="N2902" s="626"/>
      <c r="O2902" s="626"/>
      <c r="P2902" s="626"/>
      <c r="Q2902" s="626"/>
      <c r="R2902" s="626"/>
      <c r="U2902" s="437" t="s">
        <v>1151</v>
      </c>
      <c r="V2902" s="438" t="s">
        <v>1006</v>
      </c>
      <c r="W2902" s="439" t="str">
        <f>U2902&amp;" "&amp;V2902</f>
        <v>Chattogram_Metropolitan_AAS Ashar Alo Society</v>
      </c>
      <c r="X2902" s="626"/>
      <c r="Y2902" s="626"/>
      <c r="Z2902" s="626"/>
      <c r="AA2902" s="626"/>
      <c r="AB2902" s="626"/>
      <c r="AC2902" s="626"/>
      <c r="AD2902" s="626"/>
      <c r="AE2902" s="626"/>
      <c r="AF2902" s="626"/>
      <c r="AG2902" s="626"/>
      <c r="AH2902" s="626"/>
      <c r="AI2902" s="626"/>
      <c r="AJ2902" s="626"/>
      <c r="AK2902" s="626"/>
      <c r="AL2902" s="626"/>
      <c r="AO2902" s="437" t="s">
        <v>1151</v>
      </c>
      <c r="AP2902" s="438" t="s">
        <v>1006</v>
      </c>
      <c r="AQ2902" s="439" t="str">
        <f t="shared" si="422"/>
        <v>Chattogram_Metropolitan_AAS Ashar Alo Society</v>
      </c>
      <c r="AR2902" s="627"/>
      <c r="AS2902" s="627"/>
      <c r="AT2902" s="627"/>
      <c r="AU2902" s="627"/>
      <c r="AV2902" s="627"/>
      <c r="AW2902" s="627"/>
      <c r="AX2902" s="627"/>
      <c r="AY2902" s="627"/>
      <c r="AZ2902" s="627"/>
      <c r="BA2902" s="627"/>
      <c r="BB2902" s="627"/>
      <c r="BC2902" s="627"/>
      <c r="BD2902" s="627"/>
      <c r="BE2902" s="627"/>
      <c r="BF2902" s="627"/>
      <c r="BH2902" s="437" t="s">
        <v>1151</v>
      </c>
      <c r="BI2902" s="438" t="s">
        <v>1006</v>
      </c>
      <c r="BJ2902" s="439" t="str">
        <f t="shared" ref="BJ2902:BJ2920" si="430">BH2902&amp;" "&amp;BI2902</f>
        <v>Chattogram_Metropolitan_AAS Ashar Alo Society</v>
      </c>
      <c r="BK2902" s="627"/>
      <c r="BL2902" s="627"/>
      <c r="BM2902" s="627"/>
      <c r="BN2902" s="627"/>
      <c r="BO2902" s="627"/>
      <c r="BP2902" s="627"/>
      <c r="BQ2902" s="627"/>
      <c r="BR2902" s="627"/>
      <c r="BS2902" s="627"/>
      <c r="BT2902" s="627"/>
      <c r="BU2902" s="627"/>
      <c r="BV2902" s="627"/>
      <c r="BW2902" s="627"/>
      <c r="BX2902" s="627"/>
      <c r="BY2902" s="627"/>
      <c r="CA2902" s="437" t="s">
        <v>1151</v>
      </c>
      <c r="CB2902" s="438" t="s">
        <v>1006</v>
      </c>
      <c r="CC2902" s="439" t="str">
        <f>CA2902&amp;" "&amp;CB2902</f>
        <v>Chattogram_Metropolitan_AAS Ashar Alo Society</v>
      </c>
      <c r="CD2902" s="627"/>
      <c r="CE2902" s="627"/>
      <c r="CF2902" s="627"/>
      <c r="CG2902" s="627"/>
      <c r="CH2902" s="627"/>
      <c r="CI2902" s="627"/>
      <c r="CJ2902" s="627"/>
      <c r="CK2902" s="627"/>
      <c r="CN2902" s="437" t="s">
        <v>1151</v>
      </c>
      <c r="CO2902" s="438" t="s">
        <v>1006</v>
      </c>
      <c r="CP2902" s="439" t="str">
        <f t="shared" si="424"/>
        <v>Chattogram_Metropolitan_AAS Ashar Alo Society</v>
      </c>
      <c r="CQ2902" s="627"/>
      <c r="CR2902" s="627"/>
      <c r="CS2902" s="627"/>
      <c r="CT2902" s="627"/>
      <c r="CU2902" s="627"/>
      <c r="CV2902" s="627"/>
      <c r="CW2902" s="627"/>
      <c r="CX2902" s="627"/>
      <c r="CZ2902" s="437" t="s">
        <v>1151</v>
      </c>
      <c r="DA2902" s="438" t="s">
        <v>1006</v>
      </c>
      <c r="DB2902" s="439" t="str">
        <f t="shared" si="425"/>
        <v>Chattogram_Metropolitan_AAS Ashar Alo Society</v>
      </c>
      <c r="DC2902" s="566"/>
      <c r="DD2902"/>
      <c r="DE2902" s="437" t="s">
        <v>1151</v>
      </c>
      <c r="DF2902" s="438" t="s">
        <v>1006</v>
      </c>
      <c r="DG2902" s="439" t="str">
        <f t="shared" si="426"/>
        <v>Chattogram_Metropolitan_AAS Ashar Alo Society</v>
      </c>
      <c r="DH2902" s="566"/>
      <c r="DI2902"/>
      <c r="DJ2902" s="437" t="s">
        <v>1151</v>
      </c>
      <c r="DK2902" s="438" t="s">
        <v>1006</v>
      </c>
      <c r="DL2902" s="439" t="str">
        <f t="shared" si="427"/>
        <v>Chattogram_Metropolitan_AAS Ashar Alo Society</v>
      </c>
      <c r="DM2902" s="566"/>
      <c r="DN2902"/>
      <c r="DO2902" s="437" t="s">
        <v>1151</v>
      </c>
      <c r="DP2902" s="438" t="s">
        <v>1006</v>
      </c>
      <c r="DQ2902" s="439" t="str">
        <f t="shared" si="428"/>
        <v>Chattogram_Metropolitan_AAS Ashar Alo Society</v>
      </c>
      <c r="DR2902" s="566"/>
    </row>
    <row r="2903" spans="1:122" ht="15" hidden="1" x14ac:dyDescent="0.25">
      <c r="A2903" s="394" t="s">
        <v>1053</v>
      </c>
      <c r="B2903" s="397" t="s">
        <v>1006</v>
      </c>
      <c r="C2903" s="393" t="str">
        <f t="shared" si="410"/>
        <v>Dhaka_Metropolitan_AAS Ashar Alo Society</v>
      </c>
      <c r="D2903" s="626">
        <v>8</v>
      </c>
      <c r="E2903" s="626">
        <v>3</v>
      </c>
      <c r="F2903" s="626">
        <v>0</v>
      </c>
      <c r="G2903" s="626">
        <v>0</v>
      </c>
      <c r="H2903" s="626">
        <v>0</v>
      </c>
      <c r="I2903" s="626">
        <v>6</v>
      </c>
      <c r="J2903" s="626">
        <v>0</v>
      </c>
      <c r="K2903" s="626">
        <v>0</v>
      </c>
      <c r="L2903" s="626">
        <v>0</v>
      </c>
      <c r="M2903" s="626">
        <v>0</v>
      </c>
      <c r="N2903" s="626">
        <v>4</v>
      </c>
      <c r="O2903" s="626">
        <v>0</v>
      </c>
      <c r="P2903" s="626">
        <v>0</v>
      </c>
      <c r="Q2903" s="626">
        <v>0</v>
      </c>
      <c r="R2903" s="626">
        <v>0</v>
      </c>
      <c r="U2903" s="394" t="s">
        <v>1053</v>
      </c>
      <c r="V2903" s="438" t="s">
        <v>1006</v>
      </c>
      <c r="W2903" s="439" t="str">
        <f t="shared" si="411"/>
        <v>Dhaka_Metropolitan_AAS Ashar Alo Society</v>
      </c>
      <c r="X2903" s="626">
        <v>0</v>
      </c>
      <c r="Y2903" s="626">
        <v>0</v>
      </c>
      <c r="Z2903" s="626">
        <v>0</v>
      </c>
      <c r="AA2903" s="626">
        <v>0</v>
      </c>
      <c r="AB2903" s="626">
        <v>0</v>
      </c>
      <c r="AC2903" s="626">
        <v>1</v>
      </c>
      <c r="AD2903" s="626">
        <v>1</v>
      </c>
      <c r="AE2903" s="626">
        <v>0</v>
      </c>
      <c r="AF2903" s="626">
        <v>0</v>
      </c>
      <c r="AG2903" s="626">
        <v>0</v>
      </c>
      <c r="AH2903" s="626">
        <v>1</v>
      </c>
      <c r="AI2903" s="626">
        <v>0</v>
      </c>
      <c r="AJ2903" s="626">
        <v>0</v>
      </c>
      <c r="AK2903" s="626">
        <v>0</v>
      </c>
      <c r="AL2903" s="626">
        <v>0</v>
      </c>
      <c r="AO2903" s="394" t="s">
        <v>1053</v>
      </c>
      <c r="AP2903" s="438" t="s">
        <v>1006</v>
      </c>
      <c r="AQ2903" s="439" t="str">
        <f t="shared" ref="AQ2903:AQ2955" si="431">AO2903&amp;" "&amp;AP2903</f>
        <v>Dhaka_Metropolitan_AAS Ashar Alo Society</v>
      </c>
      <c r="AR2903" s="627">
        <v>0</v>
      </c>
      <c r="AS2903" s="627">
        <v>0</v>
      </c>
      <c r="AT2903" s="627">
        <v>0</v>
      </c>
      <c r="AU2903" s="627">
        <v>0</v>
      </c>
      <c r="AV2903" s="627">
        <v>0</v>
      </c>
      <c r="AW2903" s="627">
        <v>0</v>
      </c>
      <c r="AX2903" s="627">
        <v>0</v>
      </c>
      <c r="AY2903" s="627">
        <v>0</v>
      </c>
      <c r="AZ2903" s="627">
        <v>0</v>
      </c>
      <c r="BA2903" s="627">
        <v>0</v>
      </c>
      <c r="BB2903" s="627">
        <v>0</v>
      </c>
      <c r="BC2903" s="627">
        <v>0</v>
      </c>
      <c r="BD2903" s="627">
        <v>0</v>
      </c>
      <c r="BE2903" s="627">
        <v>0</v>
      </c>
      <c r="BF2903" s="627">
        <v>0</v>
      </c>
      <c r="BH2903" s="394" t="s">
        <v>1053</v>
      </c>
      <c r="BI2903" s="438" t="s">
        <v>1006</v>
      </c>
      <c r="BJ2903" s="439" t="str">
        <f t="shared" si="430"/>
        <v>Dhaka_Metropolitan_AAS Ashar Alo Society</v>
      </c>
      <c r="BK2903" s="627">
        <v>0</v>
      </c>
      <c r="BL2903" s="627">
        <v>0</v>
      </c>
      <c r="BM2903" s="627">
        <v>0</v>
      </c>
      <c r="BN2903" s="627">
        <v>0</v>
      </c>
      <c r="BO2903" s="627">
        <v>0</v>
      </c>
      <c r="BP2903" s="627">
        <v>0</v>
      </c>
      <c r="BQ2903" s="627">
        <v>1</v>
      </c>
      <c r="BR2903" s="627">
        <v>0</v>
      </c>
      <c r="BS2903" s="627">
        <v>0</v>
      </c>
      <c r="BT2903" s="627">
        <v>0</v>
      </c>
      <c r="BU2903" s="627">
        <v>0</v>
      </c>
      <c r="BV2903" s="627">
        <v>0</v>
      </c>
      <c r="BW2903" s="627">
        <v>0</v>
      </c>
      <c r="BX2903" s="627">
        <v>0</v>
      </c>
      <c r="BY2903" s="627">
        <v>0</v>
      </c>
      <c r="CA2903" s="394" t="s">
        <v>1053</v>
      </c>
      <c r="CB2903" s="438" t="s">
        <v>1006</v>
      </c>
      <c r="CC2903" s="439" t="str">
        <f t="shared" ref="CC2903:CC2955" si="432">CA2903&amp;" "&amp;CB2903</f>
        <v>Dhaka_Metropolitan_AAS Ashar Alo Society</v>
      </c>
      <c r="CD2903" s="628">
        <v>0</v>
      </c>
      <c r="CE2903" s="628">
        <v>0</v>
      </c>
      <c r="CF2903" s="628">
        <v>0</v>
      </c>
      <c r="CG2903" s="628">
        <v>0</v>
      </c>
      <c r="CH2903" s="628">
        <v>0</v>
      </c>
      <c r="CI2903" s="628">
        <v>0</v>
      </c>
      <c r="CJ2903" s="628">
        <v>0</v>
      </c>
      <c r="CK2903" s="628">
        <v>0</v>
      </c>
      <c r="CN2903" s="394" t="s">
        <v>1053</v>
      </c>
      <c r="CO2903" s="438" t="s">
        <v>1006</v>
      </c>
      <c r="CP2903" s="439" t="str">
        <f t="shared" ref="CP2903:CP2955" si="433">CN2903&amp;" "&amp;CO2903</f>
        <v>Dhaka_Metropolitan_AAS Ashar Alo Society</v>
      </c>
      <c r="CQ2903" s="628">
        <v>0</v>
      </c>
      <c r="CR2903" s="628">
        <v>0</v>
      </c>
      <c r="CS2903" s="628">
        <v>0</v>
      </c>
      <c r="CT2903" s="628">
        <v>0</v>
      </c>
      <c r="CU2903" s="628">
        <v>0</v>
      </c>
      <c r="CV2903" s="628">
        <v>0</v>
      </c>
      <c r="CW2903" s="628">
        <v>0</v>
      </c>
      <c r="CX2903" s="628">
        <v>0</v>
      </c>
      <c r="CZ2903" s="394" t="s">
        <v>1053</v>
      </c>
      <c r="DA2903" s="438" t="s">
        <v>1006</v>
      </c>
      <c r="DB2903" s="439" t="str">
        <f t="shared" si="425"/>
        <v>Dhaka_Metropolitan_AAS Ashar Alo Society</v>
      </c>
      <c r="DC2903" s="566">
        <v>0</v>
      </c>
      <c r="DD2903"/>
      <c r="DE2903" s="394" t="s">
        <v>1053</v>
      </c>
      <c r="DF2903" s="438" t="s">
        <v>1006</v>
      </c>
      <c r="DG2903" s="439" t="str">
        <f t="shared" si="426"/>
        <v>Dhaka_Metropolitan_AAS Ashar Alo Society</v>
      </c>
      <c r="DH2903" s="566">
        <v>0</v>
      </c>
      <c r="DI2903"/>
      <c r="DJ2903" s="394" t="s">
        <v>1053</v>
      </c>
      <c r="DK2903" s="438" t="s">
        <v>1006</v>
      </c>
      <c r="DL2903" s="439" t="str">
        <f t="shared" si="427"/>
        <v>Dhaka_Metropolitan_AAS Ashar Alo Society</v>
      </c>
      <c r="DM2903" s="566"/>
      <c r="DN2903"/>
      <c r="DO2903" s="394" t="s">
        <v>1053</v>
      </c>
      <c r="DP2903" s="438" t="s">
        <v>1006</v>
      </c>
      <c r="DQ2903" s="439" t="str">
        <f t="shared" si="428"/>
        <v>Dhaka_Metropolitan_AAS Ashar Alo Society</v>
      </c>
      <c r="DR2903" s="566"/>
    </row>
    <row r="2904" spans="1:122" ht="15" hidden="1" x14ac:dyDescent="0.25">
      <c r="A2904" s="394" t="s">
        <v>1189</v>
      </c>
      <c r="B2904" s="393" t="s">
        <v>682</v>
      </c>
      <c r="C2904" s="393" t="str">
        <f t="shared" ref="C2904:C2976" si="434">A2904&amp;" "&amp;B2904</f>
        <v>Dhaka_Metropolitan_BRAC_AreaWise_01 Badda</v>
      </c>
      <c r="D2904" s="626">
        <v>32</v>
      </c>
      <c r="E2904" s="626">
        <v>2</v>
      </c>
      <c r="F2904" s="626">
        <v>0</v>
      </c>
      <c r="G2904" s="626">
        <v>0</v>
      </c>
      <c r="H2904" s="626">
        <v>0</v>
      </c>
      <c r="I2904" s="626">
        <v>3</v>
      </c>
      <c r="J2904" s="626">
        <v>0</v>
      </c>
      <c r="K2904" s="626">
        <v>0</v>
      </c>
      <c r="L2904" s="626">
        <v>0</v>
      </c>
      <c r="M2904" s="626">
        <v>0</v>
      </c>
      <c r="N2904" s="626">
        <v>18</v>
      </c>
      <c r="O2904" s="626">
        <v>2</v>
      </c>
      <c r="P2904" s="626">
        <v>0</v>
      </c>
      <c r="Q2904" s="626">
        <v>0</v>
      </c>
      <c r="R2904" s="626">
        <v>0</v>
      </c>
      <c r="U2904" s="394" t="s">
        <v>1189</v>
      </c>
      <c r="V2904" s="393" t="s">
        <v>682</v>
      </c>
      <c r="W2904" s="393" t="str">
        <f t="shared" ref="W2904:W2976" si="435">U2904&amp;" "&amp;V2904</f>
        <v>Dhaka_Metropolitan_BRAC_AreaWise_01 Badda</v>
      </c>
      <c r="X2904" s="626">
        <v>19</v>
      </c>
      <c r="Y2904" s="626">
        <v>0</v>
      </c>
      <c r="Z2904" s="626">
        <v>0</v>
      </c>
      <c r="AA2904" s="626">
        <v>0</v>
      </c>
      <c r="AB2904" s="626">
        <v>0</v>
      </c>
      <c r="AC2904" s="626">
        <v>0</v>
      </c>
      <c r="AD2904" s="626">
        <v>0</v>
      </c>
      <c r="AE2904" s="626">
        <v>0</v>
      </c>
      <c r="AF2904" s="626">
        <v>0</v>
      </c>
      <c r="AG2904" s="626">
        <v>0</v>
      </c>
      <c r="AH2904" s="626">
        <v>34</v>
      </c>
      <c r="AI2904" s="626">
        <v>3</v>
      </c>
      <c r="AJ2904" s="626">
        <v>0</v>
      </c>
      <c r="AK2904" s="626">
        <v>0</v>
      </c>
      <c r="AL2904" s="626">
        <v>0</v>
      </c>
      <c r="AO2904" s="394" t="s">
        <v>1189</v>
      </c>
      <c r="AP2904" s="393" t="s">
        <v>682</v>
      </c>
      <c r="AQ2904" s="393" t="str">
        <f t="shared" si="431"/>
        <v>Dhaka_Metropolitan_BRAC_AreaWise_01 Badda</v>
      </c>
      <c r="AR2904" s="627">
        <v>0</v>
      </c>
      <c r="AS2904" s="627">
        <v>0</v>
      </c>
      <c r="AT2904" s="627">
        <v>0</v>
      </c>
      <c r="AU2904" s="627">
        <v>0</v>
      </c>
      <c r="AV2904" s="627">
        <v>0</v>
      </c>
      <c r="AW2904" s="627">
        <v>0</v>
      </c>
      <c r="AX2904" s="627">
        <v>0</v>
      </c>
      <c r="AY2904" s="627">
        <v>0</v>
      </c>
      <c r="AZ2904" s="627">
        <v>0</v>
      </c>
      <c r="BA2904" s="627">
        <v>0</v>
      </c>
      <c r="BB2904" s="627">
        <v>1</v>
      </c>
      <c r="BC2904" s="627">
        <v>0</v>
      </c>
      <c r="BD2904" s="627">
        <v>0</v>
      </c>
      <c r="BE2904" s="627">
        <v>0</v>
      </c>
      <c r="BF2904" s="627">
        <v>0</v>
      </c>
      <c r="BH2904" s="394" t="s">
        <v>1189</v>
      </c>
      <c r="BI2904" s="393" t="s">
        <v>682</v>
      </c>
      <c r="BJ2904" s="393" t="str">
        <f t="shared" si="430"/>
        <v>Dhaka_Metropolitan_BRAC_AreaWise_01 Badda</v>
      </c>
      <c r="BK2904" s="627">
        <v>0</v>
      </c>
      <c r="BL2904" s="627">
        <v>0</v>
      </c>
      <c r="BM2904" s="627">
        <v>0</v>
      </c>
      <c r="BN2904" s="627">
        <v>0</v>
      </c>
      <c r="BO2904" s="627">
        <v>0</v>
      </c>
      <c r="BP2904" s="627">
        <v>0</v>
      </c>
      <c r="BQ2904" s="627">
        <v>0</v>
      </c>
      <c r="BR2904" s="627">
        <v>0</v>
      </c>
      <c r="BS2904" s="627">
        <v>0</v>
      </c>
      <c r="BT2904" s="627">
        <v>0</v>
      </c>
      <c r="BU2904" s="627">
        <v>2</v>
      </c>
      <c r="BV2904" s="627">
        <v>0</v>
      </c>
      <c r="BW2904" s="627">
        <v>0</v>
      </c>
      <c r="BX2904" s="627">
        <v>0</v>
      </c>
      <c r="BY2904" s="627">
        <v>0</v>
      </c>
      <c r="CA2904" s="394" t="s">
        <v>1189</v>
      </c>
      <c r="CB2904" s="393" t="s">
        <v>682</v>
      </c>
      <c r="CC2904" s="393" t="str">
        <f t="shared" si="432"/>
        <v>Dhaka_Metropolitan_BRAC_AreaWise_01 Badda</v>
      </c>
      <c r="CD2904" s="627">
        <v>3</v>
      </c>
      <c r="CE2904" s="627">
        <v>0</v>
      </c>
      <c r="CF2904" s="627">
        <v>2</v>
      </c>
      <c r="CG2904" s="627">
        <v>0</v>
      </c>
      <c r="CH2904" s="627">
        <v>0</v>
      </c>
      <c r="CI2904" s="627">
        <v>0</v>
      </c>
      <c r="CJ2904" s="627">
        <v>0</v>
      </c>
      <c r="CK2904" s="627">
        <v>0</v>
      </c>
      <c r="CN2904" s="394" t="s">
        <v>1189</v>
      </c>
      <c r="CO2904" s="393" t="s">
        <v>682</v>
      </c>
      <c r="CP2904" s="393" t="str">
        <f t="shared" si="433"/>
        <v>Dhaka_Metropolitan_BRAC_AreaWise_01 Badda</v>
      </c>
      <c r="CQ2904" s="627">
        <v>0</v>
      </c>
      <c r="CR2904" s="627">
        <v>0</v>
      </c>
      <c r="CS2904" s="627">
        <v>5</v>
      </c>
      <c r="CT2904" s="627">
        <v>0</v>
      </c>
      <c r="CU2904" s="627">
        <v>0</v>
      </c>
      <c r="CV2904" s="627">
        <v>0</v>
      </c>
      <c r="CW2904" s="627">
        <v>0</v>
      </c>
      <c r="CX2904" s="627">
        <v>0</v>
      </c>
      <c r="CZ2904" s="394" t="s">
        <v>1189</v>
      </c>
      <c r="DA2904" s="393" t="s">
        <v>682</v>
      </c>
      <c r="DB2904" s="393" t="str">
        <f t="shared" si="425"/>
        <v>Dhaka_Metropolitan_BRAC_AreaWise_01 Badda</v>
      </c>
      <c r="DC2904" s="566">
        <v>0</v>
      </c>
      <c r="DD2904"/>
      <c r="DE2904" s="394" t="s">
        <v>1189</v>
      </c>
      <c r="DF2904" s="393" t="s">
        <v>682</v>
      </c>
      <c r="DG2904" s="393" t="str">
        <f t="shared" si="426"/>
        <v>Dhaka_Metropolitan_BRAC_AreaWise_01 Badda</v>
      </c>
      <c r="DH2904" s="566">
        <v>3</v>
      </c>
      <c r="DI2904"/>
      <c r="DJ2904" s="394" t="s">
        <v>1189</v>
      </c>
      <c r="DK2904" s="393" t="s">
        <v>682</v>
      </c>
      <c r="DL2904" s="393" t="str">
        <f t="shared" si="427"/>
        <v>Dhaka_Metropolitan_BRAC_AreaWise_01 Badda</v>
      </c>
      <c r="DM2904" s="566"/>
      <c r="DN2904"/>
      <c r="DO2904" s="394" t="s">
        <v>1189</v>
      </c>
      <c r="DP2904" s="393" t="s">
        <v>682</v>
      </c>
      <c r="DQ2904" s="393" t="str">
        <f t="shared" si="428"/>
        <v>Dhaka_Metropolitan_BRAC_AreaWise_01 Badda</v>
      </c>
      <c r="DR2904" s="566"/>
    </row>
    <row r="2905" spans="1:122" ht="15" hidden="1" x14ac:dyDescent="0.25">
      <c r="A2905" s="394" t="s">
        <v>1189</v>
      </c>
      <c r="B2905" s="241" t="s">
        <v>683</v>
      </c>
      <c r="C2905" s="393" t="str">
        <f t="shared" si="434"/>
        <v>Dhaka_Metropolitan_BRAC_AreaWise_01 Bhagolpur</v>
      </c>
      <c r="D2905" s="626">
        <v>17</v>
      </c>
      <c r="E2905" s="626">
        <v>0</v>
      </c>
      <c r="F2905" s="626">
        <v>0</v>
      </c>
      <c r="G2905" s="626">
        <v>0</v>
      </c>
      <c r="H2905" s="626">
        <v>0</v>
      </c>
      <c r="I2905" s="626">
        <v>3</v>
      </c>
      <c r="J2905" s="626">
        <v>0</v>
      </c>
      <c r="K2905" s="626">
        <v>0</v>
      </c>
      <c r="L2905" s="626">
        <v>0</v>
      </c>
      <c r="M2905" s="626">
        <v>0</v>
      </c>
      <c r="N2905" s="626">
        <v>19</v>
      </c>
      <c r="O2905" s="626">
        <v>0</v>
      </c>
      <c r="P2905" s="626">
        <v>0</v>
      </c>
      <c r="Q2905" s="626">
        <v>0</v>
      </c>
      <c r="R2905" s="626">
        <v>0</v>
      </c>
      <c r="U2905" s="394" t="s">
        <v>1189</v>
      </c>
      <c r="V2905" s="241" t="s">
        <v>683</v>
      </c>
      <c r="W2905" s="393" t="str">
        <f t="shared" si="435"/>
        <v>Dhaka_Metropolitan_BRAC_AreaWise_01 Bhagolpur</v>
      </c>
      <c r="X2905" s="626">
        <v>12</v>
      </c>
      <c r="Y2905" s="626">
        <v>1</v>
      </c>
      <c r="Z2905" s="626">
        <v>0</v>
      </c>
      <c r="AA2905" s="626">
        <v>0</v>
      </c>
      <c r="AB2905" s="626">
        <v>0</v>
      </c>
      <c r="AC2905" s="626">
        <v>4</v>
      </c>
      <c r="AD2905" s="626">
        <v>0</v>
      </c>
      <c r="AE2905" s="626">
        <v>0</v>
      </c>
      <c r="AF2905" s="626">
        <v>0</v>
      </c>
      <c r="AG2905" s="626">
        <v>0</v>
      </c>
      <c r="AH2905" s="626">
        <v>22</v>
      </c>
      <c r="AI2905" s="626">
        <v>1</v>
      </c>
      <c r="AJ2905" s="626">
        <v>0</v>
      </c>
      <c r="AK2905" s="626">
        <v>0</v>
      </c>
      <c r="AL2905" s="626">
        <v>0</v>
      </c>
      <c r="AO2905" s="394" t="s">
        <v>1189</v>
      </c>
      <c r="AP2905" s="241" t="s">
        <v>683</v>
      </c>
      <c r="AQ2905" s="393" t="str">
        <f t="shared" si="431"/>
        <v>Dhaka_Metropolitan_BRAC_AreaWise_01 Bhagolpur</v>
      </c>
      <c r="AR2905" s="627">
        <v>0</v>
      </c>
      <c r="AS2905" s="627">
        <v>0</v>
      </c>
      <c r="AT2905" s="627">
        <v>0</v>
      </c>
      <c r="AU2905" s="627">
        <v>0</v>
      </c>
      <c r="AV2905" s="627">
        <v>0</v>
      </c>
      <c r="AW2905" s="627">
        <v>0</v>
      </c>
      <c r="AX2905" s="627">
        <v>0</v>
      </c>
      <c r="AY2905" s="627">
        <v>0</v>
      </c>
      <c r="AZ2905" s="627">
        <v>0</v>
      </c>
      <c r="BA2905" s="627">
        <v>0</v>
      </c>
      <c r="BB2905" s="627">
        <v>2</v>
      </c>
      <c r="BC2905" s="627">
        <v>0</v>
      </c>
      <c r="BD2905" s="627">
        <v>0</v>
      </c>
      <c r="BE2905" s="627">
        <v>0</v>
      </c>
      <c r="BF2905" s="627">
        <v>0</v>
      </c>
      <c r="BH2905" s="394" t="s">
        <v>1189</v>
      </c>
      <c r="BI2905" s="241" t="s">
        <v>683</v>
      </c>
      <c r="BJ2905" s="393" t="str">
        <f t="shared" si="430"/>
        <v>Dhaka_Metropolitan_BRAC_AreaWise_01 Bhagolpur</v>
      </c>
      <c r="BK2905" s="627">
        <v>1</v>
      </c>
      <c r="BL2905" s="627">
        <v>0</v>
      </c>
      <c r="BM2905" s="627">
        <v>0</v>
      </c>
      <c r="BN2905" s="627">
        <v>0</v>
      </c>
      <c r="BO2905" s="627">
        <v>0</v>
      </c>
      <c r="BP2905" s="627">
        <v>0</v>
      </c>
      <c r="BQ2905" s="627">
        <v>0</v>
      </c>
      <c r="BR2905" s="627">
        <v>0</v>
      </c>
      <c r="BS2905" s="627">
        <v>0</v>
      </c>
      <c r="BT2905" s="627">
        <v>0</v>
      </c>
      <c r="BU2905" s="627">
        <v>1</v>
      </c>
      <c r="BV2905" s="627">
        <v>0</v>
      </c>
      <c r="BW2905" s="627">
        <v>0</v>
      </c>
      <c r="BX2905" s="627">
        <v>0</v>
      </c>
      <c r="BY2905" s="627">
        <v>0</v>
      </c>
      <c r="CA2905" s="394" t="s">
        <v>1189</v>
      </c>
      <c r="CB2905" s="241" t="s">
        <v>683</v>
      </c>
      <c r="CC2905" s="393" t="str">
        <f t="shared" si="432"/>
        <v>Dhaka_Metropolitan_BRAC_AreaWise_01 Bhagolpur</v>
      </c>
      <c r="CD2905" s="627">
        <v>3</v>
      </c>
      <c r="CE2905" s="627">
        <v>0</v>
      </c>
      <c r="CF2905" s="627">
        <v>2</v>
      </c>
      <c r="CG2905" s="627">
        <v>0</v>
      </c>
      <c r="CH2905" s="627">
        <v>0</v>
      </c>
      <c r="CI2905" s="627">
        <v>0</v>
      </c>
      <c r="CJ2905" s="627">
        <v>0</v>
      </c>
      <c r="CK2905" s="627">
        <v>0</v>
      </c>
      <c r="CN2905" s="394" t="s">
        <v>1189</v>
      </c>
      <c r="CO2905" s="241" t="s">
        <v>683</v>
      </c>
      <c r="CP2905" s="393" t="str">
        <f t="shared" si="433"/>
        <v>Dhaka_Metropolitan_BRAC_AreaWise_01 Bhagolpur</v>
      </c>
      <c r="CQ2905" s="627">
        <v>1</v>
      </c>
      <c r="CR2905" s="627">
        <v>0</v>
      </c>
      <c r="CS2905" s="627">
        <v>4</v>
      </c>
      <c r="CT2905" s="627">
        <v>0</v>
      </c>
      <c r="CU2905" s="627">
        <v>0</v>
      </c>
      <c r="CV2905" s="627">
        <v>0</v>
      </c>
      <c r="CW2905" s="627">
        <v>0</v>
      </c>
      <c r="CX2905" s="627">
        <v>0</v>
      </c>
      <c r="CZ2905" s="394" t="s">
        <v>1189</v>
      </c>
      <c r="DA2905" s="241" t="s">
        <v>683</v>
      </c>
      <c r="DB2905" s="393" t="str">
        <f t="shared" si="425"/>
        <v>Dhaka_Metropolitan_BRAC_AreaWise_01 Bhagolpur</v>
      </c>
      <c r="DC2905" s="566">
        <v>1</v>
      </c>
      <c r="DD2905"/>
      <c r="DE2905" s="394" t="s">
        <v>1189</v>
      </c>
      <c r="DF2905" s="241" t="s">
        <v>683</v>
      </c>
      <c r="DG2905" s="393" t="str">
        <f t="shared" si="426"/>
        <v>Dhaka_Metropolitan_BRAC_AreaWise_01 Bhagolpur</v>
      </c>
      <c r="DH2905" s="566">
        <v>0</v>
      </c>
      <c r="DI2905"/>
      <c r="DJ2905" s="394" t="s">
        <v>1189</v>
      </c>
      <c r="DK2905" s="241" t="s">
        <v>683</v>
      </c>
      <c r="DL2905" s="393" t="str">
        <f t="shared" si="427"/>
        <v>Dhaka_Metropolitan_BRAC_AreaWise_01 Bhagolpur</v>
      </c>
      <c r="DM2905" s="566"/>
      <c r="DN2905"/>
      <c r="DO2905" s="394" t="s">
        <v>1189</v>
      </c>
      <c r="DP2905" s="241" t="s">
        <v>683</v>
      </c>
      <c r="DQ2905" s="393" t="str">
        <f t="shared" si="428"/>
        <v>Dhaka_Metropolitan_BRAC_AreaWise_01 Bhagolpur</v>
      </c>
      <c r="DR2905" s="566"/>
    </row>
    <row r="2906" spans="1:122" ht="15" hidden="1" x14ac:dyDescent="0.25">
      <c r="A2906" s="394" t="s">
        <v>1189</v>
      </c>
      <c r="B2906" s="393" t="s">
        <v>684</v>
      </c>
      <c r="C2906" s="393" t="str">
        <f t="shared" si="434"/>
        <v>Dhaka_Metropolitan_BRAC_AreaWise_01 Cantonment</v>
      </c>
      <c r="D2906" s="626">
        <v>15</v>
      </c>
      <c r="E2906" s="626">
        <v>1</v>
      </c>
      <c r="F2906" s="626">
        <v>0</v>
      </c>
      <c r="G2906" s="626">
        <v>0</v>
      </c>
      <c r="H2906" s="626">
        <v>0</v>
      </c>
      <c r="I2906" s="626">
        <v>2</v>
      </c>
      <c r="J2906" s="626">
        <v>1</v>
      </c>
      <c r="K2906" s="626">
        <v>0</v>
      </c>
      <c r="L2906" s="626">
        <v>0</v>
      </c>
      <c r="M2906" s="626">
        <v>0</v>
      </c>
      <c r="N2906" s="626">
        <v>8</v>
      </c>
      <c r="O2906" s="626">
        <v>0</v>
      </c>
      <c r="P2906" s="626">
        <v>0</v>
      </c>
      <c r="Q2906" s="626">
        <v>0</v>
      </c>
      <c r="R2906" s="626">
        <v>0</v>
      </c>
      <c r="U2906" s="394" t="s">
        <v>1189</v>
      </c>
      <c r="V2906" s="393" t="s">
        <v>684</v>
      </c>
      <c r="W2906" s="393" t="str">
        <f t="shared" si="435"/>
        <v>Dhaka_Metropolitan_BRAC_AreaWise_01 Cantonment</v>
      </c>
      <c r="X2906" s="626">
        <v>9</v>
      </c>
      <c r="Y2906" s="626">
        <v>0</v>
      </c>
      <c r="Z2906" s="626">
        <v>0</v>
      </c>
      <c r="AA2906" s="626">
        <v>0</v>
      </c>
      <c r="AB2906" s="626">
        <v>0</v>
      </c>
      <c r="AC2906" s="626">
        <v>5</v>
      </c>
      <c r="AD2906" s="626">
        <v>0</v>
      </c>
      <c r="AE2906" s="626">
        <v>0</v>
      </c>
      <c r="AF2906" s="626">
        <v>0</v>
      </c>
      <c r="AG2906" s="626">
        <v>0</v>
      </c>
      <c r="AH2906" s="626">
        <v>22</v>
      </c>
      <c r="AI2906" s="626">
        <v>3</v>
      </c>
      <c r="AJ2906" s="626">
        <v>1</v>
      </c>
      <c r="AK2906" s="626">
        <v>0</v>
      </c>
      <c r="AL2906" s="626">
        <v>0</v>
      </c>
      <c r="AO2906" s="394" t="s">
        <v>1189</v>
      </c>
      <c r="AP2906" s="393" t="s">
        <v>684</v>
      </c>
      <c r="AQ2906" s="393" t="str">
        <f t="shared" si="431"/>
        <v>Dhaka_Metropolitan_BRAC_AreaWise_01 Cantonment</v>
      </c>
      <c r="AR2906" s="627">
        <v>1</v>
      </c>
      <c r="AS2906" s="627">
        <v>0</v>
      </c>
      <c r="AT2906" s="627">
        <v>0</v>
      </c>
      <c r="AU2906" s="627">
        <v>0</v>
      </c>
      <c r="AV2906" s="627">
        <v>0</v>
      </c>
      <c r="AW2906" s="627">
        <v>0</v>
      </c>
      <c r="AX2906" s="627">
        <v>0</v>
      </c>
      <c r="AY2906" s="627">
        <v>0</v>
      </c>
      <c r="AZ2906" s="627">
        <v>0</v>
      </c>
      <c r="BA2906" s="627">
        <v>0</v>
      </c>
      <c r="BB2906" s="627">
        <v>0</v>
      </c>
      <c r="BC2906" s="627">
        <v>0</v>
      </c>
      <c r="BD2906" s="627">
        <v>0</v>
      </c>
      <c r="BE2906" s="627">
        <v>0</v>
      </c>
      <c r="BF2906" s="627">
        <v>0</v>
      </c>
      <c r="BH2906" s="394" t="s">
        <v>1189</v>
      </c>
      <c r="BI2906" s="393" t="s">
        <v>684</v>
      </c>
      <c r="BJ2906" s="393" t="str">
        <f t="shared" si="430"/>
        <v>Dhaka_Metropolitan_BRAC_AreaWise_01 Cantonment</v>
      </c>
      <c r="BK2906" s="627">
        <v>0</v>
      </c>
      <c r="BL2906" s="627">
        <v>0</v>
      </c>
      <c r="BM2906" s="627">
        <v>0</v>
      </c>
      <c r="BN2906" s="627">
        <v>0</v>
      </c>
      <c r="BO2906" s="627">
        <v>0</v>
      </c>
      <c r="BP2906" s="627">
        <v>0</v>
      </c>
      <c r="BQ2906" s="627">
        <v>0</v>
      </c>
      <c r="BR2906" s="627">
        <v>0</v>
      </c>
      <c r="BS2906" s="627">
        <v>0</v>
      </c>
      <c r="BT2906" s="627">
        <v>0</v>
      </c>
      <c r="BU2906" s="627">
        <v>1</v>
      </c>
      <c r="BV2906" s="627">
        <v>0</v>
      </c>
      <c r="BW2906" s="627">
        <v>0</v>
      </c>
      <c r="BX2906" s="627">
        <v>0</v>
      </c>
      <c r="BY2906" s="627">
        <v>0</v>
      </c>
      <c r="CA2906" s="394" t="s">
        <v>1189</v>
      </c>
      <c r="CB2906" s="393" t="s">
        <v>684</v>
      </c>
      <c r="CC2906" s="393" t="str">
        <f t="shared" si="432"/>
        <v>Dhaka_Metropolitan_BRAC_AreaWise_01 Cantonment</v>
      </c>
      <c r="CD2906" s="627">
        <v>6</v>
      </c>
      <c r="CE2906" s="627">
        <v>0</v>
      </c>
      <c r="CF2906" s="627">
        <v>1</v>
      </c>
      <c r="CG2906" s="627">
        <v>0</v>
      </c>
      <c r="CH2906" s="627">
        <v>0</v>
      </c>
      <c r="CI2906" s="627">
        <v>0</v>
      </c>
      <c r="CJ2906" s="627">
        <v>0</v>
      </c>
      <c r="CK2906" s="627">
        <v>0</v>
      </c>
      <c r="CN2906" s="394" t="s">
        <v>1189</v>
      </c>
      <c r="CO2906" s="393" t="s">
        <v>684</v>
      </c>
      <c r="CP2906" s="393" t="str">
        <f t="shared" si="433"/>
        <v>Dhaka_Metropolitan_BRAC_AreaWise_01 Cantonment</v>
      </c>
      <c r="CQ2906" s="627">
        <v>1</v>
      </c>
      <c r="CR2906" s="627">
        <v>1</v>
      </c>
      <c r="CS2906" s="627">
        <v>1</v>
      </c>
      <c r="CT2906" s="627">
        <v>0</v>
      </c>
      <c r="CU2906" s="627">
        <v>0</v>
      </c>
      <c r="CV2906" s="627">
        <v>0</v>
      </c>
      <c r="CW2906" s="627">
        <v>0</v>
      </c>
      <c r="CX2906" s="627">
        <v>0</v>
      </c>
      <c r="CZ2906" s="394" t="s">
        <v>1189</v>
      </c>
      <c r="DA2906" s="393" t="s">
        <v>684</v>
      </c>
      <c r="DB2906" s="393" t="str">
        <f t="shared" si="425"/>
        <v>Dhaka_Metropolitan_BRAC_AreaWise_01 Cantonment</v>
      </c>
      <c r="DC2906" s="566">
        <v>2</v>
      </c>
      <c r="DD2906"/>
      <c r="DE2906" s="394" t="s">
        <v>1189</v>
      </c>
      <c r="DF2906" s="393" t="s">
        <v>684</v>
      </c>
      <c r="DG2906" s="393" t="str">
        <f t="shared" si="426"/>
        <v>Dhaka_Metropolitan_BRAC_AreaWise_01 Cantonment</v>
      </c>
      <c r="DH2906" s="566">
        <v>2</v>
      </c>
      <c r="DI2906"/>
      <c r="DJ2906" s="394" t="s">
        <v>1189</v>
      </c>
      <c r="DK2906" s="393" t="s">
        <v>684</v>
      </c>
      <c r="DL2906" s="393" t="str">
        <f t="shared" si="427"/>
        <v>Dhaka_Metropolitan_BRAC_AreaWise_01 Cantonment</v>
      </c>
      <c r="DM2906" s="566"/>
      <c r="DN2906"/>
      <c r="DO2906" s="394" t="s">
        <v>1189</v>
      </c>
      <c r="DP2906" s="393" t="s">
        <v>684</v>
      </c>
      <c r="DQ2906" s="393" t="str">
        <f t="shared" si="428"/>
        <v>Dhaka_Metropolitan_BRAC_AreaWise_01 Cantonment</v>
      </c>
      <c r="DR2906" s="566"/>
    </row>
    <row r="2907" spans="1:122" ht="15" hidden="1" x14ac:dyDescent="0.25">
      <c r="A2907" s="394" t="s">
        <v>1189</v>
      </c>
      <c r="B2907" s="241" t="s">
        <v>685</v>
      </c>
      <c r="C2907" s="393" t="str">
        <f t="shared" si="434"/>
        <v>Dhaka_Metropolitan_BRAC_AreaWise_01 Dakkhinkhan</v>
      </c>
      <c r="D2907" s="626">
        <v>12</v>
      </c>
      <c r="E2907" s="626">
        <v>3</v>
      </c>
      <c r="F2907" s="626">
        <v>0</v>
      </c>
      <c r="G2907" s="626">
        <v>0</v>
      </c>
      <c r="H2907" s="626">
        <v>0</v>
      </c>
      <c r="I2907" s="626">
        <v>2</v>
      </c>
      <c r="J2907" s="626">
        <v>0</v>
      </c>
      <c r="K2907" s="626">
        <v>0</v>
      </c>
      <c r="L2907" s="626">
        <v>0</v>
      </c>
      <c r="M2907" s="626">
        <v>0</v>
      </c>
      <c r="N2907" s="626">
        <v>24</v>
      </c>
      <c r="O2907" s="626">
        <v>2</v>
      </c>
      <c r="P2907" s="626">
        <v>0</v>
      </c>
      <c r="Q2907" s="626">
        <v>0</v>
      </c>
      <c r="R2907" s="626">
        <v>0</v>
      </c>
      <c r="U2907" s="394" t="s">
        <v>1189</v>
      </c>
      <c r="V2907" s="241" t="s">
        <v>685</v>
      </c>
      <c r="W2907" s="393" t="str">
        <f t="shared" si="435"/>
        <v>Dhaka_Metropolitan_BRAC_AreaWise_01 Dakkhinkhan</v>
      </c>
      <c r="X2907" s="626">
        <v>5</v>
      </c>
      <c r="Y2907" s="626">
        <v>0</v>
      </c>
      <c r="Z2907" s="626">
        <v>0</v>
      </c>
      <c r="AA2907" s="626">
        <v>0</v>
      </c>
      <c r="AB2907" s="626">
        <v>0</v>
      </c>
      <c r="AC2907" s="626">
        <v>3</v>
      </c>
      <c r="AD2907" s="626">
        <v>0</v>
      </c>
      <c r="AE2907" s="626">
        <v>0</v>
      </c>
      <c r="AF2907" s="626">
        <v>0</v>
      </c>
      <c r="AG2907" s="626">
        <v>0</v>
      </c>
      <c r="AH2907" s="626">
        <v>23</v>
      </c>
      <c r="AI2907" s="626">
        <v>1</v>
      </c>
      <c r="AJ2907" s="626">
        <v>0</v>
      </c>
      <c r="AK2907" s="626">
        <v>0</v>
      </c>
      <c r="AL2907" s="626">
        <v>0</v>
      </c>
      <c r="AO2907" s="394" t="s">
        <v>1189</v>
      </c>
      <c r="AP2907" s="241" t="s">
        <v>685</v>
      </c>
      <c r="AQ2907" s="393" t="str">
        <f t="shared" si="431"/>
        <v>Dhaka_Metropolitan_BRAC_AreaWise_01 Dakkhinkhan</v>
      </c>
      <c r="AR2907" s="627">
        <v>1</v>
      </c>
      <c r="AS2907" s="627">
        <v>0</v>
      </c>
      <c r="AT2907" s="627">
        <v>0</v>
      </c>
      <c r="AU2907" s="627">
        <v>0</v>
      </c>
      <c r="AV2907" s="627">
        <v>0</v>
      </c>
      <c r="AW2907" s="627">
        <v>0</v>
      </c>
      <c r="AX2907" s="627">
        <v>0</v>
      </c>
      <c r="AY2907" s="627">
        <v>0</v>
      </c>
      <c r="AZ2907" s="627">
        <v>0</v>
      </c>
      <c r="BA2907" s="627">
        <v>0</v>
      </c>
      <c r="BB2907" s="627">
        <v>1</v>
      </c>
      <c r="BC2907" s="627">
        <v>0</v>
      </c>
      <c r="BD2907" s="627">
        <v>0</v>
      </c>
      <c r="BE2907" s="627">
        <v>0</v>
      </c>
      <c r="BF2907" s="627">
        <v>0</v>
      </c>
      <c r="BH2907" s="394" t="s">
        <v>1189</v>
      </c>
      <c r="BI2907" s="241" t="s">
        <v>685</v>
      </c>
      <c r="BJ2907" s="393" t="str">
        <f t="shared" si="430"/>
        <v>Dhaka_Metropolitan_BRAC_AreaWise_01 Dakkhinkhan</v>
      </c>
      <c r="BK2907" s="627">
        <v>0</v>
      </c>
      <c r="BL2907" s="627">
        <v>0</v>
      </c>
      <c r="BM2907" s="627">
        <v>0</v>
      </c>
      <c r="BN2907" s="627">
        <v>0</v>
      </c>
      <c r="BO2907" s="627">
        <v>0</v>
      </c>
      <c r="BP2907" s="627">
        <v>0</v>
      </c>
      <c r="BQ2907" s="627">
        <v>0</v>
      </c>
      <c r="BR2907" s="627">
        <v>0</v>
      </c>
      <c r="BS2907" s="627">
        <v>0</v>
      </c>
      <c r="BT2907" s="627">
        <v>0</v>
      </c>
      <c r="BU2907" s="627">
        <v>1</v>
      </c>
      <c r="BV2907" s="627">
        <v>0</v>
      </c>
      <c r="BW2907" s="627">
        <v>0</v>
      </c>
      <c r="BX2907" s="627">
        <v>0</v>
      </c>
      <c r="BY2907" s="627">
        <v>0</v>
      </c>
      <c r="CA2907" s="394" t="s">
        <v>1189</v>
      </c>
      <c r="CB2907" s="241" t="s">
        <v>685</v>
      </c>
      <c r="CC2907" s="393" t="str">
        <f t="shared" si="432"/>
        <v>Dhaka_Metropolitan_BRAC_AreaWise_01 Dakkhinkhan</v>
      </c>
      <c r="CD2907" s="627">
        <v>5</v>
      </c>
      <c r="CE2907" s="627">
        <v>1</v>
      </c>
      <c r="CF2907" s="627">
        <v>12</v>
      </c>
      <c r="CG2907" s="627">
        <v>2</v>
      </c>
      <c r="CH2907" s="627">
        <v>0</v>
      </c>
      <c r="CI2907" s="627">
        <v>0</v>
      </c>
      <c r="CJ2907" s="627">
        <v>0</v>
      </c>
      <c r="CK2907" s="627">
        <v>0</v>
      </c>
      <c r="CN2907" s="394" t="s">
        <v>1189</v>
      </c>
      <c r="CO2907" s="241" t="s">
        <v>685</v>
      </c>
      <c r="CP2907" s="393" t="str">
        <f t="shared" si="433"/>
        <v>Dhaka_Metropolitan_BRAC_AreaWise_01 Dakkhinkhan</v>
      </c>
      <c r="CQ2907" s="627">
        <v>3</v>
      </c>
      <c r="CR2907" s="627">
        <v>0</v>
      </c>
      <c r="CS2907" s="627">
        <v>22</v>
      </c>
      <c r="CT2907" s="627">
        <v>0</v>
      </c>
      <c r="CU2907" s="627">
        <v>0</v>
      </c>
      <c r="CV2907" s="627">
        <v>0</v>
      </c>
      <c r="CW2907" s="627">
        <v>0</v>
      </c>
      <c r="CX2907" s="627">
        <v>0</v>
      </c>
      <c r="CZ2907" s="394" t="s">
        <v>1189</v>
      </c>
      <c r="DA2907" s="241" t="s">
        <v>685</v>
      </c>
      <c r="DB2907" s="393" t="str">
        <f t="shared" si="425"/>
        <v>Dhaka_Metropolitan_BRAC_AreaWise_01 Dakkhinkhan</v>
      </c>
      <c r="DC2907" s="566">
        <v>0</v>
      </c>
      <c r="DD2907"/>
      <c r="DE2907" s="394" t="s">
        <v>1189</v>
      </c>
      <c r="DF2907" s="241" t="s">
        <v>685</v>
      </c>
      <c r="DG2907" s="393" t="str">
        <f t="shared" si="426"/>
        <v>Dhaka_Metropolitan_BRAC_AreaWise_01 Dakkhinkhan</v>
      </c>
      <c r="DH2907" s="566">
        <v>0</v>
      </c>
      <c r="DI2907"/>
      <c r="DJ2907" s="394" t="s">
        <v>1189</v>
      </c>
      <c r="DK2907" s="241" t="s">
        <v>685</v>
      </c>
      <c r="DL2907" s="393" t="str">
        <f t="shared" si="427"/>
        <v>Dhaka_Metropolitan_BRAC_AreaWise_01 Dakkhinkhan</v>
      </c>
      <c r="DM2907" s="566"/>
      <c r="DN2907"/>
      <c r="DO2907" s="394" t="s">
        <v>1189</v>
      </c>
      <c r="DP2907" s="241" t="s">
        <v>685</v>
      </c>
      <c r="DQ2907" s="393" t="str">
        <f t="shared" si="428"/>
        <v>Dhaka_Metropolitan_BRAC_AreaWise_01 Dakkhinkhan</v>
      </c>
      <c r="DR2907" s="566"/>
    </row>
    <row r="2908" spans="1:122" ht="15" hidden="1" x14ac:dyDescent="0.25">
      <c r="A2908" s="394" t="s">
        <v>1189</v>
      </c>
      <c r="B2908" s="241" t="s">
        <v>686</v>
      </c>
      <c r="C2908" s="393" t="str">
        <f t="shared" si="434"/>
        <v>Dhaka_Metropolitan_BRAC_AreaWise_01 Demra</v>
      </c>
      <c r="D2908" s="626">
        <v>34</v>
      </c>
      <c r="E2908" s="626">
        <v>2</v>
      </c>
      <c r="F2908" s="626">
        <v>1</v>
      </c>
      <c r="G2908" s="626">
        <v>0</v>
      </c>
      <c r="H2908" s="626">
        <v>0</v>
      </c>
      <c r="I2908" s="626">
        <v>2</v>
      </c>
      <c r="J2908" s="626">
        <v>0</v>
      </c>
      <c r="K2908" s="626">
        <v>0</v>
      </c>
      <c r="L2908" s="626">
        <v>0</v>
      </c>
      <c r="M2908" s="626">
        <v>0</v>
      </c>
      <c r="N2908" s="626">
        <v>13</v>
      </c>
      <c r="O2908" s="626">
        <v>0</v>
      </c>
      <c r="P2908" s="626">
        <v>0</v>
      </c>
      <c r="Q2908" s="626">
        <v>0</v>
      </c>
      <c r="R2908" s="626">
        <v>0</v>
      </c>
      <c r="U2908" s="394" t="s">
        <v>1189</v>
      </c>
      <c r="V2908" s="241" t="s">
        <v>686</v>
      </c>
      <c r="W2908" s="393" t="str">
        <f t="shared" si="435"/>
        <v>Dhaka_Metropolitan_BRAC_AreaWise_01 Demra</v>
      </c>
      <c r="X2908" s="626">
        <v>30</v>
      </c>
      <c r="Y2908" s="626">
        <v>4</v>
      </c>
      <c r="Z2908" s="626">
        <v>0</v>
      </c>
      <c r="AA2908" s="626">
        <v>1</v>
      </c>
      <c r="AB2908" s="626">
        <v>0</v>
      </c>
      <c r="AC2908" s="626">
        <v>1</v>
      </c>
      <c r="AD2908" s="626">
        <v>0</v>
      </c>
      <c r="AE2908" s="626">
        <v>0</v>
      </c>
      <c r="AF2908" s="626">
        <v>0</v>
      </c>
      <c r="AG2908" s="626">
        <v>0</v>
      </c>
      <c r="AH2908" s="626">
        <v>26</v>
      </c>
      <c r="AI2908" s="626">
        <v>1</v>
      </c>
      <c r="AJ2908" s="626">
        <v>0</v>
      </c>
      <c r="AK2908" s="626">
        <v>0</v>
      </c>
      <c r="AL2908" s="626">
        <v>0</v>
      </c>
      <c r="AO2908" s="394" t="s">
        <v>1189</v>
      </c>
      <c r="AP2908" s="241" t="s">
        <v>686</v>
      </c>
      <c r="AQ2908" s="393" t="str">
        <f t="shared" si="431"/>
        <v>Dhaka_Metropolitan_BRAC_AreaWise_01 Demra</v>
      </c>
      <c r="AR2908" s="627">
        <v>1</v>
      </c>
      <c r="AS2908" s="627">
        <v>0</v>
      </c>
      <c r="AT2908" s="627">
        <v>0</v>
      </c>
      <c r="AU2908" s="627">
        <v>0</v>
      </c>
      <c r="AV2908" s="627">
        <v>0</v>
      </c>
      <c r="AW2908" s="627">
        <v>0</v>
      </c>
      <c r="AX2908" s="627">
        <v>0</v>
      </c>
      <c r="AY2908" s="627">
        <v>0</v>
      </c>
      <c r="AZ2908" s="627">
        <v>0</v>
      </c>
      <c r="BA2908" s="627">
        <v>0</v>
      </c>
      <c r="BB2908" s="627">
        <v>2</v>
      </c>
      <c r="BC2908" s="627">
        <v>0</v>
      </c>
      <c r="BD2908" s="627">
        <v>0</v>
      </c>
      <c r="BE2908" s="627">
        <v>0</v>
      </c>
      <c r="BF2908" s="627">
        <v>0</v>
      </c>
      <c r="BH2908" s="394" t="s">
        <v>1189</v>
      </c>
      <c r="BI2908" s="241" t="s">
        <v>686</v>
      </c>
      <c r="BJ2908" s="393" t="str">
        <f t="shared" si="430"/>
        <v>Dhaka_Metropolitan_BRAC_AreaWise_01 Demra</v>
      </c>
      <c r="BK2908" s="627">
        <v>4</v>
      </c>
      <c r="BL2908" s="627">
        <v>0</v>
      </c>
      <c r="BM2908" s="627">
        <v>0</v>
      </c>
      <c r="BN2908" s="627">
        <v>0</v>
      </c>
      <c r="BO2908" s="627">
        <v>0</v>
      </c>
      <c r="BP2908" s="627">
        <v>0</v>
      </c>
      <c r="BQ2908" s="627">
        <v>0</v>
      </c>
      <c r="BR2908" s="627">
        <v>0</v>
      </c>
      <c r="BS2908" s="627">
        <v>0</v>
      </c>
      <c r="BT2908" s="627">
        <v>0</v>
      </c>
      <c r="BU2908" s="627">
        <v>1</v>
      </c>
      <c r="BV2908" s="627">
        <v>0</v>
      </c>
      <c r="BW2908" s="627">
        <v>0</v>
      </c>
      <c r="BX2908" s="627">
        <v>0</v>
      </c>
      <c r="BY2908" s="627">
        <v>0</v>
      </c>
      <c r="CA2908" s="394" t="s">
        <v>1189</v>
      </c>
      <c r="CB2908" s="241" t="s">
        <v>686</v>
      </c>
      <c r="CC2908" s="393" t="str">
        <f t="shared" si="432"/>
        <v>Dhaka_Metropolitan_BRAC_AreaWise_01 Demra</v>
      </c>
      <c r="CD2908" s="627">
        <v>6</v>
      </c>
      <c r="CE2908" s="627">
        <v>0</v>
      </c>
      <c r="CF2908" s="627">
        <v>0</v>
      </c>
      <c r="CG2908" s="627">
        <v>1</v>
      </c>
      <c r="CH2908" s="627">
        <v>0</v>
      </c>
      <c r="CI2908" s="627">
        <v>0</v>
      </c>
      <c r="CJ2908" s="627">
        <v>0</v>
      </c>
      <c r="CK2908" s="627">
        <v>0</v>
      </c>
      <c r="CN2908" s="394" t="s">
        <v>1189</v>
      </c>
      <c r="CO2908" s="241" t="s">
        <v>686</v>
      </c>
      <c r="CP2908" s="393" t="str">
        <f t="shared" si="433"/>
        <v>Dhaka_Metropolitan_BRAC_AreaWise_01 Demra</v>
      </c>
      <c r="CQ2908" s="627">
        <v>10</v>
      </c>
      <c r="CR2908" s="627">
        <v>0</v>
      </c>
      <c r="CS2908" s="627">
        <v>1</v>
      </c>
      <c r="CT2908" s="627">
        <v>0</v>
      </c>
      <c r="CU2908" s="627">
        <v>0</v>
      </c>
      <c r="CV2908" s="627">
        <v>0</v>
      </c>
      <c r="CW2908" s="627">
        <v>0</v>
      </c>
      <c r="CX2908" s="627">
        <v>0</v>
      </c>
      <c r="CZ2908" s="394" t="s">
        <v>1189</v>
      </c>
      <c r="DA2908" s="241" t="s">
        <v>686</v>
      </c>
      <c r="DB2908" s="393" t="str">
        <f t="shared" si="425"/>
        <v>Dhaka_Metropolitan_BRAC_AreaWise_01 Demra</v>
      </c>
      <c r="DC2908" s="566">
        <v>1</v>
      </c>
      <c r="DD2908"/>
      <c r="DE2908" s="394" t="s">
        <v>1189</v>
      </c>
      <c r="DF2908" s="241" t="s">
        <v>686</v>
      </c>
      <c r="DG2908" s="393" t="str">
        <f t="shared" si="426"/>
        <v>Dhaka_Metropolitan_BRAC_AreaWise_01 Demra</v>
      </c>
      <c r="DH2908" s="566">
        <v>1</v>
      </c>
      <c r="DI2908"/>
      <c r="DJ2908" s="394" t="s">
        <v>1189</v>
      </c>
      <c r="DK2908" s="241" t="s">
        <v>686</v>
      </c>
      <c r="DL2908" s="393" t="str">
        <f t="shared" si="427"/>
        <v>Dhaka_Metropolitan_BRAC_AreaWise_01 Demra</v>
      </c>
      <c r="DM2908" s="566"/>
      <c r="DN2908"/>
      <c r="DO2908" s="394" t="s">
        <v>1189</v>
      </c>
      <c r="DP2908" s="241" t="s">
        <v>686</v>
      </c>
      <c r="DQ2908" s="393" t="str">
        <f t="shared" si="428"/>
        <v>Dhaka_Metropolitan_BRAC_AreaWise_01 Demra</v>
      </c>
      <c r="DR2908" s="566"/>
    </row>
    <row r="2909" spans="1:122" ht="15" hidden="1" x14ac:dyDescent="0.25">
      <c r="A2909" s="394" t="s">
        <v>1189</v>
      </c>
      <c r="B2909" s="241" t="s">
        <v>687</v>
      </c>
      <c r="C2909" s="393" t="str">
        <f t="shared" si="434"/>
        <v>Dhaka_Metropolitan_BRAC_AreaWise_01 Dhanmondi</v>
      </c>
      <c r="D2909" s="626">
        <v>7</v>
      </c>
      <c r="E2909" s="626">
        <v>1</v>
      </c>
      <c r="F2909" s="626">
        <v>0</v>
      </c>
      <c r="G2909" s="626">
        <v>0</v>
      </c>
      <c r="H2909" s="626">
        <v>0</v>
      </c>
      <c r="I2909" s="626">
        <v>3</v>
      </c>
      <c r="J2909" s="626">
        <v>1</v>
      </c>
      <c r="K2909" s="626">
        <v>0</v>
      </c>
      <c r="L2909" s="626">
        <v>0</v>
      </c>
      <c r="M2909" s="626">
        <v>0</v>
      </c>
      <c r="N2909" s="626">
        <v>18</v>
      </c>
      <c r="O2909" s="626">
        <v>0</v>
      </c>
      <c r="P2909" s="626">
        <v>0</v>
      </c>
      <c r="Q2909" s="626">
        <v>0</v>
      </c>
      <c r="R2909" s="626">
        <v>0</v>
      </c>
      <c r="U2909" s="394" t="s">
        <v>1189</v>
      </c>
      <c r="V2909" s="241" t="s">
        <v>687</v>
      </c>
      <c r="W2909" s="393" t="str">
        <f t="shared" si="435"/>
        <v>Dhaka_Metropolitan_BRAC_AreaWise_01 Dhanmondi</v>
      </c>
      <c r="X2909" s="626">
        <v>6</v>
      </c>
      <c r="Y2909" s="626">
        <v>1</v>
      </c>
      <c r="Z2909" s="626">
        <v>0</v>
      </c>
      <c r="AA2909" s="626">
        <v>0</v>
      </c>
      <c r="AB2909" s="626">
        <v>0</v>
      </c>
      <c r="AC2909" s="626">
        <v>3</v>
      </c>
      <c r="AD2909" s="626">
        <v>0</v>
      </c>
      <c r="AE2909" s="626">
        <v>0</v>
      </c>
      <c r="AF2909" s="626">
        <v>0</v>
      </c>
      <c r="AG2909" s="626">
        <v>0</v>
      </c>
      <c r="AH2909" s="626">
        <v>35</v>
      </c>
      <c r="AI2909" s="626">
        <v>1</v>
      </c>
      <c r="AJ2909" s="626">
        <v>0</v>
      </c>
      <c r="AK2909" s="626">
        <v>0</v>
      </c>
      <c r="AL2909" s="626">
        <v>0</v>
      </c>
      <c r="AO2909" s="394" t="s">
        <v>1189</v>
      </c>
      <c r="AP2909" s="241" t="s">
        <v>687</v>
      </c>
      <c r="AQ2909" s="393" t="str">
        <f t="shared" si="431"/>
        <v>Dhaka_Metropolitan_BRAC_AreaWise_01 Dhanmondi</v>
      </c>
      <c r="AR2909" s="627">
        <v>0</v>
      </c>
      <c r="AS2909" s="627">
        <v>0</v>
      </c>
      <c r="AT2909" s="627">
        <v>0</v>
      </c>
      <c r="AU2909" s="627">
        <v>0</v>
      </c>
      <c r="AV2909" s="627">
        <v>0</v>
      </c>
      <c r="AW2909" s="627">
        <v>0</v>
      </c>
      <c r="AX2909" s="627">
        <v>0</v>
      </c>
      <c r="AY2909" s="627">
        <v>0</v>
      </c>
      <c r="AZ2909" s="627">
        <v>0</v>
      </c>
      <c r="BA2909" s="627">
        <v>0</v>
      </c>
      <c r="BB2909" s="627">
        <v>2</v>
      </c>
      <c r="BC2909" s="627">
        <v>0</v>
      </c>
      <c r="BD2909" s="627">
        <v>0</v>
      </c>
      <c r="BE2909" s="627">
        <v>0</v>
      </c>
      <c r="BF2909" s="627">
        <v>0</v>
      </c>
      <c r="BH2909" s="394" t="s">
        <v>1189</v>
      </c>
      <c r="BI2909" s="241" t="s">
        <v>687</v>
      </c>
      <c r="BJ2909" s="393" t="str">
        <f t="shared" si="430"/>
        <v>Dhaka_Metropolitan_BRAC_AreaWise_01 Dhanmondi</v>
      </c>
      <c r="BK2909" s="627">
        <v>1</v>
      </c>
      <c r="BL2909" s="627">
        <v>0</v>
      </c>
      <c r="BM2909" s="627">
        <v>0</v>
      </c>
      <c r="BN2909" s="627">
        <v>0</v>
      </c>
      <c r="BO2909" s="627">
        <v>0</v>
      </c>
      <c r="BP2909" s="627">
        <v>0</v>
      </c>
      <c r="BQ2909" s="627">
        <v>0</v>
      </c>
      <c r="BR2909" s="627">
        <v>0</v>
      </c>
      <c r="BS2909" s="627">
        <v>0</v>
      </c>
      <c r="BT2909" s="627">
        <v>0</v>
      </c>
      <c r="BU2909" s="627">
        <v>7</v>
      </c>
      <c r="BV2909" s="627">
        <v>0</v>
      </c>
      <c r="BW2909" s="627">
        <v>0</v>
      </c>
      <c r="BX2909" s="627">
        <v>0</v>
      </c>
      <c r="BY2909" s="627">
        <v>0</v>
      </c>
      <c r="CA2909" s="394" t="s">
        <v>1189</v>
      </c>
      <c r="CB2909" s="241" t="s">
        <v>687</v>
      </c>
      <c r="CC2909" s="393" t="str">
        <f t="shared" si="432"/>
        <v>Dhaka_Metropolitan_BRAC_AreaWise_01 Dhanmondi</v>
      </c>
      <c r="CD2909" s="627">
        <v>0</v>
      </c>
      <c r="CE2909" s="627">
        <v>0</v>
      </c>
      <c r="CF2909" s="627">
        <v>0</v>
      </c>
      <c r="CG2909" s="627">
        <v>0</v>
      </c>
      <c r="CH2909" s="627">
        <v>0</v>
      </c>
      <c r="CI2909" s="627">
        <v>0</v>
      </c>
      <c r="CJ2909" s="627">
        <v>0</v>
      </c>
      <c r="CK2909" s="627">
        <v>0</v>
      </c>
      <c r="CN2909" s="394" t="s">
        <v>1189</v>
      </c>
      <c r="CO2909" s="241" t="s">
        <v>687</v>
      </c>
      <c r="CP2909" s="393" t="str">
        <f t="shared" si="433"/>
        <v>Dhaka_Metropolitan_BRAC_AreaWise_01 Dhanmondi</v>
      </c>
      <c r="CQ2909" s="627">
        <v>0</v>
      </c>
      <c r="CR2909" s="627">
        <v>0</v>
      </c>
      <c r="CS2909" s="627">
        <v>0</v>
      </c>
      <c r="CT2909" s="627">
        <v>0</v>
      </c>
      <c r="CU2909" s="627">
        <v>0</v>
      </c>
      <c r="CV2909" s="627">
        <v>0</v>
      </c>
      <c r="CW2909" s="627">
        <v>0</v>
      </c>
      <c r="CX2909" s="627">
        <v>0</v>
      </c>
      <c r="CZ2909" s="394" t="s">
        <v>1189</v>
      </c>
      <c r="DA2909" s="241" t="s">
        <v>687</v>
      </c>
      <c r="DB2909" s="393" t="str">
        <f t="shared" si="425"/>
        <v>Dhaka_Metropolitan_BRAC_AreaWise_01 Dhanmondi</v>
      </c>
      <c r="DC2909" s="566">
        <v>0</v>
      </c>
      <c r="DD2909"/>
      <c r="DE2909" s="394" t="s">
        <v>1189</v>
      </c>
      <c r="DF2909" s="241" t="s">
        <v>687</v>
      </c>
      <c r="DG2909" s="393" t="str">
        <f t="shared" si="426"/>
        <v>Dhaka_Metropolitan_BRAC_AreaWise_01 Dhanmondi</v>
      </c>
      <c r="DH2909" s="566">
        <v>1</v>
      </c>
      <c r="DI2909"/>
      <c r="DJ2909" s="394" t="s">
        <v>1189</v>
      </c>
      <c r="DK2909" s="241" t="s">
        <v>687</v>
      </c>
      <c r="DL2909" s="393" t="str">
        <f t="shared" si="427"/>
        <v>Dhaka_Metropolitan_BRAC_AreaWise_01 Dhanmondi</v>
      </c>
      <c r="DM2909" s="566"/>
      <c r="DN2909"/>
      <c r="DO2909" s="394" t="s">
        <v>1189</v>
      </c>
      <c r="DP2909" s="241" t="s">
        <v>687</v>
      </c>
      <c r="DQ2909" s="393" t="str">
        <f t="shared" si="428"/>
        <v>Dhaka_Metropolitan_BRAC_AreaWise_01 Dhanmondi</v>
      </c>
      <c r="DR2909" s="566"/>
    </row>
    <row r="2910" spans="1:122" ht="15" hidden="1" x14ac:dyDescent="0.25">
      <c r="A2910" s="394" t="s">
        <v>1189</v>
      </c>
      <c r="B2910" s="393" t="s">
        <v>120</v>
      </c>
      <c r="C2910" s="393" t="str">
        <f t="shared" si="434"/>
        <v>Dhaka_Metropolitan_BRAC_AreaWise_01 Jagannathpur</v>
      </c>
      <c r="D2910" s="626">
        <v>12</v>
      </c>
      <c r="E2910" s="626">
        <v>2</v>
      </c>
      <c r="F2910" s="626">
        <v>0</v>
      </c>
      <c r="G2910" s="626">
        <v>0</v>
      </c>
      <c r="H2910" s="626">
        <v>0</v>
      </c>
      <c r="I2910" s="626">
        <v>4</v>
      </c>
      <c r="J2910" s="626">
        <v>0</v>
      </c>
      <c r="K2910" s="626">
        <v>0</v>
      </c>
      <c r="L2910" s="626">
        <v>0</v>
      </c>
      <c r="M2910" s="626">
        <v>0</v>
      </c>
      <c r="N2910" s="626">
        <v>22</v>
      </c>
      <c r="O2910" s="626">
        <v>0</v>
      </c>
      <c r="P2910" s="626">
        <v>0</v>
      </c>
      <c r="Q2910" s="626">
        <v>0</v>
      </c>
      <c r="R2910" s="626">
        <v>0</v>
      </c>
      <c r="U2910" s="394" t="s">
        <v>1189</v>
      </c>
      <c r="V2910" s="393" t="s">
        <v>120</v>
      </c>
      <c r="W2910" s="393" t="str">
        <f t="shared" si="435"/>
        <v>Dhaka_Metropolitan_BRAC_AreaWise_01 Jagannathpur</v>
      </c>
      <c r="X2910" s="626">
        <v>11</v>
      </c>
      <c r="Y2910" s="626">
        <v>3</v>
      </c>
      <c r="Z2910" s="626">
        <v>0</v>
      </c>
      <c r="AA2910" s="626">
        <v>0</v>
      </c>
      <c r="AB2910" s="626">
        <v>0</v>
      </c>
      <c r="AC2910" s="626">
        <v>1</v>
      </c>
      <c r="AD2910" s="626">
        <v>0</v>
      </c>
      <c r="AE2910" s="626">
        <v>0</v>
      </c>
      <c r="AF2910" s="626">
        <v>0</v>
      </c>
      <c r="AG2910" s="626">
        <v>0</v>
      </c>
      <c r="AH2910" s="626">
        <v>16</v>
      </c>
      <c r="AI2910" s="626">
        <v>0</v>
      </c>
      <c r="AJ2910" s="626">
        <v>0</v>
      </c>
      <c r="AK2910" s="626">
        <v>0</v>
      </c>
      <c r="AL2910" s="626">
        <v>0</v>
      </c>
      <c r="AO2910" s="394" t="s">
        <v>1189</v>
      </c>
      <c r="AP2910" s="393" t="s">
        <v>120</v>
      </c>
      <c r="AQ2910" s="393" t="str">
        <f t="shared" si="431"/>
        <v>Dhaka_Metropolitan_BRAC_AreaWise_01 Jagannathpur</v>
      </c>
      <c r="AR2910" s="627">
        <v>0</v>
      </c>
      <c r="AS2910" s="627">
        <v>0</v>
      </c>
      <c r="AT2910" s="627">
        <v>0</v>
      </c>
      <c r="AU2910" s="627">
        <v>0</v>
      </c>
      <c r="AV2910" s="627">
        <v>0</v>
      </c>
      <c r="AW2910" s="627">
        <v>0</v>
      </c>
      <c r="AX2910" s="627">
        <v>0</v>
      </c>
      <c r="AY2910" s="627">
        <v>0</v>
      </c>
      <c r="AZ2910" s="627">
        <v>0</v>
      </c>
      <c r="BA2910" s="627">
        <v>0</v>
      </c>
      <c r="BB2910" s="627">
        <v>0</v>
      </c>
      <c r="BC2910" s="627">
        <v>0</v>
      </c>
      <c r="BD2910" s="627">
        <v>0</v>
      </c>
      <c r="BE2910" s="627">
        <v>0</v>
      </c>
      <c r="BF2910" s="627">
        <v>0</v>
      </c>
      <c r="BH2910" s="394" t="s">
        <v>1189</v>
      </c>
      <c r="BI2910" s="393" t="s">
        <v>120</v>
      </c>
      <c r="BJ2910" s="393" t="str">
        <f t="shared" si="430"/>
        <v>Dhaka_Metropolitan_BRAC_AreaWise_01 Jagannathpur</v>
      </c>
      <c r="BK2910" s="627">
        <v>1</v>
      </c>
      <c r="BL2910" s="627">
        <v>0</v>
      </c>
      <c r="BM2910" s="627">
        <v>0</v>
      </c>
      <c r="BN2910" s="627">
        <v>0</v>
      </c>
      <c r="BO2910" s="627">
        <v>0</v>
      </c>
      <c r="BP2910" s="627">
        <v>0</v>
      </c>
      <c r="BQ2910" s="627">
        <v>0</v>
      </c>
      <c r="BR2910" s="627">
        <v>0</v>
      </c>
      <c r="BS2910" s="627">
        <v>0</v>
      </c>
      <c r="BT2910" s="627">
        <v>0</v>
      </c>
      <c r="BU2910" s="627">
        <v>1</v>
      </c>
      <c r="BV2910" s="627">
        <v>0</v>
      </c>
      <c r="BW2910" s="627">
        <v>0</v>
      </c>
      <c r="BX2910" s="627">
        <v>0</v>
      </c>
      <c r="BY2910" s="627">
        <v>0</v>
      </c>
      <c r="CA2910" s="394" t="s">
        <v>1189</v>
      </c>
      <c r="CB2910" s="393" t="s">
        <v>120</v>
      </c>
      <c r="CC2910" s="393" t="str">
        <f t="shared" si="432"/>
        <v>Dhaka_Metropolitan_BRAC_AreaWise_01 Jagannathpur</v>
      </c>
      <c r="CD2910" s="627">
        <v>3</v>
      </c>
      <c r="CE2910" s="627">
        <v>0</v>
      </c>
      <c r="CF2910" s="627">
        <v>4</v>
      </c>
      <c r="CG2910" s="627">
        <v>0</v>
      </c>
      <c r="CH2910" s="627">
        <v>0</v>
      </c>
      <c r="CI2910" s="627">
        <v>0</v>
      </c>
      <c r="CJ2910" s="627">
        <v>0</v>
      </c>
      <c r="CK2910" s="627">
        <v>0</v>
      </c>
      <c r="CN2910" s="394" t="s">
        <v>1189</v>
      </c>
      <c r="CO2910" s="393" t="s">
        <v>120</v>
      </c>
      <c r="CP2910" s="393" t="str">
        <f t="shared" si="433"/>
        <v>Dhaka_Metropolitan_BRAC_AreaWise_01 Jagannathpur</v>
      </c>
      <c r="CQ2910" s="627">
        <v>6</v>
      </c>
      <c r="CR2910" s="627">
        <v>0</v>
      </c>
      <c r="CS2910" s="627">
        <v>4</v>
      </c>
      <c r="CT2910" s="627">
        <v>0</v>
      </c>
      <c r="CU2910" s="627">
        <v>0</v>
      </c>
      <c r="CV2910" s="627">
        <v>0</v>
      </c>
      <c r="CW2910" s="627">
        <v>0</v>
      </c>
      <c r="CX2910" s="627">
        <v>0</v>
      </c>
      <c r="CZ2910" s="394" t="s">
        <v>1189</v>
      </c>
      <c r="DA2910" s="393" t="s">
        <v>120</v>
      </c>
      <c r="DB2910" s="393" t="str">
        <f t="shared" si="425"/>
        <v>Dhaka_Metropolitan_BRAC_AreaWise_01 Jagannathpur</v>
      </c>
      <c r="DC2910" s="566">
        <v>0</v>
      </c>
      <c r="DD2910"/>
      <c r="DE2910" s="394" t="s">
        <v>1189</v>
      </c>
      <c r="DF2910" s="393" t="s">
        <v>120</v>
      </c>
      <c r="DG2910" s="393" t="str">
        <f t="shared" si="426"/>
        <v>Dhaka_Metropolitan_BRAC_AreaWise_01 Jagannathpur</v>
      </c>
      <c r="DH2910" s="566">
        <v>4</v>
      </c>
      <c r="DI2910"/>
      <c r="DJ2910" s="394" t="s">
        <v>1189</v>
      </c>
      <c r="DK2910" s="393" t="s">
        <v>120</v>
      </c>
      <c r="DL2910" s="393" t="str">
        <f t="shared" si="427"/>
        <v>Dhaka_Metropolitan_BRAC_AreaWise_01 Jagannathpur</v>
      </c>
      <c r="DM2910" s="566"/>
      <c r="DN2910"/>
      <c r="DO2910" s="394" t="s">
        <v>1189</v>
      </c>
      <c r="DP2910" s="393" t="s">
        <v>120</v>
      </c>
      <c r="DQ2910" s="393" t="str">
        <f t="shared" si="428"/>
        <v>Dhaka_Metropolitan_BRAC_AreaWise_01 Jagannathpur</v>
      </c>
      <c r="DR2910" s="566"/>
    </row>
    <row r="2911" spans="1:122" ht="15" hidden="1" x14ac:dyDescent="0.25">
      <c r="A2911" s="394" t="s">
        <v>1189</v>
      </c>
      <c r="B2911" s="241" t="s">
        <v>688</v>
      </c>
      <c r="C2911" s="393" t="str">
        <f t="shared" si="434"/>
        <v>Dhaka_Metropolitan_BRAC_AreaWise_01 Kamrangirchar</v>
      </c>
      <c r="D2911" s="626">
        <v>29</v>
      </c>
      <c r="E2911" s="626">
        <v>5</v>
      </c>
      <c r="F2911" s="626">
        <v>0</v>
      </c>
      <c r="G2911" s="626">
        <v>0</v>
      </c>
      <c r="H2911" s="626">
        <v>0</v>
      </c>
      <c r="I2911" s="626">
        <v>6</v>
      </c>
      <c r="J2911" s="626">
        <v>4</v>
      </c>
      <c r="K2911" s="626">
        <v>0</v>
      </c>
      <c r="L2911" s="626">
        <v>0</v>
      </c>
      <c r="M2911" s="626">
        <v>0</v>
      </c>
      <c r="N2911" s="626">
        <v>27</v>
      </c>
      <c r="O2911" s="626">
        <v>1</v>
      </c>
      <c r="P2911" s="626">
        <v>0</v>
      </c>
      <c r="Q2911" s="626">
        <v>0</v>
      </c>
      <c r="R2911" s="626">
        <v>0</v>
      </c>
      <c r="U2911" s="394" t="s">
        <v>1189</v>
      </c>
      <c r="V2911" s="241" t="s">
        <v>688</v>
      </c>
      <c r="W2911" s="393" t="str">
        <f t="shared" si="435"/>
        <v>Dhaka_Metropolitan_BRAC_AreaWise_01 Kamrangirchar</v>
      </c>
      <c r="X2911" s="626">
        <v>23</v>
      </c>
      <c r="Y2911" s="626">
        <v>5</v>
      </c>
      <c r="Z2911" s="626">
        <v>0</v>
      </c>
      <c r="AA2911" s="626">
        <v>0</v>
      </c>
      <c r="AB2911" s="626">
        <v>0</v>
      </c>
      <c r="AC2911" s="626">
        <v>16</v>
      </c>
      <c r="AD2911" s="626">
        <v>3</v>
      </c>
      <c r="AE2911" s="626">
        <v>0</v>
      </c>
      <c r="AF2911" s="626">
        <v>0</v>
      </c>
      <c r="AG2911" s="626">
        <v>0</v>
      </c>
      <c r="AH2911" s="626">
        <v>39</v>
      </c>
      <c r="AI2911" s="626">
        <v>2</v>
      </c>
      <c r="AJ2911" s="626">
        <v>0</v>
      </c>
      <c r="AK2911" s="626">
        <v>0</v>
      </c>
      <c r="AL2911" s="626">
        <v>0</v>
      </c>
      <c r="AO2911" s="394" t="s">
        <v>1189</v>
      </c>
      <c r="AP2911" s="241" t="s">
        <v>688</v>
      </c>
      <c r="AQ2911" s="393" t="str">
        <f t="shared" si="431"/>
        <v>Dhaka_Metropolitan_BRAC_AreaWise_01 Kamrangirchar</v>
      </c>
      <c r="AR2911" s="627">
        <v>0</v>
      </c>
      <c r="AS2911" s="627">
        <v>0</v>
      </c>
      <c r="AT2911" s="627">
        <v>0</v>
      </c>
      <c r="AU2911" s="627">
        <v>0</v>
      </c>
      <c r="AV2911" s="627">
        <v>0</v>
      </c>
      <c r="AW2911" s="627">
        <v>1</v>
      </c>
      <c r="AX2911" s="627">
        <v>0</v>
      </c>
      <c r="AY2911" s="627">
        <v>0</v>
      </c>
      <c r="AZ2911" s="627">
        <v>0</v>
      </c>
      <c r="BA2911" s="627">
        <v>0</v>
      </c>
      <c r="BB2911" s="627">
        <v>5</v>
      </c>
      <c r="BC2911" s="627">
        <v>0</v>
      </c>
      <c r="BD2911" s="627">
        <v>0</v>
      </c>
      <c r="BE2911" s="627">
        <v>0</v>
      </c>
      <c r="BF2911" s="627">
        <v>0</v>
      </c>
      <c r="BH2911" s="394" t="s">
        <v>1189</v>
      </c>
      <c r="BI2911" s="241" t="s">
        <v>688</v>
      </c>
      <c r="BJ2911" s="393" t="str">
        <f t="shared" si="430"/>
        <v>Dhaka_Metropolitan_BRAC_AreaWise_01 Kamrangirchar</v>
      </c>
      <c r="BK2911" s="627">
        <v>4</v>
      </c>
      <c r="BL2911" s="627">
        <v>1</v>
      </c>
      <c r="BM2911" s="627">
        <v>0</v>
      </c>
      <c r="BN2911" s="627">
        <v>0</v>
      </c>
      <c r="BO2911" s="627">
        <v>0</v>
      </c>
      <c r="BP2911" s="627">
        <v>0</v>
      </c>
      <c r="BQ2911" s="627">
        <v>0</v>
      </c>
      <c r="BR2911" s="627">
        <v>0</v>
      </c>
      <c r="BS2911" s="627">
        <v>0</v>
      </c>
      <c r="BT2911" s="627">
        <v>0</v>
      </c>
      <c r="BU2911" s="627">
        <v>3</v>
      </c>
      <c r="BV2911" s="627">
        <v>1</v>
      </c>
      <c r="BW2911" s="627">
        <v>0</v>
      </c>
      <c r="BX2911" s="627">
        <v>0</v>
      </c>
      <c r="BY2911" s="627">
        <v>0</v>
      </c>
      <c r="CA2911" s="394" t="s">
        <v>1189</v>
      </c>
      <c r="CB2911" s="241" t="s">
        <v>688</v>
      </c>
      <c r="CC2911" s="393" t="str">
        <f t="shared" si="432"/>
        <v>Dhaka_Metropolitan_BRAC_AreaWise_01 Kamrangirchar</v>
      </c>
      <c r="CD2911" s="627">
        <v>1</v>
      </c>
      <c r="CE2911" s="627">
        <v>0</v>
      </c>
      <c r="CF2911" s="627">
        <v>2</v>
      </c>
      <c r="CG2911" s="627">
        <v>0</v>
      </c>
      <c r="CH2911" s="627">
        <v>0</v>
      </c>
      <c r="CI2911" s="627">
        <v>0</v>
      </c>
      <c r="CJ2911" s="627">
        <v>0</v>
      </c>
      <c r="CK2911" s="627">
        <v>0</v>
      </c>
      <c r="CN2911" s="394" t="s">
        <v>1189</v>
      </c>
      <c r="CO2911" s="241" t="s">
        <v>688</v>
      </c>
      <c r="CP2911" s="393" t="str">
        <f t="shared" si="433"/>
        <v>Dhaka_Metropolitan_BRAC_AreaWise_01 Kamrangirchar</v>
      </c>
      <c r="CQ2911" s="627">
        <v>2</v>
      </c>
      <c r="CR2911" s="627">
        <v>1</v>
      </c>
      <c r="CS2911" s="627">
        <v>2</v>
      </c>
      <c r="CT2911" s="627">
        <v>0</v>
      </c>
      <c r="CU2911" s="627">
        <v>0</v>
      </c>
      <c r="CV2911" s="627">
        <v>0</v>
      </c>
      <c r="CW2911" s="627">
        <v>0</v>
      </c>
      <c r="CX2911" s="627">
        <v>0</v>
      </c>
      <c r="CZ2911" s="394" t="s">
        <v>1189</v>
      </c>
      <c r="DA2911" s="241" t="s">
        <v>688</v>
      </c>
      <c r="DB2911" s="393" t="str">
        <f t="shared" si="425"/>
        <v>Dhaka_Metropolitan_BRAC_AreaWise_01 Kamrangirchar</v>
      </c>
      <c r="DC2911" s="566">
        <v>1</v>
      </c>
      <c r="DD2911"/>
      <c r="DE2911" s="394" t="s">
        <v>1189</v>
      </c>
      <c r="DF2911" s="241" t="s">
        <v>688</v>
      </c>
      <c r="DG2911" s="393" t="str">
        <f t="shared" si="426"/>
        <v>Dhaka_Metropolitan_BRAC_AreaWise_01 Kamrangirchar</v>
      </c>
      <c r="DH2911" s="566">
        <v>2</v>
      </c>
      <c r="DI2911"/>
      <c r="DJ2911" s="394" t="s">
        <v>1189</v>
      </c>
      <c r="DK2911" s="241" t="s">
        <v>688</v>
      </c>
      <c r="DL2911" s="393" t="str">
        <f t="shared" si="427"/>
        <v>Dhaka_Metropolitan_BRAC_AreaWise_01 Kamrangirchar</v>
      </c>
      <c r="DM2911" s="566"/>
      <c r="DN2911"/>
      <c r="DO2911" s="394" t="s">
        <v>1189</v>
      </c>
      <c r="DP2911" s="241" t="s">
        <v>688</v>
      </c>
      <c r="DQ2911" s="393" t="str">
        <f t="shared" si="428"/>
        <v>Dhaka_Metropolitan_BRAC_AreaWise_01 Kamrangirchar</v>
      </c>
      <c r="DR2911" s="566"/>
    </row>
    <row r="2912" spans="1:122" ht="15" hidden="1" x14ac:dyDescent="0.25">
      <c r="A2912" s="394" t="s">
        <v>1189</v>
      </c>
      <c r="B2912" s="393" t="s">
        <v>689</v>
      </c>
      <c r="C2912" s="393" t="str">
        <f t="shared" si="434"/>
        <v>Dhaka_Metropolitan_BRAC_AreaWise_01 Mathertech</v>
      </c>
      <c r="D2912" s="626">
        <v>27</v>
      </c>
      <c r="E2912" s="626">
        <v>1</v>
      </c>
      <c r="F2912" s="626">
        <v>0</v>
      </c>
      <c r="G2912" s="626">
        <v>0</v>
      </c>
      <c r="H2912" s="626">
        <v>0</v>
      </c>
      <c r="I2912" s="626">
        <v>6</v>
      </c>
      <c r="J2912" s="626">
        <v>1</v>
      </c>
      <c r="K2912" s="626">
        <v>0</v>
      </c>
      <c r="L2912" s="626">
        <v>0</v>
      </c>
      <c r="M2912" s="626">
        <v>0</v>
      </c>
      <c r="N2912" s="626">
        <v>12</v>
      </c>
      <c r="O2912" s="626">
        <v>2</v>
      </c>
      <c r="P2912" s="626">
        <v>0</v>
      </c>
      <c r="Q2912" s="626">
        <v>0</v>
      </c>
      <c r="R2912" s="626">
        <v>0</v>
      </c>
      <c r="U2912" s="394" t="s">
        <v>1189</v>
      </c>
      <c r="V2912" s="393" t="s">
        <v>689</v>
      </c>
      <c r="W2912" s="393" t="str">
        <f t="shared" si="435"/>
        <v>Dhaka_Metropolitan_BRAC_AreaWise_01 Mathertech</v>
      </c>
      <c r="X2912" s="626">
        <v>14</v>
      </c>
      <c r="Y2912" s="626">
        <v>0</v>
      </c>
      <c r="Z2912" s="626">
        <v>0</v>
      </c>
      <c r="AA2912" s="626">
        <v>0</v>
      </c>
      <c r="AB2912" s="626">
        <v>0</v>
      </c>
      <c r="AC2912" s="626">
        <v>2</v>
      </c>
      <c r="AD2912" s="626">
        <v>0</v>
      </c>
      <c r="AE2912" s="626">
        <v>0</v>
      </c>
      <c r="AF2912" s="626">
        <v>0</v>
      </c>
      <c r="AG2912" s="626">
        <v>0</v>
      </c>
      <c r="AH2912" s="626">
        <v>22</v>
      </c>
      <c r="AI2912" s="626">
        <v>2</v>
      </c>
      <c r="AJ2912" s="626">
        <v>0</v>
      </c>
      <c r="AK2912" s="626">
        <v>0</v>
      </c>
      <c r="AL2912" s="626">
        <v>0</v>
      </c>
      <c r="AO2912" s="394" t="s">
        <v>1189</v>
      </c>
      <c r="AP2912" s="393" t="s">
        <v>689</v>
      </c>
      <c r="AQ2912" s="393" t="str">
        <f t="shared" si="431"/>
        <v>Dhaka_Metropolitan_BRAC_AreaWise_01 Mathertech</v>
      </c>
      <c r="AR2912" s="627">
        <v>1</v>
      </c>
      <c r="AS2912" s="627">
        <v>0</v>
      </c>
      <c r="AT2912" s="627">
        <v>0</v>
      </c>
      <c r="AU2912" s="627">
        <v>0</v>
      </c>
      <c r="AV2912" s="627">
        <v>0</v>
      </c>
      <c r="AW2912" s="627">
        <v>0</v>
      </c>
      <c r="AX2912" s="627">
        <v>0</v>
      </c>
      <c r="AY2912" s="627">
        <v>0</v>
      </c>
      <c r="AZ2912" s="627">
        <v>0</v>
      </c>
      <c r="BA2912" s="627">
        <v>0</v>
      </c>
      <c r="BB2912" s="627">
        <v>0</v>
      </c>
      <c r="BC2912" s="627">
        <v>0</v>
      </c>
      <c r="BD2912" s="627">
        <v>0</v>
      </c>
      <c r="BE2912" s="627">
        <v>0</v>
      </c>
      <c r="BF2912" s="627">
        <v>0</v>
      </c>
      <c r="BH2912" s="394" t="s">
        <v>1189</v>
      </c>
      <c r="BI2912" s="393" t="s">
        <v>689</v>
      </c>
      <c r="BJ2912" s="393" t="str">
        <f t="shared" si="430"/>
        <v>Dhaka_Metropolitan_BRAC_AreaWise_01 Mathertech</v>
      </c>
      <c r="BK2912" s="627">
        <v>0</v>
      </c>
      <c r="BL2912" s="627">
        <v>0</v>
      </c>
      <c r="BM2912" s="627">
        <v>0</v>
      </c>
      <c r="BN2912" s="627">
        <v>0</v>
      </c>
      <c r="BO2912" s="627">
        <v>0</v>
      </c>
      <c r="BP2912" s="627">
        <v>0</v>
      </c>
      <c r="BQ2912" s="627">
        <v>0</v>
      </c>
      <c r="BR2912" s="627">
        <v>0</v>
      </c>
      <c r="BS2912" s="627">
        <v>0</v>
      </c>
      <c r="BT2912" s="627">
        <v>0</v>
      </c>
      <c r="BU2912" s="627">
        <v>4</v>
      </c>
      <c r="BV2912" s="627">
        <v>0</v>
      </c>
      <c r="BW2912" s="627">
        <v>0</v>
      </c>
      <c r="BX2912" s="627">
        <v>0</v>
      </c>
      <c r="BY2912" s="627">
        <v>0</v>
      </c>
      <c r="CA2912" s="394" t="s">
        <v>1189</v>
      </c>
      <c r="CB2912" s="393" t="s">
        <v>689</v>
      </c>
      <c r="CC2912" s="393" t="str">
        <f t="shared" si="432"/>
        <v>Dhaka_Metropolitan_BRAC_AreaWise_01 Mathertech</v>
      </c>
      <c r="CD2912" s="627">
        <v>3</v>
      </c>
      <c r="CE2912" s="627">
        <v>0</v>
      </c>
      <c r="CF2912" s="627">
        <v>2</v>
      </c>
      <c r="CG2912" s="627">
        <v>5</v>
      </c>
      <c r="CH2912" s="627">
        <v>0</v>
      </c>
      <c r="CI2912" s="627">
        <v>0</v>
      </c>
      <c r="CJ2912" s="627">
        <v>0</v>
      </c>
      <c r="CK2912" s="627">
        <v>0</v>
      </c>
      <c r="CN2912" s="394" t="s">
        <v>1189</v>
      </c>
      <c r="CO2912" s="393" t="s">
        <v>689</v>
      </c>
      <c r="CP2912" s="393" t="str">
        <f t="shared" si="433"/>
        <v>Dhaka_Metropolitan_BRAC_AreaWise_01 Mathertech</v>
      </c>
      <c r="CQ2912" s="627">
        <v>1</v>
      </c>
      <c r="CR2912" s="627">
        <v>1</v>
      </c>
      <c r="CS2912" s="627">
        <v>1</v>
      </c>
      <c r="CT2912" s="627">
        <v>3</v>
      </c>
      <c r="CU2912" s="627">
        <v>0</v>
      </c>
      <c r="CV2912" s="627">
        <v>0</v>
      </c>
      <c r="CW2912" s="627">
        <v>0</v>
      </c>
      <c r="CX2912" s="627">
        <v>0</v>
      </c>
      <c r="CZ2912" s="394" t="s">
        <v>1189</v>
      </c>
      <c r="DA2912" s="393" t="s">
        <v>689</v>
      </c>
      <c r="DB2912" s="393" t="str">
        <f t="shared" si="425"/>
        <v>Dhaka_Metropolitan_BRAC_AreaWise_01 Mathertech</v>
      </c>
      <c r="DC2912" s="566">
        <v>0</v>
      </c>
      <c r="DD2912"/>
      <c r="DE2912" s="394" t="s">
        <v>1189</v>
      </c>
      <c r="DF2912" s="393" t="s">
        <v>689</v>
      </c>
      <c r="DG2912" s="393" t="str">
        <f t="shared" si="426"/>
        <v>Dhaka_Metropolitan_BRAC_AreaWise_01 Mathertech</v>
      </c>
      <c r="DH2912" s="566">
        <v>0</v>
      </c>
      <c r="DI2912"/>
      <c r="DJ2912" s="394" t="s">
        <v>1189</v>
      </c>
      <c r="DK2912" s="393" t="s">
        <v>689</v>
      </c>
      <c r="DL2912" s="393" t="str">
        <f t="shared" si="427"/>
        <v>Dhaka_Metropolitan_BRAC_AreaWise_01 Mathertech</v>
      </c>
      <c r="DM2912" s="566"/>
      <c r="DN2912"/>
      <c r="DO2912" s="394" t="s">
        <v>1189</v>
      </c>
      <c r="DP2912" s="393" t="s">
        <v>689</v>
      </c>
      <c r="DQ2912" s="393" t="str">
        <f t="shared" si="428"/>
        <v>Dhaka_Metropolitan_BRAC_AreaWise_01 Mathertech</v>
      </c>
      <c r="DR2912" s="566"/>
    </row>
    <row r="2913" spans="1:122" ht="15" hidden="1" x14ac:dyDescent="0.25">
      <c r="A2913" s="394" t="s">
        <v>1189</v>
      </c>
      <c r="B2913" s="393" t="s">
        <v>690</v>
      </c>
      <c r="C2913" s="393" t="str">
        <f t="shared" si="434"/>
        <v>Dhaka_Metropolitan_BRAC_AreaWise_01 Matuail</v>
      </c>
      <c r="D2913" s="626">
        <v>22</v>
      </c>
      <c r="E2913" s="626">
        <v>6</v>
      </c>
      <c r="F2913" s="626">
        <v>0</v>
      </c>
      <c r="G2913" s="626">
        <v>0</v>
      </c>
      <c r="H2913" s="626">
        <v>0</v>
      </c>
      <c r="I2913" s="626">
        <v>9</v>
      </c>
      <c r="J2913" s="626">
        <v>0</v>
      </c>
      <c r="K2913" s="626">
        <v>0</v>
      </c>
      <c r="L2913" s="626">
        <v>0</v>
      </c>
      <c r="M2913" s="626">
        <v>0</v>
      </c>
      <c r="N2913" s="626">
        <v>15</v>
      </c>
      <c r="O2913" s="626">
        <v>0</v>
      </c>
      <c r="P2913" s="626">
        <v>0</v>
      </c>
      <c r="Q2913" s="626">
        <v>0</v>
      </c>
      <c r="R2913" s="626">
        <v>0</v>
      </c>
      <c r="U2913" s="394" t="s">
        <v>1189</v>
      </c>
      <c r="V2913" s="393" t="s">
        <v>690</v>
      </c>
      <c r="W2913" s="393" t="str">
        <f t="shared" si="435"/>
        <v>Dhaka_Metropolitan_BRAC_AreaWise_01 Matuail</v>
      </c>
      <c r="X2913" s="626">
        <v>14</v>
      </c>
      <c r="Y2913" s="626">
        <v>1</v>
      </c>
      <c r="Z2913" s="626">
        <v>0</v>
      </c>
      <c r="AA2913" s="626">
        <v>0</v>
      </c>
      <c r="AB2913" s="626">
        <v>0</v>
      </c>
      <c r="AC2913" s="626">
        <v>7</v>
      </c>
      <c r="AD2913" s="626">
        <v>0</v>
      </c>
      <c r="AE2913" s="626">
        <v>0</v>
      </c>
      <c r="AF2913" s="626">
        <v>0</v>
      </c>
      <c r="AG2913" s="626">
        <v>0</v>
      </c>
      <c r="AH2913" s="626">
        <v>32</v>
      </c>
      <c r="AI2913" s="626">
        <v>0</v>
      </c>
      <c r="AJ2913" s="626">
        <v>0</v>
      </c>
      <c r="AK2913" s="626">
        <v>0</v>
      </c>
      <c r="AL2913" s="626">
        <v>0</v>
      </c>
      <c r="AO2913" s="394" t="s">
        <v>1189</v>
      </c>
      <c r="AP2913" s="393" t="s">
        <v>690</v>
      </c>
      <c r="AQ2913" s="393" t="str">
        <f t="shared" si="431"/>
        <v>Dhaka_Metropolitan_BRAC_AreaWise_01 Matuail</v>
      </c>
      <c r="AR2913" s="627">
        <v>2</v>
      </c>
      <c r="AS2913" s="627">
        <v>0</v>
      </c>
      <c r="AT2913" s="627">
        <v>0</v>
      </c>
      <c r="AU2913" s="627">
        <v>0</v>
      </c>
      <c r="AV2913" s="627">
        <v>0</v>
      </c>
      <c r="AW2913" s="627">
        <v>0</v>
      </c>
      <c r="AX2913" s="627">
        <v>0</v>
      </c>
      <c r="AY2913" s="627">
        <v>0</v>
      </c>
      <c r="AZ2913" s="627">
        <v>0</v>
      </c>
      <c r="BA2913" s="627">
        <v>0</v>
      </c>
      <c r="BB2913" s="627">
        <v>1</v>
      </c>
      <c r="BC2913" s="627">
        <v>0</v>
      </c>
      <c r="BD2913" s="627">
        <v>0</v>
      </c>
      <c r="BE2913" s="627">
        <v>0</v>
      </c>
      <c r="BF2913" s="627">
        <v>0</v>
      </c>
      <c r="BH2913" s="394" t="s">
        <v>1189</v>
      </c>
      <c r="BI2913" s="393" t="s">
        <v>690</v>
      </c>
      <c r="BJ2913" s="393" t="str">
        <f t="shared" si="430"/>
        <v>Dhaka_Metropolitan_BRAC_AreaWise_01 Matuail</v>
      </c>
      <c r="BK2913" s="627">
        <v>1</v>
      </c>
      <c r="BL2913" s="627">
        <v>0</v>
      </c>
      <c r="BM2913" s="627">
        <v>0</v>
      </c>
      <c r="BN2913" s="627">
        <v>0</v>
      </c>
      <c r="BO2913" s="627">
        <v>0</v>
      </c>
      <c r="BP2913" s="627">
        <v>0</v>
      </c>
      <c r="BQ2913" s="627">
        <v>0</v>
      </c>
      <c r="BR2913" s="627">
        <v>0</v>
      </c>
      <c r="BS2913" s="627">
        <v>0</v>
      </c>
      <c r="BT2913" s="627">
        <v>0</v>
      </c>
      <c r="BU2913" s="627">
        <v>1</v>
      </c>
      <c r="BV2913" s="627">
        <v>0</v>
      </c>
      <c r="BW2913" s="627">
        <v>0</v>
      </c>
      <c r="BX2913" s="627">
        <v>0</v>
      </c>
      <c r="BY2913" s="627">
        <v>0</v>
      </c>
      <c r="CA2913" s="394" t="s">
        <v>1189</v>
      </c>
      <c r="CB2913" s="393" t="s">
        <v>690</v>
      </c>
      <c r="CC2913" s="393" t="str">
        <f t="shared" si="432"/>
        <v>Dhaka_Metropolitan_BRAC_AreaWise_01 Matuail</v>
      </c>
      <c r="CD2913" s="627">
        <v>4</v>
      </c>
      <c r="CE2913" s="627">
        <v>0</v>
      </c>
      <c r="CF2913" s="627">
        <v>1</v>
      </c>
      <c r="CG2913" s="627">
        <v>5</v>
      </c>
      <c r="CH2913" s="627">
        <v>0</v>
      </c>
      <c r="CI2913" s="627">
        <v>0</v>
      </c>
      <c r="CJ2913" s="627">
        <v>0</v>
      </c>
      <c r="CK2913" s="627">
        <v>0</v>
      </c>
      <c r="CN2913" s="394" t="s">
        <v>1189</v>
      </c>
      <c r="CO2913" s="393" t="s">
        <v>690</v>
      </c>
      <c r="CP2913" s="393" t="str">
        <f t="shared" si="433"/>
        <v>Dhaka_Metropolitan_BRAC_AreaWise_01 Matuail</v>
      </c>
      <c r="CQ2913" s="627">
        <v>1</v>
      </c>
      <c r="CR2913" s="627">
        <v>0</v>
      </c>
      <c r="CS2913" s="627">
        <v>0</v>
      </c>
      <c r="CT2913" s="627">
        <v>1</v>
      </c>
      <c r="CU2913" s="627">
        <v>0</v>
      </c>
      <c r="CV2913" s="627">
        <v>0</v>
      </c>
      <c r="CW2913" s="627">
        <v>0</v>
      </c>
      <c r="CX2913" s="627">
        <v>0</v>
      </c>
      <c r="CZ2913" s="394" t="s">
        <v>1189</v>
      </c>
      <c r="DA2913" s="393" t="s">
        <v>690</v>
      </c>
      <c r="DB2913" s="393" t="str">
        <f t="shared" si="425"/>
        <v>Dhaka_Metropolitan_BRAC_AreaWise_01 Matuail</v>
      </c>
      <c r="DC2913" s="566">
        <v>0</v>
      </c>
      <c r="DD2913"/>
      <c r="DE2913" s="394" t="s">
        <v>1189</v>
      </c>
      <c r="DF2913" s="393" t="s">
        <v>690</v>
      </c>
      <c r="DG2913" s="393" t="str">
        <f t="shared" si="426"/>
        <v>Dhaka_Metropolitan_BRAC_AreaWise_01 Matuail</v>
      </c>
      <c r="DH2913" s="566">
        <v>0</v>
      </c>
      <c r="DI2913"/>
      <c r="DJ2913" s="394" t="s">
        <v>1189</v>
      </c>
      <c r="DK2913" s="393" t="s">
        <v>690</v>
      </c>
      <c r="DL2913" s="393" t="str">
        <f t="shared" si="427"/>
        <v>Dhaka_Metropolitan_BRAC_AreaWise_01 Matuail</v>
      </c>
      <c r="DM2913" s="566"/>
      <c r="DN2913"/>
      <c r="DO2913" s="394" t="s">
        <v>1189</v>
      </c>
      <c r="DP2913" s="393" t="s">
        <v>690</v>
      </c>
      <c r="DQ2913" s="393" t="str">
        <f t="shared" si="428"/>
        <v>Dhaka_Metropolitan_BRAC_AreaWise_01 Matuail</v>
      </c>
      <c r="DR2913" s="566"/>
    </row>
    <row r="2914" spans="1:122" ht="15" hidden="1" x14ac:dyDescent="0.25">
      <c r="A2914" s="394" t="s">
        <v>1189</v>
      </c>
      <c r="B2914" s="241" t="s">
        <v>691</v>
      </c>
      <c r="C2914" s="393" t="str">
        <f t="shared" si="434"/>
        <v>Dhaka_Metropolitan_BRAC_AreaWise_01 Mirpur-1</v>
      </c>
      <c r="D2914" s="626">
        <v>22</v>
      </c>
      <c r="E2914" s="626">
        <v>1</v>
      </c>
      <c r="F2914" s="626">
        <v>0</v>
      </c>
      <c r="G2914" s="626">
        <v>0</v>
      </c>
      <c r="H2914" s="626">
        <v>0</v>
      </c>
      <c r="I2914" s="626">
        <v>0</v>
      </c>
      <c r="J2914" s="626">
        <v>0</v>
      </c>
      <c r="K2914" s="626">
        <v>0</v>
      </c>
      <c r="L2914" s="626">
        <v>0</v>
      </c>
      <c r="M2914" s="626">
        <v>0</v>
      </c>
      <c r="N2914" s="626">
        <v>12</v>
      </c>
      <c r="O2914" s="626">
        <v>1</v>
      </c>
      <c r="P2914" s="626">
        <v>0</v>
      </c>
      <c r="Q2914" s="626">
        <v>0</v>
      </c>
      <c r="R2914" s="626">
        <v>0</v>
      </c>
      <c r="U2914" s="394" t="s">
        <v>1189</v>
      </c>
      <c r="V2914" s="241" t="s">
        <v>691</v>
      </c>
      <c r="W2914" s="393" t="str">
        <f t="shared" si="435"/>
        <v>Dhaka_Metropolitan_BRAC_AreaWise_01 Mirpur-1</v>
      </c>
      <c r="X2914" s="626">
        <v>14</v>
      </c>
      <c r="Y2914" s="626">
        <v>2</v>
      </c>
      <c r="Z2914" s="626">
        <v>0</v>
      </c>
      <c r="AA2914" s="626">
        <v>0</v>
      </c>
      <c r="AB2914" s="626">
        <v>0</v>
      </c>
      <c r="AC2914" s="626">
        <v>2</v>
      </c>
      <c r="AD2914" s="626">
        <v>1</v>
      </c>
      <c r="AE2914" s="626">
        <v>0</v>
      </c>
      <c r="AF2914" s="626">
        <v>0</v>
      </c>
      <c r="AG2914" s="626">
        <v>0</v>
      </c>
      <c r="AH2914" s="626">
        <v>14</v>
      </c>
      <c r="AI2914" s="626">
        <v>1</v>
      </c>
      <c r="AJ2914" s="626">
        <v>0</v>
      </c>
      <c r="AK2914" s="626">
        <v>0</v>
      </c>
      <c r="AL2914" s="626">
        <v>0</v>
      </c>
      <c r="AO2914" s="394" t="s">
        <v>1189</v>
      </c>
      <c r="AP2914" s="241" t="s">
        <v>691</v>
      </c>
      <c r="AQ2914" s="393" t="str">
        <f t="shared" si="431"/>
        <v>Dhaka_Metropolitan_BRAC_AreaWise_01 Mirpur-1</v>
      </c>
      <c r="AR2914" s="627">
        <v>1</v>
      </c>
      <c r="AS2914" s="627">
        <v>0</v>
      </c>
      <c r="AT2914" s="627">
        <v>0</v>
      </c>
      <c r="AU2914" s="627">
        <v>0</v>
      </c>
      <c r="AV2914" s="627">
        <v>0</v>
      </c>
      <c r="AW2914" s="627">
        <v>0</v>
      </c>
      <c r="AX2914" s="627">
        <v>0</v>
      </c>
      <c r="AY2914" s="627">
        <v>0</v>
      </c>
      <c r="AZ2914" s="627">
        <v>0</v>
      </c>
      <c r="BA2914" s="627">
        <v>0</v>
      </c>
      <c r="BB2914" s="627">
        <v>2</v>
      </c>
      <c r="BC2914" s="627">
        <v>0</v>
      </c>
      <c r="BD2914" s="627">
        <v>0</v>
      </c>
      <c r="BE2914" s="627">
        <v>0</v>
      </c>
      <c r="BF2914" s="627">
        <v>0</v>
      </c>
      <c r="BH2914" s="394" t="s">
        <v>1189</v>
      </c>
      <c r="BI2914" s="241" t="s">
        <v>691</v>
      </c>
      <c r="BJ2914" s="393" t="str">
        <f t="shared" si="430"/>
        <v>Dhaka_Metropolitan_BRAC_AreaWise_01 Mirpur-1</v>
      </c>
      <c r="BK2914" s="627">
        <v>1</v>
      </c>
      <c r="BL2914" s="627">
        <v>0</v>
      </c>
      <c r="BM2914" s="627">
        <v>0</v>
      </c>
      <c r="BN2914" s="627">
        <v>0</v>
      </c>
      <c r="BO2914" s="627">
        <v>0</v>
      </c>
      <c r="BP2914" s="627">
        <v>0</v>
      </c>
      <c r="BQ2914" s="627">
        <v>0</v>
      </c>
      <c r="BR2914" s="627">
        <v>0</v>
      </c>
      <c r="BS2914" s="627">
        <v>0</v>
      </c>
      <c r="BT2914" s="627">
        <v>0</v>
      </c>
      <c r="BU2914" s="627">
        <v>2</v>
      </c>
      <c r="BV2914" s="627">
        <v>0</v>
      </c>
      <c r="BW2914" s="627">
        <v>0</v>
      </c>
      <c r="BX2914" s="627">
        <v>0</v>
      </c>
      <c r="BY2914" s="627">
        <v>0</v>
      </c>
      <c r="CA2914" s="394" t="s">
        <v>1189</v>
      </c>
      <c r="CB2914" s="241" t="s">
        <v>691</v>
      </c>
      <c r="CC2914" s="393" t="str">
        <f t="shared" si="432"/>
        <v>Dhaka_Metropolitan_BRAC_AreaWise_01 Mirpur-1</v>
      </c>
      <c r="CD2914" s="627">
        <v>5</v>
      </c>
      <c r="CE2914" s="627">
        <v>0</v>
      </c>
      <c r="CF2914" s="627">
        <v>2</v>
      </c>
      <c r="CG2914" s="627">
        <v>2</v>
      </c>
      <c r="CH2914" s="627">
        <v>0</v>
      </c>
      <c r="CI2914" s="627">
        <v>0</v>
      </c>
      <c r="CJ2914" s="627">
        <v>0</v>
      </c>
      <c r="CK2914" s="627">
        <v>0</v>
      </c>
      <c r="CN2914" s="394" t="s">
        <v>1189</v>
      </c>
      <c r="CO2914" s="241" t="s">
        <v>691</v>
      </c>
      <c r="CP2914" s="393" t="str">
        <f t="shared" si="433"/>
        <v>Dhaka_Metropolitan_BRAC_AreaWise_01 Mirpur-1</v>
      </c>
      <c r="CQ2914" s="627">
        <v>4</v>
      </c>
      <c r="CR2914" s="627">
        <v>2</v>
      </c>
      <c r="CS2914" s="627">
        <v>3</v>
      </c>
      <c r="CT2914" s="627">
        <v>2</v>
      </c>
      <c r="CU2914" s="627">
        <v>0</v>
      </c>
      <c r="CV2914" s="627">
        <v>0</v>
      </c>
      <c r="CW2914" s="627">
        <v>0</v>
      </c>
      <c r="CX2914" s="627">
        <v>0</v>
      </c>
      <c r="CZ2914" s="394" t="s">
        <v>1189</v>
      </c>
      <c r="DA2914" s="241" t="s">
        <v>691</v>
      </c>
      <c r="DB2914" s="393" t="str">
        <f t="shared" si="425"/>
        <v>Dhaka_Metropolitan_BRAC_AreaWise_01 Mirpur-1</v>
      </c>
      <c r="DC2914" s="566">
        <v>2</v>
      </c>
      <c r="DD2914"/>
      <c r="DE2914" s="394" t="s">
        <v>1189</v>
      </c>
      <c r="DF2914" s="241" t="s">
        <v>691</v>
      </c>
      <c r="DG2914" s="393" t="str">
        <f t="shared" si="426"/>
        <v>Dhaka_Metropolitan_BRAC_AreaWise_01 Mirpur-1</v>
      </c>
      <c r="DH2914" s="566">
        <v>2</v>
      </c>
      <c r="DI2914"/>
      <c r="DJ2914" s="394" t="s">
        <v>1189</v>
      </c>
      <c r="DK2914" s="241" t="s">
        <v>691</v>
      </c>
      <c r="DL2914" s="393" t="str">
        <f t="shared" si="427"/>
        <v>Dhaka_Metropolitan_BRAC_AreaWise_01 Mirpur-1</v>
      </c>
      <c r="DM2914" s="566"/>
      <c r="DN2914"/>
      <c r="DO2914" s="394" t="s">
        <v>1189</v>
      </c>
      <c r="DP2914" s="241" t="s">
        <v>691</v>
      </c>
      <c r="DQ2914" s="393" t="str">
        <f t="shared" si="428"/>
        <v>Dhaka_Metropolitan_BRAC_AreaWise_01 Mirpur-1</v>
      </c>
      <c r="DR2914" s="566"/>
    </row>
    <row r="2915" spans="1:122" ht="15" hidden="1" x14ac:dyDescent="0.25">
      <c r="A2915" s="394" t="s">
        <v>1189</v>
      </c>
      <c r="B2915" s="398" t="s">
        <v>692</v>
      </c>
      <c r="C2915" s="393" t="str">
        <f t="shared" si="434"/>
        <v>Dhaka_Metropolitan_BRAC_AreaWise_01 Rasulpur</v>
      </c>
      <c r="D2915" s="626">
        <v>21</v>
      </c>
      <c r="E2915" s="626">
        <v>1</v>
      </c>
      <c r="F2915" s="626">
        <v>0</v>
      </c>
      <c r="G2915" s="626">
        <v>0</v>
      </c>
      <c r="H2915" s="626">
        <v>0</v>
      </c>
      <c r="I2915" s="626">
        <v>7</v>
      </c>
      <c r="J2915" s="626">
        <v>0</v>
      </c>
      <c r="K2915" s="626">
        <v>0</v>
      </c>
      <c r="L2915" s="626">
        <v>0</v>
      </c>
      <c r="M2915" s="626">
        <v>0</v>
      </c>
      <c r="N2915" s="626">
        <v>10</v>
      </c>
      <c r="O2915" s="626">
        <v>0</v>
      </c>
      <c r="P2915" s="626">
        <v>0</v>
      </c>
      <c r="Q2915" s="626">
        <v>0</v>
      </c>
      <c r="R2915" s="626">
        <v>0</v>
      </c>
      <c r="U2915" s="394" t="s">
        <v>1189</v>
      </c>
      <c r="V2915" s="398" t="s">
        <v>692</v>
      </c>
      <c r="W2915" s="393" t="str">
        <f t="shared" si="435"/>
        <v>Dhaka_Metropolitan_BRAC_AreaWise_01 Rasulpur</v>
      </c>
      <c r="X2915" s="626">
        <v>13</v>
      </c>
      <c r="Y2915" s="626">
        <v>0</v>
      </c>
      <c r="Z2915" s="626">
        <v>0</v>
      </c>
      <c r="AA2915" s="626">
        <v>0</v>
      </c>
      <c r="AB2915" s="626">
        <v>0</v>
      </c>
      <c r="AC2915" s="626">
        <v>5</v>
      </c>
      <c r="AD2915" s="626">
        <v>0</v>
      </c>
      <c r="AE2915" s="626">
        <v>0</v>
      </c>
      <c r="AF2915" s="626">
        <v>0</v>
      </c>
      <c r="AG2915" s="626">
        <v>0</v>
      </c>
      <c r="AH2915" s="626">
        <v>16</v>
      </c>
      <c r="AI2915" s="626">
        <v>0</v>
      </c>
      <c r="AJ2915" s="626">
        <v>0</v>
      </c>
      <c r="AK2915" s="626">
        <v>0</v>
      </c>
      <c r="AL2915" s="626">
        <v>0</v>
      </c>
      <c r="AO2915" s="394" t="s">
        <v>1189</v>
      </c>
      <c r="AP2915" s="398" t="s">
        <v>692</v>
      </c>
      <c r="AQ2915" s="393" t="str">
        <f t="shared" si="431"/>
        <v>Dhaka_Metropolitan_BRAC_AreaWise_01 Rasulpur</v>
      </c>
      <c r="AR2915" s="627">
        <v>0</v>
      </c>
      <c r="AS2915" s="627">
        <v>0</v>
      </c>
      <c r="AT2915" s="627">
        <v>0</v>
      </c>
      <c r="AU2915" s="627">
        <v>0</v>
      </c>
      <c r="AV2915" s="627">
        <v>0</v>
      </c>
      <c r="AW2915" s="627">
        <v>0</v>
      </c>
      <c r="AX2915" s="627">
        <v>0</v>
      </c>
      <c r="AY2915" s="627">
        <v>0</v>
      </c>
      <c r="AZ2915" s="627">
        <v>0</v>
      </c>
      <c r="BA2915" s="627">
        <v>0</v>
      </c>
      <c r="BB2915" s="627">
        <v>2</v>
      </c>
      <c r="BC2915" s="627">
        <v>0</v>
      </c>
      <c r="BD2915" s="627">
        <v>0</v>
      </c>
      <c r="BE2915" s="627">
        <v>0</v>
      </c>
      <c r="BF2915" s="627">
        <v>0</v>
      </c>
      <c r="BH2915" s="394" t="s">
        <v>1189</v>
      </c>
      <c r="BI2915" s="398" t="s">
        <v>692</v>
      </c>
      <c r="BJ2915" s="393" t="str">
        <f t="shared" si="430"/>
        <v>Dhaka_Metropolitan_BRAC_AreaWise_01 Rasulpur</v>
      </c>
      <c r="BK2915" s="627">
        <v>2</v>
      </c>
      <c r="BL2915" s="627">
        <v>0</v>
      </c>
      <c r="BM2915" s="627">
        <v>0</v>
      </c>
      <c r="BN2915" s="627">
        <v>0</v>
      </c>
      <c r="BO2915" s="627">
        <v>0</v>
      </c>
      <c r="BP2915" s="627">
        <v>0</v>
      </c>
      <c r="BQ2915" s="627">
        <v>0</v>
      </c>
      <c r="BR2915" s="627">
        <v>0</v>
      </c>
      <c r="BS2915" s="627">
        <v>0</v>
      </c>
      <c r="BT2915" s="627">
        <v>0</v>
      </c>
      <c r="BU2915" s="627">
        <v>5</v>
      </c>
      <c r="BV2915" s="627">
        <v>0</v>
      </c>
      <c r="BW2915" s="627">
        <v>0</v>
      </c>
      <c r="BX2915" s="627">
        <v>0</v>
      </c>
      <c r="BY2915" s="627">
        <v>0</v>
      </c>
      <c r="CA2915" s="394" t="s">
        <v>1189</v>
      </c>
      <c r="CB2915" s="398" t="s">
        <v>692</v>
      </c>
      <c r="CC2915" s="393" t="str">
        <f t="shared" si="432"/>
        <v>Dhaka_Metropolitan_BRAC_AreaWise_01 Rasulpur</v>
      </c>
      <c r="CD2915" s="627">
        <v>2</v>
      </c>
      <c r="CE2915" s="627">
        <v>1</v>
      </c>
      <c r="CF2915" s="627">
        <v>2</v>
      </c>
      <c r="CG2915" s="627">
        <v>0</v>
      </c>
      <c r="CH2915" s="627">
        <v>0</v>
      </c>
      <c r="CI2915" s="627">
        <v>0</v>
      </c>
      <c r="CJ2915" s="627">
        <v>0</v>
      </c>
      <c r="CK2915" s="627">
        <v>0</v>
      </c>
      <c r="CN2915" s="394" t="s">
        <v>1189</v>
      </c>
      <c r="CO2915" s="398" t="s">
        <v>692</v>
      </c>
      <c r="CP2915" s="393" t="str">
        <f t="shared" si="433"/>
        <v>Dhaka_Metropolitan_BRAC_AreaWise_01 Rasulpur</v>
      </c>
      <c r="CQ2915" s="627">
        <v>1</v>
      </c>
      <c r="CR2915" s="627">
        <v>0</v>
      </c>
      <c r="CS2915" s="627">
        <v>2</v>
      </c>
      <c r="CT2915" s="627">
        <v>0</v>
      </c>
      <c r="CU2915" s="627">
        <v>0</v>
      </c>
      <c r="CV2915" s="627">
        <v>0</v>
      </c>
      <c r="CW2915" s="627">
        <v>0</v>
      </c>
      <c r="CX2915" s="627">
        <v>0</v>
      </c>
      <c r="CZ2915" s="394" t="s">
        <v>1189</v>
      </c>
      <c r="DA2915" s="398" t="s">
        <v>692</v>
      </c>
      <c r="DB2915" s="393" t="str">
        <f t="shared" si="425"/>
        <v>Dhaka_Metropolitan_BRAC_AreaWise_01 Rasulpur</v>
      </c>
      <c r="DC2915" s="566">
        <v>3</v>
      </c>
      <c r="DD2915"/>
      <c r="DE2915" s="394" t="s">
        <v>1189</v>
      </c>
      <c r="DF2915" s="398" t="s">
        <v>692</v>
      </c>
      <c r="DG2915" s="393" t="str">
        <f t="shared" si="426"/>
        <v>Dhaka_Metropolitan_BRAC_AreaWise_01 Rasulpur</v>
      </c>
      <c r="DH2915" s="566">
        <v>1</v>
      </c>
      <c r="DI2915"/>
      <c r="DJ2915" s="394" t="s">
        <v>1189</v>
      </c>
      <c r="DK2915" s="398" t="s">
        <v>692</v>
      </c>
      <c r="DL2915" s="393" t="str">
        <f t="shared" si="427"/>
        <v>Dhaka_Metropolitan_BRAC_AreaWise_01 Rasulpur</v>
      </c>
      <c r="DM2915" s="566"/>
      <c r="DN2915"/>
      <c r="DO2915" s="394" t="s">
        <v>1189</v>
      </c>
      <c r="DP2915" s="398" t="s">
        <v>692</v>
      </c>
      <c r="DQ2915" s="393" t="str">
        <f t="shared" si="428"/>
        <v>Dhaka_Metropolitan_BRAC_AreaWise_01 Rasulpur</v>
      </c>
      <c r="DR2915" s="566"/>
    </row>
    <row r="2916" spans="1:122" ht="15" hidden="1" x14ac:dyDescent="0.25">
      <c r="A2916" s="394" t="s">
        <v>1189</v>
      </c>
      <c r="B2916" s="241" t="s">
        <v>693</v>
      </c>
      <c r="C2916" s="393" t="str">
        <f t="shared" si="434"/>
        <v>Dhaka_Metropolitan_BRAC_AreaWise_01 Sabujbag</v>
      </c>
      <c r="D2916" s="626">
        <v>10</v>
      </c>
      <c r="E2916" s="626">
        <v>4</v>
      </c>
      <c r="F2916" s="626">
        <v>0</v>
      </c>
      <c r="G2916" s="626">
        <v>0</v>
      </c>
      <c r="H2916" s="626">
        <v>0</v>
      </c>
      <c r="I2916" s="626">
        <v>2</v>
      </c>
      <c r="J2916" s="626">
        <v>1</v>
      </c>
      <c r="K2916" s="626">
        <v>0</v>
      </c>
      <c r="L2916" s="626">
        <v>0</v>
      </c>
      <c r="M2916" s="626">
        <v>0</v>
      </c>
      <c r="N2916" s="626">
        <v>12</v>
      </c>
      <c r="O2916" s="626">
        <v>0</v>
      </c>
      <c r="P2916" s="626">
        <v>0</v>
      </c>
      <c r="Q2916" s="626">
        <v>0</v>
      </c>
      <c r="R2916" s="626">
        <v>0</v>
      </c>
      <c r="U2916" s="394" t="s">
        <v>1189</v>
      </c>
      <c r="V2916" s="241" t="s">
        <v>693</v>
      </c>
      <c r="W2916" s="393" t="str">
        <f t="shared" si="435"/>
        <v>Dhaka_Metropolitan_BRAC_AreaWise_01 Sabujbag</v>
      </c>
      <c r="X2916" s="626">
        <v>11</v>
      </c>
      <c r="Y2916" s="626">
        <v>2</v>
      </c>
      <c r="Z2916" s="626">
        <v>0</v>
      </c>
      <c r="AA2916" s="626">
        <v>0</v>
      </c>
      <c r="AB2916" s="626">
        <v>0</v>
      </c>
      <c r="AC2916" s="626">
        <v>3</v>
      </c>
      <c r="AD2916" s="626">
        <v>0</v>
      </c>
      <c r="AE2916" s="626">
        <v>0</v>
      </c>
      <c r="AF2916" s="626">
        <v>0</v>
      </c>
      <c r="AG2916" s="626">
        <v>0</v>
      </c>
      <c r="AH2916" s="626">
        <v>35</v>
      </c>
      <c r="AI2916" s="626">
        <v>1</v>
      </c>
      <c r="AJ2916" s="626">
        <v>0</v>
      </c>
      <c r="AK2916" s="626">
        <v>0</v>
      </c>
      <c r="AL2916" s="626">
        <v>0</v>
      </c>
      <c r="AO2916" s="394" t="s">
        <v>1189</v>
      </c>
      <c r="AP2916" s="241" t="s">
        <v>693</v>
      </c>
      <c r="AQ2916" s="393" t="str">
        <f t="shared" si="431"/>
        <v>Dhaka_Metropolitan_BRAC_AreaWise_01 Sabujbag</v>
      </c>
      <c r="AR2916" s="627">
        <v>0</v>
      </c>
      <c r="AS2916" s="627">
        <v>0</v>
      </c>
      <c r="AT2916" s="627">
        <v>0</v>
      </c>
      <c r="AU2916" s="627">
        <v>0</v>
      </c>
      <c r="AV2916" s="627">
        <v>0</v>
      </c>
      <c r="AW2916" s="627">
        <v>0</v>
      </c>
      <c r="AX2916" s="627">
        <v>0</v>
      </c>
      <c r="AY2916" s="627">
        <v>0</v>
      </c>
      <c r="AZ2916" s="627">
        <v>0</v>
      </c>
      <c r="BA2916" s="627">
        <v>0</v>
      </c>
      <c r="BB2916" s="627">
        <v>0</v>
      </c>
      <c r="BC2916" s="627">
        <v>0</v>
      </c>
      <c r="BD2916" s="627">
        <v>0</v>
      </c>
      <c r="BE2916" s="627">
        <v>0</v>
      </c>
      <c r="BF2916" s="627">
        <v>0</v>
      </c>
      <c r="BH2916" s="394" t="s">
        <v>1189</v>
      </c>
      <c r="BI2916" s="241" t="s">
        <v>693</v>
      </c>
      <c r="BJ2916" s="393" t="str">
        <f t="shared" si="430"/>
        <v>Dhaka_Metropolitan_BRAC_AreaWise_01 Sabujbag</v>
      </c>
      <c r="BK2916" s="627">
        <v>0</v>
      </c>
      <c r="BL2916" s="627">
        <v>0</v>
      </c>
      <c r="BM2916" s="627">
        <v>0</v>
      </c>
      <c r="BN2916" s="627">
        <v>0</v>
      </c>
      <c r="BO2916" s="627">
        <v>0</v>
      </c>
      <c r="BP2916" s="627">
        <v>1</v>
      </c>
      <c r="BQ2916" s="627">
        <v>0</v>
      </c>
      <c r="BR2916" s="627">
        <v>0</v>
      </c>
      <c r="BS2916" s="627">
        <v>0</v>
      </c>
      <c r="BT2916" s="627">
        <v>0</v>
      </c>
      <c r="BU2916" s="627">
        <v>3</v>
      </c>
      <c r="BV2916" s="627">
        <v>0</v>
      </c>
      <c r="BW2916" s="627">
        <v>0</v>
      </c>
      <c r="BX2916" s="627">
        <v>0</v>
      </c>
      <c r="BY2916" s="627">
        <v>0</v>
      </c>
      <c r="CA2916" s="394" t="s">
        <v>1189</v>
      </c>
      <c r="CB2916" s="241" t="s">
        <v>693</v>
      </c>
      <c r="CC2916" s="393" t="str">
        <f t="shared" si="432"/>
        <v>Dhaka_Metropolitan_BRAC_AreaWise_01 Sabujbag</v>
      </c>
      <c r="CD2916" s="628">
        <v>2</v>
      </c>
      <c r="CE2916" s="628">
        <v>0</v>
      </c>
      <c r="CF2916" s="628">
        <v>0</v>
      </c>
      <c r="CG2916" s="628">
        <v>0</v>
      </c>
      <c r="CH2916" s="628">
        <v>0</v>
      </c>
      <c r="CI2916" s="628">
        <v>0</v>
      </c>
      <c r="CJ2916" s="628">
        <v>0</v>
      </c>
      <c r="CK2916" s="628">
        <v>0</v>
      </c>
      <c r="CN2916" s="394" t="s">
        <v>1189</v>
      </c>
      <c r="CO2916" s="241" t="s">
        <v>693</v>
      </c>
      <c r="CP2916" s="393" t="str">
        <f t="shared" si="433"/>
        <v>Dhaka_Metropolitan_BRAC_AreaWise_01 Sabujbag</v>
      </c>
      <c r="CQ2916" s="628">
        <v>1</v>
      </c>
      <c r="CR2916" s="628">
        <v>0</v>
      </c>
      <c r="CS2916" s="628">
        <v>0</v>
      </c>
      <c r="CT2916" s="628">
        <v>0</v>
      </c>
      <c r="CU2916" s="628">
        <v>0</v>
      </c>
      <c r="CV2916" s="628">
        <v>0</v>
      </c>
      <c r="CW2916" s="628">
        <v>0</v>
      </c>
      <c r="CX2916" s="628">
        <v>0</v>
      </c>
      <c r="CZ2916" s="394" t="s">
        <v>1189</v>
      </c>
      <c r="DA2916" s="241" t="s">
        <v>693</v>
      </c>
      <c r="DB2916" s="393" t="str">
        <f t="shared" si="425"/>
        <v>Dhaka_Metropolitan_BRAC_AreaWise_01 Sabujbag</v>
      </c>
      <c r="DC2916" s="566">
        <v>2</v>
      </c>
      <c r="DD2916"/>
      <c r="DE2916" s="394" t="s">
        <v>1189</v>
      </c>
      <c r="DF2916" s="241" t="s">
        <v>693</v>
      </c>
      <c r="DG2916" s="393" t="str">
        <f t="shared" si="426"/>
        <v>Dhaka_Metropolitan_BRAC_AreaWise_01 Sabujbag</v>
      </c>
      <c r="DH2916" s="566">
        <v>1</v>
      </c>
      <c r="DI2916"/>
      <c r="DJ2916" s="394" t="s">
        <v>1189</v>
      </c>
      <c r="DK2916" s="241" t="s">
        <v>693</v>
      </c>
      <c r="DL2916" s="393" t="str">
        <f t="shared" si="427"/>
        <v>Dhaka_Metropolitan_BRAC_AreaWise_01 Sabujbag</v>
      </c>
      <c r="DM2916" s="566"/>
      <c r="DN2916"/>
      <c r="DO2916" s="394" t="s">
        <v>1189</v>
      </c>
      <c r="DP2916" s="241" t="s">
        <v>693</v>
      </c>
      <c r="DQ2916" s="393" t="str">
        <f t="shared" si="428"/>
        <v>Dhaka_Metropolitan_BRAC_AreaWise_01 Sabujbag</v>
      </c>
      <c r="DR2916" s="566"/>
    </row>
    <row r="2917" spans="1:122" ht="15" hidden="1" x14ac:dyDescent="0.25">
      <c r="A2917" s="394" t="s">
        <v>1189</v>
      </c>
      <c r="B2917" s="398" t="s">
        <v>694</v>
      </c>
      <c r="C2917" s="393" t="str">
        <f t="shared" si="434"/>
        <v>Dhaka_Metropolitan_BRAC_AreaWise_01 Shyampur</v>
      </c>
      <c r="D2917" s="626">
        <v>22</v>
      </c>
      <c r="E2917" s="626">
        <v>7</v>
      </c>
      <c r="F2917" s="626">
        <v>1</v>
      </c>
      <c r="G2917" s="626">
        <v>0</v>
      </c>
      <c r="H2917" s="626">
        <v>0</v>
      </c>
      <c r="I2917" s="626">
        <v>8</v>
      </c>
      <c r="J2917" s="626">
        <v>0</v>
      </c>
      <c r="K2917" s="626">
        <v>0</v>
      </c>
      <c r="L2917" s="626">
        <v>0</v>
      </c>
      <c r="M2917" s="626">
        <v>0</v>
      </c>
      <c r="N2917" s="626">
        <v>15</v>
      </c>
      <c r="O2917" s="626">
        <v>0</v>
      </c>
      <c r="P2917" s="626">
        <v>1</v>
      </c>
      <c r="Q2917" s="626">
        <v>0</v>
      </c>
      <c r="R2917" s="626">
        <v>0</v>
      </c>
      <c r="U2917" s="394" t="s">
        <v>1189</v>
      </c>
      <c r="V2917" s="398" t="s">
        <v>694</v>
      </c>
      <c r="W2917" s="393" t="str">
        <f t="shared" si="435"/>
        <v>Dhaka_Metropolitan_BRAC_AreaWise_01 Shyampur</v>
      </c>
      <c r="X2917" s="626">
        <v>8</v>
      </c>
      <c r="Y2917" s="626">
        <v>2</v>
      </c>
      <c r="Z2917" s="626">
        <v>0</v>
      </c>
      <c r="AA2917" s="626">
        <v>0</v>
      </c>
      <c r="AB2917" s="626">
        <v>0</v>
      </c>
      <c r="AC2917" s="626">
        <v>3</v>
      </c>
      <c r="AD2917" s="626">
        <v>0</v>
      </c>
      <c r="AE2917" s="626">
        <v>0</v>
      </c>
      <c r="AF2917" s="626">
        <v>0</v>
      </c>
      <c r="AG2917" s="626">
        <v>0</v>
      </c>
      <c r="AH2917" s="626">
        <v>23</v>
      </c>
      <c r="AI2917" s="626">
        <v>2</v>
      </c>
      <c r="AJ2917" s="626">
        <v>0</v>
      </c>
      <c r="AK2917" s="626">
        <v>0</v>
      </c>
      <c r="AL2917" s="626">
        <v>0</v>
      </c>
      <c r="AO2917" s="394" t="s">
        <v>1189</v>
      </c>
      <c r="AP2917" s="398" t="s">
        <v>694</v>
      </c>
      <c r="AQ2917" s="393" t="str">
        <f t="shared" si="431"/>
        <v>Dhaka_Metropolitan_BRAC_AreaWise_01 Shyampur</v>
      </c>
      <c r="AR2917" s="627">
        <v>3</v>
      </c>
      <c r="AS2917" s="627">
        <v>0</v>
      </c>
      <c r="AT2917" s="627">
        <v>0</v>
      </c>
      <c r="AU2917" s="627">
        <v>0</v>
      </c>
      <c r="AV2917" s="627">
        <v>0</v>
      </c>
      <c r="AW2917" s="627">
        <v>2</v>
      </c>
      <c r="AX2917" s="627">
        <v>0</v>
      </c>
      <c r="AY2917" s="627">
        <v>0</v>
      </c>
      <c r="AZ2917" s="627">
        <v>0</v>
      </c>
      <c r="BA2917" s="627">
        <v>0</v>
      </c>
      <c r="BB2917" s="627">
        <v>3</v>
      </c>
      <c r="BC2917" s="627">
        <v>0</v>
      </c>
      <c r="BD2917" s="627">
        <v>0</v>
      </c>
      <c r="BE2917" s="627">
        <v>0</v>
      </c>
      <c r="BF2917" s="627">
        <v>0</v>
      </c>
      <c r="BH2917" s="394" t="s">
        <v>1189</v>
      </c>
      <c r="BI2917" s="398" t="s">
        <v>694</v>
      </c>
      <c r="BJ2917" s="393" t="str">
        <f t="shared" si="430"/>
        <v>Dhaka_Metropolitan_BRAC_AreaWise_01 Shyampur</v>
      </c>
      <c r="BK2917" s="627">
        <v>0</v>
      </c>
      <c r="BL2917" s="627">
        <v>0</v>
      </c>
      <c r="BM2917" s="627">
        <v>0</v>
      </c>
      <c r="BN2917" s="627">
        <v>0</v>
      </c>
      <c r="BO2917" s="627">
        <v>0</v>
      </c>
      <c r="BP2917" s="627">
        <v>0</v>
      </c>
      <c r="BQ2917" s="627">
        <v>0</v>
      </c>
      <c r="BR2917" s="627">
        <v>0</v>
      </c>
      <c r="BS2917" s="627">
        <v>0</v>
      </c>
      <c r="BT2917" s="627">
        <v>0</v>
      </c>
      <c r="BU2917" s="627">
        <v>2</v>
      </c>
      <c r="BV2917" s="627">
        <v>0</v>
      </c>
      <c r="BW2917" s="627">
        <v>0</v>
      </c>
      <c r="BX2917" s="627">
        <v>0</v>
      </c>
      <c r="BY2917" s="627">
        <v>0</v>
      </c>
      <c r="CA2917" s="394" t="s">
        <v>1189</v>
      </c>
      <c r="CB2917" s="398" t="s">
        <v>694</v>
      </c>
      <c r="CC2917" s="393" t="str">
        <f t="shared" si="432"/>
        <v>Dhaka_Metropolitan_BRAC_AreaWise_01 Shyampur</v>
      </c>
      <c r="CD2917" s="627">
        <v>0</v>
      </c>
      <c r="CE2917" s="627">
        <v>0</v>
      </c>
      <c r="CF2917" s="627">
        <v>0</v>
      </c>
      <c r="CG2917" s="627">
        <v>0</v>
      </c>
      <c r="CH2917" s="627">
        <v>0</v>
      </c>
      <c r="CI2917" s="627">
        <v>0</v>
      </c>
      <c r="CJ2917" s="627">
        <v>0</v>
      </c>
      <c r="CK2917" s="627">
        <v>0</v>
      </c>
      <c r="CN2917" s="394" t="s">
        <v>1189</v>
      </c>
      <c r="CO2917" s="398" t="s">
        <v>694</v>
      </c>
      <c r="CP2917" s="393" t="str">
        <f t="shared" si="433"/>
        <v>Dhaka_Metropolitan_BRAC_AreaWise_01 Shyampur</v>
      </c>
      <c r="CQ2917" s="627">
        <v>0</v>
      </c>
      <c r="CR2917" s="627">
        <v>0</v>
      </c>
      <c r="CS2917" s="627">
        <v>0</v>
      </c>
      <c r="CT2917" s="627">
        <v>0</v>
      </c>
      <c r="CU2917" s="627">
        <v>0</v>
      </c>
      <c r="CV2917" s="627">
        <v>0</v>
      </c>
      <c r="CW2917" s="627">
        <v>0</v>
      </c>
      <c r="CX2917" s="627">
        <v>0</v>
      </c>
      <c r="CZ2917" s="394" t="s">
        <v>1189</v>
      </c>
      <c r="DA2917" s="398" t="s">
        <v>694</v>
      </c>
      <c r="DB2917" s="393" t="str">
        <f t="shared" si="425"/>
        <v>Dhaka_Metropolitan_BRAC_AreaWise_01 Shyampur</v>
      </c>
      <c r="DC2917" s="566">
        <v>1</v>
      </c>
      <c r="DD2917"/>
      <c r="DE2917" s="394" t="s">
        <v>1189</v>
      </c>
      <c r="DF2917" s="398" t="s">
        <v>694</v>
      </c>
      <c r="DG2917" s="393" t="str">
        <f t="shared" si="426"/>
        <v>Dhaka_Metropolitan_BRAC_AreaWise_01 Shyampur</v>
      </c>
      <c r="DH2917" s="566">
        <v>0</v>
      </c>
      <c r="DI2917"/>
      <c r="DJ2917" s="394" t="s">
        <v>1189</v>
      </c>
      <c r="DK2917" s="398" t="s">
        <v>694</v>
      </c>
      <c r="DL2917" s="393" t="str">
        <f t="shared" si="427"/>
        <v>Dhaka_Metropolitan_BRAC_AreaWise_01 Shyampur</v>
      </c>
      <c r="DM2917" s="566"/>
      <c r="DN2917"/>
      <c r="DO2917" s="394" t="s">
        <v>1189</v>
      </c>
      <c r="DP2917" s="398" t="s">
        <v>694</v>
      </c>
      <c r="DQ2917" s="393" t="str">
        <f t="shared" si="428"/>
        <v>Dhaka_Metropolitan_BRAC_AreaWise_01 Shyampur</v>
      </c>
      <c r="DR2917" s="566"/>
    </row>
    <row r="2918" spans="1:122" ht="15" hidden="1" x14ac:dyDescent="0.25">
      <c r="A2918" s="394" t="s">
        <v>1189</v>
      </c>
      <c r="B2918" s="241" t="s">
        <v>695</v>
      </c>
      <c r="C2918" s="393" t="str">
        <f t="shared" si="434"/>
        <v>Dhaka_Metropolitan_BRAC_AreaWise_01 Sutrapur</v>
      </c>
      <c r="D2918" s="626">
        <v>8</v>
      </c>
      <c r="E2918" s="626">
        <v>2</v>
      </c>
      <c r="F2918" s="626">
        <v>0</v>
      </c>
      <c r="G2918" s="626">
        <v>0</v>
      </c>
      <c r="H2918" s="626">
        <v>0</v>
      </c>
      <c r="I2918" s="626">
        <v>2</v>
      </c>
      <c r="J2918" s="626">
        <v>0</v>
      </c>
      <c r="K2918" s="626">
        <v>0</v>
      </c>
      <c r="L2918" s="626">
        <v>0</v>
      </c>
      <c r="M2918" s="626">
        <v>0</v>
      </c>
      <c r="N2918" s="626">
        <v>23</v>
      </c>
      <c r="O2918" s="626">
        <v>2</v>
      </c>
      <c r="P2918" s="626">
        <v>0</v>
      </c>
      <c r="Q2918" s="626">
        <v>0</v>
      </c>
      <c r="R2918" s="626">
        <v>0</v>
      </c>
      <c r="U2918" s="394" t="s">
        <v>1189</v>
      </c>
      <c r="V2918" s="241" t="s">
        <v>695</v>
      </c>
      <c r="W2918" s="393" t="str">
        <f t="shared" si="435"/>
        <v>Dhaka_Metropolitan_BRAC_AreaWise_01 Sutrapur</v>
      </c>
      <c r="X2918" s="626">
        <v>6</v>
      </c>
      <c r="Y2918" s="626">
        <v>0</v>
      </c>
      <c r="Z2918" s="626">
        <v>0</v>
      </c>
      <c r="AA2918" s="626">
        <v>0</v>
      </c>
      <c r="AB2918" s="626">
        <v>0</v>
      </c>
      <c r="AC2918" s="626">
        <v>1</v>
      </c>
      <c r="AD2918" s="626">
        <v>1</v>
      </c>
      <c r="AE2918" s="626">
        <v>0</v>
      </c>
      <c r="AF2918" s="626">
        <v>0</v>
      </c>
      <c r="AG2918" s="626">
        <v>0</v>
      </c>
      <c r="AH2918" s="626">
        <v>31</v>
      </c>
      <c r="AI2918" s="626">
        <v>0</v>
      </c>
      <c r="AJ2918" s="626">
        <v>0</v>
      </c>
      <c r="AK2918" s="626">
        <v>0</v>
      </c>
      <c r="AL2918" s="626">
        <v>0</v>
      </c>
      <c r="AO2918" s="394" t="s">
        <v>1189</v>
      </c>
      <c r="AP2918" s="241" t="s">
        <v>695</v>
      </c>
      <c r="AQ2918" s="393" t="str">
        <f t="shared" si="431"/>
        <v>Dhaka_Metropolitan_BRAC_AreaWise_01 Sutrapur</v>
      </c>
      <c r="AR2918" s="627">
        <v>0</v>
      </c>
      <c r="AS2918" s="627">
        <v>0</v>
      </c>
      <c r="AT2918" s="627">
        <v>0</v>
      </c>
      <c r="AU2918" s="627">
        <v>0</v>
      </c>
      <c r="AV2918" s="627">
        <v>0</v>
      </c>
      <c r="AW2918" s="627">
        <v>0</v>
      </c>
      <c r="AX2918" s="627">
        <v>0</v>
      </c>
      <c r="AY2918" s="627">
        <v>0</v>
      </c>
      <c r="AZ2918" s="627">
        <v>0</v>
      </c>
      <c r="BA2918" s="627">
        <v>0</v>
      </c>
      <c r="BB2918" s="627">
        <v>2</v>
      </c>
      <c r="BC2918" s="627">
        <v>0</v>
      </c>
      <c r="BD2918" s="627">
        <v>0</v>
      </c>
      <c r="BE2918" s="627">
        <v>0</v>
      </c>
      <c r="BF2918" s="627">
        <v>0</v>
      </c>
      <c r="BH2918" s="394" t="s">
        <v>1189</v>
      </c>
      <c r="BI2918" s="241" t="s">
        <v>695</v>
      </c>
      <c r="BJ2918" s="393" t="str">
        <f t="shared" si="430"/>
        <v>Dhaka_Metropolitan_BRAC_AreaWise_01 Sutrapur</v>
      </c>
      <c r="BK2918" s="627">
        <v>1</v>
      </c>
      <c r="BL2918" s="627">
        <v>0</v>
      </c>
      <c r="BM2918" s="627">
        <v>0</v>
      </c>
      <c r="BN2918" s="627">
        <v>0</v>
      </c>
      <c r="BO2918" s="627">
        <v>0</v>
      </c>
      <c r="BP2918" s="627">
        <v>1</v>
      </c>
      <c r="BQ2918" s="627">
        <v>0</v>
      </c>
      <c r="BR2918" s="627">
        <v>0</v>
      </c>
      <c r="BS2918" s="627">
        <v>0</v>
      </c>
      <c r="BT2918" s="627">
        <v>0</v>
      </c>
      <c r="BU2918" s="627">
        <v>5</v>
      </c>
      <c r="BV2918" s="627">
        <v>0</v>
      </c>
      <c r="BW2918" s="627">
        <v>0</v>
      </c>
      <c r="BX2918" s="627">
        <v>0</v>
      </c>
      <c r="BY2918" s="627">
        <v>0</v>
      </c>
      <c r="CA2918" s="394" t="s">
        <v>1189</v>
      </c>
      <c r="CB2918" s="241" t="s">
        <v>695</v>
      </c>
      <c r="CC2918" s="393" t="str">
        <f t="shared" si="432"/>
        <v>Dhaka_Metropolitan_BRAC_AreaWise_01 Sutrapur</v>
      </c>
      <c r="CD2918" s="627">
        <v>8</v>
      </c>
      <c r="CE2918" s="627">
        <v>2</v>
      </c>
      <c r="CF2918" s="627">
        <v>19</v>
      </c>
      <c r="CG2918" s="627">
        <v>0</v>
      </c>
      <c r="CH2918" s="627">
        <v>0</v>
      </c>
      <c r="CI2918" s="627">
        <v>0</v>
      </c>
      <c r="CJ2918" s="627">
        <v>0</v>
      </c>
      <c r="CK2918" s="627">
        <v>0</v>
      </c>
      <c r="CN2918" s="394" t="s">
        <v>1189</v>
      </c>
      <c r="CO2918" s="241" t="s">
        <v>695</v>
      </c>
      <c r="CP2918" s="393" t="str">
        <f t="shared" si="433"/>
        <v>Dhaka_Metropolitan_BRAC_AreaWise_01 Sutrapur</v>
      </c>
      <c r="CQ2918" s="627">
        <v>3</v>
      </c>
      <c r="CR2918" s="627">
        <v>1</v>
      </c>
      <c r="CS2918" s="627">
        <v>10</v>
      </c>
      <c r="CT2918" s="627">
        <v>0</v>
      </c>
      <c r="CU2918" s="627">
        <v>0</v>
      </c>
      <c r="CV2918" s="627">
        <v>0</v>
      </c>
      <c r="CW2918" s="627">
        <v>0</v>
      </c>
      <c r="CX2918" s="627">
        <v>0</v>
      </c>
      <c r="CZ2918" s="394" t="s">
        <v>1189</v>
      </c>
      <c r="DA2918" s="241" t="s">
        <v>695</v>
      </c>
      <c r="DB2918" s="393" t="str">
        <f t="shared" si="425"/>
        <v>Dhaka_Metropolitan_BRAC_AreaWise_01 Sutrapur</v>
      </c>
      <c r="DC2918" s="566">
        <v>0</v>
      </c>
      <c r="DD2918"/>
      <c r="DE2918" s="394" t="s">
        <v>1189</v>
      </c>
      <c r="DF2918" s="241" t="s">
        <v>695</v>
      </c>
      <c r="DG2918" s="393" t="str">
        <f t="shared" si="426"/>
        <v>Dhaka_Metropolitan_BRAC_AreaWise_01 Sutrapur</v>
      </c>
      <c r="DH2918" s="566">
        <v>0</v>
      </c>
      <c r="DI2918"/>
      <c r="DJ2918" s="394" t="s">
        <v>1189</v>
      </c>
      <c r="DK2918" s="241" t="s">
        <v>695</v>
      </c>
      <c r="DL2918" s="393" t="str">
        <f t="shared" si="427"/>
        <v>Dhaka_Metropolitan_BRAC_AreaWise_01 Sutrapur</v>
      </c>
      <c r="DM2918" s="566"/>
      <c r="DN2918"/>
      <c r="DO2918" s="394" t="s">
        <v>1189</v>
      </c>
      <c r="DP2918" s="241" t="s">
        <v>695</v>
      </c>
      <c r="DQ2918" s="393" t="str">
        <f t="shared" si="428"/>
        <v>Dhaka_Metropolitan_BRAC_AreaWise_01 Sutrapur</v>
      </c>
      <c r="DR2918" s="566"/>
    </row>
    <row r="2919" spans="1:122" ht="15" hidden="1" x14ac:dyDescent="0.25">
      <c r="A2919" s="394" t="s">
        <v>1189</v>
      </c>
      <c r="B2919" s="393" t="s">
        <v>696</v>
      </c>
      <c r="C2919" s="393" t="str">
        <f t="shared" si="434"/>
        <v>Dhaka_Metropolitan_BRAC_AreaWise_01 Uttara</v>
      </c>
      <c r="D2919" s="626">
        <v>22</v>
      </c>
      <c r="E2919" s="626">
        <v>0</v>
      </c>
      <c r="F2919" s="626">
        <v>0</v>
      </c>
      <c r="G2919" s="626">
        <v>0</v>
      </c>
      <c r="H2919" s="626">
        <v>0</v>
      </c>
      <c r="I2919" s="626">
        <v>3</v>
      </c>
      <c r="J2919" s="626">
        <v>0</v>
      </c>
      <c r="K2919" s="626">
        <v>0</v>
      </c>
      <c r="L2919" s="626">
        <v>0</v>
      </c>
      <c r="M2919" s="626">
        <v>0</v>
      </c>
      <c r="N2919" s="626">
        <v>28</v>
      </c>
      <c r="O2919" s="626">
        <v>1</v>
      </c>
      <c r="P2919" s="626">
        <v>0</v>
      </c>
      <c r="Q2919" s="626">
        <v>0</v>
      </c>
      <c r="R2919" s="626">
        <v>0</v>
      </c>
      <c r="U2919" s="394" t="s">
        <v>1189</v>
      </c>
      <c r="V2919" s="393" t="s">
        <v>696</v>
      </c>
      <c r="W2919" s="393" t="str">
        <f t="shared" si="435"/>
        <v>Dhaka_Metropolitan_BRAC_AreaWise_01 Uttara</v>
      </c>
      <c r="X2919" s="626">
        <v>10</v>
      </c>
      <c r="Y2919" s="626">
        <v>2</v>
      </c>
      <c r="Z2919" s="626">
        <v>0</v>
      </c>
      <c r="AA2919" s="626">
        <v>0</v>
      </c>
      <c r="AB2919" s="626">
        <v>0</v>
      </c>
      <c r="AC2919" s="626">
        <v>2</v>
      </c>
      <c r="AD2919" s="626">
        <v>0</v>
      </c>
      <c r="AE2919" s="626">
        <v>0</v>
      </c>
      <c r="AF2919" s="626">
        <v>0</v>
      </c>
      <c r="AG2919" s="626">
        <v>0</v>
      </c>
      <c r="AH2919" s="626">
        <v>39</v>
      </c>
      <c r="AI2919" s="626">
        <v>1</v>
      </c>
      <c r="AJ2919" s="626">
        <v>0</v>
      </c>
      <c r="AK2919" s="626">
        <v>0</v>
      </c>
      <c r="AL2919" s="626">
        <v>0</v>
      </c>
      <c r="AO2919" s="394" t="s">
        <v>1189</v>
      </c>
      <c r="AP2919" s="393" t="s">
        <v>696</v>
      </c>
      <c r="AQ2919" s="393" t="str">
        <f t="shared" si="431"/>
        <v>Dhaka_Metropolitan_BRAC_AreaWise_01 Uttara</v>
      </c>
      <c r="AR2919" s="627">
        <v>1</v>
      </c>
      <c r="AS2919" s="627">
        <v>0</v>
      </c>
      <c r="AT2919" s="627">
        <v>0</v>
      </c>
      <c r="AU2919" s="627">
        <v>0</v>
      </c>
      <c r="AV2919" s="627">
        <v>0</v>
      </c>
      <c r="AW2919" s="627">
        <v>0</v>
      </c>
      <c r="AX2919" s="627">
        <v>0</v>
      </c>
      <c r="AY2919" s="627">
        <v>0</v>
      </c>
      <c r="AZ2919" s="627">
        <v>0</v>
      </c>
      <c r="BA2919" s="627">
        <v>0</v>
      </c>
      <c r="BB2919" s="627">
        <v>2</v>
      </c>
      <c r="BC2919" s="627">
        <v>0</v>
      </c>
      <c r="BD2919" s="627">
        <v>0</v>
      </c>
      <c r="BE2919" s="627">
        <v>0</v>
      </c>
      <c r="BF2919" s="627">
        <v>0</v>
      </c>
      <c r="BH2919" s="394" t="s">
        <v>1189</v>
      </c>
      <c r="BI2919" s="393" t="s">
        <v>696</v>
      </c>
      <c r="BJ2919" s="393" t="str">
        <f t="shared" si="430"/>
        <v>Dhaka_Metropolitan_BRAC_AreaWise_01 Uttara</v>
      </c>
      <c r="BK2919" s="627">
        <v>1</v>
      </c>
      <c r="BL2919" s="627">
        <v>0</v>
      </c>
      <c r="BM2919" s="627">
        <v>0</v>
      </c>
      <c r="BN2919" s="627">
        <v>0</v>
      </c>
      <c r="BO2919" s="627">
        <v>0</v>
      </c>
      <c r="BP2919" s="627">
        <v>0</v>
      </c>
      <c r="BQ2919" s="627">
        <v>0</v>
      </c>
      <c r="BR2919" s="627">
        <v>0</v>
      </c>
      <c r="BS2919" s="627">
        <v>0</v>
      </c>
      <c r="BT2919" s="627">
        <v>0</v>
      </c>
      <c r="BU2919" s="627">
        <v>0</v>
      </c>
      <c r="BV2919" s="627">
        <v>0</v>
      </c>
      <c r="BW2919" s="627">
        <v>0</v>
      </c>
      <c r="BX2919" s="627">
        <v>0</v>
      </c>
      <c r="BY2919" s="627">
        <v>0</v>
      </c>
      <c r="CA2919" s="394" t="s">
        <v>1189</v>
      </c>
      <c r="CB2919" s="393" t="s">
        <v>696</v>
      </c>
      <c r="CC2919" s="393" t="str">
        <f t="shared" si="432"/>
        <v>Dhaka_Metropolitan_BRAC_AreaWise_01 Uttara</v>
      </c>
      <c r="CD2919" s="627">
        <v>9</v>
      </c>
      <c r="CE2919" s="627">
        <v>4</v>
      </c>
      <c r="CF2919" s="627">
        <v>15</v>
      </c>
      <c r="CG2919" s="627">
        <v>2</v>
      </c>
      <c r="CH2919" s="627">
        <v>0</v>
      </c>
      <c r="CI2919" s="627">
        <v>0</v>
      </c>
      <c r="CJ2919" s="627">
        <v>0</v>
      </c>
      <c r="CK2919" s="627">
        <v>0</v>
      </c>
      <c r="CN2919" s="394" t="s">
        <v>1189</v>
      </c>
      <c r="CO2919" s="393" t="s">
        <v>696</v>
      </c>
      <c r="CP2919" s="393" t="str">
        <f t="shared" si="433"/>
        <v>Dhaka_Metropolitan_BRAC_AreaWise_01 Uttara</v>
      </c>
      <c r="CQ2919" s="627">
        <v>5</v>
      </c>
      <c r="CR2919" s="627">
        <v>0</v>
      </c>
      <c r="CS2919" s="627">
        <v>22</v>
      </c>
      <c r="CT2919" s="627">
        <v>2</v>
      </c>
      <c r="CU2919" s="627">
        <v>0</v>
      </c>
      <c r="CV2919" s="627">
        <v>0</v>
      </c>
      <c r="CW2919" s="627">
        <v>0</v>
      </c>
      <c r="CX2919" s="627">
        <v>0</v>
      </c>
      <c r="CZ2919" s="394" t="s">
        <v>1189</v>
      </c>
      <c r="DA2919" s="393" t="s">
        <v>696</v>
      </c>
      <c r="DB2919" s="393" t="str">
        <f t="shared" si="425"/>
        <v>Dhaka_Metropolitan_BRAC_AreaWise_01 Uttara</v>
      </c>
      <c r="DC2919" s="566">
        <v>1</v>
      </c>
      <c r="DD2919"/>
      <c r="DE2919" s="394" t="s">
        <v>1189</v>
      </c>
      <c r="DF2919" s="393" t="s">
        <v>696</v>
      </c>
      <c r="DG2919" s="393" t="str">
        <f t="shared" si="426"/>
        <v>Dhaka_Metropolitan_BRAC_AreaWise_01 Uttara</v>
      </c>
      <c r="DH2919" s="566">
        <v>2</v>
      </c>
      <c r="DI2919"/>
      <c r="DJ2919" s="394" t="s">
        <v>1189</v>
      </c>
      <c r="DK2919" s="393" t="s">
        <v>696</v>
      </c>
      <c r="DL2919" s="393" t="str">
        <f t="shared" si="427"/>
        <v>Dhaka_Metropolitan_BRAC_AreaWise_01 Uttara</v>
      </c>
      <c r="DM2919" s="566"/>
      <c r="DN2919"/>
      <c r="DO2919" s="394" t="s">
        <v>1189</v>
      </c>
      <c r="DP2919" s="393" t="s">
        <v>696</v>
      </c>
      <c r="DQ2919" s="393" t="str">
        <f t="shared" si="428"/>
        <v>Dhaka_Metropolitan_BRAC_AreaWise_01 Uttara</v>
      </c>
      <c r="DR2919" s="566"/>
    </row>
    <row r="2920" spans="1:122" ht="15" hidden="1" x14ac:dyDescent="0.25">
      <c r="A2920" s="394" t="s">
        <v>1189</v>
      </c>
      <c r="B2920" s="393" t="s">
        <v>697</v>
      </c>
      <c r="C2920" s="393" t="str">
        <f t="shared" si="434"/>
        <v>Dhaka_Metropolitan_BRAC_AreaWise_01 Uttarkhan</v>
      </c>
      <c r="D2920" s="626">
        <v>10</v>
      </c>
      <c r="E2920" s="626">
        <v>4</v>
      </c>
      <c r="F2920" s="626">
        <v>0</v>
      </c>
      <c r="G2920" s="626">
        <v>0</v>
      </c>
      <c r="H2920" s="626">
        <v>0</v>
      </c>
      <c r="I2920" s="626">
        <v>1</v>
      </c>
      <c r="J2920" s="626">
        <v>0</v>
      </c>
      <c r="K2920" s="626">
        <v>0</v>
      </c>
      <c r="L2920" s="626">
        <v>0</v>
      </c>
      <c r="M2920" s="626">
        <v>0</v>
      </c>
      <c r="N2920" s="626">
        <v>6</v>
      </c>
      <c r="O2920" s="626">
        <v>1</v>
      </c>
      <c r="P2920" s="626">
        <v>0</v>
      </c>
      <c r="Q2920" s="626">
        <v>0</v>
      </c>
      <c r="R2920" s="626">
        <v>0</v>
      </c>
      <c r="U2920" s="394" t="s">
        <v>1189</v>
      </c>
      <c r="V2920" s="393" t="s">
        <v>697</v>
      </c>
      <c r="W2920" s="393" t="str">
        <f t="shared" si="435"/>
        <v>Dhaka_Metropolitan_BRAC_AreaWise_01 Uttarkhan</v>
      </c>
      <c r="X2920" s="626">
        <v>14</v>
      </c>
      <c r="Y2920" s="626">
        <v>0</v>
      </c>
      <c r="Z2920" s="626">
        <v>0</v>
      </c>
      <c r="AA2920" s="626">
        <v>0</v>
      </c>
      <c r="AB2920" s="626">
        <v>0</v>
      </c>
      <c r="AC2920" s="626">
        <v>2</v>
      </c>
      <c r="AD2920" s="626">
        <v>0</v>
      </c>
      <c r="AE2920" s="626">
        <v>0</v>
      </c>
      <c r="AF2920" s="626">
        <v>0</v>
      </c>
      <c r="AG2920" s="626">
        <v>0</v>
      </c>
      <c r="AH2920" s="626">
        <v>12</v>
      </c>
      <c r="AI2920" s="626">
        <v>2</v>
      </c>
      <c r="AJ2920" s="626">
        <v>0</v>
      </c>
      <c r="AK2920" s="626">
        <v>0</v>
      </c>
      <c r="AL2920" s="626">
        <v>0</v>
      </c>
      <c r="AO2920" s="394" t="s">
        <v>1189</v>
      </c>
      <c r="AP2920" s="393" t="s">
        <v>697</v>
      </c>
      <c r="AQ2920" s="393" t="str">
        <f t="shared" si="431"/>
        <v>Dhaka_Metropolitan_BRAC_AreaWise_01 Uttarkhan</v>
      </c>
      <c r="AR2920" s="627">
        <v>1</v>
      </c>
      <c r="AS2920" s="627">
        <v>0</v>
      </c>
      <c r="AT2920" s="627">
        <v>0</v>
      </c>
      <c r="AU2920" s="627">
        <v>0</v>
      </c>
      <c r="AV2920" s="627">
        <v>0</v>
      </c>
      <c r="AW2920" s="627">
        <v>0</v>
      </c>
      <c r="AX2920" s="627">
        <v>0</v>
      </c>
      <c r="AY2920" s="627">
        <v>0</v>
      </c>
      <c r="AZ2920" s="627">
        <v>0</v>
      </c>
      <c r="BA2920" s="627">
        <v>0</v>
      </c>
      <c r="BB2920" s="627">
        <v>1</v>
      </c>
      <c r="BC2920" s="627">
        <v>0</v>
      </c>
      <c r="BD2920" s="627">
        <v>0</v>
      </c>
      <c r="BE2920" s="627">
        <v>0</v>
      </c>
      <c r="BF2920" s="627">
        <v>0</v>
      </c>
      <c r="BH2920" s="394" t="s">
        <v>1189</v>
      </c>
      <c r="BI2920" s="393" t="s">
        <v>697</v>
      </c>
      <c r="BJ2920" s="393" t="str">
        <f t="shared" si="430"/>
        <v>Dhaka_Metropolitan_BRAC_AreaWise_01 Uttarkhan</v>
      </c>
      <c r="BK2920" s="627">
        <v>0</v>
      </c>
      <c r="BL2920" s="627">
        <v>0</v>
      </c>
      <c r="BM2920" s="627">
        <v>0</v>
      </c>
      <c r="BN2920" s="627">
        <v>0</v>
      </c>
      <c r="BO2920" s="627">
        <v>0</v>
      </c>
      <c r="BP2920" s="627">
        <v>0</v>
      </c>
      <c r="BQ2920" s="627">
        <v>0</v>
      </c>
      <c r="BR2920" s="627">
        <v>0</v>
      </c>
      <c r="BS2920" s="627">
        <v>0</v>
      </c>
      <c r="BT2920" s="627">
        <v>0</v>
      </c>
      <c r="BU2920" s="627">
        <v>1</v>
      </c>
      <c r="BV2920" s="627">
        <v>0</v>
      </c>
      <c r="BW2920" s="627">
        <v>0</v>
      </c>
      <c r="BX2920" s="627">
        <v>0</v>
      </c>
      <c r="BY2920" s="627">
        <v>0</v>
      </c>
      <c r="CA2920" s="394" t="s">
        <v>1189</v>
      </c>
      <c r="CB2920" s="393" t="s">
        <v>697</v>
      </c>
      <c r="CC2920" s="393" t="str">
        <f t="shared" si="432"/>
        <v>Dhaka_Metropolitan_BRAC_AreaWise_01 Uttarkhan</v>
      </c>
      <c r="CD2920" s="627">
        <v>8</v>
      </c>
      <c r="CE2920" s="627">
        <v>0</v>
      </c>
      <c r="CF2920" s="627">
        <v>5</v>
      </c>
      <c r="CG2920" s="627">
        <v>0</v>
      </c>
      <c r="CH2920" s="627">
        <v>0</v>
      </c>
      <c r="CI2920" s="627">
        <v>0</v>
      </c>
      <c r="CJ2920" s="627">
        <v>0</v>
      </c>
      <c r="CK2920" s="627">
        <v>0</v>
      </c>
      <c r="CN2920" s="394" t="s">
        <v>1189</v>
      </c>
      <c r="CO2920" s="393" t="s">
        <v>697</v>
      </c>
      <c r="CP2920" s="393" t="str">
        <f t="shared" si="433"/>
        <v>Dhaka_Metropolitan_BRAC_AreaWise_01 Uttarkhan</v>
      </c>
      <c r="CQ2920" s="627">
        <v>5</v>
      </c>
      <c r="CR2920" s="627">
        <v>0</v>
      </c>
      <c r="CS2920" s="627">
        <v>6</v>
      </c>
      <c r="CT2920" s="627">
        <v>0</v>
      </c>
      <c r="CU2920" s="627">
        <v>0</v>
      </c>
      <c r="CV2920" s="627">
        <v>0</v>
      </c>
      <c r="CW2920" s="627">
        <v>0</v>
      </c>
      <c r="CX2920" s="627">
        <v>0</v>
      </c>
      <c r="CZ2920" s="394" t="s">
        <v>1189</v>
      </c>
      <c r="DA2920" s="393" t="s">
        <v>697</v>
      </c>
      <c r="DB2920" s="393" t="str">
        <f t="shared" si="425"/>
        <v>Dhaka_Metropolitan_BRAC_AreaWise_01 Uttarkhan</v>
      </c>
      <c r="DC2920" s="566">
        <v>5</v>
      </c>
      <c r="DD2920"/>
      <c r="DE2920" s="394" t="s">
        <v>1189</v>
      </c>
      <c r="DF2920" s="393" t="s">
        <v>697</v>
      </c>
      <c r="DG2920" s="393" t="str">
        <f t="shared" si="426"/>
        <v>Dhaka_Metropolitan_BRAC_AreaWise_01 Uttarkhan</v>
      </c>
      <c r="DH2920" s="566">
        <v>0</v>
      </c>
      <c r="DI2920"/>
      <c r="DJ2920" s="394" t="s">
        <v>1189</v>
      </c>
      <c r="DK2920" s="393" t="s">
        <v>697</v>
      </c>
      <c r="DL2920" s="393" t="str">
        <f t="shared" si="427"/>
        <v>Dhaka_Metropolitan_BRAC_AreaWise_01 Uttarkhan</v>
      </c>
      <c r="DM2920" s="566"/>
      <c r="DN2920"/>
      <c r="DO2920" s="394" t="s">
        <v>1189</v>
      </c>
      <c r="DP2920" s="393" t="s">
        <v>697</v>
      </c>
      <c r="DQ2920" s="393" t="str">
        <f t="shared" si="428"/>
        <v>Dhaka_Metropolitan_BRAC_AreaWise_01 Uttarkhan</v>
      </c>
      <c r="DR2920" s="566"/>
    </row>
    <row r="2921" spans="1:122" ht="15" hidden="1" x14ac:dyDescent="0.25">
      <c r="A2921" s="394" t="s">
        <v>1189</v>
      </c>
      <c r="B2921" s="401" t="s">
        <v>1061</v>
      </c>
      <c r="C2921" s="393" t="str">
        <f t="shared" ref="C2921:C2928" si="436">A2921&amp;" "&amp;B2921</f>
        <v>Dhaka_Metropolitan_BRAC_AreaWise_01 South Jatrabari</v>
      </c>
      <c r="D2921" s="626">
        <v>15</v>
      </c>
      <c r="E2921" s="626">
        <v>4</v>
      </c>
      <c r="F2921" s="626">
        <v>0</v>
      </c>
      <c r="G2921" s="626">
        <v>0</v>
      </c>
      <c r="H2921" s="626">
        <v>0</v>
      </c>
      <c r="I2921" s="626">
        <v>4</v>
      </c>
      <c r="J2921" s="626">
        <v>1</v>
      </c>
      <c r="K2921" s="626">
        <v>0</v>
      </c>
      <c r="L2921" s="626">
        <v>0</v>
      </c>
      <c r="M2921" s="626">
        <v>0</v>
      </c>
      <c r="N2921" s="626">
        <v>8</v>
      </c>
      <c r="O2921" s="626">
        <v>1</v>
      </c>
      <c r="P2921" s="626">
        <v>0</v>
      </c>
      <c r="Q2921" s="626">
        <v>0</v>
      </c>
      <c r="R2921" s="626">
        <v>0</v>
      </c>
      <c r="U2921" s="394" t="s">
        <v>1189</v>
      </c>
      <c r="V2921" s="401" t="s">
        <v>1061</v>
      </c>
      <c r="W2921" s="393" t="str">
        <f t="shared" ref="W2921:W2928" si="437">U2921&amp;" "&amp;V2921</f>
        <v>Dhaka_Metropolitan_BRAC_AreaWise_01 South Jatrabari</v>
      </c>
      <c r="X2921" s="626">
        <v>7</v>
      </c>
      <c r="Y2921" s="626">
        <v>2</v>
      </c>
      <c r="Z2921" s="626">
        <v>0</v>
      </c>
      <c r="AA2921" s="626">
        <v>0</v>
      </c>
      <c r="AB2921" s="626">
        <v>0</v>
      </c>
      <c r="AC2921" s="626">
        <v>2</v>
      </c>
      <c r="AD2921" s="626">
        <v>1</v>
      </c>
      <c r="AE2921" s="626">
        <v>0</v>
      </c>
      <c r="AF2921" s="626">
        <v>0</v>
      </c>
      <c r="AG2921" s="626">
        <v>0</v>
      </c>
      <c r="AH2921" s="626">
        <v>20</v>
      </c>
      <c r="AI2921" s="626">
        <v>0</v>
      </c>
      <c r="AJ2921" s="626">
        <v>0</v>
      </c>
      <c r="AK2921" s="626">
        <v>0</v>
      </c>
      <c r="AL2921" s="626">
        <v>0</v>
      </c>
      <c r="AO2921" s="394" t="s">
        <v>1189</v>
      </c>
      <c r="AP2921" s="401" t="s">
        <v>1061</v>
      </c>
      <c r="AQ2921" s="393" t="str">
        <f t="shared" ref="AQ2921:AQ2928" si="438">AO2921&amp;" "&amp;AP2921</f>
        <v>Dhaka_Metropolitan_BRAC_AreaWise_01 South Jatrabari</v>
      </c>
      <c r="AR2921" s="627">
        <v>0</v>
      </c>
      <c r="AS2921" s="627">
        <v>0</v>
      </c>
      <c r="AT2921" s="627">
        <v>0</v>
      </c>
      <c r="AU2921" s="627">
        <v>0</v>
      </c>
      <c r="AV2921" s="627">
        <v>0</v>
      </c>
      <c r="AW2921" s="627">
        <v>0</v>
      </c>
      <c r="AX2921" s="627">
        <v>0</v>
      </c>
      <c r="AY2921" s="627">
        <v>0</v>
      </c>
      <c r="AZ2921" s="627">
        <v>0</v>
      </c>
      <c r="BA2921" s="627">
        <v>0</v>
      </c>
      <c r="BB2921" s="627">
        <v>0</v>
      </c>
      <c r="BC2921" s="627">
        <v>0</v>
      </c>
      <c r="BD2921" s="627">
        <v>0</v>
      </c>
      <c r="BE2921" s="627">
        <v>0</v>
      </c>
      <c r="BF2921" s="627">
        <v>0</v>
      </c>
      <c r="BH2921" s="394" t="s">
        <v>1189</v>
      </c>
      <c r="BI2921" s="401" t="s">
        <v>1061</v>
      </c>
      <c r="BJ2921" s="393" t="str">
        <f t="shared" ref="BJ2921:BJ2961" si="439">BH2921&amp;" "&amp;BI2921</f>
        <v>Dhaka_Metropolitan_BRAC_AreaWise_01 South Jatrabari</v>
      </c>
      <c r="BK2921" s="627">
        <v>0</v>
      </c>
      <c r="BL2921" s="627">
        <v>0</v>
      </c>
      <c r="BM2921" s="627">
        <v>0</v>
      </c>
      <c r="BN2921" s="627">
        <v>0</v>
      </c>
      <c r="BO2921" s="627">
        <v>0</v>
      </c>
      <c r="BP2921" s="627">
        <v>0</v>
      </c>
      <c r="BQ2921" s="627">
        <v>0</v>
      </c>
      <c r="BR2921" s="627">
        <v>0</v>
      </c>
      <c r="BS2921" s="627">
        <v>0</v>
      </c>
      <c r="BT2921" s="627">
        <v>0</v>
      </c>
      <c r="BU2921" s="627">
        <v>1</v>
      </c>
      <c r="BV2921" s="627">
        <v>0</v>
      </c>
      <c r="BW2921" s="627">
        <v>0</v>
      </c>
      <c r="BX2921" s="627">
        <v>0</v>
      </c>
      <c r="BY2921" s="627">
        <v>0</v>
      </c>
      <c r="CA2921" s="394" t="s">
        <v>1189</v>
      </c>
      <c r="CB2921" s="401" t="s">
        <v>1061</v>
      </c>
      <c r="CC2921" s="393" t="str">
        <f t="shared" ref="CC2921:CC2928" si="440">CA2921&amp;" "&amp;CB2921</f>
        <v>Dhaka_Metropolitan_BRAC_AreaWise_01 South Jatrabari</v>
      </c>
      <c r="CD2921" s="627">
        <v>0</v>
      </c>
      <c r="CE2921" s="627">
        <v>0</v>
      </c>
      <c r="CF2921" s="627">
        <v>0</v>
      </c>
      <c r="CG2921" s="627">
        <v>0</v>
      </c>
      <c r="CH2921" s="627">
        <v>0</v>
      </c>
      <c r="CI2921" s="627">
        <v>0</v>
      </c>
      <c r="CJ2921" s="627">
        <v>0</v>
      </c>
      <c r="CK2921" s="627">
        <v>0</v>
      </c>
      <c r="CN2921" s="394" t="s">
        <v>1189</v>
      </c>
      <c r="CO2921" s="401" t="s">
        <v>1061</v>
      </c>
      <c r="CP2921" s="393" t="str">
        <f t="shared" ref="CP2921:CP2928" si="441">CN2921&amp;" "&amp;CO2921</f>
        <v>Dhaka_Metropolitan_BRAC_AreaWise_01 South Jatrabari</v>
      </c>
      <c r="CQ2921" s="627">
        <v>0</v>
      </c>
      <c r="CR2921" s="627">
        <v>0</v>
      </c>
      <c r="CS2921" s="627">
        <v>0</v>
      </c>
      <c r="CT2921" s="627">
        <v>0</v>
      </c>
      <c r="CU2921" s="627">
        <v>0</v>
      </c>
      <c r="CV2921" s="627">
        <v>0</v>
      </c>
      <c r="CW2921" s="627">
        <v>0</v>
      </c>
      <c r="CX2921" s="627">
        <v>0</v>
      </c>
      <c r="CZ2921" s="394" t="s">
        <v>1189</v>
      </c>
      <c r="DA2921" s="401" t="s">
        <v>1061</v>
      </c>
      <c r="DB2921" s="393" t="str">
        <f t="shared" si="425"/>
        <v>Dhaka_Metropolitan_BRAC_AreaWise_01 South Jatrabari</v>
      </c>
      <c r="DC2921" s="566">
        <v>1</v>
      </c>
      <c r="DD2921"/>
      <c r="DE2921" s="394" t="s">
        <v>1189</v>
      </c>
      <c r="DF2921" s="401" t="s">
        <v>1061</v>
      </c>
      <c r="DG2921" s="393" t="str">
        <f t="shared" si="426"/>
        <v>Dhaka_Metropolitan_BRAC_AreaWise_01 South Jatrabari</v>
      </c>
      <c r="DH2921" s="566">
        <v>0</v>
      </c>
      <c r="DI2921"/>
      <c r="DJ2921" s="394" t="s">
        <v>1189</v>
      </c>
      <c r="DK2921" s="401" t="s">
        <v>1061</v>
      </c>
      <c r="DL2921" s="393" t="str">
        <f t="shared" si="427"/>
        <v>Dhaka_Metropolitan_BRAC_AreaWise_01 South Jatrabari</v>
      </c>
      <c r="DM2921" s="566"/>
      <c r="DN2921"/>
      <c r="DO2921" s="394" t="s">
        <v>1189</v>
      </c>
      <c r="DP2921" s="401" t="s">
        <v>1061</v>
      </c>
      <c r="DQ2921" s="393" t="str">
        <f t="shared" si="428"/>
        <v>Dhaka_Metropolitan_BRAC_AreaWise_01 South Jatrabari</v>
      </c>
      <c r="DR2921" s="566"/>
    </row>
    <row r="2922" spans="1:122" ht="15" hidden="1" x14ac:dyDescent="0.25">
      <c r="A2922" s="394" t="s">
        <v>1189</v>
      </c>
      <c r="B2922" s="401" t="s">
        <v>1062</v>
      </c>
      <c r="C2922" s="393" t="str">
        <f t="shared" si="436"/>
        <v>Dhaka_Metropolitan_BRAC_AreaWise_01 Jurain</v>
      </c>
      <c r="D2922" s="626">
        <v>2</v>
      </c>
      <c r="E2922" s="626">
        <v>0</v>
      </c>
      <c r="F2922" s="626">
        <v>0</v>
      </c>
      <c r="G2922" s="626">
        <v>0</v>
      </c>
      <c r="H2922" s="626">
        <v>0</v>
      </c>
      <c r="I2922" s="626">
        <v>0</v>
      </c>
      <c r="J2922" s="626">
        <v>0</v>
      </c>
      <c r="K2922" s="626">
        <v>0</v>
      </c>
      <c r="L2922" s="626">
        <v>0</v>
      </c>
      <c r="M2922" s="626">
        <v>0</v>
      </c>
      <c r="N2922" s="626">
        <v>4</v>
      </c>
      <c r="O2922" s="626">
        <v>0</v>
      </c>
      <c r="P2922" s="626">
        <v>0</v>
      </c>
      <c r="Q2922" s="626">
        <v>0</v>
      </c>
      <c r="R2922" s="626">
        <v>0</v>
      </c>
      <c r="U2922" s="394" t="s">
        <v>1189</v>
      </c>
      <c r="V2922" s="401" t="s">
        <v>1062</v>
      </c>
      <c r="W2922" s="393" t="str">
        <f t="shared" si="437"/>
        <v>Dhaka_Metropolitan_BRAC_AreaWise_01 Jurain</v>
      </c>
      <c r="X2922" s="626">
        <v>1</v>
      </c>
      <c r="Y2922" s="626">
        <v>0</v>
      </c>
      <c r="Z2922" s="626">
        <v>0</v>
      </c>
      <c r="AA2922" s="626">
        <v>0</v>
      </c>
      <c r="AB2922" s="626">
        <v>0</v>
      </c>
      <c r="AC2922" s="626">
        <v>0</v>
      </c>
      <c r="AD2922" s="626">
        <v>0</v>
      </c>
      <c r="AE2922" s="626">
        <v>0</v>
      </c>
      <c r="AF2922" s="626">
        <v>0</v>
      </c>
      <c r="AG2922" s="626">
        <v>0</v>
      </c>
      <c r="AH2922" s="626">
        <v>8</v>
      </c>
      <c r="AI2922" s="626">
        <v>0</v>
      </c>
      <c r="AJ2922" s="626">
        <v>0</v>
      </c>
      <c r="AK2922" s="626">
        <v>0</v>
      </c>
      <c r="AL2922" s="626">
        <v>0</v>
      </c>
      <c r="AO2922" s="394" t="s">
        <v>1189</v>
      </c>
      <c r="AP2922" s="401" t="s">
        <v>1062</v>
      </c>
      <c r="AQ2922" s="393" t="str">
        <f t="shared" si="438"/>
        <v>Dhaka_Metropolitan_BRAC_AreaWise_01 Jurain</v>
      </c>
      <c r="AR2922" s="627">
        <v>0</v>
      </c>
      <c r="AS2922" s="627">
        <v>0</v>
      </c>
      <c r="AT2922" s="627">
        <v>0</v>
      </c>
      <c r="AU2922" s="627">
        <v>0</v>
      </c>
      <c r="AV2922" s="627">
        <v>0</v>
      </c>
      <c r="AW2922" s="627">
        <v>0</v>
      </c>
      <c r="AX2922" s="627">
        <v>0</v>
      </c>
      <c r="AY2922" s="627">
        <v>0</v>
      </c>
      <c r="AZ2922" s="627">
        <v>0</v>
      </c>
      <c r="BA2922" s="627">
        <v>0</v>
      </c>
      <c r="BB2922" s="627">
        <v>0</v>
      </c>
      <c r="BC2922" s="627">
        <v>0</v>
      </c>
      <c r="BD2922" s="627">
        <v>0</v>
      </c>
      <c r="BE2922" s="627">
        <v>0</v>
      </c>
      <c r="BF2922" s="627">
        <v>0</v>
      </c>
      <c r="BH2922" s="394" t="s">
        <v>1189</v>
      </c>
      <c r="BI2922" s="401" t="s">
        <v>1062</v>
      </c>
      <c r="BJ2922" s="393" t="str">
        <f t="shared" si="439"/>
        <v>Dhaka_Metropolitan_BRAC_AreaWise_01 Jurain</v>
      </c>
      <c r="BK2922" s="627">
        <v>0</v>
      </c>
      <c r="BL2922" s="627">
        <v>0</v>
      </c>
      <c r="BM2922" s="627">
        <v>0</v>
      </c>
      <c r="BN2922" s="627">
        <v>0</v>
      </c>
      <c r="BO2922" s="627">
        <v>0</v>
      </c>
      <c r="BP2922" s="627">
        <v>0</v>
      </c>
      <c r="BQ2922" s="627">
        <v>0</v>
      </c>
      <c r="BR2922" s="627">
        <v>0</v>
      </c>
      <c r="BS2922" s="627">
        <v>0</v>
      </c>
      <c r="BT2922" s="627">
        <v>0</v>
      </c>
      <c r="BU2922" s="627">
        <v>2</v>
      </c>
      <c r="BV2922" s="627">
        <v>0</v>
      </c>
      <c r="BW2922" s="627">
        <v>0</v>
      </c>
      <c r="BX2922" s="627">
        <v>0</v>
      </c>
      <c r="BY2922" s="627">
        <v>0</v>
      </c>
      <c r="CA2922" s="394" t="s">
        <v>1189</v>
      </c>
      <c r="CB2922" s="401" t="s">
        <v>1062</v>
      </c>
      <c r="CC2922" s="393" t="str">
        <f t="shared" si="440"/>
        <v>Dhaka_Metropolitan_BRAC_AreaWise_01 Jurain</v>
      </c>
      <c r="CD2922" s="627">
        <v>0</v>
      </c>
      <c r="CE2922" s="627">
        <v>0</v>
      </c>
      <c r="CF2922" s="627">
        <v>0</v>
      </c>
      <c r="CG2922" s="627">
        <v>0</v>
      </c>
      <c r="CH2922" s="627">
        <v>0</v>
      </c>
      <c r="CI2922" s="627">
        <v>0</v>
      </c>
      <c r="CJ2922" s="627">
        <v>0</v>
      </c>
      <c r="CK2922" s="627">
        <v>0</v>
      </c>
      <c r="CN2922" s="394" t="s">
        <v>1189</v>
      </c>
      <c r="CO2922" s="401" t="s">
        <v>1062</v>
      </c>
      <c r="CP2922" s="393" t="str">
        <f t="shared" si="441"/>
        <v>Dhaka_Metropolitan_BRAC_AreaWise_01 Jurain</v>
      </c>
      <c r="CQ2922" s="627">
        <v>0</v>
      </c>
      <c r="CR2922" s="627">
        <v>0</v>
      </c>
      <c r="CS2922" s="627">
        <v>0</v>
      </c>
      <c r="CT2922" s="627">
        <v>0</v>
      </c>
      <c r="CU2922" s="627">
        <v>0</v>
      </c>
      <c r="CV2922" s="627">
        <v>0</v>
      </c>
      <c r="CW2922" s="627">
        <v>0</v>
      </c>
      <c r="CX2922" s="627">
        <v>0</v>
      </c>
      <c r="CZ2922" s="394" t="s">
        <v>1189</v>
      </c>
      <c r="DA2922" s="401" t="s">
        <v>1062</v>
      </c>
      <c r="DB2922" s="393" t="str">
        <f t="shared" si="425"/>
        <v>Dhaka_Metropolitan_BRAC_AreaWise_01 Jurain</v>
      </c>
      <c r="DC2922" s="566">
        <v>0</v>
      </c>
      <c r="DD2922"/>
      <c r="DE2922" s="394" t="s">
        <v>1189</v>
      </c>
      <c r="DF2922" s="401" t="s">
        <v>1062</v>
      </c>
      <c r="DG2922" s="393" t="str">
        <f t="shared" si="426"/>
        <v>Dhaka_Metropolitan_BRAC_AreaWise_01 Jurain</v>
      </c>
      <c r="DH2922" s="566">
        <v>0</v>
      </c>
      <c r="DI2922"/>
      <c r="DJ2922" s="394" t="s">
        <v>1189</v>
      </c>
      <c r="DK2922" s="401" t="s">
        <v>1062</v>
      </c>
      <c r="DL2922" s="393" t="str">
        <f t="shared" si="427"/>
        <v>Dhaka_Metropolitan_BRAC_AreaWise_01 Jurain</v>
      </c>
      <c r="DM2922" s="566"/>
      <c r="DN2922"/>
      <c r="DO2922" s="394" t="s">
        <v>1189</v>
      </c>
      <c r="DP2922" s="401" t="s">
        <v>1062</v>
      </c>
      <c r="DQ2922" s="393" t="str">
        <f t="shared" si="428"/>
        <v>Dhaka_Metropolitan_BRAC_AreaWise_01 Jurain</v>
      </c>
      <c r="DR2922" s="566"/>
    </row>
    <row r="2923" spans="1:122" ht="15" hidden="1" x14ac:dyDescent="0.25">
      <c r="A2923" s="394" t="s">
        <v>1189</v>
      </c>
      <c r="B2923" t="s">
        <v>1057</v>
      </c>
      <c r="C2923" s="393" t="str">
        <f t="shared" si="436"/>
        <v>Dhaka_Metropolitan_BRAC_AreaWise_01 Mugda</v>
      </c>
      <c r="D2923" s="626">
        <v>22</v>
      </c>
      <c r="E2923" s="626">
        <v>2</v>
      </c>
      <c r="F2923" s="626">
        <v>0</v>
      </c>
      <c r="G2923" s="626">
        <v>0</v>
      </c>
      <c r="H2923" s="626">
        <v>0</v>
      </c>
      <c r="I2923" s="626">
        <v>5</v>
      </c>
      <c r="J2923" s="626">
        <v>1</v>
      </c>
      <c r="K2923" s="626">
        <v>0</v>
      </c>
      <c r="L2923" s="626">
        <v>0</v>
      </c>
      <c r="M2923" s="626">
        <v>0</v>
      </c>
      <c r="N2923" s="626">
        <v>16</v>
      </c>
      <c r="O2923" s="626">
        <v>2</v>
      </c>
      <c r="P2923" s="626">
        <v>0</v>
      </c>
      <c r="Q2923" s="626">
        <v>0</v>
      </c>
      <c r="R2923" s="626">
        <v>0</v>
      </c>
      <c r="U2923" s="394" t="s">
        <v>1189</v>
      </c>
      <c r="V2923" t="s">
        <v>1057</v>
      </c>
      <c r="W2923" s="393" t="str">
        <f t="shared" si="437"/>
        <v>Dhaka_Metropolitan_BRAC_AreaWise_01 Mugda</v>
      </c>
      <c r="X2923" s="626">
        <v>14</v>
      </c>
      <c r="Y2923" s="626">
        <v>0</v>
      </c>
      <c r="Z2923" s="626">
        <v>0</v>
      </c>
      <c r="AA2923" s="626">
        <v>0</v>
      </c>
      <c r="AB2923" s="626">
        <v>0</v>
      </c>
      <c r="AC2923" s="626">
        <v>4</v>
      </c>
      <c r="AD2923" s="626">
        <v>1</v>
      </c>
      <c r="AE2923" s="626">
        <v>0</v>
      </c>
      <c r="AF2923" s="626">
        <v>0</v>
      </c>
      <c r="AG2923" s="626">
        <v>0</v>
      </c>
      <c r="AH2923" s="626">
        <v>12</v>
      </c>
      <c r="AI2923" s="626">
        <v>1</v>
      </c>
      <c r="AJ2923" s="626">
        <v>0</v>
      </c>
      <c r="AK2923" s="626">
        <v>0</v>
      </c>
      <c r="AL2923" s="626">
        <v>0</v>
      </c>
      <c r="AO2923" s="394" t="s">
        <v>1189</v>
      </c>
      <c r="AP2923" t="s">
        <v>1057</v>
      </c>
      <c r="AQ2923" s="393" t="str">
        <f t="shared" si="438"/>
        <v>Dhaka_Metropolitan_BRAC_AreaWise_01 Mugda</v>
      </c>
      <c r="AR2923" s="627">
        <v>0</v>
      </c>
      <c r="AS2923" s="627">
        <v>0</v>
      </c>
      <c r="AT2923" s="627">
        <v>0</v>
      </c>
      <c r="AU2923" s="627">
        <v>0</v>
      </c>
      <c r="AV2923" s="627">
        <v>0</v>
      </c>
      <c r="AW2923" s="627">
        <v>0</v>
      </c>
      <c r="AX2923" s="627">
        <v>0</v>
      </c>
      <c r="AY2923" s="627">
        <v>0</v>
      </c>
      <c r="AZ2923" s="627">
        <v>0</v>
      </c>
      <c r="BA2923" s="627">
        <v>0</v>
      </c>
      <c r="BB2923" s="627">
        <v>0</v>
      </c>
      <c r="BC2923" s="627">
        <v>0</v>
      </c>
      <c r="BD2923" s="627">
        <v>0</v>
      </c>
      <c r="BE2923" s="627">
        <v>0</v>
      </c>
      <c r="BF2923" s="627">
        <v>0</v>
      </c>
      <c r="BH2923" s="394" t="s">
        <v>1189</v>
      </c>
      <c r="BI2923" t="s">
        <v>1057</v>
      </c>
      <c r="BJ2923" s="393" t="str">
        <f t="shared" si="439"/>
        <v>Dhaka_Metropolitan_BRAC_AreaWise_01 Mugda</v>
      </c>
      <c r="BK2923" s="627">
        <v>1</v>
      </c>
      <c r="BL2923" s="627">
        <v>0</v>
      </c>
      <c r="BM2923" s="627">
        <v>0</v>
      </c>
      <c r="BN2923" s="627">
        <v>0</v>
      </c>
      <c r="BO2923" s="627">
        <v>0</v>
      </c>
      <c r="BP2923" s="627">
        <v>0</v>
      </c>
      <c r="BQ2923" s="627">
        <v>0</v>
      </c>
      <c r="BR2923" s="627">
        <v>0</v>
      </c>
      <c r="BS2923" s="627">
        <v>0</v>
      </c>
      <c r="BT2923" s="627">
        <v>0</v>
      </c>
      <c r="BU2923" s="627">
        <v>2</v>
      </c>
      <c r="BV2923" s="627">
        <v>0</v>
      </c>
      <c r="BW2923" s="627">
        <v>0</v>
      </c>
      <c r="BX2923" s="627">
        <v>0</v>
      </c>
      <c r="BY2923" s="627">
        <v>0</v>
      </c>
      <c r="CA2923" s="394" t="s">
        <v>1189</v>
      </c>
      <c r="CB2923" t="s">
        <v>1057</v>
      </c>
      <c r="CC2923" s="393" t="str">
        <f t="shared" si="440"/>
        <v>Dhaka_Metropolitan_BRAC_AreaWise_01 Mugda</v>
      </c>
      <c r="CD2923" s="627">
        <v>0</v>
      </c>
      <c r="CE2923" s="627">
        <v>0</v>
      </c>
      <c r="CF2923" s="627">
        <v>0</v>
      </c>
      <c r="CG2923" s="627">
        <v>0</v>
      </c>
      <c r="CH2923" s="627">
        <v>0</v>
      </c>
      <c r="CI2923" s="627">
        <v>0</v>
      </c>
      <c r="CJ2923" s="627">
        <v>0</v>
      </c>
      <c r="CK2923" s="627">
        <v>0</v>
      </c>
      <c r="CN2923" s="394" t="s">
        <v>1189</v>
      </c>
      <c r="CO2923" t="s">
        <v>1057</v>
      </c>
      <c r="CP2923" s="393" t="str">
        <f t="shared" si="441"/>
        <v>Dhaka_Metropolitan_BRAC_AreaWise_01 Mugda</v>
      </c>
      <c r="CQ2923" s="627">
        <v>0</v>
      </c>
      <c r="CR2923" s="627">
        <v>0</v>
      </c>
      <c r="CS2923" s="627">
        <v>0</v>
      </c>
      <c r="CT2923" s="627">
        <v>0</v>
      </c>
      <c r="CU2923" s="627">
        <v>0</v>
      </c>
      <c r="CV2923" s="627">
        <v>0</v>
      </c>
      <c r="CW2923" s="627">
        <v>0</v>
      </c>
      <c r="CX2923" s="627">
        <v>0</v>
      </c>
      <c r="CZ2923" s="394" t="s">
        <v>1189</v>
      </c>
      <c r="DA2923" t="s">
        <v>1057</v>
      </c>
      <c r="DB2923" s="393" t="str">
        <f t="shared" si="425"/>
        <v>Dhaka_Metropolitan_BRAC_AreaWise_01 Mugda</v>
      </c>
      <c r="DC2923" s="566">
        <v>1</v>
      </c>
      <c r="DD2923"/>
      <c r="DE2923" s="394" t="s">
        <v>1189</v>
      </c>
      <c r="DF2923" t="s">
        <v>1057</v>
      </c>
      <c r="DG2923" s="393" t="str">
        <f t="shared" si="426"/>
        <v>Dhaka_Metropolitan_BRAC_AreaWise_01 Mugda</v>
      </c>
      <c r="DH2923" s="566">
        <v>0</v>
      </c>
      <c r="DI2923"/>
      <c r="DJ2923" s="394" t="s">
        <v>1189</v>
      </c>
      <c r="DK2923" t="s">
        <v>1057</v>
      </c>
      <c r="DL2923" s="393" t="str">
        <f t="shared" si="427"/>
        <v>Dhaka_Metropolitan_BRAC_AreaWise_01 Mugda</v>
      </c>
      <c r="DM2923" s="566"/>
      <c r="DN2923"/>
      <c r="DO2923" s="394" t="s">
        <v>1189</v>
      </c>
      <c r="DP2923" t="s">
        <v>1057</v>
      </c>
      <c r="DQ2923" s="393" t="str">
        <f t="shared" si="428"/>
        <v>Dhaka_Metropolitan_BRAC_AreaWise_01 Mugda</v>
      </c>
      <c r="DR2923" s="566"/>
    </row>
    <row r="2924" spans="1:122" ht="15" hidden="1" x14ac:dyDescent="0.25">
      <c r="A2924" s="394" t="s">
        <v>1189</v>
      </c>
      <c r="B2924" t="s">
        <v>1060</v>
      </c>
      <c r="C2924" s="393" t="str">
        <f t="shared" si="436"/>
        <v>Dhaka_Metropolitan_BRAC_AreaWise_01 Kamalapur</v>
      </c>
      <c r="D2924" s="626">
        <v>13</v>
      </c>
      <c r="E2924" s="626">
        <v>0</v>
      </c>
      <c r="F2924" s="626">
        <v>0</v>
      </c>
      <c r="G2924" s="626">
        <v>0</v>
      </c>
      <c r="H2924" s="626">
        <v>0</v>
      </c>
      <c r="I2924" s="626">
        <v>2</v>
      </c>
      <c r="J2924" s="626">
        <v>0</v>
      </c>
      <c r="K2924" s="626">
        <v>0</v>
      </c>
      <c r="L2924" s="626">
        <v>0</v>
      </c>
      <c r="M2924" s="626">
        <v>0</v>
      </c>
      <c r="N2924" s="626">
        <v>11</v>
      </c>
      <c r="O2924" s="626">
        <v>1</v>
      </c>
      <c r="P2924" s="626">
        <v>0</v>
      </c>
      <c r="Q2924" s="626">
        <v>0</v>
      </c>
      <c r="R2924" s="626">
        <v>0</v>
      </c>
      <c r="U2924" s="394" t="s">
        <v>1189</v>
      </c>
      <c r="V2924" t="s">
        <v>1060</v>
      </c>
      <c r="W2924" s="393" t="str">
        <f t="shared" si="437"/>
        <v>Dhaka_Metropolitan_BRAC_AreaWise_01 Kamalapur</v>
      </c>
      <c r="X2924" s="626">
        <v>6</v>
      </c>
      <c r="Y2924" s="626">
        <v>0</v>
      </c>
      <c r="Z2924" s="626">
        <v>0</v>
      </c>
      <c r="AA2924" s="626">
        <v>0</v>
      </c>
      <c r="AB2924" s="626">
        <v>0</v>
      </c>
      <c r="AC2924" s="626">
        <v>4</v>
      </c>
      <c r="AD2924" s="626">
        <v>0</v>
      </c>
      <c r="AE2924" s="626">
        <v>0</v>
      </c>
      <c r="AF2924" s="626">
        <v>0</v>
      </c>
      <c r="AG2924" s="626">
        <v>0</v>
      </c>
      <c r="AH2924" s="626">
        <v>13</v>
      </c>
      <c r="AI2924" s="626">
        <v>0</v>
      </c>
      <c r="AJ2924" s="626">
        <v>0</v>
      </c>
      <c r="AK2924" s="626">
        <v>0</v>
      </c>
      <c r="AL2924" s="626">
        <v>0</v>
      </c>
      <c r="AO2924" s="394" t="s">
        <v>1189</v>
      </c>
      <c r="AP2924" t="s">
        <v>1060</v>
      </c>
      <c r="AQ2924" s="393" t="str">
        <f t="shared" si="438"/>
        <v>Dhaka_Metropolitan_BRAC_AreaWise_01 Kamalapur</v>
      </c>
      <c r="AR2924" s="627">
        <v>0</v>
      </c>
      <c r="AS2924" s="627">
        <v>0</v>
      </c>
      <c r="AT2924" s="627">
        <v>0</v>
      </c>
      <c r="AU2924" s="627">
        <v>0</v>
      </c>
      <c r="AV2924" s="627">
        <v>0</v>
      </c>
      <c r="AW2924" s="627">
        <v>0</v>
      </c>
      <c r="AX2924" s="627">
        <v>0</v>
      </c>
      <c r="AY2924" s="627">
        <v>0</v>
      </c>
      <c r="AZ2924" s="627">
        <v>0</v>
      </c>
      <c r="BA2924" s="627">
        <v>0</v>
      </c>
      <c r="BB2924" s="627">
        <v>0</v>
      </c>
      <c r="BC2924" s="627">
        <v>0</v>
      </c>
      <c r="BD2924" s="627">
        <v>0</v>
      </c>
      <c r="BE2924" s="627">
        <v>0</v>
      </c>
      <c r="BF2924" s="627">
        <v>0</v>
      </c>
      <c r="BH2924" s="394" t="s">
        <v>1189</v>
      </c>
      <c r="BI2924" t="s">
        <v>1060</v>
      </c>
      <c r="BJ2924" s="393" t="str">
        <f t="shared" si="439"/>
        <v>Dhaka_Metropolitan_BRAC_AreaWise_01 Kamalapur</v>
      </c>
      <c r="BK2924" s="627">
        <v>0</v>
      </c>
      <c r="BL2924" s="627">
        <v>0</v>
      </c>
      <c r="BM2924" s="627">
        <v>0</v>
      </c>
      <c r="BN2924" s="627">
        <v>0</v>
      </c>
      <c r="BO2924" s="627">
        <v>0</v>
      </c>
      <c r="BP2924" s="627">
        <v>0</v>
      </c>
      <c r="BQ2924" s="627">
        <v>0</v>
      </c>
      <c r="BR2924" s="627">
        <v>0</v>
      </c>
      <c r="BS2924" s="627">
        <v>0</v>
      </c>
      <c r="BT2924" s="627">
        <v>0</v>
      </c>
      <c r="BU2924" s="627">
        <v>1</v>
      </c>
      <c r="BV2924" s="627">
        <v>0</v>
      </c>
      <c r="BW2924" s="627">
        <v>0</v>
      </c>
      <c r="BX2924" s="627">
        <v>0</v>
      </c>
      <c r="BY2924" s="627">
        <v>0</v>
      </c>
      <c r="CA2924" s="394" t="s">
        <v>1189</v>
      </c>
      <c r="CB2924" t="s">
        <v>1060</v>
      </c>
      <c r="CC2924" s="393" t="str">
        <f t="shared" si="440"/>
        <v>Dhaka_Metropolitan_BRAC_AreaWise_01 Kamalapur</v>
      </c>
      <c r="CD2924" s="628">
        <v>0</v>
      </c>
      <c r="CE2924" s="628">
        <v>0</v>
      </c>
      <c r="CF2924" s="628">
        <v>1</v>
      </c>
      <c r="CG2924" s="628">
        <v>1</v>
      </c>
      <c r="CH2924" s="628">
        <v>0</v>
      </c>
      <c r="CI2924" s="628">
        <v>0</v>
      </c>
      <c r="CJ2924" s="628">
        <v>0</v>
      </c>
      <c r="CK2924" s="628">
        <v>0</v>
      </c>
      <c r="CN2924" s="394" t="s">
        <v>1189</v>
      </c>
      <c r="CO2924" t="s">
        <v>1060</v>
      </c>
      <c r="CP2924" s="393" t="str">
        <f t="shared" si="441"/>
        <v>Dhaka_Metropolitan_BRAC_AreaWise_01 Kamalapur</v>
      </c>
      <c r="CQ2924" s="628">
        <v>1</v>
      </c>
      <c r="CR2924" s="628">
        <v>0</v>
      </c>
      <c r="CS2924" s="628">
        <v>1</v>
      </c>
      <c r="CT2924" s="628">
        <v>2</v>
      </c>
      <c r="CU2924" s="628">
        <v>0</v>
      </c>
      <c r="CV2924" s="628">
        <v>0</v>
      </c>
      <c r="CW2924" s="628">
        <v>0</v>
      </c>
      <c r="CX2924" s="628">
        <v>0</v>
      </c>
      <c r="CZ2924" s="394" t="s">
        <v>1189</v>
      </c>
      <c r="DA2924" t="s">
        <v>1060</v>
      </c>
      <c r="DB2924" s="393" t="str">
        <f t="shared" si="425"/>
        <v>Dhaka_Metropolitan_BRAC_AreaWise_01 Kamalapur</v>
      </c>
      <c r="DC2924" s="566">
        <v>0</v>
      </c>
      <c r="DD2924"/>
      <c r="DE2924" s="394" t="s">
        <v>1189</v>
      </c>
      <c r="DF2924" t="s">
        <v>1060</v>
      </c>
      <c r="DG2924" s="393" t="str">
        <f t="shared" si="426"/>
        <v>Dhaka_Metropolitan_BRAC_AreaWise_01 Kamalapur</v>
      </c>
      <c r="DH2924" s="566">
        <v>0</v>
      </c>
      <c r="DI2924"/>
      <c r="DJ2924" s="394" t="s">
        <v>1189</v>
      </c>
      <c r="DK2924" t="s">
        <v>1060</v>
      </c>
      <c r="DL2924" s="393" t="str">
        <f t="shared" si="427"/>
        <v>Dhaka_Metropolitan_BRAC_AreaWise_01 Kamalapur</v>
      </c>
      <c r="DM2924" s="566"/>
      <c r="DN2924"/>
      <c r="DO2924" s="394" t="s">
        <v>1189</v>
      </c>
      <c r="DP2924" t="s">
        <v>1060</v>
      </c>
      <c r="DQ2924" s="393" t="str">
        <f t="shared" si="428"/>
        <v>Dhaka_Metropolitan_BRAC_AreaWise_01 Kamalapur</v>
      </c>
      <c r="DR2924" s="566"/>
    </row>
    <row r="2925" spans="1:122" ht="15" hidden="1" x14ac:dyDescent="0.25">
      <c r="A2925" s="394" t="s">
        <v>1189</v>
      </c>
      <c r="B2925" t="s">
        <v>1063</v>
      </c>
      <c r="C2925" s="393" t="str">
        <f t="shared" si="436"/>
        <v>Dhaka_Metropolitan_BRAC_AreaWise_01 Shahjahanpur</v>
      </c>
      <c r="D2925" s="626">
        <v>8</v>
      </c>
      <c r="E2925" s="626">
        <v>2</v>
      </c>
      <c r="F2925" s="626">
        <v>0</v>
      </c>
      <c r="G2925" s="626">
        <v>0</v>
      </c>
      <c r="H2925" s="626">
        <v>0</v>
      </c>
      <c r="I2925" s="626">
        <v>3</v>
      </c>
      <c r="J2925" s="626">
        <v>2</v>
      </c>
      <c r="K2925" s="626">
        <v>0</v>
      </c>
      <c r="L2925" s="626">
        <v>0</v>
      </c>
      <c r="M2925" s="626">
        <v>0</v>
      </c>
      <c r="N2925" s="626">
        <v>16</v>
      </c>
      <c r="O2925" s="626">
        <v>1</v>
      </c>
      <c r="P2925" s="626">
        <v>0</v>
      </c>
      <c r="Q2925" s="626">
        <v>0</v>
      </c>
      <c r="R2925" s="626">
        <v>0</v>
      </c>
      <c r="U2925" s="394" t="s">
        <v>1189</v>
      </c>
      <c r="V2925" t="s">
        <v>1063</v>
      </c>
      <c r="W2925" s="393" t="str">
        <f t="shared" si="437"/>
        <v>Dhaka_Metropolitan_BRAC_AreaWise_01 Shahjahanpur</v>
      </c>
      <c r="X2925" s="626">
        <v>4</v>
      </c>
      <c r="Y2925" s="626">
        <v>0</v>
      </c>
      <c r="Z2925" s="626">
        <v>0</v>
      </c>
      <c r="AA2925" s="626">
        <v>0</v>
      </c>
      <c r="AB2925" s="626">
        <v>0</v>
      </c>
      <c r="AC2925" s="626">
        <v>5</v>
      </c>
      <c r="AD2925" s="626">
        <v>0</v>
      </c>
      <c r="AE2925" s="626">
        <v>0</v>
      </c>
      <c r="AF2925" s="626">
        <v>0</v>
      </c>
      <c r="AG2925" s="626">
        <v>0</v>
      </c>
      <c r="AH2925" s="626">
        <v>29</v>
      </c>
      <c r="AI2925" s="626">
        <v>1</v>
      </c>
      <c r="AJ2925" s="626">
        <v>0</v>
      </c>
      <c r="AK2925" s="626">
        <v>0</v>
      </c>
      <c r="AL2925" s="626">
        <v>0</v>
      </c>
      <c r="AO2925" s="394" t="s">
        <v>1189</v>
      </c>
      <c r="AP2925" t="s">
        <v>1063</v>
      </c>
      <c r="AQ2925" s="393" t="str">
        <f t="shared" si="438"/>
        <v>Dhaka_Metropolitan_BRAC_AreaWise_01 Shahjahanpur</v>
      </c>
      <c r="AR2925" s="627">
        <v>0</v>
      </c>
      <c r="AS2925" s="627">
        <v>0</v>
      </c>
      <c r="AT2925" s="627">
        <v>0</v>
      </c>
      <c r="AU2925" s="627">
        <v>0</v>
      </c>
      <c r="AV2925" s="627">
        <v>0</v>
      </c>
      <c r="AW2925" s="627">
        <v>1</v>
      </c>
      <c r="AX2925" s="627">
        <v>0</v>
      </c>
      <c r="AY2925" s="627">
        <v>0</v>
      </c>
      <c r="AZ2925" s="627">
        <v>0</v>
      </c>
      <c r="BA2925" s="627">
        <v>0</v>
      </c>
      <c r="BB2925" s="627">
        <v>1</v>
      </c>
      <c r="BC2925" s="627">
        <v>0</v>
      </c>
      <c r="BD2925" s="627">
        <v>0</v>
      </c>
      <c r="BE2925" s="627">
        <v>0</v>
      </c>
      <c r="BF2925" s="627">
        <v>0</v>
      </c>
      <c r="BH2925" s="394" t="s">
        <v>1189</v>
      </c>
      <c r="BI2925" t="s">
        <v>1063</v>
      </c>
      <c r="BJ2925" s="393" t="str">
        <f t="shared" si="439"/>
        <v>Dhaka_Metropolitan_BRAC_AreaWise_01 Shahjahanpur</v>
      </c>
      <c r="BK2925" s="627">
        <v>0</v>
      </c>
      <c r="BL2925" s="627">
        <v>0</v>
      </c>
      <c r="BM2925" s="627">
        <v>0</v>
      </c>
      <c r="BN2925" s="627">
        <v>0</v>
      </c>
      <c r="BO2925" s="627">
        <v>0</v>
      </c>
      <c r="BP2925" s="627">
        <v>2</v>
      </c>
      <c r="BQ2925" s="627">
        <v>0</v>
      </c>
      <c r="BR2925" s="627">
        <v>0</v>
      </c>
      <c r="BS2925" s="627">
        <v>0</v>
      </c>
      <c r="BT2925" s="627">
        <v>0</v>
      </c>
      <c r="BU2925" s="627">
        <v>3</v>
      </c>
      <c r="BV2925" s="627">
        <v>0</v>
      </c>
      <c r="BW2925" s="627">
        <v>0</v>
      </c>
      <c r="BX2925" s="627">
        <v>0</v>
      </c>
      <c r="BY2925" s="627">
        <v>0</v>
      </c>
      <c r="CA2925" s="394" t="s">
        <v>1189</v>
      </c>
      <c r="CB2925" t="s">
        <v>1063</v>
      </c>
      <c r="CC2925" s="393" t="str">
        <f t="shared" si="440"/>
        <v>Dhaka_Metropolitan_BRAC_AreaWise_01 Shahjahanpur</v>
      </c>
      <c r="CD2925" s="627">
        <v>0</v>
      </c>
      <c r="CE2925" s="627">
        <v>0</v>
      </c>
      <c r="CF2925" s="627">
        <v>1</v>
      </c>
      <c r="CG2925" s="627">
        <v>1</v>
      </c>
      <c r="CH2925" s="627">
        <v>0</v>
      </c>
      <c r="CI2925" s="627">
        <v>0</v>
      </c>
      <c r="CJ2925" s="627">
        <v>0</v>
      </c>
      <c r="CK2925" s="627">
        <v>0</v>
      </c>
      <c r="CN2925" s="394" t="s">
        <v>1189</v>
      </c>
      <c r="CO2925" t="s">
        <v>1063</v>
      </c>
      <c r="CP2925" s="393" t="str">
        <f t="shared" si="441"/>
        <v>Dhaka_Metropolitan_BRAC_AreaWise_01 Shahjahanpur</v>
      </c>
      <c r="CQ2925" s="627">
        <v>1</v>
      </c>
      <c r="CR2925" s="627">
        <v>0</v>
      </c>
      <c r="CS2925" s="627">
        <v>1</v>
      </c>
      <c r="CT2925" s="627">
        <v>2</v>
      </c>
      <c r="CU2925" s="627">
        <v>0</v>
      </c>
      <c r="CV2925" s="627">
        <v>0</v>
      </c>
      <c r="CW2925" s="627">
        <v>0</v>
      </c>
      <c r="CX2925" s="627">
        <v>0</v>
      </c>
      <c r="CZ2925" s="394" t="s">
        <v>1189</v>
      </c>
      <c r="DA2925" t="s">
        <v>1063</v>
      </c>
      <c r="DB2925" s="393" t="str">
        <f t="shared" si="425"/>
        <v>Dhaka_Metropolitan_BRAC_AreaWise_01 Shahjahanpur</v>
      </c>
      <c r="DC2925" s="566">
        <v>0</v>
      </c>
      <c r="DD2925"/>
      <c r="DE2925" s="394" t="s">
        <v>1189</v>
      </c>
      <c r="DF2925" t="s">
        <v>1063</v>
      </c>
      <c r="DG2925" s="393" t="str">
        <f t="shared" si="426"/>
        <v>Dhaka_Metropolitan_BRAC_AreaWise_01 Shahjahanpur</v>
      </c>
      <c r="DH2925" s="566">
        <v>0</v>
      </c>
      <c r="DI2925"/>
      <c r="DJ2925" s="394" t="s">
        <v>1189</v>
      </c>
      <c r="DK2925" t="s">
        <v>1063</v>
      </c>
      <c r="DL2925" s="393" t="str">
        <f t="shared" si="427"/>
        <v>Dhaka_Metropolitan_BRAC_AreaWise_01 Shahjahanpur</v>
      </c>
      <c r="DM2925" s="566"/>
      <c r="DN2925"/>
      <c r="DO2925" s="394" t="s">
        <v>1189</v>
      </c>
      <c r="DP2925" t="s">
        <v>1063</v>
      </c>
      <c r="DQ2925" s="393" t="str">
        <f t="shared" si="428"/>
        <v>Dhaka_Metropolitan_BRAC_AreaWise_01 Shahjahanpur</v>
      </c>
      <c r="DR2925" s="566"/>
    </row>
    <row r="2926" spans="1:122" ht="15" hidden="1" x14ac:dyDescent="0.25">
      <c r="A2926" s="394" t="s">
        <v>1189</v>
      </c>
      <c r="B2926" s="456" t="s">
        <v>1058</v>
      </c>
      <c r="C2926" s="393" t="str">
        <f t="shared" si="436"/>
        <v>Dhaka_Metropolitan_BRAC_AreaWise_01 Khilgaon</v>
      </c>
      <c r="D2926" s="626">
        <v>19</v>
      </c>
      <c r="E2926" s="626">
        <v>0</v>
      </c>
      <c r="F2926" s="626">
        <v>0</v>
      </c>
      <c r="G2926" s="626">
        <v>0</v>
      </c>
      <c r="H2926" s="626">
        <v>0</v>
      </c>
      <c r="I2926" s="626">
        <v>4</v>
      </c>
      <c r="J2926" s="626">
        <v>0</v>
      </c>
      <c r="K2926" s="626">
        <v>0</v>
      </c>
      <c r="L2926" s="626">
        <v>0</v>
      </c>
      <c r="M2926" s="626">
        <v>0</v>
      </c>
      <c r="N2926" s="626">
        <v>17</v>
      </c>
      <c r="O2926" s="626">
        <v>0</v>
      </c>
      <c r="P2926" s="626">
        <v>0</v>
      </c>
      <c r="Q2926" s="626">
        <v>0</v>
      </c>
      <c r="R2926" s="626">
        <v>0</v>
      </c>
      <c r="U2926" s="394" t="s">
        <v>1189</v>
      </c>
      <c r="V2926" s="456" t="s">
        <v>1058</v>
      </c>
      <c r="W2926" s="393" t="str">
        <f t="shared" si="437"/>
        <v>Dhaka_Metropolitan_BRAC_AreaWise_01 Khilgaon</v>
      </c>
      <c r="X2926" s="626">
        <v>18</v>
      </c>
      <c r="Y2926" s="626">
        <v>2</v>
      </c>
      <c r="Z2926" s="626">
        <v>0</v>
      </c>
      <c r="AA2926" s="626">
        <v>0</v>
      </c>
      <c r="AB2926" s="626">
        <v>0</v>
      </c>
      <c r="AC2926" s="626">
        <v>4</v>
      </c>
      <c r="AD2926" s="626">
        <v>0</v>
      </c>
      <c r="AE2926" s="626">
        <v>0</v>
      </c>
      <c r="AF2926" s="626">
        <v>0</v>
      </c>
      <c r="AG2926" s="626">
        <v>0</v>
      </c>
      <c r="AH2926" s="626">
        <v>26</v>
      </c>
      <c r="AI2926" s="626">
        <v>0</v>
      </c>
      <c r="AJ2926" s="626">
        <v>0</v>
      </c>
      <c r="AK2926" s="626">
        <v>0</v>
      </c>
      <c r="AL2926" s="626">
        <v>0</v>
      </c>
      <c r="AO2926" s="394" t="s">
        <v>1189</v>
      </c>
      <c r="AP2926" s="456" t="s">
        <v>1058</v>
      </c>
      <c r="AQ2926" s="393" t="str">
        <f t="shared" si="438"/>
        <v>Dhaka_Metropolitan_BRAC_AreaWise_01 Khilgaon</v>
      </c>
      <c r="AR2926" s="627">
        <v>0</v>
      </c>
      <c r="AS2926" s="627">
        <v>0</v>
      </c>
      <c r="AT2926" s="627">
        <v>0</v>
      </c>
      <c r="AU2926" s="627">
        <v>0</v>
      </c>
      <c r="AV2926" s="627">
        <v>0</v>
      </c>
      <c r="AW2926" s="627">
        <v>0</v>
      </c>
      <c r="AX2926" s="627">
        <v>0</v>
      </c>
      <c r="AY2926" s="627">
        <v>0</v>
      </c>
      <c r="AZ2926" s="627">
        <v>0</v>
      </c>
      <c r="BA2926" s="627">
        <v>0</v>
      </c>
      <c r="BB2926" s="627">
        <v>5</v>
      </c>
      <c r="BC2926" s="627">
        <v>0</v>
      </c>
      <c r="BD2926" s="627">
        <v>0</v>
      </c>
      <c r="BE2926" s="627">
        <v>0</v>
      </c>
      <c r="BF2926" s="627">
        <v>0</v>
      </c>
      <c r="BH2926" s="394" t="s">
        <v>1189</v>
      </c>
      <c r="BI2926" s="456" t="s">
        <v>1058</v>
      </c>
      <c r="BJ2926" s="393" t="str">
        <f t="shared" si="439"/>
        <v>Dhaka_Metropolitan_BRAC_AreaWise_01 Khilgaon</v>
      </c>
      <c r="BK2926" s="627">
        <v>1</v>
      </c>
      <c r="BL2926" s="627">
        <v>0</v>
      </c>
      <c r="BM2926" s="627">
        <v>0</v>
      </c>
      <c r="BN2926" s="627">
        <v>0</v>
      </c>
      <c r="BO2926" s="627">
        <v>0</v>
      </c>
      <c r="BP2926" s="627">
        <v>0</v>
      </c>
      <c r="BQ2926" s="627">
        <v>0</v>
      </c>
      <c r="BR2926" s="627">
        <v>0</v>
      </c>
      <c r="BS2926" s="627">
        <v>0</v>
      </c>
      <c r="BT2926" s="627">
        <v>0</v>
      </c>
      <c r="BU2926" s="627">
        <v>2</v>
      </c>
      <c r="BV2926" s="627">
        <v>0</v>
      </c>
      <c r="BW2926" s="627">
        <v>0</v>
      </c>
      <c r="BX2926" s="627">
        <v>0</v>
      </c>
      <c r="BY2926" s="627">
        <v>0</v>
      </c>
      <c r="CA2926" s="394" t="s">
        <v>1189</v>
      </c>
      <c r="CB2926" s="456" t="s">
        <v>1058</v>
      </c>
      <c r="CC2926" s="393" t="str">
        <f t="shared" si="440"/>
        <v>Dhaka_Metropolitan_BRAC_AreaWise_01 Khilgaon</v>
      </c>
      <c r="CD2926" s="627">
        <v>0</v>
      </c>
      <c r="CE2926" s="627">
        <v>0</v>
      </c>
      <c r="CF2926" s="627">
        <v>2</v>
      </c>
      <c r="CG2926" s="627">
        <v>0</v>
      </c>
      <c r="CH2926" s="627">
        <v>0</v>
      </c>
      <c r="CI2926" s="627">
        <v>0</v>
      </c>
      <c r="CJ2926" s="627">
        <v>0</v>
      </c>
      <c r="CK2926" s="627">
        <v>0</v>
      </c>
      <c r="CN2926" s="394" t="s">
        <v>1189</v>
      </c>
      <c r="CO2926" s="456" t="s">
        <v>1058</v>
      </c>
      <c r="CP2926" s="393" t="str">
        <f t="shared" si="441"/>
        <v>Dhaka_Metropolitan_BRAC_AreaWise_01 Khilgaon</v>
      </c>
      <c r="CQ2926" s="627">
        <v>0</v>
      </c>
      <c r="CR2926" s="627">
        <v>0</v>
      </c>
      <c r="CS2926" s="627">
        <v>3</v>
      </c>
      <c r="CT2926" s="627">
        <v>1</v>
      </c>
      <c r="CU2926" s="627">
        <v>0</v>
      </c>
      <c r="CV2926" s="627">
        <v>0</v>
      </c>
      <c r="CW2926" s="627">
        <v>0</v>
      </c>
      <c r="CX2926" s="627">
        <v>0</v>
      </c>
      <c r="CZ2926" s="394" t="s">
        <v>1189</v>
      </c>
      <c r="DA2926" s="456" t="s">
        <v>1058</v>
      </c>
      <c r="DB2926" s="393" t="str">
        <f t="shared" si="425"/>
        <v>Dhaka_Metropolitan_BRAC_AreaWise_01 Khilgaon</v>
      </c>
      <c r="DC2926" s="566">
        <v>1</v>
      </c>
      <c r="DD2926"/>
      <c r="DE2926" s="394" t="s">
        <v>1189</v>
      </c>
      <c r="DF2926" s="456" t="s">
        <v>1058</v>
      </c>
      <c r="DG2926" s="393" t="str">
        <f t="shared" si="426"/>
        <v>Dhaka_Metropolitan_BRAC_AreaWise_01 Khilgaon</v>
      </c>
      <c r="DH2926" s="566">
        <v>1</v>
      </c>
      <c r="DI2926"/>
      <c r="DJ2926" s="394" t="s">
        <v>1189</v>
      </c>
      <c r="DK2926" s="456" t="s">
        <v>1058</v>
      </c>
      <c r="DL2926" s="393" t="str">
        <f t="shared" si="427"/>
        <v>Dhaka_Metropolitan_BRAC_AreaWise_01 Khilgaon</v>
      </c>
      <c r="DM2926" s="566"/>
      <c r="DN2926"/>
      <c r="DO2926" s="394" t="s">
        <v>1189</v>
      </c>
      <c r="DP2926" s="456" t="s">
        <v>1058</v>
      </c>
      <c r="DQ2926" s="393" t="str">
        <f t="shared" si="428"/>
        <v>Dhaka_Metropolitan_BRAC_AreaWise_01 Khilgaon</v>
      </c>
      <c r="DR2926" s="566"/>
    </row>
    <row r="2927" spans="1:122" ht="15" hidden="1" x14ac:dyDescent="0.25">
      <c r="A2927" s="394" t="s">
        <v>1189</v>
      </c>
      <c r="B2927" s="456" t="s">
        <v>1059</v>
      </c>
      <c r="C2927" s="393" t="str">
        <f t="shared" si="436"/>
        <v>Dhaka_Metropolitan_BRAC_AreaWise_01 Goran</v>
      </c>
      <c r="D2927" s="626">
        <v>4</v>
      </c>
      <c r="E2927" s="626">
        <v>0</v>
      </c>
      <c r="F2927" s="626">
        <v>0</v>
      </c>
      <c r="G2927" s="626">
        <v>0</v>
      </c>
      <c r="H2927" s="626">
        <v>0</v>
      </c>
      <c r="I2927" s="626">
        <v>1</v>
      </c>
      <c r="J2927" s="626">
        <v>0</v>
      </c>
      <c r="K2927" s="626">
        <v>0</v>
      </c>
      <c r="L2927" s="626">
        <v>0</v>
      </c>
      <c r="M2927" s="626">
        <v>0</v>
      </c>
      <c r="N2927" s="626">
        <v>3</v>
      </c>
      <c r="O2927" s="626">
        <v>0</v>
      </c>
      <c r="P2927" s="626">
        <v>0</v>
      </c>
      <c r="Q2927" s="626">
        <v>0</v>
      </c>
      <c r="R2927" s="626">
        <v>0</v>
      </c>
      <c r="U2927" s="394" t="s">
        <v>1189</v>
      </c>
      <c r="V2927" s="456" t="s">
        <v>1059</v>
      </c>
      <c r="W2927" s="393" t="str">
        <f t="shared" si="437"/>
        <v>Dhaka_Metropolitan_BRAC_AreaWise_01 Goran</v>
      </c>
      <c r="X2927" s="626">
        <v>2</v>
      </c>
      <c r="Y2927" s="626">
        <v>0</v>
      </c>
      <c r="Z2927" s="626">
        <v>0</v>
      </c>
      <c r="AA2927" s="626">
        <v>0</v>
      </c>
      <c r="AB2927" s="626">
        <v>0</v>
      </c>
      <c r="AC2927" s="626">
        <v>1</v>
      </c>
      <c r="AD2927" s="626">
        <v>0</v>
      </c>
      <c r="AE2927" s="626">
        <v>0</v>
      </c>
      <c r="AF2927" s="626">
        <v>0</v>
      </c>
      <c r="AG2927" s="626">
        <v>0</v>
      </c>
      <c r="AH2927" s="626">
        <v>3</v>
      </c>
      <c r="AI2927" s="626">
        <v>1</v>
      </c>
      <c r="AJ2927" s="626">
        <v>0</v>
      </c>
      <c r="AK2927" s="626">
        <v>0</v>
      </c>
      <c r="AL2927" s="626">
        <v>0</v>
      </c>
      <c r="AO2927" s="394" t="s">
        <v>1189</v>
      </c>
      <c r="AP2927" s="456" t="s">
        <v>1059</v>
      </c>
      <c r="AQ2927" s="393" t="str">
        <f t="shared" si="438"/>
        <v>Dhaka_Metropolitan_BRAC_AreaWise_01 Goran</v>
      </c>
      <c r="AR2927" s="627">
        <v>0</v>
      </c>
      <c r="AS2927" s="627">
        <v>0</v>
      </c>
      <c r="AT2927" s="627">
        <v>0</v>
      </c>
      <c r="AU2927" s="627">
        <v>0</v>
      </c>
      <c r="AV2927" s="627">
        <v>0</v>
      </c>
      <c r="AW2927" s="627">
        <v>0</v>
      </c>
      <c r="AX2927" s="627">
        <v>0</v>
      </c>
      <c r="AY2927" s="627">
        <v>0</v>
      </c>
      <c r="AZ2927" s="627">
        <v>0</v>
      </c>
      <c r="BA2927" s="627">
        <v>0</v>
      </c>
      <c r="BB2927" s="627">
        <v>1</v>
      </c>
      <c r="BC2927" s="627">
        <v>0</v>
      </c>
      <c r="BD2927" s="627">
        <v>0</v>
      </c>
      <c r="BE2927" s="627">
        <v>0</v>
      </c>
      <c r="BF2927" s="627">
        <v>0</v>
      </c>
      <c r="BH2927" s="394" t="s">
        <v>1189</v>
      </c>
      <c r="BI2927" s="456" t="s">
        <v>1059</v>
      </c>
      <c r="BJ2927" s="393" t="str">
        <f t="shared" si="439"/>
        <v>Dhaka_Metropolitan_BRAC_AreaWise_01 Goran</v>
      </c>
      <c r="BK2927" s="627">
        <v>0</v>
      </c>
      <c r="BL2927" s="627">
        <v>0</v>
      </c>
      <c r="BM2927" s="627">
        <v>0</v>
      </c>
      <c r="BN2927" s="627">
        <v>0</v>
      </c>
      <c r="BO2927" s="627">
        <v>0</v>
      </c>
      <c r="BP2927" s="627">
        <v>1</v>
      </c>
      <c r="BQ2927" s="627">
        <v>0</v>
      </c>
      <c r="BR2927" s="627">
        <v>0</v>
      </c>
      <c r="BS2927" s="627">
        <v>0</v>
      </c>
      <c r="BT2927" s="627">
        <v>0</v>
      </c>
      <c r="BU2927" s="627">
        <v>0</v>
      </c>
      <c r="BV2927" s="627">
        <v>0</v>
      </c>
      <c r="BW2927" s="627">
        <v>0</v>
      </c>
      <c r="BX2927" s="627">
        <v>0</v>
      </c>
      <c r="BY2927" s="627">
        <v>0</v>
      </c>
      <c r="CA2927" s="394" t="s">
        <v>1189</v>
      </c>
      <c r="CB2927" s="456" t="s">
        <v>1059</v>
      </c>
      <c r="CC2927" s="393" t="str">
        <f t="shared" si="440"/>
        <v>Dhaka_Metropolitan_BRAC_AreaWise_01 Goran</v>
      </c>
      <c r="CD2927" s="627">
        <v>0</v>
      </c>
      <c r="CE2927" s="627">
        <v>0</v>
      </c>
      <c r="CF2927" s="627">
        <v>0</v>
      </c>
      <c r="CG2927" s="627">
        <v>0</v>
      </c>
      <c r="CH2927" s="627">
        <v>0</v>
      </c>
      <c r="CI2927" s="627">
        <v>0</v>
      </c>
      <c r="CJ2927" s="627">
        <v>0</v>
      </c>
      <c r="CK2927" s="627">
        <v>0</v>
      </c>
      <c r="CN2927" s="394" t="s">
        <v>1189</v>
      </c>
      <c r="CO2927" s="456" t="s">
        <v>1059</v>
      </c>
      <c r="CP2927" s="393" t="str">
        <f t="shared" si="441"/>
        <v>Dhaka_Metropolitan_BRAC_AreaWise_01 Goran</v>
      </c>
      <c r="CQ2927" s="627">
        <v>0</v>
      </c>
      <c r="CR2927" s="627">
        <v>0</v>
      </c>
      <c r="CS2927" s="627">
        <v>0</v>
      </c>
      <c r="CT2927" s="627">
        <v>0</v>
      </c>
      <c r="CU2927" s="627">
        <v>0</v>
      </c>
      <c r="CV2927" s="627">
        <v>0</v>
      </c>
      <c r="CW2927" s="627">
        <v>0</v>
      </c>
      <c r="CX2927" s="627">
        <v>0</v>
      </c>
      <c r="CZ2927" s="394" t="s">
        <v>1189</v>
      </c>
      <c r="DA2927" s="456" t="s">
        <v>1059</v>
      </c>
      <c r="DB2927" s="393" t="str">
        <f t="shared" si="425"/>
        <v>Dhaka_Metropolitan_BRAC_AreaWise_01 Goran</v>
      </c>
      <c r="DC2927" s="566">
        <v>0</v>
      </c>
      <c r="DD2927"/>
      <c r="DE2927" s="394" t="s">
        <v>1189</v>
      </c>
      <c r="DF2927" s="456" t="s">
        <v>1059</v>
      </c>
      <c r="DG2927" s="393" t="str">
        <f t="shared" si="426"/>
        <v>Dhaka_Metropolitan_BRAC_AreaWise_01 Goran</v>
      </c>
      <c r="DH2927" s="566">
        <v>0</v>
      </c>
      <c r="DI2927"/>
      <c r="DJ2927" s="394" t="s">
        <v>1189</v>
      </c>
      <c r="DK2927" s="456" t="s">
        <v>1059</v>
      </c>
      <c r="DL2927" s="393" t="str">
        <f t="shared" si="427"/>
        <v>Dhaka_Metropolitan_BRAC_AreaWise_01 Goran</v>
      </c>
      <c r="DM2927" s="566"/>
      <c r="DN2927"/>
      <c r="DO2927" s="394" t="s">
        <v>1189</v>
      </c>
      <c r="DP2927" s="456" t="s">
        <v>1059</v>
      </c>
      <c r="DQ2927" s="393" t="str">
        <f t="shared" si="428"/>
        <v>Dhaka_Metropolitan_BRAC_AreaWise_01 Goran</v>
      </c>
      <c r="DR2927" s="566"/>
    </row>
    <row r="2928" spans="1:122" ht="15" hidden="1" x14ac:dyDescent="0.25">
      <c r="A2928" s="394" t="s">
        <v>1190</v>
      </c>
      <c r="B2928" s="393" t="s">
        <v>1191</v>
      </c>
      <c r="C2928" s="393" t="str">
        <f t="shared" si="436"/>
        <v>Dhaka_Metropolitan_BRAC_AreaWise_02 Aftabnagor</v>
      </c>
      <c r="D2928" s="626">
        <v>9</v>
      </c>
      <c r="E2928" s="626">
        <v>1</v>
      </c>
      <c r="F2928" s="626">
        <v>0</v>
      </c>
      <c r="G2928" s="626">
        <v>0</v>
      </c>
      <c r="H2928" s="626">
        <v>0</v>
      </c>
      <c r="I2928" s="626">
        <v>3</v>
      </c>
      <c r="J2928" s="626">
        <v>0</v>
      </c>
      <c r="K2928" s="626">
        <v>0</v>
      </c>
      <c r="L2928" s="626">
        <v>0</v>
      </c>
      <c r="M2928" s="626">
        <v>0</v>
      </c>
      <c r="N2928" s="626">
        <v>7</v>
      </c>
      <c r="O2928" s="626">
        <v>0</v>
      </c>
      <c r="P2928" s="626">
        <v>0</v>
      </c>
      <c r="Q2928" s="626">
        <v>0</v>
      </c>
      <c r="R2928" s="626">
        <v>0</v>
      </c>
      <c r="U2928" s="394" t="s">
        <v>1190</v>
      </c>
      <c r="V2928" s="393" t="s">
        <v>1191</v>
      </c>
      <c r="W2928" s="393" t="str">
        <f t="shared" si="437"/>
        <v>Dhaka_Metropolitan_BRAC_AreaWise_02 Aftabnagor</v>
      </c>
      <c r="X2928" s="626">
        <v>4</v>
      </c>
      <c r="Y2928" s="626">
        <v>0</v>
      </c>
      <c r="Z2928" s="626">
        <v>0</v>
      </c>
      <c r="AA2928" s="626">
        <v>0</v>
      </c>
      <c r="AB2928" s="626">
        <v>0</v>
      </c>
      <c r="AC2928" s="626">
        <v>2</v>
      </c>
      <c r="AD2928" s="626">
        <v>0</v>
      </c>
      <c r="AE2928" s="626">
        <v>0</v>
      </c>
      <c r="AF2928" s="626">
        <v>0</v>
      </c>
      <c r="AG2928" s="626">
        <v>0</v>
      </c>
      <c r="AH2928" s="626">
        <v>5</v>
      </c>
      <c r="AI2928" s="626">
        <v>0</v>
      </c>
      <c r="AJ2928" s="626">
        <v>0</v>
      </c>
      <c r="AK2928" s="626">
        <v>0</v>
      </c>
      <c r="AL2928" s="626">
        <v>0</v>
      </c>
      <c r="AO2928" s="394" t="s">
        <v>1190</v>
      </c>
      <c r="AP2928" s="393" t="s">
        <v>1191</v>
      </c>
      <c r="AQ2928" s="393" t="str">
        <f t="shared" si="438"/>
        <v>Dhaka_Metropolitan_BRAC_AreaWise_02 Aftabnagor</v>
      </c>
      <c r="AR2928" s="627">
        <v>0</v>
      </c>
      <c r="AS2928" s="627">
        <v>0</v>
      </c>
      <c r="AT2928" s="627">
        <v>0</v>
      </c>
      <c r="AU2928" s="627">
        <v>0</v>
      </c>
      <c r="AV2928" s="627">
        <v>0</v>
      </c>
      <c r="AW2928" s="627">
        <v>0</v>
      </c>
      <c r="AX2928" s="627">
        <v>0</v>
      </c>
      <c r="AY2928" s="627">
        <v>0</v>
      </c>
      <c r="AZ2928" s="627">
        <v>0</v>
      </c>
      <c r="BA2928" s="627">
        <v>0</v>
      </c>
      <c r="BB2928" s="627">
        <v>1</v>
      </c>
      <c r="BC2928" s="627">
        <v>0</v>
      </c>
      <c r="BD2928" s="627">
        <v>0</v>
      </c>
      <c r="BE2928" s="627">
        <v>0</v>
      </c>
      <c r="BF2928" s="627">
        <v>0</v>
      </c>
      <c r="BH2928" s="394" t="s">
        <v>1190</v>
      </c>
      <c r="BI2928" s="393" t="s">
        <v>1191</v>
      </c>
      <c r="BJ2928" s="393" t="str">
        <f t="shared" si="439"/>
        <v>Dhaka_Metropolitan_BRAC_AreaWise_02 Aftabnagor</v>
      </c>
      <c r="BK2928" s="627">
        <v>0</v>
      </c>
      <c r="BL2928" s="627">
        <v>0</v>
      </c>
      <c r="BM2928" s="627">
        <v>0</v>
      </c>
      <c r="BN2928" s="627">
        <v>0</v>
      </c>
      <c r="BO2928" s="627">
        <v>0</v>
      </c>
      <c r="BP2928" s="627">
        <v>0</v>
      </c>
      <c r="BQ2928" s="627">
        <v>0</v>
      </c>
      <c r="BR2928" s="627">
        <v>0</v>
      </c>
      <c r="BS2928" s="627">
        <v>0</v>
      </c>
      <c r="BT2928" s="627">
        <v>0</v>
      </c>
      <c r="BU2928" s="627">
        <v>1</v>
      </c>
      <c r="BV2928" s="627">
        <v>0</v>
      </c>
      <c r="BW2928" s="627">
        <v>0</v>
      </c>
      <c r="BX2928" s="627">
        <v>0</v>
      </c>
      <c r="BY2928" s="627">
        <v>0</v>
      </c>
      <c r="CA2928" s="394" t="s">
        <v>1190</v>
      </c>
      <c r="CB2928" s="393" t="s">
        <v>1191</v>
      </c>
      <c r="CC2928" s="393" t="str">
        <f t="shared" si="440"/>
        <v>Dhaka_Metropolitan_BRAC_AreaWise_02 Aftabnagor</v>
      </c>
      <c r="CD2928" s="627">
        <v>1</v>
      </c>
      <c r="CE2928" s="627">
        <v>0</v>
      </c>
      <c r="CF2928" s="627">
        <v>0</v>
      </c>
      <c r="CG2928" s="627">
        <v>0</v>
      </c>
      <c r="CH2928" s="627">
        <v>0</v>
      </c>
      <c r="CI2928" s="627">
        <v>0</v>
      </c>
      <c r="CJ2928" s="627">
        <v>0</v>
      </c>
      <c r="CK2928" s="627">
        <v>0</v>
      </c>
      <c r="CN2928" s="394" t="s">
        <v>1190</v>
      </c>
      <c r="CO2928" s="393" t="s">
        <v>1191</v>
      </c>
      <c r="CP2928" s="393" t="str">
        <f t="shared" si="441"/>
        <v>Dhaka_Metropolitan_BRAC_AreaWise_02 Aftabnagor</v>
      </c>
      <c r="CQ2928" s="627">
        <v>0</v>
      </c>
      <c r="CR2928" s="627">
        <v>0</v>
      </c>
      <c r="CS2928" s="627">
        <v>0</v>
      </c>
      <c r="CT2928" s="627">
        <v>0</v>
      </c>
      <c r="CU2928" s="627">
        <v>0</v>
      </c>
      <c r="CV2928" s="627">
        <v>0</v>
      </c>
      <c r="CW2928" s="627">
        <v>0</v>
      </c>
      <c r="CX2928" s="627">
        <v>0</v>
      </c>
      <c r="CZ2928" s="394" t="s">
        <v>1190</v>
      </c>
      <c r="DA2928" s="393" t="s">
        <v>1191</v>
      </c>
      <c r="DB2928" s="393" t="str">
        <f t="shared" si="425"/>
        <v>Dhaka_Metropolitan_BRAC_AreaWise_02 Aftabnagor</v>
      </c>
      <c r="DC2928" s="566">
        <v>0</v>
      </c>
      <c r="DD2928"/>
      <c r="DE2928" s="394" t="s">
        <v>1190</v>
      </c>
      <c r="DF2928" s="393" t="s">
        <v>1191</v>
      </c>
      <c r="DG2928" s="393" t="str">
        <f t="shared" si="426"/>
        <v>Dhaka_Metropolitan_BRAC_AreaWise_02 Aftabnagor</v>
      </c>
      <c r="DH2928" s="566">
        <v>0</v>
      </c>
      <c r="DI2928"/>
      <c r="DJ2928" s="394" t="s">
        <v>1190</v>
      </c>
      <c r="DK2928" s="393" t="s">
        <v>1191</v>
      </c>
      <c r="DL2928" s="393" t="str">
        <f t="shared" si="427"/>
        <v>Dhaka_Metropolitan_BRAC_AreaWise_02 Aftabnagor</v>
      </c>
      <c r="DM2928" s="566"/>
      <c r="DN2928"/>
      <c r="DO2928" s="394" t="s">
        <v>1190</v>
      </c>
      <c r="DP2928" s="393" t="s">
        <v>1191</v>
      </c>
      <c r="DQ2928" s="393" t="str">
        <f t="shared" si="428"/>
        <v>Dhaka_Metropolitan_BRAC_AreaWise_02 Aftabnagor</v>
      </c>
      <c r="DR2928" s="566"/>
    </row>
    <row r="2929" spans="1:122" ht="15" hidden="1" x14ac:dyDescent="0.25">
      <c r="A2929" s="394" t="s">
        <v>1190</v>
      </c>
      <c r="B2929" s="401" t="s">
        <v>1192</v>
      </c>
      <c r="C2929" s="393" t="str">
        <f t="shared" ref="C2929:C2935" si="442">A2929&amp;" "&amp;B2929</f>
        <v>Dhaka_Metropolitan_BRAC_AreaWise_02 Circular Road</v>
      </c>
      <c r="D2929" s="626">
        <v>3</v>
      </c>
      <c r="E2929" s="626">
        <v>0</v>
      </c>
      <c r="F2929" s="626">
        <v>0</v>
      </c>
      <c r="G2929" s="626">
        <v>0</v>
      </c>
      <c r="H2929" s="626">
        <v>0</v>
      </c>
      <c r="I2929" s="626">
        <v>0</v>
      </c>
      <c r="J2929" s="626">
        <v>0</v>
      </c>
      <c r="K2929" s="626">
        <v>0</v>
      </c>
      <c r="L2929" s="626">
        <v>0</v>
      </c>
      <c r="M2929" s="626">
        <v>0</v>
      </c>
      <c r="N2929" s="626">
        <v>2</v>
      </c>
      <c r="O2929" s="626">
        <v>0</v>
      </c>
      <c r="P2929" s="626">
        <v>0</v>
      </c>
      <c r="Q2929" s="626">
        <v>0</v>
      </c>
      <c r="R2929" s="626">
        <v>0</v>
      </c>
      <c r="U2929" s="394" t="s">
        <v>1190</v>
      </c>
      <c r="V2929" s="401" t="s">
        <v>1192</v>
      </c>
      <c r="W2929" s="393" t="str">
        <f t="shared" ref="W2929:W2935" si="443">U2929&amp;" "&amp;V2929</f>
        <v>Dhaka_Metropolitan_BRAC_AreaWise_02 Circular Road</v>
      </c>
      <c r="X2929" s="626">
        <v>1</v>
      </c>
      <c r="Y2929" s="626">
        <v>0</v>
      </c>
      <c r="Z2929" s="626">
        <v>0</v>
      </c>
      <c r="AA2929" s="626">
        <v>0</v>
      </c>
      <c r="AB2929" s="626">
        <v>0</v>
      </c>
      <c r="AC2929" s="626">
        <v>0</v>
      </c>
      <c r="AD2929" s="626">
        <v>0</v>
      </c>
      <c r="AE2929" s="626">
        <v>0</v>
      </c>
      <c r="AF2929" s="626">
        <v>0</v>
      </c>
      <c r="AG2929" s="626">
        <v>0</v>
      </c>
      <c r="AH2929" s="626">
        <v>5</v>
      </c>
      <c r="AI2929" s="626">
        <v>0</v>
      </c>
      <c r="AJ2929" s="626">
        <v>0</v>
      </c>
      <c r="AK2929" s="626">
        <v>0</v>
      </c>
      <c r="AL2929" s="626">
        <v>0</v>
      </c>
      <c r="AO2929" s="394" t="s">
        <v>1190</v>
      </c>
      <c r="AP2929" s="401" t="s">
        <v>1192</v>
      </c>
      <c r="AQ2929" s="393" t="str">
        <f t="shared" ref="AQ2929:AQ2935" si="444">AO2929&amp;" "&amp;AP2929</f>
        <v>Dhaka_Metropolitan_BRAC_AreaWise_02 Circular Road</v>
      </c>
      <c r="AR2929" s="627">
        <v>0</v>
      </c>
      <c r="AS2929" s="627">
        <v>0</v>
      </c>
      <c r="AT2929" s="627">
        <v>0</v>
      </c>
      <c r="AU2929" s="627">
        <v>0</v>
      </c>
      <c r="AV2929" s="627">
        <v>0</v>
      </c>
      <c r="AW2929" s="627">
        <v>0</v>
      </c>
      <c r="AX2929" s="627">
        <v>0</v>
      </c>
      <c r="AY2929" s="627">
        <v>0</v>
      </c>
      <c r="AZ2929" s="627">
        <v>0</v>
      </c>
      <c r="BA2929" s="627">
        <v>0</v>
      </c>
      <c r="BB2929" s="627">
        <v>0</v>
      </c>
      <c r="BC2929" s="627">
        <v>0</v>
      </c>
      <c r="BD2929" s="627">
        <v>0</v>
      </c>
      <c r="BE2929" s="627">
        <v>0</v>
      </c>
      <c r="BF2929" s="627">
        <v>0</v>
      </c>
      <c r="BH2929" s="394" t="s">
        <v>1190</v>
      </c>
      <c r="BI2929" s="401" t="s">
        <v>1192</v>
      </c>
      <c r="BJ2929" s="393" t="str">
        <f t="shared" ref="BJ2929:BJ2935" si="445">BH2929&amp;" "&amp;BI2929</f>
        <v>Dhaka_Metropolitan_BRAC_AreaWise_02 Circular Road</v>
      </c>
      <c r="BK2929" s="627">
        <v>0</v>
      </c>
      <c r="BL2929" s="627">
        <v>0</v>
      </c>
      <c r="BM2929" s="627">
        <v>0</v>
      </c>
      <c r="BN2929" s="627">
        <v>0</v>
      </c>
      <c r="BO2929" s="627">
        <v>0</v>
      </c>
      <c r="BP2929" s="627">
        <v>0</v>
      </c>
      <c r="BQ2929" s="627">
        <v>0</v>
      </c>
      <c r="BR2929" s="627">
        <v>0</v>
      </c>
      <c r="BS2929" s="627">
        <v>0</v>
      </c>
      <c r="BT2929" s="627">
        <v>0</v>
      </c>
      <c r="BU2929" s="627">
        <v>0</v>
      </c>
      <c r="BV2929" s="627">
        <v>0</v>
      </c>
      <c r="BW2929" s="627">
        <v>0</v>
      </c>
      <c r="BX2929" s="627">
        <v>0</v>
      </c>
      <c r="BY2929" s="627">
        <v>0</v>
      </c>
      <c r="CA2929" s="394" t="s">
        <v>1190</v>
      </c>
      <c r="CB2929" s="401" t="s">
        <v>1192</v>
      </c>
      <c r="CC2929" s="393" t="str">
        <f t="shared" ref="CC2929:CC2935" si="446">CA2929&amp;" "&amp;CB2929</f>
        <v>Dhaka_Metropolitan_BRAC_AreaWise_02 Circular Road</v>
      </c>
      <c r="CD2929" s="627">
        <v>0</v>
      </c>
      <c r="CE2929" s="627">
        <v>0</v>
      </c>
      <c r="CF2929" s="627">
        <v>0</v>
      </c>
      <c r="CG2929" s="627">
        <v>0</v>
      </c>
      <c r="CH2929" s="627">
        <v>0</v>
      </c>
      <c r="CI2929" s="627">
        <v>0</v>
      </c>
      <c r="CJ2929" s="627">
        <v>0</v>
      </c>
      <c r="CK2929" s="627">
        <v>0</v>
      </c>
      <c r="CN2929" s="394" t="s">
        <v>1190</v>
      </c>
      <c r="CO2929" s="401" t="s">
        <v>1192</v>
      </c>
      <c r="CP2929" s="393" t="str">
        <f t="shared" ref="CP2929:CP2935" si="447">CN2929&amp;" "&amp;CO2929</f>
        <v>Dhaka_Metropolitan_BRAC_AreaWise_02 Circular Road</v>
      </c>
      <c r="CQ2929" s="627">
        <v>0</v>
      </c>
      <c r="CR2929" s="627">
        <v>0</v>
      </c>
      <c r="CS2929" s="627">
        <v>0</v>
      </c>
      <c r="CT2929" s="627">
        <v>0</v>
      </c>
      <c r="CU2929" s="627">
        <v>0</v>
      </c>
      <c r="CV2929" s="627">
        <v>0</v>
      </c>
      <c r="CW2929" s="627">
        <v>0</v>
      </c>
      <c r="CX2929" s="627">
        <v>0</v>
      </c>
      <c r="CZ2929" s="394" t="s">
        <v>1190</v>
      </c>
      <c r="DA2929" s="401" t="s">
        <v>1192</v>
      </c>
      <c r="DB2929" s="393" t="str">
        <f t="shared" si="425"/>
        <v>Dhaka_Metropolitan_BRAC_AreaWise_02 Circular Road</v>
      </c>
      <c r="DC2929" s="566">
        <v>0</v>
      </c>
      <c r="DD2929"/>
      <c r="DE2929" s="394" t="s">
        <v>1190</v>
      </c>
      <c r="DF2929" s="401" t="s">
        <v>1192</v>
      </c>
      <c r="DG2929" s="393" t="str">
        <f t="shared" si="426"/>
        <v>Dhaka_Metropolitan_BRAC_AreaWise_02 Circular Road</v>
      </c>
      <c r="DH2929" s="566">
        <v>2</v>
      </c>
      <c r="DI2929"/>
      <c r="DJ2929" s="394" t="s">
        <v>1190</v>
      </c>
      <c r="DK2929" s="401" t="s">
        <v>1192</v>
      </c>
      <c r="DL2929" s="393" t="str">
        <f t="shared" si="427"/>
        <v>Dhaka_Metropolitan_BRAC_AreaWise_02 Circular Road</v>
      </c>
      <c r="DM2929" s="566"/>
      <c r="DN2929"/>
      <c r="DO2929" s="394" t="s">
        <v>1190</v>
      </c>
      <c r="DP2929" s="401" t="s">
        <v>1192</v>
      </c>
      <c r="DQ2929" s="393" t="str">
        <f t="shared" si="428"/>
        <v>Dhaka_Metropolitan_BRAC_AreaWise_02 Circular Road</v>
      </c>
      <c r="DR2929" s="566"/>
    </row>
    <row r="2930" spans="1:122" ht="15" hidden="1" x14ac:dyDescent="0.25">
      <c r="A2930" s="394" t="s">
        <v>1190</v>
      </c>
      <c r="B2930" s="401" t="s">
        <v>1193</v>
      </c>
      <c r="C2930" s="393" t="str">
        <f t="shared" si="442"/>
        <v>Dhaka_Metropolitan_BRAC_AreaWise_02 Dhalpur</v>
      </c>
      <c r="D2930" s="626">
        <v>15</v>
      </c>
      <c r="E2930" s="626">
        <v>0</v>
      </c>
      <c r="F2930" s="626">
        <v>0</v>
      </c>
      <c r="G2930" s="626">
        <v>0</v>
      </c>
      <c r="H2930" s="626">
        <v>0</v>
      </c>
      <c r="I2930" s="626">
        <v>2</v>
      </c>
      <c r="J2930" s="626">
        <v>0</v>
      </c>
      <c r="K2930" s="626">
        <v>0</v>
      </c>
      <c r="L2930" s="626">
        <v>0</v>
      </c>
      <c r="M2930" s="626">
        <v>0</v>
      </c>
      <c r="N2930" s="626">
        <v>10</v>
      </c>
      <c r="O2930" s="626">
        <v>0</v>
      </c>
      <c r="P2930" s="626">
        <v>0</v>
      </c>
      <c r="Q2930" s="626">
        <v>0</v>
      </c>
      <c r="R2930" s="626">
        <v>0</v>
      </c>
      <c r="U2930" s="394" t="s">
        <v>1190</v>
      </c>
      <c r="V2930" s="401" t="s">
        <v>1193</v>
      </c>
      <c r="W2930" s="393" t="str">
        <f t="shared" si="443"/>
        <v>Dhaka_Metropolitan_BRAC_AreaWise_02 Dhalpur</v>
      </c>
      <c r="X2930" s="626">
        <v>14</v>
      </c>
      <c r="Y2930" s="626">
        <v>2</v>
      </c>
      <c r="Z2930" s="626">
        <v>0</v>
      </c>
      <c r="AA2930" s="626">
        <v>0</v>
      </c>
      <c r="AB2930" s="626">
        <v>0</v>
      </c>
      <c r="AC2930" s="626">
        <v>1</v>
      </c>
      <c r="AD2930" s="626">
        <v>0</v>
      </c>
      <c r="AE2930" s="626">
        <v>0</v>
      </c>
      <c r="AF2930" s="626">
        <v>0</v>
      </c>
      <c r="AG2930" s="626">
        <v>0</v>
      </c>
      <c r="AH2930" s="626">
        <v>8</v>
      </c>
      <c r="AI2930" s="626">
        <v>1</v>
      </c>
      <c r="AJ2930" s="626">
        <v>0</v>
      </c>
      <c r="AK2930" s="626">
        <v>0</v>
      </c>
      <c r="AL2930" s="626">
        <v>0</v>
      </c>
      <c r="AO2930" s="394" t="s">
        <v>1190</v>
      </c>
      <c r="AP2930" s="401" t="s">
        <v>1193</v>
      </c>
      <c r="AQ2930" s="393" t="str">
        <f t="shared" si="444"/>
        <v>Dhaka_Metropolitan_BRAC_AreaWise_02 Dhalpur</v>
      </c>
      <c r="AR2930" s="627">
        <v>0</v>
      </c>
      <c r="AS2930" s="627">
        <v>0</v>
      </c>
      <c r="AT2930" s="627">
        <v>0</v>
      </c>
      <c r="AU2930" s="627">
        <v>0</v>
      </c>
      <c r="AV2930" s="627">
        <v>0</v>
      </c>
      <c r="AW2930" s="627">
        <v>0</v>
      </c>
      <c r="AX2930" s="627">
        <v>0</v>
      </c>
      <c r="AY2930" s="627">
        <v>0</v>
      </c>
      <c r="AZ2930" s="627">
        <v>0</v>
      </c>
      <c r="BA2930" s="627">
        <v>0</v>
      </c>
      <c r="BB2930" s="627">
        <v>1</v>
      </c>
      <c r="BC2930" s="627">
        <v>0</v>
      </c>
      <c r="BD2930" s="627">
        <v>0</v>
      </c>
      <c r="BE2930" s="627">
        <v>0</v>
      </c>
      <c r="BF2930" s="627">
        <v>0</v>
      </c>
      <c r="BH2930" s="394" t="s">
        <v>1190</v>
      </c>
      <c r="BI2930" s="401" t="s">
        <v>1193</v>
      </c>
      <c r="BJ2930" s="393" t="str">
        <f t="shared" si="445"/>
        <v>Dhaka_Metropolitan_BRAC_AreaWise_02 Dhalpur</v>
      </c>
      <c r="BK2930" s="627">
        <v>0</v>
      </c>
      <c r="BL2930" s="627">
        <v>1</v>
      </c>
      <c r="BM2930" s="627">
        <v>0</v>
      </c>
      <c r="BN2930" s="627">
        <v>0</v>
      </c>
      <c r="BO2930" s="627">
        <v>0</v>
      </c>
      <c r="BP2930" s="627">
        <v>0</v>
      </c>
      <c r="BQ2930" s="627">
        <v>0</v>
      </c>
      <c r="BR2930" s="627">
        <v>0</v>
      </c>
      <c r="BS2930" s="627">
        <v>0</v>
      </c>
      <c r="BT2930" s="627">
        <v>0</v>
      </c>
      <c r="BU2930" s="627">
        <v>1</v>
      </c>
      <c r="BV2930" s="627">
        <v>0</v>
      </c>
      <c r="BW2930" s="627">
        <v>0</v>
      </c>
      <c r="BX2930" s="627">
        <v>0</v>
      </c>
      <c r="BY2930" s="627">
        <v>0</v>
      </c>
      <c r="CA2930" s="394" t="s">
        <v>1190</v>
      </c>
      <c r="CB2930" s="401" t="s">
        <v>1193</v>
      </c>
      <c r="CC2930" s="393" t="str">
        <f t="shared" si="446"/>
        <v>Dhaka_Metropolitan_BRAC_AreaWise_02 Dhalpur</v>
      </c>
      <c r="CD2930" s="627">
        <v>0</v>
      </c>
      <c r="CE2930" s="627">
        <v>0</v>
      </c>
      <c r="CF2930" s="627">
        <v>1</v>
      </c>
      <c r="CG2930" s="627">
        <v>0</v>
      </c>
      <c r="CH2930" s="627">
        <v>0</v>
      </c>
      <c r="CI2930" s="627">
        <v>0</v>
      </c>
      <c r="CJ2930" s="627">
        <v>0</v>
      </c>
      <c r="CK2930" s="627">
        <v>0</v>
      </c>
      <c r="CN2930" s="394" t="s">
        <v>1190</v>
      </c>
      <c r="CO2930" s="401" t="s">
        <v>1193</v>
      </c>
      <c r="CP2930" s="393" t="str">
        <f t="shared" si="447"/>
        <v>Dhaka_Metropolitan_BRAC_AreaWise_02 Dhalpur</v>
      </c>
      <c r="CQ2930" s="627">
        <v>0</v>
      </c>
      <c r="CR2930" s="627">
        <v>0</v>
      </c>
      <c r="CS2930" s="627">
        <v>0</v>
      </c>
      <c r="CT2930" s="627">
        <v>0</v>
      </c>
      <c r="CU2930" s="627">
        <v>0</v>
      </c>
      <c r="CV2930" s="627">
        <v>0</v>
      </c>
      <c r="CW2930" s="627">
        <v>0</v>
      </c>
      <c r="CX2930" s="627">
        <v>0</v>
      </c>
      <c r="CZ2930" s="394" t="s">
        <v>1190</v>
      </c>
      <c r="DA2930" s="401" t="s">
        <v>1193</v>
      </c>
      <c r="DB2930" s="393" t="str">
        <f t="shared" si="425"/>
        <v>Dhaka_Metropolitan_BRAC_AreaWise_02 Dhalpur</v>
      </c>
      <c r="DC2930" s="566">
        <v>1</v>
      </c>
      <c r="DD2930"/>
      <c r="DE2930" s="394" t="s">
        <v>1190</v>
      </c>
      <c r="DF2930" s="401" t="s">
        <v>1193</v>
      </c>
      <c r="DG2930" s="393" t="str">
        <f t="shared" si="426"/>
        <v>Dhaka_Metropolitan_BRAC_AreaWise_02 Dhalpur</v>
      </c>
      <c r="DH2930" s="566">
        <v>1</v>
      </c>
      <c r="DI2930"/>
      <c r="DJ2930" s="394" t="s">
        <v>1190</v>
      </c>
      <c r="DK2930" s="401" t="s">
        <v>1193</v>
      </c>
      <c r="DL2930" s="393" t="str">
        <f t="shared" si="427"/>
        <v>Dhaka_Metropolitan_BRAC_AreaWise_02 Dhalpur</v>
      </c>
      <c r="DM2930" s="566"/>
      <c r="DN2930"/>
      <c r="DO2930" s="394" t="s">
        <v>1190</v>
      </c>
      <c r="DP2930" s="401" t="s">
        <v>1193</v>
      </c>
      <c r="DQ2930" s="393" t="str">
        <f t="shared" si="428"/>
        <v>Dhaka_Metropolitan_BRAC_AreaWise_02 Dhalpur</v>
      </c>
      <c r="DR2930" s="566"/>
    </row>
    <row r="2931" spans="1:122" ht="15" hidden="1" x14ac:dyDescent="0.25">
      <c r="A2931" s="394" t="s">
        <v>1190</v>
      </c>
      <c r="B2931" t="s">
        <v>1194</v>
      </c>
      <c r="C2931" s="393" t="str">
        <f t="shared" si="442"/>
        <v>Dhaka_Metropolitan_BRAC_AreaWise_02 Green Road</v>
      </c>
      <c r="D2931" s="626">
        <v>0</v>
      </c>
      <c r="E2931" s="626">
        <v>0</v>
      </c>
      <c r="F2931" s="626">
        <v>0</v>
      </c>
      <c r="G2931" s="626">
        <v>0</v>
      </c>
      <c r="H2931" s="626">
        <v>0</v>
      </c>
      <c r="I2931" s="626">
        <v>0</v>
      </c>
      <c r="J2931" s="626">
        <v>0</v>
      </c>
      <c r="K2931" s="626">
        <v>0</v>
      </c>
      <c r="L2931" s="626">
        <v>0</v>
      </c>
      <c r="M2931" s="626">
        <v>0</v>
      </c>
      <c r="N2931" s="626">
        <v>1</v>
      </c>
      <c r="O2931" s="626">
        <v>0</v>
      </c>
      <c r="P2931" s="626">
        <v>0</v>
      </c>
      <c r="Q2931" s="626">
        <v>0</v>
      </c>
      <c r="R2931" s="626">
        <v>0</v>
      </c>
      <c r="U2931" s="394" t="s">
        <v>1190</v>
      </c>
      <c r="V2931" t="s">
        <v>1194</v>
      </c>
      <c r="W2931" s="393" t="str">
        <f t="shared" si="443"/>
        <v>Dhaka_Metropolitan_BRAC_AreaWise_02 Green Road</v>
      </c>
      <c r="X2931" s="626">
        <v>0</v>
      </c>
      <c r="Y2931" s="626">
        <v>1</v>
      </c>
      <c r="Z2931" s="626">
        <v>0</v>
      </c>
      <c r="AA2931" s="626">
        <v>0</v>
      </c>
      <c r="AB2931" s="626">
        <v>0</v>
      </c>
      <c r="AC2931" s="626">
        <v>0</v>
      </c>
      <c r="AD2931" s="626">
        <v>0</v>
      </c>
      <c r="AE2931" s="626">
        <v>0</v>
      </c>
      <c r="AF2931" s="626">
        <v>0</v>
      </c>
      <c r="AG2931" s="626">
        <v>0</v>
      </c>
      <c r="AH2931" s="626">
        <v>2</v>
      </c>
      <c r="AI2931" s="626">
        <v>0</v>
      </c>
      <c r="AJ2931" s="626">
        <v>0</v>
      </c>
      <c r="AK2931" s="626">
        <v>0</v>
      </c>
      <c r="AL2931" s="626">
        <v>0</v>
      </c>
      <c r="AO2931" s="394" t="s">
        <v>1190</v>
      </c>
      <c r="AP2931" t="s">
        <v>1194</v>
      </c>
      <c r="AQ2931" s="393" t="str">
        <f t="shared" si="444"/>
        <v>Dhaka_Metropolitan_BRAC_AreaWise_02 Green Road</v>
      </c>
      <c r="AR2931" s="627">
        <v>0</v>
      </c>
      <c r="AS2931" s="627">
        <v>0</v>
      </c>
      <c r="AT2931" s="627">
        <v>0</v>
      </c>
      <c r="AU2931" s="627">
        <v>0</v>
      </c>
      <c r="AV2931" s="627">
        <v>0</v>
      </c>
      <c r="AW2931" s="627">
        <v>0</v>
      </c>
      <c r="AX2931" s="627">
        <v>0</v>
      </c>
      <c r="AY2931" s="627">
        <v>0</v>
      </c>
      <c r="AZ2931" s="627">
        <v>0</v>
      </c>
      <c r="BA2931" s="627">
        <v>0</v>
      </c>
      <c r="BB2931" s="627">
        <v>0</v>
      </c>
      <c r="BC2931" s="627">
        <v>0</v>
      </c>
      <c r="BD2931" s="627">
        <v>0</v>
      </c>
      <c r="BE2931" s="627">
        <v>0</v>
      </c>
      <c r="BF2931" s="627">
        <v>0</v>
      </c>
      <c r="BH2931" s="394" t="s">
        <v>1190</v>
      </c>
      <c r="BI2931" t="s">
        <v>1194</v>
      </c>
      <c r="BJ2931" s="393" t="str">
        <f t="shared" si="445"/>
        <v>Dhaka_Metropolitan_BRAC_AreaWise_02 Green Road</v>
      </c>
      <c r="BK2931" s="627">
        <v>0</v>
      </c>
      <c r="BL2931" s="627">
        <v>0</v>
      </c>
      <c r="BM2931" s="627">
        <v>0</v>
      </c>
      <c r="BN2931" s="627">
        <v>0</v>
      </c>
      <c r="BO2931" s="627">
        <v>0</v>
      </c>
      <c r="BP2931" s="627">
        <v>0</v>
      </c>
      <c r="BQ2931" s="627">
        <v>0</v>
      </c>
      <c r="BR2931" s="627">
        <v>0</v>
      </c>
      <c r="BS2931" s="627">
        <v>0</v>
      </c>
      <c r="BT2931" s="627">
        <v>0</v>
      </c>
      <c r="BU2931" s="627">
        <v>1</v>
      </c>
      <c r="BV2931" s="627">
        <v>0</v>
      </c>
      <c r="BW2931" s="627">
        <v>0</v>
      </c>
      <c r="BX2931" s="627">
        <v>0</v>
      </c>
      <c r="BY2931" s="627">
        <v>0</v>
      </c>
      <c r="CA2931" s="394" t="s">
        <v>1190</v>
      </c>
      <c r="CB2931" t="s">
        <v>1194</v>
      </c>
      <c r="CC2931" s="393" t="str">
        <f t="shared" si="446"/>
        <v>Dhaka_Metropolitan_BRAC_AreaWise_02 Green Road</v>
      </c>
      <c r="CD2931" s="627">
        <v>0</v>
      </c>
      <c r="CE2931" s="627">
        <v>0</v>
      </c>
      <c r="CF2931" s="627">
        <v>0</v>
      </c>
      <c r="CG2931" s="627">
        <v>0</v>
      </c>
      <c r="CH2931" s="627">
        <v>0</v>
      </c>
      <c r="CI2931" s="627">
        <v>0</v>
      </c>
      <c r="CJ2931" s="627">
        <v>0</v>
      </c>
      <c r="CK2931" s="627">
        <v>0</v>
      </c>
      <c r="CN2931" s="394" t="s">
        <v>1190</v>
      </c>
      <c r="CO2931" t="s">
        <v>1194</v>
      </c>
      <c r="CP2931" s="393" t="str">
        <f t="shared" si="447"/>
        <v>Dhaka_Metropolitan_BRAC_AreaWise_02 Green Road</v>
      </c>
      <c r="CQ2931" s="627">
        <v>0</v>
      </c>
      <c r="CR2931" s="627">
        <v>0</v>
      </c>
      <c r="CS2931" s="627">
        <v>0</v>
      </c>
      <c r="CT2931" s="627">
        <v>0</v>
      </c>
      <c r="CU2931" s="627">
        <v>0</v>
      </c>
      <c r="CV2931" s="627">
        <v>0</v>
      </c>
      <c r="CW2931" s="627">
        <v>0</v>
      </c>
      <c r="CX2931" s="627">
        <v>0</v>
      </c>
      <c r="CZ2931" s="394" t="s">
        <v>1190</v>
      </c>
      <c r="DA2931" t="s">
        <v>1194</v>
      </c>
      <c r="DB2931" s="393" t="str">
        <f t="shared" si="425"/>
        <v>Dhaka_Metropolitan_BRAC_AreaWise_02 Green Road</v>
      </c>
      <c r="DC2931" s="566">
        <v>0</v>
      </c>
      <c r="DD2931"/>
      <c r="DE2931" s="394" t="s">
        <v>1190</v>
      </c>
      <c r="DF2931" t="s">
        <v>1194</v>
      </c>
      <c r="DG2931" s="393" t="str">
        <f t="shared" si="426"/>
        <v>Dhaka_Metropolitan_BRAC_AreaWise_02 Green Road</v>
      </c>
      <c r="DH2931" s="566">
        <v>0</v>
      </c>
      <c r="DI2931"/>
      <c r="DJ2931" s="394" t="s">
        <v>1190</v>
      </c>
      <c r="DK2931" t="s">
        <v>1194</v>
      </c>
      <c r="DL2931" s="393" t="str">
        <f t="shared" si="427"/>
        <v>Dhaka_Metropolitan_BRAC_AreaWise_02 Green Road</v>
      </c>
      <c r="DM2931" s="566"/>
      <c r="DN2931"/>
      <c r="DO2931" s="394" t="s">
        <v>1190</v>
      </c>
      <c r="DP2931" t="s">
        <v>1194</v>
      </c>
      <c r="DQ2931" s="393" t="str">
        <f t="shared" si="428"/>
        <v>Dhaka_Metropolitan_BRAC_AreaWise_02 Green Road</v>
      </c>
      <c r="DR2931" s="566"/>
    </row>
    <row r="2932" spans="1:122" ht="15" hidden="1" x14ac:dyDescent="0.25">
      <c r="A2932" s="394" t="s">
        <v>1190</v>
      </c>
      <c r="B2932" t="s">
        <v>1195</v>
      </c>
      <c r="C2932" s="393" t="str">
        <f t="shared" si="442"/>
        <v>Dhaka_Metropolitan_BRAC_AreaWise_02 Mirpur-11</v>
      </c>
      <c r="D2932" s="626">
        <v>6</v>
      </c>
      <c r="E2932" s="626">
        <v>2</v>
      </c>
      <c r="F2932" s="626">
        <v>0</v>
      </c>
      <c r="G2932" s="626">
        <v>0</v>
      </c>
      <c r="H2932" s="626">
        <v>0</v>
      </c>
      <c r="I2932" s="626">
        <v>0</v>
      </c>
      <c r="J2932" s="626">
        <v>0</v>
      </c>
      <c r="K2932" s="626">
        <v>0</v>
      </c>
      <c r="L2932" s="626">
        <v>0</v>
      </c>
      <c r="M2932" s="626">
        <v>0</v>
      </c>
      <c r="N2932" s="626">
        <v>11</v>
      </c>
      <c r="O2932" s="626">
        <v>0</v>
      </c>
      <c r="P2932" s="626">
        <v>0</v>
      </c>
      <c r="Q2932" s="626">
        <v>0</v>
      </c>
      <c r="R2932" s="626">
        <v>0</v>
      </c>
      <c r="U2932" s="394" t="s">
        <v>1190</v>
      </c>
      <c r="V2932" t="s">
        <v>1195</v>
      </c>
      <c r="W2932" s="393" t="str">
        <f t="shared" si="443"/>
        <v>Dhaka_Metropolitan_BRAC_AreaWise_02 Mirpur-11</v>
      </c>
      <c r="X2932" s="626">
        <v>8</v>
      </c>
      <c r="Y2932" s="626">
        <v>3</v>
      </c>
      <c r="Z2932" s="626">
        <v>0</v>
      </c>
      <c r="AA2932" s="626">
        <v>0</v>
      </c>
      <c r="AB2932" s="626">
        <v>0</v>
      </c>
      <c r="AC2932" s="626">
        <v>1</v>
      </c>
      <c r="AD2932" s="626">
        <v>2</v>
      </c>
      <c r="AE2932" s="626">
        <v>0</v>
      </c>
      <c r="AF2932" s="626">
        <v>0</v>
      </c>
      <c r="AG2932" s="626">
        <v>0</v>
      </c>
      <c r="AH2932" s="626">
        <v>16</v>
      </c>
      <c r="AI2932" s="626">
        <v>1</v>
      </c>
      <c r="AJ2932" s="626">
        <v>0</v>
      </c>
      <c r="AK2932" s="626">
        <v>0</v>
      </c>
      <c r="AL2932" s="626">
        <v>0</v>
      </c>
      <c r="AO2932" s="394" t="s">
        <v>1190</v>
      </c>
      <c r="AP2932" t="s">
        <v>1195</v>
      </c>
      <c r="AQ2932" s="393" t="str">
        <f t="shared" si="444"/>
        <v>Dhaka_Metropolitan_BRAC_AreaWise_02 Mirpur-11</v>
      </c>
      <c r="AR2932" s="627">
        <v>0</v>
      </c>
      <c r="AS2932" s="627">
        <v>0</v>
      </c>
      <c r="AT2932" s="627">
        <v>0</v>
      </c>
      <c r="AU2932" s="627">
        <v>0</v>
      </c>
      <c r="AV2932" s="627">
        <v>0</v>
      </c>
      <c r="AW2932" s="627">
        <v>0</v>
      </c>
      <c r="AX2932" s="627">
        <v>0</v>
      </c>
      <c r="AY2932" s="627">
        <v>0</v>
      </c>
      <c r="AZ2932" s="627">
        <v>0</v>
      </c>
      <c r="BA2932" s="627">
        <v>0</v>
      </c>
      <c r="BB2932" s="627">
        <v>1</v>
      </c>
      <c r="BC2932" s="627">
        <v>0</v>
      </c>
      <c r="BD2932" s="627">
        <v>0</v>
      </c>
      <c r="BE2932" s="627">
        <v>0</v>
      </c>
      <c r="BF2932" s="627">
        <v>0</v>
      </c>
      <c r="BH2932" s="394" t="s">
        <v>1190</v>
      </c>
      <c r="BI2932" t="s">
        <v>1195</v>
      </c>
      <c r="BJ2932" s="393" t="str">
        <f t="shared" si="445"/>
        <v>Dhaka_Metropolitan_BRAC_AreaWise_02 Mirpur-11</v>
      </c>
      <c r="BK2932" s="627">
        <v>1</v>
      </c>
      <c r="BL2932" s="627">
        <v>0</v>
      </c>
      <c r="BM2932" s="627">
        <v>0</v>
      </c>
      <c r="BN2932" s="627">
        <v>0</v>
      </c>
      <c r="BO2932" s="627">
        <v>0</v>
      </c>
      <c r="BP2932" s="627">
        <v>0</v>
      </c>
      <c r="BQ2932" s="627">
        <v>0</v>
      </c>
      <c r="BR2932" s="627">
        <v>0</v>
      </c>
      <c r="BS2932" s="627">
        <v>0</v>
      </c>
      <c r="BT2932" s="627">
        <v>0</v>
      </c>
      <c r="BU2932" s="627">
        <v>1</v>
      </c>
      <c r="BV2932" s="627">
        <v>0</v>
      </c>
      <c r="BW2932" s="627">
        <v>0</v>
      </c>
      <c r="BX2932" s="627">
        <v>0</v>
      </c>
      <c r="BY2932" s="627">
        <v>0</v>
      </c>
      <c r="CA2932" s="394" t="s">
        <v>1190</v>
      </c>
      <c r="CB2932" t="s">
        <v>1195</v>
      </c>
      <c r="CC2932" s="393" t="str">
        <f t="shared" si="446"/>
        <v>Dhaka_Metropolitan_BRAC_AreaWise_02 Mirpur-11</v>
      </c>
      <c r="CD2932" s="627">
        <v>1</v>
      </c>
      <c r="CE2932" s="627">
        <v>0</v>
      </c>
      <c r="CF2932" s="627">
        <v>3</v>
      </c>
      <c r="CG2932" s="627">
        <v>0</v>
      </c>
      <c r="CH2932" s="627">
        <v>0</v>
      </c>
      <c r="CI2932" s="627">
        <v>0</v>
      </c>
      <c r="CJ2932" s="627">
        <v>0</v>
      </c>
      <c r="CK2932" s="627">
        <v>0</v>
      </c>
      <c r="CN2932" s="394" t="s">
        <v>1190</v>
      </c>
      <c r="CO2932" t="s">
        <v>1195</v>
      </c>
      <c r="CP2932" s="393" t="str">
        <f t="shared" si="447"/>
        <v>Dhaka_Metropolitan_BRAC_AreaWise_02 Mirpur-11</v>
      </c>
      <c r="CQ2932" s="627">
        <v>3</v>
      </c>
      <c r="CR2932" s="627">
        <v>0</v>
      </c>
      <c r="CS2932" s="627">
        <v>1</v>
      </c>
      <c r="CT2932" s="627">
        <v>0</v>
      </c>
      <c r="CU2932" s="627">
        <v>0</v>
      </c>
      <c r="CV2932" s="627">
        <v>0</v>
      </c>
      <c r="CW2932" s="627">
        <v>0</v>
      </c>
      <c r="CX2932" s="627">
        <v>0</v>
      </c>
      <c r="CZ2932" s="394" t="s">
        <v>1190</v>
      </c>
      <c r="DA2932" t="s">
        <v>1195</v>
      </c>
      <c r="DB2932" s="393" t="str">
        <f t="shared" si="425"/>
        <v>Dhaka_Metropolitan_BRAC_AreaWise_02 Mirpur-11</v>
      </c>
      <c r="DC2932" s="566">
        <v>0</v>
      </c>
      <c r="DD2932"/>
      <c r="DE2932" s="394" t="s">
        <v>1190</v>
      </c>
      <c r="DF2932" t="s">
        <v>1195</v>
      </c>
      <c r="DG2932" s="393" t="str">
        <f t="shared" si="426"/>
        <v>Dhaka_Metropolitan_BRAC_AreaWise_02 Mirpur-11</v>
      </c>
      <c r="DH2932" s="566">
        <v>0</v>
      </c>
      <c r="DI2932"/>
      <c r="DJ2932" s="394" t="s">
        <v>1190</v>
      </c>
      <c r="DK2932" t="s">
        <v>1195</v>
      </c>
      <c r="DL2932" s="393" t="str">
        <f t="shared" si="427"/>
        <v>Dhaka_Metropolitan_BRAC_AreaWise_02 Mirpur-11</v>
      </c>
      <c r="DM2932" s="566"/>
      <c r="DN2932"/>
      <c r="DO2932" s="394" t="s">
        <v>1190</v>
      </c>
      <c r="DP2932" t="s">
        <v>1195</v>
      </c>
      <c r="DQ2932" s="393" t="str">
        <f t="shared" si="428"/>
        <v>Dhaka_Metropolitan_BRAC_AreaWise_02 Mirpur-11</v>
      </c>
      <c r="DR2932" s="566"/>
    </row>
    <row r="2933" spans="1:122" ht="15" hidden="1" x14ac:dyDescent="0.25">
      <c r="A2933" s="394" t="s">
        <v>1190</v>
      </c>
      <c r="B2933" t="s">
        <v>1196</v>
      </c>
      <c r="C2933" s="393" t="str">
        <f t="shared" si="442"/>
        <v>Dhaka_Metropolitan_BRAC_AreaWise_02 Mirpur-13</v>
      </c>
      <c r="D2933" s="626">
        <v>2</v>
      </c>
      <c r="E2933" s="626">
        <v>2</v>
      </c>
      <c r="F2933" s="626">
        <v>0</v>
      </c>
      <c r="G2933" s="626">
        <v>0</v>
      </c>
      <c r="H2933" s="626">
        <v>0</v>
      </c>
      <c r="I2933" s="626">
        <v>0</v>
      </c>
      <c r="J2933" s="626">
        <v>0</v>
      </c>
      <c r="K2933" s="626">
        <v>0</v>
      </c>
      <c r="L2933" s="626">
        <v>0</v>
      </c>
      <c r="M2933" s="626">
        <v>0</v>
      </c>
      <c r="N2933" s="626">
        <v>0</v>
      </c>
      <c r="O2933" s="626">
        <v>0</v>
      </c>
      <c r="P2933" s="626">
        <v>0</v>
      </c>
      <c r="Q2933" s="626">
        <v>0</v>
      </c>
      <c r="R2933" s="626">
        <v>0</v>
      </c>
      <c r="U2933" s="394" t="s">
        <v>1190</v>
      </c>
      <c r="V2933" t="s">
        <v>1196</v>
      </c>
      <c r="W2933" s="393" t="str">
        <f t="shared" si="443"/>
        <v>Dhaka_Metropolitan_BRAC_AreaWise_02 Mirpur-13</v>
      </c>
      <c r="X2933" s="626">
        <v>1</v>
      </c>
      <c r="Y2933" s="626">
        <v>0</v>
      </c>
      <c r="Z2933" s="626">
        <v>0</v>
      </c>
      <c r="AA2933" s="626">
        <v>0</v>
      </c>
      <c r="AB2933" s="626">
        <v>0</v>
      </c>
      <c r="AC2933" s="626">
        <v>0</v>
      </c>
      <c r="AD2933" s="626">
        <v>0</v>
      </c>
      <c r="AE2933" s="626">
        <v>0</v>
      </c>
      <c r="AF2933" s="626">
        <v>0</v>
      </c>
      <c r="AG2933" s="626">
        <v>0</v>
      </c>
      <c r="AH2933" s="626">
        <v>1</v>
      </c>
      <c r="AI2933" s="626">
        <v>0</v>
      </c>
      <c r="AJ2933" s="626">
        <v>0</v>
      </c>
      <c r="AK2933" s="626">
        <v>0</v>
      </c>
      <c r="AL2933" s="626">
        <v>0</v>
      </c>
      <c r="AO2933" s="394" t="s">
        <v>1190</v>
      </c>
      <c r="AP2933" t="s">
        <v>1196</v>
      </c>
      <c r="AQ2933" s="393" t="str">
        <f t="shared" si="444"/>
        <v>Dhaka_Metropolitan_BRAC_AreaWise_02 Mirpur-13</v>
      </c>
      <c r="AR2933" s="627">
        <v>0</v>
      </c>
      <c r="AS2933" s="627">
        <v>0</v>
      </c>
      <c r="AT2933" s="627">
        <v>0</v>
      </c>
      <c r="AU2933" s="627">
        <v>0</v>
      </c>
      <c r="AV2933" s="627">
        <v>0</v>
      </c>
      <c r="AW2933" s="627">
        <v>0</v>
      </c>
      <c r="AX2933" s="627">
        <v>0</v>
      </c>
      <c r="AY2933" s="627">
        <v>0</v>
      </c>
      <c r="AZ2933" s="627">
        <v>0</v>
      </c>
      <c r="BA2933" s="627">
        <v>0</v>
      </c>
      <c r="BB2933" s="627">
        <v>0</v>
      </c>
      <c r="BC2933" s="627">
        <v>0</v>
      </c>
      <c r="BD2933" s="627">
        <v>0</v>
      </c>
      <c r="BE2933" s="627">
        <v>0</v>
      </c>
      <c r="BF2933" s="627">
        <v>0</v>
      </c>
      <c r="BH2933" s="394" t="s">
        <v>1190</v>
      </c>
      <c r="BI2933" t="s">
        <v>1196</v>
      </c>
      <c r="BJ2933" s="393" t="str">
        <f t="shared" si="445"/>
        <v>Dhaka_Metropolitan_BRAC_AreaWise_02 Mirpur-13</v>
      </c>
      <c r="BK2933" s="627">
        <v>0</v>
      </c>
      <c r="BL2933" s="627">
        <v>0</v>
      </c>
      <c r="BM2933" s="627">
        <v>0</v>
      </c>
      <c r="BN2933" s="627">
        <v>0</v>
      </c>
      <c r="BO2933" s="627">
        <v>0</v>
      </c>
      <c r="BP2933" s="627">
        <v>0</v>
      </c>
      <c r="BQ2933" s="627">
        <v>0</v>
      </c>
      <c r="BR2933" s="627">
        <v>0</v>
      </c>
      <c r="BS2933" s="627">
        <v>0</v>
      </c>
      <c r="BT2933" s="627">
        <v>0</v>
      </c>
      <c r="BU2933" s="627">
        <v>0</v>
      </c>
      <c r="BV2933" s="627">
        <v>0</v>
      </c>
      <c r="BW2933" s="627">
        <v>0</v>
      </c>
      <c r="BX2933" s="627">
        <v>0</v>
      </c>
      <c r="BY2933" s="627">
        <v>0</v>
      </c>
      <c r="CA2933" s="394" t="s">
        <v>1190</v>
      </c>
      <c r="CB2933" t="s">
        <v>1196</v>
      </c>
      <c r="CC2933" s="393" t="str">
        <f t="shared" si="446"/>
        <v>Dhaka_Metropolitan_BRAC_AreaWise_02 Mirpur-13</v>
      </c>
      <c r="CD2933" s="627">
        <v>0</v>
      </c>
      <c r="CE2933" s="627">
        <v>0</v>
      </c>
      <c r="CF2933" s="627">
        <v>0</v>
      </c>
      <c r="CG2933" s="627">
        <v>0</v>
      </c>
      <c r="CH2933" s="627">
        <v>0</v>
      </c>
      <c r="CI2933" s="627">
        <v>0</v>
      </c>
      <c r="CJ2933" s="627">
        <v>0</v>
      </c>
      <c r="CK2933" s="627">
        <v>0</v>
      </c>
      <c r="CN2933" s="394" t="s">
        <v>1190</v>
      </c>
      <c r="CO2933" t="s">
        <v>1196</v>
      </c>
      <c r="CP2933" s="393" t="str">
        <f t="shared" si="447"/>
        <v>Dhaka_Metropolitan_BRAC_AreaWise_02 Mirpur-13</v>
      </c>
      <c r="CQ2933" s="627">
        <v>0</v>
      </c>
      <c r="CR2933" s="627">
        <v>0</v>
      </c>
      <c r="CS2933" s="627">
        <v>0</v>
      </c>
      <c r="CT2933" s="627">
        <v>0</v>
      </c>
      <c r="CU2933" s="627">
        <v>0</v>
      </c>
      <c r="CV2933" s="627">
        <v>0</v>
      </c>
      <c r="CW2933" s="627">
        <v>0</v>
      </c>
      <c r="CX2933" s="627">
        <v>0</v>
      </c>
      <c r="CZ2933" s="394" t="s">
        <v>1190</v>
      </c>
      <c r="DA2933" t="s">
        <v>1196</v>
      </c>
      <c r="DB2933" s="393" t="str">
        <f t="shared" si="425"/>
        <v>Dhaka_Metropolitan_BRAC_AreaWise_02 Mirpur-13</v>
      </c>
      <c r="DC2933" s="566">
        <v>0</v>
      </c>
      <c r="DD2933"/>
      <c r="DE2933" s="394" t="s">
        <v>1190</v>
      </c>
      <c r="DF2933" t="s">
        <v>1196</v>
      </c>
      <c r="DG2933" s="393" t="str">
        <f t="shared" si="426"/>
        <v>Dhaka_Metropolitan_BRAC_AreaWise_02 Mirpur-13</v>
      </c>
      <c r="DH2933" s="566">
        <v>0</v>
      </c>
      <c r="DI2933"/>
      <c r="DJ2933" s="394" t="s">
        <v>1190</v>
      </c>
      <c r="DK2933" t="s">
        <v>1196</v>
      </c>
      <c r="DL2933" s="393" t="str">
        <f t="shared" si="427"/>
        <v>Dhaka_Metropolitan_BRAC_AreaWise_02 Mirpur-13</v>
      </c>
      <c r="DM2933" s="566"/>
      <c r="DN2933"/>
      <c r="DO2933" s="394" t="s">
        <v>1190</v>
      </c>
      <c r="DP2933" t="s">
        <v>1196</v>
      </c>
      <c r="DQ2933" s="393" t="str">
        <f t="shared" si="428"/>
        <v>Dhaka_Metropolitan_BRAC_AreaWise_02 Mirpur-13</v>
      </c>
      <c r="DR2933" s="566"/>
    </row>
    <row r="2934" spans="1:122" ht="15" hidden="1" x14ac:dyDescent="0.25">
      <c r="A2934" s="394" t="s">
        <v>1190</v>
      </c>
      <c r="B2934" s="456" t="s">
        <v>1197</v>
      </c>
      <c r="C2934" s="393" t="str">
        <f t="shared" si="442"/>
        <v>Dhaka_Metropolitan_BRAC_AreaWise_02 Tikatuli</v>
      </c>
      <c r="D2934" s="626">
        <v>4</v>
      </c>
      <c r="E2934" s="626">
        <v>0</v>
      </c>
      <c r="F2934" s="626">
        <v>0</v>
      </c>
      <c r="G2934" s="626">
        <v>0</v>
      </c>
      <c r="H2934" s="626">
        <v>0</v>
      </c>
      <c r="I2934" s="626">
        <v>0</v>
      </c>
      <c r="J2934" s="626">
        <v>0</v>
      </c>
      <c r="K2934" s="626">
        <v>0</v>
      </c>
      <c r="L2934" s="626">
        <v>0</v>
      </c>
      <c r="M2934" s="626">
        <v>0</v>
      </c>
      <c r="N2934" s="626">
        <v>3</v>
      </c>
      <c r="O2934" s="626">
        <v>1</v>
      </c>
      <c r="P2934" s="626">
        <v>0</v>
      </c>
      <c r="Q2934" s="626">
        <v>0</v>
      </c>
      <c r="R2934" s="626">
        <v>0</v>
      </c>
      <c r="U2934" s="394" t="s">
        <v>1190</v>
      </c>
      <c r="V2934" s="456" t="s">
        <v>1197</v>
      </c>
      <c r="W2934" s="393" t="str">
        <f t="shared" si="443"/>
        <v>Dhaka_Metropolitan_BRAC_AreaWise_02 Tikatuli</v>
      </c>
      <c r="X2934" s="626">
        <v>1</v>
      </c>
      <c r="Y2934" s="626">
        <v>0</v>
      </c>
      <c r="Z2934" s="626">
        <v>0</v>
      </c>
      <c r="AA2934" s="626">
        <v>0</v>
      </c>
      <c r="AB2934" s="626">
        <v>0</v>
      </c>
      <c r="AC2934" s="626">
        <v>0</v>
      </c>
      <c r="AD2934" s="626">
        <v>0</v>
      </c>
      <c r="AE2934" s="626">
        <v>0</v>
      </c>
      <c r="AF2934" s="626">
        <v>0</v>
      </c>
      <c r="AG2934" s="626">
        <v>0</v>
      </c>
      <c r="AH2934" s="626">
        <v>1</v>
      </c>
      <c r="AI2934" s="626">
        <v>1</v>
      </c>
      <c r="AJ2934" s="626">
        <v>0</v>
      </c>
      <c r="AK2934" s="626">
        <v>0</v>
      </c>
      <c r="AL2934" s="626">
        <v>0</v>
      </c>
      <c r="AO2934" s="394" t="s">
        <v>1190</v>
      </c>
      <c r="AP2934" s="456" t="s">
        <v>1197</v>
      </c>
      <c r="AQ2934" s="393" t="str">
        <f t="shared" si="444"/>
        <v>Dhaka_Metropolitan_BRAC_AreaWise_02 Tikatuli</v>
      </c>
      <c r="AR2934" s="627">
        <v>0</v>
      </c>
      <c r="AS2934" s="627">
        <v>0</v>
      </c>
      <c r="AT2934" s="627">
        <v>0</v>
      </c>
      <c r="AU2934" s="627">
        <v>0</v>
      </c>
      <c r="AV2934" s="627">
        <v>0</v>
      </c>
      <c r="AW2934" s="627">
        <v>0</v>
      </c>
      <c r="AX2934" s="627">
        <v>0</v>
      </c>
      <c r="AY2934" s="627">
        <v>0</v>
      </c>
      <c r="AZ2934" s="627">
        <v>0</v>
      </c>
      <c r="BA2934" s="627">
        <v>0</v>
      </c>
      <c r="BB2934" s="627">
        <v>0</v>
      </c>
      <c r="BC2934" s="627">
        <v>0</v>
      </c>
      <c r="BD2934" s="627">
        <v>0</v>
      </c>
      <c r="BE2934" s="627">
        <v>0</v>
      </c>
      <c r="BF2934" s="627">
        <v>0</v>
      </c>
      <c r="BH2934" s="394" t="s">
        <v>1190</v>
      </c>
      <c r="BI2934" s="456" t="s">
        <v>1197</v>
      </c>
      <c r="BJ2934" s="393" t="str">
        <f t="shared" si="445"/>
        <v>Dhaka_Metropolitan_BRAC_AreaWise_02 Tikatuli</v>
      </c>
      <c r="BK2934" s="627">
        <v>0</v>
      </c>
      <c r="BL2934" s="627">
        <v>0</v>
      </c>
      <c r="BM2934" s="627">
        <v>0</v>
      </c>
      <c r="BN2934" s="627">
        <v>0</v>
      </c>
      <c r="BO2934" s="627">
        <v>0</v>
      </c>
      <c r="BP2934" s="627">
        <v>0</v>
      </c>
      <c r="BQ2934" s="627">
        <v>0</v>
      </c>
      <c r="BR2934" s="627">
        <v>0</v>
      </c>
      <c r="BS2934" s="627">
        <v>0</v>
      </c>
      <c r="BT2934" s="627">
        <v>0</v>
      </c>
      <c r="BU2934" s="627">
        <v>1</v>
      </c>
      <c r="BV2934" s="627">
        <v>1</v>
      </c>
      <c r="BW2934" s="627">
        <v>0</v>
      </c>
      <c r="BX2934" s="627">
        <v>0</v>
      </c>
      <c r="BY2934" s="627">
        <v>0</v>
      </c>
      <c r="CA2934" s="394" t="s">
        <v>1190</v>
      </c>
      <c r="CB2934" s="456" t="s">
        <v>1197</v>
      </c>
      <c r="CC2934" s="393" t="str">
        <f t="shared" si="446"/>
        <v>Dhaka_Metropolitan_BRAC_AreaWise_02 Tikatuli</v>
      </c>
      <c r="CD2934" s="627">
        <v>0</v>
      </c>
      <c r="CE2934" s="627">
        <v>0</v>
      </c>
      <c r="CF2934" s="627">
        <v>0</v>
      </c>
      <c r="CG2934" s="627">
        <v>0</v>
      </c>
      <c r="CH2934" s="627">
        <v>0</v>
      </c>
      <c r="CI2934" s="627">
        <v>0</v>
      </c>
      <c r="CJ2934" s="627">
        <v>0</v>
      </c>
      <c r="CK2934" s="627">
        <v>0</v>
      </c>
      <c r="CN2934" s="394" t="s">
        <v>1190</v>
      </c>
      <c r="CO2934" s="456" t="s">
        <v>1197</v>
      </c>
      <c r="CP2934" s="393" t="str">
        <f t="shared" si="447"/>
        <v>Dhaka_Metropolitan_BRAC_AreaWise_02 Tikatuli</v>
      </c>
      <c r="CQ2934" s="627">
        <v>0</v>
      </c>
      <c r="CR2934" s="627">
        <v>0</v>
      </c>
      <c r="CS2934" s="627">
        <v>0</v>
      </c>
      <c r="CT2934" s="627">
        <v>0</v>
      </c>
      <c r="CU2934" s="627">
        <v>0</v>
      </c>
      <c r="CV2934" s="627">
        <v>0</v>
      </c>
      <c r="CW2934" s="627">
        <v>0</v>
      </c>
      <c r="CX2934" s="627">
        <v>0</v>
      </c>
      <c r="CZ2934" s="394" t="s">
        <v>1190</v>
      </c>
      <c r="DA2934" s="456" t="s">
        <v>1197</v>
      </c>
      <c r="DB2934" s="393" t="str">
        <f t="shared" si="425"/>
        <v>Dhaka_Metropolitan_BRAC_AreaWise_02 Tikatuli</v>
      </c>
      <c r="DC2934" s="566">
        <v>0</v>
      </c>
      <c r="DD2934"/>
      <c r="DE2934" s="394" t="s">
        <v>1190</v>
      </c>
      <c r="DF2934" s="456" t="s">
        <v>1197</v>
      </c>
      <c r="DG2934" s="393" t="str">
        <f t="shared" si="426"/>
        <v>Dhaka_Metropolitan_BRAC_AreaWise_02 Tikatuli</v>
      </c>
      <c r="DH2934" s="566">
        <v>0</v>
      </c>
      <c r="DI2934"/>
      <c r="DJ2934" s="394" t="s">
        <v>1190</v>
      </c>
      <c r="DK2934" s="456" t="s">
        <v>1197</v>
      </c>
      <c r="DL2934" s="393" t="str">
        <f t="shared" si="427"/>
        <v>Dhaka_Metropolitan_BRAC_AreaWise_02 Tikatuli</v>
      </c>
      <c r="DM2934" s="566"/>
      <c r="DN2934"/>
      <c r="DO2934" s="394" t="s">
        <v>1190</v>
      </c>
      <c r="DP2934" s="456" t="s">
        <v>1197</v>
      </c>
      <c r="DQ2934" s="393" t="str">
        <f t="shared" si="428"/>
        <v>Dhaka_Metropolitan_BRAC_AreaWise_02 Tikatuli</v>
      </c>
      <c r="DR2934" s="566"/>
    </row>
    <row r="2935" spans="1:122" ht="15" hidden="1" x14ac:dyDescent="0.25">
      <c r="A2935" s="394" t="s">
        <v>1190</v>
      </c>
      <c r="B2935" s="456" t="s">
        <v>1198</v>
      </c>
      <c r="C2935" s="393" t="str">
        <f t="shared" si="442"/>
        <v>Dhaka_Metropolitan_BRAC_AreaWise_02 Rampura</v>
      </c>
      <c r="D2935" s="626">
        <v>0</v>
      </c>
      <c r="E2935" s="626">
        <v>0</v>
      </c>
      <c r="F2935" s="626">
        <v>0</v>
      </c>
      <c r="G2935" s="626">
        <v>0</v>
      </c>
      <c r="H2935" s="626">
        <v>0</v>
      </c>
      <c r="I2935" s="626">
        <v>0</v>
      </c>
      <c r="J2935" s="626">
        <v>0</v>
      </c>
      <c r="K2935" s="626">
        <v>0</v>
      </c>
      <c r="L2935" s="626">
        <v>0</v>
      </c>
      <c r="M2935" s="626">
        <v>0</v>
      </c>
      <c r="N2935" s="626">
        <v>1</v>
      </c>
      <c r="O2935" s="626">
        <v>0</v>
      </c>
      <c r="P2935" s="626">
        <v>0</v>
      </c>
      <c r="Q2935" s="626">
        <v>0</v>
      </c>
      <c r="R2935" s="626">
        <v>0</v>
      </c>
      <c r="U2935" s="394" t="s">
        <v>1190</v>
      </c>
      <c r="V2935" s="456" t="s">
        <v>1198</v>
      </c>
      <c r="W2935" s="393" t="str">
        <f t="shared" si="443"/>
        <v>Dhaka_Metropolitan_BRAC_AreaWise_02 Rampura</v>
      </c>
      <c r="X2935" s="626">
        <v>1</v>
      </c>
      <c r="Y2935" s="626">
        <v>0</v>
      </c>
      <c r="Z2935" s="626">
        <v>0</v>
      </c>
      <c r="AA2935" s="626">
        <v>0</v>
      </c>
      <c r="AB2935" s="626">
        <v>0</v>
      </c>
      <c r="AC2935" s="626">
        <v>0</v>
      </c>
      <c r="AD2935" s="626">
        <v>0</v>
      </c>
      <c r="AE2935" s="626">
        <v>0</v>
      </c>
      <c r="AF2935" s="626">
        <v>0</v>
      </c>
      <c r="AG2935" s="626">
        <v>0</v>
      </c>
      <c r="AH2935" s="626">
        <v>2</v>
      </c>
      <c r="AI2935" s="626">
        <v>0</v>
      </c>
      <c r="AJ2935" s="626">
        <v>0</v>
      </c>
      <c r="AK2935" s="626">
        <v>0</v>
      </c>
      <c r="AL2935" s="626">
        <v>0</v>
      </c>
      <c r="AO2935" s="394" t="s">
        <v>1190</v>
      </c>
      <c r="AP2935" s="456" t="s">
        <v>1198</v>
      </c>
      <c r="AQ2935" s="393" t="str">
        <f t="shared" si="444"/>
        <v>Dhaka_Metropolitan_BRAC_AreaWise_02 Rampura</v>
      </c>
      <c r="AR2935" s="627">
        <v>0</v>
      </c>
      <c r="AS2935" s="627">
        <v>0</v>
      </c>
      <c r="AT2935" s="627">
        <v>0</v>
      </c>
      <c r="AU2935" s="627">
        <v>0</v>
      </c>
      <c r="AV2935" s="627">
        <v>0</v>
      </c>
      <c r="AW2935" s="627">
        <v>0</v>
      </c>
      <c r="AX2935" s="627">
        <v>0</v>
      </c>
      <c r="AY2935" s="627">
        <v>0</v>
      </c>
      <c r="AZ2935" s="627">
        <v>0</v>
      </c>
      <c r="BA2935" s="627">
        <v>0</v>
      </c>
      <c r="BB2935" s="627">
        <v>0</v>
      </c>
      <c r="BC2935" s="627">
        <v>0</v>
      </c>
      <c r="BD2935" s="627">
        <v>0</v>
      </c>
      <c r="BE2935" s="627">
        <v>0</v>
      </c>
      <c r="BF2935" s="627">
        <v>0</v>
      </c>
      <c r="BH2935" s="394" t="s">
        <v>1190</v>
      </c>
      <c r="BI2935" s="456" t="s">
        <v>1198</v>
      </c>
      <c r="BJ2935" s="393" t="str">
        <f t="shared" si="445"/>
        <v>Dhaka_Metropolitan_BRAC_AreaWise_02 Rampura</v>
      </c>
      <c r="BK2935" s="627">
        <v>0</v>
      </c>
      <c r="BL2935" s="627">
        <v>0</v>
      </c>
      <c r="BM2935" s="627">
        <v>0</v>
      </c>
      <c r="BN2935" s="627">
        <v>0</v>
      </c>
      <c r="BO2935" s="627">
        <v>0</v>
      </c>
      <c r="BP2935" s="627">
        <v>0</v>
      </c>
      <c r="BQ2935" s="627">
        <v>0</v>
      </c>
      <c r="BR2935" s="627">
        <v>0</v>
      </c>
      <c r="BS2935" s="627">
        <v>0</v>
      </c>
      <c r="BT2935" s="627">
        <v>0</v>
      </c>
      <c r="BU2935" s="627">
        <v>0</v>
      </c>
      <c r="BV2935" s="627">
        <v>0</v>
      </c>
      <c r="BW2935" s="627">
        <v>0</v>
      </c>
      <c r="BX2935" s="627">
        <v>0</v>
      </c>
      <c r="BY2935" s="627">
        <v>0</v>
      </c>
      <c r="CA2935" s="394" t="s">
        <v>1190</v>
      </c>
      <c r="CB2935" s="456" t="s">
        <v>1198</v>
      </c>
      <c r="CC2935" s="393" t="str">
        <f t="shared" si="446"/>
        <v>Dhaka_Metropolitan_BRAC_AreaWise_02 Rampura</v>
      </c>
      <c r="CD2935" s="627">
        <v>0</v>
      </c>
      <c r="CE2935" s="627">
        <v>0</v>
      </c>
      <c r="CF2935" s="627">
        <v>0</v>
      </c>
      <c r="CG2935" s="627">
        <v>0</v>
      </c>
      <c r="CH2935" s="627">
        <v>0</v>
      </c>
      <c r="CI2935" s="627">
        <v>0</v>
      </c>
      <c r="CJ2935" s="627">
        <v>0</v>
      </c>
      <c r="CK2935" s="627">
        <v>0</v>
      </c>
      <c r="CN2935" s="394" t="s">
        <v>1190</v>
      </c>
      <c r="CO2935" s="456" t="s">
        <v>1198</v>
      </c>
      <c r="CP2935" s="393" t="str">
        <f t="shared" si="447"/>
        <v>Dhaka_Metropolitan_BRAC_AreaWise_02 Rampura</v>
      </c>
      <c r="CQ2935" s="627">
        <v>0</v>
      </c>
      <c r="CR2935" s="627">
        <v>0</v>
      </c>
      <c r="CS2935" s="627">
        <v>0</v>
      </c>
      <c r="CT2935" s="627">
        <v>0</v>
      </c>
      <c r="CU2935" s="627">
        <v>0</v>
      </c>
      <c r="CV2935" s="627">
        <v>0</v>
      </c>
      <c r="CW2935" s="627">
        <v>0</v>
      </c>
      <c r="CX2935" s="627">
        <v>0</v>
      </c>
      <c r="CZ2935" s="394" t="s">
        <v>1190</v>
      </c>
      <c r="DA2935" s="456" t="s">
        <v>1198</v>
      </c>
      <c r="DB2935" s="393" t="str">
        <f t="shared" si="425"/>
        <v>Dhaka_Metropolitan_BRAC_AreaWise_02 Rampura</v>
      </c>
      <c r="DC2935" s="566">
        <v>0</v>
      </c>
      <c r="DD2935"/>
      <c r="DE2935" s="394" t="s">
        <v>1190</v>
      </c>
      <c r="DF2935" s="456" t="s">
        <v>1198</v>
      </c>
      <c r="DG2935" s="393" t="str">
        <f t="shared" si="426"/>
        <v>Dhaka_Metropolitan_BRAC_AreaWise_02 Rampura</v>
      </c>
      <c r="DH2935" s="566">
        <v>0</v>
      </c>
      <c r="DI2935"/>
      <c r="DJ2935" s="394" t="s">
        <v>1190</v>
      </c>
      <c r="DK2935" s="456" t="s">
        <v>1198</v>
      </c>
      <c r="DL2935" s="393" t="str">
        <f t="shared" si="427"/>
        <v>Dhaka_Metropolitan_BRAC_AreaWise_02 Rampura</v>
      </c>
      <c r="DM2935" s="566"/>
      <c r="DN2935"/>
      <c r="DO2935" s="394" t="s">
        <v>1190</v>
      </c>
      <c r="DP2935" s="456" t="s">
        <v>1198</v>
      </c>
      <c r="DQ2935" s="393" t="str">
        <f t="shared" si="428"/>
        <v>Dhaka_Metropolitan_BRAC_AreaWise_02 Rampura</v>
      </c>
      <c r="DR2935" s="566"/>
    </row>
    <row r="2936" spans="1:122" ht="15" hidden="1" x14ac:dyDescent="0.25">
      <c r="A2936" s="394" t="s">
        <v>1190</v>
      </c>
      <c r="B2936" t="s">
        <v>1204</v>
      </c>
      <c r="C2936" s="393" t="str">
        <f>A2936&amp;" "&amp;B2936</f>
        <v>Dhaka_Metropolitan_BRAC_AreaWise_02 Ahamednagar</v>
      </c>
      <c r="D2936" s="626">
        <v>4</v>
      </c>
      <c r="E2936" s="626">
        <v>2</v>
      </c>
      <c r="F2936" s="626">
        <v>0</v>
      </c>
      <c r="G2936" s="626">
        <v>0</v>
      </c>
      <c r="H2936" s="626">
        <v>0</v>
      </c>
      <c r="I2936" s="626">
        <v>0</v>
      </c>
      <c r="J2936" s="626">
        <v>0</v>
      </c>
      <c r="K2936" s="626">
        <v>0</v>
      </c>
      <c r="L2936" s="626">
        <v>0</v>
      </c>
      <c r="M2936" s="626">
        <v>0</v>
      </c>
      <c r="N2936" s="626">
        <v>7</v>
      </c>
      <c r="O2936" s="626">
        <v>0</v>
      </c>
      <c r="P2936" s="626">
        <v>0</v>
      </c>
      <c r="Q2936" s="626">
        <v>0</v>
      </c>
      <c r="R2936" s="626">
        <v>0</v>
      </c>
      <c r="U2936" s="394" t="s">
        <v>1190</v>
      </c>
      <c r="V2936" t="s">
        <v>1204</v>
      </c>
      <c r="W2936" s="393" t="str">
        <f>U2936&amp;" "&amp;V2936</f>
        <v>Dhaka_Metropolitan_BRAC_AreaWise_02 Ahamednagar</v>
      </c>
      <c r="X2936" s="626">
        <v>2</v>
      </c>
      <c r="Y2936" s="626">
        <v>0</v>
      </c>
      <c r="Z2936" s="626">
        <v>0</v>
      </c>
      <c r="AA2936" s="626">
        <v>0</v>
      </c>
      <c r="AB2936" s="626">
        <v>0</v>
      </c>
      <c r="AC2936" s="626">
        <v>0</v>
      </c>
      <c r="AD2936" s="626">
        <v>0</v>
      </c>
      <c r="AE2936" s="626">
        <v>0</v>
      </c>
      <c r="AF2936" s="626">
        <v>0</v>
      </c>
      <c r="AG2936" s="626">
        <v>0</v>
      </c>
      <c r="AH2936" s="626">
        <v>13</v>
      </c>
      <c r="AI2936" s="626">
        <v>1</v>
      </c>
      <c r="AJ2936" s="626">
        <v>0</v>
      </c>
      <c r="AK2936" s="626">
        <v>0</v>
      </c>
      <c r="AL2936" s="626">
        <v>0</v>
      </c>
      <c r="AO2936" s="394" t="s">
        <v>1190</v>
      </c>
      <c r="AP2936" t="s">
        <v>1204</v>
      </c>
      <c r="AQ2936" s="393" t="str">
        <f>AO2936&amp;" "&amp;AP2936</f>
        <v>Dhaka_Metropolitan_BRAC_AreaWise_02 Ahamednagar</v>
      </c>
      <c r="AR2936" s="627">
        <v>0</v>
      </c>
      <c r="AS2936" s="627">
        <v>0</v>
      </c>
      <c r="AT2936" s="627">
        <v>0</v>
      </c>
      <c r="AU2936" s="627">
        <v>0</v>
      </c>
      <c r="AV2936" s="627">
        <v>0</v>
      </c>
      <c r="AW2936" s="627">
        <v>0</v>
      </c>
      <c r="AX2936" s="627">
        <v>0</v>
      </c>
      <c r="AY2936" s="627">
        <v>0</v>
      </c>
      <c r="AZ2936" s="627">
        <v>0</v>
      </c>
      <c r="BA2936" s="627">
        <v>0</v>
      </c>
      <c r="BB2936" s="627">
        <v>0</v>
      </c>
      <c r="BC2936" s="627">
        <v>0</v>
      </c>
      <c r="BD2936" s="627">
        <v>0</v>
      </c>
      <c r="BE2936" s="627">
        <v>0</v>
      </c>
      <c r="BF2936" s="627">
        <v>0</v>
      </c>
      <c r="BH2936" s="394" t="s">
        <v>1190</v>
      </c>
      <c r="BI2936" t="s">
        <v>1204</v>
      </c>
      <c r="BJ2936" s="393" t="str">
        <f>BH2936&amp;" "&amp;BI2936</f>
        <v>Dhaka_Metropolitan_BRAC_AreaWise_02 Ahamednagar</v>
      </c>
      <c r="BK2936" s="627">
        <v>0</v>
      </c>
      <c r="BL2936" s="627">
        <v>0</v>
      </c>
      <c r="BM2936" s="627">
        <v>0</v>
      </c>
      <c r="BN2936" s="627">
        <v>0</v>
      </c>
      <c r="BO2936" s="627">
        <v>0</v>
      </c>
      <c r="BP2936" s="627">
        <v>0</v>
      </c>
      <c r="BQ2936" s="627">
        <v>0</v>
      </c>
      <c r="BR2936" s="627">
        <v>0</v>
      </c>
      <c r="BS2936" s="627">
        <v>0</v>
      </c>
      <c r="BT2936" s="627">
        <v>0</v>
      </c>
      <c r="BU2936" s="627">
        <v>1</v>
      </c>
      <c r="BV2936" s="627">
        <v>1</v>
      </c>
      <c r="BW2936" s="627">
        <v>0</v>
      </c>
      <c r="BX2936" s="627">
        <v>0</v>
      </c>
      <c r="BY2936" s="627">
        <v>0</v>
      </c>
      <c r="CA2936" s="394" t="s">
        <v>1190</v>
      </c>
      <c r="CB2936" t="s">
        <v>1204</v>
      </c>
      <c r="CC2936" s="393" t="str">
        <f>CA2936&amp;" "&amp;CB2936</f>
        <v>Dhaka_Metropolitan_BRAC_AreaWise_02 Ahamednagar</v>
      </c>
      <c r="CD2936" s="627">
        <v>0</v>
      </c>
      <c r="CE2936" s="627">
        <v>0</v>
      </c>
      <c r="CF2936" s="627">
        <v>0</v>
      </c>
      <c r="CG2936" s="627">
        <v>0</v>
      </c>
      <c r="CH2936" s="627">
        <v>0</v>
      </c>
      <c r="CI2936" s="627">
        <v>0</v>
      </c>
      <c r="CJ2936" s="627">
        <v>0</v>
      </c>
      <c r="CK2936" s="627">
        <v>0</v>
      </c>
      <c r="CN2936" s="394" t="s">
        <v>1190</v>
      </c>
      <c r="CO2936" t="s">
        <v>1204</v>
      </c>
      <c r="CP2936" s="393" t="str">
        <f>CN2936&amp;" "&amp;CO2936</f>
        <v>Dhaka_Metropolitan_BRAC_AreaWise_02 Ahamednagar</v>
      </c>
      <c r="CQ2936" s="627">
        <v>0</v>
      </c>
      <c r="CR2936" s="627">
        <v>0</v>
      </c>
      <c r="CS2936" s="627">
        <v>0</v>
      </c>
      <c r="CT2936" s="627">
        <v>0</v>
      </c>
      <c r="CU2936" s="627">
        <v>0</v>
      </c>
      <c r="CV2936" s="627">
        <v>0</v>
      </c>
      <c r="CW2936" s="627">
        <v>0</v>
      </c>
      <c r="CX2936" s="627">
        <v>0</v>
      </c>
      <c r="CZ2936" s="394" t="s">
        <v>1190</v>
      </c>
      <c r="DA2936" t="s">
        <v>1204</v>
      </c>
      <c r="DB2936" s="393" t="str">
        <f>CZ2936&amp;" "&amp;DA2936</f>
        <v>Dhaka_Metropolitan_BRAC_AreaWise_02 Ahamednagar</v>
      </c>
      <c r="DC2936" s="566">
        <v>0</v>
      </c>
      <c r="DD2936"/>
      <c r="DE2936" s="394" t="s">
        <v>1190</v>
      </c>
      <c r="DF2936" t="s">
        <v>1204</v>
      </c>
      <c r="DG2936" s="393" t="str">
        <f>DE2936&amp;" "&amp;DF2936</f>
        <v>Dhaka_Metropolitan_BRAC_AreaWise_02 Ahamednagar</v>
      </c>
      <c r="DH2936" s="566">
        <v>0</v>
      </c>
      <c r="DI2936"/>
      <c r="DJ2936" s="394" t="s">
        <v>1190</v>
      </c>
      <c r="DK2936" t="s">
        <v>1204</v>
      </c>
      <c r="DL2936" s="393" t="str">
        <f>DJ2936&amp;" "&amp;DK2936</f>
        <v>Dhaka_Metropolitan_BRAC_AreaWise_02 Ahamednagar</v>
      </c>
      <c r="DM2936" s="566"/>
      <c r="DN2936"/>
      <c r="DO2936" s="394" t="s">
        <v>1190</v>
      </c>
      <c r="DP2936" t="s">
        <v>1204</v>
      </c>
      <c r="DQ2936" s="393" t="str">
        <f>DO2936&amp;" "&amp;DP2936</f>
        <v>Dhaka_Metropolitan_BRAC_AreaWise_02 Ahamednagar</v>
      </c>
      <c r="DR2936" s="566"/>
    </row>
    <row r="2937" spans="1:122" ht="15" hidden="1" x14ac:dyDescent="0.25">
      <c r="A2937" s="394" t="s">
        <v>1190</v>
      </c>
      <c r="B2937" t="s">
        <v>1205</v>
      </c>
      <c r="C2937" s="393" t="str">
        <f>A2937&amp;" "&amp;B2937</f>
        <v>Dhaka_Metropolitan_BRAC_AreaWise_02 Adabor</v>
      </c>
      <c r="D2937" s="626">
        <v>12</v>
      </c>
      <c r="E2937" s="626">
        <v>3</v>
      </c>
      <c r="F2937" s="626">
        <v>0</v>
      </c>
      <c r="G2937" s="626">
        <v>0</v>
      </c>
      <c r="H2937" s="626">
        <v>0</v>
      </c>
      <c r="I2937" s="626">
        <v>3</v>
      </c>
      <c r="J2937" s="626">
        <v>0</v>
      </c>
      <c r="K2937" s="626">
        <v>0</v>
      </c>
      <c r="L2937" s="626">
        <v>0</v>
      </c>
      <c r="M2937" s="626">
        <v>0</v>
      </c>
      <c r="N2937" s="626">
        <v>15</v>
      </c>
      <c r="O2937" s="626">
        <v>0</v>
      </c>
      <c r="P2937" s="626">
        <v>0</v>
      </c>
      <c r="Q2937" s="626">
        <v>0</v>
      </c>
      <c r="R2937" s="626">
        <v>0</v>
      </c>
      <c r="U2937" s="394" t="s">
        <v>1190</v>
      </c>
      <c r="V2937" t="s">
        <v>1205</v>
      </c>
      <c r="W2937" s="393" t="str">
        <f>U2937&amp;" "&amp;V2937</f>
        <v>Dhaka_Metropolitan_BRAC_AreaWise_02 Adabor</v>
      </c>
      <c r="X2937" s="626">
        <v>8</v>
      </c>
      <c r="Y2937" s="626">
        <v>3</v>
      </c>
      <c r="Z2937" s="626">
        <v>0</v>
      </c>
      <c r="AA2937" s="626">
        <v>0</v>
      </c>
      <c r="AB2937" s="626">
        <v>0</v>
      </c>
      <c r="AC2937" s="626">
        <v>2</v>
      </c>
      <c r="AD2937" s="626">
        <v>0</v>
      </c>
      <c r="AE2937" s="626">
        <v>0</v>
      </c>
      <c r="AF2937" s="626">
        <v>0</v>
      </c>
      <c r="AG2937" s="626">
        <v>0</v>
      </c>
      <c r="AH2937" s="626">
        <v>23</v>
      </c>
      <c r="AI2937" s="626">
        <v>2</v>
      </c>
      <c r="AJ2937" s="626">
        <v>0</v>
      </c>
      <c r="AK2937" s="626">
        <v>0</v>
      </c>
      <c r="AL2937" s="626">
        <v>0</v>
      </c>
      <c r="AO2937" s="394" t="s">
        <v>1190</v>
      </c>
      <c r="AP2937" t="s">
        <v>1205</v>
      </c>
      <c r="AQ2937" s="393" t="str">
        <f>AO2937&amp;" "&amp;AP2937</f>
        <v>Dhaka_Metropolitan_BRAC_AreaWise_02 Adabor</v>
      </c>
      <c r="AR2937" s="627">
        <v>0</v>
      </c>
      <c r="AS2937" s="627">
        <v>0</v>
      </c>
      <c r="AT2937" s="627">
        <v>0</v>
      </c>
      <c r="AU2937" s="627">
        <v>0</v>
      </c>
      <c r="AV2937" s="627">
        <v>0</v>
      </c>
      <c r="AW2937" s="627">
        <v>0</v>
      </c>
      <c r="AX2937" s="627">
        <v>0</v>
      </c>
      <c r="AY2937" s="627">
        <v>0</v>
      </c>
      <c r="AZ2937" s="627">
        <v>0</v>
      </c>
      <c r="BA2937" s="627">
        <v>0</v>
      </c>
      <c r="BB2937" s="627">
        <v>1</v>
      </c>
      <c r="BC2937" s="627">
        <v>0</v>
      </c>
      <c r="BD2937" s="627">
        <v>0</v>
      </c>
      <c r="BE2937" s="627">
        <v>0</v>
      </c>
      <c r="BF2937" s="627">
        <v>0</v>
      </c>
      <c r="BH2937" s="394" t="s">
        <v>1190</v>
      </c>
      <c r="BI2937" t="s">
        <v>1205</v>
      </c>
      <c r="BJ2937" s="393" t="str">
        <f>BH2937&amp;" "&amp;BI2937</f>
        <v>Dhaka_Metropolitan_BRAC_AreaWise_02 Adabor</v>
      </c>
      <c r="BK2937" s="627">
        <v>1</v>
      </c>
      <c r="BL2937" s="627">
        <v>0</v>
      </c>
      <c r="BM2937" s="627">
        <v>0</v>
      </c>
      <c r="BN2937" s="627">
        <v>0</v>
      </c>
      <c r="BO2937" s="627">
        <v>0</v>
      </c>
      <c r="BP2937" s="627">
        <v>1</v>
      </c>
      <c r="BQ2937" s="627">
        <v>0</v>
      </c>
      <c r="BR2937" s="627">
        <v>0</v>
      </c>
      <c r="BS2937" s="627">
        <v>0</v>
      </c>
      <c r="BT2937" s="627">
        <v>0</v>
      </c>
      <c r="BU2937" s="627">
        <v>2</v>
      </c>
      <c r="BV2937" s="627">
        <v>0</v>
      </c>
      <c r="BW2937" s="627">
        <v>0</v>
      </c>
      <c r="BX2937" s="627">
        <v>0</v>
      </c>
      <c r="BY2937" s="627">
        <v>0</v>
      </c>
      <c r="CA2937" s="394" t="s">
        <v>1190</v>
      </c>
      <c r="CB2937" t="s">
        <v>1205</v>
      </c>
      <c r="CC2937" s="393" t="str">
        <f>CA2937&amp;" "&amp;CB2937</f>
        <v>Dhaka_Metropolitan_BRAC_AreaWise_02 Adabor</v>
      </c>
      <c r="CD2937" s="627">
        <v>2</v>
      </c>
      <c r="CE2937" s="627">
        <v>2</v>
      </c>
      <c r="CF2937" s="627">
        <v>1</v>
      </c>
      <c r="CG2937" s="627">
        <v>0</v>
      </c>
      <c r="CH2937" s="627">
        <v>0</v>
      </c>
      <c r="CI2937" s="627">
        <v>0</v>
      </c>
      <c r="CJ2937" s="627">
        <v>0</v>
      </c>
      <c r="CK2937" s="627">
        <v>0</v>
      </c>
      <c r="CN2937" s="394" t="s">
        <v>1190</v>
      </c>
      <c r="CO2937" t="s">
        <v>1205</v>
      </c>
      <c r="CP2937" s="393" t="str">
        <f>CN2937&amp;" "&amp;CO2937</f>
        <v>Dhaka_Metropolitan_BRAC_AreaWise_02 Adabor</v>
      </c>
      <c r="CQ2937" s="627">
        <v>2</v>
      </c>
      <c r="CR2937" s="627">
        <v>0</v>
      </c>
      <c r="CS2937" s="627">
        <v>4</v>
      </c>
      <c r="CT2937" s="627">
        <v>1</v>
      </c>
      <c r="CU2937" s="627">
        <v>0</v>
      </c>
      <c r="CV2937" s="627">
        <v>0</v>
      </c>
      <c r="CW2937" s="627">
        <v>0</v>
      </c>
      <c r="CX2937" s="627">
        <v>0</v>
      </c>
      <c r="CZ2937" s="394" t="s">
        <v>1190</v>
      </c>
      <c r="DA2937" t="s">
        <v>1205</v>
      </c>
      <c r="DB2937" s="393" t="str">
        <f>CZ2937&amp;" "&amp;DA2937</f>
        <v>Dhaka_Metropolitan_BRAC_AreaWise_02 Adabor</v>
      </c>
      <c r="DC2937" s="566">
        <v>1</v>
      </c>
      <c r="DD2937"/>
      <c r="DE2937" s="394" t="s">
        <v>1190</v>
      </c>
      <c r="DF2937" t="s">
        <v>1205</v>
      </c>
      <c r="DG2937" s="393" t="str">
        <f>DE2937&amp;" "&amp;DF2937</f>
        <v>Dhaka_Metropolitan_BRAC_AreaWise_02 Adabor</v>
      </c>
      <c r="DH2937" s="566">
        <v>0</v>
      </c>
      <c r="DI2937"/>
      <c r="DJ2937" s="394" t="s">
        <v>1190</v>
      </c>
      <c r="DK2937" t="s">
        <v>1205</v>
      </c>
      <c r="DL2937" s="393" t="str">
        <f>DJ2937&amp;" "&amp;DK2937</f>
        <v>Dhaka_Metropolitan_BRAC_AreaWise_02 Adabor</v>
      </c>
      <c r="DM2937" s="566"/>
      <c r="DN2937"/>
      <c r="DO2937" s="394" t="s">
        <v>1190</v>
      </c>
      <c r="DP2937" t="s">
        <v>1205</v>
      </c>
      <c r="DQ2937" s="393" t="str">
        <f>DO2937&amp;" "&amp;DP2937</f>
        <v>Dhaka_Metropolitan_BRAC_AreaWise_02 Adabor</v>
      </c>
      <c r="DR2937" s="566"/>
    </row>
    <row r="2938" spans="1:122" ht="15" hidden="1" x14ac:dyDescent="0.25">
      <c r="A2938" s="394" t="s">
        <v>1190</v>
      </c>
      <c r="B2938" t="s">
        <v>1206</v>
      </c>
      <c r="C2938" s="393" t="str">
        <f>A2938&amp;" "&amp;B2938</f>
        <v>Dhaka_Metropolitan_BRAC_AreaWise_02 Rajabazar</v>
      </c>
      <c r="D2938" s="626">
        <v>5</v>
      </c>
      <c r="E2938" s="626">
        <v>2</v>
      </c>
      <c r="F2938" s="626">
        <v>0</v>
      </c>
      <c r="G2938" s="626">
        <v>0</v>
      </c>
      <c r="H2938" s="626">
        <v>0</v>
      </c>
      <c r="I2938" s="626">
        <v>1</v>
      </c>
      <c r="J2938" s="626">
        <v>0</v>
      </c>
      <c r="K2938" s="626">
        <v>0</v>
      </c>
      <c r="L2938" s="626">
        <v>0</v>
      </c>
      <c r="M2938" s="626">
        <v>0</v>
      </c>
      <c r="N2938" s="626">
        <v>8</v>
      </c>
      <c r="O2938" s="626">
        <v>0</v>
      </c>
      <c r="P2938" s="626">
        <v>0</v>
      </c>
      <c r="Q2938" s="626">
        <v>0</v>
      </c>
      <c r="R2938" s="626">
        <v>0</v>
      </c>
      <c r="U2938" s="394" t="s">
        <v>1190</v>
      </c>
      <c r="V2938" t="s">
        <v>1206</v>
      </c>
      <c r="W2938" s="393" t="str">
        <f>U2938&amp;" "&amp;V2938</f>
        <v>Dhaka_Metropolitan_BRAC_AreaWise_02 Rajabazar</v>
      </c>
      <c r="X2938" s="626">
        <v>2</v>
      </c>
      <c r="Y2938" s="626">
        <v>0</v>
      </c>
      <c r="Z2938" s="626">
        <v>0</v>
      </c>
      <c r="AA2938" s="626">
        <v>0</v>
      </c>
      <c r="AB2938" s="626">
        <v>0</v>
      </c>
      <c r="AC2938" s="626">
        <v>1</v>
      </c>
      <c r="AD2938" s="626">
        <v>1</v>
      </c>
      <c r="AE2938" s="626">
        <v>0</v>
      </c>
      <c r="AF2938" s="626">
        <v>0</v>
      </c>
      <c r="AG2938" s="626">
        <v>0</v>
      </c>
      <c r="AH2938" s="626">
        <v>10</v>
      </c>
      <c r="AI2938" s="626">
        <v>0</v>
      </c>
      <c r="AJ2938" s="626">
        <v>0</v>
      </c>
      <c r="AK2938" s="626">
        <v>0</v>
      </c>
      <c r="AL2938" s="626">
        <v>0</v>
      </c>
      <c r="AO2938" s="394" t="s">
        <v>1190</v>
      </c>
      <c r="AP2938" t="s">
        <v>1206</v>
      </c>
      <c r="AQ2938" s="393" t="str">
        <f>AO2938&amp;" "&amp;AP2938</f>
        <v>Dhaka_Metropolitan_BRAC_AreaWise_02 Rajabazar</v>
      </c>
      <c r="AR2938" s="627">
        <v>0</v>
      </c>
      <c r="AS2938" s="627">
        <v>0</v>
      </c>
      <c r="AT2938" s="627">
        <v>0</v>
      </c>
      <c r="AU2938" s="627">
        <v>0</v>
      </c>
      <c r="AV2938" s="627">
        <v>0</v>
      </c>
      <c r="AW2938" s="627">
        <v>0</v>
      </c>
      <c r="AX2938" s="627">
        <v>0</v>
      </c>
      <c r="AY2938" s="627">
        <v>0</v>
      </c>
      <c r="AZ2938" s="627">
        <v>0</v>
      </c>
      <c r="BA2938" s="627">
        <v>0</v>
      </c>
      <c r="BB2938" s="627">
        <v>1</v>
      </c>
      <c r="BC2938" s="627">
        <v>0</v>
      </c>
      <c r="BD2938" s="627">
        <v>0</v>
      </c>
      <c r="BE2938" s="627">
        <v>0</v>
      </c>
      <c r="BF2938" s="627">
        <v>0</v>
      </c>
      <c r="BH2938" s="394" t="s">
        <v>1190</v>
      </c>
      <c r="BI2938" t="s">
        <v>1206</v>
      </c>
      <c r="BJ2938" s="393" t="str">
        <f>BH2938&amp;" "&amp;BI2938</f>
        <v>Dhaka_Metropolitan_BRAC_AreaWise_02 Rajabazar</v>
      </c>
      <c r="BK2938" s="627">
        <v>0</v>
      </c>
      <c r="BL2938" s="627">
        <v>0</v>
      </c>
      <c r="BM2938" s="627">
        <v>0</v>
      </c>
      <c r="BN2938" s="627">
        <v>0</v>
      </c>
      <c r="BO2938" s="627">
        <v>0</v>
      </c>
      <c r="BP2938" s="627">
        <v>0</v>
      </c>
      <c r="BQ2938" s="627">
        <v>0</v>
      </c>
      <c r="BR2938" s="627">
        <v>0</v>
      </c>
      <c r="BS2938" s="627">
        <v>0</v>
      </c>
      <c r="BT2938" s="627">
        <v>0</v>
      </c>
      <c r="BU2938" s="627">
        <v>1</v>
      </c>
      <c r="BV2938" s="627">
        <v>0</v>
      </c>
      <c r="BW2938" s="627">
        <v>0</v>
      </c>
      <c r="BX2938" s="627">
        <v>0</v>
      </c>
      <c r="BY2938" s="627">
        <v>0</v>
      </c>
      <c r="CA2938" s="394" t="s">
        <v>1190</v>
      </c>
      <c r="CB2938" t="s">
        <v>1206</v>
      </c>
      <c r="CC2938" s="393" t="str">
        <f>CA2938&amp;" "&amp;CB2938</f>
        <v>Dhaka_Metropolitan_BRAC_AreaWise_02 Rajabazar</v>
      </c>
      <c r="CD2938" s="627">
        <v>0</v>
      </c>
      <c r="CE2938" s="627">
        <v>1</v>
      </c>
      <c r="CF2938" s="627">
        <v>4</v>
      </c>
      <c r="CG2938" s="627">
        <v>0</v>
      </c>
      <c r="CH2938" s="627">
        <v>0</v>
      </c>
      <c r="CI2938" s="627">
        <v>0</v>
      </c>
      <c r="CJ2938" s="627">
        <v>0</v>
      </c>
      <c r="CK2938" s="627">
        <v>0</v>
      </c>
      <c r="CN2938" s="394" t="s">
        <v>1190</v>
      </c>
      <c r="CO2938" t="s">
        <v>1206</v>
      </c>
      <c r="CP2938" s="393" t="str">
        <f>CN2938&amp;" "&amp;CO2938</f>
        <v>Dhaka_Metropolitan_BRAC_AreaWise_02 Rajabazar</v>
      </c>
      <c r="CQ2938" s="627">
        <v>0</v>
      </c>
      <c r="CR2938" s="627">
        <v>0</v>
      </c>
      <c r="CS2938" s="627">
        <v>2</v>
      </c>
      <c r="CT2938" s="627">
        <v>0</v>
      </c>
      <c r="CU2938" s="627">
        <v>0</v>
      </c>
      <c r="CV2938" s="627">
        <v>0</v>
      </c>
      <c r="CW2938" s="627">
        <v>0</v>
      </c>
      <c r="CX2938" s="627">
        <v>0</v>
      </c>
      <c r="CZ2938" s="394" t="s">
        <v>1190</v>
      </c>
      <c r="DA2938" t="s">
        <v>1206</v>
      </c>
      <c r="DB2938" s="393" t="str">
        <f>CZ2938&amp;" "&amp;DA2938</f>
        <v>Dhaka_Metropolitan_BRAC_AreaWise_02 Rajabazar</v>
      </c>
      <c r="DC2938" s="566">
        <v>0</v>
      </c>
      <c r="DD2938"/>
      <c r="DE2938" s="394" t="s">
        <v>1190</v>
      </c>
      <c r="DF2938" t="s">
        <v>1206</v>
      </c>
      <c r="DG2938" s="393" t="str">
        <f>DE2938&amp;" "&amp;DF2938</f>
        <v>Dhaka_Metropolitan_BRAC_AreaWise_02 Rajabazar</v>
      </c>
      <c r="DH2938" s="566">
        <v>0</v>
      </c>
      <c r="DI2938"/>
      <c r="DJ2938" s="394" t="s">
        <v>1190</v>
      </c>
      <c r="DK2938" t="s">
        <v>1206</v>
      </c>
      <c r="DL2938" s="393" t="str">
        <f>DJ2938&amp;" "&amp;DK2938</f>
        <v>Dhaka_Metropolitan_BRAC_AreaWise_02 Rajabazar</v>
      </c>
      <c r="DM2938" s="566"/>
      <c r="DN2938"/>
      <c r="DO2938" s="394" t="s">
        <v>1190</v>
      </c>
      <c r="DP2938" t="s">
        <v>1206</v>
      </c>
      <c r="DQ2938" s="393" t="str">
        <f>DO2938&amp;" "&amp;DP2938</f>
        <v>Dhaka_Metropolitan_BRAC_AreaWise_02 Rajabazar</v>
      </c>
      <c r="DR2938" s="566"/>
    </row>
    <row r="2939" spans="1:122" ht="15" hidden="1" x14ac:dyDescent="0.25">
      <c r="A2939" s="394" t="s">
        <v>1190</v>
      </c>
      <c r="B2939" s="456" t="s">
        <v>1207</v>
      </c>
      <c r="C2939" s="393" t="str">
        <f>A2939&amp;" "&amp;B2939</f>
        <v>Dhaka_Metropolitan_BRAC_AreaWise_02 Swerapara</v>
      </c>
      <c r="D2939" s="626">
        <v>5</v>
      </c>
      <c r="E2939" s="626">
        <v>1</v>
      </c>
      <c r="F2939" s="626">
        <v>0</v>
      </c>
      <c r="G2939" s="626">
        <v>0</v>
      </c>
      <c r="H2939" s="626">
        <v>0</v>
      </c>
      <c r="I2939" s="626">
        <v>2</v>
      </c>
      <c r="J2939" s="626">
        <v>0</v>
      </c>
      <c r="K2939" s="626">
        <v>0</v>
      </c>
      <c r="L2939" s="626">
        <v>0</v>
      </c>
      <c r="M2939" s="626">
        <v>0</v>
      </c>
      <c r="N2939" s="626">
        <v>12</v>
      </c>
      <c r="O2939" s="626">
        <v>3</v>
      </c>
      <c r="P2939" s="626">
        <v>1</v>
      </c>
      <c r="Q2939" s="626">
        <v>0</v>
      </c>
      <c r="R2939" s="626">
        <v>0</v>
      </c>
      <c r="U2939" s="394" t="s">
        <v>1190</v>
      </c>
      <c r="V2939" s="456" t="s">
        <v>1207</v>
      </c>
      <c r="W2939" s="393" t="str">
        <f>U2939&amp;" "&amp;V2939</f>
        <v>Dhaka_Metropolitan_BRAC_AreaWise_02 Swerapara</v>
      </c>
      <c r="X2939" s="626">
        <v>0</v>
      </c>
      <c r="Y2939" s="626">
        <v>0</v>
      </c>
      <c r="Z2939" s="626">
        <v>0</v>
      </c>
      <c r="AA2939" s="626">
        <v>0</v>
      </c>
      <c r="AB2939" s="626">
        <v>0</v>
      </c>
      <c r="AC2939" s="626">
        <v>0</v>
      </c>
      <c r="AD2939" s="626">
        <v>1</v>
      </c>
      <c r="AE2939" s="626">
        <v>0</v>
      </c>
      <c r="AF2939" s="626">
        <v>0</v>
      </c>
      <c r="AG2939" s="626">
        <v>0</v>
      </c>
      <c r="AH2939" s="626">
        <v>9</v>
      </c>
      <c r="AI2939" s="626">
        <v>2</v>
      </c>
      <c r="AJ2939" s="626">
        <v>0</v>
      </c>
      <c r="AK2939" s="626">
        <v>0</v>
      </c>
      <c r="AL2939" s="626">
        <v>0</v>
      </c>
      <c r="AO2939" s="394" t="s">
        <v>1190</v>
      </c>
      <c r="AP2939" s="456" t="s">
        <v>1207</v>
      </c>
      <c r="AQ2939" s="393" t="str">
        <f>AO2939&amp;" "&amp;AP2939</f>
        <v>Dhaka_Metropolitan_BRAC_AreaWise_02 Swerapara</v>
      </c>
      <c r="AR2939" s="627">
        <v>0</v>
      </c>
      <c r="AS2939" s="627">
        <v>0</v>
      </c>
      <c r="AT2939" s="627">
        <v>0</v>
      </c>
      <c r="AU2939" s="627">
        <v>0</v>
      </c>
      <c r="AV2939" s="627">
        <v>0</v>
      </c>
      <c r="AW2939" s="627">
        <v>0</v>
      </c>
      <c r="AX2939" s="627">
        <v>0</v>
      </c>
      <c r="AY2939" s="627">
        <v>0</v>
      </c>
      <c r="AZ2939" s="627">
        <v>0</v>
      </c>
      <c r="BA2939" s="627">
        <v>0</v>
      </c>
      <c r="BB2939" s="627">
        <v>2</v>
      </c>
      <c r="BC2939" s="627">
        <v>0</v>
      </c>
      <c r="BD2939" s="627">
        <v>0</v>
      </c>
      <c r="BE2939" s="627">
        <v>0</v>
      </c>
      <c r="BF2939" s="627">
        <v>0</v>
      </c>
      <c r="BH2939" s="394" t="s">
        <v>1190</v>
      </c>
      <c r="BI2939" s="456" t="s">
        <v>1207</v>
      </c>
      <c r="BJ2939" s="393" t="str">
        <f>BH2939&amp;" "&amp;BI2939</f>
        <v>Dhaka_Metropolitan_BRAC_AreaWise_02 Swerapara</v>
      </c>
      <c r="BK2939" s="627">
        <v>0</v>
      </c>
      <c r="BL2939" s="627">
        <v>0</v>
      </c>
      <c r="BM2939" s="627">
        <v>0</v>
      </c>
      <c r="BN2939" s="627">
        <v>0</v>
      </c>
      <c r="BO2939" s="627">
        <v>0</v>
      </c>
      <c r="BP2939" s="627">
        <v>0</v>
      </c>
      <c r="BQ2939" s="627">
        <v>0</v>
      </c>
      <c r="BR2939" s="627">
        <v>0</v>
      </c>
      <c r="BS2939" s="627">
        <v>0</v>
      </c>
      <c r="BT2939" s="627">
        <v>0</v>
      </c>
      <c r="BU2939" s="627">
        <v>0</v>
      </c>
      <c r="BV2939" s="627">
        <v>0</v>
      </c>
      <c r="BW2939" s="627">
        <v>0</v>
      </c>
      <c r="BX2939" s="627">
        <v>0</v>
      </c>
      <c r="BY2939" s="627">
        <v>0</v>
      </c>
      <c r="CA2939" s="394" t="s">
        <v>1190</v>
      </c>
      <c r="CB2939" s="456" t="s">
        <v>1207</v>
      </c>
      <c r="CC2939" s="393" t="str">
        <f>CA2939&amp;" "&amp;CB2939</f>
        <v>Dhaka_Metropolitan_BRAC_AreaWise_02 Swerapara</v>
      </c>
      <c r="CD2939" s="627">
        <v>0</v>
      </c>
      <c r="CE2939" s="627">
        <v>1</v>
      </c>
      <c r="CF2939" s="627">
        <v>2</v>
      </c>
      <c r="CG2939" s="627">
        <v>1</v>
      </c>
      <c r="CH2939" s="627">
        <v>0</v>
      </c>
      <c r="CI2939" s="627">
        <v>0</v>
      </c>
      <c r="CJ2939" s="627">
        <v>0</v>
      </c>
      <c r="CK2939" s="627">
        <v>0</v>
      </c>
      <c r="CN2939" s="394" t="s">
        <v>1190</v>
      </c>
      <c r="CO2939" s="456" t="s">
        <v>1207</v>
      </c>
      <c r="CP2939" s="393" t="str">
        <f>CN2939&amp;" "&amp;CO2939</f>
        <v>Dhaka_Metropolitan_BRAC_AreaWise_02 Swerapara</v>
      </c>
      <c r="CQ2939" s="627">
        <v>0</v>
      </c>
      <c r="CR2939" s="627">
        <v>0</v>
      </c>
      <c r="CS2939" s="627">
        <v>2</v>
      </c>
      <c r="CT2939" s="627">
        <v>0</v>
      </c>
      <c r="CU2939" s="627">
        <v>0</v>
      </c>
      <c r="CV2939" s="627">
        <v>0</v>
      </c>
      <c r="CW2939" s="627">
        <v>0</v>
      </c>
      <c r="CX2939" s="627">
        <v>0</v>
      </c>
      <c r="CZ2939" s="394" t="s">
        <v>1190</v>
      </c>
      <c r="DA2939" s="456" t="s">
        <v>1207</v>
      </c>
      <c r="DB2939" s="393" t="str">
        <f>CZ2939&amp;" "&amp;DA2939</f>
        <v>Dhaka_Metropolitan_BRAC_AreaWise_02 Swerapara</v>
      </c>
      <c r="DC2939" s="566">
        <v>2</v>
      </c>
      <c r="DD2939"/>
      <c r="DE2939" s="394" t="s">
        <v>1190</v>
      </c>
      <c r="DF2939" s="456" t="s">
        <v>1207</v>
      </c>
      <c r="DG2939" s="393" t="str">
        <f>DE2939&amp;" "&amp;DF2939</f>
        <v>Dhaka_Metropolitan_BRAC_AreaWise_02 Swerapara</v>
      </c>
      <c r="DH2939" s="566">
        <v>0</v>
      </c>
      <c r="DI2939"/>
      <c r="DJ2939" s="394" t="s">
        <v>1190</v>
      </c>
      <c r="DK2939" s="456" t="s">
        <v>1207</v>
      </c>
      <c r="DL2939" s="393" t="str">
        <f>DJ2939&amp;" "&amp;DK2939</f>
        <v>Dhaka_Metropolitan_BRAC_AreaWise_02 Swerapara</v>
      </c>
      <c r="DM2939" s="566"/>
      <c r="DN2939"/>
      <c r="DO2939" s="394" t="s">
        <v>1190</v>
      </c>
      <c r="DP2939" s="456" t="s">
        <v>1207</v>
      </c>
      <c r="DQ2939" s="393" t="str">
        <f>DO2939&amp;" "&amp;DP2939</f>
        <v>Dhaka_Metropolitan_BRAC_AreaWise_02 Swerapara</v>
      </c>
      <c r="DR2939" s="566"/>
    </row>
    <row r="2940" spans="1:122" ht="15" hidden="1" x14ac:dyDescent="0.25">
      <c r="A2940" s="394" t="s">
        <v>1190</v>
      </c>
      <c r="B2940" s="456" t="s">
        <v>1208</v>
      </c>
      <c r="C2940" s="393" t="str">
        <f>A2940&amp;" "&amp;B2940</f>
        <v>Dhaka_Metropolitan_BRAC_AreaWise_02 Gabtoil</v>
      </c>
      <c r="D2940" s="626">
        <v>1</v>
      </c>
      <c r="E2940" s="626">
        <v>0</v>
      </c>
      <c r="F2940" s="626">
        <v>0</v>
      </c>
      <c r="G2940" s="626">
        <v>0</v>
      </c>
      <c r="H2940" s="626">
        <v>0</v>
      </c>
      <c r="I2940" s="626">
        <v>0</v>
      </c>
      <c r="J2940" s="626">
        <v>0</v>
      </c>
      <c r="K2940" s="626">
        <v>0</v>
      </c>
      <c r="L2940" s="626">
        <v>0</v>
      </c>
      <c r="M2940" s="626">
        <v>0</v>
      </c>
      <c r="N2940" s="626">
        <v>0</v>
      </c>
      <c r="O2940" s="626">
        <v>0</v>
      </c>
      <c r="P2940" s="626">
        <v>0</v>
      </c>
      <c r="Q2940" s="626">
        <v>0</v>
      </c>
      <c r="R2940" s="626">
        <v>0</v>
      </c>
      <c r="U2940" s="394" t="s">
        <v>1190</v>
      </c>
      <c r="V2940" s="456" t="s">
        <v>1208</v>
      </c>
      <c r="W2940" s="393" t="str">
        <f>U2940&amp;" "&amp;V2940</f>
        <v>Dhaka_Metropolitan_BRAC_AreaWise_02 Gabtoil</v>
      </c>
      <c r="X2940" s="626">
        <v>0</v>
      </c>
      <c r="Y2940" s="626">
        <v>1</v>
      </c>
      <c r="Z2940" s="626">
        <v>0</v>
      </c>
      <c r="AA2940" s="626">
        <v>0</v>
      </c>
      <c r="AB2940" s="626">
        <v>0</v>
      </c>
      <c r="AC2940" s="626">
        <v>0</v>
      </c>
      <c r="AD2940" s="626">
        <v>0</v>
      </c>
      <c r="AE2940" s="626">
        <v>0</v>
      </c>
      <c r="AF2940" s="626">
        <v>0</v>
      </c>
      <c r="AG2940" s="626">
        <v>0</v>
      </c>
      <c r="AH2940" s="626">
        <v>3</v>
      </c>
      <c r="AI2940" s="626">
        <v>0</v>
      </c>
      <c r="AJ2940" s="626">
        <v>0</v>
      </c>
      <c r="AK2940" s="626">
        <v>0</v>
      </c>
      <c r="AL2940" s="626">
        <v>0</v>
      </c>
      <c r="AO2940" s="394" t="s">
        <v>1190</v>
      </c>
      <c r="AP2940" s="456" t="s">
        <v>1208</v>
      </c>
      <c r="AQ2940" s="393" t="str">
        <f>AO2940&amp;" "&amp;AP2940</f>
        <v>Dhaka_Metropolitan_BRAC_AreaWise_02 Gabtoil</v>
      </c>
      <c r="AR2940" s="627">
        <v>0</v>
      </c>
      <c r="AS2940" s="627">
        <v>0</v>
      </c>
      <c r="AT2940" s="627">
        <v>0</v>
      </c>
      <c r="AU2940" s="627">
        <v>0</v>
      </c>
      <c r="AV2940" s="627">
        <v>0</v>
      </c>
      <c r="AW2940" s="627">
        <v>0</v>
      </c>
      <c r="AX2940" s="627">
        <v>0</v>
      </c>
      <c r="AY2940" s="627">
        <v>0</v>
      </c>
      <c r="AZ2940" s="627">
        <v>0</v>
      </c>
      <c r="BA2940" s="627">
        <v>0</v>
      </c>
      <c r="BB2940" s="627">
        <v>0</v>
      </c>
      <c r="BC2940" s="627">
        <v>0</v>
      </c>
      <c r="BD2940" s="627">
        <v>0</v>
      </c>
      <c r="BE2940" s="627">
        <v>0</v>
      </c>
      <c r="BF2940" s="627">
        <v>0</v>
      </c>
      <c r="BH2940" s="394" t="s">
        <v>1190</v>
      </c>
      <c r="BI2940" s="456" t="s">
        <v>1208</v>
      </c>
      <c r="BJ2940" s="393" t="str">
        <f>BH2940&amp;" "&amp;BI2940</f>
        <v>Dhaka_Metropolitan_BRAC_AreaWise_02 Gabtoil</v>
      </c>
      <c r="BK2940" s="627">
        <v>0</v>
      </c>
      <c r="BL2940" s="627">
        <v>0</v>
      </c>
      <c r="BM2940" s="627">
        <v>0</v>
      </c>
      <c r="BN2940" s="627">
        <v>0</v>
      </c>
      <c r="BO2940" s="627">
        <v>0</v>
      </c>
      <c r="BP2940" s="627">
        <v>0</v>
      </c>
      <c r="BQ2940" s="627">
        <v>0</v>
      </c>
      <c r="BR2940" s="627">
        <v>0</v>
      </c>
      <c r="BS2940" s="627">
        <v>0</v>
      </c>
      <c r="BT2940" s="627">
        <v>0</v>
      </c>
      <c r="BU2940" s="627">
        <v>0</v>
      </c>
      <c r="BV2940" s="627">
        <v>0</v>
      </c>
      <c r="BW2940" s="627">
        <v>0</v>
      </c>
      <c r="BX2940" s="627">
        <v>0</v>
      </c>
      <c r="BY2940" s="627">
        <v>0</v>
      </c>
      <c r="CA2940" s="394" t="s">
        <v>1190</v>
      </c>
      <c r="CB2940" s="456" t="s">
        <v>1208</v>
      </c>
      <c r="CC2940" s="393" t="str">
        <f>CA2940&amp;" "&amp;CB2940</f>
        <v>Dhaka_Metropolitan_BRAC_AreaWise_02 Gabtoil</v>
      </c>
      <c r="CD2940" s="627">
        <v>0</v>
      </c>
      <c r="CE2940" s="627">
        <v>0</v>
      </c>
      <c r="CF2940" s="627">
        <v>0</v>
      </c>
      <c r="CG2940" s="627">
        <v>0</v>
      </c>
      <c r="CH2940" s="627">
        <v>0</v>
      </c>
      <c r="CI2940" s="627">
        <v>0</v>
      </c>
      <c r="CJ2940" s="627">
        <v>0</v>
      </c>
      <c r="CK2940" s="627">
        <v>0</v>
      </c>
      <c r="CN2940" s="394" t="s">
        <v>1190</v>
      </c>
      <c r="CO2940" s="456" t="s">
        <v>1208</v>
      </c>
      <c r="CP2940" s="393" t="str">
        <f>CN2940&amp;" "&amp;CO2940</f>
        <v>Dhaka_Metropolitan_BRAC_AreaWise_02 Gabtoil</v>
      </c>
      <c r="CQ2940" s="627">
        <v>0</v>
      </c>
      <c r="CR2940" s="627">
        <v>0</v>
      </c>
      <c r="CS2940" s="627">
        <v>0</v>
      </c>
      <c r="CT2940" s="627">
        <v>0</v>
      </c>
      <c r="CU2940" s="627">
        <v>0</v>
      </c>
      <c r="CV2940" s="627">
        <v>0</v>
      </c>
      <c r="CW2940" s="627">
        <v>0</v>
      </c>
      <c r="CX2940" s="627">
        <v>0</v>
      </c>
      <c r="CZ2940" s="394" t="s">
        <v>1190</v>
      </c>
      <c r="DA2940" s="456" t="s">
        <v>1208</v>
      </c>
      <c r="DB2940" s="393" t="str">
        <f>CZ2940&amp;" "&amp;DA2940</f>
        <v>Dhaka_Metropolitan_BRAC_AreaWise_02 Gabtoil</v>
      </c>
      <c r="DC2940" s="566">
        <v>0</v>
      </c>
      <c r="DD2940"/>
      <c r="DE2940" s="394" t="s">
        <v>1190</v>
      </c>
      <c r="DF2940" s="456" t="s">
        <v>1208</v>
      </c>
      <c r="DG2940" s="393" t="str">
        <f>DE2940&amp;" "&amp;DF2940</f>
        <v>Dhaka_Metropolitan_BRAC_AreaWise_02 Gabtoil</v>
      </c>
      <c r="DH2940" s="566">
        <v>0</v>
      </c>
      <c r="DI2940"/>
      <c r="DJ2940" s="394" t="s">
        <v>1190</v>
      </c>
      <c r="DK2940" s="456" t="s">
        <v>1208</v>
      </c>
      <c r="DL2940" s="393" t="str">
        <f>DJ2940&amp;" "&amp;DK2940</f>
        <v>Dhaka_Metropolitan_BRAC_AreaWise_02 Gabtoil</v>
      </c>
      <c r="DM2940" s="566"/>
      <c r="DN2940"/>
      <c r="DO2940" s="394" t="s">
        <v>1190</v>
      </c>
      <c r="DP2940" s="456" t="s">
        <v>1208</v>
      </c>
      <c r="DQ2940" s="393" t="str">
        <f>DO2940&amp;" "&amp;DP2940</f>
        <v>Dhaka_Metropolitan_BRAC_AreaWise_02 Gabtoil</v>
      </c>
      <c r="DR2940" s="566"/>
    </row>
    <row r="2941" spans="1:122" ht="15" hidden="1" x14ac:dyDescent="0.25">
      <c r="A2941" s="394" t="s">
        <v>555</v>
      </c>
      <c r="B2941" s="398" t="s">
        <v>673</v>
      </c>
      <c r="C2941" s="393" t="str">
        <f t="shared" si="434"/>
        <v>Dhaka_Metropolitan_BAMANEH BAMANEH:  Nakhal Para , Ward -25(N)</v>
      </c>
      <c r="D2941" s="626">
        <v>23</v>
      </c>
      <c r="E2941" s="626">
        <v>1</v>
      </c>
      <c r="F2941" s="626">
        <v>0</v>
      </c>
      <c r="G2941" s="626">
        <v>0</v>
      </c>
      <c r="H2941" s="626">
        <v>0</v>
      </c>
      <c r="I2941" s="626">
        <v>17</v>
      </c>
      <c r="J2941" s="626">
        <v>0</v>
      </c>
      <c r="K2941" s="626">
        <v>0</v>
      </c>
      <c r="L2941" s="626">
        <v>0</v>
      </c>
      <c r="M2941" s="626">
        <v>0</v>
      </c>
      <c r="N2941" s="626">
        <v>26</v>
      </c>
      <c r="O2941" s="626">
        <v>2</v>
      </c>
      <c r="P2941" s="626">
        <v>0</v>
      </c>
      <c r="Q2941" s="626">
        <v>0</v>
      </c>
      <c r="R2941" s="626">
        <v>0</v>
      </c>
      <c r="U2941" s="394" t="s">
        <v>555</v>
      </c>
      <c r="V2941" s="398" t="s">
        <v>673</v>
      </c>
      <c r="W2941" s="393" t="str">
        <f t="shared" si="435"/>
        <v>Dhaka_Metropolitan_BAMANEH BAMANEH:  Nakhal Para , Ward -25(N)</v>
      </c>
      <c r="X2941" s="626">
        <v>21</v>
      </c>
      <c r="Y2941" s="626">
        <v>0</v>
      </c>
      <c r="Z2941" s="626">
        <v>0</v>
      </c>
      <c r="AA2941" s="626">
        <v>0</v>
      </c>
      <c r="AB2941" s="626">
        <v>0</v>
      </c>
      <c r="AC2941" s="626">
        <v>13</v>
      </c>
      <c r="AD2941" s="626">
        <v>0</v>
      </c>
      <c r="AE2941" s="626">
        <v>0</v>
      </c>
      <c r="AF2941" s="626">
        <v>0</v>
      </c>
      <c r="AG2941" s="626">
        <v>0</v>
      </c>
      <c r="AH2941" s="626">
        <v>43</v>
      </c>
      <c r="AI2941" s="626">
        <v>2</v>
      </c>
      <c r="AJ2941" s="626">
        <v>0</v>
      </c>
      <c r="AK2941" s="626">
        <v>0</v>
      </c>
      <c r="AL2941" s="626">
        <v>0</v>
      </c>
      <c r="AO2941" s="394" t="s">
        <v>555</v>
      </c>
      <c r="AP2941" s="398" t="s">
        <v>673</v>
      </c>
      <c r="AQ2941" s="393" t="str">
        <f t="shared" si="431"/>
        <v>Dhaka_Metropolitan_BAMANEH BAMANEH:  Nakhal Para , Ward -25(N)</v>
      </c>
      <c r="AR2941" s="627">
        <v>3</v>
      </c>
      <c r="AS2941" s="627">
        <v>0</v>
      </c>
      <c r="AT2941" s="627">
        <v>0</v>
      </c>
      <c r="AU2941" s="627">
        <v>0</v>
      </c>
      <c r="AV2941" s="627">
        <v>0</v>
      </c>
      <c r="AW2941" s="627">
        <v>4</v>
      </c>
      <c r="AX2941" s="627">
        <v>0</v>
      </c>
      <c r="AY2941" s="627">
        <v>0</v>
      </c>
      <c r="AZ2941" s="627">
        <v>0</v>
      </c>
      <c r="BA2941" s="627">
        <v>0</v>
      </c>
      <c r="BB2941" s="627">
        <v>0</v>
      </c>
      <c r="BC2941" s="627">
        <v>0</v>
      </c>
      <c r="BD2941" s="627">
        <v>0</v>
      </c>
      <c r="BE2941" s="627">
        <v>0</v>
      </c>
      <c r="BF2941" s="627">
        <v>0</v>
      </c>
      <c r="BH2941" s="394" t="s">
        <v>555</v>
      </c>
      <c r="BI2941" s="398" t="s">
        <v>673</v>
      </c>
      <c r="BJ2941" s="393" t="str">
        <f t="shared" si="439"/>
        <v>Dhaka_Metropolitan_BAMANEH BAMANEH:  Nakhal Para , Ward -25(N)</v>
      </c>
      <c r="BK2941" s="627">
        <v>1</v>
      </c>
      <c r="BL2941" s="627">
        <v>0</v>
      </c>
      <c r="BM2941" s="627">
        <v>0</v>
      </c>
      <c r="BN2941" s="627">
        <v>0</v>
      </c>
      <c r="BO2941" s="627">
        <v>0</v>
      </c>
      <c r="BP2941" s="627">
        <v>1</v>
      </c>
      <c r="BQ2941" s="627">
        <v>0</v>
      </c>
      <c r="BR2941" s="627">
        <v>0</v>
      </c>
      <c r="BS2941" s="627">
        <v>0</v>
      </c>
      <c r="BT2941" s="627">
        <v>0</v>
      </c>
      <c r="BU2941" s="627">
        <v>5</v>
      </c>
      <c r="BV2941" s="627">
        <v>0</v>
      </c>
      <c r="BW2941" s="627">
        <v>0</v>
      </c>
      <c r="BX2941" s="627">
        <v>0</v>
      </c>
      <c r="BY2941" s="627">
        <v>0</v>
      </c>
      <c r="CA2941" s="394" t="s">
        <v>555</v>
      </c>
      <c r="CB2941" s="398" t="s">
        <v>673</v>
      </c>
      <c r="CC2941" s="393" t="str">
        <f t="shared" si="432"/>
        <v>Dhaka_Metropolitan_BAMANEH BAMANEH:  Nakhal Para , Ward -25(N)</v>
      </c>
      <c r="CD2941" s="627">
        <v>0</v>
      </c>
      <c r="CE2941" s="627">
        <v>0</v>
      </c>
      <c r="CF2941" s="627">
        <v>0</v>
      </c>
      <c r="CG2941" s="627">
        <v>0</v>
      </c>
      <c r="CH2941" s="627">
        <v>0</v>
      </c>
      <c r="CI2941" s="627">
        <v>0</v>
      </c>
      <c r="CJ2941" s="627">
        <v>0</v>
      </c>
      <c r="CK2941" s="627">
        <v>0</v>
      </c>
      <c r="CN2941" s="394" t="s">
        <v>555</v>
      </c>
      <c r="CO2941" s="398" t="s">
        <v>673</v>
      </c>
      <c r="CP2941" s="393" t="str">
        <f t="shared" si="433"/>
        <v>Dhaka_Metropolitan_BAMANEH BAMANEH:  Nakhal Para , Ward -25(N)</v>
      </c>
      <c r="CQ2941" s="627">
        <v>0</v>
      </c>
      <c r="CR2941" s="627">
        <v>0</v>
      </c>
      <c r="CS2941" s="627">
        <v>0</v>
      </c>
      <c r="CT2941" s="627">
        <v>0</v>
      </c>
      <c r="CU2941" s="627">
        <v>0</v>
      </c>
      <c r="CV2941" s="627">
        <v>0</v>
      </c>
      <c r="CW2941" s="627">
        <v>0</v>
      </c>
      <c r="CX2941" s="627">
        <v>0</v>
      </c>
      <c r="CZ2941" s="394" t="s">
        <v>555</v>
      </c>
      <c r="DA2941" s="398" t="s">
        <v>673</v>
      </c>
      <c r="DB2941" s="393" t="str">
        <f t="shared" si="425"/>
        <v>Dhaka_Metropolitan_BAMANEH BAMANEH:  Nakhal Para , Ward -25(N)</v>
      </c>
      <c r="DC2941" s="566">
        <v>5</v>
      </c>
      <c r="DD2941"/>
      <c r="DE2941" s="394" t="s">
        <v>555</v>
      </c>
      <c r="DF2941" s="398" t="s">
        <v>673</v>
      </c>
      <c r="DG2941" s="393" t="str">
        <f t="shared" si="426"/>
        <v>Dhaka_Metropolitan_BAMANEH BAMANEH:  Nakhal Para , Ward -25(N)</v>
      </c>
      <c r="DH2941" s="566">
        <v>9</v>
      </c>
      <c r="DI2941"/>
      <c r="DJ2941" s="394" t="s">
        <v>555</v>
      </c>
      <c r="DK2941" s="398" t="s">
        <v>673</v>
      </c>
      <c r="DL2941" s="393" t="str">
        <f t="shared" ref="DL2941:DL2987" si="448">DJ2941&amp;" "&amp;DK2941</f>
        <v>Dhaka_Metropolitan_BAMANEH BAMANEH:  Nakhal Para , Ward -25(N)</v>
      </c>
      <c r="DM2941" s="566"/>
      <c r="DN2941"/>
      <c r="DO2941" s="394" t="s">
        <v>555</v>
      </c>
      <c r="DP2941" s="398" t="s">
        <v>673</v>
      </c>
      <c r="DQ2941" s="393" t="str">
        <f t="shared" ref="DQ2941:DQ2987" si="449">DO2941&amp;" "&amp;DP2941</f>
        <v>Dhaka_Metropolitan_BAMANEH BAMANEH:  Nakhal Para , Ward -25(N)</v>
      </c>
      <c r="DR2941" s="566"/>
    </row>
    <row r="2942" spans="1:122" ht="15" hidden="1" x14ac:dyDescent="0.25">
      <c r="A2942" s="394" t="s">
        <v>558</v>
      </c>
      <c r="B2942" s="393" t="s">
        <v>698</v>
      </c>
      <c r="C2942" s="393" t="str">
        <f t="shared" si="434"/>
        <v>Dhaka_Metropolitan_BRAC_DOTSWise Bangladesh  Medical College Hosp.</v>
      </c>
      <c r="D2942" s="626">
        <v>0</v>
      </c>
      <c r="E2942" s="626">
        <v>0</v>
      </c>
      <c r="F2942" s="626">
        <v>0</v>
      </c>
      <c r="G2942" s="626">
        <v>0</v>
      </c>
      <c r="H2942" s="626">
        <v>0</v>
      </c>
      <c r="I2942" s="626">
        <v>0</v>
      </c>
      <c r="J2942" s="626">
        <v>0</v>
      </c>
      <c r="K2942" s="626">
        <v>0</v>
      </c>
      <c r="L2942" s="626">
        <v>0</v>
      </c>
      <c r="M2942" s="626">
        <v>0</v>
      </c>
      <c r="N2942" s="626">
        <v>1</v>
      </c>
      <c r="O2942" s="626">
        <v>0</v>
      </c>
      <c r="P2942" s="626">
        <v>0</v>
      </c>
      <c r="Q2942" s="626">
        <v>0</v>
      </c>
      <c r="R2942" s="626">
        <v>0</v>
      </c>
      <c r="U2942" s="394" t="s">
        <v>558</v>
      </c>
      <c r="V2942" s="393" t="s">
        <v>698</v>
      </c>
      <c r="W2942" s="393" t="str">
        <f t="shared" si="435"/>
        <v>Dhaka_Metropolitan_BRAC_DOTSWise Bangladesh  Medical College Hosp.</v>
      </c>
      <c r="X2942" s="626">
        <v>0</v>
      </c>
      <c r="Y2942" s="626">
        <v>0</v>
      </c>
      <c r="Z2942" s="626">
        <v>0</v>
      </c>
      <c r="AA2942" s="626">
        <v>0</v>
      </c>
      <c r="AB2942" s="626">
        <v>0</v>
      </c>
      <c r="AC2942" s="626">
        <v>0</v>
      </c>
      <c r="AD2942" s="626">
        <v>0</v>
      </c>
      <c r="AE2942" s="626">
        <v>0</v>
      </c>
      <c r="AF2942" s="626">
        <v>0</v>
      </c>
      <c r="AG2942" s="626">
        <v>0</v>
      </c>
      <c r="AH2942" s="626">
        <v>1</v>
      </c>
      <c r="AI2942" s="626">
        <v>0</v>
      </c>
      <c r="AJ2942" s="626">
        <v>0</v>
      </c>
      <c r="AK2942" s="626">
        <v>0</v>
      </c>
      <c r="AL2942" s="626">
        <v>0</v>
      </c>
      <c r="AO2942" s="394" t="s">
        <v>558</v>
      </c>
      <c r="AP2942" s="393" t="s">
        <v>698</v>
      </c>
      <c r="AQ2942" s="393" t="str">
        <f t="shared" si="431"/>
        <v>Dhaka_Metropolitan_BRAC_DOTSWise Bangladesh  Medical College Hosp.</v>
      </c>
      <c r="AR2942" s="627">
        <v>0</v>
      </c>
      <c r="AS2942" s="627">
        <v>0</v>
      </c>
      <c r="AT2942" s="627">
        <v>0</v>
      </c>
      <c r="AU2942" s="627">
        <v>0</v>
      </c>
      <c r="AV2942" s="627">
        <v>0</v>
      </c>
      <c r="AW2942" s="627">
        <v>0</v>
      </c>
      <c r="AX2942" s="627">
        <v>0</v>
      </c>
      <c r="AY2942" s="627">
        <v>0</v>
      </c>
      <c r="AZ2942" s="627">
        <v>0</v>
      </c>
      <c r="BA2942" s="627">
        <v>0</v>
      </c>
      <c r="BB2942" s="627">
        <v>1</v>
      </c>
      <c r="BC2942" s="627">
        <v>0</v>
      </c>
      <c r="BD2942" s="627">
        <v>0</v>
      </c>
      <c r="BE2942" s="627">
        <v>0</v>
      </c>
      <c r="BF2942" s="627">
        <v>0</v>
      </c>
      <c r="BH2942" s="394" t="s">
        <v>558</v>
      </c>
      <c r="BI2942" s="393" t="s">
        <v>698</v>
      </c>
      <c r="BJ2942" s="393" t="str">
        <f t="shared" si="439"/>
        <v>Dhaka_Metropolitan_BRAC_DOTSWise Bangladesh  Medical College Hosp.</v>
      </c>
      <c r="BK2942" s="627">
        <v>0</v>
      </c>
      <c r="BL2942" s="627">
        <v>0</v>
      </c>
      <c r="BM2942" s="627">
        <v>0</v>
      </c>
      <c r="BN2942" s="627">
        <v>0</v>
      </c>
      <c r="BO2942" s="627">
        <v>0</v>
      </c>
      <c r="BP2942" s="627">
        <v>0</v>
      </c>
      <c r="BQ2942" s="627">
        <v>0</v>
      </c>
      <c r="BR2942" s="627">
        <v>0</v>
      </c>
      <c r="BS2942" s="627">
        <v>0</v>
      </c>
      <c r="BT2942" s="627">
        <v>0</v>
      </c>
      <c r="BU2942" s="627">
        <v>1</v>
      </c>
      <c r="BV2942" s="627">
        <v>0</v>
      </c>
      <c r="BW2942" s="627">
        <v>0</v>
      </c>
      <c r="BX2942" s="627">
        <v>0</v>
      </c>
      <c r="BY2942" s="627">
        <v>0</v>
      </c>
      <c r="CA2942" s="394" t="s">
        <v>558</v>
      </c>
      <c r="CB2942" s="393" t="s">
        <v>698</v>
      </c>
      <c r="CC2942" s="393" t="str">
        <f t="shared" si="432"/>
        <v>Dhaka_Metropolitan_BRAC_DOTSWise Bangladesh  Medical College Hosp.</v>
      </c>
      <c r="CD2942" s="627">
        <v>0</v>
      </c>
      <c r="CE2942" s="627">
        <v>0</v>
      </c>
      <c r="CF2942" s="627">
        <v>0</v>
      </c>
      <c r="CG2942" s="627">
        <v>0</v>
      </c>
      <c r="CH2942" s="627">
        <v>0</v>
      </c>
      <c r="CI2942" s="627">
        <v>0</v>
      </c>
      <c r="CJ2942" s="627">
        <v>0</v>
      </c>
      <c r="CK2942" s="627">
        <v>0</v>
      </c>
      <c r="CN2942" s="394" t="s">
        <v>558</v>
      </c>
      <c r="CO2942" s="393" t="s">
        <v>698</v>
      </c>
      <c r="CP2942" s="393" t="str">
        <f t="shared" si="433"/>
        <v>Dhaka_Metropolitan_BRAC_DOTSWise Bangladesh  Medical College Hosp.</v>
      </c>
      <c r="CQ2942" s="627">
        <v>0</v>
      </c>
      <c r="CR2942" s="627">
        <v>0</v>
      </c>
      <c r="CS2942" s="627">
        <v>0</v>
      </c>
      <c r="CT2942" s="627">
        <v>0</v>
      </c>
      <c r="CU2942" s="627">
        <v>0</v>
      </c>
      <c r="CV2942" s="627">
        <v>0</v>
      </c>
      <c r="CW2942" s="627">
        <v>0</v>
      </c>
      <c r="CX2942" s="627">
        <v>0</v>
      </c>
      <c r="CZ2942" s="394" t="s">
        <v>558</v>
      </c>
      <c r="DA2942" s="393" t="s">
        <v>698</v>
      </c>
      <c r="DB2942" s="393" t="str">
        <f t="shared" si="425"/>
        <v>Dhaka_Metropolitan_BRAC_DOTSWise Bangladesh  Medical College Hosp.</v>
      </c>
      <c r="DC2942" s="566">
        <v>0</v>
      </c>
      <c r="DD2942"/>
      <c r="DE2942" s="394" t="s">
        <v>558</v>
      </c>
      <c r="DF2942" s="393" t="s">
        <v>698</v>
      </c>
      <c r="DG2942" s="393" t="str">
        <f t="shared" si="426"/>
        <v>Dhaka_Metropolitan_BRAC_DOTSWise Bangladesh  Medical College Hosp.</v>
      </c>
      <c r="DH2942" s="566">
        <v>0</v>
      </c>
      <c r="DI2942"/>
      <c r="DJ2942" s="394" t="s">
        <v>558</v>
      </c>
      <c r="DK2942" s="393" t="s">
        <v>698</v>
      </c>
      <c r="DL2942" s="393" t="str">
        <f t="shared" si="448"/>
        <v>Dhaka_Metropolitan_BRAC_DOTSWise Bangladesh  Medical College Hosp.</v>
      </c>
      <c r="DM2942" s="566"/>
      <c r="DN2942"/>
      <c r="DO2942" s="394" t="s">
        <v>558</v>
      </c>
      <c r="DP2942" s="393" t="s">
        <v>698</v>
      </c>
      <c r="DQ2942" s="393" t="str">
        <f t="shared" si="449"/>
        <v>Dhaka_Metropolitan_BRAC_DOTSWise Bangladesh  Medical College Hosp.</v>
      </c>
      <c r="DR2942" s="566"/>
    </row>
    <row r="2943" spans="1:122" ht="15" hidden="1" x14ac:dyDescent="0.25">
      <c r="A2943" s="394" t="s">
        <v>558</v>
      </c>
      <c r="B2943" s="393" t="s">
        <v>699</v>
      </c>
      <c r="C2943" s="393" t="str">
        <f t="shared" si="434"/>
        <v>Dhaka_Metropolitan_BRAC_DOTSWise BIRDEM Hospital</v>
      </c>
      <c r="D2943" s="626">
        <v>0</v>
      </c>
      <c r="E2943" s="626">
        <v>0</v>
      </c>
      <c r="F2943" s="626">
        <v>0</v>
      </c>
      <c r="G2943" s="626">
        <v>0</v>
      </c>
      <c r="H2943" s="626">
        <v>0</v>
      </c>
      <c r="I2943" s="626">
        <v>1</v>
      </c>
      <c r="J2943" s="626">
        <v>0</v>
      </c>
      <c r="K2943" s="626">
        <v>0</v>
      </c>
      <c r="L2943" s="626">
        <v>0</v>
      </c>
      <c r="M2943" s="626">
        <v>0</v>
      </c>
      <c r="N2943" s="626">
        <v>1</v>
      </c>
      <c r="O2943" s="626">
        <v>0</v>
      </c>
      <c r="P2943" s="626">
        <v>0</v>
      </c>
      <c r="Q2943" s="626">
        <v>0</v>
      </c>
      <c r="R2943" s="626">
        <v>0</v>
      </c>
      <c r="U2943" s="394" t="s">
        <v>558</v>
      </c>
      <c r="V2943" s="393" t="s">
        <v>699</v>
      </c>
      <c r="W2943" s="393" t="str">
        <f t="shared" si="435"/>
        <v>Dhaka_Metropolitan_BRAC_DOTSWise BIRDEM Hospital</v>
      </c>
      <c r="X2943" s="626">
        <v>0</v>
      </c>
      <c r="Y2943" s="626">
        <v>0</v>
      </c>
      <c r="Z2943" s="626">
        <v>0</v>
      </c>
      <c r="AA2943" s="626">
        <v>0</v>
      </c>
      <c r="AB2943" s="626">
        <v>0</v>
      </c>
      <c r="AC2943" s="626">
        <v>1</v>
      </c>
      <c r="AD2943" s="626">
        <v>0</v>
      </c>
      <c r="AE2943" s="626">
        <v>0</v>
      </c>
      <c r="AF2943" s="626">
        <v>0</v>
      </c>
      <c r="AG2943" s="626">
        <v>0</v>
      </c>
      <c r="AH2943" s="626">
        <v>1</v>
      </c>
      <c r="AI2943" s="626">
        <v>0</v>
      </c>
      <c r="AJ2943" s="626">
        <v>0</v>
      </c>
      <c r="AK2943" s="626">
        <v>0</v>
      </c>
      <c r="AL2943" s="626">
        <v>0</v>
      </c>
      <c r="AO2943" s="394" t="s">
        <v>558</v>
      </c>
      <c r="AP2943" s="393" t="s">
        <v>699</v>
      </c>
      <c r="AQ2943" s="393" t="str">
        <f t="shared" si="431"/>
        <v>Dhaka_Metropolitan_BRAC_DOTSWise BIRDEM Hospital</v>
      </c>
      <c r="AR2943" s="627">
        <v>0</v>
      </c>
      <c r="AS2943" s="627">
        <v>0</v>
      </c>
      <c r="AT2943" s="627">
        <v>0</v>
      </c>
      <c r="AU2943" s="627">
        <v>0</v>
      </c>
      <c r="AV2943" s="627">
        <v>0</v>
      </c>
      <c r="AW2943" s="627">
        <v>0</v>
      </c>
      <c r="AX2943" s="627">
        <v>0</v>
      </c>
      <c r="AY2943" s="627">
        <v>0</v>
      </c>
      <c r="AZ2943" s="627">
        <v>0</v>
      </c>
      <c r="BA2943" s="627">
        <v>0</v>
      </c>
      <c r="BB2943" s="627">
        <v>0</v>
      </c>
      <c r="BC2943" s="627">
        <v>0</v>
      </c>
      <c r="BD2943" s="627">
        <v>0</v>
      </c>
      <c r="BE2943" s="627">
        <v>0</v>
      </c>
      <c r="BF2943" s="627">
        <v>0</v>
      </c>
      <c r="BH2943" s="394" t="s">
        <v>558</v>
      </c>
      <c r="BI2943" s="393" t="s">
        <v>699</v>
      </c>
      <c r="BJ2943" s="393" t="str">
        <f t="shared" si="439"/>
        <v>Dhaka_Metropolitan_BRAC_DOTSWise BIRDEM Hospital</v>
      </c>
      <c r="BK2943" s="627">
        <v>0</v>
      </c>
      <c r="BL2943" s="627">
        <v>0</v>
      </c>
      <c r="BM2943" s="627">
        <v>0</v>
      </c>
      <c r="BN2943" s="627">
        <v>0</v>
      </c>
      <c r="BO2943" s="627">
        <v>0</v>
      </c>
      <c r="BP2943" s="627">
        <v>0</v>
      </c>
      <c r="BQ2943" s="627">
        <v>0</v>
      </c>
      <c r="BR2943" s="627">
        <v>0</v>
      </c>
      <c r="BS2943" s="627">
        <v>0</v>
      </c>
      <c r="BT2943" s="627">
        <v>0</v>
      </c>
      <c r="BU2943" s="627">
        <v>0</v>
      </c>
      <c r="BV2943" s="627">
        <v>0</v>
      </c>
      <c r="BW2943" s="627">
        <v>0</v>
      </c>
      <c r="BX2943" s="627">
        <v>0</v>
      </c>
      <c r="BY2943" s="627">
        <v>0</v>
      </c>
      <c r="CA2943" s="394" t="s">
        <v>558</v>
      </c>
      <c r="CB2943" s="393" t="s">
        <v>699</v>
      </c>
      <c r="CC2943" s="393" t="str">
        <f t="shared" si="432"/>
        <v>Dhaka_Metropolitan_BRAC_DOTSWise BIRDEM Hospital</v>
      </c>
      <c r="CD2943" s="628">
        <v>0</v>
      </c>
      <c r="CE2943" s="628">
        <v>0</v>
      </c>
      <c r="CF2943" s="628">
        <v>0</v>
      </c>
      <c r="CG2943" s="628">
        <v>0</v>
      </c>
      <c r="CH2943" s="628">
        <v>0</v>
      </c>
      <c r="CI2943" s="628">
        <v>0</v>
      </c>
      <c r="CJ2943" s="628">
        <v>0</v>
      </c>
      <c r="CK2943" s="628">
        <v>0</v>
      </c>
      <c r="CN2943" s="394" t="s">
        <v>558</v>
      </c>
      <c r="CO2943" s="393" t="s">
        <v>699</v>
      </c>
      <c r="CP2943" s="393" t="str">
        <f t="shared" si="433"/>
        <v>Dhaka_Metropolitan_BRAC_DOTSWise BIRDEM Hospital</v>
      </c>
      <c r="CQ2943" s="628">
        <v>0</v>
      </c>
      <c r="CR2943" s="628">
        <v>0</v>
      </c>
      <c r="CS2943" s="628">
        <v>0</v>
      </c>
      <c r="CT2943" s="628">
        <v>0</v>
      </c>
      <c r="CU2943" s="628">
        <v>0</v>
      </c>
      <c r="CV2943" s="628">
        <v>0</v>
      </c>
      <c r="CW2943" s="628">
        <v>0</v>
      </c>
      <c r="CX2943" s="628">
        <v>0</v>
      </c>
      <c r="CZ2943" s="394" t="s">
        <v>558</v>
      </c>
      <c r="DA2943" s="393" t="s">
        <v>699</v>
      </c>
      <c r="DB2943" s="393" t="str">
        <f t="shared" si="425"/>
        <v>Dhaka_Metropolitan_BRAC_DOTSWise BIRDEM Hospital</v>
      </c>
      <c r="DC2943" s="566">
        <v>0</v>
      </c>
      <c r="DD2943"/>
      <c r="DE2943" s="394" t="s">
        <v>558</v>
      </c>
      <c r="DF2943" s="393" t="s">
        <v>699</v>
      </c>
      <c r="DG2943" s="393" t="str">
        <f t="shared" si="426"/>
        <v>Dhaka_Metropolitan_BRAC_DOTSWise BIRDEM Hospital</v>
      </c>
      <c r="DH2943" s="566">
        <v>0</v>
      </c>
      <c r="DI2943"/>
      <c r="DJ2943" s="394" t="s">
        <v>558</v>
      </c>
      <c r="DK2943" s="393" t="s">
        <v>699</v>
      </c>
      <c r="DL2943" s="393" t="str">
        <f t="shared" si="448"/>
        <v>Dhaka_Metropolitan_BRAC_DOTSWise BIRDEM Hospital</v>
      </c>
      <c r="DM2943" s="566"/>
      <c r="DN2943"/>
      <c r="DO2943" s="394" t="s">
        <v>558</v>
      </c>
      <c r="DP2943" s="393" t="s">
        <v>699</v>
      </c>
      <c r="DQ2943" s="393" t="str">
        <f t="shared" si="449"/>
        <v>Dhaka_Metropolitan_BRAC_DOTSWise BIRDEM Hospital</v>
      </c>
      <c r="DR2943" s="566"/>
    </row>
    <row r="2944" spans="1:122" ht="15" hidden="1" x14ac:dyDescent="0.25">
      <c r="A2944" s="394" t="s">
        <v>558</v>
      </c>
      <c r="B2944" s="393" t="s">
        <v>700</v>
      </c>
      <c r="C2944" s="393" t="str">
        <f t="shared" si="434"/>
        <v>Dhaka_Metropolitan_BRAC_DOTSWise BSMMU Hospital</v>
      </c>
      <c r="D2944" s="626">
        <v>0</v>
      </c>
      <c r="E2944" s="626">
        <v>0</v>
      </c>
      <c r="F2944" s="626">
        <v>0</v>
      </c>
      <c r="G2944" s="626">
        <v>0</v>
      </c>
      <c r="H2944" s="626">
        <v>0</v>
      </c>
      <c r="I2944" s="626">
        <v>0</v>
      </c>
      <c r="J2944" s="626">
        <v>0</v>
      </c>
      <c r="K2944" s="626">
        <v>0</v>
      </c>
      <c r="L2944" s="626">
        <v>0</v>
      </c>
      <c r="M2944" s="626">
        <v>0</v>
      </c>
      <c r="N2944" s="626">
        <v>0</v>
      </c>
      <c r="O2944" s="626">
        <v>0</v>
      </c>
      <c r="P2944" s="626">
        <v>0</v>
      </c>
      <c r="Q2944" s="626">
        <v>0</v>
      </c>
      <c r="R2944" s="626">
        <v>0</v>
      </c>
      <c r="U2944" s="394" t="s">
        <v>558</v>
      </c>
      <c r="V2944" s="393" t="s">
        <v>700</v>
      </c>
      <c r="W2944" s="393" t="str">
        <f t="shared" si="435"/>
        <v>Dhaka_Metropolitan_BRAC_DOTSWise BSMMU Hospital</v>
      </c>
      <c r="X2944" s="626">
        <v>0</v>
      </c>
      <c r="Y2944" s="626">
        <v>0</v>
      </c>
      <c r="Z2944" s="626">
        <v>0</v>
      </c>
      <c r="AA2944" s="626">
        <v>0</v>
      </c>
      <c r="AB2944" s="626">
        <v>0</v>
      </c>
      <c r="AC2944" s="626">
        <v>0</v>
      </c>
      <c r="AD2944" s="626">
        <v>0</v>
      </c>
      <c r="AE2944" s="626">
        <v>0</v>
      </c>
      <c r="AF2944" s="626">
        <v>0</v>
      </c>
      <c r="AG2944" s="626">
        <v>0</v>
      </c>
      <c r="AH2944" s="626">
        <v>0</v>
      </c>
      <c r="AI2944" s="626">
        <v>0</v>
      </c>
      <c r="AJ2944" s="626">
        <v>0</v>
      </c>
      <c r="AK2944" s="626">
        <v>0</v>
      </c>
      <c r="AL2944" s="626">
        <v>0</v>
      </c>
      <c r="AO2944" s="394" t="s">
        <v>558</v>
      </c>
      <c r="AP2944" s="393" t="s">
        <v>700</v>
      </c>
      <c r="AQ2944" s="393" t="str">
        <f t="shared" si="431"/>
        <v>Dhaka_Metropolitan_BRAC_DOTSWise BSMMU Hospital</v>
      </c>
      <c r="AR2944" s="627">
        <v>0</v>
      </c>
      <c r="AS2944" s="627">
        <v>0</v>
      </c>
      <c r="AT2944" s="627">
        <v>0</v>
      </c>
      <c r="AU2944" s="627">
        <v>0</v>
      </c>
      <c r="AV2944" s="627">
        <v>0</v>
      </c>
      <c r="AW2944" s="627">
        <v>0</v>
      </c>
      <c r="AX2944" s="627">
        <v>0</v>
      </c>
      <c r="AY2944" s="627">
        <v>0</v>
      </c>
      <c r="AZ2944" s="627">
        <v>0</v>
      </c>
      <c r="BA2944" s="627">
        <v>0</v>
      </c>
      <c r="BB2944" s="627">
        <v>0</v>
      </c>
      <c r="BC2944" s="627">
        <v>0</v>
      </c>
      <c r="BD2944" s="627">
        <v>0</v>
      </c>
      <c r="BE2944" s="627">
        <v>0</v>
      </c>
      <c r="BF2944" s="627">
        <v>0</v>
      </c>
      <c r="BH2944" s="394" t="s">
        <v>558</v>
      </c>
      <c r="BI2944" s="393" t="s">
        <v>700</v>
      </c>
      <c r="BJ2944" s="393" t="str">
        <f t="shared" si="439"/>
        <v>Dhaka_Metropolitan_BRAC_DOTSWise BSMMU Hospital</v>
      </c>
      <c r="BK2944" s="627">
        <v>0</v>
      </c>
      <c r="BL2944" s="627">
        <v>0</v>
      </c>
      <c r="BM2944" s="627">
        <v>0</v>
      </c>
      <c r="BN2944" s="627">
        <v>0</v>
      </c>
      <c r="BO2944" s="627">
        <v>0</v>
      </c>
      <c r="BP2944" s="627">
        <v>0</v>
      </c>
      <c r="BQ2944" s="627">
        <v>0</v>
      </c>
      <c r="BR2944" s="627">
        <v>0</v>
      </c>
      <c r="BS2944" s="627">
        <v>0</v>
      </c>
      <c r="BT2944" s="627">
        <v>0</v>
      </c>
      <c r="BU2944" s="627">
        <v>0</v>
      </c>
      <c r="BV2944" s="627">
        <v>0</v>
      </c>
      <c r="BW2944" s="627">
        <v>0</v>
      </c>
      <c r="BX2944" s="627">
        <v>0</v>
      </c>
      <c r="BY2944" s="627">
        <v>0</v>
      </c>
      <c r="CA2944" s="394" t="s">
        <v>558</v>
      </c>
      <c r="CB2944" s="393" t="s">
        <v>700</v>
      </c>
      <c r="CC2944" s="393" t="str">
        <f t="shared" si="432"/>
        <v>Dhaka_Metropolitan_BRAC_DOTSWise BSMMU Hospital</v>
      </c>
      <c r="CD2944" s="627">
        <v>0</v>
      </c>
      <c r="CE2944" s="627">
        <v>0</v>
      </c>
      <c r="CF2944" s="627">
        <v>0</v>
      </c>
      <c r="CG2944" s="627">
        <v>0</v>
      </c>
      <c r="CH2944" s="627">
        <v>0</v>
      </c>
      <c r="CI2944" s="627">
        <v>0</v>
      </c>
      <c r="CJ2944" s="627">
        <v>0</v>
      </c>
      <c r="CK2944" s="627">
        <v>0</v>
      </c>
      <c r="CN2944" s="394" t="s">
        <v>558</v>
      </c>
      <c r="CO2944" s="393" t="s">
        <v>700</v>
      </c>
      <c r="CP2944" s="393" t="str">
        <f t="shared" si="433"/>
        <v>Dhaka_Metropolitan_BRAC_DOTSWise BSMMU Hospital</v>
      </c>
      <c r="CQ2944" s="627">
        <v>0</v>
      </c>
      <c r="CR2944" s="627">
        <v>0</v>
      </c>
      <c r="CS2944" s="627">
        <v>0</v>
      </c>
      <c r="CT2944" s="627">
        <v>0</v>
      </c>
      <c r="CU2944" s="627">
        <v>0</v>
      </c>
      <c r="CV2944" s="627">
        <v>0</v>
      </c>
      <c r="CW2944" s="627">
        <v>0</v>
      </c>
      <c r="CX2944" s="627">
        <v>0</v>
      </c>
      <c r="CZ2944" s="394" t="s">
        <v>558</v>
      </c>
      <c r="DA2944" s="393" t="s">
        <v>700</v>
      </c>
      <c r="DB2944" s="393" t="str">
        <f t="shared" si="425"/>
        <v>Dhaka_Metropolitan_BRAC_DOTSWise BSMMU Hospital</v>
      </c>
      <c r="DC2944" s="566">
        <v>0</v>
      </c>
      <c r="DD2944"/>
      <c r="DE2944" s="394" t="s">
        <v>558</v>
      </c>
      <c r="DF2944" s="393" t="s">
        <v>700</v>
      </c>
      <c r="DG2944" s="393" t="str">
        <f t="shared" si="426"/>
        <v>Dhaka_Metropolitan_BRAC_DOTSWise BSMMU Hospital</v>
      </c>
      <c r="DH2944" s="566">
        <v>0</v>
      </c>
      <c r="DI2944"/>
      <c r="DJ2944" s="394" t="s">
        <v>558</v>
      </c>
      <c r="DK2944" s="393" t="s">
        <v>700</v>
      </c>
      <c r="DL2944" s="393" t="str">
        <f t="shared" si="448"/>
        <v>Dhaka_Metropolitan_BRAC_DOTSWise BSMMU Hospital</v>
      </c>
      <c r="DM2944" s="566"/>
      <c r="DN2944"/>
      <c r="DO2944" s="394" t="s">
        <v>558</v>
      </c>
      <c r="DP2944" s="393" t="s">
        <v>700</v>
      </c>
      <c r="DQ2944" s="393" t="str">
        <f t="shared" si="449"/>
        <v>Dhaka_Metropolitan_BRAC_DOTSWise BSMMU Hospital</v>
      </c>
      <c r="DR2944" s="566"/>
    </row>
    <row r="2945" spans="1:122" ht="15" hidden="1" x14ac:dyDescent="0.25">
      <c r="A2945" s="394" t="s">
        <v>558</v>
      </c>
      <c r="B2945" s="241" t="s">
        <v>701</v>
      </c>
      <c r="C2945" s="393" t="str">
        <f t="shared" si="434"/>
        <v>Dhaka_Metropolitan_BRAC_DOTSWise Dhaka Medical College and Hosp.</v>
      </c>
      <c r="D2945" s="626">
        <v>0</v>
      </c>
      <c r="E2945" s="626">
        <v>0</v>
      </c>
      <c r="F2945" s="626">
        <v>0</v>
      </c>
      <c r="G2945" s="626">
        <v>0</v>
      </c>
      <c r="H2945" s="626">
        <v>0</v>
      </c>
      <c r="I2945" s="626">
        <v>0</v>
      </c>
      <c r="J2945" s="626">
        <v>0</v>
      </c>
      <c r="K2945" s="626">
        <v>0</v>
      </c>
      <c r="L2945" s="626">
        <v>0</v>
      </c>
      <c r="M2945" s="626">
        <v>0</v>
      </c>
      <c r="N2945" s="626">
        <v>0</v>
      </c>
      <c r="O2945" s="626">
        <v>0</v>
      </c>
      <c r="P2945" s="626">
        <v>0</v>
      </c>
      <c r="Q2945" s="626">
        <v>0</v>
      </c>
      <c r="R2945" s="626">
        <v>0</v>
      </c>
      <c r="U2945" s="394" t="s">
        <v>558</v>
      </c>
      <c r="V2945" s="241" t="s">
        <v>701</v>
      </c>
      <c r="W2945" s="393" t="str">
        <f t="shared" si="435"/>
        <v>Dhaka_Metropolitan_BRAC_DOTSWise Dhaka Medical College and Hosp.</v>
      </c>
      <c r="X2945" s="626">
        <v>0</v>
      </c>
      <c r="Y2945" s="626">
        <v>0</v>
      </c>
      <c r="Z2945" s="626">
        <v>0</v>
      </c>
      <c r="AA2945" s="626">
        <v>0</v>
      </c>
      <c r="AB2945" s="626">
        <v>0</v>
      </c>
      <c r="AC2945" s="626">
        <v>0</v>
      </c>
      <c r="AD2945" s="626">
        <v>0</v>
      </c>
      <c r="AE2945" s="626">
        <v>0</v>
      </c>
      <c r="AF2945" s="626">
        <v>0</v>
      </c>
      <c r="AG2945" s="626">
        <v>0</v>
      </c>
      <c r="AH2945" s="626">
        <v>2</v>
      </c>
      <c r="AI2945" s="626">
        <v>0</v>
      </c>
      <c r="AJ2945" s="626">
        <v>0</v>
      </c>
      <c r="AK2945" s="626">
        <v>0</v>
      </c>
      <c r="AL2945" s="626">
        <v>0</v>
      </c>
      <c r="AO2945" s="394" t="s">
        <v>558</v>
      </c>
      <c r="AP2945" s="241" t="s">
        <v>701</v>
      </c>
      <c r="AQ2945" s="393" t="str">
        <f t="shared" si="431"/>
        <v>Dhaka_Metropolitan_BRAC_DOTSWise Dhaka Medical College and Hosp.</v>
      </c>
      <c r="AR2945" s="627">
        <v>0</v>
      </c>
      <c r="AS2945" s="627">
        <v>0</v>
      </c>
      <c r="AT2945" s="627">
        <v>0</v>
      </c>
      <c r="AU2945" s="627">
        <v>0</v>
      </c>
      <c r="AV2945" s="627">
        <v>0</v>
      </c>
      <c r="AW2945" s="627">
        <v>0</v>
      </c>
      <c r="AX2945" s="627">
        <v>0</v>
      </c>
      <c r="AY2945" s="627">
        <v>0</v>
      </c>
      <c r="AZ2945" s="627">
        <v>0</v>
      </c>
      <c r="BA2945" s="627">
        <v>0</v>
      </c>
      <c r="BB2945" s="627">
        <v>0</v>
      </c>
      <c r="BC2945" s="627">
        <v>0</v>
      </c>
      <c r="BD2945" s="627">
        <v>0</v>
      </c>
      <c r="BE2945" s="627">
        <v>0</v>
      </c>
      <c r="BF2945" s="627">
        <v>0</v>
      </c>
      <c r="BH2945" s="394" t="s">
        <v>558</v>
      </c>
      <c r="BI2945" s="241" t="s">
        <v>701</v>
      </c>
      <c r="BJ2945" s="393" t="str">
        <f t="shared" si="439"/>
        <v>Dhaka_Metropolitan_BRAC_DOTSWise Dhaka Medical College and Hosp.</v>
      </c>
      <c r="BK2945" s="627">
        <v>0</v>
      </c>
      <c r="BL2945" s="627">
        <v>0</v>
      </c>
      <c r="BM2945" s="627">
        <v>0</v>
      </c>
      <c r="BN2945" s="627">
        <v>0</v>
      </c>
      <c r="BO2945" s="627">
        <v>0</v>
      </c>
      <c r="BP2945" s="627">
        <v>0</v>
      </c>
      <c r="BQ2945" s="627">
        <v>0</v>
      </c>
      <c r="BR2945" s="627">
        <v>0</v>
      </c>
      <c r="BS2945" s="627">
        <v>0</v>
      </c>
      <c r="BT2945" s="627">
        <v>0</v>
      </c>
      <c r="BU2945" s="627">
        <v>1</v>
      </c>
      <c r="BV2945" s="627">
        <v>0</v>
      </c>
      <c r="BW2945" s="627">
        <v>0</v>
      </c>
      <c r="BX2945" s="627">
        <v>0</v>
      </c>
      <c r="BY2945" s="627">
        <v>0</v>
      </c>
      <c r="CA2945" s="394" t="s">
        <v>558</v>
      </c>
      <c r="CB2945" s="241" t="s">
        <v>701</v>
      </c>
      <c r="CC2945" s="393" t="str">
        <f t="shared" si="432"/>
        <v>Dhaka_Metropolitan_BRAC_DOTSWise Dhaka Medical College and Hosp.</v>
      </c>
      <c r="CD2945" s="627">
        <v>0</v>
      </c>
      <c r="CE2945" s="627">
        <v>0</v>
      </c>
      <c r="CF2945" s="627">
        <v>0</v>
      </c>
      <c r="CG2945" s="627">
        <v>0</v>
      </c>
      <c r="CH2945" s="627">
        <v>0</v>
      </c>
      <c r="CI2945" s="627">
        <v>0</v>
      </c>
      <c r="CJ2945" s="627">
        <v>0</v>
      </c>
      <c r="CK2945" s="627">
        <v>0</v>
      </c>
      <c r="CN2945" s="394" t="s">
        <v>558</v>
      </c>
      <c r="CO2945" s="241" t="s">
        <v>701</v>
      </c>
      <c r="CP2945" s="393" t="str">
        <f t="shared" si="433"/>
        <v>Dhaka_Metropolitan_BRAC_DOTSWise Dhaka Medical College and Hosp.</v>
      </c>
      <c r="CQ2945" s="627">
        <v>0</v>
      </c>
      <c r="CR2945" s="627">
        <v>0</v>
      </c>
      <c r="CS2945" s="627">
        <v>0</v>
      </c>
      <c r="CT2945" s="627">
        <v>0</v>
      </c>
      <c r="CU2945" s="627">
        <v>0</v>
      </c>
      <c r="CV2945" s="627">
        <v>0</v>
      </c>
      <c r="CW2945" s="627">
        <v>0</v>
      </c>
      <c r="CX2945" s="627">
        <v>0</v>
      </c>
      <c r="CZ2945" s="394" t="s">
        <v>558</v>
      </c>
      <c r="DA2945" s="241" t="s">
        <v>701</v>
      </c>
      <c r="DB2945" s="393" t="str">
        <f t="shared" si="425"/>
        <v>Dhaka_Metropolitan_BRAC_DOTSWise Dhaka Medical College and Hosp.</v>
      </c>
      <c r="DC2945" s="566">
        <v>0</v>
      </c>
      <c r="DD2945"/>
      <c r="DE2945" s="394" t="s">
        <v>558</v>
      </c>
      <c r="DF2945" s="241" t="s">
        <v>701</v>
      </c>
      <c r="DG2945" s="393" t="str">
        <f t="shared" si="426"/>
        <v>Dhaka_Metropolitan_BRAC_DOTSWise Dhaka Medical College and Hosp.</v>
      </c>
      <c r="DH2945" s="566">
        <v>0</v>
      </c>
      <c r="DI2945"/>
      <c r="DJ2945" s="394" t="s">
        <v>558</v>
      </c>
      <c r="DK2945" s="241" t="s">
        <v>701</v>
      </c>
      <c r="DL2945" s="393" t="str">
        <f t="shared" si="448"/>
        <v>Dhaka_Metropolitan_BRAC_DOTSWise Dhaka Medical College and Hosp.</v>
      </c>
      <c r="DM2945" s="566"/>
      <c r="DN2945"/>
      <c r="DO2945" s="394" t="s">
        <v>558</v>
      </c>
      <c r="DP2945" s="241" t="s">
        <v>701</v>
      </c>
      <c r="DQ2945" s="393" t="str">
        <f t="shared" si="449"/>
        <v>Dhaka_Metropolitan_BRAC_DOTSWise Dhaka Medical College and Hosp.</v>
      </c>
      <c r="DR2945" s="566"/>
    </row>
    <row r="2946" spans="1:122" ht="15" hidden="1" x14ac:dyDescent="0.25">
      <c r="A2946" s="394" t="s">
        <v>558</v>
      </c>
      <c r="B2946" s="393" t="s">
        <v>702</v>
      </c>
      <c r="C2946" s="393" t="str">
        <f t="shared" si="434"/>
        <v>Dhaka_Metropolitan_BRAC_DOTSWise Dhaka National Medical College Hosp.</v>
      </c>
      <c r="D2946" s="626">
        <v>0</v>
      </c>
      <c r="E2946" s="626">
        <v>0</v>
      </c>
      <c r="F2946" s="626">
        <v>0</v>
      </c>
      <c r="G2946" s="626">
        <v>0</v>
      </c>
      <c r="H2946" s="626">
        <v>0</v>
      </c>
      <c r="I2946" s="626">
        <v>0</v>
      </c>
      <c r="J2946" s="626">
        <v>0</v>
      </c>
      <c r="K2946" s="626">
        <v>0</v>
      </c>
      <c r="L2946" s="626">
        <v>0</v>
      </c>
      <c r="M2946" s="626">
        <v>0</v>
      </c>
      <c r="N2946" s="626">
        <v>1</v>
      </c>
      <c r="O2946" s="626">
        <v>0</v>
      </c>
      <c r="P2946" s="626">
        <v>0</v>
      </c>
      <c r="Q2946" s="626">
        <v>0</v>
      </c>
      <c r="R2946" s="626">
        <v>0</v>
      </c>
      <c r="U2946" s="394" t="s">
        <v>558</v>
      </c>
      <c r="V2946" s="393" t="s">
        <v>702</v>
      </c>
      <c r="W2946" s="393" t="str">
        <f t="shared" si="435"/>
        <v>Dhaka_Metropolitan_BRAC_DOTSWise Dhaka National Medical College Hosp.</v>
      </c>
      <c r="X2946" s="626">
        <v>0</v>
      </c>
      <c r="Y2946" s="626">
        <v>0</v>
      </c>
      <c r="Z2946" s="626">
        <v>0</v>
      </c>
      <c r="AA2946" s="626">
        <v>0</v>
      </c>
      <c r="AB2946" s="626">
        <v>0</v>
      </c>
      <c r="AC2946" s="626">
        <v>1</v>
      </c>
      <c r="AD2946" s="626">
        <v>0</v>
      </c>
      <c r="AE2946" s="626">
        <v>0</v>
      </c>
      <c r="AF2946" s="626">
        <v>0</v>
      </c>
      <c r="AG2946" s="626">
        <v>0</v>
      </c>
      <c r="AH2946" s="626">
        <v>0</v>
      </c>
      <c r="AI2946" s="626">
        <v>0</v>
      </c>
      <c r="AJ2946" s="626">
        <v>0</v>
      </c>
      <c r="AK2946" s="626">
        <v>0</v>
      </c>
      <c r="AL2946" s="626">
        <v>0</v>
      </c>
      <c r="AO2946" s="394" t="s">
        <v>558</v>
      </c>
      <c r="AP2946" s="393" t="s">
        <v>702</v>
      </c>
      <c r="AQ2946" s="393" t="str">
        <f t="shared" si="431"/>
        <v>Dhaka_Metropolitan_BRAC_DOTSWise Dhaka National Medical College Hosp.</v>
      </c>
      <c r="AR2946" s="627">
        <v>0</v>
      </c>
      <c r="AS2946" s="627">
        <v>0</v>
      </c>
      <c r="AT2946" s="627">
        <v>0</v>
      </c>
      <c r="AU2946" s="627">
        <v>0</v>
      </c>
      <c r="AV2946" s="627">
        <v>0</v>
      </c>
      <c r="AW2946" s="627">
        <v>0</v>
      </c>
      <c r="AX2946" s="627">
        <v>0</v>
      </c>
      <c r="AY2946" s="627">
        <v>0</v>
      </c>
      <c r="AZ2946" s="627">
        <v>0</v>
      </c>
      <c r="BA2946" s="627">
        <v>0</v>
      </c>
      <c r="BB2946" s="627">
        <v>0</v>
      </c>
      <c r="BC2946" s="627">
        <v>0</v>
      </c>
      <c r="BD2946" s="627">
        <v>0</v>
      </c>
      <c r="BE2946" s="627">
        <v>0</v>
      </c>
      <c r="BF2946" s="627">
        <v>0</v>
      </c>
      <c r="BH2946" s="394" t="s">
        <v>558</v>
      </c>
      <c r="BI2946" s="393" t="s">
        <v>702</v>
      </c>
      <c r="BJ2946" s="393" t="str">
        <f t="shared" si="439"/>
        <v>Dhaka_Metropolitan_BRAC_DOTSWise Dhaka National Medical College Hosp.</v>
      </c>
      <c r="BK2946" s="627">
        <v>0</v>
      </c>
      <c r="BL2946" s="627">
        <v>0</v>
      </c>
      <c r="BM2946" s="627">
        <v>0</v>
      </c>
      <c r="BN2946" s="627">
        <v>0</v>
      </c>
      <c r="BO2946" s="627">
        <v>0</v>
      </c>
      <c r="BP2946" s="627">
        <v>0</v>
      </c>
      <c r="BQ2946" s="627">
        <v>0</v>
      </c>
      <c r="BR2946" s="627">
        <v>0</v>
      </c>
      <c r="BS2946" s="627">
        <v>0</v>
      </c>
      <c r="BT2946" s="627">
        <v>0</v>
      </c>
      <c r="BU2946" s="627">
        <v>0</v>
      </c>
      <c r="BV2946" s="627">
        <v>0</v>
      </c>
      <c r="BW2946" s="627">
        <v>0</v>
      </c>
      <c r="BX2946" s="627">
        <v>0</v>
      </c>
      <c r="BY2946" s="627">
        <v>0</v>
      </c>
      <c r="CA2946" s="394" t="s">
        <v>558</v>
      </c>
      <c r="CB2946" s="393" t="s">
        <v>702</v>
      </c>
      <c r="CC2946" s="393" t="str">
        <f t="shared" si="432"/>
        <v>Dhaka_Metropolitan_BRAC_DOTSWise Dhaka National Medical College Hosp.</v>
      </c>
      <c r="CD2946" s="627">
        <v>0</v>
      </c>
      <c r="CE2946" s="627">
        <v>0</v>
      </c>
      <c r="CF2946" s="627">
        <v>0</v>
      </c>
      <c r="CG2946" s="627">
        <v>0</v>
      </c>
      <c r="CH2946" s="627">
        <v>0</v>
      </c>
      <c r="CI2946" s="627">
        <v>0</v>
      </c>
      <c r="CJ2946" s="627">
        <v>0</v>
      </c>
      <c r="CK2946" s="627">
        <v>0</v>
      </c>
      <c r="CN2946" s="394" t="s">
        <v>558</v>
      </c>
      <c r="CO2946" s="393" t="s">
        <v>702</v>
      </c>
      <c r="CP2946" s="393" t="str">
        <f t="shared" si="433"/>
        <v>Dhaka_Metropolitan_BRAC_DOTSWise Dhaka National Medical College Hosp.</v>
      </c>
      <c r="CQ2946" s="627">
        <v>0</v>
      </c>
      <c r="CR2946" s="627">
        <v>0</v>
      </c>
      <c r="CS2946" s="627">
        <v>0</v>
      </c>
      <c r="CT2946" s="627">
        <v>0</v>
      </c>
      <c r="CU2946" s="627">
        <v>0</v>
      </c>
      <c r="CV2946" s="627">
        <v>0</v>
      </c>
      <c r="CW2946" s="627">
        <v>0</v>
      </c>
      <c r="CX2946" s="627">
        <v>0</v>
      </c>
      <c r="CZ2946" s="394" t="s">
        <v>558</v>
      </c>
      <c r="DA2946" s="393" t="s">
        <v>702</v>
      </c>
      <c r="DB2946" s="393" t="str">
        <f t="shared" si="425"/>
        <v>Dhaka_Metropolitan_BRAC_DOTSWise Dhaka National Medical College Hosp.</v>
      </c>
      <c r="DC2946" s="566">
        <v>0</v>
      </c>
      <c r="DD2946"/>
      <c r="DE2946" s="394" t="s">
        <v>558</v>
      </c>
      <c r="DF2946" s="393" t="s">
        <v>702</v>
      </c>
      <c r="DG2946" s="393" t="str">
        <f t="shared" si="426"/>
        <v>Dhaka_Metropolitan_BRAC_DOTSWise Dhaka National Medical College Hosp.</v>
      </c>
      <c r="DH2946" s="566">
        <v>0</v>
      </c>
      <c r="DI2946"/>
      <c r="DJ2946" s="394" t="s">
        <v>558</v>
      </c>
      <c r="DK2946" s="393" t="s">
        <v>702</v>
      </c>
      <c r="DL2946" s="393" t="str">
        <f t="shared" si="448"/>
        <v>Dhaka_Metropolitan_BRAC_DOTSWise Dhaka National Medical College Hosp.</v>
      </c>
      <c r="DM2946" s="566"/>
      <c r="DN2946"/>
      <c r="DO2946" s="394" t="s">
        <v>558</v>
      </c>
      <c r="DP2946" s="393" t="s">
        <v>702</v>
      </c>
      <c r="DQ2946" s="393" t="str">
        <f t="shared" si="449"/>
        <v>Dhaka_Metropolitan_BRAC_DOTSWise Dhaka National Medical College Hosp.</v>
      </c>
      <c r="DR2946" s="566"/>
    </row>
    <row r="2947" spans="1:122" ht="15" hidden="1" x14ac:dyDescent="0.25">
      <c r="A2947" s="394" t="s">
        <v>558</v>
      </c>
      <c r="B2947" s="393" t="s">
        <v>703</v>
      </c>
      <c r="C2947" s="393" t="str">
        <f t="shared" si="434"/>
        <v>Dhaka_Metropolitan_BRAC_DOTSWise Dhaka Shishu Hospital</v>
      </c>
      <c r="D2947" s="626">
        <v>0</v>
      </c>
      <c r="E2947" s="626">
        <v>0</v>
      </c>
      <c r="F2947" s="626">
        <v>0</v>
      </c>
      <c r="G2947" s="626">
        <v>0</v>
      </c>
      <c r="H2947" s="626">
        <v>0</v>
      </c>
      <c r="I2947" s="626">
        <v>0</v>
      </c>
      <c r="J2947" s="626">
        <v>0</v>
      </c>
      <c r="K2947" s="626">
        <v>0</v>
      </c>
      <c r="L2947" s="626">
        <v>0</v>
      </c>
      <c r="M2947" s="626">
        <v>0</v>
      </c>
      <c r="N2947" s="626">
        <v>0</v>
      </c>
      <c r="O2947" s="626">
        <v>0</v>
      </c>
      <c r="P2947" s="626">
        <v>0</v>
      </c>
      <c r="Q2947" s="626">
        <v>0</v>
      </c>
      <c r="R2947" s="626">
        <v>0</v>
      </c>
      <c r="U2947" s="394" t="s">
        <v>558</v>
      </c>
      <c r="V2947" s="393" t="s">
        <v>703</v>
      </c>
      <c r="W2947" s="393" t="str">
        <f t="shared" si="435"/>
        <v>Dhaka_Metropolitan_BRAC_DOTSWise Dhaka Shishu Hospital</v>
      </c>
      <c r="X2947" s="626">
        <v>0</v>
      </c>
      <c r="Y2947" s="626">
        <v>0</v>
      </c>
      <c r="Z2947" s="626">
        <v>0</v>
      </c>
      <c r="AA2947" s="626">
        <v>0</v>
      </c>
      <c r="AB2947" s="626">
        <v>0</v>
      </c>
      <c r="AC2947" s="626">
        <v>0</v>
      </c>
      <c r="AD2947" s="626">
        <v>0</v>
      </c>
      <c r="AE2947" s="626">
        <v>0</v>
      </c>
      <c r="AF2947" s="626">
        <v>0</v>
      </c>
      <c r="AG2947" s="626">
        <v>0</v>
      </c>
      <c r="AH2947" s="626">
        <v>0</v>
      </c>
      <c r="AI2947" s="626">
        <v>0</v>
      </c>
      <c r="AJ2947" s="626">
        <v>0</v>
      </c>
      <c r="AK2947" s="626">
        <v>0</v>
      </c>
      <c r="AL2947" s="626">
        <v>0</v>
      </c>
      <c r="AO2947" s="394" t="s">
        <v>558</v>
      </c>
      <c r="AP2947" s="393" t="s">
        <v>703</v>
      </c>
      <c r="AQ2947" s="393" t="str">
        <f t="shared" si="431"/>
        <v>Dhaka_Metropolitan_BRAC_DOTSWise Dhaka Shishu Hospital</v>
      </c>
      <c r="AR2947" s="627">
        <v>0</v>
      </c>
      <c r="AS2947" s="627">
        <v>0</v>
      </c>
      <c r="AT2947" s="627">
        <v>0</v>
      </c>
      <c r="AU2947" s="627">
        <v>0</v>
      </c>
      <c r="AV2947" s="627">
        <v>0</v>
      </c>
      <c r="AW2947" s="627">
        <v>0</v>
      </c>
      <c r="AX2947" s="627">
        <v>0</v>
      </c>
      <c r="AY2947" s="627">
        <v>0</v>
      </c>
      <c r="AZ2947" s="627">
        <v>0</v>
      </c>
      <c r="BA2947" s="627">
        <v>0</v>
      </c>
      <c r="BB2947" s="627">
        <v>0</v>
      </c>
      <c r="BC2947" s="627">
        <v>0</v>
      </c>
      <c r="BD2947" s="627">
        <v>0</v>
      </c>
      <c r="BE2947" s="627">
        <v>0</v>
      </c>
      <c r="BF2947" s="627">
        <v>0</v>
      </c>
      <c r="BH2947" s="394" t="s">
        <v>558</v>
      </c>
      <c r="BI2947" s="393" t="s">
        <v>703</v>
      </c>
      <c r="BJ2947" s="393" t="str">
        <f t="shared" si="439"/>
        <v>Dhaka_Metropolitan_BRAC_DOTSWise Dhaka Shishu Hospital</v>
      </c>
      <c r="BK2947" s="627">
        <v>0</v>
      </c>
      <c r="BL2947" s="627">
        <v>0</v>
      </c>
      <c r="BM2947" s="627">
        <v>0</v>
      </c>
      <c r="BN2947" s="627">
        <v>0</v>
      </c>
      <c r="BO2947" s="627">
        <v>0</v>
      </c>
      <c r="BP2947" s="627">
        <v>0</v>
      </c>
      <c r="BQ2947" s="627">
        <v>0</v>
      </c>
      <c r="BR2947" s="627">
        <v>0</v>
      </c>
      <c r="BS2947" s="627">
        <v>0</v>
      </c>
      <c r="BT2947" s="627">
        <v>0</v>
      </c>
      <c r="BU2947" s="627">
        <v>0</v>
      </c>
      <c r="BV2947" s="627">
        <v>0</v>
      </c>
      <c r="BW2947" s="627">
        <v>0</v>
      </c>
      <c r="BX2947" s="627">
        <v>0</v>
      </c>
      <c r="BY2947" s="627">
        <v>0</v>
      </c>
      <c r="CA2947" s="394" t="s">
        <v>558</v>
      </c>
      <c r="CB2947" s="393" t="s">
        <v>703</v>
      </c>
      <c r="CC2947" s="393" t="str">
        <f t="shared" si="432"/>
        <v>Dhaka_Metropolitan_BRAC_DOTSWise Dhaka Shishu Hospital</v>
      </c>
      <c r="CD2947" s="627">
        <v>0</v>
      </c>
      <c r="CE2947" s="627">
        <v>0</v>
      </c>
      <c r="CF2947" s="627">
        <v>0</v>
      </c>
      <c r="CG2947" s="627">
        <v>0</v>
      </c>
      <c r="CH2947" s="627">
        <v>0</v>
      </c>
      <c r="CI2947" s="627">
        <v>0</v>
      </c>
      <c r="CJ2947" s="627">
        <v>0</v>
      </c>
      <c r="CK2947" s="627">
        <v>0</v>
      </c>
      <c r="CN2947" s="394" t="s">
        <v>558</v>
      </c>
      <c r="CO2947" s="393" t="s">
        <v>703</v>
      </c>
      <c r="CP2947" s="393" t="str">
        <f t="shared" si="433"/>
        <v>Dhaka_Metropolitan_BRAC_DOTSWise Dhaka Shishu Hospital</v>
      </c>
      <c r="CQ2947" s="627">
        <v>0</v>
      </c>
      <c r="CR2947" s="627">
        <v>0</v>
      </c>
      <c r="CS2947" s="627">
        <v>0</v>
      </c>
      <c r="CT2947" s="627">
        <v>0</v>
      </c>
      <c r="CU2947" s="627">
        <v>0</v>
      </c>
      <c r="CV2947" s="627">
        <v>0</v>
      </c>
      <c r="CW2947" s="627">
        <v>0</v>
      </c>
      <c r="CX2947" s="627">
        <v>0</v>
      </c>
      <c r="CZ2947" s="394" t="s">
        <v>558</v>
      </c>
      <c r="DA2947" s="393" t="s">
        <v>703</v>
      </c>
      <c r="DB2947" s="393" t="str">
        <f t="shared" si="425"/>
        <v>Dhaka_Metropolitan_BRAC_DOTSWise Dhaka Shishu Hospital</v>
      </c>
      <c r="DC2947" s="566">
        <v>0</v>
      </c>
      <c r="DD2947"/>
      <c r="DE2947" s="394" t="s">
        <v>558</v>
      </c>
      <c r="DF2947" s="393" t="s">
        <v>703</v>
      </c>
      <c r="DG2947" s="393" t="str">
        <f t="shared" si="426"/>
        <v>Dhaka_Metropolitan_BRAC_DOTSWise Dhaka Shishu Hospital</v>
      </c>
      <c r="DH2947" s="566">
        <v>0</v>
      </c>
      <c r="DI2947"/>
      <c r="DJ2947" s="394" t="s">
        <v>558</v>
      </c>
      <c r="DK2947" s="393" t="s">
        <v>703</v>
      </c>
      <c r="DL2947" s="393" t="str">
        <f t="shared" si="448"/>
        <v>Dhaka_Metropolitan_BRAC_DOTSWise Dhaka Shishu Hospital</v>
      </c>
      <c r="DM2947" s="566"/>
      <c r="DN2947"/>
      <c r="DO2947" s="394" t="s">
        <v>558</v>
      </c>
      <c r="DP2947" s="393" t="s">
        <v>703</v>
      </c>
      <c r="DQ2947" s="393" t="str">
        <f t="shared" si="449"/>
        <v>Dhaka_Metropolitan_BRAC_DOTSWise Dhaka Shishu Hospital</v>
      </c>
      <c r="DR2947" s="566"/>
    </row>
    <row r="2948" spans="1:122" ht="15" hidden="1" x14ac:dyDescent="0.25">
      <c r="A2948" s="394" t="s">
        <v>558</v>
      </c>
      <c r="B2948" s="393" t="s">
        <v>704</v>
      </c>
      <c r="C2948" s="393" t="str">
        <f t="shared" si="434"/>
        <v>Dhaka_Metropolitan_BRAC_DOTSWise East West Hospital, Uttara</v>
      </c>
      <c r="D2948" s="626">
        <v>0</v>
      </c>
      <c r="E2948" s="626">
        <v>0</v>
      </c>
      <c r="F2948" s="626">
        <v>0</v>
      </c>
      <c r="G2948" s="626">
        <v>0</v>
      </c>
      <c r="H2948" s="626">
        <v>0</v>
      </c>
      <c r="I2948" s="626">
        <v>0</v>
      </c>
      <c r="J2948" s="626">
        <v>0</v>
      </c>
      <c r="K2948" s="626">
        <v>0</v>
      </c>
      <c r="L2948" s="626">
        <v>0</v>
      </c>
      <c r="M2948" s="626">
        <v>0</v>
      </c>
      <c r="N2948" s="626">
        <v>0</v>
      </c>
      <c r="O2948" s="626">
        <v>0</v>
      </c>
      <c r="P2948" s="626">
        <v>0</v>
      </c>
      <c r="Q2948" s="626">
        <v>0</v>
      </c>
      <c r="R2948" s="626">
        <v>0</v>
      </c>
      <c r="U2948" s="394" t="s">
        <v>558</v>
      </c>
      <c r="V2948" s="393" t="s">
        <v>704</v>
      </c>
      <c r="W2948" s="393" t="str">
        <f t="shared" si="435"/>
        <v>Dhaka_Metropolitan_BRAC_DOTSWise East West Hospital, Uttara</v>
      </c>
      <c r="X2948" s="626">
        <v>0</v>
      </c>
      <c r="Y2948" s="626">
        <v>0</v>
      </c>
      <c r="Z2948" s="626">
        <v>0</v>
      </c>
      <c r="AA2948" s="626">
        <v>0</v>
      </c>
      <c r="AB2948" s="626">
        <v>0</v>
      </c>
      <c r="AC2948" s="626">
        <v>0</v>
      </c>
      <c r="AD2948" s="626">
        <v>0</v>
      </c>
      <c r="AE2948" s="626">
        <v>0</v>
      </c>
      <c r="AF2948" s="626">
        <v>0</v>
      </c>
      <c r="AG2948" s="626">
        <v>0</v>
      </c>
      <c r="AH2948" s="626">
        <v>0</v>
      </c>
      <c r="AI2948" s="626">
        <v>0</v>
      </c>
      <c r="AJ2948" s="626">
        <v>0</v>
      </c>
      <c r="AK2948" s="626">
        <v>0</v>
      </c>
      <c r="AL2948" s="626">
        <v>0</v>
      </c>
      <c r="AO2948" s="394" t="s">
        <v>558</v>
      </c>
      <c r="AP2948" s="393" t="s">
        <v>704</v>
      </c>
      <c r="AQ2948" s="393" t="str">
        <f t="shared" si="431"/>
        <v>Dhaka_Metropolitan_BRAC_DOTSWise East West Hospital, Uttara</v>
      </c>
      <c r="AR2948" s="627">
        <v>0</v>
      </c>
      <c r="AS2948" s="627">
        <v>0</v>
      </c>
      <c r="AT2948" s="627">
        <v>0</v>
      </c>
      <c r="AU2948" s="627">
        <v>0</v>
      </c>
      <c r="AV2948" s="627">
        <v>0</v>
      </c>
      <c r="AW2948" s="627">
        <v>0</v>
      </c>
      <c r="AX2948" s="627">
        <v>0</v>
      </c>
      <c r="AY2948" s="627">
        <v>0</v>
      </c>
      <c r="AZ2948" s="627">
        <v>0</v>
      </c>
      <c r="BA2948" s="627">
        <v>0</v>
      </c>
      <c r="BB2948" s="627">
        <v>0</v>
      </c>
      <c r="BC2948" s="627">
        <v>0</v>
      </c>
      <c r="BD2948" s="627">
        <v>0</v>
      </c>
      <c r="BE2948" s="627">
        <v>0</v>
      </c>
      <c r="BF2948" s="627">
        <v>0</v>
      </c>
      <c r="BH2948" s="394" t="s">
        <v>558</v>
      </c>
      <c r="BI2948" s="393" t="s">
        <v>704</v>
      </c>
      <c r="BJ2948" s="393" t="str">
        <f t="shared" si="439"/>
        <v>Dhaka_Metropolitan_BRAC_DOTSWise East West Hospital, Uttara</v>
      </c>
      <c r="BK2948" s="627">
        <v>0</v>
      </c>
      <c r="BL2948" s="627">
        <v>0</v>
      </c>
      <c r="BM2948" s="627">
        <v>0</v>
      </c>
      <c r="BN2948" s="627">
        <v>0</v>
      </c>
      <c r="BO2948" s="627">
        <v>0</v>
      </c>
      <c r="BP2948" s="627">
        <v>0</v>
      </c>
      <c r="BQ2948" s="627">
        <v>0</v>
      </c>
      <c r="BR2948" s="627">
        <v>0</v>
      </c>
      <c r="BS2948" s="627">
        <v>0</v>
      </c>
      <c r="BT2948" s="627">
        <v>0</v>
      </c>
      <c r="BU2948" s="627">
        <v>0</v>
      </c>
      <c r="BV2948" s="627">
        <v>0</v>
      </c>
      <c r="BW2948" s="627">
        <v>0</v>
      </c>
      <c r="BX2948" s="627">
        <v>0</v>
      </c>
      <c r="BY2948" s="627">
        <v>0</v>
      </c>
      <c r="CA2948" s="394" t="s">
        <v>558</v>
      </c>
      <c r="CB2948" s="393" t="s">
        <v>704</v>
      </c>
      <c r="CC2948" s="393" t="str">
        <f t="shared" si="432"/>
        <v>Dhaka_Metropolitan_BRAC_DOTSWise East West Hospital, Uttara</v>
      </c>
      <c r="CD2948" s="627">
        <v>0</v>
      </c>
      <c r="CE2948" s="627">
        <v>0</v>
      </c>
      <c r="CF2948" s="627">
        <v>0</v>
      </c>
      <c r="CG2948" s="627">
        <v>0</v>
      </c>
      <c r="CH2948" s="627">
        <v>0</v>
      </c>
      <c r="CI2948" s="627">
        <v>0</v>
      </c>
      <c r="CJ2948" s="627">
        <v>0</v>
      </c>
      <c r="CK2948" s="627">
        <v>0</v>
      </c>
      <c r="CN2948" s="394" t="s">
        <v>558</v>
      </c>
      <c r="CO2948" s="393" t="s">
        <v>704</v>
      </c>
      <c r="CP2948" s="393" t="str">
        <f t="shared" si="433"/>
        <v>Dhaka_Metropolitan_BRAC_DOTSWise East West Hospital, Uttara</v>
      </c>
      <c r="CQ2948" s="627">
        <v>0</v>
      </c>
      <c r="CR2948" s="627">
        <v>0</v>
      </c>
      <c r="CS2948" s="627">
        <v>0</v>
      </c>
      <c r="CT2948" s="627">
        <v>0</v>
      </c>
      <c r="CU2948" s="627">
        <v>0</v>
      </c>
      <c r="CV2948" s="627">
        <v>0</v>
      </c>
      <c r="CW2948" s="627">
        <v>0</v>
      </c>
      <c r="CX2948" s="627">
        <v>0</v>
      </c>
      <c r="CZ2948" s="394" t="s">
        <v>558</v>
      </c>
      <c r="DA2948" s="393" t="s">
        <v>704</v>
      </c>
      <c r="DB2948" s="393" t="str">
        <f t="shared" si="425"/>
        <v>Dhaka_Metropolitan_BRAC_DOTSWise East West Hospital, Uttara</v>
      </c>
      <c r="DC2948" s="566">
        <v>0</v>
      </c>
      <c r="DD2948"/>
      <c r="DE2948" s="394" t="s">
        <v>558</v>
      </c>
      <c r="DF2948" s="393" t="s">
        <v>704</v>
      </c>
      <c r="DG2948" s="393" t="str">
        <f t="shared" si="426"/>
        <v>Dhaka_Metropolitan_BRAC_DOTSWise East West Hospital, Uttara</v>
      </c>
      <c r="DH2948" s="566">
        <v>0</v>
      </c>
      <c r="DI2948"/>
      <c r="DJ2948" s="394" t="s">
        <v>558</v>
      </c>
      <c r="DK2948" s="393" t="s">
        <v>704</v>
      </c>
      <c r="DL2948" s="393" t="str">
        <f t="shared" si="448"/>
        <v>Dhaka_Metropolitan_BRAC_DOTSWise East West Hospital, Uttara</v>
      </c>
      <c r="DM2948" s="566"/>
      <c r="DN2948"/>
      <c r="DO2948" s="394" t="s">
        <v>558</v>
      </c>
      <c r="DP2948" s="393" t="s">
        <v>704</v>
      </c>
      <c r="DQ2948" s="393" t="str">
        <f t="shared" si="449"/>
        <v>Dhaka_Metropolitan_BRAC_DOTSWise East West Hospital, Uttara</v>
      </c>
      <c r="DR2948" s="566"/>
    </row>
    <row r="2949" spans="1:122" ht="15" hidden="1" x14ac:dyDescent="0.25">
      <c r="A2949" s="394" t="s">
        <v>558</v>
      </c>
      <c r="B2949" s="241" t="s">
        <v>705</v>
      </c>
      <c r="C2949" s="393" t="str">
        <f t="shared" si="434"/>
        <v>Dhaka_Metropolitan_BRAC_DOTSWise Holy Family Medical College Hosp.</v>
      </c>
      <c r="D2949" s="626">
        <v>0</v>
      </c>
      <c r="E2949" s="626">
        <v>0</v>
      </c>
      <c r="F2949" s="626">
        <v>0</v>
      </c>
      <c r="G2949" s="626">
        <v>0</v>
      </c>
      <c r="H2949" s="626">
        <v>0</v>
      </c>
      <c r="I2949" s="626">
        <v>0</v>
      </c>
      <c r="J2949" s="626">
        <v>0</v>
      </c>
      <c r="K2949" s="626">
        <v>0</v>
      </c>
      <c r="L2949" s="626">
        <v>0</v>
      </c>
      <c r="M2949" s="626">
        <v>0</v>
      </c>
      <c r="N2949" s="626">
        <v>0</v>
      </c>
      <c r="O2949" s="626">
        <v>0</v>
      </c>
      <c r="P2949" s="626">
        <v>0</v>
      </c>
      <c r="Q2949" s="626">
        <v>0</v>
      </c>
      <c r="R2949" s="626">
        <v>0</v>
      </c>
      <c r="U2949" s="394" t="s">
        <v>558</v>
      </c>
      <c r="V2949" s="241" t="s">
        <v>705</v>
      </c>
      <c r="W2949" s="393" t="str">
        <f t="shared" si="435"/>
        <v>Dhaka_Metropolitan_BRAC_DOTSWise Holy Family Medical College Hosp.</v>
      </c>
      <c r="X2949" s="626">
        <v>0</v>
      </c>
      <c r="Y2949" s="626">
        <v>0</v>
      </c>
      <c r="Z2949" s="626">
        <v>0</v>
      </c>
      <c r="AA2949" s="626">
        <v>0</v>
      </c>
      <c r="AB2949" s="626">
        <v>0</v>
      </c>
      <c r="AC2949" s="626">
        <v>0</v>
      </c>
      <c r="AD2949" s="626">
        <v>0</v>
      </c>
      <c r="AE2949" s="626">
        <v>0</v>
      </c>
      <c r="AF2949" s="626">
        <v>0</v>
      </c>
      <c r="AG2949" s="626">
        <v>0</v>
      </c>
      <c r="AH2949" s="626">
        <v>1</v>
      </c>
      <c r="AI2949" s="626">
        <v>0</v>
      </c>
      <c r="AJ2949" s="626">
        <v>0</v>
      </c>
      <c r="AK2949" s="626">
        <v>0</v>
      </c>
      <c r="AL2949" s="626">
        <v>0</v>
      </c>
      <c r="AO2949" s="394" t="s">
        <v>558</v>
      </c>
      <c r="AP2949" s="241" t="s">
        <v>705</v>
      </c>
      <c r="AQ2949" s="393" t="str">
        <f t="shared" si="431"/>
        <v>Dhaka_Metropolitan_BRAC_DOTSWise Holy Family Medical College Hosp.</v>
      </c>
      <c r="AR2949" s="627">
        <v>0</v>
      </c>
      <c r="AS2949" s="627">
        <v>0</v>
      </c>
      <c r="AT2949" s="627">
        <v>0</v>
      </c>
      <c r="AU2949" s="627">
        <v>0</v>
      </c>
      <c r="AV2949" s="627">
        <v>0</v>
      </c>
      <c r="AW2949" s="627">
        <v>0</v>
      </c>
      <c r="AX2949" s="627">
        <v>0</v>
      </c>
      <c r="AY2949" s="627">
        <v>0</v>
      </c>
      <c r="AZ2949" s="627">
        <v>0</v>
      </c>
      <c r="BA2949" s="627">
        <v>0</v>
      </c>
      <c r="BB2949" s="627">
        <v>0</v>
      </c>
      <c r="BC2949" s="627">
        <v>0</v>
      </c>
      <c r="BD2949" s="627">
        <v>0</v>
      </c>
      <c r="BE2949" s="627">
        <v>0</v>
      </c>
      <c r="BF2949" s="627">
        <v>0</v>
      </c>
      <c r="BH2949" s="394" t="s">
        <v>558</v>
      </c>
      <c r="BI2949" s="241" t="s">
        <v>705</v>
      </c>
      <c r="BJ2949" s="393" t="str">
        <f t="shared" si="439"/>
        <v>Dhaka_Metropolitan_BRAC_DOTSWise Holy Family Medical College Hosp.</v>
      </c>
      <c r="BK2949" s="627">
        <v>0</v>
      </c>
      <c r="BL2949" s="627">
        <v>0</v>
      </c>
      <c r="BM2949" s="627">
        <v>0</v>
      </c>
      <c r="BN2949" s="627">
        <v>0</v>
      </c>
      <c r="BO2949" s="627">
        <v>0</v>
      </c>
      <c r="BP2949" s="627">
        <v>0</v>
      </c>
      <c r="BQ2949" s="627">
        <v>0</v>
      </c>
      <c r="BR2949" s="627">
        <v>0</v>
      </c>
      <c r="BS2949" s="627">
        <v>0</v>
      </c>
      <c r="BT2949" s="627">
        <v>0</v>
      </c>
      <c r="BU2949" s="627">
        <v>0</v>
      </c>
      <c r="BV2949" s="627">
        <v>0</v>
      </c>
      <c r="BW2949" s="627">
        <v>0</v>
      </c>
      <c r="BX2949" s="627">
        <v>0</v>
      </c>
      <c r="BY2949" s="627">
        <v>0</v>
      </c>
      <c r="CA2949" s="394" t="s">
        <v>558</v>
      </c>
      <c r="CB2949" s="241" t="s">
        <v>705</v>
      </c>
      <c r="CC2949" s="393" t="str">
        <f t="shared" si="432"/>
        <v>Dhaka_Metropolitan_BRAC_DOTSWise Holy Family Medical College Hosp.</v>
      </c>
      <c r="CD2949" s="628">
        <v>0</v>
      </c>
      <c r="CE2949" s="628">
        <v>0</v>
      </c>
      <c r="CF2949" s="628">
        <v>0</v>
      </c>
      <c r="CG2949" s="628">
        <v>0</v>
      </c>
      <c r="CH2949" s="628">
        <v>0</v>
      </c>
      <c r="CI2949" s="628">
        <v>0</v>
      </c>
      <c r="CJ2949" s="628">
        <v>0</v>
      </c>
      <c r="CK2949" s="628">
        <v>0</v>
      </c>
      <c r="CN2949" s="394" t="s">
        <v>558</v>
      </c>
      <c r="CO2949" s="241" t="s">
        <v>705</v>
      </c>
      <c r="CP2949" s="393" t="str">
        <f t="shared" si="433"/>
        <v>Dhaka_Metropolitan_BRAC_DOTSWise Holy Family Medical College Hosp.</v>
      </c>
      <c r="CQ2949" s="628">
        <v>0</v>
      </c>
      <c r="CR2949" s="628">
        <v>0</v>
      </c>
      <c r="CS2949" s="628">
        <v>0</v>
      </c>
      <c r="CT2949" s="628">
        <v>0</v>
      </c>
      <c r="CU2949" s="628">
        <v>0</v>
      </c>
      <c r="CV2949" s="628">
        <v>0</v>
      </c>
      <c r="CW2949" s="628">
        <v>0</v>
      </c>
      <c r="CX2949" s="628">
        <v>0</v>
      </c>
      <c r="CZ2949" s="394" t="s">
        <v>558</v>
      </c>
      <c r="DA2949" s="241" t="s">
        <v>705</v>
      </c>
      <c r="DB2949" s="393" t="str">
        <f t="shared" si="425"/>
        <v>Dhaka_Metropolitan_BRAC_DOTSWise Holy Family Medical College Hosp.</v>
      </c>
      <c r="DC2949" s="566">
        <v>0</v>
      </c>
      <c r="DD2949"/>
      <c r="DE2949" s="394" t="s">
        <v>558</v>
      </c>
      <c r="DF2949" s="241" t="s">
        <v>705</v>
      </c>
      <c r="DG2949" s="393" t="str">
        <f t="shared" si="426"/>
        <v>Dhaka_Metropolitan_BRAC_DOTSWise Holy Family Medical College Hosp.</v>
      </c>
      <c r="DH2949" s="566">
        <v>0</v>
      </c>
      <c r="DI2949"/>
      <c r="DJ2949" s="394" t="s">
        <v>558</v>
      </c>
      <c r="DK2949" s="241" t="s">
        <v>705</v>
      </c>
      <c r="DL2949" s="393" t="str">
        <f t="shared" si="448"/>
        <v>Dhaka_Metropolitan_BRAC_DOTSWise Holy Family Medical College Hosp.</v>
      </c>
      <c r="DM2949" s="566"/>
      <c r="DN2949"/>
      <c r="DO2949" s="394" t="s">
        <v>558</v>
      </c>
      <c r="DP2949" s="241" t="s">
        <v>705</v>
      </c>
      <c r="DQ2949" s="393" t="str">
        <f t="shared" si="449"/>
        <v>Dhaka_Metropolitan_BRAC_DOTSWise Holy Family Medical College Hosp.</v>
      </c>
      <c r="DR2949" s="566"/>
    </row>
    <row r="2950" spans="1:122" ht="15" hidden="1" x14ac:dyDescent="0.25">
      <c r="A2950" s="394" t="s">
        <v>558</v>
      </c>
      <c r="B2950" s="393" t="s">
        <v>706</v>
      </c>
      <c r="C2950" s="393" t="str">
        <f t="shared" si="434"/>
        <v>Dhaka_Metropolitan_BRAC_DOTSWise IC M Hospital</v>
      </c>
      <c r="D2950" s="626">
        <v>0</v>
      </c>
      <c r="E2950" s="626">
        <v>0</v>
      </c>
      <c r="F2950" s="626">
        <v>0</v>
      </c>
      <c r="G2950" s="626">
        <v>0</v>
      </c>
      <c r="H2950" s="626">
        <v>0</v>
      </c>
      <c r="I2950" s="626">
        <v>0</v>
      </c>
      <c r="J2950" s="626">
        <v>0</v>
      </c>
      <c r="K2950" s="626">
        <v>0</v>
      </c>
      <c r="L2950" s="626">
        <v>0</v>
      </c>
      <c r="M2950" s="626">
        <v>0</v>
      </c>
      <c r="N2950" s="626">
        <v>0</v>
      </c>
      <c r="O2950" s="626">
        <v>0</v>
      </c>
      <c r="P2950" s="626">
        <v>0</v>
      </c>
      <c r="Q2950" s="626">
        <v>0</v>
      </c>
      <c r="R2950" s="626">
        <v>0</v>
      </c>
      <c r="U2950" s="394" t="s">
        <v>558</v>
      </c>
      <c r="V2950" s="393" t="s">
        <v>706</v>
      </c>
      <c r="W2950" s="393" t="str">
        <f t="shared" si="435"/>
        <v>Dhaka_Metropolitan_BRAC_DOTSWise IC M Hospital</v>
      </c>
      <c r="X2950" s="626">
        <v>0</v>
      </c>
      <c r="Y2950" s="626">
        <v>0</v>
      </c>
      <c r="Z2950" s="626">
        <v>0</v>
      </c>
      <c r="AA2950" s="626">
        <v>0</v>
      </c>
      <c r="AB2950" s="626">
        <v>0</v>
      </c>
      <c r="AC2950" s="626">
        <v>0</v>
      </c>
      <c r="AD2950" s="626">
        <v>0</v>
      </c>
      <c r="AE2950" s="626">
        <v>0</v>
      </c>
      <c r="AF2950" s="626">
        <v>0</v>
      </c>
      <c r="AG2950" s="626">
        <v>0</v>
      </c>
      <c r="AH2950" s="626">
        <v>2</v>
      </c>
      <c r="AI2950" s="626">
        <v>0</v>
      </c>
      <c r="AJ2950" s="626">
        <v>0</v>
      </c>
      <c r="AK2950" s="626">
        <v>0</v>
      </c>
      <c r="AL2950" s="626">
        <v>0</v>
      </c>
      <c r="AO2950" s="394" t="s">
        <v>558</v>
      </c>
      <c r="AP2950" s="393" t="s">
        <v>706</v>
      </c>
      <c r="AQ2950" s="393" t="str">
        <f t="shared" si="431"/>
        <v>Dhaka_Metropolitan_BRAC_DOTSWise IC M Hospital</v>
      </c>
      <c r="AR2950" s="627">
        <v>0</v>
      </c>
      <c r="AS2950" s="627">
        <v>0</v>
      </c>
      <c r="AT2950" s="627">
        <v>0</v>
      </c>
      <c r="AU2950" s="627">
        <v>0</v>
      </c>
      <c r="AV2950" s="627">
        <v>0</v>
      </c>
      <c r="AW2950" s="627">
        <v>0</v>
      </c>
      <c r="AX2950" s="627">
        <v>0</v>
      </c>
      <c r="AY2950" s="627">
        <v>0</v>
      </c>
      <c r="AZ2950" s="627">
        <v>0</v>
      </c>
      <c r="BA2950" s="627">
        <v>0</v>
      </c>
      <c r="BB2950" s="627">
        <v>0</v>
      </c>
      <c r="BC2950" s="627">
        <v>0</v>
      </c>
      <c r="BD2950" s="627">
        <v>0</v>
      </c>
      <c r="BE2950" s="627">
        <v>0</v>
      </c>
      <c r="BF2950" s="627">
        <v>0</v>
      </c>
      <c r="BH2950" s="394" t="s">
        <v>558</v>
      </c>
      <c r="BI2950" s="393" t="s">
        <v>706</v>
      </c>
      <c r="BJ2950" s="393" t="str">
        <f t="shared" si="439"/>
        <v>Dhaka_Metropolitan_BRAC_DOTSWise IC M Hospital</v>
      </c>
      <c r="BK2950" s="627">
        <v>0</v>
      </c>
      <c r="BL2950" s="627">
        <v>0</v>
      </c>
      <c r="BM2950" s="627">
        <v>0</v>
      </c>
      <c r="BN2950" s="627">
        <v>0</v>
      </c>
      <c r="BO2950" s="627">
        <v>0</v>
      </c>
      <c r="BP2950" s="627">
        <v>0</v>
      </c>
      <c r="BQ2950" s="627">
        <v>0</v>
      </c>
      <c r="BR2950" s="627">
        <v>0</v>
      </c>
      <c r="BS2950" s="627">
        <v>0</v>
      </c>
      <c r="BT2950" s="627">
        <v>0</v>
      </c>
      <c r="BU2950" s="627">
        <v>0</v>
      </c>
      <c r="BV2950" s="627">
        <v>0</v>
      </c>
      <c r="BW2950" s="627">
        <v>0</v>
      </c>
      <c r="BX2950" s="627">
        <v>0</v>
      </c>
      <c r="BY2950" s="627">
        <v>0</v>
      </c>
      <c r="CA2950" s="394" t="s">
        <v>558</v>
      </c>
      <c r="CB2950" s="393" t="s">
        <v>706</v>
      </c>
      <c r="CC2950" s="393" t="str">
        <f t="shared" si="432"/>
        <v>Dhaka_Metropolitan_BRAC_DOTSWise IC M Hospital</v>
      </c>
      <c r="CD2950" s="627">
        <v>0</v>
      </c>
      <c r="CE2950" s="627">
        <v>0</v>
      </c>
      <c r="CF2950" s="627">
        <v>0</v>
      </c>
      <c r="CG2950" s="627">
        <v>0</v>
      </c>
      <c r="CH2950" s="627">
        <v>0</v>
      </c>
      <c r="CI2950" s="627">
        <v>0</v>
      </c>
      <c r="CJ2950" s="627">
        <v>0</v>
      </c>
      <c r="CK2950" s="627">
        <v>0</v>
      </c>
      <c r="CN2950" s="394" t="s">
        <v>558</v>
      </c>
      <c r="CO2950" s="393" t="s">
        <v>706</v>
      </c>
      <c r="CP2950" s="393" t="str">
        <f t="shared" si="433"/>
        <v>Dhaka_Metropolitan_BRAC_DOTSWise IC M Hospital</v>
      </c>
      <c r="CQ2950" s="627">
        <v>0</v>
      </c>
      <c r="CR2950" s="627">
        <v>0</v>
      </c>
      <c r="CS2950" s="627">
        <v>0</v>
      </c>
      <c r="CT2950" s="627">
        <v>0</v>
      </c>
      <c r="CU2950" s="627">
        <v>0</v>
      </c>
      <c r="CV2950" s="627">
        <v>0</v>
      </c>
      <c r="CW2950" s="627">
        <v>0</v>
      </c>
      <c r="CX2950" s="627">
        <v>0</v>
      </c>
      <c r="CZ2950" s="394" t="s">
        <v>558</v>
      </c>
      <c r="DA2950" s="393" t="s">
        <v>706</v>
      </c>
      <c r="DB2950" s="393" t="str">
        <f t="shared" si="425"/>
        <v>Dhaka_Metropolitan_BRAC_DOTSWise IC M Hospital</v>
      </c>
      <c r="DC2950" s="566">
        <v>0</v>
      </c>
      <c r="DD2950"/>
      <c r="DE2950" s="394" t="s">
        <v>558</v>
      </c>
      <c r="DF2950" s="393" t="s">
        <v>706</v>
      </c>
      <c r="DG2950" s="393" t="str">
        <f t="shared" si="426"/>
        <v>Dhaka_Metropolitan_BRAC_DOTSWise IC M Hospital</v>
      </c>
      <c r="DH2950" s="566">
        <v>0</v>
      </c>
      <c r="DI2950"/>
      <c r="DJ2950" s="394" t="s">
        <v>558</v>
      </c>
      <c r="DK2950" s="393" t="s">
        <v>706</v>
      </c>
      <c r="DL2950" s="393" t="str">
        <f t="shared" si="448"/>
        <v>Dhaka_Metropolitan_BRAC_DOTSWise IC M Hospital</v>
      </c>
      <c r="DM2950" s="566"/>
      <c r="DN2950"/>
      <c r="DO2950" s="394" t="s">
        <v>558</v>
      </c>
      <c r="DP2950" s="393" t="s">
        <v>706</v>
      </c>
      <c r="DQ2950" s="393" t="str">
        <f t="shared" si="449"/>
        <v>Dhaka_Metropolitan_BRAC_DOTSWise IC M Hospital</v>
      </c>
      <c r="DR2950" s="566"/>
    </row>
    <row r="2951" spans="1:122" ht="15" hidden="1" x14ac:dyDescent="0.25">
      <c r="A2951" s="394" t="s">
        <v>558</v>
      </c>
      <c r="B2951" s="241" t="s">
        <v>707</v>
      </c>
      <c r="C2951" s="393" t="str">
        <f t="shared" si="434"/>
        <v>Dhaka_Metropolitan_BRAC_DOTSWise Kurmitola General Hosp.</v>
      </c>
      <c r="D2951" s="626">
        <v>0</v>
      </c>
      <c r="E2951" s="626">
        <v>0</v>
      </c>
      <c r="F2951" s="626">
        <v>0</v>
      </c>
      <c r="G2951" s="626">
        <v>0</v>
      </c>
      <c r="H2951" s="626">
        <v>0</v>
      </c>
      <c r="I2951" s="626">
        <v>0</v>
      </c>
      <c r="J2951" s="626">
        <v>0</v>
      </c>
      <c r="K2951" s="626">
        <v>0</v>
      </c>
      <c r="L2951" s="626">
        <v>0</v>
      </c>
      <c r="M2951" s="626">
        <v>0</v>
      </c>
      <c r="N2951" s="626">
        <v>0</v>
      </c>
      <c r="O2951" s="626">
        <v>0</v>
      </c>
      <c r="P2951" s="626">
        <v>0</v>
      </c>
      <c r="Q2951" s="626">
        <v>0</v>
      </c>
      <c r="R2951" s="626">
        <v>0</v>
      </c>
      <c r="U2951" s="394" t="s">
        <v>558</v>
      </c>
      <c r="V2951" s="241" t="s">
        <v>707</v>
      </c>
      <c r="W2951" s="393" t="str">
        <f t="shared" si="435"/>
        <v>Dhaka_Metropolitan_BRAC_DOTSWise Kurmitola General Hosp.</v>
      </c>
      <c r="X2951" s="626">
        <v>0</v>
      </c>
      <c r="Y2951" s="626">
        <v>0</v>
      </c>
      <c r="Z2951" s="626">
        <v>0</v>
      </c>
      <c r="AA2951" s="626">
        <v>0</v>
      </c>
      <c r="AB2951" s="626">
        <v>0</v>
      </c>
      <c r="AC2951" s="626">
        <v>0</v>
      </c>
      <c r="AD2951" s="626">
        <v>0</v>
      </c>
      <c r="AE2951" s="626">
        <v>0</v>
      </c>
      <c r="AF2951" s="626">
        <v>0</v>
      </c>
      <c r="AG2951" s="626">
        <v>0</v>
      </c>
      <c r="AH2951" s="626">
        <v>0</v>
      </c>
      <c r="AI2951" s="626">
        <v>0</v>
      </c>
      <c r="AJ2951" s="626">
        <v>0</v>
      </c>
      <c r="AK2951" s="626">
        <v>0</v>
      </c>
      <c r="AL2951" s="626">
        <v>0</v>
      </c>
      <c r="AO2951" s="394" t="s">
        <v>558</v>
      </c>
      <c r="AP2951" s="241" t="s">
        <v>707</v>
      </c>
      <c r="AQ2951" s="393" t="str">
        <f t="shared" si="431"/>
        <v>Dhaka_Metropolitan_BRAC_DOTSWise Kurmitola General Hosp.</v>
      </c>
      <c r="AR2951" s="627">
        <v>0</v>
      </c>
      <c r="AS2951" s="627">
        <v>0</v>
      </c>
      <c r="AT2951" s="627">
        <v>0</v>
      </c>
      <c r="AU2951" s="627">
        <v>0</v>
      </c>
      <c r="AV2951" s="627">
        <v>0</v>
      </c>
      <c r="AW2951" s="627">
        <v>0</v>
      </c>
      <c r="AX2951" s="627">
        <v>0</v>
      </c>
      <c r="AY2951" s="627">
        <v>0</v>
      </c>
      <c r="AZ2951" s="627">
        <v>0</v>
      </c>
      <c r="BA2951" s="627">
        <v>0</v>
      </c>
      <c r="BB2951" s="627">
        <v>0</v>
      </c>
      <c r="BC2951" s="627">
        <v>0</v>
      </c>
      <c r="BD2951" s="627">
        <v>0</v>
      </c>
      <c r="BE2951" s="627">
        <v>0</v>
      </c>
      <c r="BF2951" s="627">
        <v>0</v>
      </c>
      <c r="BH2951" s="394" t="s">
        <v>558</v>
      </c>
      <c r="BI2951" s="241" t="s">
        <v>707</v>
      </c>
      <c r="BJ2951" s="393" t="str">
        <f t="shared" si="439"/>
        <v>Dhaka_Metropolitan_BRAC_DOTSWise Kurmitola General Hosp.</v>
      </c>
      <c r="BK2951" s="627">
        <v>0</v>
      </c>
      <c r="BL2951" s="627">
        <v>0</v>
      </c>
      <c r="BM2951" s="627">
        <v>0</v>
      </c>
      <c r="BN2951" s="627">
        <v>0</v>
      </c>
      <c r="BO2951" s="627">
        <v>0</v>
      </c>
      <c r="BP2951" s="627">
        <v>0</v>
      </c>
      <c r="BQ2951" s="627">
        <v>0</v>
      </c>
      <c r="BR2951" s="627">
        <v>0</v>
      </c>
      <c r="BS2951" s="627">
        <v>0</v>
      </c>
      <c r="BT2951" s="627">
        <v>0</v>
      </c>
      <c r="BU2951" s="627">
        <v>0</v>
      </c>
      <c r="BV2951" s="627">
        <v>0</v>
      </c>
      <c r="BW2951" s="627">
        <v>0</v>
      </c>
      <c r="BX2951" s="627">
        <v>0</v>
      </c>
      <c r="BY2951" s="627">
        <v>0</v>
      </c>
      <c r="CA2951" s="394" t="s">
        <v>558</v>
      </c>
      <c r="CB2951" s="241" t="s">
        <v>707</v>
      </c>
      <c r="CC2951" s="393" t="str">
        <f t="shared" si="432"/>
        <v>Dhaka_Metropolitan_BRAC_DOTSWise Kurmitola General Hosp.</v>
      </c>
      <c r="CD2951" s="627">
        <v>0</v>
      </c>
      <c r="CE2951" s="627">
        <v>0</v>
      </c>
      <c r="CF2951" s="627">
        <v>0</v>
      </c>
      <c r="CG2951" s="627">
        <v>0</v>
      </c>
      <c r="CH2951" s="627">
        <v>0</v>
      </c>
      <c r="CI2951" s="627">
        <v>0</v>
      </c>
      <c r="CJ2951" s="627">
        <v>0</v>
      </c>
      <c r="CK2951" s="627">
        <v>0</v>
      </c>
      <c r="CN2951" s="394" t="s">
        <v>558</v>
      </c>
      <c r="CO2951" s="241" t="s">
        <v>707</v>
      </c>
      <c r="CP2951" s="393" t="str">
        <f t="shared" si="433"/>
        <v>Dhaka_Metropolitan_BRAC_DOTSWise Kurmitola General Hosp.</v>
      </c>
      <c r="CQ2951" s="627">
        <v>0</v>
      </c>
      <c r="CR2951" s="627">
        <v>0</v>
      </c>
      <c r="CS2951" s="627">
        <v>0</v>
      </c>
      <c r="CT2951" s="627">
        <v>0</v>
      </c>
      <c r="CU2951" s="627">
        <v>0</v>
      </c>
      <c r="CV2951" s="627">
        <v>0</v>
      </c>
      <c r="CW2951" s="627">
        <v>0</v>
      </c>
      <c r="CX2951" s="627">
        <v>0</v>
      </c>
      <c r="CZ2951" s="394" t="s">
        <v>558</v>
      </c>
      <c r="DA2951" s="241" t="s">
        <v>707</v>
      </c>
      <c r="DB2951" s="393" t="str">
        <f t="shared" si="425"/>
        <v>Dhaka_Metropolitan_BRAC_DOTSWise Kurmitola General Hosp.</v>
      </c>
      <c r="DC2951" s="566">
        <v>0</v>
      </c>
      <c r="DD2951"/>
      <c r="DE2951" s="394" t="s">
        <v>558</v>
      </c>
      <c r="DF2951" s="241" t="s">
        <v>707</v>
      </c>
      <c r="DG2951" s="393" t="str">
        <f t="shared" si="426"/>
        <v>Dhaka_Metropolitan_BRAC_DOTSWise Kurmitola General Hosp.</v>
      </c>
      <c r="DH2951" s="566">
        <v>0</v>
      </c>
      <c r="DI2951"/>
      <c r="DJ2951" s="394" t="s">
        <v>558</v>
      </c>
      <c r="DK2951" s="241" t="s">
        <v>707</v>
      </c>
      <c r="DL2951" s="393" t="str">
        <f t="shared" si="448"/>
        <v>Dhaka_Metropolitan_BRAC_DOTSWise Kurmitola General Hosp.</v>
      </c>
      <c r="DM2951" s="566"/>
      <c r="DN2951"/>
      <c r="DO2951" s="394" t="s">
        <v>558</v>
      </c>
      <c r="DP2951" s="241" t="s">
        <v>707</v>
      </c>
      <c r="DQ2951" s="393" t="str">
        <f t="shared" si="449"/>
        <v>Dhaka_Metropolitan_BRAC_DOTSWise Kurmitola General Hosp.</v>
      </c>
      <c r="DR2951" s="566"/>
    </row>
    <row r="2952" spans="1:122" ht="15" hidden="1" x14ac:dyDescent="0.25">
      <c r="A2952" s="394" t="s">
        <v>558</v>
      </c>
      <c r="B2952" s="393" t="s">
        <v>708</v>
      </c>
      <c r="C2952" s="393" t="str">
        <f t="shared" si="434"/>
        <v>Dhaka_Metropolitan_BRAC_DOTSWise Medical College for Women and Hospital (MCWH), Uttara</v>
      </c>
      <c r="D2952" s="626">
        <v>0</v>
      </c>
      <c r="E2952" s="626">
        <v>0</v>
      </c>
      <c r="F2952" s="626">
        <v>0</v>
      </c>
      <c r="G2952" s="626">
        <v>0</v>
      </c>
      <c r="H2952" s="626">
        <v>0</v>
      </c>
      <c r="I2952" s="626">
        <v>0</v>
      </c>
      <c r="J2952" s="626">
        <v>0</v>
      </c>
      <c r="K2952" s="626">
        <v>0</v>
      </c>
      <c r="L2952" s="626">
        <v>0</v>
      </c>
      <c r="M2952" s="626">
        <v>0</v>
      </c>
      <c r="N2952" s="626">
        <v>0</v>
      </c>
      <c r="O2952" s="626">
        <v>0</v>
      </c>
      <c r="P2952" s="626">
        <v>0</v>
      </c>
      <c r="Q2952" s="626">
        <v>0</v>
      </c>
      <c r="R2952" s="626">
        <v>0</v>
      </c>
      <c r="U2952" s="394" t="s">
        <v>558</v>
      </c>
      <c r="V2952" s="393" t="s">
        <v>708</v>
      </c>
      <c r="W2952" s="393" t="str">
        <f t="shared" si="435"/>
        <v>Dhaka_Metropolitan_BRAC_DOTSWise Medical College for Women and Hospital (MCWH), Uttara</v>
      </c>
      <c r="X2952" s="626">
        <v>0</v>
      </c>
      <c r="Y2952" s="626">
        <v>0</v>
      </c>
      <c r="Z2952" s="626">
        <v>0</v>
      </c>
      <c r="AA2952" s="626">
        <v>0</v>
      </c>
      <c r="AB2952" s="626">
        <v>0</v>
      </c>
      <c r="AC2952" s="626">
        <v>0</v>
      </c>
      <c r="AD2952" s="626">
        <v>0</v>
      </c>
      <c r="AE2952" s="626">
        <v>0</v>
      </c>
      <c r="AF2952" s="626">
        <v>0</v>
      </c>
      <c r="AG2952" s="626">
        <v>0</v>
      </c>
      <c r="AH2952" s="626">
        <v>0</v>
      </c>
      <c r="AI2952" s="626">
        <v>0</v>
      </c>
      <c r="AJ2952" s="626">
        <v>0</v>
      </c>
      <c r="AK2952" s="626">
        <v>0</v>
      </c>
      <c r="AL2952" s="626">
        <v>0</v>
      </c>
      <c r="AO2952" s="394" t="s">
        <v>558</v>
      </c>
      <c r="AP2952" s="393" t="s">
        <v>708</v>
      </c>
      <c r="AQ2952" s="393" t="str">
        <f t="shared" si="431"/>
        <v>Dhaka_Metropolitan_BRAC_DOTSWise Medical College for Women and Hospital (MCWH), Uttara</v>
      </c>
      <c r="AR2952" s="627">
        <v>0</v>
      </c>
      <c r="AS2952" s="627">
        <v>0</v>
      </c>
      <c r="AT2952" s="627">
        <v>0</v>
      </c>
      <c r="AU2952" s="627">
        <v>0</v>
      </c>
      <c r="AV2952" s="627">
        <v>0</v>
      </c>
      <c r="AW2952" s="627">
        <v>0</v>
      </c>
      <c r="AX2952" s="627">
        <v>0</v>
      </c>
      <c r="AY2952" s="627">
        <v>0</v>
      </c>
      <c r="AZ2952" s="627">
        <v>0</v>
      </c>
      <c r="BA2952" s="627">
        <v>0</v>
      </c>
      <c r="BB2952" s="627">
        <v>0</v>
      </c>
      <c r="BC2952" s="627">
        <v>0</v>
      </c>
      <c r="BD2952" s="627">
        <v>0</v>
      </c>
      <c r="BE2952" s="627">
        <v>0</v>
      </c>
      <c r="BF2952" s="627">
        <v>0</v>
      </c>
      <c r="BH2952" s="394" t="s">
        <v>558</v>
      </c>
      <c r="BI2952" s="393" t="s">
        <v>708</v>
      </c>
      <c r="BJ2952" s="393" t="str">
        <f t="shared" si="439"/>
        <v>Dhaka_Metropolitan_BRAC_DOTSWise Medical College for Women and Hospital (MCWH), Uttara</v>
      </c>
      <c r="BK2952" s="627">
        <v>0</v>
      </c>
      <c r="BL2952" s="627">
        <v>0</v>
      </c>
      <c r="BM2952" s="627">
        <v>0</v>
      </c>
      <c r="BN2952" s="627">
        <v>0</v>
      </c>
      <c r="BO2952" s="627">
        <v>0</v>
      </c>
      <c r="BP2952" s="627">
        <v>0</v>
      </c>
      <c r="BQ2952" s="627">
        <v>0</v>
      </c>
      <c r="BR2952" s="627">
        <v>0</v>
      </c>
      <c r="BS2952" s="627">
        <v>0</v>
      </c>
      <c r="BT2952" s="627">
        <v>0</v>
      </c>
      <c r="BU2952" s="627">
        <v>0</v>
      </c>
      <c r="BV2952" s="627">
        <v>0</v>
      </c>
      <c r="BW2952" s="627">
        <v>0</v>
      </c>
      <c r="BX2952" s="627">
        <v>0</v>
      </c>
      <c r="BY2952" s="627">
        <v>0</v>
      </c>
      <c r="CA2952" s="394" t="s">
        <v>558</v>
      </c>
      <c r="CB2952" s="393" t="s">
        <v>708</v>
      </c>
      <c r="CC2952" s="393" t="str">
        <f t="shared" si="432"/>
        <v>Dhaka_Metropolitan_BRAC_DOTSWise Medical College for Women and Hospital (MCWH), Uttara</v>
      </c>
      <c r="CD2952" s="627">
        <v>0</v>
      </c>
      <c r="CE2952" s="627">
        <v>0</v>
      </c>
      <c r="CF2952" s="627">
        <v>0</v>
      </c>
      <c r="CG2952" s="627">
        <v>0</v>
      </c>
      <c r="CH2952" s="627">
        <v>0</v>
      </c>
      <c r="CI2952" s="627">
        <v>0</v>
      </c>
      <c r="CJ2952" s="627">
        <v>0</v>
      </c>
      <c r="CK2952" s="627">
        <v>0</v>
      </c>
      <c r="CN2952" s="394" t="s">
        <v>558</v>
      </c>
      <c r="CO2952" s="393" t="s">
        <v>708</v>
      </c>
      <c r="CP2952" s="393" t="str">
        <f t="shared" si="433"/>
        <v>Dhaka_Metropolitan_BRAC_DOTSWise Medical College for Women and Hospital (MCWH), Uttara</v>
      </c>
      <c r="CQ2952" s="627">
        <v>0</v>
      </c>
      <c r="CR2952" s="627">
        <v>0</v>
      </c>
      <c r="CS2952" s="627">
        <v>0</v>
      </c>
      <c r="CT2952" s="627">
        <v>0</v>
      </c>
      <c r="CU2952" s="627">
        <v>0</v>
      </c>
      <c r="CV2952" s="627">
        <v>0</v>
      </c>
      <c r="CW2952" s="627">
        <v>0</v>
      </c>
      <c r="CX2952" s="627">
        <v>0</v>
      </c>
      <c r="CZ2952" s="394" t="s">
        <v>558</v>
      </c>
      <c r="DA2952" s="393" t="s">
        <v>708</v>
      </c>
      <c r="DB2952" s="393" t="str">
        <f t="shared" si="425"/>
        <v>Dhaka_Metropolitan_BRAC_DOTSWise Medical College for Women and Hospital (MCWH), Uttara</v>
      </c>
      <c r="DC2952" s="566">
        <v>0</v>
      </c>
      <c r="DD2952"/>
      <c r="DE2952" s="394" t="s">
        <v>558</v>
      </c>
      <c r="DF2952" s="393" t="s">
        <v>708</v>
      </c>
      <c r="DG2952" s="393" t="str">
        <f t="shared" si="426"/>
        <v>Dhaka_Metropolitan_BRAC_DOTSWise Medical College for Women and Hospital (MCWH), Uttara</v>
      </c>
      <c r="DH2952" s="566">
        <v>0</v>
      </c>
      <c r="DI2952"/>
      <c r="DJ2952" s="394" t="s">
        <v>558</v>
      </c>
      <c r="DK2952" s="393" t="s">
        <v>708</v>
      </c>
      <c r="DL2952" s="393" t="str">
        <f t="shared" si="448"/>
        <v>Dhaka_Metropolitan_BRAC_DOTSWise Medical College for Women and Hospital (MCWH), Uttara</v>
      </c>
      <c r="DM2952" s="566"/>
      <c r="DN2952"/>
      <c r="DO2952" s="394" t="s">
        <v>558</v>
      </c>
      <c r="DP2952" s="393" t="s">
        <v>708</v>
      </c>
      <c r="DQ2952" s="393" t="str">
        <f t="shared" si="449"/>
        <v>Dhaka_Metropolitan_BRAC_DOTSWise Medical College for Women and Hospital (MCWH), Uttara</v>
      </c>
      <c r="DR2952" s="566"/>
    </row>
    <row r="2953" spans="1:122" ht="15" hidden="1" x14ac:dyDescent="0.25">
      <c r="A2953" s="394" t="s">
        <v>558</v>
      </c>
      <c r="B2953" s="393" t="s">
        <v>709</v>
      </c>
      <c r="C2953" s="393" t="str">
        <f t="shared" si="434"/>
        <v>Dhaka_Metropolitan_BRAC_DOTSWise Shaheed Monsur Ali Medical College &amp; Hospital (SMAMCH)</v>
      </c>
      <c r="D2953" s="626">
        <v>0</v>
      </c>
      <c r="E2953" s="626">
        <v>0</v>
      </c>
      <c r="F2953" s="626">
        <v>0</v>
      </c>
      <c r="G2953" s="626">
        <v>0</v>
      </c>
      <c r="H2953" s="626">
        <v>0</v>
      </c>
      <c r="I2953" s="626">
        <v>0</v>
      </c>
      <c r="J2953" s="626">
        <v>0</v>
      </c>
      <c r="K2953" s="626">
        <v>0</v>
      </c>
      <c r="L2953" s="626">
        <v>0</v>
      </c>
      <c r="M2953" s="626">
        <v>0</v>
      </c>
      <c r="N2953" s="626">
        <v>0</v>
      </c>
      <c r="O2953" s="626">
        <v>0</v>
      </c>
      <c r="P2953" s="626">
        <v>0</v>
      </c>
      <c r="Q2953" s="626">
        <v>0</v>
      </c>
      <c r="R2953" s="626">
        <v>0</v>
      </c>
      <c r="U2953" s="394" t="s">
        <v>558</v>
      </c>
      <c r="V2953" s="393" t="s">
        <v>709</v>
      </c>
      <c r="W2953" s="393" t="str">
        <f t="shared" si="435"/>
        <v>Dhaka_Metropolitan_BRAC_DOTSWise Shaheed Monsur Ali Medical College &amp; Hospital (SMAMCH)</v>
      </c>
      <c r="X2953" s="626">
        <v>0</v>
      </c>
      <c r="Y2953" s="626">
        <v>0</v>
      </c>
      <c r="Z2953" s="626">
        <v>0</v>
      </c>
      <c r="AA2953" s="626">
        <v>0</v>
      </c>
      <c r="AB2953" s="626">
        <v>0</v>
      </c>
      <c r="AC2953" s="626">
        <v>0</v>
      </c>
      <c r="AD2953" s="626">
        <v>0</v>
      </c>
      <c r="AE2953" s="626">
        <v>0</v>
      </c>
      <c r="AF2953" s="626">
        <v>0</v>
      </c>
      <c r="AG2953" s="626">
        <v>0</v>
      </c>
      <c r="AH2953" s="626">
        <v>0</v>
      </c>
      <c r="AI2953" s="626">
        <v>0</v>
      </c>
      <c r="AJ2953" s="626">
        <v>0</v>
      </c>
      <c r="AK2953" s="626">
        <v>0</v>
      </c>
      <c r="AL2953" s="626">
        <v>0</v>
      </c>
      <c r="AO2953" s="394" t="s">
        <v>558</v>
      </c>
      <c r="AP2953" s="393" t="s">
        <v>709</v>
      </c>
      <c r="AQ2953" s="393" t="str">
        <f t="shared" si="431"/>
        <v>Dhaka_Metropolitan_BRAC_DOTSWise Shaheed Monsur Ali Medical College &amp; Hospital (SMAMCH)</v>
      </c>
      <c r="AR2953" s="627">
        <v>0</v>
      </c>
      <c r="AS2953" s="627">
        <v>0</v>
      </c>
      <c r="AT2953" s="627">
        <v>0</v>
      </c>
      <c r="AU2953" s="627">
        <v>0</v>
      </c>
      <c r="AV2953" s="627">
        <v>0</v>
      </c>
      <c r="AW2953" s="627">
        <v>0</v>
      </c>
      <c r="AX2953" s="627">
        <v>0</v>
      </c>
      <c r="AY2953" s="627">
        <v>0</v>
      </c>
      <c r="AZ2953" s="627">
        <v>0</v>
      </c>
      <c r="BA2953" s="627">
        <v>0</v>
      </c>
      <c r="BB2953" s="627">
        <v>0</v>
      </c>
      <c r="BC2953" s="627">
        <v>0</v>
      </c>
      <c r="BD2953" s="627">
        <v>0</v>
      </c>
      <c r="BE2953" s="627">
        <v>0</v>
      </c>
      <c r="BF2953" s="627">
        <v>0</v>
      </c>
      <c r="BH2953" s="394" t="s">
        <v>558</v>
      </c>
      <c r="BI2953" s="393" t="s">
        <v>709</v>
      </c>
      <c r="BJ2953" s="393" t="str">
        <f t="shared" si="439"/>
        <v>Dhaka_Metropolitan_BRAC_DOTSWise Shaheed Monsur Ali Medical College &amp; Hospital (SMAMCH)</v>
      </c>
      <c r="BK2953" s="627">
        <v>0</v>
      </c>
      <c r="BL2953" s="627">
        <v>0</v>
      </c>
      <c r="BM2953" s="627">
        <v>0</v>
      </c>
      <c r="BN2953" s="627">
        <v>0</v>
      </c>
      <c r="BO2953" s="627">
        <v>0</v>
      </c>
      <c r="BP2953" s="627">
        <v>0</v>
      </c>
      <c r="BQ2953" s="627">
        <v>0</v>
      </c>
      <c r="BR2953" s="627">
        <v>0</v>
      </c>
      <c r="BS2953" s="627">
        <v>0</v>
      </c>
      <c r="BT2953" s="627">
        <v>0</v>
      </c>
      <c r="BU2953" s="627">
        <v>0</v>
      </c>
      <c r="BV2953" s="627">
        <v>0</v>
      </c>
      <c r="BW2953" s="627">
        <v>0</v>
      </c>
      <c r="BX2953" s="627">
        <v>0</v>
      </c>
      <c r="BY2953" s="627">
        <v>0</v>
      </c>
      <c r="CA2953" s="394" t="s">
        <v>558</v>
      </c>
      <c r="CB2953" s="393" t="s">
        <v>709</v>
      </c>
      <c r="CC2953" s="393" t="str">
        <f t="shared" si="432"/>
        <v>Dhaka_Metropolitan_BRAC_DOTSWise Shaheed Monsur Ali Medical College &amp; Hospital (SMAMCH)</v>
      </c>
      <c r="CD2953" s="627">
        <v>0</v>
      </c>
      <c r="CE2953" s="627">
        <v>0</v>
      </c>
      <c r="CF2953" s="627">
        <v>0</v>
      </c>
      <c r="CG2953" s="627">
        <v>0</v>
      </c>
      <c r="CH2953" s="627">
        <v>0</v>
      </c>
      <c r="CI2953" s="627">
        <v>0</v>
      </c>
      <c r="CJ2953" s="627">
        <v>0</v>
      </c>
      <c r="CK2953" s="627">
        <v>0</v>
      </c>
      <c r="CN2953" s="394" t="s">
        <v>558</v>
      </c>
      <c r="CO2953" s="393" t="s">
        <v>709</v>
      </c>
      <c r="CP2953" s="393" t="str">
        <f t="shared" si="433"/>
        <v>Dhaka_Metropolitan_BRAC_DOTSWise Shaheed Monsur Ali Medical College &amp; Hospital (SMAMCH)</v>
      </c>
      <c r="CQ2953" s="627">
        <v>0</v>
      </c>
      <c r="CR2953" s="627">
        <v>0</v>
      </c>
      <c r="CS2953" s="627">
        <v>0</v>
      </c>
      <c r="CT2953" s="627">
        <v>0</v>
      </c>
      <c r="CU2953" s="627">
        <v>0</v>
      </c>
      <c r="CV2953" s="627">
        <v>0</v>
      </c>
      <c r="CW2953" s="627">
        <v>0</v>
      </c>
      <c r="CX2953" s="627">
        <v>0</v>
      </c>
      <c r="CZ2953" s="394" t="s">
        <v>558</v>
      </c>
      <c r="DA2953" s="393" t="s">
        <v>709</v>
      </c>
      <c r="DB2953" s="393" t="str">
        <f t="shared" ref="DB2953:DB2987" si="450">CZ2953&amp;" "&amp;DA2953</f>
        <v>Dhaka_Metropolitan_BRAC_DOTSWise Shaheed Monsur Ali Medical College &amp; Hospital (SMAMCH)</v>
      </c>
      <c r="DC2953" s="566">
        <v>0</v>
      </c>
      <c r="DD2953"/>
      <c r="DE2953" s="394" t="s">
        <v>558</v>
      </c>
      <c r="DF2953" s="393" t="s">
        <v>709</v>
      </c>
      <c r="DG2953" s="393" t="str">
        <f t="shared" ref="DG2953:DG2987" si="451">DE2953&amp;" "&amp;DF2953</f>
        <v>Dhaka_Metropolitan_BRAC_DOTSWise Shaheed Monsur Ali Medical College &amp; Hospital (SMAMCH)</v>
      </c>
      <c r="DH2953" s="566">
        <v>0</v>
      </c>
      <c r="DI2953"/>
      <c r="DJ2953" s="394" t="s">
        <v>558</v>
      </c>
      <c r="DK2953" s="393" t="s">
        <v>709</v>
      </c>
      <c r="DL2953" s="393" t="str">
        <f t="shared" si="448"/>
        <v>Dhaka_Metropolitan_BRAC_DOTSWise Shaheed Monsur Ali Medical College &amp; Hospital (SMAMCH)</v>
      </c>
      <c r="DM2953" s="566"/>
      <c r="DN2953"/>
      <c r="DO2953" s="394" t="s">
        <v>558</v>
      </c>
      <c r="DP2953" s="393" t="s">
        <v>709</v>
      </c>
      <c r="DQ2953" s="393" t="str">
        <f t="shared" si="449"/>
        <v>Dhaka_Metropolitan_BRAC_DOTSWise Shaheed Monsur Ali Medical College &amp; Hospital (SMAMCH)</v>
      </c>
      <c r="DR2953" s="566"/>
    </row>
    <row r="2954" spans="1:122" ht="15" hidden="1" x14ac:dyDescent="0.25">
      <c r="A2954" s="394" t="s">
        <v>558</v>
      </c>
      <c r="B2954" s="398" t="s">
        <v>710</v>
      </c>
      <c r="C2954" s="393" t="str">
        <f t="shared" si="434"/>
        <v>Dhaka_Metropolitan_BRAC_DOTSWise Shahid Sohrawardi Hospital</v>
      </c>
      <c r="D2954" s="626">
        <v>0</v>
      </c>
      <c r="E2954" s="626">
        <v>0</v>
      </c>
      <c r="F2954" s="626">
        <v>0</v>
      </c>
      <c r="G2954" s="626">
        <v>0</v>
      </c>
      <c r="H2954" s="626">
        <v>0</v>
      </c>
      <c r="I2954" s="626">
        <v>0</v>
      </c>
      <c r="J2954" s="626">
        <v>0</v>
      </c>
      <c r="K2954" s="626">
        <v>0</v>
      </c>
      <c r="L2954" s="626">
        <v>0</v>
      </c>
      <c r="M2954" s="626">
        <v>0</v>
      </c>
      <c r="N2954" s="626">
        <v>0</v>
      </c>
      <c r="O2954" s="626">
        <v>0</v>
      </c>
      <c r="P2954" s="626">
        <v>0</v>
      </c>
      <c r="Q2954" s="626">
        <v>0</v>
      </c>
      <c r="R2954" s="626">
        <v>0</v>
      </c>
      <c r="U2954" s="394" t="s">
        <v>558</v>
      </c>
      <c r="V2954" s="398" t="s">
        <v>710</v>
      </c>
      <c r="W2954" s="393" t="str">
        <f t="shared" si="435"/>
        <v>Dhaka_Metropolitan_BRAC_DOTSWise Shahid Sohrawardi Hospital</v>
      </c>
      <c r="X2954" s="626">
        <v>0</v>
      </c>
      <c r="Y2954" s="626">
        <v>0</v>
      </c>
      <c r="Z2954" s="626">
        <v>0</v>
      </c>
      <c r="AA2954" s="626">
        <v>0</v>
      </c>
      <c r="AB2954" s="626">
        <v>0</v>
      </c>
      <c r="AC2954" s="626">
        <v>0</v>
      </c>
      <c r="AD2954" s="626">
        <v>0</v>
      </c>
      <c r="AE2954" s="626">
        <v>0</v>
      </c>
      <c r="AF2954" s="626">
        <v>0</v>
      </c>
      <c r="AG2954" s="626">
        <v>0</v>
      </c>
      <c r="AH2954" s="626">
        <v>0</v>
      </c>
      <c r="AI2954" s="626">
        <v>0</v>
      </c>
      <c r="AJ2954" s="626">
        <v>0</v>
      </c>
      <c r="AK2954" s="626">
        <v>0</v>
      </c>
      <c r="AL2954" s="626">
        <v>0</v>
      </c>
      <c r="AO2954" s="394" t="s">
        <v>558</v>
      </c>
      <c r="AP2954" s="398" t="s">
        <v>710</v>
      </c>
      <c r="AQ2954" s="393" t="str">
        <f t="shared" si="431"/>
        <v>Dhaka_Metropolitan_BRAC_DOTSWise Shahid Sohrawardi Hospital</v>
      </c>
      <c r="AR2954" s="627">
        <v>0</v>
      </c>
      <c r="AS2954" s="627">
        <v>0</v>
      </c>
      <c r="AT2954" s="627">
        <v>0</v>
      </c>
      <c r="AU2954" s="627">
        <v>0</v>
      </c>
      <c r="AV2954" s="627">
        <v>0</v>
      </c>
      <c r="AW2954" s="627">
        <v>0</v>
      </c>
      <c r="AX2954" s="627">
        <v>0</v>
      </c>
      <c r="AY2954" s="627">
        <v>0</v>
      </c>
      <c r="AZ2954" s="627">
        <v>0</v>
      </c>
      <c r="BA2954" s="627">
        <v>0</v>
      </c>
      <c r="BB2954" s="627">
        <v>0</v>
      </c>
      <c r="BC2954" s="627">
        <v>0</v>
      </c>
      <c r="BD2954" s="627">
        <v>0</v>
      </c>
      <c r="BE2954" s="627">
        <v>0</v>
      </c>
      <c r="BF2954" s="627">
        <v>0</v>
      </c>
      <c r="BH2954" s="394" t="s">
        <v>558</v>
      </c>
      <c r="BI2954" s="398" t="s">
        <v>710</v>
      </c>
      <c r="BJ2954" s="393" t="str">
        <f t="shared" si="439"/>
        <v>Dhaka_Metropolitan_BRAC_DOTSWise Shahid Sohrawardi Hospital</v>
      </c>
      <c r="BK2954" s="627">
        <v>0</v>
      </c>
      <c r="BL2954" s="627">
        <v>0</v>
      </c>
      <c r="BM2954" s="627">
        <v>0</v>
      </c>
      <c r="BN2954" s="627">
        <v>0</v>
      </c>
      <c r="BO2954" s="627">
        <v>0</v>
      </c>
      <c r="BP2954" s="627">
        <v>0</v>
      </c>
      <c r="BQ2954" s="627">
        <v>0</v>
      </c>
      <c r="BR2954" s="627">
        <v>0</v>
      </c>
      <c r="BS2954" s="627">
        <v>0</v>
      </c>
      <c r="BT2954" s="627">
        <v>0</v>
      </c>
      <c r="BU2954" s="627">
        <v>0</v>
      </c>
      <c r="BV2954" s="627">
        <v>0</v>
      </c>
      <c r="BW2954" s="627">
        <v>0</v>
      </c>
      <c r="BX2954" s="627">
        <v>0</v>
      </c>
      <c r="BY2954" s="627">
        <v>0</v>
      </c>
      <c r="CA2954" s="394" t="s">
        <v>558</v>
      </c>
      <c r="CB2954" s="398" t="s">
        <v>710</v>
      </c>
      <c r="CC2954" s="393" t="str">
        <f t="shared" si="432"/>
        <v>Dhaka_Metropolitan_BRAC_DOTSWise Shahid Sohrawardi Hospital</v>
      </c>
      <c r="CD2954" s="627">
        <v>0</v>
      </c>
      <c r="CE2954" s="627">
        <v>0</v>
      </c>
      <c r="CF2954" s="627">
        <v>0</v>
      </c>
      <c r="CG2954" s="627">
        <v>0</v>
      </c>
      <c r="CH2954" s="627">
        <v>0</v>
      </c>
      <c r="CI2954" s="627">
        <v>0</v>
      </c>
      <c r="CJ2954" s="627">
        <v>0</v>
      </c>
      <c r="CK2954" s="627">
        <v>0</v>
      </c>
      <c r="CN2954" s="394" t="s">
        <v>558</v>
      </c>
      <c r="CO2954" s="398" t="s">
        <v>710</v>
      </c>
      <c r="CP2954" s="393" t="str">
        <f t="shared" si="433"/>
        <v>Dhaka_Metropolitan_BRAC_DOTSWise Shahid Sohrawardi Hospital</v>
      </c>
      <c r="CQ2954" s="627">
        <v>0</v>
      </c>
      <c r="CR2954" s="627">
        <v>0</v>
      </c>
      <c r="CS2954" s="627">
        <v>0</v>
      </c>
      <c r="CT2954" s="627">
        <v>0</v>
      </c>
      <c r="CU2954" s="627">
        <v>0</v>
      </c>
      <c r="CV2954" s="627">
        <v>0</v>
      </c>
      <c r="CW2954" s="627">
        <v>0</v>
      </c>
      <c r="CX2954" s="627">
        <v>0</v>
      </c>
      <c r="CZ2954" s="394" t="s">
        <v>558</v>
      </c>
      <c r="DA2954" s="398" t="s">
        <v>710</v>
      </c>
      <c r="DB2954" s="393" t="str">
        <f t="shared" si="450"/>
        <v>Dhaka_Metropolitan_BRAC_DOTSWise Shahid Sohrawardi Hospital</v>
      </c>
      <c r="DC2954" s="566">
        <v>0</v>
      </c>
      <c r="DD2954"/>
      <c r="DE2954" s="394" t="s">
        <v>558</v>
      </c>
      <c r="DF2954" s="398" t="s">
        <v>710</v>
      </c>
      <c r="DG2954" s="393" t="str">
        <f t="shared" si="451"/>
        <v>Dhaka_Metropolitan_BRAC_DOTSWise Shahid Sohrawardi Hospital</v>
      </c>
      <c r="DH2954" s="566">
        <v>0</v>
      </c>
      <c r="DI2954"/>
      <c r="DJ2954" s="394" t="s">
        <v>558</v>
      </c>
      <c r="DK2954" s="398" t="s">
        <v>710</v>
      </c>
      <c r="DL2954" s="393" t="str">
        <f t="shared" si="448"/>
        <v>Dhaka_Metropolitan_BRAC_DOTSWise Shahid Sohrawardi Hospital</v>
      </c>
      <c r="DM2954" s="566"/>
      <c r="DN2954"/>
      <c r="DO2954" s="394" t="s">
        <v>558</v>
      </c>
      <c r="DP2954" s="398" t="s">
        <v>710</v>
      </c>
      <c r="DQ2954" s="393" t="str">
        <f t="shared" si="449"/>
        <v>Dhaka_Metropolitan_BRAC_DOTSWise Shahid Sohrawardi Hospital</v>
      </c>
      <c r="DR2954" s="566"/>
    </row>
    <row r="2955" spans="1:122" ht="15" hidden="1" x14ac:dyDescent="0.25">
      <c r="A2955" s="394" t="s">
        <v>558</v>
      </c>
      <c r="B2955" s="241" t="s">
        <v>711</v>
      </c>
      <c r="C2955" s="393" t="str">
        <f t="shared" si="434"/>
        <v>Dhaka_Metropolitan_BRAC_DOTSWise Sir Salimullah Medical College &amp; Mitford Hosp.</v>
      </c>
      <c r="D2955" s="626">
        <v>0</v>
      </c>
      <c r="E2955" s="626">
        <v>0</v>
      </c>
      <c r="F2955" s="626">
        <v>0</v>
      </c>
      <c r="G2955" s="626">
        <v>0</v>
      </c>
      <c r="H2955" s="626">
        <v>0</v>
      </c>
      <c r="I2955" s="626">
        <v>0</v>
      </c>
      <c r="J2955" s="626">
        <v>0</v>
      </c>
      <c r="K2955" s="626">
        <v>0</v>
      </c>
      <c r="L2955" s="626">
        <v>0</v>
      </c>
      <c r="M2955" s="626">
        <v>0</v>
      </c>
      <c r="N2955" s="626">
        <v>1</v>
      </c>
      <c r="O2955" s="626">
        <v>0</v>
      </c>
      <c r="P2955" s="626">
        <v>0</v>
      </c>
      <c r="Q2955" s="626">
        <v>0</v>
      </c>
      <c r="R2955" s="626">
        <v>0</v>
      </c>
      <c r="U2955" s="394" t="s">
        <v>558</v>
      </c>
      <c r="V2955" s="241" t="s">
        <v>711</v>
      </c>
      <c r="W2955" s="393" t="str">
        <f t="shared" si="435"/>
        <v>Dhaka_Metropolitan_BRAC_DOTSWise Sir Salimullah Medical College &amp; Mitford Hosp.</v>
      </c>
      <c r="X2955" s="626">
        <v>0</v>
      </c>
      <c r="Y2955" s="626">
        <v>0</v>
      </c>
      <c r="Z2955" s="626">
        <v>0</v>
      </c>
      <c r="AA2955" s="626">
        <v>0</v>
      </c>
      <c r="AB2955" s="626">
        <v>0</v>
      </c>
      <c r="AC2955" s="626">
        <v>0</v>
      </c>
      <c r="AD2955" s="626">
        <v>0</v>
      </c>
      <c r="AE2955" s="626">
        <v>0</v>
      </c>
      <c r="AF2955" s="626">
        <v>0</v>
      </c>
      <c r="AG2955" s="626">
        <v>0</v>
      </c>
      <c r="AH2955" s="626">
        <v>4</v>
      </c>
      <c r="AI2955" s="626">
        <v>0</v>
      </c>
      <c r="AJ2955" s="626">
        <v>0</v>
      </c>
      <c r="AK2955" s="626">
        <v>0</v>
      </c>
      <c r="AL2955" s="626">
        <v>0</v>
      </c>
      <c r="AO2955" s="394" t="s">
        <v>558</v>
      </c>
      <c r="AP2955" s="241" t="s">
        <v>711</v>
      </c>
      <c r="AQ2955" s="393" t="str">
        <f t="shared" si="431"/>
        <v>Dhaka_Metropolitan_BRAC_DOTSWise Sir Salimullah Medical College &amp; Mitford Hosp.</v>
      </c>
      <c r="AR2955" s="627">
        <v>0</v>
      </c>
      <c r="AS2955" s="627">
        <v>0</v>
      </c>
      <c r="AT2955" s="627">
        <v>0</v>
      </c>
      <c r="AU2955" s="627">
        <v>0</v>
      </c>
      <c r="AV2955" s="627">
        <v>0</v>
      </c>
      <c r="AW2955" s="627">
        <v>0</v>
      </c>
      <c r="AX2955" s="627">
        <v>0</v>
      </c>
      <c r="AY2955" s="627">
        <v>0</v>
      </c>
      <c r="AZ2955" s="627">
        <v>0</v>
      </c>
      <c r="BA2955" s="627">
        <v>0</v>
      </c>
      <c r="BB2955" s="627">
        <v>0</v>
      </c>
      <c r="BC2955" s="627">
        <v>0</v>
      </c>
      <c r="BD2955" s="627">
        <v>0</v>
      </c>
      <c r="BE2955" s="627">
        <v>0</v>
      </c>
      <c r="BF2955" s="627">
        <v>0</v>
      </c>
      <c r="BH2955" s="394" t="s">
        <v>558</v>
      </c>
      <c r="BI2955" s="241" t="s">
        <v>711</v>
      </c>
      <c r="BJ2955" s="393" t="str">
        <f t="shared" si="439"/>
        <v>Dhaka_Metropolitan_BRAC_DOTSWise Sir Salimullah Medical College &amp; Mitford Hosp.</v>
      </c>
      <c r="BK2955" s="627">
        <v>0</v>
      </c>
      <c r="BL2955" s="627">
        <v>0</v>
      </c>
      <c r="BM2955" s="627">
        <v>0</v>
      </c>
      <c r="BN2955" s="627">
        <v>0</v>
      </c>
      <c r="BO2955" s="627">
        <v>0</v>
      </c>
      <c r="BP2955" s="627">
        <v>0</v>
      </c>
      <c r="BQ2955" s="627">
        <v>0</v>
      </c>
      <c r="BR2955" s="627">
        <v>0</v>
      </c>
      <c r="BS2955" s="627">
        <v>0</v>
      </c>
      <c r="BT2955" s="627">
        <v>0</v>
      </c>
      <c r="BU2955" s="627">
        <v>0</v>
      </c>
      <c r="BV2955" s="627">
        <v>0</v>
      </c>
      <c r="BW2955" s="627">
        <v>0</v>
      </c>
      <c r="BX2955" s="627">
        <v>0</v>
      </c>
      <c r="BY2955" s="627">
        <v>0</v>
      </c>
      <c r="CA2955" s="394" t="s">
        <v>558</v>
      </c>
      <c r="CB2955" s="241" t="s">
        <v>711</v>
      </c>
      <c r="CC2955" s="393" t="str">
        <f t="shared" si="432"/>
        <v>Dhaka_Metropolitan_BRAC_DOTSWise Sir Salimullah Medical College &amp; Mitford Hosp.</v>
      </c>
      <c r="CD2955" s="627">
        <v>0</v>
      </c>
      <c r="CE2955" s="627">
        <v>0</v>
      </c>
      <c r="CF2955" s="627">
        <v>0</v>
      </c>
      <c r="CG2955" s="627">
        <v>0</v>
      </c>
      <c r="CH2955" s="627">
        <v>0</v>
      </c>
      <c r="CI2955" s="627">
        <v>0</v>
      </c>
      <c r="CJ2955" s="627">
        <v>0</v>
      </c>
      <c r="CK2955" s="627">
        <v>0</v>
      </c>
      <c r="CN2955" s="394" t="s">
        <v>558</v>
      </c>
      <c r="CO2955" s="241" t="s">
        <v>711</v>
      </c>
      <c r="CP2955" s="393" t="str">
        <f t="shared" si="433"/>
        <v>Dhaka_Metropolitan_BRAC_DOTSWise Sir Salimullah Medical College &amp; Mitford Hosp.</v>
      </c>
      <c r="CQ2955" s="627">
        <v>0</v>
      </c>
      <c r="CR2955" s="627">
        <v>0</v>
      </c>
      <c r="CS2955" s="627">
        <v>0</v>
      </c>
      <c r="CT2955" s="627">
        <v>0</v>
      </c>
      <c r="CU2955" s="627">
        <v>0</v>
      </c>
      <c r="CV2955" s="627">
        <v>0</v>
      </c>
      <c r="CW2955" s="627">
        <v>0</v>
      </c>
      <c r="CX2955" s="627">
        <v>0</v>
      </c>
      <c r="CZ2955" s="394" t="s">
        <v>558</v>
      </c>
      <c r="DA2955" s="241" t="s">
        <v>711</v>
      </c>
      <c r="DB2955" s="393" t="str">
        <f t="shared" si="450"/>
        <v>Dhaka_Metropolitan_BRAC_DOTSWise Sir Salimullah Medical College &amp; Mitford Hosp.</v>
      </c>
      <c r="DC2955" s="566">
        <v>0</v>
      </c>
      <c r="DD2955"/>
      <c r="DE2955" s="394" t="s">
        <v>558</v>
      </c>
      <c r="DF2955" s="241" t="s">
        <v>711</v>
      </c>
      <c r="DG2955" s="393" t="str">
        <f t="shared" si="451"/>
        <v>Dhaka_Metropolitan_BRAC_DOTSWise Sir Salimullah Medical College &amp; Mitford Hosp.</v>
      </c>
      <c r="DH2955" s="566">
        <v>0</v>
      </c>
      <c r="DI2955"/>
      <c r="DJ2955" s="394" t="s">
        <v>558</v>
      </c>
      <c r="DK2955" s="241" t="s">
        <v>711</v>
      </c>
      <c r="DL2955" s="393" t="str">
        <f t="shared" si="448"/>
        <v>Dhaka_Metropolitan_BRAC_DOTSWise Sir Salimullah Medical College &amp; Mitford Hosp.</v>
      </c>
      <c r="DM2955" s="566"/>
      <c r="DN2955"/>
      <c r="DO2955" s="394" t="s">
        <v>558</v>
      </c>
      <c r="DP2955" s="241" t="s">
        <v>711</v>
      </c>
      <c r="DQ2955" s="393" t="str">
        <f t="shared" si="449"/>
        <v>Dhaka_Metropolitan_BRAC_DOTSWise Sir Salimullah Medical College &amp; Mitford Hosp.</v>
      </c>
      <c r="DR2955" s="566"/>
    </row>
    <row r="2956" spans="1:122" ht="15" hidden="1" x14ac:dyDescent="0.25">
      <c r="A2956" s="394" t="s">
        <v>558</v>
      </c>
      <c r="B2956" s="398" t="s">
        <v>1115</v>
      </c>
      <c r="C2956" s="393" t="str">
        <f t="shared" ref="C2956:C2961" si="452">A2956&amp;" "&amp;B2956</f>
        <v>Dhaka_Metropolitan_BRAC_DOTSWise Uttara Adhunik Medical College Hospital</v>
      </c>
      <c r="D2956" s="626">
        <v>0</v>
      </c>
      <c r="E2956" s="626">
        <v>0</v>
      </c>
      <c r="F2956" s="626">
        <v>0</v>
      </c>
      <c r="G2956" s="626">
        <v>0</v>
      </c>
      <c r="H2956" s="626">
        <v>0</v>
      </c>
      <c r="I2956" s="626">
        <v>0</v>
      </c>
      <c r="J2956" s="626">
        <v>0</v>
      </c>
      <c r="K2956" s="626">
        <v>0</v>
      </c>
      <c r="L2956" s="626">
        <v>0</v>
      </c>
      <c r="M2956" s="626">
        <v>0</v>
      </c>
      <c r="N2956" s="626">
        <v>0</v>
      </c>
      <c r="O2956" s="626">
        <v>0</v>
      </c>
      <c r="P2956" s="626">
        <v>0</v>
      </c>
      <c r="Q2956" s="626">
        <v>0</v>
      </c>
      <c r="R2956" s="626">
        <v>0</v>
      </c>
      <c r="U2956" s="394" t="s">
        <v>558</v>
      </c>
      <c r="V2956" s="398" t="s">
        <v>1115</v>
      </c>
      <c r="W2956" s="393" t="str">
        <f t="shared" ref="W2956:W2961" si="453">U2956&amp;" "&amp;V2956</f>
        <v>Dhaka_Metropolitan_BRAC_DOTSWise Uttara Adhunik Medical College Hospital</v>
      </c>
      <c r="X2956" s="626">
        <v>0</v>
      </c>
      <c r="Y2956" s="626">
        <v>0</v>
      </c>
      <c r="Z2956" s="626">
        <v>0</v>
      </c>
      <c r="AA2956" s="626">
        <v>0</v>
      </c>
      <c r="AB2956" s="626">
        <v>0</v>
      </c>
      <c r="AC2956" s="626">
        <v>0</v>
      </c>
      <c r="AD2956" s="626">
        <v>0</v>
      </c>
      <c r="AE2956" s="626">
        <v>0</v>
      </c>
      <c r="AF2956" s="626">
        <v>0</v>
      </c>
      <c r="AG2956" s="626">
        <v>0</v>
      </c>
      <c r="AH2956" s="626">
        <v>0</v>
      </c>
      <c r="AI2956" s="626">
        <v>0</v>
      </c>
      <c r="AJ2956" s="626">
        <v>0</v>
      </c>
      <c r="AK2956" s="626">
        <v>0</v>
      </c>
      <c r="AL2956" s="626">
        <v>0</v>
      </c>
      <c r="AO2956" s="394" t="s">
        <v>558</v>
      </c>
      <c r="AP2956" s="398" t="s">
        <v>1115</v>
      </c>
      <c r="AQ2956" s="393" t="str">
        <f t="shared" ref="AQ2956:AQ2961" si="454">AO2956&amp;" "&amp;AP2956</f>
        <v>Dhaka_Metropolitan_BRAC_DOTSWise Uttara Adhunik Medical College Hospital</v>
      </c>
      <c r="AR2956" s="627">
        <v>0</v>
      </c>
      <c r="AS2956" s="627">
        <v>0</v>
      </c>
      <c r="AT2956" s="627">
        <v>0</v>
      </c>
      <c r="AU2956" s="627">
        <v>0</v>
      </c>
      <c r="AV2956" s="627">
        <v>0</v>
      </c>
      <c r="AW2956" s="627">
        <v>0</v>
      </c>
      <c r="AX2956" s="627">
        <v>0</v>
      </c>
      <c r="AY2956" s="627">
        <v>0</v>
      </c>
      <c r="AZ2956" s="627">
        <v>0</v>
      </c>
      <c r="BA2956" s="627">
        <v>0</v>
      </c>
      <c r="BB2956" s="627">
        <v>0</v>
      </c>
      <c r="BC2956" s="627">
        <v>0</v>
      </c>
      <c r="BD2956" s="627">
        <v>0</v>
      </c>
      <c r="BE2956" s="627">
        <v>0</v>
      </c>
      <c r="BF2956" s="627">
        <v>0</v>
      </c>
      <c r="BH2956" s="394" t="s">
        <v>558</v>
      </c>
      <c r="BI2956" s="398" t="s">
        <v>1115</v>
      </c>
      <c r="BJ2956" s="393" t="str">
        <f>BH2956&amp;" "&amp;BI2956</f>
        <v>Dhaka_Metropolitan_BRAC_DOTSWise Uttara Adhunik Medical College Hospital</v>
      </c>
      <c r="BK2956" s="627">
        <v>0</v>
      </c>
      <c r="BL2956" s="627">
        <v>0</v>
      </c>
      <c r="BM2956" s="627">
        <v>0</v>
      </c>
      <c r="BN2956" s="627">
        <v>0</v>
      </c>
      <c r="BO2956" s="627">
        <v>0</v>
      </c>
      <c r="BP2956" s="627">
        <v>0</v>
      </c>
      <c r="BQ2956" s="627">
        <v>0</v>
      </c>
      <c r="BR2956" s="627">
        <v>0</v>
      </c>
      <c r="BS2956" s="627">
        <v>0</v>
      </c>
      <c r="BT2956" s="627">
        <v>0</v>
      </c>
      <c r="BU2956" s="627">
        <v>0</v>
      </c>
      <c r="BV2956" s="627">
        <v>0</v>
      </c>
      <c r="BW2956" s="627">
        <v>0</v>
      </c>
      <c r="BX2956" s="627">
        <v>0</v>
      </c>
      <c r="BY2956" s="627">
        <v>0</v>
      </c>
      <c r="CA2956" s="394" t="s">
        <v>558</v>
      </c>
      <c r="CB2956" s="398" t="s">
        <v>1115</v>
      </c>
      <c r="CC2956" s="393" t="str">
        <f t="shared" ref="CC2956:CC2961" si="455">CA2956&amp;" "&amp;CB2956</f>
        <v>Dhaka_Metropolitan_BRAC_DOTSWise Uttara Adhunik Medical College Hospital</v>
      </c>
      <c r="CD2956" s="627">
        <v>0</v>
      </c>
      <c r="CE2956" s="627">
        <v>0</v>
      </c>
      <c r="CF2956" s="627">
        <v>0</v>
      </c>
      <c r="CG2956" s="627">
        <v>0</v>
      </c>
      <c r="CH2956" s="627">
        <v>0</v>
      </c>
      <c r="CI2956" s="627">
        <v>0</v>
      </c>
      <c r="CJ2956" s="627">
        <v>0</v>
      </c>
      <c r="CK2956" s="627">
        <v>0</v>
      </c>
      <c r="CN2956" s="394" t="s">
        <v>558</v>
      </c>
      <c r="CO2956" s="398" t="s">
        <v>1115</v>
      </c>
      <c r="CP2956" s="393" t="str">
        <f t="shared" ref="CP2956:CP2961" si="456">CN2956&amp;" "&amp;CO2956</f>
        <v>Dhaka_Metropolitan_BRAC_DOTSWise Uttara Adhunik Medical College Hospital</v>
      </c>
      <c r="CQ2956" s="627">
        <v>0</v>
      </c>
      <c r="CR2956" s="627">
        <v>0</v>
      </c>
      <c r="CS2956" s="627">
        <v>0</v>
      </c>
      <c r="CT2956" s="627">
        <v>0</v>
      </c>
      <c r="CU2956" s="627">
        <v>0</v>
      </c>
      <c r="CV2956" s="627">
        <v>0</v>
      </c>
      <c r="CW2956" s="627">
        <v>0</v>
      </c>
      <c r="CX2956" s="627">
        <v>0</v>
      </c>
      <c r="CZ2956" s="394" t="s">
        <v>558</v>
      </c>
      <c r="DA2956" s="398" t="s">
        <v>1115</v>
      </c>
      <c r="DB2956" s="393" t="str">
        <f t="shared" si="450"/>
        <v>Dhaka_Metropolitan_BRAC_DOTSWise Uttara Adhunik Medical College Hospital</v>
      </c>
      <c r="DC2956" s="566">
        <v>0</v>
      </c>
      <c r="DD2956"/>
      <c r="DE2956" s="394" t="s">
        <v>558</v>
      </c>
      <c r="DF2956" s="398" t="s">
        <v>1115</v>
      </c>
      <c r="DG2956" s="393" t="str">
        <f t="shared" si="451"/>
        <v>Dhaka_Metropolitan_BRAC_DOTSWise Uttara Adhunik Medical College Hospital</v>
      </c>
      <c r="DH2956" s="566">
        <v>0</v>
      </c>
      <c r="DI2956"/>
      <c r="DJ2956" s="394" t="s">
        <v>558</v>
      </c>
      <c r="DK2956" s="398" t="s">
        <v>1115</v>
      </c>
      <c r="DL2956" s="393" t="str">
        <f t="shared" si="448"/>
        <v>Dhaka_Metropolitan_BRAC_DOTSWise Uttara Adhunik Medical College Hospital</v>
      </c>
      <c r="DM2956" s="566"/>
      <c r="DN2956"/>
      <c r="DO2956" s="394" t="s">
        <v>558</v>
      </c>
      <c r="DP2956" s="398" t="s">
        <v>1115</v>
      </c>
      <c r="DQ2956" s="393" t="str">
        <f t="shared" si="449"/>
        <v>Dhaka_Metropolitan_BRAC_DOTSWise Uttara Adhunik Medical College Hospital</v>
      </c>
      <c r="DR2956" s="566"/>
    </row>
    <row r="2957" spans="1:122" ht="15" hidden="1" x14ac:dyDescent="0.25">
      <c r="A2957" s="394" t="s">
        <v>558</v>
      </c>
      <c r="B2957" s="241" t="s">
        <v>1116</v>
      </c>
      <c r="C2957" s="393" t="str">
        <f t="shared" si="452"/>
        <v>Dhaka_Metropolitan_BRAC_DOTSWise Mugda General Hospital</v>
      </c>
      <c r="D2957" s="626">
        <v>0</v>
      </c>
      <c r="E2957" s="626">
        <v>0</v>
      </c>
      <c r="F2957" s="626">
        <v>0</v>
      </c>
      <c r="G2957" s="626">
        <v>0</v>
      </c>
      <c r="H2957" s="626">
        <v>0</v>
      </c>
      <c r="I2957" s="626">
        <v>0</v>
      </c>
      <c r="J2957" s="626">
        <v>0</v>
      </c>
      <c r="K2957" s="626">
        <v>0</v>
      </c>
      <c r="L2957" s="626">
        <v>0</v>
      </c>
      <c r="M2957" s="626">
        <v>0</v>
      </c>
      <c r="N2957" s="626">
        <v>1</v>
      </c>
      <c r="O2957" s="626">
        <v>0</v>
      </c>
      <c r="P2957" s="626">
        <v>0</v>
      </c>
      <c r="Q2957" s="626">
        <v>0</v>
      </c>
      <c r="R2957" s="626">
        <v>0</v>
      </c>
      <c r="U2957" s="394" t="s">
        <v>558</v>
      </c>
      <c r="V2957" s="241" t="s">
        <v>1116</v>
      </c>
      <c r="W2957" s="393" t="str">
        <f t="shared" si="453"/>
        <v>Dhaka_Metropolitan_BRAC_DOTSWise Mugda General Hospital</v>
      </c>
      <c r="X2957" s="626">
        <v>0</v>
      </c>
      <c r="Y2957" s="626">
        <v>0</v>
      </c>
      <c r="Z2957" s="626">
        <v>0</v>
      </c>
      <c r="AA2957" s="626">
        <v>0</v>
      </c>
      <c r="AB2957" s="626">
        <v>0</v>
      </c>
      <c r="AC2957" s="626">
        <v>0</v>
      </c>
      <c r="AD2957" s="626">
        <v>0</v>
      </c>
      <c r="AE2957" s="626">
        <v>0</v>
      </c>
      <c r="AF2957" s="626">
        <v>0</v>
      </c>
      <c r="AG2957" s="626">
        <v>0</v>
      </c>
      <c r="AH2957" s="626">
        <v>0</v>
      </c>
      <c r="AI2957" s="626">
        <v>0</v>
      </c>
      <c r="AJ2957" s="626">
        <v>0</v>
      </c>
      <c r="AK2957" s="626">
        <v>0</v>
      </c>
      <c r="AL2957" s="626">
        <v>0</v>
      </c>
      <c r="AO2957" s="394" t="s">
        <v>558</v>
      </c>
      <c r="AP2957" s="241" t="s">
        <v>1116</v>
      </c>
      <c r="AQ2957" s="393" t="str">
        <f t="shared" si="454"/>
        <v>Dhaka_Metropolitan_BRAC_DOTSWise Mugda General Hospital</v>
      </c>
      <c r="AR2957" s="627">
        <v>0</v>
      </c>
      <c r="AS2957" s="627">
        <v>0</v>
      </c>
      <c r="AT2957" s="627">
        <v>0</v>
      </c>
      <c r="AU2957" s="627">
        <v>0</v>
      </c>
      <c r="AV2957" s="627">
        <v>0</v>
      </c>
      <c r="AW2957" s="627">
        <v>0</v>
      </c>
      <c r="AX2957" s="627">
        <v>0</v>
      </c>
      <c r="AY2957" s="627">
        <v>0</v>
      </c>
      <c r="AZ2957" s="627">
        <v>0</v>
      </c>
      <c r="BA2957" s="627">
        <v>0</v>
      </c>
      <c r="BB2957" s="627">
        <v>0</v>
      </c>
      <c r="BC2957" s="627">
        <v>0</v>
      </c>
      <c r="BD2957" s="627">
        <v>0</v>
      </c>
      <c r="BE2957" s="627">
        <v>0</v>
      </c>
      <c r="BF2957" s="627">
        <v>0</v>
      </c>
      <c r="BH2957" s="394" t="s">
        <v>558</v>
      </c>
      <c r="BI2957" s="241" t="s">
        <v>1116</v>
      </c>
      <c r="BJ2957" s="393" t="str">
        <f>BH2957&amp;" "&amp;BI2957</f>
        <v>Dhaka_Metropolitan_BRAC_DOTSWise Mugda General Hospital</v>
      </c>
      <c r="BK2957" s="627">
        <v>0</v>
      </c>
      <c r="BL2957" s="627">
        <v>0</v>
      </c>
      <c r="BM2957" s="627">
        <v>0</v>
      </c>
      <c r="BN2957" s="627">
        <v>0</v>
      </c>
      <c r="BO2957" s="627">
        <v>0</v>
      </c>
      <c r="BP2957" s="627">
        <v>0</v>
      </c>
      <c r="BQ2957" s="627">
        <v>0</v>
      </c>
      <c r="BR2957" s="627">
        <v>0</v>
      </c>
      <c r="BS2957" s="627">
        <v>0</v>
      </c>
      <c r="BT2957" s="627">
        <v>0</v>
      </c>
      <c r="BU2957" s="627">
        <v>0</v>
      </c>
      <c r="BV2957" s="627">
        <v>0</v>
      </c>
      <c r="BW2957" s="627">
        <v>0</v>
      </c>
      <c r="BX2957" s="627">
        <v>0</v>
      </c>
      <c r="BY2957" s="627">
        <v>0</v>
      </c>
      <c r="CA2957" s="394" t="s">
        <v>558</v>
      </c>
      <c r="CB2957" s="241" t="s">
        <v>1116</v>
      </c>
      <c r="CC2957" s="393" t="str">
        <f t="shared" si="455"/>
        <v>Dhaka_Metropolitan_BRAC_DOTSWise Mugda General Hospital</v>
      </c>
      <c r="CD2957" s="627">
        <v>0</v>
      </c>
      <c r="CE2957" s="627">
        <v>0</v>
      </c>
      <c r="CF2957" s="627">
        <v>0</v>
      </c>
      <c r="CG2957" s="627">
        <v>0</v>
      </c>
      <c r="CH2957" s="627">
        <v>0</v>
      </c>
      <c r="CI2957" s="627">
        <v>0</v>
      </c>
      <c r="CJ2957" s="627">
        <v>0</v>
      </c>
      <c r="CK2957" s="627">
        <v>0</v>
      </c>
      <c r="CN2957" s="394" t="s">
        <v>558</v>
      </c>
      <c r="CO2957" s="241" t="s">
        <v>1116</v>
      </c>
      <c r="CP2957" s="393" t="str">
        <f t="shared" si="456"/>
        <v>Dhaka_Metropolitan_BRAC_DOTSWise Mugda General Hospital</v>
      </c>
      <c r="CQ2957" s="627">
        <v>0</v>
      </c>
      <c r="CR2957" s="627">
        <v>0</v>
      </c>
      <c r="CS2957" s="627">
        <v>0</v>
      </c>
      <c r="CT2957" s="627">
        <v>0</v>
      </c>
      <c r="CU2957" s="627">
        <v>0</v>
      </c>
      <c r="CV2957" s="627">
        <v>0</v>
      </c>
      <c r="CW2957" s="627">
        <v>0</v>
      </c>
      <c r="CX2957" s="627">
        <v>0</v>
      </c>
      <c r="CZ2957" s="394" t="s">
        <v>558</v>
      </c>
      <c r="DA2957" s="241" t="s">
        <v>1116</v>
      </c>
      <c r="DB2957" s="393" t="str">
        <f t="shared" si="450"/>
        <v>Dhaka_Metropolitan_BRAC_DOTSWise Mugda General Hospital</v>
      </c>
      <c r="DC2957" s="566">
        <v>0</v>
      </c>
      <c r="DD2957"/>
      <c r="DE2957" s="394" t="s">
        <v>558</v>
      </c>
      <c r="DF2957" s="241" t="s">
        <v>1116</v>
      </c>
      <c r="DG2957" s="393" t="str">
        <f t="shared" si="451"/>
        <v>Dhaka_Metropolitan_BRAC_DOTSWise Mugda General Hospital</v>
      </c>
      <c r="DH2957" s="566">
        <v>0</v>
      </c>
      <c r="DI2957"/>
      <c r="DJ2957" s="394" t="s">
        <v>558</v>
      </c>
      <c r="DK2957" s="241" t="s">
        <v>1116</v>
      </c>
      <c r="DL2957" s="393" t="str">
        <f t="shared" si="448"/>
        <v>Dhaka_Metropolitan_BRAC_DOTSWise Mugda General Hospital</v>
      </c>
      <c r="DM2957" s="566"/>
      <c r="DN2957"/>
      <c r="DO2957" s="394" t="s">
        <v>558</v>
      </c>
      <c r="DP2957" s="241" t="s">
        <v>1116</v>
      </c>
      <c r="DQ2957" s="393" t="str">
        <f t="shared" si="449"/>
        <v>Dhaka_Metropolitan_BRAC_DOTSWise Mugda General Hospital</v>
      </c>
      <c r="DR2957" s="566"/>
    </row>
    <row r="2958" spans="1:122" ht="15" hidden="1" x14ac:dyDescent="0.25">
      <c r="A2958" s="394" t="s">
        <v>558</v>
      </c>
      <c r="B2958" s="35" t="s">
        <v>1143</v>
      </c>
      <c r="C2958" s="393" t="str">
        <f t="shared" si="452"/>
        <v>Dhaka_Metropolitan_BRAC_DOTSWise Sarkari Karmachari Hospital</v>
      </c>
      <c r="D2958" s="626">
        <v>0</v>
      </c>
      <c r="E2958" s="626">
        <v>0</v>
      </c>
      <c r="F2958" s="626">
        <v>0</v>
      </c>
      <c r="G2958" s="626">
        <v>0</v>
      </c>
      <c r="H2958" s="626">
        <v>0</v>
      </c>
      <c r="I2958" s="626">
        <v>0</v>
      </c>
      <c r="J2958" s="626">
        <v>0</v>
      </c>
      <c r="K2958" s="626">
        <v>0</v>
      </c>
      <c r="L2958" s="626">
        <v>0</v>
      </c>
      <c r="M2958" s="626">
        <v>0</v>
      </c>
      <c r="N2958" s="626">
        <v>0</v>
      </c>
      <c r="O2958" s="626">
        <v>0</v>
      </c>
      <c r="P2958" s="626">
        <v>0</v>
      </c>
      <c r="Q2958" s="626">
        <v>0</v>
      </c>
      <c r="R2958" s="626">
        <v>0</v>
      </c>
      <c r="U2958" s="394" t="s">
        <v>558</v>
      </c>
      <c r="V2958" s="35" t="s">
        <v>1143</v>
      </c>
      <c r="W2958" s="393" t="str">
        <f t="shared" si="453"/>
        <v>Dhaka_Metropolitan_BRAC_DOTSWise Sarkari Karmachari Hospital</v>
      </c>
      <c r="X2958" s="626">
        <v>0</v>
      </c>
      <c r="Y2958" s="626">
        <v>0</v>
      </c>
      <c r="Z2958" s="626">
        <v>0</v>
      </c>
      <c r="AA2958" s="626">
        <v>0</v>
      </c>
      <c r="AB2958" s="626">
        <v>0</v>
      </c>
      <c r="AC2958" s="626">
        <v>0</v>
      </c>
      <c r="AD2958" s="626">
        <v>0</v>
      </c>
      <c r="AE2958" s="626">
        <v>0</v>
      </c>
      <c r="AF2958" s="626">
        <v>0</v>
      </c>
      <c r="AG2958" s="626">
        <v>0</v>
      </c>
      <c r="AH2958" s="626">
        <v>0</v>
      </c>
      <c r="AI2958" s="626">
        <v>0</v>
      </c>
      <c r="AJ2958" s="626">
        <v>0</v>
      </c>
      <c r="AK2958" s="626">
        <v>0</v>
      </c>
      <c r="AL2958" s="626">
        <v>0</v>
      </c>
      <c r="AO2958" s="394" t="s">
        <v>558</v>
      </c>
      <c r="AP2958" s="35" t="s">
        <v>1143</v>
      </c>
      <c r="AQ2958" s="393" t="str">
        <f t="shared" si="454"/>
        <v>Dhaka_Metropolitan_BRAC_DOTSWise Sarkari Karmachari Hospital</v>
      </c>
      <c r="AR2958" s="627">
        <v>0</v>
      </c>
      <c r="AS2958" s="627">
        <v>0</v>
      </c>
      <c r="AT2958" s="627">
        <v>0</v>
      </c>
      <c r="AU2958" s="627">
        <v>0</v>
      </c>
      <c r="AV2958" s="627">
        <v>0</v>
      </c>
      <c r="AW2958" s="627">
        <v>0</v>
      </c>
      <c r="AX2958" s="627">
        <v>0</v>
      </c>
      <c r="AY2958" s="627">
        <v>0</v>
      </c>
      <c r="AZ2958" s="627">
        <v>0</v>
      </c>
      <c r="BA2958" s="627">
        <v>0</v>
      </c>
      <c r="BB2958" s="627">
        <v>0</v>
      </c>
      <c r="BC2958" s="627">
        <v>0</v>
      </c>
      <c r="BD2958" s="627">
        <v>0</v>
      </c>
      <c r="BE2958" s="627">
        <v>0</v>
      </c>
      <c r="BF2958" s="627">
        <v>0</v>
      </c>
      <c r="BH2958" s="394" t="s">
        <v>558</v>
      </c>
      <c r="BI2958" s="35" t="s">
        <v>1143</v>
      </c>
      <c r="BJ2958" s="393" t="str">
        <f>BH2958&amp;" "&amp;BI2958</f>
        <v>Dhaka_Metropolitan_BRAC_DOTSWise Sarkari Karmachari Hospital</v>
      </c>
      <c r="BK2958" s="627">
        <v>0</v>
      </c>
      <c r="BL2958" s="627">
        <v>0</v>
      </c>
      <c r="BM2958" s="627">
        <v>0</v>
      </c>
      <c r="BN2958" s="627">
        <v>0</v>
      </c>
      <c r="BO2958" s="627">
        <v>0</v>
      </c>
      <c r="BP2958" s="627">
        <v>0</v>
      </c>
      <c r="BQ2958" s="627">
        <v>0</v>
      </c>
      <c r="BR2958" s="627">
        <v>0</v>
      </c>
      <c r="BS2958" s="627">
        <v>0</v>
      </c>
      <c r="BT2958" s="627">
        <v>0</v>
      </c>
      <c r="BU2958" s="627">
        <v>0</v>
      </c>
      <c r="BV2958" s="627">
        <v>0</v>
      </c>
      <c r="BW2958" s="627">
        <v>0</v>
      </c>
      <c r="BX2958" s="627">
        <v>0</v>
      </c>
      <c r="BY2958" s="627">
        <v>0</v>
      </c>
      <c r="CA2958" s="394" t="s">
        <v>558</v>
      </c>
      <c r="CB2958" s="35" t="s">
        <v>1143</v>
      </c>
      <c r="CC2958" s="393" t="str">
        <f t="shared" si="455"/>
        <v>Dhaka_Metropolitan_BRAC_DOTSWise Sarkari Karmachari Hospital</v>
      </c>
      <c r="CD2958" s="627">
        <v>0</v>
      </c>
      <c r="CE2958" s="627">
        <v>0</v>
      </c>
      <c r="CF2958" s="627">
        <v>0</v>
      </c>
      <c r="CG2958" s="627">
        <v>0</v>
      </c>
      <c r="CH2958" s="627">
        <v>0</v>
      </c>
      <c r="CI2958" s="627">
        <v>0</v>
      </c>
      <c r="CJ2958" s="627">
        <v>0</v>
      </c>
      <c r="CK2958" s="627">
        <v>0</v>
      </c>
      <c r="CN2958" s="394" t="s">
        <v>558</v>
      </c>
      <c r="CO2958" s="35" t="s">
        <v>1143</v>
      </c>
      <c r="CP2958" s="393" t="str">
        <f t="shared" si="456"/>
        <v>Dhaka_Metropolitan_BRAC_DOTSWise Sarkari Karmachari Hospital</v>
      </c>
      <c r="CQ2958" s="627">
        <v>0</v>
      </c>
      <c r="CR2958" s="627">
        <v>0</v>
      </c>
      <c r="CS2958" s="627">
        <v>0</v>
      </c>
      <c r="CT2958" s="627">
        <v>0</v>
      </c>
      <c r="CU2958" s="627">
        <v>0</v>
      </c>
      <c r="CV2958" s="627">
        <v>0</v>
      </c>
      <c r="CW2958" s="627">
        <v>0</v>
      </c>
      <c r="CX2958" s="627">
        <v>0</v>
      </c>
      <c r="CZ2958" s="394" t="s">
        <v>558</v>
      </c>
      <c r="DA2958" s="35" t="s">
        <v>1143</v>
      </c>
      <c r="DB2958" s="393" t="str">
        <f t="shared" si="450"/>
        <v>Dhaka_Metropolitan_BRAC_DOTSWise Sarkari Karmachari Hospital</v>
      </c>
      <c r="DC2958" s="566">
        <v>0</v>
      </c>
      <c r="DD2958"/>
      <c r="DE2958" s="394" t="s">
        <v>558</v>
      </c>
      <c r="DF2958" s="35" t="s">
        <v>1143</v>
      </c>
      <c r="DG2958" s="393" t="str">
        <f t="shared" si="451"/>
        <v>Dhaka_Metropolitan_BRAC_DOTSWise Sarkari Karmachari Hospital</v>
      </c>
      <c r="DH2958" s="566">
        <v>0</v>
      </c>
      <c r="DI2958"/>
      <c r="DJ2958" s="394" t="s">
        <v>558</v>
      </c>
      <c r="DK2958" s="35" t="s">
        <v>1143</v>
      </c>
      <c r="DL2958" s="393" t="str">
        <f t="shared" si="448"/>
        <v>Dhaka_Metropolitan_BRAC_DOTSWise Sarkari Karmachari Hospital</v>
      </c>
      <c r="DM2958" s="566"/>
      <c r="DN2958"/>
      <c r="DO2958" s="394" t="s">
        <v>558</v>
      </c>
      <c r="DP2958" s="35" t="s">
        <v>1143</v>
      </c>
      <c r="DQ2958" s="393" t="str">
        <f t="shared" si="449"/>
        <v>Dhaka_Metropolitan_BRAC_DOTSWise Sarkari Karmachari Hospital</v>
      </c>
      <c r="DR2958" s="566"/>
    </row>
    <row r="2959" spans="1:122" ht="15" hidden="1" x14ac:dyDescent="0.25">
      <c r="A2959" s="442" t="s">
        <v>556</v>
      </c>
      <c r="B2959" s="398" t="s">
        <v>1209</v>
      </c>
      <c r="C2959" s="393" t="str">
        <f t="shared" si="452"/>
        <v>Dhaka_Metropolitan_BAPSA DOTS and MC: House# 48, Nilambar Shah Road, Ward# 22, Hazaribagh, Dhaka</v>
      </c>
      <c r="D2959" s="626">
        <v>10</v>
      </c>
      <c r="E2959" s="626">
        <v>2</v>
      </c>
      <c r="F2959" s="626">
        <v>0</v>
      </c>
      <c r="G2959" s="626">
        <v>0</v>
      </c>
      <c r="H2959" s="626">
        <v>0</v>
      </c>
      <c r="I2959" s="626">
        <v>9</v>
      </c>
      <c r="J2959" s="626">
        <v>1</v>
      </c>
      <c r="K2959" s="626">
        <v>0</v>
      </c>
      <c r="L2959" s="626">
        <v>0</v>
      </c>
      <c r="M2959" s="626">
        <v>0</v>
      </c>
      <c r="N2959" s="626">
        <v>21</v>
      </c>
      <c r="O2959" s="626">
        <v>0</v>
      </c>
      <c r="P2959" s="626">
        <v>0</v>
      </c>
      <c r="Q2959" s="626">
        <v>0</v>
      </c>
      <c r="R2959" s="626">
        <v>0</v>
      </c>
      <c r="U2959" s="394" t="s">
        <v>556</v>
      </c>
      <c r="V2959" s="398" t="s">
        <v>1209</v>
      </c>
      <c r="W2959" s="393" t="str">
        <f t="shared" si="453"/>
        <v>Dhaka_Metropolitan_BAPSA DOTS and MC: House# 48, Nilambar Shah Road, Ward# 22, Hazaribagh, Dhaka</v>
      </c>
      <c r="X2959" s="626">
        <v>7</v>
      </c>
      <c r="Y2959" s="626">
        <v>2</v>
      </c>
      <c r="Z2959" s="626">
        <v>0</v>
      </c>
      <c r="AA2959" s="626">
        <v>0</v>
      </c>
      <c r="AB2959" s="626">
        <v>0</v>
      </c>
      <c r="AC2959" s="626">
        <v>5</v>
      </c>
      <c r="AD2959" s="626">
        <v>0</v>
      </c>
      <c r="AE2959" s="626">
        <v>0</v>
      </c>
      <c r="AF2959" s="626">
        <v>0</v>
      </c>
      <c r="AG2959" s="626">
        <v>0</v>
      </c>
      <c r="AH2959" s="626">
        <v>31</v>
      </c>
      <c r="AI2959" s="626">
        <v>0</v>
      </c>
      <c r="AJ2959" s="626">
        <v>0</v>
      </c>
      <c r="AK2959" s="626">
        <v>0</v>
      </c>
      <c r="AL2959" s="626">
        <v>0</v>
      </c>
      <c r="AO2959" s="394" t="s">
        <v>556</v>
      </c>
      <c r="AP2959" s="398" t="s">
        <v>1209</v>
      </c>
      <c r="AQ2959" s="393" t="str">
        <f t="shared" si="454"/>
        <v>Dhaka_Metropolitan_BAPSA DOTS and MC: House# 48, Nilambar Shah Road, Ward# 22, Hazaribagh, Dhaka</v>
      </c>
      <c r="AR2959" s="627">
        <v>0</v>
      </c>
      <c r="AS2959" s="627">
        <v>0</v>
      </c>
      <c r="AT2959" s="627">
        <v>0</v>
      </c>
      <c r="AU2959" s="627">
        <v>0</v>
      </c>
      <c r="AV2959" s="627">
        <v>0</v>
      </c>
      <c r="AW2959" s="627">
        <v>1</v>
      </c>
      <c r="AX2959" s="627">
        <v>0</v>
      </c>
      <c r="AY2959" s="627">
        <v>0</v>
      </c>
      <c r="AZ2959" s="627">
        <v>0</v>
      </c>
      <c r="BA2959" s="627">
        <v>0</v>
      </c>
      <c r="BB2959" s="627">
        <v>7</v>
      </c>
      <c r="BC2959" s="627">
        <v>0</v>
      </c>
      <c r="BD2959" s="627">
        <v>0</v>
      </c>
      <c r="BE2959" s="627">
        <v>0</v>
      </c>
      <c r="BF2959" s="627">
        <v>0</v>
      </c>
      <c r="BH2959" s="394" t="s">
        <v>556</v>
      </c>
      <c r="BI2959" s="398" t="s">
        <v>1209</v>
      </c>
      <c r="BJ2959" s="393" t="str">
        <f t="shared" si="439"/>
        <v>Dhaka_Metropolitan_BAPSA DOTS and MC: House# 48, Nilambar Shah Road, Ward# 22, Hazaribagh, Dhaka</v>
      </c>
      <c r="BK2959" s="627">
        <v>1</v>
      </c>
      <c r="BL2959" s="627">
        <v>0</v>
      </c>
      <c r="BM2959" s="627">
        <v>0</v>
      </c>
      <c r="BN2959" s="627">
        <v>0</v>
      </c>
      <c r="BO2959" s="627">
        <v>0</v>
      </c>
      <c r="BP2959" s="627">
        <v>1</v>
      </c>
      <c r="BQ2959" s="627">
        <v>0</v>
      </c>
      <c r="BR2959" s="627">
        <v>0</v>
      </c>
      <c r="BS2959" s="627">
        <v>0</v>
      </c>
      <c r="BT2959" s="627">
        <v>0</v>
      </c>
      <c r="BU2959" s="627">
        <v>17</v>
      </c>
      <c r="BV2959" s="627">
        <v>0</v>
      </c>
      <c r="BW2959" s="627">
        <v>0</v>
      </c>
      <c r="BX2959" s="627">
        <v>0</v>
      </c>
      <c r="BY2959" s="627">
        <v>0</v>
      </c>
      <c r="CA2959" s="394" t="s">
        <v>556</v>
      </c>
      <c r="CB2959" s="398" t="s">
        <v>1209</v>
      </c>
      <c r="CC2959" s="393" t="str">
        <f t="shared" si="455"/>
        <v>Dhaka_Metropolitan_BAPSA DOTS and MC: House# 48, Nilambar Shah Road, Ward# 22, Hazaribagh, Dhaka</v>
      </c>
      <c r="CD2959" s="627">
        <v>0</v>
      </c>
      <c r="CE2959" s="627">
        <v>0</v>
      </c>
      <c r="CF2959" s="627">
        <v>0</v>
      </c>
      <c r="CG2959" s="627">
        <v>0</v>
      </c>
      <c r="CH2959" s="627">
        <v>0</v>
      </c>
      <c r="CI2959" s="627">
        <v>0</v>
      </c>
      <c r="CJ2959" s="627">
        <v>0</v>
      </c>
      <c r="CK2959" s="627">
        <v>0</v>
      </c>
      <c r="CN2959" s="394" t="s">
        <v>556</v>
      </c>
      <c r="CO2959" s="398" t="s">
        <v>1209</v>
      </c>
      <c r="CP2959" s="393" t="str">
        <f t="shared" si="456"/>
        <v>Dhaka_Metropolitan_BAPSA DOTS and MC: House# 48, Nilambar Shah Road, Ward# 22, Hazaribagh, Dhaka</v>
      </c>
      <c r="CQ2959" s="627">
        <v>0</v>
      </c>
      <c r="CR2959" s="627">
        <v>0</v>
      </c>
      <c r="CS2959" s="627">
        <v>0</v>
      </c>
      <c r="CT2959" s="627">
        <v>0</v>
      </c>
      <c r="CU2959" s="627">
        <v>0</v>
      </c>
      <c r="CV2959" s="627">
        <v>0</v>
      </c>
      <c r="CW2959" s="627">
        <v>0</v>
      </c>
      <c r="CX2959" s="627">
        <v>0</v>
      </c>
      <c r="CZ2959" s="394" t="s">
        <v>556</v>
      </c>
      <c r="DA2959" s="398" t="s">
        <v>1209</v>
      </c>
      <c r="DB2959" s="393" t="str">
        <f t="shared" si="450"/>
        <v>Dhaka_Metropolitan_BAPSA DOTS and MC: House# 48, Nilambar Shah Road, Ward# 22, Hazaribagh, Dhaka</v>
      </c>
      <c r="DC2959" s="566">
        <v>0</v>
      </c>
      <c r="DD2959"/>
      <c r="DE2959" s="394" t="s">
        <v>556</v>
      </c>
      <c r="DF2959" s="398" t="s">
        <v>1209</v>
      </c>
      <c r="DG2959" s="393" t="str">
        <f t="shared" si="451"/>
        <v>Dhaka_Metropolitan_BAPSA DOTS and MC: House# 48, Nilambar Shah Road, Ward# 22, Hazaribagh, Dhaka</v>
      </c>
      <c r="DH2959" s="566">
        <v>4</v>
      </c>
      <c r="DI2959"/>
      <c r="DJ2959" s="394" t="s">
        <v>556</v>
      </c>
      <c r="DK2959" s="398" t="s">
        <v>1209</v>
      </c>
      <c r="DL2959" s="393" t="str">
        <f t="shared" si="448"/>
        <v>Dhaka_Metropolitan_BAPSA DOTS and MC: House# 48, Nilambar Shah Road, Ward# 22, Hazaribagh, Dhaka</v>
      </c>
      <c r="DM2959" s="566"/>
      <c r="DN2959"/>
      <c r="DO2959" s="394" t="s">
        <v>556</v>
      </c>
      <c r="DP2959" s="398" t="s">
        <v>1209</v>
      </c>
      <c r="DQ2959" s="393" t="str">
        <f t="shared" si="449"/>
        <v>Dhaka_Metropolitan_BAPSA DOTS and MC: House# 48, Nilambar Shah Road, Ward# 22, Hazaribagh, Dhaka</v>
      </c>
      <c r="DR2959" s="566"/>
    </row>
    <row r="2960" spans="1:122" ht="15" hidden="1" x14ac:dyDescent="0.25">
      <c r="A2960" s="442" t="s">
        <v>556</v>
      </c>
      <c r="B2960" s="398" t="s">
        <v>1041</v>
      </c>
      <c r="C2960" s="393" t="str">
        <f t="shared" si="452"/>
        <v>Dhaka_Metropolitan_BAPSA DOTS and MC: House#42/1, Shahidnaghor Boubazar, Ward# 24, Dhaka</v>
      </c>
      <c r="D2960" s="626">
        <v>14</v>
      </c>
      <c r="E2960" s="626">
        <v>4</v>
      </c>
      <c r="F2960" s="626">
        <v>0</v>
      </c>
      <c r="G2960" s="626">
        <v>0</v>
      </c>
      <c r="H2960" s="626">
        <v>0</v>
      </c>
      <c r="I2960" s="626">
        <v>9</v>
      </c>
      <c r="J2960" s="626">
        <v>1</v>
      </c>
      <c r="K2960" s="626">
        <v>0</v>
      </c>
      <c r="L2960" s="626">
        <v>0</v>
      </c>
      <c r="M2960" s="626">
        <v>0</v>
      </c>
      <c r="N2960" s="626">
        <v>11</v>
      </c>
      <c r="O2960" s="626">
        <v>2</v>
      </c>
      <c r="P2960" s="626">
        <v>0</v>
      </c>
      <c r="Q2960" s="626">
        <v>0</v>
      </c>
      <c r="R2960" s="626">
        <v>0</v>
      </c>
      <c r="U2960" s="394" t="s">
        <v>556</v>
      </c>
      <c r="V2960" s="398" t="s">
        <v>1041</v>
      </c>
      <c r="W2960" s="393" t="str">
        <f t="shared" si="453"/>
        <v>Dhaka_Metropolitan_BAPSA DOTS and MC: House#42/1, Shahidnaghor Boubazar, Ward# 24, Dhaka</v>
      </c>
      <c r="X2960" s="626">
        <v>11</v>
      </c>
      <c r="Y2960" s="626">
        <v>1</v>
      </c>
      <c r="Z2960" s="626">
        <v>0</v>
      </c>
      <c r="AA2960" s="626">
        <v>0</v>
      </c>
      <c r="AB2960" s="626">
        <v>0</v>
      </c>
      <c r="AC2960" s="626">
        <v>10</v>
      </c>
      <c r="AD2960" s="626">
        <v>1</v>
      </c>
      <c r="AE2960" s="626">
        <v>0</v>
      </c>
      <c r="AF2960" s="626">
        <v>0</v>
      </c>
      <c r="AG2960" s="626">
        <v>0</v>
      </c>
      <c r="AH2960" s="626">
        <v>18</v>
      </c>
      <c r="AI2960" s="626">
        <v>2</v>
      </c>
      <c r="AJ2960" s="626">
        <v>0</v>
      </c>
      <c r="AK2960" s="626">
        <v>0</v>
      </c>
      <c r="AL2960" s="626">
        <v>0</v>
      </c>
      <c r="AO2960" s="394" t="s">
        <v>556</v>
      </c>
      <c r="AP2960" s="398" t="s">
        <v>1041</v>
      </c>
      <c r="AQ2960" s="393" t="str">
        <f t="shared" si="454"/>
        <v>Dhaka_Metropolitan_BAPSA DOTS and MC: House#42/1, Shahidnaghor Boubazar, Ward# 24, Dhaka</v>
      </c>
      <c r="AR2960" s="627">
        <v>0</v>
      </c>
      <c r="AS2960" s="627">
        <v>0</v>
      </c>
      <c r="AT2960" s="627">
        <v>0</v>
      </c>
      <c r="AU2960" s="627">
        <v>0</v>
      </c>
      <c r="AV2960" s="627">
        <v>0</v>
      </c>
      <c r="AW2960" s="627">
        <v>1</v>
      </c>
      <c r="AX2960" s="627">
        <v>0</v>
      </c>
      <c r="AY2960" s="627">
        <v>0</v>
      </c>
      <c r="AZ2960" s="627">
        <v>0</v>
      </c>
      <c r="BA2960" s="627">
        <v>0</v>
      </c>
      <c r="BB2960" s="627">
        <v>1</v>
      </c>
      <c r="BC2960" s="627">
        <v>0</v>
      </c>
      <c r="BD2960" s="627">
        <v>0</v>
      </c>
      <c r="BE2960" s="627">
        <v>0</v>
      </c>
      <c r="BF2960" s="627">
        <v>0</v>
      </c>
      <c r="BH2960" s="394" t="s">
        <v>556</v>
      </c>
      <c r="BI2960" s="398" t="s">
        <v>1041</v>
      </c>
      <c r="BJ2960" s="393" t="str">
        <f t="shared" si="439"/>
        <v>Dhaka_Metropolitan_BAPSA DOTS and MC: House#42/1, Shahidnaghor Boubazar, Ward# 24, Dhaka</v>
      </c>
      <c r="BK2960" s="627">
        <v>0</v>
      </c>
      <c r="BL2960" s="627">
        <v>0</v>
      </c>
      <c r="BM2960" s="627">
        <v>0</v>
      </c>
      <c r="BN2960" s="627">
        <v>0</v>
      </c>
      <c r="BO2960" s="627">
        <v>0</v>
      </c>
      <c r="BP2960" s="627">
        <v>0</v>
      </c>
      <c r="BQ2960" s="627">
        <v>0</v>
      </c>
      <c r="BR2960" s="627">
        <v>0</v>
      </c>
      <c r="BS2960" s="627">
        <v>0</v>
      </c>
      <c r="BT2960" s="627">
        <v>0</v>
      </c>
      <c r="BU2960" s="627">
        <v>0</v>
      </c>
      <c r="BV2960" s="627">
        <v>0</v>
      </c>
      <c r="BW2960" s="627">
        <v>0</v>
      </c>
      <c r="BX2960" s="627">
        <v>0</v>
      </c>
      <c r="BY2960" s="627">
        <v>0</v>
      </c>
      <c r="CA2960" s="394" t="s">
        <v>556</v>
      </c>
      <c r="CB2960" s="398" t="s">
        <v>1041</v>
      </c>
      <c r="CC2960" s="393" t="str">
        <f t="shared" si="455"/>
        <v>Dhaka_Metropolitan_BAPSA DOTS and MC: House#42/1, Shahidnaghor Boubazar, Ward# 24, Dhaka</v>
      </c>
      <c r="CD2960" s="627">
        <v>0</v>
      </c>
      <c r="CE2960" s="627">
        <v>0</v>
      </c>
      <c r="CF2960" s="627">
        <v>0</v>
      </c>
      <c r="CG2960" s="627">
        <v>0</v>
      </c>
      <c r="CH2960" s="627">
        <v>0</v>
      </c>
      <c r="CI2960" s="627">
        <v>0</v>
      </c>
      <c r="CJ2960" s="627">
        <v>0</v>
      </c>
      <c r="CK2960" s="627">
        <v>0</v>
      </c>
      <c r="CN2960" s="394" t="s">
        <v>556</v>
      </c>
      <c r="CO2960" s="398" t="s">
        <v>1041</v>
      </c>
      <c r="CP2960" s="393" t="str">
        <f t="shared" si="456"/>
        <v>Dhaka_Metropolitan_BAPSA DOTS and MC: House#42/1, Shahidnaghor Boubazar, Ward# 24, Dhaka</v>
      </c>
      <c r="CQ2960" s="627">
        <v>0</v>
      </c>
      <c r="CR2960" s="627">
        <v>0</v>
      </c>
      <c r="CS2960" s="627">
        <v>0</v>
      </c>
      <c r="CT2960" s="627">
        <v>0</v>
      </c>
      <c r="CU2960" s="627">
        <v>0</v>
      </c>
      <c r="CV2960" s="627">
        <v>0</v>
      </c>
      <c r="CW2960" s="627">
        <v>0</v>
      </c>
      <c r="CX2960" s="627">
        <v>0</v>
      </c>
      <c r="CZ2960" s="394" t="s">
        <v>556</v>
      </c>
      <c r="DA2960" s="398" t="s">
        <v>1041</v>
      </c>
      <c r="DB2960" s="393" t="str">
        <f t="shared" si="450"/>
        <v>Dhaka_Metropolitan_BAPSA DOTS and MC: House#42/1, Shahidnaghor Boubazar, Ward# 24, Dhaka</v>
      </c>
      <c r="DC2960" s="566">
        <v>0</v>
      </c>
      <c r="DD2960"/>
      <c r="DE2960" s="394" t="s">
        <v>556</v>
      </c>
      <c r="DF2960" s="398" t="s">
        <v>1041</v>
      </c>
      <c r="DG2960" s="393" t="str">
        <f t="shared" si="451"/>
        <v>Dhaka_Metropolitan_BAPSA DOTS and MC: House#42/1, Shahidnaghor Boubazar, Ward# 24, Dhaka</v>
      </c>
      <c r="DH2960" s="566">
        <v>0</v>
      </c>
      <c r="DI2960"/>
      <c r="DJ2960" s="394" t="s">
        <v>556</v>
      </c>
      <c r="DK2960" s="398" t="s">
        <v>1041</v>
      </c>
      <c r="DL2960" s="393" t="str">
        <f t="shared" si="448"/>
        <v>Dhaka_Metropolitan_BAPSA DOTS and MC: House#42/1, Shahidnaghor Boubazar, Ward# 24, Dhaka</v>
      </c>
      <c r="DM2960" s="566"/>
      <c r="DN2960"/>
      <c r="DO2960" s="394" t="s">
        <v>556</v>
      </c>
      <c r="DP2960" s="398" t="s">
        <v>1041</v>
      </c>
      <c r="DQ2960" s="393" t="str">
        <f t="shared" si="449"/>
        <v>Dhaka_Metropolitan_BAPSA DOTS and MC: House#42/1, Shahidnaghor Boubazar, Ward# 24, Dhaka</v>
      </c>
      <c r="DR2960" s="566"/>
    </row>
    <row r="2961" spans="1:122" ht="15" hidden="1" x14ac:dyDescent="0.25">
      <c r="A2961" s="442" t="s">
        <v>556</v>
      </c>
      <c r="B2961" s="398" t="s">
        <v>1210</v>
      </c>
      <c r="C2961" s="393" t="str">
        <f t="shared" si="452"/>
        <v>Dhaka_Metropolitan_BAPSA DOTS and MC: House# 60/1, Water Walks Road, Rahmatgonj, Ward#29, Dhaka</v>
      </c>
      <c r="D2961" s="626">
        <v>10</v>
      </c>
      <c r="E2961" s="626">
        <v>0</v>
      </c>
      <c r="F2961" s="626">
        <v>0</v>
      </c>
      <c r="G2961" s="626">
        <v>0</v>
      </c>
      <c r="H2961" s="626">
        <v>0</v>
      </c>
      <c r="I2961" s="626">
        <v>3</v>
      </c>
      <c r="J2961" s="626">
        <v>0</v>
      </c>
      <c r="K2961" s="626">
        <v>0</v>
      </c>
      <c r="L2961" s="626">
        <v>0</v>
      </c>
      <c r="M2961" s="626">
        <v>0</v>
      </c>
      <c r="N2961" s="626">
        <v>34</v>
      </c>
      <c r="O2961" s="626">
        <v>1</v>
      </c>
      <c r="P2961" s="626">
        <v>0</v>
      </c>
      <c r="Q2961" s="626">
        <v>0</v>
      </c>
      <c r="R2961" s="626">
        <v>0</v>
      </c>
      <c r="U2961" s="394" t="s">
        <v>556</v>
      </c>
      <c r="V2961" s="398" t="s">
        <v>1210</v>
      </c>
      <c r="W2961" s="393" t="str">
        <f t="shared" si="453"/>
        <v>Dhaka_Metropolitan_BAPSA DOTS and MC: House# 60/1, Water Walks Road, Rahmatgonj, Ward#29, Dhaka</v>
      </c>
      <c r="X2961" s="626">
        <v>10</v>
      </c>
      <c r="Y2961" s="626">
        <v>0</v>
      </c>
      <c r="Z2961" s="626">
        <v>0</v>
      </c>
      <c r="AA2961" s="626">
        <v>0</v>
      </c>
      <c r="AB2961" s="626">
        <v>0</v>
      </c>
      <c r="AC2961" s="626">
        <v>6</v>
      </c>
      <c r="AD2961" s="626">
        <v>0</v>
      </c>
      <c r="AE2961" s="626">
        <v>0</v>
      </c>
      <c r="AF2961" s="626">
        <v>0</v>
      </c>
      <c r="AG2961" s="626">
        <v>0</v>
      </c>
      <c r="AH2961" s="626">
        <v>26</v>
      </c>
      <c r="AI2961" s="626">
        <v>0</v>
      </c>
      <c r="AJ2961" s="626">
        <v>0</v>
      </c>
      <c r="AK2961" s="626">
        <v>0</v>
      </c>
      <c r="AL2961" s="626">
        <v>0</v>
      </c>
      <c r="AO2961" s="394" t="s">
        <v>556</v>
      </c>
      <c r="AP2961" s="398" t="s">
        <v>1210</v>
      </c>
      <c r="AQ2961" s="393" t="str">
        <f t="shared" si="454"/>
        <v>Dhaka_Metropolitan_BAPSA DOTS and MC: House# 60/1, Water Walks Road, Rahmatgonj, Ward#29, Dhaka</v>
      </c>
      <c r="AR2961" s="627">
        <v>0</v>
      </c>
      <c r="AS2961" s="627">
        <v>0</v>
      </c>
      <c r="AT2961" s="627">
        <v>0</v>
      </c>
      <c r="AU2961" s="627">
        <v>0</v>
      </c>
      <c r="AV2961" s="627">
        <v>0</v>
      </c>
      <c r="AW2961" s="627">
        <v>0</v>
      </c>
      <c r="AX2961" s="627">
        <v>0</v>
      </c>
      <c r="AY2961" s="627">
        <v>0</v>
      </c>
      <c r="AZ2961" s="627">
        <v>0</v>
      </c>
      <c r="BA2961" s="627">
        <v>0</v>
      </c>
      <c r="BB2961" s="627">
        <v>3</v>
      </c>
      <c r="BC2961" s="627">
        <v>0</v>
      </c>
      <c r="BD2961" s="627">
        <v>0</v>
      </c>
      <c r="BE2961" s="627">
        <v>0</v>
      </c>
      <c r="BF2961" s="627">
        <v>0</v>
      </c>
      <c r="BH2961" s="394" t="s">
        <v>556</v>
      </c>
      <c r="BI2961" s="398" t="s">
        <v>1210</v>
      </c>
      <c r="BJ2961" s="393" t="str">
        <f t="shared" si="439"/>
        <v>Dhaka_Metropolitan_BAPSA DOTS and MC: House# 60/1, Water Walks Road, Rahmatgonj, Ward#29, Dhaka</v>
      </c>
      <c r="BK2961" s="627">
        <v>0</v>
      </c>
      <c r="BL2961" s="627">
        <v>0</v>
      </c>
      <c r="BM2961" s="627">
        <v>0</v>
      </c>
      <c r="BN2961" s="627">
        <v>0</v>
      </c>
      <c r="BO2961" s="627">
        <v>0</v>
      </c>
      <c r="BP2961" s="627">
        <v>0</v>
      </c>
      <c r="BQ2961" s="627">
        <v>0</v>
      </c>
      <c r="BR2961" s="627">
        <v>0</v>
      </c>
      <c r="BS2961" s="627">
        <v>0</v>
      </c>
      <c r="BT2961" s="627">
        <v>0</v>
      </c>
      <c r="BU2961" s="627">
        <v>1</v>
      </c>
      <c r="BV2961" s="627">
        <v>0</v>
      </c>
      <c r="BW2961" s="627">
        <v>0</v>
      </c>
      <c r="BX2961" s="627">
        <v>0</v>
      </c>
      <c r="BY2961" s="627">
        <v>0</v>
      </c>
      <c r="CA2961" s="394" t="s">
        <v>556</v>
      </c>
      <c r="CB2961" s="398" t="s">
        <v>1210</v>
      </c>
      <c r="CC2961" s="393" t="str">
        <f t="shared" si="455"/>
        <v>Dhaka_Metropolitan_BAPSA DOTS and MC: House# 60/1, Water Walks Road, Rahmatgonj, Ward#29, Dhaka</v>
      </c>
      <c r="CD2961" s="627">
        <v>0</v>
      </c>
      <c r="CE2961" s="627">
        <v>0</v>
      </c>
      <c r="CF2961" s="627">
        <v>0</v>
      </c>
      <c r="CG2961" s="627">
        <v>0</v>
      </c>
      <c r="CH2961" s="627">
        <v>0</v>
      </c>
      <c r="CI2961" s="627">
        <v>0</v>
      </c>
      <c r="CJ2961" s="627">
        <v>0</v>
      </c>
      <c r="CK2961" s="627">
        <v>0</v>
      </c>
      <c r="CN2961" s="394" t="s">
        <v>556</v>
      </c>
      <c r="CO2961" s="398" t="s">
        <v>1210</v>
      </c>
      <c r="CP2961" s="393" t="str">
        <f t="shared" si="456"/>
        <v>Dhaka_Metropolitan_BAPSA DOTS and MC: House# 60/1, Water Walks Road, Rahmatgonj, Ward#29, Dhaka</v>
      </c>
      <c r="CQ2961" s="627">
        <v>0</v>
      </c>
      <c r="CR2961" s="627">
        <v>0</v>
      </c>
      <c r="CS2961" s="627">
        <v>0</v>
      </c>
      <c r="CT2961" s="627">
        <v>0</v>
      </c>
      <c r="CU2961" s="627">
        <v>0</v>
      </c>
      <c r="CV2961" s="627">
        <v>0</v>
      </c>
      <c r="CW2961" s="627">
        <v>0</v>
      </c>
      <c r="CX2961" s="627">
        <v>0</v>
      </c>
      <c r="CZ2961" s="394" t="s">
        <v>556</v>
      </c>
      <c r="DA2961" s="398" t="s">
        <v>1210</v>
      </c>
      <c r="DB2961" s="393" t="str">
        <f t="shared" si="450"/>
        <v>Dhaka_Metropolitan_BAPSA DOTS and MC: House# 60/1, Water Walks Road, Rahmatgonj, Ward#29, Dhaka</v>
      </c>
      <c r="DC2961" s="566">
        <v>0</v>
      </c>
      <c r="DD2961"/>
      <c r="DE2961" s="394" t="s">
        <v>556</v>
      </c>
      <c r="DF2961" s="398" t="s">
        <v>1210</v>
      </c>
      <c r="DG2961" s="393" t="str">
        <f t="shared" si="451"/>
        <v>Dhaka_Metropolitan_BAPSA DOTS and MC: House# 60/1, Water Walks Road, Rahmatgonj, Ward#29, Dhaka</v>
      </c>
      <c r="DH2961" s="566">
        <v>2</v>
      </c>
      <c r="DI2961"/>
      <c r="DJ2961" s="394" t="s">
        <v>556</v>
      </c>
      <c r="DK2961" s="398" t="s">
        <v>1210</v>
      </c>
      <c r="DL2961" s="393" t="str">
        <f t="shared" si="448"/>
        <v>Dhaka_Metropolitan_BAPSA DOTS and MC: House# 60/1, Water Walks Road, Rahmatgonj, Ward#29, Dhaka</v>
      </c>
      <c r="DM2961" s="566"/>
      <c r="DN2961"/>
      <c r="DO2961" s="394" t="s">
        <v>556</v>
      </c>
      <c r="DP2961" s="398" t="s">
        <v>1210</v>
      </c>
      <c r="DQ2961" s="393" t="str">
        <f t="shared" si="449"/>
        <v>Dhaka_Metropolitan_BAPSA DOTS and MC: House# 60/1, Water Walks Road, Rahmatgonj, Ward#29, Dhaka</v>
      </c>
      <c r="DR2961" s="566"/>
    </row>
    <row r="2962" spans="1:122" ht="15" hidden="1" x14ac:dyDescent="0.25">
      <c r="A2962" s="394" t="s">
        <v>557</v>
      </c>
      <c r="B2962" s="396" t="s">
        <v>674</v>
      </c>
      <c r="C2962" s="393" t="str">
        <f t="shared" si="434"/>
        <v>Dhaka_Metropolitan_BGMEA BGMEA : Gulshan</v>
      </c>
      <c r="D2962" s="626">
        <v>0</v>
      </c>
      <c r="E2962" s="626"/>
      <c r="F2962" s="626"/>
      <c r="G2962" s="626"/>
      <c r="H2962" s="626"/>
      <c r="I2962" s="626">
        <v>0</v>
      </c>
      <c r="J2962" s="626"/>
      <c r="K2962" s="626"/>
      <c r="L2962" s="626"/>
      <c r="M2962" s="626"/>
      <c r="N2962" s="626">
        <v>0</v>
      </c>
      <c r="O2962" s="626"/>
      <c r="P2962" s="626"/>
      <c r="Q2962" s="626"/>
      <c r="R2962" s="626"/>
      <c r="U2962" s="394" t="s">
        <v>557</v>
      </c>
      <c r="V2962" s="396" t="s">
        <v>674</v>
      </c>
      <c r="W2962" s="393" t="str">
        <f t="shared" si="435"/>
        <v>Dhaka_Metropolitan_BGMEA BGMEA : Gulshan</v>
      </c>
      <c r="X2962" s="626">
        <v>0</v>
      </c>
      <c r="Y2962" s="626"/>
      <c r="Z2962" s="626"/>
      <c r="AA2962" s="626"/>
      <c r="AB2962" s="626"/>
      <c r="AC2962" s="626">
        <v>0</v>
      </c>
      <c r="AD2962" s="626"/>
      <c r="AE2962" s="626"/>
      <c r="AF2962" s="626"/>
      <c r="AG2962" s="626"/>
      <c r="AH2962" s="626">
        <v>0</v>
      </c>
      <c r="AI2962" s="626"/>
      <c r="AJ2962" s="626"/>
      <c r="AK2962" s="626"/>
      <c r="AL2962" s="626"/>
      <c r="AO2962" s="394" t="s">
        <v>557</v>
      </c>
      <c r="AP2962" s="396" t="s">
        <v>674</v>
      </c>
      <c r="AQ2962" s="393" t="str">
        <f t="shared" ref="AQ2962:AQ2982" si="457">AO2962&amp;" "&amp;AP2962</f>
        <v>Dhaka_Metropolitan_BGMEA BGMEA : Gulshan</v>
      </c>
      <c r="AR2962" s="627">
        <v>0</v>
      </c>
      <c r="AS2962" s="627">
        <v>0</v>
      </c>
      <c r="AT2962" s="627">
        <v>0</v>
      </c>
      <c r="AU2962" s="627">
        <v>0</v>
      </c>
      <c r="AV2962" s="627">
        <v>0</v>
      </c>
      <c r="AW2962" s="627">
        <v>0</v>
      </c>
      <c r="AX2962" s="627">
        <v>0</v>
      </c>
      <c r="AY2962" s="627">
        <v>0</v>
      </c>
      <c r="AZ2962" s="627">
        <v>0</v>
      </c>
      <c r="BA2962" s="627">
        <v>0</v>
      </c>
      <c r="BB2962" s="627">
        <v>0</v>
      </c>
      <c r="BC2962" s="627">
        <v>0</v>
      </c>
      <c r="BD2962" s="627">
        <v>0</v>
      </c>
      <c r="BE2962" s="627">
        <v>0</v>
      </c>
      <c r="BF2962" s="627">
        <v>0</v>
      </c>
      <c r="BH2962" s="394" t="s">
        <v>557</v>
      </c>
      <c r="BI2962" s="396" t="s">
        <v>674</v>
      </c>
      <c r="BJ2962" s="393" t="str">
        <f t="shared" ref="BJ2962:BJ3003" si="458">BH2962&amp;" "&amp;BI2962</f>
        <v>Dhaka_Metropolitan_BGMEA BGMEA : Gulshan</v>
      </c>
      <c r="BK2962" s="627">
        <v>0</v>
      </c>
      <c r="BL2962" s="627">
        <v>0</v>
      </c>
      <c r="BM2962" s="627">
        <v>0</v>
      </c>
      <c r="BN2962" s="627">
        <v>0</v>
      </c>
      <c r="BO2962" s="627">
        <v>0</v>
      </c>
      <c r="BP2962" s="627">
        <v>0</v>
      </c>
      <c r="BQ2962" s="627">
        <v>0</v>
      </c>
      <c r="BR2962" s="627">
        <v>0</v>
      </c>
      <c r="BS2962" s="627">
        <v>0</v>
      </c>
      <c r="BT2962" s="627">
        <v>0</v>
      </c>
      <c r="BU2962" s="627">
        <v>0</v>
      </c>
      <c r="BV2962" s="627">
        <v>0</v>
      </c>
      <c r="BW2962" s="627">
        <v>0</v>
      </c>
      <c r="BX2962" s="627">
        <v>0</v>
      </c>
      <c r="BY2962" s="627">
        <v>0</v>
      </c>
      <c r="CA2962" s="394" t="s">
        <v>557</v>
      </c>
      <c r="CB2962" s="396" t="s">
        <v>674</v>
      </c>
      <c r="CC2962" s="393" t="str">
        <f t="shared" ref="CC2962:CC2982" si="459">CA2962&amp;" "&amp;CB2962</f>
        <v>Dhaka_Metropolitan_BGMEA BGMEA : Gulshan</v>
      </c>
      <c r="CD2962" s="627"/>
      <c r="CE2962" s="627"/>
      <c r="CF2962" s="627"/>
      <c r="CG2962" s="627"/>
      <c r="CH2962" s="627"/>
      <c r="CI2962" s="627"/>
      <c r="CJ2962" s="627"/>
      <c r="CK2962" s="627"/>
      <c r="CN2962" s="394" t="s">
        <v>557</v>
      </c>
      <c r="CO2962" s="396" t="s">
        <v>674</v>
      </c>
      <c r="CP2962" s="393" t="str">
        <f t="shared" ref="CP2962:CP2982" si="460">CN2962&amp;" "&amp;CO2962</f>
        <v>Dhaka_Metropolitan_BGMEA BGMEA : Gulshan</v>
      </c>
      <c r="CQ2962" s="627"/>
      <c r="CR2962" s="627"/>
      <c r="CS2962" s="627"/>
      <c r="CT2962" s="627"/>
      <c r="CU2962" s="627"/>
      <c r="CV2962" s="627"/>
      <c r="CW2962" s="627"/>
      <c r="CX2962" s="627"/>
      <c r="CZ2962" s="394" t="s">
        <v>557</v>
      </c>
      <c r="DA2962" s="396" t="s">
        <v>674</v>
      </c>
      <c r="DB2962" s="393" t="str">
        <f t="shared" si="450"/>
        <v>Dhaka_Metropolitan_BGMEA BGMEA : Gulshan</v>
      </c>
      <c r="DC2962" s="566"/>
      <c r="DD2962"/>
      <c r="DE2962" s="394" t="s">
        <v>557</v>
      </c>
      <c r="DF2962" s="396" t="s">
        <v>674</v>
      </c>
      <c r="DG2962" s="393" t="str">
        <f t="shared" si="451"/>
        <v>Dhaka_Metropolitan_BGMEA BGMEA : Gulshan</v>
      </c>
      <c r="DH2962" s="566"/>
      <c r="DI2962"/>
      <c r="DJ2962" s="394" t="s">
        <v>557</v>
      </c>
      <c r="DK2962" s="396" t="s">
        <v>674</v>
      </c>
      <c r="DL2962" s="393" t="str">
        <f t="shared" si="448"/>
        <v>Dhaka_Metropolitan_BGMEA BGMEA : Gulshan</v>
      </c>
      <c r="DM2962" s="566"/>
      <c r="DN2962"/>
      <c r="DO2962" s="394" t="s">
        <v>557</v>
      </c>
      <c r="DP2962" s="396" t="s">
        <v>674</v>
      </c>
      <c r="DQ2962" s="393" t="str">
        <f t="shared" si="449"/>
        <v>Dhaka_Metropolitan_BGMEA BGMEA : Gulshan</v>
      </c>
      <c r="DR2962" s="566"/>
    </row>
    <row r="2963" spans="1:122" ht="15" hidden="1" x14ac:dyDescent="0.25">
      <c r="A2963" s="394" t="s">
        <v>557</v>
      </c>
      <c r="B2963" s="396" t="s">
        <v>675</v>
      </c>
      <c r="C2963" s="393" t="str">
        <f t="shared" si="434"/>
        <v>Dhaka_Metropolitan_BGMEA BGMEA : Malibagh Health Center</v>
      </c>
      <c r="D2963" s="626">
        <v>15</v>
      </c>
      <c r="E2963" s="626">
        <v>2</v>
      </c>
      <c r="F2963" s="626">
        <v>0</v>
      </c>
      <c r="G2963" s="626">
        <v>0</v>
      </c>
      <c r="H2963" s="626">
        <v>0</v>
      </c>
      <c r="I2963" s="626">
        <v>1</v>
      </c>
      <c r="J2963" s="626">
        <v>0</v>
      </c>
      <c r="K2963" s="626">
        <v>0</v>
      </c>
      <c r="L2963" s="626">
        <v>0</v>
      </c>
      <c r="M2963" s="626">
        <v>0</v>
      </c>
      <c r="N2963" s="626">
        <v>24</v>
      </c>
      <c r="O2963" s="626">
        <v>0</v>
      </c>
      <c r="P2963" s="626">
        <v>0</v>
      </c>
      <c r="Q2963" s="626">
        <v>0</v>
      </c>
      <c r="R2963" s="626">
        <v>0</v>
      </c>
      <c r="U2963" s="394" t="s">
        <v>557</v>
      </c>
      <c r="V2963" s="396" t="s">
        <v>675</v>
      </c>
      <c r="W2963" s="393" t="str">
        <f t="shared" si="435"/>
        <v>Dhaka_Metropolitan_BGMEA BGMEA : Malibagh Health Center</v>
      </c>
      <c r="X2963" s="626">
        <v>10</v>
      </c>
      <c r="Y2963" s="626">
        <v>0</v>
      </c>
      <c r="Z2963" s="626">
        <v>0</v>
      </c>
      <c r="AA2963" s="626">
        <v>0</v>
      </c>
      <c r="AB2963" s="626">
        <v>0</v>
      </c>
      <c r="AC2963" s="626">
        <v>0</v>
      </c>
      <c r="AD2963" s="626">
        <v>1</v>
      </c>
      <c r="AE2963" s="626">
        <v>0</v>
      </c>
      <c r="AF2963" s="626">
        <v>0</v>
      </c>
      <c r="AG2963" s="626">
        <v>0</v>
      </c>
      <c r="AH2963" s="626">
        <v>20</v>
      </c>
      <c r="AI2963" s="626">
        <v>0</v>
      </c>
      <c r="AJ2963" s="626">
        <v>0</v>
      </c>
      <c r="AK2963" s="626">
        <v>0</v>
      </c>
      <c r="AL2963" s="626">
        <v>0</v>
      </c>
      <c r="AO2963" s="394" t="s">
        <v>557</v>
      </c>
      <c r="AP2963" s="396" t="s">
        <v>675</v>
      </c>
      <c r="AQ2963" s="393" t="str">
        <f t="shared" si="457"/>
        <v>Dhaka_Metropolitan_BGMEA BGMEA : Malibagh Health Center</v>
      </c>
      <c r="AR2963" s="627">
        <v>0</v>
      </c>
      <c r="AS2963" s="627">
        <v>0</v>
      </c>
      <c r="AT2963" s="627">
        <v>0</v>
      </c>
      <c r="AU2963" s="627">
        <v>0</v>
      </c>
      <c r="AV2963" s="627">
        <v>0</v>
      </c>
      <c r="AW2963" s="627">
        <v>0</v>
      </c>
      <c r="AX2963" s="627">
        <v>0</v>
      </c>
      <c r="AY2963" s="627">
        <v>0</v>
      </c>
      <c r="AZ2963" s="627">
        <v>0</v>
      </c>
      <c r="BA2963" s="627">
        <v>0</v>
      </c>
      <c r="BB2963" s="627">
        <v>6</v>
      </c>
      <c r="BC2963" s="627">
        <v>0</v>
      </c>
      <c r="BD2963" s="627">
        <v>0</v>
      </c>
      <c r="BE2963" s="627">
        <v>0</v>
      </c>
      <c r="BF2963" s="627">
        <v>0</v>
      </c>
      <c r="BH2963" s="394" t="s">
        <v>557</v>
      </c>
      <c r="BI2963" s="396" t="s">
        <v>675</v>
      </c>
      <c r="BJ2963" s="393" t="str">
        <f t="shared" si="458"/>
        <v>Dhaka_Metropolitan_BGMEA BGMEA : Malibagh Health Center</v>
      </c>
      <c r="BK2963" s="627">
        <v>1</v>
      </c>
      <c r="BL2963" s="627">
        <v>0</v>
      </c>
      <c r="BM2963" s="627">
        <v>0</v>
      </c>
      <c r="BN2963" s="627">
        <v>0</v>
      </c>
      <c r="BO2963" s="627">
        <v>0</v>
      </c>
      <c r="BP2963" s="627">
        <v>0</v>
      </c>
      <c r="BQ2963" s="627">
        <v>0</v>
      </c>
      <c r="BR2963" s="627">
        <v>0</v>
      </c>
      <c r="BS2963" s="627">
        <v>0</v>
      </c>
      <c r="BT2963" s="627">
        <v>0</v>
      </c>
      <c r="BU2963" s="627">
        <v>3</v>
      </c>
      <c r="BV2963" s="627">
        <v>0</v>
      </c>
      <c r="BW2963" s="627">
        <v>0</v>
      </c>
      <c r="BX2963" s="627">
        <v>0</v>
      </c>
      <c r="BY2963" s="627">
        <v>0</v>
      </c>
      <c r="CA2963" s="394" t="s">
        <v>557</v>
      </c>
      <c r="CB2963" s="396" t="s">
        <v>675</v>
      </c>
      <c r="CC2963" s="393" t="str">
        <f t="shared" si="459"/>
        <v>Dhaka_Metropolitan_BGMEA BGMEA : Malibagh Health Center</v>
      </c>
      <c r="CD2963" s="627">
        <v>0</v>
      </c>
      <c r="CE2963" s="627">
        <v>0</v>
      </c>
      <c r="CF2963" s="627">
        <v>0</v>
      </c>
      <c r="CG2963" s="627">
        <v>0</v>
      </c>
      <c r="CH2963" s="627">
        <v>0</v>
      </c>
      <c r="CI2963" s="627">
        <v>0</v>
      </c>
      <c r="CJ2963" s="627">
        <v>0</v>
      </c>
      <c r="CK2963" s="627">
        <v>0</v>
      </c>
      <c r="CN2963" s="394" t="s">
        <v>557</v>
      </c>
      <c r="CO2963" s="396" t="s">
        <v>675</v>
      </c>
      <c r="CP2963" s="393" t="str">
        <f t="shared" si="460"/>
        <v>Dhaka_Metropolitan_BGMEA BGMEA : Malibagh Health Center</v>
      </c>
      <c r="CQ2963" s="627">
        <v>0</v>
      </c>
      <c r="CR2963" s="627">
        <v>0</v>
      </c>
      <c r="CS2963" s="627">
        <v>0</v>
      </c>
      <c r="CT2963" s="627">
        <v>0</v>
      </c>
      <c r="CU2963" s="627">
        <v>0</v>
      </c>
      <c r="CV2963" s="627">
        <v>0</v>
      </c>
      <c r="CW2963" s="627">
        <v>0</v>
      </c>
      <c r="CX2963" s="627">
        <v>0</v>
      </c>
      <c r="CZ2963" s="394" t="s">
        <v>557</v>
      </c>
      <c r="DA2963" s="396" t="s">
        <v>675</v>
      </c>
      <c r="DB2963" s="393" t="str">
        <f t="shared" si="450"/>
        <v>Dhaka_Metropolitan_BGMEA BGMEA : Malibagh Health Center</v>
      </c>
      <c r="DC2963" s="566">
        <v>1</v>
      </c>
      <c r="DD2963"/>
      <c r="DE2963" s="394" t="s">
        <v>557</v>
      </c>
      <c r="DF2963" s="396" t="s">
        <v>675</v>
      </c>
      <c r="DG2963" s="393" t="str">
        <f t="shared" si="451"/>
        <v>Dhaka_Metropolitan_BGMEA BGMEA : Malibagh Health Center</v>
      </c>
      <c r="DH2963" s="566">
        <v>0</v>
      </c>
      <c r="DI2963"/>
      <c r="DJ2963" s="394" t="s">
        <v>557</v>
      </c>
      <c r="DK2963" s="396" t="s">
        <v>675</v>
      </c>
      <c r="DL2963" s="393" t="str">
        <f t="shared" si="448"/>
        <v>Dhaka_Metropolitan_BGMEA BGMEA : Malibagh Health Center</v>
      </c>
      <c r="DM2963" s="566"/>
      <c r="DN2963"/>
      <c r="DO2963" s="394" t="s">
        <v>557</v>
      </c>
      <c r="DP2963" s="396" t="s">
        <v>675</v>
      </c>
      <c r="DQ2963" s="393" t="str">
        <f t="shared" si="449"/>
        <v>Dhaka_Metropolitan_BGMEA BGMEA : Malibagh Health Center</v>
      </c>
      <c r="DR2963" s="566"/>
    </row>
    <row r="2964" spans="1:122" ht="15" hidden="1" x14ac:dyDescent="0.25">
      <c r="A2964" s="394" t="s">
        <v>557</v>
      </c>
      <c r="B2964" s="396" t="s">
        <v>676</v>
      </c>
      <c r="C2964" s="393" t="str">
        <f t="shared" si="434"/>
        <v>Dhaka_Metropolitan_BGMEA BGMEA : Mirpur</v>
      </c>
      <c r="D2964" s="626">
        <v>26</v>
      </c>
      <c r="E2964" s="626">
        <v>2</v>
      </c>
      <c r="F2964" s="626">
        <v>0</v>
      </c>
      <c r="G2964" s="626">
        <v>0</v>
      </c>
      <c r="H2964" s="626">
        <v>0</v>
      </c>
      <c r="I2964" s="626">
        <v>4</v>
      </c>
      <c r="J2964" s="626">
        <v>0</v>
      </c>
      <c r="K2964" s="626">
        <v>0</v>
      </c>
      <c r="L2964" s="626">
        <v>0</v>
      </c>
      <c r="M2964" s="626">
        <v>0</v>
      </c>
      <c r="N2964" s="626">
        <v>17</v>
      </c>
      <c r="O2964" s="626">
        <v>1</v>
      </c>
      <c r="P2964" s="626">
        <v>0</v>
      </c>
      <c r="Q2964" s="626">
        <v>0</v>
      </c>
      <c r="R2964" s="626">
        <v>0</v>
      </c>
      <c r="U2964" s="394" t="s">
        <v>557</v>
      </c>
      <c r="V2964" s="396" t="s">
        <v>676</v>
      </c>
      <c r="W2964" s="393" t="str">
        <f t="shared" si="435"/>
        <v>Dhaka_Metropolitan_BGMEA BGMEA : Mirpur</v>
      </c>
      <c r="X2964" s="626">
        <v>28</v>
      </c>
      <c r="Y2964" s="626">
        <v>1</v>
      </c>
      <c r="Z2964" s="626">
        <v>0</v>
      </c>
      <c r="AA2964" s="626">
        <v>0</v>
      </c>
      <c r="AB2964" s="626">
        <v>0</v>
      </c>
      <c r="AC2964" s="626">
        <v>1</v>
      </c>
      <c r="AD2964" s="626">
        <v>1</v>
      </c>
      <c r="AE2964" s="626">
        <v>0</v>
      </c>
      <c r="AF2964" s="626">
        <v>0</v>
      </c>
      <c r="AG2964" s="626">
        <v>0</v>
      </c>
      <c r="AH2964" s="626">
        <v>19</v>
      </c>
      <c r="AI2964" s="626">
        <v>1</v>
      </c>
      <c r="AJ2964" s="626">
        <v>0</v>
      </c>
      <c r="AK2964" s="626">
        <v>0</v>
      </c>
      <c r="AL2964" s="626">
        <v>0</v>
      </c>
      <c r="AO2964" s="394" t="s">
        <v>557</v>
      </c>
      <c r="AP2964" s="396" t="s">
        <v>676</v>
      </c>
      <c r="AQ2964" s="393" t="str">
        <f t="shared" si="457"/>
        <v>Dhaka_Metropolitan_BGMEA BGMEA : Mirpur</v>
      </c>
      <c r="AR2964" s="627">
        <v>0</v>
      </c>
      <c r="AS2964" s="627">
        <v>0</v>
      </c>
      <c r="AT2964" s="627">
        <v>0</v>
      </c>
      <c r="AU2964" s="627">
        <v>0</v>
      </c>
      <c r="AV2964" s="627">
        <v>0</v>
      </c>
      <c r="AW2964" s="627">
        <v>0</v>
      </c>
      <c r="AX2964" s="627">
        <v>0</v>
      </c>
      <c r="AY2964" s="627">
        <v>0</v>
      </c>
      <c r="AZ2964" s="627">
        <v>0</v>
      </c>
      <c r="BA2964" s="627">
        <v>0</v>
      </c>
      <c r="BB2964" s="627">
        <v>1</v>
      </c>
      <c r="BC2964" s="627">
        <v>0</v>
      </c>
      <c r="BD2964" s="627">
        <v>0</v>
      </c>
      <c r="BE2964" s="627">
        <v>0</v>
      </c>
      <c r="BF2964" s="627">
        <v>0</v>
      </c>
      <c r="BH2964" s="394" t="s">
        <v>557</v>
      </c>
      <c r="BI2964" s="396" t="s">
        <v>676</v>
      </c>
      <c r="BJ2964" s="393" t="str">
        <f t="shared" si="458"/>
        <v>Dhaka_Metropolitan_BGMEA BGMEA : Mirpur</v>
      </c>
      <c r="BK2964" s="627">
        <v>2</v>
      </c>
      <c r="BL2964" s="627">
        <v>0</v>
      </c>
      <c r="BM2964" s="627">
        <v>0</v>
      </c>
      <c r="BN2964" s="627">
        <v>0</v>
      </c>
      <c r="BO2964" s="627">
        <v>0</v>
      </c>
      <c r="BP2964" s="627">
        <v>1</v>
      </c>
      <c r="BQ2964" s="627">
        <v>0</v>
      </c>
      <c r="BR2964" s="627">
        <v>0</v>
      </c>
      <c r="BS2964" s="627">
        <v>0</v>
      </c>
      <c r="BT2964" s="627">
        <v>0</v>
      </c>
      <c r="BU2964" s="627">
        <v>0</v>
      </c>
      <c r="BV2964" s="627">
        <v>0</v>
      </c>
      <c r="BW2964" s="627">
        <v>0</v>
      </c>
      <c r="BX2964" s="627">
        <v>0</v>
      </c>
      <c r="BY2964" s="627">
        <v>0</v>
      </c>
      <c r="CA2964" s="394" t="s">
        <v>557</v>
      </c>
      <c r="CB2964" s="396" t="s">
        <v>676</v>
      </c>
      <c r="CC2964" s="393" t="str">
        <f t="shared" si="459"/>
        <v>Dhaka_Metropolitan_BGMEA BGMEA : Mirpur</v>
      </c>
      <c r="CD2964" s="627">
        <v>0</v>
      </c>
      <c r="CE2964" s="627">
        <v>0</v>
      </c>
      <c r="CF2964" s="627">
        <v>0</v>
      </c>
      <c r="CG2964" s="627">
        <v>0</v>
      </c>
      <c r="CH2964" s="627">
        <v>0</v>
      </c>
      <c r="CI2964" s="627">
        <v>0</v>
      </c>
      <c r="CJ2964" s="627">
        <v>0</v>
      </c>
      <c r="CK2964" s="627">
        <v>0</v>
      </c>
      <c r="CN2964" s="394" t="s">
        <v>557</v>
      </c>
      <c r="CO2964" s="396" t="s">
        <v>676</v>
      </c>
      <c r="CP2964" s="393" t="str">
        <f t="shared" si="460"/>
        <v>Dhaka_Metropolitan_BGMEA BGMEA : Mirpur</v>
      </c>
      <c r="CQ2964" s="627">
        <v>0</v>
      </c>
      <c r="CR2964" s="627">
        <v>0</v>
      </c>
      <c r="CS2964" s="627">
        <v>0</v>
      </c>
      <c r="CT2964" s="627">
        <v>0</v>
      </c>
      <c r="CU2964" s="627">
        <v>0</v>
      </c>
      <c r="CV2964" s="627">
        <v>0</v>
      </c>
      <c r="CW2964" s="627">
        <v>0</v>
      </c>
      <c r="CX2964" s="627">
        <v>0</v>
      </c>
      <c r="CZ2964" s="394" t="s">
        <v>557</v>
      </c>
      <c r="DA2964" s="396" t="s">
        <v>676</v>
      </c>
      <c r="DB2964" s="393" t="str">
        <f t="shared" si="450"/>
        <v>Dhaka_Metropolitan_BGMEA BGMEA : Mirpur</v>
      </c>
      <c r="DC2964" s="566">
        <v>2</v>
      </c>
      <c r="DD2964"/>
      <c r="DE2964" s="394" t="s">
        <v>557</v>
      </c>
      <c r="DF2964" s="396" t="s">
        <v>676</v>
      </c>
      <c r="DG2964" s="393" t="str">
        <f t="shared" si="451"/>
        <v>Dhaka_Metropolitan_BGMEA BGMEA : Mirpur</v>
      </c>
      <c r="DH2964" s="566">
        <v>3</v>
      </c>
      <c r="DI2964"/>
      <c r="DJ2964" s="394" t="s">
        <v>557</v>
      </c>
      <c r="DK2964" s="396" t="s">
        <v>676</v>
      </c>
      <c r="DL2964" s="393" t="str">
        <f t="shared" si="448"/>
        <v>Dhaka_Metropolitan_BGMEA BGMEA : Mirpur</v>
      </c>
      <c r="DM2964" s="566"/>
      <c r="DN2964"/>
      <c r="DO2964" s="394" t="s">
        <v>557</v>
      </c>
      <c r="DP2964" s="396" t="s">
        <v>676</v>
      </c>
      <c r="DQ2964" s="393" t="str">
        <f t="shared" si="449"/>
        <v>Dhaka_Metropolitan_BGMEA BGMEA : Mirpur</v>
      </c>
      <c r="DR2964" s="566"/>
    </row>
    <row r="2965" spans="1:122" ht="15" hidden="1" x14ac:dyDescent="0.25">
      <c r="A2965" s="394" t="s">
        <v>557</v>
      </c>
      <c r="B2965" s="396" t="s">
        <v>677</v>
      </c>
      <c r="C2965" s="393" t="str">
        <f t="shared" si="434"/>
        <v>Dhaka_Metropolitan_BGMEA BGMEA : Mohammadpur Health Center</v>
      </c>
      <c r="D2965" s="626">
        <v>11</v>
      </c>
      <c r="E2965" s="626">
        <v>2</v>
      </c>
      <c r="F2965" s="626">
        <v>0</v>
      </c>
      <c r="G2965" s="626">
        <v>0</v>
      </c>
      <c r="H2965" s="626">
        <v>0</v>
      </c>
      <c r="I2965" s="626">
        <v>0</v>
      </c>
      <c r="J2965" s="626">
        <v>0</v>
      </c>
      <c r="K2965" s="626">
        <v>0</v>
      </c>
      <c r="L2965" s="626">
        <v>0</v>
      </c>
      <c r="M2965" s="626">
        <v>0</v>
      </c>
      <c r="N2965" s="626">
        <v>8</v>
      </c>
      <c r="O2965" s="626">
        <v>0</v>
      </c>
      <c r="P2965" s="626">
        <v>0</v>
      </c>
      <c r="Q2965" s="626">
        <v>0</v>
      </c>
      <c r="R2965" s="626">
        <v>0</v>
      </c>
      <c r="U2965" s="394" t="s">
        <v>557</v>
      </c>
      <c r="V2965" s="396" t="s">
        <v>677</v>
      </c>
      <c r="W2965" s="393" t="str">
        <f t="shared" si="435"/>
        <v>Dhaka_Metropolitan_BGMEA BGMEA : Mohammadpur Health Center</v>
      </c>
      <c r="X2965" s="626">
        <v>6</v>
      </c>
      <c r="Y2965" s="626">
        <v>1</v>
      </c>
      <c r="Z2965" s="626">
        <v>0</v>
      </c>
      <c r="AA2965" s="626">
        <v>0</v>
      </c>
      <c r="AB2965" s="626">
        <v>0</v>
      </c>
      <c r="AC2965" s="626">
        <v>0</v>
      </c>
      <c r="AD2965" s="626">
        <v>0</v>
      </c>
      <c r="AE2965" s="626">
        <v>0</v>
      </c>
      <c r="AF2965" s="626">
        <v>0</v>
      </c>
      <c r="AG2965" s="626">
        <v>0</v>
      </c>
      <c r="AH2965" s="626">
        <v>12</v>
      </c>
      <c r="AI2965" s="626">
        <v>0</v>
      </c>
      <c r="AJ2965" s="626">
        <v>0</v>
      </c>
      <c r="AK2965" s="626">
        <v>0</v>
      </c>
      <c r="AL2965" s="626">
        <v>0</v>
      </c>
      <c r="AO2965" s="394" t="s">
        <v>557</v>
      </c>
      <c r="AP2965" s="396" t="s">
        <v>677</v>
      </c>
      <c r="AQ2965" s="393" t="str">
        <f t="shared" si="457"/>
        <v>Dhaka_Metropolitan_BGMEA BGMEA : Mohammadpur Health Center</v>
      </c>
      <c r="AR2965" s="627">
        <v>0</v>
      </c>
      <c r="AS2965" s="627">
        <v>0</v>
      </c>
      <c r="AT2965" s="627">
        <v>0</v>
      </c>
      <c r="AU2965" s="627">
        <v>0</v>
      </c>
      <c r="AV2965" s="627">
        <v>0</v>
      </c>
      <c r="AW2965" s="627">
        <v>0</v>
      </c>
      <c r="AX2965" s="627">
        <v>0</v>
      </c>
      <c r="AY2965" s="627">
        <v>0</v>
      </c>
      <c r="AZ2965" s="627">
        <v>0</v>
      </c>
      <c r="BA2965" s="627">
        <v>0</v>
      </c>
      <c r="BB2965" s="627">
        <v>3</v>
      </c>
      <c r="BC2965" s="627">
        <v>0</v>
      </c>
      <c r="BD2965" s="627">
        <v>0</v>
      </c>
      <c r="BE2965" s="627">
        <v>0</v>
      </c>
      <c r="BF2965" s="627">
        <v>0</v>
      </c>
      <c r="BH2965" s="394" t="s">
        <v>557</v>
      </c>
      <c r="BI2965" s="396" t="s">
        <v>677</v>
      </c>
      <c r="BJ2965" s="393" t="str">
        <f t="shared" si="458"/>
        <v>Dhaka_Metropolitan_BGMEA BGMEA : Mohammadpur Health Center</v>
      </c>
      <c r="BK2965" s="627">
        <v>1</v>
      </c>
      <c r="BL2965" s="627">
        <v>0</v>
      </c>
      <c r="BM2965" s="627">
        <v>0</v>
      </c>
      <c r="BN2965" s="627">
        <v>0</v>
      </c>
      <c r="BO2965" s="627">
        <v>0</v>
      </c>
      <c r="BP2965" s="627">
        <v>0</v>
      </c>
      <c r="BQ2965" s="627">
        <v>0</v>
      </c>
      <c r="BR2965" s="627">
        <v>0</v>
      </c>
      <c r="BS2965" s="627">
        <v>0</v>
      </c>
      <c r="BT2965" s="627">
        <v>0</v>
      </c>
      <c r="BU2965" s="627">
        <v>2</v>
      </c>
      <c r="BV2965" s="627">
        <v>0</v>
      </c>
      <c r="BW2965" s="627">
        <v>0</v>
      </c>
      <c r="BX2965" s="627">
        <v>0</v>
      </c>
      <c r="BY2965" s="627">
        <v>0</v>
      </c>
      <c r="CA2965" s="394" t="s">
        <v>557</v>
      </c>
      <c r="CB2965" s="396" t="s">
        <v>677</v>
      </c>
      <c r="CC2965" s="393" t="str">
        <f t="shared" si="459"/>
        <v>Dhaka_Metropolitan_BGMEA BGMEA : Mohammadpur Health Center</v>
      </c>
      <c r="CD2965" s="627">
        <v>0</v>
      </c>
      <c r="CE2965" s="627">
        <v>0</v>
      </c>
      <c r="CF2965" s="627">
        <v>0</v>
      </c>
      <c r="CG2965" s="627">
        <v>0</v>
      </c>
      <c r="CH2965" s="627">
        <v>0</v>
      </c>
      <c r="CI2965" s="627">
        <v>0</v>
      </c>
      <c r="CJ2965" s="627">
        <v>0</v>
      </c>
      <c r="CK2965" s="627">
        <v>0</v>
      </c>
      <c r="CN2965" s="394" t="s">
        <v>557</v>
      </c>
      <c r="CO2965" s="396" t="s">
        <v>677</v>
      </c>
      <c r="CP2965" s="393" t="str">
        <f t="shared" si="460"/>
        <v>Dhaka_Metropolitan_BGMEA BGMEA : Mohammadpur Health Center</v>
      </c>
      <c r="CQ2965" s="627">
        <v>0</v>
      </c>
      <c r="CR2965" s="627">
        <v>0</v>
      </c>
      <c r="CS2965" s="627">
        <v>0</v>
      </c>
      <c r="CT2965" s="627">
        <v>0</v>
      </c>
      <c r="CU2965" s="627">
        <v>0</v>
      </c>
      <c r="CV2965" s="627">
        <v>0</v>
      </c>
      <c r="CW2965" s="627">
        <v>0</v>
      </c>
      <c r="CX2965" s="627">
        <v>0</v>
      </c>
      <c r="CZ2965" s="394" t="s">
        <v>557</v>
      </c>
      <c r="DA2965" s="396" t="s">
        <v>677</v>
      </c>
      <c r="DB2965" s="393" t="str">
        <f t="shared" si="450"/>
        <v>Dhaka_Metropolitan_BGMEA BGMEA : Mohammadpur Health Center</v>
      </c>
      <c r="DC2965" s="566">
        <v>0</v>
      </c>
      <c r="DD2965"/>
      <c r="DE2965" s="394" t="s">
        <v>557</v>
      </c>
      <c r="DF2965" s="396" t="s">
        <v>677</v>
      </c>
      <c r="DG2965" s="393" t="str">
        <f t="shared" si="451"/>
        <v>Dhaka_Metropolitan_BGMEA BGMEA : Mohammadpur Health Center</v>
      </c>
      <c r="DH2965" s="566">
        <v>0</v>
      </c>
      <c r="DI2965"/>
      <c r="DJ2965" s="394" t="s">
        <v>557</v>
      </c>
      <c r="DK2965" s="396" t="s">
        <v>677</v>
      </c>
      <c r="DL2965" s="393" t="str">
        <f t="shared" si="448"/>
        <v>Dhaka_Metropolitan_BGMEA BGMEA : Mohammadpur Health Center</v>
      </c>
      <c r="DM2965" s="566"/>
      <c r="DN2965"/>
      <c r="DO2965" s="394" t="s">
        <v>557</v>
      </c>
      <c r="DP2965" s="396" t="s">
        <v>677</v>
      </c>
      <c r="DQ2965" s="393" t="str">
        <f t="shared" si="449"/>
        <v>Dhaka_Metropolitan_BGMEA BGMEA : Mohammadpur Health Center</v>
      </c>
      <c r="DR2965" s="566"/>
    </row>
    <row r="2966" spans="1:122" ht="15" hidden="1" x14ac:dyDescent="0.25">
      <c r="A2966" s="394" t="s">
        <v>557</v>
      </c>
      <c r="B2966" s="396" t="s">
        <v>678</v>
      </c>
      <c r="C2966" s="393" t="str">
        <f t="shared" si="434"/>
        <v>Dhaka_Metropolitan_BGMEA BGMEA : Uttara</v>
      </c>
      <c r="D2966" s="626">
        <v>8</v>
      </c>
      <c r="E2966" s="626">
        <v>0</v>
      </c>
      <c r="F2966" s="626">
        <v>0</v>
      </c>
      <c r="G2966" s="626">
        <v>0</v>
      </c>
      <c r="H2966" s="626">
        <v>0</v>
      </c>
      <c r="I2966" s="626">
        <v>3</v>
      </c>
      <c r="J2966" s="626">
        <v>0</v>
      </c>
      <c r="K2966" s="626">
        <v>0</v>
      </c>
      <c r="L2966" s="626">
        <v>0</v>
      </c>
      <c r="M2966" s="626">
        <v>0</v>
      </c>
      <c r="N2966" s="626">
        <v>6</v>
      </c>
      <c r="O2966" s="626">
        <v>3</v>
      </c>
      <c r="P2966" s="626">
        <v>0</v>
      </c>
      <c r="Q2966" s="626">
        <v>0</v>
      </c>
      <c r="R2966" s="626">
        <v>0</v>
      </c>
      <c r="U2966" s="394" t="s">
        <v>557</v>
      </c>
      <c r="V2966" s="396" t="s">
        <v>678</v>
      </c>
      <c r="W2966" s="393" t="str">
        <f t="shared" si="435"/>
        <v>Dhaka_Metropolitan_BGMEA BGMEA : Uttara</v>
      </c>
      <c r="X2966" s="626">
        <v>9</v>
      </c>
      <c r="Y2966" s="626">
        <v>0</v>
      </c>
      <c r="Z2966" s="626">
        <v>0</v>
      </c>
      <c r="AA2966" s="626">
        <v>0</v>
      </c>
      <c r="AB2966" s="626">
        <v>0</v>
      </c>
      <c r="AC2966" s="626">
        <v>5</v>
      </c>
      <c r="AD2966" s="626">
        <v>1</v>
      </c>
      <c r="AE2966" s="626">
        <v>0</v>
      </c>
      <c r="AF2966" s="626">
        <v>0</v>
      </c>
      <c r="AG2966" s="626">
        <v>0</v>
      </c>
      <c r="AH2966" s="626">
        <v>13</v>
      </c>
      <c r="AI2966" s="626">
        <v>4</v>
      </c>
      <c r="AJ2966" s="626">
        <v>0</v>
      </c>
      <c r="AK2966" s="626">
        <v>0</v>
      </c>
      <c r="AL2966" s="626">
        <v>0</v>
      </c>
      <c r="AO2966" s="394" t="s">
        <v>557</v>
      </c>
      <c r="AP2966" s="396" t="s">
        <v>678</v>
      </c>
      <c r="AQ2966" s="393" t="str">
        <f t="shared" si="457"/>
        <v>Dhaka_Metropolitan_BGMEA BGMEA : Uttara</v>
      </c>
      <c r="AR2966" s="627">
        <v>0</v>
      </c>
      <c r="AS2966" s="627">
        <v>0</v>
      </c>
      <c r="AT2966" s="627">
        <v>0</v>
      </c>
      <c r="AU2966" s="627">
        <v>0</v>
      </c>
      <c r="AV2966" s="627">
        <v>0</v>
      </c>
      <c r="AW2966" s="627">
        <v>0</v>
      </c>
      <c r="AX2966" s="627">
        <v>0</v>
      </c>
      <c r="AY2966" s="627">
        <v>0</v>
      </c>
      <c r="AZ2966" s="627">
        <v>0</v>
      </c>
      <c r="BA2966" s="627">
        <v>0</v>
      </c>
      <c r="BB2966" s="627">
        <v>0</v>
      </c>
      <c r="BC2966" s="627">
        <v>0</v>
      </c>
      <c r="BD2966" s="627">
        <v>0</v>
      </c>
      <c r="BE2966" s="627">
        <v>0</v>
      </c>
      <c r="BF2966" s="627">
        <v>0</v>
      </c>
      <c r="BH2966" s="394" t="s">
        <v>557</v>
      </c>
      <c r="BI2966" s="396" t="s">
        <v>678</v>
      </c>
      <c r="BJ2966" s="393" t="str">
        <f t="shared" si="458"/>
        <v>Dhaka_Metropolitan_BGMEA BGMEA : Uttara</v>
      </c>
      <c r="BK2966" s="627">
        <v>0</v>
      </c>
      <c r="BL2966" s="627">
        <v>0</v>
      </c>
      <c r="BM2966" s="627">
        <v>0</v>
      </c>
      <c r="BN2966" s="627">
        <v>0</v>
      </c>
      <c r="BO2966" s="627">
        <v>0</v>
      </c>
      <c r="BP2966" s="627">
        <v>0</v>
      </c>
      <c r="BQ2966" s="627">
        <v>0</v>
      </c>
      <c r="BR2966" s="627">
        <v>0</v>
      </c>
      <c r="BS2966" s="627">
        <v>0</v>
      </c>
      <c r="BT2966" s="627">
        <v>0</v>
      </c>
      <c r="BU2966" s="627">
        <v>0</v>
      </c>
      <c r="BV2966" s="627">
        <v>0</v>
      </c>
      <c r="BW2966" s="627">
        <v>0</v>
      </c>
      <c r="BX2966" s="627">
        <v>0</v>
      </c>
      <c r="BY2966" s="627">
        <v>0</v>
      </c>
      <c r="CA2966" s="394" t="s">
        <v>557</v>
      </c>
      <c r="CB2966" s="396" t="s">
        <v>678</v>
      </c>
      <c r="CC2966" s="393" t="str">
        <f t="shared" si="459"/>
        <v>Dhaka_Metropolitan_BGMEA BGMEA : Uttara</v>
      </c>
      <c r="CD2966" s="627">
        <v>0</v>
      </c>
      <c r="CE2966" s="627">
        <v>0</v>
      </c>
      <c r="CF2966" s="627">
        <v>0</v>
      </c>
      <c r="CG2966" s="627">
        <v>0</v>
      </c>
      <c r="CH2966" s="627">
        <v>0</v>
      </c>
      <c r="CI2966" s="627">
        <v>0</v>
      </c>
      <c r="CJ2966" s="627">
        <v>0</v>
      </c>
      <c r="CK2966" s="627">
        <v>0</v>
      </c>
      <c r="CN2966" s="394" t="s">
        <v>557</v>
      </c>
      <c r="CO2966" s="396" t="s">
        <v>678</v>
      </c>
      <c r="CP2966" s="393" t="str">
        <f t="shared" si="460"/>
        <v>Dhaka_Metropolitan_BGMEA BGMEA : Uttara</v>
      </c>
      <c r="CQ2966" s="627">
        <v>0</v>
      </c>
      <c r="CR2966" s="627">
        <v>0</v>
      </c>
      <c r="CS2966" s="627">
        <v>0</v>
      </c>
      <c r="CT2966" s="627">
        <v>0</v>
      </c>
      <c r="CU2966" s="627">
        <v>0</v>
      </c>
      <c r="CV2966" s="627">
        <v>0</v>
      </c>
      <c r="CW2966" s="627">
        <v>0</v>
      </c>
      <c r="CX2966" s="627">
        <v>0</v>
      </c>
      <c r="CZ2966" s="394" t="s">
        <v>557</v>
      </c>
      <c r="DA2966" s="396" t="s">
        <v>678</v>
      </c>
      <c r="DB2966" s="393" t="str">
        <f t="shared" si="450"/>
        <v>Dhaka_Metropolitan_BGMEA BGMEA : Uttara</v>
      </c>
      <c r="DC2966" s="566">
        <v>0</v>
      </c>
      <c r="DD2966"/>
      <c r="DE2966" s="394" t="s">
        <v>557</v>
      </c>
      <c r="DF2966" s="396" t="s">
        <v>678</v>
      </c>
      <c r="DG2966" s="393" t="str">
        <f t="shared" si="451"/>
        <v>Dhaka_Metropolitan_BGMEA BGMEA : Uttara</v>
      </c>
      <c r="DH2966" s="566">
        <v>0</v>
      </c>
      <c r="DI2966"/>
      <c r="DJ2966" s="394" t="s">
        <v>557</v>
      </c>
      <c r="DK2966" s="396" t="s">
        <v>678</v>
      </c>
      <c r="DL2966" s="393" t="str">
        <f t="shared" si="448"/>
        <v>Dhaka_Metropolitan_BGMEA BGMEA : Uttara</v>
      </c>
      <c r="DM2966" s="566"/>
      <c r="DN2966"/>
      <c r="DO2966" s="394" t="s">
        <v>557</v>
      </c>
      <c r="DP2966" s="396" t="s">
        <v>678</v>
      </c>
      <c r="DQ2966" s="393" t="str">
        <f t="shared" si="449"/>
        <v>Dhaka_Metropolitan_BGMEA BGMEA : Uttara</v>
      </c>
      <c r="DR2966" s="566"/>
    </row>
    <row r="2967" spans="1:122" ht="15" hidden="1" x14ac:dyDescent="0.25">
      <c r="A2967" s="394" t="s">
        <v>557</v>
      </c>
      <c r="B2967" s="399" t="s">
        <v>679</v>
      </c>
      <c r="C2967" s="393" t="str">
        <f t="shared" si="434"/>
        <v>Dhaka_Metropolitan_BGMEA BGMEA : Gazipur</v>
      </c>
      <c r="D2967" s="626">
        <v>9</v>
      </c>
      <c r="E2967" s="626">
        <v>1</v>
      </c>
      <c r="F2967" s="626">
        <v>0</v>
      </c>
      <c r="G2967" s="626">
        <v>0</v>
      </c>
      <c r="H2967" s="626">
        <v>0</v>
      </c>
      <c r="I2967" s="626">
        <v>1</v>
      </c>
      <c r="J2967" s="626">
        <v>0</v>
      </c>
      <c r="K2967" s="626">
        <v>0</v>
      </c>
      <c r="L2967" s="626">
        <v>0</v>
      </c>
      <c r="M2967" s="626">
        <v>0</v>
      </c>
      <c r="N2967" s="626">
        <v>3</v>
      </c>
      <c r="O2967" s="626">
        <v>0</v>
      </c>
      <c r="P2967" s="626">
        <v>0</v>
      </c>
      <c r="Q2967" s="626">
        <v>0</v>
      </c>
      <c r="R2967" s="626">
        <v>0</v>
      </c>
      <c r="U2967" s="459" t="s">
        <v>557</v>
      </c>
      <c r="V2967" s="460" t="s">
        <v>679</v>
      </c>
      <c r="W2967" s="438" t="str">
        <f t="shared" si="435"/>
        <v>Dhaka_Metropolitan_BGMEA BGMEA : Gazipur</v>
      </c>
      <c r="X2967" s="626">
        <v>8</v>
      </c>
      <c r="Y2967" s="626">
        <v>2</v>
      </c>
      <c r="Z2967" s="626">
        <v>0</v>
      </c>
      <c r="AA2967" s="626">
        <v>0</v>
      </c>
      <c r="AB2967" s="626">
        <v>0</v>
      </c>
      <c r="AC2967" s="626">
        <v>3</v>
      </c>
      <c r="AD2967" s="626">
        <v>1</v>
      </c>
      <c r="AE2967" s="626">
        <v>0</v>
      </c>
      <c r="AF2967" s="626">
        <v>0</v>
      </c>
      <c r="AG2967" s="626">
        <v>0</v>
      </c>
      <c r="AH2967" s="626">
        <v>3</v>
      </c>
      <c r="AI2967" s="626">
        <v>2</v>
      </c>
      <c r="AJ2967" s="626">
        <v>0</v>
      </c>
      <c r="AK2967" s="626">
        <v>0</v>
      </c>
      <c r="AL2967" s="626">
        <v>0</v>
      </c>
      <c r="AO2967" s="459" t="s">
        <v>557</v>
      </c>
      <c r="AP2967" s="460" t="s">
        <v>679</v>
      </c>
      <c r="AQ2967" s="438" t="str">
        <f t="shared" si="457"/>
        <v>Dhaka_Metropolitan_BGMEA BGMEA : Gazipur</v>
      </c>
      <c r="AR2967" s="627">
        <v>0</v>
      </c>
      <c r="AS2967" s="627">
        <v>0</v>
      </c>
      <c r="AT2967" s="627">
        <v>0</v>
      </c>
      <c r="AU2967" s="627">
        <v>0</v>
      </c>
      <c r="AV2967" s="627">
        <v>0</v>
      </c>
      <c r="AW2967" s="627">
        <v>0</v>
      </c>
      <c r="AX2967" s="627">
        <v>0</v>
      </c>
      <c r="AY2967" s="627">
        <v>0</v>
      </c>
      <c r="AZ2967" s="627">
        <v>0</v>
      </c>
      <c r="BA2967" s="627">
        <v>0</v>
      </c>
      <c r="BB2967" s="627">
        <v>0</v>
      </c>
      <c r="BC2967" s="627">
        <v>0</v>
      </c>
      <c r="BD2967" s="627">
        <v>0</v>
      </c>
      <c r="BE2967" s="627">
        <v>0</v>
      </c>
      <c r="BF2967" s="627">
        <v>0</v>
      </c>
      <c r="BH2967" s="459" t="s">
        <v>557</v>
      </c>
      <c r="BI2967" s="460" t="s">
        <v>679</v>
      </c>
      <c r="BJ2967" s="438" t="str">
        <f t="shared" si="458"/>
        <v>Dhaka_Metropolitan_BGMEA BGMEA : Gazipur</v>
      </c>
      <c r="BK2967" s="627">
        <v>0</v>
      </c>
      <c r="BL2967" s="627">
        <v>0</v>
      </c>
      <c r="BM2967" s="627">
        <v>0</v>
      </c>
      <c r="BN2967" s="627">
        <v>0</v>
      </c>
      <c r="BO2967" s="627">
        <v>0</v>
      </c>
      <c r="BP2967" s="627">
        <v>0</v>
      </c>
      <c r="BQ2967" s="627">
        <v>0</v>
      </c>
      <c r="BR2967" s="627">
        <v>0</v>
      </c>
      <c r="BS2967" s="627">
        <v>0</v>
      </c>
      <c r="BT2967" s="627">
        <v>0</v>
      </c>
      <c r="BU2967" s="627">
        <v>0</v>
      </c>
      <c r="BV2967" s="627">
        <v>0</v>
      </c>
      <c r="BW2967" s="627">
        <v>0</v>
      </c>
      <c r="BX2967" s="627">
        <v>0</v>
      </c>
      <c r="BY2967" s="627">
        <v>0</v>
      </c>
      <c r="CA2967" s="459" t="s">
        <v>557</v>
      </c>
      <c r="CB2967" s="460" t="s">
        <v>679</v>
      </c>
      <c r="CC2967" s="438" t="str">
        <f t="shared" si="459"/>
        <v>Dhaka_Metropolitan_BGMEA BGMEA : Gazipur</v>
      </c>
      <c r="CD2967" s="627">
        <v>0</v>
      </c>
      <c r="CE2967" s="627">
        <v>0</v>
      </c>
      <c r="CF2967" s="627">
        <v>0</v>
      </c>
      <c r="CG2967" s="627">
        <v>0</v>
      </c>
      <c r="CH2967" s="627">
        <v>0</v>
      </c>
      <c r="CI2967" s="627">
        <v>0</v>
      </c>
      <c r="CJ2967" s="627">
        <v>0</v>
      </c>
      <c r="CK2967" s="627">
        <v>0</v>
      </c>
      <c r="CN2967" s="459" t="s">
        <v>557</v>
      </c>
      <c r="CO2967" s="460" t="s">
        <v>679</v>
      </c>
      <c r="CP2967" s="438" t="str">
        <f t="shared" si="460"/>
        <v>Dhaka_Metropolitan_BGMEA BGMEA : Gazipur</v>
      </c>
      <c r="CQ2967" s="627">
        <v>0</v>
      </c>
      <c r="CR2967" s="627">
        <v>0</v>
      </c>
      <c r="CS2967" s="627">
        <v>0</v>
      </c>
      <c r="CT2967" s="627">
        <v>0</v>
      </c>
      <c r="CU2967" s="627">
        <v>0</v>
      </c>
      <c r="CV2967" s="627">
        <v>0</v>
      </c>
      <c r="CW2967" s="627">
        <v>0</v>
      </c>
      <c r="CX2967" s="627">
        <v>0</v>
      </c>
      <c r="CZ2967" s="459" t="s">
        <v>557</v>
      </c>
      <c r="DA2967" s="460" t="s">
        <v>679</v>
      </c>
      <c r="DB2967" s="438" t="str">
        <f t="shared" si="450"/>
        <v>Dhaka_Metropolitan_BGMEA BGMEA : Gazipur</v>
      </c>
      <c r="DC2967" s="566">
        <v>0</v>
      </c>
      <c r="DD2967"/>
      <c r="DE2967" s="459" t="s">
        <v>557</v>
      </c>
      <c r="DF2967" s="460" t="s">
        <v>679</v>
      </c>
      <c r="DG2967" s="438" t="str">
        <f t="shared" si="451"/>
        <v>Dhaka_Metropolitan_BGMEA BGMEA : Gazipur</v>
      </c>
      <c r="DH2967" s="566">
        <v>1</v>
      </c>
      <c r="DI2967"/>
      <c r="DJ2967" s="459" t="s">
        <v>557</v>
      </c>
      <c r="DK2967" s="460" t="s">
        <v>679</v>
      </c>
      <c r="DL2967" s="438" t="str">
        <f t="shared" si="448"/>
        <v>Dhaka_Metropolitan_BGMEA BGMEA : Gazipur</v>
      </c>
      <c r="DM2967" s="566"/>
      <c r="DN2967"/>
      <c r="DO2967" s="459" t="s">
        <v>557</v>
      </c>
      <c r="DP2967" s="460" t="s">
        <v>679</v>
      </c>
      <c r="DQ2967" s="438" t="str">
        <f t="shared" si="449"/>
        <v>Dhaka_Metropolitan_BGMEA BGMEA : Gazipur</v>
      </c>
      <c r="DR2967" s="566"/>
    </row>
    <row r="2968" spans="1:122" ht="15" hidden="1" x14ac:dyDescent="0.25">
      <c r="A2968" s="394" t="s">
        <v>557</v>
      </c>
      <c r="B2968" s="399" t="s">
        <v>680</v>
      </c>
      <c r="C2968" s="393" t="str">
        <f t="shared" si="434"/>
        <v>Dhaka_Metropolitan_BGMEA BGMEA : Gazipur (Konabari)</v>
      </c>
      <c r="D2968" s="626">
        <v>28</v>
      </c>
      <c r="E2968" s="626">
        <v>4</v>
      </c>
      <c r="F2968" s="626">
        <v>0</v>
      </c>
      <c r="G2968" s="626">
        <v>0</v>
      </c>
      <c r="H2968" s="626">
        <v>0</v>
      </c>
      <c r="I2968" s="626">
        <v>9</v>
      </c>
      <c r="J2968" s="626">
        <v>2</v>
      </c>
      <c r="K2968" s="626">
        <v>0</v>
      </c>
      <c r="L2968" s="626">
        <v>0</v>
      </c>
      <c r="M2968" s="626">
        <v>0</v>
      </c>
      <c r="N2968" s="626">
        <v>7</v>
      </c>
      <c r="O2968" s="626">
        <v>1</v>
      </c>
      <c r="P2968" s="626">
        <v>0</v>
      </c>
      <c r="Q2968" s="626">
        <v>0</v>
      </c>
      <c r="R2968" s="626">
        <v>0</v>
      </c>
      <c r="U2968" s="459" t="s">
        <v>557</v>
      </c>
      <c r="V2968" s="460" t="s">
        <v>680</v>
      </c>
      <c r="W2968" s="438" t="str">
        <f t="shared" si="435"/>
        <v>Dhaka_Metropolitan_BGMEA BGMEA : Gazipur (Konabari)</v>
      </c>
      <c r="X2968" s="626">
        <v>16</v>
      </c>
      <c r="Y2968" s="626">
        <v>1</v>
      </c>
      <c r="Z2968" s="626">
        <v>0</v>
      </c>
      <c r="AA2968" s="626">
        <v>0</v>
      </c>
      <c r="AB2968" s="626">
        <v>0</v>
      </c>
      <c r="AC2968" s="626">
        <v>5</v>
      </c>
      <c r="AD2968" s="626">
        <v>0</v>
      </c>
      <c r="AE2968" s="626">
        <v>0</v>
      </c>
      <c r="AF2968" s="626">
        <v>0</v>
      </c>
      <c r="AG2968" s="626">
        <v>0</v>
      </c>
      <c r="AH2968" s="626">
        <v>13</v>
      </c>
      <c r="AI2968" s="626">
        <v>5</v>
      </c>
      <c r="AJ2968" s="626">
        <v>0</v>
      </c>
      <c r="AK2968" s="626">
        <v>0</v>
      </c>
      <c r="AL2968" s="626">
        <v>0</v>
      </c>
      <c r="AO2968" s="459" t="s">
        <v>557</v>
      </c>
      <c r="AP2968" s="460" t="s">
        <v>680</v>
      </c>
      <c r="AQ2968" s="438" t="str">
        <f t="shared" si="457"/>
        <v>Dhaka_Metropolitan_BGMEA BGMEA : Gazipur (Konabari)</v>
      </c>
      <c r="AR2968" s="627">
        <v>0</v>
      </c>
      <c r="AS2968" s="627">
        <v>0</v>
      </c>
      <c r="AT2968" s="627">
        <v>0</v>
      </c>
      <c r="AU2968" s="627">
        <v>0</v>
      </c>
      <c r="AV2968" s="627">
        <v>0</v>
      </c>
      <c r="AW2968" s="627">
        <v>0</v>
      </c>
      <c r="AX2968" s="627">
        <v>0</v>
      </c>
      <c r="AY2968" s="627">
        <v>0</v>
      </c>
      <c r="AZ2968" s="627">
        <v>0</v>
      </c>
      <c r="BA2968" s="627">
        <v>0</v>
      </c>
      <c r="BB2968" s="627">
        <v>0</v>
      </c>
      <c r="BC2968" s="627">
        <v>0</v>
      </c>
      <c r="BD2968" s="627">
        <v>0</v>
      </c>
      <c r="BE2968" s="627">
        <v>0</v>
      </c>
      <c r="BF2968" s="627">
        <v>0</v>
      </c>
      <c r="BH2968" s="459" t="s">
        <v>557</v>
      </c>
      <c r="BI2968" s="460" t="s">
        <v>680</v>
      </c>
      <c r="BJ2968" s="438" t="str">
        <f t="shared" si="458"/>
        <v>Dhaka_Metropolitan_BGMEA BGMEA : Gazipur (Konabari)</v>
      </c>
      <c r="BK2968" s="627">
        <v>0</v>
      </c>
      <c r="BL2968" s="627">
        <v>0</v>
      </c>
      <c r="BM2968" s="627">
        <v>0</v>
      </c>
      <c r="BN2968" s="627">
        <v>0</v>
      </c>
      <c r="BO2968" s="627">
        <v>0</v>
      </c>
      <c r="BP2968" s="627">
        <v>0</v>
      </c>
      <c r="BQ2968" s="627">
        <v>0</v>
      </c>
      <c r="BR2968" s="627">
        <v>0</v>
      </c>
      <c r="BS2968" s="627">
        <v>0</v>
      </c>
      <c r="BT2968" s="627">
        <v>0</v>
      </c>
      <c r="BU2968" s="627">
        <v>0</v>
      </c>
      <c r="BV2968" s="627">
        <v>0</v>
      </c>
      <c r="BW2968" s="627">
        <v>0</v>
      </c>
      <c r="BX2968" s="627">
        <v>0</v>
      </c>
      <c r="BY2968" s="627">
        <v>0</v>
      </c>
      <c r="CA2968" s="459" t="s">
        <v>557</v>
      </c>
      <c r="CB2968" s="460" t="s">
        <v>680</v>
      </c>
      <c r="CC2968" s="438" t="str">
        <f t="shared" si="459"/>
        <v>Dhaka_Metropolitan_BGMEA BGMEA : Gazipur (Konabari)</v>
      </c>
      <c r="CD2968" s="627">
        <v>0</v>
      </c>
      <c r="CE2968" s="627">
        <v>0</v>
      </c>
      <c r="CF2968" s="627">
        <v>0</v>
      </c>
      <c r="CG2968" s="627">
        <v>0</v>
      </c>
      <c r="CH2968" s="627">
        <v>0</v>
      </c>
      <c r="CI2968" s="627">
        <v>0</v>
      </c>
      <c r="CJ2968" s="627">
        <v>0</v>
      </c>
      <c r="CK2968" s="627">
        <v>0</v>
      </c>
      <c r="CN2968" s="459" t="s">
        <v>557</v>
      </c>
      <c r="CO2968" s="460" t="s">
        <v>680</v>
      </c>
      <c r="CP2968" s="438" t="str">
        <f t="shared" si="460"/>
        <v>Dhaka_Metropolitan_BGMEA BGMEA : Gazipur (Konabari)</v>
      </c>
      <c r="CQ2968" s="627">
        <v>0</v>
      </c>
      <c r="CR2968" s="627">
        <v>0</v>
      </c>
      <c r="CS2968" s="627">
        <v>0</v>
      </c>
      <c r="CT2968" s="627">
        <v>0</v>
      </c>
      <c r="CU2968" s="627">
        <v>0</v>
      </c>
      <c r="CV2968" s="627">
        <v>0</v>
      </c>
      <c r="CW2968" s="627">
        <v>0</v>
      </c>
      <c r="CX2968" s="627">
        <v>0</v>
      </c>
      <c r="CZ2968" s="459" t="s">
        <v>557</v>
      </c>
      <c r="DA2968" s="460" t="s">
        <v>680</v>
      </c>
      <c r="DB2968" s="438" t="str">
        <f t="shared" si="450"/>
        <v>Dhaka_Metropolitan_BGMEA BGMEA : Gazipur (Konabari)</v>
      </c>
      <c r="DC2968" s="566">
        <v>0</v>
      </c>
      <c r="DD2968"/>
      <c r="DE2968" s="459" t="s">
        <v>557</v>
      </c>
      <c r="DF2968" s="460" t="s">
        <v>680</v>
      </c>
      <c r="DG2968" s="438" t="str">
        <f t="shared" si="451"/>
        <v>Dhaka_Metropolitan_BGMEA BGMEA : Gazipur (Konabari)</v>
      </c>
      <c r="DH2968" s="566">
        <v>0</v>
      </c>
      <c r="DI2968"/>
      <c r="DJ2968" s="459" t="s">
        <v>557</v>
      </c>
      <c r="DK2968" s="460" t="s">
        <v>680</v>
      </c>
      <c r="DL2968" s="438" t="str">
        <f t="shared" si="448"/>
        <v>Dhaka_Metropolitan_BGMEA BGMEA : Gazipur (Konabari)</v>
      </c>
      <c r="DM2968" s="566"/>
      <c r="DN2968"/>
      <c r="DO2968" s="459" t="s">
        <v>557</v>
      </c>
      <c r="DP2968" s="460" t="s">
        <v>680</v>
      </c>
      <c r="DQ2968" s="438" t="str">
        <f t="shared" si="449"/>
        <v>Dhaka_Metropolitan_BGMEA BGMEA : Gazipur (Konabari)</v>
      </c>
      <c r="DR2968" s="566"/>
    </row>
    <row r="2969" spans="1:122" ht="15" hidden="1" x14ac:dyDescent="0.25">
      <c r="A2969" s="394" t="s">
        <v>557</v>
      </c>
      <c r="B2969" s="399" t="s">
        <v>681</v>
      </c>
      <c r="C2969" s="393" t="str">
        <f t="shared" si="434"/>
        <v>Dhaka_Metropolitan_BGMEA BGMEA : Narayanganj</v>
      </c>
      <c r="D2969" s="626">
        <v>7</v>
      </c>
      <c r="E2969" s="626">
        <v>1</v>
      </c>
      <c r="F2969" s="626">
        <v>0</v>
      </c>
      <c r="G2969" s="626">
        <v>0</v>
      </c>
      <c r="H2969" s="626">
        <v>0</v>
      </c>
      <c r="I2969" s="626">
        <v>1</v>
      </c>
      <c r="J2969" s="626">
        <v>0</v>
      </c>
      <c r="K2969" s="626">
        <v>0</v>
      </c>
      <c r="L2969" s="626">
        <v>0</v>
      </c>
      <c r="M2969" s="626">
        <v>0</v>
      </c>
      <c r="N2969" s="626">
        <v>3</v>
      </c>
      <c r="O2969" s="626">
        <v>0</v>
      </c>
      <c r="P2969" s="626">
        <v>0</v>
      </c>
      <c r="Q2969" s="626">
        <v>0</v>
      </c>
      <c r="R2969" s="626">
        <v>0</v>
      </c>
      <c r="U2969" s="459" t="s">
        <v>557</v>
      </c>
      <c r="V2969" s="460" t="s">
        <v>681</v>
      </c>
      <c r="W2969" s="438" t="str">
        <f t="shared" si="435"/>
        <v>Dhaka_Metropolitan_BGMEA BGMEA : Narayanganj</v>
      </c>
      <c r="X2969" s="626">
        <v>7</v>
      </c>
      <c r="Y2969" s="626">
        <v>0</v>
      </c>
      <c r="Z2969" s="626">
        <v>0</v>
      </c>
      <c r="AA2969" s="626">
        <v>0</v>
      </c>
      <c r="AB2969" s="626">
        <v>0</v>
      </c>
      <c r="AC2969" s="626">
        <v>1</v>
      </c>
      <c r="AD2969" s="626">
        <v>0</v>
      </c>
      <c r="AE2969" s="626">
        <v>0</v>
      </c>
      <c r="AF2969" s="626">
        <v>0</v>
      </c>
      <c r="AG2969" s="626">
        <v>0</v>
      </c>
      <c r="AH2969" s="626">
        <v>7</v>
      </c>
      <c r="AI2969" s="626">
        <v>1</v>
      </c>
      <c r="AJ2969" s="626">
        <v>0</v>
      </c>
      <c r="AK2969" s="626">
        <v>0</v>
      </c>
      <c r="AL2969" s="626">
        <v>0</v>
      </c>
      <c r="AO2969" s="459" t="s">
        <v>557</v>
      </c>
      <c r="AP2969" s="460" t="s">
        <v>681</v>
      </c>
      <c r="AQ2969" s="438" t="str">
        <f t="shared" si="457"/>
        <v>Dhaka_Metropolitan_BGMEA BGMEA : Narayanganj</v>
      </c>
      <c r="AR2969" s="627">
        <v>0</v>
      </c>
      <c r="AS2969" s="627">
        <v>0</v>
      </c>
      <c r="AT2969" s="627">
        <v>0</v>
      </c>
      <c r="AU2969" s="627">
        <v>0</v>
      </c>
      <c r="AV2969" s="627">
        <v>0</v>
      </c>
      <c r="AW2969" s="627">
        <v>0</v>
      </c>
      <c r="AX2969" s="627">
        <v>0</v>
      </c>
      <c r="AY2969" s="627">
        <v>0</v>
      </c>
      <c r="AZ2969" s="627">
        <v>0</v>
      </c>
      <c r="BA2969" s="627">
        <v>0</v>
      </c>
      <c r="BB2969" s="627">
        <v>0</v>
      </c>
      <c r="BC2969" s="627">
        <v>0</v>
      </c>
      <c r="BD2969" s="627">
        <v>0</v>
      </c>
      <c r="BE2969" s="627">
        <v>0</v>
      </c>
      <c r="BF2969" s="627">
        <v>0</v>
      </c>
      <c r="BH2969" s="459" t="s">
        <v>557</v>
      </c>
      <c r="BI2969" s="460" t="s">
        <v>681</v>
      </c>
      <c r="BJ2969" s="438" t="str">
        <f t="shared" si="458"/>
        <v>Dhaka_Metropolitan_BGMEA BGMEA : Narayanganj</v>
      </c>
      <c r="BK2969" s="627">
        <v>0</v>
      </c>
      <c r="BL2969" s="627">
        <v>0</v>
      </c>
      <c r="BM2969" s="627">
        <v>0</v>
      </c>
      <c r="BN2969" s="627">
        <v>0</v>
      </c>
      <c r="BO2969" s="627">
        <v>0</v>
      </c>
      <c r="BP2969" s="627">
        <v>0</v>
      </c>
      <c r="BQ2969" s="627">
        <v>0</v>
      </c>
      <c r="BR2969" s="627">
        <v>0</v>
      </c>
      <c r="BS2969" s="627">
        <v>0</v>
      </c>
      <c r="BT2969" s="627">
        <v>0</v>
      </c>
      <c r="BU2969" s="627">
        <v>1</v>
      </c>
      <c r="BV2969" s="627">
        <v>0</v>
      </c>
      <c r="BW2969" s="627">
        <v>0</v>
      </c>
      <c r="BX2969" s="627">
        <v>0</v>
      </c>
      <c r="BY2969" s="627">
        <v>0</v>
      </c>
      <c r="CA2969" s="459" t="s">
        <v>557</v>
      </c>
      <c r="CB2969" s="460" t="s">
        <v>681</v>
      </c>
      <c r="CC2969" s="438" t="str">
        <f t="shared" si="459"/>
        <v>Dhaka_Metropolitan_BGMEA BGMEA : Narayanganj</v>
      </c>
      <c r="CD2969" s="627">
        <v>0</v>
      </c>
      <c r="CE2969" s="627">
        <v>0</v>
      </c>
      <c r="CF2969" s="627">
        <v>0</v>
      </c>
      <c r="CG2969" s="627">
        <v>0</v>
      </c>
      <c r="CH2969" s="627">
        <v>0</v>
      </c>
      <c r="CI2969" s="627">
        <v>0</v>
      </c>
      <c r="CJ2969" s="627">
        <v>0</v>
      </c>
      <c r="CK2969" s="627">
        <v>0</v>
      </c>
      <c r="CN2969" s="459" t="s">
        <v>557</v>
      </c>
      <c r="CO2969" s="460" t="s">
        <v>681</v>
      </c>
      <c r="CP2969" s="438" t="str">
        <f t="shared" si="460"/>
        <v>Dhaka_Metropolitan_BGMEA BGMEA : Narayanganj</v>
      </c>
      <c r="CQ2969" s="627">
        <v>0</v>
      </c>
      <c r="CR2969" s="627">
        <v>0</v>
      </c>
      <c r="CS2969" s="627">
        <v>0</v>
      </c>
      <c r="CT2969" s="627">
        <v>0</v>
      </c>
      <c r="CU2969" s="627">
        <v>0</v>
      </c>
      <c r="CV2969" s="627">
        <v>0</v>
      </c>
      <c r="CW2969" s="627">
        <v>0</v>
      </c>
      <c r="CX2969" s="627">
        <v>0</v>
      </c>
      <c r="CZ2969" s="459" t="s">
        <v>557</v>
      </c>
      <c r="DA2969" s="460" t="s">
        <v>681</v>
      </c>
      <c r="DB2969" s="438" t="str">
        <f t="shared" si="450"/>
        <v>Dhaka_Metropolitan_BGMEA BGMEA : Narayanganj</v>
      </c>
      <c r="DC2969" s="566">
        <v>0</v>
      </c>
      <c r="DD2969"/>
      <c r="DE2969" s="459" t="s">
        <v>557</v>
      </c>
      <c r="DF2969" s="460" t="s">
        <v>681</v>
      </c>
      <c r="DG2969" s="438" t="str">
        <f t="shared" si="451"/>
        <v>Dhaka_Metropolitan_BGMEA BGMEA : Narayanganj</v>
      </c>
      <c r="DH2969" s="566">
        <v>1</v>
      </c>
      <c r="DI2969"/>
      <c r="DJ2969" s="459" t="s">
        <v>557</v>
      </c>
      <c r="DK2969" s="460" t="s">
        <v>681</v>
      </c>
      <c r="DL2969" s="438" t="str">
        <f t="shared" si="448"/>
        <v>Dhaka_Metropolitan_BGMEA BGMEA : Narayanganj</v>
      </c>
      <c r="DM2969" s="566"/>
      <c r="DN2969"/>
      <c r="DO2969" s="459" t="s">
        <v>557</v>
      </c>
      <c r="DP2969" s="460" t="s">
        <v>681</v>
      </c>
      <c r="DQ2969" s="438" t="str">
        <f t="shared" si="449"/>
        <v>Dhaka_Metropolitan_BGMEA BGMEA : Narayanganj</v>
      </c>
      <c r="DR2969" s="566"/>
    </row>
    <row r="2970" spans="1:122" ht="15" hidden="1" x14ac:dyDescent="0.25">
      <c r="A2970" s="394" t="s">
        <v>557</v>
      </c>
      <c r="B2970" s="399" t="s">
        <v>1162</v>
      </c>
      <c r="C2970" s="393" t="str">
        <f t="shared" si="434"/>
        <v>Dhaka_Metropolitan_BGMEA BGMEA : Chattogram</v>
      </c>
      <c r="D2970" s="626">
        <v>1</v>
      </c>
      <c r="E2970" s="626">
        <v>1</v>
      </c>
      <c r="F2970" s="626">
        <v>0</v>
      </c>
      <c r="G2970" s="626">
        <v>0</v>
      </c>
      <c r="H2970" s="626">
        <v>0</v>
      </c>
      <c r="I2970" s="626">
        <v>7</v>
      </c>
      <c r="J2970" s="626">
        <v>1</v>
      </c>
      <c r="K2970" s="626">
        <v>0</v>
      </c>
      <c r="L2970" s="626">
        <v>0</v>
      </c>
      <c r="M2970" s="626">
        <v>0</v>
      </c>
      <c r="N2970" s="626">
        <v>1</v>
      </c>
      <c r="O2970" s="626">
        <v>0</v>
      </c>
      <c r="P2970" s="626">
        <v>0</v>
      </c>
      <c r="Q2970" s="626">
        <v>0</v>
      </c>
      <c r="R2970" s="626">
        <v>0</v>
      </c>
      <c r="U2970" s="459" t="s">
        <v>557</v>
      </c>
      <c r="V2970" s="460" t="s">
        <v>1162</v>
      </c>
      <c r="W2970" s="438" t="str">
        <f t="shared" si="435"/>
        <v>Dhaka_Metropolitan_BGMEA BGMEA : Chattogram</v>
      </c>
      <c r="X2970" s="626">
        <v>5</v>
      </c>
      <c r="Y2970" s="626">
        <v>2</v>
      </c>
      <c r="Z2970" s="626">
        <v>0</v>
      </c>
      <c r="AA2970" s="626">
        <v>0</v>
      </c>
      <c r="AB2970" s="626">
        <v>0</v>
      </c>
      <c r="AC2970" s="626">
        <v>2</v>
      </c>
      <c r="AD2970" s="626">
        <v>0</v>
      </c>
      <c r="AE2970" s="626">
        <v>0</v>
      </c>
      <c r="AF2970" s="626">
        <v>0</v>
      </c>
      <c r="AG2970" s="626">
        <v>0</v>
      </c>
      <c r="AH2970" s="626">
        <v>2</v>
      </c>
      <c r="AI2970" s="626">
        <v>0</v>
      </c>
      <c r="AJ2970" s="626">
        <v>0</v>
      </c>
      <c r="AK2970" s="626">
        <v>0</v>
      </c>
      <c r="AL2970" s="626">
        <v>0</v>
      </c>
      <c r="AO2970" s="459" t="s">
        <v>557</v>
      </c>
      <c r="AP2970" s="460" t="s">
        <v>1162</v>
      </c>
      <c r="AQ2970" s="438" t="str">
        <f t="shared" si="457"/>
        <v>Dhaka_Metropolitan_BGMEA BGMEA : Chattogram</v>
      </c>
      <c r="AR2970" s="627">
        <v>0</v>
      </c>
      <c r="AS2970" s="627">
        <v>0</v>
      </c>
      <c r="AT2970" s="627">
        <v>0</v>
      </c>
      <c r="AU2970" s="627">
        <v>0</v>
      </c>
      <c r="AV2970" s="627">
        <v>0</v>
      </c>
      <c r="AW2970" s="627">
        <v>0</v>
      </c>
      <c r="AX2970" s="627">
        <v>0</v>
      </c>
      <c r="AY2970" s="627">
        <v>0</v>
      </c>
      <c r="AZ2970" s="627">
        <v>0</v>
      </c>
      <c r="BA2970" s="627">
        <v>0</v>
      </c>
      <c r="BB2970" s="627">
        <v>0</v>
      </c>
      <c r="BC2970" s="627">
        <v>0</v>
      </c>
      <c r="BD2970" s="627">
        <v>0</v>
      </c>
      <c r="BE2970" s="627">
        <v>0</v>
      </c>
      <c r="BF2970" s="627">
        <v>0</v>
      </c>
      <c r="BH2970" s="459" t="s">
        <v>557</v>
      </c>
      <c r="BI2970" s="460" t="s">
        <v>1162</v>
      </c>
      <c r="BJ2970" s="438" t="str">
        <f t="shared" si="458"/>
        <v>Dhaka_Metropolitan_BGMEA BGMEA : Chattogram</v>
      </c>
      <c r="BK2970" s="627">
        <v>0</v>
      </c>
      <c r="BL2970" s="627">
        <v>0</v>
      </c>
      <c r="BM2970" s="627">
        <v>0</v>
      </c>
      <c r="BN2970" s="627">
        <v>0</v>
      </c>
      <c r="BO2970" s="627">
        <v>0</v>
      </c>
      <c r="BP2970" s="627">
        <v>0</v>
      </c>
      <c r="BQ2970" s="627">
        <v>0</v>
      </c>
      <c r="BR2970" s="627">
        <v>0</v>
      </c>
      <c r="BS2970" s="627">
        <v>0</v>
      </c>
      <c r="BT2970" s="627">
        <v>0</v>
      </c>
      <c r="BU2970" s="627">
        <v>0</v>
      </c>
      <c r="BV2970" s="627">
        <v>0</v>
      </c>
      <c r="BW2970" s="627">
        <v>0</v>
      </c>
      <c r="BX2970" s="627">
        <v>0</v>
      </c>
      <c r="BY2970" s="627">
        <v>0</v>
      </c>
      <c r="CA2970" s="459" t="s">
        <v>557</v>
      </c>
      <c r="CB2970" s="460" t="s">
        <v>1162</v>
      </c>
      <c r="CC2970" s="438" t="str">
        <f t="shared" si="459"/>
        <v>Dhaka_Metropolitan_BGMEA BGMEA : Chattogram</v>
      </c>
      <c r="CD2970" s="627">
        <v>0</v>
      </c>
      <c r="CE2970" s="627">
        <v>0</v>
      </c>
      <c r="CF2970" s="627">
        <v>0</v>
      </c>
      <c r="CG2970" s="627">
        <v>0</v>
      </c>
      <c r="CH2970" s="627">
        <v>0</v>
      </c>
      <c r="CI2970" s="627">
        <v>0</v>
      </c>
      <c r="CJ2970" s="627">
        <v>0</v>
      </c>
      <c r="CK2970" s="627">
        <v>0</v>
      </c>
      <c r="CN2970" s="459" t="s">
        <v>557</v>
      </c>
      <c r="CO2970" s="460" t="s">
        <v>1162</v>
      </c>
      <c r="CP2970" s="438" t="str">
        <f t="shared" si="460"/>
        <v>Dhaka_Metropolitan_BGMEA BGMEA : Chattogram</v>
      </c>
      <c r="CQ2970" s="627">
        <v>0</v>
      </c>
      <c r="CR2970" s="627">
        <v>0</v>
      </c>
      <c r="CS2970" s="627">
        <v>0</v>
      </c>
      <c r="CT2970" s="627">
        <v>0</v>
      </c>
      <c r="CU2970" s="627">
        <v>0</v>
      </c>
      <c r="CV2970" s="627">
        <v>0</v>
      </c>
      <c r="CW2970" s="627">
        <v>0</v>
      </c>
      <c r="CX2970" s="627">
        <v>0</v>
      </c>
      <c r="CZ2970" s="459" t="s">
        <v>557</v>
      </c>
      <c r="DA2970" s="460" t="s">
        <v>1162</v>
      </c>
      <c r="DB2970" s="438" t="str">
        <f t="shared" si="450"/>
        <v>Dhaka_Metropolitan_BGMEA BGMEA : Chattogram</v>
      </c>
      <c r="DC2970" s="566">
        <v>1</v>
      </c>
      <c r="DD2970"/>
      <c r="DE2970" s="459" t="s">
        <v>557</v>
      </c>
      <c r="DF2970" s="460" t="s">
        <v>1162</v>
      </c>
      <c r="DG2970" s="438" t="str">
        <f t="shared" si="451"/>
        <v>Dhaka_Metropolitan_BGMEA BGMEA : Chattogram</v>
      </c>
      <c r="DH2970" s="566">
        <v>1</v>
      </c>
      <c r="DI2970"/>
      <c r="DJ2970" s="459" t="s">
        <v>557</v>
      </c>
      <c r="DK2970" s="460" t="s">
        <v>1162</v>
      </c>
      <c r="DL2970" s="438" t="str">
        <f t="shared" si="448"/>
        <v>Dhaka_Metropolitan_BGMEA BGMEA : Chattogram</v>
      </c>
      <c r="DM2970" s="566"/>
      <c r="DN2970"/>
      <c r="DO2970" s="459" t="s">
        <v>557</v>
      </c>
      <c r="DP2970" s="460" t="s">
        <v>1162</v>
      </c>
      <c r="DQ2970" s="438" t="str">
        <f t="shared" si="449"/>
        <v>Dhaka_Metropolitan_BGMEA BGMEA : Chattogram</v>
      </c>
      <c r="DR2970" s="566"/>
    </row>
    <row r="2971" spans="1:122" ht="15" hidden="1" x14ac:dyDescent="0.25">
      <c r="A2971" s="394" t="s">
        <v>557</v>
      </c>
      <c r="B2971" s="399" t="s">
        <v>1026</v>
      </c>
      <c r="C2971" s="393" t="str">
        <f t="shared" si="434"/>
        <v>Dhaka_Metropolitan_BGMEA BGMEA : Hemayetpur, Savar</v>
      </c>
      <c r="D2971" s="626">
        <v>16</v>
      </c>
      <c r="E2971" s="626">
        <v>0</v>
      </c>
      <c r="F2971" s="626">
        <v>0</v>
      </c>
      <c r="G2971" s="626">
        <v>0</v>
      </c>
      <c r="H2971" s="626">
        <v>0</v>
      </c>
      <c r="I2971" s="626">
        <v>1</v>
      </c>
      <c r="J2971" s="626">
        <v>0</v>
      </c>
      <c r="K2971" s="626">
        <v>0</v>
      </c>
      <c r="L2971" s="626">
        <v>0</v>
      </c>
      <c r="M2971" s="626">
        <v>0</v>
      </c>
      <c r="N2971" s="626">
        <v>16</v>
      </c>
      <c r="O2971" s="626">
        <v>1</v>
      </c>
      <c r="P2971" s="626">
        <v>0</v>
      </c>
      <c r="Q2971" s="626">
        <v>0</v>
      </c>
      <c r="R2971" s="626">
        <v>0</v>
      </c>
      <c r="U2971" s="459" t="s">
        <v>557</v>
      </c>
      <c r="V2971" s="460" t="s">
        <v>1026</v>
      </c>
      <c r="W2971" s="438" t="str">
        <f t="shared" si="435"/>
        <v>Dhaka_Metropolitan_BGMEA BGMEA : Hemayetpur, Savar</v>
      </c>
      <c r="X2971" s="626">
        <v>6</v>
      </c>
      <c r="Y2971" s="626">
        <v>0</v>
      </c>
      <c r="Z2971" s="626">
        <v>0</v>
      </c>
      <c r="AA2971" s="626">
        <v>1</v>
      </c>
      <c r="AB2971" s="626">
        <v>0</v>
      </c>
      <c r="AC2971" s="626">
        <v>1</v>
      </c>
      <c r="AD2971" s="626">
        <v>0</v>
      </c>
      <c r="AE2971" s="626">
        <v>0</v>
      </c>
      <c r="AF2971" s="626">
        <v>0</v>
      </c>
      <c r="AG2971" s="626">
        <v>0</v>
      </c>
      <c r="AH2971" s="626">
        <v>10</v>
      </c>
      <c r="AI2971" s="626">
        <v>0</v>
      </c>
      <c r="AJ2971" s="626">
        <v>0</v>
      </c>
      <c r="AK2971" s="626">
        <v>0</v>
      </c>
      <c r="AL2971" s="626">
        <v>0</v>
      </c>
      <c r="AO2971" s="459" t="s">
        <v>557</v>
      </c>
      <c r="AP2971" s="460" t="s">
        <v>1026</v>
      </c>
      <c r="AQ2971" s="438" t="str">
        <f t="shared" si="457"/>
        <v>Dhaka_Metropolitan_BGMEA BGMEA : Hemayetpur, Savar</v>
      </c>
      <c r="AR2971" s="627">
        <v>1</v>
      </c>
      <c r="AS2971" s="627">
        <v>0</v>
      </c>
      <c r="AT2971" s="627">
        <v>0</v>
      </c>
      <c r="AU2971" s="627">
        <v>0</v>
      </c>
      <c r="AV2971" s="627">
        <v>0</v>
      </c>
      <c r="AW2971" s="627">
        <v>0</v>
      </c>
      <c r="AX2971" s="627">
        <v>0</v>
      </c>
      <c r="AY2971" s="627">
        <v>0</v>
      </c>
      <c r="AZ2971" s="627">
        <v>0</v>
      </c>
      <c r="BA2971" s="627">
        <v>0</v>
      </c>
      <c r="BB2971" s="627">
        <v>0</v>
      </c>
      <c r="BC2971" s="627">
        <v>0</v>
      </c>
      <c r="BD2971" s="627">
        <v>0</v>
      </c>
      <c r="BE2971" s="627">
        <v>0</v>
      </c>
      <c r="BF2971" s="627">
        <v>0</v>
      </c>
      <c r="BH2971" s="459" t="s">
        <v>557</v>
      </c>
      <c r="BI2971" s="460" t="s">
        <v>1026</v>
      </c>
      <c r="BJ2971" s="438" t="str">
        <f t="shared" si="458"/>
        <v>Dhaka_Metropolitan_BGMEA BGMEA : Hemayetpur, Savar</v>
      </c>
      <c r="BK2971" s="627">
        <v>1</v>
      </c>
      <c r="BL2971" s="627">
        <v>0</v>
      </c>
      <c r="BM2971" s="627">
        <v>0</v>
      </c>
      <c r="BN2971" s="627">
        <v>0</v>
      </c>
      <c r="BO2971" s="627">
        <v>0</v>
      </c>
      <c r="BP2971" s="627">
        <v>0</v>
      </c>
      <c r="BQ2971" s="627">
        <v>0</v>
      </c>
      <c r="BR2971" s="627">
        <v>0</v>
      </c>
      <c r="BS2971" s="627">
        <v>0</v>
      </c>
      <c r="BT2971" s="627">
        <v>0</v>
      </c>
      <c r="BU2971" s="627">
        <v>2</v>
      </c>
      <c r="BV2971" s="627">
        <v>0</v>
      </c>
      <c r="BW2971" s="627">
        <v>0</v>
      </c>
      <c r="BX2971" s="627">
        <v>0</v>
      </c>
      <c r="BY2971" s="627">
        <v>0</v>
      </c>
      <c r="CA2971" s="459" t="s">
        <v>557</v>
      </c>
      <c r="CB2971" s="460" t="s">
        <v>1026</v>
      </c>
      <c r="CC2971" s="438" t="str">
        <f t="shared" si="459"/>
        <v>Dhaka_Metropolitan_BGMEA BGMEA : Hemayetpur, Savar</v>
      </c>
      <c r="CD2971" s="627">
        <v>0</v>
      </c>
      <c r="CE2971" s="627">
        <v>0</v>
      </c>
      <c r="CF2971" s="627">
        <v>0</v>
      </c>
      <c r="CG2971" s="627">
        <v>0</v>
      </c>
      <c r="CH2971" s="627">
        <v>0</v>
      </c>
      <c r="CI2971" s="627">
        <v>0</v>
      </c>
      <c r="CJ2971" s="627">
        <v>0</v>
      </c>
      <c r="CK2971" s="627">
        <v>0</v>
      </c>
      <c r="CN2971" s="459" t="s">
        <v>557</v>
      </c>
      <c r="CO2971" s="460" t="s">
        <v>1026</v>
      </c>
      <c r="CP2971" s="438" t="str">
        <f t="shared" si="460"/>
        <v>Dhaka_Metropolitan_BGMEA BGMEA : Hemayetpur, Savar</v>
      </c>
      <c r="CQ2971" s="627">
        <v>0</v>
      </c>
      <c r="CR2971" s="627">
        <v>0</v>
      </c>
      <c r="CS2971" s="627">
        <v>0</v>
      </c>
      <c r="CT2971" s="627">
        <v>0</v>
      </c>
      <c r="CU2971" s="627">
        <v>0</v>
      </c>
      <c r="CV2971" s="627">
        <v>0</v>
      </c>
      <c r="CW2971" s="627">
        <v>0</v>
      </c>
      <c r="CX2971" s="627">
        <v>0</v>
      </c>
      <c r="CZ2971" s="459" t="s">
        <v>557</v>
      </c>
      <c r="DA2971" s="460" t="s">
        <v>1026</v>
      </c>
      <c r="DB2971" s="438" t="str">
        <f t="shared" si="450"/>
        <v>Dhaka_Metropolitan_BGMEA BGMEA : Hemayetpur, Savar</v>
      </c>
      <c r="DC2971" s="566">
        <v>0</v>
      </c>
      <c r="DD2971"/>
      <c r="DE2971" s="459" t="s">
        <v>557</v>
      </c>
      <c r="DF2971" s="460" t="s">
        <v>1026</v>
      </c>
      <c r="DG2971" s="438" t="str">
        <f t="shared" si="451"/>
        <v>Dhaka_Metropolitan_BGMEA BGMEA : Hemayetpur, Savar</v>
      </c>
      <c r="DH2971" s="566">
        <v>0</v>
      </c>
      <c r="DI2971"/>
      <c r="DJ2971" s="459" t="s">
        <v>557</v>
      </c>
      <c r="DK2971" s="460" t="s">
        <v>1026</v>
      </c>
      <c r="DL2971" s="438" t="str">
        <f t="shared" si="448"/>
        <v>Dhaka_Metropolitan_BGMEA BGMEA : Hemayetpur, Savar</v>
      </c>
      <c r="DM2971" s="566"/>
      <c r="DN2971"/>
      <c r="DO2971" s="459" t="s">
        <v>557</v>
      </c>
      <c r="DP2971" s="460" t="s">
        <v>1026</v>
      </c>
      <c r="DQ2971" s="438" t="str">
        <f t="shared" si="449"/>
        <v>Dhaka_Metropolitan_BGMEA BGMEA : Hemayetpur, Savar</v>
      </c>
      <c r="DR2971" s="566"/>
    </row>
    <row r="2972" spans="1:122" ht="15" hidden="1" x14ac:dyDescent="0.25">
      <c r="A2972" s="394" t="s">
        <v>557</v>
      </c>
      <c r="B2972" s="399" t="s">
        <v>141</v>
      </c>
      <c r="C2972" s="393" t="str">
        <f t="shared" si="434"/>
        <v>Dhaka_Metropolitan_BGMEA BGMEA : Jamgora, Ashulia</v>
      </c>
      <c r="D2972" s="626">
        <v>15</v>
      </c>
      <c r="E2972" s="626">
        <v>1</v>
      </c>
      <c r="F2972" s="626">
        <v>0</v>
      </c>
      <c r="G2972" s="626">
        <v>0</v>
      </c>
      <c r="H2972" s="626">
        <v>0</v>
      </c>
      <c r="I2972" s="626">
        <v>9</v>
      </c>
      <c r="J2972" s="626">
        <v>0</v>
      </c>
      <c r="K2972" s="626">
        <v>0</v>
      </c>
      <c r="L2972" s="626">
        <v>0</v>
      </c>
      <c r="M2972" s="626">
        <v>0</v>
      </c>
      <c r="N2972" s="626">
        <v>8</v>
      </c>
      <c r="O2972" s="626">
        <v>0</v>
      </c>
      <c r="P2972" s="626">
        <v>0</v>
      </c>
      <c r="Q2972" s="626">
        <v>0</v>
      </c>
      <c r="R2972" s="626">
        <v>0</v>
      </c>
      <c r="U2972" s="459" t="s">
        <v>557</v>
      </c>
      <c r="V2972" s="460" t="s">
        <v>141</v>
      </c>
      <c r="W2972" s="438" t="str">
        <f t="shared" si="435"/>
        <v>Dhaka_Metropolitan_BGMEA BGMEA : Jamgora, Ashulia</v>
      </c>
      <c r="X2972" s="626">
        <v>17</v>
      </c>
      <c r="Y2972" s="626">
        <v>0</v>
      </c>
      <c r="Z2972" s="626">
        <v>0</v>
      </c>
      <c r="AA2972" s="626">
        <v>0</v>
      </c>
      <c r="AB2972" s="626">
        <v>0</v>
      </c>
      <c r="AC2972" s="626">
        <v>7</v>
      </c>
      <c r="AD2972" s="626">
        <v>2</v>
      </c>
      <c r="AE2972" s="626">
        <v>0</v>
      </c>
      <c r="AF2972" s="626">
        <v>0</v>
      </c>
      <c r="AG2972" s="626">
        <v>0</v>
      </c>
      <c r="AH2972" s="626">
        <v>16</v>
      </c>
      <c r="AI2972" s="626">
        <v>0</v>
      </c>
      <c r="AJ2972" s="626">
        <v>0</v>
      </c>
      <c r="AK2972" s="626">
        <v>0</v>
      </c>
      <c r="AL2972" s="626">
        <v>0</v>
      </c>
      <c r="AO2972" s="459" t="s">
        <v>557</v>
      </c>
      <c r="AP2972" s="460" t="s">
        <v>141</v>
      </c>
      <c r="AQ2972" s="438" t="str">
        <f t="shared" si="457"/>
        <v>Dhaka_Metropolitan_BGMEA BGMEA : Jamgora, Ashulia</v>
      </c>
      <c r="AR2972" s="627">
        <v>0</v>
      </c>
      <c r="AS2972" s="627">
        <v>0</v>
      </c>
      <c r="AT2972" s="627">
        <v>0</v>
      </c>
      <c r="AU2972" s="627">
        <v>0</v>
      </c>
      <c r="AV2972" s="627">
        <v>0</v>
      </c>
      <c r="AW2972" s="627">
        <v>0</v>
      </c>
      <c r="AX2972" s="627">
        <v>0</v>
      </c>
      <c r="AY2972" s="627">
        <v>0</v>
      </c>
      <c r="AZ2972" s="627">
        <v>0</v>
      </c>
      <c r="BA2972" s="627">
        <v>0</v>
      </c>
      <c r="BB2972" s="627">
        <v>0</v>
      </c>
      <c r="BC2972" s="627">
        <v>0</v>
      </c>
      <c r="BD2972" s="627">
        <v>0</v>
      </c>
      <c r="BE2972" s="627">
        <v>0</v>
      </c>
      <c r="BF2972" s="627">
        <v>0</v>
      </c>
      <c r="BH2972" s="459" t="s">
        <v>557</v>
      </c>
      <c r="BI2972" s="460" t="s">
        <v>141</v>
      </c>
      <c r="BJ2972" s="438" t="str">
        <f t="shared" si="458"/>
        <v>Dhaka_Metropolitan_BGMEA BGMEA : Jamgora, Ashulia</v>
      </c>
      <c r="BK2972" s="627">
        <v>0</v>
      </c>
      <c r="BL2972" s="627">
        <v>0</v>
      </c>
      <c r="BM2972" s="627">
        <v>0</v>
      </c>
      <c r="BN2972" s="627">
        <v>0</v>
      </c>
      <c r="BO2972" s="627">
        <v>0</v>
      </c>
      <c r="BP2972" s="627">
        <v>0</v>
      </c>
      <c r="BQ2972" s="627">
        <v>0</v>
      </c>
      <c r="BR2972" s="627">
        <v>0</v>
      </c>
      <c r="BS2972" s="627">
        <v>0</v>
      </c>
      <c r="BT2972" s="627">
        <v>0</v>
      </c>
      <c r="BU2972" s="627">
        <v>0</v>
      </c>
      <c r="BV2972" s="627">
        <v>0</v>
      </c>
      <c r="BW2972" s="627">
        <v>0</v>
      </c>
      <c r="BX2972" s="627">
        <v>0</v>
      </c>
      <c r="BY2972" s="627">
        <v>0</v>
      </c>
      <c r="CA2972" s="459" t="s">
        <v>557</v>
      </c>
      <c r="CB2972" s="460" t="s">
        <v>141</v>
      </c>
      <c r="CC2972" s="438" t="str">
        <f t="shared" si="459"/>
        <v>Dhaka_Metropolitan_BGMEA BGMEA : Jamgora, Ashulia</v>
      </c>
      <c r="CD2972" s="627">
        <v>0</v>
      </c>
      <c r="CE2972" s="627">
        <v>0</v>
      </c>
      <c r="CF2972" s="627">
        <v>0</v>
      </c>
      <c r="CG2972" s="627">
        <v>0</v>
      </c>
      <c r="CH2972" s="627">
        <v>0</v>
      </c>
      <c r="CI2972" s="627">
        <v>0</v>
      </c>
      <c r="CJ2972" s="627">
        <v>0</v>
      </c>
      <c r="CK2972" s="627">
        <v>0</v>
      </c>
      <c r="CN2972" s="459" t="s">
        <v>557</v>
      </c>
      <c r="CO2972" s="460" t="s">
        <v>141</v>
      </c>
      <c r="CP2972" s="438" t="str">
        <f t="shared" si="460"/>
        <v>Dhaka_Metropolitan_BGMEA BGMEA : Jamgora, Ashulia</v>
      </c>
      <c r="CQ2972" s="627">
        <v>0</v>
      </c>
      <c r="CR2972" s="627">
        <v>0</v>
      </c>
      <c r="CS2972" s="627">
        <v>0</v>
      </c>
      <c r="CT2972" s="627">
        <v>0</v>
      </c>
      <c r="CU2972" s="627">
        <v>0</v>
      </c>
      <c r="CV2972" s="627">
        <v>0</v>
      </c>
      <c r="CW2972" s="627">
        <v>0</v>
      </c>
      <c r="CX2972" s="627">
        <v>0</v>
      </c>
      <c r="CZ2972" s="459" t="s">
        <v>557</v>
      </c>
      <c r="DA2972" s="460" t="s">
        <v>141</v>
      </c>
      <c r="DB2972" s="438" t="str">
        <f t="shared" si="450"/>
        <v>Dhaka_Metropolitan_BGMEA BGMEA : Jamgora, Ashulia</v>
      </c>
      <c r="DC2972" s="566">
        <v>0</v>
      </c>
      <c r="DD2972"/>
      <c r="DE2972" s="459" t="s">
        <v>557</v>
      </c>
      <c r="DF2972" s="460" t="s">
        <v>141</v>
      </c>
      <c r="DG2972" s="438" t="str">
        <f t="shared" si="451"/>
        <v>Dhaka_Metropolitan_BGMEA BGMEA : Jamgora, Ashulia</v>
      </c>
      <c r="DH2972" s="566">
        <v>0</v>
      </c>
      <c r="DI2972"/>
      <c r="DJ2972" s="459" t="s">
        <v>557</v>
      </c>
      <c r="DK2972" s="460" t="s">
        <v>141</v>
      </c>
      <c r="DL2972" s="438" t="str">
        <f t="shared" si="448"/>
        <v>Dhaka_Metropolitan_BGMEA BGMEA : Jamgora, Ashulia</v>
      </c>
      <c r="DM2972" s="566"/>
      <c r="DN2972"/>
      <c r="DO2972" s="459" t="s">
        <v>557</v>
      </c>
      <c r="DP2972" s="460" t="s">
        <v>141</v>
      </c>
      <c r="DQ2972" s="438" t="str">
        <f t="shared" si="449"/>
        <v>Dhaka_Metropolitan_BGMEA BGMEA : Jamgora, Ashulia</v>
      </c>
      <c r="DR2972" s="566"/>
    </row>
    <row r="2973" spans="1:122" ht="15" hidden="1" x14ac:dyDescent="0.25">
      <c r="A2973" s="394" t="s">
        <v>1050</v>
      </c>
      <c r="B2973" s="35" t="s">
        <v>1111</v>
      </c>
      <c r="C2973" s="393" t="str">
        <f t="shared" si="434"/>
        <v>Dhaka_Metropolitan_KMSS_DSCC KMSS: DSCC, Ward 33, 90/1, Aga Sadek Road, Dhaka</v>
      </c>
      <c r="D2973" s="626">
        <v>18</v>
      </c>
      <c r="E2973" s="626">
        <v>7</v>
      </c>
      <c r="F2973" s="626">
        <v>0</v>
      </c>
      <c r="G2973" s="626">
        <v>0</v>
      </c>
      <c r="H2973" s="626">
        <v>0</v>
      </c>
      <c r="I2973" s="626">
        <v>7</v>
      </c>
      <c r="J2973" s="626">
        <v>0</v>
      </c>
      <c r="K2973" s="626">
        <v>0</v>
      </c>
      <c r="L2973" s="626">
        <v>0</v>
      </c>
      <c r="M2973" s="626">
        <v>0</v>
      </c>
      <c r="N2973" s="626">
        <v>87</v>
      </c>
      <c r="O2973" s="626">
        <v>2</v>
      </c>
      <c r="P2973" s="626">
        <v>0</v>
      </c>
      <c r="Q2973" s="626">
        <v>0</v>
      </c>
      <c r="R2973" s="626">
        <v>0</v>
      </c>
      <c r="U2973" s="394" t="s">
        <v>1050</v>
      </c>
      <c r="V2973" s="35" t="s">
        <v>1111</v>
      </c>
      <c r="W2973" s="393" t="str">
        <f t="shared" si="435"/>
        <v>Dhaka_Metropolitan_KMSS_DSCC KMSS: DSCC, Ward 33, 90/1, Aga Sadek Road, Dhaka</v>
      </c>
      <c r="X2973" s="626">
        <v>11</v>
      </c>
      <c r="Y2973" s="626">
        <v>1</v>
      </c>
      <c r="Z2973" s="626">
        <v>0</v>
      </c>
      <c r="AA2973" s="626">
        <v>0</v>
      </c>
      <c r="AB2973" s="626">
        <v>0</v>
      </c>
      <c r="AC2973" s="626">
        <v>6</v>
      </c>
      <c r="AD2973" s="626">
        <v>0</v>
      </c>
      <c r="AE2973" s="626">
        <v>0</v>
      </c>
      <c r="AF2973" s="626">
        <v>0</v>
      </c>
      <c r="AG2973" s="626">
        <v>0</v>
      </c>
      <c r="AH2973" s="626">
        <v>101</v>
      </c>
      <c r="AI2973" s="626">
        <v>1</v>
      </c>
      <c r="AJ2973" s="626">
        <v>0</v>
      </c>
      <c r="AK2973" s="626">
        <v>0</v>
      </c>
      <c r="AL2973" s="626">
        <v>0</v>
      </c>
      <c r="AO2973" s="394" t="s">
        <v>1050</v>
      </c>
      <c r="AP2973" s="35" t="s">
        <v>1111</v>
      </c>
      <c r="AQ2973" s="393" t="str">
        <f t="shared" si="457"/>
        <v>Dhaka_Metropolitan_KMSS_DSCC KMSS: DSCC, Ward 33, 90/1, Aga Sadek Road, Dhaka</v>
      </c>
      <c r="AR2973" s="627">
        <v>0</v>
      </c>
      <c r="AS2973" s="627">
        <v>0</v>
      </c>
      <c r="AT2973" s="627">
        <v>0</v>
      </c>
      <c r="AU2973" s="627">
        <v>0</v>
      </c>
      <c r="AV2973" s="627">
        <v>0</v>
      </c>
      <c r="AW2973" s="627">
        <v>0</v>
      </c>
      <c r="AX2973" s="627">
        <v>0</v>
      </c>
      <c r="AY2973" s="627">
        <v>0</v>
      </c>
      <c r="AZ2973" s="627">
        <v>0</v>
      </c>
      <c r="BA2973" s="627">
        <v>0</v>
      </c>
      <c r="BB2973" s="627">
        <v>12</v>
      </c>
      <c r="BC2973" s="627">
        <v>0</v>
      </c>
      <c r="BD2973" s="627">
        <v>0</v>
      </c>
      <c r="BE2973" s="627">
        <v>0</v>
      </c>
      <c r="BF2973" s="627">
        <v>0</v>
      </c>
      <c r="BH2973" s="394" t="s">
        <v>1050</v>
      </c>
      <c r="BI2973" s="35" t="s">
        <v>1111</v>
      </c>
      <c r="BJ2973" s="393" t="str">
        <f t="shared" si="458"/>
        <v>Dhaka_Metropolitan_KMSS_DSCC KMSS: DSCC, Ward 33, 90/1, Aga Sadek Road, Dhaka</v>
      </c>
      <c r="BK2973" s="627">
        <v>0</v>
      </c>
      <c r="BL2973" s="627">
        <v>0</v>
      </c>
      <c r="BM2973" s="627">
        <v>0</v>
      </c>
      <c r="BN2973" s="627">
        <v>0</v>
      </c>
      <c r="BO2973" s="627">
        <v>0</v>
      </c>
      <c r="BP2973" s="627">
        <v>0</v>
      </c>
      <c r="BQ2973" s="627">
        <v>0</v>
      </c>
      <c r="BR2973" s="627">
        <v>0</v>
      </c>
      <c r="BS2973" s="627">
        <v>0</v>
      </c>
      <c r="BT2973" s="627">
        <v>0</v>
      </c>
      <c r="BU2973" s="627">
        <v>16</v>
      </c>
      <c r="BV2973" s="627">
        <v>0</v>
      </c>
      <c r="BW2973" s="627">
        <v>0</v>
      </c>
      <c r="BX2973" s="627">
        <v>0</v>
      </c>
      <c r="BY2973" s="627">
        <v>0</v>
      </c>
      <c r="CA2973" s="394" t="s">
        <v>1050</v>
      </c>
      <c r="CB2973" s="35" t="s">
        <v>1111</v>
      </c>
      <c r="CC2973" s="393" t="str">
        <f t="shared" si="459"/>
        <v>Dhaka_Metropolitan_KMSS_DSCC KMSS: DSCC, Ward 33, 90/1, Aga Sadek Road, Dhaka</v>
      </c>
      <c r="CD2973" s="627">
        <v>0</v>
      </c>
      <c r="CE2973" s="627">
        <v>0</v>
      </c>
      <c r="CF2973" s="627">
        <v>0</v>
      </c>
      <c r="CG2973" s="627">
        <v>0</v>
      </c>
      <c r="CH2973" s="627">
        <v>0</v>
      </c>
      <c r="CI2973" s="627">
        <v>0</v>
      </c>
      <c r="CJ2973" s="627">
        <v>0</v>
      </c>
      <c r="CK2973" s="627">
        <v>0</v>
      </c>
      <c r="CN2973" s="394" t="s">
        <v>1050</v>
      </c>
      <c r="CO2973" s="35" t="s">
        <v>1111</v>
      </c>
      <c r="CP2973" s="393" t="str">
        <f t="shared" si="460"/>
        <v>Dhaka_Metropolitan_KMSS_DSCC KMSS: DSCC, Ward 33, 90/1, Aga Sadek Road, Dhaka</v>
      </c>
      <c r="CQ2973" s="627">
        <v>0</v>
      </c>
      <c r="CR2973" s="627">
        <v>0</v>
      </c>
      <c r="CS2973" s="627">
        <v>0</v>
      </c>
      <c r="CT2973" s="627">
        <v>0</v>
      </c>
      <c r="CU2973" s="627">
        <v>0</v>
      </c>
      <c r="CV2973" s="627">
        <v>0</v>
      </c>
      <c r="CW2973" s="627">
        <v>0</v>
      </c>
      <c r="CX2973" s="627">
        <v>0</v>
      </c>
      <c r="CZ2973" s="394" t="s">
        <v>1050</v>
      </c>
      <c r="DA2973" s="35" t="s">
        <v>1111</v>
      </c>
      <c r="DB2973" s="393" t="str">
        <f t="shared" si="450"/>
        <v>Dhaka_Metropolitan_KMSS_DSCC KMSS: DSCC, Ward 33, 90/1, Aga Sadek Road, Dhaka</v>
      </c>
      <c r="DC2973" s="566">
        <v>3</v>
      </c>
      <c r="DD2973"/>
      <c r="DE2973" s="394" t="s">
        <v>1050</v>
      </c>
      <c r="DF2973" s="35" t="s">
        <v>1111</v>
      </c>
      <c r="DG2973" s="393" t="str">
        <f t="shared" si="451"/>
        <v>Dhaka_Metropolitan_KMSS_DSCC KMSS: DSCC, Ward 33, 90/1, Aga Sadek Road, Dhaka</v>
      </c>
      <c r="DH2973" s="566">
        <v>1</v>
      </c>
      <c r="DI2973"/>
      <c r="DJ2973" s="394" t="s">
        <v>1050</v>
      </c>
      <c r="DK2973" s="35" t="s">
        <v>1111</v>
      </c>
      <c r="DL2973" s="393" t="str">
        <f t="shared" si="448"/>
        <v>Dhaka_Metropolitan_KMSS_DSCC KMSS: DSCC, Ward 33, 90/1, Aga Sadek Road, Dhaka</v>
      </c>
      <c r="DM2973" s="566"/>
      <c r="DN2973"/>
      <c r="DO2973" s="394" t="s">
        <v>1050</v>
      </c>
      <c r="DP2973" s="35" t="s">
        <v>1111</v>
      </c>
      <c r="DQ2973" s="393" t="str">
        <f t="shared" si="449"/>
        <v>Dhaka_Metropolitan_KMSS_DSCC KMSS: DSCC, Ward 33, 90/1, Aga Sadek Road, Dhaka</v>
      </c>
      <c r="DR2973" s="566"/>
    </row>
    <row r="2974" spans="1:122" ht="15" hidden="1" x14ac:dyDescent="0.25">
      <c r="A2974" s="394" t="s">
        <v>1050</v>
      </c>
      <c r="B2974" s="454" t="s">
        <v>1112</v>
      </c>
      <c r="C2974" s="393" t="str">
        <f t="shared" si="434"/>
        <v>Dhaka_Metropolitan_KMSS_DSCC KMSS: DSCC, Ward 35, 1 No. Bashabari Lane, Dhaka</v>
      </c>
      <c r="D2974" s="626">
        <v>27</v>
      </c>
      <c r="E2974" s="626">
        <v>6</v>
      </c>
      <c r="F2974" s="626">
        <v>0</v>
      </c>
      <c r="G2974" s="626">
        <v>0</v>
      </c>
      <c r="H2974" s="626">
        <v>0</v>
      </c>
      <c r="I2974" s="626">
        <v>13</v>
      </c>
      <c r="J2974" s="626">
        <v>0</v>
      </c>
      <c r="K2974" s="626">
        <v>0</v>
      </c>
      <c r="L2974" s="626">
        <v>0</v>
      </c>
      <c r="M2974" s="626">
        <v>0</v>
      </c>
      <c r="N2974" s="626">
        <v>72</v>
      </c>
      <c r="O2974" s="626">
        <v>5</v>
      </c>
      <c r="P2974" s="626">
        <v>0</v>
      </c>
      <c r="Q2974" s="626">
        <v>0</v>
      </c>
      <c r="R2974" s="626">
        <v>0</v>
      </c>
      <c r="U2974" s="394" t="s">
        <v>1050</v>
      </c>
      <c r="V2974" s="454" t="s">
        <v>1112</v>
      </c>
      <c r="W2974" s="393" t="str">
        <f t="shared" si="435"/>
        <v>Dhaka_Metropolitan_KMSS_DSCC KMSS: DSCC, Ward 35, 1 No. Bashabari Lane, Dhaka</v>
      </c>
      <c r="X2974" s="626">
        <v>18</v>
      </c>
      <c r="Y2974" s="626">
        <v>3</v>
      </c>
      <c r="Z2974" s="626">
        <v>0</v>
      </c>
      <c r="AA2974" s="626">
        <v>0</v>
      </c>
      <c r="AB2974" s="626">
        <v>0</v>
      </c>
      <c r="AC2974" s="626">
        <v>6</v>
      </c>
      <c r="AD2974" s="626">
        <v>0</v>
      </c>
      <c r="AE2974" s="626">
        <v>0</v>
      </c>
      <c r="AF2974" s="626">
        <v>0</v>
      </c>
      <c r="AG2974" s="626">
        <v>0</v>
      </c>
      <c r="AH2974" s="626">
        <v>93</v>
      </c>
      <c r="AI2974" s="626">
        <v>2</v>
      </c>
      <c r="AJ2974" s="626">
        <v>0</v>
      </c>
      <c r="AK2974" s="626">
        <v>0</v>
      </c>
      <c r="AL2974" s="626">
        <v>0</v>
      </c>
      <c r="AO2974" s="394" t="s">
        <v>1050</v>
      </c>
      <c r="AP2974" s="454" t="s">
        <v>1112</v>
      </c>
      <c r="AQ2974" s="393" t="str">
        <f t="shared" si="457"/>
        <v>Dhaka_Metropolitan_KMSS_DSCC KMSS: DSCC, Ward 35, 1 No. Bashabari Lane, Dhaka</v>
      </c>
      <c r="AR2974" s="627">
        <v>0</v>
      </c>
      <c r="AS2974" s="627">
        <v>0</v>
      </c>
      <c r="AT2974" s="627">
        <v>0</v>
      </c>
      <c r="AU2974" s="627">
        <v>0</v>
      </c>
      <c r="AV2974" s="627">
        <v>0</v>
      </c>
      <c r="AW2974" s="627">
        <v>0</v>
      </c>
      <c r="AX2974" s="627">
        <v>0</v>
      </c>
      <c r="AY2974" s="627">
        <v>0</v>
      </c>
      <c r="AZ2974" s="627">
        <v>0</v>
      </c>
      <c r="BA2974" s="627">
        <v>0</v>
      </c>
      <c r="BB2974" s="627">
        <v>9</v>
      </c>
      <c r="BC2974" s="627">
        <v>0</v>
      </c>
      <c r="BD2974" s="627">
        <v>0</v>
      </c>
      <c r="BE2974" s="627">
        <v>0</v>
      </c>
      <c r="BF2974" s="627">
        <v>0</v>
      </c>
      <c r="BH2974" s="394" t="s">
        <v>1050</v>
      </c>
      <c r="BI2974" s="454" t="s">
        <v>1112</v>
      </c>
      <c r="BJ2974" s="393" t="str">
        <f t="shared" si="458"/>
        <v>Dhaka_Metropolitan_KMSS_DSCC KMSS: DSCC, Ward 35, 1 No. Bashabari Lane, Dhaka</v>
      </c>
      <c r="BK2974" s="627">
        <v>1</v>
      </c>
      <c r="BL2974" s="627">
        <v>0</v>
      </c>
      <c r="BM2974" s="627">
        <v>0</v>
      </c>
      <c r="BN2974" s="627">
        <v>0</v>
      </c>
      <c r="BO2974" s="627">
        <v>0</v>
      </c>
      <c r="BP2974" s="627">
        <v>2</v>
      </c>
      <c r="BQ2974" s="627">
        <v>0</v>
      </c>
      <c r="BR2974" s="627">
        <v>0</v>
      </c>
      <c r="BS2974" s="627">
        <v>0</v>
      </c>
      <c r="BT2974" s="627">
        <v>0</v>
      </c>
      <c r="BU2974" s="627">
        <v>12</v>
      </c>
      <c r="BV2974" s="627">
        <v>0</v>
      </c>
      <c r="BW2974" s="627">
        <v>0</v>
      </c>
      <c r="BX2974" s="627">
        <v>0</v>
      </c>
      <c r="BY2974" s="627">
        <v>0</v>
      </c>
      <c r="CA2974" s="394" t="s">
        <v>1050</v>
      </c>
      <c r="CB2974" s="454" t="s">
        <v>1112</v>
      </c>
      <c r="CC2974" s="393" t="str">
        <f t="shared" si="459"/>
        <v>Dhaka_Metropolitan_KMSS_DSCC KMSS: DSCC, Ward 35, 1 No. Bashabari Lane, Dhaka</v>
      </c>
      <c r="CD2974" s="627">
        <v>0</v>
      </c>
      <c r="CE2974" s="627">
        <v>0</v>
      </c>
      <c r="CF2974" s="627">
        <v>0</v>
      </c>
      <c r="CG2974" s="627">
        <v>0</v>
      </c>
      <c r="CH2974" s="627">
        <v>0</v>
      </c>
      <c r="CI2974" s="627">
        <v>0</v>
      </c>
      <c r="CJ2974" s="627">
        <v>0</v>
      </c>
      <c r="CK2974" s="627">
        <v>0</v>
      </c>
      <c r="CN2974" s="394" t="s">
        <v>1050</v>
      </c>
      <c r="CO2974" s="454" t="s">
        <v>1112</v>
      </c>
      <c r="CP2974" s="393" t="str">
        <f t="shared" si="460"/>
        <v>Dhaka_Metropolitan_KMSS_DSCC KMSS: DSCC, Ward 35, 1 No. Bashabari Lane, Dhaka</v>
      </c>
      <c r="CQ2974" s="627">
        <v>0</v>
      </c>
      <c r="CR2974" s="627">
        <v>0</v>
      </c>
      <c r="CS2974" s="627">
        <v>0</v>
      </c>
      <c r="CT2974" s="627">
        <v>0</v>
      </c>
      <c r="CU2974" s="627">
        <v>0</v>
      </c>
      <c r="CV2974" s="627">
        <v>0</v>
      </c>
      <c r="CW2974" s="627">
        <v>0</v>
      </c>
      <c r="CX2974" s="627">
        <v>0</v>
      </c>
      <c r="CZ2974" s="394" t="s">
        <v>1050</v>
      </c>
      <c r="DA2974" s="454" t="s">
        <v>1112</v>
      </c>
      <c r="DB2974" s="393" t="str">
        <f t="shared" si="450"/>
        <v>Dhaka_Metropolitan_KMSS_DSCC KMSS: DSCC, Ward 35, 1 No. Bashabari Lane, Dhaka</v>
      </c>
      <c r="DC2974" s="566">
        <v>2</v>
      </c>
      <c r="DD2974"/>
      <c r="DE2974" s="394" t="s">
        <v>1050</v>
      </c>
      <c r="DF2974" s="454" t="s">
        <v>1112</v>
      </c>
      <c r="DG2974" s="393" t="str">
        <f t="shared" si="451"/>
        <v>Dhaka_Metropolitan_KMSS_DSCC KMSS: DSCC, Ward 35, 1 No. Bashabari Lane, Dhaka</v>
      </c>
      <c r="DH2974" s="566">
        <v>2</v>
      </c>
      <c r="DI2974"/>
      <c r="DJ2974" s="394" t="s">
        <v>1050</v>
      </c>
      <c r="DK2974" s="454" t="s">
        <v>1112</v>
      </c>
      <c r="DL2974" s="393" t="str">
        <f t="shared" si="448"/>
        <v>Dhaka_Metropolitan_KMSS_DSCC KMSS: DSCC, Ward 35, 1 No. Bashabari Lane, Dhaka</v>
      </c>
      <c r="DM2974" s="566"/>
      <c r="DN2974"/>
      <c r="DO2974" s="394" t="s">
        <v>1050</v>
      </c>
      <c r="DP2974" s="454" t="s">
        <v>1112</v>
      </c>
      <c r="DQ2974" s="393" t="str">
        <f t="shared" si="449"/>
        <v>Dhaka_Metropolitan_KMSS_DSCC KMSS: DSCC, Ward 35, 1 No. Bashabari Lane, Dhaka</v>
      </c>
      <c r="DR2974" s="566"/>
    </row>
    <row r="2975" spans="1:122" ht="15" hidden="1" x14ac:dyDescent="0.25">
      <c r="A2975" s="394" t="s">
        <v>562</v>
      </c>
      <c r="B2975" s="393" t="s">
        <v>716</v>
      </c>
      <c r="C2975" s="393" t="str">
        <f t="shared" si="434"/>
        <v>Dhaka_Metropolitan_GoB Comb M Hospital, Dhaka</v>
      </c>
      <c r="D2975" s="626">
        <v>0</v>
      </c>
      <c r="E2975" s="626"/>
      <c r="F2975" s="626"/>
      <c r="G2975" s="626"/>
      <c r="H2975" s="626"/>
      <c r="I2975" s="626">
        <v>0</v>
      </c>
      <c r="J2975" s="626"/>
      <c r="K2975" s="626"/>
      <c r="L2975" s="626"/>
      <c r="M2975" s="626"/>
      <c r="N2975" s="626">
        <v>0</v>
      </c>
      <c r="O2975" s="626"/>
      <c r="P2975" s="626"/>
      <c r="Q2975" s="626"/>
      <c r="R2975" s="626"/>
      <c r="U2975" s="394" t="s">
        <v>562</v>
      </c>
      <c r="V2975" s="393" t="s">
        <v>716</v>
      </c>
      <c r="W2975" s="393" t="str">
        <f t="shared" si="435"/>
        <v>Dhaka_Metropolitan_GoB Comb M Hospital, Dhaka</v>
      </c>
      <c r="X2975" s="626">
        <v>0</v>
      </c>
      <c r="Y2975" s="626"/>
      <c r="Z2975" s="626"/>
      <c r="AA2975" s="626"/>
      <c r="AB2975" s="626"/>
      <c r="AC2975" s="626">
        <v>0</v>
      </c>
      <c r="AD2975" s="626"/>
      <c r="AE2975" s="626"/>
      <c r="AF2975" s="626"/>
      <c r="AG2975" s="626"/>
      <c r="AH2975" s="626">
        <v>0</v>
      </c>
      <c r="AI2975" s="626"/>
      <c r="AJ2975" s="626"/>
      <c r="AK2975" s="626"/>
      <c r="AL2975" s="626"/>
      <c r="AO2975" s="394" t="s">
        <v>562</v>
      </c>
      <c r="AP2975" s="393" t="s">
        <v>716</v>
      </c>
      <c r="AQ2975" s="393" t="str">
        <f t="shared" si="457"/>
        <v>Dhaka_Metropolitan_GoB Comb M Hospital, Dhaka</v>
      </c>
      <c r="AR2975" s="627">
        <v>0</v>
      </c>
      <c r="AS2975" s="627">
        <v>0</v>
      </c>
      <c r="AT2975" s="627">
        <v>0</v>
      </c>
      <c r="AU2975" s="627">
        <v>0</v>
      </c>
      <c r="AV2975" s="627">
        <v>0</v>
      </c>
      <c r="AW2975" s="627">
        <v>0</v>
      </c>
      <c r="AX2975" s="627">
        <v>0</v>
      </c>
      <c r="AY2975" s="627">
        <v>0</v>
      </c>
      <c r="AZ2975" s="627">
        <v>0</v>
      </c>
      <c r="BA2975" s="627">
        <v>0</v>
      </c>
      <c r="BB2975" s="627">
        <v>0</v>
      </c>
      <c r="BC2975" s="627">
        <v>0</v>
      </c>
      <c r="BD2975" s="627">
        <v>0</v>
      </c>
      <c r="BE2975" s="627">
        <v>0</v>
      </c>
      <c r="BF2975" s="627">
        <v>0</v>
      </c>
      <c r="BH2975" s="394" t="s">
        <v>562</v>
      </c>
      <c r="BI2975" s="393" t="s">
        <v>716</v>
      </c>
      <c r="BJ2975" s="393" t="str">
        <f t="shared" si="458"/>
        <v>Dhaka_Metropolitan_GoB Comb M Hospital, Dhaka</v>
      </c>
      <c r="BK2975" s="627">
        <v>0</v>
      </c>
      <c r="BL2975" s="627">
        <v>0</v>
      </c>
      <c r="BM2975" s="627">
        <v>0</v>
      </c>
      <c r="BN2975" s="627">
        <v>0</v>
      </c>
      <c r="BO2975" s="627">
        <v>0</v>
      </c>
      <c r="BP2975" s="627">
        <v>0</v>
      </c>
      <c r="BQ2975" s="627">
        <v>0</v>
      </c>
      <c r="BR2975" s="627">
        <v>0</v>
      </c>
      <c r="BS2975" s="627">
        <v>0</v>
      </c>
      <c r="BT2975" s="627">
        <v>0</v>
      </c>
      <c r="BU2975" s="627">
        <v>0</v>
      </c>
      <c r="BV2975" s="627">
        <v>0</v>
      </c>
      <c r="BW2975" s="627">
        <v>0</v>
      </c>
      <c r="BX2975" s="627">
        <v>0</v>
      </c>
      <c r="BY2975" s="627">
        <v>0</v>
      </c>
      <c r="CA2975" s="394" t="s">
        <v>562</v>
      </c>
      <c r="CB2975" s="393" t="s">
        <v>716</v>
      </c>
      <c r="CC2975" s="393" t="str">
        <f t="shared" si="459"/>
        <v>Dhaka_Metropolitan_GoB Comb M Hospital, Dhaka</v>
      </c>
      <c r="CD2975" s="628"/>
      <c r="CE2975" s="628"/>
      <c r="CF2975" s="628"/>
      <c r="CG2975" s="628"/>
      <c r="CH2975" s="628"/>
      <c r="CI2975" s="628"/>
      <c r="CJ2975" s="628"/>
      <c r="CK2975" s="628"/>
      <c r="CN2975" s="394" t="s">
        <v>562</v>
      </c>
      <c r="CO2975" s="393" t="s">
        <v>716</v>
      </c>
      <c r="CP2975" s="393" t="str">
        <f t="shared" si="460"/>
        <v>Dhaka_Metropolitan_GoB Comb M Hospital, Dhaka</v>
      </c>
      <c r="CQ2975" s="628"/>
      <c r="CR2975" s="628"/>
      <c r="CS2975" s="628"/>
      <c r="CT2975" s="628"/>
      <c r="CU2975" s="628"/>
      <c r="CV2975" s="628"/>
      <c r="CW2975" s="628"/>
      <c r="CX2975" s="628"/>
      <c r="CZ2975" s="394" t="s">
        <v>562</v>
      </c>
      <c r="DA2975" s="393" t="s">
        <v>716</v>
      </c>
      <c r="DB2975" s="393" t="str">
        <f t="shared" si="450"/>
        <v>Dhaka_Metropolitan_GoB Comb M Hospital, Dhaka</v>
      </c>
      <c r="DC2975" s="566"/>
      <c r="DD2975"/>
      <c r="DE2975" s="394" t="s">
        <v>562</v>
      </c>
      <c r="DF2975" s="393" t="s">
        <v>716</v>
      </c>
      <c r="DG2975" s="393" t="str">
        <f t="shared" si="451"/>
        <v>Dhaka_Metropolitan_GoB Comb M Hospital, Dhaka</v>
      </c>
      <c r="DH2975" s="566"/>
      <c r="DI2975"/>
      <c r="DJ2975" s="394" t="s">
        <v>562</v>
      </c>
      <c r="DK2975" s="393" t="s">
        <v>716</v>
      </c>
      <c r="DL2975" s="393" t="str">
        <f t="shared" si="448"/>
        <v>Dhaka_Metropolitan_GoB Comb M Hospital, Dhaka</v>
      </c>
      <c r="DM2975" s="566"/>
      <c r="DN2975"/>
      <c r="DO2975" s="394" t="s">
        <v>562</v>
      </c>
      <c r="DP2975" s="393" t="s">
        <v>716</v>
      </c>
      <c r="DQ2975" s="393" t="str">
        <f t="shared" si="449"/>
        <v>Dhaka_Metropolitan_GoB Comb M Hospital, Dhaka</v>
      </c>
      <c r="DR2975" s="566"/>
    </row>
    <row r="2976" spans="1:122" ht="15" hidden="1" x14ac:dyDescent="0.25">
      <c r="A2976" s="394" t="s">
        <v>559</v>
      </c>
      <c r="B2976" s="402" t="s">
        <v>1201</v>
      </c>
      <c r="C2976" s="393" t="str">
        <f t="shared" si="434"/>
        <v>Dhaka_Metropolitan_CWFD CWFD : Ward 2(N): Pallabi</v>
      </c>
      <c r="D2976" s="626">
        <v>16</v>
      </c>
      <c r="E2976" s="626">
        <v>5</v>
      </c>
      <c r="F2976" s="626">
        <v>0</v>
      </c>
      <c r="G2976" s="626">
        <v>0</v>
      </c>
      <c r="H2976" s="626">
        <v>0</v>
      </c>
      <c r="I2976" s="626">
        <v>9</v>
      </c>
      <c r="J2976" s="626">
        <v>0</v>
      </c>
      <c r="K2976" s="626">
        <v>0</v>
      </c>
      <c r="L2976" s="626">
        <v>0</v>
      </c>
      <c r="M2976" s="626">
        <v>0</v>
      </c>
      <c r="N2976" s="626">
        <v>37</v>
      </c>
      <c r="O2976" s="626">
        <v>1</v>
      </c>
      <c r="P2976" s="626">
        <v>0</v>
      </c>
      <c r="Q2976" s="626">
        <v>0</v>
      </c>
      <c r="R2976" s="626">
        <v>0</v>
      </c>
      <c r="U2976" s="394" t="s">
        <v>559</v>
      </c>
      <c r="V2976" s="402" t="s">
        <v>1201</v>
      </c>
      <c r="W2976" s="393" t="str">
        <f t="shared" si="435"/>
        <v>Dhaka_Metropolitan_CWFD CWFD : Ward 2(N): Pallabi</v>
      </c>
      <c r="X2976" s="626">
        <v>11</v>
      </c>
      <c r="Y2976" s="626">
        <v>4</v>
      </c>
      <c r="Z2976" s="626">
        <v>0</v>
      </c>
      <c r="AA2976" s="626">
        <v>0</v>
      </c>
      <c r="AB2976" s="626">
        <v>0</v>
      </c>
      <c r="AC2976" s="626">
        <v>6</v>
      </c>
      <c r="AD2976" s="626">
        <v>5</v>
      </c>
      <c r="AE2976" s="626">
        <v>0</v>
      </c>
      <c r="AF2976" s="626">
        <v>0</v>
      </c>
      <c r="AG2976" s="626">
        <v>0</v>
      </c>
      <c r="AH2976" s="626">
        <v>68</v>
      </c>
      <c r="AI2976" s="626">
        <v>5</v>
      </c>
      <c r="AJ2976" s="626">
        <v>0</v>
      </c>
      <c r="AK2976" s="626">
        <v>0</v>
      </c>
      <c r="AL2976" s="626">
        <v>0</v>
      </c>
      <c r="AO2976" s="394" t="s">
        <v>559</v>
      </c>
      <c r="AP2976" s="402" t="s">
        <v>1201</v>
      </c>
      <c r="AQ2976" s="393" t="str">
        <f t="shared" si="457"/>
        <v>Dhaka_Metropolitan_CWFD CWFD : Ward 2(N): Pallabi</v>
      </c>
      <c r="AR2976" s="627">
        <v>0</v>
      </c>
      <c r="AS2976" s="627">
        <v>0</v>
      </c>
      <c r="AT2976" s="627">
        <v>0</v>
      </c>
      <c r="AU2976" s="627">
        <v>0</v>
      </c>
      <c r="AV2976" s="627">
        <v>0</v>
      </c>
      <c r="AW2976" s="627">
        <v>2</v>
      </c>
      <c r="AX2976" s="627">
        <v>0</v>
      </c>
      <c r="AY2976" s="627">
        <v>0</v>
      </c>
      <c r="AZ2976" s="627">
        <v>0</v>
      </c>
      <c r="BA2976" s="627">
        <v>0</v>
      </c>
      <c r="BB2976" s="627">
        <v>4</v>
      </c>
      <c r="BC2976" s="627">
        <v>0</v>
      </c>
      <c r="BD2976" s="627">
        <v>0</v>
      </c>
      <c r="BE2976" s="627">
        <v>0</v>
      </c>
      <c r="BF2976" s="627">
        <v>0</v>
      </c>
      <c r="BH2976" s="394" t="s">
        <v>559</v>
      </c>
      <c r="BI2976" s="402" t="s">
        <v>1201</v>
      </c>
      <c r="BJ2976" s="393" t="str">
        <f t="shared" si="458"/>
        <v>Dhaka_Metropolitan_CWFD CWFD : Ward 2(N): Pallabi</v>
      </c>
      <c r="BK2976" s="627">
        <v>0</v>
      </c>
      <c r="BL2976" s="627">
        <v>0</v>
      </c>
      <c r="BM2976" s="627">
        <v>0</v>
      </c>
      <c r="BN2976" s="627">
        <v>0</v>
      </c>
      <c r="BO2976" s="627">
        <v>0</v>
      </c>
      <c r="BP2976" s="627">
        <v>0</v>
      </c>
      <c r="BQ2976" s="627">
        <v>0</v>
      </c>
      <c r="BR2976" s="627">
        <v>0</v>
      </c>
      <c r="BS2976" s="627">
        <v>0</v>
      </c>
      <c r="BT2976" s="627">
        <v>0</v>
      </c>
      <c r="BU2976" s="627">
        <v>6</v>
      </c>
      <c r="BV2976" s="627">
        <v>0</v>
      </c>
      <c r="BW2976" s="627">
        <v>0</v>
      </c>
      <c r="BX2976" s="627">
        <v>0</v>
      </c>
      <c r="BY2976" s="627">
        <v>0</v>
      </c>
      <c r="CA2976" s="394" t="s">
        <v>559</v>
      </c>
      <c r="CB2976" s="402" t="s">
        <v>1201</v>
      </c>
      <c r="CC2976" s="393" t="str">
        <f t="shared" si="459"/>
        <v>Dhaka_Metropolitan_CWFD CWFD : Ward 2(N): Pallabi</v>
      </c>
      <c r="CD2976" s="627">
        <v>0</v>
      </c>
      <c r="CE2976" s="627">
        <v>0</v>
      </c>
      <c r="CF2976" s="627">
        <v>0</v>
      </c>
      <c r="CG2976" s="627">
        <v>0</v>
      </c>
      <c r="CH2976" s="627">
        <v>0</v>
      </c>
      <c r="CI2976" s="627">
        <v>0</v>
      </c>
      <c r="CJ2976" s="627">
        <v>0</v>
      </c>
      <c r="CK2976" s="627">
        <v>0</v>
      </c>
      <c r="CN2976" s="394" t="s">
        <v>559</v>
      </c>
      <c r="CO2976" s="402" t="s">
        <v>1201</v>
      </c>
      <c r="CP2976" s="393" t="str">
        <f t="shared" si="460"/>
        <v>Dhaka_Metropolitan_CWFD CWFD : Ward 2(N): Pallabi</v>
      </c>
      <c r="CQ2976" s="627">
        <v>0</v>
      </c>
      <c r="CR2976" s="627">
        <v>0</v>
      </c>
      <c r="CS2976" s="627">
        <v>0</v>
      </c>
      <c r="CT2976" s="627">
        <v>0</v>
      </c>
      <c r="CU2976" s="627">
        <v>0</v>
      </c>
      <c r="CV2976" s="627">
        <v>0</v>
      </c>
      <c r="CW2976" s="627">
        <v>0</v>
      </c>
      <c r="CX2976" s="627">
        <v>0</v>
      </c>
      <c r="CZ2976" s="394" t="s">
        <v>559</v>
      </c>
      <c r="DA2976" s="402" t="s">
        <v>1201</v>
      </c>
      <c r="DB2976" s="393" t="str">
        <f t="shared" si="450"/>
        <v>Dhaka_Metropolitan_CWFD CWFD : Ward 2(N): Pallabi</v>
      </c>
      <c r="DC2976" s="566">
        <v>0</v>
      </c>
      <c r="DD2976"/>
      <c r="DE2976" s="394" t="s">
        <v>559</v>
      </c>
      <c r="DF2976" s="402" t="s">
        <v>1201</v>
      </c>
      <c r="DG2976" s="393" t="str">
        <f t="shared" si="451"/>
        <v>Dhaka_Metropolitan_CWFD CWFD : Ward 2(N): Pallabi</v>
      </c>
      <c r="DH2976" s="566">
        <v>4</v>
      </c>
      <c r="DI2976"/>
      <c r="DJ2976" s="394" t="s">
        <v>559</v>
      </c>
      <c r="DK2976" s="402" t="s">
        <v>1201</v>
      </c>
      <c r="DL2976" s="393" t="str">
        <f t="shared" si="448"/>
        <v>Dhaka_Metropolitan_CWFD CWFD : Ward 2(N): Pallabi</v>
      </c>
      <c r="DM2976" s="566"/>
      <c r="DN2976"/>
      <c r="DO2976" s="394" t="s">
        <v>559</v>
      </c>
      <c r="DP2976" s="402" t="s">
        <v>1201</v>
      </c>
      <c r="DQ2976" s="393" t="str">
        <f t="shared" si="449"/>
        <v>Dhaka_Metropolitan_CWFD CWFD : Ward 2(N): Pallabi</v>
      </c>
      <c r="DR2976" s="566"/>
    </row>
    <row r="2977" spans="1:122" ht="15" hidden="1" x14ac:dyDescent="0.25">
      <c r="A2977" s="394" t="s">
        <v>559</v>
      </c>
      <c r="B2977" s="402" t="s">
        <v>1202</v>
      </c>
      <c r="C2977" s="393" t="str">
        <f t="shared" ref="C2977:C3003" si="461">A2977&amp;" "&amp;B2977</f>
        <v>Dhaka_Metropolitan_CWFD CWFD:  Ward 24(N): Tejgaon</v>
      </c>
      <c r="D2977" s="626">
        <v>10</v>
      </c>
      <c r="E2977" s="626">
        <v>0</v>
      </c>
      <c r="F2977" s="626">
        <v>0</v>
      </c>
      <c r="G2977" s="626">
        <v>0</v>
      </c>
      <c r="H2977" s="626">
        <v>0</v>
      </c>
      <c r="I2977" s="626">
        <v>7</v>
      </c>
      <c r="J2977" s="626">
        <v>0</v>
      </c>
      <c r="K2977" s="626">
        <v>0</v>
      </c>
      <c r="L2977" s="626">
        <v>0</v>
      </c>
      <c r="M2977" s="626">
        <v>0</v>
      </c>
      <c r="N2977" s="626">
        <v>42</v>
      </c>
      <c r="O2977" s="626">
        <v>4</v>
      </c>
      <c r="P2977" s="626">
        <v>0</v>
      </c>
      <c r="Q2977" s="626">
        <v>0</v>
      </c>
      <c r="R2977" s="626">
        <v>0</v>
      </c>
      <c r="U2977" s="394" t="s">
        <v>559</v>
      </c>
      <c r="V2977" s="402" t="s">
        <v>1202</v>
      </c>
      <c r="W2977" s="393" t="str">
        <f t="shared" ref="W2977:W3003" si="462">U2977&amp;" "&amp;V2977</f>
        <v>Dhaka_Metropolitan_CWFD CWFD:  Ward 24(N): Tejgaon</v>
      </c>
      <c r="X2977" s="626">
        <v>5</v>
      </c>
      <c r="Y2977" s="626">
        <v>1</v>
      </c>
      <c r="Z2977" s="626">
        <v>0</v>
      </c>
      <c r="AA2977" s="626">
        <v>0</v>
      </c>
      <c r="AB2977" s="626">
        <v>0</v>
      </c>
      <c r="AC2977" s="626">
        <v>2</v>
      </c>
      <c r="AD2977" s="626">
        <v>0</v>
      </c>
      <c r="AE2977" s="626">
        <v>0</v>
      </c>
      <c r="AF2977" s="626">
        <v>0</v>
      </c>
      <c r="AG2977" s="626">
        <v>0</v>
      </c>
      <c r="AH2977" s="626">
        <v>46</v>
      </c>
      <c r="AI2977" s="626">
        <v>2</v>
      </c>
      <c r="AJ2977" s="626">
        <v>0</v>
      </c>
      <c r="AK2977" s="626">
        <v>0</v>
      </c>
      <c r="AL2977" s="626">
        <v>0</v>
      </c>
      <c r="AO2977" s="394" t="s">
        <v>559</v>
      </c>
      <c r="AP2977" s="402" t="s">
        <v>1202</v>
      </c>
      <c r="AQ2977" s="393" t="str">
        <f t="shared" si="457"/>
        <v>Dhaka_Metropolitan_CWFD CWFD:  Ward 24(N): Tejgaon</v>
      </c>
      <c r="AR2977" s="627">
        <v>0</v>
      </c>
      <c r="AS2977" s="627">
        <v>0</v>
      </c>
      <c r="AT2977" s="627">
        <v>0</v>
      </c>
      <c r="AU2977" s="627">
        <v>0</v>
      </c>
      <c r="AV2977" s="627">
        <v>0</v>
      </c>
      <c r="AW2977" s="627">
        <v>0</v>
      </c>
      <c r="AX2977" s="627">
        <v>0</v>
      </c>
      <c r="AY2977" s="627">
        <v>0</v>
      </c>
      <c r="AZ2977" s="627">
        <v>0</v>
      </c>
      <c r="BA2977" s="627">
        <v>0</v>
      </c>
      <c r="BB2977" s="627">
        <v>6</v>
      </c>
      <c r="BC2977" s="627">
        <v>0</v>
      </c>
      <c r="BD2977" s="627">
        <v>0</v>
      </c>
      <c r="BE2977" s="627">
        <v>0</v>
      </c>
      <c r="BF2977" s="627">
        <v>0</v>
      </c>
      <c r="BH2977" s="394" t="s">
        <v>559</v>
      </c>
      <c r="BI2977" s="402" t="s">
        <v>1202</v>
      </c>
      <c r="BJ2977" s="393" t="str">
        <f t="shared" si="458"/>
        <v>Dhaka_Metropolitan_CWFD CWFD:  Ward 24(N): Tejgaon</v>
      </c>
      <c r="BK2977" s="627">
        <v>0</v>
      </c>
      <c r="BL2977" s="627">
        <v>0</v>
      </c>
      <c r="BM2977" s="627">
        <v>0</v>
      </c>
      <c r="BN2977" s="627">
        <v>0</v>
      </c>
      <c r="BO2977" s="627">
        <v>0</v>
      </c>
      <c r="BP2977" s="627">
        <v>0</v>
      </c>
      <c r="BQ2977" s="627">
        <v>0</v>
      </c>
      <c r="BR2977" s="627">
        <v>0</v>
      </c>
      <c r="BS2977" s="627">
        <v>0</v>
      </c>
      <c r="BT2977" s="627">
        <v>0</v>
      </c>
      <c r="BU2977" s="627">
        <v>4</v>
      </c>
      <c r="BV2977" s="627">
        <v>0</v>
      </c>
      <c r="BW2977" s="627">
        <v>0</v>
      </c>
      <c r="BX2977" s="627">
        <v>0</v>
      </c>
      <c r="BY2977" s="627">
        <v>0</v>
      </c>
      <c r="CA2977" s="394" t="s">
        <v>559</v>
      </c>
      <c r="CB2977" s="402" t="s">
        <v>1202</v>
      </c>
      <c r="CC2977" s="393" t="str">
        <f t="shared" si="459"/>
        <v>Dhaka_Metropolitan_CWFD CWFD:  Ward 24(N): Tejgaon</v>
      </c>
      <c r="CD2977" s="627">
        <v>0</v>
      </c>
      <c r="CE2977" s="627">
        <v>0</v>
      </c>
      <c r="CF2977" s="627">
        <v>0</v>
      </c>
      <c r="CG2977" s="627">
        <v>0</v>
      </c>
      <c r="CH2977" s="627">
        <v>0</v>
      </c>
      <c r="CI2977" s="627">
        <v>0</v>
      </c>
      <c r="CJ2977" s="627">
        <v>0</v>
      </c>
      <c r="CK2977" s="627">
        <v>0</v>
      </c>
      <c r="CN2977" s="394" t="s">
        <v>559</v>
      </c>
      <c r="CO2977" s="402" t="s">
        <v>1202</v>
      </c>
      <c r="CP2977" s="393" t="str">
        <f t="shared" si="460"/>
        <v>Dhaka_Metropolitan_CWFD CWFD:  Ward 24(N): Tejgaon</v>
      </c>
      <c r="CQ2977" s="627">
        <v>0</v>
      </c>
      <c r="CR2977" s="627">
        <v>0</v>
      </c>
      <c r="CS2977" s="627">
        <v>0</v>
      </c>
      <c r="CT2977" s="627">
        <v>0</v>
      </c>
      <c r="CU2977" s="627">
        <v>0</v>
      </c>
      <c r="CV2977" s="627">
        <v>0</v>
      </c>
      <c r="CW2977" s="627">
        <v>0</v>
      </c>
      <c r="CX2977" s="627">
        <v>0</v>
      </c>
      <c r="CZ2977" s="394" t="s">
        <v>559</v>
      </c>
      <c r="DA2977" s="402" t="s">
        <v>1202</v>
      </c>
      <c r="DB2977" s="393" t="str">
        <f t="shared" si="450"/>
        <v>Dhaka_Metropolitan_CWFD CWFD:  Ward 24(N): Tejgaon</v>
      </c>
      <c r="DC2977" s="566">
        <v>0</v>
      </c>
      <c r="DD2977"/>
      <c r="DE2977" s="394" t="s">
        <v>559</v>
      </c>
      <c r="DF2977" s="402" t="s">
        <v>1202</v>
      </c>
      <c r="DG2977" s="393" t="str">
        <f t="shared" si="451"/>
        <v>Dhaka_Metropolitan_CWFD CWFD:  Ward 24(N): Tejgaon</v>
      </c>
      <c r="DH2977" s="566">
        <v>0</v>
      </c>
      <c r="DI2977"/>
      <c r="DJ2977" s="394" t="s">
        <v>559</v>
      </c>
      <c r="DK2977" s="402" t="s">
        <v>1202</v>
      </c>
      <c r="DL2977" s="393" t="str">
        <f t="shared" si="448"/>
        <v>Dhaka_Metropolitan_CWFD CWFD:  Ward 24(N): Tejgaon</v>
      </c>
      <c r="DM2977" s="566"/>
      <c r="DN2977"/>
      <c r="DO2977" s="394" t="s">
        <v>559</v>
      </c>
      <c r="DP2977" s="402" t="s">
        <v>1202</v>
      </c>
      <c r="DQ2977" s="393" t="str">
        <f t="shared" si="449"/>
        <v>Dhaka_Metropolitan_CWFD CWFD:  Ward 24(N): Tejgaon</v>
      </c>
      <c r="DR2977" s="566"/>
    </row>
    <row r="2978" spans="1:122" ht="15" hidden="1" x14ac:dyDescent="0.25">
      <c r="A2978" s="394" t="s">
        <v>559</v>
      </c>
      <c r="B2978" s="402" t="s">
        <v>1203</v>
      </c>
      <c r="C2978" s="393" t="str">
        <f t="shared" si="461"/>
        <v>Dhaka_Metropolitan_CWFD CWFD:  Ward 53(S): East Jurain</v>
      </c>
      <c r="D2978" s="626">
        <v>6</v>
      </c>
      <c r="E2978" s="626">
        <v>2</v>
      </c>
      <c r="F2978" s="626">
        <v>0</v>
      </c>
      <c r="G2978" s="626">
        <v>0</v>
      </c>
      <c r="H2978" s="626">
        <v>0</v>
      </c>
      <c r="I2978" s="626">
        <v>4</v>
      </c>
      <c r="J2978" s="626">
        <v>0</v>
      </c>
      <c r="K2978" s="626">
        <v>0</v>
      </c>
      <c r="L2978" s="626">
        <v>0</v>
      </c>
      <c r="M2978" s="626">
        <v>0</v>
      </c>
      <c r="N2978" s="626">
        <v>12</v>
      </c>
      <c r="O2978" s="626">
        <v>0</v>
      </c>
      <c r="P2978" s="626">
        <v>0</v>
      </c>
      <c r="Q2978" s="626">
        <v>0</v>
      </c>
      <c r="R2978" s="626">
        <v>0</v>
      </c>
      <c r="U2978" s="394" t="s">
        <v>559</v>
      </c>
      <c r="V2978" s="402" t="s">
        <v>1203</v>
      </c>
      <c r="W2978" s="393" t="str">
        <f t="shared" si="462"/>
        <v>Dhaka_Metropolitan_CWFD CWFD:  Ward 53(S): East Jurain</v>
      </c>
      <c r="X2978" s="626">
        <v>3</v>
      </c>
      <c r="Y2978" s="626">
        <v>0</v>
      </c>
      <c r="Z2978" s="626">
        <v>0</v>
      </c>
      <c r="AA2978" s="626">
        <v>0</v>
      </c>
      <c r="AB2978" s="626">
        <v>0</v>
      </c>
      <c r="AC2978" s="626">
        <v>7</v>
      </c>
      <c r="AD2978" s="626">
        <v>1</v>
      </c>
      <c r="AE2978" s="626">
        <v>0</v>
      </c>
      <c r="AF2978" s="626">
        <v>0</v>
      </c>
      <c r="AG2978" s="626">
        <v>0</v>
      </c>
      <c r="AH2978" s="626">
        <v>11</v>
      </c>
      <c r="AI2978" s="626">
        <v>0</v>
      </c>
      <c r="AJ2978" s="626">
        <v>0</v>
      </c>
      <c r="AK2978" s="626">
        <v>0</v>
      </c>
      <c r="AL2978" s="626">
        <v>0</v>
      </c>
      <c r="AO2978" s="394" t="s">
        <v>559</v>
      </c>
      <c r="AP2978" s="402" t="s">
        <v>1203</v>
      </c>
      <c r="AQ2978" s="393" t="str">
        <f t="shared" si="457"/>
        <v>Dhaka_Metropolitan_CWFD CWFD:  Ward 53(S): East Jurain</v>
      </c>
      <c r="AR2978" s="627">
        <v>0</v>
      </c>
      <c r="AS2978" s="627">
        <v>0</v>
      </c>
      <c r="AT2978" s="627">
        <v>0</v>
      </c>
      <c r="AU2978" s="627">
        <v>0</v>
      </c>
      <c r="AV2978" s="627">
        <v>0</v>
      </c>
      <c r="AW2978" s="627">
        <v>0</v>
      </c>
      <c r="AX2978" s="627">
        <v>0</v>
      </c>
      <c r="AY2978" s="627">
        <v>0</v>
      </c>
      <c r="AZ2978" s="627">
        <v>0</v>
      </c>
      <c r="BA2978" s="627">
        <v>0</v>
      </c>
      <c r="BB2978" s="627">
        <v>0</v>
      </c>
      <c r="BC2978" s="627">
        <v>0</v>
      </c>
      <c r="BD2978" s="627">
        <v>0</v>
      </c>
      <c r="BE2978" s="627">
        <v>0</v>
      </c>
      <c r="BF2978" s="627">
        <v>0</v>
      </c>
      <c r="BH2978" s="394" t="s">
        <v>559</v>
      </c>
      <c r="BI2978" s="402" t="s">
        <v>1203</v>
      </c>
      <c r="BJ2978" s="393" t="str">
        <f t="shared" si="458"/>
        <v>Dhaka_Metropolitan_CWFD CWFD:  Ward 53(S): East Jurain</v>
      </c>
      <c r="BK2978" s="627">
        <v>0</v>
      </c>
      <c r="BL2978" s="627">
        <v>0</v>
      </c>
      <c r="BM2978" s="627">
        <v>0</v>
      </c>
      <c r="BN2978" s="627">
        <v>0</v>
      </c>
      <c r="BO2978" s="627">
        <v>0</v>
      </c>
      <c r="BP2978" s="627">
        <v>1</v>
      </c>
      <c r="BQ2978" s="627">
        <v>0</v>
      </c>
      <c r="BR2978" s="627">
        <v>0</v>
      </c>
      <c r="BS2978" s="627">
        <v>0</v>
      </c>
      <c r="BT2978" s="627">
        <v>0</v>
      </c>
      <c r="BU2978" s="627">
        <v>1</v>
      </c>
      <c r="BV2978" s="627">
        <v>0</v>
      </c>
      <c r="BW2978" s="627">
        <v>0</v>
      </c>
      <c r="BX2978" s="627">
        <v>0</v>
      </c>
      <c r="BY2978" s="627">
        <v>0</v>
      </c>
      <c r="CA2978" s="394" t="s">
        <v>559</v>
      </c>
      <c r="CB2978" s="402" t="s">
        <v>1203</v>
      </c>
      <c r="CC2978" s="393" t="str">
        <f t="shared" si="459"/>
        <v>Dhaka_Metropolitan_CWFD CWFD:  Ward 53(S): East Jurain</v>
      </c>
      <c r="CD2978" s="627">
        <v>0</v>
      </c>
      <c r="CE2978" s="627">
        <v>0</v>
      </c>
      <c r="CF2978" s="627">
        <v>0</v>
      </c>
      <c r="CG2978" s="627">
        <v>0</v>
      </c>
      <c r="CH2978" s="627">
        <v>0</v>
      </c>
      <c r="CI2978" s="627">
        <v>0</v>
      </c>
      <c r="CJ2978" s="627">
        <v>0</v>
      </c>
      <c r="CK2978" s="627">
        <v>0</v>
      </c>
      <c r="CN2978" s="394" t="s">
        <v>559</v>
      </c>
      <c r="CO2978" s="402" t="s">
        <v>1203</v>
      </c>
      <c r="CP2978" s="393" t="str">
        <f t="shared" si="460"/>
        <v>Dhaka_Metropolitan_CWFD CWFD:  Ward 53(S): East Jurain</v>
      </c>
      <c r="CQ2978" s="627">
        <v>0</v>
      </c>
      <c r="CR2978" s="627">
        <v>0</v>
      </c>
      <c r="CS2978" s="627">
        <v>0</v>
      </c>
      <c r="CT2978" s="627">
        <v>0</v>
      </c>
      <c r="CU2978" s="627">
        <v>0</v>
      </c>
      <c r="CV2978" s="627">
        <v>0</v>
      </c>
      <c r="CW2978" s="627">
        <v>0</v>
      </c>
      <c r="CX2978" s="627">
        <v>0</v>
      </c>
      <c r="CZ2978" s="394" t="s">
        <v>559</v>
      </c>
      <c r="DA2978" s="402" t="s">
        <v>1203</v>
      </c>
      <c r="DB2978" s="393" t="str">
        <f t="shared" si="450"/>
        <v>Dhaka_Metropolitan_CWFD CWFD:  Ward 53(S): East Jurain</v>
      </c>
      <c r="DC2978" s="566">
        <v>0</v>
      </c>
      <c r="DD2978"/>
      <c r="DE2978" s="394" t="s">
        <v>559</v>
      </c>
      <c r="DF2978" s="402" t="s">
        <v>1203</v>
      </c>
      <c r="DG2978" s="393" t="str">
        <f t="shared" si="451"/>
        <v>Dhaka_Metropolitan_CWFD CWFD:  Ward 53(S): East Jurain</v>
      </c>
      <c r="DH2978" s="566">
        <v>0</v>
      </c>
      <c r="DI2978"/>
      <c r="DJ2978" s="394" t="s">
        <v>559</v>
      </c>
      <c r="DK2978" s="402" t="s">
        <v>1203</v>
      </c>
      <c r="DL2978" s="393" t="str">
        <f t="shared" si="448"/>
        <v>Dhaka_Metropolitan_CWFD CWFD:  Ward 53(S): East Jurain</v>
      </c>
      <c r="DM2978" s="566"/>
      <c r="DN2978"/>
      <c r="DO2978" s="394" t="s">
        <v>559</v>
      </c>
      <c r="DP2978" s="402" t="s">
        <v>1203</v>
      </c>
      <c r="DQ2978" s="393" t="str">
        <f t="shared" si="449"/>
        <v>Dhaka_Metropolitan_CWFD CWFD:  Ward 53(S): East Jurain</v>
      </c>
      <c r="DR2978" s="566"/>
    </row>
    <row r="2979" spans="1:122" ht="15" hidden="1" x14ac:dyDescent="0.25">
      <c r="A2979" s="394" t="s">
        <v>559</v>
      </c>
      <c r="B2979" s="402" t="s">
        <v>712</v>
      </c>
      <c r="C2979" s="393" t="str">
        <f t="shared" si="461"/>
        <v>Dhaka_Metropolitan_CWFD CWFD: Ward 25&amp;26(S): Lalbag</v>
      </c>
      <c r="D2979" s="626">
        <v>10</v>
      </c>
      <c r="E2979" s="626">
        <v>2</v>
      </c>
      <c r="F2979" s="626">
        <v>0</v>
      </c>
      <c r="G2979" s="626">
        <v>0</v>
      </c>
      <c r="H2979" s="626">
        <v>0</v>
      </c>
      <c r="I2979" s="626">
        <v>1</v>
      </c>
      <c r="J2979" s="626">
        <v>1</v>
      </c>
      <c r="K2979" s="626">
        <v>0</v>
      </c>
      <c r="L2979" s="626">
        <v>0</v>
      </c>
      <c r="M2979" s="626">
        <v>0</v>
      </c>
      <c r="N2979" s="626">
        <v>26</v>
      </c>
      <c r="O2979" s="626">
        <v>2</v>
      </c>
      <c r="P2979" s="626">
        <v>0</v>
      </c>
      <c r="Q2979" s="626">
        <v>0</v>
      </c>
      <c r="R2979" s="626">
        <v>0</v>
      </c>
      <c r="U2979" s="394" t="s">
        <v>559</v>
      </c>
      <c r="V2979" s="402" t="s">
        <v>712</v>
      </c>
      <c r="W2979" s="393" t="str">
        <f t="shared" si="462"/>
        <v>Dhaka_Metropolitan_CWFD CWFD: Ward 25&amp;26(S): Lalbag</v>
      </c>
      <c r="X2979" s="626">
        <v>11</v>
      </c>
      <c r="Y2979" s="626">
        <v>0</v>
      </c>
      <c r="Z2979" s="626">
        <v>0</v>
      </c>
      <c r="AA2979" s="626">
        <v>0</v>
      </c>
      <c r="AB2979" s="626">
        <v>0</v>
      </c>
      <c r="AC2979" s="626">
        <v>1</v>
      </c>
      <c r="AD2979" s="626">
        <v>0</v>
      </c>
      <c r="AE2979" s="626">
        <v>0</v>
      </c>
      <c r="AF2979" s="626">
        <v>0</v>
      </c>
      <c r="AG2979" s="626">
        <v>0</v>
      </c>
      <c r="AH2979" s="626">
        <v>41</v>
      </c>
      <c r="AI2979" s="626">
        <v>4</v>
      </c>
      <c r="AJ2979" s="626">
        <v>0</v>
      </c>
      <c r="AK2979" s="626">
        <v>0</v>
      </c>
      <c r="AL2979" s="626">
        <v>0</v>
      </c>
      <c r="AO2979" s="394" t="s">
        <v>559</v>
      </c>
      <c r="AP2979" s="402" t="s">
        <v>712</v>
      </c>
      <c r="AQ2979" s="393" t="str">
        <f t="shared" si="457"/>
        <v>Dhaka_Metropolitan_CWFD CWFD: Ward 25&amp;26(S): Lalbag</v>
      </c>
      <c r="AR2979" s="627">
        <v>0</v>
      </c>
      <c r="AS2979" s="627">
        <v>0</v>
      </c>
      <c r="AT2979" s="627">
        <v>0</v>
      </c>
      <c r="AU2979" s="627">
        <v>0</v>
      </c>
      <c r="AV2979" s="627">
        <v>0</v>
      </c>
      <c r="AW2979" s="627">
        <v>0</v>
      </c>
      <c r="AX2979" s="627">
        <v>0</v>
      </c>
      <c r="AY2979" s="627">
        <v>0</v>
      </c>
      <c r="AZ2979" s="627">
        <v>0</v>
      </c>
      <c r="BA2979" s="627">
        <v>0</v>
      </c>
      <c r="BB2979" s="627">
        <v>3</v>
      </c>
      <c r="BC2979" s="627">
        <v>0</v>
      </c>
      <c r="BD2979" s="627">
        <v>0</v>
      </c>
      <c r="BE2979" s="627">
        <v>0</v>
      </c>
      <c r="BF2979" s="627">
        <v>0</v>
      </c>
      <c r="BH2979" s="394" t="s">
        <v>559</v>
      </c>
      <c r="BI2979" s="402" t="s">
        <v>712</v>
      </c>
      <c r="BJ2979" s="393" t="str">
        <f t="shared" si="458"/>
        <v>Dhaka_Metropolitan_CWFD CWFD: Ward 25&amp;26(S): Lalbag</v>
      </c>
      <c r="BK2979" s="627">
        <v>1</v>
      </c>
      <c r="BL2979" s="627">
        <v>0</v>
      </c>
      <c r="BM2979" s="627">
        <v>0</v>
      </c>
      <c r="BN2979" s="627">
        <v>0</v>
      </c>
      <c r="BO2979" s="627">
        <v>0</v>
      </c>
      <c r="BP2979" s="627">
        <v>0</v>
      </c>
      <c r="BQ2979" s="627">
        <v>0</v>
      </c>
      <c r="BR2979" s="627">
        <v>0</v>
      </c>
      <c r="BS2979" s="627">
        <v>0</v>
      </c>
      <c r="BT2979" s="627">
        <v>0</v>
      </c>
      <c r="BU2979" s="627">
        <v>5</v>
      </c>
      <c r="BV2979" s="627">
        <v>0</v>
      </c>
      <c r="BW2979" s="627">
        <v>0</v>
      </c>
      <c r="BX2979" s="627">
        <v>0</v>
      </c>
      <c r="BY2979" s="627">
        <v>0</v>
      </c>
      <c r="CA2979" s="394" t="s">
        <v>559</v>
      </c>
      <c r="CB2979" s="402" t="s">
        <v>712</v>
      </c>
      <c r="CC2979" s="393" t="str">
        <f t="shared" si="459"/>
        <v>Dhaka_Metropolitan_CWFD CWFD: Ward 25&amp;26(S): Lalbag</v>
      </c>
      <c r="CD2979" s="627">
        <v>0</v>
      </c>
      <c r="CE2979" s="627">
        <v>0</v>
      </c>
      <c r="CF2979" s="627">
        <v>0</v>
      </c>
      <c r="CG2979" s="627">
        <v>0</v>
      </c>
      <c r="CH2979" s="627">
        <v>0</v>
      </c>
      <c r="CI2979" s="627">
        <v>0</v>
      </c>
      <c r="CJ2979" s="627">
        <v>0</v>
      </c>
      <c r="CK2979" s="627">
        <v>0</v>
      </c>
      <c r="CN2979" s="394" t="s">
        <v>559</v>
      </c>
      <c r="CO2979" s="402" t="s">
        <v>712</v>
      </c>
      <c r="CP2979" s="393" t="str">
        <f t="shared" si="460"/>
        <v>Dhaka_Metropolitan_CWFD CWFD: Ward 25&amp;26(S): Lalbag</v>
      </c>
      <c r="CQ2979" s="627">
        <v>0</v>
      </c>
      <c r="CR2979" s="627">
        <v>0</v>
      </c>
      <c r="CS2979" s="627">
        <v>0</v>
      </c>
      <c r="CT2979" s="627">
        <v>0</v>
      </c>
      <c r="CU2979" s="627">
        <v>0</v>
      </c>
      <c r="CV2979" s="627">
        <v>0</v>
      </c>
      <c r="CW2979" s="627">
        <v>0</v>
      </c>
      <c r="CX2979" s="627">
        <v>0</v>
      </c>
      <c r="CZ2979" s="394" t="s">
        <v>559</v>
      </c>
      <c r="DA2979" s="402" t="s">
        <v>712</v>
      </c>
      <c r="DB2979" s="393" t="str">
        <f t="shared" si="450"/>
        <v>Dhaka_Metropolitan_CWFD CWFD: Ward 25&amp;26(S): Lalbag</v>
      </c>
      <c r="DC2979" s="566">
        <v>0</v>
      </c>
      <c r="DD2979"/>
      <c r="DE2979" s="394" t="s">
        <v>559</v>
      </c>
      <c r="DF2979" s="402" t="s">
        <v>712</v>
      </c>
      <c r="DG2979" s="393" t="str">
        <f t="shared" si="451"/>
        <v>Dhaka_Metropolitan_CWFD CWFD: Ward 25&amp;26(S): Lalbag</v>
      </c>
      <c r="DH2979" s="566">
        <v>0</v>
      </c>
      <c r="DI2979"/>
      <c r="DJ2979" s="394" t="s">
        <v>559</v>
      </c>
      <c r="DK2979" s="402" t="s">
        <v>712</v>
      </c>
      <c r="DL2979" s="393" t="str">
        <f t="shared" si="448"/>
        <v>Dhaka_Metropolitan_CWFD CWFD: Ward 25&amp;26(S): Lalbag</v>
      </c>
      <c r="DM2979" s="566"/>
      <c r="DN2979"/>
      <c r="DO2979" s="394" t="s">
        <v>559</v>
      </c>
      <c r="DP2979" s="402" t="s">
        <v>712</v>
      </c>
      <c r="DQ2979" s="393" t="str">
        <f t="shared" si="449"/>
        <v>Dhaka_Metropolitan_CWFD CWFD: Ward 25&amp;26(S): Lalbag</v>
      </c>
      <c r="DR2979" s="566"/>
    </row>
    <row r="2980" spans="1:122" ht="15" hidden="1" x14ac:dyDescent="0.25">
      <c r="A2980" s="394" t="s">
        <v>559</v>
      </c>
      <c r="B2980" s="402" t="s">
        <v>713</v>
      </c>
      <c r="C2980" s="393" t="str">
        <f t="shared" si="461"/>
        <v>Dhaka_Metropolitan_CWFD CWFD: Ward 38&amp;41(S): Wari</v>
      </c>
      <c r="D2980" s="626">
        <v>11</v>
      </c>
      <c r="E2980" s="626">
        <v>2</v>
      </c>
      <c r="F2980" s="626">
        <v>0</v>
      </c>
      <c r="G2980" s="626">
        <v>0</v>
      </c>
      <c r="H2980" s="626">
        <v>0</v>
      </c>
      <c r="I2980" s="626">
        <v>0</v>
      </c>
      <c r="J2980" s="626">
        <v>0</v>
      </c>
      <c r="K2980" s="626">
        <v>0</v>
      </c>
      <c r="L2980" s="626">
        <v>0</v>
      </c>
      <c r="M2980" s="626">
        <v>0</v>
      </c>
      <c r="N2980" s="626">
        <v>23</v>
      </c>
      <c r="O2980" s="626">
        <v>1</v>
      </c>
      <c r="P2980" s="626">
        <v>0</v>
      </c>
      <c r="Q2980" s="626">
        <v>0</v>
      </c>
      <c r="R2980" s="626">
        <v>0</v>
      </c>
      <c r="U2980" s="394" t="s">
        <v>559</v>
      </c>
      <c r="V2980" s="402" t="s">
        <v>713</v>
      </c>
      <c r="W2980" s="393" t="str">
        <f t="shared" si="462"/>
        <v>Dhaka_Metropolitan_CWFD CWFD: Ward 38&amp;41(S): Wari</v>
      </c>
      <c r="X2980" s="626">
        <v>9</v>
      </c>
      <c r="Y2980" s="626">
        <v>0</v>
      </c>
      <c r="Z2980" s="626">
        <v>0</v>
      </c>
      <c r="AA2980" s="626">
        <v>0</v>
      </c>
      <c r="AB2980" s="626">
        <v>0</v>
      </c>
      <c r="AC2980" s="626">
        <v>1</v>
      </c>
      <c r="AD2980" s="626">
        <v>0</v>
      </c>
      <c r="AE2980" s="626">
        <v>0</v>
      </c>
      <c r="AF2980" s="626">
        <v>0</v>
      </c>
      <c r="AG2980" s="626">
        <v>0</v>
      </c>
      <c r="AH2980" s="626">
        <v>25</v>
      </c>
      <c r="AI2980" s="626">
        <v>0</v>
      </c>
      <c r="AJ2980" s="626">
        <v>0</v>
      </c>
      <c r="AK2980" s="626">
        <v>0</v>
      </c>
      <c r="AL2980" s="626">
        <v>0</v>
      </c>
      <c r="AO2980" s="394" t="s">
        <v>559</v>
      </c>
      <c r="AP2980" s="402" t="s">
        <v>713</v>
      </c>
      <c r="AQ2980" s="393" t="str">
        <f t="shared" si="457"/>
        <v>Dhaka_Metropolitan_CWFD CWFD: Ward 38&amp;41(S): Wari</v>
      </c>
      <c r="AR2980" s="627">
        <v>0</v>
      </c>
      <c r="AS2980" s="627">
        <v>0</v>
      </c>
      <c r="AT2980" s="627">
        <v>0</v>
      </c>
      <c r="AU2980" s="627">
        <v>0</v>
      </c>
      <c r="AV2980" s="627">
        <v>0</v>
      </c>
      <c r="AW2980" s="627">
        <v>0</v>
      </c>
      <c r="AX2980" s="627">
        <v>0</v>
      </c>
      <c r="AY2980" s="627">
        <v>0</v>
      </c>
      <c r="AZ2980" s="627">
        <v>0</v>
      </c>
      <c r="BA2980" s="627">
        <v>0</v>
      </c>
      <c r="BB2980" s="627">
        <v>2</v>
      </c>
      <c r="BC2980" s="627">
        <v>0</v>
      </c>
      <c r="BD2980" s="627">
        <v>0</v>
      </c>
      <c r="BE2980" s="627">
        <v>0</v>
      </c>
      <c r="BF2980" s="627">
        <v>0</v>
      </c>
      <c r="BH2980" s="394" t="s">
        <v>559</v>
      </c>
      <c r="BI2980" s="402" t="s">
        <v>713</v>
      </c>
      <c r="BJ2980" s="393" t="str">
        <f t="shared" si="458"/>
        <v>Dhaka_Metropolitan_CWFD CWFD: Ward 38&amp;41(S): Wari</v>
      </c>
      <c r="BK2980" s="627">
        <v>0</v>
      </c>
      <c r="BL2980" s="627">
        <v>0</v>
      </c>
      <c r="BM2980" s="627">
        <v>0</v>
      </c>
      <c r="BN2980" s="627">
        <v>0</v>
      </c>
      <c r="BO2980" s="627">
        <v>0</v>
      </c>
      <c r="BP2980" s="627">
        <v>0</v>
      </c>
      <c r="BQ2980" s="627">
        <v>0</v>
      </c>
      <c r="BR2980" s="627">
        <v>0</v>
      </c>
      <c r="BS2980" s="627">
        <v>0</v>
      </c>
      <c r="BT2980" s="627">
        <v>0</v>
      </c>
      <c r="BU2980" s="627">
        <v>0</v>
      </c>
      <c r="BV2980" s="627">
        <v>0</v>
      </c>
      <c r="BW2980" s="627">
        <v>0</v>
      </c>
      <c r="BX2980" s="627">
        <v>0</v>
      </c>
      <c r="BY2980" s="627">
        <v>0</v>
      </c>
      <c r="CA2980" s="394" t="s">
        <v>559</v>
      </c>
      <c r="CB2980" s="402" t="s">
        <v>713</v>
      </c>
      <c r="CC2980" s="393" t="str">
        <f t="shared" si="459"/>
        <v>Dhaka_Metropolitan_CWFD CWFD: Ward 38&amp;41(S): Wari</v>
      </c>
      <c r="CD2980" s="627">
        <v>0</v>
      </c>
      <c r="CE2980" s="627">
        <v>0</v>
      </c>
      <c r="CF2980" s="627">
        <v>0</v>
      </c>
      <c r="CG2980" s="627">
        <v>0</v>
      </c>
      <c r="CH2980" s="627">
        <v>0</v>
      </c>
      <c r="CI2980" s="627">
        <v>0</v>
      </c>
      <c r="CJ2980" s="627">
        <v>0</v>
      </c>
      <c r="CK2980" s="627">
        <v>0</v>
      </c>
      <c r="CN2980" s="394" t="s">
        <v>559</v>
      </c>
      <c r="CO2980" s="402" t="s">
        <v>713</v>
      </c>
      <c r="CP2980" s="393" t="str">
        <f t="shared" si="460"/>
        <v>Dhaka_Metropolitan_CWFD CWFD: Ward 38&amp;41(S): Wari</v>
      </c>
      <c r="CQ2980" s="627">
        <v>0</v>
      </c>
      <c r="CR2980" s="627">
        <v>0</v>
      </c>
      <c r="CS2980" s="627">
        <v>0</v>
      </c>
      <c r="CT2980" s="627">
        <v>0</v>
      </c>
      <c r="CU2980" s="627">
        <v>0</v>
      </c>
      <c r="CV2980" s="627">
        <v>0</v>
      </c>
      <c r="CW2980" s="627">
        <v>0</v>
      </c>
      <c r="CX2980" s="627">
        <v>0</v>
      </c>
      <c r="CZ2980" s="394" t="s">
        <v>559</v>
      </c>
      <c r="DA2980" s="402" t="s">
        <v>713</v>
      </c>
      <c r="DB2980" s="393" t="str">
        <f t="shared" si="450"/>
        <v>Dhaka_Metropolitan_CWFD CWFD: Ward 38&amp;41(S): Wari</v>
      </c>
      <c r="DC2980" s="566">
        <v>1</v>
      </c>
      <c r="DD2980"/>
      <c r="DE2980" s="394" t="s">
        <v>559</v>
      </c>
      <c r="DF2980" s="402" t="s">
        <v>713</v>
      </c>
      <c r="DG2980" s="393" t="str">
        <f t="shared" si="451"/>
        <v>Dhaka_Metropolitan_CWFD CWFD: Ward 38&amp;41(S): Wari</v>
      </c>
      <c r="DH2980" s="566">
        <v>1</v>
      </c>
      <c r="DI2980"/>
      <c r="DJ2980" s="394" t="s">
        <v>559</v>
      </c>
      <c r="DK2980" s="402" t="s">
        <v>713</v>
      </c>
      <c r="DL2980" s="393" t="str">
        <f t="shared" si="448"/>
        <v>Dhaka_Metropolitan_CWFD CWFD: Ward 38&amp;41(S): Wari</v>
      </c>
      <c r="DM2980" s="566"/>
      <c r="DN2980"/>
      <c r="DO2980" s="394" t="s">
        <v>559</v>
      </c>
      <c r="DP2980" s="402" t="s">
        <v>713</v>
      </c>
      <c r="DQ2980" s="393" t="str">
        <f t="shared" si="449"/>
        <v>Dhaka_Metropolitan_CWFD CWFD: Ward 38&amp;41(S): Wari</v>
      </c>
      <c r="DR2980" s="566"/>
    </row>
    <row r="2981" spans="1:122" ht="15" hidden="1" x14ac:dyDescent="0.25">
      <c r="A2981" s="394" t="s">
        <v>559</v>
      </c>
      <c r="B2981" s="398" t="s">
        <v>714</v>
      </c>
      <c r="C2981" s="393" t="str">
        <f t="shared" si="461"/>
        <v>Dhaka_Metropolitan_CWFD CWFD: Ward 45(S): Ganderia</v>
      </c>
      <c r="D2981" s="626">
        <v>46</v>
      </c>
      <c r="E2981" s="626">
        <v>4</v>
      </c>
      <c r="F2981" s="626">
        <v>0</v>
      </c>
      <c r="G2981" s="626">
        <v>0</v>
      </c>
      <c r="H2981" s="626">
        <v>0</v>
      </c>
      <c r="I2981" s="626">
        <v>9</v>
      </c>
      <c r="J2981" s="626">
        <v>0</v>
      </c>
      <c r="K2981" s="626">
        <v>0</v>
      </c>
      <c r="L2981" s="626">
        <v>0</v>
      </c>
      <c r="M2981" s="626">
        <v>0</v>
      </c>
      <c r="N2981" s="626">
        <v>32</v>
      </c>
      <c r="O2981" s="626">
        <v>1</v>
      </c>
      <c r="P2981" s="626">
        <v>0</v>
      </c>
      <c r="Q2981" s="626">
        <v>0</v>
      </c>
      <c r="R2981" s="626">
        <v>0</v>
      </c>
      <c r="U2981" s="394" t="s">
        <v>559</v>
      </c>
      <c r="V2981" s="398" t="s">
        <v>714</v>
      </c>
      <c r="W2981" s="393" t="str">
        <f t="shared" si="462"/>
        <v>Dhaka_Metropolitan_CWFD CWFD: Ward 45(S): Ganderia</v>
      </c>
      <c r="X2981" s="626">
        <v>16</v>
      </c>
      <c r="Y2981" s="626">
        <v>0</v>
      </c>
      <c r="Z2981" s="626">
        <v>0</v>
      </c>
      <c r="AA2981" s="626">
        <v>0</v>
      </c>
      <c r="AB2981" s="626">
        <v>0</v>
      </c>
      <c r="AC2981" s="626">
        <v>9</v>
      </c>
      <c r="AD2981" s="626">
        <v>0</v>
      </c>
      <c r="AE2981" s="626">
        <v>0</v>
      </c>
      <c r="AF2981" s="626">
        <v>0</v>
      </c>
      <c r="AG2981" s="626">
        <v>0</v>
      </c>
      <c r="AH2981" s="626">
        <v>40</v>
      </c>
      <c r="AI2981" s="626">
        <v>0</v>
      </c>
      <c r="AJ2981" s="626">
        <v>0</v>
      </c>
      <c r="AK2981" s="626">
        <v>0</v>
      </c>
      <c r="AL2981" s="626">
        <v>0</v>
      </c>
      <c r="AO2981" s="394" t="s">
        <v>559</v>
      </c>
      <c r="AP2981" s="398" t="s">
        <v>714</v>
      </c>
      <c r="AQ2981" s="393" t="str">
        <f t="shared" si="457"/>
        <v>Dhaka_Metropolitan_CWFD CWFD: Ward 45(S): Ganderia</v>
      </c>
      <c r="AR2981" s="627">
        <v>1</v>
      </c>
      <c r="AS2981" s="627">
        <v>0</v>
      </c>
      <c r="AT2981" s="627">
        <v>0</v>
      </c>
      <c r="AU2981" s="627">
        <v>0</v>
      </c>
      <c r="AV2981" s="627">
        <v>0</v>
      </c>
      <c r="AW2981" s="627">
        <v>0</v>
      </c>
      <c r="AX2981" s="627">
        <v>0</v>
      </c>
      <c r="AY2981" s="627">
        <v>0</v>
      </c>
      <c r="AZ2981" s="627">
        <v>0</v>
      </c>
      <c r="BA2981" s="627">
        <v>0</v>
      </c>
      <c r="BB2981" s="627">
        <v>4</v>
      </c>
      <c r="BC2981" s="627">
        <v>0</v>
      </c>
      <c r="BD2981" s="627">
        <v>0</v>
      </c>
      <c r="BE2981" s="627">
        <v>0</v>
      </c>
      <c r="BF2981" s="627">
        <v>0</v>
      </c>
      <c r="BH2981" s="394" t="s">
        <v>559</v>
      </c>
      <c r="BI2981" s="398" t="s">
        <v>714</v>
      </c>
      <c r="BJ2981" s="393" t="str">
        <f t="shared" si="458"/>
        <v>Dhaka_Metropolitan_CWFD CWFD: Ward 45(S): Ganderia</v>
      </c>
      <c r="BK2981" s="627">
        <v>0</v>
      </c>
      <c r="BL2981" s="627">
        <v>0</v>
      </c>
      <c r="BM2981" s="627">
        <v>0</v>
      </c>
      <c r="BN2981" s="627">
        <v>0</v>
      </c>
      <c r="BO2981" s="627">
        <v>0</v>
      </c>
      <c r="BP2981" s="627">
        <v>1</v>
      </c>
      <c r="BQ2981" s="627">
        <v>0</v>
      </c>
      <c r="BR2981" s="627">
        <v>0</v>
      </c>
      <c r="BS2981" s="627">
        <v>0</v>
      </c>
      <c r="BT2981" s="627">
        <v>0</v>
      </c>
      <c r="BU2981" s="627">
        <v>4</v>
      </c>
      <c r="BV2981" s="627">
        <v>0</v>
      </c>
      <c r="BW2981" s="627">
        <v>0</v>
      </c>
      <c r="BX2981" s="627">
        <v>0</v>
      </c>
      <c r="BY2981" s="627">
        <v>0</v>
      </c>
      <c r="CA2981" s="394" t="s">
        <v>559</v>
      </c>
      <c r="CB2981" s="398" t="s">
        <v>714</v>
      </c>
      <c r="CC2981" s="393" t="str">
        <f t="shared" si="459"/>
        <v>Dhaka_Metropolitan_CWFD CWFD: Ward 45(S): Ganderia</v>
      </c>
      <c r="CD2981" s="627">
        <v>0</v>
      </c>
      <c r="CE2981" s="627">
        <v>0</v>
      </c>
      <c r="CF2981" s="627">
        <v>0</v>
      </c>
      <c r="CG2981" s="627">
        <v>0</v>
      </c>
      <c r="CH2981" s="627">
        <v>0</v>
      </c>
      <c r="CI2981" s="627">
        <v>0</v>
      </c>
      <c r="CJ2981" s="627">
        <v>0</v>
      </c>
      <c r="CK2981" s="627">
        <v>0</v>
      </c>
      <c r="CN2981" s="394" t="s">
        <v>559</v>
      </c>
      <c r="CO2981" s="398" t="s">
        <v>714</v>
      </c>
      <c r="CP2981" s="393" t="str">
        <f t="shared" si="460"/>
        <v>Dhaka_Metropolitan_CWFD CWFD: Ward 45(S): Ganderia</v>
      </c>
      <c r="CQ2981" s="627">
        <v>0</v>
      </c>
      <c r="CR2981" s="627">
        <v>0</v>
      </c>
      <c r="CS2981" s="627">
        <v>0</v>
      </c>
      <c r="CT2981" s="627">
        <v>0</v>
      </c>
      <c r="CU2981" s="627">
        <v>0</v>
      </c>
      <c r="CV2981" s="627">
        <v>0</v>
      </c>
      <c r="CW2981" s="627">
        <v>0</v>
      </c>
      <c r="CX2981" s="627">
        <v>0</v>
      </c>
      <c r="CZ2981" s="394" t="s">
        <v>559</v>
      </c>
      <c r="DA2981" s="398" t="s">
        <v>714</v>
      </c>
      <c r="DB2981" s="393" t="str">
        <f t="shared" si="450"/>
        <v>Dhaka_Metropolitan_CWFD CWFD: Ward 45(S): Ganderia</v>
      </c>
      <c r="DC2981" s="566">
        <v>2</v>
      </c>
      <c r="DD2981"/>
      <c r="DE2981" s="394" t="s">
        <v>559</v>
      </c>
      <c r="DF2981" s="398" t="s">
        <v>714</v>
      </c>
      <c r="DG2981" s="393" t="str">
        <f t="shared" si="451"/>
        <v>Dhaka_Metropolitan_CWFD CWFD: Ward 45(S): Ganderia</v>
      </c>
      <c r="DH2981" s="566">
        <v>1</v>
      </c>
      <c r="DI2981"/>
      <c r="DJ2981" s="394" t="s">
        <v>559</v>
      </c>
      <c r="DK2981" s="398" t="s">
        <v>714</v>
      </c>
      <c r="DL2981" s="393" t="str">
        <f t="shared" si="448"/>
        <v>Dhaka_Metropolitan_CWFD CWFD: Ward 45(S): Ganderia</v>
      </c>
      <c r="DM2981" s="566"/>
      <c r="DN2981"/>
      <c r="DO2981" s="394" t="s">
        <v>559</v>
      </c>
      <c r="DP2981" s="398" t="s">
        <v>714</v>
      </c>
      <c r="DQ2981" s="393" t="str">
        <f t="shared" si="449"/>
        <v>Dhaka_Metropolitan_CWFD CWFD: Ward 45(S): Ganderia</v>
      </c>
      <c r="DR2981" s="566"/>
    </row>
    <row r="2982" spans="1:122" ht="15" hidden="1" x14ac:dyDescent="0.25">
      <c r="A2982" s="394" t="s">
        <v>562</v>
      </c>
      <c r="B2982" s="393" t="s">
        <v>717</v>
      </c>
      <c r="C2982" s="393" t="str">
        <f t="shared" si="461"/>
        <v>Dhaka_Metropolitan_GoB Dhaka Central Jail</v>
      </c>
      <c r="D2982" s="626">
        <v>5</v>
      </c>
      <c r="E2982" s="626">
        <v>0</v>
      </c>
      <c r="F2982" s="626">
        <v>0</v>
      </c>
      <c r="G2982" s="626">
        <v>1</v>
      </c>
      <c r="H2982" s="626">
        <v>0</v>
      </c>
      <c r="I2982" s="626">
        <v>0</v>
      </c>
      <c r="J2982" s="626">
        <v>0</v>
      </c>
      <c r="K2982" s="626">
        <v>0</v>
      </c>
      <c r="L2982" s="626">
        <v>0</v>
      </c>
      <c r="M2982" s="626">
        <v>0</v>
      </c>
      <c r="N2982" s="626">
        <v>3</v>
      </c>
      <c r="O2982" s="626">
        <v>0</v>
      </c>
      <c r="P2982" s="626">
        <v>0</v>
      </c>
      <c r="Q2982" s="626">
        <v>0</v>
      </c>
      <c r="R2982" s="626">
        <v>0</v>
      </c>
      <c r="U2982" s="394" t="s">
        <v>562</v>
      </c>
      <c r="V2982" s="393" t="s">
        <v>717</v>
      </c>
      <c r="W2982" s="393" t="str">
        <f t="shared" si="462"/>
        <v>Dhaka_Metropolitan_GoB Dhaka Central Jail</v>
      </c>
      <c r="X2982" s="626">
        <v>0</v>
      </c>
      <c r="Y2982" s="626">
        <v>0</v>
      </c>
      <c r="Z2982" s="626">
        <v>0</v>
      </c>
      <c r="AA2982" s="626">
        <v>0</v>
      </c>
      <c r="AB2982" s="626">
        <v>0</v>
      </c>
      <c r="AC2982" s="626">
        <v>0</v>
      </c>
      <c r="AD2982" s="626">
        <v>0</v>
      </c>
      <c r="AE2982" s="626">
        <v>0</v>
      </c>
      <c r="AF2982" s="626">
        <v>0</v>
      </c>
      <c r="AG2982" s="626">
        <v>0</v>
      </c>
      <c r="AH2982" s="626">
        <v>0</v>
      </c>
      <c r="AI2982" s="626">
        <v>0</v>
      </c>
      <c r="AJ2982" s="626">
        <v>0</v>
      </c>
      <c r="AK2982" s="626">
        <v>0</v>
      </c>
      <c r="AL2982" s="626">
        <v>0</v>
      </c>
      <c r="AO2982" s="394" t="s">
        <v>562</v>
      </c>
      <c r="AP2982" s="393" t="s">
        <v>717</v>
      </c>
      <c r="AQ2982" s="393" t="str">
        <f t="shared" si="457"/>
        <v>Dhaka_Metropolitan_GoB Dhaka Central Jail</v>
      </c>
      <c r="AR2982" s="627">
        <v>0</v>
      </c>
      <c r="AS2982" s="627">
        <v>0</v>
      </c>
      <c r="AT2982" s="627">
        <v>0</v>
      </c>
      <c r="AU2982" s="627">
        <v>0</v>
      </c>
      <c r="AV2982" s="627">
        <v>0</v>
      </c>
      <c r="AW2982" s="627">
        <v>0</v>
      </c>
      <c r="AX2982" s="627">
        <v>0</v>
      </c>
      <c r="AY2982" s="627">
        <v>0</v>
      </c>
      <c r="AZ2982" s="627">
        <v>0</v>
      </c>
      <c r="BA2982" s="627">
        <v>0</v>
      </c>
      <c r="BB2982" s="627">
        <v>0</v>
      </c>
      <c r="BC2982" s="627">
        <v>0</v>
      </c>
      <c r="BD2982" s="627">
        <v>0</v>
      </c>
      <c r="BE2982" s="627">
        <v>0</v>
      </c>
      <c r="BF2982" s="627">
        <v>0</v>
      </c>
      <c r="BH2982" s="394" t="s">
        <v>562</v>
      </c>
      <c r="BI2982" s="393" t="s">
        <v>717</v>
      </c>
      <c r="BJ2982" s="393" t="str">
        <f t="shared" si="458"/>
        <v>Dhaka_Metropolitan_GoB Dhaka Central Jail</v>
      </c>
      <c r="BK2982" s="627">
        <v>0</v>
      </c>
      <c r="BL2982" s="627">
        <v>0</v>
      </c>
      <c r="BM2982" s="627">
        <v>0</v>
      </c>
      <c r="BN2982" s="627">
        <v>0</v>
      </c>
      <c r="BO2982" s="627">
        <v>0</v>
      </c>
      <c r="BP2982" s="627">
        <v>0</v>
      </c>
      <c r="BQ2982" s="627">
        <v>0</v>
      </c>
      <c r="BR2982" s="627">
        <v>0</v>
      </c>
      <c r="BS2982" s="627">
        <v>0</v>
      </c>
      <c r="BT2982" s="627">
        <v>0</v>
      </c>
      <c r="BU2982" s="627">
        <v>0</v>
      </c>
      <c r="BV2982" s="627">
        <v>0</v>
      </c>
      <c r="BW2982" s="627">
        <v>0</v>
      </c>
      <c r="BX2982" s="627">
        <v>0</v>
      </c>
      <c r="BY2982" s="627">
        <v>0</v>
      </c>
      <c r="CA2982" s="394" t="s">
        <v>562</v>
      </c>
      <c r="CB2982" s="393" t="s">
        <v>717</v>
      </c>
      <c r="CC2982" s="393" t="str">
        <f t="shared" si="459"/>
        <v>Dhaka_Metropolitan_GoB Dhaka Central Jail</v>
      </c>
      <c r="CD2982" s="627">
        <v>0</v>
      </c>
      <c r="CE2982" s="627">
        <v>0</v>
      </c>
      <c r="CF2982" s="627">
        <v>0</v>
      </c>
      <c r="CG2982" s="627">
        <v>0</v>
      </c>
      <c r="CH2982" s="627">
        <v>0</v>
      </c>
      <c r="CI2982" s="627">
        <v>0</v>
      </c>
      <c r="CJ2982" s="627">
        <v>0</v>
      </c>
      <c r="CK2982" s="627">
        <v>0</v>
      </c>
      <c r="CN2982" s="394" t="s">
        <v>562</v>
      </c>
      <c r="CO2982" s="393" t="s">
        <v>717</v>
      </c>
      <c r="CP2982" s="393" t="str">
        <f t="shared" si="460"/>
        <v>Dhaka_Metropolitan_GoB Dhaka Central Jail</v>
      </c>
      <c r="CQ2982" s="627">
        <v>0</v>
      </c>
      <c r="CR2982" s="627">
        <v>0</v>
      </c>
      <c r="CS2982" s="627">
        <v>0</v>
      </c>
      <c r="CT2982" s="627">
        <v>0</v>
      </c>
      <c r="CU2982" s="627">
        <v>0</v>
      </c>
      <c r="CV2982" s="627">
        <v>0</v>
      </c>
      <c r="CW2982" s="627">
        <v>0</v>
      </c>
      <c r="CX2982" s="627">
        <v>0</v>
      </c>
      <c r="CZ2982" s="394" t="s">
        <v>562</v>
      </c>
      <c r="DA2982" s="393" t="s">
        <v>717</v>
      </c>
      <c r="DB2982" s="393" t="str">
        <f t="shared" si="450"/>
        <v>Dhaka_Metropolitan_GoB Dhaka Central Jail</v>
      </c>
      <c r="DC2982" s="566">
        <v>0</v>
      </c>
      <c r="DD2982"/>
      <c r="DE2982" s="394" t="s">
        <v>562</v>
      </c>
      <c r="DF2982" s="393" t="s">
        <v>717</v>
      </c>
      <c r="DG2982" s="393" t="str">
        <f t="shared" si="451"/>
        <v>Dhaka_Metropolitan_GoB Dhaka Central Jail</v>
      </c>
      <c r="DH2982" s="566">
        <v>0</v>
      </c>
      <c r="DI2982"/>
      <c r="DJ2982" s="394" t="s">
        <v>562</v>
      </c>
      <c r="DK2982" s="393" t="s">
        <v>717</v>
      </c>
      <c r="DL2982" s="393" t="str">
        <f t="shared" si="448"/>
        <v>Dhaka_Metropolitan_GoB Dhaka Central Jail</v>
      </c>
      <c r="DM2982" s="566"/>
      <c r="DN2982"/>
      <c r="DO2982" s="394" t="s">
        <v>562</v>
      </c>
      <c r="DP2982" s="393" t="s">
        <v>717</v>
      </c>
      <c r="DQ2982" s="393" t="str">
        <f t="shared" si="449"/>
        <v>Dhaka_Metropolitan_GoB Dhaka Central Jail</v>
      </c>
      <c r="DR2982" s="566"/>
    </row>
    <row r="2983" spans="1:122" ht="15" hidden="1" x14ac:dyDescent="0.25">
      <c r="A2983" s="394" t="s">
        <v>565</v>
      </c>
      <c r="B2983" s="393" t="s">
        <v>721</v>
      </c>
      <c r="C2983" s="393" t="str">
        <f>A2983&amp;" "&amp;B2983</f>
        <v>Dhaka_Metropolitan_PVT Dhaka Community Hospital, Ramna</v>
      </c>
      <c r="D2983" s="626">
        <v>1</v>
      </c>
      <c r="E2983" s="626">
        <v>0</v>
      </c>
      <c r="F2983" s="626">
        <v>0</v>
      </c>
      <c r="G2983" s="626">
        <v>0</v>
      </c>
      <c r="H2983" s="626">
        <v>0</v>
      </c>
      <c r="I2983" s="626">
        <v>1</v>
      </c>
      <c r="J2983" s="626">
        <v>0</v>
      </c>
      <c r="K2983" s="626">
        <v>0</v>
      </c>
      <c r="L2983" s="626">
        <v>0</v>
      </c>
      <c r="M2983" s="626">
        <v>0</v>
      </c>
      <c r="N2983" s="626">
        <v>0</v>
      </c>
      <c r="O2983" s="626">
        <v>0</v>
      </c>
      <c r="P2983" s="626">
        <v>0</v>
      </c>
      <c r="Q2983" s="626">
        <v>0</v>
      </c>
      <c r="R2983" s="626">
        <v>0</v>
      </c>
      <c r="U2983" s="394" t="s">
        <v>565</v>
      </c>
      <c r="V2983" s="393" t="s">
        <v>721</v>
      </c>
      <c r="W2983" s="393" t="str">
        <f>U2983&amp;" "&amp;V2983</f>
        <v>Dhaka_Metropolitan_PVT Dhaka Community Hospital, Ramna</v>
      </c>
      <c r="X2983" s="626">
        <v>0</v>
      </c>
      <c r="Y2983" s="626">
        <v>0</v>
      </c>
      <c r="Z2983" s="626">
        <v>0</v>
      </c>
      <c r="AA2983" s="626">
        <v>0</v>
      </c>
      <c r="AB2983" s="626">
        <v>0</v>
      </c>
      <c r="AC2983" s="626">
        <v>1</v>
      </c>
      <c r="AD2983" s="626">
        <v>0</v>
      </c>
      <c r="AE2983" s="626">
        <v>0</v>
      </c>
      <c r="AF2983" s="626">
        <v>0</v>
      </c>
      <c r="AG2983" s="626">
        <v>0</v>
      </c>
      <c r="AH2983" s="626">
        <v>3</v>
      </c>
      <c r="AI2983" s="626">
        <v>0</v>
      </c>
      <c r="AJ2983" s="626">
        <v>0</v>
      </c>
      <c r="AK2983" s="626">
        <v>0</v>
      </c>
      <c r="AL2983" s="626">
        <v>0</v>
      </c>
      <c r="AO2983" s="394" t="s">
        <v>565</v>
      </c>
      <c r="AP2983" s="393" t="s">
        <v>721</v>
      </c>
      <c r="AQ2983" s="393" t="str">
        <f t="shared" ref="AQ2983:AQ2998" si="463">AO2983&amp;" "&amp;AP2983</f>
        <v>Dhaka_Metropolitan_PVT Dhaka Community Hospital, Ramna</v>
      </c>
      <c r="AR2983" s="627">
        <v>0</v>
      </c>
      <c r="AS2983" s="627">
        <v>0</v>
      </c>
      <c r="AT2983" s="627">
        <v>0</v>
      </c>
      <c r="AU2983" s="627">
        <v>0</v>
      </c>
      <c r="AV2983" s="627">
        <v>0</v>
      </c>
      <c r="AW2983" s="627">
        <v>0</v>
      </c>
      <c r="AX2983" s="627">
        <v>0</v>
      </c>
      <c r="AY2983" s="627">
        <v>0</v>
      </c>
      <c r="AZ2983" s="627">
        <v>0</v>
      </c>
      <c r="BA2983" s="627">
        <v>0</v>
      </c>
      <c r="BB2983" s="627">
        <v>0</v>
      </c>
      <c r="BC2983" s="627">
        <v>0</v>
      </c>
      <c r="BD2983" s="627">
        <v>0</v>
      </c>
      <c r="BE2983" s="627">
        <v>0</v>
      </c>
      <c r="BF2983" s="627">
        <v>0</v>
      </c>
      <c r="BH2983" s="394" t="s">
        <v>565</v>
      </c>
      <c r="BI2983" s="393" t="s">
        <v>721</v>
      </c>
      <c r="BJ2983" s="393" t="str">
        <f t="shared" si="458"/>
        <v>Dhaka_Metropolitan_PVT Dhaka Community Hospital, Ramna</v>
      </c>
      <c r="BK2983" s="627">
        <v>0</v>
      </c>
      <c r="BL2983" s="627">
        <v>0</v>
      </c>
      <c r="BM2983" s="627">
        <v>0</v>
      </c>
      <c r="BN2983" s="627">
        <v>0</v>
      </c>
      <c r="BO2983" s="627">
        <v>0</v>
      </c>
      <c r="BP2983" s="627">
        <v>0</v>
      </c>
      <c r="BQ2983" s="627">
        <v>0</v>
      </c>
      <c r="BR2983" s="627">
        <v>0</v>
      </c>
      <c r="BS2983" s="627">
        <v>0</v>
      </c>
      <c r="BT2983" s="627">
        <v>0</v>
      </c>
      <c r="BU2983" s="627">
        <v>0</v>
      </c>
      <c r="BV2983" s="627">
        <v>0</v>
      </c>
      <c r="BW2983" s="627">
        <v>0</v>
      </c>
      <c r="BX2983" s="627">
        <v>0</v>
      </c>
      <c r="BY2983" s="627">
        <v>0</v>
      </c>
      <c r="CA2983" s="394" t="s">
        <v>565</v>
      </c>
      <c r="CB2983" s="393" t="s">
        <v>721</v>
      </c>
      <c r="CC2983" s="393" t="str">
        <f t="shared" ref="CC2983:CC2998" si="464">CA2983&amp;" "&amp;CB2983</f>
        <v>Dhaka_Metropolitan_PVT Dhaka Community Hospital, Ramna</v>
      </c>
      <c r="CD2983" s="627">
        <v>0</v>
      </c>
      <c r="CE2983" s="627">
        <v>0</v>
      </c>
      <c r="CF2983" s="627">
        <v>0</v>
      </c>
      <c r="CG2983" s="627">
        <v>0</v>
      </c>
      <c r="CH2983" s="627">
        <v>0</v>
      </c>
      <c r="CI2983" s="627">
        <v>0</v>
      </c>
      <c r="CJ2983" s="627">
        <v>0</v>
      </c>
      <c r="CK2983" s="627">
        <v>0</v>
      </c>
      <c r="CN2983" s="394" t="s">
        <v>565</v>
      </c>
      <c r="CO2983" s="393" t="s">
        <v>721</v>
      </c>
      <c r="CP2983" s="393" t="str">
        <f t="shared" ref="CP2983:CP2998" si="465">CN2983&amp;" "&amp;CO2983</f>
        <v>Dhaka_Metropolitan_PVT Dhaka Community Hospital, Ramna</v>
      </c>
      <c r="CQ2983" s="627">
        <v>0</v>
      </c>
      <c r="CR2983" s="627">
        <v>0</v>
      </c>
      <c r="CS2983" s="627">
        <v>0</v>
      </c>
      <c r="CT2983" s="627">
        <v>0</v>
      </c>
      <c r="CU2983" s="627">
        <v>0</v>
      </c>
      <c r="CV2983" s="627">
        <v>0</v>
      </c>
      <c r="CW2983" s="627">
        <v>0</v>
      </c>
      <c r="CX2983" s="627">
        <v>0</v>
      </c>
      <c r="CZ2983" s="394" t="s">
        <v>565</v>
      </c>
      <c r="DA2983" s="393" t="s">
        <v>721</v>
      </c>
      <c r="DB2983" s="393" t="str">
        <f t="shared" si="450"/>
        <v>Dhaka_Metropolitan_PVT Dhaka Community Hospital, Ramna</v>
      </c>
      <c r="DC2983" s="566">
        <v>0</v>
      </c>
      <c r="DD2983"/>
      <c r="DE2983" s="394" t="s">
        <v>565</v>
      </c>
      <c r="DF2983" s="393" t="s">
        <v>721</v>
      </c>
      <c r="DG2983" s="393" t="str">
        <f t="shared" si="451"/>
        <v>Dhaka_Metropolitan_PVT Dhaka Community Hospital, Ramna</v>
      </c>
      <c r="DH2983" s="566">
        <v>0</v>
      </c>
      <c r="DI2983"/>
      <c r="DJ2983" s="394" t="s">
        <v>565</v>
      </c>
      <c r="DK2983" s="393" t="s">
        <v>721</v>
      </c>
      <c r="DL2983" s="393" t="str">
        <f t="shared" si="448"/>
        <v>Dhaka_Metropolitan_PVT Dhaka Community Hospital, Ramna</v>
      </c>
      <c r="DM2983" s="566"/>
      <c r="DN2983"/>
      <c r="DO2983" s="394" t="s">
        <v>565</v>
      </c>
      <c r="DP2983" s="393" t="s">
        <v>721</v>
      </c>
      <c r="DQ2983" s="393" t="str">
        <f t="shared" si="449"/>
        <v>Dhaka_Metropolitan_PVT Dhaka Community Hospital, Ramna</v>
      </c>
      <c r="DR2983" s="566"/>
    </row>
    <row r="2984" spans="1:122" ht="15" hidden="1" x14ac:dyDescent="0.25">
      <c r="A2984" s="394" t="s">
        <v>565</v>
      </c>
      <c r="B2984" s="393" t="s">
        <v>1005</v>
      </c>
      <c r="C2984" s="393" t="str">
        <f>A2984&amp;" "&amp;B2984</f>
        <v>Dhaka_Metropolitan_PVT Dhaka Mahanagar General Hospital, Nayabazar</v>
      </c>
      <c r="D2984" s="626">
        <v>0</v>
      </c>
      <c r="E2984" s="626"/>
      <c r="F2984" s="626"/>
      <c r="G2984" s="626"/>
      <c r="H2984" s="626"/>
      <c r="I2984" s="626">
        <v>0</v>
      </c>
      <c r="J2984" s="626"/>
      <c r="K2984" s="626"/>
      <c r="L2984" s="626"/>
      <c r="M2984" s="626"/>
      <c r="N2984" s="626">
        <v>0</v>
      </c>
      <c r="O2984" s="626"/>
      <c r="P2984" s="626"/>
      <c r="Q2984" s="626"/>
      <c r="R2984" s="626"/>
      <c r="U2984" s="394" t="s">
        <v>565</v>
      </c>
      <c r="V2984" s="393" t="s">
        <v>1005</v>
      </c>
      <c r="W2984" s="393" t="str">
        <f>U2984&amp;" "&amp;V2984</f>
        <v>Dhaka_Metropolitan_PVT Dhaka Mahanagar General Hospital, Nayabazar</v>
      </c>
      <c r="X2984" s="626">
        <v>0</v>
      </c>
      <c r="Y2984" s="626"/>
      <c r="Z2984" s="626"/>
      <c r="AA2984" s="626"/>
      <c r="AB2984" s="626"/>
      <c r="AC2984" s="626">
        <v>0</v>
      </c>
      <c r="AD2984" s="626"/>
      <c r="AE2984" s="626"/>
      <c r="AF2984" s="626"/>
      <c r="AG2984" s="626"/>
      <c r="AH2984" s="626">
        <v>0</v>
      </c>
      <c r="AI2984" s="626"/>
      <c r="AJ2984" s="626"/>
      <c r="AK2984" s="626"/>
      <c r="AL2984" s="626"/>
      <c r="AO2984" s="394" t="s">
        <v>565</v>
      </c>
      <c r="AP2984" s="393" t="s">
        <v>1005</v>
      </c>
      <c r="AQ2984" s="393" t="str">
        <f t="shared" si="463"/>
        <v>Dhaka_Metropolitan_PVT Dhaka Mahanagar General Hospital, Nayabazar</v>
      </c>
      <c r="AR2984" s="627">
        <v>0</v>
      </c>
      <c r="AS2984" s="627">
        <v>0</v>
      </c>
      <c r="AT2984" s="627">
        <v>0</v>
      </c>
      <c r="AU2984" s="627">
        <v>0</v>
      </c>
      <c r="AV2984" s="627">
        <v>0</v>
      </c>
      <c r="AW2984" s="627">
        <v>0</v>
      </c>
      <c r="AX2984" s="627">
        <v>0</v>
      </c>
      <c r="AY2984" s="627">
        <v>0</v>
      </c>
      <c r="AZ2984" s="627">
        <v>0</v>
      </c>
      <c r="BA2984" s="627">
        <v>0</v>
      </c>
      <c r="BB2984" s="627">
        <v>0</v>
      </c>
      <c r="BC2984" s="627">
        <v>0</v>
      </c>
      <c r="BD2984" s="627">
        <v>0</v>
      </c>
      <c r="BE2984" s="627">
        <v>0</v>
      </c>
      <c r="BF2984" s="627">
        <v>0</v>
      </c>
      <c r="BH2984" s="394" t="s">
        <v>565</v>
      </c>
      <c r="BI2984" s="393" t="s">
        <v>1005</v>
      </c>
      <c r="BJ2984" s="393" t="str">
        <f t="shared" si="458"/>
        <v>Dhaka_Metropolitan_PVT Dhaka Mahanagar General Hospital, Nayabazar</v>
      </c>
      <c r="BK2984" s="627">
        <v>0</v>
      </c>
      <c r="BL2984" s="627">
        <v>0</v>
      </c>
      <c r="BM2984" s="627">
        <v>0</v>
      </c>
      <c r="BN2984" s="627">
        <v>0</v>
      </c>
      <c r="BO2984" s="627">
        <v>0</v>
      </c>
      <c r="BP2984" s="627">
        <v>0</v>
      </c>
      <c r="BQ2984" s="627">
        <v>0</v>
      </c>
      <c r="BR2984" s="627">
        <v>0</v>
      </c>
      <c r="BS2984" s="627">
        <v>0</v>
      </c>
      <c r="BT2984" s="627">
        <v>0</v>
      </c>
      <c r="BU2984" s="627">
        <v>0</v>
      </c>
      <c r="BV2984" s="627">
        <v>0</v>
      </c>
      <c r="BW2984" s="627">
        <v>0</v>
      </c>
      <c r="BX2984" s="627">
        <v>0</v>
      </c>
      <c r="BY2984" s="627">
        <v>0</v>
      </c>
      <c r="CA2984" s="394" t="s">
        <v>565</v>
      </c>
      <c r="CB2984" s="393" t="s">
        <v>1005</v>
      </c>
      <c r="CC2984" s="393" t="str">
        <f t="shared" si="464"/>
        <v>Dhaka_Metropolitan_PVT Dhaka Mahanagar General Hospital, Nayabazar</v>
      </c>
      <c r="CD2984" s="627"/>
      <c r="CE2984" s="627"/>
      <c r="CF2984" s="627"/>
      <c r="CG2984" s="627"/>
      <c r="CH2984" s="627"/>
      <c r="CI2984" s="627"/>
      <c r="CJ2984" s="627"/>
      <c r="CK2984" s="627"/>
      <c r="CN2984" s="394" t="s">
        <v>565</v>
      </c>
      <c r="CO2984" s="393" t="s">
        <v>1005</v>
      </c>
      <c r="CP2984" s="393" t="str">
        <f t="shared" si="465"/>
        <v>Dhaka_Metropolitan_PVT Dhaka Mahanagar General Hospital, Nayabazar</v>
      </c>
      <c r="CQ2984" s="627"/>
      <c r="CR2984" s="627"/>
      <c r="CS2984" s="627"/>
      <c r="CT2984" s="627"/>
      <c r="CU2984" s="627"/>
      <c r="CV2984" s="627"/>
      <c r="CW2984" s="627"/>
      <c r="CX2984" s="627"/>
      <c r="CZ2984" s="394" t="s">
        <v>565</v>
      </c>
      <c r="DA2984" s="393" t="s">
        <v>1005</v>
      </c>
      <c r="DB2984" s="393" t="str">
        <f t="shared" si="450"/>
        <v>Dhaka_Metropolitan_PVT Dhaka Mahanagar General Hospital, Nayabazar</v>
      </c>
      <c r="DC2984" s="566"/>
      <c r="DD2984"/>
      <c r="DE2984" s="394" t="s">
        <v>565</v>
      </c>
      <c r="DF2984" s="393" t="s">
        <v>1005</v>
      </c>
      <c r="DG2984" s="393" t="str">
        <f t="shared" si="451"/>
        <v>Dhaka_Metropolitan_PVT Dhaka Mahanagar General Hospital, Nayabazar</v>
      </c>
      <c r="DH2984" s="566"/>
      <c r="DI2984"/>
      <c r="DJ2984" s="394" t="s">
        <v>565</v>
      </c>
      <c r="DK2984" s="393" t="s">
        <v>1005</v>
      </c>
      <c r="DL2984" s="393" t="str">
        <f t="shared" si="448"/>
        <v>Dhaka_Metropolitan_PVT Dhaka Mahanagar General Hospital, Nayabazar</v>
      </c>
      <c r="DM2984" s="566"/>
      <c r="DN2984"/>
      <c r="DO2984" s="394" t="s">
        <v>565</v>
      </c>
      <c r="DP2984" s="393" t="s">
        <v>1005</v>
      </c>
      <c r="DQ2984" s="393" t="str">
        <f t="shared" si="449"/>
        <v>Dhaka_Metropolitan_PVT Dhaka Mahanagar General Hospital, Nayabazar</v>
      </c>
      <c r="DR2984" s="566"/>
    </row>
    <row r="2985" spans="1:122" ht="15" hidden="1" x14ac:dyDescent="0.25">
      <c r="A2985" s="394" t="s">
        <v>561</v>
      </c>
      <c r="B2985" s="393" t="s">
        <v>715</v>
      </c>
      <c r="C2985" s="393" t="str">
        <f t="shared" si="461"/>
        <v>Dhaka_Metropolitan_FOB FOB(Syedabad)</v>
      </c>
      <c r="D2985" s="626">
        <v>3</v>
      </c>
      <c r="E2985" s="626">
        <v>0</v>
      </c>
      <c r="F2985" s="626">
        <v>0</v>
      </c>
      <c r="G2985" s="626">
        <v>0</v>
      </c>
      <c r="H2985" s="626">
        <v>0</v>
      </c>
      <c r="I2985" s="626">
        <v>0</v>
      </c>
      <c r="J2985" s="626">
        <v>0</v>
      </c>
      <c r="K2985" s="626">
        <v>0</v>
      </c>
      <c r="L2985" s="626">
        <v>0</v>
      </c>
      <c r="M2985" s="626">
        <v>0</v>
      </c>
      <c r="N2985" s="626">
        <v>0</v>
      </c>
      <c r="O2985" s="626">
        <v>0</v>
      </c>
      <c r="P2985" s="626">
        <v>0</v>
      </c>
      <c r="Q2985" s="626">
        <v>0</v>
      </c>
      <c r="R2985" s="626">
        <v>0</v>
      </c>
      <c r="U2985" s="394" t="s">
        <v>561</v>
      </c>
      <c r="V2985" s="393" t="s">
        <v>715</v>
      </c>
      <c r="W2985" s="393" t="str">
        <f t="shared" si="462"/>
        <v>Dhaka_Metropolitan_FOB FOB(Syedabad)</v>
      </c>
      <c r="X2985" s="626">
        <v>1</v>
      </c>
      <c r="Y2985" s="626">
        <v>0</v>
      </c>
      <c r="Z2985" s="626">
        <v>0</v>
      </c>
      <c r="AA2985" s="626">
        <v>0</v>
      </c>
      <c r="AB2985" s="626">
        <v>0</v>
      </c>
      <c r="AC2985" s="626">
        <v>2</v>
      </c>
      <c r="AD2985" s="626">
        <v>0</v>
      </c>
      <c r="AE2985" s="626">
        <v>0</v>
      </c>
      <c r="AF2985" s="626">
        <v>0</v>
      </c>
      <c r="AG2985" s="626">
        <v>1</v>
      </c>
      <c r="AH2985" s="626">
        <v>0</v>
      </c>
      <c r="AI2985" s="626">
        <v>0</v>
      </c>
      <c r="AJ2985" s="626">
        <v>0</v>
      </c>
      <c r="AK2985" s="626">
        <v>0</v>
      </c>
      <c r="AL2985" s="626">
        <v>0</v>
      </c>
      <c r="AO2985" s="394" t="s">
        <v>561</v>
      </c>
      <c r="AP2985" s="393" t="s">
        <v>715</v>
      </c>
      <c r="AQ2985" s="393" t="str">
        <f t="shared" si="463"/>
        <v>Dhaka_Metropolitan_FOB FOB(Syedabad)</v>
      </c>
      <c r="AR2985" s="627">
        <v>1</v>
      </c>
      <c r="AS2985" s="627">
        <v>0</v>
      </c>
      <c r="AT2985" s="627">
        <v>0</v>
      </c>
      <c r="AU2985" s="627">
        <v>0</v>
      </c>
      <c r="AV2985" s="627">
        <v>0</v>
      </c>
      <c r="AW2985" s="627">
        <v>0</v>
      </c>
      <c r="AX2985" s="627">
        <v>0</v>
      </c>
      <c r="AY2985" s="627">
        <v>0</v>
      </c>
      <c r="AZ2985" s="627">
        <v>0</v>
      </c>
      <c r="BA2985" s="627">
        <v>0</v>
      </c>
      <c r="BB2985" s="627">
        <v>0</v>
      </c>
      <c r="BC2985" s="627">
        <v>0</v>
      </c>
      <c r="BD2985" s="627">
        <v>0</v>
      </c>
      <c r="BE2985" s="627">
        <v>0</v>
      </c>
      <c r="BF2985" s="627">
        <v>0</v>
      </c>
      <c r="BH2985" s="394" t="s">
        <v>561</v>
      </c>
      <c r="BI2985" s="393" t="s">
        <v>715</v>
      </c>
      <c r="BJ2985" s="393" t="str">
        <f t="shared" si="458"/>
        <v>Dhaka_Metropolitan_FOB FOB(Syedabad)</v>
      </c>
      <c r="BK2985" s="627">
        <v>0</v>
      </c>
      <c r="BL2985" s="627">
        <v>0</v>
      </c>
      <c r="BM2985" s="627">
        <v>0</v>
      </c>
      <c r="BN2985" s="627">
        <v>0</v>
      </c>
      <c r="BO2985" s="627">
        <v>0</v>
      </c>
      <c r="BP2985" s="627">
        <v>2</v>
      </c>
      <c r="BQ2985" s="627">
        <v>0</v>
      </c>
      <c r="BR2985" s="627">
        <v>0</v>
      </c>
      <c r="BS2985" s="627">
        <v>0</v>
      </c>
      <c r="BT2985" s="627">
        <v>1</v>
      </c>
      <c r="BU2985" s="627">
        <v>0</v>
      </c>
      <c r="BV2985" s="627">
        <v>0</v>
      </c>
      <c r="BW2985" s="627">
        <v>0</v>
      </c>
      <c r="BX2985" s="627">
        <v>0</v>
      </c>
      <c r="BY2985" s="627">
        <v>0</v>
      </c>
      <c r="CA2985" s="394" t="s">
        <v>561</v>
      </c>
      <c r="CB2985" s="393" t="s">
        <v>715</v>
      </c>
      <c r="CC2985" s="393" t="str">
        <f t="shared" si="464"/>
        <v>Dhaka_Metropolitan_FOB FOB(Syedabad)</v>
      </c>
      <c r="CD2985" s="627">
        <v>0</v>
      </c>
      <c r="CE2985" s="627">
        <v>0</v>
      </c>
      <c r="CF2985" s="627">
        <v>0</v>
      </c>
      <c r="CG2985" s="627">
        <v>0</v>
      </c>
      <c r="CH2985" s="627">
        <v>0</v>
      </c>
      <c r="CI2985" s="627">
        <v>0</v>
      </c>
      <c r="CJ2985" s="627">
        <v>0</v>
      </c>
      <c r="CK2985" s="627">
        <v>0</v>
      </c>
      <c r="CN2985" s="394" t="s">
        <v>561</v>
      </c>
      <c r="CO2985" s="393" t="s">
        <v>715</v>
      </c>
      <c r="CP2985" s="393" t="str">
        <f t="shared" si="465"/>
        <v>Dhaka_Metropolitan_FOB FOB(Syedabad)</v>
      </c>
      <c r="CQ2985" s="627">
        <v>0</v>
      </c>
      <c r="CR2985" s="627">
        <v>0</v>
      </c>
      <c r="CS2985" s="627">
        <v>0</v>
      </c>
      <c r="CT2985" s="627">
        <v>0</v>
      </c>
      <c r="CU2985" s="627">
        <v>0</v>
      </c>
      <c r="CV2985" s="627">
        <v>0</v>
      </c>
      <c r="CW2985" s="627">
        <v>0</v>
      </c>
      <c r="CX2985" s="627">
        <v>0</v>
      </c>
      <c r="CZ2985" s="394" t="s">
        <v>561</v>
      </c>
      <c r="DA2985" s="393" t="s">
        <v>715</v>
      </c>
      <c r="DB2985" s="393" t="str">
        <f t="shared" si="450"/>
        <v>Dhaka_Metropolitan_FOB FOB(Syedabad)</v>
      </c>
      <c r="DC2985" s="566">
        <v>0</v>
      </c>
      <c r="DD2985"/>
      <c r="DE2985" s="394" t="s">
        <v>561</v>
      </c>
      <c r="DF2985" s="393" t="s">
        <v>715</v>
      </c>
      <c r="DG2985" s="393" t="str">
        <f t="shared" si="451"/>
        <v>Dhaka_Metropolitan_FOB FOB(Syedabad)</v>
      </c>
      <c r="DH2985" s="566">
        <v>0</v>
      </c>
      <c r="DI2985"/>
      <c r="DJ2985" s="394" t="s">
        <v>561</v>
      </c>
      <c r="DK2985" s="393" t="s">
        <v>715</v>
      </c>
      <c r="DL2985" s="393" t="str">
        <f t="shared" si="448"/>
        <v>Dhaka_Metropolitan_FOB FOB(Syedabad)</v>
      </c>
      <c r="DM2985" s="566"/>
      <c r="DN2985"/>
      <c r="DO2985" s="394" t="s">
        <v>561</v>
      </c>
      <c r="DP2985" s="393" t="s">
        <v>715</v>
      </c>
      <c r="DQ2985" s="393" t="str">
        <f t="shared" si="449"/>
        <v>Dhaka_Metropolitan_FOB FOB(Syedabad)</v>
      </c>
      <c r="DR2985" s="566"/>
    </row>
    <row r="2986" spans="1:122" ht="15" hidden="1" x14ac:dyDescent="0.25">
      <c r="A2986" s="394" t="s">
        <v>565</v>
      </c>
      <c r="B2986" s="393" t="s">
        <v>722</v>
      </c>
      <c r="C2986" s="393" t="str">
        <f t="shared" si="461"/>
        <v>Dhaka_Metropolitan_PVT Gonoshathaya Kendra, Nagar Hospital</v>
      </c>
      <c r="D2986" s="626">
        <v>0</v>
      </c>
      <c r="E2986" s="626"/>
      <c r="F2986" s="626"/>
      <c r="G2986" s="626"/>
      <c r="H2986" s="626"/>
      <c r="I2986" s="626">
        <v>0</v>
      </c>
      <c r="J2986" s="626"/>
      <c r="K2986" s="626"/>
      <c r="L2986" s="626"/>
      <c r="M2986" s="626"/>
      <c r="N2986" s="626">
        <v>0</v>
      </c>
      <c r="O2986" s="626"/>
      <c r="P2986" s="626"/>
      <c r="Q2986" s="626"/>
      <c r="R2986" s="626"/>
      <c r="U2986" s="394" t="s">
        <v>565</v>
      </c>
      <c r="V2986" s="393" t="s">
        <v>722</v>
      </c>
      <c r="W2986" s="393" t="str">
        <f t="shared" si="462"/>
        <v>Dhaka_Metropolitan_PVT Gonoshathaya Kendra, Nagar Hospital</v>
      </c>
      <c r="X2986" s="626">
        <v>0</v>
      </c>
      <c r="Y2986" s="626"/>
      <c r="Z2986" s="626"/>
      <c r="AA2986" s="626"/>
      <c r="AB2986" s="626"/>
      <c r="AC2986" s="626">
        <v>0</v>
      </c>
      <c r="AD2986" s="626"/>
      <c r="AE2986" s="626"/>
      <c r="AF2986" s="626"/>
      <c r="AG2986" s="626"/>
      <c r="AH2986" s="626">
        <v>0</v>
      </c>
      <c r="AI2986" s="626"/>
      <c r="AJ2986" s="626"/>
      <c r="AK2986" s="626"/>
      <c r="AL2986" s="626"/>
      <c r="AO2986" s="394" t="s">
        <v>565</v>
      </c>
      <c r="AP2986" s="393" t="s">
        <v>722</v>
      </c>
      <c r="AQ2986" s="393" t="str">
        <f t="shared" si="463"/>
        <v>Dhaka_Metropolitan_PVT Gonoshathaya Kendra, Nagar Hospital</v>
      </c>
      <c r="AR2986" s="627">
        <v>0</v>
      </c>
      <c r="AS2986" s="627">
        <v>0</v>
      </c>
      <c r="AT2986" s="627">
        <v>0</v>
      </c>
      <c r="AU2986" s="627">
        <v>0</v>
      </c>
      <c r="AV2986" s="627">
        <v>0</v>
      </c>
      <c r="AW2986" s="627">
        <v>0</v>
      </c>
      <c r="AX2986" s="627">
        <v>0</v>
      </c>
      <c r="AY2986" s="627">
        <v>0</v>
      </c>
      <c r="AZ2986" s="627">
        <v>0</v>
      </c>
      <c r="BA2986" s="627">
        <v>0</v>
      </c>
      <c r="BB2986" s="627">
        <v>0</v>
      </c>
      <c r="BC2986" s="627">
        <v>0</v>
      </c>
      <c r="BD2986" s="627">
        <v>0</v>
      </c>
      <c r="BE2986" s="627">
        <v>0</v>
      </c>
      <c r="BF2986" s="627">
        <v>0</v>
      </c>
      <c r="BH2986" s="394" t="s">
        <v>565</v>
      </c>
      <c r="BI2986" s="393" t="s">
        <v>722</v>
      </c>
      <c r="BJ2986" s="393" t="str">
        <f t="shared" si="458"/>
        <v>Dhaka_Metropolitan_PVT Gonoshathaya Kendra, Nagar Hospital</v>
      </c>
      <c r="BK2986" s="627">
        <v>0</v>
      </c>
      <c r="BL2986" s="627">
        <v>0</v>
      </c>
      <c r="BM2986" s="627">
        <v>0</v>
      </c>
      <c r="BN2986" s="627">
        <v>0</v>
      </c>
      <c r="BO2986" s="627">
        <v>0</v>
      </c>
      <c r="BP2986" s="627">
        <v>0</v>
      </c>
      <c r="BQ2986" s="627">
        <v>0</v>
      </c>
      <c r="BR2986" s="627">
        <v>0</v>
      </c>
      <c r="BS2986" s="627">
        <v>0</v>
      </c>
      <c r="BT2986" s="627">
        <v>0</v>
      </c>
      <c r="BU2986" s="627">
        <v>0</v>
      </c>
      <c r="BV2986" s="627">
        <v>0</v>
      </c>
      <c r="BW2986" s="627">
        <v>0</v>
      </c>
      <c r="BX2986" s="627">
        <v>0</v>
      </c>
      <c r="BY2986" s="627">
        <v>0</v>
      </c>
      <c r="CA2986" s="394" t="s">
        <v>565</v>
      </c>
      <c r="CB2986" s="393" t="s">
        <v>722</v>
      </c>
      <c r="CC2986" s="393" t="str">
        <f t="shared" si="464"/>
        <v>Dhaka_Metropolitan_PVT Gonoshathaya Kendra, Nagar Hospital</v>
      </c>
      <c r="CD2986" s="627"/>
      <c r="CE2986" s="627"/>
      <c r="CF2986" s="627"/>
      <c r="CG2986" s="627"/>
      <c r="CH2986" s="627"/>
      <c r="CI2986" s="627"/>
      <c r="CJ2986" s="627"/>
      <c r="CK2986" s="627"/>
      <c r="CN2986" s="394" t="s">
        <v>565</v>
      </c>
      <c r="CO2986" s="393" t="s">
        <v>722</v>
      </c>
      <c r="CP2986" s="393" t="str">
        <f t="shared" si="465"/>
        <v>Dhaka_Metropolitan_PVT Gonoshathaya Kendra, Nagar Hospital</v>
      </c>
      <c r="CQ2986" s="627"/>
      <c r="CR2986" s="627"/>
      <c r="CS2986" s="627"/>
      <c r="CT2986" s="627"/>
      <c r="CU2986" s="627"/>
      <c r="CV2986" s="627"/>
      <c r="CW2986" s="627"/>
      <c r="CX2986" s="627"/>
      <c r="CZ2986" s="394" t="s">
        <v>565</v>
      </c>
      <c r="DA2986" s="393" t="s">
        <v>722</v>
      </c>
      <c r="DB2986" s="393" t="str">
        <f t="shared" si="450"/>
        <v>Dhaka_Metropolitan_PVT Gonoshathaya Kendra, Nagar Hospital</v>
      </c>
      <c r="DC2986" s="566"/>
      <c r="DD2986"/>
      <c r="DE2986" s="394" t="s">
        <v>565</v>
      </c>
      <c r="DF2986" s="393" t="s">
        <v>722</v>
      </c>
      <c r="DG2986" s="393" t="str">
        <f t="shared" si="451"/>
        <v>Dhaka_Metropolitan_PVT Gonoshathaya Kendra, Nagar Hospital</v>
      </c>
      <c r="DH2986" s="566"/>
      <c r="DI2986"/>
      <c r="DJ2986" s="394" t="s">
        <v>565</v>
      </c>
      <c r="DK2986" s="393" t="s">
        <v>722</v>
      </c>
      <c r="DL2986" s="393" t="str">
        <f t="shared" si="448"/>
        <v>Dhaka_Metropolitan_PVT Gonoshathaya Kendra, Nagar Hospital</v>
      </c>
      <c r="DM2986" s="566"/>
      <c r="DN2986"/>
      <c r="DO2986" s="394" t="s">
        <v>565</v>
      </c>
      <c r="DP2986" s="393" t="s">
        <v>722</v>
      </c>
      <c r="DQ2986" s="393" t="str">
        <f t="shared" si="449"/>
        <v>Dhaka_Metropolitan_PVT Gonoshathaya Kendra, Nagar Hospital</v>
      </c>
      <c r="DR2986" s="566"/>
    </row>
    <row r="2987" spans="1:122" ht="15" hidden="1" x14ac:dyDescent="0.25">
      <c r="A2987" s="394" t="s">
        <v>563</v>
      </c>
      <c r="B2987" s="393" t="s">
        <v>1064</v>
      </c>
      <c r="C2987" s="393" t="str">
        <f t="shared" si="461"/>
        <v>Dhaka_Metropolitan_ICDDRB ICDDR,B</v>
      </c>
      <c r="D2987" s="626">
        <v>6</v>
      </c>
      <c r="E2987" s="626">
        <v>3</v>
      </c>
      <c r="F2987" s="626">
        <v>0</v>
      </c>
      <c r="G2987" s="626">
        <v>0</v>
      </c>
      <c r="H2987" s="626">
        <v>0</v>
      </c>
      <c r="I2987" s="626">
        <v>4</v>
      </c>
      <c r="J2987" s="626">
        <v>0</v>
      </c>
      <c r="K2987" s="626">
        <v>0</v>
      </c>
      <c r="L2987" s="626">
        <v>0</v>
      </c>
      <c r="M2987" s="626">
        <v>0</v>
      </c>
      <c r="N2987" s="626">
        <v>0</v>
      </c>
      <c r="O2987" s="626">
        <v>0</v>
      </c>
      <c r="P2987" s="626">
        <v>0</v>
      </c>
      <c r="Q2987" s="626">
        <v>0</v>
      </c>
      <c r="R2987" s="626">
        <v>0</v>
      </c>
      <c r="U2987" s="394" t="s">
        <v>563</v>
      </c>
      <c r="V2987" s="393" t="s">
        <v>1064</v>
      </c>
      <c r="W2987" s="393" t="str">
        <f t="shared" si="462"/>
        <v>Dhaka_Metropolitan_ICDDRB ICDDR,B</v>
      </c>
      <c r="X2987" s="626">
        <v>2</v>
      </c>
      <c r="Y2987" s="626">
        <v>0</v>
      </c>
      <c r="Z2987" s="626">
        <v>0</v>
      </c>
      <c r="AA2987" s="626">
        <v>0</v>
      </c>
      <c r="AB2987" s="626">
        <v>0</v>
      </c>
      <c r="AC2987" s="626">
        <v>1</v>
      </c>
      <c r="AD2987" s="626">
        <v>2</v>
      </c>
      <c r="AE2987" s="626">
        <v>0</v>
      </c>
      <c r="AF2987" s="626">
        <v>0</v>
      </c>
      <c r="AG2987" s="626">
        <v>0</v>
      </c>
      <c r="AH2987" s="626">
        <v>0</v>
      </c>
      <c r="AI2987" s="626">
        <v>0</v>
      </c>
      <c r="AJ2987" s="626">
        <v>0</v>
      </c>
      <c r="AK2987" s="626">
        <v>0</v>
      </c>
      <c r="AL2987" s="626">
        <v>0</v>
      </c>
      <c r="AO2987" s="394" t="s">
        <v>563</v>
      </c>
      <c r="AP2987" s="393" t="s">
        <v>1064</v>
      </c>
      <c r="AQ2987" s="393" t="str">
        <f t="shared" si="463"/>
        <v>Dhaka_Metropolitan_ICDDRB ICDDR,B</v>
      </c>
      <c r="AR2987" s="627">
        <v>0</v>
      </c>
      <c r="AS2987" s="627">
        <v>0</v>
      </c>
      <c r="AT2987" s="627">
        <v>0</v>
      </c>
      <c r="AU2987" s="627">
        <v>0</v>
      </c>
      <c r="AV2987" s="627">
        <v>0</v>
      </c>
      <c r="AW2987" s="627">
        <v>0</v>
      </c>
      <c r="AX2987" s="627">
        <v>0</v>
      </c>
      <c r="AY2987" s="627">
        <v>0</v>
      </c>
      <c r="AZ2987" s="627">
        <v>0</v>
      </c>
      <c r="BA2987" s="627">
        <v>0</v>
      </c>
      <c r="BB2987" s="627">
        <v>0</v>
      </c>
      <c r="BC2987" s="627">
        <v>0</v>
      </c>
      <c r="BD2987" s="627">
        <v>0</v>
      </c>
      <c r="BE2987" s="627">
        <v>0</v>
      </c>
      <c r="BF2987" s="627">
        <v>0</v>
      </c>
      <c r="BH2987" s="394" t="s">
        <v>563</v>
      </c>
      <c r="BI2987" s="393" t="s">
        <v>1064</v>
      </c>
      <c r="BJ2987" s="393" t="str">
        <f t="shared" si="458"/>
        <v>Dhaka_Metropolitan_ICDDRB ICDDR,B</v>
      </c>
      <c r="BK2987" s="627">
        <v>0</v>
      </c>
      <c r="BL2987" s="627">
        <v>0</v>
      </c>
      <c r="BM2987" s="627">
        <v>0</v>
      </c>
      <c r="BN2987" s="627">
        <v>0</v>
      </c>
      <c r="BO2987" s="627">
        <v>0</v>
      </c>
      <c r="BP2987" s="627">
        <v>0</v>
      </c>
      <c r="BQ2987" s="627">
        <v>0</v>
      </c>
      <c r="BR2987" s="627">
        <v>0</v>
      </c>
      <c r="BS2987" s="627">
        <v>0</v>
      </c>
      <c r="BT2987" s="627">
        <v>0</v>
      </c>
      <c r="BU2987" s="627">
        <v>0</v>
      </c>
      <c r="BV2987" s="627">
        <v>0</v>
      </c>
      <c r="BW2987" s="627">
        <v>0</v>
      </c>
      <c r="BX2987" s="627">
        <v>0</v>
      </c>
      <c r="BY2987" s="627">
        <v>0</v>
      </c>
      <c r="CA2987" s="394" t="s">
        <v>563</v>
      </c>
      <c r="CB2987" s="393" t="s">
        <v>1064</v>
      </c>
      <c r="CC2987" s="393" t="str">
        <f t="shared" si="464"/>
        <v>Dhaka_Metropolitan_ICDDRB ICDDR,B</v>
      </c>
      <c r="CD2987" s="627">
        <v>0</v>
      </c>
      <c r="CE2987" s="627">
        <v>0</v>
      </c>
      <c r="CF2987" s="627">
        <v>0</v>
      </c>
      <c r="CG2987" s="627">
        <v>0</v>
      </c>
      <c r="CH2987" s="627">
        <v>0</v>
      </c>
      <c r="CI2987" s="627">
        <v>0</v>
      </c>
      <c r="CJ2987" s="627">
        <v>0</v>
      </c>
      <c r="CK2987" s="627">
        <v>0</v>
      </c>
      <c r="CN2987" s="394" t="s">
        <v>563</v>
      </c>
      <c r="CO2987" s="393" t="s">
        <v>1064</v>
      </c>
      <c r="CP2987" s="393" t="str">
        <f t="shared" si="465"/>
        <v>Dhaka_Metropolitan_ICDDRB ICDDR,B</v>
      </c>
      <c r="CQ2987" s="627">
        <v>0</v>
      </c>
      <c r="CR2987" s="627">
        <v>0</v>
      </c>
      <c r="CS2987" s="627">
        <v>0</v>
      </c>
      <c r="CT2987" s="627">
        <v>0</v>
      </c>
      <c r="CU2987" s="627">
        <v>0</v>
      </c>
      <c r="CV2987" s="627">
        <v>0</v>
      </c>
      <c r="CW2987" s="627">
        <v>0</v>
      </c>
      <c r="CX2987" s="627">
        <v>0</v>
      </c>
      <c r="CZ2987" s="394" t="s">
        <v>563</v>
      </c>
      <c r="DA2987" s="393" t="s">
        <v>1064</v>
      </c>
      <c r="DB2987" s="393" t="str">
        <f t="shared" si="450"/>
        <v>Dhaka_Metropolitan_ICDDRB ICDDR,B</v>
      </c>
      <c r="DC2987" s="566">
        <v>0</v>
      </c>
      <c r="DD2987"/>
      <c r="DE2987" s="394" t="s">
        <v>563</v>
      </c>
      <c r="DF2987" s="393" t="s">
        <v>1064</v>
      </c>
      <c r="DG2987" s="393" t="str">
        <f t="shared" si="451"/>
        <v>Dhaka_Metropolitan_ICDDRB ICDDR,B</v>
      </c>
      <c r="DH2987" s="566">
        <v>0</v>
      </c>
      <c r="DI2987"/>
      <c r="DJ2987" s="394" t="s">
        <v>563</v>
      </c>
      <c r="DK2987" s="393" t="s">
        <v>1064</v>
      </c>
      <c r="DL2987" s="393" t="str">
        <f t="shared" si="448"/>
        <v>Dhaka_Metropolitan_ICDDRB ICDDR,B</v>
      </c>
      <c r="DM2987" s="566"/>
      <c r="DN2987"/>
      <c r="DO2987" s="394" t="s">
        <v>563</v>
      </c>
      <c r="DP2987" s="393" t="s">
        <v>1064</v>
      </c>
      <c r="DQ2987" s="393" t="str">
        <f t="shared" si="449"/>
        <v>Dhaka_Metropolitan_ICDDRB ICDDR,B</v>
      </c>
      <c r="DR2987" s="566"/>
    </row>
    <row r="2988" spans="1:122" ht="15" hidden="1" x14ac:dyDescent="0.25">
      <c r="A2988" s="394" t="s">
        <v>563</v>
      </c>
      <c r="B2988" s="330" t="s">
        <v>1103</v>
      </c>
      <c r="C2988" s="393" t="str">
        <f>A2988&amp;" "&amp;B2988</f>
        <v>Dhaka_Metropolitan_ICDDRB ICDDR,B: Dhanmondi</v>
      </c>
      <c r="D2988" s="626">
        <v>25</v>
      </c>
      <c r="E2988" s="626">
        <v>0</v>
      </c>
      <c r="F2988" s="626">
        <v>2</v>
      </c>
      <c r="G2988" s="626">
        <v>0</v>
      </c>
      <c r="H2988" s="626">
        <v>3</v>
      </c>
      <c r="I2988" s="626">
        <v>7</v>
      </c>
      <c r="J2988" s="626">
        <v>0</v>
      </c>
      <c r="K2988" s="626">
        <v>0</v>
      </c>
      <c r="L2988" s="626">
        <v>1</v>
      </c>
      <c r="M2988" s="626">
        <v>0</v>
      </c>
      <c r="N2988" s="626">
        <v>11</v>
      </c>
      <c r="O2988" s="626">
        <v>2</v>
      </c>
      <c r="P2988" s="626">
        <v>0</v>
      </c>
      <c r="Q2988" s="626">
        <v>0</v>
      </c>
      <c r="R2988" s="626">
        <v>0</v>
      </c>
      <c r="U2988" s="394" t="s">
        <v>563</v>
      </c>
      <c r="V2988" s="330" t="s">
        <v>1103</v>
      </c>
      <c r="W2988" s="393" t="str">
        <f>U2988&amp;" "&amp;V2988</f>
        <v>Dhaka_Metropolitan_ICDDRB ICDDR,B: Dhanmondi</v>
      </c>
      <c r="X2988" s="626">
        <v>10</v>
      </c>
      <c r="Y2988" s="626">
        <v>1</v>
      </c>
      <c r="Z2988" s="626">
        <v>1</v>
      </c>
      <c r="AA2988" s="626">
        <v>0</v>
      </c>
      <c r="AB2988" s="626">
        <v>0</v>
      </c>
      <c r="AC2988" s="626">
        <v>3</v>
      </c>
      <c r="AD2988" s="626">
        <v>0</v>
      </c>
      <c r="AE2988" s="626">
        <v>0</v>
      </c>
      <c r="AF2988" s="626">
        <v>0</v>
      </c>
      <c r="AG2988" s="626">
        <v>0</v>
      </c>
      <c r="AH2988" s="626">
        <v>18</v>
      </c>
      <c r="AI2988" s="626">
        <v>0</v>
      </c>
      <c r="AJ2988" s="626">
        <v>0</v>
      </c>
      <c r="AK2988" s="626">
        <v>0</v>
      </c>
      <c r="AL2988" s="626">
        <v>0</v>
      </c>
      <c r="AO2988" s="394" t="s">
        <v>563</v>
      </c>
      <c r="AP2988" s="393" t="s">
        <v>1103</v>
      </c>
      <c r="AQ2988" s="393" t="str">
        <f>AO2988&amp;" "&amp;AP2988</f>
        <v>Dhaka_Metropolitan_ICDDRB ICDDR,B: Dhanmondi</v>
      </c>
      <c r="AR2988" s="627">
        <v>2</v>
      </c>
      <c r="AS2988" s="627">
        <v>0</v>
      </c>
      <c r="AT2988" s="627">
        <v>0</v>
      </c>
      <c r="AU2988" s="627">
        <v>0</v>
      </c>
      <c r="AV2988" s="627">
        <v>0</v>
      </c>
      <c r="AW2988" s="627">
        <v>0</v>
      </c>
      <c r="AX2988" s="627">
        <v>0</v>
      </c>
      <c r="AY2988" s="627">
        <v>0</v>
      </c>
      <c r="AZ2988" s="627">
        <v>0</v>
      </c>
      <c r="BA2988" s="627">
        <v>0</v>
      </c>
      <c r="BB2988" s="627">
        <v>1</v>
      </c>
      <c r="BC2988" s="627">
        <v>0</v>
      </c>
      <c r="BD2988" s="627">
        <v>0</v>
      </c>
      <c r="BE2988" s="627">
        <v>0</v>
      </c>
      <c r="BF2988" s="627">
        <v>0</v>
      </c>
      <c r="BH2988" s="394" t="s">
        <v>563</v>
      </c>
      <c r="BI2988" s="393" t="s">
        <v>1103</v>
      </c>
      <c r="BJ2988" s="393" t="str">
        <f t="shared" si="458"/>
        <v>Dhaka_Metropolitan_ICDDRB ICDDR,B: Dhanmondi</v>
      </c>
      <c r="BK2988" s="627">
        <v>1</v>
      </c>
      <c r="BL2988" s="627">
        <v>0</v>
      </c>
      <c r="BM2988" s="627">
        <v>1</v>
      </c>
      <c r="BN2988" s="627">
        <v>0</v>
      </c>
      <c r="BO2988" s="627">
        <v>0</v>
      </c>
      <c r="BP2988" s="627">
        <v>1</v>
      </c>
      <c r="BQ2988" s="627">
        <v>0</v>
      </c>
      <c r="BR2988" s="627">
        <v>0</v>
      </c>
      <c r="BS2988" s="627">
        <v>0</v>
      </c>
      <c r="BT2988" s="627">
        <v>0</v>
      </c>
      <c r="BU2988" s="627">
        <v>3</v>
      </c>
      <c r="BV2988" s="627">
        <v>0</v>
      </c>
      <c r="BW2988" s="627">
        <v>0</v>
      </c>
      <c r="BX2988" s="627">
        <v>0</v>
      </c>
      <c r="BY2988" s="627">
        <v>0</v>
      </c>
      <c r="CA2988" s="394" t="s">
        <v>563</v>
      </c>
      <c r="CB2988" s="393" t="s">
        <v>1103</v>
      </c>
      <c r="CC2988" s="393" t="str">
        <f>CA2988&amp;" "&amp;CB2988</f>
        <v>Dhaka_Metropolitan_ICDDRB ICDDR,B: Dhanmondi</v>
      </c>
      <c r="CD2988" s="627">
        <v>0</v>
      </c>
      <c r="CE2988" s="627">
        <v>0</v>
      </c>
      <c r="CF2988" s="627">
        <v>0</v>
      </c>
      <c r="CG2988" s="627">
        <v>0</v>
      </c>
      <c r="CH2988" s="627">
        <v>0</v>
      </c>
      <c r="CI2988" s="627">
        <v>0</v>
      </c>
      <c r="CJ2988" s="627">
        <v>0</v>
      </c>
      <c r="CK2988" s="627">
        <v>0</v>
      </c>
      <c r="CN2988" s="394" t="s">
        <v>563</v>
      </c>
      <c r="CO2988" s="393" t="s">
        <v>1103</v>
      </c>
      <c r="CP2988" s="393" t="str">
        <f>CN2988&amp;" "&amp;CO2988</f>
        <v>Dhaka_Metropolitan_ICDDRB ICDDR,B: Dhanmondi</v>
      </c>
      <c r="CQ2988" s="627">
        <v>0</v>
      </c>
      <c r="CR2988" s="627">
        <v>0</v>
      </c>
      <c r="CS2988" s="627">
        <v>0</v>
      </c>
      <c r="CT2988" s="627">
        <v>0</v>
      </c>
      <c r="CU2988" s="627">
        <v>0</v>
      </c>
      <c r="CV2988" s="627">
        <v>0</v>
      </c>
      <c r="CW2988" s="627">
        <v>0</v>
      </c>
      <c r="CX2988" s="627">
        <v>0</v>
      </c>
      <c r="CZ2988" s="394" t="s">
        <v>563</v>
      </c>
      <c r="DA2988" s="393" t="s">
        <v>1103</v>
      </c>
      <c r="DB2988" s="393" t="str">
        <f>CZ2988&amp;" "&amp;DA2988</f>
        <v>Dhaka_Metropolitan_ICDDRB ICDDR,B: Dhanmondi</v>
      </c>
      <c r="DC2988" s="566">
        <v>1</v>
      </c>
      <c r="DD2988"/>
      <c r="DE2988" s="394" t="s">
        <v>563</v>
      </c>
      <c r="DF2988" s="393" t="s">
        <v>1103</v>
      </c>
      <c r="DG2988" s="393" t="str">
        <f>DE2988&amp;" "&amp;DF2988</f>
        <v>Dhaka_Metropolitan_ICDDRB ICDDR,B: Dhanmondi</v>
      </c>
      <c r="DH2988" s="566">
        <v>0</v>
      </c>
      <c r="DI2988"/>
      <c r="DJ2988" s="394" t="s">
        <v>563</v>
      </c>
      <c r="DK2988" s="393" t="s">
        <v>1103</v>
      </c>
      <c r="DL2988" s="393" t="str">
        <f>DJ2988&amp;" "&amp;DK2988</f>
        <v>Dhaka_Metropolitan_ICDDRB ICDDR,B: Dhanmondi</v>
      </c>
      <c r="DM2988" s="566"/>
      <c r="DN2988"/>
      <c r="DO2988" s="394" t="s">
        <v>563</v>
      </c>
      <c r="DP2988" s="393" t="s">
        <v>1103</v>
      </c>
      <c r="DQ2988" s="393" t="str">
        <f>DO2988&amp;" "&amp;DP2988</f>
        <v>Dhaka_Metropolitan_ICDDRB ICDDR,B: Dhanmondi</v>
      </c>
      <c r="DR2988" s="566"/>
    </row>
    <row r="2989" spans="1:122" ht="15" hidden="1" x14ac:dyDescent="0.25">
      <c r="A2989" s="394" t="s">
        <v>563</v>
      </c>
      <c r="B2989" s="330" t="s">
        <v>1104</v>
      </c>
      <c r="C2989" s="393" t="str">
        <f>A2989&amp;" "&amp;B2989</f>
        <v>Dhaka_Metropolitan_ICDDRB ICDDR,B: Golapbagh</v>
      </c>
      <c r="D2989" s="626">
        <v>26</v>
      </c>
      <c r="E2989" s="626">
        <v>7</v>
      </c>
      <c r="F2989" s="626">
        <v>2</v>
      </c>
      <c r="G2989" s="626">
        <v>2</v>
      </c>
      <c r="H2989" s="626">
        <v>0</v>
      </c>
      <c r="I2989" s="626">
        <v>3</v>
      </c>
      <c r="J2989" s="626">
        <v>5</v>
      </c>
      <c r="K2989" s="626">
        <v>0</v>
      </c>
      <c r="L2989" s="626">
        <v>1</v>
      </c>
      <c r="M2989" s="626">
        <v>0</v>
      </c>
      <c r="N2989" s="626">
        <v>11</v>
      </c>
      <c r="O2989" s="626">
        <v>0</v>
      </c>
      <c r="P2989" s="626">
        <v>0</v>
      </c>
      <c r="Q2989" s="626">
        <v>0</v>
      </c>
      <c r="R2989" s="626">
        <v>0</v>
      </c>
      <c r="U2989" s="394" t="s">
        <v>563</v>
      </c>
      <c r="V2989" s="330" t="s">
        <v>1104</v>
      </c>
      <c r="W2989" s="393" t="str">
        <f>U2989&amp;" "&amp;V2989</f>
        <v>Dhaka_Metropolitan_ICDDRB ICDDR,B: Golapbagh</v>
      </c>
      <c r="X2989" s="626">
        <v>18</v>
      </c>
      <c r="Y2989" s="626">
        <v>2</v>
      </c>
      <c r="Z2989" s="626">
        <v>1</v>
      </c>
      <c r="AA2989" s="626">
        <v>0</v>
      </c>
      <c r="AB2989" s="626">
        <v>0</v>
      </c>
      <c r="AC2989" s="626">
        <v>5</v>
      </c>
      <c r="AD2989" s="626">
        <v>1</v>
      </c>
      <c r="AE2989" s="626">
        <v>0</v>
      </c>
      <c r="AF2989" s="626">
        <v>1</v>
      </c>
      <c r="AG2989" s="626">
        <v>0</v>
      </c>
      <c r="AH2989" s="626">
        <v>23</v>
      </c>
      <c r="AI2989" s="626">
        <v>4</v>
      </c>
      <c r="AJ2989" s="626">
        <v>0</v>
      </c>
      <c r="AK2989" s="626">
        <v>0</v>
      </c>
      <c r="AL2989" s="626">
        <v>0</v>
      </c>
      <c r="AO2989" s="394" t="s">
        <v>563</v>
      </c>
      <c r="AP2989" s="393" t="s">
        <v>1104</v>
      </c>
      <c r="AQ2989" s="393" t="str">
        <f>AO2989&amp;" "&amp;AP2989</f>
        <v>Dhaka_Metropolitan_ICDDRB ICDDR,B: Golapbagh</v>
      </c>
      <c r="AR2989" s="627">
        <v>0</v>
      </c>
      <c r="AS2989" s="627">
        <v>0</v>
      </c>
      <c r="AT2989" s="627">
        <v>0</v>
      </c>
      <c r="AU2989" s="627">
        <v>0</v>
      </c>
      <c r="AV2989" s="627">
        <v>0</v>
      </c>
      <c r="AW2989" s="627">
        <v>1</v>
      </c>
      <c r="AX2989" s="627">
        <v>0</v>
      </c>
      <c r="AY2989" s="627">
        <v>0</v>
      </c>
      <c r="AZ2989" s="627">
        <v>0</v>
      </c>
      <c r="BA2989" s="627">
        <v>0</v>
      </c>
      <c r="BB2989" s="627">
        <v>0</v>
      </c>
      <c r="BC2989" s="627">
        <v>0</v>
      </c>
      <c r="BD2989" s="627">
        <v>0</v>
      </c>
      <c r="BE2989" s="627">
        <v>0</v>
      </c>
      <c r="BF2989" s="627">
        <v>0</v>
      </c>
      <c r="BH2989" s="394" t="s">
        <v>563</v>
      </c>
      <c r="BI2989" s="393" t="s">
        <v>1104</v>
      </c>
      <c r="BJ2989" s="393" t="str">
        <f t="shared" si="458"/>
        <v>Dhaka_Metropolitan_ICDDRB ICDDR,B: Golapbagh</v>
      </c>
      <c r="BK2989" s="627">
        <v>1</v>
      </c>
      <c r="BL2989" s="627">
        <v>0</v>
      </c>
      <c r="BM2989" s="627">
        <v>0</v>
      </c>
      <c r="BN2989" s="627">
        <v>0</v>
      </c>
      <c r="BO2989" s="627">
        <v>0</v>
      </c>
      <c r="BP2989" s="627">
        <v>0</v>
      </c>
      <c r="BQ2989" s="627">
        <v>0</v>
      </c>
      <c r="BR2989" s="627">
        <v>0</v>
      </c>
      <c r="BS2989" s="627">
        <v>0</v>
      </c>
      <c r="BT2989" s="627">
        <v>0</v>
      </c>
      <c r="BU2989" s="627">
        <v>3</v>
      </c>
      <c r="BV2989" s="627">
        <v>0</v>
      </c>
      <c r="BW2989" s="627">
        <v>0</v>
      </c>
      <c r="BX2989" s="627">
        <v>0</v>
      </c>
      <c r="BY2989" s="627">
        <v>0</v>
      </c>
      <c r="CA2989" s="394" t="s">
        <v>563</v>
      </c>
      <c r="CB2989" s="393" t="s">
        <v>1104</v>
      </c>
      <c r="CC2989" s="393" t="str">
        <f>CA2989&amp;" "&amp;CB2989</f>
        <v>Dhaka_Metropolitan_ICDDRB ICDDR,B: Golapbagh</v>
      </c>
      <c r="CD2989" s="627">
        <v>0</v>
      </c>
      <c r="CE2989" s="627">
        <v>0</v>
      </c>
      <c r="CF2989" s="627">
        <v>0</v>
      </c>
      <c r="CG2989" s="627">
        <v>0</v>
      </c>
      <c r="CH2989" s="627">
        <v>0</v>
      </c>
      <c r="CI2989" s="627">
        <v>0</v>
      </c>
      <c r="CJ2989" s="627">
        <v>0</v>
      </c>
      <c r="CK2989" s="627">
        <v>0</v>
      </c>
      <c r="CN2989" s="394" t="s">
        <v>563</v>
      </c>
      <c r="CO2989" s="393" t="s">
        <v>1104</v>
      </c>
      <c r="CP2989" s="393" t="str">
        <f>CN2989&amp;" "&amp;CO2989</f>
        <v>Dhaka_Metropolitan_ICDDRB ICDDR,B: Golapbagh</v>
      </c>
      <c r="CQ2989" s="627">
        <v>0</v>
      </c>
      <c r="CR2989" s="627">
        <v>0</v>
      </c>
      <c r="CS2989" s="627">
        <v>0</v>
      </c>
      <c r="CT2989" s="627">
        <v>0</v>
      </c>
      <c r="CU2989" s="627">
        <v>0</v>
      </c>
      <c r="CV2989" s="627">
        <v>0</v>
      </c>
      <c r="CW2989" s="627">
        <v>0</v>
      </c>
      <c r="CX2989" s="627">
        <v>0</v>
      </c>
      <c r="CZ2989" s="394" t="s">
        <v>563</v>
      </c>
      <c r="DA2989" s="393" t="s">
        <v>1104</v>
      </c>
      <c r="DB2989" s="393" t="str">
        <f>CZ2989&amp;" "&amp;DA2989</f>
        <v>Dhaka_Metropolitan_ICDDRB ICDDR,B: Golapbagh</v>
      </c>
      <c r="DC2989" s="566">
        <v>7</v>
      </c>
      <c r="DD2989"/>
      <c r="DE2989" s="394" t="s">
        <v>563</v>
      </c>
      <c r="DF2989" s="393" t="s">
        <v>1104</v>
      </c>
      <c r="DG2989" s="393" t="str">
        <f>DE2989&amp;" "&amp;DF2989</f>
        <v>Dhaka_Metropolitan_ICDDRB ICDDR,B: Golapbagh</v>
      </c>
      <c r="DH2989" s="566">
        <v>5</v>
      </c>
      <c r="DI2989"/>
      <c r="DJ2989" s="394" t="s">
        <v>563</v>
      </c>
      <c r="DK2989" s="393" t="s">
        <v>1104</v>
      </c>
      <c r="DL2989" s="393" t="str">
        <f>DJ2989&amp;" "&amp;DK2989</f>
        <v>Dhaka_Metropolitan_ICDDRB ICDDR,B: Golapbagh</v>
      </c>
      <c r="DM2989" s="566"/>
      <c r="DN2989"/>
      <c r="DO2989" s="394" t="s">
        <v>563</v>
      </c>
      <c r="DP2989" s="393" t="s">
        <v>1104</v>
      </c>
      <c r="DQ2989" s="393" t="str">
        <f>DO2989&amp;" "&amp;DP2989</f>
        <v>Dhaka_Metropolitan_ICDDRB ICDDR,B: Golapbagh</v>
      </c>
      <c r="DR2989" s="566"/>
    </row>
    <row r="2990" spans="1:122" ht="15" hidden="1" x14ac:dyDescent="0.25">
      <c r="A2990" s="394" t="s">
        <v>563</v>
      </c>
      <c r="B2990" s="330" t="s">
        <v>1105</v>
      </c>
      <c r="C2990" s="393" t="str">
        <f>A2990&amp;" "&amp;B2990</f>
        <v>Dhaka_Metropolitan_ICDDRB ICDDR,B: Mohakhali</v>
      </c>
      <c r="D2990" s="626">
        <v>17</v>
      </c>
      <c r="E2990" s="626">
        <v>2</v>
      </c>
      <c r="F2990" s="626">
        <v>0</v>
      </c>
      <c r="G2990" s="626">
        <v>0</v>
      </c>
      <c r="H2990" s="626">
        <v>0</v>
      </c>
      <c r="I2990" s="626">
        <v>3</v>
      </c>
      <c r="J2990" s="626">
        <v>0</v>
      </c>
      <c r="K2990" s="626">
        <v>0</v>
      </c>
      <c r="L2990" s="626">
        <v>1</v>
      </c>
      <c r="M2990" s="626">
        <v>0</v>
      </c>
      <c r="N2990" s="626">
        <v>3</v>
      </c>
      <c r="O2990" s="626">
        <v>1</v>
      </c>
      <c r="P2990" s="626">
        <v>0</v>
      </c>
      <c r="Q2990" s="626">
        <v>0</v>
      </c>
      <c r="R2990" s="626">
        <v>0</v>
      </c>
      <c r="U2990" s="394" t="s">
        <v>563</v>
      </c>
      <c r="V2990" s="330" t="s">
        <v>1105</v>
      </c>
      <c r="W2990" s="393" t="str">
        <f>U2990&amp;" "&amp;V2990</f>
        <v>Dhaka_Metropolitan_ICDDRB ICDDR,B: Mohakhali</v>
      </c>
      <c r="X2990" s="626">
        <v>2</v>
      </c>
      <c r="Y2990" s="626">
        <v>2</v>
      </c>
      <c r="Z2990" s="626">
        <v>0</v>
      </c>
      <c r="AA2990" s="626">
        <v>0</v>
      </c>
      <c r="AB2990" s="626">
        <v>0</v>
      </c>
      <c r="AC2990" s="626">
        <v>2</v>
      </c>
      <c r="AD2990" s="626">
        <v>0</v>
      </c>
      <c r="AE2990" s="626">
        <v>0</v>
      </c>
      <c r="AF2990" s="626">
        <v>0</v>
      </c>
      <c r="AG2990" s="626">
        <v>0</v>
      </c>
      <c r="AH2990" s="626">
        <v>3</v>
      </c>
      <c r="AI2990" s="626">
        <v>0</v>
      </c>
      <c r="AJ2990" s="626">
        <v>1</v>
      </c>
      <c r="AK2990" s="626">
        <v>0</v>
      </c>
      <c r="AL2990" s="626">
        <v>0</v>
      </c>
      <c r="AO2990" s="394" t="s">
        <v>563</v>
      </c>
      <c r="AP2990" s="393" t="s">
        <v>1105</v>
      </c>
      <c r="AQ2990" s="393" t="str">
        <f>AO2990&amp;" "&amp;AP2990</f>
        <v>Dhaka_Metropolitan_ICDDRB ICDDR,B: Mohakhali</v>
      </c>
      <c r="AR2990" s="627">
        <v>0</v>
      </c>
      <c r="AS2990" s="627">
        <v>0</v>
      </c>
      <c r="AT2990" s="627">
        <v>0</v>
      </c>
      <c r="AU2990" s="627">
        <v>0</v>
      </c>
      <c r="AV2990" s="627">
        <v>0</v>
      </c>
      <c r="AW2990" s="627">
        <v>1</v>
      </c>
      <c r="AX2990" s="627">
        <v>0</v>
      </c>
      <c r="AY2990" s="627">
        <v>0</v>
      </c>
      <c r="AZ2990" s="627">
        <v>0</v>
      </c>
      <c r="BA2990" s="627">
        <v>0</v>
      </c>
      <c r="BB2990" s="627">
        <v>1</v>
      </c>
      <c r="BC2990" s="627">
        <v>0</v>
      </c>
      <c r="BD2990" s="627">
        <v>0</v>
      </c>
      <c r="BE2990" s="627">
        <v>0</v>
      </c>
      <c r="BF2990" s="627">
        <v>0</v>
      </c>
      <c r="BH2990" s="394" t="s">
        <v>563</v>
      </c>
      <c r="BI2990" s="393" t="s">
        <v>1105</v>
      </c>
      <c r="BJ2990" s="393" t="str">
        <f t="shared" si="458"/>
        <v>Dhaka_Metropolitan_ICDDRB ICDDR,B: Mohakhali</v>
      </c>
      <c r="BK2990" s="627">
        <v>0</v>
      </c>
      <c r="BL2990" s="627">
        <v>0</v>
      </c>
      <c r="BM2990" s="627">
        <v>0</v>
      </c>
      <c r="BN2990" s="627">
        <v>0</v>
      </c>
      <c r="BO2990" s="627">
        <v>0</v>
      </c>
      <c r="BP2990" s="627">
        <v>1</v>
      </c>
      <c r="BQ2990" s="627">
        <v>0</v>
      </c>
      <c r="BR2990" s="627">
        <v>0</v>
      </c>
      <c r="BS2990" s="627">
        <v>0</v>
      </c>
      <c r="BT2990" s="627">
        <v>0</v>
      </c>
      <c r="BU2990" s="627">
        <v>0</v>
      </c>
      <c r="BV2990" s="627">
        <v>0</v>
      </c>
      <c r="BW2990" s="627">
        <v>0</v>
      </c>
      <c r="BX2990" s="627">
        <v>0</v>
      </c>
      <c r="BY2990" s="627">
        <v>0</v>
      </c>
      <c r="CA2990" s="394" t="s">
        <v>563</v>
      </c>
      <c r="CB2990" s="393" t="s">
        <v>1105</v>
      </c>
      <c r="CC2990" s="393" t="str">
        <f>CA2990&amp;" "&amp;CB2990</f>
        <v>Dhaka_Metropolitan_ICDDRB ICDDR,B: Mohakhali</v>
      </c>
      <c r="CD2990" s="627">
        <v>0</v>
      </c>
      <c r="CE2990" s="627">
        <v>0</v>
      </c>
      <c r="CF2990" s="627">
        <v>0</v>
      </c>
      <c r="CG2990" s="627">
        <v>0</v>
      </c>
      <c r="CH2990" s="627">
        <v>0</v>
      </c>
      <c r="CI2990" s="627">
        <v>0</v>
      </c>
      <c r="CJ2990" s="627">
        <v>0</v>
      </c>
      <c r="CK2990" s="627">
        <v>0</v>
      </c>
      <c r="CN2990" s="394" t="s">
        <v>563</v>
      </c>
      <c r="CO2990" s="393" t="s">
        <v>1105</v>
      </c>
      <c r="CP2990" s="393" t="str">
        <f>CN2990&amp;" "&amp;CO2990</f>
        <v>Dhaka_Metropolitan_ICDDRB ICDDR,B: Mohakhali</v>
      </c>
      <c r="CQ2990" s="627">
        <v>0</v>
      </c>
      <c r="CR2990" s="627">
        <v>0</v>
      </c>
      <c r="CS2990" s="627">
        <v>0</v>
      </c>
      <c r="CT2990" s="627">
        <v>0</v>
      </c>
      <c r="CU2990" s="627">
        <v>0</v>
      </c>
      <c r="CV2990" s="627">
        <v>0</v>
      </c>
      <c r="CW2990" s="627">
        <v>0</v>
      </c>
      <c r="CX2990" s="627">
        <v>0</v>
      </c>
      <c r="CZ2990" s="394" t="s">
        <v>563</v>
      </c>
      <c r="DA2990" s="393" t="s">
        <v>1105</v>
      </c>
      <c r="DB2990" s="393" t="str">
        <f>CZ2990&amp;" "&amp;DA2990</f>
        <v>Dhaka_Metropolitan_ICDDRB ICDDR,B: Mohakhali</v>
      </c>
      <c r="DC2990" s="566">
        <v>1</v>
      </c>
      <c r="DD2990"/>
      <c r="DE2990" s="394" t="s">
        <v>563</v>
      </c>
      <c r="DF2990" s="393" t="s">
        <v>1105</v>
      </c>
      <c r="DG2990" s="393" t="str">
        <f>DE2990&amp;" "&amp;DF2990</f>
        <v>Dhaka_Metropolitan_ICDDRB ICDDR,B: Mohakhali</v>
      </c>
      <c r="DH2990" s="566">
        <v>2</v>
      </c>
      <c r="DI2990"/>
      <c r="DJ2990" s="394" t="s">
        <v>563</v>
      </c>
      <c r="DK2990" s="393" t="s">
        <v>1105</v>
      </c>
      <c r="DL2990" s="393" t="str">
        <f>DJ2990&amp;" "&amp;DK2990</f>
        <v>Dhaka_Metropolitan_ICDDRB ICDDR,B: Mohakhali</v>
      </c>
      <c r="DM2990" s="566"/>
      <c r="DN2990"/>
      <c r="DO2990" s="394" t="s">
        <v>563</v>
      </c>
      <c r="DP2990" s="393" t="s">
        <v>1105</v>
      </c>
      <c r="DQ2990" s="393" t="str">
        <f>DO2990&amp;" "&amp;DP2990</f>
        <v>Dhaka_Metropolitan_ICDDRB ICDDR,B: Mohakhali</v>
      </c>
      <c r="DR2990" s="566"/>
    </row>
    <row r="2991" spans="1:122" ht="15" hidden="1" x14ac:dyDescent="0.25">
      <c r="A2991" s="394" t="s">
        <v>563</v>
      </c>
      <c r="B2991" s="330" t="s">
        <v>1140</v>
      </c>
      <c r="C2991" s="393" t="str">
        <f>A2991&amp;" "&amp;B2991</f>
        <v>Dhaka_Metropolitan_ICDDRB ICDDR,B: Rampura</v>
      </c>
      <c r="D2991" s="626">
        <v>11</v>
      </c>
      <c r="E2991" s="626">
        <v>0</v>
      </c>
      <c r="F2991" s="626">
        <v>0</v>
      </c>
      <c r="G2991" s="626">
        <v>0</v>
      </c>
      <c r="H2991" s="626">
        <v>2</v>
      </c>
      <c r="I2991" s="626">
        <v>1</v>
      </c>
      <c r="J2991" s="626">
        <v>0</v>
      </c>
      <c r="K2991" s="626">
        <v>0</v>
      </c>
      <c r="L2991" s="626">
        <v>0</v>
      </c>
      <c r="M2991" s="626">
        <v>0</v>
      </c>
      <c r="N2991" s="626">
        <v>2</v>
      </c>
      <c r="O2991" s="626">
        <v>0</v>
      </c>
      <c r="P2991" s="626">
        <v>0</v>
      </c>
      <c r="Q2991" s="626">
        <v>0</v>
      </c>
      <c r="R2991" s="626">
        <v>0</v>
      </c>
      <c r="U2991" s="394" t="s">
        <v>563</v>
      </c>
      <c r="V2991" s="330" t="s">
        <v>1140</v>
      </c>
      <c r="W2991" s="393" t="str">
        <f>U2991&amp;" "&amp;V2991</f>
        <v>Dhaka_Metropolitan_ICDDRB ICDDR,B: Rampura</v>
      </c>
      <c r="X2991" s="626">
        <v>6</v>
      </c>
      <c r="Y2991" s="626">
        <v>0</v>
      </c>
      <c r="Z2991" s="626">
        <v>1</v>
      </c>
      <c r="AA2991" s="626">
        <v>0</v>
      </c>
      <c r="AB2991" s="626">
        <v>0</v>
      </c>
      <c r="AC2991" s="626">
        <v>3</v>
      </c>
      <c r="AD2991" s="626">
        <v>0</v>
      </c>
      <c r="AE2991" s="626">
        <v>0</v>
      </c>
      <c r="AF2991" s="626">
        <v>0</v>
      </c>
      <c r="AG2991" s="626">
        <v>0</v>
      </c>
      <c r="AH2991" s="626">
        <v>4</v>
      </c>
      <c r="AI2991" s="626">
        <v>0</v>
      </c>
      <c r="AJ2991" s="626">
        <v>0</v>
      </c>
      <c r="AK2991" s="626">
        <v>0</v>
      </c>
      <c r="AL2991" s="626">
        <v>1</v>
      </c>
      <c r="AO2991" s="394" t="s">
        <v>563</v>
      </c>
      <c r="AP2991" s="330" t="s">
        <v>1140</v>
      </c>
      <c r="AQ2991" s="393" t="str">
        <f>AO2991&amp;" "&amp;AP2991</f>
        <v>Dhaka_Metropolitan_ICDDRB ICDDR,B: Rampura</v>
      </c>
      <c r="AR2991" s="627">
        <v>1</v>
      </c>
      <c r="AS2991" s="627">
        <v>0</v>
      </c>
      <c r="AT2991" s="627">
        <v>0</v>
      </c>
      <c r="AU2991" s="627">
        <v>0</v>
      </c>
      <c r="AV2991" s="627">
        <v>0</v>
      </c>
      <c r="AW2991" s="627">
        <v>0</v>
      </c>
      <c r="AX2991" s="627">
        <v>0</v>
      </c>
      <c r="AY2991" s="627">
        <v>0</v>
      </c>
      <c r="AZ2991" s="627">
        <v>0</v>
      </c>
      <c r="BA2991" s="627">
        <v>0</v>
      </c>
      <c r="BB2991" s="627">
        <v>0</v>
      </c>
      <c r="BC2991" s="627">
        <v>0</v>
      </c>
      <c r="BD2991" s="627">
        <v>0</v>
      </c>
      <c r="BE2991" s="627">
        <v>0</v>
      </c>
      <c r="BF2991" s="627">
        <v>0</v>
      </c>
      <c r="BH2991" s="394" t="s">
        <v>563</v>
      </c>
      <c r="BI2991" s="330" t="s">
        <v>1140</v>
      </c>
      <c r="BJ2991" s="393" t="str">
        <f>BH2991&amp;" "&amp;BI2991</f>
        <v>Dhaka_Metropolitan_ICDDRB ICDDR,B: Rampura</v>
      </c>
      <c r="BK2991" s="627">
        <v>0</v>
      </c>
      <c r="BL2991" s="627">
        <v>0</v>
      </c>
      <c r="BM2991" s="627">
        <v>0</v>
      </c>
      <c r="BN2991" s="627">
        <v>0</v>
      </c>
      <c r="BO2991" s="627">
        <v>0</v>
      </c>
      <c r="BP2991" s="627">
        <v>0</v>
      </c>
      <c r="BQ2991" s="627">
        <v>0</v>
      </c>
      <c r="BR2991" s="627">
        <v>0</v>
      </c>
      <c r="BS2991" s="627">
        <v>0</v>
      </c>
      <c r="BT2991" s="627">
        <v>0</v>
      </c>
      <c r="BU2991" s="627">
        <v>0</v>
      </c>
      <c r="BV2991" s="627">
        <v>0</v>
      </c>
      <c r="BW2991" s="627">
        <v>0</v>
      </c>
      <c r="BX2991" s="627">
        <v>0</v>
      </c>
      <c r="BY2991" s="627">
        <v>0</v>
      </c>
      <c r="CA2991" s="394" t="s">
        <v>563</v>
      </c>
      <c r="CB2991" s="330" t="s">
        <v>1140</v>
      </c>
      <c r="CC2991" s="393" t="str">
        <f>CA2991&amp;" "&amp;CB2991</f>
        <v>Dhaka_Metropolitan_ICDDRB ICDDR,B: Rampura</v>
      </c>
      <c r="CD2991" s="627">
        <v>0</v>
      </c>
      <c r="CE2991" s="627">
        <v>0</v>
      </c>
      <c r="CF2991" s="627">
        <v>0</v>
      </c>
      <c r="CG2991" s="627">
        <v>0</v>
      </c>
      <c r="CH2991" s="627">
        <v>0</v>
      </c>
      <c r="CI2991" s="627">
        <v>0</v>
      </c>
      <c r="CJ2991" s="627">
        <v>0</v>
      </c>
      <c r="CK2991" s="627">
        <v>0</v>
      </c>
      <c r="CN2991" s="394" t="s">
        <v>563</v>
      </c>
      <c r="CO2991" s="330" t="s">
        <v>1140</v>
      </c>
      <c r="CP2991" s="393" t="str">
        <f>CN2991&amp;" "&amp;CO2991</f>
        <v>Dhaka_Metropolitan_ICDDRB ICDDR,B: Rampura</v>
      </c>
      <c r="CQ2991" s="627">
        <v>0</v>
      </c>
      <c r="CR2991" s="627">
        <v>0</v>
      </c>
      <c r="CS2991" s="627">
        <v>0</v>
      </c>
      <c r="CT2991" s="627">
        <v>0</v>
      </c>
      <c r="CU2991" s="627">
        <v>0</v>
      </c>
      <c r="CV2991" s="627">
        <v>0</v>
      </c>
      <c r="CW2991" s="627">
        <v>0</v>
      </c>
      <c r="CX2991" s="627">
        <v>0</v>
      </c>
      <c r="CZ2991" s="394" t="s">
        <v>563</v>
      </c>
      <c r="DA2991" s="330" t="s">
        <v>1140</v>
      </c>
      <c r="DB2991" s="393" t="str">
        <f>CZ2991&amp;" "&amp;DA2991</f>
        <v>Dhaka_Metropolitan_ICDDRB ICDDR,B: Rampura</v>
      </c>
      <c r="DC2991" s="566">
        <v>0</v>
      </c>
      <c r="DD2991"/>
      <c r="DE2991" s="394" t="s">
        <v>563</v>
      </c>
      <c r="DF2991" s="330" t="s">
        <v>1140</v>
      </c>
      <c r="DG2991" s="393" t="str">
        <f>DE2991&amp;" "&amp;DF2991</f>
        <v>Dhaka_Metropolitan_ICDDRB ICDDR,B: Rampura</v>
      </c>
      <c r="DH2991" s="566">
        <v>4</v>
      </c>
      <c r="DI2991"/>
      <c r="DJ2991" s="394" t="s">
        <v>563</v>
      </c>
      <c r="DK2991" s="330" t="s">
        <v>1140</v>
      </c>
      <c r="DL2991" s="393" t="str">
        <f>DJ2991&amp;" "&amp;DK2991</f>
        <v>Dhaka_Metropolitan_ICDDRB ICDDR,B: Rampura</v>
      </c>
      <c r="DM2991" s="566"/>
      <c r="DN2991"/>
      <c r="DO2991" s="394" t="s">
        <v>563</v>
      </c>
      <c r="DP2991" s="330" t="s">
        <v>1140</v>
      </c>
      <c r="DQ2991" s="393" t="str">
        <f>DO2991&amp;" "&amp;DP2991</f>
        <v>Dhaka_Metropolitan_ICDDRB ICDDR,B: Rampura</v>
      </c>
      <c r="DR2991" s="566"/>
    </row>
    <row r="2992" spans="1:122" ht="15" hidden="1" x14ac:dyDescent="0.25">
      <c r="A2992" s="394" t="s">
        <v>563</v>
      </c>
      <c r="B2992" s="330" t="s">
        <v>1141</v>
      </c>
      <c r="C2992" s="393" t="str">
        <f>A2992&amp;" "&amp;B2992</f>
        <v>Dhaka_Metropolitan_ICDDRB ICDDR,B: Uttara</v>
      </c>
      <c r="D2992" s="626">
        <v>11</v>
      </c>
      <c r="E2992" s="626">
        <v>0</v>
      </c>
      <c r="F2992" s="626">
        <v>0</v>
      </c>
      <c r="G2992" s="626">
        <v>0</v>
      </c>
      <c r="H2992" s="626">
        <v>0</v>
      </c>
      <c r="I2992" s="626">
        <v>1</v>
      </c>
      <c r="J2992" s="626">
        <v>0</v>
      </c>
      <c r="K2992" s="626">
        <v>0</v>
      </c>
      <c r="L2992" s="626">
        <v>0</v>
      </c>
      <c r="M2992" s="626">
        <v>0</v>
      </c>
      <c r="N2992" s="626">
        <v>9</v>
      </c>
      <c r="O2992" s="626">
        <v>2</v>
      </c>
      <c r="P2992" s="626">
        <v>0</v>
      </c>
      <c r="Q2992" s="626">
        <v>0</v>
      </c>
      <c r="R2992" s="626">
        <v>0</v>
      </c>
      <c r="U2992" s="394" t="s">
        <v>563</v>
      </c>
      <c r="V2992" s="330" t="s">
        <v>1141</v>
      </c>
      <c r="W2992" s="393" t="str">
        <f>U2992&amp;" "&amp;V2992</f>
        <v>Dhaka_Metropolitan_ICDDRB ICDDR,B: Uttara</v>
      </c>
      <c r="X2992" s="626">
        <v>8</v>
      </c>
      <c r="Y2992" s="626">
        <v>0</v>
      </c>
      <c r="Z2992" s="626">
        <v>0</v>
      </c>
      <c r="AA2992" s="626">
        <v>0</v>
      </c>
      <c r="AB2992" s="626">
        <v>0</v>
      </c>
      <c r="AC2992" s="626">
        <v>1</v>
      </c>
      <c r="AD2992" s="626">
        <v>0</v>
      </c>
      <c r="AE2992" s="626">
        <v>0</v>
      </c>
      <c r="AF2992" s="626">
        <v>0</v>
      </c>
      <c r="AG2992" s="626">
        <v>0</v>
      </c>
      <c r="AH2992" s="626">
        <v>9</v>
      </c>
      <c r="AI2992" s="626">
        <v>0</v>
      </c>
      <c r="AJ2992" s="626">
        <v>0</v>
      </c>
      <c r="AK2992" s="626">
        <v>0</v>
      </c>
      <c r="AL2992" s="626">
        <v>0</v>
      </c>
      <c r="AO2992" s="394" t="s">
        <v>563</v>
      </c>
      <c r="AP2992" s="330" t="s">
        <v>1141</v>
      </c>
      <c r="AQ2992" s="393" t="str">
        <f>AO2992&amp;" "&amp;AP2992</f>
        <v>Dhaka_Metropolitan_ICDDRB ICDDR,B: Uttara</v>
      </c>
      <c r="AR2992" s="627">
        <v>2</v>
      </c>
      <c r="AS2992" s="627">
        <v>0</v>
      </c>
      <c r="AT2992" s="627">
        <v>0</v>
      </c>
      <c r="AU2992" s="627">
        <v>0</v>
      </c>
      <c r="AV2992" s="627">
        <v>0</v>
      </c>
      <c r="AW2992" s="627">
        <v>0</v>
      </c>
      <c r="AX2992" s="627">
        <v>0</v>
      </c>
      <c r="AY2992" s="627">
        <v>0</v>
      </c>
      <c r="AZ2992" s="627">
        <v>0</v>
      </c>
      <c r="BA2992" s="627">
        <v>0</v>
      </c>
      <c r="BB2992" s="627">
        <v>1</v>
      </c>
      <c r="BC2992" s="627">
        <v>0</v>
      </c>
      <c r="BD2992" s="627">
        <v>0</v>
      </c>
      <c r="BE2992" s="627">
        <v>0</v>
      </c>
      <c r="BF2992" s="627">
        <v>0</v>
      </c>
      <c r="BH2992" s="394" t="s">
        <v>563</v>
      </c>
      <c r="BI2992" s="330" t="s">
        <v>1141</v>
      </c>
      <c r="BJ2992" s="393" t="str">
        <f>BH2992&amp;" "&amp;BI2992</f>
        <v>Dhaka_Metropolitan_ICDDRB ICDDR,B: Uttara</v>
      </c>
      <c r="BK2992" s="627">
        <v>0</v>
      </c>
      <c r="BL2992" s="627">
        <v>0</v>
      </c>
      <c r="BM2992" s="627">
        <v>0</v>
      </c>
      <c r="BN2992" s="627">
        <v>0</v>
      </c>
      <c r="BO2992" s="627">
        <v>0</v>
      </c>
      <c r="BP2992" s="627">
        <v>0</v>
      </c>
      <c r="BQ2992" s="627">
        <v>0</v>
      </c>
      <c r="BR2992" s="627">
        <v>0</v>
      </c>
      <c r="BS2992" s="627">
        <v>0</v>
      </c>
      <c r="BT2992" s="627">
        <v>0</v>
      </c>
      <c r="BU2992" s="627">
        <v>0</v>
      </c>
      <c r="BV2992" s="627">
        <v>0</v>
      </c>
      <c r="BW2992" s="627">
        <v>0</v>
      </c>
      <c r="BX2992" s="627">
        <v>0</v>
      </c>
      <c r="BY2992" s="627">
        <v>0</v>
      </c>
      <c r="CA2992" s="394" t="s">
        <v>563</v>
      </c>
      <c r="CB2992" s="330" t="s">
        <v>1141</v>
      </c>
      <c r="CC2992" s="393" t="str">
        <f>CA2992&amp;" "&amp;CB2992</f>
        <v>Dhaka_Metropolitan_ICDDRB ICDDR,B: Uttara</v>
      </c>
      <c r="CD2992" s="627">
        <v>0</v>
      </c>
      <c r="CE2992" s="627">
        <v>0</v>
      </c>
      <c r="CF2992" s="627">
        <v>0</v>
      </c>
      <c r="CG2992" s="627">
        <v>0</v>
      </c>
      <c r="CH2992" s="627">
        <v>0</v>
      </c>
      <c r="CI2992" s="627">
        <v>0</v>
      </c>
      <c r="CJ2992" s="627">
        <v>0</v>
      </c>
      <c r="CK2992" s="627">
        <v>0</v>
      </c>
      <c r="CN2992" s="394" t="s">
        <v>563</v>
      </c>
      <c r="CO2992" s="330" t="s">
        <v>1141</v>
      </c>
      <c r="CP2992" s="393" t="str">
        <f>CN2992&amp;" "&amp;CO2992</f>
        <v>Dhaka_Metropolitan_ICDDRB ICDDR,B: Uttara</v>
      </c>
      <c r="CQ2992" s="627">
        <v>0</v>
      </c>
      <c r="CR2992" s="627">
        <v>0</v>
      </c>
      <c r="CS2992" s="627">
        <v>0</v>
      </c>
      <c r="CT2992" s="627">
        <v>0</v>
      </c>
      <c r="CU2992" s="627">
        <v>0</v>
      </c>
      <c r="CV2992" s="627">
        <v>0</v>
      </c>
      <c r="CW2992" s="627">
        <v>0</v>
      </c>
      <c r="CX2992" s="627">
        <v>0</v>
      </c>
      <c r="CZ2992" s="394" t="s">
        <v>563</v>
      </c>
      <c r="DA2992" s="330" t="s">
        <v>1141</v>
      </c>
      <c r="DB2992" s="393" t="str">
        <f>CZ2992&amp;" "&amp;DA2992</f>
        <v>Dhaka_Metropolitan_ICDDRB ICDDR,B: Uttara</v>
      </c>
      <c r="DC2992" s="566">
        <v>7</v>
      </c>
      <c r="DD2992"/>
      <c r="DE2992" s="394" t="s">
        <v>563</v>
      </c>
      <c r="DF2992" s="330" t="s">
        <v>1141</v>
      </c>
      <c r="DG2992" s="393" t="str">
        <f>DE2992&amp;" "&amp;DF2992</f>
        <v>Dhaka_Metropolitan_ICDDRB ICDDR,B: Uttara</v>
      </c>
      <c r="DH2992" s="566">
        <v>2</v>
      </c>
      <c r="DI2992"/>
      <c r="DJ2992" s="394" t="s">
        <v>563</v>
      </c>
      <c r="DK2992" s="330" t="s">
        <v>1141</v>
      </c>
      <c r="DL2992" s="393" t="str">
        <f>DJ2992&amp;" "&amp;DK2992</f>
        <v>Dhaka_Metropolitan_ICDDRB ICDDR,B: Uttara</v>
      </c>
      <c r="DM2992" s="566"/>
      <c r="DN2992"/>
      <c r="DO2992" s="394" t="s">
        <v>563</v>
      </c>
      <c r="DP2992" s="330" t="s">
        <v>1141</v>
      </c>
      <c r="DQ2992" s="393" t="str">
        <f>DO2992&amp;" "&amp;DP2992</f>
        <v>Dhaka_Metropolitan_ICDDRB ICDDR,B: Uttara</v>
      </c>
      <c r="DR2992" s="566"/>
    </row>
    <row r="2993" spans="1:122" ht="15" hidden="1" x14ac:dyDescent="0.25">
      <c r="A2993" s="394" t="s">
        <v>564</v>
      </c>
      <c r="B2993" s="393" t="s">
        <v>720</v>
      </c>
      <c r="C2993" s="393" t="str">
        <f t="shared" si="461"/>
        <v>Dhaka_Metropolitan_IOM International Organization for Migration- IOM, Dhanmondi</v>
      </c>
      <c r="D2993" s="626">
        <v>1</v>
      </c>
      <c r="E2993" s="626">
        <v>0</v>
      </c>
      <c r="F2993" s="626">
        <v>0</v>
      </c>
      <c r="G2993" s="626">
        <v>0</v>
      </c>
      <c r="H2993" s="626">
        <v>0</v>
      </c>
      <c r="I2993" s="626">
        <v>0</v>
      </c>
      <c r="J2993" s="626">
        <v>0</v>
      </c>
      <c r="K2993" s="626">
        <v>0</v>
      </c>
      <c r="L2993" s="626">
        <v>0</v>
      </c>
      <c r="M2993" s="626">
        <v>0</v>
      </c>
      <c r="N2993" s="626">
        <v>0</v>
      </c>
      <c r="O2993" s="626">
        <v>0</v>
      </c>
      <c r="P2993" s="626">
        <v>0</v>
      </c>
      <c r="Q2993" s="626">
        <v>0</v>
      </c>
      <c r="R2993" s="626">
        <v>0</v>
      </c>
      <c r="U2993" s="394" t="s">
        <v>564</v>
      </c>
      <c r="V2993" s="393" t="s">
        <v>720</v>
      </c>
      <c r="W2993" s="393" t="str">
        <f t="shared" si="462"/>
        <v>Dhaka_Metropolitan_IOM International Organization for Migration- IOM, Dhanmondi</v>
      </c>
      <c r="X2993" s="626">
        <v>0</v>
      </c>
      <c r="Y2993" s="626">
        <v>0</v>
      </c>
      <c r="Z2993" s="626">
        <v>0</v>
      </c>
      <c r="AA2993" s="626">
        <v>0</v>
      </c>
      <c r="AB2993" s="626">
        <v>0</v>
      </c>
      <c r="AC2993" s="626">
        <v>0</v>
      </c>
      <c r="AD2993" s="626">
        <v>0</v>
      </c>
      <c r="AE2993" s="626">
        <v>0</v>
      </c>
      <c r="AF2993" s="626">
        <v>0</v>
      </c>
      <c r="AG2993" s="626">
        <v>0</v>
      </c>
      <c r="AH2993" s="626">
        <v>0</v>
      </c>
      <c r="AI2993" s="626">
        <v>0</v>
      </c>
      <c r="AJ2993" s="626">
        <v>0</v>
      </c>
      <c r="AK2993" s="626">
        <v>0</v>
      </c>
      <c r="AL2993" s="626">
        <v>0</v>
      </c>
      <c r="AO2993" s="394" t="s">
        <v>564</v>
      </c>
      <c r="AP2993" s="393" t="s">
        <v>720</v>
      </c>
      <c r="AQ2993" s="393" t="str">
        <f t="shared" si="463"/>
        <v>Dhaka_Metropolitan_IOM International Organization for Migration- IOM, Dhanmondi</v>
      </c>
      <c r="AR2993" s="627">
        <v>0</v>
      </c>
      <c r="AS2993" s="627">
        <v>0</v>
      </c>
      <c r="AT2993" s="627">
        <v>0</v>
      </c>
      <c r="AU2993" s="627">
        <v>0</v>
      </c>
      <c r="AV2993" s="627">
        <v>0</v>
      </c>
      <c r="AW2993" s="627">
        <v>0</v>
      </c>
      <c r="AX2993" s="627">
        <v>0</v>
      </c>
      <c r="AY2993" s="627">
        <v>0</v>
      </c>
      <c r="AZ2993" s="627">
        <v>0</v>
      </c>
      <c r="BA2993" s="627">
        <v>0</v>
      </c>
      <c r="BB2993" s="627">
        <v>0</v>
      </c>
      <c r="BC2993" s="627">
        <v>0</v>
      </c>
      <c r="BD2993" s="627">
        <v>0</v>
      </c>
      <c r="BE2993" s="627">
        <v>0</v>
      </c>
      <c r="BF2993" s="627">
        <v>0</v>
      </c>
      <c r="BH2993" s="394" t="s">
        <v>564</v>
      </c>
      <c r="BI2993" s="393" t="s">
        <v>720</v>
      </c>
      <c r="BJ2993" s="393" t="str">
        <f t="shared" si="458"/>
        <v>Dhaka_Metropolitan_IOM International Organization for Migration- IOM, Dhanmondi</v>
      </c>
      <c r="BK2993" s="627">
        <v>0</v>
      </c>
      <c r="BL2993" s="627">
        <v>0</v>
      </c>
      <c r="BM2993" s="627">
        <v>0</v>
      </c>
      <c r="BN2993" s="627">
        <v>0</v>
      </c>
      <c r="BO2993" s="627">
        <v>0</v>
      </c>
      <c r="BP2993" s="627">
        <v>0</v>
      </c>
      <c r="BQ2993" s="627">
        <v>0</v>
      </c>
      <c r="BR2993" s="627">
        <v>0</v>
      </c>
      <c r="BS2993" s="627">
        <v>0</v>
      </c>
      <c r="BT2993" s="627">
        <v>0</v>
      </c>
      <c r="BU2993" s="627">
        <v>0</v>
      </c>
      <c r="BV2993" s="627">
        <v>0</v>
      </c>
      <c r="BW2993" s="627">
        <v>0</v>
      </c>
      <c r="BX2993" s="627">
        <v>0</v>
      </c>
      <c r="BY2993" s="627">
        <v>0</v>
      </c>
      <c r="CA2993" s="394" t="s">
        <v>564</v>
      </c>
      <c r="CB2993" s="393" t="s">
        <v>720</v>
      </c>
      <c r="CC2993" s="393" t="str">
        <f t="shared" si="464"/>
        <v>Dhaka_Metropolitan_IOM International Organization for Migration- IOM, Dhanmondi</v>
      </c>
      <c r="CD2993" s="627">
        <v>0</v>
      </c>
      <c r="CE2993" s="627">
        <v>0</v>
      </c>
      <c r="CF2993" s="627">
        <v>0</v>
      </c>
      <c r="CG2993" s="627">
        <v>0</v>
      </c>
      <c r="CH2993" s="627">
        <v>0</v>
      </c>
      <c r="CI2993" s="627">
        <v>0</v>
      </c>
      <c r="CJ2993" s="627">
        <v>0</v>
      </c>
      <c r="CK2993" s="627">
        <v>0</v>
      </c>
      <c r="CN2993" s="394" t="s">
        <v>564</v>
      </c>
      <c r="CO2993" s="393" t="s">
        <v>720</v>
      </c>
      <c r="CP2993" s="393" t="str">
        <f t="shared" si="465"/>
        <v>Dhaka_Metropolitan_IOM International Organization for Migration- IOM, Dhanmondi</v>
      </c>
      <c r="CQ2993" s="627">
        <v>0</v>
      </c>
      <c r="CR2993" s="627">
        <v>0</v>
      </c>
      <c r="CS2993" s="627">
        <v>0</v>
      </c>
      <c r="CT2993" s="627">
        <v>0</v>
      </c>
      <c r="CU2993" s="627">
        <v>0</v>
      </c>
      <c r="CV2993" s="627">
        <v>0</v>
      </c>
      <c r="CW2993" s="627">
        <v>0</v>
      </c>
      <c r="CX2993" s="627">
        <v>0</v>
      </c>
      <c r="CZ2993" s="394" t="s">
        <v>564</v>
      </c>
      <c r="DA2993" s="393" t="s">
        <v>720</v>
      </c>
      <c r="DB2993" s="393" t="str">
        <f t="shared" ref="DB2993:DB3003" si="466">CZ2993&amp;" "&amp;DA2993</f>
        <v>Dhaka_Metropolitan_IOM International Organization for Migration- IOM, Dhanmondi</v>
      </c>
      <c r="DC2993" s="566">
        <v>0</v>
      </c>
      <c r="DD2993"/>
      <c r="DE2993" s="394" t="s">
        <v>564</v>
      </c>
      <c r="DF2993" s="393" t="s">
        <v>720</v>
      </c>
      <c r="DG2993" s="393" t="str">
        <f t="shared" ref="DG2993:DG3033" si="467">DE2993&amp;" "&amp;DF2993</f>
        <v>Dhaka_Metropolitan_IOM International Organization for Migration- IOM, Dhanmondi</v>
      </c>
      <c r="DH2993" s="566">
        <v>0</v>
      </c>
      <c r="DI2993"/>
      <c r="DJ2993" s="394" t="s">
        <v>564</v>
      </c>
      <c r="DK2993" s="393" t="s">
        <v>720</v>
      </c>
      <c r="DL2993" s="393" t="str">
        <f t="shared" ref="DL2993:DL3038" si="468">DJ2993&amp;" "&amp;DK2993</f>
        <v>Dhaka_Metropolitan_IOM International Organization for Migration- IOM, Dhanmondi</v>
      </c>
      <c r="DM2993" s="566"/>
      <c r="DN2993"/>
      <c r="DO2993" s="394" t="s">
        <v>564</v>
      </c>
      <c r="DP2993" s="393" t="s">
        <v>720</v>
      </c>
      <c r="DQ2993" s="393" t="str">
        <f t="shared" ref="DQ2993:DQ3041" si="469">DO2993&amp;" "&amp;DP2993</f>
        <v>Dhaka_Metropolitan_IOM International Organization for Migration- IOM, Dhanmondi</v>
      </c>
      <c r="DR2993" s="566"/>
    </row>
    <row r="2994" spans="1:122" ht="15" hidden="1" x14ac:dyDescent="0.25">
      <c r="A2994" s="394" t="s">
        <v>562</v>
      </c>
      <c r="B2994" s="393" t="s">
        <v>718</v>
      </c>
      <c r="C2994" s="393" t="str">
        <f t="shared" si="461"/>
        <v>Dhaka_Metropolitan_GoB Kamrangir(GOB)</v>
      </c>
      <c r="D2994" s="626">
        <v>0</v>
      </c>
      <c r="E2994" s="626"/>
      <c r="F2994" s="626"/>
      <c r="G2994" s="626"/>
      <c r="H2994" s="626"/>
      <c r="I2994" s="626">
        <v>0</v>
      </c>
      <c r="J2994" s="626"/>
      <c r="K2994" s="626"/>
      <c r="L2994" s="626"/>
      <c r="M2994" s="626"/>
      <c r="N2994" s="626">
        <v>0</v>
      </c>
      <c r="O2994" s="626"/>
      <c r="P2994" s="626"/>
      <c r="Q2994" s="626"/>
      <c r="R2994" s="626"/>
      <c r="U2994" s="394" t="s">
        <v>562</v>
      </c>
      <c r="V2994" s="393" t="s">
        <v>718</v>
      </c>
      <c r="W2994" s="393" t="str">
        <f t="shared" si="462"/>
        <v>Dhaka_Metropolitan_GoB Kamrangir(GOB)</v>
      </c>
      <c r="X2994" s="626">
        <v>0</v>
      </c>
      <c r="Y2994" s="626"/>
      <c r="Z2994" s="626"/>
      <c r="AA2994" s="626"/>
      <c r="AB2994" s="626"/>
      <c r="AC2994" s="626">
        <v>0</v>
      </c>
      <c r="AD2994" s="626"/>
      <c r="AE2994" s="626"/>
      <c r="AF2994" s="626"/>
      <c r="AG2994" s="626"/>
      <c r="AH2994" s="626">
        <v>0</v>
      </c>
      <c r="AI2994" s="626"/>
      <c r="AJ2994" s="626"/>
      <c r="AK2994" s="626"/>
      <c r="AL2994" s="626"/>
      <c r="AO2994" s="394" t="s">
        <v>562</v>
      </c>
      <c r="AP2994" s="393" t="s">
        <v>718</v>
      </c>
      <c r="AQ2994" s="393" t="str">
        <f t="shared" si="463"/>
        <v>Dhaka_Metropolitan_GoB Kamrangir(GOB)</v>
      </c>
      <c r="AR2994" s="627">
        <v>0</v>
      </c>
      <c r="AS2994" s="627">
        <v>0</v>
      </c>
      <c r="AT2994" s="627">
        <v>0</v>
      </c>
      <c r="AU2994" s="627">
        <v>0</v>
      </c>
      <c r="AV2994" s="627">
        <v>0</v>
      </c>
      <c r="AW2994" s="627">
        <v>0</v>
      </c>
      <c r="AX2994" s="627">
        <v>0</v>
      </c>
      <c r="AY2994" s="627">
        <v>0</v>
      </c>
      <c r="AZ2994" s="627">
        <v>0</v>
      </c>
      <c r="BA2994" s="627">
        <v>0</v>
      </c>
      <c r="BB2994" s="627">
        <v>0</v>
      </c>
      <c r="BC2994" s="627">
        <v>0</v>
      </c>
      <c r="BD2994" s="627">
        <v>0</v>
      </c>
      <c r="BE2994" s="627">
        <v>0</v>
      </c>
      <c r="BF2994" s="627">
        <v>0</v>
      </c>
      <c r="BH2994" s="394" t="s">
        <v>562</v>
      </c>
      <c r="BI2994" s="393" t="s">
        <v>718</v>
      </c>
      <c r="BJ2994" s="393" t="str">
        <f t="shared" si="458"/>
        <v>Dhaka_Metropolitan_GoB Kamrangir(GOB)</v>
      </c>
      <c r="BK2994" s="627">
        <v>0</v>
      </c>
      <c r="BL2994" s="627">
        <v>0</v>
      </c>
      <c r="BM2994" s="627">
        <v>0</v>
      </c>
      <c r="BN2994" s="627">
        <v>0</v>
      </c>
      <c r="BO2994" s="627">
        <v>0</v>
      </c>
      <c r="BP2994" s="627">
        <v>0</v>
      </c>
      <c r="BQ2994" s="627">
        <v>0</v>
      </c>
      <c r="BR2994" s="627">
        <v>0</v>
      </c>
      <c r="BS2994" s="627">
        <v>0</v>
      </c>
      <c r="BT2994" s="627">
        <v>0</v>
      </c>
      <c r="BU2994" s="627">
        <v>0</v>
      </c>
      <c r="BV2994" s="627">
        <v>0</v>
      </c>
      <c r="BW2994" s="627">
        <v>0</v>
      </c>
      <c r="BX2994" s="627">
        <v>0</v>
      </c>
      <c r="BY2994" s="627">
        <v>0</v>
      </c>
      <c r="CA2994" s="394" t="s">
        <v>562</v>
      </c>
      <c r="CB2994" s="393" t="s">
        <v>718</v>
      </c>
      <c r="CC2994" s="393" t="str">
        <f t="shared" si="464"/>
        <v>Dhaka_Metropolitan_GoB Kamrangir(GOB)</v>
      </c>
      <c r="CD2994" s="627"/>
      <c r="CE2994" s="627"/>
      <c r="CF2994" s="627"/>
      <c r="CG2994" s="627"/>
      <c r="CH2994" s="627"/>
      <c r="CI2994" s="627"/>
      <c r="CJ2994" s="627"/>
      <c r="CK2994" s="627"/>
      <c r="CN2994" s="394" t="s">
        <v>562</v>
      </c>
      <c r="CO2994" s="393" t="s">
        <v>718</v>
      </c>
      <c r="CP2994" s="393" t="str">
        <f t="shared" si="465"/>
        <v>Dhaka_Metropolitan_GoB Kamrangir(GOB)</v>
      </c>
      <c r="CQ2994" s="627"/>
      <c r="CR2994" s="627"/>
      <c r="CS2994" s="627"/>
      <c r="CT2994" s="627"/>
      <c r="CU2994" s="627"/>
      <c r="CV2994" s="627"/>
      <c r="CW2994" s="627"/>
      <c r="CX2994" s="627"/>
      <c r="CZ2994" s="394" t="s">
        <v>562</v>
      </c>
      <c r="DA2994" s="393" t="s">
        <v>718</v>
      </c>
      <c r="DB2994" s="393" t="str">
        <f t="shared" si="466"/>
        <v>Dhaka_Metropolitan_GoB Kamrangir(GOB)</v>
      </c>
      <c r="DC2994" s="566"/>
      <c r="DD2994"/>
      <c r="DE2994" s="394" t="s">
        <v>562</v>
      </c>
      <c r="DF2994" s="393" t="s">
        <v>718</v>
      </c>
      <c r="DG2994" s="393" t="str">
        <f t="shared" si="467"/>
        <v>Dhaka_Metropolitan_GoB Kamrangir(GOB)</v>
      </c>
      <c r="DH2994" s="566"/>
      <c r="DI2994"/>
      <c r="DJ2994" s="394" t="s">
        <v>562</v>
      </c>
      <c r="DK2994" s="393" t="s">
        <v>718</v>
      </c>
      <c r="DL2994" s="393" t="str">
        <f t="shared" si="468"/>
        <v>Dhaka_Metropolitan_GoB Kamrangir(GOB)</v>
      </c>
      <c r="DM2994" s="566"/>
      <c r="DN2994"/>
      <c r="DO2994" s="394" t="s">
        <v>562</v>
      </c>
      <c r="DP2994" s="393" t="s">
        <v>718</v>
      </c>
      <c r="DQ2994" s="393" t="str">
        <f t="shared" si="469"/>
        <v>Dhaka_Metropolitan_GoB Kamrangir(GOB)</v>
      </c>
      <c r="DR2994" s="566"/>
    </row>
    <row r="2995" spans="1:122" ht="15" hidden="1" x14ac:dyDescent="0.25">
      <c r="A2995" s="442" t="s">
        <v>1052</v>
      </c>
      <c r="B2995" s="29" t="s">
        <v>1042</v>
      </c>
      <c r="C2995" s="393" t="str">
        <f>A2995&amp;" "&amp;B2995</f>
        <v>Dhaka_Metropolitan_NariMaitree DOTS and MC: House#177, Noyatola, Maghbazar</v>
      </c>
      <c r="D2995" s="626">
        <v>22</v>
      </c>
      <c r="E2995" s="626">
        <v>2</v>
      </c>
      <c r="F2995" s="626">
        <v>0</v>
      </c>
      <c r="G2995" s="626">
        <v>0</v>
      </c>
      <c r="H2995" s="626">
        <v>0</v>
      </c>
      <c r="I2995" s="626">
        <v>6</v>
      </c>
      <c r="J2995" s="626">
        <v>0</v>
      </c>
      <c r="K2995" s="626">
        <v>0</v>
      </c>
      <c r="L2995" s="626">
        <v>0</v>
      </c>
      <c r="M2995" s="626">
        <v>0</v>
      </c>
      <c r="N2995" s="626">
        <v>39</v>
      </c>
      <c r="O2995" s="626">
        <v>4</v>
      </c>
      <c r="P2995" s="626">
        <v>0</v>
      </c>
      <c r="Q2995" s="626">
        <v>0</v>
      </c>
      <c r="R2995" s="626">
        <v>0</v>
      </c>
      <c r="U2995" s="442" t="s">
        <v>1052</v>
      </c>
      <c r="V2995" s="29" t="s">
        <v>1042</v>
      </c>
      <c r="W2995" s="393" t="str">
        <f>U2995&amp;" "&amp;V2995</f>
        <v>Dhaka_Metropolitan_NariMaitree DOTS and MC: House#177, Noyatola, Maghbazar</v>
      </c>
      <c r="X2995" s="626">
        <v>18</v>
      </c>
      <c r="Y2995" s="626">
        <v>1</v>
      </c>
      <c r="Z2995" s="626">
        <v>0</v>
      </c>
      <c r="AA2995" s="626">
        <v>0</v>
      </c>
      <c r="AB2995" s="626">
        <v>0</v>
      </c>
      <c r="AC2995" s="626">
        <v>2</v>
      </c>
      <c r="AD2995" s="626">
        <v>2</v>
      </c>
      <c r="AE2995" s="626">
        <v>0</v>
      </c>
      <c r="AF2995" s="626">
        <v>0</v>
      </c>
      <c r="AG2995" s="626">
        <v>0</v>
      </c>
      <c r="AH2995" s="626">
        <v>51</v>
      </c>
      <c r="AI2995" s="626">
        <v>3</v>
      </c>
      <c r="AJ2995" s="626">
        <v>0</v>
      </c>
      <c r="AK2995" s="626">
        <v>0</v>
      </c>
      <c r="AL2995" s="626">
        <v>0</v>
      </c>
      <c r="AO2995" s="442" t="s">
        <v>1052</v>
      </c>
      <c r="AP2995" s="29" t="s">
        <v>1042</v>
      </c>
      <c r="AQ2995" s="393" t="str">
        <f t="shared" si="463"/>
        <v>Dhaka_Metropolitan_NariMaitree DOTS and MC: House#177, Noyatola, Maghbazar</v>
      </c>
      <c r="AR2995" s="627">
        <v>0</v>
      </c>
      <c r="AS2995" s="627">
        <v>0</v>
      </c>
      <c r="AT2995" s="627">
        <v>0</v>
      </c>
      <c r="AU2995" s="627">
        <v>0</v>
      </c>
      <c r="AV2995" s="627">
        <v>0</v>
      </c>
      <c r="AW2995" s="627">
        <v>0</v>
      </c>
      <c r="AX2995" s="627">
        <v>0</v>
      </c>
      <c r="AY2995" s="627">
        <v>0</v>
      </c>
      <c r="AZ2995" s="627">
        <v>0</v>
      </c>
      <c r="BA2995" s="627">
        <v>0</v>
      </c>
      <c r="BB2995" s="627">
        <v>2</v>
      </c>
      <c r="BC2995" s="627">
        <v>0</v>
      </c>
      <c r="BD2995" s="627">
        <v>0</v>
      </c>
      <c r="BE2995" s="627">
        <v>0</v>
      </c>
      <c r="BF2995" s="627">
        <v>0</v>
      </c>
      <c r="BH2995" s="442" t="s">
        <v>1052</v>
      </c>
      <c r="BI2995" s="29" t="s">
        <v>1042</v>
      </c>
      <c r="BJ2995" s="393" t="str">
        <f t="shared" si="458"/>
        <v>Dhaka_Metropolitan_NariMaitree DOTS and MC: House#177, Noyatola, Maghbazar</v>
      </c>
      <c r="BK2995" s="627">
        <v>0</v>
      </c>
      <c r="BL2995" s="627">
        <v>0</v>
      </c>
      <c r="BM2995" s="627">
        <v>0</v>
      </c>
      <c r="BN2995" s="627">
        <v>0</v>
      </c>
      <c r="BO2995" s="627">
        <v>0</v>
      </c>
      <c r="BP2995" s="627">
        <v>0</v>
      </c>
      <c r="BQ2995" s="627">
        <v>0</v>
      </c>
      <c r="BR2995" s="627">
        <v>0</v>
      </c>
      <c r="BS2995" s="627">
        <v>0</v>
      </c>
      <c r="BT2995" s="627">
        <v>0</v>
      </c>
      <c r="BU2995" s="627">
        <v>3</v>
      </c>
      <c r="BV2995" s="627">
        <v>1</v>
      </c>
      <c r="BW2995" s="627">
        <v>0</v>
      </c>
      <c r="BX2995" s="627">
        <v>0</v>
      </c>
      <c r="BY2995" s="627">
        <v>0</v>
      </c>
      <c r="CA2995" s="442" t="s">
        <v>1052</v>
      </c>
      <c r="CB2995" s="29" t="s">
        <v>1042</v>
      </c>
      <c r="CC2995" s="393" t="str">
        <f t="shared" si="464"/>
        <v>Dhaka_Metropolitan_NariMaitree DOTS and MC: House#177, Noyatola, Maghbazar</v>
      </c>
      <c r="CD2995" s="627">
        <v>0</v>
      </c>
      <c r="CE2995" s="627">
        <v>0</v>
      </c>
      <c r="CF2995" s="627">
        <v>0</v>
      </c>
      <c r="CG2995" s="627">
        <v>0</v>
      </c>
      <c r="CH2995" s="627">
        <v>0</v>
      </c>
      <c r="CI2995" s="627">
        <v>0</v>
      </c>
      <c r="CJ2995" s="627">
        <v>0</v>
      </c>
      <c r="CK2995" s="627">
        <v>0</v>
      </c>
      <c r="CN2995" s="442" t="s">
        <v>1052</v>
      </c>
      <c r="CO2995" s="29" t="s">
        <v>1042</v>
      </c>
      <c r="CP2995" s="393" t="str">
        <f t="shared" si="465"/>
        <v>Dhaka_Metropolitan_NariMaitree DOTS and MC: House#177, Noyatola, Maghbazar</v>
      </c>
      <c r="CQ2995" s="627">
        <v>0</v>
      </c>
      <c r="CR2995" s="627">
        <v>0</v>
      </c>
      <c r="CS2995" s="627">
        <v>0</v>
      </c>
      <c r="CT2995" s="627">
        <v>0</v>
      </c>
      <c r="CU2995" s="627">
        <v>0</v>
      </c>
      <c r="CV2995" s="627">
        <v>0</v>
      </c>
      <c r="CW2995" s="627">
        <v>0</v>
      </c>
      <c r="CX2995" s="627">
        <v>0</v>
      </c>
      <c r="CZ2995" s="442" t="s">
        <v>1052</v>
      </c>
      <c r="DA2995" s="29" t="s">
        <v>1042</v>
      </c>
      <c r="DB2995" s="393" t="str">
        <f t="shared" si="466"/>
        <v>Dhaka_Metropolitan_NariMaitree DOTS and MC: House#177, Noyatola, Maghbazar</v>
      </c>
      <c r="DC2995" s="566">
        <v>3</v>
      </c>
      <c r="DD2995"/>
      <c r="DE2995" s="442" t="s">
        <v>1052</v>
      </c>
      <c r="DF2995" s="29" t="s">
        <v>1042</v>
      </c>
      <c r="DG2995" s="393" t="str">
        <f t="shared" si="467"/>
        <v>Dhaka_Metropolitan_NariMaitree DOTS and MC: House#177, Noyatola, Maghbazar</v>
      </c>
      <c r="DH2995" s="566">
        <v>5</v>
      </c>
      <c r="DI2995"/>
      <c r="DJ2995" s="442" t="s">
        <v>1052</v>
      </c>
      <c r="DK2995" s="29" t="s">
        <v>1042</v>
      </c>
      <c r="DL2995" s="393" t="str">
        <f t="shared" si="468"/>
        <v>Dhaka_Metropolitan_NariMaitree DOTS and MC: House#177, Noyatola, Maghbazar</v>
      </c>
      <c r="DM2995" s="566"/>
      <c r="DN2995"/>
      <c r="DO2995" s="442" t="s">
        <v>1052</v>
      </c>
      <c r="DP2995" s="29" t="s">
        <v>1042</v>
      </c>
      <c r="DQ2995" s="393" t="str">
        <f t="shared" si="469"/>
        <v>Dhaka_Metropolitan_NariMaitree DOTS and MC: House#177, Noyatola, Maghbazar</v>
      </c>
      <c r="DR2995" s="566"/>
    </row>
    <row r="2996" spans="1:122" ht="15" hidden="1" x14ac:dyDescent="0.25">
      <c r="A2996" s="442" t="s">
        <v>1052</v>
      </c>
      <c r="B2996" s="29" t="s">
        <v>1043</v>
      </c>
      <c r="C2996" s="393" t="str">
        <f>A2996&amp;" "&amp;B2996</f>
        <v>Dhaka_Metropolitan_NariMaitree DOTS and MC: House# G-188/3, Mohakahali School Road, (Wireless Gate) Gulshan</v>
      </c>
      <c r="D2996" s="626">
        <v>31</v>
      </c>
      <c r="E2996" s="626">
        <v>2</v>
      </c>
      <c r="F2996" s="626">
        <v>1</v>
      </c>
      <c r="G2996" s="626">
        <v>0</v>
      </c>
      <c r="H2996" s="626">
        <v>0</v>
      </c>
      <c r="I2996" s="626">
        <v>2</v>
      </c>
      <c r="J2996" s="626">
        <v>1</v>
      </c>
      <c r="K2996" s="626">
        <v>0</v>
      </c>
      <c r="L2996" s="626">
        <v>0</v>
      </c>
      <c r="M2996" s="626">
        <v>0</v>
      </c>
      <c r="N2996" s="626">
        <v>38</v>
      </c>
      <c r="O2996" s="626">
        <v>4</v>
      </c>
      <c r="P2996" s="626">
        <v>0</v>
      </c>
      <c r="Q2996" s="626">
        <v>0</v>
      </c>
      <c r="R2996" s="626">
        <v>0</v>
      </c>
      <c r="U2996" s="442" t="s">
        <v>1052</v>
      </c>
      <c r="V2996" s="29" t="s">
        <v>1043</v>
      </c>
      <c r="W2996" s="393" t="str">
        <f>U2996&amp;" "&amp;V2996</f>
        <v>Dhaka_Metropolitan_NariMaitree DOTS and MC: House# G-188/3, Mohakahali School Road, (Wireless Gate) Gulshan</v>
      </c>
      <c r="X2996" s="626">
        <v>23</v>
      </c>
      <c r="Y2996" s="626">
        <v>0</v>
      </c>
      <c r="Z2996" s="626">
        <v>0</v>
      </c>
      <c r="AA2996" s="626">
        <v>0</v>
      </c>
      <c r="AB2996" s="626">
        <v>0</v>
      </c>
      <c r="AC2996" s="626">
        <v>2</v>
      </c>
      <c r="AD2996" s="626">
        <v>0</v>
      </c>
      <c r="AE2996" s="626">
        <v>0</v>
      </c>
      <c r="AF2996" s="626">
        <v>0</v>
      </c>
      <c r="AG2996" s="626">
        <v>0</v>
      </c>
      <c r="AH2996" s="626">
        <v>61</v>
      </c>
      <c r="AI2996" s="626">
        <v>2</v>
      </c>
      <c r="AJ2996" s="626">
        <v>1</v>
      </c>
      <c r="AK2996" s="626">
        <v>0</v>
      </c>
      <c r="AL2996" s="626">
        <v>0</v>
      </c>
      <c r="AO2996" s="442" t="s">
        <v>1052</v>
      </c>
      <c r="AP2996" s="29" t="s">
        <v>1043</v>
      </c>
      <c r="AQ2996" s="393" t="str">
        <f t="shared" si="463"/>
        <v>Dhaka_Metropolitan_NariMaitree DOTS and MC: House# G-188/3, Mohakahali School Road, (Wireless Gate) Gulshan</v>
      </c>
      <c r="AR2996" s="627">
        <v>0</v>
      </c>
      <c r="AS2996" s="627">
        <v>0</v>
      </c>
      <c r="AT2996" s="627">
        <v>0</v>
      </c>
      <c r="AU2996" s="627">
        <v>0</v>
      </c>
      <c r="AV2996" s="627">
        <v>0</v>
      </c>
      <c r="AW2996" s="627">
        <v>0</v>
      </c>
      <c r="AX2996" s="627">
        <v>0</v>
      </c>
      <c r="AY2996" s="627">
        <v>0</v>
      </c>
      <c r="AZ2996" s="627">
        <v>0</v>
      </c>
      <c r="BA2996" s="627">
        <v>0</v>
      </c>
      <c r="BB2996" s="627">
        <v>8</v>
      </c>
      <c r="BC2996" s="627">
        <v>0</v>
      </c>
      <c r="BD2996" s="627">
        <v>0</v>
      </c>
      <c r="BE2996" s="627">
        <v>0</v>
      </c>
      <c r="BF2996" s="627">
        <v>0</v>
      </c>
      <c r="BH2996" s="442" t="s">
        <v>1052</v>
      </c>
      <c r="BI2996" s="29" t="s">
        <v>1043</v>
      </c>
      <c r="BJ2996" s="393" t="str">
        <f t="shared" si="458"/>
        <v>Dhaka_Metropolitan_NariMaitree DOTS and MC: House# G-188/3, Mohakahali School Road, (Wireless Gate) Gulshan</v>
      </c>
      <c r="BK2996" s="627">
        <v>1</v>
      </c>
      <c r="BL2996" s="627">
        <v>0</v>
      </c>
      <c r="BM2996" s="627">
        <v>0</v>
      </c>
      <c r="BN2996" s="627">
        <v>0</v>
      </c>
      <c r="BO2996" s="627">
        <v>0</v>
      </c>
      <c r="BP2996" s="627">
        <v>0</v>
      </c>
      <c r="BQ2996" s="627">
        <v>0</v>
      </c>
      <c r="BR2996" s="627">
        <v>0</v>
      </c>
      <c r="BS2996" s="627">
        <v>0</v>
      </c>
      <c r="BT2996" s="627">
        <v>0</v>
      </c>
      <c r="BU2996" s="627">
        <v>9</v>
      </c>
      <c r="BV2996" s="627">
        <v>0</v>
      </c>
      <c r="BW2996" s="627">
        <v>0</v>
      </c>
      <c r="BX2996" s="627">
        <v>0</v>
      </c>
      <c r="BY2996" s="627">
        <v>0</v>
      </c>
      <c r="CA2996" s="442" t="s">
        <v>1052</v>
      </c>
      <c r="CB2996" s="29" t="s">
        <v>1043</v>
      </c>
      <c r="CC2996" s="393" t="str">
        <f t="shared" si="464"/>
        <v>Dhaka_Metropolitan_NariMaitree DOTS and MC: House# G-188/3, Mohakahali School Road, (Wireless Gate) Gulshan</v>
      </c>
      <c r="CD2996" s="627">
        <v>0</v>
      </c>
      <c r="CE2996" s="627">
        <v>0</v>
      </c>
      <c r="CF2996" s="627">
        <v>0</v>
      </c>
      <c r="CG2996" s="627">
        <v>0</v>
      </c>
      <c r="CH2996" s="627">
        <v>0</v>
      </c>
      <c r="CI2996" s="627">
        <v>0</v>
      </c>
      <c r="CJ2996" s="627">
        <v>0</v>
      </c>
      <c r="CK2996" s="627">
        <v>0</v>
      </c>
      <c r="CN2996" s="442" t="s">
        <v>1052</v>
      </c>
      <c r="CO2996" s="29" t="s">
        <v>1043</v>
      </c>
      <c r="CP2996" s="393" t="str">
        <f t="shared" si="465"/>
        <v>Dhaka_Metropolitan_NariMaitree DOTS and MC: House# G-188/3, Mohakahali School Road, (Wireless Gate) Gulshan</v>
      </c>
      <c r="CQ2996" s="627">
        <v>0</v>
      </c>
      <c r="CR2996" s="627">
        <v>0</v>
      </c>
      <c r="CS2996" s="627">
        <v>0</v>
      </c>
      <c r="CT2996" s="627">
        <v>0</v>
      </c>
      <c r="CU2996" s="627">
        <v>0</v>
      </c>
      <c r="CV2996" s="627">
        <v>0</v>
      </c>
      <c r="CW2996" s="627">
        <v>0</v>
      </c>
      <c r="CX2996" s="627">
        <v>0</v>
      </c>
      <c r="CZ2996" s="442" t="s">
        <v>1052</v>
      </c>
      <c r="DA2996" s="29" t="s">
        <v>1043</v>
      </c>
      <c r="DB2996" s="393" t="str">
        <f t="shared" si="466"/>
        <v>Dhaka_Metropolitan_NariMaitree DOTS and MC: House# G-188/3, Mohakahali School Road, (Wireless Gate) Gulshan</v>
      </c>
      <c r="DC2996" s="566">
        <v>0</v>
      </c>
      <c r="DD2996"/>
      <c r="DE2996" s="442" t="s">
        <v>1052</v>
      </c>
      <c r="DF2996" s="29" t="s">
        <v>1043</v>
      </c>
      <c r="DG2996" s="393" t="str">
        <f t="shared" si="467"/>
        <v>Dhaka_Metropolitan_NariMaitree DOTS and MC: House# G-188/3, Mohakahali School Road, (Wireless Gate) Gulshan</v>
      </c>
      <c r="DH2996" s="566">
        <v>3</v>
      </c>
      <c r="DI2996"/>
      <c r="DJ2996" s="442" t="s">
        <v>1052</v>
      </c>
      <c r="DK2996" s="29" t="s">
        <v>1043</v>
      </c>
      <c r="DL2996" s="393" t="str">
        <f t="shared" si="468"/>
        <v>Dhaka_Metropolitan_NariMaitree DOTS and MC: House# G-188/3, Mohakahali School Road, (Wireless Gate) Gulshan</v>
      </c>
      <c r="DM2996" s="566"/>
      <c r="DN2996"/>
      <c r="DO2996" s="442" t="s">
        <v>1052</v>
      </c>
      <c r="DP2996" s="29" t="s">
        <v>1043</v>
      </c>
      <c r="DQ2996" s="393" t="str">
        <f t="shared" si="469"/>
        <v>Dhaka_Metropolitan_NariMaitree DOTS and MC: House# G-188/3, Mohakahali School Road, (Wireless Gate) Gulshan</v>
      </c>
      <c r="DR2996" s="566"/>
    </row>
    <row r="2997" spans="1:122" ht="15" hidden="1" x14ac:dyDescent="0.25">
      <c r="A2997" s="442" t="s">
        <v>1052</v>
      </c>
      <c r="B2997" s="29" t="s">
        <v>1044</v>
      </c>
      <c r="C2997" s="393" t="str">
        <f>A2997&amp;" "&amp;B2997</f>
        <v>Dhaka_Metropolitan_NariMaitree DOTS and MC: House# W/3 Noorjahan Road, Mohammadpur</v>
      </c>
      <c r="D2997" s="626">
        <v>16</v>
      </c>
      <c r="E2997" s="626">
        <v>3</v>
      </c>
      <c r="F2997" s="626">
        <v>0</v>
      </c>
      <c r="G2997" s="626">
        <v>0</v>
      </c>
      <c r="H2997" s="626">
        <v>0</v>
      </c>
      <c r="I2997" s="626">
        <v>8</v>
      </c>
      <c r="J2997" s="626">
        <v>0</v>
      </c>
      <c r="K2997" s="626">
        <v>0</v>
      </c>
      <c r="L2997" s="626">
        <v>0</v>
      </c>
      <c r="M2997" s="626">
        <v>0</v>
      </c>
      <c r="N2997" s="626">
        <v>42</v>
      </c>
      <c r="O2997" s="626">
        <v>0</v>
      </c>
      <c r="P2997" s="626">
        <v>0</v>
      </c>
      <c r="Q2997" s="626">
        <v>0</v>
      </c>
      <c r="R2997" s="626">
        <v>0</v>
      </c>
      <c r="U2997" s="442" t="s">
        <v>1052</v>
      </c>
      <c r="V2997" s="29" t="s">
        <v>1044</v>
      </c>
      <c r="W2997" s="393" t="str">
        <f>U2997&amp;" "&amp;V2997</f>
        <v>Dhaka_Metropolitan_NariMaitree DOTS and MC: House# W/3 Noorjahan Road, Mohammadpur</v>
      </c>
      <c r="X2997" s="626">
        <v>15</v>
      </c>
      <c r="Y2997" s="626">
        <v>2</v>
      </c>
      <c r="Z2997" s="626">
        <v>0</v>
      </c>
      <c r="AA2997" s="626">
        <v>0</v>
      </c>
      <c r="AB2997" s="626">
        <v>0</v>
      </c>
      <c r="AC2997" s="626">
        <v>10</v>
      </c>
      <c r="AD2997" s="626">
        <v>0</v>
      </c>
      <c r="AE2997" s="626">
        <v>0</v>
      </c>
      <c r="AF2997" s="626">
        <v>0</v>
      </c>
      <c r="AG2997" s="626">
        <v>0</v>
      </c>
      <c r="AH2997" s="626">
        <v>48</v>
      </c>
      <c r="AI2997" s="626">
        <v>0</v>
      </c>
      <c r="AJ2997" s="626">
        <v>0</v>
      </c>
      <c r="AK2997" s="626">
        <v>0</v>
      </c>
      <c r="AL2997" s="626">
        <v>0</v>
      </c>
      <c r="AO2997" s="442" t="s">
        <v>1052</v>
      </c>
      <c r="AP2997" s="29" t="s">
        <v>1044</v>
      </c>
      <c r="AQ2997" s="393" t="str">
        <f t="shared" si="463"/>
        <v>Dhaka_Metropolitan_NariMaitree DOTS and MC: House# W/3 Noorjahan Road, Mohammadpur</v>
      </c>
      <c r="AR2997" s="627">
        <v>1</v>
      </c>
      <c r="AS2997" s="627">
        <v>0</v>
      </c>
      <c r="AT2997" s="627">
        <v>0</v>
      </c>
      <c r="AU2997" s="627">
        <v>0</v>
      </c>
      <c r="AV2997" s="627">
        <v>0</v>
      </c>
      <c r="AW2997" s="627">
        <v>0</v>
      </c>
      <c r="AX2997" s="627">
        <v>0</v>
      </c>
      <c r="AY2997" s="627">
        <v>0</v>
      </c>
      <c r="AZ2997" s="627">
        <v>0</v>
      </c>
      <c r="BA2997" s="627">
        <v>0</v>
      </c>
      <c r="BB2997" s="627">
        <v>2</v>
      </c>
      <c r="BC2997" s="627">
        <v>0</v>
      </c>
      <c r="BD2997" s="627">
        <v>0</v>
      </c>
      <c r="BE2997" s="627">
        <v>0</v>
      </c>
      <c r="BF2997" s="627">
        <v>0</v>
      </c>
      <c r="BH2997" s="442" t="s">
        <v>1052</v>
      </c>
      <c r="BI2997" s="29" t="s">
        <v>1044</v>
      </c>
      <c r="BJ2997" s="393" t="str">
        <f t="shared" si="458"/>
        <v>Dhaka_Metropolitan_NariMaitree DOTS and MC: House# W/3 Noorjahan Road, Mohammadpur</v>
      </c>
      <c r="BK2997" s="627">
        <v>1</v>
      </c>
      <c r="BL2997" s="627">
        <v>0</v>
      </c>
      <c r="BM2997" s="627">
        <v>0</v>
      </c>
      <c r="BN2997" s="627">
        <v>0</v>
      </c>
      <c r="BO2997" s="627">
        <v>0</v>
      </c>
      <c r="BP2997" s="627">
        <v>0</v>
      </c>
      <c r="BQ2997" s="627">
        <v>0</v>
      </c>
      <c r="BR2997" s="627">
        <v>0</v>
      </c>
      <c r="BS2997" s="627">
        <v>0</v>
      </c>
      <c r="BT2997" s="627">
        <v>0</v>
      </c>
      <c r="BU2997" s="627">
        <v>6</v>
      </c>
      <c r="BV2997" s="627">
        <v>0</v>
      </c>
      <c r="BW2997" s="627">
        <v>0</v>
      </c>
      <c r="BX2997" s="627">
        <v>0</v>
      </c>
      <c r="BY2997" s="627">
        <v>0</v>
      </c>
      <c r="CA2997" s="442" t="s">
        <v>1052</v>
      </c>
      <c r="CB2997" s="29" t="s">
        <v>1044</v>
      </c>
      <c r="CC2997" s="393" t="str">
        <f t="shared" si="464"/>
        <v>Dhaka_Metropolitan_NariMaitree DOTS and MC: House# W/3 Noorjahan Road, Mohammadpur</v>
      </c>
      <c r="CD2997" s="627">
        <v>0</v>
      </c>
      <c r="CE2997" s="627">
        <v>1</v>
      </c>
      <c r="CF2997" s="627">
        <v>0</v>
      </c>
      <c r="CG2997" s="627">
        <v>0</v>
      </c>
      <c r="CH2997" s="627">
        <v>0</v>
      </c>
      <c r="CI2997" s="627">
        <v>0</v>
      </c>
      <c r="CJ2997" s="627">
        <v>0</v>
      </c>
      <c r="CK2997" s="627">
        <v>0</v>
      </c>
      <c r="CN2997" s="442" t="s">
        <v>1052</v>
      </c>
      <c r="CO2997" s="29" t="s">
        <v>1044</v>
      </c>
      <c r="CP2997" s="393" t="str">
        <f t="shared" si="465"/>
        <v>Dhaka_Metropolitan_NariMaitree DOTS and MC: House# W/3 Noorjahan Road, Mohammadpur</v>
      </c>
      <c r="CQ2997" s="627">
        <v>0</v>
      </c>
      <c r="CR2997" s="627">
        <v>0</v>
      </c>
      <c r="CS2997" s="627">
        <v>1</v>
      </c>
      <c r="CT2997" s="627">
        <v>0</v>
      </c>
      <c r="CU2997" s="627">
        <v>0</v>
      </c>
      <c r="CV2997" s="627">
        <v>0</v>
      </c>
      <c r="CW2997" s="627">
        <v>0</v>
      </c>
      <c r="CX2997" s="627">
        <v>0</v>
      </c>
      <c r="CZ2997" s="442" t="s">
        <v>1052</v>
      </c>
      <c r="DA2997" s="29" t="s">
        <v>1044</v>
      </c>
      <c r="DB2997" s="393" t="str">
        <f t="shared" si="466"/>
        <v>Dhaka_Metropolitan_NariMaitree DOTS and MC: House# W/3 Noorjahan Road, Mohammadpur</v>
      </c>
      <c r="DC2997" s="566">
        <v>3</v>
      </c>
      <c r="DD2997"/>
      <c r="DE2997" s="442" t="s">
        <v>1052</v>
      </c>
      <c r="DF2997" s="29" t="s">
        <v>1044</v>
      </c>
      <c r="DG2997" s="393" t="str">
        <f t="shared" si="467"/>
        <v>Dhaka_Metropolitan_NariMaitree DOTS and MC: House# W/3 Noorjahan Road, Mohammadpur</v>
      </c>
      <c r="DH2997" s="566">
        <v>4</v>
      </c>
      <c r="DI2997"/>
      <c r="DJ2997" s="442" t="s">
        <v>1052</v>
      </c>
      <c r="DK2997" s="29" t="s">
        <v>1044</v>
      </c>
      <c r="DL2997" s="393" t="str">
        <f t="shared" si="468"/>
        <v>Dhaka_Metropolitan_NariMaitree DOTS and MC: House# W/3 Noorjahan Road, Mohammadpur</v>
      </c>
      <c r="DM2997" s="566"/>
      <c r="DN2997"/>
      <c r="DO2997" s="442" t="s">
        <v>1052</v>
      </c>
      <c r="DP2997" s="29" t="s">
        <v>1044</v>
      </c>
      <c r="DQ2997" s="393" t="str">
        <f t="shared" si="469"/>
        <v>Dhaka_Metropolitan_NariMaitree DOTS and MC: House# W/3 Noorjahan Road, Mohammadpur</v>
      </c>
      <c r="DR2997" s="566"/>
    </row>
    <row r="2998" spans="1:122" ht="15" hidden="1" x14ac:dyDescent="0.25">
      <c r="A2998" s="442" t="s">
        <v>1052</v>
      </c>
      <c r="B2998" s="29" t="s">
        <v>1188</v>
      </c>
      <c r="C2998" s="393" t="str">
        <f>A2998&amp;" "&amp;B2998</f>
        <v>Dhaka_Metropolitan_NariMaitree DOTS and MC: House# 97/5-A, North Jafarabad, Pulpar, Mohammadpur</v>
      </c>
      <c r="D2998" s="626">
        <v>15</v>
      </c>
      <c r="E2998" s="626">
        <v>2</v>
      </c>
      <c r="F2998" s="626">
        <v>0</v>
      </c>
      <c r="G2998" s="626">
        <v>0</v>
      </c>
      <c r="H2998" s="626">
        <v>0</v>
      </c>
      <c r="I2998" s="626">
        <v>13</v>
      </c>
      <c r="J2998" s="626">
        <v>1</v>
      </c>
      <c r="K2998" s="626">
        <v>0</v>
      </c>
      <c r="L2998" s="626">
        <v>0</v>
      </c>
      <c r="M2998" s="626">
        <v>0</v>
      </c>
      <c r="N2998" s="626">
        <v>28</v>
      </c>
      <c r="O2998" s="626">
        <v>0</v>
      </c>
      <c r="P2998" s="626">
        <v>0</v>
      </c>
      <c r="Q2998" s="626">
        <v>0</v>
      </c>
      <c r="R2998" s="626">
        <v>0</v>
      </c>
      <c r="U2998" s="442" t="s">
        <v>1052</v>
      </c>
      <c r="V2998" s="29" t="s">
        <v>1188</v>
      </c>
      <c r="W2998" s="393" t="str">
        <f>U2998&amp;" "&amp;V2998</f>
        <v>Dhaka_Metropolitan_NariMaitree DOTS and MC: House# 97/5-A, North Jafarabad, Pulpar, Mohammadpur</v>
      </c>
      <c r="X2998" s="626">
        <v>10</v>
      </c>
      <c r="Y2998" s="626">
        <v>2</v>
      </c>
      <c r="Z2998" s="626">
        <v>1</v>
      </c>
      <c r="AA2998" s="626">
        <v>0</v>
      </c>
      <c r="AB2998" s="626">
        <v>0</v>
      </c>
      <c r="AC2998" s="626">
        <v>13</v>
      </c>
      <c r="AD2998" s="626">
        <v>0</v>
      </c>
      <c r="AE2998" s="626">
        <v>0</v>
      </c>
      <c r="AF2998" s="626">
        <v>0</v>
      </c>
      <c r="AG2998" s="626">
        <v>0</v>
      </c>
      <c r="AH2998" s="626">
        <v>52</v>
      </c>
      <c r="AI2998" s="626">
        <v>2</v>
      </c>
      <c r="AJ2998" s="626">
        <v>0</v>
      </c>
      <c r="AK2998" s="626">
        <v>0</v>
      </c>
      <c r="AL2998" s="626">
        <v>0</v>
      </c>
      <c r="AO2998" s="442" t="s">
        <v>1052</v>
      </c>
      <c r="AP2998" s="29" t="s">
        <v>1188</v>
      </c>
      <c r="AQ2998" s="393" t="str">
        <f t="shared" si="463"/>
        <v>Dhaka_Metropolitan_NariMaitree DOTS and MC: House# 97/5-A, North Jafarabad, Pulpar, Mohammadpur</v>
      </c>
      <c r="AR2998" s="627">
        <v>0</v>
      </c>
      <c r="AS2998" s="627">
        <v>0</v>
      </c>
      <c r="AT2998" s="627">
        <v>0</v>
      </c>
      <c r="AU2998" s="627">
        <v>0</v>
      </c>
      <c r="AV2998" s="627">
        <v>0</v>
      </c>
      <c r="AW2998" s="627">
        <v>0</v>
      </c>
      <c r="AX2998" s="627">
        <v>0</v>
      </c>
      <c r="AY2998" s="627">
        <v>0</v>
      </c>
      <c r="AZ2998" s="627">
        <v>0</v>
      </c>
      <c r="BA2998" s="627">
        <v>0</v>
      </c>
      <c r="BB2998" s="627">
        <v>4</v>
      </c>
      <c r="BC2998" s="627">
        <v>0</v>
      </c>
      <c r="BD2998" s="627">
        <v>0</v>
      </c>
      <c r="BE2998" s="627">
        <v>0</v>
      </c>
      <c r="BF2998" s="627">
        <v>0</v>
      </c>
      <c r="BH2998" s="442" t="s">
        <v>1052</v>
      </c>
      <c r="BI2998" s="29" t="s">
        <v>1188</v>
      </c>
      <c r="BJ2998" s="393" t="str">
        <f t="shared" si="458"/>
        <v>Dhaka_Metropolitan_NariMaitree DOTS and MC: House# 97/5-A, North Jafarabad, Pulpar, Mohammadpur</v>
      </c>
      <c r="BK2998" s="627">
        <v>1</v>
      </c>
      <c r="BL2998" s="627">
        <v>0</v>
      </c>
      <c r="BM2998" s="627">
        <v>0</v>
      </c>
      <c r="BN2998" s="627">
        <v>0</v>
      </c>
      <c r="BO2998" s="627">
        <v>0</v>
      </c>
      <c r="BP2998" s="627">
        <v>1</v>
      </c>
      <c r="BQ2998" s="627">
        <v>0</v>
      </c>
      <c r="BR2998" s="627">
        <v>0</v>
      </c>
      <c r="BS2998" s="627">
        <v>0</v>
      </c>
      <c r="BT2998" s="627">
        <v>0</v>
      </c>
      <c r="BU2998" s="627">
        <v>1</v>
      </c>
      <c r="BV2998" s="627">
        <v>0</v>
      </c>
      <c r="BW2998" s="627">
        <v>0</v>
      </c>
      <c r="BX2998" s="627">
        <v>0</v>
      </c>
      <c r="BY2998" s="627">
        <v>0</v>
      </c>
      <c r="CA2998" s="442" t="s">
        <v>1052</v>
      </c>
      <c r="CB2998" s="29" t="s">
        <v>1188</v>
      </c>
      <c r="CC2998" s="393" t="str">
        <f t="shared" si="464"/>
        <v>Dhaka_Metropolitan_NariMaitree DOTS and MC: House# 97/5-A, North Jafarabad, Pulpar, Mohammadpur</v>
      </c>
      <c r="CD2998" s="628">
        <v>0</v>
      </c>
      <c r="CE2998" s="628">
        <v>0</v>
      </c>
      <c r="CF2998" s="628">
        <v>0</v>
      </c>
      <c r="CG2998" s="628">
        <v>0</v>
      </c>
      <c r="CH2998" s="628">
        <v>0</v>
      </c>
      <c r="CI2998" s="628">
        <v>0</v>
      </c>
      <c r="CJ2998" s="628">
        <v>0</v>
      </c>
      <c r="CK2998" s="628">
        <v>0</v>
      </c>
      <c r="CN2998" s="442" t="s">
        <v>1052</v>
      </c>
      <c r="CO2998" s="29" t="s">
        <v>1188</v>
      </c>
      <c r="CP2998" s="393" t="str">
        <f t="shared" si="465"/>
        <v>Dhaka_Metropolitan_NariMaitree DOTS and MC: House# 97/5-A, North Jafarabad, Pulpar, Mohammadpur</v>
      </c>
      <c r="CQ2998" s="628">
        <v>0</v>
      </c>
      <c r="CR2998" s="628">
        <v>0</v>
      </c>
      <c r="CS2998" s="628">
        <v>0</v>
      </c>
      <c r="CT2998" s="628">
        <v>0</v>
      </c>
      <c r="CU2998" s="628">
        <v>0</v>
      </c>
      <c r="CV2998" s="628">
        <v>0</v>
      </c>
      <c r="CW2998" s="628">
        <v>0</v>
      </c>
      <c r="CX2998" s="628">
        <v>0</v>
      </c>
      <c r="CZ2998" s="442" t="s">
        <v>1052</v>
      </c>
      <c r="DA2998" s="29" t="s">
        <v>1188</v>
      </c>
      <c r="DB2998" s="393" t="str">
        <f t="shared" si="466"/>
        <v>Dhaka_Metropolitan_NariMaitree DOTS and MC: House# 97/5-A, North Jafarabad, Pulpar, Mohammadpur</v>
      </c>
      <c r="DC2998" s="566">
        <v>0</v>
      </c>
      <c r="DD2998"/>
      <c r="DE2998" s="442" t="s">
        <v>1052</v>
      </c>
      <c r="DF2998" s="29" t="s">
        <v>1188</v>
      </c>
      <c r="DG2998" s="393" t="str">
        <f t="shared" si="467"/>
        <v>Dhaka_Metropolitan_NariMaitree DOTS and MC: House# 97/5-A, North Jafarabad, Pulpar, Mohammadpur</v>
      </c>
      <c r="DH2998" s="566">
        <v>1</v>
      </c>
      <c r="DI2998"/>
      <c r="DJ2998" s="442" t="s">
        <v>1052</v>
      </c>
      <c r="DK2998" s="29" t="s">
        <v>1188</v>
      </c>
      <c r="DL2998" s="393" t="str">
        <f t="shared" si="468"/>
        <v>Dhaka_Metropolitan_NariMaitree DOTS and MC: House# 97/5-A, North Jafarabad, Pulpar, Mohammadpur</v>
      </c>
      <c r="DM2998" s="566"/>
      <c r="DN2998"/>
      <c r="DO2998" s="442" t="s">
        <v>1052</v>
      </c>
      <c r="DP2998" s="29" t="s">
        <v>1188</v>
      </c>
      <c r="DQ2998" s="393" t="str">
        <f t="shared" si="469"/>
        <v>Dhaka_Metropolitan_NariMaitree DOTS and MC: House# 97/5-A, North Jafarabad, Pulpar, Mohammadpur</v>
      </c>
      <c r="DR2998" s="566"/>
    </row>
    <row r="2999" spans="1:122" ht="15" hidden="1" x14ac:dyDescent="0.25">
      <c r="A2999" s="394" t="s">
        <v>562</v>
      </c>
      <c r="B2999" s="398" t="s">
        <v>719</v>
      </c>
      <c r="C2999" s="393" t="str">
        <f t="shared" si="461"/>
        <v>Dhaka_Metropolitan_GoB NIDCH (hospital - opd)</v>
      </c>
      <c r="D2999" s="626">
        <v>4</v>
      </c>
      <c r="E2999" s="626">
        <v>0</v>
      </c>
      <c r="F2999" s="626">
        <v>0</v>
      </c>
      <c r="G2999" s="626">
        <v>0</v>
      </c>
      <c r="H2999" s="626">
        <v>0</v>
      </c>
      <c r="I2999" s="626">
        <v>0</v>
      </c>
      <c r="J2999" s="626">
        <v>0</v>
      </c>
      <c r="K2999" s="626">
        <v>0</v>
      </c>
      <c r="L2999" s="626">
        <v>0</v>
      </c>
      <c r="M2999" s="626">
        <v>0</v>
      </c>
      <c r="N2999" s="626">
        <v>4</v>
      </c>
      <c r="O2999" s="626">
        <v>1</v>
      </c>
      <c r="P2999" s="626">
        <v>0</v>
      </c>
      <c r="Q2999" s="626">
        <v>0</v>
      </c>
      <c r="R2999" s="626">
        <v>0</v>
      </c>
      <c r="U2999" s="394" t="s">
        <v>562</v>
      </c>
      <c r="V2999" s="398" t="s">
        <v>719</v>
      </c>
      <c r="W2999" s="393" t="str">
        <f t="shared" si="462"/>
        <v>Dhaka_Metropolitan_GoB NIDCH (hospital - opd)</v>
      </c>
      <c r="X2999" s="626">
        <v>0</v>
      </c>
      <c r="Y2999" s="626">
        <v>0</v>
      </c>
      <c r="Z2999" s="626">
        <v>0</v>
      </c>
      <c r="AA2999" s="626">
        <v>0</v>
      </c>
      <c r="AB2999" s="626">
        <v>0</v>
      </c>
      <c r="AC2999" s="626">
        <v>0</v>
      </c>
      <c r="AD2999" s="626">
        <v>0</v>
      </c>
      <c r="AE2999" s="626">
        <v>0</v>
      </c>
      <c r="AF2999" s="626">
        <v>0</v>
      </c>
      <c r="AG2999" s="626">
        <v>0</v>
      </c>
      <c r="AH2999" s="626">
        <v>6</v>
      </c>
      <c r="AI2999" s="626">
        <v>1</v>
      </c>
      <c r="AJ2999" s="626">
        <v>0</v>
      </c>
      <c r="AK2999" s="626">
        <v>0</v>
      </c>
      <c r="AL2999" s="626">
        <v>0</v>
      </c>
      <c r="AO2999" s="394" t="s">
        <v>562</v>
      </c>
      <c r="AP2999" s="398" t="s">
        <v>719</v>
      </c>
      <c r="AQ2999" s="393" t="str">
        <f t="shared" ref="AQ2999:AQ3004" si="470">AO2999&amp;" "&amp;AP2999</f>
        <v>Dhaka_Metropolitan_GoB NIDCH (hospital - opd)</v>
      </c>
      <c r="AR2999" s="627">
        <v>0</v>
      </c>
      <c r="AS2999" s="627">
        <v>0</v>
      </c>
      <c r="AT2999" s="627">
        <v>0</v>
      </c>
      <c r="AU2999" s="627">
        <v>0</v>
      </c>
      <c r="AV2999" s="627">
        <v>0</v>
      </c>
      <c r="AW2999" s="627">
        <v>0</v>
      </c>
      <c r="AX2999" s="627">
        <v>0</v>
      </c>
      <c r="AY2999" s="627">
        <v>0</v>
      </c>
      <c r="AZ2999" s="627">
        <v>0</v>
      </c>
      <c r="BA2999" s="627">
        <v>0</v>
      </c>
      <c r="BB2999" s="627">
        <v>0</v>
      </c>
      <c r="BC2999" s="627">
        <v>0</v>
      </c>
      <c r="BD2999" s="627">
        <v>0</v>
      </c>
      <c r="BE2999" s="627">
        <v>0</v>
      </c>
      <c r="BF2999" s="627">
        <v>0</v>
      </c>
      <c r="BH2999" s="394" t="s">
        <v>562</v>
      </c>
      <c r="BI2999" s="398" t="s">
        <v>719</v>
      </c>
      <c r="BJ2999" s="393" t="str">
        <f t="shared" si="458"/>
        <v>Dhaka_Metropolitan_GoB NIDCH (hospital - opd)</v>
      </c>
      <c r="BK2999" s="627">
        <v>0</v>
      </c>
      <c r="BL2999" s="627">
        <v>0</v>
      </c>
      <c r="BM2999" s="627">
        <v>0</v>
      </c>
      <c r="BN2999" s="627">
        <v>0</v>
      </c>
      <c r="BO2999" s="627">
        <v>0</v>
      </c>
      <c r="BP2999" s="627">
        <v>0</v>
      </c>
      <c r="BQ2999" s="627">
        <v>0</v>
      </c>
      <c r="BR2999" s="627">
        <v>0</v>
      </c>
      <c r="BS2999" s="627">
        <v>0</v>
      </c>
      <c r="BT2999" s="627">
        <v>0</v>
      </c>
      <c r="BU2999" s="627">
        <v>0</v>
      </c>
      <c r="BV2999" s="627">
        <v>0</v>
      </c>
      <c r="BW2999" s="627">
        <v>0</v>
      </c>
      <c r="BX2999" s="627">
        <v>0</v>
      </c>
      <c r="BY2999" s="627">
        <v>0</v>
      </c>
      <c r="CA2999" s="394" t="s">
        <v>562</v>
      </c>
      <c r="CB2999" s="398" t="s">
        <v>719</v>
      </c>
      <c r="CC2999" s="393" t="str">
        <f t="shared" ref="CC2999:CC3004" si="471">CA2999&amp;" "&amp;CB2999</f>
        <v>Dhaka_Metropolitan_GoB NIDCH (hospital - opd)</v>
      </c>
      <c r="CD2999" s="627">
        <v>3</v>
      </c>
      <c r="CE2999" s="627">
        <v>5</v>
      </c>
      <c r="CF2999" s="627">
        <v>4</v>
      </c>
      <c r="CG2999" s="627">
        <v>2</v>
      </c>
      <c r="CH2999" s="627">
        <v>0</v>
      </c>
      <c r="CI2999" s="627">
        <v>1</v>
      </c>
      <c r="CJ2999" s="627">
        <v>0</v>
      </c>
      <c r="CK2999" s="627">
        <v>0</v>
      </c>
      <c r="CN2999" s="394" t="s">
        <v>562</v>
      </c>
      <c r="CO2999" s="398" t="s">
        <v>719</v>
      </c>
      <c r="CP2999" s="393" t="str">
        <f t="shared" ref="CP2999:CP3004" si="472">CN2999&amp;" "&amp;CO2999</f>
        <v>Dhaka_Metropolitan_GoB NIDCH (hospital - opd)</v>
      </c>
      <c r="CQ2999" s="627">
        <v>0</v>
      </c>
      <c r="CR2999" s="627">
        <v>0</v>
      </c>
      <c r="CS2999" s="627">
        <v>1</v>
      </c>
      <c r="CT2999" s="627">
        <v>1</v>
      </c>
      <c r="CU2999" s="627">
        <v>0</v>
      </c>
      <c r="CV2999" s="627">
        <v>0</v>
      </c>
      <c r="CW2999" s="627">
        <v>0</v>
      </c>
      <c r="CX2999" s="627">
        <v>0</v>
      </c>
      <c r="CZ2999" s="394" t="s">
        <v>562</v>
      </c>
      <c r="DA2999" s="398" t="s">
        <v>719</v>
      </c>
      <c r="DB2999" s="393" t="str">
        <f t="shared" si="466"/>
        <v>Dhaka_Metropolitan_GoB NIDCH (hospital - opd)</v>
      </c>
      <c r="DC2999" s="566">
        <v>0</v>
      </c>
      <c r="DD2999"/>
      <c r="DE2999" s="394" t="s">
        <v>562</v>
      </c>
      <c r="DF2999" s="398" t="s">
        <v>719</v>
      </c>
      <c r="DG2999" s="393" t="str">
        <f t="shared" si="467"/>
        <v>Dhaka_Metropolitan_GoB NIDCH (hospital - opd)</v>
      </c>
      <c r="DH2999" s="566">
        <v>0</v>
      </c>
      <c r="DI2999"/>
      <c r="DJ2999" s="394" t="s">
        <v>562</v>
      </c>
      <c r="DK2999" s="398" t="s">
        <v>719</v>
      </c>
      <c r="DL2999" s="393" t="str">
        <f t="shared" si="468"/>
        <v>Dhaka_Metropolitan_GoB NIDCH (hospital - opd)</v>
      </c>
      <c r="DM2999" s="566"/>
      <c r="DN2999"/>
      <c r="DO2999" s="394" t="s">
        <v>562</v>
      </c>
      <c r="DP2999" s="398" t="s">
        <v>719</v>
      </c>
      <c r="DQ2999" s="393" t="str">
        <f t="shared" si="469"/>
        <v>Dhaka_Metropolitan_GoB NIDCH (hospital - opd)</v>
      </c>
      <c r="DR2999" s="566"/>
    </row>
    <row r="3000" spans="1:122" ht="15" hidden="1" x14ac:dyDescent="0.25">
      <c r="A3000" s="394" t="s">
        <v>565</v>
      </c>
      <c r="B3000" s="398" t="s">
        <v>723</v>
      </c>
      <c r="C3000" s="393" t="str">
        <f t="shared" si="461"/>
        <v>Dhaka_Metropolitan_PVT PSKP/ Ward 17: Khil Khat</v>
      </c>
      <c r="D3000" s="626">
        <v>0</v>
      </c>
      <c r="E3000" s="626"/>
      <c r="F3000" s="626"/>
      <c r="G3000" s="626"/>
      <c r="H3000" s="626"/>
      <c r="I3000" s="626">
        <v>0</v>
      </c>
      <c r="J3000" s="626"/>
      <c r="K3000" s="626"/>
      <c r="L3000" s="626"/>
      <c r="M3000" s="626"/>
      <c r="N3000" s="626">
        <v>0</v>
      </c>
      <c r="O3000" s="626"/>
      <c r="P3000" s="626"/>
      <c r="Q3000" s="626"/>
      <c r="R3000" s="626"/>
      <c r="U3000" s="394" t="s">
        <v>565</v>
      </c>
      <c r="V3000" s="398" t="s">
        <v>723</v>
      </c>
      <c r="W3000" s="393" t="str">
        <f t="shared" si="462"/>
        <v>Dhaka_Metropolitan_PVT PSKP/ Ward 17: Khil Khat</v>
      </c>
      <c r="X3000" s="626">
        <v>0</v>
      </c>
      <c r="Y3000" s="626"/>
      <c r="Z3000" s="626"/>
      <c r="AA3000" s="626"/>
      <c r="AB3000" s="626"/>
      <c r="AC3000" s="626">
        <v>0</v>
      </c>
      <c r="AD3000" s="626"/>
      <c r="AE3000" s="626"/>
      <c r="AF3000" s="626"/>
      <c r="AG3000" s="626"/>
      <c r="AH3000" s="626">
        <v>0</v>
      </c>
      <c r="AI3000" s="626"/>
      <c r="AJ3000" s="626"/>
      <c r="AK3000" s="626"/>
      <c r="AL3000" s="626"/>
      <c r="AO3000" s="394" t="s">
        <v>565</v>
      </c>
      <c r="AP3000" s="398" t="s">
        <v>723</v>
      </c>
      <c r="AQ3000" s="393" t="str">
        <f t="shared" si="470"/>
        <v>Dhaka_Metropolitan_PVT PSKP/ Ward 17: Khil Khat</v>
      </c>
      <c r="AR3000" s="627">
        <v>0</v>
      </c>
      <c r="AS3000" s="627">
        <v>0</v>
      </c>
      <c r="AT3000" s="627">
        <v>0</v>
      </c>
      <c r="AU3000" s="627">
        <v>0</v>
      </c>
      <c r="AV3000" s="627">
        <v>0</v>
      </c>
      <c r="AW3000" s="627">
        <v>0</v>
      </c>
      <c r="AX3000" s="627">
        <v>0</v>
      </c>
      <c r="AY3000" s="627">
        <v>0</v>
      </c>
      <c r="AZ3000" s="627">
        <v>0</v>
      </c>
      <c r="BA3000" s="627">
        <v>0</v>
      </c>
      <c r="BB3000" s="627">
        <v>0</v>
      </c>
      <c r="BC3000" s="627">
        <v>0</v>
      </c>
      <c r="BD3000" s="627">
        <v>0</v>
      </c>
      <c r="BE3000" s="627">
        <v>0</v>
      </c>
      <c r="BF3000" s="627">
        <v>0</v>
      </c>
      <c r="BH3000" s="394" t="s">
        <v>565</v>
      </c>
      <c r="BI3000" s="398" t="s">
        <v>723</v>
      </c>
      <c r="BJ3000" s="393" t="str">
        <f t="shared" si="458"/>
        <v>Dhaka_Metropolitan_PVT PSKP/ Ward 17: Khil Khat</v>
      </c>
      <c r="BK3000" s="627">
        <v>0</v>
      </c>
      <c r="BL3000" s="627">
        <v>0</v>
      </c>
      <c r="BM3000" s="627">
        <v>0</v>
      </c>
      <c r="BN3000" s="627">
        <v>0</v>
      </c>
      <c r="BO3000" s="627">
        <v>0</v>
      </c>
      <c r="BP3000" s="627">
        <v>0</v>
      </c>
      <c r="BQ3000" s="627">
        <v>0</v>
      </c>
      <c r="BR3000" s="627">
        <v>0</v>
      </c>
      <c r="BS3000" s="627">
        <v>0</v>
      </c>
      <c r="BT3000" s="627">
        <v>0</v>
      </c>
      <c r="BU3000" s="627">
        <v>0</v>
      </c>
      <c r="BV3000" s="627">
        <v>0</v>
      </c>
      <c r="BW3000" s="627">
        <v>0</v>
      </c>
      <c r="BX3000" s="627">
        <v>0</v>
      </c>
      <c r="BY3000" s="627">
        <v>0</v>
      </c>
      <c r="CA3000" s="394" t="s">
        <v>565</v>
      </c>
      <c r="CB3000" s="398" t="s">
        <v>723</v>
      </c>
      <c r="CC3000" s="393" t="str">
        <f t="shared" si="471"/>
        <v>Dhaka_Metropolitan_PVT PSKP/ Ward 17: Khil Khat</v>
      </c>
      <c r="CD3000" s="627"/>
      <c r="CE3000" s="627"/>
      <c r="CF3000" s="627"/>
      <c r="CG3000" s="627"/>
      <c r="CH3000" s="627"/>
      <c r="CI3000" s="627"/>
      <c r="CJ3000" s="627"/>
      <c r="CK3000" s="627"/>
      <c r="CN3000" s="394" t="s">
        <v>565</v>
      </c>
      <c r="CO3000" s="398" t="s">
        <v>723</v>
      </c>
      <c r="CP3000" s="393" t="str">
        <f t="shared" si="472"/>
        <v>Dhaka_Metropolitan_PVT PSKP/ Ward 17: Khil Khat</v>
      </c>
      <c r="CQ3000" s="627"/>
      <c r="CR3000" s="627"/>
      <c r="CS3000" s="627"/>
      <c r="CT3000" s="627"/>
      <c r="CU3000" s="627"/>
      <c r="CV3000" s="627"/>
      <c r="CW3000" s="627"/>
      <c r="CX3000" s="627"/>
      <c r="CZ3000" s="394" t="s">
        <v>565</v>
      </c>
      <c r="DA3000" s="398" t="s">
        <v>723</v>
      </c>
      <c r="DB3000" s="393" t="str">
        <f t="shared" si="466"/>
        <v>Dhaka_Metropolitan_PVT PSKP/ Ward 17: Khil Khat</v>
      </c>
      <c r="DC3000" s="566"/>
      <c r="DD3000"/>
      <c r="DE3000" s="394" t="s">
        <v>565</v>
      </c>
      <c r="DF3000" s="398" t="s">
        <v>723</v>
      </c>
      <c r="DG3000" s="393" t="str">
        <f t="shared" si="467"/>
        <v>Dhaka_Metropolitan_PVT PSKP/ Ward 17: Khil Khat</v>
      </c>
      <c r="DH3000" s="566"/>
      <c r="DI3000"/>
      <c r="DJ3000" s="394" t="s">
        <v>565</v>
      </c>
      <c r="DK3000" s="398" t="s">
        <v>723</v>
      </c>
      <c r="DL3000" s="393" t="str">
        <f t="shared" si="468"/>
        <v>Dhaka_Metropolitan_PVT PSKP/ Ward 17: Khil Khat</v>
      </c>
      <c r="DM3000" s="566"/>
      <c r="DN3000"/>
      <c r="DO3000" s="394" t="s">
        <v>565</v>
      </c>
      <c r="DP3000" s="398" t="s">
        <v>723</v>
      </c>
      <c r="DQ3000" s="393" t="str">
        <f t="shared" si="469"/>
        <v>Dhaka_Metropolitan_PVT PSKP/ Ward 17: Khil Khat</v>
      </c>
      <c r="DR3000" s="566"/>
    </row>
    <row r="3001" spans="1:122" ht="15" hidden="1" x14ac:dyDescent="0.25">
      <c r="A3001" s="394" t="s">
        <v>1051</v>
      </c>
      <c r="B3001" s="402" t="s">
        <v>1048</v>
      </c>
      <c r="C3001" s="393" t="str">
        <f t="shared" si="461"/>
        <v>Dhaka_Metropolitan_KMSS_DNCC KMSS: DNCC, J-2/A, Extension Pallabi, Mirpur, Dhaka</v>
      </c>
      <c r="D3001" s="626">
        <v>32</v>
      </c>
      <c r="E3001" s="626">
        <v>3</v>
      </c>
      <c r="F3001" s="626">
        <v>0</v>
      </c>
      <c r="G3001" s="626">
        <v>0</v>
      </c>
      <c r="H3001" s="626">
        <v>0</v>
      </c>
      <c r="I3001" s="626">
        <v>0</v>
      </c>
      <c r="J3001" s="626">
        <v>0</v>
      </c>
      <c r="K3001" s="626">
        <v>0</v>
      </c>
      <c r="L3001" s="626">
        <v>0</v>
      </c>
      <c r="M3001" s="626">
        <v>0</v>
      </c>
      <c r="N3001" s="626">
        <v>43</v>
      </c>
      <c r="O3001" s="626">
        <v>3</v>
      </c>
      <c r="P3001" s="626">
        <v>0</v>
      </c>
      <c r="Q3001" s="626">
        <v>0</v>
      </c>
      <c r="R3001" s="626">
        <v>0</v>
      </c>
      <c r="U3001" s="394" t="s">
        <v>1051</v>
      </c>
      <c r="V3001" s="402" t="s">
        <v>1048</v>
      </c>
      <c r="W3001" s="393" t="str">
        <f t="shared" si="462"/>
        <v>Dhaka_Metropolitan_KMSS_DNCC KMSS: DNCC, J-2/A, Extension Pallabi, Mirpur, Dhaka</v>
      </c>
      <c r="X3001" s="626">
        <v>22</v>
      </c>
      <c r="Y3001" s="626">
        <v>0</v>
      </c>
      <c r="Z3001" s="626">
        <v>0</v>
      </c>
      <c r="AA3001" s="626">
        <v>0</v>
      </c>
      <c r="AB3001" s="626">
        <v>0</v>
      </c>
      <c r="AC3001" s="626">
        <v>2</v>
      </c>
      <c r="AD3001" s="626">
        <v>1</v>
      </c>
      <c r="AE3001" s="626">
        <v>0</v>
      </c>
      <c r="AF3001" s="626">
        <v>0</v>
      </c>
      <c r="AG3001" s="626">
        <v>0</v>
      </c>
      <c r="AH3001" s="626">
        <v>73</v>
      </c>
      <c r="AI3001" s="626">
        <v>2</v>
      </c>
      <c r="AJ3001" s="626">
        <v>0</v>
      </c>
      <c r="AK3001" s="626">
        <v>0</v>
      </c>
      <c r="AL3001" s="626">
        <v>0</v>
      </c>
      <c r="AO3001" s="394" t="s">
        <v>1051</v>
      </c>
      <c r="AP3001" s="402" t="s">
        <v>1048</v>
      </c>
      <c r="AQ3001" s="393" t="str">
        <f t="shared" si="470"/>
        <v>Dhaka_Metropolitan_KMSS_DNCC KMSS: DNCC, J-2/A, Extension Pallabi, Mirpur, Dhaka</v>
      </c>
      <c r="AR3001" s="627">
        <v>3</v>
      </c>
      <c r="AS3001" s="627">
        <v>0</v>
      </c>
      <c r="AT3001" s="627">
        <v>0</v>
      </c>
      <c r="AU3001" s="627">
        <v>0</v>
      </c>
      <c r="AV3001" s="627">
        <v>0</v>
      </c>
      <c r="AW3001" s="627">
        <v>0</v>
      </c>
      <c r="AX3001" s="627">
        <v>0</v>
      </c>
      <c r="AY3001" s="627">
        <v>0</v>
      </c>
      <c r="AZ3001" s="627">
        <v>0</v>
      </c>
      <c r="BA3001" s="627">
        <v>0</v>
      </c>
      <c r="BB3001" s="627">
        <v>1</v>
      </c>
      <c r="BC3001" s="627">
        <v>2</v>
      </c>
      <c r="BD3001" s="627">
        <v>0</v>
      </c>
      <c r="BE3001" s="627">
        <v>0</v>
      </c>
      <c r="BF3001" s="627">
        <v>0</v>
      </c>
      <c r="BH3001" s="394" t="s">
        <v>1051</v>
      </c>
      <c r="BI3001" s="402" t="s">
        <v>1048</v>
      </c>
      <c r="BJ3001" s="393" t="str">
        <f t="shared" si="458"/>
        <v>Dhaka_Metropolitan_KMSS_DNCC KMSS: DNCC, J-2/A, Extension Pallabi, Mirpur, Dhaka</v>
      </c>
      <c r="BK3001" s="627">
        <v>2</v>
      </c>
      <c r="BL3001" s="627">
        <v>0</v>
      </c>
      <c r="BM3001" s="627">
        <v>0</v>
      </c>
      <c r="BN3001" s="627">
        <v>0</v>
      </c>
      <c r="BO3001" s="627">
        <v>0</v>
      </c>
      <c r="BP3001" s="627">
        <v>0</v>
      </c>
      <c r="BQ3001" s="627">
        <v>0</v>
      </c>
      <c r="BR3001" s="627">
        <v>0</v>
      </c>
      <c r="BS3001" s="627">
        <v>0</v>
      </c>
      <c r="BT3001" s="627">
        <v>0</v>
      </c>
      <c r="BU3001" s="627">
        <v>0</v>
      </c>
      <c r="BV3001" s="627">
        <v>0</v>
      </c>
      <c r="BW3001" s="627">
        <v>0</v>
      </c>
      <c r="BX3001" s="627">
        <v>0</v>
      </c>
      <c r="BY3001" s="627">
        <v>0</v>
      </c>
      <c r="CA3001" s="394" t="s">
        <v>1051</v>
      </c>
      <c r="CB3001" s="402" t="s">
        <v>1048</v>
      </c>
      <c r="CC3001" s="393" t="str">
        <f t="shared" si="471"/>
        <v>Dhaka_Metropolitan_KMSS_DNCC KMSS: DNCC, J-2/A, Extension Pallabi, Mirpur, Dhaka</v>
      </c>
      <c r="CD3001" s="627">
        <v>0</v>
      </c>
      <c r="CE3001" s="627">
        <v>0</v>
      </c>
      <c r="CF3001" s="627">
        <v>0</v>
      </c>
      <c r="CG3001" s="627">
        <v>0</v>
      </c>
      <c r="CH3001" s="627">
        <v>0</v>
      </c>
      <c r="CI3001" s="627">
        <v>0</v>
      </c>
      <c r="CJ3001" s="627">
        <v>0</v>
      </c>
      <c r="CK3001" s="627">
        <v>0</v>
      </c>
      <c r="CN3001" s="394" t="s">
        <v>1051</v>
      </c>
      <c r="CO3001" s="402" t="s">
        <v>1048</v>
      </c>
      <c r="CP3001" s="393" t="str">
        <f t="shared" si="472"/>
        <v>Dhaka_Metropolitan_KMSS_DNCC KMSS: DNCC, J-2/A, Extension Pallabi, Mirpur, Dhaka</v>
      </c>
      <c r="CQ3001" s="627">
        <v>0</v>
      </c>
      <c r="CR3001" s="627">
        <v>0</v>
      </c>
      <c r="CS3001" s="627">
        <v>0</v>
      </c>
      <c r="CT3001" s="627">
        <v>0</v>
      </c>
      <c r="CU3001" s="627">
        <v>0</v>
      </c>
      <c r="CV3001" s="627">
        <v>0</v>
      </c>
      <c r="CW3001" s="627">
        <v>0</v>
      </c>
      <c r="CX3001" s="627">
        <v>0</v>
      </c>
      <c r="CZ3001" s="394" t="s">
        <v>1051</v>
      </c>
      <c r="DA3001" s="402" t="s">
        <v>1048</v>
      </c>
      <c r="DB3001" s="393" t="str">
        <f t="shared" si="466"/>
        <v>Dhaka_Metropolitan_KMSS_DNCC KMSS: DNCC, J-2/A, Extension Pallabi, Mirpur, Dhaka</v>
      </c>
      <c r="DC3001" s="566">
        <v>4</v>
      </c>
      <c r="DD3001"/>
      <c r="DE3001" s="394" t="s">
        <v>1051</v>
      </c>
      <c r="DF3001" s="402" t="s">
        <v>1048</v>
      </c>
      <c r="DG3001" s="393" t="str">
        <f t="shared" si="467"/>
        <v>Dhaka_Metropolitan_KMSS_DNCC KMSS: DNCC, J-2/A, Extension Pallabi, Mirpur, Dhaka</v>
      </c>
      <c r="DH3001" s="566">
        <v>1</v>
      </c>
      <c r="DI3001"/>
      <c r="DJ3001" s="394" t="s">
        <v>1051</v>
      </c>
      <c r="DK3001" s="402" t="s">
        <v>1048</v>
      </c>
      <c r="DL3001" s="393" t="str">
        <f t="shared" si="468"/>
        <v>Dhaka_Metropolitan_KMSS_DNCC KMSS: DNCC, J-2/A, Extension Pallabi, Mirpur, Dhaka</v>
      </c>
      <c r="DM3001" s="566"/>
      <c r="DN3001"/>
      <c r="DO3001" s="394" t="s">
        <v>1051</v>
      </c>
      <c r="DP3001" s="402" t="s">
        <v>1048</v>
      </c>
      <c r="DQ3001" s="393" t="str">
        <f t="shared" si="469"/>
        <v>Dhaka_Metropolitan_KMSS_DNCC KMSS: DNCC, J-2/A, Extension Pallabi, Mirpur, Dhaka</v>
      </c>
      <c r="DR3001" s="566"/>
    </row>
    <row r="3002" spans="1:122" ht="15" hidden="1" x14ac:dyDescent="0.25">
      <c r="A3002" s="394" t="s">
        <v>1051</v>
      </c>
      <c r="B3002" s="402" t="s">
        <v>1049</v>
      </c>
      <c r="C3002" s="393" t="str">
        <f t="shared" si="461"/>
        <v>Dhaka_Metropolitan_KMSS_DNCC KMSS: DNCC, House-32, Road-6, Mirpur-1, Dhaka</v>
      </c>
      <c r="D3002" s="626">
        <v>20</v>
      </c>
      <c r="E3002" s="626">
        <v>1</v>
      </c>
      <c r="F3002" s="626">
        <v>0</v>
      </c>
      <c r="G3002" s="626">
        <v>0</v>
      </c>
      <c r="H3002" s="626">
        <v>0</v>
      </c>
      <c r="I3002" s="626">
        <v>9</v>
      </c>
      <c r="J3002" s="626">
        <v>0</v>
      </c>
      <c r="K3002" s="626">
        <v>0</v>
      </c>
      <c r="L3002" s="626">
        <v>0</v>
      </c>
      <c r="M3002" s="626">
        <v>0</v>
      </c>
      <c r="N3002" s="626">
        <v>56</v>
      </c>
      <c r="O3002" s="626">
        <v>0</v>
      </c>
      <c r="P3002" s="626">
        <v>0</v>
      </c>
      <c r="Q3002" s="626">
        <v>0</v>
      </c>
      <c r="R3002" s="626">
        <v>0</v>
      </c>
      <c r="U3002" s="394" t="s">
        <v>1051</v>
      </c>
      <c r="V3002" s="402" t="s">
        <v>1049</v>
      </c>
      <c r="W3002" s="393" t="str">
        <f t="shared" si="462"/>
        <v>Dhaka_Metropolitan_KMSS_DNCC KMSS: DNCC, House-32, Road-6, Mirpur-1, Dhaka</v>
      </c>
      <c r="X3002" s="626">
        <v>17</v>
      </c>
      <c r="Y3002" s="626">
        <v>2</v>
      </c>
      <c r="Z3002" s="626">
        <v>0</v>
      </c>
      <c r="AA3002" s="626">
        <v>0</v>
      </c>
      <c r="AB3002" s="626">
        <v>0</v>
      </c>
      <c r="AC3002" s="626">
        <v>9</v>
      </c>
      <c r="AD3002" s="626">
        <v>0</v>
      </c>
      <c r="AE3002" s="626">
        <v>0</v>
      </c>
      <c r="AF3002" s="626">
        <v>0</v>
      </c>
      <c r="AG3002" s="626">
        <v>0</v>
      </c>
      <c r="AH3002" s="626">
        <v>65</v>
      </c>
      <c r="AI3002" s="626">
        <v>1</v>
      </c>
      <c r="AJ3002" s="626">
        <v>0</v>
      </c>
      <c r="AK3002" s="626">
        <v>0</v>
      </c>
      <c r="AL3002" s="626">
        <v>0</v>
      </c>
      <c r="AO3002" s="394" t="s">
        <v>1051</v>
      </c>
      <c r="AP3002" s="402" t="s">
        <v>1049</v>
      </c>
      <c r="AQ3002" s="393" t="str">
        <f t="shared" si="470"/>
        <v>Dhaka_Metropolitan_KMSS_DNCC KMSS: DNCC, House-32, Road-6, Mirpur-1, Dhaka</v>
      </c>
      <c r="AR3002" s="627">
        <v>0</v>
      </c>
      <c r="AS3002" s="627">
        <v>0</v>
      </c>
      <c r="AT3002" s="627">
        <v>0</v>
      </c>
      <c r="AU3002" s="627">
        <v>0</v>
      </c>
      <c r="AV3002" s="627">
        <v>0</v>
      </c>
      <c r="AW3002" s="627">
        <v>0</v>
      </c>
      <c r="AX3002" s="627">
        <v>0</v>
      </c>
      <c r="AY3002" s="627">
        <v>0</v>
      </c>
      <c r="AZ3002" s="627">
        <v>0</v>
      </c>
      <c r="BA3002" s="627">
        <v>0</v>
      </c>
      <c r="BB3002" s="627">
        <v>5</v>
      </c>
      <c r="BC3002" s="627">
        <v>0</v>
      </c>
      <c r="BD3002" s="627">
        <v>0</v>
      </c>
      <c r="BE3002" s="627">
        <v>0</v>
      </c>
      <c r="BF3002" s="627">
        <v>0</v>
      </c>
      <c r="BH3002" s="394" t="s">
        <v>1051</v>
      </c>
      <c r="BI3002" s="402" t="s">
        <v>1049</v>
      </c>
      <c r="BJ3002" s="393" t="str">
        <f t="shared" si="458"/>
        <v>Dhaka_Metropolitan_KMSS_DNCC KMSS: DNCC, House-32, Road-6, Mirpur-1, Dhaka</v>
      </c>
      <c r="BK3002" s="627">
        <v>0</v>
      </c>
      <c r="BL3002" s="627">
        <v>0</v>
      </c>
      <c r="BM3002" s="627">
        <v>0</v>
      </c>
      <c r="BN3002" s="627">
        <v>0</v>
      </c>
      <c r="BO3002" s="627">
        <v>0</v>
      </c>
      <c r="BP3002" s="627">
        <v>0</v>
      </c>
      <c r="BQ3002" s="627">
        <v>0</v>
      </c>
      <c r="BR3002" s="627">
        <v>0</v>
      </c>
      <c r="BS3002" s="627">
        <v>0</v>
      </c>
      <c r="BT3002" s="627">
        <v>0</v>
      </c>
      <c r="BU3002" s="627">
        <v>0</v>
      </c>
      <c r="BV3002" s="627">
        <v>0</v>
      </c>
      <c r="BW3002" s="627">
        <v>0</v>
      </c>
      <c r="BX3002" s="627">
        <v>0</v>
      </c>
      <c r="BY3002" s="627">
        <v>0</v>
      </c>
      <c r="CA3002" s="394" t="s">
        <v>1051</v>
      </c>
      <c r="CB3002" s="402" t="s">
        <v>1049</v>
      </c>
      <c r="CC3002" s="393" t="str">
        <f t="shared" si="471"/>
        <v>Dhaka_Metropolitan_KMSS_DNCC KMSS: DNCC, House-32, Road-6, Mirpur-1, Dhaka</v>
      </c>
      <c r="CD3002" s="627">
        <v>0</v>
      </c>
      <c r="CE3002" s="627">
        <v>0</v>
      </c>
      <c r="CF3002" s="627">
        <v>0</v>
      </c>
      <c r="CG3002" s="627">
        <v>0</v>
      </c>
      <c r="CH3002" s="627">
        <v>0</v>
      </c>
      <c r="CI3002" s="627">
        <v>0</v>
      </c>
      <c r="CJ3002" s="627">
        <v>0</v>
      </c>
      <c r="CK3002" s="627">
        <v>0</v>
      </c>
      <c r="CN3002" s="394" t="s">
        <v>1051</v>
      </c>
      <c r="CO3002" s="402" t="s">
        <v>1049</v>
      </c>
      <c r="CP3002" s="393" t="str">
        <f t="shared" si="472"/>
        <v>Dhaka_Metropolitan_KMSS_DNCC KMSS: DNCC, House-32, Road-6, Mirpur-1, Dhaka</v>
      </c>
      <c r="CQ3002" s="627">
        <v>0</v>
      </c>
      <c r="CR3002" s="627">
        <v>0</v>
      </c>
      <c r="CS3002" s="627">
        <v>0</v>
      </c>
      <c r="CT3002" s="627">
        <v>0</v>
      </c>
      <c r="CU3002" s="627">
        <v>0</v>
      </c>
      <c r="CV3002" s="627">
        <v>0</v>
      </c>
      <c r="CW3002" s="627">
        <v>0</v>
      </c>
      <c r="CX3002" s="627">
        <v>0</v>
      </c>
      <c r="CZ3002" s="394" t="s">
        <v>1051</v>
      </c>
      <c r="DA3002" s="402" t="s">
        <v>1049</v>
      </c>
      <c r="DB3002" s="393" t="str">
        <f t="shared" si="466"/>
        <v>Dhaka_Metropolitan_KMSS_DNCC KMSS: DNCC, House-32, Road-6, Mirpur-1, Dhaka</v>
      </c>
      <c r="DC3002" s="566">
        <v>2</v>
      </c>
      <c r="DD3002"/>
      <c r="DE3002" s="394" t="s">
        <v>1051</v>
      </c>
      <c r="DF3002" s="402" t="s">
        <v>1049</v>
      </c>
      <c r="DG3002" s="393" t="str">
        <f t="shared" si="467"/>
        <v>Dhaka_Metropolitan_KMSS_DNCC KMSS: DNCC, House-32, Road-6, Mirpur-1, Dhaka</v>
      </c>
      <c r="DH3002" s="566">
        <v>0</v>
      </c>
      <c r="DI3002"/>
      <c r="DJ3002" s="394" t="s">
        <v>1051</v>
      </c>
      <c r="DK3002" s="402" t="s">
        <v>1049</v>
      </c>
      <c r="DL3002" s="393" t="str">
        <f t="shared" si="468"/>
        <v>Dhaka_Metropolitan_KMSS_DNCC KMSS: DNCC, House-32, Road-6, Mirpur-1, Dhaka</v>
      </c>
      <c r="DM3002" s="566"/>
      <c r="DN3002"/>
      <c r="DO3002" s="394" t="s">
        <v>1051</v>
      </c>
      <c r="DP3002" s="402" t="s">
        <v>1049</v>
      </c>
      <c r="DQ3002" s="393" t="str">
        <f t="shared" si="469"/>
        <v>Dhaka_Metropolitan_KMSS_DNCC KMSS: DNCC, House-32, Road-6, Mirpur-1, Dhaka</v>
      </c>
      <c r="DR3002" s="566"/>
    </row>
    <row r="3003" spans="1:122" ht="15" hidden="1" x14ac:dyDescent="0.25">
      <c r="A3003" s="394" t="s">
        <v>566</v>
      </c>
      <c r="B3003" s="331" t="s">
        <v>724</v>
      </c>
      <c r="C3003" s="393" t="str">
        <f t="shared" si="461"/>
        <v>Dhaka_Metropolitan_SalvationArmy Salvation Army: Ward 5: Mirpur</v>
      </c>
      <c r="D3003" s="626">
        <v>6</v>
      </c>
      <c r="E3003" s="626">
        <v>1</v>
      </c>
      <c r="F3003" s="626">
        <v>0</v>
      </c>
      <c r="G3003" s="626">
        <v>0</v>
      </c>
      <c r="H3003" s="626">
        <v>0</v>
      </c>
      <c r="I3003" s="626">
        <v>0</v>
      </c>
      <c r="J3003" s="626">
        <v>1</v>
      </c>
      <c r="K3003" s="626">
        <v>0</v>
      </c>
      <c r="L3003" s="626">
        <v>0</v>
      </c>
      <c r="M3003" s="626">
        <v>0</v>
      </c>
      <c r="N3003" s="626">
        <v>3</v>
      </c>
      <c r="O3003" s="626">
        <v>0</v>
      </c>
      <c r="P3003" s="626">
        <v>0</v>
      </c>
      <c r="Q3003" s="626">
        <v>0</v>
      </c>
      <c r="R3003" s="626">
        <v>0</v>
      </c>
      <c r="U3003" s="394" t="s">
        <v>566</v>
      </c>
      <c r="V3003" s="331" t="s">
        <v>724</v>
      </c>
      <c r="W3003" s="393" t="str">
        <f t="shared" si="462"/>
        <v>Dhaka_Metropolitan_SalvationArmy Salvation Army: Ward 5: Mirpur</v>
      </c>
      <c r="X3003" s="626">
        <v>11</v>
      </c>
      <c r="Y3003" s="626">
        <v>6</v>
      </c>
      <c r="Z3003" s="626">
        <v>0</v>
      </c>
      <c r="AA3003" s="626">
        <v>0</v>
      </c>
      <c r="AB3003" s="626">
        <v>0</v>
      </c>
      <c r="AC3003" s="626">
        <v>6</v>
      </c>
      <c r="AD3003" s="626">
        <v>4</v>
      </c>
      <c r="AE3003" s="626">
        <v>0</v>
      </c>
      <c r="AF3003" s="626">
        <v>0</v>
      </c>
      <c r="AG3003" s="626">
        <v>0</v>
      </c>
      <c r="AH3003" s="626">
        <v>8</v>
      </c>
      <c r="AI3003" s="626">
        <v>4</v>
      </c>
      <c r="AJ3003" s="626">
        <v>0</v>
      </c>
      <c r="AK3003" s="626">
        <v>0</v>
      </c>
      <c r="AL3003" s="626">
        <v>0</v>
      </c>
      <c r="AO3003" s="394" t="s">
        <v>566</v>
      </c>
      <c r="AP3003" s="331" t="s">
        <v>724</v>
      </c>
      <c r="AQ3003" s="393" t="str">
        <f t="shared" si="470"/>
        <v>Dhaka_Metropolitan_SalvationArmy Salvation Army: Ward 5: Mirpur</v>
      </c>
      <c r="AR3003" s="627">
        <v>0</v>
      </c>
      <c r="AS3003" s="627">
        <v>0</v>
      </c>
      <c r="AT3003" s="627">
        <v>0</v>
      </c>
      <c r="AU3003" s="627">
        <v>0</v>
      </c>
      <c r="AV3003" s="627">
        <v>0</v>
      </c>
      <c r="AW3003" s="627">
        <v>0</v>
      </c>
      <c r="AX3003" s="627">
        <v>0</v>
      </c>
      <c r="AY3003" s="627">
        <v>0</v>
      </c>
      <c r="AZ3003" s="627">
        <v>0</v>
      </c>
      <c r="BA3003" s="627">
        <v>0</v>
      </c>
      <c r="BB3003" s="627">
        <v>0</v>
      </c>
      <c r="BC3003" s="627">
        <v>0</v>
      </c>
      <c r="BD3003" s="627">
        <v>0</v>
      </c>
      <c r="BE3003" s="627">
        <v>0</v>
      </c>
      <c r="BF3003" s="627">
        <v>0</v>
      </c>
      <c r="BH3003" s="394" t="s">
        <v>566</v>
      </c>
      <c r="BI3003" s="331" t="s">
        <v>724</v>
      </c>
      <c r="BJ3003" s="393" t="str">
        <f t="shared" si="458"/>
        <v>Dhaka_Metropolitan_SalvationArmy Salvation Army: Ward 5: Mirpur</v>
      </c>
      <c r="BK3003" s="627">
        <v>0</v>
      </c>
      <c r="BL3003" s="627">
        <v>0</v>
      </c>
      <c r="BM3003" s="627">
        <v>0</v>
      </c>
      <c r="BN3003" s="627">
        <v>0</v>
      </c>
      <c r="BO3003" s="627">
        <v>0</v>
      </c>
      <c r="BP3003" s="627">
        <v>0</v>
      </c>
      <c r="BQ3003" s="627">
        <v>0</v>
      </c>
      <c r="BR3003" s="627">
        <v>0</v>
      </c>
      <c r="BS3003" s="627">
        <v>0</v>
      </c>
      <c r="BT3003" s="627">
        <v>0</v>
      </c>
      <c r="BU3003" s="627">
        <v>1</v>
      </c>
      <c r="BV3003" s="627">
        <v>1</v>
      </c>
      <c r="BW3003" s="627">
        <v>0</v>
      </c>
      <c r="BX3003" s="627">
        <v>0</v>
      </c>
      <c r="BY3003" s="627">
        <v>0</v>
      </c>
      <c r="CA3003" s="394" t="s">
        <v>566</v>
      </c>
      <c r="CB3003" s="331" t="s">
        <v>724</v>
      </c>
      <c r="CC3003" s="393" t="str">
        <f t="shared" si="471"/>
        <v>Dhaka_Metropolitan_SalvationArmy Salvation Army: Ward 5: Mirpur</v>
      </c>
      <c r="CD3003" s="627">
        <v>0</v>
      </c>
      <c r="CE3003" s="627">
        <v>0</v>
      </c>
      <c r="CF3003" s="627">
        <v>0</v>
      </c>
      <c r="CG3003" s="627">
        <v>0</v>
      </c>
      <c r="CH3003" s="627">
        <v>0</v>
      </c>
      <c r="CI3003" s="627">
        <v>0</v>
      </c>
      <c r="CJ3003" s="627">
        <v>0</v>
      </c>
      <c r="CK3003" s="627">
        <v>0</v>
      </c>
      <c r="CN3003" s="394" t="s">
        <v>566</v>
      </c>
      <c r="CO3003" s="331" t="s">
        <v>724</v>
      </c>
      <c r="CP3003" s="393" t="str">
        <f t="shared" si="472"/>
        <v>Dhaka_Metropolitan_SalvationArmy Salvation Army: Ward 5: Mirpur</v>
      </c>
      <c r="CQ3003" s="627">
        <v>0</v>
      </c>
      <c r="CR3003" s="627">
        <v>0</v>
      </c>
      <c r="CS3003" s="627">
        <v>0</v>
      </c>
      <c r="CT3003" s="627">
        <v>0</v>
      </c>
      <c r="CU3003" s="627">
        <v>0</v>
      </c>
      <c r="CV3003" s="627">
        <v>0</v>
      </c>
      <c r="CW3003" s="627">
        <v>0</v>
      </c>
      <c r="CX3003" s="627">
        <v>0</v>
      </c>
      <c r="CZ3003" s="394" t="s">
        <v>566</v>
      </c>
      <c r="DA3003" s="331" t="s">
        <v>724</v>
      </c>
      <c r="DB3003" s="393" t="str">
        <f t="shared" si="466"/>
        <v>Dhaka_Metropolitan_SalvationArmy Salvation Army: Ward 5: Mirpur</v>
      </c>
      <c r="DC3003" s="566">
        <v>0</v>
      </c>
      <c r="DD3003"/>
      <c r="DE3003" s="394" t="s">
        <v>566</v>
      </c>
      <c r="DF3003" s="331" t="s">
        <v>724</v>
      </c>
      <c r="DG3003" s="393" t="str">
        <f t="shared" si="467"/>
        <v>Dhaka_Metropolitan_SalvationArmy Salvation Army: Ward 5: Mirpur</v>
      </c>
      <c r="DH3003" s="566">
        <v>0</v>
      </c>
      <c r="DI3003"/>
      <c r="DJ3003" s="394" t="s">
        <v>566</v>
      </c>
      <c r="DK3003" s="331" t="s">
        <v>724</v>
      </c>
      <c r="DL3003" s="393" t="str">
        <f t="shared" si="468"/>
        <v>Dhaka_Metropolitan_SalvationArmy Salvation Army: Ward 5: Mirpur</v>
      </c>
      <c r="DM3003" s="566"/>
      <c r="DN3003"/>
      <c r="DO3003" s="394" t="s">
        <v>566</v>
      </c>
      <c r="DP3003" s="331" t="s">
        <v>724</v>
      </c>
      <c r="DQ3003" s="393" t="str">
        <f t="shared" si="469"/>
        <v>Dhaka_Metropolitan_SalvationArmy Salvation Army: Ward 5: Mirpur</v>
      </c>
      <c r="DR3003" s="566"/>
    </row>
    <row r="3004" spans="1:122" ht="15" hidden="1" x14ac:dyDescent="0.25">
      <c r="A3004" s="29" t="s">
        <v>562</v>
      </c>
      <c r="B3004" s="550" t="s">
        <v>1106</v>
      </c>
      <c r="C3004" s="406" t="str">
        <f t="shared" ref="C3004:C3009" si="473">A3004&amp;" "&amp;B3004</f>
        <v>Dhaka_Metropolitan_GoB Shyamoli 250 Bed TB Hospital</v>
      </c>
      <c r="D3004" s="626">
        <v>13</v>
      </c>
      <c r="E3004" s="626">
        <v>2</v>
      </c>
      <c r="F3004" s="626">
        <v>0</v>
      </c>
      <c r="G3004" s="626">
        <v>0</v>
      </c>
      <c r="H3004" s="626">
        <v>0</v>
      </c>
      <c r="I3004" s="626">
        <v>4</v>
      </c>
      <c r="J3004" s="626">
        <v>0</v>
      </c>
      <c r="K3004" s="626">
        <v>0</v>
      </c>
      <c r="L3004" s="626">
        <v>0</v>
      </c>
      <c r="M3004" s="626">
        <v>0</v>
      </c>
      <c r="N3004" s="626">
        <v>15</v>
      </c>
      <c r="O3004" s="626">
        <v>0</v>
      </c>
      <c r="P3004" s="626">
        <v>0</v>
      </c>
      <c r="Q3004" s="626">
        <v>0</v>
      </c>
      <c r="R3004" s="626">
        <v>0</v>
      </c>
      <c r="U3004" s="29" t="s">
        <v>562</v>
      </c>
      <c r="V3004" s="550" t="s">
        <v>1106</v>
      </c>
      <c r="W3004" s="406" t="str">
        <f t="shared" ref="W3004:W3009" si="474">U3004&amp;" "&amp;V3004</f>
        <v>Dhaka_Metropolitan_GoB Shyamoli 250 Bed TB Hospital</v>
      </c>
      <c r="X3004" s="626">
        <v>8</v>
      </c>
      <c r="Y3004" s="626">
        <v>1</v>
      </c>
      <c r="Z3004" s="626">
        <v>0</v>
      </c>
      <c r="AA3004" s="626">
        <v>0</v>
      </c>
      <c r="AB3004" s="626">
        <v>0</v>
      </c>
      <c r="AC3004" s="626">
        <v>3</v>
      </c>
      <c r="AD3004" s="626">
        <v>1</v>
      </c>
      <c r="AE3004" s="626">
        <v>0</v>
      </c>
      <c r="AF3004" s="626">
        <v>0</v>
      </c>
      <c r="AG3004" s="626">
        <v>0</v>
      </c>
      <c r="AH3004" s="626">
        <v>15</v>
      </c>
      <c r="AI3004" s="626">
        <v>0</v>
      </c>
      <c r="AJ3004" s="626">
        <v>0</v>
      </c>
      <c r="AK3004" s="626">
        <v>0</v>
      </c>
      <c r="AL3004" s="626">
        <v>0</v>
      </c>
      <c r="AO3004" s="408" t="s">
        <v>562</v>
      </c>
      <c r="AP3004" s="408" t="s">
        <v>1106</v>
      </c>
      <c r="AQ3004" s="406" t="str">
        <f t="shared" si="470"/>
        <v>Dhaka_Metropolitan_GoB Shyamoli 250 Bed TB Hospital</v>
      </c>
      <c r="AR3004" s="627">
        <v>0</v>
      </c>
      <c r="AS3004" s="627">
        <v>0</v>
      </c>
      <c r="AT3004" s="627">
        <v>0</v>
      </c>
      <c r="AU3004" s="627">
        <v>0</v>
      </c>
      <c r="AV3004" s="627">
        <v>0</v>
      </c>
      <c r="AW3004" s="627">
        <v>0</v>
      </c>
      <c r="AX3004" s="627">
        <v>0</v>
      </c>
      <c r="AY3004" s="627">
        <v>0</v>
      </c>
      <c r="AZ3004" s="627">
        <v>0</v>
      </c>
      <c r="BA3004" s="627">
        <v>0</v>
      </c>
      <c r="BB3004" s="627">
        <v>1</v>
      </c>
      <c r="BC3004" s="627">
        <v>0</v>
      </c>
      <c r="BD3004" s="627">
        <v>0</v>
      </c>
      <c r="BE3004" s="627">
        <v>0</v>
      </c>
      <c r="BF3004" s="627">
        <v>0</v>
      </c>
      <c r="BH3004" s="408" t="s">
        <v>562</v>
      </c>
      <c r="BI3004" s="408" t="s">
        <v>1106</v>
      </c>
      <c r="BJ3004" s="406" t="str">
        <f>BH3004&amp;" "&amp;BI3004</f>
        <v>Dhaka_Metropolitan_GoB Shyamoli 250 Bed TB Hospital</v>
      </c>
      <c r="BK3004" s="627">
        <v>1</v>
      </c>
      <c r="BL3004" s="627">
        <v>1</v>
      </c>
      <c r="BM3004" s="627">
        <v>0</v>
      </c>
      <c r="BN3004" s="627">
        <v>0</v>
      </c>
      <c r="BO3004" s="627">
        <v>0</v>
      </c>
      <c r="BP3004" s="627">
        <v>1</v>
      </c>
      <c r="BQ3004" s="627">
        <v>0</v>
      </c>
      <c r="BR3004" s="627">
        <v>0</v>
      </c>
      <c r="BS3004" s="627">
        <v>0</v>
      </c>
      <c r="BT3004" s="627">
        <v>0</v>
      </c>
      <c r="BU3004" s="627">
        <v>1</v>
      </c>
      <c r="BV3004" s="627">
        <v>0</v>
      </c>
      <c r="BW3004" s="627">
        <v>0</v>
      </c>
      <c r="BX3004" s="627">
        <v>0</v>
      </c>
      <c r="BY3004" s="627">
        <v>0</v>
      </c>
      <c r="CA3004" s="408" t="s">
        <v>562</v>
      </c>
      <c r="CB3004" s="408" t="s">
        <v>1106</v>
      </c>
      <c r="CC3004" s="406" t="str">
        <f t="shared" si="471"/>
        <v>Dhaka_Metropolitan_GoB Shyamoli 250 Bed TB Hospital</v>
      </c>
      <c r="CD3004" s="627">
        <v>0</v>
      </c>
      <c r="CE3004" s="627">
        <v>0</v>
      </c>
      <c r="CF3004" s="627">
        <v>0</v>
      </c>
      <c r="CG3004" s="627">
        <v>0</v>
      </c>
      <c r="CH3004" s="627">
        <v>0</v>
      </c>
      <c r="CI3004" s="627">
        <v>0</v>
      </c>
      <c r="CJ3004" s="627">
        <v>0</v>
      </c>
      <c r="CK3004" s="627">
        <v>0</v>
      </c>
      <c r="CN3004" s="408" t="s">
        <v>562</v>
      </c>
      <c r="CO3004" s="408" t="s">
        <v>1106</v>
      </c>
      <c r="CP3004" s="406" t="str">
        <f t="shared" si="472"/>
        <v>Dhaka_Metropolitan_GoB Shyamoli 250 Bed TB Hospital</v>
      </c>
      <c r="CQ3004" s="627">
        <v>0</v>
      </c>
      <c r="CR3004" s="627">
        <v>0</v>
      </c>
      <c r="CS3004" s="627">
        <v>0</v>
      </c>
      <c r="CT3004" s="627">
        <v>0</v>
      </c>
      <c r="CU3004" s="627">
        <v>0</v>
      </c>
      <c r="CV3004" s="627">
        <v>0</v>
      </c>
      <c r="CW3004" s="627">
        <v>0</v>
      </c>
      <c r="CX3004" s="627">
        <v>0</v>
      </c>
      <c r="CZ3004" s="408" t="s">
        <v>562</v>
      </c>
      <c r="DA3004" s="408" t="s">
        <v>1106</v>
      </c>
      <c r="DB3004" s="406" t="str">
        <f t="shared" ref="DB3004:DB3012" si="475">CZ3004&amp;" "&amp;DA3004</f>
        <v>Dhaka_Metropolitan_GoB Shyamoli 250 Bed TB Hospital</v>
      </c>
      <c r="DC3004" s="566">
        <v>0</v>
      </c>
      <c r="DD3004"/>
      <c r="DE3004" s="408" t="s">
        <v>562</v>
      </c>
      <c r="DF3004" s="408" t="s">
        <v>1106</v>
      </c>
      <c r="DG3004" s="406" t="str">
        <f t="shared" si="467"/>
        <v>Dhaka_Metropolitan_GoB Shyamoli 250 Bed TB Hospital</v>
      </c>
      <c r="DH3004" s="566">
        <v>0</v>
      </c>
      <c r="DI3004"/>
      <c r="DJ3004" s="408" t="s">
        <v>562</v>
      </c>
      <c r="DK3004" s="408" t="s">
        <v>1106</v>
      </c>
      <c r="DL3004" s="406" t="str">
        <f t="shared" si="468"/>
        <v>Dhaka_Metropolitan_GoB Shyamoli 250 Bed TB Hospital</v>
      </c>
      <c r="DM3004" s="566"/>
      <c r="DN3004"/>
      <c r="DO3004" s="408" t="s">
        <v>562</v>
      </c>
      <c r="DP3004" s="408" t="s">
        <v>1106</v>
      </c>
      <c r="DQ3004" s="406" t="str">
        <f t="shared" si="469"/>
        <v>Dhaka_Metropolitan_GoB Shyamoli 250 Bed TB Hospital</v>
      </c>
      <c r="DR3004" s="566"/>
    </row>
    <row r="3005" spans="1:122" ht="15" hidden="1" x14ac:dyDescent="0.25">
      <c r="A3005" s="442" t="s">
        <v>567</v>
      </c>
      <c r="B3005" s="398" t="s">
        <v>1039</v>
      </c>
      <c r="C3005" s="393" t="str">
        <f t="shared" si="473"/>
        <v xml:space="preserve">Dhaka_Metropolitan_UTPS DOTS Centre: Second Colony, Mazar Road, Horirampur Bazar(South Community Centre), Mirpur                                                          </v>
      </c>
      <c r="D3005" s="626">
        <v>12</v>
      </c>
      <c r="E3005" s="626">
        <v>3</v>
      </c>
      <c r="F3005" s="626">
        <v>0</v>
      </c>
      <c r="G3005" s="626">
        <v>0</v>
      </c>
      <c r="H3005" s="626">
        <v>0</v>
      </c>
      <c r="I3005" s="626">
        <v>4</v>
      </c>
      <c r="J3005" s="626">
        <v>1</v>
      </c>
      <c r="K3005" s="626">
        <v>0</v>
      </c>
      <c r="L3005" s="626">
        <v>0</v>
      </c>
      <c r="M3005" s="626">
        <v>0</v>
      </c>
      <c r="N3005" s="626">
        <v>12</v>
      </c>
      <c r="O3005" s="626">
        <v>1</v>
      </c>
      <c r="P3005" s="626">
        <v>0</v>
      </c>
      <c r="Q3005" s="626">
        <v>0</v>
      </c>
      <c r="R3005" s="626">
        <v>0</v>
      </c>
      <c r="U3005" s="394" t="s">
        <v>567</v>
      </c>
      <c r="V3005" s="398" t="s">
        <v>1039</v>
      </c>
      <c r="W3005" s="393" t="str">
        <f t="shared" si="474"/>
        <v xml:space="preserve">Dhaka_Metropolitan_UTPS DOTS Centre: Second Colony, Mazar Road, Horirampur Bazar(South Community Centre), Mirpur                                                          </v>
      </c>
      <c r="X3005" s="626">
        <v>10</v>
      </c>
      <c r="Y3005" s="626">
        <v>1</v>
      </c>
      <c r="Z3005" s="626">
        <v>0</v>
      </c>
      <c r="AA3005" s="626">
        <v>0</v>
      </c>
      <c r="AB3005" s="626">
        <v>0</v>
      </c>
      <c r="AC3005" s="626">
        <v>7</v>
      </c>
      <c r="AD3005" s="626">
        <v>1</v>
      </c>
      <c r="AE3005" s="626">
        <v>0</v>
      </c>
      <c r="AF3005" s="626">
        <v>0</v>
      </c>
      <c r="AG3005" s="626">
        <v>0</v>
      </c>
      <c r="AH3005" s="626">
        <v>13</v>
      </c>
      <c r="AI3005" s="626">
        <v>0</v>
      </c>
      <c r="AJ3005" s="626">
        <v>0</v>
      </c>
      <c r="AK3005" s="626">
        <v>0</v>
      </c>
      <c r="AL3005" s="626">
        <v>0</v>
      </c>
      <c r="AO3005" s="394" t="s">
        <v>567</v>
      </c>
      <c r="AP3005" s="398" t="s">
        <v>1039</v>
      </c>
      <c r="AQ3005" s="393" t="str">
        <f t="shared" ref="AQ3005:AQ3041" si="476">AO3005&amp;" "&amp;AP3005</f>
        <v xml:space="preserve">Dhaka_Metropolitan_UTPS DOTS Centre: Second Colony, Mazar Road, Horirampur Bazar(South Community Centre), Mirpur                                                          </v>
      </c>
      <c r="AR3005" s="627">
        <v>2</v>
      </c>
      <c r="AS3005" s="627">
        <v>0</v>
      </c>
      <c r="AT3005" s="627">
        <v>0</v>
      </c>
      <c r="AU3005" s="627">
        <v>0</v>
      </c>
      <c r="AV3005" s="627">
        <v>0</v>
      </c>
      <c r="AW3005" s="627">
        <v>0</v>
      </c>
      <c r="AX3005" s="627">
        <v>0</v>
      </c>
      <c r="AY3005" s="627">
        <v>0</v>
      </c>
      <c r="AZ3005" s="627">
        <v>0</v>
      </c>
      <c r="BA3005" s="627">
        <v>0</v>
      </c>
      <c r="BB3005" s="627">
        <v>0</v>
      </c>
      <c r="BC3005" s="627">
        <v>0</v>
      </c>
      <c r="BD3005" s="627">
        <v>0</v>
      </c>
      <c r="BE3005" s="627">
        <v>0</v>
      </c>
      <c r="BF3005" s="627">
        <v>0</v>
      </c>
      <c r="BH3005" s="394" t="s">
        <v>567</v>
      </c>
      <c r="BI3005" s="398" t="s">
        <v>1039</v>
      </c>
      <c r="BJ3005" s="393" t="str">
        <f t="shared" ref="BJ3005:BJ3041" si="477">BH3005&amp;" "&amp;BI3005</f>
        <v xml:space="preserve">Dhaka_Metropolitan_UTPS DOTS Centre: Second Colony, Mazar Road, Horirampur Bazar(South Community Centre), Mirpur                                                          </v>
      </c>
      <c r="BK3005" s="627">
        <v>0</v>
      </c>
      <c r="BL3005" s="627">
        <v>0</v>
      </c>
      <c r="BM3005" s="627">
        <v>0</v>
      </c>
      <c r="BN3005" s="627">
        <v>0</v>
      </c>
      <c r="BO3005" s="627">
        <v>0</v>
      </c>
      <c r="BP3005" s="627">
        <v>0</v>
      </c>
      <c r="BQ3005" s="627">
        <v>0</v>
      </c>
      <c r="BR3005" s="627">
        <v>0</v>
      </c>
      <c r="BS3005" s="627">
        <v>0</v>
      </c>
      <c r="BT3005" s="627">
        <v>0</v>
      </c>
      <c r="BU3005" s="627">
        <v>1</v>
      </c>
      <c r="BV3005" s="627">
        <v>0</v>
      </c>
      <c r="BW3005" s="627">
        <v>0</v>
      </c>
      <c r="BX3005" s="627">
        <v>0</v>
      </c>
      <c r="BY3005" s="627">
        <v>0</v>
      </c>
      <c r="CA3005" s="394" t="s">
        <v>567</v>
      </c>
      <c r="CB3005" s="398" t="s">
        <v>1039</v>
      </c>
      <c r="CC3005" s="393" t="str">
        <f t="shared" ref="CC3005:CC3015" si="478">CA3005&amp;" "&amp;CB3005</f>
        <v xml:space="preserve">Dhaka_Metropolitan_UTPS DOTS Centre: Second Colony, Mazar Road, Horirampur Bazar(South Community Centre), Mirpur                                                          </v>
      </c>
      <c r="CD3005" s="627">
        <v>0</v>
      </c>
      <c r="CE3005" s="627">
        <v>0</v>
      </c>
      <c r="CF3005" s="627">
        <v>0</v>
      </c>
      <c r="CG3005" s="627">
        <v>0</v>
      </c>
      <c r="CH3005" s="627">
        <v>0</v>
      </c>
      <c r="CI3005" s="627">
        <v>0</v>
      </c>
      <c r="CJ3005" s="627">
        <v>0</v>
      </c>
      <c r="CK3005" s="627">
        <v>0</v>
      </c>
      <c r="CN3005" s="394" t="s">
        <v>567</v>
      </c>
      <c r="CO3005" s="398" t="s">
        <v>1039</v>
      </c>
      <c r="CP3005" s="393" t="str">
        <f t="shared" ref="CP3005:CP3041" si="479">CN3005&amp;" "&amp;CO3005</f>
        <v xml:space="preserve">Dhaka_Metropolitan_UTPS DOTS Centre: Second Colony, Mazar Road, Horirampur Bazar(South Community Centre), Mirpur                                                          </v>
      </c>
      <c r="CQ3005" s="627">
        <v>0</v>
      </c>
      <c r="CR3005" s="627">
        <v>0</v>
      </c>
      <c r="CS3005" s="627">
        <v>0</v>
      </c>
      <c r="CT3005" s="627">
        <v>0</v>
      </c>
      <c r="CU3005" s="627">
        <v>0</v>
      </c>
      <c r="CV3005" s="627">
        <v>0</v>
      </c>
      <c r="CW3005" s="627">
        <v>0</v>
      </c>
      <c r="CX3005" s="627">
        <v>0</v>
      </c>
      <c r="CZ3005" s="394" t="s">
        <v>567</v>
      </c>
      <c r="DA3005" s="398" t="s">
        <v>1039</v>
      </c>
      <c r="DB3005" s="393" t="str">
        <f t="shared" si="475"/>
        <v xml:space="preserve">Dhaka_Metropolitan_UTPS DOTS Centre: Second Colony, Mazar Road, Horirampur Bazar(South Community Centre), Mirpur                                                          </v>
      </c>
      <c r="DC3005" s="566">
        <v>0</v>
      </c>
      <c r="DD3005"/>
      <c r="DE3005" s="394" t="s">
        <v>567</v>
      </c>
      <c r="DF3005" s="398" t="s">
        <v>1039</v>
      </c>
      <c r="DG3005" s="393" t="str">
        <f t="shared" si="467"/>
        <v xml:space="preserve">Dhaka_Metropolitan_UTPS DOTS Centre: Second Colony, Mazar Road, Horirampur Bazar(South Community Centre), Mirpur                                                          </v>
      </c>
      <c r="DH3005" s="566">
        <v>1</v>
      </c>
      <c r="DI3005"/>
      <c r="DJ3005" s="394" t="s">
        <v>567</v>
      </c>
      <c r="DK3005" s="398" t="s">
        <v>1039</v>
      </c>
      <c r="DL3005" s="393" t="str">
        <f t="shared" si="468"/>
        <v xml:space="preserve">Dhaka_Metropolitan_UTPS DOTS Centre: Second Colony, Mazar Road, Horirampur Bazar(South Community Centre), Mirpur                                                          </v>
      </c>
      <c r="DM3005" s="566"/>
      <c r="DN3005"/>
      <c r="DO3005" s="394" t="s">
        <v>567</v>
      </c>
      <c r="DP3005" s="398" t="s">
        <v>1039</v>
      </c>
      <c r="DQ3005" s="393" t="str">
        <f t="shared" si="469"/>
        <v xml:space="preserve">Dhaka_Metropolitan_UTPS DOTS Centre: Second Colony, Mazar Road, Horirampur Bazar(South Community Centre), Mirpur                                                          </v>
      </c>
      <c r="DR3005" s="566"/>
    </row>
    <row r="3006" spans="1:122" ht="15" hidden="1" x14ac:dyDescent="0.25">
      <c r="A3006" s="442" t="s">
        <v>567</v>
      </c>
      <c r="B3006" s="398" t="s">
        <v>1040</v>
      </c>
      <c r="C3006" s="393" t="str">
        <f t="shared" si="473"/>
        <v>Dhaka_Metropolitan_UTPS DOTS and MC:House# 490, Dakkhin Paikpara, DNCC Ward-11(Near New Bazar)</v>
      </c>
      <c r="D3006" s="626">
        <v>30</v>
      </c>
      <c r="E3006" s="626">
        <v>1</v>
      </c>
      <c r="F3006" s="626">
        <v>0</v>
      </c>
      <c r="G3006" s="626">
        <v>0</v>
      </c>
      <c r="H3006" s="626">
        <v>0</v>
      </c>
      <c r="I3006" s="626">
        <v>3</v>
      </c>
      <c r="J3006" s="626">
        <v>0</v>
      </c>
      <c r="K3006" s="626">
        <v>0</v>
      </c>
      <c r="L3006" s="626">
        <v>0</v>
      </c>
      <c r="M3006" s="626">
        <v>0</v>
      </c>
      <c r="N3006" s="626">
        <v>10</v>
      </c>
      <c r="O3006" s="626">
        <v>0</v>
      </c>
      <c r="P3006" s="626">
        <v>0</v>
      </c>
      <c r="Q3006" s="626">
        <v>0</v>
      </c>
      <c r="R3006" s="626">
        <v>0</v>
      </c>
      <c r="U3006" s="394" t="s">
        <v>567</v>
      </c>
      <c r="V3006" s="398" t="s">
        <v>1040</v>
      </c>
      <c r="W3006" s="393" t="str">
        <f t="shared" si="474"/>
        <v>Dhaka_Metropolitan_UTPS DOTS and MC:House# 490, Dakkhin Paikpara, DNCC Ward-11(Near New Bazar)</v>
      </c>
      <c r="X3006" s="626">
        <v>19</v>
      </c>
      <c r="Y3006" s="626">
        <v>0</v>
      </c>
      <c r="Z3006" s="626">
        <v>0</v>
      </c>
      <c r="AA3006" s="626">
        <v>0</v>
      </c>
      <c r="AB3006" s="626">
        <v>0</v>
      </c>
      <c r="AC3006" s="626">
        <v>4</v>
      </c>
      <c r="AD3006" s="626">
        <v>0</v>
      </c>
      <c r="AE3006" s="626">
        <v>0</v>
      </c>
      <c r="AF3006" s="626">
        <v>0</v>
      </c>
      <c r="AG3006" s="626">
        <v>0</v>
      </c>
      <c r="AH3006" s="626">
        <v>9</v>
      </c>
      <c r="AI3006" s="626">
        <v>0</v>
      </c>
      <c r="AJ3006" s="626">
        <v>0</v>
      </c>
      <c r="AK3006" s="626">
        <v>0</v>
      </c>
      <c r="AL3006" s="626">
        <v>0</v>
      </c>
      <c r="AO3006" s="394" t="s">
        <v>567</v>
      </c>
      <c r="AP3006" s="398" t="s">
        <v>1040</v>
      </c>
      <c r="AQ3006" s="393" t="str">
        <f>AO3006&amp;" "&amp;AP3006</f>
        <v>Dhaka_Metropolitan_UTPS DOTS and MC:House# 490, Dakkhin Paikpara, DNCC Ward-11(Near New Bazar)</v>
      </c>
      <c r="AR3006" s="627">
        <v>0</v>
      </c>
      <c r="AS3006" s="627">
        <v>0</v>
      </c>
      <c r="AT3006" s="627">
        <v>0</v>
      </c>
      <c r="AU3006" s="627">
        <v>0</v>
      </c>
      <c r="AV3006" s="627">
        <v>0</v>
      </c>
      <c r="AW3006" s="627">
        <v>0</v>
      </c>
      <c r="AX3006" s="627">
        <v>0</v>
      </c>
      <c r="AY3006" s="627">
        <v>0</v>
      </c>
      <c r="AZ3006" s="627">
        <v>0</v>
      </c>
      <c r="BA3006" s="627">
        <v>0</v>
      </c>
      <c r="BB3006" s="627">
        <v>1</v>
      </c>
      <c r="BC3006" s="627">
        <v>0</v>
      </c>
      <c r="BD3006" s="627">
        <v>0</v>
      </c>
      <c r="BE3006" s="627">
        <v>0</v>
      </c>
      <c r="BF3006" s="627">
        <v>0</v>
      </c>
      <c r="BH3006" s="394" t="s">
        <v>567</v>
      </c>
      <c r="BI3006" s="398" t="s">
        <v>1040</v>
      </c>
      <c r="BJ3006" s="393" t="str">
        <f>BH3006&amp;" "&amp;BI3006</f>
        <v>Dhaka_Metropolitan_UTPS DOTS and MC:House# 490, Dakkhin Paikpara, DNCC Ward-11(Near New Bazar)</v>
      </c>
      <c r="BK3006" s="627">
        <v>0</v>
      </c>
      <c r="BL3006" s="627">
        <v>0</v>
      </c>
      <c r="BM3006" s="627">
        <v>0</v>
      </c>
      <c r="BN3006" s="627">
        <v>0</v>
      </c>
      <c r="BO3006" s="627">
        <v>0</v>
      </c>
      <c r="BP3006" s="627">
        <v>0</v>
      </c>
      <c r="BQ3006" s="627">
        <v>0</v>
      </c>
      <c r="BR3006" s="627">
        <v>0</v>
      </c>
      <c r="BS3006" s="627">
        <v>0</v>
      </c>
      <c r="BT3006" s="627">
        <v>0</v>
      </c>
      <c r="BU3006" s="627">
        <v>1</v>
      </c>
      <c r="BV3006" s="627">
        <v>0</v>
      </c>
      <c r="BW3006" s="627">
        <v>0</v>
      </c>
      <c r="BX3006" s="627">
        <v>0</v>
      </c>
      <c r="BY3006" s="627">
        <v>0</v>
      </c>
      <c r="CA3006" s="394" t="s">
        <v>567</v>
      </c>
      <c r="CB3006" s="398" t="s">
        <v>1040</v>
      </c>
      <c r="CC3006" s="393" t="str">
        <f>CA3006&amp;" "&amp;CB3006</f>
        <v>Dhaka_Metropolitan_UTPS DOTS and MC:House# 490, Dakkhin Paikpara, DNCC Ward-11(Near New Bazar)</v>
      </c>
      <c r="CD3006" s="627">
        <v>0</v>
      </c>
      <c r="CE3006" s="627">
        <v>0</v>
      </c>
      <c r="CF3006" s="627">
        <v>0</v>
      </c>
      <c r="CG3006" s="627">
        <v>0</v>
      </c>
      <c r="CH3006" s="627">
        <v>0</v>
      </c>
      <c r="CI3006" s="627">
        <v>0</v>
      </c>
      <c r="CJ3006" s="627">
        <v>0</v>
      </c>
      <c r="CK3006" s="627">
        <v>0</v>
      </c>
      <c r="CN3006" s="394" t="s">
        <v>567</v>
      </c>
      <c r="CO3006" s="398" t="s">
        <v>1040</v>
      </c>
      <c r="CP3006" s="393" t="str">
        <f>CN3006&amp;" "&amp;CO3006</f>
        <v>Dhaka_Metropolitan_UTPS DOTS and MC:House# 490, Dakkhin Paikpara, DNCC Ward-11(Near New Bazar)</v>
      </c>
      <c r="CQ3006" s="627">
        <v>0</v>
      </c>
      <c r="CR3006" s="627">
        <v>0</v>
      </c>
      <c r="CS3006" s="627">
        <v>0</v>
      </c>
      <c r="CT3006" s="627">
        <v>0</v>
      </c>
      <c r="CU3006" s="627">
        <v>0</v>
      </c>
      <c r="CV3006" s="627">
        <v>0</v>
      </c>
      <c r="CW3006" s="627">
        <v>0</v>
      </c>
      <c r="CX3006" s="627">
        <v>0</v>
      </c>
      <c r="CZ3006" s="394" t="s">
        <v>567</v>
      </c>
      <c r="DA3006" s="398" t="s">
        <v>1040</v>
      </c>
      <c r="DB3006" s="393" t="str">
        <f t="shared" si="475"/>
        <v>Dhaka_Metropolitan_UTPS DOTS and MC:House# 490, Dakkhin Paikpara, DNCC Ward-11(Near New Bazar)</v>
      </c>
      <c r="DC3006" s="566">
        <v>1</v>
      </c>
      <c r="DD3006"/>
      <c r="DE3006" s="394" t="s">
        <v>567</v>
      </c>
      <c r="DF3006" s="398" t="s">
        <v>1040</v>
      </c>
      <c r="DG3006" s="393" t="str">
        <f t="shared" si="467"/>
        <v>Dhaka_Metropolitan_UTPS DOTS and MC:House# 490, Dakkhin Paikpara, DNCC Ward-11(Near New Bazar)</v>
      </c>
      <c r="DH3006" s="566">
        <v>1</v>
      </c>
      <c r="DI3006"/>
      <c r="DJ3006" s="394" t="s">
        <v>567</v>
      </c>
      <c r="DK3006" s="398" t="s">
        <v>1040</v>
      </c>
      <c r="DL3006" s="393" t="str">
        <f t="shared" si="468"/>
        <v>Dhaka_Metropolitan_UTPS DOTS and MC:House# 490, Dakkhin Paikpara, DNCC Ward-11(Near New Bazar)</v>
      </c>
      <c r="DM3006" s="566"/>
      <c r="DN3006"/>
      <c r="DO3006" s="394" t="s">
        <v>567</v>
      </c>
      <c r="DP3006" s="398" t="s">
        <v>1040</v>
      </c>
      <c r="DQ3006" s="393" t="str">
        <f t="shared" si="469"/>
        <v>Dhaka_Metropolitan_UTPS DOTS and MC:House# 490, Dakkhin Paikpara, DNCC Ward-11(Near New Bazar)</v>
      </c>
      <c r="DR3006" s="566"/>
    </row>
    <row r="3007" spans="1:122" ht="15" hidden="1" x14ac:dyDescent="0.25">
      <c r="A3007" s="442" t="s">
        <v>567</v>
      </c>
      <c r="B3007" s="29" t="s">
        <v>1054</v>
      </c>
      <c r="C3007" s="393" t="str">
        <f t="shared" si="473"/>
        <v xml:space="preserve">Dhaka_Metropolitan_UTPS DOTS and MC: House No. 389, Munsibari Sarak, Ground Floor, North Ibrahimpur, Dhaka                                </v>
      </c>
      <c r="D3007" s="626">
        <v>17</v>
      </c>
      <c r="E3007" s="626">
        <v>2</v>
      </c>
      <c r="F3007" s="626">
        <v>0</v>
      </c>
      <c r="G3007" s="626">
        <v>0</v>
      </c>
      <c r="H3007" s="626">
        <v>0</v>
      </c>
      <c r="I3007" s="626">
        <v>6</v>
      </c>
      <c r="J3007" s="626">
        <v>0</v>
      </c>
      <c r="K3007" s="626">
        <v>0</v>
      </c>
      <c r="L3007" s="626">
        <v>0</v>
      </c>
      <c r="M3007" s="626">
        <v>0</v>
      </c>
      <c r="N3007" s="626">
        <v>10</v>
      </c>
      <c r="O3007" s="626">
        <v>1</v>
      </c>
      <c r="P3007" s="626">
        <v>0</v>
      </c>
      <c r="Q3007" s="626">
        <v>0</v>
      </c>
      <c r="R3007" s="626">
        <v>0</v>
      </c>
      <c r="U3007" s="394" t="s">
        <v>567</v>
      </c>
      <c r="V3007" s="29" t="s">
        <v>1054</v>
      </c>
      <c r="W3007" s="393" t="str">
        <f t="shared" si="474"/>
        <v xml:space="preserve">Dhaka_Metropolitan_UTPS DOTS and MC: House No. 389, Munsibari Sarak, Ground Floor, North Ibrahimpur, Dhaka                                </v>
      </c>
      <c r="X3007" s="626">
        <v>19</v>
      </c>
      <c r="Y3007" s="626">
        <v>0</v>
      </c>
      <c r="Z3007" s="626">
        <v>0</v>
      </c>
      <c r="AA3007" s="626">
        <v>0</v>
      </c>
      <c r="AB3007" s="626">
        <v>0</v>
      </c>
      <c r="AC3007" s="626">
        <v>6</v>
      </c>
      <c r="AD3007" s="626">
        <v>1</v>
      </c>
      <c r="AE3007" s="626">
        <v>0</v>
      </c>
      <c r="AF3007" s="626">
        <v>0</v>
      </c>
      <c r="AG3007" s="626">
        <v>0</v>
      </c>
      <c r="AH3007" s="626">
        <v>20</v>
      </c>
      <c r="AI3007" s="626">
        <v>1</v>
      </c>
      <c r="AJ3007" s="626">
        <v>0</v>
      </c>
      <c r="AK3007" s="626">
        <v>0</v>
      </c>
      <c r="AL3007" s="626">
        <v>0</v>
      </c>
      <c r="AO3007" s="394" t="s">
        <v>567</v>
      </c>
      <c r="AP3007" s="29" t="s">
        <v>1054</v>
      </c>
      <c r="AQ3007" s="393" t="str">
        <f t="shared" si="476"/>
        <v xml:space="preserve">Dhaka_Metropolitan_UTPS DOTS and MC: House No. 389, Munsibari Sarak, Ground Floor, North Ibrahimpur, Dhaka                                </v>
      </c>
      <c r="AR3007" s="627">
        <v>1</v>
      </c>
      <c r="AS3007" s="627">
        <v>0</v>
      </c>
      <c r="AT3007" s="627">
        <v>0</v>
      </c>
      <c r="AU3007" s="627">
        <v>0</v>
      </c>
      <c r="AV3007" s="627">
        <v>0</v>
      </c>
      <c r="AW3007" s="627">
        <v>1</v>
      </c>
      <c r="AX3007" s="627">
        <v>0</v>
      </c>
      <c r="AY3007" s="627">
        <v>0</v>
      </c>
      <c r="AZ3007" s="627">
        <v>0</v>
      </c>
      <c r="BA3007" s="627">
        <v>0</v>
      </c>
      <c r="BB3007" s="627">
        <v>3</v>
      </c>
      <c r="BC3007" s="627">
        <v>0</v>
      </c>
      <c r="BD3007" s="627">
        <v>0</v>
      </c>
      <c r="BE3007" s="627">
        <v>0</v>
      </c>
      <c r="BF3007" s="627">
        <v>0</v>
      </c>
      <c r="BH3007" s="394" t="s">
        <v>567</v>
      </c>
      <c r="BI3007" s="29" t="s">
        <v>1054</v>
      </c>
      <c r="BJ3007" s="393" t="str">
        <f t="shared" si="477"/>
        <v xml:space="preserve">Dhaka_Metropolitan_UTPS DOTS and MC: House No. 389, Munsibari Sarak, Ground Floor, North Ibrahimpur, Dhaka                                </v>
      </c>
      <c r="BK3007" s="627">
        <v>0</v>
      </c>
      <c r="BL3007" s="627">
        <v>0</v>
      </c>
      <c r="BM3007" s="627">
        <v>0</v>
      </c>
      <c r="BN3007" s="627">
        <v>0</v>
      </c>
      <c r="BO3007" s="627">
        <v>0</v>
      </c>
      <c r="BP3007" s="627">
        <v>0</v>
      </c>
      <c r="BQ3007" s="627">
        <v>0</v>
      </c>
      <c r="BR3007" s="627">
        <v>0</v>
      </c>
      <c r="BS3007" s="627">
        <v>0</v>
      </c>
      <c r="BT3007" s="627">
        <v>0</v>
      </c>
      <c r="BU3007" s="627">
        <v>3</v>
      </c>
      <c r="BV3007" s="627">
        <v>0</v>
      </c>
      <c r="BW3007" s="627">
        <v>0</v>
      </c>
      <c r="BX3007" s="627">
        <v>0</v>
      </c>
      <c r="BY3007" s="627">
        <v>0</v>
      </c>
      <c r="CA3007" s="394" t="s">
        <v>567</v>
      </c>
      <c r="CB3007" s="29" t="s">
        <v>1054</v>
      </c>
      <c r="CC3007" s="393" t="str">
        <f t="shared" si="478"/>
        <v xml:space="preserve">Dhaka_Metropolitan_UTPS DOTS and MC: House No. 389, Munsibari Sarak, Ground Floor, North Ibrahimpur, Dhaka                                </v>
      </c>
      <c r="CD3007" s="627">
        <v>0</v>
      </c>
      <c r="CE3007" s="627">
        <v>0</v>
      </c>
      <c r="CF3007" s="627">
        <v>0</v>
      </c>
      <c r="CG3007" s="627">
        <v>0</v>
      </c>
      <c r="CH3007" s="627">
        <v>0</v>
      </c>
      <c r="CI3007" s="627">
        <v>0</v>
      </c>
      <c r="CJ3007" s="627">
        <v>0</v>
      </c>
      <c r="CK3007" s="627">
        <v>0</v>
      </c>
      <c r="CN3007" s="394" t="s">
        <v>567</v>
      </c>
      <c r="CO3007" s="29" t="s">
        <v>1054</v>
      </c>
      <c r="CP3007" s="393" t="str">
        <f t="shared" si="479"/>
        <v xml:space="preserve">Dhaka_Metropolitan_UTPS DOTS and MC: House No. 389, Munsibari Sarak, Ground Floor, North Ibrahimpur, Dhaka                                </v>
      </c>
      <c r="CQ3007" s="627">
        <v>0</v>
      </c>
      <c r="CR3007" s="627">
        <v>0</v>
      </c>
      <c r="CS3007" s="627">
        <v>0</v>
      </c>
      <c r="CT3007" s="627">
        <v>0</v>
      </c>
      <c r="CU3007" s="627">
        <v>0</v>
      </c>
      <c r="CV3007" s="627">
        <v>0</v>
      </c>
      <c r="CW3007" s="627">
        <v>0</v>
      </c>
      <c r="CX3007" s="627">
        <v>0</v>
      </c>
      <c r="CZ3007" s="394" t="s">
        <v>567</v>
      </c>
      <c r="DA3007" s="29" t="s">
        <v>1054</v>
      </c>
      <c r="DB3007" s="393" t="str">
        <f t="shared" si="475"/>
        <v xml:space="preserve">Dhaka_Metropolitan_UTPS DOTS and MC: House No. 389, Munsibari Sarak, Ground Floor, North Ibrahimpur, Dhaka                                </v>
      </c>
      <c r="DC3007" s="566">
        <v>3</v>
      </c>
      <c r="DD3007"/>
      <c r="DE3007" s="394" t="s">
        <v>567</v>
      </c>
      <c r="DF3007" s="29" t="s">
        <v>1054</v>
      </c>
      <c r="DG3007" s="393" t="str">
        <f t="shared" si="467"/>
        <v xml:space="preserve">Dhaka_Metropolitan_UTPS DOTS and MC: House No. 389, Munsibari Sarak, Ground Floor, North Ibrahimpur, Dhaka                                </v>
      </c>
      <c r="DH3007" s="566">
        <v>1</v>
      </c>
      <c r="DI3007"/>
      <c r="DJ3007" s="394" t="s">
        <v>567</v>
      </c>
      <c r="DK3007" s="29" t="s">
        <v>1054</v>
      </c>
      <c r="DL3007" s="393" t="str">
        <f t="shared" si="468"/>
        <v xml:space="preserve">Dhaka_Metropolitan_UTPS DOTS and MC: House No. 389, Munsibari Sarak, Ground Floor, North Ibrahimpur, Dhaka                                </v>
      </c>
      <c r="DM3007" s="566"/>
      <c r="DN3007"/>
      <c r="DO3007" s="394" t="s">
        <v>567</v>
      </c>
      <c r="DP3007" s="29" t="s">
        <v>1054</v>
      </c>
      <c r="DQ3007" s="393" t="str">
        <f t="shared" si="469"/>
        <v xml:space="preserve">Dhaka_Metropolitan_UTPS DOTS and MC: House No. 389, Munsibari Sarak, Ground Floor, North Ibrahimpur, Dhaka                                </v>
      </c>
      <c r="DR3007" s="566"/>
    </row>
    <row r="3008" spans="1:122" ht="15" hidden="1" x14ac:dyDescent="0.25">
      <c r="A3008" s="442" t="s">
        <v>560</v>
      </c>
      <c r="B3008" s="398" t="s">
        <v>1038</v>
      </c>
      <c r="C3008" s="393" t="str">
        <f t="shared" si="473"/>
        <v>Dhaka_Metropolitan_DAM Jamtola DOTS and MC :Sector# 4, House# 241, Uttara</v>
      </c>
      <c r="D3008" s="626">
        <v>24</v>
      </c>
      <c r="E3008" s="626">
        <v>3</v>
      </c>
      <c r="F3008" s="626">
        <v>0</v>
      </c>
      <c r="G3008" s="626">
        <v>0</v>
      </c>
      <c r="H3008" s="626">
        <v>0</v>
      </c>
      <c r="I3008" s="626">
        <v>4</v>
      </c>
      <c r="J3008" s="626">
        <v>2</v>
      </c>
      <c r="K3008" s="626">
        <v>0</v>
      </c>
      <c r="L3008" s="626">
        <v>0</v>
      </c>
      <c r="M3008" s="626">
        <v>0</v>
      </c>
      <c r="N3008" s="626">
        <v>11</v>
      </c>
      <c r="O3008" s="626">
        <v>1</v>
      </c>
      <c r="P3008" s="626">
        <v>0</v>
      </c>
      <c r="Q3008" s="626">
        <v>0</v>
      </c>
      <c r="R3008" s="626">
        <v>0</v>
      </c>
      <c r="U3008" s="394" t="s">
        <v>560</v>
      </c>
      <c r="V3008" s="398" t="s">
        <v>1038</v>
      </c>
      <c r="W3008" s="393" t="str">
        <f t="shared" si="474"/>
        <v>Dhaka_Metropolitan_DAM Jamtola DOTS and MC :Sector# 4, House# 241, Uttara</v>
      </c>
      <c r="X3008" s="626">
        <v>15</v>
      </c>
      <c r="Y3008" s="626">
        <v>2</v>
      </c>
      <c r="Z3008" s="626">
        <v>0</v>
      </c>
      <c r="AA3008" s="626">
        <v>0</v>
      </c>
      <c r="AB3008" s="626">
        <v>0</v>
      </c>
      <c r="AC3008" s="626">
        <v>4</v>
      </c>
      <c r="AD3008" s="626">
        <v>0</v>
      </c>
      <c r="AE3008" s="626">
        <v>0</v>
      </c>
      <c r="AF3008" s="626">
        <v>0</v>
      </c>
      <c r="AG3008" s="626">
        <v>0</v>
      </c>
      <c r="AH3008" s="626">
        <v>28</v>
      </c>
      <c r="AI3008" s="626">
        <v>3</v>
      </c>
      <c r="AJ3008" s="626">
        <v>0</v>
      </c>
      <c r="AK3008" s="626">
        <v>0</v>
      </c>
      <c r="AL3008" s="626">
        <v>0</v>
      </c>
      <c r="AO3008" s="394" t="s">
        <v>560</v>
      </c>
      <c r="AP3008" s="398" t="s">
        <v>1038</v>
      </c>
      <c r="AQ3008" s="393" t="str">
        <f t="shared" si="476"/>
        <v>Dhaka_Metropolitan_DAM Jamtola DOTS and MC :Sector# 4, House# 241, Uttara</v>
      </c>
      <c r="AR3008" s="627">
        <v>1</v>
      </c>
      <c r="AS3008" s="627">
        <v>0</v>
      </c>
      <c r="AT3008" s="627">
        <v>0</v>
      </c>
      <c r="AU3008" s="627">
        <v>0</v>
      </c>
      <c r="AV3008" s="627">
        <v>0</v>
      </c>
      <c r="AW3008" s="627">
        <v>0</v>
      </c>
      <c r="AX3008" s="627">
        <v>0</v>
      </c>
      <c r="AY3008" s="627">
        <v>0</v>
      </c>
      <c r="AZ3008" s="627">
        <v>0</v>
      </c>
      <c r="BA3008" s="627">
        <v>0</v>
      </c>
      <c r="BB3008" s="627">
        <v>0</v>
      </c>
      <c r="BC3008" s="627">
        <v>0</v>
      </c>
      <c r="BD3008" s="627">
        <v>0</v>
      </c>
      <c r="BE3008" s="627">
        <v>0</v>
      </c>
      <c r="BF3008" s="627">
        <v>0</v>
      </c>
      <c r="BH3008" s="394" t="s">
        <v>560</v>
      </c>
      <c r="BI3008" s="398" t="s">
        <v>1038</v>
      </c>
      <c r="BJ3008" s="393" t="str">
        <f t="shared" si="477"/>
        <v>Dhaka_Metropolitan_DAM Jamtola DOTS and MC :Sector# 4, House# 241, Uttara</v>
      </c>
      <c r="BK3008" s="627">
        <v>4</v>
      </c>
      <c r="BL3008" s="627">
        <v>0</v>
      </c>
      <c r="BM3008" s="627">
        <v>0</v>
      </c>
      <c r="BN3008" s="627">
        <v>0</v>
      </c>
      <c r="BO3008" s="627">
        <v>0</v>
      </c>
      <c r="BP3008" s="627">
        <v>0</v>
      </c>
      <c r="BQ3008" s="627">
        <v>0</v>
      </c>
      <c r="BR3008" s="627">
        <v>0</v>
      </c>
      <c r="BS3008" s="627">
        <v>0</v>
      </c>
      <c r="BT3008" s="627">
        <v>0</v>
      </c>
      <c r="BU3008" s="627">
        <v>0</v>
      </c>
      <c r="BV3008" s="627">
        <v>0</v>
      </c>
      <c r="BW3008" s="627">
        <v>0</v>
      </c>
      <c r="BX3008" s="627">
        <v>0</v>
      </c>
      <c r="BY3008" s="627">
        <v>0</v>
      </c>
      <c r="CA3008" s="394" t="s">
        <v>560</v>
      </c>
      <c r="CB3008" s="398" t="s">
        <v>1038</v>
      </c>
      <c r="CC3008" s="393" t="str">
        <f t="shared" si="478"/>
        <v>Dhaka_Metropolitan_DAM Jamtola DOTS and MC :Sector# 4, House# 241, Uttara</v>
      </c>
      <c r="CD3008" s="627">
        <v>0</v>
      </c>
      <c r="CE3008" s="627">
        <v>0</v>
      </c>
      <c r="CF3008" s="627">
        <v>0</v>
      </c>
      <c r="CG3008" s="627">
        <v>0</v>
      </c>
      <c r="CH3008" s="627">
        <v>0</v>
      </c>
      <c r="CI3008" s="627">
        <v>0</v>
      </c>
      <c r="CJ3008" s="627">
        <v>0</v>
      </c>
      <c r="CK3008" s="627">
        <v>0</v>
      </c>
      <c r="CN3008" s="394" t="s">
        <v>560</v>
      </c>
      <c r="CO3008" s="398" t="s">
        <v>1038</v>
      </c>
      <c r="CP3008" s="393" t="str">
        <f t="shared" si="479"/>
        <v>Dhaka_Metropolitan_DAM Jamtola DOTS and MC :Sector# 4, House# 241, Uttara</v>
      </c>
      <c r="CQ3008" s="627">
        <v>0</v>
      </c>
      <c r="CR3008" s="627">
        <v>0</v>
      </c>
      <c r="CS3008" s="627">
        <v>0</v>
      </c>
      <c r="CT3008" s="627">
        <v>0</v>
      </c>
      <c r="CU3008" s="627">
        <v>0</v>
      </c>
      <c r="CV3008" s="627">
        <v>0</v>
      </c>
      <c r="CW3008" s="627">
        <v>0</v>
      </c>
      <c r="CX3008" s="627">
        <v>0</v>
      </c>
      <c r="CZ3008" s="394" t="s">
        <v>560</v>
      </c>
      <c r="DA3008" s="398" t="s">
        <v>1038</v>
      </c>
      <c r="DB3008" s="393" t="str">
        <f t="shared" si="475"/>
        <v>Dhaka_Metropolitan_DAM Jamtola DOTS and MC :Sector# 4, House# 241, Uttara</v>
      </c>
      <c r="DC3008" s="566">
        <v>6</v>
      </c>
      <c r="DD3008"/>
      <c r="DE3008" s="394" t="s">
        <v>560</v>
      </c>
      <c r="DF3008" s="398" t="s">
        <v>1038</v>
      </c>
      <c r="DG3008" s="393" t="str">
        <f t="shared" si="467"/>
        <v>Dhaka_Metropolitan_DAM Jamtola DOTS and MC :Sector# 4, House# 241, Uttara</v>
      </c>
      <c r="DH3008" s="566">
        <v>4</v>
      </c>
      <c r="DI3008"/>
      <c r="DJ3008" s="394" t="s">
        <v>560</v>
      </c>
      <c r="DK3008" s="398" t="s">
        <v>1038</v>
      </c>
      <c r="DL3008" s="393" t="str">
        <f t="shared" si="468"/>
        <v>Dhaka_Metropolitan_DAM Jamtola DOTS and MC :Sector# 4, House# 241, Uttara</v>
      </c>
      <c r="DM3008" s="566"/>
      <c r="DN3008"/>
      <c r="DO3008" s="394" t="s">
        <v>560</v>
      </c>
      <c r="DP3008" s="398" t="s">
        <v>1038</v>
      </c>
      <c r="DQ3008" s="393" t="str">
        <f t="shared" si="469"/>
        <v>Dhaka_Metropolitan_DAM Jamtola DOTS and MC :Sector# 4, House# 241, Uttara</v>
      </c>
      <c r="DR3008" s="566"/>
    </row>
    <row r="3009" spans="1:122" ht="15" hidden="1" x14ac:dyDescent="0.25">
      <c r="A3009" s="442" t="s">
        <v>560</v>
      </c>
      <c r="B3009" s="35" t="s">
        <v>1090</v>
      </c>
      <c r="C3009" s="393" t="str">
        <f t="shared" si="473"/>
        <v xml:space="preserve">Dhaka_Metropolitan_DAM Khilkhet DOTS and MC: Ka-147/3-A, Nowa Nogor, Khilkhet, Dhaka-1229
</v>
      </c>
      <c r="D3009" s="626">
        <v>15</v>
      </c>
      <c r="E3009" s="626">
        <v>1</v>
      </c>
      <c r="F3009" s="626">
        <v>0</v>
      </c>
      <c r="G3009" s="626">
        <v>0</v>
      </c>
      <c r="H3009" s="626">
        <v>0</v>
      </c>
      <c r="I3009" s="626">
        <v>4</v>
      </c>
      <c r="J3009" s="626">
        <v>0</v>
      </c>
      <c r="K3009" s="626">
        <v>0</v>
      </c>
      <c r="L3009" s="626">
        <v>0</v>
      </c>
      <c r="M3009" s="626">
        <v>0</v>
      </c>
      <c r="N3009" s="626">
        <v>16</v>
      </c>
      <c r="O3009" s="626">
        <v>0</v>
      </c>
      <c r="P3009" s="626">
        <v>0</v>
      </c>
      <c r="Q3009" s="626">
        <v>0</v>
      </c>
      <c r="R3009" s="626">
        <v>0</v>
      </c>
      <c r="U3009" s="394" t="s">
        <v>560</v>
      </c>
      <c r="V3009" s="35" t="s">
        <v>1090</v>
      </c>
      <c r="W3009" s="393" t="str">
        <f t="shared" si="474"/>
        <v xml:space="preserve">Dhaka_Metropolitan_DAM Khilkhet DOTS and MC: Ka-147/3-A, Nowa Nogor, Khilkhet, Dhaka-1229
</v>
      </c>
      <c r="X3009" s="626">
        <v>13</v>
      </c>
      <c r="Y3009" s="626">
        <v>0</v>
      </c>
      <c r="Z3009" s="626">
        <v>0</v>
      </c>
      <c r="AA3009" s="626">
        <v>0</v>
      </c>
      <c r="AB3009" s="626">
        <v>0</v>
      </c>
      <c r="AC3009" s="626">
        <v>2</v>
      </c>
      <c r="AD3009" s="626">
        <v>0</v>
      </c>
      <c r="AE3009" s="626">
        <v>0</v>
      </c>
      <c r="AF3009" s="626">
        <v>0</v>
      </c>
      <c r="AG3009" s="626">
        <v>0</v>
      </c>
      <c r="AH3009" s="626">
        <v>33</v>
      </c>
      <c r="AI3009" s="626">
        <v>4</v>
      </c>
      <c r="AJ3009" s="626">
        <v>0</v>
      </c>
      <c r="AK3009" s="626">
        <v>0</v>
      </c>
      <c r="AL3009" s="626">
        <v>0</v>
      </c>
      <c r="AO3009" s="394" t="s">
        <v>560</v>
      </c>
      <c r="AP3009" s="35" t="s">
        <v>1090</v>
      </c>
      <c r="AQ3009" s="393" t="str">
        <f t="shared" si="476"/>
        <v xml:space="preserve">Dhaka_Metropolitan_DAM Khilkhet DOTS and MC: Ka-147/3-A, Nowa Nogor, Khilkhet, Dhaka-1229
</v>
      </c>
      <c r="AR3009" s="627">
        <v>0</v>
      </c>
      <c r="AS3009" s="627">
        <v>0</v>
      </c>
      <c r="AT3009" s="627">
        <v>0</v>
      </c>
      <c r="AU3009" s="627">
        <v>0</v>
      </c>
      <c r="AV3009" s="627">
        <v>0</v>
      </c>
      <c r="AW3009" s="627">
        <v>0</v>
      </c>
      <c r="AX3009" s="627">
        <v>0</v>
      </c>
      <c r="AY3009" s="627">
        <v>0</v>
      </c>
      <c r="AZ3009" s="627">
        <v>0</v>
      </c>
      <c r="BA3009" s="627">
        <v>0</v>
      </c>
      <c r="BB3009" s="627">
        <v>3</v>
      </c>
      <c r="BC3009" s="627">
        <v>0</v>
      </c>
      <c r="BD3009" s="627">
        <v>0</v>
      </c>
      <c r="BE3009" s="627">
        <v>0</v>
      </c>
      <c r="BF3009" s="627">
        <v>0</v>
      </c>
      <c r="BH3009" s="394" t="s">
        <v>560</v>
      </c>
      <c r="BI3009" s="35" t="s">
        <v>1090</v>
      </c>
      <c r="BJ3009" s="393" t="str">
        <f t="shared" si="477"/>
        <v xml:space="preserve">Dhaka_Metropolitan_DAM Khilkhet DOTS and MC: Ka-147/3-A, Nowa Nogor, Khilkhet, Dhaka-1229
</v>
      </c>
      <c r="BK3009" s="627">
        <v>0</v>
      </c>
      <c r="BL3009" s="627">
        <v>0</v>
      </c>
      <c r="BM3009" s="627">
        <v>0</v>
      </c>
      <c r="BN3009" s="627">
        <v>0</v>
      </c>
      <c r="BO3009" s="627">
        <v>0</v>
      </c>
      <c r="BP3009" s="627">
        <v>0</v>
      </c>
      <c r="BQ3009" s="627">
        <v>0</v>
      </c>
      <c r="BR3009" s="627">
        <v>0</v>
      </c>
      <c r="BS3009" s="627">
        <v>0</v>
      </c>
      <c r="BT3009" s="627">
        <v>0</v>
      </c>
      <c r="BU3009" s="627">
        <v>2</v>
      </c>
      <c r="BV3009" s="627">
        <v>0</v>
      </c>
      <c r="BW3009" s="627">
        <v>0</v>
      </c>
      <c r="BX3009" s="627">
        <v>0</v>
      </c>
      <c r="BY3009" s="627">
        <v>0</v>
      </c>
      <c r="CA3009" s="394" t="s">
        <v>560</v>
      </c>
      <c r="CB3009" s="35" t="s">
        <v>1090</v>
      </c>
      <c r="CC3009" s="393" t="str">
        <f t="shared" si="478"/>
        <v xml:space="preserve">Dhaka_Metropolitan_DAM Khilkhet DOTS and MC: Ka-147/3-A, Nowa Nogor, Khilkhet, Dhaka-1229
</v>
      </c>
      <c r="CD3009" s="627">
        <v>0</v>
      </c>
      <c r="CE3009" s="627">
        <v>0</v>
      </c>
      <c r="CF3009" s="627">
        <v>0</v>
      </c>
      <c r="CG3009" s="627">
        <v>0</v>
      </c>
      <c r="CH3009" s="627">
        <v>0</v>
      </c>
      <c r="CI3009" s="627">
        <v>0</v>
      </c>
      <c r="CJ3009" s="627">
        <v>0</v>
      </c>
      <c r="CK3009" s="627">
        <v>0</v>
      </c>
      <c r="CN3009" s="394" t="s">
        <v>560</v>
      </c>
      <c r="CO3009" s="35" t="s">
        <v>1090</v>
      </c>
      <c r="CP3009" s="393" t="str">
        <f t="shared" si="479"/>
        <v xml:space="preserve">Dhaka_Metropolitan_DAM Khilkhet DOTS and MC: Ka-147/3-A, Nowa Nogor, Khilkhet, Dhaka-1229
</v>
      </c>
      <c r="CQ3009" s="627">
        <v>0</v>
      </c>
      <c r="CR3009" s="627">
        <v>0</v>
      </c>
      <c r="CS3009" s="627">
        <v>0</v>
      </c>
      <c r="CT3009" s="627">
        <v>0</v>
      </c>
      <c r="CU3009" s="627">
        <v>0</v>
      </c>
      <c r="CV3009" s="627">
        <v>0</v>
      </c>
      <c r="CW3009" s="627">
        <v>0</v>
      </c>
      <c r="CX3009" s="627">
        <v>0</v>
      </c>
      <c r="CZ3009" s="394" t="s">
        <v>560</v>
      </c>
      <c r="DA3009" s="35" t="s">
        <v>1090</v>
      </c>
      <c r="DB3009" s="393" t="str">
        <f t="shared" si="475"/>
        <v xml:space="preserve">Dhaka_Metropolitan_DAM Khilkhet DOTS and MC: Ka-147/3-A, Nowa Nogor, Khilkhet, Dhaka-1229
</v>
      </c>
      <c r="DC3009" s="566">
        <v>2</v>
      </c>
      <c r="DD3009"/>
      <c r="DE3009" s="394" t="s">
        <v>560</v>
      </c>
      <c r="DF3009" s="35" t="s">
        <v>1090</v>
      </c>
      <c r="DG3009" s="393" t="str">
        <f t="shared" si="467"/>
        <v xml:space="preserve">Dhaka_Metropolitan_DAM Khilkhet DOTS and MC: Ka-147/3-A, Nowa Nogor, Khilkhet, Dhaka-1229
</v>
      </c>
      <c r="DH3009" s="566">
        <v>2</v>
      </c>
      <c r="DI3009"/>
      <c r="DJ3009" s="394" t="s">
        <v>560</v>
      </c>
      <c r="DK3009" s="35" t="s">
        <v>1090</v>
      </c>
      <c r="DL3009" s="393" t="str">
        <f t="shared" si="468"/>
        <v xml:space="preserve">Dhaka_Metropolitan_DAM Khilkhet DOTS and MC: Ka-147/3-A, Nowa Nogor, Khilkhet, Dhaka-1229
</v>
      </c>
      <c r="DM3009" s="566"/>
      <c r="DN3009"/>
      <c r="DO3009" s="394" t="s">
        <v>560</v>
      </c>
      <c r="DP3009" s="35" t="s">
        <v>1090</v>
      </c>
      <c r="DQ3009" s="393" t="str">
        <f t="shared" si="469"/>
        <v xml:space="preserve">Dhaka_Metropolitan_DAM Khilkhet DOTS and MC: Ka-147/3-A, Nowa Nogor, Khilkhet, Dhaka-1229
</v>
      </c>
      <c r="DR3009" s="566"/>
    </row>
    <row r="3010" spans="1:122" ht="15" hidden="1" x14ac:dyDescent="0.25">
      <c r="A3010" s="394" t="s">
        <v>553</v>
      </c>
      <c r="B3010" s="393" t="s">
        <v>670</v>
      </c>
      <c r="C3010" s="393" t="str">
        <f t="shared" ref="C3010:C3041" si="480">A3010&amp;" "&amp;B3010</f>
        <v>Khulna_Metropolitan_BRAC DOTS Corner, Siromoni Industrial Area.</v>
      </c>
      <c r="D3010" s="626"/>
      <c r="E3010" s="626"/>
      <c r="F3010" s="626"/>
      <c r="G3010" s="626"/>
      <c r="H3010" s="626"/>
      <c r="I3010" s="626"/>
      <c r="J3010" s="626"/>
      <c r="K3010" s="626"/>
      <c r="L3010" s="626"/>
      <c r="M3010" s="626"/>
      <c r="N3010" s="626"/>
      <c r="O3010" s="626"/>
      <c r="P3010" s="626"/>
      <c r="Q3010" s="626"/>
      <c r="R3010" s="626"/>
      <c r="U3010" s="394" t="s">
        <v>553</v>
      </c>
      <c r="V3010" s="393" t="s">
        <v>670</v>
      </c>
      <c r="W3010" s="393" t="str">
        <f t="shared" ref="W3010:W3041" si="481">U3010&amp;" "&amp;V3010</f>
        <v>Khulna_Metropolitan_BRAC DOTS Corner, Siromoni Industrial Area.</v>
      </c>
      <c r="X3010" s="626"/>
      <c r="Y3010" s="626"/>
      <c r="Z3010" s="626"/>
      <c r="AA3010" s="626"/>
      <c r="AB3010" s="626"/>
      <c r="AC3010" s="626"/>
      <c r="AD3010" s="626"/>
      <c r="AE3010" s="626"/>
      <c r="AF3010" s="626"/>
      <c r="AG3010" s="626"/>
      <c r="AH3010" s="626"/>
      <c r="AI3010" s="626"/>
      <c r="AJ3010" s="626"/>
      <c r="AK3010" s="626"/>
      <c r="AL3010" s="626"/>
      <c r="AO3010" s="394" t="s">
        <v>553</v>
      </c>
      <c r="AP3010" s="393" t="s">
        <v>670</v>
      </c>
      <c r="AQ3010" s="393" t="str">
        <f t="shared" si="476"/>
        <v>Khulna_Metropolitan_BRAC DOTS Corner, Siromoni Industrial Area.</v>
      </c>
      <c r="AR3010" s="627"/>
      <c r="AS3010" s="627"/>
      <c r="AT3010" s="627"/>
      <c r="AU3010" s="627"/>
      <c r="AV3010" s="627"/>
      <c r="AW3010" s="627"/>
      <c r="AX3010" s="627"/>
      <c r="AY3010" s="627"/>
      <c r="AZ3010" s="627"/>
      <c r="BA3010" s="627"/>
      <c r="BB3010" s="627"/>
      <c r="BC3010" s="627"/>
      <c r="BD3010" s="627"/>
      <c r="BE3010" s="627"/>
      <c r="BF3010" s="627"/>
      <c r="BH3010" s="394" t="s">
        <v>553</v>
      </c>
      <c r="BI3010" s="393" t="s">
        <v>670</v>
      </c>
      <c r="BJ3010" s="393" t="str">
        <f t="shared" si="477"/>
        <v>Khulna_Metropolitan_BRAC DOTS Corner, Siromoni Industrial Area.</v>
      </c>
      <c r="BK3010" s="627"/>
      <c r="BL3010" s="627"/>
      <c r="BM3010" s="627"/>
      <c r="BN3010" s="627"/>
      <c r="BO3010" s="627"/>
      <c r="BP3010" s="627"/>
      <c r="BQ3010" s="627"/>
      <c r="BR3010" s="627"/>
      <c r="BS3010" s="627"/>
      <c r="BT3010" s="627"/>
      <c r="BU3010" s="627"/>
      <c r="BV3010" s="627"/>
      <c r="BW3010" s="627"/>
      <c r="BX3010" s="627"/>
      <c r="BY3010" s="627"/>
      <c r="CA3010" s="394" t="s">
        <v>553</v>
      </c>
      <c r="CB3010" s="393" t="s">
        <v>670</v>
      </c>
      <c r="CC3010" s="393" t="str">
        <f t="shared" si="478"/>
        <v>Khulna_Metropolitan_BRAC DOTS Corner, Siromoni Industrial Area.</v>
      </c>
      <c r="CD3010" s="627"/>
      <c r="CE3010" s="627"/>
      <c r="CF3010" s="627"/>
      <c r="CG3010" s="627"/>
      <c r="CH3010" s="627"/>
      <c r="CI3010" s="627"/>
      <c r="CJ3010" s="627"/>
      <c r="CK3010" s="627"/>
      <c r="CN3010" s="394" t="s">
        <v>553</v>
      </c>
      <c r="CO3010" s="393" t="s">
        <v>670</v>
      </c>
      <c r="CP3010" s="393" t="str">
        <f t="shared" si="479"/>
        <v>Khulna_Metropolitan_BRAC DOTS Corner, Siromoni Industrial Area.</v>
      </c>
      <c r="CQ3010" s="627"/>
      <c r="CR3010" s="627"/>
      <c r="CS3010" s="627"/>
      <c r="CT3010" s="627"/>
      <c r="CU3010" s="627"/>
      <c r="CV3010" s="627"/>
      <c r="CW3010" s="627"/>
      <c r="CX3010" s="627"/>
      <c r="CZ3010" s="394" t="s">
        <v>553</v>
      </c>
      <c r="DA3010" s="393" t="s">
        <v>670</v>
      </c>
      <c r="DB3010" s="393" t="str">
        <f t="shared" si="475"/>
        <v>Khulna_Metropolitan_BRAC DOTS Corner, Siromoni Industrial Area.</v>
      </c>
      <c r="DC3010" s="566"/>
      <c r="DD3010"/>
      <c r="DE3010" s="394" t="s">
        <v>553</v>
      </c>
      <c r="DF3010" s="393" t="s">
        <v>670</v>
      </c>
      <c r="DG3010" s="393" t="str">
        <f t="shared" si="467"/>
        <v>Khulna_Metropolitan_BRAC DOTS Corner, Siromoni Industrial Area.</v>
      </c>
      <c r="DH3010" s="566"/>
      <c r="DI3010"/>
      <c r="DJ3010" s="394" t="s">
        <v>553</v>
      </c>
      <c r="DK3010" s="393" t="s">
        <v>670</v>
      </c>
      <c r="DL3010" s="393" t="str">
        <f t="shared" si="468"/>
        <v>Khulna_Metropolitan_BRAC DOTS Corner, Siromoni Industrial Area.</v>
      </c>
      <c r="DM3010" s="566"/>
      <c r="DN3010"/>
      <c r="DO3010" s="394" t="s">
        <v>553</v>
      </c>
      <c r="DP3010" s="393" t="s">
        <v>670</v>
      </c>
      <c r="DQ3010" s="393" t="str">
        <f t="shared" si="469"/>
        <v>Khulna_Metropolitan_BRAC DOTS Corner, Siromoni Industrial Area.</v>
      </c>
      <c r="DR3010" s="566"/>
    </row>
    <row r="3011" spans="1:122" ht="15" hidden="1" x14ac:dyDescent="0.25">
      <c r="A3011" s="394" t="s">
        <v>553</v>
      </c>
      <c r="B3011" s="393" t="s">
        <v>671</v>
      </c>
      <c r="C3011" s="393" t="str">
        <f t="shared" si="480"/>
        <v>Khulna_Metropolitan_BRAC DOTS Corner. Khulna Medical College Hosp.</v>
      </c>
      <c r="D3011" s="626"/>
      <c r="E3011" s="626"/>
      <c r="F3011" s="626"/>
      <c r="G3011" s="626"/>
      <c r="H3011" s="626"/>
      <c r="I3011" s="626"/>
      <c r="J3011" s="626"/>
      <c r="K3011" s="626"/>
      <c r="L3011" s="626"/>
      <c r="M3011" s="626"/>
      <c r="N3011" s="626"/>
      <c r="O3011" s="626"/>
      <c r="P3011" s="626"/>
      <c r="Q3011" s="626"/>
      <c r="R3011" s="626"/>
      <c r="U3011" s="394" t="s">
        <v>553</v>
      </c>
      <c r="V3011" s="393" t="s">
        <v>671</v>
      </c>
      <c r="W3011" s="393" t="str">
        <f t="shared" si="481"/>
        <v>Khulna_Metropolitan_BRAC DOTS Corner. Khulna Medical College Hosp.</v>
      </c>
      <c r="X3011" s="626"/>
      <c r="Y3011" s="626"/>
      <c r="Z3011" s="626"/>
      <c r="AA3011" s="626"/>
      <c r="AB3011" s="626"/>
      <c r="AC3011" s="626"/>
      <c r="AD3011" s="626"/>
      <c r="AE3011" s="626"/>
      <c r="AF3011" s="626"/>
      <c r="AG3011" s="626"/>
      <c r="AH3011" s="626"/>
      <c r="AI3011" s="626"/>
      <c r="AJ3011" s="626"/>
      <c r="AK3011" s="626"/>
      <c r="AL3011" s="626"/>
      <c r="AO3011" s="394" t="s">
        <v>553</v>
      </c>
      <c r="AP3011" s="393" t="s">
        <v>671</v>
      </c>
      <c r="AQ3011" s="393" t="str">
        <f t="shared" si="476"/>
        <v>Khulna_Metropolitan_BRAC DOTS Corner. Khulna Medical College Hosp.</v>
      </c>
      <c r="AR3011" s="627"/>
      <c r="AS3011" s="627"/>
      <c r="AT3011" s="627"/>
      <c r="AU3011" s="627"/>
      <c r="AV3011" s="627"/>
      <c r="AW3011" s="627"/>
      <c r="AX3011" s="627"/>
      <c r="AY3011" s="627"/>
      <c r="AZ3011" s="627"/>
      <c r="BA3011" s="627"/>
      <c r="BB3011" s="627"/>
      <c r="BC3011" s="627"/>
      <c r="BD3011" s="627"/>
      <c r="BE3011" s="627"/>
      <c r="BF3011" s="627"/>
      <c r="BH3011" s="394" t="s">
        <v>553</v>
      </c>
      <c r="BI3011" s="393" t="s">
        <v>671</v>
      </c>
      <c r="BJ3011" s="393" t="str">
        <f t="shared" si="477"/>
        <v>Khulna_Metropolitan_BRAC DOTS Corner. Khulna Medical College Hosp.</v>
      </c>
      <c r="BK3011" s="627"/>
      <c r="BL3011" s="627"/>
      <c r="BM3011" s="627"/>
      <c r="BN3011" s="627"/>
      <c r="BO3011" s="627"/>
      <c r="BP3011" s="627"/>
      <c r="BQ3011" s="627"/>
      <c r="BR3011" s="627"/>
      <c r="BS3011" s="627"/>
      <c r="BT3011" s="627"/>
      <c r="BU3011" s="627"/>
      <c r="BV3011" s="627"/>
      <c r="BW3011" s="627"/>
      <c r="BX3011" s="627"/>
      <c r="BY3011" s="627"/>
      <c r="CA3011" s="394" t="s">
        <v>553</v>
      </c>
      <c r="CB3011" s="393" t="s">
        <v>671</v>
      </c>
      <c r="CC3011" s="393" t="str">
        <f t="shared" si="478"/>
        <v>Khulna_Metropolitan_BRAC DOTS Corner. Khulna Medical College Hosp.</v>
      </c>
      <c r="CD3011" s="627"/>
      <c r="CE3011" s="627"/>
      <c r="CF3011" s="627"/>
      <c r="CG3011" s="627"/>
      <c r="CH3011" s="627"/>
      <c r="CI3011" s="627"/>
      <c r="CJ3011" s="627"/>
      <c r="CK3011" s="627"/>
      <c r="CN3011" s="394" t="s">
        <v>553</v>
      </c>
      <c r="CO3011" s="393" t="s">
        <v>671</v>
      </c>
      <c r="CP3011" s="393" t="str">
        <f t="shared" si="479"/>
        <v>Khulna_Metropolitan_BRAC DOTS Corner. Khulna Medical College Hosp.</v>
      </c>
      <c r="CQ3011" s="627"/>
      <c r="CR3011" s="627"/>
      <c r="CS3011" s="627"/>
      <c r="CT3011" s="627"/>
      <c r="CU3011" s="627"/>
      <c r="CV3011" s="627"/>
      <c r="CW3011" s="627"/>
      <c r="CX3011" s="627"/>
      <c r="CZ3011" s="394" t="s">
        <v>553</v>
      </c>
      <c r="DA3011" s="393" t="s">
        <v>671</v>
      </c>
      <c r="DB3011" s="393" t="str">
        <f t="shared" si="475"/>
        <v>Khulna_Metropolitan_BRAC DOTS Corner. Khulna Medical College Hosp.</v>
      </c>
      <c r="DC3011" s="566"/>
      <c r="DD3011"/>
      <c r="DE3011" s="394" t="s">
        <v>553</v>
      </c>
      <c r="DF3011" s="393" t="s">
        <v>671</v>
      </c>
      <c r="DG3011" s="393" t="str">
        <f t="shared" si="467"/>
        <v>Khulna_Metropolitan_BRAC DOTS Corner. Khulna Medical College Hosp.</v>
      </c>
      <c r="DH3011" s="566"/>
      <c r="DI3011"/>
      <c r="DJ3011" s="394" t="s">
        <v>553</v>
      </c>
      <c r="DK3011" s="393" t="s">
        <v>671</v>
      </c>
      <c r="DL3011" s="393" t="str">
        <f t="shared" si="468"/>
        <v>Khulna_Metropolitan_BRAC DOTS Corner. Khulna Medical College Hosp.</v>
      </c>
      <c r="DM3011" s="566"/>
      <c r="DN3011"/>
      <c r="DO3011" s="394" t="s">
        <v>553</v>
      </c>
      <c r="DP3011" s="393" t="s">
        <v>671</v>
      </c>
      <c r="DQ3011" s="393" t="str">
        <f t="shared" si="469"/>
        <v>Khulna_Metropolitan_BRAC DOTS Corner. Khulna Medical College Hosp.</v>
      </c>
      <c r="DR3011" s="566"/>
    </row>
    <row r="3012" spans="1:122" ht="15" hidden="1" x14ac:dyDescent="0.25">
      <c r="A3012" s="394" t="s">
        <v>553</v>
      </c>
      <c r="B3012" s="550" t="s">
        <v>1102</v>
      </c>
      <c r="C3012" s="393" t="str">
        <f>A3012&amp;" "&amp;B3012</f>
        <v>Khulna_Metropolitan_BRAC DOTS Corner. Ad-din Akij Medical College Hosp.</v>
      </c>
      <c r="D3012" s="626"/>
      <c r="E3012" s="626"/>
      <c r="F3012" s="626"/>
      <c r="G3012" s="626"/>
      <c r="H3012" s="626"/>
      <c r="I3012" s="626"/>
      <c r="J3012" s="626"/>
      <c r="K3012" s="626"/>
      <c r="L3012" s="626"/>
      <c r="M3012" s="626"/>
      <c r="N3012" s="626"/>
      <c r="O3012" s="626"/>
      <c r="P3012" s="626"/>
      <c r="Q3012" s="626"/>
      <c r="R3012" s="626"/>
      <c r="U3012" s="394" t="s">
        <v>553</v>
      </c>
      <c r="V3012" s="550" t="s">
        <v>1102</v>
      </c>
      <c r="W3012" s="393" t="str">
        <f>U3012&amp;" "&amp;V3012</f>
        <v>Khulna_Metropolitan_BRAC DOTS Corner. Ad-din Akij Medical College Hosp.</v>
      </c>
      <c r="X3012" s="626"/>
      <c r="Y3012" s="626"/>
      <c r="Z3012" s="626"/>
      <c r="AA3012" s="626"/>
      <c r="AB3012" s="626"/>
      <c r="AC3012" s="626"/>
      <c r="AD3012" s="626"/>
      <c r="AE3012" s="626"/>
      <c r="AF3012" s="626"/>
      <c r="AG3012" s="626"/>
      <c r="AH3012" s="626"/>
      <c r="AI3012" s="626"/>
      <c r="AJ3012" s="626"/>
      <c r="AK3012" s="626"/>
      <c r="AL3012" s="626"/>
      <c r="AO3012" s="394" t="s">
        <v>553</v>
      </c>
      <c r="AP3012" s="393" t="s">
        <v>1102</v>
      </c>
      <c r="AQ3012" s="393" t="str">
        <f>AO3012&amp;" "&amp;AP3012</f>
        <v>Khulna_Metropolitan_BRAC DOTS Corner. Ad-din Akij Medical College Hosp.</v>
      </c>
      <c r="AR3012" s="627"/>
      <c r="AS3012" s="627"/>
      <c r="AT3012" s="627"/>
      <c r="AU3012" s="627"/>
      <c r="AV3012" s="627"/>
      <c r="AW3012" s="627"/>
      <c r="AX3012" s="627"/>
      <c r="AY3012" s="627"/>
      <c r="AZ3012" s="627"/>
      <c r="BA3012" s="627"/>
      <c r="BB3012" s="627"/>
      <c r="BC3012" s="627"/>
      <c r="BD3012" s="627"/>
      <c r="BE3012" s="627"/>
      <c r="BF3012" s="627"/>
      <c r="BH3012" s="394" t="s">
        <v>553</v>
      </c>
      <c r="BI3012" s="393" t="s">
        <v>1102</v>
      </c>
      <c r="BJ3012" s="393" t="str">
        <f t="shared" si="477"/>
        <v>Khulna_Metropolitan_BRAC DOTS Corner. Ad-din Akij Medical College Hosp.</v>
      </c>
      <c r="BK3012" s="627"/>
      <c r="BL3012" s="627"/>
      <c r="BM3012" s="627"/>
      <c r="BN3012" s="627"/>
      <c r="BO3012" s="627"/>
      <c r="BP3012" s="627"/>
      <c r="BQ3012" s="627"/>
      <c r="BR3012" s="627"/>
      <c r="BS3012" s="627"/>
      <c r="BT3012" s="627"/>
      <c r="BU3012" s="627"/>
      <c r="BV3012" s="627"/>
      <c r="BW3012" s="627"/>
      <c r="BX3012" s="627"/>
      <c r="BY3012" s="627"/>
      <c r="CA3012" s="394" t="s">
        <v>553</v>
      </c>
      <c r="CB3012" s="393" t="s">
        <v>1102</v>
      </c>
      <c r="CC3012" s="393" t="str">
        <f>CA3012&amp;" "&amp;CB3012</f>
        <v>Khulna_Metropolitan_BRAC DOTS Corner. Ad-din Akij Medical College Hosp.</v>
      </c>
      <c r="CD3012" s="627"/>
      <c r="CE3012" s="627"/>
      <c r="CF3012" s="627"/>
      <c r="CG3012" s="627"/>
      <c r="CH3012" s="627"/>
      <c r="CI3012" s="627"/>
      <c r="CJ3012" s="627"/>
      <c r="CK3012" s="627"/>
      <c r="CN3012" s="394" t="s">
        <v>553</v>
      </c>
      <c r="CO3012" s="393" t="s">
        <v>1102</v>
      </c>
      <c r="CP3012" s="393" t="str">
        <f>CN3012&amp;" "&amp;CO3012</f>
        <v>Khulna_Metropolitan_BRAC DOTS Corner. Ad-din Akij Medical College Hosp.</v>
      </c>
      <c r="CQ3012" s="627"/>
      <c r="CR3012" s="627"/>
      <c r="CS3012" s="627"/>
      <c r="CT3012" s="627"/>
      <c r="CU3012" s="627"/>
      <c r="CV3012" s="627"/>
      <c r="CW3012" s="627"/>
      <c r="CX3012" s="627"/>
      <c r="CZ3012" s="394" t="s">
        <v>553</v>
      </c>
      <c r="DA3012" s="393" t="s">
        <v>1102</v>
      </c>
      <c r="DB3012" s="393" t="str">
        <f t="shared" si="475"/>
        <v>Khulna_Metropolitan_BRAC DOTS Corner. Ad-din Akij Medical College Hosp.</v>
      </c>
      <c r="DC3012" s="566"/>
      <c r="DD3012"/>
      <c r="DE3012" s="394" t="s">
        <v>553</v>
      </c>
      <c r="DF3012" s="393" t="s">
        <v>1102</v>
      </c>
      <c r="DG3012" s="393" t="str">
        <f t="shared" si="467"/>
        <v>Khulna_Metropolitan_BRAC DOTS Corner. Ad-din Akij Medical College Hosp.</v>
      </c>
      <c r="DH3012" s="566"/>
      <c r="DI3012"/>
      <c r="DJ3012" s="394" t="s">
        <v>553</v>
      </c>
      <c r="DK3012" s="393" t="s">
        <v>1102</v>
      </c>
      <c r="DL3012" s="393" t="str">
        <f t="shared" si="468"/>
        <v>Khulna_Metropolitan_BRAC DOTS Corner. Ad-din Akij Medical College Hosp.</v>
      </c>
      <c r="DM3012" s="566"/>
      <c r="DN3012"/>
      <c r="DO3012" s="394" t="s">
        <v>553</v>
      </c>
      <c r="DP3012" s="393" t="s">
        <v>1102</v>
      </c>
      <c r="DQ3012" s="393" t="str">
        <f t="shared" si="469"/>
        <v>Khulna_Metropolitan_BRAC DOTS Corner. Ad-din Akij Medical College Hosp.</v>
      </c>
      <c r="DR3012" s="566"/>
    </row>
    <row r="3013" spans="1:122" ht="15" hidden="1" x14ac:dyDescent="0.25">
      <c r="A3013" s="394" t="s">
        <v>554</v>
      </c>
      <c r="B3013" s="400" t="s">
        <v>672</v>
      </c>
      <c r="C3013" s="393" t="str">
        <f t="shared" si="480"/>
        <v>Khulna_Metropolitan_KMSS KMSS, UPHCSDP, PA-1, KCC</v>
      </c>
      <c r="D3013" s="626"/>
      <c r="E3013" s="626"/>
      <c r="F3013" s="626"/>
      <c r="G3013" s="626"/>
      <c r="H3013" s="626"/>
      <c r="I3013" s="626"/>
      <c r="J3013" s="626"/>
      <c r="K3013" s="626"/>
      <c r="L3013" s="626"/>
      <c r="M3013" s="626"/>
      <c r="N3013" s="626"/>
      <c r="O3013" s="626"/>
      <c r="P3013" s="626"/>
      <c r="Q3013" s="626"/>
      <c r="R3013" s="626"/>
      <c r="U3013" s="394" t="s">
        <v>554</v>
      </c>
      <c r="V3013" s="400" t="s">
        <v>672</v>
      </c>
      <c r="W3013" s="393" t="str">
        <f t="shared" si="481"/>
        <v>Khulna_Metropolitan_KMSS KMSS, UPHCSDP, PA-1, KCC</v>
      </c>
      <c r="X3013" s="626"/>
      <c r="Y3013" s="626"/>
      <c r="Z3013" s="626"/>
      <c r="AA3013" s="626"/>
      <c r="AB3013" s="626"/>
      <c r="AC3013" s="626"/>
      <c r="AD3013" s="626"/>
      <c r="AE3013" s="626"/>
      <c r="AF3013" s="626"/>
      <c r="AG3013" s="626"/>
      <c r="AH3013" s="626"/>
      <c r="AI3013" s="626"/>
      <c r="AJ3013" s="626"/>
      <c r="AK3013" s="626"/>
      <c r="AL3013" s="626"/>
      <c r="AO3013" s="394" t="s">
        <v>554</v>
      </c>
      <c r="AP3013" s="400" t="s">
        <v>672</v>
      </c>
      <c r="AQ3013" s="393" t="str">
        <f t="shared" si="476"/>
        <v>Khulna_Metropolitan_KMSS KMSS, UPHCSDP, PA-1, KCC</v>
      </c>
      <c r="AR3013" s="627"/>
      <c r="AS3013" s="627"/>
      <c r="AT3013" s="627"/>
      <c r="AU3013" s="627"/>
      <c r="AV3013" s="627"/>
      <c r="AW3013" s="627"/>
      <c r="AX3013" s="627"/>
      <c r="AY3013" s="627"/>
      <c r="AZ3013" s="627"/>
      <c r="BA3013" s="627"/>
      <c r="BB3013" s="627"/>
      <c r="BC3013" s="627"/>
      <c r="BD3013" s="627"/>
      <c r="BE3013" s="627"/>
      <c r="BF3013" s="627"/>
      <c r="BH3013" s="394" t="s">
        <v>554</v>
      </c>
      <c r="BI3013" s="400" t="s">
        <v>672</v>
      </c>
      <c r="BJ3013" s="393" t="str">
        <f t="shared" si="477"/>
        <v>Khulna_Metropolitan_KMSS KMSS, UPHCSDP, PA-1, KCC</v>
      </c>
      <c r="BK3013" s="627"/>
      <c r="BL3013" s="627"/>
      <c r="BM3013" s="627"/>
      <c r="BN3013" s="627"/>
      <c r="BO3013" s="627"/>
      <c r="BP3013" s="627"/>
      <c r="BQ3013" s="627"/>
      <c r="BR3013" s="627"/>
      <c r="BS3013" s="627"/>
      <c r="BT3013" s="627"/>
      <c r="BU3013" s="627"/>
      <c r="BV3013" s="627"/>
      <c r="BW3013" s="627"/>
      <c r="BX3013" s="627"/>
      <c r="BY3013" s="627"/>
      <c r="CA3013" s="394" t="s">
        <v>554</v>
      </c>
      <c r="CB3013" s="400" t="s">
        <v>672</v>
      </c>
      <c r="CC3013" s="393" t="str">
        <f t="shared" si="478"/>
        <v>Khulna_Metropolitan_KMSS KMSS, UPHCSDP, PA-1, KCC</v>
      </c>
      <c r="CD3013" s="627"/>
      <c r="CE3013" s="627"/>
      <c r="CF3013" s="627"/>
      <c r="CG3013" s="627"/>
      <c r="CH3013" s="627"/>
      <c r="CI3013" s="627"/>
      <c r="CJ3013" s="627"/>
      <c r="CK3013" s="627"/>
      <c r="CN3013" s="394" t="s">
        <v>554</v>
      </c>
      <c r="CO3013" s="400" t="s">
        <v>672</v>
      </c>
      <c r="CP3013" s="393" t="str">
        <f t="shared" si="479"/>
        <v>Khulna_Metropolitan_KMSS KMSS, UPHCSDP, PA-1, KCC</v>
      </c>
      <c r="CQ3013" s="627"/>
      <c r="CR3013" s="627"/>
      <c r="CS3013" s="627"/>
      <c r="CT3013" s="627"/>
      <c r="CU3013" s="627"/>
      <c r="CV3013" s="627"/>
      <c r="CW3013" s="627"/>
      <c r="CX3013" s="627"/>
      <c r="CZ3013" s="394" t="s">
        <v>554</v>
      </c>
      <c r="DA3013" s="400" t="s">
        <v>672</v>
      </c>
      <c r="DB3013" s="393" t="str">
        <f t="shared" ref="DB3013:DB3038" si="482">CZ3013&amp;" "&amp;DA3013</f>
        <v>Khulna_Metropolitan_KMSS KMSS, UPHCSDP, PA-1, KCC</v>
      </c>
      <c r="DC3013" s="566"/>
      <c r="DD3013"/>
      <c r="DE3013" s="394" t="s">
        <v>554</v>
      </c>
      <c r="DF3013" s="400" t="s">
        <v>672</v>
      </c>
      <c r="DG3013" s="393" t="str">
        <f t="shared" si="467"/>
        <v>Khulna_Metropolitan_KMSS KMSS, UPHCSDP, PA-1, KCC</v>
      </c>
      <c r="DH3013" s="566"/>
      <c r="DI3013"/>
      <c r="DJ3013" s="394" t="s">
        <v>554</v>
      </c>
      <c r="DK3013" s="400" t="s">
        <v>672</v>
      </c>
      <c r="DL3013" s="393" t="str">
        <f t="shared" si="468"/>
        <v>Khulna_Metropolitan_KMSS KMSS, UPHCSDP, PA-1, KCC</v>
      </c>
      <c r="DM3013" s="566"/>
      <c r="DN3013"/>
      <c r="DO3013" s="394" t="s">
        <v>554</v>
      </c>
      <c r="DP3013" s="400" t="s">
        <v>672</v>
      </c>
      <c r="DQ3013" s="393" t="str">
        <f t="shared" si="469"/>
        <v>Khulna_Metropolitan_KMSS KMSS, UPHCSDP, PA-1, KCC</v>
      </c>
      <c r="DR3013" s="566"/>
    </row>
    <row r="3014" spans="1:122" ht="15" hidden="1" x14ac:dyDescent="0.25">
      <c r="A3014" s="394" t="s">
        <v>552</v>
      </c>
      <c r="B3014" s="408" t="s">
        <v>660</v>
      </c>
      <c r="C3014" s="393" t="str">
        <f t="shared" si="480"/>
        <v>Khulna_Metropolitan_PKS PKS : Moheshwarpasha, Ward-1</v>
      </c>
      <c r="D3014" s="626"/>
      <c r="E3014" s="626"/>
      <c r="F3014" s="626"/>
      <c r="G3014" s="626"/>
      <c r="H3014" s="626"/>
      <c r="I3014" s="626"/>
      <c r="J3014" s="626"/>
      <c r="K3014" s="626"/>
      <c r="L3014" s="626"/>
      <c r="M3014" s="626"/>
      <c r="N3014" s="626"/>
      <c r="O3014" s="626"/>
      <c r="P3014" s="626"/>
      <c r="Q3014" s="626"/>
      <c r="R3014" s="626"/>
      <c r="U3014" s="394" t="s">
        <v>552</v>
      </c>
      <c r="V3014" s="241" t="s">
        <v>660</v>
      </c>
      <c r="W3014" s="393" t="str">
        <f t="shared" si="481"/>
        <v>Khulna_Metropolitan_PKS PKS : Moheshwarpasha, Ward-1</v>
      </c>
      <c r="X3014" s="626"/>
      <c r="Y3014" s="626"/>
      <c r="Z3014" s="626"/>
      <c r="AA3014" s="626"/>
      <c r="AB3014" s="626"/>
      <c r="AC3014" s="626"/>
      <c r="AD3014" s="626"/>
      <c r="AE3014" s="626"/>
      <c r="AF3014" s="626"/>
      <c r="AG3014" s="626"/>
      <c r="AH3014" s="626"/>
      <c r="AI3014" s="626"/>
      <c r="AJ3014" s="626"/>
      <c r="AK3014" s="626"/>
      <c r="AL3014" s="626"/>
      <c r="AO3014" s="394" t="s">
        <v>552</v>
      </c>
      <c r="AP3014" s="241" t="s">
        <v>660</v>
      </c>
      <c r="AQ3014" s="393" t="str">
        <f t="shared" si="476"/>
        <v>Khulna_Metropolitan_PKS PKS : Moheshwarpasha, Ward-1</v>
      </c>
      <c r="AR3014" s="627"/>
      <c r="AS3014" s="627"/>
      <c r="AT3014" s="627"/>
      <c r="AU3014" s="627"/>
      <c r="AV3014" s="627"/>
      <c r="AW3014" s="627"/>
      <c r="AX3014" s="627"/>
      <c r="AY3014" s="627"/>
      <c r="AZ3014" s="627"/>
      <c r="BA3014" s="627"/>
      <c r="BB3014" s="627"/>
      <c r="BC3014" s="627"/>
      <c r="BD3014" s="627"/>
      <c r="BE3014" s="627"/>
      <c r="BF3014" s="627"/>
      <c r="BH3014" s="394" t="s">
        <v>552</v>
      </c>
      <c r="BI3014" s="241" t="s">
        <v>660</v>
      </c>
      <c r="BJ3014" s="393" t="str">
        <f t="shared" si="477"/>
        <v>Khulna_Metropolitan_PKS PKS : Moheshwarpasha, Ward-1</v>
      </c>
      <c r="BK3014" s="627"/>
      <c r="BL3014" s="627"/>
      <c r="BM3014" s="627"/>
      <c r="BN3014" s="627"/>
      <c r="BO3014" s="627"/>
      <c r="BP3014" s="627"/>
      <c r="BQ3014" s="627"/>
      <c r="BR3014" s="627"/>
      <c r="BS3014" s="627"/>
      <c r="BT3014" s="627"/>
      <c r="BU3014" s="627"/>
      <c r="BV3014" s="627"/>
      <c r="BW3014" s="627"/>
      <c r="BX3014" s="627"/>
      <c r="BY3014" s="627"/>
      <c r="CA3014" s="394" t="s">
        <v>552</v>
      </c>
      <c r="CB3014" s="241" t="s">
        <v>660</v>
      </c>
      <c r="CC3014" s="393" t="str">
        <f t="shared" si="478"/>
        <v>Khulna_Metropolitan_PKS PKS : Moheshwarpasha, Ward-1</v>
      </c>
      <c r="CD3014" s="627"/>
      <c r="CE3014" s="627"/>
      <c r="CF3014" s="627"/>
      <c r="CG3014" s="627"/>
      <c r="CH3014" s="627"/>
      <c r="CI3014" s="627"/>
      <c r="CJ3014" s="627"/>
      <c r="CK3014" s="627"/>
      <c r="CN3014" s="394" t="s">
        <v>552</v>
      </c>
      <c r="CO3014" s="241" t="s">
        <v>660</v>
      </c>
      <c r="CP3014" s="393" t="str">
        <f t="shared" si="479"/>
        <v>Khulna_Metropolitan_PKS PKS : Moheshwarpasha, Ward-1</v>
      </c>
      <c r="CQ3014" s="627"/>
      <c r="CR3014" s="627"/>
      <c r="CS3014" s="627"/>
      <c r="CT3014" s="627"/>
      <c r="CU3014" s="627"/>
      <c r="CV3014" s="627"/>
      <c r="CW3014" s="627"/>
      <c r="CX3014" s="627"/>
      <c r="CZ3014" s="394" t="s">
        <v>552</v>
      </c>
      <c r="DA3014" s="241" t="s">
        <v>660</v>
      </c>
      <c r="DB3014" s="393" t="str">
        <f t="shared" si="482"/>
        <v>Khulna_Metropolitan_PKS PKS : Moheshwarpasha, Ward-1</v>
      </c>
      <c r="DC3014" s="566"/>
      <c r="DD3014"/>
      <c r="DE3014" s="394" t="s">
        <v>552</v>
      </c>
      <c r="DF3014" s="241" t="s">
        <v>660</v>
      </c>
      <c r="DG3014" s="393" t="str">
        <f t="shared" si="467"/>
        <v>Khulna_Metropolitan_PKS PKS : Moheshwarpasha, Ward-1</v>
      </c>
      <c r="DH3014" s="566"/>
      <c r="DI3014"/>
      <c r="DJ3014" s="394" t="s">
        <v>552</v>
      </c>
      <c r="DK3014" s="241" t="s">
        <v>660</v>
      </c>
      <c r="DL3014" s="393" t="str">
        <f t="shared" si="468"/>
        <v>Khulna_Metropolitan_PKS PKS : Moheshwarpasha, Ward-1</v>
      </c>
      <c r="DM3014" s="566"/>
      <c r="DN3014"/>
      <c r="DO3014" s="394" t="s">
        <v>552</v>
      </c>
      <c r="DP3014" s="241" t="s">
        <v>660</v>
      </c>
      <c r="DQ3014" s="393" t="str">
        <f t="shared" si="469"/>
        <v>Khulna_Metropolitan_PKS PKS : Moheshwarpasha, Ward-1</v>
      </c>
      <c r="DR3014" s="566"/>
    </row>
    <row r="3015" spans="1:122" ht="15" hidden="1" x14ac:dyDescent="0.25">
      <c r="A3015" s="394" t="s">
        <v>552</v>
      </c>
      <c r="B3015" s="408" t="s">
        <v>661</v>
      </c>
      <c r="C3015" s="393" t="str">
        <f>A3015&amp;" "&amp;B3015</f>
        <v>Khulna_Metropolitan_PKS PKS : Mirerdanga, Ward-2</v>
      </c>
      <c r="D3015" s="626"/>
      <c r="E3015" s="626"/>
      <c r="F3015" s="626"/>
      <c r="G3015" s="626"/>
      <c r="H3015" s="626"/>
      <c r="I3015" s="626"/>
      <c r="J3015" s="626"/>
      <c r="K3015" s="626"/>
      <c r="L3015" s="626"/>
      <c r="M3015" s="626"/>
      <c r="N3015" s="626"/>
      <c r="O3015" s="626"/>
      <c r="P3015" s="626"/>
      <c r="Q3015" s="626"/>
      <c r="R3015" s="626"/>
      <c r="U3015" s="394" t="s">
        <v>552</v>
      </c>
      <c r="V3015" s="241" t="s">
        <v>661</v>
      </c>
      <c r="W3015" s="393" t="str">
        <f>U3015&amp;" "&amp;V3015</f>
        <v>Khulna_Metropolitan_PKS PKS : Mirerdanga, Ward-2</v>
      </c>
      <c r="X3015" s="626"/>
      <c r="Y3015" s="626"/>
      <c r="Z3015" s="626"/>
      <c r="AA3015" s="626"/>
      <c r="AB3015" s="626"/>
      <c r="AC3015" s="626"/>
      <c r="AD3015" s="626"/>
      <c r="AE3015" s="626"/>
      <c r="AF3015" s="626"/>
      <c r="AG3015" s="626"/>
      <c r="AH3015" s="626"/>
      <c r="AI3015" s="626"/>
      <c r="AJ3015" s="626"/>
      <c r="AK3015" s="626"/>
      <c r="AL3015" s="626"/>
      <c r="AO3015" s="394" t="s">
        <v>552</v>
      </c>
      <c r="AP3015" s="241" t="s">
        <v>661</v>
      </c>
      <c r="AQ3015" s="393" t="str">
        <f t="shared" si="476"/>
        <v>Khulna_Metropolitan_PKS PKS : Mirerdanga, Ward-2</v>
      </c>
      <c r="AR3015" s="627"/>
      <c r="AS3015" s="627"/>
      <c r="AT3015" s="627"/>
      <c r="AU3015" s="627"/>
      <c r="AV3015" s="627"/>
      <c r="AW3015" s="627"/>
      <c r="AX3015" s="627"/>
      <c r="AY3015" s="627"/>
      <c r="AZ3015" s="627"/>
      <c r="BA3015" s="627"/>
      <c r="BB3015" s="627"/>
      <c r="BC3015" s="627"/>
      <c r="BD3015" s="627"/>
      <c r="BE3015" s="627"/>
      <c r="BF3015" s="627"/>
      <c r="BH3015" s="394" t="s">
        <v>552</v>
      </c>
      <c r="BI3015" s="241" t="s">
        <v>661</v>
      </c>
      <c r="BJ3015" s="393" t="str">
        <f t="shared" si="477"/>
        <v>Khulna_Metropolitan_PKS PKS : Mirerdanga, Ward-2</v>
      </c>
      <c r="BK3015" s="627"/>
      <c r="BL3015" s="627"/>
      <c r="BM3015" s="627"/>
      <c r="BN3015" s="627"/>
      <c r="BO3015" s="627"/>
      <c r="BP3015" s="627"/>
      <c r="BQ3015" s="627"/>
      <c r="BR3015" s="627"/>
      <c r="BS3015" s="627"/>
      <c r="BT3015" s="627"/>
      <c r="BU3015" s="627"/>
      <c r="BV3015" s="627"/>
      <c r="BW3015" s="627"/>
      <c r="BX3015" s="627"/>
      <c r="BY3015" s="627"/>
      <c r="CA3015" s="394" t="s">
        <v>552</v>
      </c>
      <c r="CB3015" s="241" t="s">
        <v>661</v>
      </c>
      <c r="CC3015" s="393" t="str">
        <f t="shared" si="478"/>
        <v>Khulna_Metropolitan_PKS PKS : Mirerdanga, Ward-2</v>
      </c>
      <c r="CD3015" s="627"/>
      <c r="CE3015" s="627"/>
      <c r="CF3015" s="627"/>
      <c r="CG3015" s="627"/>
      <c r="CH3015" s="627"/>
      <c r="CI3015" s="627"/>
      <c r="CJ3015" s="627"/>
      <c r="CK3015" s="627"/>
      <c r="CN3015" s="394" t="s">
        <v>552</v>
      </c>
      <c r="CO3015" s="241" t="s">
        <v>661</v>
      </c>
      <c r="CP3015" s="393" t="str">
        <f t="shared" si="479"/>
        <v>Khulna_Metropolitan_PKS PKS : Mirerdanga, Ward-2</v>
      </c>
      <c r="CQ3015" s="627"/>
      <c r="CR3015" s="627"/>
      <c r="CS3015" s="627"/>
      <c r="CT3015" s="627"/>
      <c r="CU3015" s="627"/>
      <c r="CV3015" s="627"/>
      <c r="CW3015" s="627"/>
      <c r="CX3015" s="627"/>
      <c r="CZ3015" s="394" t="s">
        <v>552</v>
      </c>
      <c r="DA3015" s="241" t="s">
        <v>661</v>
      </c>
      <c r="DB3015" s="393" t="str">
        <f t="shared" si="482"/>
        <v>Khulna_Metropolitan_PKS PKS : Mirerdanga, Ward-2</v>
      </c>
      <c r="DC3015" s="566"/>
      <c r="DD3015"/>
      <c r="DE3015" s="394" t="s">
        <v>552</v>
      </c>
      <c r="DF3015" s="241" t="s">
        <v>661</v>
      </c>
      <c r="DG3015" s="393" t="str">
        <f t="shared" si="467"/>
        <v>Khulna_Metropolitan_PKS PKS : Mirerdanga, Ward-2</v>
      </c>
      <c r="DH3015" s="566"/>
      <c r="DI3015"/>
      <c r="DJ3015" s="394" t="s">
        <v>552</v>
      </c>
      <c r="DK3015" s="241" t="s">
        <v>661</v>
      </c>
      <c r="DL3015" s="393" t="str">
        <f t="shared" si="468"/>
        <v>Khulna_Metropolitan_PKS PKS : Mirerdanga, Ward-2</v>
      </c>
      <c r="DM3015" s="566"/>
      <c r="DN3015"/>
      <c r="DO3015" s="394" t="s">
        <v>552</v>
      </c>
      <c r="DP3015" s="241" t="s">
        <v>661</v>
      </c>
      <c r="DQ3015" s="393" t="str">
        <f t="shared" si="469"/>
        <v>Khulna_Metropolitan_PKS PKS : Mirerdanga, Ward-2</v>
      </c>
      <c r="DR3015" s="566"/>
    </row>
    <row r="3016" spans="1:122" ht="15" hidden="1" x14ac:dyDescent="0.25">
      <c r="A3016" s="394" t="s">
        <v>552</v>
      </c>
      <c r="B3016" s="408" t="s">
        <v>662</v>
      </c>
      <c r="C3016" s="393" t="str">
        <f t="shared" si="480"/>
        <v>Khulna_Metropolitan_PKS PKS : Deana, Ward-4</v>
      </c>
      <c r="D3016" s="626"/>
      <c r="E3016" s="626"/>
      <c r="F3016" s="626"/>
      <c r="G3016" s="626"/>
      <c r="H3016" s="626"/>
      <c r="I3016" s="626"/>
      <c r="J3016" s="626"/>
      <c r="K3016" s="626"/>
      <c r="L3016" s="626"/>
      <c r="M3016" s="626"/>
      <c r="N3016" s="626"/>
      <c r="O3016" s="626"/>
      <c r="P3016" s="626"/>
      <c r="Q3016" s="626"/>
      <c r="R3016" s="626"/>
      <c r="U3016" s="394" t="s">
        <v>552</v>
      </c>
      <c r="V3016" s="241" t="s">
        <v>662</v>
      </c>
      <c r="W3016" s="393" t="str">
        <f t="shared" si="481"/>
        <v>Khulna_Metropolitan_PKS PKS : Deana, Ward-4</v>
      </c>
      <c r="X3016" s="626"/>
      <c r="Y3016" s="626"/>
      <c r="Z3016" s="626"/>
      <c r="AA3016" s="626"/>
      <c r="AB3016" s="626"/>
      <c r="AC3016" s="626"/>
      <c r="AD3016" s="626"/>
      <c r="AE3016" s="626"/>
      <c r="AF3016" s="626"/>
      <c r="AG3016" s="626"/>
      <c r="AH3016" s="626"/>
      <c r="AI3016" s="626"/>
      <c r="AJ3016" s="626"/>
      <c r="AK3016" s="626"/>
      <c r="AL3016" s="626"/>
      <c r="AO3016" s="394" t="s">
        <v>552</v>
      </c>
      <c r="AP3016" s="241" t="s">
        <v>662</v>
      </c>
      <c r="AQ3016" s="393" t="str">
        <f t="shared" si="476"/>
        <v>Khulna_Metropolitan_PKS PKS : Deana, Ward-4</v>
      </c>
      <c r="AR3016" s="627"/>
      <c r="AS3016" s="627"/>
      <c r="AT3016" s="627"/>
      <c r="AU3016" s="627"/>
      <c r="AV3016" s="627"/>
      <c r="AW3016" s="627"/>
      <c r="AX3016" s="627"/>
      <c r="AY3016" s="627"/>
      <c r="AZ3016" s="627"/>
      <c r="BA3016" s="627"/>
      <c r="BB3016" s="627"/>
      <c r="BC3016" s="627"/>
      <c r="BD3016" s="627"/>
      <c r="BE3016" s="627"/>
      <c r="BF3016" s="627"/>
      <c r="BH3016" s="394" t="s">
        <v>552</v>
      </c>
      <c r="BI3016" s="241" t="s">
        <v>662</v>
      </c>
      <c r="BJ3016" s="393" t="str">
        <f t="shared" si="477"/>
        <v>Khulna_Metropolitan_PKS PKS : Deana, Ward-4</v>
      </c>
      <c r="BK3016" s="627"/>
      <c r="BL3016" s="627"/>
      <c r="BM3016" s="627"/>
      <c r="BN3016" s="627"/>
      <c r="BO3016" s="627"/>
      <c r="BP3016" s="627"/>
      <c r="BQ3016" s="627"/>
      <c r="BR3016" s="627"/>
      <c r="BS3016" s="627"/>
      <c r="BT3016" s="627"/>
      <c r="BU3016" s="627"/>
      <c r="BV3016" s="627"/>
      <c r="BW3016" s="627"/>
      <c r="BX3016" s="627"/>
      <c r="BY3016" s="627"/>
      <c r="CA3016" s="394" t="s">
        <v>552</v>
      </c>
      <c r="CB3016" s="241" t="s">
        <v>662</v>
      </c>
      <c r="CC3016" s="393" t="str">
        <f t="shared" ref="CC3016:CC3025" si="483">CA3016&amp;" "&amp;CB3016</f>
        <v>Khulna_Metropolitan_PKS PKS : Deana, Ward-4</v>
      </c>
      <c r="CD3016" s="628"/>
      <c r="CE3016" s="628"/>
      <c r="CF3016" s="628"/>
      <c r="CG3016" s="628"/>
      <c r="CH3016" s="628"/>
      <c r="CI3016" s="628"/>
      <c r="CJ3016" s="628"/>
      <c r="CK3016" s="628"/>
      <c r="CN3016" s="394" t="s">
        <v>552</v>
      </c>
      <c r="CO3016" s="241" t="s">
        <v>662</v>
      </c>
      <c r="CP3016" s="393" t="str">
        <f t="shared" si="479"/>
        <v>Khulna_Metropolitan_PKS PKS : Deana, Ward-4</v>
      </c>
      <c r="CQ3016" s="628"/>
      <c r="CR3016" s="628"/>
      <c r="CS3016" s="628"/>
      <c r="CT3016" s="628"/>
      <c r="CU3016" s="628"/>
      <c r="CV3016" s="628"/>
      <c r="CW3016" s="628"/>
      <c r="CX3016" s="628"/>
      <c r="CZ3016" s="394" t="s">
        <v>552</v>
      </c>
      <c r="DA3016" s="241" t="s">
        <v>662</v>
      </c>
      <c r="DB3016" s="393" t="str">
        <f t="shared" si="482"/>
        <v>Khulna_Metropolitan_PKS PKS : Deana, Ward-4</v>
      </c>
      <c r="DC3016" s="566"/>
      <c r="DD3016"/>
      <c r="DE3016" s="394" t="s">
        <v>552</v>
      </c>
      <c r="DF3016" s="241" t="s">
        <v>662</v>
      </c>
      <c r="DG3016" s="393" t="str">
        <f t="shared" si="467"/>
        <v>Khulna_Metropolitan_PKS PKS : Deana, Ward-4</v>
      </c>
      <c r="DH3016" s="566"/>
      <c r="DI3016"/>
      <c r="DJ3016" s="394" t="s">
        <v>552</v>
      </c>
      <c r="DK3016" s="241" t="s">
        <v>662</v>
      </c>
      <c r="DL3016" s="393" t="str">
        <f t="shared" si="468"/>
        <v>Khulna_Metropolitan_PKS PKS : Deana, Ward-4</v>
      </c>
      <c r="DM3016" s="566"/>
      <c r="DN3016"/>
      <c r="DO3016" s="394" t="s">
        <v>552</v>
      </c>
      <c r="DP3016" s="241" t="s">
        <v>662</v>
      </c>
      <c r="DQ3016" s="393" t="str">
        <f t="shared" si="469"/>
        <v>Khulna_Metropolitan_PKS PKS : Deana, Ward-4</v>
      </c>
      <c r="DR3016" s="566"/>
    </row>
    <row r="3017" spans="1:122" ht="15" hidden="1" x14ac:dyDescent="0.25">
      <c r="A3017" s="394" t="s">
        <v>552</v>
      </c>
      <c r="B3017" s="408" t="s">
        <v>663</v>
      </c>
      <c r="C3017" s="393" t="str">
        <f t="shared" si="480"/>
        <v>Khulna_Metropolitan_PKS PKS : Daulatpur, Ward-6</v>
      </c>
      <c r="D3017" s="626"/>
      <c r="E3017" s="626"/>
      <c r="F3017" s="626"/>
      <c r="G3017" s="626"/>
      <c r="H3017" s="626"/>
      <c r="I3017" s="626"/>
      <c r="J3017" s="626"/>
      <c r="K3017" s="626"/>
      <c r="L3017" s="626"/>
      <c r="M3017" s="626"/>
      <c r="N3017" s="626"/>
      <c r="O3017" s="626"/>
      <c r="P3017" s="626"/>
      <c r="Q3017" s="626"/>
      <c r="R3017" s="626"/>
      <c r="U3017" s="394" t="s">
        <v>552</v>
      </c>
      <c r="V3017" s="241" t="s">
        <v>663</v>
      </c>
      <c r="W3017" s="393" t="str">
        <f t="shared" si="481"/>
        <v>Khulna_Metropolitan_PKS PKS : Daulatpur, Ward-6</v>
      </c>
      <c r="X3017" s="626"/>
      <c r="Y3017" s="626"/>
      <c r="Z3017" s="626"/>
      <c r="AA3017" s="626"/>
      <c r="AB3017" s="626"/>
      <c r="AC3017" s="626"/>
      <c r="AD3017" s="626"/>
      <c r="AE3017" s="626"/>
      <c r="AF3017" s="626"/>
      <c r="AG3017" s="626"/>
      <c r="AH3017" s="626"/>
      <c r="AI3017" s="626"/>
      <c r="AJ3017" s="626"/>
      <c r="AK3017" s="626"/>
      <c r="AL3017" s="626"/>
      <c r="AO3017" s="394" t="s">
        <v>552</v>
      </c>
      <c r="AP3017" s="241" t="s">
        <v>663</v>
      </c>
      <c r="AQ3017" s="393" t="str">
        <f t="shared" si="476"/>
        <v>Khulna_Metropolitan_PKS PKS : Daulatpur, Ward-6</v>
      </c>
      <c r="AR3017" s="627"/>
      <c r="AS3017" s="627"/>
      <c r="AT3017" s="627"/>
      <c r="AU3017" s="627"/>
      <c r="AV3017" s="627"/>
      <c r="AW3017" s="627"/>
      <c r="AX3017" s="627"/>
      <c r="AY3017" s="627"/>
      <c r="AZ3017" s="627"/>
      <c r="BA3017" s="627"/>
      <c r="BB3017" s="627"/>
      <c r="BC3017" s="627"/>
      <c r="BD3017" s="627"/>
      <c r="BE3017" s="627"/>
      <c r="BF3017" s="627"/>
      <c r="BH3017" s="394" t="s">
        <v>552</v>
      </c>
      <c r="BI3017" s="241" t="s">
        <v>663</v>
      </c>
      <c r="BJ3017" s="393" t="str">
        <f t="shared" si="477"/>
        <v>Khulna_Metropolitan_PKS PKS : Daulatpur, Ward-6</v>
      </c>
      <c r="BK3017" s="627"/>
      <c r="BL3017" s="627"/>
      <c r="BM3017" s="627"/>
      <c r="BN3017" s="627"/>
      <c r="BO3017" s="627"/>
      <c r="BP3017" s="627"/>
      <c r="BQ3017" s="627"/>
      <c r="BR3017" s="627"/>
      <c r="BS3017" s="627"/>
      <c r="BT3017" s="627"/>
      <c r="BU3017" s="627"/>
      <c r="BV3017" s="627"/>
      <c r="BW3017" s="627"/>
      <c r="BX3017" s="627"/>
      <c r="BY3017" s="627"/>
      <c r="CA3017" s="394" t="s">
        <v>552</v>
      </c>
      <c r="CB3017" s="241" t="s">
        <v>663</v>
      </c>
      <c r="CC3017" s="393" t="str">
        <f t="shared" si="483"/>
        <v>Khulna_Metropolitan_PKS PKS : Daulatpur, Ward-6</v>
      </c>
      <c r="CD3017" s="627"/>
      <c r="CE3017" s="627"/>
      <c r="CF3017" s="627"/>
      <c r="CG3017" s="627"/>
      <c r="CH3017" s="627"/>
      <c r="CI3017" s="627"/>
      <c r="CJ3017" s="627"/>
      <c r="CK3017" s="627"/>
      <c r="CN3017" s="394" t="s">
        <v>552</v>
      </c>
      <c r="CO3017" s="241" t="s">
        <v>663</v>
      </c>
      <c r="CP3017" s="393" t="str">
        <f t="shared" si="479"/>
        <v>Khulna_Metropolitan_PKS PKS : Daulatpur, Ward-6</v>
      </c>
      <c r="CQ3017" s="627"/>
      <c r="CR3017" s="627"/>
      <c r="CS3017" s="627"/>
      <c r="CT3017" s="627"/>
      <c r="CU3017" s="627"/>
      <c r="CV3017" s="627"/>
      <c r="CW3017" s="627"/>
      <c r="CX3017" s="627"/>
      <c r="CZ3017" s="394" t="s">
        <v>552</v>
      </c>
      <c r="DA3017" s="241" t="s">
        <v>663</v>
      </c>
      <c r="DB3017" s="393" t="str">
        <f t="shared" si="482"/>
        <v>Khulna_Metropolitan_PKS PKS : Daulatpur, Ward-6</v>
      </c>
      <c r="DC3017" s="566"/>
      <c r="DD3017"/>
      <c r="DE3017" s="394" t="s">
        <v>552</v>
      </c>
      <c r="DF3017" s="241" t="s">
        <v>663</v>
      </c>
      <c r="DG3017" s="393" t="str">
        <f t="shared" si="467"/>
        <v>Khulna_Metropolitan_PKS PKS : Daulatpur, Ward-6</v>
      </c>
      <c r="DH3017" s="566"/>
      <c r="DI3017"/>
      <c r="DJ3017" s="394" t="s">
        <v>552</v>
      </c>
      <c r="DK3017" s="241" t="s">
        <v>663</v>
      </c>
      <c r="DL3017" s="393" t="str">
        <f t="shared" si="468"/>
        <v>Khulna_Metropolitan_PKS PKS : Daulatpur, Ward-6</v>
      </c>
      <c r="DM3017" s="566"/>
      <c r="DN3017"/>
      <c r="DO3017" s="394" t="s">
        <v>552</v>
      </c>
      <c r="DP3017" s="241" t="s">
        <v>663</v>
      </c>
      <c r="DQ3017" s="393" t="str">
        <f t="shared" si="469"/>
        <v>Khulna_Metropolitan_PKS PKS : Daulatpur, Ward-6</v>
      </c>
      <c r="DR3017" s="566"/>
    </row>
    <row r="3018" spans="1:122" ht="15" hidden="1" x14ac:dyDescent="0.25">
      <c r="A3018" s="394" t="s">
        <v>552</v>
      </c>
      <c r="B3018" s="408" t="s">
        <v>664</v>
      </c>
      <c r="C3018" s="393" t="str">
        <f t="shared" si="480"/>
        <v>Khulna_Metropolitan_PKS PKS : Khalishpur, Ward-12</v>
      </c>
      <c r="D3018" s="626"/>
      <c r="E3018" s="626"/>
      <c r="F3018" s="626"/>
      <c r="G3018" s="626"/>
      <c r="H3018" s="626"/>
      <c r="I3018" s="626"/>
      <c r="J3018" s="626"/>
      <c r="K3018" s="626"/>
      <c r="L3018" s="626"/>
      <c r="M3018" s="626"/>
      <c r="N3018" s="626"/>
      <c r="O3018" s="626"/>
      <c r="P3018" s="626"/>
      <c r="Q3018" s="626"/>
      <c r="R3018" s="626"/>
      <c r="U3018" s="394" t="s">
        <v>552</v>
      </c>
      <c r="V3018" s="241" t="s">
        <v>664</v>
      </c>
      <c r="W3018" s="393" t="str">
        <f t="shared" si="481"/>
        <v>Khulna_Metropolitan_PKS PKS : Khalishpur, Ward-12</v>
      </c>
      <c r="X3018" s="626"/>
      <c r="Y3018" s="626"/>
      <c r="Z3018" s="626"/>
      <c r="AA3018" s="626"/>
      <c r="AB3018" s="626"/>
      <c r="AC3018" s="626"/>
      <c r="AD3018" s="626"/>
      <c r="AE3018" s="626"/>
      <c r="AF3018" s="626"/>
      <c r="AG3018" s="626"/>
      <c r="AH3018" s="626"/>
      <c r="AI3018" s="626"/>
      <c r="AJ3018" s="626"/>
      <c r="AK3018" s="626"/>
      <c r="AL3018" s="626"/>
      <c r="AO3018" s="394" t="s">
        <v>552</v>
      </c>
      <c r="AP3018" s="241" t="s">
        <v>664</v>
      </c>
      <c r="AQ3018" s="393" t="str">
        <f t="shared" si="476"/>
        <v>Khulna_Metropolitan_PKS PKS : Khalishpur, Ward-12</v>
      </c>
      <c r="AR3018" s="627"/>
      <c r="AS3018" s="627"/>
      <c r="AT3018" s="627"/>
      <c r="AU3018" s="627"/>
      <c r="AV3018" s="627"/>
      <c r="AW3018" s="627"/>
      <c r="AX3018" s="627"/>
      <c r="AY3018" s="627"/>
      <c r="AZ3018" s="627"/>
      <c r="BA3018" s="627"/>
      <c r="BB3018" s="627"/>
      <c r="BC3018" s="627"/>
      <c r="BD3018" s="627"/>
      <c r="BE3018" s="627"/>
      <c r="BF3018" s="627"/>
      <c r="BH3018" s="394" t="s">
        <v>552</v>
      </c>
      <c r="BI3018" s="241" t="s">
        <v>664</v>
      </c>
      <c r="BJ3018" s="393" t="str">
        <f t="shared" si="477"/>
        <v>Khulna_Metropolitan_PKS PKS : Khalishpur, Ward-12</v>
      </c>
      <c r="BK3018" s="627"/>
      <c r="BL3018" s="627"/>
      <c r="BM3018" s="627"/>
      <c r="BN3018" s="627"/>
      <c r="BO3018" s="627"/>
      <c r="BP3018" s="627"/>
      <c r="BQ3018" s="627"/>
      <c r="BR3018" s="627"/>
      <c r="BS3018" s="627"/>
      <c r="BT3018" s="627"/>
      <c r="BU3018" s="627"/>
      <c r="BV3018" s="627"/>
      <c r="BW3018" s="627"/>
      <c r="BX3018" s="627"/>
      <c r="BY3018" s="627"/>
      <c r="CA3018" s="394" t="s">
        <v>552</v>
      </c>
      <c r="CB3018" s="241" t="s">
        <v>664</v>
      </c>
      <c r="CC3018" s="393" t="str">
        <f t="shared" si="483"/>
        <v>Khulna_Metropolitan_PKS PKS : Khalishpur, Ward-12</v>
      </c>
      <c r="CD3018" s="627"/>
      <c r="CE3018" s="627"/>
      <c r="CF3018" s="627"/>
      <c r="CG3018" s="627"/>
      <c r="CH3018" s="627"/>
      <c r="CI3018" s="627"/>
      <c r="CJ3018" s="627"/>
      <c r="CK3018" s="627"/>
      <c r="CN3018" s="394" t="s">
        <v>552</v>
      </c>
      <c r="CO3018" s="241" t="s">
        <v>664</v>
      </c>
      <c r="CP3018" s="393" t="str">
        <f t="shared" si="479"/>
        <v>Khulna_Metropolitan_PKS PKS : Khalishpur, Ward-12</v>
      </c>
      <c r="CQ3018" s="627"/>
      <c r="CR3018" s="627"/>
      <c r="CS3018" s="627"/>
      <c r="CT3018" s="627"/>
      <c r="CU3018" s="627"/>
      <c r="CV3018" s="627"/>
      <c r="CW3018" s="627"/>
      <c r="CX3018" s="627"/>
      <c r="CZ3018" s="394" t="s">
        <v>552</v>
      </c>
      <c r="DA3018" s="241" t="s">
        <v>664</v>
      </c>
      <c r="DB3018" s="393" t="str">
        <f t="shared" si="482"/>
        <v>Khulna_Metropolitan_PKS PKS : Khalishpur, Ward-12</v>
      </c>
      <c r="DC3018" s="566"/>
      <c r="DD3018"/>
      <c r="DE3018" s="394" t="s">
        <v>552</v>
      </c>
      <c r="DF3018" s="241" t="s">
        <v>664</v>
      </c>
      <c r="DG3018" s="393" t="str">
        <f t="shared" si="467"/>
        <v>Khulna_Metropolitan_PKS PKS : Khalishpur, Ward-12</v>
      </c>
      <c r="DH3018" s="566"/>
      <c r="DI3018"/>
      <c r="DJ3018" s="394" t="s">
        <v>552</v>
      </c>
      <c r="DK3018" s="241" t="s">
        <v>664</v>
      </c>
      <c r="DL3018" s="393" t="str">
        <f t="shared" si="468"/>
        <v>Khulna_Metropolitan_PKS PKS : Khalishpur, Ward-12</v>
      </c>
      <c r="DM3018" s="566"/>
      <c r="DN3018"/>
      <c r="DO3018" s="394" t="s">
        <v>552</v>
      </c>
      <c r="DP3018" s="241" t="s">
        <v>664</v>
      </c>
      <c r="DQ3018" s="393" t="str">
        <f t="shared" si="469"/>
        <v>Khulna_Metropolitan_PKS PKS : Khalishpur, Ward-12</v>
      </c>
      <c r="DR3018" s="566"/>
    </row>
    <row r="3019" spans="1:122" ht="15" hidden="1" x14ac:dyDescent="0.25">
      <c r="A3019" s="394" t="s">
        <v>552</v>
      </c>
      <c r="B3019" s="408" t="s">
        <v>665</v>
      </c>
      <c r="C3019" s="393" t="str">
        <f t="shared" si="480"/>
        <v>Khulna_Metropolitan_PKS PKS : Islamabad, Ward-19</v>
      </c>
      <c r="D3019" s="626"/>
      <c r="E3019" s="626"/>
      <c r="F3019" s="626"/>
      <c r="G3019" s="626"/>
      <c r="H3019" s="626"/>
      <c r="I3019" s="626"/>
      <c r="J3019" s="626"/>
      <c r="K3019" s="626"/>
      <c r="L3019" s="626"/>
      <c r="M3019" s="626"/>
      <c r="N3019" s="626"/>
      <c r="O3019" s="626"/>
      <c r="P3019" s="626"/>
      <c r="Q3019" s="626"/>
      <c r="R3019" s="626"/>
      <c r="U3019" s="394" t="s">
        <v>552</v>
      </c>
      <c r="V3019" s="241" t="s">
        <v>665</v>
      </c>
      <c r="W3019" s="393" t="str">
        <f t="shared" si="481"/>
        <v>Khulna_Metropolitan_PKS PKS : Islamabad, Ward-19</v>
      </c>
      <c r="X3019" s="626"/>
      <c r="Y3019" s="626"/>
      <c r="Z3019" s="626"/>
      <c r="AA3019" s="626"/>
      <c r="AB3019" s="626"/>
      <c r="AC3019" s="626"/>
      <c r="AD3019" s="626"/>
      <c r="AE3019" s="626"/>
      <c r="AF3019" s="626"/>
      <c r="AG3019" s="626"/>
      <c r="AH3019" s="626"/>
      <c r="AI3019" s="626"/>
      <c r="AJ3019" s="626"/>
      <c r="AK3019" s="626"/>
      <c r="AL3019" s="626"/>
      <c r="AO3019" s="394" t="s">
        <v>552</v>
      </c>
      <c r="AP3019" s="241" t="s">
        <v>665</v>
      </c>
      <c r="AQ3019" s="393" t="str">
        <f t="shared" si="476"/>
        <v>Khulna_Metropolitan_PKS PKS : Islamabad, Ward-19</v>
      </c>
      <c r="AR3019" s="627"/>
      <c r="AS3019" s="627"/>
      <c r="AT3019" s="627"/>
      <c r="AU3019" s="627"/>
      <c r="AV3019" s="627"/>
      <c r="AW3019" s="627"/>
      <c r="AX3019" s="627"/>
      <c r="AY3019" s="627"/>
      <c r="AZ3019" s="627"/>
      <c r="BA3019" s="627"/>
      <c r="BB3019" s="627"/>
      <c r="BC3019" s="627"/>
      <c r="BD3019" s="627"/>
      <c r="BE3019" s="627"/>
      <c r="BF3019" s="627"/>
      <c r="BH3019" s="394" t="s">
        <v>552</v>
      </c>
      <c r="BI3019" s="241" t="s">
        <v>665</v>
      </c>
      <c r="BJ3019" s="393" t="str">
        <f t="shared" si="477"/>
        <v>Khulna_Metropolitan_PKS PKS : Islamabad, Ward-19</v>
      </c>
      <c r="BK3019" s="627"/>
      <c r="BL3019" s="627"/>
      <c r="BM3019" s="627"/>
      <c r="BN3019" s="627"/>
      <c r="BO3019" s="627"/>
      <c r="BP3019" s="627"/>
      <c r="BQ3019" s="627"/>
      <c r="BR3019" s="627"/>
      <c r="BS3019" s="627"/>
      <c r="BT3019" s="627"/>
      <c r="BU3019" s="627"/>
      <c r="BV3019" s="627"/>
      <c r="BW3019" s="627"/>
      <c r="BX3019" s="627"/>
      <c r="BY3019" s="627"/>
      <c r="CA3019" s="394" t="s">
        <v>552</v>
      </c>
      <c r="CB3019" s="241" t="s">
        <v>665</v>
      </c>
      <c r="CC3019" s="393" t="str">
        <f t="shared" si="483"/>
        <v>Khulna_Metropolitan_PKS PKS : Islamabad, Ward-19</v>
      </c>
      <c r="CD3019" s="627"/>
      <c r="CE3019" s="627"/>
      <c r="CF3019" s="627"/>
      <c r="CG3019" s="627"/>
      <c r="CH3019" s="627"/>
      <c r="CI3019" s="627"/>
      <c r="CJ3019" s="627"/>
      <c r="CK3019" s="627"/>
      <c r="CN3019" s="394" t="s">
        <v>552</v>
      </c>
      <c r="CO3019" s="241" t="s">
        <v>665</v>
      </c>
      <c r="CP3019" s="393" t="str">
        <f t="shared" si="479"/>
        <v>Khulna_Metropolitan_PKS PKS : Islamabad, Ward-19</v>
      </c>
      <c r="CQ3019" s="627"/>
      <c r="CR3019" s="627"/>
      <c r="CS3019" s="627"/>
      <c r="CT3019" s="627"/>
      <c r="CU3019" s="627"/>
      <c r="CV3019" s="627"/>
      <c r="CW3019" s="627"/>
      <c r="CX3019" s="627"/>
      <c r="CZ3019" s="394" t="s">
        <v>552</v>
      </c>
      <c r="DA3019" s="241" t="s">
        <v>665</v>
      </c>
      <c r="DB3019" s="393" t="str">
        <f t="shared" si="482"/>
        <v>Khulna_Metropolitan_PKS PKS : Islamabad, Ward-19</v>
      </c>
      <c r="DC3019" s="566"/>
      <c r="DD3019"/>
      <c r="DE3019" s="394" t="s">
        <v>552</v>
      </c>
      <c r="DF3019" s="241" t="s">
        <v>665</v>
      </c>
      <c r="DG3019" s="393" t="str">
        <f t="shared" si="467"/>
        <v>Khulna_Metropolitan_PKS PKS : Islamabad, Ward-19</v>
      </c>
      <c r="DH3019" s="566"/>
      <c r="DI3019"/>
      <c r="DJ3019" s="394" t="s">
        <v>552</v>
      </c>
      <c r="DK3019" s="241" t="s">
        <v>665</v>
      </c>
      <c r="DL3019" s="393" t="str">
        <f t="shared" si="468"/>
        <v>Khulna_Metropolitan_PKS PKS : Islamabad, Ward-19</v>
      </c>
      <c r="DM3019" s="566"/>
      <c r="DN3019"/>
      <c r="DO3019" s="394" t="s">
        <v>552</v>
      </c>
      <c r="DP3019" s="241" t="s">
        <v>665</v>
      </c>
      <c r="DQ3019" s="393" t="str">
        <f t="shared" si="469"/>
        <v>Khulna_Metropolitan_PKS PKS : Islamabad, Ward-19</v>
      </c>
      <c r="DR3019" s="566"/>
    </row>
    <row r="3020" spans="1:122" ht="15" hidden="1" x14ac:dyDescent="0.25">
      <c r="A3020" s="394" t="s">
        <v>552</v>
      </c>
      <c r="B3020" s="408" t="s">
        <v>666</v>
      </c>
      <c r="C3020" s="393" t="str">
        <f t="shared" si="480"/>
        <v>Khulna_Metropolitan_PKS PKS : Sheikhpara, Ward-20</v>
      </c>
      <c r="D3020" s="626"/>
      <c r="E3020" s="626"/>
      <c r="F3020" s="626"/>
      <c r="G3020" s="626"/>
      <c r="H3020" s="626"/>
      <c r="I3020" s="626"/>
      <c r="J3020" s="626"/>
      <c r="K3020" s="626"/>
      <c r="L3020" s="626"/>
      <c r="M3020" s="626"/>
      <c r="N3020" s="626"/>
      <c r="O3020" s="626"/>
      <c r="P3020" s="626"/>
      <c r="Q3020" s="626"/>
      <c r="R3020" s="626"/>
      <c r="U3020" s="394" t="s">
        <v>552</v>
      </c>
      <c r="V3020" s="241" t="s">
        <v>666</v>
      </c>
      <c r="W3020" s="393" t="str">
        <f t="shared" si="481"/>
        <v>Khulna_Metropolitan_PKS PKS : Sheikhpara, Ward-20</v>
      </c>
      <c r="X3020" s="626"/>
      <c r="Y3020" s="626"/>
      <c r="Z3020" s="626"/>
      <c r="AA3020" s="626"/>
      <c r="AB3020" s="626"/>
      <c r="AC3020" s="626"/>
      <c r="AD3020" s="626"/>
      <c r="AE3020" s="626"/>
      <c r="AF3020" s="626"/>
      <c r="AG3020" s="626"/>
      <c r="AH3020" s="626"/>
      <c r="AI3020" s="626"/>
      <c r="AJ3020" s="626"/>
      <c r="AK3020" s="626"/>
      <c r="AL3020" s="626"/>
      <c r="AO3020" s="394" t="s">
        <v>552</v>
      </c>
      <c r="AP3020" s="241" t="s">
        <v>666</v>
      </c>
      <c r="AQ3020" s="393" t="str">
        <f t="shared" si="476"/>
        <v>Khulna_Metropolitan_PKS PKS : Sheikhpara, Ward-20</v>
      </c>
      <c r="AR3020" s="627"/>
      <c r="AS3020" s="627"/>
      <c r="AT3020" s="627"/>
      <c r="AU3020" s="627"/>
      <c r="AV3020" s="627"/>
      <c r="AW3020" s="627"/>
      <c r="AX3020" s="627"/>
      <c r="AY3020" s="627"/>
      <c r="AZ3020" s="627"/>
      <c r="BA3020" s="627"/>
      <c r="BB3020" s="627"/>
      <c r="BC3020" s="627"/>
      <c r="BD3020" s="627"/>
      <c r="BE3020" s="627"/>
      <c r="BF3020" s="627"/>
      <c r="BH3020" s="394" t="s">
        <v>552</v>
      </c>
      <c r="BI3020" s="241" t="s">
        <v>666</v>
      </c>
      <c r="BJ3020" s="393" t="str">
        <f t="shared" si="477"/>
        <v>Khulna_Metropolitan_PKS PKS : Sheikhpara, Ward-20</v>
      </c>
      <c r="BK3020" s="627"/>
      <c r="BL3020" s="627"/>
      <c r="BM3020" s="627"/>
      <c r="BN3020" s="627"/>
      <c r="BO3020" s="627"/>
      <c r="BP3020" s="627"/>
      <c r="BQ3020" s="627"/>
      <c r="BR3020" s="627"/>
      <c r="BS3020" s="627"/>
      <c r="BT3020" s="627"/>
      <c r="BU3020" s="627"/>
      <c r="BV3020" s="627"/>
      <c r="BW3020" s="627"/>
      <c r="BX3020" s="627"/>
      <c r="BY3020" s="627"/>
      <c r="CA3020" s="394" t="s">
        <v>552</v>
      </c>
      <c r="CB3020" s="241" t="s">
        <v>666</v>
      </c>
      <c r="CC3020" s="393" t="str">
        <f t="shared" si="483"/>
        <v>Khulna_Metropolitan_PKS PKS : Sheikhpara, Ward-20</v>
      </c>
      <c r="CD3020" s="627"/>
      <c r="CE3020" s="627"/>
      <c r="CF3020" s="627"/>
      <c r="CG3020" s="627"/>
      <c r="CH3020" s="627"/>
      <c r="CI3020" s="627"/>
      <c r="CJ3020" s="627"/>
      <c r="CK3020" s="627"/>
      <c r="CN3020" s="394" t="s">
        <v>552</v>
      </c>
      <c r="CO3020" s="241" t="s">
        <v>666</v>
      </c>
      <c r="CP3020" s="393" t="str">
        <f t="shared" si="479"/>
        <v>Khulna_Metropolitan_PKS PKS : Sheikhpara, Ward-20</v>
      </c>
      <c r="CQ3020" s="627"/>
      <c r="CR3020" s="627"/>
      <c r="CS3020" s="627"/>
      <c r="CT3020" s="627"/>
      <c r="CU3020" s="627"/>
      <c r="CV3020" s="627"/>
      <c r="CW3020" s="627"/>
      <c r="CX3020" s="627"/>
      <c r="CZ3020" s="394" t="s">
        <v>552</v>
      </c>
      <c r="DA3020" s="241" t="s">
        <v>666</v>
      </c>
      <c r="DB3020" s="393" t="str">
        <f t="shared" si="482"/>
        <v>Khulna_Metropolitan_PKS PKS : Sheikhpara, Ward-20</v>
      </c>
      <c r="DC3020" s="566"/>
      <c r="DD3020"/>
      <c r="DE3020" s="394" t="s">
        <v>552</v>
      </c>
      <c r="DF3020" s="241" t="s">
        <v>666</v>
      </c>
      <c r="DG3020" s="393" t="str">
        <f t="shared" si="467"/>
        <v>Khulna_Metropolitan_PKS PKS : Sheikhpara, Ward-20</v>
      </c>
      <c r="DH3020" s="566"/>
      <c r="DI3020"/>
      <c r="DJ3020" s="394" t="s">
        <v>552</v>
      </c>
      <c r="DK3020" s="241" t="s">
        <v>666</v>
      </c>
      <c r="DL3020" s="393" t="str">
        <f t="shared" si="468"/>
        <v>Khulna_Metropolitan_PKS PKS : Sheikhpara, Ward-20</v>
      </c>
      <c r="DM3020" s="566"/>
      <c r="DN3020"/>
      <c r="DO3020" s="394" t="s">
        <v>552</v>
      </c>
      <c r="DP3020" s="241" t="s">
        <v>666</v>
      </c>
      <c r="DQ3020" s="393" t="str">
        <f t="shared" si="469"/>
        <v>Khulna_Metropolitan_PKS PKS : Sheikhpara, Ward-20</v>
      </c>
      <c r="DR3020" s="566"/>
    </row>
    <row r="3021" spans="1:122" ht="15" hidden="1" x14ac:dyDescent="0.25">
      <c r="A3021" s="394" t="s">
        <v>552</v>
      </c>
      <c r="B3021" s="408" t="s">
        <v>667</v>
      </c>
      <c r="C3021" s="393" t="str">
        <f t="shared" si="480"/>
        <v>Khulna_Metropolitan_PKS PKS : South Central Road, Ward-22&amp;29</v>
      </c>
      <c r="D3021" s="626"/>
      <c r="E3021" s="626"/>
      <c r="F3021" s="626"/>
      <c r="G3021" s="626"/>
      <c r="H3021" s="626"/>
      <c r="I3021" s="626"/>
      <c r="J3021" s="626"/>
      <c r="K3021" s="626"/>
      <c r="L3021" s="626"/>
      <c r="M3021" s="626"/>
      <c r="N3021" s="626"/>
      <c r="O3021" s="626"/>
      <c r="P3021" s="626"/>
      <c r="Q3021" s="626"/>
      <c r="R3021" s="626"/>
      <c r="U3021" s="394" t="s">
        <v>552</v>
      </c>
      <c r="V3021" s="241" t="s">
        <v>667</v>
      </c>
      <c r="W3021" s="393" t="str">
        <f t="shared" si="481"/>
        <v>Khulna_Metropolitan_PKS PKS : South Central Road, Ward-22&amp;29</v>
      </c>
      <c r="X3021" s="626"/>
      <c r="Y3021" s="626"/>
      <c r="Z3021" s="626"/>
      <c r="AA3021" s="626"/>
      <c r="AB3021" s="626"/>
      <c r="AC3021" s="626"/>
      <c r="AD3021" s="626"/>
      <c r="AE3021" s="626"/>
      <c r="AF3021" s="626"/>
      <c r="AG3021" s="626"/>
      <c r="AH3021" s="626"/>
      <c r="AI3021" s="626"/>
      <c r="AJ3021" s="626"/>
      <c r="AK3021" s="626"/>
      <c r="AL3021" s="626"/>
      <c r="AO3021" s="394" t="s">
        <v>552</v>
      </c>
      <c r="AP3021" s="241" t="s">
        <v>667</v>
      </c>
      <c r="AQ3021" s="393" t="str">
        <f t="shared" si="476"/>
        <v>Khulna_Metropolitan_PKS PKS : South Central Road, Ward-22&amp;29</v>
      </c>
      <c r="AR3021" s="627"/>
      <c r="AS3021" s="627"/>
      <c r="AT3021" s="627"/>
      <c r="AU3021" s="627"/>
      <c r="AV3021" s="627"/>
      <c r="AW3021" s="627"/>
      <c r="AX3021" s="627"/>
      <c r="AY3021" s="627"/>
      <c r="AZ3021" s="627"/>
      <c r="BA3021" s="627"/>
      <c r="BB3021" s="627"/>
      <c r="BC3021" s="627"/>
      <c r="BD3021" s="627"/>
      <c r="BE3021" s="627"/>
      <c r="BF3021" s="627"/>
      <c r="BH3021" s="394" t="s">
        <v>552</v>
      </c>
      <c r="BI3021" s="241" t="s">
        <v>667</v>
      </c>
      <c r="BJ3021" s="393" t="str">
        <f t="shared" si="477"/>
        <v>Khulna_Metropolitan_PKS PKS : South Central Road, Ward-22&amp;29</v>
      </c>
      <c r="BK3021" s="627"/>
      <c r="BL3021" s="627"/>
      <c r="BM3021" s="627"/>
      <c r="BN3021" s="627"/>
      <c r="BO3021" s="627"/>
      <c r="BP3021" s="627"/>
      <c r="BQ3021" s="627"/>
      <c r="BR3021" s="627"/>
      <c r="BS3021" s="627"/>
      <c r="BT3021" s="627"/>
      <c r="BU3021" s="627"/>
      <c r="BV3021" s="627"/>
      <c r="BW3021" s="627"/>
      <c r="BX3021" s="627"/>
      <c r="BY3021" s="627"/>
      <c r="CA3021" s="394" t="s">
        <v>552</v>
      </c>
      <c r="CB3021" s="241" t="s">
        <v>667</v>
      </c>
      <c r="CC3021" s="393" t="str">
        <f t="shared" si="483"/>
        <v>Khulna_Metropolitan_PKS PKS : South Central Road, Ward-22&amp;29</v>
      </c>
      <c r="CD3021" s="627"/>
      <c r="CE3021" s="627"/>
      <c r="CF3021" s="627"/>
      <c r="CG3021" s="627"/>
      <c r="CH3021" s="627"/>
      <c r="CI3021" s="627"/>
      <c r="CJ3021" s="627"/>
      <c r="CK3021" s="627"/>
      <c r="CN3021" s="394" t="s">
        <v>552</v>
      </c>
      <c r="CO3021" s="241" t="s">
        <v>667</v>
      </c>
      <c r="CP3021" s="393" t="str">
        <f t="shared" si="479"/>
        <v>Khulna_Metropolitan_PKS PKS : South Central Road, Ward-22&amp;29</v>
      </c>
      <c r="CQ3021" s="627"/>
      <c r="CR3021" s="627"/>
      <c r="CS3021" s="627"/>
      <c r="CT3021" s="627"/>
      <c r="CU3021" s="627"/>
      <c r="CV3021" s="627"/>
      <c r="CW3021" s="627"/>
      <c r="CX3021" s="627"/>
      <c r="CZ3021" s="394" t="s">
        <v>552</v>
      </c>
      <c r="DA3021" s="241" t="s">
        <v>667</v>
      </c>
      <c r="DB3021" s="393" t="str">
        <f t="shared" si="482"/>
        <v>Khulna_Metropolitan_PKS PKS : South Central Road, Ward-22&amp;29</v>
      </c>
      <c r="DC3021" s="566"/>
      <c r="DD3021"/>
      <c r="DE3021" s="394" t="s">
        <v>552</v>
      </c>
      <c r="DF3021" s="241" t="s">
        <v>667</v>
      </c>
      <c r="DG3021" s="393" t="str">
        <f t="shared" si="467"/>
        <v>Khulna_Metropolitan_PKS PKS : South Central Road, Ward-22&amp;29</v>
      </c>
      <c r="DH3021" s="566"/>
      <c r="DI3021"/>
      <c r="DJ3021" s="394" t="s">
        <v>552</v>
      </c>
      <c r="DK3021" s="241" t="s">
        <v>667</v>
      </c>
      <c r="DL3021" s="393" t="str">
        <f t="shared" si="468"/>
        <v>Khulna_Metropolitan_PKS PKS : South Central Road, Ward-22&amp;29</v>
      </c>
      <c r="DM3021" s="566"/>
      <c r="DN3021"/>
      <c r="DO3021" s="394" t="s">
        <v>552</v>
      </c>
      <c r="DP3021" s="241" t="s">
        <v>667</v>
      </c>
      <c r="DQ3021" s="393" t="str">
        <f t="shared" si="469"/>
        <v>Khulna_Metropolitan_PKS PKS : South Central Road, Ward-22&amp;29</v>
      </c>
      <c r="DR3021" s="566"/>
    </row>
    <row r="3022" spans="1:122" ht="15" hidden="1" x14ac:dyDescent="0.25">
      <c r="A3022" s="394" t="s">
        <v>552</v>
      </c>
      <c r="B3022" s="408" t="s">
        <v>668</v>
      </c>
      <c r="C3022" s="393" t="str">
        <f t="shared" si="480"/>
        <v>Khulna_Metropolitan_PKS PKS : Nirala, Ward-24</v>
      </c>
      <c r="D3022" s="626"/>
      <c r="E3022" s="626"/>
      <c r="F3022" s="626"/>
      <c r="G3022" s="626"/>
      <c r="H3022" s="626"/>
      <c r="I3022" s="626"/>
      <c r="J3022" s="626"/>
      <c r="K3022" s="626"/>
      <c r="L3022" s="626"/>
      <c r="M3022" s="626"/>
      <c r="N3022" s="626"/>
      <c r="O3022" s="626"/>
      <c r="P3022" s="626"/>
      <c r="Q3022" s="626"/>
      <c r="R3022" s="626"/>
      <c r="U3022" s="394" t="s">
        <v>552</v>
      </c>
      <c r="V3022" s="241" t="s">
        <v>668</v>
      </c>
      <c r="W3022" s="393" t="str">
        <f t="shared" si="481"/>
        <v>Khulna_Metropolitan_PKS PKS : Nirala, Ward-24</v>
      </c>
      <c r="X3022" s="626"/>
      <c r="Y3022" s="626"/>
      <c r="Z3022" s="626"/>
      <c r="AA3022" s="626"/>
      <c r="AB3022" s="626"/>
      <c r="AC3022" s="626"/>
      <c r="AD3022" s="626"/>
      <c r="AE3022" s="626"/>
      <c r="AF3022" s="626"/>
      <c r="AG3022" s="626"/>
      <c r="AH3022" s="626"/>
      <c r="AI3022" s="626"/>
      <c r="AJ3022" s="626"/>
      <c r="AK3022" s="626"/>
      <c r="AL3022" s="626"/>
      <c r="AO3022" s="394" t="s">
        <v>552</v>
      </c>
      <c r="AP3022" s="241" t="s">
        <v>668</v>
      </c>
      <c r="AQ3022" s="393" t="str">
        <f t="shared" si="476"/>
        <v>Khulna_Metropolitan_PKS PKS : Nirala, Ward-24</v>
      </c>
      <c r="AR3022" s="627"/>
      <c r="AS3022" s="627"/>
      <c r="AT3022" s="627"/>
      <c r="AU3022" s="627"/>
      <c r="AV3022" s="627"/>
      <c r="AW3022" s="627"/>
      <c r="AX3022" s="627"/>
      <c r="AY3022" s="627"/>
      <c r="AZ3022" s="627"/>
      <c r="BA3022" s="627"/>
      <c r="BB3022" s="627"/>
      <c r="BC3022" s="627"/>
      <c r="BD3022" s="627"/>
      <c r="BE3022" s="627"/>
      <c r="BF3022" s="627"/>
      <c r="BH3022" s="394" t="s">
        <v>552</v>
      </c>
      <c r="BI3022" s="241" t="s">
        <v>668</v>
      </c>
      <c r="BJ3022" s="393" t="str">
        <f t="shared" si="477"/>
        <v>Khulna_Metropolitan_PKS PKS : Nirala, Ward-24</v>
      </c>
      <c r="BK3022" s="627"/>
      <c r="BL3022" s="627"/>
      <c r="BM3022" s="627"/>
      <c r="BN3022" s="627"/>
      <c r="BO3022" s="627"/>
      <c r="BP3022" s="627"/>
      <c r="BQ3022" s="627"/>
      <c r="BR3022" s="627"/>
      <c r="BS3022" s="627"/>
      <c r="BT3022" s="627"/>
      <c r="BU3022" s="627"/>
      <c r="BV3022" s="627"/>
      <c r="BW3022" s="627"/>
      <c r="BX3022" s="627"/>
      <c r="BY3022" s="627"/>
      <c r="CA3022" s="394" t="s">
        <v>552</v>
      </c>
      <c r="CB3022" s="241" t="s">
        <v>668</v>
      </c>
      <c r="CC3022" s="393" t="str">
        <f t="shared" si="483"/>
        <v>Khulna_Metropolitan_PKS PKS : Nirala, Ward-24</v>
      </c>
      <c r="CD3022" s="627"/>
      <c r="CE3022" s="627"/>
      <c r="CF3022" s="627"/>
      <c r="CG3022" s="627"/>
      <c r="CH3022" s="627"/>
      <c r="CI3022" s="627"/>
      <c r="CJ3022" s="627"/>
      <c r="CK3022" s="627"/>
      <c r="CN3022" s="394" t="s">
        <v>552</v>
      </c>
      <c r="CO3022" s="241" t="s">
        <v>668</v>
      </c>
      <c r="CP3022" s="393" t="str">
        <f t="shared" si="479"/>
        <v>Khulna_Metropolitan_PKS PKS : Nirala, Ward-24</v>
      </c>
      <c r="CQ3022" s="627"/>
      <c r="CR3022" s="627"/>
      <c r="CS3022" s="627"/>
      <c r="CT3022" s="627"/>
      <c r="CU3022" s="627"/>
      <c r="CV3022" s="627"/>
      <c r="CW3022" s="627"/>
      <c r="CX3022" s="627"/>
      <c r="CZ3022" s="394" t="s">
        <v>552</v>
      </c>
      <c r="DA3022" s="241" t="s">
        <v>668</v>
      </c>
      <c r="DB3022" s="393" t="str">
        <f t="shared" si="482"/>
        <v>Khulna_Metropolitan_PKS PKS : Nirala, Ward-24</v>
      </c>
      <c r="DC3022" s="566"/>
      <c r="DD3022"/>
      <c r="DE3022" s="394" t="s">
        <v>552</v>
      </c>
      <c r="DF3022" s="241" t="s">
        <v>668</v>
      </c>
      <c r="DG3022" s="393" t="str">
        <f t="shared" si="467"/>
        <v>Khulna_Metropolitan_PKS PKS : Nirala, Ward-24</v>
      </c>
      <c r="DH3022" s="566"/>
      <c r="DI3022"/>
      <c r="DJ3022" s="394" t="s">
        <v>552</v>
      </c>
      <c r="DK3022" s="241" t="s">
        <v>668</v>
      </c>
      <c r="DL3022" s="393" t="str">
        <f t="shared" si="468"/>
        <v>Khulna_Metropolitan_PKS PKS : Nirala, Ward-24</v>
      </c>
      <c r="DM3022" s="566"/>
      <c r="DN3022"/>
      <c r="DO3022" s="394" t="s">
        <v>552</v>
      </c>
      <c r="DP3022" s="241" t="s">
        <v>668</v>
      </c>
      <c r="DQ3022" s="393" t="str">
        <f t="shared" si="469"/>
        <v>Khulna_Metropolitan_PKS PKS : Nirala, Ward-24</v>
      </c>
      <c r="DR3022" s="566"/>
    </row>
    <row r="3023" spans="1:122" ht="15" hidden="1" x14ac:dyDescent="0.25">
      <c r="A3023" s="394" t="s">
        <v>552</v>
      </c>
      <c r="B3023" s="408" t="s">
        <v>669</v>
      </c>
      <c r="C3023" s="393" t="str">
        <f t="shared" si="480"/>
        <v>Khulna_Metropolitan_PKS PKS : Islampur Road, Ward-27&amp;28</v>
      </c>
      <c r="D3023" s="626"/>
      <c r="E3023" s="626"/>
      <c r="F3023" s="626"/>
      <c r="G3023" s="626"/>
      <c r="H3023" s="626"/>
      <c r="I3023" s="626"/>
      <c r="J3023" s="626"/>
      <c r="K3023" s="626"/>
      <c r="L3023" s="626"/>
      <c r="M3023" s="626"/>
      <c r="N3023" s="626"/>
      <c r="O3023" s="626"/>
      <c r="P3023" s="626"/>
      <c r="Q3023" s="626"/>
      <c r="R3023" s="626"/>
      <c r="U3023" s="394" t="s">
        <v>552</v>
      </c>
      <c r="V3023" s="241" t="s">
        <v>669</v>
      </c>
      <c r="W3023" s="393" t="str">
        <f t="shared" si="481"/>
        <v>Khulna_Metropolitan_PKS PKS : Islampur Road, Ward-27&amp;28</v>
      </c>
      <c r="X3023" s="626"/>
      <c r="Y3023" s="626"/>
      <c r="Z3023" s="626"/>
      <c r="AA3023" s="626"/>
      <c r="AB3023" s="626"/>
      <c r="AC3023" s="626"/>
      <c r="AD3023" s="626"/>
      <c r="AE3023" s="626"/>
      <c r="AF3023" s="626"/>
      <c r="AG3023" s="626"/>
      <c r="AH3023" s="626"/>
      <c r="AI3023" s="626"/>
      <c r="AJ3023" s="626"/>
      <c r="AK3023" s="626"/>
      <c r="AL3023" s="626"/>
      <c r="AO3023" s="394" t="s">
        <v>552</v>
      </c>
      <c r="AP3023" s="241" t="s">
        <v>669</v>
      </c>
      <c r="AQ3023" s="393" t="str">
        <f t="shared" si="476"/>
        <v>Khulna_Metropolitan_PKS PKS : Islampur Road, Ward-27&amp;28</v>
      </c>
      <c r="AR3023" s="627"/>
      <c r="AS3023" s="627"/>
      <c r="AT3023" s="627"/>
      <c r="AU3023" s="627"/>
      <c r="AV3023" s="627"/>
      <c r="AW3023" s="627"/>
      <c r="AX3023" s="627"/>
      <c r="AY3023" s="627"/>
      <c r="AZ3023" s="627"/>
      <c r="BA3023" s="627"/>
      <c r="BB3023" s="627"/>
      <c r="BC3023" s="627"/>
      <c r="BD3023" s="627"/>
      <c r="BE3023" s="627"/>
      <c r="BF3023" s="627"/>
      <c r="BH3023" s="394" t="s">
        <v>552</v>
      </c>
      <c r="BI3023" s="241" t="s">
        <v>669</v>
      </c>
      <c r="BJ3023" s="393" t="str">
        <f t="shared" si="477"/>
        <v>Khulna_Metropolitan_PKS PKS : Islampur Road, Ward-27&amp;28</v>
      </c>
      <c r="BK3023" s="627"/>
      <c r="BL3023" s="627"/>
      <c r="BM3023" s="627"/>
      <c r="BN3023" s="627"/>
      <c r="BO3023" s="627"/>
      <c r="BP3023" s="627"/>
      <c r="BQ3023" s="627"/>
      <c r="BR3023" s="627"/>
      <c r="BS3023" s="627"/>
      <c r="BT3023" s="627"/>
      <c r="BU3023" s="627"/>
      <c r="BV3023" s="627"/>
      <c r="BW3023" s="627"/>
      <c r="BX3023" s="627"/>
      <c r="BY3023" s="627"/>
      <c r="CA3023" s="394" t="s">
        <v>552</v>
      </c>
      <c r="CB3023" s="241" t="s">
        <v>669</v>
      </c>
      <c r="CC3023" s="393" t="str">
        <f t="shared" si="483"/>
        <v>Khulna_Metropolitan_PKS PKS : Islampur Road, Ward-27&amp;28</v>
      </c>
      <c r="CD3023" s="627"/>
      <c r="CE3023" s="627"/>
      <c r="CF3023" s="627"/>
      <c r="CG3023" s="627"/>
      <c r="CH3023" s="627"/>
      <c r="CI3023" s="627"/>
      <c r="CJ3023" s="627"/>
      <c r="CK3023" s="627"/>
      <c r="CN3023" s="394" t="s">
        <v>552</v>
      </c>
      <c r="CO3023" s="241" t="s">
        <v>669</v>
      </c>
      <c r="CP3023" s="393" t="str">
        <f t="shared" si="479"/>
        <v>Khulna_Metropolitan_PKS PKS : Islampur Road, Ward-27&amp;28</v>
      </c>
      <c r="CQ3023" s="627"/>
      <c r="CR3023" s="627"/>
      <c r="CS3023" s="627"/>
      <c r="CT3023" s="627"/>
      <c r="CU3023" s="627"/>
      <c r="CV3023" s="627"/>
      <c r="CW3023" s="627"/>
      <c r="CX3023" s="627"/>
      <c r="CZ3023" s="394" t="s">
        <v>552</v>
      </c>
      <c r="DA3023" s="241" t="s">
        <v>669</v>
      </c>
      <c r="DB3023" s="393" t="str">
        <f t="shared" si="482"/>
        <v>Khulna_Metropolitan_PKS PKS : Islampur Road, Ward-27&amp;28</v>
      </c>
      <c r="DC3023" s="566"/>
      <c r="DD3023"/>
      <c r="DE3023" s="394" t="s">
        <v>552</v>
      </c>
      <c r="DF3023" s="241" t="s">
        <v>669</v>
      </c>
      <c r="DG3023" s="393" t="str">
        <f t="shared" si="467"/>
        <v>Khulna_Metropolitan_PKS PKS : Islampur Road, Ward-27&amp;28</v>
      </c>
      <c r="DH3023" s="566"/>
      <c r="DI3023"/>
      <c r="DJ3023" s="394" t="s">
        <v>552</v>
      </c>
      <c r="DK3023" s="241" t="s">
        <v>669</v>
      </c>
      <c r="DL3023" s="393" t="str">
        <f t="shared" si="468"/>
        <v>Khulna_Metropolitan_PKS PKS : Islampur Road, Ward-27&amp;28</v>
      </c>
      <c r="DM3023" s="566"/>
      <c r="DN3023"/>
      <c r="DO3023" s="394" t="s">
        <v>552</v>
      </c>
      <c r="DP3023" s="241" t="s">
        <v>669</v>
      </c>
      <c r="DQ3023" s="393" t="str">
        <f t="shared" si="469"/>
        <v>Khulna_Metropolitan_PKS PKS : Islampur Road, Ward-27&amp;28</v>
      </c>
      <c r="DR3023" s="566"/>
    </row>
    <row r="3024" spans="1:122" ht="15" hidden="1" x14ac:dyDescent="0.25">
      <c r="A3024" s="394" t="s">
        <v>551</v>
      </c>
      <c r="B3024" s="408" t="s">
        <v>657</v>
      </c>
      <c r="C3024" s="393" t="str">
        <f t="shared" si="480"/>
        <v>Khulna_Metropolitan_PIMESISTERS PIME SISTERS: Urban</v>
      </c>
      <c r="D3024" s="626"/>
      <c r="E3024" s="626"/>
      <c r="F3024" s="626"/>
      <c r="G3024" s="626"/>
      <c r="H3024" s="626"/>
      <c r="I3024" s="626"/>
      <c r="J3024" s="626"/>
      <c r="K3024" s="626"/>
      <c r="L3024" s="626"/>
      <c r="M3024" s="626"/>
      <c r="N3024" s="626"/>
      <c r="O3024" s="626"/>
      <c r="P3024" s="626"/>
      <c r="Q3024" s="626"/>
      <c r="R3024" s="626"/>
      <c r="U3024" s="394" t="s">
        <v>551</v>
      </c>
      <c r="V3024" s="241" t="s">
        <v>657</v>
      </c>
      <c r="W3024" s="393" t="str">
        <f t="shared" si="481"/>
        <v>Khulna_Metropolitan_PIMESISTERS PIME SISTERS: Urban</v>
      </c>
      <c r="X3024" s="626"/>
      <c r="Y3024" s="626"/>
      <c r="Z3024" s="626"/>
      <c r="AA3024" s="626"/>
      <c r="AB3024" s="626"/>
      <c r="AC3024" s="626"/>
      <c r="AD3024" s="626"/>
      <c r="AE3024" s="626"/>
      <c r="AF3024" s="626"/>
      <c r="AG3024" s="626"/>
      <c r="AH3024" s="626"/>
      <c r="AI3024" s="626"/>
      <c r="AJ3024" s="626"/>
      <c r="AK3024" s="626"/>
      <c r="AL3024" s="626"/>
      <c r="AO3024" s="394" t="s">
        <v>551</v>
      </c>
      <c r="AP3024" s="241" t="s">
        <v>657</v>
      </c>
      <c r="AQ3024" s="393" t="str">
        <f t="shared" si="476"/>
        <v>Khulna_Metropolitan_PIMESISTERS PIME SISTERS: Urban</v>
      </c>
      <c r="AR3024" s="627"/>
      <c r="AS3024" s="627"/>
      <c r="AT3024" s="627"/>
      <c r="AU3024" s="627"/>
      <c r="AV3024" s="627"/>
      <c r="AW3024" s="627"/>
      <c r="AX3024" s="627"/>
      <c r="AY3024" s="627"/>
      <c r="AZ3024" s="627"/>
      <c r="BA3024" s="627"/>
      <c r="BB3024" s="627"/>
      <c r="BC3024" s="627"/>
      <c r="BD3024" s="627"/>
      <c r="BE3024" s="627"/>
      <c r="BF3024" s="627"/>
      <c r="BH3024" s="394" t="s">
        <v>551</v>
      </c>
      <c r="BI3024" s="241" t="s">
        <v>657</v>
      </c>
      <c r="BJ3024" s="393" t="str">
        <f t="shared" si="477"/>
        <v>Khulna_Metropolitan_PIMESISTERS PIME SISTERS: Urban</v>
      </c>
      <c r="BK3024" s="627"/>
      <c r="BL3024" s="627"/>
      <c r="BM3024" s="627"/>
      <c r="BN3024" s="627"/>
      <c r="BO3024" s="627"/>
      <c r="BP3024" s="627"/>
      <c r="BQ3024" s="627"/>
      <c r="BR3024" s="627"/>
      <c r="BS3024" s="627"/>
      <c r="BT3024" s="627"/>
      <c r="BU3024" s="627"/>
      <c r="BV3024" s="627"/>
      <c r="BW3024" s="627"/>
      <c r="BX3024" s="627"/>
      <c r="BY3024" s="627"/>
      <c r="CA3024" s="394" t="s">
        <v>551</v>
      </c>
      <c r="CB3024" s="241" t="s">
        <v>657</v>
      </c>
      <c r="CC3024" s="393" t="str">
        <f t="shared" si="483"/>
        <v>Khulna_Metropolitan_PIMESISTERS PIME SISTERS: Urban</v>
      </c>
      <c r="CD3024" s="627"/>
      <c r="CE3024" s="627"/>
      <c r="CF3024" s="627"/>
      <c r="CG3024" s="627"/>
      <c r="CH3024" s="627"/>
      <c r="CI3024" s="627"/>
      <c r="CJ3024" s="627"/>
      <c r="CK3024" s="627"/>
      <c r="CN3024" s="394" t="s">
        <v>551</v>
      </c>
      <c r="CO3024" s="241" t="s">
        <v>657</v>
      </c>
      <c r="CP3024" s="393" t="str">
        <f t="shared" si="479"/>
        <v>Khulna_Metropolitan_PIMESISTERS PIME SISTERS: Urban</v>
      </c>
      <c r="CQ3024" s="627"/>
      <c r="CR3024" s="627"/>
      <c r="CS3024" s="627"/>
      <c r="CT3024" s="627"/>
      <c r="CU3024" s="627"/>
      <c r="CV3024" s="627"/>
      <c r="CW3024" s="627"/>
      <c r="CX3024" s="627"/>
      <c r="CZ3024" s="394" t="s">
        <v>551</v>
      </c>
      <c r="DA3024" s="241" t="s">
        <v>657</v>
      </c>
      <c r="DB3024" s="393" t="str">
        <f t="shared" si="482"/>
        <v>Khulna_Metropolitan_PIMESISTERS PIME SISTERS: Urban</v>
      </c>
      <c r="DC3024" s="566"/>
      <c r="DD3024"/>
      <c r="DE3024" s="394" t="s">
        <v>551</v>
      </c>
      <c r="DF3024" s="241" t="s">
        <v>657</v>
      </c>
      <c r="DG3024" s="393" t="str">
        <f t="shared" si="467"/>
        <v>Khulna_Metropolitan_PIMESISTERS PIME SISTERS: Urban</v>
      </c>
      <c r="DH3024" s="566"/>
      <c r="DI3024"/>
      <c r="DJ3024" s="394" t="s">
        <v>551</v>
      </c>
      <c r="DK3024" s="241" t="s">
        <v>657</v>
      </c>
      <c r="DL3024" s="393" t="str">
        <f t="shared" si="468"/>
        <v>Khulna_Metropolitan_PIMESISTERS PIME SISTERS: Urban</v>
      </c>
      <c r="DM3024" s="566"/>
      <c r="DN3024"/>
      <c r="DO3024" s="394" t="s">
        <v>551</v>
      </c>
      <c r="DP3024" s="241" t="s">
        <v>657</v>
      </c>
      <c r="DQ3024" s="393" t="str">
        <f t="shared" si="469"/>
        <v>Khulna_Metropolitan_PIMESISTERS PIME SISTERS: Urban</v>
      </c>
      <c r="DR3024" s="566"/>
    </row>
    <row r="3025" spans="1:122" ht="15" hidden="1" x14ac:dyDescent="0.25">
      <c r="A3025" s="394" t="s">
        <v>551</v>
      </c>
      <c r="B3025" s="408" t="s">
        <v>658</v>
      </c>
      <c r="C3025" s="393" t="str">
        <f t="shared" si="480"/>
        <v>Khulna_Metropolitan_PIMESISTERS PIME SISTERS: Thana</v>
      </c>
      <c r="D3025" s="626"/>
      <c r="E3025" s="626"/>
      <c r="F3025" s="626"/>
      <c r="G3025" s="626"/>
      <c r="H3025" s="626"/>
      <c r="I3025" s="626"/>
      <c r="J3025" s="626"/>
      <c r="K3025" s="626"/>
      <c r="L3025" s="626"/>
      <c r="M3025" s="626"/>
      <c r="N3025" s="626"/>
      <c r="O3025" s="626"/>
      <c r="P3025" s="626"/>
      <c r="Q3025" s="626"/>
      <c r="R3025" s="626"/>
      <c r="U3025" s="394" t="s">
        <v>551</v>
      </c>
      <c r="V3025" s="241" t="s">
        <v>658</v>
      </c>
      <c r="W3025" s="393" t="str">
        <f t="shared" si="481"/>
        <v>Khulna_Metropolitan_PIMESISTERS PIME SISTERS: Thana</v>
      </c>
      <c r="X3025" s="626"/>
      <c r="Y3025" s="626"/>
      <c r="Z3025" s="626"/>
      <c r="AA3025" s="626"/>
      <c r="AB3025" s="626"/>
      <c r="AC3025" s="626"/>
      <c r="AD3025" s="626"/>
      <c r="AE3025" s="626"/>
      <c r="AF3025" s="626"/>
      <c r="AG3025" s="626"/>
      <c r="AH3025" s="626"/>
      <c r="AI3025" s="626"/>
      <c r="AJ3025" s="626"/>
      <c r="AK3025" s="626"/>
      <c r="AL3025" s="626"/>
      <c r="AO3025" s="394" t="s">
        <v>551</v>
      </c>
      <c r="AP3025" s="241" t="s">
        <v>658</v>
      </c>
      <c r="AQ3025" s="393" t="str">
        <f t="shared" si="476"/>
        <v>Khulna_Metropolitan_PIMESISTERS PIME SISTERS: Thana</v>
      </c>
      <c r="AR3025" s="627"/>
      <c r="AS3025" s="627"/>
      <c r="AT3025" s="627"/>
      <c r="AU3025" s="627"/>
      <c r="AV3025" s="627"/>
      <c r="AW3025" s="627"/>
      <c r="AX3025" s="627"/>
      <c r="AY3025" s="627"/>
      <c r="AZ3025" s="627"/>
      <c r="BA3025" s="627"/>
      <c r="BB3025" s="627"/>
      <c r="BC3025" s="627"/>
      <c r="BD3025" s="627"/>
      <c r="BE3025" s="627"/>
      <c r="BF3025" s="627"/>
      <c r="BH3025" s="394" t="s">
        <v>551</v>
      </c>
      <c r="BI3025" s="241" t="s">
        <v>658</v>
      </c>
      <c r="BJ3025" s="393" t="str">
        <f t="shared" si="477"/>
        <v>Khulna_Metropolitan_PIMESISTERS PIME SISTERS: Thana</v>
      </c>
      <c r="BK3025" s="627"/>
      <c r="BL3025" s="627"/>
      <c r="BM3025" s="627"/>
      <c r="BN3025" s="627"/>
      <c r="BO3025" s="627"/>
      <c r="BP3025" s="627"/>
      <c r="BQ3025" s="627"/>
      <c r="BR3025" s="627"/>
      <c r="BS3025" s="627"/>
      <c r="BT3025" s="627"/>
      <c r="BU3025" s="627"/>
      <c r="BV3025" s="627"/>
      <c r="BW3025" s="627"/>
      <c r="BX3025" s="627"/>
      <c r="BY3025" s="627"/>
      <c r="CA3025" s="394" t="s">
        <v>551</v>
      </c>
      <c r="CB3025" s="241" t="s">
        <v>658</v>
      </c>
      <c r="CC3025" s="393" t="str">
        <f t="shared" si="483"/>
        <v>Khulna_Metropolitan_PIMESISTERS PIME SISTERS: Thana</v>
      </c>
      <c r="CD3025" s="627"/>
      <c r="CE3025" s="627"/>
      <c r="CF3025" s="627"/>
      <c r="CG3025" s="627"/>
      <c r="CH3025" s="627"/>
      <c r="CI3025" s="627"/>
      <c r="CJ3025" s="627"/>
      <c r="CK3025" s="627"/>
      <c r="CN3025" s="394" t="s">
        <v>551</v>
      </c>
      <c r="CO3025" s="241" t="s">
        <v>658</v>
      </c>
      <c r="CP3025" s="393" t="str">
        <f t="shared" si="479"/>
        <v>Khulna_Metropolitan_PIMESISTERS PIME SISTERS: Thana</v>
      </c>
      <c r="CQ3025" s="627"/>
      <c r="CR3025" s="627"/>
      <c r="CS3025" s="627"/>
      <c r="CT3025" s="627"/>
      <c r="CU3025" s="627"/>
      <c r="CV3025" s="627"/>
      <c r="CW3025" s="627"/>
      <c r="CX3025" s="627"/>
      <c r="CZ3025" s="394" t="s">
        <v>551</v>
      </c>
      <c r="DA3025" s="241" t="s">
        <v>658</v>
      </c>
      <c r="DB3025" s="393" t="str">
        <f t="shared" si="482"/>
        <v>Khulna_Metropolitan_PIMESISTERS PIME SISTERS: Thana</v>
      </c>
      <c r="DC3025" s="566"/>
      <c r="DD3025"/>
      <c r="DE3025" s="394" t="s">
        <v>551</v>
      </c>
      <c r="DF3025" s="241" t="s">
        <v>658</v>
      </c>
      <c r="DG3025" s="393" t="str">
        <f t="shared" si="467"/>
        <v>Khulna_Metropolitan_PIMESISTERS PIME SISTERS: Thana</v>
      </c>
      <c r="DH3025" s="566"/>
      <c r="DI3025"/>
      <c r="DJ3025" s="394" t="s">
        <v>551</v>
      </c>
      <c r="DK3025" s="241" t="s">
        <v>658</v>
      </c>
      <c r="DL3025" s="393" t="str">
        <f t="shared" si="468"/>
        <v>Khulna_Metropolitan_PIMESISTERS PIME SISTERS: Thana</v>
      </c>
      <c r="DM3025" s="566"/>
      <c r="DN3025"/>
      <c r="DO3025" s="394" t="s">
        <v>551</v>
      </c>
      <c r="DP3025" s="241" t="s">
        <v>658</v>
      </c>
      <c r="DQ3025" s="393" t="str">
        <f t="shared" si="469"/>
        <v>Khulna_Metropolitan_PIMESISTERS PIME SISTERS: Thana</v>
      </c>
      <c r="DR3025" s="566"/>
    </row>
    <row r="3026" spans="1:122" ht="15" hidden="1" x14ac:dyDescent="0.25">
      <c r="A3026" s="394" t="s">
        <v>551</v>
      </c>
      <c r="B3026" s="408" t="s">
        <v>659</v>
      </c>
      <c r="C3026" s="393" t="str">
        <f>A3026&amp;" "&amp;B3026</f>
        <v>Khulna_Metropolitan_PIMESISTERS PIME SISTERS: Jail</v>
      </c>
      <c r="D3026" s="626"/>
      <c r="E3026" s="626"/>
      <c r="F3026" s="626"/>
      <c r="G3026" s="626"/>
      <c r="H3026" s="626"/>
      <c r="I3026" s="626"/>
      <c r="J3026" s="626"/>
      <c r="K3026" s="626"/>
      <c r="L3026" s="626"/>
      <c r="M3026" s="626"/>
      <c r="N3026" s="626"/>
      <c r="O3026" s="626"/>
      <c r="P3026" s="626"/>
      <c r="Q3026" s="626"/>
      <c r="R3026" s="626"/>
      <c r="U3026" s="394" t="s">
        <v>551</v>
      </c>
      <c r="V3026" s="241" t="s">
        <v>659</v>
      </c>
      <c r="W3026" s="393" t="str">
        <f>U3026&amp;" "&amp;V3026</f>
        <v>Khulna_Metropolitan_PIMESISTERS PIME SISTERS: Jail</v>
      </c>
      <c r="X3026" s="626"/>
      <c r="Y3026" s="626"/>
      <c r="Z3026" s="626"/>
      <c r="AA3026" s="626"/>
      <c r="AB3026" s="626"/>
      <c r="AC3026" s="626"/>
      <c r="AD3026" s="626"/>
      <c r="AE3026" s="626"/>
      <c r="AF3026" s="626"/>
      <c r="AG3026" s="626"/>
      <c r="AH3026" s="626"/>
      <c r="AI3026" s="626"/>
      <c r="AJ3026" s="626"/>
      <c r="AK3026" s="626"/>
      <c r="AL3026" s="626"/>
      <c r="AO3026" s="394" t="s">
        <v>551</v>
      </c>
      <c r="AP3026" s="241" t="s">
        <v>659</v>
      </c>
      <c r="AQ3026" s="393" t="str">
        <f t="shared" si="476"/>
        <v>Khulna_Metropolitan_PIMESISTERS PIME SISTERS: Jail</v>
      </c>
      <c r="AR3026" s="627"/>
      <c r="AS3026" s="627"/>
      <c r="AT3026" s="627"/>
      <c r="AU3026" s="627"/>
      <c r="AV3026" s="627"/>
      <c r="AW3026" s="627"/>
      <c r="AX3026" s="627"/>
      <c r="AY3026" s="627"/>
      <c r="AZ3026" s="627"/>
      <c r="BA3026" s="627"/>
      <c r="BB3026" s="627"/>
      <c r="BC3026" s="627"/>
      <c r="BD3026" s="627"/>
      <c r="BE3026" s="627"/>
      <c r="BF3026" s="627"/>
      <c r="BH3026" s="394" t="s">
        <v>551</v>
      </c>
      <c r="BI3026" s="241" t="s">
        <v>659</v>
      </c>
      <c r="BJ3026" s="393" t="str">
        <f t="shared" si="477"/>
        <v>Khulna_Metropolitan_PIMESISTERS PIME SISTERS: Jail</v>
      </c>
      <c r="BK3026" s="627"/>
      <c r="BL3026" s="627"/>
      <c r="BM3026" s="627"/>
      <c r="BN3026" s="627"/>
      <c r="BO3026" s="627"/>
      <c r="BP3026" s="627"/>
      <c r="BQ3026" s="627"/>
      <c r="BR3026" s="627"/>
      <c r="BS3026" s="627"/>
      <c r="BT3026" s="627"/>
      <c r="BU3026" s="627"/>
      <c r="BV3026" s="627"/>
      <c r="BW3026" s="627"/>
      <c r="BX3026" s="627"/>
      <c r="BY3026" s="627"/>
      <c r="CA3026" s="394" t="s">
        <v>551</v>
      </c>
      <c r="CB3026" s="241" t="s">
        <v>659</v>
      </c>
      <c r="CC3026" s="393" t="str">
        <f>CA3026&amp;" "&amp;CB3026</f>
        <v>Khulna_Metropolitan_PIMESISTERS PIME SISTERS: Jail</v>
      </c>
      <c r="CD3026" s="627"/>
      <c r="CE3026" s="627"/>
      <c r="CF3026" s="627"/>
      <c r="CG3026" s="627"/>
      <c r="CH3026" s="627"/>
      <c r="CI3026" s="627"/>
      <c r="CJ3026" s="627"/>
      <c r="CK3026" s="627"/>
      <c r="CN3026" s="394" t="s">
        <v>551</v>
      </c>
      <c r="CO3026" s="241" t="s">
        <v>659</v>
      </c>
      <c r="CP3026" s="393" t="str">
        <f t="shared" si="479"/>
        <v>Khulna_Metropolitan_PIMESISTERS PIME SISTERS: Jail</v>
      </c>
      <c r="CQ3026" s="627"/>
      <c r="CR3026" s="627"/>
      <c r="CS3026" s="627"/>
      <c r="CT3026" s="627"/>
      <c r="CU3026" s="627"/>
      <c r="CV3026" s="627"/>
      <c r="CW3026" s="627"/>
      <c r="CX3026" s="627"/>
      <c r="CZ3026" s="394" t="s">
        <v>551</v>
      </c>
      <c r="DA3026" s="241" t="s">
        <v>659</v>
      </c>
      <c r="DB3026" s="393" t="str">
        <f t="shared" si="482"/>
        <v>Khulna_Metropolitan_PIMESISTERS PIME SISTERS: Jail</v>
      </c>
      <c r="DC3026" s="566"/>
      <c r="DD3026"/>
      <c r="DE3026" s="394" t="s">
        <v>551</v>
      </c>
      <c r="DF3026" s="241" t="s">
        <v>659</v>
      </c>
      <c r="DG3026" s="393" t="str">
        <f t="shared" si="467"/>
        <v>Khulna_Metropolitan_PIMESISTERS PIME SISTERS: Jail</v>
      </c>
      <c r="DH3026" s="566"/>
      <c r="DI3026"/>
      <c r="DJ3026" s="394" t="s">
        <v>551</v>
      </c>
      <c r="DK3026" s="241" t="s">
        <v>659</v>
      </c>
      <c r="DL3026" s="393" t="str">
        <f t="shared" si="468"/>
        <v>Khulna_Metropolitan_PIMESISTERS PIME SISTERS: Jail</v>
      </c>
      <c r="DM3026" s="566"/>
      <c r="DN3026"/>
      <c r="DO3026" s="394" t="s">
        <v>551</v>
      </c>
      <c r="DP3026" s="241" t="s">
        <v>659</v>
      </c>
      <c r="DQ3026" s="393" t="str">
        <f t="shared" si="469"/>
        <v>Khulna_Metropolitan_PIMESISTERS PIME SISTERS: Jail</v>
      </c>
      <c r="DR3026" s="566"/>
    </row>
    <row r="3027" spans="1:122" ht="15" hidden="1" x14ac:dyDescent="0.25">
      <c r="A3027" s="394" t="s">
        <v>549</v>
      </c>
      <c r="B3027" s="408" t="s">
        <v>653</v>
      </c>
      <c r="C3027" s="393" t="str">
        <f t="shared" si="480"/>
        <v>Rajshahi_Metropolitan_DF Jail Hospital</v>
      </c>
      <c r="D3027" s="626"/>
      <c r="E3027" s="626"/>
      <c r="F3027" s="626"/>
      <c r="G3027" s="626"/>
      <c r="H3027" s="626"/>
      <c r="I3027" s="626"/>
      <c r="J3027" s="626"/>
      <c r="K3027" s="626"/>
      <c r="L3027" s="626"/>
      <c r="M3027" s="626"/>
      <c r="N3027" s="626"/>
      <c r="O3027" s="626"/>
      <c r="P3027" s="626"/>
      <c r="Q3027" s="626"/>
      <c r="R3027" s="626"/>
      <c r="U3027" s="394" t="s">
        <v>549</v>
      </c>
      <c r="V3027" s="241" t="s">
        <v>653</v>
      </c>
      <c r="W3027" s="393" t="str">
        <f t="shared" si="481"/>
        <v>Rajshahi_Metropolitan_DF Jail Hospital</v>
      </c>
      <c r="X3027" s="626"/>
      <c r="Y3027" s="626"/>
      <c r="Z3027" s="626"/>
      <c r="AA3027" s="626"/>
      <c r="AB3027" s="626"/>
      <c r="AC3027" s="626"/>
      <c r="AD3027" s="626"/>
      <c r="AE3027" s="626"/>
      <c r="AF3027" s="626"/>
      <c r="AG3027" s="626"/>
      <c r="AH3027" s="626"/>
      <c r="AI3027" s="626"/>
      <c r="AJ3027" s="626"/>
      <c r="AK3027" s="626"/>
      <c r="AL3027" s="626"/>
      <c r="AO3027" s="394" t="s">
        <v>549</v>
      </c>
      <c r="AP3027" s="241" t="s">
        <v>653</v>
      </c>
      <c r="AQ3027" s="393" t="str">
        <f t="shared" si="476"/>
        <v>Rajshahi_Metropolitan_DF Jail Hospital</v>
      </c>
      <c r="AR3027" s="627"/>
      <c r="AS3027" s="627"/>
      <c r="AT3027" s="627"/>
      <c r="AU3027" s="627"/>
      <c r="AV3027" s="627"/>
      <c r="AW3027" s="627"/>
      <c r="AX3027" s="627"/>
      <c r="AY3027" s="627"/>
      <c r="AZ3027" s="627"/>
      <c r="BA3027" s="627"/>
      <c r="BB3027" s="627"/>
      <c r="BC3027" s="627"/>
      <c r="BD3027" s="627"/>
      <c r="BE3027" s="627"/>
      <c r="BF3027" s="627"/>
      <c r="BH3027" s="394" t="s">
        <v>549</v>
      </c>
      <c r="BI3027" s="241" t="s">
        <v>653</v>
      </c>
      <c r="BJ3027" s="393" t="str">
        <f t="shared" si="477"/>
        <v>Rajshahi_Metropolitan_DF Jail Hospital</v>
      </c>
      <c r="BK3027" s="627"/>
      <c r="BL3027" s="627"/>
      <c r="BM3027" s="627"/>
      <c r="BN3027" s="627"/>
      <c r="BO3027" s="627"/>
      <c r="BP3027" s="627"/>
      <c r="BQ3027" s="627"/>
      <c r="BR3027" s="627"/>
      <c r="BS3027" s="627"/>
      <c r="BT3027" s="627"/>
      <c r="BU3027" s="627"/>
      <c r="BV3027" s="627"/>
      <c r="BW3027" s="627"/>
      <c r="BX3027" s="627"/>
      <c r="BY3027" s="627"/>
      <c r="CA3027" s="394" t="s">
        <v>549</v>
      </c>
      <c r="CB3027" s="241" t="s">
        <v>653</v>
      </c>
      <c r="CC3027" s="393" t="str">
        <f>CA3027&amp;" "&amp;CB3027</f>
        <v>Rajshahi_Metropolitan_DF Jail Hospital</v>
      </c>
      <c r="CD3027" s="627"/>
      <c r="CE3027" s="627"/>
      <c r="CF3027" s="627"/>
      <c r="CG3027" s="627"/>
      <c r="CH3027" s="627"/>
      <c r="CI3027" s="627"/>
      <c r="CJ3027" s="627"/>
      <c r="CK3027" s="627"/>
      <c r="CN3027" s="394" t="s">
        <v>549</v>
      </c>
      <c r="CO3027" s="241" t="s">
        <v>653</v>
      </c>
      <c r="CP3027" s="393" t="str">
        <f t="shared" si="479"/>
        <v>Rajshahi_Metropolitan_DF Jail Hospital</v>
      </c>
      <c r="CQ3027" s="627"/>
      <c r="CR3027" s="627"/>
      <c r="CS3027" s="627"/>
      <c r="CT3027" s="627"/>
      <c r="CU3027" s="627"/>
      <c r="CV3027" s="627"/>
      <c r="CW3027" s="627"/>
      <c r="CX3027" s="627"/>
      <c r="CZ3027" s="394" t="s">
        <v>549</v>
      </c>
      <c r="DA3027" s="241" t="s">
        <v>653</v>
      </c>
      <c r="DB3027" s="393" t="str">
        <f t="shared" si="482"/>
        <v>Rajshahi_Metropolitan_DF Jail Hospital</v>
      </c>
      <c r="DC3027" s="566"/>
      <c r="DD3027"/>
      <c r="DE3027" s="394" t="s">
        <v>549</v>
      </c>
      <c r="DF3027" s="241" t="s">
        <v>653</v>
      </c>
      <c r="DG3027" s="393" t="str">
        <f t="shared" si="467"/>
        <v>Rajshahi_Metropolitan_DF Jail Hospital</v>
      </c>
      <c r="DH3027" s="566"/>
      <c r="DI3027"/>
      <c r="DJ3027" s="394" t="s">
        <v>549</v>
      </c>
      <c r="DK3027" s="241" t="s">
        <v>653</v>
      </c>
      <c r="DL3027" s="393" t="str">
        <f t="shared" si="468"/>
        <v>Rajshahi_Metropolitan_DF Jail Hospital</v>
      </c>
      <c r="DM3027" s="566"/>
      <c r="DN3027"/>
      <c r="DO3027" s="394" t="s">
        <v>549</v>
      </c>
      <c r="DP3027" s="241" t="s">
        <v>653</v>
      </c>
      <c r="DQ3027" s="393" t="str">
        <f t="shared" si="469"/>
        <v>Rajshahi_Metropolitan_DF Jail Hospital</v>
      </c>
      <c r="DR3027" s="566"/>
    </row>
    <row r="3028" spans="1:122" ht="15" hidden="1" x14ac:dyDescent="0.25">
      <c r="A3028" s="394" t="s">
        <v>549</v>
      </c>
      <c r="B3028" s="393" t="s">
        <v>654</v>
      </c>
      <c r="C3028" s="393" t="str">
        <f t="shared" si="480"/>
        <v>Rajshahi_Metropolitan_DF Rajshahi Medical College Hosp.</v>
      </c>
      <c r="D3028" s="626"/>
      <c r="E3028" s="626"/>
      <c r="F3028" s="626"/>
      <c r="G3028" s="626"/>
      <c r="H3028" s="626"/>
      <c r="I3028" s="626"/>
      <c r="J3028" s="626"/>
      <c r="K3028" s="626"/>
      <c r="L3028" s="626"/>
      <c r="M3028" s="626"/>
      <c r="N3028" s="626"/>
      <c r="O3028" s="626"/>
      <c r="P3028" s="626"/>
      <c r="Q3028" s="626"/>
      <c r="R3028" s="626"/>
      <c r="U3028" s="394" t="s">
        <v>549</v>
      </c>
      <c r="V3028" s="393" t="s">
        <v>654</v>
      </c>
      <c r="W3028" s="393" t="str">
        <f t="shared" si="481"/>
        <v>Rajshahi_Metropolitan_DF Rajshahi Medical College Hosp.</v>
      </c>
      <c r="X3028" s="626"/>
      <c r="Y3028" s="626"/>
      <c r="Z3028" s="626"/>
      <c r="AA3028" s="626"/>
      <c r="AB3028" s="626"/>
      <c r="AC3028" s="626"/>
      <c r="AD3028" s="626"/>
      <c r="AE3028" s="626"/>
      <c r="AF3028" s="626"/>
      <c r="AG3028" s="626"/>
      <c r="AH3028" s="626"/>
      <c r="AI3028" s="626"/>
      <c r="AJ3028" s="626"/>
      <c r="AK3028" s="626"/>
      <c r="AL3028" s="626"/>
      <c r="AO3028" s="394" t="s">
        <v>549</v>
      </c>
      <c r="AP3028" s="393" t="s">
        <v>654</v>
      </c>
      <c r="AQ3028" s="393" t="str">
        <f t="shared" si="476"/>
        <v>Rajshahi_Metropolitan_DF Rajshahi Medical College Hosp.</v>
      </c>
      <c r="AR3028" s="627"/>
      <c r="AS3028" s="627"/>
      <c r="AT3028" s="627"/>
      <c r="AU3028" s="627"/>
      <c r="AV3028" s="627"/>
      <c r="AW3028" s="627"/>
      <c r="AX3028" s="627"/>
      <c r="AY3028" s="627"/>
      <c r="AZ3028" s="627"/>
      <c r="BA3028" s="627"/>
      <c r="BB3028" s="627"/>
      <c r="BC3028" s="627"/>
      <c r="BD3028" s="627"/>
      <c r="BE3028" s="627"/>
      <c r="BF3028" s="627"/>
      <c r="BH3028" s="394" t="s">
        <v>549</v>
      </c>
      <c r="BI3028" s="393" t="s">
        <v>654</v>
      </c>
      <c r="BJ3028" s="393" t="str">
        <f t="shared" si="477"/>
        <v>Rajshahi_Metropolitan_DF Rajshahi Medical College Hosp.</v>
      </c>
      <c r="BK3028" s="627"/>
      <c r="BL3028" s="627"/>
      <c r="BM3028" s="627"/>
      <c r="BN3028" s="627"/>
      <c r="BO3028" s="627"/>
      <c r="BP3028" s="627"/>
      <c r="BQ3028" s="627"/>
      <c r="BR3028" s="627"/>
      <c r="BS3028" s="627"/>
      <c r="BT3028" s="627"/>
      <c r="BU3028" s="627"/>
      <c r="BV3028" s="627"/>
      <c r="BW3028" s="627"/>
      <c r="BX3028" s="627"/>
      <c r="BY3028" s="627"/>
      <c r="CA3028" s="394" t="s">
        <v>549</v>
      </c>
      <c r="CB3028" s="393" t="s">
        <v>654</v>
      </c>
      <c r="CC3028" s="393" t="str">
        <f>CA3028&amp;" "&amp;CB3028</f>
        <v>Rajshahi_Metropolitan_DF Rajshahi Medical College Hosp.</v>
      </c>
      <c r="CD3028" s="627"/>
      <c r="CE3028" s="627"/>
      <c r="CF3028" s="627"/>
      <c r="CG3028" s="627"/>
      <c r="CH3028" s="627"/>
      <c r="CI3028" s="627"/>
      <c r="CJ3028" s="627"/>
      <c r="CK3028" s="627"/>
      <c r="CN3028" s="394" t="s">
        <v>549</v>
      </c>
      <c r="CO3028" s="393" t="s">
        <v>654</v>
      </c>
      <c r="CP3028" s="393" t="str">
        <f t="shared" si="479"/>
        <v>Rajshahi_Metropolitan_DF Rajshahi Medical College Hosp.</v>
      </c>
      <c r="CQ3028" s="627"/>
      <c r="CR3028" s="627"/>
      <c r="CS3028" s="627"/>
      <c r="CT3028" s="627"/>
      <c r="CU3028" s="627"/>
      <c r="CV3028" s="627"/>
      <c r="CW3028" s="627"/>
      <c r="CX3028" s="627"/>
      <c r="CZ3028" s="394" t="s">
        <v>549</v>
      </c>
      <c r="DA3028" s="393" t="s">
        <v>654</v>
      </c>
      <c r="DB3028" s="393" t="str">
        <f t="shared" si="482"/>
        <v>Rajshahi_Metropolitan_DF Rajshahi Medical College Hosp.</v>
      </c>
      <c r="DC3028" s="566"/>
      <c r="DD3028"/>
      <c r="DE3028" s="394" t="s">
        <v>549</v>
      </c>
      <c r="DF3028" s="393" t="s">
        <v>654</v>
      </c>
      <c r="DG3028" s="393" t="str">
        <f t="shared" si="467"/>
        <v>Rajshahi_Metropolitan_DF Rajshahi Medical College Hosp.</v>
      </c>
      <c r="DH3028" s="566"/>
      <c r="DI3028"/>
      <c r="DJ3028" s="394" t="s">
        <v>549</v>
      </c>
      <c r="DK3028" s="393" t="s">
        <v>654</v>
      </c>
      <c r="DL3028" s="393" t="str">
        <f t="shared" si="468"/>
        <v>Rajshahi_Metropolitan_DF Rajshahi Medical College Hosp.</v>
      </c>
      <c r="DM3028" s="566"/>
      <c r="DN3028"/>
      <c r="DO3028" s="394" t="s">
        <v>549</v>
      </c>
      <c r="DP3028" s="393" t="s">
        <v>654</v>
      </c>
      <c r="DQ3028" s="393" t="str">
        <f t="shared" si="469"/>
        <v>Rajshahi_Metropolitan_DF Rajshahi Medical College Hosp.</v>
      </c>
      <c r="DR3028" s="566"/>
    </row>
    <row r="3029" spans="1:122" ht="15" hidden="1" x14ac:dyDescent="0.25">
      <c r="A3029" s="394" t="s">
        <v>550</v>
      </c>
      <c r="B3029" s="393" t="s">
        <v>655</v>
      </c>
      <c r="C3029" s="393" t="str">
        <f t="shared" si="480"/>
        <v>Rajshahi_Metropolitan_Tilottama Tilottama Bulonpur</v>
      </c>
      <c r="D3029" s="626"/>
      <c r="E3029" s="626"/>
      <c r="F3029" s="626"/>
      <c r="G3029" s="626"/>
      <c r="H3029" s="626"/>
      <c r="I3029" s="626"/>
      <c r="J3029" s="626"/>
      <c r="K3029" s="626"/>
      <c r="L3029" s="626"/>
      <c r="M3029" s="626"/>
      <c r="N3029" s="626"/>
      <c r="O3029" s="626"/>
      <c r="P3029" s="626"/>
      <c r="Q3029" s="626"/>
      <c r="R3029" s="626"/>
      <c r="U3029" s="394" t="s">
        <v>550</v>
      </c>
      <c r="V3029" s="393" t="s">
        <v>655</v>
      </c>
      <c r="W3029" s="393" t="str">
        <f t="shared" si="481"/>
        <v>Rajshahi_Metropolitan_Tilottama Tilottama Bulonpur</v>
      </c>
      <c r="X3029" s="626"/>
      <c r="Y3029" s="626"/>
      <c r="Z3029" s="626"/>
      <c r="AA3029" s="626"/>
      <c r="AB3029" s="626"/>
      <c r="AC3029" s="626"/>
      <c r="AD3029" s="626"/>
      <c r="AE3029" s="626"/>
      <c r="AF3029" s="626"/>
      <c r="AG3029" s="626"/>
      <c r="AH3029" s="626"/>
      <c r="AI3029" s="626"/>
      <c r="AJ3029" s="626"/>
      <c r="AK3029" s="626"/>
      <c r="AL3029" s="626"/>
      <c r="AO3029" s="394" t="s">
        <v>550</v>
      </c>
      <c r="AP3029" s="393" t="s">
        <v>655</v>
      </c>
      <c r="AQ3029" s="393" t="str">
        <f t="shared" si="476"/>
        <v>Rajshahi_Metropolitan_Tilottama Tilottama Bulonpur</v>
      </c>
      <c r="AR3029" s="627"/>
      <c r="AS3029" s="627"/>
      <c r="AT3029" s="627"/>
      <c r="AU3029" s="627"/>
      <c r="AV3029" s="627"/>
      <c r="AW3029" s="627"/>
      <c r="AX3029" s="627"/>
      <c r="AY3029" s="627"/>
      <c r="AZ3029" s="627"/>
      <c r="BA3029" s="627"/>
      <c r="BB3029" s="627"/>
      <c r="BC3029" s="627"/>
      <c r="BD3029" s="627"/>
      <c r="BE3029" s="627"/>
      <c r="BF3029" s="627"/>
      <c r="BH3029" s="394" t="s">
        <v>550</v>
      </c>
      <c r="BI3029" s="393" t="s">
        <v>655</v>
      </c>
      <c r="BJ3029" s="393" t="str">
        <f t="shared" si="477"/>
        <v>Rajshahi_Metropolitan_Tilottama Tilottama Bulonpur</v>
      </c>
      <c r="BK3029" s="627"/>
      <c r="BL3029" s="627"/>
      <c r="BM3029" s="627"/>
      <c r="BN3029" s="627"/>
      <c r="BO3029" s="627"/>
      <c r="BP3029" s="627"/>
      <c r="BQ3029" s="627"/>
      <c r="BR3029" s="627"/>
      <c r="BS3029" s="627"/>
      <c r="BT3029" s="627"/>
      <c r="BU3029" s="627"/>
      <c r="BV3029" s="627"/>
      <c r="BW3029" s="627"/>
      <c r="BX3029" s="627"/>
      <c r="BY3029" s="627"/>
      <c r="CA3029" s="394" t="s">
        <v>550</v>
      </c>
      <c r="CB3029" s="393" t="s">
        <v>655</v>
      </c>
      <c r="CC3029" s="393" t="str">
        <f>CA3029&amp;" "&amp;CB3029</f>
        <v>Rajshahi_Metropolitan_Tilottama Tilottama Bulonpur</v>
      </c>
      <c r="CD3029" s="628"/>
      <c r="CE3029" s="628"/>
      <c r="CF3029" s="628"/>
      <c r="CG3029" s="628"/>
      <c r="CH3029" s="628"/>
      <c r="CI3029" s="628"/>
      <c r="CJ3029" s="628"/>
      <c r="CK3029" s="628"/>
      <c r="CN3029" s="394" t="s">
        <v>550</v>
      </c>
      <c r="CO3029" s="393" t="s">
        <v>655</v>
      </c>
      <c r="CP3029" s="393" t="str">
        <f t="shared" si="479"/>
        <v>Rajshahi_Metropolitan_Tilottama Tilottama Bulonpur</v>
      </c>
      <c r="CQ3029" s="628"/>
      <c r="CR3029" s="628"/>
      <c r="CS3029" s="628"/>
      <c r="CT3029" s="628"/>
      <c r="CU3029" s="628"/>
      <c r="CV3029" s="628"/>
      <c r="CW3029" s="628"/>
      <c r="CX3029" s="628"/>
      <c r="CZ3029" s="394" t="s">
        <v>550</v>
      </c>
      <c r="DA3029" s="393" t="s">
        <v>655</v>
      </c>
      <c r="DB3029" s="393" t="str">
        <f t="shared" si="482"/>
        <v>Rajshahi_Metropolitan_Tilottama Tilottama Bulonpur</v>
      </c>
      <c r="DC3029" s="566"/>
      <c r="DD3029"/>
      <c r="DE3029" s="394" t="s">
        <v>550</v>
      </c>
      <c r="DF3029" s="393" t="s">
        <v>655</v>
      </c>
      <c r="DG3029" s="393" t="str">
        <f t="shared" si="467"/>
        <v>Rajshahi_Metropolitan_Tilottama Tilottama Bulonpur</v>
      </c>
      <c r="DH3029" s="566"/>
      <c r="DI3029"/>
      <c r="DJ3029" s="394" t="s">
        <v>550</v>
      </c>
      <c r="DK3029" s="393" t="s">
        <v>655</v>
      </c>
      <c r="DL3029" s="393" t="str">
        <f t="shared" si="468"/>
        <v>Rajshahi_Metropolitan_Tilottama Tilottama Bulonpur</v>
      </c>
      <c r="DM3029" s="566"/>
      <c r="DN3029"/>
      <c r="DO3029" s="394" t="s">
        <v>550</v>
      </c>
      <c r="DP3029" s="393" t="s">
        <v>655</v>
      </c>
      <c r="DQ3029" s="393" t="str">
        <f t="shared" si="469"/>
        <v>Rajshahi_Metropolitan_Tilottama Tilottama Bulonpur</v>
      </c>
      <c r="DR3029" s="566"/>
    </row>
    <row r="3030" spans="1:122" ht="15" hidden="1" x14ac:dyDescent="0.25">
      <c r="A3030" s="394" t="s">
        <v>550</v>
      </c>
      <c r="B3030" s="393" t="s">
        <v>656</v>
      </c>
      <c r="C3030" s="393" t="str">
        <f t="shared" si="480"/>
        <v>Rajshahi_Metropolitan_Tilottama Tilottama Noadapara</v>
      </c>
      <c r="D3030" s="626"/>
      <c r="E3030" s="626"/>
      <c r="F3030" s="626"/>
      <c r="G3030" s="626"/>
      <c r="H3030" s="626"/>
      <c r="I3030" s="626"/>
      <c r="J3030" s="626"/>
      <c r="K3030" s="626"/>
      <c r="L3030" s="626"/>
      <c r="M3030" s="626"/>
      <c r="N3030" s="626"/>
      <c r="O3030" s="626"/>
      <c r="P3030" s="626"/>
      <c r="Q3030" s="626"/>
      <c r="R3030" s="626"/>
      <c r="U3030" s="394" t="s">
        <v>550</v>
      </c>
      <c r="V3030" s="393" t="s">
        <v>656</v>
      </c>
      <c r="W3030" s="393" t="str">
        <f t="shared" si="481"/>
        <v>Rajshahi_Metropolitan_Tilottama Tilottama Noadapara</v>
      </c>
      <c r="X3030" s="626"/>
      <c r="Y3030" s="626"/>
      <c r="Z3030" s="626"/>
      <c r="AA3030" s="626"/>
      <c r="AB3030" s="626"/>
      <c r="AC3030" s="626"/>
      <c r="AD3030" s="626"/>
      <c r="AE3030" s="626"/>
      <c r="AF3030" s="626"/>
      <c r="AG3030" s="626"/>
      <c r="AH3030" s="626"/>
      <c r="AI3030" s="626"/>
      <c r="AJ3030" s="626"/>
      <c r="AK3030" s="626"/>
      <c r="AL3030" s="626"/>
      <c r="AO3030" s="394" t="s">
        <v>550</v>
      </c>
      <c r="AP3030" s="393" t="s">
        <v>656</v>
      </c>
      <c r="AQ3030" s="393" t="str">
        <f t="shared" si="476"/>
        <v>Rajshahi_Metropolitan_Tilottama Tilottama Noadapara</v>
      </c>
      <c r="AR3030" s="627"/>
      <c r="AS3030" s="627"/>
      <c r="AT3030" s="627"/>
      <c r="AU3030" s="627"/>
      <c r="AV3030" s="627"/>
      <c r="AW3030" s="627"/>
      <c r="AX3030" s="627"/>
      <c r="AY3030" s="627"/>
      <c r="AZ3030" s="627"/>
      <c r="BA3030" s="627"/>
      <c r="BB3030" s="627"/>
      <c r="BC3030" s="627"/>
      <c r="BD3030" s="627"/>
      <c r="BE3030" s="627"/>
      <c r="BF3030" s="627"/>
      <c r="BH3030" s="394" t="s">
        <v>550</v>
      </c>
      <c r="BI3030" s="393" t="s">
        <v>656</v>
      </c>
      <c r="BJ3030" s="393" t="str">
        <f t="shared" si="477"/>
        <v>Rajshahi_Metropolitan_Tilottama Tilottama Noadapara</v>
      </c>
      <c r="BK3030" s="627"/>
      <c r="BL3030" s="627"/>
      <c r="BM3030" s="627"/>
      <c r="BN3030" s="627"/>
      <c r="BO3030" s="627"/>
      <c r="BP3030" s="627"/>
      <c r="BQ3030" s="627"/>
      <c r="BR3030" s="627"/>
      <c r="BS3030" s="627"/>
      <c r="BT3030" s="627"/>
      <c r="BU3030" s="627"/>
      <c r="BV3030" s="627"/>
      <c r="BW3030" s="627"/>
      <c r="BX3030" s="627"/>
      <c r="BY3030" s="627"/>
      <c r="CA3030" s="394" t="s">
        <v>550</v>
      </c>
      <c r="CB3030" s="393" t="s">
        <v>656</v>
      </c>
      <c r="CC3030" s="393" t="str">
        <f>CA3030&amp;" "&amp;CB3030</f>
        <v>Rajshahi_Metropolitan_Tilottama Tilottama Noadapara</v>
      </c>
      <c r="CD3030" s="627"/>
      <c r="CE3030" s="627"/>
      <c r="CF3030" s="627"/>
      <c r="CG3030" s="627"/>
      <c r="CH3030" s="627"/>
      <c r="CI3030" s="627"/>
      <c r="CJ3030" s="627"/>
      <c r="CK3030" s="627"/>
      <c r="CN3030" s="394" t="s">
        <v>550</v>
      </c>
      <c r="CO3030" s="393" t="s">
        <v>656</v>
      </c>
      <c r="CP3030" s="393" t="str">
        <f t="shared" si="479"/>
        <v>Rajshahi_Metropolitan_Tilottama Tilottama Noadapara</v>
      </c>
      <c r="CQ3030" s="627"/>
      <c r="CR3030" s="627"/>
      <c r="CS3030" s="627"/>
      <c r="CT3030" s="627"/>
      <c r="CU3030" s="627"/>
      <c r="CV3030" s="627"/>
      <c r="CW3030" s="627"/>
      <c r="CX3030" s="627"/>
      <c r="CZ3030" s="394" t="s">
        <v>550</v>
      </c>
      <c r="DA3030" s="393" t="s">
        <v>656</v>
      </c>
      <c r="DB3030" s="393" t="str">
        <f t="shared" si="482"/>
        <v>Rajshahi_Metropolitan_Tilottama Tilottama Noadapara</v>
      </c>
      <c r="DC3030" s="566"/>
      <c r="DD3030"/>
      <c r="DE3030" s="394" t="s">
        <v>550</v>
      </c>
      <c r="DF3030" s="393" t="s">
        <v>656</v>
      </c>
      <c r="DG3030" s="393" t="str">
        <f t="shared" si="467"/>
        <v>Rajshahi_Metropolitan_Tilottama Tilottama Noadapara</v>
      </c>
      <c r="DH3030" s="566"/>
      <c r="DI3030"/>
      <c r="DJ3030" s="394" t="s">
        <v>550</v>
      </c>
      <c r="DK3030" s="393" t="s">
        <v>656</v>
      </c>
      <c r="DL3030" s="393" t="str">
        <f t="shared" si="468"/>
        <v>Rajshahi_Metropolitan_Tilottama Tilottama Noadapara</v>
      </c>
      <c r="DM3030" s="566"/>
      <c r="DN3030"/>
      <c r="DO3030" s="394" t="s">
        <v>550</v>
      </c>
      <c r="DP3030" s="393" t="s">
        <v>656</v>
      </c>
      <c r="DQ3030" s="393" t="str">
        <f t="shared" si="469"/>
        <v>Rajshahi_Metropolitan_Tilottama Tilottama Noadapara</v>
      </c>
      <c r="DR3030" s="566"/>
    </row>
    <row r="3031" spans="1:122" ht="15" hidden="1" x14ac:dyDescent="0.25">
      <c r="A3031" s="394" t="s">
        <v>1055</v>
      </c>
      <c r="B3031" s="393" t="s">
        <v>1056</v>
      </c>
      <c r="C3031" s="393" t="str">
        <f>A3031&amp;" "&amp;B3031</f>
        <v>Rajshahi_Metropolitan_BRAC BRAC Kazla, Rajshahi</v>
      </c>
      <c r="D3031" s="626"/>
      <c r="E3031" s="626"/>
      <c r="F3031" s="626"/>
      <c r="G3031" s="626"/>
      <c r="H3031" s="626"/>
      <c r="I3031" s="626"/>
      <c r="J3031" s="626"/>
      <c r="K3031" s="626"/>
      <c r="L3031" s="626"/>
      <c r="M3031" s="626"/>
      <c r="N3031" s="626"/>
      <c r="O3031" s="626"/>
      <c r="P3031" s="626"/>
      <c r="Q3031" s="626"/>
      <c r="R3031" s="626"/>
      <c r="U3031" s="394" t="s">
        <v>1055</v>
      </c>
      <c r="V3031" s="393" t="s">
        <v>1056</v>
      </c>
      <c r="W3031" s="393" t="str">
        <f>U3031&amp;" "&amp;V3031</f>
        <v>Rajshahi_Metropolitan_BRAC BRAC Kazla, Rajshahi</v>
      </c>
      <c r="X3031" s="626"/>
      <c r="Y3031" s="626"/>
      <c r="Z3031" s="626"/>
      <c r="AA3031" s="626"/>
      <c r="AB3031" s="626"/>
      <c r="AC3031" s="626"/>
      <c r="AD3031" s="626"/>
      <c r="AE3031" s="626"/>
      <c r="AF3031" s="626"/>
      <c r="AG3031" s="626"/>
      <c r="AH3031" s="626"/>
      <c r="AI3031" s="626"/>
      <c r="AJ3031" s="626"/>
      <c r="AK3031" s="626"/>
      <c r="AL3031" s="626"/>
      <c r="AO3031" s="394" t="s">
        <v>1055</v>
      </c>
      <c r="AP3031" s="393" t="s">
        <v>1056</v>
      </c>
      <c r="AQ3031" s="393" t="str">
        <f t="shared" si="476"/>
        <v>Rajshahi_Metropolitan_BRAC BRAC Kazla, Rajshahi</v>
      </c>
      <c r="AR3031" s="627"/>
      <c r="AS3031" s="627"/>
      <c r="AT3031" s="627"/>
      <c r="AU3031" s="627"/>
      <c r="AV3031" s="627"/>
      <c r="AW3031" s="627"/>
      <c r="AX3031" s="627"/>
      <c r="AY3031" s="627"/>
      <c r="AZ3031" s="627"/>
      <c r="BA3031" s="627"/>
      <c r="BB3031" s="627"/>
      <c r="BC3031" s="627"/>
      <c r="BD3031" s="627"/>
      <c r="BE3031" s="627"/>
      <c r="BF3031" s="627"/>
      <c r="BH3031" s="394" t="s">
        <v>1055</v>
      </c>
      <c r="BI3031" s="393" t="s">
        <v>1056</v>
      </c>
      <c r="BJ3031" s="393" t="str">
        <f t="shared" si="477"/>
        <v>Rajshahi_Metropolitan_BRAC BRAC Kazla, Rajshahi</v>
      </c>
      <c r="BK3031" s="627"/>
      <c r="BL3031" s="627"/>
      <c r="BM3031" s="627"/>
      <c r="BN3031" s="627"/>
      <c r="BO3031" s="627"/>
      <c r="BP3031" s="627"/>
      <c r="BQ3031" s="627"/>
      <c r="BR3031" s="627"/>
      <c r="BS3031" s="627"/>
      <c r="BT3031" s="627"/>
      <c r="BU3031" s="627"/>
      <c r="BV3031" s="627"/>
      <c r="BW3031" s="627"/>
      <c r="BX3031" s="627"/>
      <c r="BY3031" s="627"/>
      <c r="CA3031" s="394" t="s">
        <v>1055</v>
      </c>
      <c r="CB3031" s="393" t="s">
        <v>1056</v>
      </c>
      <c r="CC3031" s="393" t="str">
        <f t="shared" ref="CC3031:CC3041" si="484">CA3031&amp;" "&amp;CB3031</f>
        <v>Rajshahi_Metropolitan_BRAC BRAC Kazla, Rajshahi</v>
      </c>
      <c r="CD3031" s="627"/>
      <c r="CE3031" s="627"/>
      <c r="CF3031" s="627"/>
      <c r="CG3031" s="627"/>
      <c r="CH3031" s="627"/>
      <c r="CI3031" s="627"/>
      <c r="CJ3031" s="627"/>
      <c r="CK3031" s="627"/>
      <c r="CN3031" s="394" t="s">
        <v>1055</v>
      </c>
      <c r="CO3031" s="393" t="s">
        <v>1056</v>
      </c>
      <c r="CP3031" s="393" t="str">
        <f t="shared" si="479"/>
        <v>Rajshahi_Metropolitan_BRAC BRAC Kazla, Rajshahi</v>
      </c>
      <c r="CQ3031" s="627"/>
      <c r="CR3031" s="627"/>
      <c r="CS3031" s="627"/>
      <c r="CT3031" s="627"/>
      <c r="CU3031" s="627"/>
      <c r="CV3031" s="627"/>
      <c r="CW3031" s="627"/>
      <c r="CX3031" s="627"/>
      <c r="CZ3031" s="394" t="s">
        <v>1055</v>
      </c>
      <c r="DA3031" s="393" t="s">
        <v>1056</v>
      </c>
      <c r="DB3031" s="393" t="str">
        <f t="shared" si="482"/>
        <v>Rajshahi_Metropolitan_BRAC BRAC Kazla, Rajshahi</v>
      </c>
      <c r="DC3031" s="566"/>
      <c r="DD3031"/>
      <c r="DE3031" s="394" t="s">
        <v>1055</v>
      </c>
      <c r="DF3031" s="393" t="s">
        <v>1056</v>
      </c>
      <c r="DG3031" s="393" t="str">
        <f t="shared" si="467"/>
        <v>Rajshahi_Metropolitan_BRAC BRAC Kazla, Rajshahi</v>
      </c>
      <c r="DH3031" s="566"/>
      <c r="DI3031"/>
      <c r="DJ3031" s="394" t="s">
        <v>1055</v>
      </c>
      <c r="DK3031" s="393" t="s">
        <v>1056</v>
      </c>
      <c r="DL3031" s="393" t="str">
        <f t="shared" si="468"/>
        <v>Rajshahi_Metropolitan_BRAC BRAC Kazla, Rajshahi</v>
      </c>
      <c r="DM3031" s="566"/>
      <c r="DN3031"/>
      <c r="DO3031" s="394" t="s">
        <v>1055</v>
      </c>
      <c r="DP3031" s="393" t="s">
        <v>1056</v>
      </c>
      <c r="DQ3031" s="393" t="str">
        <f t="shared" si="469"/>
        <v>Rajshahi_Metropolitan_BRAC BRAC Kazla, Rajshahi</v>
      </c>
      <c r="DR3031" s="566"/>
    </row>
    <row r="3032" spans="1:122" ht="15" hidden="1" x14ac:dyDescent="0.25">
      <c r="A3032" s="394" t="s">
        <v>1024</v>
      </c>
      <c r="B3032" s="393" t="s">
        <v>1025</v>
      </c>
      <c r="C3032" s="393" t="str">
        <f>A3032&amp;" "&amp;B3032</f>
        <v>Rajshahi_Metropolitan_RIC RIC, RCC, PA-01</v>
      </c>
      <c r="D3032" s="626"/>
      <c r="E3032" s="626"/>
      <c r="F3032" s="626"/>
      <c r="G3032" s="626"/>
      <c r="H3032" s="626"/>
      <c r="I3032" s="626"/>
      <c r="J3032" s="626"/>
      <c r="K3032" s="626"/>
      <c r="L3032" s="626"/>
      <c r="M3032" s="626"/>
      <c r="N3032" s="626"/>
      <c r="O3032" s="626"/>
      <c r="P3032" s="626"/>
      <c r="Q3032" s="626"/>
      <c r="R3032" s="626"/>
      <c r="U3032" s="394" t="s">
        <v>1024</v>
      </c>
      <c r="V3032" s="393" t="s">
        <v>1025</v>
      </c>
      <c r="W3032" s="393" t="str">
        <f>U3032&amp;" "&amp;V3032</f>
        <v>Rajshahi_Metropolitan_RIC RIC, RCC, PA-01</v>
      </c>
      <c r="X3032" s="626"/>
      <c r="Y3032" s="626"/>
      <c r="Z3032" s="626"/>
      <c r="AA3032" s="626"/>
      <c r="AB3032" s="626"/>
      <c r="AC3032" s="626"/>
      <c r="AD3032" s="626"/>
      <c r="AE3032" s="626"/>
      <c r="AF3032" s="626"/>
      <c r="AG3032" s="626"/>
      <c r="AH3032" s="626"/>
      <c r="AI3032" s="626"/>
      <c r="AJ3032" s="626"/>
      <c r="AK3032" s="626"/>
      <c r="AL3032" s="626"/>
      <c r="AO3032" s="394" t="s">
        <v>1024</v>
      </c>
      <c r="AP3032" s="393" t="s">
        <v>1025</v>
      </c>
      <c r="AQ3032" s="393" t="str">
        <f t="shared" si="476"/>
        <v>Rajshahi_Metropolitan_RIC RIC, RCC, PA-01</v>
      </c>
      <c r="AR3032" s="627"/>
      <c r="AS3032" s="627"/>
      <c r="AT3032" s="627"/>
      <c r="AU3032" s="627"/>
      <c r="AV3032" s="627"/>
      <c r="AW3032" s="627"/>
      <c r="AX3032" s="627"/>
      <c r="AY3032" s="627"/>
      <c r="AZ3032" s="627"/>
      <c r="BA3032" s="627"/>
      <c r="BB3032" s="627"/>
      <c r="BC3032" s="627"/>
      <c r="BD3032" s="627"/>
      <c r="BE3032" s="627"/>
      <c r="BF3032" s="627"/>
      <c r="BH3032" s="394" t="s">
        <v>1024</v>
      </c>
      <c r="BI3032" s="393" t="s">
        <v>1025</v>
      </c>
      <c r="BJ3032" s="393" t="str">
        <f t="shared" si="477"/>
        <v>Rajshahi_Metropolitan_RIC RIC, RCC, PA-01</v>
      </c>
      <c r="BK3032" s="627"/>
      <c r="BL3032" s="627"/>
      <c r="BM3032" s="627"/>
      <c r="BN3032" s="627"/>
      <c r="BO3032" s="627"/>
      <c r="BP3032" s="627"/>
      <c r="BQ3032" s="627"/>
      <c r="BR3032" s="627"/>
      <c r="BS3032" s="627"/>
      <c r="BT3032" s="627"/>
      <c r="BU3032" s="627"/>
      <c r="BV3032" s="627"/>
      <c r="BW3032" s="627"/>
      <c r="BX3032" s="627"/>
      <c r="BY3032" s="627"/>
      <c r="CA3032" s="394" t="s">
        <v>1024</v>
      </c>
      <c r="CB3032" s="393" t="s">
        <v>1025</v>
      </c>
      <c r="CC3032" s="393" t="str">
        <f t="shared" si="484"/>
        <v>Rajshahi_Metropolitan_RIC RIC, RCC, PA-01</v>
      </c>
      <c r="CD3032" s="627"/>
      <c r="CE3032" s="627"/>
      <c r="CF3032" s="627"/>
      <c r="CG3032" s="627"/>
      <c r="CH3032" s="627"/>
      <c r="CI3032" s="627"/>
      <c r="CJ3032" s="627"/>
      <c r="CK3032" s="627"/>
      <c r="CN3032" s="394" t="s">
        <v>1024</v>
      </c>
      <c r="CO3032" s="393" t="s">
        <v>1025</v>
      </c>
      <c r="CP3032" s="393" t="str">
        <f t="shared" si="479"/>
        <v>Rajshahi_Metropolitan_RIC RIC, RCC, PA-01</v>
      </c>
      <c r="CQ3032" s="627"/>
      <c r="CR3032" s="627"/>
      <c r="CS3032" s="627"/>
      <c r="CT3032" s="627"/>
      <c r="CU3032" s="627"/>
      <c r="CV3032" s="627"/>
      <c r="CW3032" s="627"/>
      <c r="CX3032" s="627"/>
      <c r="CZ3032" s="394" t="s">
        <v>1024</v>
      </c>
      <c r="DA3032" s="393" t="s">
        <v>1025</v>
      </c>
      <c r="DB3032" s="393" t="str">
        <f t="shared" si="482"/>
        <v>Rajshahi_Metropolitan_RIC RIC, RCC, PA-01</v>
      </c>
      <c r="DC3032" s="566"/>
      <c r="DD3032"/>
      <c r="DE3032" s="394" t="s">
        <v>1024</v>
      </c>
      <c r="DF3032" s="393" t="s">
        <v>1025</v>
      </c>
      <c r="DG3032" s="393" t="str">
        <f t="shared" si="467"/>
        <v>Rajshahi_Metropolitan_RIC RIC, RCC, PA-01</v>
      </c>
      <c r="DH3032" s="566"/>
      <c r="DI3032"/>
      <c r="DJ3032" s="394" t="s">
        <v>1024</v>
      </c>
      <c r="DK3032" s="393" t="s">
        <v>1025</v>
      </c>
      <c r="DL3032" s="393" t="str">
        <f t="shared" si="468"/>
        <v>Rajshahi_Metropolitan_RIC RIC, RCC, PA-01</v>
      </c>
      <c r="DM3032" s="566"/>
      <c r="DN3032"/>
      <c r="DO3032" s="394" t="s">
        <v>1024</v>
      </c>
      <c r="DP3032" s="393" t="s">
        <v>1025</v>
      </c>
      <c r="DQ3032" s="393" t="str">
        <f t="shared" si="469"/>
        <v>Rajshahi_Metropolitan_RIC RIC, RCC, PA-01</v>
      </c>
      <c r="DR3032" s="566"/>
    </row>
    <row r="3033" spans="1:122" ht="15" hidden="1" x14ac:dyDescent="0.25">
      <c r="A3033" s="394" t="s">
        <v>1184</v>
      </c>
      <c r="B3033" s="397" t="s">
        <v>1006</v>
      </c>
      <c r="C3033" s="393" t="str">
        <f>A3033&amp;" "&amp;B3033</f>
        <v>Sylhet_Metropolitan_AAS Ashar Alo Society</v>
      </c>
      <c r="D3033" s="626"/>
      <c r="E3033" s="626"/>
      <c r="F3033" s="626"/>
      <c r="G3033" s="626"/>
      <c r="H3033" s="626"/>
      <c r="I3033" s="626"/>
      <c r="J3033" s="626"/>
      <c r="K3033" s="626"/>
      <c r="L3033" s="626"/>
      <c r="M3033" s="626"/>
      <c r="N3033" s="626"/>
      <c r="O3033" s="626"/>
      <c r="P3033" s="626"/>
      <c r="Q3033" s="626"/>
      <c r="R3033" s="626"/>
      <c r="U3033" s="394" t="s">
        <v>1184</v>
      </c>
      <c r="V3033" s="438" t="s">
        <v>1006</v>
      </c>
      <c r="W3033" s="439" t="str">
        <f>U3033&amp;" "&amp;V3033</f>
        <v>Sylhet_Metropolitan_AAS Ashar Alo Society</v>
      </c>
      <c r="X3033" s="626"/>
      <c r="Y3033" s="626"/>
      <c r="Z3033" s="626"/>
      <c r="AA3033" s="626"/>
      <c r="AB3033" s="626"/>
      <c r="AC3033" s="626"/>
      <c r="AD3033" s="626"/>
      <c r="AE3033" s="626"/>
      <c r="AF3033" s="626"/>
      <c r="AG3033" s="626"/>
      <c r="AH3033" s="626"/>
      <c r="AI3033" s="626"/>
      <c r="AJ3033" s="626"/>
      <c r="AK3033" s="626"/>
      <c r="AL3033" s="626"/>
      <c r="AO3033" s="394" t="s">
        <v>1184</v>
      </c>
      <c r="AP3033" s="438" t="s">
        <v>1006</v>
      </c>
      <c r="AQ3033" s="439" t="str">
        <f t="shared" si="476"/>
        <v>Sylhet_Metropolitan_AAS Ashar Alo Society</v>
      </c>
      <c r="AR3033" s="627"/>
      <c r="AS3033" s="627"/>
      <c r="AT3033" s="627"/>
      <c r="AU3033" s="627"/>
      <c r="AV3033" s="627"/>
      <c r="AW3033" s="627"/>
      <c r="AX3033" s="627"/>
      <c r="AY3033" s="627"/>
      <c r="AZ3033" s="627"/>
      <c r="BA3033" s="627"/>
      <c r="BB3033" s="627"/>
      <c r="BC3033" s="627"/>
      <c r="BD3033" s="627"/>
      <c r="BE3033" s="627"/>
      <c r="BF3033" s="627"/>
      <c r="BH3033" s="394" t="s">
        <v>1184</v>
      </c>
      <c r="BI3033" s="438" t="s">
        <v>1006</v>
      </c>
      <c r="BJ3033" s="439" t="str">
        <f t="shared" si="477"/>
        <v>Sylhet_Metropolitan_AAS Ashar Alo Society</v>
      </c>
      <c r="BK3033" s="627"/>
      <c r="BL3033" s="627"/>
      <c r="BM3033" s="627"/>
      <c r="BN3033" s="627"/>
      <c r="BO3033" s="627"/>
      <c r="BP3033" s="627"/>
      <c r="BQ3033" s="627"/>
      <c r="BR3033" s="627"/>
      <c r="BS3033" s="627"/>
      <c r="BT3033" s="627"/>
      <c r="BU3033" s="627"/>
      <c r="BV3033" s="627"/>
      <c r="BW3033" s="627"/>
      <c r="BX3033" s="627"/>
      <c r="BY3033" s="627"/>
      <c r="CA3033" s="394" t="s">
        <v>1184</v>
      </c>
      <c r="CB3033" s="438" t="s">
        <v>1006</v>
      </c>
      <c r="CC3033" s="439" t="str">
        <f>CA3033&amp;" "&amp;CB3033</f>
        <v>Sylhet_Metropolitan_AAS Ashar Alo Society</v>
      </c>
      <c r="CD3033" s="627"/>
      <c r="CE3033" s="627"/>
      <c r="CF3033" s="627"/>
      <c r="CG3033" s="627"/>
      <c r="CH3033" s="627"/>
      <c r="CI3033" s="627"/>
      <c r="CJ3033" s="627"/>
      <c r="CK3033" s="627"/>
      <c r="CN3033" s="394" t="s">
        <v>1184</v>
      </c>
      <c r="CO3033" s="438" t="s">
        <v>1006</v>
      </c>
      <c r="CP3033" s="439" t="str">
        <f t="shared" si="479"/>
        <v>Sylhet_Metropolitan_AAS Ashar Alo Society</v>
      </c>
      <c r="CQ3033" s="627"/>
      <c r="CR3033" s="627"/>
      <c r="CS3033" s="627"/>
      <c r="CT3033" s="627"/>
      <c r="CU3033" s="627"/>
      <c r="CV3033" s="627"/>
      <c r="CW3033" s="627"/>
      <c r="CX3033" s="627"/>
      <c r="CZ3033" s="394" t="s">
        <v>1184</v>
      </c>
      <c r="DA3033" s="438" t="s">
        <v>1006</v>
      </c>
      <c r="DB3033" s="439" t="str">
        <f t="shared" si="482"/>
        <v>Sylhet_Metropolitan_AAS Ashar Alo Society</v>
      </c>
      <c r="DC3033" s="566"/>
      <c r="DD3033"/>
      <c r="DE3033" s="394" t="s">
        <v>1184</v>
      </c>
      <c r="DF3033" s="438" t="s">
        <v>1006</v>
      </c>
      <c r="DG3033" s="439" t="str">
        <f t="shared" si="467"/>
        <v>Sylhet_Metropolitan_AAS Ashar Alo Society</v>
      </c>
      <c r="DH3033" s="566"/>
      <c r="DI3033"/>
      <c r="DJ3033" s="394" t="s">
        <v>1184</v>
      </c>
      <c r="DK3033" s="438" t="s">
        <v>1006</v>
      </c>
      <c r="DL3033" s="439" t="str">
        <f t="shared" si="468"/>
        <v>Sylhet_Metropolitan_AAS Ashar Alo Society</v>
      </c>
      <c r="DM3033" s="566"/>
      <c r="DN3033"/>
      <c r="DO3033" s="394" t="s">
        <v>1184</v>
      </c>
      <c r="DP3033" s="438" t="s">
        <v>1006</v>
      </c>
      <c r="DQ3033" s="439" t="str">
        <f t="shared" si="469"/>
        <v>Sylhet_Metropolitan_AAS Ashar Alo Society</v>
      </c>
      <c r="DR3033" s="566"/>
    </row>
    <row r="3034" spans="1:122" ht="15" hidden="1" x14ac:dyDescent="0.25">
      <c r="A3034" s="394" t="s">
        <v>547</v>
      </c>
      <c r="B3034" s="393" t="s">
        <v>647</v>
      </c>
      <c r="C3034" s="393" t="str">
        <f t="shared" si="480"/>
        <v>Sylhet_Metropolitan_BRAC BRAC: Ragib Rabeya Hospital (Jalalabad)</v>
      </c>
      <c r="D3034" s="626"/>
      <c r="E3034" s="626"/>
      <c r="F3034" s="626"/>
      <c r="G3034" s="626"/>
      <c r="H3034" s="626"/>
      <c r="I3034" s="626"/>
      <c r="J3034" s="626"/>
      <c r="K3034" s="626"/>
      <c r="L3034" s="626"/>
      <c r="M3034" s="626"/>
      <c r="N3034" s="626"/>
      <c r="O3034" s="626"/>
      <c r="P3034" s="626"/>
      <c r="Q3034" s="626"/>
      <c r="R3034" s="626"/>
      <c r="U3034" s="394" t="s">
        <v>547</v>
      </c>
      <c r="V3034" s="393" t="s">
        <v>647</v>
      </c>
      <c r="W3034" s="393" t="str">
        <f t="shared" si="481"/>
        <v>Sylhet_Metropolitan_BRAC BRAC: Ragib Rabeya Hospital (Jalalabad)</v>
      </c>
      <c r="X3034" s="626"/>
      <c r="Y3034" s="626"/>
      <c r="Z3034" s="626"/>
      <c r="AA3034" s="626"/>
      <c r="AB3034" s="626"/>
      <c r="AC3034" s="626"/>
      <c r="AD3034" s="626"/>
      <c r="AE3034" s="626"/>
      <c r="AF3034" s="626"/>
      <c r="AG3034" s="626"/>
      <c r="AH3034" s="626"/>
      <c r="AI3034" s="626"/>
      <c r="AJ3034" s="626"/>
      <c r="AK3034" s="626"/>
      <c r="AL3034" s="626"/>
      <c r="AO3034" s="394" t="s">
        <v>547</v>
      </c>
      <c r="AP3034" s="393" t="s">
        <v>647</v>
      </c>
      <c r="AQ3034" s="393" t="str">
        <f t="shared" si="476"/>
        <v>Sylhet_Metropolitan_BRAC BRAC: Ragib Rabeya Hospital (Jalalabad)</v>
      </c>
      <c r="AR3034" s="627"/>
      <c r="AS3034" s="627"/>
      <c r="AT3034" s="627"/>
      <c r="AU3034" s="627"/>
      <c r="AV3034" s="627"/>
      <c r="AW3034" s="627"/>
      <c r="AX3034" s="627"/>
      <c r="AY3034" s="627"/>
      <c r="AZ3034" s="627"/>
      <c r="BA3034" s="627"/>
      <c r="BB3034" s="627"/>
      <c r="BC3034" s="627"/>
      <c r="BD3034" s="627"/>
      <c r="BE3034" s="627"/>
      <c r="BF3034" s="627"/>
      <c r="BH3034" s="394" t="s">
        <v>547</v>
      </c>
      <c r="BI3034" s="393" t="s">
        <v>647</v>
      </c>
      <c r="BJ3034" s="393" t="str">
        <f t="shared" si="477"/>
        <v>Sylhet_Metropolitan_BRAC BRAC: Ragib Rabeya Hospital (Jalalabad)</v>
      </c>
      <c r="BK3034" s="627"/>
      <c r="BL3034" s="627"/>
      <c r="BM3034" s="627"/>
      <c r="BN3034" s="627"/>
      <c r="BO3034" s="627"/>
      <c r="BP3034" s="627"/>
      <c r="BQ3034" s="627"/>
      <c r="BR3034" s="627"/>
      <c r="BS3034" s="627"/>
      <c r="BT3034" s="627"/>
      <c r="BU3034" s="627"/>
      <c r="BV3034" s="627"/>
      <c r="BW3034" s="627"/>
      <c r="BX3034" s="627"/>
      <c r="BY3034" s="627"/>
      <c r="CA3034" s="394" t="s">
        <v>547</v>
      </c>
      <c r="CB3034" s="393" t="s">
        <v>647</v>
      </c>
      <c r="CC3034" s="393" t="str">
        <f t="shared" si="484"/>
        <v>Sylhet_Metropolitan_BRAC BRAC: Ragib Rabeya Hospital (Jalalabad)</v>
      </c>
      <c r="CD3034" s="627"/>
      <c r="CE3034" s="627"/>
      <c r="CF3034" s="627"/>
      <c r="CG3034" s="627"/>
      <c r="CH3034" s="627"/>
      <c r="CI3034" s="627"/>
      <c r="CJ3034" s="627"/>
      <c r="CK3034" s="627"/>
      <c r="CN3034" s="394" t="s">
        <v>547</v>
      </c>
      <c r="CO3034" s="393" t="s">
        <v>647</v>
      </c>
      <c r="CP3034" s="393" t="str">
        <f t="shared" si="479"/>
        <v>Sylhet_Metropolitan_BRAC BRAC: Ragib Rabeya Hospital (Jalalabad)</v>
      </c>
      <c r="CQ3034" s="627"/>
      <c r="CR3034" s="627"/>
      <c r="CS3034" s="627"/>
      <c r="CT3034" s="627"/>
      <c r="CU3034" s="627"/>
      <c r="CV3034" s="627"/>
      <c r="CW3034" s="627"/>
      <c r="CX3034" s="627"/>
      <c r="CZ3034" s="394" t="s">
        <v>547</v>
      </c>
      <c r="DA3034" s="393" t="s">
        <v>647</v>
      </c>
      <c r="DB3034" s="393" t="str">
        <f t="shared" si="482"/>
        <v>Sylhet_Metropolitan_BRAC BRAC: Ragib Rabeya Hospital (Jalalabad)</v>
      </c>
      <c r="DC3034" s="566"/>
      <c r="DD3034"/>
      <c r="DE3034" s="394" t="s">
        <v>547</v>
      </c>
      <c r="DF3034" s="393" t="s">
        <v>647</v>
      </c>
      <c r="DG3034" s="393" t="str">
        <f t="shared" ref="DG3034:DG3041" si="485">DE3034&amp;" "&amp;DF3034</f>
        <v>Sylhet_Metropolitan_BRAC BRAC: Ragib Rabeya Hospital (Jalalabad)</v>
      </c>
      <c r="DH3034" s="566"/>
      <c r="DI3034"/>
      <c r="DJ3034" s="394" t="s">
        <v>547</v>
      </c>
      <c r="DK3034" s="393" t="s">
        <v>647</v>
      </c>
      <c r="DL3034" s="393" t="str">
        <f t="shared" si="468"/>
        <v>Sylhet_Metropolitan_BRAC BRAC: Ragib Rabeya Hospital (Jalalabad)</v>
      </c>
      <c r="DM3034" s="566"/>
      <c r="DN3034"/>
      <c r="DO3034" s="394" t="s">
        <v>547</v>
      </c>
      <c r="DP3034" s="393" t="s">
        <v>647</v>
      </c>
      <c r="DQ3034" s="393" t="str">
        <f t="shared" si="469"/>
        <v>Sylhet_Metropolitan_BRAC BRAC: Ragib Rabeya Hospital (Jalalabad)</v>
      </c>
      <c r="DR3034" s="566"/>
    </row>
    <row r="3035" spans="1:122" ht="15" hidden="1" x14ac:dyDescent="0.25">
      <c r="A3035" s="394" t="s">
        <v>547</v>
      </c>
      <c r="B3035" s="393" t="s">
        <v>648</v>
      </c>
      <c r="C3035" s="393" t="str">
        <f t="shared" si="480"/>
        <v>Sylhet_Metropolitan_BRAC BRAC: Sylhet Jail</v>
      </c>
      <c r="D3035" s="626"/>
      <c r="E3035" s="626"/>
      <c r="F3035" s="626"/>
      <c r="G3035" s="626"/>
      <c r="H3035" s="626"/>
      <c r="I3035" s="626"/>
      <c r="J3035" s="626"/>
      <c r="K3035" s="626"/>
      <c r="L3035" s="626"/>
      <c r="M3035" s="626"/>
      <c r="N3035" s="626"/>
      <c r="O3035" s="626"/>
      <c r="P3035" s="626"/>
      <c r="Q3035" s="626"/>
      <c r="R3035" s="626"/>
      <c r="U3035" s="394" t="s">
        <v>547</v>
      </c>
      <c r="V3035" s="393" t="s">
        <v>648</v>
      </c>
      <c r="W3035" s="393" t="str">
        <f t="shared" si="481"/>
        <v>Sylhet_Metropolitan_BRAC BRAC: Sylhet Jail</v>
      </c>
      <c r="X3035" s="626"/>
      <c r="Y3035" s="626"/>
      <c r="Z3035" s="626"/>
      <c r="AA3035" s="626"/>
      <c r="AB3035" s="626"/>
      <c r="AC3035" s="626"/>
      <c r="AD3035" s="626"/>
      <c r="AE3035" s="626"/>
      <c r="AF3035" s="626"/>
      <c r="AG3035" s="626"/>
      <c r="AH3035" s="626"/>
      <c r="AI3035" s="626"/>
      <c r="AJ3035" s="626"/>
      <c r="AK3035" s="626"/>
      <c r="AL3035" s="626"/>
      <c r="AO3035" s="394" t="s">
        <v>547</v>
      </c>
      <c r="AP3035" s="393" t="s">
        <v>648</v>
      </c>
      <c r="AQ3035" s="393" t="str">
        <f t="shared" si="476"/>
        <v>Sylhet_Metropolitan_BRAC BRAC: Sylhet Jail</v>
      </c>
      <c r="AR3035" s="627"/>
      <c r="AS3035" s="627"/>
      <c r="AT3035" s="627"/>
      <c r="AU3035" s="627"/>
      <c r="AV3035" s="627"/>
      <c r="AW3035" s="627"/>
      <c r="AX3035" s="627"/>
      <c r="AY3035" s="627"/>
      <c r="AZ3035" s="627"/>
      <c r="BA3035" s="627"/>
      <c r="BB3035" s="627"/>
      <c r="BC3035" s="627"/>
      <c r="BD3035" s="627"/>
      <c r="BE3035" s="627"/>
      <c r="BF3035" s="627"/>
      <c r="BH3035" s="394" t="s">
        <v>547</v>
      </c>
      <c r="BI3035" s="393" t="s">
        <v>648</v>
      </c>
      <c r="BJ3035" s="393" t="str">
        <f t="shared" si="477"/>
        <v>Sylhet_Metropolitan_BRAC BRAC: Sylhet Jail</v>
      </c>
      <c r="BK3035" s="627"/>
      <c r="BL3035" s="627"/>
      <c r="BM3035" s="627"/>
      <c r="BN3035" s="627"/>
      <c r="BO3035" s="627"/>
      <c r="BP3035" s="627"/>
      <c r="BQ3035" s="627"/>
      <c r="BR3035" s="627"/>
      <c r="BS3035" s="627"/>
      <c r="BT3035" s="627"/>
      <c r="BU3035" s="627"/>
      <c r="BV3035" s="627"/>
      <c r="BW3035" s="627"/>
      <c r="BX3035" s="627"/>
      <c r="BY3035" s="627"/>
      <c r="CA3035" s="394" t="s">
        <v>547</v>
      </c>
      <c r="CB3035" s="393" t="s">
        <v>648</v>
      </c>
      <c r="CC3035" s="393" t="str">
        <f t="shared" si="484"/>
        <v>Sylhet_Metropolitan_BRAC BRAC: Sylhet Jail</v>
      </c>
      <c r="CD3035" s="627"/>
      <c r="CE3035" s="627"/>
      <c r="CF3035" s="627"/>
      <c r="CG3035" s="627"/>
      <c r="CH3035" s="627"/>
      <c r="CI3035" s="627"/>
      <c r="CJ3035" s="627"/>
      <c r="CK3035" s="627"/>
      <c r="CN3035" s="394" t="s">
        <v>547</v>
      </c>
      <c r="CO3035" s="393" t="s">
        <v>648</v>
      </c>
      <c r="CP3035" s="393" t="str">
        <f t="shared" si="479"/>
        <v>Sylhet_Metropolitan_BRAC BRAC: Sylhet Jail</v>
      </c>
      <c r="CQ3035" s="627"/>
      <c r="CR3035" s="627"/>
      <c r="CS3035" s="627"/>
      <c r="CT3035" s="627"/>
      <c r="CU3035" s="627"/>
      <c r="CV3035" s="627"/>
      <c r="CW3035" s="627"/>
      <c r="CX3035" s="627"/>
      <c r="CZ3035" s="394" t="s">
        <v>547</v>
      </c>
      <c r="DA3035" s="393" t="s">
        <v>648</v>
      </c>
      <c r="DB3035" s="393" t="str">
        <f t="shared" si="482"/>
        <v>Sylhet_Metropolitan_BRAC BRAC: Sylhet Jail</v>
      </c>
      <c r="DC3035" s="566"/>
      <c r="DD3035"/>
      <c r="DE3035" s="394" t="s">
        <v>547</v>
      </c>
      <c r="DF3035" s="393" t="s">
        <v>648</v>
      </c>
      <c r="DG3035" s="393" t="str">
        <f t="shared" si="485"/>
        <v>Sylhet_Metropolitan_BRAC BRAC: Sylhet Jail</v>
      </c>
      <c r="DH3035" s="566"/>
      <c r="DI3035"/>
      <c r="DJ3035" s="394" t="s">
        <v>547</v>
      </c>
      <c r="DK3035" s="393" t="s">
        <v>648</v>
      </c>
      <c r="DL3035" s="393" t="str">
        <f t="shared" si="468"/>
        <v>Sylhet_Metropolitan_BRAC BRAC: Sylhet Jail</v>
      </c>
      <c r="DM3035" s="566"/>
      <c r="DN3035"/>
      <c r="DO3035" s="394" t="s">
        <v>547</v>
      </c>
      <c r="DP3035" s="393" t="s">
        <v>648</v>
      </c>
      <c r="DQ3035" s="393" t="str">
        <f t="shared" si="469"/>
        <v>Sylhet_Metropolitan_BRAC BRAC: Sylhet Jail</v>
      </c>
      <c r="DR3035" s="566"/>
    </row>
    <row r="3036" spans="1:122" ht="15" hidden="1" x14ac:dyDescent="0.25">
      <c r="A3036" s="394" t="s">
        <v>547</v>
      </c>
      <c r="B3036" s="393" t="s">
        <v>649</v>
      </c>
      <c r="C3036" s="393" t="str">
        <f t="shared" si="480"/>
        <v>Sylhet_Metropolitan_BRAC BRAC: Sylhet Osmani Medical College Hosp.</v>
      </c>
      <c r="D3036" s="626"/>
      <c r="E3036" s="626"/>
      <c r="F3036" s="626"/>
      <c r="G3036" s="626"/>
      <c r="H3036" s="626"/>
      <c r="I3036" s="626"/>
      <c r="J3036" s="626"/>
      <c r="K3036" s="626"/>
      <c r="L3036" s="626"/>
      <c r="M3036" s="626"/>
      <c r="N3036" s="626"/>
      <c r="O3036" s="626"/>
      <c r="P3036" s="626"/>
      <c r="Q3036" s="626"/>
      <c r="R3036" s="626"/>
      <c r="U3036" s="394" t="s">
        <v>547</v>
      </c>
      <c r="V3036" s="393" t="s">
        <v>649</v>
      </c>
      <c r="W3036" s="393" t="str">
        <f t="shared" si="481"/>
        <v>Sylhet_Metropolitan_BRAC BRAC: Sylhet Osmani Medical College Hosp.</v>
      </c>
      <c r="X3036" s="626"/>
      <c r="Y3036" s="626"/>
      <c r="Z3036" s="626"/>
      <c r="AA3036" s="626"/>
      <c r="AB3036" s="626"/>
      <c r="AC3036" s="626"/>
      <c r="AD3036" s="626"/>
      <c r="AE3036" s="626"/>
      <c r="AF3036" s="626"/>
      <c r="AG3036" s="626"/>
      <c r="AH3036" s="626"/>
      <c r="AI3036" s="626"/>
      <c r="AJ3036" s="626"/>
      <c r="AK3036" s="626"/>
      <c r="AL3036" s="626"/>
      <c r="AO3036" s="394" t="s">
        <v>547</v>
      </c>
      <c r="AP3036" s="393" t="s">
        <v>649</v>
      </c>
      <c r="AQ3036" s="393" t="str">
        <f t="shared" si="476"/>
        <v>Sylhet_Metropolitan_BRAC BRAC: Sylhet Osmani Medical College Hosp.</v>
      </c>
      <c r="AR3036" s="627"/>
      <c r="AS3036" s="627"/>
      <c r="AT3036" s="627"/>
      <c r="AU3036" s="627"/>
      <c r="AV3036" s="627"/>
      <c r="AW3036" s="627"/>
      <c r="AX3036" s="627"/>
      <c r="AY3036" s="627"/>
      <c r="AZ3036" s="627"/>
      <c r="BA3036" s="627"/>
      <c r="BB3036" s="627"/>
      <c r="BC3036" s="627"/>
      <c r="BD3036" s="627"/>
      <c r="BE3036" s="627"/>
      <c r="BF3036" s="627"/>
      <c r="BH3036" s="394" t="s">
        <v>547</v>
      </c>
      <c r="BI3036" s="393" t="s">
        <v>649</v>
      </c>
      <c r="BJ3036" s="393" t="str">
        <f t="shared" si="477"/>
        <v>Sylhet_Metropolitan_BRAC BRAC: Sylhet Osmani Medical College Hosp.</v>
      </c>
      <c r="BK3036" s="627"/>
      <c r="BL3036" s="627"/>
      <c r="BM3036" s="627"/>
      <c r="BN3036" s="627"/>
      <c r="BO3036" s="627"/>
      <c r="BP3036" s="627"/>
      <c r="BQ3036" s="627"/>
      <c r="BR3036" s="627"/>
      <c r="BS3036" s="627"/>
      <c r="BT3036" s="627"/>
      <c r="BU3036" s="627"/>
      <c r="BV3036" s="627"/>
      <c r="BW3036" s="627"/>
      <c r="BX3036" s="627"/>
      <c r="BY3036" s="627"/>
      <c r="CA3036" s="394" t="s">
        <v>547</v>
      </c>
      <c r="CB3036" s="393" t="s">
        <v>649</v>
      </c>
      <c r="CC3036" s="393" t="str">
        <f t="shared" si="484"/>
        <v>Sylhet_Metropolitan_BRAC BRAC: Sylhet Osmani Medical College Hosp.</v>
      </c>
      <c r="CD3036" s="627"/>
      <c r="CE3036" s="627"/>
      <c r="CF3036" s="627"/>
      <c r="CG3036" s="627"/>
      <c r="CH3036" s="627"/>
      <c r="CI3036" s="627"/>
      <c r="CJ3036" s="627"/>
      <c r="CK3036" s="627"/>
      <c r="CN3036" s="394" t="s">
        <v>547</v>
      </c>
      <c r="CO3036" s="393" t="s">
        <v>649</v>
      </c>
      <c r="CP3036" s="393" t="str">
        <f t="shared" si="479"/>
        <v>Sylhet_Metropolitan_BRAC BRAC: Sylhet Osmani Medical College Hosp.</v>
      </c>
      <c r="CQ3036" s="627"/>
      <c r="CR3036" s="627"/>
      <c r="CS3036" s="627"/>
      <c r="CT3036" s="627"/>
      <c r="CU3036" s="627"/>
      <c r="CV3036" s="627"/>
      <c r="CW3036" s="627"/>
      <c r="CX3036" s="627"/>
      <c r="CZ3036" s="394" t="s">
        <v>547</v>
      </c>
      <c r="DA3036" s="393" t="s">
        <v>649</v>
      </c>
      <c r="DB3036" s="393" t="str">
        <f t="shared" si="482"/>
        <v>Sylhet_Metropolitan_BRAC BRAC: Sylhet Osmani Medical College Hosp.</v>
      </c>
      <c r="DC3036" s="566"/>
      <c r="DD3036"/>
      <c r="DE3036" s="394" t="s">
        <v>547</v>
      </c>
      <c r="DF3036" s="393" t="s">
        <v>649</v>
      </c>
      <c r="DG3036" s="393" t="str">
        <f t="shared" si="485"/>
        <v>Sylhet_Metropolitan_BRAC BRAC: Sylhet Osmani Medical College Hosp.</v>
      </c>
      <c r="DH3036" s="566"/>
      <c r="DI3036"/>
      <c r="DJ3036" s="394" t="s">
        <v>547</v>
      </c>
      <c r="DK3036" s="393" t="s">
        <v>649</v>
      </c>
      <c r="DL3036" s="393" t="str">
        <f t="shared" si="468"/>
        <v>Sylhet_Metropolitan_BRAC BRAC: Sylhet Osmani Medical College Hosp.</v>
      </c>
      <c r="DM3036" s="566"/>
      <c r="DN3036"/>
      <c r="DO3036" s="394" t="s">
        <v>547</v>
      </c>
      <c r="DP3036" s="393" t="s">
        <v>649</v>
      </c>
      <c r="DQ3036" s="393" t="str">
        <f t="shared" si="469"/>
        <v>Sylhet_Metropolitan_BRAC BRAC: Sylhet Osmani Medical College Hosp.</v>
      </c>
      <c r="DR3036" s="566"/>
    </row>
    <row r="3037" spans="1:122" ht="15" hidden="1" x14ac:dyDescent="0.25">
      <c r="A3037" s="394" t="s">
        <v>547</v>
      </c>
      <c r="B3037" s="393" t="s">
        <v>650</v>
      </c>
      <c r="C3037" s="393" t="str">
        <f t="shared" si="480"/>
        <v>Sylhet_Metropolitan_BRAC BRAC: North East Medical College Hospital (South Surma)</v>
      </c>
      <c r="D3037" s="626"/>
      <c r="E3037" s="626"/>
      <c r="F3037" s="626"/>
      <c r="G3037" s="626"/>
      <c r="H3037" s="626"/>
      <c r="I3037" s="626"/>
      <c r="J3037" s="626"/>
      <c r="K3037" s="626"/>
      <c r="L3037" s="626"/>
      <c r="M3037" s="626"/>
      <c r="N3037" s="626"/>
      <c r="O3037" s="626"/>
      <c r="P3037" s="626"/>
      <c r="Q3037" s="626"/>
      <c r="R3037" s="626"/>
      <c r="U3037" s="394" t="s">
        <v>547</v>
      </c>
      <c r="V3037" s="393" t="s">
        <v>650</v>
      </c>
      <c r="W3037" s="393" t="str">
        <f t="shared" si="481"/>
        <v>Sylhet_Metropolitan_BRAC BRAC: North East Medical College Hospital (South Surma)</v>
      </c>
      <c r="X3037" s="626"/>
      <c r="Y3037" s="626"/>
      <c r="Z3037" s="626"/>
      <c r="AA3037" s="626"/>
      <c r="AB3037" s="626"/>
      <c r="AC3037" s="626"/>
      <c r="AD3037" s="626"/>
      <c r="AE3037" s="626"/>
      <c r="AF3037" s="626"/>
      <c r="AG3037" s="626"/>
      <c r="AH3037" s="626"/>
      <c r="AI3037" s="626"/>
      <c r="AJ3037" s="626"/>
      <c r="AK3037" s="626"/>
      <c r="AL3037" s="626"/>
      <c r="AO3037" s="394" t="s">
        <v>547</v>
      </c>
      <c r="AP3037" s="393" t="s">
        <v>650</v>
      </c>
      <c r="AQ3037" s="393" t="str">
        <f t="shared" si="476"/>
        <v>Sylhet_Metropolitan_BRAC BRAC: North East Medical College Hospital (South Surma)</v>
      </c>
      <c r="AR3037" s="627"/>
      <c r="AS3037" s="627"/>
      <c r="AT3037" s="627"/>
      <c r="AU3037" s="627"/>
      <c r="AV3037" s="627"/>
      <c r="AW3037" s="627"/>
      <c r="AX3037" s="627"/>
      <c r="AY3037" s="627"/>
      <c r="AZ3037" s="627"/>
      <c r="BA3037" s="627"/>
      <c r="BB3037" s="627"/>
      <c r="BC3037" s="627"/>
      <c r="BD3037" s="627"/>
      <c r="BE3037" s="627"/>
      <c r="BF3037" s="627"/>
      <c r="BH3037" s="394" t="s">
        <v>547</v>
      </c>
      <c r="BI3037" s="393" t="s">
        <v>650</v>
      </c>
      <c r="BJ3037" s="393" t="str">
        <f t="shared" si="477"/>
        <v>Sylhet_Metropolitan_BRAC BRAC: North East Medical College Hospital (South Surma)</v>
      </c>
      <c r="BK3037" s="627"/>
      <c r="BL3037" s="627"/>
      <c r="BM3037" s="627"/>
      <c r="BN3037" s="627"/>
      <c r="BO3037" s="627"/>
      <c r="BP3037" s="627"/>
      <c r="BQ3037" s="627"/>
      <c r="BR3037" s="627"/>
      <c r="BS3037" s="627"/>
      <c r="BT3037" s="627"/>
      <c r="BU3037" s="627"/>
      <c r="BV3037" s="627"/>
      <c r="BW3037" s="627"/>
      <c r="BX3037" s="627"/>
      <c r="BY3037" s="627"/>
      <c r="CA3037" s="394" t="s">
        <v>547</v>
      </c>
      <c r="CB3037" s="393" t="s">
        <v>650</v>
      </c>
      <c r="CC3037" s="393" t="str">
        <f t="shared" si="484"/>
        <v>Sylhet_Metropolitan_BRAC BRAC: North East Medical College Hospital (South Surma)</v>
      </c>
      <c r="CD3037" s="627"/>
      <c r="CE3037" s="627"/>
      <c r="CF3037" s="627"/>
      <c r="CG3037" s="627"/>
      <c r="CH3037" s="627"/>
      <c r="CI3037" s="627"/>
      <c r="CJ3037" s="627"/>
      <c r="CK3037" s="627"/>
      <c r="CN3037" s="394" t="s">
        <v>547</v>
      </c>
      <c r="CO3037" s="393" t="s">
        <v>650</v>
      </c>
      <c r="CP3037" s="393" t="str">
        <f t="shared" si="479"/>
        <v>Sylhet_Metropolitan_BRAC BRAC: North East Medical College Hospital (South Surma)</v>
      </c>
      <c r="CQ3037" s="627"/>
      <c r="CR3037" s="627"/>
      <c r="CS3037" s="627"/>
      <c r="CT3037" s="627"/>
      <c r="CU3037" s="627"/>
      <c r="CV3037" s="627"/>
      <c r="CW3037" s="627"/>
      <c r="CX3037" s="627"/>
      <c r="CZ3037" s="394" t="s">
        <v>547</v>
      </c>
      <c r="DA3037" s="393" t="s">
        <v>650</v>
      </c>
      <c r="DB3037" s="393" t="str">
        <f t="shared" si="482"/>
        <v>Sylhet_Metropolitan_BRAC BRAC: North East Medical College Hospital (South Surma)</v>
      </c>
      <c r="DC3037" s="566"/>
      <c r="DD3037"/>
      <c r="DE3037" s="394" t="s">
        <v>547</v>
      </c>
      <c r="DF3037" s="393" t="s">
        <v>650</v>
      </c>
      <c r="DG3037" s="393" t="str">
        <f t="shared" si="485"/>
        <v>Sylhet_Metropolitan_BRAC BRAC: North East Medical College Hospital (South Surma)</v>
      </c>
      <c r="DH3037" s="566"/>
      <c r="DI3037"/>
      <c r="DJ3037" s="394" t="s">
        <v>547</v>
      </c>
      <c r="DK3037" s="393" t="s">
        <v>650</v>
      </c>
      <c r="DL3037" s="393" t="str">
        <f t="shared" si="468"/>
        <v>Sylhet_Metropolitan_BRAC BRAC: North East Medical College Hospital (South Surma)</v>
      </c>
      <c r="DM3037" s="566"/>
      <c r="DN3037"/>
      <c r="DO3037" s="394" t="s">
        <v>547</v>
      </c>
      <c r="DP3037" s="393" t="s">
        <v>650</v>
      </c>
      <c r="DQ3037" s="393" t="str">
        <f t="shared" si="469"/>
        <v>Sylhet_Metropolitan_BRAC BRAC: North East Medical College Hospital (South Surma)</v>
      </c>
      <c r="DR3037" s="566"/>
    </row>
    <row r="3038" spans="1:122" ht="15" hidden="1" x14ac:dyDescent="0.25">
      <c r="A3038" s="394" t="s">
        <v>547</v>
      </c>
      <c r="B3038" s="393" t="s">
        <v>651</v>
      </c>
      <c r="C3038" s="393" t="str">
        <f>A3038&amp;" "&amp;B3038</f>
        <v>Sylhet_Metropolitan_BRAC BRAC: Urban</v>
      </c>
      <c r="D3038" s="626"/>
      <c r="E3038" s="626"/>
      <c r="F3038" s="626"/>
      <c r="G3038" s="626"/>
      <c r="H3038" s="626"/>
      <c r="I3038" s="626"/>
      <c r="J3038" s="626"/>
      <c r="K3038" s="626"/>
      <c r="L3038" s="626"/>
      <c r="M3038" s="626"/>
      <c r="N3038" s="626"/>
      <c r="O3038" s="626"/>
      <c r="P3038" s="626"/>
      <c r="Q3038" s="626"/>
      <c r="R3038" s="626"/>
      <c r="U3038" s="394" t="s">
        <v>547</v>
      </c>
      <c r="V3038" s="393" t="s">
        <v>651</v>
      </c>
      <c r="W3038" s="393" t="str">
        <f>U3038&amp;" "&amp;V3038</f>
        <v>Sylhet_Metropolitan_BRAC BRAC: Urban</v>
      </c>
      <c r="X3038" s="626"/>
      <c r="Y3038" s="626"/>
      <c r="Z3038" s="626"/>
      <c r="AA3038" s="626"/>
      <c r="AB3038" s="626"/>
      <c r="AC3038" s="626"/>
      <c r="AD3038" s="626"/>
      <c r="AE3038" s="626"/>
      <c r="AF3038" s="626"/>
      <c r="AG3038" s="626"/>
      <c r="AH3038" s="626"/>
      <c r="AI3038" s="626"/>
      <c r="AJ3038" s="626"/>
      <c r="AK3038" s="626"/>
      <c r="AL3038" s="626"/>
      <c r="AO3038" s="394" t="s">
        <v>547</v>
      </c>
      <c r="AP3038" s="393" t="s">
        <v>651</v>
      </c>
      <c r="AQ3038" s="393" t="str">
        <f t="shared" si="476"/>
        <v>Sylhet_Metropolitan_BRAC BRAC: Urban</v>
      </c>
      <c r="AR3038" s="627"/>
      <c r="AS3038" s="627"/>
      <c r="AT3038" s="627"/>
      <c r="AU3038" s="627"/>
      <c r="AV3038" s="627"/>
      <c r="AW3038" s="627"/>
      <c r="AX3038" s="627"/>
      <c r="AY3038" s="627"/>
      <c r="AZ3038" s="627"/>
      <c r="BA3038" s="627"/>
      <c r="BB3038" s="627"/>
      <c r="BC3038" s="627"/>
      <c r="BD3038" s="627"/>
      <c r="BE3038" s="627"/>
      <c r="BF3038" s="627"/>
      <c r="BH3038" s="394" t="s">
        <v>547</v>
      </c>
      <c r="BI3038" s="393" t="s">
        <v>651</v>
      </c>
      <c r="BJ3038" s="393" t="str">
        <f t="shared" si="477"/>
        <v>Sylhet_Metropolitan_BRAC BRAC: Urban</v>
      </c>
      <c r="BK3038" s="627"/>
      <c r="BL3038" s="627"/>
      <c r="BM3038" s="627"/>
      <c r="BN3038" s="627"/>
      <c r="BO3038" s="627"/>
      <c r="BP3038" s="627"/>
      <c r="BQ3038" s="627"/>
      <c r="BR3038" s="627"/>
      <c r="BS3038" s="627"/>
      <c r="BT3038" s="627"/>
      <c r="BU3038" s="627"/>
      <c r="BV3038" s="627"/>
      <c r="BW3038" s="627"/>
      <c r="BX3038" s="627"/>
      <c r="BY3038" s="627"/>
      <c r="CA3038" s="394" t="s">
        <v>547</v>
      </c>
      <c r="CB3038" s="393" t="s">
        <v>651</v>
      </c>
      <c r="CC3038" s="393" t="str">
        <f t="shared" si="484"/>
        <v>Sylhet_Metropolitan_BRAC BRAC: Urban</v>
      </c>
      <c r="CD3038" s="627"/>
      <c r="CE3038" s="627"/>
      <c r="CF3038" s="627"/>
      <c r="CG3038" s="627"/>
      <c r="CH3038" s="627"/>
      <c r="CI3038" s="627"/>
      <c r="CJ3038" s="627"/>
      <c r="CK3038" s="627"/>
      <c r="CN3038" s="394" t="s">
        <v>547</v>
      </c>
      <c r="CO3038" s="393" t="s">
        <v>651</v>
      </c>
      <c r="CP3038" s="393" t="str">
        <f t="shared" si="479"/>
        <v>Sylhet_Metropolitan_BRAC BRAC: Urban</v>
      </c>
      <c r="CQ3038" s="627"/>
      <c r="CR3038" s="627"/>
      <c r="CS3038" s="627"/>
      <c r="CT3038" s="627"/>
      <c r="CU3038" s="627"/>
      <c r="CV3038" s="627"/>
      <c r="CW3038" s="627"/>
      <c r="CX3038" s="627"/>
      <c r="CZ3038" s="394" t="s">
        <v>547</v>
      </c>
      <c r="DA3038" s="393" t="s">
        <v>651</v>
      </c>
      <c r="DB3038" s="393" t="str">
        <f t="shared" si="482"/>
        <v>Sylhet_Metropolitan_BRAC BRAC: Urban</v>
      </c>
      <c r="DC3038" s="566"/>
      <c r="DD3038"/>
      <c r="DE3038" s="394" t="s">
        <v>547</v>
      </c>
      <c r="DF3038" s="393" t="s">
        <v>651</v>
      </c>
      <c r="DG3038" s="393" t="str">
        <f t="shared" si="485"/>
        <v>Sylhet_Metropolitan_BRAC BRAC: Urban</v>
      </c>
      <c r="DH3038" s="566"/>
      <c r="DI3038"/>
      <c r="DJ3038" s="394" t="s">
        <v>547</v>
      </c>
      <c r="DK3038" s="393" t="s">
        <v>651</v>
      </c>
      <c r="DL3038" s="393" t="str">
        <f t="shared" si="468"/>
        <v>Sylhet_Metropolitan_BRAC BRAC: Urban</v>
      </c>
      <c r="DM3038" s="566"/>
      <c r="DN3038"/>
      <c r="DO3038" s="394" t="s">
        <v>547</v>
      </c>
      <c r="DP3038" s="393" t="s">
        <v>651</v>
      </c>
      <c r="DQ3038" s="393" t="str">
        <f t="shared" si="469"/>
        <v>Sylhet_Metropolitan_BRAC BRAC: Urban</v>
      </c>
      <c r="DR3038" s="566"/>
    </row>
    <row r="3039" spans="1:122" ht="15" hidden="1" x14ac:dyDescent="0.25">
      <c r="A3039" s="394" t="s">
        <v>547</v>
      </c>
      <c r="B3039" s="35" t="s">
        <v>1109</v>
      </c>
      <c r="C3039" s="393" t="str">
        <f>A3039&amp;" "&amp;B3039</f>
        <v>Sylhet_Metropolitan_BRAC BRAC: Parkview Medical College Hospital</v>
      </c>
      <c r="D3039" s="626"/>
      <c r="E3039" s="626"/>
      <c r="F3039" s="626"/>
      <c r="G3039" s="626"/>
      <c r="H3039" s="626"/>
      <c r="I3039" s="626"/>
      <c r="J3039" s="626"/>
      <c r="K3039" s="626"/>
      <c r="L3039" s="626"/>
      <c r="M3039" s="626"/>
      <c r="N3039" s="626"/>
      <c r="O3039" s="626"/>
      <c r="P3039" s="626"/>
      <c r="Q3039" s="626"/>
      <c r="R3039" s="626"/>
      <c r="U3039" s="394" t="s">
        <v>547</v>
      </c>
      <c r="V3039" s="35" t="s">
        <v>1109</v>
      </c>
      <c r="W3039" s="393" t="str">
        <f>U3039&amp;" "&amp;V3039</f>
        <v>Sylhet_Metropolitan_BRAC BRAC: Parkview Medical College Hospital</v>
      </c>
      <c r="X3039" s="626"/>
      <c r="Y3039" s="626"/>
      <c r="Z3039" s="626"/>
      <c r="AA3039" s="626"/>
      <c r="AB3039" s="626"/>
      <c r="AC3039" s="626"/>
      <c r="AD3039" s="626"/>
      <c r="AE3039" s="626"/>
      <c r="AF3039" s="626"/>
      <c r="AG3039" s="626"/>
      <c r="AH3039" s="626"/>
      <c r="AI3039" s="626"/>
      <c r="AJ3039" s="626"/>
      <c r="AK3039" s="626"/>
      <c r="AL3039" s="626"/>
      <c r="AO3039" s="394" t="s">
        <v>547</v>
      </c>
      <c r="AP3039" s="35" t="s">
        <v>1109</v>
      </c>
      <c r="AQ3039" s="393" t="str">
        <f>AO3039&amp;" "&amp;AP3039</f>
        <v>Sylhet_Metropolitan_BRAC BRAC: Parkview Medical College Hospital</v>
      </c>
      <c r="AR3039" s="627"/>
      <c r="AS3039" s="627"/>
      <c r="AT3039" s="627"/>
      <c r="AU3039" s="627"/>
      <c r="AV3039" s="627"/>
      <c r="AW3039" s="627"/>
      <c r="AX3039" s="627"/>
      <c r="AY3039" s="627"/>
      <c r="AZ3039" s="627"/>
      <c r="BA3039" s="627"/>
      <c r="BB3039" s="627"/>
      <c r="BC3039" s="627"/>
      <c r="BD3039" s="627"/>
      <c r="BE3039" s="627"/>
      <c r="BF3039" s="627"/>
      <c r="BH3039" s="394" t="s">
        <v>547</v>
      </c>
      <c r="BI3039" s="35" t="s">
        <v>1109</v>
      </c>
      <c r="BJ3039" s="393" t="str">
        <f>BH3039&amp;" "&amp;BI3039</f>
        <v>Sylhet_Metropolitan_BRAC BRAC: Parkview Medical College Hospital</v>
      </c>
      <c r="BK3039" s="627"/>
      <c r="BL3039" s="627"/>
      <c r="BM3039" s="627"/>
      <c r="BN3039" s="627"/>
      <c r="BO3039" s="627"/>
      <c r="BP3039" s="627"/>
      <c r="BQ3039" s="627"/>
      <c r="BR3039" s="627"/>
      <c r="BS3039" s="627"/>
      <c r="BT3039" s="627"/>
      <c r="BU3039" s="627"/>
      <c r="BV3039" s="627"/>
      <c r="BW3039" s="627"/>
      <c r="BX3039" s="627"/>
      <c r="BY3039" s="627"/>
      <c r="CA3039" s="394" t="s">
        <v>547</v>
      </c>
      <c r="CB3039" s="35" t="s">
        <v>1109</v>
      </c>
      <c r="CC3039" s="393" t="str">
        <f>CA3039&amp;" "&amp;CB3039</f>
        <v>Sylhet_Metropolitan_BRAC BRAC: Parkview Medical College Hospital</v>
      </c>
      <c r="CD3039" s="627"/>
      <c r="CE3039" s="627"/>
      <c r="CF3039" s="627"/>
      <c r="CG3039" s="627"/>
      <c r="CH3039" s="627"/>
      <c r="CI3039" s="627"/>
      <c r="CJ3039" s="627"/>
      <c r="CK3039" s="627"/>
      <c r="CN3039" s="394" t="s">
        <v>547</v>
      </c>
      <c r="CO3039" s="35" t="s">
        <v>1109</v>
      </c>
      <c r="CP3039" s="393" t="str">
        <f>CN3039&amp;" "&amp;CO3039</f>
        <v>Sylhet_Metropolitan_BRAC BRAC: Parkview Medical College Hospital</v>
      </c>
      <c r="CQ3039" s="627"/>
      <c r="CR3039" s="627"/>
      <c r="CS3039" s="627"/>
      <c r="CT3039" s="627"/>
      <c r="CU3039" s="627"/>
      <c r="CV3039" s="627"/>
      <c r="CW3039" s="627"/>
      <c r="CX3039" s="627"/>
      <c r="CZ3039" s="394" t="s">
        <v>547</v>
      </c>
      <c r="DA3039" s="35" t="s">
        <v>1109</v>
      </c>
      <c r="DB3039" s="393" t="str">
        <f>CZ3039&amp;" "&amp;DA3039</f>
        <v>Sylhet_Metropolitan_BRAC BRAC: Parkview Medical College Hospital</v>
      </c>
      <c r="DC3039" s="566"/>
      <c r="DD3039"/>
      <c r="DE3039" s="394" t="s">
        <v>547</v>
      </c>
      <c r="DF3039" s="35" t="s">
        <v>1109</v>
      </c>
      <c r="DG3039" s="393" t="str">
        <f t="shared" si="485"/>
        <v>Sylhet_Metropolitan_BRAC BRAC: Parkview Medical College Hospital</v>
      </c>
      <c r="DH3039" s="566"/>
      <c r="DI3039"/>
      <c r="DJ3039" s="394" t="s">
        <v>547</v>
      </c>
      <c r="DK3039" s="35" t="s">
        <v>1109</v>
      </c>
      <c r="DL3039" s="393" t="str">
        <f>DJ3039&amp;" "&amp;DK3039</f>
        <v>Sylhet_Metropolitan_BRAC BRAC: Parkview Medical College Hospital</v>
      </c>
      <c r="DM3039" s="566"/>
      <c r="DN3039"/>
      <c r="DO3039" s="394" t="s">
        <v>547</v>
      </c>
      <c r="DP3039" s="35" t="s">
        <v>1109</v>
      </c>
      <c r="DQ3039" s="393" t="str">
        <f t="shared" si="469"/>
        <v>Sylhet_Metropolitan_BRAC BRAC: Parkview Medical College Hospital</v>
      </c>
      <c r="DR3039" s="566"/>
    </row>
    <row r="3040" spans="1:122" ht="15" hidden="1" x14ac:dyDescent="0.25">
      <c r="A3040" s="394" t="s">
        <v>547</v>
      </c>
      <c r="B3040" s="644" t="s">
        <v>1266</v>
      </c>
      <c r="C3040" s="393" t="str">
        <f>A3040&amp;" "&amp;B3040</f>
        <v>Sylhet_Metropolitan_BRAC BRAC: Sylhet Women's Medical College Hospital</v>
      </c>
      <c r="D3040" s="626"/>
      <c r="E3040" s="626"/>
      <c r="F3040" s="626"/>
      <c r="G3040" s="626"/>
      <c r="H3040" s="626"/>
      <c r="I3040" s="626"/>
      <c r="J3040" s="626"/>
      <c r="K3040" s="626"/>
      <c r="L3040" s="626"/>
      <c r="M3040" s="626"/>
      <c r="N3040" s="626"/>
      <c r="O3040" s="626"/>
      <c r="P3040" s="626"/>
      <c r="Q3040" s="626"/>
      <c r="R3040" s="626"/>
      <c r="U3040" s="394" t="s">
        <v>547</v>
      </c>
      <c r="V3040" s="644" t="s">
        <v>1266</v>
      </c>
      <c r="W3040" s="393" t="str">
        <f>U3040&amp;" "&amp;V3040</f>
        <v>Sylhet_Metropolitan_BRAC BRAC: Sylhet Women's Medical College Hospital</v>
      </c>
      <c r="X3040" s="626"/>
      <c r="Y3040" s="626"/>
      <c r="Z3040" s="626"/>
      <c r="AA3040" s="626"/>
      <c r="AB3040" s="626"/>
      <c r="AC3040" s="626"/>
      <c r="AD3040" s="626"/>
      <c r="AE3040" s="626"/>
      <c r="AF3040" s="626"/>
      <c r="AG3040" s="626"/>
      <c r="AH3040" s="626"/>
      <c r="AI3040" s="626"/>
      <c r="AJ3040" s="626"/>
      <c r="AK3040" s="626"/>
      <c r="AL3040" s="626"/>
      <c r="AO3040" s="394" t="s">
        <v>547</v>
      </c>
      <c r="AP3040" s="644" t="s">
        <v>1266</v>
      </c>
      <c r="AQ3040" s="393" t="str">
        <f>AO3040&amp;" "&amp;AP3040</f>
        <v>Sylhet_Metropolitan_BRAC BRAC: Sylhet Women's Medical College Hospital</v>
      </c>
      <c r="AR3040" s="627"/>
      <c r="AS3040" s="627"/>
      <c r="AT3040" s="627"/>
      <c r="AU3040" s="627"/>
      <c r="AV3040" s="627"/>
      <c r="AW3040" s="627"/>
      <c r="AX3040" s="627"/>
      <c r="AY3040" s="627"/>
      <c r="AZ3040" s="627"/>
      <c r="BA3040" s="627"/>
      <c r="BB3040" s="627"/>
      <c r="BC3040" s="627"/>
      <c r="BD3040" s="627"/>
      <c r="BE3040" s="627"/>
      <c r="BF3040" s="627"/>
      <c r="BH3040" s="394" t="s">
        <v>547</v>
      </c>
      <c r="BI3040" s="644" t="s">
        <v>1266</v>
      </c>
      <c r="BJ3040" s="393" t="str">
        <f>BH3040&amp;" "&amp;BI3040</f>
        <v>Sylhet_Metropolitan_BRAC BRAC: Sylhet Women's Medical College Hospital</v>
      </c>
      <c r="BK3040" s="627"/>
      <c r="BL3040" s="627"/>
      <c r="BM3040" s="627"/>
      <c r="BN3040" s="627"/>
      <c r="BO3040" s="627"/>
      <c r="BP3040" s="627"/>
      <c r="BQ3040" s="627"/>
      <c r="BR3040" s="627"/>
      <c r="BS3040" s="627"/>
      <c r="BT3040" s="627"/>
      <c r="BU3040" s="627"/>
      <c r="BV3040" s="627"/>
      <c r="BW3040" s="627"/>
      <c r="BX3040" s="627"/>
      <c r="BY3040" s="627"/>
      <c r="CA3040" s="394" t="s">
        <v>547</v>
      </c>
      <c r="CB3040" s="644" t="s">
        <v>1266</v>
      </c>
      <c r="CC3040" s="393" t="str">
        <f>CA3040&amp;" "&amp;CB3040</f>
        <v>Sylhet_Metropolitan_BRAC BRAC: Sylhet Women's Medical College Hospital</v>
      </c>
      <c r="CD3040" s="627"/>
      <c r="CE3040" s="627"/>
      <c r="CF3040" s="627"/>
      <c r="CG3040" s="627"/>
      <c r="CH3040" s="627"/>
      <c r="CI3040" s="627"/>
      <c r="CJ3040" s="627"/>
      <c r="CK3040" s="627"/>
      <c r="CN3040" s="394" t="s">
        <v>547</v>
      </c>
      <c r="CO3040" s="644" t="s">
        <v>1266</v>
      </c>
      <c r="CP3040" s="393" t="str">
        <f>CN3040&amp;" "&amp;CO3040</f>
        <v>Sylhet_Metropolitan_BRAC BRAC: Sylhet Women's Medical College Hospital</v>
      </c>
      <c r="CQ3040" s="627"/>
      <c r="CR3040" s="627"/>
      <c r="CS3040" s="627"/>
      <c r="CT3040" s="627"/>
      <c r="CU3040" s="627"/>
      <c r="CV3040" s="627"/>
      <c r="CW3040" s="627"/>
      <c r="CX3040" s="627"/>
      <c r="CZ3040" s="394" t="s">
        <v>547</v>
      </c>
      <c r="DA3040" s="644" t="s">
        <v>1266</v>
      </c>
      <c r="DB3040" s="393" t="str">
        <f>CZ3040&amp;" "&amp;DA3040</f>
        <v>Sylhet_Metropolitan_BRAC BRAC: Sylhet Women's Medical College Hospital</v>
      </c>
      <c r="DC3040" s="566"/>
      <c r="DD3040"/>
      <c r="DE3040" s="394" t="s">
        <v>547</v>
      </c>
      <c r="DF3040" s="644" t="s">
        <v>1266</v>
      </c>
      <c r="DG3040" s="393" t="str">
        <f t="shared" si="485"/>
        <v>Sylhet_Metropolitan_BRAC BRAC: Sylhet Women's Medical College Hospital</v>
      </c>
      <c r="DH3040" s="566"/>
      <c r="DI3040"/>
      <c r="DJ3040" s="394" t="s">
        <v>547</v>
      </c>
      <c r="DK3040" s="644" t="s">
        <v>1266</v>
      </c>
      <c r="DL3040" s="393" t="str">
        <f>DJ3040&amp;" "&amp;DK3040</f>
        <v>Sylhet_Metropolitan_BRAC BRAC: Sylhet Women's Medical College Hospital</v>
      </c>
      <c r="DM3040" s="566"/>
      <c r="DN3040"/>
      <c r="DO3040" s="394" t="s">
        <v>547</v>
      </c>
      <c r="DP3040" s="644" t="s">
        <v>1266</v>
      </c>
      <c r="DQ3040" s="393" t="str">
        <f t="shared" si="469"/>
        <v>Sylhet_Metropolitan_BRAC BRAC: Sylhet Women's Medical College Hospital</v>
      </c>
      <c r="DR3040" s="566"/>
    </row>
    <row r="3041" spans="1:122" ht="15" hidden="1" x14ac:dyDescent="0.25">
      <c r="A3041" s="394" t="s">
        <v>548</v>
      </c>
      <c r="B3041" s="241" t="s">
        <v>652</v>
      </c>
      <c r="C3041" s="393" t="str">
        <f t="shared" si="480"/>
        <v>Sylhet_Metropolitan_IOM International Organization for Migration- IOM</v>
      </c>
      <c r="D3041" s="626"/>
      <c r="E3041" s="626"/>
      <c r="F3041" s="626"/>
      <c r="G3041" s="626"/>
      <c r="H3041" s="626"/>
      <c r="I3041" s="626"/>
      <c r="J3041" s="626"/>
      <c r="K3041" s="626"/>
      <c r="L3041" s="626"/>
      <c r="M3041" s="626"/>
      <c r="N3041" s="626"/>
      <c r="O3041" s="626"/>
      <c r="P3041" s="626"/>
      <c r="Q3041" s="626"/>
      <c r="R3041" s="626"/>
      <c r="U3041" s="394" t="s">
        <v>548</v>
      </c>
      <c r="V3041" s="241" t="s">
        <v>652</v>
      </c>
      <c r="W3041" s="393" t="str">
        <f t="shared" si="481"/>
        <v>Sylhet_Metropolitan_IOM International Organization for Migration- IOM</v>
      </c>
      <c r="X3041" s="626"/>
      <c r="Y3041" s="626"/>
      <c r="Z3041" s="626"/>
      <c r="AA3041" s="626"/>
      <c r="AB3041" s="626"/>
      <c r="AC3041" s="626"/>
      <c r="AD3041" s="626"/>
      <c r="AE3041" s="626"/>
      <c r="AF3041" s="626"/>
      <c r="AG3041" s="626"/>
      <c r="AH3041" s="626"/>
      <c r="AI3041" s="626"/>
      <c r="AJ3041" s="626"/>
      <c r="AK3041" s="626"/>
      <c r="AL3041" s="626"/>
      <c r="AO3041" s="394" t="s">
        <v>548</v>
      </c>
      <c r="AP3041" s="241" t="s">
        <v>652</v>
      </c>
      <c r="AQ3041" s="393" t="str">
        <f t="shared" si="476"/>
        <v>Sylhet_Metropolitan_IOM International Organization for Migration- IOM</v>
      </c>
      <c r="AR3041" s="627"/>
      <c r="AS3041" s="627"/>
      <c r="AT3041" s="627"/>
      <c r="AU3041" s="627"/>
      <c r="AV3041" s="627"/>
      <c r="AW3041" s="627"/>
      <c r="AX3041" s="627"/>
      <c r="AY3041" s="627"/>
      <c r="AZ3041" s="627"/>
      <c r="BA3041" s="627"/>
      <c r="BB3041" s="627"/>
      <c r="BC3041" s="627"/>
      <c r="BD3041" s="627"/>
      <c r="BE3041" s="627"/>
      <c r="BF3041" s="627"/>
      <c r="BH3041" s="394" t="s">
        <v>548</v>
      </c>
      <c r="BI3041" s="241" t="s">
        <v>652</v>
      </c>
      <c r="BJ3041" s="393" t="str">
        <f t="shared" si="477"/>
        <v>Sylhet_Metropolitan_IOM International Organization for Migration- IOM</v>
      </c>
      <c r="BK3041" s="627"/>
      <c r="BL3041" s="627"/>
      <c r="BM3041" s="627"/>
      <c r="BN3041" s="627"/>
      <c r="BO3041" s="627"/>
      <c r="BP3041" s="627"/>
      <c r="BQ3041" s="627"/>
      <c r="BR3041" s="627"/>
      <c r="BS3041" s="627"/>
      <c r="BT3041" s="627"/>
      <c r="BU3041" s="627"/>
      <c r="BV3041" s="627"/>
      <c r="BW3041" s="627"/>
      <c r="BX3041" s="627"/>
      <c r="BY3041" s="627"/>
      <c r="CA3041" s="394" t="s">
        <v>548</v>
      </c>
      <c r="CB3041" s="241" t="s">
        <v>652</v>
      </c>
      <c r="CC3041" s="393" t="str">
        <f t="shared" si="484"/>
        <v>Sylhet_Metropolitan_IOM International Organization for Migration- IOM</v>
      </c>
      <c r="CD3041" s="627"/>
      <c r="CE3041" s="627"/>
      <c r="CF3041" s="627"/>
      <c r="CG3041" s="627"/>
      <c r="CH3041" s="627"/>
      <c r="CI3041" s="627"/>
      <c r="CJ3041" s="627"/>
      <c r="CK3041" s="627"/>
      <c r="CN3041" s="394" t="s">
        <v>548</v>
      </c>
      <c r="CO3041" s="241" t="s">
        <v>652</v>
      </c>
      <c r="CP3041" s="393" t="str">
        <f t="shared" si="479"/>
        <v>Sylhet_Metropolitan_IOM International Organization for Migration- IOM</v>
      </c>
      <c r="CQ3041" s="627"/>
      <c r="CR3041" s="627"/>
      <c r="CS3041" s="627"/>
      <c r="CT3041" s="627"/>
      <c r="CU3041" s="627"/>
      <c r="CV3041" s="627"/>
      <c r="CW3041" s="627"/>
      <c r="CX3041" s="627"/>
      <c r="CZ3041" s="394" t="s">
        <v>548</v>
      </c>
      <c r="DA3041" s="241" t="s">
        <v>652</v>
      </c>
      <c r="DB3041" s="393" t="str">
        <f>CZ3041&amp;" "&amp;DA3041</f>
        <v>Sylhet_Metropolitan_IOM International Organization for Migration- IOM</v>
      </c>
      <c r="DC3041" s="566"/>
      <c r="DD3041"/>
      <c r="DE3041" s="394" t="s">
        <v>548</v>
      </c>
      <c r="DF3041" s="241" t="s">
        <v>652</v>
      </c>
      <c r="DG3041" s="393" t="str">
        <f t="shared" si="485"/>
        <v>Sylhet_Metropolitan_IOM International Organization for Migration- IOM</v>
      </c>
      <c r="DH3041" s="566"/>
      <c r="DI3041"/>
      <c r="DJ3041" s="394" t="s">
        <v>548</v>
      </c>
      <c r="DK3041" s="241" t="s">
        <v>652</v>
      </c>
      <c r="DL3041" s="393" t="str">
        <f>DJ3041&amp;" "&amp;DK3041</f>
        <v>Sylhet_Metropolitan_IOM International Organization for Migration- IOM</v>
      </c>
      <c r="DM3041" s="566"/>
      <c r="DN3041"/>
      <c r="DO3041" s="394" t="s">
        <v>548</v>
      </c>
      <c r="DP3041" s="241" t="s">
        <v>652</v>
      </c>
      <c r="DQ3041" s="393" t="str">
        <f t="shared" si="469"/>
        <v>Sylhet_Metropolitan_IOM International Organization for Migration- IOM</v>
      </c>
      <c r="DR3041" s="566"/>
    </row>
    <row r="3042" spans="1:122" ht="84" hidden="1" customHeight="1" x14ac:dyDescent="0.25">
      <c r="A3042" s="403"/>
      <c r="B3042" s="404"/>
      <c r="C3042" s="404"/>
      <c r="D3042" s="379" t="s">
        <v>908</v>
      </c>
      <c r="E3042" s="379" t="s">
        <v>909</v>
      </c>
      <c r="F3042" s="379" t="s">
        <v>910</v>
      </c>
      <c r="G3042" s="379" t="s">
        <v>911</v>
      </c>
      <c r="H3042" s="379" t="s">
        <v>912</v>
      </c>
      <c r="I3042" s="380" t="s">
        <v>914</v>
      </c>
      <c r="J3042" s="380" t="s">
        <v>915</v>
      </c>
      <c r="K3042" s="380" t="s">
        <v>916</v>
      </c>
      <c r="L3042" s="380" t="s">
        <v>917</v>
      </c>
      <c r="M3042" s="380" t="s">
        <v>918</v>
      </c>
      <c r="N3042" s="381" t="s">
        <v>920</v>
      </c>
      <c r="O3042" s="381" t="s">
        <v>921</v>
      </c>
      <c r="P3042" s="381" t="s">
        <v>922</v>
      </c>
      <c r="Q3042" s="381" t="s">
        <v>923</v>
      </c>
      <c r="R3042" s="382" t="s">
        <v>924</v>
      </c>
      <c r="U3042" s="403"/>
      <c r="V3042" s="404"/>
      <c r="W3042" s="404"/>
      <c r="X3042" s="379" t="s">
        <v>908</v>
      </c>
      <c r="Y3042" s="379" t="s">
        <v>909</v>
      </c>
      <c r="Z3042" s="379" t="s">
        <v>910</v>
      </c>
      <c r="AA3042" s="379" t="s">
        <v>911</v>
      </c>
      <c r="AB3042" s="379" t="s">
        <v>912</v>
      </c>
      <c r="AC3042" s="380" t="s">
        <v>914</v>
      </c>
      <c r="AD3042" s="380" t="s">
        <v>915</v>
      </c>
      <c r="AE3042" s="380" t="s">
        <v>916</v>
      </c>
      <c r="AF3042" s="380" t="s">
        <v>917</v>
      </c>
      <c r="AG3042" s="380" t="s">
        <v>918</v>
      </c>
      <c r="AH3042" s="381" t="s">
        <v>920</v>
      </c>
      <c r="AI3042" s="381" t="s">
        <v>921</v>
      </c>
      <c r="AJ3042" s="381" t="s">
        <v>922</v>
      </c>
      <c r="AK3042" s="381" t="s">
        <v>923</v>
      </c>
      <c r="AL3042" s="382" t="s">
        <v>924</v>
      </c>
      <c r="AO3042" s="403"/>
      <c r="AP3042" s="404"/>
      <c r="AQ3042" s="404"/>
      <c r="AR3042" s="379" t="s">
        <v>908</v>
      </c>
      <c r="AS3042" s="379" t="s">
        <v>909</v>
      </c>
      <c r="AT3042" s="379" t="s">
        <v>910</v>
      </c>
      <c r="AU3042" s="379" t="s">
        <v>911</v>
      </c>
      <c r="AV3042" s="379" t="s">
        <v>912</v>
      </c>
      <c r="AW3042" s="380" t="s">
        <v>914</v>
      </c>
      <c r="AX3042" s="380" t="s">
        <v>915</v>
      </c>
      <c r="AY3042" s="380" t="s">
        <v>916</v>
      </c>
      <c r="AZ3042" s="380" t="s">
        <v>917</v>
      </c>
      <c r="BA3042" s="380" t="s">
        <v>918</v>
      </c>
      <c r="BB3042" s="381" t="s">
        <v>920</v>
      </c>
      <c r="BC3042" s="381" t="s">
        <v>921</v>
      </c>
      <c r="BD3042" s="381" t="s">
        <v>922</v>
      </c>
      <c r="BE3042" s="381" t="s">
        <v>923</v>
      </c>
      <c r="BF3042" s="382" t="s">
        <v>924</v>
      </c>
      <c r="BH3042" s="403"/>
      <c r="BI3042" s="404"/>
      <c r="BJ3042" s="404"/>
      <c r="BK3042" s="379" t="s">
        <v>908</v>
      </c>
      <c r="BL3042" s="379" t="s">
        <v>909</v>
      </c>
      <c r="BM3042" s="379" t="s">
        <v>910</v>
      </c>
      <c r="BN3042" s="379" t="s">
        <v>911</v>
      </c>
      <c r="BO3042" s="379" t="s">
        <v>912</v>
      </c>
      <c r="BP3042" s="380" t="s">
        <v>914</v>
      </c>
      <c r="BQ3042" s="380" t="s">
        <v>915</v>
      </c>
      <c r="BR3042" s="380" t="s">
        <v>916</v>
      </c>
      <c r="BS3042" s="380" t="s">
        <v>917</v>
      </c>
      <c r="BT3042" s="380" t="s">
        <v>918</v>
      </c>
      <c r="BU3042" s="381" t="s">
        <v>920</v>
      </c>
      <c r="BV3042" s="381" t="s">
        <v>921</v>
      </c>
      <c r="BW3042" s="381" t="s">
        <v>922</v>
      </c>
      <c r="BX3042" s="381" t="s">
        <v>923</v>
      </c>
      <c r="BY3042" s="382" t="s">
        <v>924</v>
      </c>
      <c r="CA3042" s="403"/>
      <c r="CB3042" s="404"/>
      <c r="CC3042" s="378"/>
      <c r="CD3042" s="379" t="s">
        <v>908</v>
      </c>
      <c r="CE3042" s="380" t="s">
        <v>914</v>
      </c>
      <c r="CF3042" s="379" t="s">
        <v>1098</v>
      </c>
      <c r="CG3042" s="379" t="s">
        <v>1096</v>
      </c>
      <c r="CH3042" s="379" t="s">
        <v>908</v>
      </c>
      <c r="CI3042" s="380" t="s">
        <v>914</v>
      </c>
      <c r="CJ3042" s="379" t="s">
        <v>1098</v>
      </c>
      <c r="CK3042" s="379" t="s">
        <v>1096</v>
      </c>
      <c r="CN3042" s="403"/>
      <c r="CO3042" s="404"/>
      <c r="CP3042" s="378"/>
      <c r="CQ3042" s="379" t="s">
        <v>908</v>
      </c>
      <c r="CR3042" s="380" t="s">
        <v>914</v>
      </c>
      <c r="CS3042" s="379" t="s">
        <v>1098</v>
      </c>
      <c r="CT3042" s="379" t="s">
        <v>1096</v>
      </c>
      <c r="CU3042" s="379" t="s">
        <v>908</v>
      </c>
      <c r="CV3042" s="380" t="s">
        <v>914</v>
      </c>
      <c r="CW3042" s="379" t="s">
        <v>1098</v>
      </c>
      <c r="CX3042" s="552" t="s">
        <v>1096</v>
      </c>
      <c r="CZ3042" s="403"/>
      <c r="DA3042" s="404"/>
      <c r="DB3042" s="378"/>
      <c r="DC3042" s="552" t="s">
        <v>1267</v>
      </c>
      <c r="DD3042"/>
      <c r="DE3042" s="403"/>
      <c r="DF3042" s="404"/>
      <c r="DG3042" s="378"/>
      <c r="DH3042" s="552" t="s">
        <v>1267</v>
      </c>
      <c r="DI3042"/>
      <c r="DJ3042" s="403"/>
      <c r="DK3042" s="404"/>
      <c r="DL3042" s="378"/>
      <c r="DM3042" s="552" t="s">
        <v>1267</v>
      </c>
      <c r="DN3042"/>
      <c r="DO3042" s="403"/>
      <c r="DP3042" s="404"/>
      <c r="DQ3042" s="378"/>
      <c r="DR3042" s="552" t="s">
        <v>1267</v>
      </c>
    </row>
    <row r="3043" spans="1:122" ht="15" hidden="1" x14ac:dyDescent="0.25">
      <c r="A3043" s="405" t="s">
        <v>12</v>
      </c>
      <c r="B3043" s="405" t="s">
        <v>569</v>
      </c>
      <c r="C3043" s="406" t="str">
        <f>A3043&amp;" "&amp;B3043</f>
        <v>District CDC</v>
      </c>
      <c r="D3043" s="151" t="s">
        <v>852</v>
      </c>
      <c r="E3043" s="151" t="s">
        <v>852</v>
      </c>
      <c r="F3043" s="151" t="s">
        <v>852</v>
      </c>
      <c r="G3043" s="151" t="s">
        <v>852</v>
      </c>
      <c r="H3043" s="151" t="s">
        <v>852</v>
      </c>
      <c r="I3043" s="153" t="s">
        <v>852</v>
      </c>
      <c r="J3043" s="153" t="s">
        <v>852</v>
      </c>
      <c r="K3043" s="153" t="s">
        <v>852</v>
      </c>
      <c r="L3043" s="153" t="s">
        <v>852</v>
      </c>
      <c r="M3043" s="383" t="s">
        <v>852</v>
      </c>
      <c r="N3043" s="383" t="s">
        <v>852</v>
      </c>
      <c r="O3043" s="383" t="s">
        <v>852</v>
      </c>
      <c r="P3043" s="383" t="s">
        <v>852</v>
      </c>
      <c r="Q3043" s="383" t="s">
        <v>852</v>
      </c>
      <c r="R3043" s="383" t="s">
        <v>852</v>
      </c>
      <c r="U3043" s="405" t="s">
        <v>12</v>
      </c>
      <c r="V3043" s="405" t="s">
        <v>569</v>
      </c>
      <c r="W3043" s="406" t="str">
        <f>U3043&amp;" "&amp;V3043</f>
        <v>District CDC</v>
      </c>
      <c r="X3043" s="151" t="s">
        <v>853</v>
      </c>
      <c r="Y3043" s="151" t="s">
        <v>853</v>
      </c>
      <c r="Z3043" s="151" t="s">
        <v>853</v>
      </c>
      <c r="AA3043" s="151" t="s">
        <v>853</v>
      </c>
      <c r="AB3043" s="151" t="s">
        <v>853</v>
      </c>
      <c r="AC3043" s="153" t="s">
        <v>853</v>
      </c>
      <c r="AD3043" s="153" t="s">
        <v>853</v>
      </c>
      <c r="AE3043" s="153" t="s">
        <v>853</v>
      </c>
      <c r="AF3043" s="153" t="s">
        <v>853</v>
      </c>
      <c r="AG3043" s="383" t="s">
        <v>853</v>
      </c>
      <c r="AH3043" s="155" t="s">
        <v>853</v>
      </c>
      <c r="AI3043" s="155" t="s">
        <v>853</v>
      </c>
      <c r="AJ3043" s="155" t="s">
        <v>853</v>
      </c>
      <c r="AK3043" s="155" t="s">
        <v>853</v>
      </c>
      <c r="AL3043" s="155" t="s">
        <v>853</v>
      </c>
      <c r="AO3043" s="405" t="s">
        <v>12</v>
      </c>
      <c r="AP3043" s="405" t="s">
        <v>569</v>
      </c>
      <c r="AQ3043" s="406" t="str">
        <f>AO3043&amp;" "&amp;AP3043</f>
        <v>District CDC</v>
      </c>
      <c r="AR3043" s="151" t="s">
        <v>1107</v>
      </c>
      <c r="AS3043" s="151" t="s">
        <v>1107</v>
      </c>
      <c r="AT3043" s="151" t="s">
        <v>1107</v>
      </c>
      <c r="AU3043" s="151" t="s">
        <v>1107</v>
      </c>
      <c r="AV3043" s="151" t="s">
        <v>1107</v>
      </c>
      <c r="AW3043" s="151" t="s">
        <v>1107</v>
      </c>
      <c r="AX3043" s="151" t="s">
        <v>1107</v>
      </c>
      <c r="AY3043" s="151" t="s">
        <v>1107</v>
      </c>
      <c r="AZ3043" s="151" t="s">
        <v>1107</v>
      </c>
      <c r="BA3043" s="151" t="s">
        <v>1107</v>
      </c>
      <c r="BB3043" s="151" t="s">
        <v>1107</v>
      </c>
      <c r="BC3043" s="151" t="s">
        <v>1107</v>
      </c>
      <c r="BD3043" s="151" t="s">
        <v>1107</v>
      </c>
      <c r="BE3043" s="151" t="s">
        <v>1107</v>
      </c>
      <c r="BF3043" s="151" t="s">
        <v>1107</v>
      </c>
      <c r="BH3043" s="405" t="s">
        <v>12</v>
      </c>
      <c r="BI3043" s="405" t="s">
        <v>569</v>
      </c>
      <c r="BJ3043" s="406" t="str">
        <f>BH3043&amp;" "&amp;BI3043</f>
        <v>District CDC</v>
      </c>
      <c r="BK3043" s="151" t="s">
        <v>1108</v>
      </c>
      <c r="BL3043" s="151" t="s">
        <v>1108</v>
      </c>
      <c r="BM3043" s="151" t="s">
        <v>1108</v>
      </c>
      <c r="BN3043" s="151" t="s">
        <v>1108</v>
      </c>
      <c r="BO3043" s="151" t="s">
        <v>1108</v>
      </c>
      <c r="BP3043" s="151" t="s">
        <v>1108</v>
      </c>
      <c r="BQ3043" s="151" t="s">
        <v>1108</v>
      </c>
      <c r="BR3043" s="151" t="s">
        <v>1108</v>
      </c>
      <c r="BS3043" s="151" t="s">
        <v>1108</v>
      </c>
      <c r="BT3043" s="151" t="s">
        <v>1108</v>
      </c>
      <c r="BU3043" s="151" t="s">
        <v>1108</v>
      </c>
      <c r="BV3043" s="151" t="s">
        <v>1108</v>
      </c>
      <c r="BW3043" s="151" t="s">
        <v>1108</v>
      </c>
      <c r="BX3043" s="151" t="s">
        <v>1108</v>
      </c>
      <c r="BY3043" s="151" t="s">
        <v>1108</v>
      </c>
      <c r="CA3043" s="405" t="s">
        <v>12</v>
      </c>
      <c r="CB3043" s="405" t="s">
        <v>569</v>
      </c>
      <c r="CC3043" s="150"/>
      <c r="CD3043" s="151" t="s">
        <v>852</v>
      </c>
      <c r="CE3043" s="151" t="s">
        <v>852</v>
      </c>
      <c r="CF3043" s="151" t="s">
        <v>852</v>
      </c>
      <c r="CG3043" s="151" t="s">
        <v>852</v>
      </c>
      <c r="CH3043" s="151" t="s">
        <v>852</v>
      </c>
      <c r="CI3043" s="151" t="s">
        <v>852</v>
      </c>
      <c r="CJ3043" s="151" t="s">
        <v>852</v>
      </c>
      <c r="CK3043" s="151" t="s">
        <v>852</v>
      </c>
      <c r="CN3043" s="405" t="s">
        <v>12</v>
      </c>
      <c r="CO3043" s="405" t="s">
        <v>569</v>
      </c>
      <c r="CP3043" s="150"/>
      <c r="CQ3043" s="151" t="s">
        <v>853</v>
      </c>
      <c r="CR3043" s="151" t="s">
        <v>853</v>
      </c>
      <c r="CS3043" s="151" t="s">
        <v>853</v>
      </c>
      <c r="CT3043" s="151" t="s">
        <v>853</v>
      </c>
      <c r="CU3043" s="151" t="s">
        <v>853</v>
      </c>
      <c r="CV3043" s="153" t="s">
        <v>853</v>
      </c>
      <c r="CW3043" s="153" t="s">
        <v>853</v>
      </c>
      <c r="CX3043" s="153" t="s">
        <v>853</v>
      </c>
      <c r="CZ3043" s="405" t="s">
        <v>12</v>
      </c>
      <c r="DA3043" s="405" t="s">
        <v>569</v>
      </c>
      <c r="DB3043" s="150"/>
      <c r="DC3043" s="151" t="s">
        <v>852</v>
      </c>
      <c r="DD3043"/>
      <c r="DE3043" s="405" t="s">
        <v>12</v>
      </c>
      <c r="DF3043" s="405" t="s">
        <v>569</v>
      </c>
      <c r="DG3043" s="150"/>
      <c r="DH3043" s="151" t="s">
        <v>853</v>
      </c>
      <c r="DI3043"/>
      <c r="DJ3043" s="405" t="s">
        <v>12</v>
      </c>
      <c r="DK3043" s="405" t="s">
        <v>569</v>
      </c>
      <c r="DL3043" s="150"/>
      <c r="DM3043" s="151" t="s">
        <v>852</v>
      </c>
      <c r="DN3043"/>
      <c r="DO3043" s="405" t="s">
        <v>12</v>
      </c>
      <c r="DP3043" s="405" t="s">
        <v>569</v>
      </c>
      <c r="DQ3043" s="150"/>
      <c r="DR3043" s="151" t="s">
        <v>853</v>
      </c>
    </row>
    <row r="3044" spans="1:122" ht="15" hidden="1" x14ac:dyDescent="0.25">
      <c r="A3044" s="407" t="s">
        <v>1172</v>
      </c>
      <c r="B3044" s="406" t="s">
        <v>569</v>
      </c>
      <c r="C3044" s="406" t="str">
        <f>A3044&amp;" "&amp;B3044</f>
        <v>Barishal CDC</v>
      </c>
      <c r="D3044" s="626"/>
      <c r="E3044" s="626"/>
      <c r="F3044" s="626"/>
      <c r="G3044" s="626"/>
      <c r="H3044" s="626"/>
      <c r="I3044" s="626"/>
      <c r="J3044" s="626"/>
      <c r="K3044" s="626"/>
      <c r="L3044" s="626"/>
      <c r="M3044" s="626"/>
      <c r="N3044" s="626"/>
      <c r="O3044" s="626"/>
      <c r="P3044" s="626"/>
      <c r="Q3044" s="626"/>
      <c r="R3044" s="626"/>
      <c r="U3044" s="407" t="s">
        <v>1172</v>
      </c>
      <c r="V3044" s="406" t="s">
        <v>569</v>
      </c>
      <c r="W3044" s="406" t="str">
        <f>U3044&amp;" "&amp;V3044</f>
        <v>Barishal CDC</v>
      </c>
      <c r="X3044" s="626"/>
      <c r="Y3044" s="626"/>
      <c r="Z3044" s="626"/>
      <c r="AA3044" s="626"/>
      <c r="AB3044" s="626"/>
      <c r="AC3044" s="626"/>
      <c r="AD3044" s="626"/>
      <c r="AE3044" s="626"/>
      <c r="AF3044" s="626"/>
      <c r="AG3044" s="626"/>
      <c r="AH3044" s="626"/>
      <c r="AI3044" s="626"/>
      <c r="AJ3044" s="626"/>
      <c r="AK3044" s="626"/>
      <c r="AL3044" s="626"/>
      <c r="AO3044" s="407" t="s">
        <v>1172</v>
      </c>
      <c r="AP3044" s="406" t="s">
        <v>569</v>
      </c>
      <c r="AQ3044" s="406" t="str">
        <f>AO3044&amp;" "&amp;AP3044</f>
        <v>Barishal CDC</v>
      </c>
      <c r="AR3044" s="627"/>
      <c r="AS3044" s="627"/>
      <c r="AT3044" s="627"/>
      <c r="AU3044" s="627"/>
      <c r="AV3044" s="627"/>
      <c r="AW3044" s="627"/>
      <c r="AX3044" s="627"/>
      <c r="AY3044" s="627"/>
      <c r="AZ3044" s="627"/>
      <c r="BA3044" s="627"/>
      <c r="BB3044" s="627"/>
      <c r="BC3044" s="627"/>
      <c r="BD3044" s="627"/>
      <c r="BE3044" s="627"/>
      <c r="BF3044" s="627"/>
      <c r="BH3044" s="407" t="s">
        <v>1172</v>
      </c>
      <c r="BI3044" s="406" t="s">
        <v>569</v>
      </c>
      <c r="BJ3044" s="406" t="str">
        <f>BH3044&amp;" "&amp;BI3044</f>
        <v>Barishal CDC</v>
      </c>
      <c r="BK3044" s="627"/>
      <c r="BL3044" s="627"/>
      <c r="BM3044" s="627"/>
      <c r="BN3044" s="627"/>
      <c r="BO3044" s="627"/>
      <c r="BP3044" s="627"/>
      <c r="BQ3044" s="627"/>
      <c r="BR3044" s="627"/>
      <c r="BS3044" s="627"/>
      <c r="BT3044" s="627"/>
      <c r="BU3044" s="627"/>
      <c r="BV3044" s="627"/>
      <c r="BW3044" s="627"/>
      <c r="BX3044" s="627"/>
      <c r="BY3044" s="627"/>
      <c r="CA3044" s="407" t="s">
        <v>1172</v>
      </c>
      <c r="CB3044" s="406" t="s">
        <v>569</v>
      </c>
      <c r="CC3044" s="406" t="str">
        <f>CA3044&amp;" "&amp;CB3044</f>
        <v>Barishal CDC</v>
      </c>
      <c r="CD3044" s="627"/>
      <c r="CE3044" s="627"/>
      <c r="CF3044" s="627"/>
      <c r="CG3044" s="627"/>
      <c r="CH3044" s="627"/>
      <c r="CI3044" s="627"/>
      <c r="CJ3044" s="627"/>
      <c r="CK3044" s="627"/>
      <c r="CN3044" s="407" t="s">
        <v>1172</v>
      </c>
      <c r="CO3044" s="406" t="s">
        <v>569</v>
      </c>
      <c r="CP3044" s="406" t="str">
        <f>CN3044&amp;" "&amp;CO3044</f>
        <v>Barishal CDC</v>
      </c>
      <c r="CQ3044" s="627"/>
      <c r="CR3044" s="627"/>
      <c r="CS3044" s="627"/>
      <c r="CT3044" s="627"/>
      <c r="CU3044" s="627"/>
      <c r="CV3044" s="627"/>
      <c r="CW3044" s="627"/>
      <c r="CX3044" s="627"/>
      <c r="CZ3044" s="407" t="s">
        <v>1172</v>
      </c>
      <c r="DA3044" s="406" t="s">
        <v>569</v>
      </c>
      <c r="DB3044" s="406" t="str">
        <f>CZ3044&amp;" "&amp;DA3044</f>
        <v>Barishal CDC</v>
      </c>
      <c r="DC3044" s="566"/>
      <c r="DD3044"/>
      <c r="DE3044" s="407" t="s">
        <v>1172</v>
      </c>
      <c r="DF3044" s="406" t="s">
        <v>569</v>
      </c>
      <c r="DG3044" s="406" t="str">
        <f>DE3044&amp;" "&amp;DF3044</f>
        <v>Barishal CDC</v>
      </c>
      <c r="DH3044" s="566"/>
      <c r="DI3044"/>
      <c r="DJ3044" s="407" t="s">
        <v>1172</v>
      </c>
      <c r="DK3044" s="406" t="s">
        <v>569</v>
      </c>
      <c r="DL3044" s="406" t="str">
        <f>DJ3044&amp;" "&amp;DK3044</f>
        <v>Barishal CDC</v>
      </c>
      <c r="DM3044" s="566"/>
      <c r="DN3044"/>
      <c r="DO3044" s="407" t="s">
        <v>1172</v>
      </c>
      <c r="DP3044" s="406" t="s">
        <v>569</v>
      </c>
      <c r="DQ3044" s="406" t="str">
        <f>DO3044&amp;" "&amp;DP3044</f>
        <v>Barishal CDC</v>
      </c>
      <c r="DR3044" s="566"/>
    </row>
    <row r="3045" spans="1:122" ht="15" hidden="1" x14ac:dyDescent="0.25">
      <c r="A3045" s="407" t="s">
        <v>10</v>
      </c>
      <c r="B3045" s="406" t="s">
        <v>569</v>
      </c>
      <c r="C3045" s="406" t="str">
        <f t="shared" ref="C3045:C3087" si="486">A3045&amp;" "&amp;B3045</f>
        <v>Bhola CDC</v>
      </c>
      <c r="D3045" s="626"/>
      <c r="E3045" s="626"/>
      <c r="F3045" s="626"/>
      <c r="G3045" s="626"/>
      <c r="H3045" s="626"/>
      <c r="I3045" s="626"/>
      <c r="J3045" s="626"/>
      <c r="K3045" s="626"/>
      <c r="L3045" s="626"/>
      <c r="M3045" s="626"/>
      <c r="N3045" s="626"/>
      <c r="O3045" s="626"/>
      <c r="P3045" s="626"/>
      <c r="Q3045" s="626"/>
      <c r="R3045" s="626"/>
      <c r="U3045" s="407" t="s">
        <v>10</v>
      </c>
      <c r="V3045" s="406" t="s">
        <v>569</v>
      </c>
      <c r="W3045" s="406" t="str">
        <f t="shared" ref="W3045:W3087" si="487">U3045&amp;" "&amp;V3045</f>
        <v>Bhola CDC</v>
      </c>
      <c r="X3045" s="626"/>
      <c r="Y3045" s="626"/>
      <c r="Z3045" s="626"/>
      <c r="AA3045" s="626"/>
      <c r="AB3045" s="626"/>
      <c r="AC3045" s="626"/>
      <c r="AD3045" s="626"/>
      <c r="AE3045" s="626"/>
      <c r="AF3045" s="626"/>
      <c r="AG3045" s="626"/>
      <c r="AH3045" s="626"/>
      <c r="AI3045" s="626"/>
      <c r="AJ3045" s="626"/>
      <c r="AK3045" s="626"/>
      <c r="AL3045" s="626"/>
      <c r="AO3045" s="407" t="s">
        <v>10</v>
      </c>
      <c r="AP3045" s="406" t="s">
        <v>569</v>
      </c>
      <c r="AQ3045" s="406" t="str">
        <f t="shared" ref="AQ3045:AQ3087" si="488">AO3045&amp;" "&amp;AP3045</f>
        <v>Bhola CDC</v>
      </c>
      <c r="AR3045" s="627"/>
      <c r="AS3045" s="627"/>
      <c r="AT3045" s="627"/>
      <c r="AU3045" s="627"/>
      <c r="AV3045" s="627"/>
      <c r="AW3045" s="627"/>
      <c r="AX3045" s="627"/>
      <c r="AY3045" s="627"/>
      <c r="AZ3045" s="627"/>
      <c r="BA3045" s="627"/>
      <c r="BB3045" s="627"/>
      <c r="BC3045" s="627"/>
      <c r="BD3045" s="627"/>
      <c r="BE3045" s="627"/>
      <c r="BF3045" s="627"/>
      <c r="BH3045" s="407" t="s">
        <v>10</v>
      </c>
      <c r="BI3045" s="406" t="s">
        <v>569</v>
      </c>
      <c r="BJ3045" s="406" t="str">
        <f t="shared" ref="BJ3045:BJ3087" si="489">BH3045&amp;" "&amp;BI3045</f>
        <v>Bhola CDC</v>
      </c>
      <c r="BK3045" s="627"/>
      <c r="BL3045" s="627"/>
      <c r="BM3045" s="627"/>
      <c r="BN3045" s="627"/>
      <c r="BO3045" s="627"/>
      <c r="BP3045" s="627"/>
      <c r="BQ3045" s="627"/>
      <c r="BR3045" s="627"/>
      <c r="BS3045" s="627"/>
      <c r="BT3045" s="627"/>
      <c r="BU3045" s="627"/>
      <c r="BV3045" s="627"/>
      <c r="BW3045" s="627"/>
      <c r="BX3045" s="627"/>
      <c r="BY3045" s="627"/>
      <c r="CA3045" s="407" t="s">
        <v>10</v>
      </c>
      <c r="CB3045" s="406" t="s">
        <v>569</v>
      </c>
      <c r="CC3045" s="406" t="str">
        <f t="shared" ref="CC3045:CC3087" si="490">CA3045&amp;" "&amp;CB3045</f>
        <v>Bhola CDC</v>
      </c>
      <c r="CD3045" s="627"/>
      <c r="CE3045" s="627"/>
      <c r="CF3045" s="627"/>
      <c r="CG3045" s="627"/>
      <c r="CH3045" s="627"/>
      <c r="CI3045" s="627"/>
      <c r="CJ3045" s="627"/>
      <c r="CK3045" s="627"/>
      <c r="CN3045" s="407" t="s">
        <v>10</v>
      </c>
      <c r="CO3045" s="406" t="s">
        <v>569</v>
      </c>
      <c r="CP3045" s="406" t="str">
        <f t="shared" ref="CP3045:CP3087" si="491">CN3045&amp;" "&amp;CO3045</f>
        <v>Bhola CDC</v>
      </c>
      <c r="CQ3045" s="627"/>
      <c r="CR3045" s="627"/>
      <c r="CS3045" s="627"/>
      <c r="CT3045" s="627"/>
      <c r="CU3045" s="627"/>
      <c r="CV3045" s="627"/>
      <c r="CW3045" s="627"/>
      <c r="CX3045" s="627"/>
      <c r="CZ3045" s="407" t="s">
        <v>10</v>
      </c>
      <c r="DA3045" s="406" t="s">
        <v>569</v>
      </c>
      <c r="DB3045" s="406" t="str">
        <f t="shared" ref="DB3045:DB3070" si="492">CZ3045&amp;" "&amp;DA3045</f>
        <v>Bhola CDC</v>
      </c>
      <c r="DC3045" s="566"/>
      <c r="DD3045"/>
      <c r="DE3045" s="407" t="s">
        <v>10</v>
      </c>
      <c r="DF3045" s="406" t="s">
        <v>569</v>
      </c>
      <c r="DG3045" s="406" t="str">
        <f t="shared" ref="DG3045:DG3070" si="493">DE3045&amp;" "&amp;DF3045</f>
        <v>Bhola CDC</v>
      </c>
      <c r="DH3045" s="566"/>
      <c r="DI3045"/>
      <c r="DJ3045" s="407" t="s">
        <v>10</v>
      </c>
      <c r="DK3045" s="406" t="s">
        <v>569</v>
      </c>
      <c r="DL3045" s="406" t="str">
        <f t="shared" ref="DL3045:DL3070" si="494">DJ3045&amp;" "&amp;DK3045</f>
        <v>Bhola CDC</v>
      </c>
      <c r="DM3045" s="566"/>
      <c r="DN3045"/>
      <c r="DO3045" s="407" t="s">
        <v>10</v>
      </c>
      <c r="DP3045" s="406" t="s">
        <v>569</v>
      </c>
      <c r="DQ3045" s="406" t="str">
        <f t="shared" ref="DQ3045:DQ3070" si="495">DO3045&amp;" "&amp;DP3045</f>
        <v>Bhola CDC</v>
      </c>
      <c r="DR3045" s="566"/>
    </row>
    <row r="3046" spans="1:122" ht="15" hidden="1" x14ac:dyDescent="0.25">
      <c r="A3046" s="407" t="s">
        <v>17</v>
      </c>
      <c r="B3046" s="406" t="s">
        <v>569</v>
      </c>
      <c r="C3046" s="406" t="str">
        <f t="shared" si="486"/>
        <v>Patuakhali CDC</v>
      </c>
      <c r="D3046" s="626"/>
      <c r="E3046" s="626"/>
      <c r="F3046" s="626"/>
      <c r="G3046" s="626"/>
      <c r="H3046" s="626"/>
      <c r="I3046" s="626"/>
      <c r="J3046" s="626"/>
      <c r="K3046" s="626"/>
      <c r="L3046" s="626"/>
      <c r="M3046" s="626"/>
      <c r="N3046" s="626"/>
      <c r="O3046" s="626"/>
      <c r="P3046" s="626"/>
      <c r="Q3046" s="626"/>
      <c r="R3046" s="626"/>
      <c r="U3046" s="407" t="s">
        <v>17</v>
      </c>
      <c r="V3046" s="406" t="s">
        <v>569</v>
      </c>
      <c r="W3046" s="406" t="str">
        <f t="shared" si="487"/>
        <v>Patuakhali CDC</v>
      </c>
      <c r="X3046" s="626"/>
      <c r="Y3046" s="626"/>
      <c r="Z3046" s="626"/>
      <c r="AA3046" s="626"/>
      <c r="AB3046" s="626"/>
      <c r="AC3046" s="626"/>
      <c r="AD3046" s="626"/>
      <c r="AE3046" s="626"/>
      <c r="AF3046" s="626"/>
      <c r="AG3046" s="626"/>
      <c r="AH3046" s="626"/>
      <c r="AI3046" s="626"/>
      <c r="AJ3046" s="626"/>
      <c r="AK3046" s="626"/>
      <c r="AL3046" s="626"/>
      <c r="AO3046" s="407" t="s">
        <v>17</v>
      </c>
      <c r="AP3046" s="406" t="s">
        <v>569</v>
      </c>
      <c r="AQ3046" s="406" t="str">
        <f t="shared" si="488"/>
        <v>Patuakhali CDC</v>
      </c>
      <c r="AR3046" s="627"/>
      <c r="AS3046" s="627"/>
      <c r="AT3046" s="627"/>
      <c r="AU3046" s="627"/>
      <c r="AV3046" s="627"/>
      <c r="AW3046" s="627"/>
      <c r="AX3046" s="627"/>
      <c r="AY3046" s="627"/>
      <c r="AZ3046" s="627"/>
      <c r="BA3046" s="627"/>
      <c r="BB3046" s="627"/>
      <c r="BC3046" s="627"/>
      <c r="BD3046" s="627"/>
      <c r="BE3046" s="627"/>
      <c r="BF3046" s="627"/>
      <c r="BH3046" s="407" t="s">
        <v>17</v>
      </c>
      <c r="BI3046" s="406" t="s">
        <v>569</v>
      </c>
      <c r="BJ3046" s="406" t="str">
        <f t="shared" si="489"/>
        <v>Patuakhali CDC</v>
      </c>
      <c r="BK3046" s="627"/>
      <c r="BL3046" s="627"/>
      <c r="BM3046" s="627"/>
      <c r="BN3046" s="627"/>
      <c r="BO3046" s="627"/>
      <c r="BP3046" s="627"/>
      <c r="BQ3046" s="627"/>
      <c r="BR3046" s="627"/>
      <c r="BS3046" s="627"/>
      <c r="BT3046" s="627"/>
      <c r="BU3046" s="627"/>
      <c r="BV3046" s="627"/>
      <c r="BW3046" s="627"/>
      <c r="BX3046" s="627"/>
      <c r="BY3046" s="627"/>
      <c r="CA3046" s="407" t="s">
        <v>17</v>
      </c>
      <c r="CB3046" s="406" t="s">
        <v>569</v>
      </c>
      <c r="CC3046" s="406" t="str">
        <f t="shared" si="490"/>
        <v>Patuakhali CDC</v>
      </c>
      <c r="CD3046" s="627"/>
      <c r="CE3046" s="627"/>
      <c r="CF3046" s="627"/>
      <c r="CG3046" s="627"/>
      <c r="CH3046" s="627"/>
      <c r="CI3046" s="627"/>
      <c r="CJ3046" s="627"/>
      <c r="CK3046" s="627"/>
      <c r="CN3046" s="407" t="s">
        <v>17</v>
      </c>
      <c r="CO3046" s="406" t="s">
        <v>569</v>
      </c>
      <c r="CP3046" s="406" t="str">
        <f t="shared" si="491"/>
        <v>Patuakhali CDC</v>
      </c>
      <c r="CQ3046" s="627"/>
      <c r="CR3046" s="627"/>
      <c r="CS3046" s="627"/>
      <c r="CT3046" s="627"/>
      <c r="CU3046" s="627"/>
      <c r="CV3046" s="627"/>
      <c r="CW3046" s="627"/>
      <c r="CX3046" s="627"/>
      <c r="CZ3046" s="407" t="s">
        <v>17</v>
      </c>
      <c r="DA3046" s="406" t="s">
        <v>569</v>
      </c>
      <c r="DB3046" s="406" t="str">
        <f t="shared" si="492"/>
        <v>Patuakhali CDC</v>
      </c>
      <c r="DC3046" s="566"/>
      <c r="DD3046"/>
      <c r="DE3046" s="407" t="s">
        <v>17</v>
      </c>
      <c r="DF3046" s="406" t="s">
        <v>569</v>
      </c>
      <c r="DG3046" s="406" t="str">
        <f t="shared" si="493"/>
        <v>Patuakhali CDC</v>
      </c>
      <c r="DH3046" s="566"/>
      <c r="DI3046"/>
      <c r="DJ3046" s="407" t="s">
        <v>17</v>
      </c>
      <c r="DK3046" s="406" t="s">
        <v>569</v>
      </c>
      <c r="DL3046" s="406" t="str">
        <f t="shared" si="494"/>
        <v>Patuakhali CDC</v>
      </c>
      <c r="DM3046" s="566"/>
      <c r="DN3046"/>
      <c r="DO3046" s="407" t="s">
        <v>17</v>
      </c>
      <c r="DP3046" s="406" t="s">
        <v>569</v>
      </c>
      <c r="DQ3046" s="406" t="str">
        <f t="shared" si="495"/>
        <v>Patuakhali CDC</v>
      </c>
      <c r="DR3046" s="566"/>
    </row>
    <row r="3047" spans="1:122" ht="15" hidden="1" x14ac:dyDescent="0.25">
      <c r="A3047" s="407" t="s">
        <v>20</v>
      </c>
      <c r="B3047" s="406" t="s">
        <v>569</v>
      </c>
      <c r="C3047" s="406" t="str">
        <f t="shared" si="486"/>
        <v>Pirojpur CDC</v>
      </c>
      <c r="D3047" s="626"/>
      <c r="E3047" s="626"/>
      <c r="F3047" s="626"/>
      <c r="G3047" s="626"/>
      <c r="H3047" s="626"/>
      <c r="I3047" s="626"/>
      <c r="J3047" s="626"/>
      <c r="K3047" s="626"/>
      <c r="L3047" s="626"/>
      <c r="M3047" s="626"/>
      <c r="N3047" s="626"/>
      <c r="O3047" s="626"/>
      <c r="P3047" s="626"/>
      <c r="Q3047" s="626"/>
      <c r="R3047" s="626"/>
      <c r="U3047" s="407" t="s">
        <v>20</v>
      </c>
      <c r="V3047" s="406" t="s">
        <v>569</v>
      </c>
      <c r="W3047" s="406" t="str">
        <f t="shared" si="487"/>
        <v>Pirojpur CDC</v>
      </c>
      <c r="X3047" s="626"/>
      <c r="Y3047" s="626"/>
      <c r="Z3047" s="626"/>
      <c r="AA3047" s="626"/>
      <c r="AB3047" s="626"/>
      <c r="AC3047" s="626"/>
      <c r="AD3047" s="626"/>
      <c r="AE3047" s="626"/>
      <c r="AF3047" s="626"/>
      <c r="AG3047" s="626"/>
      <c r="AH3047" s="626"/>
      <c r="AI3047" s="626"/>
      <c r="AJ3047" s="626"/>
      <c r="AK3047" s="626"/>
      <c r="AL3047" s="626"/>
      <c r="AO3047" s="407" t="s">
        <v>20</v>
      </c>
      <c r="AP3047" s="406" t="s">
        <v>569</v>
      </c>
      <c r="AQ3047" s="406" t="str">
        <f t="shared" si="488"/>
        <v>Pirojpur CDC</v>
      </c>
      <c r="AR3047" s="627"/>
      <c r="AS3047" s="627"/>
      <c r="AT3047" s="627"/>
      <c r="AU3047" s="627"/>
      <c r="AV3047" s="627"/>
      <c r="AW3047" s="627"/>
      <c r="AX3047" s="627"/>
      <c r="AY3047" s="627"/>
      <c r="AZ3047" s="627"/>
      <c r="BA3047" s="627"/>
      <c r="BB3047" s="627"/>
      <c r="BC3047" s="627"/>
      <c r="BD3047" s="627"/>
      <c r="BE3047" s="627"/>
      <c r="BF3047" s="627"/>
      <c r="BH3047" s="407" t="s">
        <v>20</v>
      </c>
      <c r="BI3047" s="406" t="s">
        <v>569</v>
      </c>
      <c r="BJ3047" s="406" t="str">
        <f t="shared" si="489"/>
        <v>Pirojpur CDC</v>
      </c>
      <c r="BK3047" s="627"/>
      <c r="BL3047" s="627"/>
      <c r="BM3047" s="627"/>
      <c r="BN3047" s="627"/>
      <c r="BO3047" s="627"/>
      <c r="BP3047" s="627"/>
      <c r="BQ3047" s="627"/>
      <c r="BR3047" s="627"/>
      <c r="BS3047" s="627"/>
      <c r="BT3047" s="627"/>
      <c r="BU3047" s="627"/>
      <c r="BV3047" s="627"/>
      <c r="BW3047" s="627"/>
      <c r="BX3047" s="627"/>
      <c r="BY3047" s="627"/>
      <c r="CA3047" s="407" t="s">
        <v>20</v>
      </c>
      <c r="CB3047" s="406" t="s">
        <v>569</v>
      </c>
      <c r="CC3047" s="406" t="str">
        <f t="shared" si="490"/>
        <v>Pirojpur CDC</v>
      </c>
      <c r="CD3047" s="627"/>
      <c r="CE3047" s="627"/>
      <c r="CF3047" s="627"/>
      <c r="CG3047" s="627"/>
      <c r="CH3047" s="627"/>
      <c r="CI3047" s="627"/>
      <c r="CJ3047" s="627"/>
      <c r="CK3047" s="627"/>
      <c r="CN3047" s="407" t="s">
        <v>20</v>
      </c>
      <c r="CO3047" s="406" t="s">
        <v>569</v>
      </c>
      <c r="CP3047" s="406" t="str">
        <f t="shared" si="491"/>
        <v>Pirojpur CDC</v>
      </c>
      <c r="CQ3047" s="627"/>
      <c r="CR3047" s="627"/>
      <c r="CS3047" s="627"/>
      <c r="CT3047" s="627"/>
      <c r="CU3047" s="627"/>
      <c r="CV3047" s="627"/>
      <c r="CW3047" s="627"/>
      <c r="CX3047" s="627"/>
      <c r="CZ3047" s="407" t="s">
        <v>20</v>
      </c>
      <c r="DA3047" s="406" t="s">
        <v>569</v>
      </c>
      <c r="DB3047" s="406" t="str">
        <f t="shared" si="492"/>
        <v>Pirojpur CDC</v>
      </c>
      <c r="DC3047" s="566"/>
      <c r="DD3047"/>
      <c r="DE3047" s="407" t="s">
        <v>20</v>
      </c>
      <c r="DF3047" s="406" t="s">
        <v>569</v>
      </c>
      <c r="DG3047" s="406" t="str">
        <f t="shared" si="493"/>
        <v>Pirojpur CDC</v>
      </c>
      <c r="DH3047" s="566"/>
      <c r="DI3047"/>
      <c r="DJ3047" s="407" t="s">
        <v>20</v>
      </c>
      <c r="DK3047" s="406" t="s">
        <v>569</v>
      </c>
      <c r="DL3047" s="406" t="str">
        <f t="shared" si="494"/>
        <v>Pirojpur CDC</v>
      </c>
      <c r="DM3047" s="566"/>
      <c r="DN3047"/>
      <c r="DO3047" s="407" t="s">
        <v>20</v>
      </c>
      <c r="DP3047" s="406" t="s">
        <v>569</v>
      </c>
      <c r="DQ3047" s="406" t="str">
        <f t="shared" si="495"/>
        <v>Pirojpur CDC</v>
      </c>
      <c r="DR3047" s="566"/>
    </row>
    <row r="3048" spans="1:122" ht="15" hidden="1" x14ac:dyDescent="0.25">
      <c r="A3048" s="407" t="s">
        <v>25</v>
      </c>
      <c r="B3048" s="406" t="s">
        <v>569</v>
      </c>
      <c r="C3048" s="406" t="str">
        <f t="shared" si="486"/>
        <v>Brahmanbaria CDC</v>
      </c>
      <c r="D3048" s="626"/>
      <c r="E3048" s="626"/>
      <c r="F3048" s="626"/>
      <c r="G3048" s="626"/>
      <c r="H3048" s="626"/>
      <c r="I3048" s="626"/>
      <c r="J3048" s="626"/>
      <c r="K3048" s="626"/>
      <c r="L3048" s="626"/>
      <c r="M3048" s="626"/>
      <c r="N3048" s="626"/>
      <c r="O3048" s="626"/>
      <c r="P3048" s="626"/>
      <c r="Q3048" s="626"/>
      <c r="R3048" s="626"/>
      <c r="U3048" s="407" t="s">
        <v>25</v>
      </c>
      <c r="V3048" s="406" t="s">
        <v>569</v>
      </c>
      <c r="W3048" s="406" t="str">
        <f t="shared" si="487"/>
        <v>Brahmanbaria CDC</v>
      </c>
      <c r="X3048" s="626"/>
      <c r="Y3048" s="626"/>
      <c r="Z3048" s="626"/>
      <c r="AA3048" s="626"/>
      <c r="AB3048" s="626"/>
      <c r="AC3048" s="626"/>
      <c r="AD3048" s="626"/>
      <c r="AE3048" s="626"/>
      <c r="AF3048" s="626"/>
      <c r="AG3048" s="626"/>
      <c r="AH3048" s="626"/>
      <c r="AI3048" s="626"/>
      <c r="AJ3048" s="626"/>
      <c r="AK3048" s="626"/>
      <c r="AL3048" s="626"/>
      <c r="AO3048" s="407" t="s">
        <v>25</v>
      </c>
      <c r="AP3048" s="406" t="s">
        <v>569</v>
      </c>
      <c r="AQ3048" s="406" t="str">
        <f t="shared" si="488"/>
        <v>Brahmanbaria CDC</v>
      </c>
      <c r="AR3048" s="627"/>
      <c r="AS3048" s="627"/>
      <c r="AT3048" s="627"/>
      <c r="AU3048" s="627"/>
      <c r="AV3048" s="627"/>
      <c r="AW3048" s="627"/>
      <c r="AX3048" s="627"/>
      <c r="AY3048" s="627"/>
      <c r="AZ3048" s="627"/>
      <c r="BA3048" s="627"/>
      <c r="BB3048" s="627"/>
      <c r="BC3048" s="627"/>
      <c r="BD3048" s="627"/>
      <c r="BE3048" s="627"/>
      <c r="BF3048" s="627"/>
      <c r="BH3048" s="407" t="s">
        <v>25</v>
      </c>
      <c r="BI3048" s="406" t="s">
        <v>569</v>
      </c>
      <c r="BJ3048" s="406" t="str">
        <f t="shared" si="489"/>
        <v>Brahmanbaria CDC</v>
      </c>
      <c r="BK3048" s="627"/>
      <c r="BL3048" s="627"/>
      <c r="BM3048" s="627"/>
      <c r="BN3048" s="627"/>
      <c r="BO3048" s="627"/>
      <c r="BP3048" s="627"/>
      <c r="BQ3048" s="627"/>
      <c r="BR3048" s="627"/>
      <c r="BS3048" s="627"/>
      <c r="BT3048" s="627"/>
      <c r="BU3048" s="627"/>
      <c r="BV3048" s="627"/>
      <c r="BW3048" s="627"/>
      <c r="BX3048" s="627"/>
      <c r="BY3048" s="627"/>
      <c r="CA3048" s="407" t="s">
        <v>25</v>
      </c>
      <c r="CB3048" s="406" t="s">
        <v>569</v>
      </c>
      <c r="CC3048" s="406" t="str">
        <f t="shared" si="490"/>
        <v>Brahmanbaria CDC</v>
      </c>
      <c r="CD3048" s="627"/>
      <c r="CE3048" s="627"/>
      <c r="CF3048" s="627"/>
      <c r="CG3048" s="627"/>
      <c r="CH3048" s="627"/>
      <c r="CI3048" s="627"/>
      <c r="CJ3048" s="627"/>
      <c r="CK3048" s="627"/>
      <c r="CN3048" s="407" t="s">
        <v>25</v>
      </c>
      <c r="CO3048" s="406" t="s">
        <v>569</v>
      </c>
      <c r="CP3048" s="406" t="str">
        <f t="shared" si="491"/>
        <v>Brahmanbaria CDC</v>
      </c>
      <c r="CQ3048" s="627"/>
      <c r="CR3048" s="627"/>
      <c r="CS3048" s="627"/>
      <c r="CT3048" s="627"/>
      <c r="CU3048" s="627"/>
      <c r="CV3048" s="627"/>
      <c r="CW3048" s="627"/>
      <c r="CX3048" s="627"/>
      <c r="CZ3048" s="407" t="s">
        <v>25</v>
      </c>
      <c r="DA3048" s="406" t="s">
        <v>569</v>
      </c>
      <c r="DB3048" s="406" t="str">
        <f t="shared" si="492"/>
        <v>Brahmanbaria CDC</v>
      </c>
      <c r="DC3048" s="566"/>
      <c r="DD3048"/>
      <c r="DE3048" s="407" t="s">
        <v>25</v>
      </c>
      <c r="DF3048" s="406" t="s">
        <v>569</v>
      </c>
      <c r="DG3048" s="406" t="str">
        <f t="shared" si="493"/>
        <v>Brahmanbaria CDC</v>
      </c>
      <c r="DH3048" s="566"/>
      <c r="DI3048"/>
      <c r="DJ3048" s="407" t="s">
        <v>25</v>
      </c>
      <c r="DK3048" s="406" t="s">
        <v>569</v>
      </c>
      <c r="DL3048" s="406" t="str">
        <f t="shared" si="494"/>
        <v>Brahmanbaria CDC</v>
      </c>
      <c r="DM3048" s="566"/>
      <c r="DN3048"/>
      <c r="DO3048" s="407" t="s">
        <v>25</v>
      </c>
      <c r="DP3048" s="406" t="s">
        <v>569</v>
      </c>
      <c r="DQ3048" s="406" t="str">
        <f t="shared" si="495"/>
        <v>Brahmanbaria CDC</v>
      </c>
      <c r="DR3048" s="566"/>
    </row>
    <row r="3049" spans="1:122" ht="15" hidden="1" x14ac:dyDescent="0.25">
      <c r="A3049" s="407" t="s">
        <v>27</v>
      </c>
      <c r="B3049" s="406" t="s">
        <v>569</v>
      </c>
      <c r="C3049" s="406" t="str">
        <f t="shared" si="486"/>
        <v>Chandpur CDC</v>
      </c>
      <c r="D3049" s="626"/>
      <c r="E3049" s="626"/>
      <c r="F3049" s="626"/>
      <c r="G3049" s="626"/>
      <c r="H3049" s="626"/>
      <c r="I3049" s="626"/>
      <c r="J3049" s="626"/>
      <c r="K3049" s="626"/>
      <c r="L3049" s="626"/>
      <c r="M3049" s="626"/>
      <c r="N3049" s="626"/>
      <c r="O3049" s="626"/>
      <c r="P3049" s="626"/>
      <c r="Q3049" s="626"/>
      <c r="R3049" s="626"/>
      <c r="U3049" s="407" t="s">
        <v>27</v>
      </c>
      <c r="V3049" s="406" t="s">
        <v>569</v>
      </c>
      <c r="W3049" s="406" t="str">
        <f t="shared" si="487"/>
        <v>Chandpur CDC</v>
      </c>
      <c r="X3049" s="626"/>
      <c r="Y3049" s="626"/>
      <c r="Z3049" s="626"/>
      <c r="AA3049" s="626"/>
      <c r="AB3049" s="626"/>
      <c r="AC3049" s="626"/>
      <c r="AD3049" s="626"/>
      <c r="AE3049" s="626"/>
      <c r="AF3049" s="626"/>
      <c r="AG3049" s="626"/>
      <c r="AH3049" s="626"/>
      <c r="AI3049" s="626"/>
      <c r="AJ3049" s="626"/>
      <c r="AK3049" s="626"/>
      <c r="AL3049" s="626"/>
      <c r="AO3049" s="407" t="s">
        <v>27</v>
      </c>
      <c r="AP3049" s="406" t="s">
        <v>569</v>
      </c>
      <c r="AQ3049" s="406" t="str">
        <f t="shared" si="488"/>
        <v>Chandpur CDC</v>
      </c>
      <c r="AR3049" s="627"/>
      <c r="AS3049" s="627"/>
      <c r="AT3049" s="627"/>
      <c r="AU3049" s="627"/>
      <c r="AV3049" s="627"/>
      <c r="AW3049" s="627"/>
      <c r="AX3049" s="627"/>
      <c r="AY3049" s="627"/>
      <c r="AZ3049" s="627"/>
      <c r="BA3049" s="627"/>
      <c r="BB3049" s="627"/>
      <c r="BC3049" s="627"/>
      <c r="BD3049" s="627"/>
      <c r="BE3049" s="627"/>
      <c r="BF3049" s="627"/>
      <c r="BH3049" s="407" t="s">
        <v>27</v>
      </c>
      <c r="BI3049" s="406" t="s">
        <v>569</v>
      </c>
      <c r="BJ3049" s="406" t="str">
        <f t="shared" si="489"/>
        <v>Chandpur CDC</v>
      </c>
      <c r="BK3049" s="627"/>
      <c r="BL3049" s="627"/>
      <c r="BM3049" s="627"/>
      <c r="BN3049" s="627"/>
      <c r="BO3049" s="627"/>
      <c r="BP3049" s="627"/>
      <c r="BQ3049" s="627"/>
      <c r="BR3049" s="627"/>
      <c r="BS3049" s="627"/>
      <c r="BT3049" s="627"/>
      <c r="BU3049" s="627"/>
      <c r="BV3049" s="627"/>
      <c r="BW3049" s="627"/>
      <c r="BX3049" s="627"/>
      <c r="BY3049" s="627"/>
      <c r="CA3049" s="407" t="s">
        <v>27</v>
      </c>
      <c r="CB3049" s="406" t="s">
        <v>569</v>
      </c>
      <c r="CC3049" s="406" t="str">
        <f t="shared" si="490"/>
        <v>Chandpur CDC</v>
      </c>
      <c r="CD3049" s="627"/>
      <c r="CE3049" s="627"/>
      <c r="CF3049" s="627"/>
      <c r="CG3049" s="627"/>
      <c r="CH3049" s="627"/>
      <c r="CI3049" s="627"/>
      <c r="CJ3049" s="627"/>
      <c r="CK3049" s="627"/>
      <c r="CN3049" s="407" t="s">
        <v>27</v>
      </c>
      <c r="CO3049" s="406" t="s">
        <v>569</v>
      </c>
      <c r="CP3049" s="406" t="str">
        <f t="shared" si="491"/>
        <v>Chandpur CDC</v>
      </c>
      <c r="CQ3049" s="627"/>
      <c r="CR3049" s="627"/>
      <c r="CS3049" s="627"/>
      <c r="CT3049" s="627"/>
      <c r="CU3049" s="627"/>
      <c r="CV3049" s="627"/>
      <c r="CW3049" s="627"/>
      <c r="CX3049" s="627"/>
      <c r="CZ3049" s="407" t="s">
        <v>27</v>
      </c>
      <c r="DA3049" s="406" t="s">
        <v>569</v>
      </c>
      <c r="DB3049" s="406" t="str">
        <f t="shared" si="492"/>
        <v>Chandpur CDC</v>
      </c>
      <c r="DC3049" s="566"/>
      <c r="DD3049"/>
      <c r="DE3049" s="407" t="s">
        <v>27</v>
      </c>
      <c r="DF3049" s="406" t="s">
        <v>569</v>
      </c>
      <c r="DG3049" s="406" t="str">
        <f t="shared" si="493"/>
        <v>Chandpur CDC</v>
      </c>
      <c r="DH3049" s="566"/>
      <c r="DI3049"/>
      <c r="DJ3049" s="407" t="s">
        <v>27</v>
      </c>
      <c r="DK3049" s="406" t="s">
        <v>569</v>
      </c>
      <c r="DL3049" s="406" t="str">
        <f t="shared" si="494"/>
        <v>Chandpur CDC</v>
      </c>
      <c r="DM3049" s="566"/>
      <c r="DN3049"/>
      <c r="DO3049" s="407" t="s">
        <v>27</v>
      </c>
      <c r="DP3049" s="406" t="s">
        <v>569</v>
      </c>
      <c r="DQ3049" s="406" t="str">
        <f t="shared" si="495"/>
        <v>Chandpur CDC</v>
      </c>
      <c r="DR3049" s="566"/>
    </row>
    <row r="3050" spans="1:122" ht="15" hidden="1" x14ac:dyDescent="0.25">
      <c r="A3050" s="407" t="s">
        <v>1150</v>
      </c>
      <c r="B3050" s="406" t="s">
        <v>569</v>
      </c>
      <c r="C3050" s="406" t="str">
        <f t="shared" si="486"/>
        <v>Chattogram CDC</v>
      </c>
      <c r="D3050" s="626"/>
      <c r="E3050" s="626"/>
      <c r="F3050" s="626"/>
      <c r="G3050" s="626"/>
      <c r="H3050" s="626"/>
      <c r="I3050" s="626"/>
      <c r="J3050" s="626"/>
      <c r="K3050" s="626"/>
      <c r="L3050" s="626"/>
      <c r="M3050" s="626"/>
      <c r="N3050" s="626"/>
      <c r="O3050" s="626"/>
      <c r="P3050" s="626"/>
      <c r="Q3050" s="626"/>
      <c r="R3050" s="626"/>
      <c r="U3050" s="407" t="s">
        <v>1150</v>
      </c>
      <c r="V3050" s="406" t="s">
        <v>569</v>
      </c>
      <c r="W3050" s="406" t="str">
        <f t="shared" si="487"/>
        <v>Chattogram CDC</v>
      </c>
      <c r="X3050" s="626"/>
      <c r="Y3050" s="626"/>
      <c r="Z3050" s="626"/>
      <c r="AA3050" s="626"/>
      <c r="AB3050" s="626"/>
      <c r="AC3050" s="626"/>
      <c r="AD3050" s="626"/>
      <c r="AE3050" s="626"/>
      <c r="AF3050" s="626"/>
      <c r="AG3050" s="626"/>
      <c r="AH3050" s="626"/>
      <c r="AI3050" s="626"/>
      <c r="AJ3050" s="626"/>
      <c r="AK3050" s="626"/>
      <c r="AL3050" s="626"/>
      <c r="AO3050" s="407" t="s">
        <v>1150</v>
      </c>
      <c r="AP3050" s="406" t="s">
        <v>569</v>
      </c>
      <c r="AQ3050" s="406" t="str">
        <f t="shared" si="488"/>
        <v>Chattogram CDC</v>
      </c>
      <c r="AR3050" s="627"/>
      <c r="AS3050" s="627"/>
      <c r="AT3050" s="627"/>
      <c r="AU3050" s="627"/>
      <c r="AV3050" s="627"/>
      <c r="AW3050" s="627"/>
      <c r="AX3050" s="627"/>
      <c r="AY3050" s="627"/>
      <c r="AZ3050" s="627"/>
      <c r="BA3050" s="627"/>
      <c r="BB3050" s="627"/>
      <c r="BC3050" s="627"/>
      <c r="BD3050" s="627"/>
      <c r="BE3050" s="627"/>
      <c r="BF3050" s="627"/>
      <c r="BH3050" s="407" t="s">
        <v>1150</v>
      </c>
      <c r="BI3050" s="406" t="s">
        <v>569</v>
      </c>
      <c r="BJ3050" s="406" t="str">
        <f t="shared" si="489"/>
        <v>Chattogram CDC</v>
      </c>
      <c r="BK3050" s="627"/>
      <c r="BL3050" s="627"/>
      <c r="BM3050" s="627"/>
      <c r="BN3050" s="627"/>
      <c r="BO3050" s="627"/>
      <c r="BP3050" s="627"/>
      <c r="BQ3050" s="627"/>
      <c r="BR3050" s="627"/>
      <c r="BS3050" s="627"/>
      <c r="BT3050" s="627"/>
      <c r="BU3050" s="627"/>
      <c r="BV3050" s="627"/>
      <c r="BW3050" s="627"/>
      <c r="BX3050" s="627"/>
      <c r="BY3050" s="627"/>
      <c r="CA3050" s="407" t="s">
        <v>1150</v>
      </c>
      <c r="CB3050" s="406" t="s">
        <v>569</v>
      </c>
      <c r="CC3050" s="406" t="str">
        <f t="shared" si="490"/>
        <v>Chattogram CDC</v>
      </c>
      <c r="CD3050" s="628"/>
      <c r="CE3050" s="628"/>
      <c r="CF3050" s="628"/>
      <c r="CG3050" s="628"/>
      <c r="CH3050" s="628"/>
      <c r="CI3050" s="628"/>
      <c r="CJ3050" s="628"/>
      <c r="CK3050" s="628"/>
      <c r="CN3050" s="407" t="s">
        <v>1150</v>
      </c>
      <c r="CO3050" s="406" t="s">
        <v>569</v>
      </c>
      <c r="CP3050" s="406" t="str">
        <f t="shared" si="491"/>
        <v>Chattogram CDC</v>
      </c>
      <c r="CQ3050" s="628"/>
      <c r="CR3050" s="628"/>
      <c r="CS3050" s="628"/>
      <c r="CT3050" s="628"/>
      <c r="CU3050" s="628"/>
      <c r="CV3050" s="628"/>
      <c r="CW3050" s="628"/>
      <c r="CX3050" s="628"/>
      <c r="CZ3050" s="407" t="s">
        <v>1150</v>
      </c>
      <c r="DA3050" s="406" t="s">
        <v>569</v>
      </c>
      <c r="DB3050" s="406" t="str">
        <f t="shared" si="492"/>
        <v>Chattogram CDC</v>
      </c>
      <c r="DC3050" s="566"/>
      <c r="DD3050"/>
      <c r="DE3050" s="407" t="s">
        <v>1150</v>
      </c>
      <c r="DF3050" s="406" t="s">
        <v>569</v>
      </c>
      <c r="DG3050" s="406" t="str">
        <f t="shared" si="493"/>
        <v>Chattogram CDC</v>
      </c>
      <c r="DH3050" s="566"/>
      <c r="DI3050"/>
      <c r="DJ3050" s="407" t="s">
        <v>1150</v>
      </c>
      <c r="DK3050" s="406" t="s">
        <v>569</v>
      </c>
      <c r="DL3050" s="406" t="str">
        <f t="shared" si="494"/>
        <v>Chattogram CDC</v>
      </c>
      <c r="DM3050" s="566"/>
      <c r="DN3050"/>
      <c r="DO3050" s="407" t="s">
        <v>1150</v>
      </c>
      <c r="DP3050" s="406" t="s">
        <v>569</v>
      </c>
      <c r="DQ3050" s="406" t="str">
        <f t="shared" si="495"/>
        <v>Chattogram CDC</v>
      </c>
      <c r="DR3050" s="566"/>
    </row>
    <row r="3051" spans="1:122" ht="15" hidden="1" x14ac:dyDescent="0.25">
      <c r="A3051" s="407" t="s">
        <v>1167</v>
      </c>
      <c r="B3051" s="406" t="s">
        <v>569</v>
      </c>
      <c r="C3051" s="406" t="str">
        <f t="shared" si="486"/>
        <v>Cumilla CDC</v>
      </c>
      <c r="D3051" s="626"/>
      <c r="E3051" s="626"/>
      <c r="F3051" s="626"/>
      <c r="G3051" s="626"/>
      <c r="H3051" s="626"/>
      <c r="I3051" s="626"/>
      <c r="J3051" s="626"/>
      <c r="K3051" s="626"/>
      <c r="L3051" s="626"/>
      <c r="M3051" s="626"/>
      <c r="N3051" s="626"/>
      <c r="O3051" s="626"/>
      <c r="P3051" s="626"/>
      <c r="Q3051" s="626"/>
      <c r="R3051" s="626"/>
      <c r="U3051" s="407" t="s">
        <v>1167</v>
      </c>
      <c r="V3051" s="406" t="s">
        <v>569</v>
      </c>
      <c r="W3051" s="406" t="str">
        <f t="shared" si="487"/>
        <v>Cumilla CDC</v>
      </c>
      <c r="X3051" s="626"/>
      <c r="Y3051" s="626"/>
      <c r="Z3051" s="626"/>
      <c r="AA3051" s="626"/>
      <c r="AB3051" s="626"/>
      <c r="AC3051" s="626"/>
      <c r="AD3051" s="626"/>
      <c r="AE3051" s="626"/>
      <c r="AF3051" s="626"/>
      <c r="AG3051" s="626"/>
      <c r="AH3051" s="626"/>
      <c r="AI3051" s="626"/>
      <c r="AJ3051" s="626"/>
      <c r="AK3051" s="626"/>
      <c r="AL3051" s="626"/>
      <c r="AO3051" s="407" t="s">
        <v>1167</v>
      </c>
      <c r="AP3051" s="406" t="s">
        <v>569</v>
      </c>
      <c r="AQ3051" s="406" t="str">
        <f t="shared" si="488"/>
        <v>Cumilla CDC</v>
      </c>
      <c r="AR3051" s="627"/>
      <c r="AS3051" s="627"/>
      <c r="AT3051" s="627"/>
      <c r="AU3051" s="627"/>
      <c r="AV3051" s="627"/>
      <c r="AW3051" s="627"/>
      <c r="AX3051" s="627"/>
      <c r="AY3051" s="627"/>
      <c r="AZ3051" s="627"/>
      <c r="BA3051" s="627"/>
      <c r="BB3051" s="627"/>
      <c r="BC3051" s="627"/>
      <c r="BD3051" s="627"/>
      <c r="BE3051" s="627"/>
      <c r="BF3051" s="627"/>
      <c r="BH3051" s="407" t="s">
        <v>1167</v>
      </c>
      <c r="BI3051" s="406" t="s">
        <v>569</v>
      </c>
      <c r="BJ3051" s="406" t="str">
        <f t="shared" si="489"/>
        <v>Cumilla CDC</v>
      </c>
      <c r="BK3051" s="627"/>
      <c r="BL3051" s="627"/>
      <c r="BM3051" s="627"/>
      <c r="BN3051" s="627"/>
      <c r="BO3051" s="627"/>
      <c r="BP3051" s="627"/>
      <c r="BQ3051" s="627"/>
      <c r="BR3051" s="627"/>
      <c r="BS3051" s="627"/>
      <c r="BT3051" s="627"/>
      <c r="BU3051" s="627"/>
      <c r="BV3051" s="627"/>
      <c r="BW3051" s="627"/>
      <c r="BX3051" s="627"/>
      <c r="BY3051" s="627"/>
      <c r="CA3051" s="407" t="s">
        <v>1167</v>
      </c>
      <c r="CB3051" s="406" t="s">
        <v>569</v>
      </c>
      <c r="CC3051" s="406" t="str">
        <f t="shared" si="490"/>
        <v>Cumilla CDC</v>
      </c>
      <c r="CD3051" s="627"/>
      <c r="CE3051" s="627"/>
      <c r="CF3051" s="627"/>
      <c r="CG3051" s="627"/>
      <c r="CH3051" s="627"/>
      <c r="CI3051" s="627"/>
      <c r="CJ3051" s="627"/>
      <c r="CK3051" s="627"/>
      <c r="CN3051" s="407" t="s">
        <v>1167</v>
      </c>
      <c r="CO3051" s="406" t="s">
        <v>569</v>
      </c>
      <c r="CP3051" s="406" t="str">
        <f t="shared" si="491"/>
        <v>Cumilla CDC</v>
      </c>
      <c r="CQ3051" s="627"/>
      <c r="CR3051" s="627"/>
      <c r="CS3051" s="627"/>
      <c r="CT3051" s="627"/>
      <c r="CU3051" s="627"/>
      <c r="CV3051" s="627"/>
      <c r="CW3051" s="627"/>
      <c r="CX3051" s="627"/>
      <c r="CZ3051" s="407" t="s">
        <v>1167</v>
      </c>
      <c r="DA3051" s="406" t="s">
        <v>569</v>
      </c>
      <c r="DB3051" s="406" t="str">
        <f t="shared" si="492"/>
        <v>Cumilla CDC</v>
      </c>
      <c r="DC3051" s="566"/>
      <c r="DD3051"/>
      <c r="DE3051" s="407" t="s">
        <v>1167</v>
      </c>
      <c r="DF3051" s="406" t="s">
        <v>569</v>
      </c>
      <c r="DG3051" s="406" t="str">
        <f t="shared" si="493"/>
        <v>Cumilla CDC</v>
      </c>
      <c r="DH3051" s="566"/>
      <c r="DI3051"/>
      <c r="DJ3051" s="407" t="s">
        <v>1167</v>
      </c>
      <c r="DK3051" s="406" t="s">
        <v>569</v>
      </c>
      <c r="DL3051" s="406" t="str">
        <f t="shared" si="494"/>
        <v>Cumilla CDC</v>
      </c>
      <c r="DM3051" s="566"/>
      <c r="DN3051"/>
      <c r="DO3051" s="407" t="s">
        <v>1167</v>
      </c>
      <c r="DP3051" s="406" t="s">
        <v>569</v>
      </c>
      <c r="DQ3051" s="406" t="str">
        <f t="shared" si="495"/>
        <v>Cumilla CDC</v>
      </c>
      <c r="DR3051" s="566"/>
    </row>
    <row r="3052" spans="1:122" ht="15" hidden="1" x14ac:dyDescent="0.25">
      <c r="A3052" s="384" t="s">
        <v>13</v>
      </c>
      <c r="B3052" s="406" t="s">
        <v>569</v>
      </c>
      <c r="C3052" s="406" t="str">
        <f t="shared" si="486"/>
        <v>Coxs_Bazar CDC</v>
      </c>
      <c r="D3052" s="626"/>
      <c r="E3052" s="626"/>
      <c r="F3052" s="626"/>
      <c r="G3052" s="626"/>
      <c r="H3052" s="626"/>
      <c r="I3052" s="626"/>
      <c r="J3052" s="626"/>
      <c r="K3052" s="626"/>
      <c r="L3052" s="626"/>
      <c r="M3052" s="626"/>
      <c r="N3052" s="626"/>
      <c r="O3052" s="626"/>
      <c r="P3052" s="626"/>
      <c r="Q3052" s="626"/>
      <c r="R3052" s="626"/>
      <c r="U3052" s="384" t="s">
        <v>13</v>
      </c>
      <c r="V3052" s="406" t="s">
        <v>569</v>
      </c>
      <c r="W3052" s="406" t="str">
        <f t="shared" si="487"/>
        <v>Coxs_Bazar CDC</v>
      </c>
      <c r="X3052" s="626"/>
      <c r="Y3052" s="626"/>
      <c r="Z3052" s="626"/>
      <c r="AA3052" s="626"/>
      <c r="AB3052" s="626"/>
      <c r="AC3052" s="626"/>
      <c r="AD3052" s="626"/>
      <c r="AE3052" s="626"/>
      <c r="AF3052" s="626"/>
      <c r="AG3052" s="626"/>
      <c r="AH3052" s="626"/>
      <c r="AI3052" s="626"/>
      <c r="AJ3052" s="626"/>
      <c r="AK3052" s="626"/>
      <c r="AL3052" s="626"/>
      <c r="AO3052" s="384" t="s">
        <v>13</v>
      </c>
      <c r="AP3052" s="406" t="s">
        <v>569</v>
      </c>
      <c r="AQ3052" s="406" t="str">
        <f t="shared" si="488"/>
        <v>Coxs_Bazar CDC</v>
      </c>
      <c r="AR3052" s="627"/>
      <c r="AS3052" s="627"/>
      <c r="AT3052" s="627"/>
      <c r="AU3052" s="627"/>
      <c r="AV3052" s="627"/>
      <c r="AW3052" s="627"/>
      <c r="AX3052" s="627"/>
      <c r="AY3052" s="627"/>
      <c r="AZ3052" s="627"/>
      <c r="BA3052" s="627"/>
      <c r="BB3052" s="627"/>
      <c r="BC3052" s="627"/>
      <c r="BD3052" s="627"/>
      <c r="BE3052" s="627"/>
      <c r="BF3052" s="627"/>
      <c r="BH3052" s="384" t="s">
        <v>13</v>
      </c>
      <c r="BI3052" s="406" t="s">
        <v>569</v>
      </c>
      <c r="BJ3052" s="406" t="str">
        <f t="shared" si="489"/>
        <v>Coxs_Bazar CDC</v>
      </c>
      <c r="BK3052" s="627"/>
      <c r="BL3052" s="627"/>
      <c r="BM3052" s="627"/>
      <c r="BN3052" s="627"/>
      <c r="BO3052" s="627"/>
      <c r="BP3052" s="627"/>
      <c r="BQ3052" s="627"/>
      <c r="BR3052" s="627"/>
      <c r="BS3052" s="627"/>
      <c r="BT3052" s="627"/>
      <c r="BU3052" s="627"/>
      <c r="BV3052" s="627"/>
      <c r="BW3052" s="627"/>
      <c r="BX3052" s="627"/>
      <c r="BY3052" s="627"/>
      <c r="CA3052" s="384" t="s">
        <v>13</v>
      </c>
      <c r="CB3052" s="406" t="s">
        <v>569</v>
      </c>
      <c r="CC3052" s="406" t="str">
        <f t="shared" si="490"/>
        <v>Coxs_Bazar CDC</v>
      </c>
      <c r="CD3052" s="627"/>
      <c r="CE3052" s="627"/>
      <c r="CF3052" s="627"/>
      <c r="CG3052" s="627"/>
      <c r="CH3052" s="627"/>
      <c r="CI3052" s="627"/>
      <c r="CJ3052" s="627"/>
      <c r="CK3052" s="627"/>
      <c r="CN3052" s="384" t="s">
        <v>13</v>
      </c>
      <c r="CO3052" s="406" t="s">
        <v>569</v>
      </c>
      <c r="CP3052" s="406" t="str">
        <f t="shared" si="491"/>
        <v>Coxs_Bazar CDC</v>
      </c>
      <c r="CQ3052" s="627"/>
      <c r="CR3052" s="627"/>
      <c r="CS3052" s="627"/>
      <c r="CT3052" s="627"/>
      <c r="CU3052" s="627"/>
      <c r="CV3052" s="627"/>
      <c r="CW3052" s="627"/>
      <c r="CX3052" s="627"/>
      <c r="CZ3052" s="384" t="s">
        <v>13</v>
      </c>
      <c r="DA3052" s="406" t="s">
        <v>569</v>
      </c>
      <c r="DB3052" s="406" t="str">
        <f t="shared" si="492"/>
        <v>Coxs_Bazar CDC</v>
      </c>
      <c r="DC3052" s="566"/>
      <c r="DD3052"/>
      <c r="DE3052" s="384" t="s">
        <v>13</v>
      </c>
      <c r="DF3052" s="406" t="s">
        <v>569</v>
      </c>
      <c r="DG3052" s="406" t="str">
        <f t="shared" si="493"/>
        <v>Coxs_Bazar CDC</v>
      </c>
      <c r="DH3052" s="566"/>
      <c r="DI3052"/>
      <c r="DJ3052" s="384" t="s">
        <v>13</v>
      </c>
      <c r="DK3052" s="406" t="s">
        <v>569</v>
      </c>
      <c r="DL3052" s="406" t="str">
        <f t="shared" si="494"/>
        <v>Coxs_Bazar CDC</v>
      </c>
      <c r="DM3052" s="566"/>
      <c r="DN3052"/>
      <c r="DO3052" s="384" t="s">
        <v>13</v>
      </c>
      <c r="DP3052" s="406" t="s">
        <v>569</v>
      </c>
      <c r="DQ3052" s="406" t="str">
        <f t="shared" si="495"/>
        <v>Coxs_Bazar CDC</v>
      </c>
      <c r="DR3052" s="566"/>
    </row>
    <row r="3053" spans="1:122" ht="15" hidden="1" x14ac:dyDescent="0.25">
      <c r="A3053" s="407" t="s">
        <v>33</v>
      </c>
      <c r="B3053" s="406" t="s">
        <v>569</v>
      </c>
      <c r="C3053" s="406" t="str">
        <f t="shared" si="486"/>
        <v>Feni CDC</v>
      </c>
      <c r="D3053" s="626"/>
      <c r="E3053" s="626"/>
      <c r="F3053" s="626"/>
      <c r="G3053" s="626"/>
      <c r="H3053" s="626"/>
      <c r="I3053" s="626"/>
      <c r="J3053" s="626"/>
      <c r="K3053" s="626"/>
      <c r="L3053" s="626"/>
      <c r="M3053" s="626"/>
      <c r="N3053" s="626"/>
      <c r="O3053" s="626"/>
      <c r="P3053" s="626"/>
      <c r="Q3053" s="626"/>
      <c r="R3053" s="626"/>
      <c r="U3053" s="407" t="s">
        <v>33</v>
      </c>
      <c r="V3053" s="406" t="s">
        <v>569</v>
      </c>
      <c r="W3053" s="406" t="str">
        <f t="shared" si="487"/>
        <v>Feni CDC</v>
      </c>
      <c r="X3053" s="626"/>
      <c r="Y3053" s="626"/>
      <c r="Z3053" s="626"/>
      <c r="AA3053" s="626"/>
      <c r="AB3053" s="626"/>
      <c r="AC3053" s="626"/>
      <c r="AD3053" s="626"/>
      <c r="AE3053" s="626"/>
      <c r="AF3053" s="626"/>
      <c r="AG3053" s="626"/>
      <c r="AH3053" s="626"/>
      <c r="AI3053" s="626"/>
      <c r="AJ3053" s="626"/>
      <c r="AK3053" s="626"/>
      <c r="AL3053" s="626"/>
      <c r="AO3053" s="407" t="s">
        <v>33</v>
      </c>
      <c r="AP3053" s="406" t="s">
        <v>569</v>
      </c>
      <c r="AQ3053" s="406" t="str">
        <f t="shared" si="488"/>
        <v>Feni CDC</v>
      </c>
      <c r="AR3053" s="627"/>
      <c r="AS3053" s="627"/>
      <c r="AT3053" s="627"/>
      <c r="AU3053" s="627"/>
      <c r="AV3053" s="627"/>
      <c r="AW3053" s="627"/>
      <c r="AX3053" s="627"/>
      <c r="AY3053" s="627"/>
      <c r="AZ3053" s="627"/>
      <c r="BA3053" s="627"/>
      <c r="BB3053" s="627"/>
      <c r="BC3053" s="627"/>
      <c r="BD3053" s="627"/>
      <c r="BE3053" s="627"/>
      <c r="BF3053" s="627"/>
      <c r="BH3053" s="407" t="s">
        <v>33</v>
      </c>
      <c r="BI3053" s="406" t="s">
        <v>569</v>
      </c>
      <c r="BJ3053" s="406" t="str">
        <f t="shared" si="489"/>
        <v>Feni CDC</v>
      </c>
      <c r="BK3053" s="627"/>
      <c r="BL3053" s="627"/>
      <c r="BM3053" s="627"/>
      <c r="BN3053" s="627"/>
      <c r="BO3053" s="627"/>
      <c r="BP3053" s="627"/>
      <c r="BQ3053" s="627"/>
      <c r="BR3053" s="627"/>
      <c r="BS3053" s="627"/>
      <c r="BT3053" s="627"/>
      <c r="BU3053" s="627"/>
      <c r="BV3053" s="627"/>
      <c r="BW3053" s="627"/>
      <c r="BX3053" s="627"/>
      <c r="BY3053" s="627"/>
      <c r="CA3053" s="407" t="s">
        <v>33</v>
      </c>
      <c r="CB3053" s="406" t="s">
        <v>569</v>
      </c>
      <c r="CC3053" s="406" t="str">
        <f t="shared" si="490"/>
        <v>Feni CDC</v>
      </c>
      <c r="CD3053" s="627"/>
      <c r="CE3053" s="627"/>
      <c r="CF3053" s="627"/>
      <c r="CG3053" s="627"/>
      <c r="CH3053" s="627"/>
      <c r="CI3053" s="627"/>
      <c r="CJ3053" s="627"/>
      <c r="CK3053" s="627"/>
      <c r="CN3053" s="407" t="s">
        <v>33</v>
      </c>
      <c r="CO3053" s="406" t="s">
        <v>569</v>
      </c>
      <c r="CP3053" s="406" t="str">
        <f t="shared" si="491"/>
        <v>Feni CDC</v>
      </c>
      <c r="CQ3053" s="627"/>
      <c r="CR3053" s="627"/>
      <c r="CS3053" s="627"/>
      <c r="CT3053" s="627"/>
      <c r="CU3053" s="627"/>
      <c r="CV3053" s="627"/>
      <c r="CW3053" s="627"/>
      <c r="CX3053" s="627"/>
      <c r="CZ3053" s="407" t="s">
        <v>33</v>
      </c>
      <c r="DA3053" s="406" t="s">
        <v>569</v>
      </c>
      <c r="DB3053" s="406" t="str">
        <f t="shared" si="492"/>
        <v>Feni CDC</v>
      </c>
      <c r="DC3053" s="566"/>
      <c r="DD3053"/>
      <c r="DE3053" s="407" t="s">
        <v>33</v>
      </c>
      <c r="DF3053" s="406" t="s">
        <v>569</v>
      </c>
      <c r="DG3053" s="406" t="str">
        <f t="shared" si="493"/>
        <v>Feni CDC</v>
      </c>
      <c r="DH3053" s="566"/>
      <c r="DI3053"/>
      <c r="DJ3053" s="407" t="s">
        <v>33</v>
      </c>
      <c r="DK3053" s="406" t="s">
        <v>569</v>
      </c>
      <c r="DL3053" s="406" t="str">
        <f t="shared" si="494"/>
        <v>Feni CDC</v>
      </c>
      <c r="DM3053" s="566"/>
      <c r="DN3053"/>
      <c r="DO3053" s="407" t="s">
        <v>33</v>
      </c>
      <c r="DP3053" s="406" t="s">
        <v>569</v>
      </c>
      <c r="DQ3053" s="406" t="str">
        <f t="shared" si="495"/>
        <v>Feni CDC</v>
      </c>
      <c r="DR3053" s="566"/>
    </row>
    <row r="3054" spans="1:122" ht="15" hidden="1" x14ac:dyDescent="0.25">
      <c r="A3054" s="407" t="s">
        <v>37</v>
      </c>
      <c r="B3054" s="406" t="s">
        <v>569</v>
      </c>
      <c r="C3054" s="406" t="str">
        <f t="shared" si="486"/>
        <v>Noakhali CDC</v>
      </c>
      <c r="D3054" s="626"/>
      <c r="E3054" s="626"/>
      <c r="F3054" s="626"/>
      <c r="G3054" s="626"/>
      <c r="H3054" s="626"/>
      <c r="I3054" s="626"/>
      <c r="J3054" s="626"/>
      <c r="K3054" s="626"/>
      <c r="L3054" s="626"/>
      <c r="M3054" s="626"/>
      <c r="N3054" s="626"/>
      <c r="O3054" s="626"/>
      <c r="P3054" s="626"/>
      <c r="Q3054" s="626"/>
      <c r="R3054" s="626"/>
      <c r="U3054" s="407" t="s">
        <v>37</v>
      </c>
      <c r="V3054" s="406" t="s">
        <v>569</v>
      </c>
      <c r="W3054" s="406" t="str">
        <f t="shared" si="487"/>
        <v>Noakhali CDC</v>
      </c>
      <c r="X3054" s="626"/>
      <c r="Y3054" s="626"/>
      <c r="Z3054" s="626"/>
      <c r="AA3054" s="626"/>
      <c r="AB3054" s="626"/>
      <c r="AC3054" s="626"/>
      <c r="AD3054" s="626"/>
      <c r="AE3054" s="626"/>
      <c r="AF3054" s="626"/>
      <c r="AG3054" s="626"/>
      <c r="AH3054" s="626"/>
      <c r="AI3054" s="626"/>
      <c r="AJ3054" s="626"/>
      <c r="AK3054" s="626"/>
      <c r="AL3054" s="626"/>
      <c r="AO3054" s="407" t="s">
        <v>37</v>
      </c>
      <c r="AP3054" s="406" t="s">
        <v>569</v>
      </c>
      <c r="AQ3054" s="406" t="str">
        <f t="shared" si="488"/>
        <v>Noakhali CDC</v>
      </c>
      <c r="AR3054" s="627"/>
      <c r="AS3054" s="627"/>
      <c r="AT3054" s="627"/>
      <c r="AU3054" s="627"/>
      <c r="AV3054" s="627"/>
      <c r="AW3054" s="627"/>
      <c r="AX3054" s="627"/>
      <c r="AY3054" s="627"/>
      <c r="AZ3054" s="627"/>
      <c r="BA3054" s="627"/>
      <c r="BB3054" s="627"/>
      <c r="BC3054" s="627"/>
      <c r="BD3054" s="627"/>
      <c r="BE3054" s="627"/>
      <c r="BF3054" s="627"/>
      <c r="BH3054" s="407" t="s">
        <v>37</v>
      </c>
      <c r="BI3054" s="406" t="s">
        <v>569</v>
      </c>
      <c r="BJ3054" s="406" t="str">
        <f t="shared" si="489"/>
        <v>Noakhali CDC</v>
      </c>
      <c r="BK3054" s="627"/>
      <c r="BL3054" s="627"/>
      <c r="BM3054" s="627"/>
      <c r="BN3054" s="627"/>
      <c r="BO3054" s="627"/>
      <c r="BP3054" s="627"/>
      <c r="BQ3054" s="627"/>
      <c r="BR3054" s="627"/>
      <c r="BS3054" s="627"/>
      <c r="BT3054" s="627"/>
      <c r="BU3054" s="627"/>
      <c r="BV3054" s="627"/>
      <c r="BW3054" s="627"/>
      <c r="BX3054" s="627"/>
      <c r="BY3054" s="627"/>
      <c r="CA3054" s="407" t="s">
        <v>37</v>
      </c>
      <c r="CB3054" s="406" t="s">
        <v>569</v>
      </c>
      <c r="CC3054" s="406" t="str">
        <f t="shared" si="490"/>
        <v>Noakhali CDC</v>
      </c>
      <c r="CD3054" s="627"/>
      <c r="CE3054" s="627"/>
      <c r="CF3054" s="627"/>
      <c r="CG3054" s="627"/>
      <c r="CH3054" s="627"/>
      <c r="CI3054" s="627"/>
      <c r="CJ3054" s="627"/>
      <c r="CK3054" s="627"/>
      <c r="CN3054" s="407" t="s">
        <v>37</v>
      </c>
      <c r="CO3054" s="406" t="s">
        <v>569</v>
      </c>
      <c r="CP3054" s="406" t="str">
        <f t="shared" si="491"/>
        <v>Noakhali CDC</v>
      </c>
      <c r="CQ3054" s="627"/>
      <c r="CR3054" s="627"/>
      <c r="CS3054" s="627"/>
      <c r="CT3054" s="627"/>
      <c r="CU3054" s="627"/>
      <c r="CV3054" s="627"/>
      <c r="CW3054" s="627"/>
      <c r="CX3054" s="627"/>
      <c r="CZ3054" s="407" t="s">
        <v>37</v>
      </c>
      <c r="DA3054" s="406" t="s">
        <v>569</v>
      </c>
      <c r="DB3054" s="406" t="str">
        <f t="shared" si="492"/>
        <v>Noakhali CDC</v>
      </c>
      <c r="DC3054" s="566"/>
      <c r="DD3054"/>
      <c r="DE3054" s="407" t="s">
        <v>37</v>
      </c>
      <c r="DF3054" s="406" t="s">
        <v>569</v>
      </c>
      <c r="DG3054" s="406" t="str">
        <f t="shared" si="493"/>
        <v>Noakhali CDC</v>
      </c>
      <c r="DH3054" s="566"/>
      <c r="DI3054"/>
      <c r="DJ3054" s="407" t="s">
        <v>37</v>
      </c>
      <c r="DK3054" s="406" t="s">
        <v>569</v>
      </c>
      <c r="DL3054" s="406" t="str">
        <f t="shared" si="494"/>
        <v>Noakhali CDC</v>
      </c>
      <c r="DM3054" s="566"/>
      <c r="DN3054"/>
      <c r="DO3054" s="407" t="s">
        <v>37</v>
      </c>
      <c r="DP3054" s="406" t="s">
        <v>569</v>
      </c>
      <c r="DQ3054" s="406" t="str">
        <f t="shared" si="495"/>
        <v>Noakhali CDC</v>
      </c>
      <c r="DR3054" s="566"/>
    </row>
    <row r="3055" spans="1:122" ht="15" hidden="1" x14ac:dyDescent="0.25">
      <c r="A3055" s="407" t="s">
        <v>38</v>
      </c>
      <c r="B3055" s="406" t="s">
        <v>569</v>
      </c>
      <c r="C3055" s="406" t="str">
        <f t="shared" si="486"/>
        <v>Rangamati CDC</v>
      </c>
      <c r="D3055" s="626"/>
      <c r="E3055" s="626"/>
      <c r="F3055" s="626"/>
      <c r="G3055" s="626"/>
      <c r="H3055" s="626"/>
      <c r="I3055" s="626"/>
      <c r="J3055" s="626"/>
      <c r="K3055" s="626"/>
      <c r="L3055" s="626"/>
      <c r="M3055" s="626"/>
      <c r="N3055" s="626"/>
      <c r="O3055" s="626"/>
      <c r="P3055" s="626"/>
      <c r="Q3055" s="626"/>
      <c r="R3055" s="626"/>
      <c r="U3055" s="407" t="s">
        <v>38</v>
      </c>
      <c r="V3055" s="406" t="s">
        <v>569</v>
      </c>
      <c r="W3055" s="406" t="str">
        <f t="shared" si="487"/>
        <v>Rangamati CDC</v>
      </c>
      <c r="X3055" s="626"/>
      <c r="Y3055" s="626"/>
      <c r="Z3055" s="626"/>
      <c r="AA3055" s="626"/>
      <c r="AB3055" s="626"/>
      <c r="AC3055" s="626"/>
      <c r="AD3055" s="626"/>
      <c r="AE3055" s="626"/>
      <c r="AF3055" s="626"/>
      <c r="AG3055" s="626"/>
      <c r="AH3055" s="626"/>
      <c r="AI3055" s="626"/>
      <c r="AJ3055" s="626"/>
      <c r="AK3055" s="626"/>
      <c r="AL3055" s="626"/>
      <c r="AO3055" s="407" t="s">
        <v>38</v>
      </c>
      <c r="AP3055" s="406" t="s">
        <v>569</v>
      </c>
      <c r="AQ3055" s="406" t="str">
        <f t="shared" si="488"/>
        <v>Rangamati CDC</v>
      </c>
      <c r="AR3055" s="627"/>
      <c r="AS3055" s="627"/>
      <c r="AT3055" s="627"/>
      <c r="AU3055" s="627"/>
      <c r="AV3055" s="627"/>
      <c r="AW3055" s="627"/>
      <c r="AX3055" s="627"/>
      <c r="AY3055" s="627"/>
      <c r="AZ3055" s="627"/>
      <c r="BA3055" s="627"/>
      <c r="BB3055" s="627"/>
      <c r="BC3055" s="627"/>
      <c r="BD3055" s="627"/>
      <c r="BE3055" s="627"/>
      <c r="BF3055" s="627"/>
      <c r="BH3055" s="407" t="s">
        <v>38</v>
      </c>
      <c r="BI3055" s="406" t="s">
        <v>569</v>
      </c>
      <c r="BJ3055" s="406" t="str">
        <f t="shared" si="489"/>
        <v>Rangamati CDC</v>
      </c>
      <c r="BK3055" s="627"/>
      <c r="BL3055" s="627"/>
      <c r="BM3055" s="627"/>
      <c r="BN3055" s="627"/>
      <c r="BO3055" s="627"/>
      <c r="BP3055" s="627"/>
      <c r="BQ3055" s="627"/>
      <c r="BR3055" s="627"/>
      <c r="BS3055" s="627"/>
      <c r="BT3055" s="627"/>
      <c r="BU3055" s="627"/>
      <c r="BV3055" s="627"/>
      <c r="BW3055" s="627"/>
      <c r="BX3055" s="627"/>
      <c r="BY3055" s="627"/>
      <c r="CA3055" s="407" t="s">
        <v>38</v>
      </c>
      <c r="CB3055" s="406" t="s">
        <v>569</v>
      </c>
      <c r="CC3055" s="406" t="str">
        <f t="shared" si="490"/>
        <v>Rangamati CDC</v>
      </c>
      <c r="CD3055" s="627"/>
      <c r="CE3055" s="627"/>
      <c r="CF3055" s="627"/>
      <c r="CG3055" s="627"/>
      <c r="CH3055" s="627"/>
      <c r="CI3055" s="627"/>
      <c r="CJ3055" s="627"/>
      <c r="CK3055" s="627"/>
      <c r="CN3055" s="407" t="s">
        <v>38</v>
      </c>
      <c r="CO3055" s="406" t="s">
        <v>569</v>
      </c>
      <c r="CP3055" s="406" t="str">
        <f t="shared" si="491"/>
        <v>Rangamati CDC</v>
      </c>
      <c r="CQ3055" s="627"/>
      <c r="CR3055" s="627"/>
      <c r="CS3055" s="627"/>
      <c r="CT3055" s="627"/>
      <c r="CU3055" s="627"/>
      <c r="CV3055" s="627"/>
      <c r="CW3055" s="627"/>
      <c r="CX3055" s="627"/>
      <c r="CZ3055" s="407" t="s">
        <v>38</v>
      </c>
      <c r="DA3055" s="406" t="s">
        <v>569</v>
      </c>
      <c r="DB3055" s="406" t="str">
        <f t="shared" si="492"/>
        <v>Rangamati CDC</v>
      </c>
      <c r="DC3055" s="566"/>
      <c r="DD3055"/>
      <c r="DE3055" s="407" t="s">
        <v>38</v>
      </c>
      <c r="DF3055" s="406" t="s">
        <v>569</v>
      </c>
      <c r="DG3055" s="406" t="str">
        <f t="shared" si="493"/>
        <v>Rangamati CDC</v>
      </c>
      <c r="DH3055" s="566"/>
      <c r="DI3055"/>
      <c r="DJ3055" s="407" t="s">
        <v>38</v>
      </c>
      <c r="DK3055" s="406" t="s">
        <v>569</v>
      </c>
      <c r="DL3055" s="406" t="str">
        <f t="shared" si="494"/>
        <v>Rangamati CDC</v>
      </c>
      <c r="DM3055" s="566"/>
      <c r="DN3055"/>
      <c r="DO3055" s="407" t="s">
        <v>38</v>
      </c>
      <c r="DP3055" s="406" t="s">
        <v>569</v>
      </c>
      <c r="DQ3055" s="406" t="str">
        <f t="shared" si="495"/>
        <v>Rangamati CDC</v>
      </c>
      <c r="DR3055" s="566"/>
    </row>
    <row r="3056" spans="1:122" ht="15" hidden="1" x14ac:dyDescent="0.25">
      <c r="A3056" s="408" t="s">
        <v>39</v>
      </c>
      <c r="B3056" s="35" t="s">
        <v>1144</v>
      </c>
      <c r="C3056" s="406" t="str">
        <f t="shared" si="486"/>
        <v>Dhaka CDC- Chankharpool</v>
      </c>
      <c r="D3056" s="626">
        <v>0</v>
      </c>
      <c r="E3056" s="626">
        <v>0</v>
      </c>
      <c r="F3056" s="626">
        <v>0</v>
      </c>
      <c r="G3056" s="626">
        <v>0</v>
      </c>
      <c r="H3056" s="626">
        <v>0</v>
      </c>
      <c r="I3056" s="626">
        <v>0</v>
      </c>
      <c r="J3056" s="626">
        <v>0</v>
      </c>
      <c r="K3056" s="626">
        <v>0</v>
      </c>
      <c r="L3056" s="626">
        <v>0</v>
      </c>
      <c r="M3056" s="626">
        <v>0</v>
      </c>
      <c r="N3056" s="626">
        <v>0</v>
      </c>
      <c r="O3056" s="626">
        <v>0</v>
      </c>
      <c r="P3056" s="626">
        <v>0</v>
      </c>
      <c r="Q3056" s="626">
        <v>0</v>
      </c>
      <c r="R3056" s="626">
        <v>0</v>
      </c>
      <c r="U3056" s="408" t="s">
        <v>39</v>
      </c>
      <c r="V3056" s="35" t="s">
        <v>1144</v>
      </c>
      <c r="W3056" s="406" t="str">
        <f t="shared" si="487"/>
        <v>Dhaka CDC- Chankharpool</v>
      </c>
      <c r="X3056" s="626">
        <v>0</v>
      </c>
      <c r="Y3056" s="626">
        <v>0</v>
      </c>
      <c r="Z3056" s="626">
        <v>0</v>
      </c>
      <c r="AA3056" s="626">
        <v>0</v>
      </c>
      <c r="AB3056" s="626">
        <v>0</v>
      </c>
      <c r="AC3056" s="626">
        <v>0</v>
      </c>
      <c r="AD3056" s="626">
        <v>0</v>
      </c>
      <c r="AE3056" s="626">
        <v>0</v>
      </c>
      <c r="AF3056" s="626">
        <v>0</v>
      </c>
      <c r="AG3056" s="626">
        <v>0</v>
      </c>
      <c r="AH3056" s="626">
        <v>1</v>
      </c>
      <c r="AI3056" s="626">
        <v>1</v>
      </c>
      <c r="AJ3056" s="626">
        <v>0</v>
      </c>
      <c r="AK3056" s="626">
        <v>0</v>
      </c>
      <c r="AL3056" s="626">
        <v>0</v>
      </c>
      <c r="AO3056" s="408" t="s">
        <v>39</v>
      </c>
      <c r="AP3056" s="35" t="s">
        <v>1144</v>
      </c>
      <c r="AQ3056" s="406" t="str">
        <f t="shared" si="488"/>
        <v>Dhaka CDC- Chankharpool</v>
      </c>
      <c r="AR3056" s="627">
        <v>0</v>
      </c>
      <c r="AS3056" s="627">
        <v>0</v>
      </c>
      <c r="AT3056" s="627">
        <v>0</v>
      </c>
      <c r="AU3056" s="627">
        <v>0</v>
      </c>
      <c r="AV3056" s="627">
        <v>0</v>
      </c>
      <c r="AW3056" s="627">
        <v>0</v>
      </c>
      <c r="AX3056" s="627">
        <v>0</v>
      </c>
      <c r="AY3056" s="627">
        <v>0</v>
      </c>
      <c r="AZ3056" s="627">
        <v>0</v>
      </c>
      <c r="BA3056" s="627">
        <v>0</v>
      </c>
      <c r="BB3056" s="627">
        <v>0</v>
      </c>
      <c r="BC3056" s="627">
        <v>0</v>
      </c>
      <c r="BD3056" s="627">
        <v>0</v>
      </c>
      <c r="BE3056" s="627">
        <v>0</v>
      </c>
      <c r="BF3056" s="627">
        <v>0</v>
      </c>
      <c r="BH3056" s="408" t="s">
        <v>39</v>
      </c>
      <c r="BI3056" s="35" t="s">
        <v>1144</v>
      </c>
      <c r="BJ3056" s="406" t="str">
        <f t="shared" si="489"/>
        <v>Dhaka CDC- Chankharpool</v>
      </c>
      <c r="BK3056" s="627">
        <v>0</v>
      </c>
      <c r="BL3056" s="627">
        <v>0</v>
      </c>
      <c r="BM3056" s="627">
        <v>0</v>
      </c>
      <c r="BN3056" s="627">
        <v>0</v>
      </c>
      <c r="BO3056" s="627">
        <v>0</v>
      </c>
      <c r="BP3056" s="627">
        <v>0</v>
      </c>
      <c r="BQ3056" s="627">
        <v>0</v>
      </c>
      <c r="BR3056" s="627">
        <v>0</v>
      </c>
      <c r="BS3056" s="627">
        <v>0</v>
      </c>
      <c r="BT3056" s="627">
        <v>0</v>
      </c>
      <c r="BU3056" s="627">
        <v>1</v>
      </c>
      <c r="BV3056" s="627">
        <v>0</v>
      </c>
      <c r="BW3056" s="627">
        <v>0</v>
      </c>
      <c r="BX3056" s="627">
        <v>0</v>
      </c>
      <c r="BY3056" s="627">
        <v>0</v>
      </c>
      <c r="CA3056" s="408" t="s">
        <v>39</v>
      </c>
      <c r="CB3056" s="35" t="s">
        <v>1144</v>
      </c>
      <c r="CC3056" s="406" t="str">
        <f t="shared" si="490"/>
        <v>Dhaka CDC- Chankharpool</v>
      </c>
      <c r="CD3056" s="627">
        <v>0</v>
      </c>
      <c r="CE3056" s="627">
        <v>0</v>
      </c>
      <c r="CF3056" s="627">
        <v>0</v>
      </c>
      <c r="CG3056" s="627">
        <v>0</v>
      </c>
      <c r="CH3056" s="627">
        <v>0</v>
      </c>
      <c r="CI3056" s="627">
        <v>0</v>
      </c>
      <c r="CJ3056" s="627">
        <v>0</v>
      </c>
      <c r="CK3056" s="627">
        <v>0</v>
      </c>
      <c r="CN3056" s="408" t="s">
        <v>39</v>
      </c>
      <c r="CO3056" s="35" t="s">
        <v>1144</v>
      </c>
      <c r="CP3056" s="406" t="str">
        <f t="shared" si="491"/>
        <v>Dhaka CDC- Chankharpool</v>
      </c>
      <c r="CQ3056" s="627">
        <v>0</v>
      </c>
      <c r="CR3056" s="627">
        <v>0</v>
      </c>
      <c r="CS3056" s="627">
        <v>0</v>
      </c>
      <c r="CT3056" s="627">
        <v>0</v>
      </c>
      <c r="CU3056" s="627">
        <v>0</v>
      </c>
      <c r="CV3056" s="627">
        <v>0</v>
      </c>
      <c r="CW3056" s="627">
        <v>0</v>
      </c>
      <c r="CX3056" s="627">
        <v>0</v>
      </c>
      <c r="CZ3056" s="408" t="s">
        <v>39</v>
      </c>
      <c r="DA3056" s="35" t="s">
        <v>1144</v>
      </c>
      <c r="DB3056" s="406" t="str">
        <f t="shared" si="492"/>
        <v>Dhaka CDC- Chankharpool</v>
      </c>
      <c r="DC3056" s="566">
        <v>0</v>
      </c>
      <c r="DD3056"/>
      <c r="DE3056" s="408" t="s">
        <v>39</v>
      </c>
      <c r="DF3056" s="35" t="s">
        <v>1144</v>
      </c>
      <c r="DG3056" s="406" t="str">
        <f t="shared" si="493"/>
        <v>Dhaka CDC- Chankharpool</v>
      </c>
      <c r="DH3056" s="566">
        <v>0</v>
      </c>
      <c r="DI3056"/>
      <c r="DJ3056" s="408" t="s">
        <v>39</v>
      </c>
      <c r="DK3056" s="35" t="s">
        <v>1144</v>
      </c>
      <c r="DL3056" s="406" t="str">
        <f t="shared" si="494"/>
        <v>Dhaka CDC- Chankharpool</v>
      </c>
      <c r="DM3056" s="566"/>
      <c r="DN3056"/>
      <c r="DO3056" s="408" t="s">
        <v>39</v>
      </c>
      <c r="DP3056" s="35" t="s">
        <v>1144</v>
      </c>
      <c r="DQ3056" s="406" t="str">
        <f t="shared" si="495"/>
        <v>Dhaka CDC- Chankharpool</v>
      </c>
      <c r="DR3056" s="566"/>
    </row>
    <row r="3057" spans="1:122" ht="15" hidden="1" x14ac:dyDescent="0.25">
      <c r="A3057" s="407" t="s">
        <v>40</v>
      </c>
      <c r="B3057" s="406" t="s">
        <v>569</v>
      </c>
      <c r="C3057" s="406" t="str">
        <f t="shared" si="486"/>
        <v>Faridpur CDC</v>
      </c>
      <c r="D3057" s="626">
        <v>5</v>
      </c>
      <c r="E3057" s="626">
        <v>0</v>
      </c>
      <c r="F3057" s="626">
        <v>0</v>
      </c>
      <c r="G3057" s="626">
        <v>0</v>
      </c>
      <c r="H3057" s="626">
        <v>0</v>
      </c>
      <c r="I3057" s="626">
        <v>0</v>
      </c>
      <c r="J3057" s="626">
        <v>0</v>
      </c>
      <c r="K3057" s="626">
        <v>0</v>
      </c>
      <c r="L3057" s="626">
        <v>0</v>
      </c>
      <c r="M3057" s="626">
        <v>0</v>
      </c>
      <c r="N3057" s="626">
        <v>0</v>
      </c>
      <c r="O3057" s="626">
        <v>0</v>
      </c>
      <c r="P3057" s="626">
        <v>0</v>
      </c>
      <c r="Q3057" s="626">
        <v>0</v>
      </c>
      <c r="R3057" s="626">
        <v>0</v>
      </c>
      <c r="U3057" s="407" t="s">
        <v>40</v>
      </c>
      <c r="V3057" s="406" t="s">
        <v>569</v>
      </c>
      <c r="W3057" s="406" t="str">
        <f t="shared" si="487"/>
        <v>Faridpur CDC</v>
      </c>
      <c r="X3057" s="626">
        <v>0</v>
      </c>
      <c r="Y3057" s="626">
        <v>0</v>
      </c>
      <c r="Z3057" s="626">
        <v>1</v>
      </c>
      <c r="AA3057" s="626">
        <v>0</v>
      </c>
      <c r="AB3057" s="626">
        <v>0</v>
      </c>
      <c r="AC3057" s="626">
        <v>0</v>
      </c>
      <c r="AD3057" s="626">
        <v>0</v>
      </c>
      <c r="AE3057" s="626">
        <v>0</v>
      </c>
      <c r="AF3057" s="626">
        <v>0</v>
      </c>
      <c r="AG3057" s="626">
        <v>0</v>
      </c>
      <c r="AH3057" s="626">
        <v>0</v>
      </c>
      <c r="AI3057" s="626">
        <v>0</v>
      </c>
      <c r="AJ3057" s="626">
        <v>0</v>
      </c>
      <c r="AK3057" s="626">
        <v>0</v>
      </c>
      <c r="AL3057" s="626">
        <v>0</v>
      </c>
      <c r="AO3057" s="407" t="s">
        <v>40</v>
      </c>
      <c r="AP3057" s="406" t="s">
        <v>569</v>
      </c>
      <c r="AQ3057" s="406" t="str">
        <f t="shared" si="488"/>
        <v>Faridpur CDC</v>
      </c>
      <c r="AR3057" s="627">
        <v>0</v>
      </c>
      <c r="AS3057" s="627">
        <v>0</v>
      </c>
      <c r="AT3057" s="627">
        <v>0</v>
      </c>
      <c r="AU3057" s="627">
        <v>0</v>
      </c>
      <c r="AV3057" s="627">
        <v>0</v>
      </c>
      <c r="AW3057" s="627">
        <v>0</v>
      </c>
      <c r="AX3057" s="627">
        <v>0</v>
      </c>
      <c r="AY3057" s="627">
        <v>0</v>
      </c>
      <c r="AZ3057" s="627">
        <v>0</v>
      </c>
      <c r="BA3057" s="627">
        <v>0</v>
      </c>
      <c r="BB3057" s="627">
        <v>0</v>
      </c>
      <c r="BC3057" s="627">
        <v>0</v>
      </c>
      <c r="BD3057" s="627">
        <v>0</v>
      </c>
      <c r="BE3057" s="627">
        <v>0</v>
      </c>
      <c r="BF3057" s="627">
        <v>0</v>
      </c>
      <c r="BH3057" s="407" t="s">
        <v>40</v>
      </c>
      <c r="BI3057" s="406" t="s">
        <v>569</v>
      </c>
      <c r="BJ3057" s="406" t="str">
        <f t="shared" si="489"/>
        <v>Faridpur CDC</v>
      </c>
      <c r="BK3057" s="627">
        <v>0</v>
      </c>
      <c r="BL3057" s="627">
        <v>0</v>
      </c>
      <c r="BM3057" s="627">
        <v>0</v>
      </c>
      <c r="BN3057" s="627">
        <v>0</v>
      </c>
      <c r="BO3057" s="627">
        <v>0</v>
      </c>
      <c r="BP3057" s="627">
        <v>0</v>
      </c>
      <c r="BQ3057" s="627">
        <v>0</v>
      </c>
      <c r="BR3057" s="627">
        <v>0</v>
      </c>
      <c r="BS3057" s="627">
        <v>0</v>
      </c>
      <c r="BT3057" s="627">
        <v>0</v>
      </c>
      <c r="BU3057" s="627">
        <v>0</v>
      </c>
      <c r="BV3057" s="627">
        <v>0</v>
      </c>
      <c r="BW3057" s="627">
        <v>0</v>
      </c>
      <c r="BX3057" s="627">
        <v>0</v>
      </c>
      <c r="BY3057" s="627">
        <v>0</v>
      </c>
      <c r="CA3057" s="407" t="s">
        <v>40</v>
      </c>
      <c r="CB3057" s="406" t="s">
        <v>569</v>
      </c>
      <c r="CC3057" s="406" t="str">
        <f t="shared" si="490"/>
        <v>Faridpur CDC</v>
      </c>
      <c r="CD3057" s="627">
        <v>0</v>
      </c>
      <c r="CE3057" s="627">
        <v>0</v>
      </c>
      <c r="CF3057" s="627">
        <v>0</v>
      </c>
      <c r="CG3057" s="627">
        <v>0</v>
      </c>
      <c r="CH3057" s="627">
        <v>0</v>
      </c>
      <c r="CI3057" s="627">
        <v>0</v>
      </c>
      <c r="CJ3057" s="627">
        <v>0</v>
      </c>
      <c r="CK3057" s="627">
        <v>0</v>
      </c>
      <c r="CN3057" s="407" t="s">
        <v>40</v>
      </c>
      <c r="CO3057" s="406" t="s">
        <v>569</v>
      </c>
      <c r="CP3057" s="406" t="str">
        <f t="shared" si="491"/>
        <v>Faridpur CDC</v>
      </c>
      <c r="CQ3057" s="627">
        <v>0</v>
      </c>
      <c r="CR3057" s="627">
        <v>0</v>
      </c>
      <c r="CS3057" s="627">
        <v>0</v>
      </c>
      <c r="CT3057" s="627">
        <v>0</v>
      </c>
      <c r="CU3057" s="627">
        <v>0</v>
      </c>
      <c r="CV3057" s="627">
        <v>0</v>
      </c>
      <c r="CW3057" s="627">
        <v>0</v>
      </c>
      <c r="CX3057" s="627">
        <v>0</v>
      </c>
      <c r="CZ3057" s="407" t="s">
        <v>40</v>
      </c>
      <c r="DA3057" s="406" t="s">
        <v>569</v>
      </c>
      <c r="DB3057" s="406" t="str">
        <f t="shared" si="492"/>
        <v>Faridpur CDC</v>
      </c>
      <c r="DC3057" s="566">
        <v>1</v>
      </c>
      <c r="DD3057"/>
      <c r="DE3057" s="407" t="s">
        <v>40</v>
      </c>
      <c r="DF3057" s="406" t="s">
        <v>569</v>
      </c>
      <c r="DG3057" s="406" t="str">
        <f t="shared" si="493"/>
        <v>Faridpur CDC</v>
      </c>
      <c r="DH3057" s="566">
        <v>1</v>
      </c>
      <c r="DI3057"/>
      <c r="DJ3057" s="407" t="s">
        <v>40</v>
      </c>
      <c r="DK3057" s="406" t="s">
        <v>569</v>
      </c>
      <c r="DL3057" s="406" t="str">
        <f t="shared" si="494"/>
        <v>Faridpur CDC</v>
      </c>
      <c r="DM3057" s="566"/>
      <c r="DN3057"/>
      <c r="DO3057" s="407" t="s">
        <v>40</v>
      </c>
      <c r="DP3057" s="406" t="s">
        <v>569</v>
      </c>
      <c r="DQ3057" s="406" t="str">
        <f t="shared" si="495"/>
        <v>Faridpur CDC</v>
      </c>
      <c r="DR3057" s="566"/>
    </row>
    <row r="3058" spans="1:122" ht="15" hidden="1" x14ac:dyDescent="0.25">
      <c r="A3058" s="407" t="s">
        <v>42</v>
      </c>
      <c r="B3058" s="406" t="s">
        <v>569</v>
      </c>
      <c r="C3058" s="406" t="str">
        <f t="shared" si="486"/>
        <v>Gopalganj CDC</v>
      </c>
      <c r="D3058" s="626">
        <v>4</v>
      </c>
      <c r="E3058" s="626">
        <v>1</v>
      </c>
      <c r="F3058" s="626">
        <v>0</v>
      </c>
      <c r="G3058" s="626">
        <v>0</v>
      </c>
      <c r="H3058" s="626">
        <v>0</v>
      </c>
      <c r="I3058" s="626">
        <v>1</v>
      </c>
      <c r="J3058" s="626">
        <v>1</v>
      </c>
      <c r="K3058" s="626">
        <v>0</v>
      </c>
      <c r="L3058" s="626">
        <v>0</v>
      </c>
      <c r="M3058" s="626">
        <v>0</v>
      </c>
      <c r="N3058" s="626">
        <v>4</v>
      </c>
      <c r="O3058" s="626">
        <v>0</v>
      </c>
      <c r="P3058" s="626">
        <v>0</v>
      </c>
      <c r="Q3058" s="626">
        <v>0</v>
      </c>
      <c r="R3058" s="626">
        <v>0</v>
      </c>
      <c r="U3058" s="407" t="s">
        <v>42</v>
      </c>
      <c r="V3058" s="406" t="s">
        <v>569</v>
      </c>
      <c r="W3058" s="406" t="str">
        <f t="shared" si="487"/>
        <v>Gopalganj CDC</v>
      </c>
      <c r="X3058" s="626">
        <v>0</v>
      </c>
      <c r="Y3058" s="626">
        <v>0</v>
      </c>
      <c r="Z3058" s="626">
        <v>0</v>
      </c>
      <c r="AA3058" s="626">
        <v>0</v>
      </c>
      <c r="AB3058" s="626">
        <v>0</v>
      </c>
      <c r="AC3058" s="626">
        <v>0</v>
      </c>
      <c r="AD3058" s="626">
        <v>0</v>
      </c>
      <c r="AE3058" s="626">
        <v>0</v>
      </c>
      <c r="AF3058" s="626">
        <v>0</v>
      </c>
      <c r="AG3058" s="626">
        <v>0</v>
      </c>
      <c r="AH3058" s="626">
        <v>3</v>
      </c>
      <c r="AI3058" s="626">
        <v>0</v>
      </c>
      <c r="AJ3058" s="626">
        <v>0</v>
      </c>
      <c r="AK3058" s="626">
        <v>0</v>
      </c>
      <c r="AL3058" s="626">
        <v>0</v>
      </c>
      <c r="AO3058" s="407" t="s">
        <v>42</v>
      </c>
      <c r="AP3058" s="406" t="s">
        <v>569</v>
      </c>
      <c r="AQ3058" s="406" t="str">
        <f t="shared" si="488"/>
        <v>Gopalganj CDC</v>
      </c>
      <c r="AR3058" s="627">
        <v>0</v>
      </c>
      <c r="AS3058" s="627">
        <v>0</v>
      </c>
      <c r="AT3058" s="627">
        <v>0</v>
      </c>
      <c r="AU3058" s="627">
        <v>0</v>
      </c>
      <c r="AV3058" s="627">
        <v>0</v>
      </c>
      <c r="AW3058" s="627">
        <v>0</v>
      </c>
      <c r="AX3058" s="627">
        <v>0</v>
      </c>
      <c r="AY3058" s="627">
        <v>0</v>
      </c>
      <c r="AZ3058" s="627">
        <v>0</v>
      </c>
      <c r="BA3058" s="627">
        <v>0</v>
      </c>
      <c r="BB3058" s="627">
        <v>1</v>
      </c>
      <c r="BC3058" s="627">
        <v>0</v>
      </c>
      <c r="BD3058" s="627">
        <v>0</v>
      </c>
      <c r="BE3058" s="627">
        <v>0</v>
      </c>
      <c r="BF3058" s="627">
        <v>0</v>
      </c>
      <c r="BH3058" s="407" t="s">
        <v>42</v>
      </c>
      <c r="BI3058" s="406" t="s">
        <v>569</v>
      </c>
      <c r="BJ3058" s="406" t="str">
        <f t="shared" si="489"/>
        <v>Gopalganj CDC</v>
      </c>
      <c r="BK3058" s="627">
        <v>0</v>
      </c>
      <c r="BL3058" s="627">
        <v>0</v>
      </c>
      <c r="BM3058" s="627">
        <v>0</v>
      </c>
      <c r="BN3058" s="627">
        <v>0</v>
      </c>
      <c r="BO3058" s="627">
        <v>0</v>
      </c>
      <c r="BP3058" s="627">
        <v>0</v>
      </c>
      <c r="BQ3058" s="627">
        <v>0</v>
      </c>
      <c r="BR3058" s="627">
        <v>0</v>
      </c>
      <c r="BS3058" s="627">
        <v>0</v>
      </c>
      <c r="BT3058" s="627">
        <v>0</v>
      </c>
      <c r="BU3058" s="627">
        <v>0</v>
      </c>
      <c r="BV3058" s="627">
        <v>0</v>
      </c>
      <c r="BW3058" s="627">
        <v>0</v>
      </c>
      <c r="BX3058" s="627">
        <v>0</v>
      </c>
      <c r="BY3058" s="627">
        <v>0</v>
      </c>
      <c r="CA3058" s="407" t="s">
        <v>42</v>
      </c>
      <c r="CB3058" s="406" t="s">
        <v>569</v>
      </c>
      <c r="CC3058" s="406" t="str">
        <f t="shared" si="490"/>
        <v>Gopalganj CDC</v>
      </c>
      <c r="CD3058" s="627">
        <v>0</v>
      </c>
      <c r="CE3058" s="627">
        <v>0</v>
      </c>
      <c r="CF3058" s="627">
        <v>0</v>
      </c>
      <c r="CG3058" s="627">
        <v>0</v>
      </c>
      <c r="CH3058" s="627">
        <v>0</v>
      </c>
      <c r="CI3058" s="627">
        <v>0</v>
      </c>
      <c r="CJ3058" s="627">
        <v>0</v>
      </c>
      <c r="CK3058" s="627">
        <v>0</v>
      </c>
      <c r="CN3058" s="407" t="s">
        <v>42</v>
      </c>
      <c r="CO3058" s="406" t="s">
        <v>569</v>
      </c>
      <c r="CP3058" s="406" t="str">
        <f t="shared" si="491"/>
        <v>Gopalganj CDC</v>
      </c>
      <c r="CQ3058" s="627">
        <v>0</v>
      </c>
      <c r="CR3058" s="627">
        <v>0</v>
      </c>
      <c r="CS3058" s="627">
        <v>0</v>
      </c>
      <c r="CT3058" s="627">
        <v>0</v>
      </c>
      <c r="CU3058" s="627">
        <v>0</v>
      </c>
      <c r="CV3058" s="627">
        <v>0</v>
      </c>
      <c r="CW3058" s="627">
        <v>0</v>
      </c>
      <c r="CX3058" s="627">
        <v>0</v>
      </c>
      <c r="CZ3058" s="407" t="s">
        <v>42</v>
      </c>
      <c r="DA3058" s="406" t="s">
        <v>569</v>
      </c>
      <c r="DB3058" s="406" t="str">
        <f t="shared" si="492"/>
        <v>Gopalganj CDC</v>
      </c>
      <c r="DC3058" s="566">
        <v>0</v>
      </c>
      <c r="DD3058"/>
      <c r="DE3058" s="407" t="s">
        <v>42</v>
      </c>
      <c r="DF3058" s="406" t="s">
        <v>569</v>
      </c>
      <c r="DG3058" s="406" t="str">
        <f t="shared" si="493"/>
        <v>Gopalganj CDC</v>
      </c>
      <c r="DH3058" s="566">
        <v>1</v>
      </c>
      <c r="DI3058"/>
      <c r="DJ3058" s="407" t="s">
        <v>42</v>
      </c>
      <c r="DK3058" s="406" t="s">
        <v>569</v>
      </c>
      <c r="DL3058" s="406" t="str">
        <f t="shared" si="494"/>
        <v>Gopalganj CDC</v>
      </c>
      <c r="DM3058" s="566"/>
      <c r="DN3058"/>
      <c r="DO3058" s="407" t="s">
        <v>42</v>
      </c>
      <c r="DP3058" s="406" t="s">
        <v>569</v>
      </c>
      <c r="DQ3058" s="406" t="str">
        <f t="shared" si="495"/>
        <v>Gopalganj CDC</v>
      </c>
      <c r="DR3058" s="566"/>
    </row>
    <row r="3059" spans="1:122" ht="15" hidden="1" x14ac:dyDescent="0.25">
      <c r="A3059" s="407" t="s">
        <v>44</v>
      </c>
      <c r="B3059" s="406" t="s">
        <v>569</v>
      </c>
      <c r="C3059" s="406" t="str">
        <f t="shared" si="486"/>
        <v>Kishoreganj CDC</v>
      </c>
      <c r="D3059" s="626">
        <v>12</v>
      </c>
      <c r="E3059" s="626">
        <v>2</v>
      </c>
      <c r="F3059" s="626">
        <v>0</v>
      </c>
      <c r="G3059" s="626">
        <v>0</v>
      </c>
      <c r="H3059" s="626">
        <v>0</v>
      </c>
      <c r="I3059" s="626">
        <v>4</v>
      </c>
      <c r="J3059" s="626">
        <v>0</v>
      </c>
      <c r="K3059" s="626">
        <v>0</v>
      </c>
      <c r="L3059" s="626">
        <v>0</v>
      </c>
      <c r="M3059" s="626">
        <v>0</v>
      </c>
      <c r="N3059" s="626">
        <v>6</v>
      </c>
      <c r="O3059" s="626">
        <v>0</v>
      </c>
      <c r="P3059" s="626">
        <v>0</v>
      </c>
      <c r="Q3059" s="626">
        <v>0</v>
      </c>
      <c r="R3059" s="626">
        <v>0</v>
      </c>
      <c r="U3059" s="407" t="s">
        <v>44</v>
      </c>
      <c r="V3059" s="406" t="s">
        <v>569</v>
      </c>
      <c r="W3059" s="406" t="str">
        <f t="shared" si="487"/>
        <v>Kishoreganj CDC</v>
      </c>
      <c r="X3059" s="626">
        <v>1</v>
      </c>
      <c r="Y3059" s="626">
        <v>0</v>
      </c>
      <c r="Z3059" s="626">
        <v>0</v>
      </c>
      <c r="AA3059" s="626">
        <v>0</v>
      </c>
      <c r="AB3059" s="626">
        <v>0</v>
      </c>
      <c r="AC3059" s="626">
        <v>1</v>
      </c>
      <c r="AD3059" s="626">
        <v>2</v>
      </c>
      <c r="AE3059" s="626">
        <v>0</v>
      </c>
      <c r="AF3059" s="626">
        <v>0</v>
      </c>
      <c r="AG3059" s="626">
        <v>0</v>
      </c>
      <c r="AH3059" s="626">
        <v>13</v>
      </c>
      <c r="AI3059" s="626">
        <v>1</v>
      </c>
      <c r="AJ3059" s="626">
        <v>0</v>
      </c>
      <c r="AK3059" s="626">
        <v>0</v>
      </c>
      <c r="AL3059" s="626">
        <v>0</v>
      </c>
      <c r="AO3059" s="407" t="s">
        <v>44</v>
      </c>
      <c r="AP3059" s="406" t="s">
        <v>569</v>
      </c>
      <c r="AQ3059" s="406" t="str">
        <f t="shared" si="488"/>
        <v>Kishoreganj CDC</v>
      </c>
      <c r="AR3059" s="627">
        <v>0</v>
      </c>
      <c r="AS3059" s="627">
        <v>0</v>
      </c>
      <c r="AT3059" s="627">
        <v>0</v>
      </c>
      <c r="AU3059" s="627">
        <v>0</v>
      </c>
      <c r="AV3059" s="627">
        <v>0</v>
      </c>
      <c r="AW3059" s="627">
        <v>0</v>
      </c>
      <c r="AX3059" s="627">
        <v>0</v>
      </c>
      <c r="AY3059" s="627">
        <v>0</v>
      </c>
      <c r="AZ3059" s="627">
        <v>0</v>
      </c>
      <c r="BA3059" s="627">
        <v>0</v>
      </c>
      <c r="BB3059" s="627">
        <v>0</v>
      </c>
      <c r="BC3059" s="627">
        <v>0</v>
      </c>
      <c r="BD3059" s="627">
        <v>0</v>
      </c>
      <c r="BE3059" s="627">
        <v>0</v>
      </c>
      <c r="BF3059" s="627">
        <v>0</v>
      </c>
      <c r="BH3059" s="407" t="s">
        <v>44</v>
      </c>
      <c r="BI3059" s="406" t="s">
        <v>569</v>
      </c>
      <c r="BJ3059" s="406" t="str">
        <f t="shared" si="489"/>
        <v>Kishoreganj CDC</v>
      </c>
      <c r="BK3059" s="627">
        <v>0</v>
      </c>
      <c r="BL3059" s="627">
        <v>0</v>
      </c>
      <c r="BM3059" s="627">
        <v>0</v>
      </c>
      <c r="BN3059" s="627">
        <v>0</v>
      </c>
      <c r="BO3059" s="627">
        <v>0</v>
      </c>
      <c r="BP3059" s="627">
        <v>0</v>
      </c>
      <c r="BQ3059" s="627">
        <v>0</v>
      </c>
      <c r="BR3059" s="627">
        <v>0</v>
      </c>
      <c r="BS3059" s="627">
        <v>0</v>
      </c>
      <c r="BT3059" s="627">
        <v>0</v>
      </c>
      <c r="BU3059" s="627">
        <v>2</v>
      </c>
      <c r="BV3059" s="627">
        <v>1</v>
      </c>
      <c r="BW3059" s="627">
        <v>0</v>
      </c>
      <c r="BX3059" s="627">
        <v>0</v>
      </c>
      <c r="BY3059" s="627">
        <v>0</v>
      </c>
      <c r="CA3059" s="407" t="s">
        <v>44</v>
      </c>
      <c r="CB3059" s="406" t="s">
        <v>569</v>
      </c>
      <c r="CC3059" s="406" t="str">
        <f t="shared" si="490"/>
        <v>Kishoreganj CDC</v>
      </c>
      <c r="CD3059" s="627">
        <v>0</v>
      </c>
      <c r="CE3059" s="627">
        <v>0</v>
      </c>
      <c r="CF3059" s="627">
        <v>0</v>
      </c>
      <c r="CG3059" s="627">
        <v>0</v>
      </c>
      <c r="CH3059" s="627">
        <v>0</v>
      </c>
      <c r="CI3059" s="627">
        <v>0</v>
      </c>
      <c r="CJ3059" s="627">
        <v>0</v>
      </c>
      <c r="CK3059" s="627">
        <v>0</v>
      </c>
      <c r="CN3059" s="407" t="s">
        <v>44</v>
      </c>
      <c r="CO3059" s="406" t="s">
        <v>569</v>
      </c>
      <c r="CP3059" s="406" t="str">
        <f t="shared" si="491"/>
        <v>Kishoreganj CDC</v>
      </c>
      <c r="CQ3059" s="627">
        <v>0</v>
      </c>
      <c r="CR3059" s="627">
        <v>0</v>
      </c>
      <c r="CS3059" s="627">
        <v>0</v>
      </c>
      <c r="CT3059" s="627">
        <v>0</v>
      </c>
      <c r="CU3059" s="627">
        <v>0</v>
      </c>
      <c r="CV3059" s="627">
        <v>0</v>
      </c>
      <c r="CW3059" s="627">
        <v>0</v>
      </c>
      <c r="CX3059" s="627">
        <v>0</v>
      </c>
      <c r="CZ3059" s="407" t="s">
        <v>44</v>
      </c>
      <c r="DA3059" s="406" t="s">
        <v>569</v>
      </c>
      <c r="DB3059" s="406" t="str">
        <f t="shared" si="492"/>
        <v>Kishoreganj CDC</v>
      </c>
      <c r="DC3059" s="566">
        <v>1</v>
      </c>
      <c r="DD3059"/>
      <c r="DE3059" s="407" t="s">
        <v>44</v>
      </c>
      <c r="DF3059" s="406" t="s">
        <v>569</v>
      </c>
      <c r="DG3059" s="406" t="str">
        <f t="shared" si="493"/>
        <v>Kishoreganj CDC</v>
      </c>
      <c r="DH3059" s="566">
        <v>5</v>
      </c>
      <c r="DI3059"/>
      <c r="DJ3059" s="407" t="s">
        <v>44</v>
      </c>
      <c r="DK3059" s="406" t="s">
        <v>569</v>
      </c>
      <c r="DL3059" s="406" t="str">
        <f t="shared" si="494"/>
        <v>Kishoreganj CDC</v>
      </c>
      <c r="DM3059" s="566"/>
      <c r="DN3059"/>
      <c r="DO3059" s="407" t="s">
        <v>44</v>
      </c>
      <c r="DP3059" s="406" t="s">
        <v>569</v>
      </c>
      <c r="DQ3059" s="406" t="str">
        <f t="shared" si="495"/>
        <v>Kishoreganj CDC</v>
      </c>
      <c r="DR3059" s="566"/>
    </row>
    <row r="3060" spans="1:122" ht="15" hidden="1" x14ac:dyDescent="0.25">
      <c r="A3060" s="407" t="s">
        <v>45</v>
      </c>
      <c r="B3060" s="406" t="s">
        <v>569</v>
      </c>
      <c r="C3060" s="406" t="str">
        <f t="shared" si="486"/>
        <v>Madaripur CDC</v>
      </c>
      <c r="D3060" s="626">
        <v>4</v>
      </c>
      <c r="E3060" s="626">
        <v>0</v>
      </c>
      <c r="F3060" s="626">
        <v>0</v>
      </c>
      <c r="G3060" s="626">
        <v>0</v>
      </c>
      <c r="H3060" s="626">
        <v>0</v>
      </c>
      <c r="I3060" s="626">
        <v>0</v>
      </c>
      <c r="J3060" s="626">
        <v>0</v>
      </c>
      <c r="K3060" s="626">
        <v>0</v>
      </c>
      <c r="L3060" s="626">
        <v>0</v>
      </c>
      <c r="M3060" s="626">
        <v>0</v>
      </c>
      <c r="N3060" s="626">
        <v>2</v>
      </c>
      <c r="O3060" s="626">
        <v>0</v>
      </c>
      <c r="P3060" s="626">
        <v>0</v>
      </c>
      <c r="Q3060" s="626">
        <v>0</v>
      </c>
      <c r="R3060" s="626">
        <v>0</v>
      </c>
      <c r="U3060" s="407" t="s">
        <v>45</v>
      </c>
      <c r="V3060" s="406" t="s">
        <v>569</v>
      </c>
      <c r="W3060" s="406" t="str">
        <f t="shared" si="487"/>
        <v>Madaripur CDC</v>
      </c>
      <c r="X3060" s="626">
        <v>2</v>
      </c>
      <c r="Y3060" s="626">
        <v>0</v>
      </c>
      <c r="Z3060" s="626">
        <v>0</v>
      </c>
      <c r="AA3060" s="626">
        <v>0</v>
      </c>
      <c r="AB3060" s="626">
        <v>0</v>
      </c>
      <c r="AC3060" s="626">
        <v>2</v>
      </c>
      <c r="AD3060" s="626">
        <v>0</v>
      </c>
      <c r="AE3060" s="626">
        <v>0</v>
      </c>
      <c r="AF3060" s="626">
        <v>0</v>
      </c>
      <c r="AG3060" s="626">
        <v>0</v>
      </c>
      <c r="AH3060" s="626">
        <v>3</v>
      </c>
      <c r="AI3060" s="626">
        <v>1</v>
      </c>
      <c r="AJ3060" s="626">
        <v>0</v>
      </c>
      <c r="AK3060" s="626">
        <v>0</v>
      </c>
      <c r="AL3060" s="626">
        <v>0</v>
      </c>
      <c r="AO3060" s="407" t="s">
        <v>45</v>
      </c>
      <c r="AP3060" s="406" t="s">
        <v>569</v>
      </c>
      <c r="AQ3060" s="406" t="str">
        <f t="shared" si="488"/>
        <v>Madaripur CDC</v>
      </c>
      <c r="AR3060" s="627">
        <v>0</v>
      </c>
      <c r="AS3060" s="627">
        <v>0</v>
      </c>
      <c r="AT3060" s="627">
        <v>0</v>
      </c>
      <c r="AU3060" s="627">
        <v>0</v>
      </c>
      <c r="AV3060" s="627">
        <v>0</v>
      </c>
      <c r="AW3060" s="627">
        <v>0</v>
      </c>
      <c r="AX3060" s="627">
        <v>0</v>
      </c>
      <c r="AY3060" s="627">
        <v>0</v>
      </c>
      <c r="AZ3060" s="627">
        <v>0</v>
      </c>
      <c r="BA3060" s="627">
        <v>0</v>
      </c>
      <c r="BB3060" s="627">
        <v>0</v>
      </c>
      <c r="BC3060" s="627">
        <v>0</v>
      </c>
      <c r="BD3060" s="627">
        <v>0</v>
      </c>
      <c r="BE3060" s="627">
        <v>0</v>
      </c>
      <c r="BF3060" s="627">
        <v>0</v>
      </c>
      <c r="BH3060" s="407" t="s">
        <v>45</v>
      </c>
      <c r="BI3060" s="406" t="s">
        <v>569</v>
      </c>
      <c r="BJ3060" s="406" t="str">
        <f t="shared" si="489"/>
        <v>Madaripur CDC</v>
      </c>
      <c r="BK3060" s="627">
        <v>0</v>
      </c>
      <c r="BL3060" s="627">
        <v>0</v>
      </c>
      <c r="BM3060" s="627">
        <v>0</v>
      </c>
      <c r="BN3060" s="627">
        <v>0</v>
      </c>
      <c r="BO3060" s="627">
        <v>0</v>
      </c>
      <c r="BP3060" s="627">
        <v>1</v>
      </c>
      <c r="BQ3060" s="627">
        <v>0</v>
      </c>
      <c r="BR3060" s="627">
        <v>0</v>
      </c>
      <c r="BS3060" s="627">
        <v>0</v>
      </c>
      <c r="BT3060" s="627">
        <v>0</v>
      </c>
      <c r="BU3060" s="627">
        <v>0</v>
      </c>
      <c r="BV3060" s="627">
        <v>0</v>
      </c>
      <c r="BW3060" s="627">
        <v>0</v>
      </c>
      <c r="BX3060" s="627">
        <v>0</v>
      </c>
      <c r="BY3060" s="627">
        <v>0</v>
      </c>
      <c r="CA3060" s="407" t="s">
        <v>45</v>
      </c>
      <c r="CB3060" s="406" t="s">
        <v>569</v>
      </c>
      <c r="CC3060" s="406" t="str">
        <f t="shared" si="490"/>
        <v>Madaripur CDC</v>
      </c>
      <c r="CD3060" s="627">
        <v>0</v>
      </c>
      <c r="CE3060" s="627">
        <v>0</v>
      </c>
      <c r="CF3060" s="627">
        <v>0</v>
      </c>
      <c r="CG3060" s="627">
        <v>0</v>
      </c>
      <c r="CH3060" s="627">
        <v>0</v>
      </c>
      <c r="CI3060" s="627">
        <v>0</v>
      </c>
      <c r="CJ3060" s="627">
        <v>0</v>
      </c>
      <c r="CK3060" s="627">
        <v>0</v>
      </c>
      <c r="CN3060" s="407" t="s">
        <v>45</v>
      </c>
      <c r="CO3060" s="406" t="s">
        <v>569</v>
      </c>
      <c r="CP3060" s="406" t="str">
        <f t="shared" si="491"/>
        <v>Madaripur CDC</v>
      </c>
      <c r="CQ3060" s="627">
        <v>0</v>
      </c>
      <c r="CR3060" s="627">
        <v>0</v>
      </c>
      <c r="CS3060" s="627">
        <v>0</v>
      </c>
      <c r="CT3060" s="627">
        <v>0</v>
      </c>
      <c r="CU3060" s="627">
        <v>0</v>
      </c>
      <c r="CV3060" s="627">
        <v>0</v>
      </c>
      <c r="CW3060" s="627">
        <v>0</v>
      </c>
      <c r="CX3060" s="627">
        <v>0</v>
      </c>
      <c r="CZ3060" s="407" t="s">
        <v>45</v>
      </c>
      <c r="DA3060" s="406" t="s">
        <v>569</v>
      </c>
      <c r="DB3060" s="406" t="str">
        <f t="shared" si="492"/>
        <v>Madaripur CDC</v>
      </c>
      <c r="DC3060" s="566">
        <v>0</v>
      </c>
      <c r="DD3060"/>
      <c r="DE3060" s="407" t="s">
        <v>45</v>
      </c>
      <c r="DF3060" s="406" t="s">
        <v>569</v>
      </c>
      <c r="DG3060" s="406" t="str">
        <f t="shared" si="493"/>
        <v>Madaripur CDC</v>
      </c>
      <c r="DH3060" s="566">
        <v>1</v>
      </c>
      <c r="DI3060"/>
      <c r="DJ3060" s="407" t="s">
        <v>45</v>
      </c>
      <c r="DK3060" s="406" t="s">
        <v>569</v>
      </c>
      <c r="DL3060" s="406" t="str">
        <f t="shared" si="494"/>
        <v>Madaripur CDC</v>
      </c>
      <c r="DM3060" s="566"/>
      <c r="DN3060"/>
      <c r="DO3060" s="407" t="s">
        <v>45</v>
      </c>
      <c r="DP3060" s="406" t="s">
        <v>569</v>
      </c>
      <c r="DQ3060" s="406" t="str">
        <f t="shared" si="495"/>
        <v>Madaripur CDC</v>
      </c>
      <c r="DR3060" s="566"/>
    </row>
    <row r="3061" spans="1:122" ht="15" hidden="1" x14ac:dyDescent="0.25">
      <c r="A3061" s="407" t="s">
        <v>47</v>
      </c>
      <c r="B3061" s="406" t="s">
        <v>569</v>
      </c>
      <c r="C3061" s="406" t="str">
        <f t="shared" si="486"/>
        <v>Munshiganj CDC</v>
      </c>
      <c r="D3061" s="626">
        <v>0</v>
      </c>
      <c r="E3061" s="626">
        <v>0</v>
      </c>
      <c r="F3061" s="626">
        <v>0</v>
      </c>
      <c r="G3061" s="626">
        <v>0</v>
      </c>
      <c r="H3061" s="626">
        <v>0</v>
      </c>
      <c r="I3061" s="626">
        <v>0</v>
      </c>
      <c r="J3061" s="626">
        <v>0</v>
      </c>
      <c r="K3061" s="626">
        <v>0</v>
      </c>
      <c r="L3061" s="626">
        <v>0</v>
      </c>
      <c r="M3061" s="626">
        <v>0</v>
      </c>
      <c r="N3061" s="626">
        <v>0</v>
      </c>
      <c r="O3061" s="626">
        <v>0</v>
      </c>
      <c r="P3061" s="626">
        <v>0</v>
      </c>
      <c r="Q3061" s="626">
        <v>0</v>
      </c>
      <c r="R3061" s="626">
        <v>0</v>
      </c>
      <c r="U3061" s="407" t="s">
        <v>47</v>
      </c>
      <c r="V3061" s="406" t="s">
        <v>569</v>
      </c>
      <c r="W3061" s="406" t="str">
        <f t="shared" si="487"/>
        <v>Munshiganj CDC</v>
      </c>
      <c r="X3061" s="626">
        <v>0</v>
      </c>
      <c r="Y3061" s="626">
        <v>0</v>
      </c>
      <c r="Z3061" s="626">
        <v>0</v>
      </c>
      <c r="AA3061" s="626">
        <v>0</v>
      </c>
      <c r="AB3061" s="626">
        <v>0</v>
      </c>
      <c r="AC3061" s="626">
        <v>0</v>
      </c>
      <c r="AD3061" s="626">
        <v>0</v>
      </c>
      <c r="AE3061" s="626">
        <v>0</v>
      </c>
      <c r="AF3061" s="626">
        <v>0</v>
      </c>
      <c r="AG3061" s="626">
        <v>0</v>
      </c>
      <c r="AH3061" s="626">
        <v>0</v>
      </c>
      <c r="AI3061" s="626">
        <v>0</v>
      </c>
      <c r="AJ3061" s="626">
        <v>0</v>
      </c>
      <c r="AK3061" s="626">
        <v>0</v>
      </c>
      <c r="AL3061" s="626">
        <v>0</v>
      </c>
      <c r="AO3061" s="407" t="s">
        <v>47</v>
      </c>
      <c r="AP3061" s="406" t="s">
        <v>569</v>
      </c>
      <c r="AQ3061" s="406" t="str">
        <f t="shared" si="488"/>
        <v>Munshiganj CDC</v>
      </c>
      <c r="AR3061" s="627">
        <v>0</v>
      </c>
      <c r="AS3061" s="627">
        <v>0</v>
      </c>
      <c r="AT3061" s="627">
        <v>0</v>
      </c>
      <c r="AU3061" s="627">
        <v>0</v>
      </c>
      <c r="AV3061" s="627">
        <v>0</v>
      </c>
      <c r="AW3061" s="627">
        <v>0</v>
      </c>
      <c r="AX3061" s="627">
        <v>0</v>
      </c>
      <c r="AY3061" s="627">
        <v>0</v>
      </c>
      <c r="AZ3061" s="627">
        <v>0</v>
      </c>
      <c r="BA3061" s="627">
        <v>0</v>
      </c>
      <c r="BB3061" s="627">
        <v>0</v>
      </c>
      <c r="BC3061" s="627">
        <v>0</v>
      </c>
      <c r="BD3061" s="627">
        <v>0</v>
      </c>
      <c r="BE3061" s="627">
        <v>0</v>
      </c>
      <c r="BF3061" s="627">
        <v>0</v>
      </c>
      <c r="BH3061" s="407" t="s">
        <v>47</v>
      </c>
      <c r="BI3061" s="406" t="s">
        <v>569</v>
      </c>
      <c r="BJ3061" s="406" t="str">
        <f t="shared" si="489"/>
        <v>Munshiganj CDC</v>
      </c>
      <c r="BK3061" s="627">
        <v>0</v>
      </c>
      <c r="BL3061" s="627">
        <v>0</v>
      </c>
      <c r="BM3061" s="627">
        <v>0</v>
      </c>
      <c r="BN3061" s="627">
        <v>0</v>
      </c>
      <c r="BO3061" s="627">
        <v>0</v>
      </c>
      <c r="BP3061" s="627">
        <v>0</v>
      </c>
      <c r="BQ3061" s="627">
        <v>0</v>
      </c>
      <c r="BR3061" s="627">
        <v>0</v>
      </c>
      <c r="BS3061" s="627">
        <v>0</v>
      </c>
      <c r="BT3061" s="627">
        <v>0</v>
      </c>
      <c r="BU3061" s="627">
        <v>0</v>
      </c>
      <c r="BV3061" s="627">
        <v>0</v>
      </c>
      <c r="BW3061" s="627">
        <v>0</v>
      </c>
      <c r="BX3061" s="627">
        <v>0</v>
      </c>
      <c r="BY3061" s="627">
        <v>0</v>
      </c>
      <c r="CA3061" s="407" t="s">
        <v>47</v>
      </c>
      <c r="CB3061" s="406" t="s">
        <v>569</v>
      </c>
      <c r="CC3061" s="406" t="str">
        <f t="shared" si="490"/>
        <v>Munshiganj CDC</v>
      </c>
      <c r="CD3061" s="627">
        <v>0</v>
      </c>
      <c r="CE3061" s="627">
        <v>0</v>
      </c>
      <c r="CF3061" s="627">
        <v>0</v>
      </c>
      <c r="CG3061" s="627">
        <v>0</v>
      </c>
      <c r="CH3061" s="627">
        <v>0</v>
      </c>
      <c r="CI3061" s="627">
        <v>0</v>
      </c>
      <c r="CJ3061" s="627">
        <v>0</v>
      </c>
      <c r="CK3061" s="627">
        <v>0</v>
      </c>
      <c r="CN3061" s="407" t="s">
        <v>47</v>
      </c>
      <c r="CO3061" s="406" t="s">
        <v>569</v>
      </c>
      <c r="CP3061" s="406" t="str">
        <f t="shared" si="491"/>
        <v>Munshiganj CDC</v>
      </c>
      <c r="CQ3061" s="627">
        <v>0</v>
      </c>
      <c r="CR3061" s="627">
        <v>0</v>
      </c>
      <c r="CS3061" s="627">
        <v>0</v>
      </c>
      <c r="CT3061" s="627">
        <v>0</v>
      </c>
      <c r="CU3061" s="627">
        <v>0</v>
      </c>
      <c r="CV3061" s="627">
        <v>0</v>
      </c>
      <c r="CW3061" s="627">
        <v>0</v>
      </c>
      <c r="CX3061" s="627">
        <v>0</v>
      </c>
      <c r="CZ3061" s="407" t="s">
        <v>47</v>
      </c>
      <c r="DA3061" s="406" t="s">
        <v>569</v>
      </c>
      <c r="DB3061" s="406" t="str">
        <f t="shared" si="492"/>
        <v>Munshiganj CDC</v>
      </c>
      <c r="DC3061" s="566">
        <v>0</v>
      </c>
      <c r="DD3061"/>
      <c r="DE3061" s="407" t="s">
        <v>47</v>
      </c>
      <c r="DF3061" s="406" t="s">
        <v>569</v>
      </c>
      <c r="DG3061" s="406" t="str">
        <f t="shared" si="493"/>
        <v>Munshiganj CDC</v>
      </c>
      <c r="DH3061" s="566">
        <v>0</v>
      </c>
      <c r="DI3061"/>
      <c r="DJ3061" s="407" t="s">
        <v>47</v>
      </c>
      <c r="DK3061" s="406" t="s">
        <v>569</v>
      </c>
      <c r="DL3061" s="406" t="str">
        <f t="shared" si="494"/>
        <v>Munshiganj CDC</v>
      </c>
      <c r="DM3061" s="566"/>
      <c r="DN3061"/>
      <c r="DO3061" s="407" t="s">
        <v>47</v>
      </c>
      <c r="DP3061" s="406" t="s">
        <v>569</v>
      </c>
      <c r="DQ3061" s="406" t="str">
        <f t="shared" si="495"/>
        <v>Munshiganj CDC</v>
      </c>
      <c r="DR3061" s="566"/>
    </row>
    <row r="3062" spans="1:122" ht="15" hidden="1" x14ac:dyDescent="0.25">
      <c r="A3062" s="407" t="s">
        <v>55</v>
      </c>
      <c r="B3062" s="406" t="s">
        <v>569</v>
      </c>
      <c r="C3062" s="406" t="str">
        <f t="shared" si="486"/>
        <v>Tangail CDC</v>
      </c>
      <c r="D3062" s="626">
        <v>27</v>
      </c>
      <c r="E3062" s="626">
        <v>2</v>
      </c>
      <c r="F3062" s="626">
        <v>0</v>
      </c>
      <c r="G3062" s="626">
        <v>0</v>
      </c>
      <c r="H3062" s="626">
        <v>0</v>
      </c>
      <c r="I3062" s="626">
        <v>12</v>
      </c>
      <c r="J3062" s="626">
        <v>1</v>
      </c>
      <c r="K3062" s="626">
        <v>0</v>
      </c>
      <c r="L3062" s="626">
        <v>0</v>
      </c>
      <c r="M3062" s="626">
        <v>0</v>
      </c>
      <c r="N3062" s="626">
        <v>7</v>
      </c>
      <c r="O3062" s="626">
        <v>0</v>
      </c>
      <c r="P3062" s="626">
        <v>0</v>
      </c>
      <c r="Q3062" s="626">
        <v>0</v>
      </c>
      <c r="R3062" s="626">
        <v>0</v>
      </c>
      <c r="U3062" s="407" t="s">
        <v>55</v>
      </c>
      <c r="V3062" s="406" t="s">
        <v>569</v>
      </c>
      <c r="W3062" s="406" t="str">
        <f t="shared" si="487"/>
        <v>Tangail CDC</v>
      </c>
      <c r="X3062" s="626">
        <v>12</v>
      </c>
      <c r="Y3062" s="626">
        <v>0</v>
      </c>
      <c r="Z3062" s="626">
        <v>0</v>
      </c>
      <c r="AA3062" s="626">
        <v>0</v>
      </c>
      <c r="AB3062" s="626">
        <v>0</v>
      </c>
      <c r="AC3062" s="626">
        <v>2</v>
      </c>
      <c r="AD3062" s="626">
        <v>0</v>
      </c>
      <c r="AE3062" s="626">
        <v>0</v>
      </c>
      <c r="AF3062" s="626">
        <v>0</v>
      </c>
      <c r="AG3062" s="626">
        <v>0</v>
      </c>
      <c r="AH3062" s="626">
        <v>8</v>
      </c>
      <c r="AI3062" s="626">
        <v>0</v>
      </c>
      <c r="AJ3062" s="626">
        <v>0</v>
      </c>
      <c r="AK3062" s="626">
        <v>0</v>
      </c>
      <c r="AL3062" s="626">
        <v>0</v>
      </c>
      <c r="AO3062" s="407" t="s">
        <v>55</v>
      </c>
      <c r="AP3062" s="406" t="s">
        <v>569</v>
      </c>
      <c r="AQ3062" s="406" t="str">
        <f t="shared" si="488"/>
        <v>Tangail CDC</v>
      </c>
      <c r="AR3062" s="627">
        <v>1</v>
      </c>
      <c r="AS3062" s="627">
        <v>0</v>
      </c>
      <c r="AT3062" s="627">
        <v>0</v>
      </c>
      <c r="AU3062" s="627">
        <v>0</v>
      </c>
      <c r="AV3062" s="627">
        <v>0</v>
      </c>
      <c r="AW3062" s="627">
        <v>0</v>
      </c>
      <c r="AX3062" s="627">
        <v>0</v>
      </c>
      <c r="AY3062" s="627">
        <v>0</v>
      </c>
      <c r="AZ3062" s="627">
        <v>0</v>
      </c>
      <c r="BA3062" s="627">
        <v>0</v>
      </c>
      <c r="BB3062" s="627">
        <v>0</v>
      </c>
      <c r="BC3062" s="627">
        <v>0</v>
      </c>
      <c r="BD3062" s="627">
        <v>0</v>
      </c>
      <c r="BE3062" s="627">
        <v>0</v>
      </c>
      <c r="BF3062" s="627">
        <v>0</v>
      </c>
      <c r="BH3062" s="407" t="s">
        <v>55</v>
      </c>
      <c r="BI3062" s="406" t="s">
        <v>569</v>
      </c>
      <c r="BJ3062" s="406" t="str">
        <f t="shared" si="489"/>
        <v>Tangail CDC</v>
      </c>
      <c r="BK3062" s="627">
        <v>0</v>
      </c>
      <c r="BL3062" s="627">
        <v>0</v>
      </c>
      <c r="BM3062" s="627">
        <v>0</v>
      </c>
      <c r="BN3062" s="627">
        <v>0</v>
      </c>
      <c r="BO3062" s="627">
        <v>0</v>
      </c>
      <c r="BP3062" s="627">
        <v>0</v>
      </c>
      <c r="BQ3062" s="627">
        <v>0</v>
      </c>
      <c r="BR3062" s="627">
        <v>0</v>
      </c>
      <c r="BS3062" s="627">
        <v>0</v>
      </c>
      <c r="BT3062" s="627">
        <v>0</v>
      </c>
      <c r="BU3062" s="627">
        <v>1</v>
      </c>
      <c r="BV3062" s="627">
        <v>0</v>
      </c>
      <c r="BW3062" s="627">
        <v>0</v>
      </c>
      <c r="BX3062" s="627">
        <v>0</v>
      </c>
      <c r="BY3062" s="627">
        <v>0</v>
      </c>
      <c r="CA3062" s="407" t="s">
        <v>55</v>
      </c>
      <c r="CB3062" s="406" t="s">
        <v>569</v>
      </c>
      <c r="CC3062" s="406" t="str">
        <f t="shared" si="490"/>
        <v>Tangail CDC</v>
      </c>
      <c r="CD3062" s="627">
        <v>0</v>
      </c>
      <c r="CE3062" s="627">
        <v>0</v>
      </c>
      <c r="CF3062" s="627">
        <v>0</v>
      </c>
      <c r="CG3062" s="627">
        <v>0</v>
      </c>
      <c r="CH3062" s="627">
        <v>0</v>
      </c>
      <c r="CI3062" s="627">
        <v>0</v>
      </c>
      <c r="CJ3062" s="627">
        <v>0</v>
      </c>
      <c r="CK3062" s="627">
        <v>0</v>
      </c>
      <c r="CN3062" s="407" t="s">
        <v>55</v>
      </c>
      <c r="CO3062" s="406" t="s">
        <v>569</v>
      </c>
      <c r="CP3062" s="406" t="str">
        <f t="shared" si="491"/>
        <v>Tangail CDC</v>
      </c>
      <c r="CQ3062" s="627">
        <v>0</v>
      </c>
      <c r="CR3062" s="627">
        <v>0</v>
      </c>
      <c r="CS3062" s="627">
        <v>0</v>
      </c>
      <c r="CT3062" s="627">
        <v>0</v>
      </c>
      <c r="CU3062" s="627">
        <v>0</v>
      </c>
      <c r="CV3062" s="627">
        <v>0</v>
      </c>
      <c r="CW3062" s="627">
        <v>0</v>
      </c>
      <c r="CX3062" s="627">
        <v>0</v>
      </c>
      <c r="CZ3062" s="407" t="s">
        <v>55</v>
      </c>
      <c r="DA3062" s="406" t="s">
        <v>569</v>
      </c>
      <c r="DB3062" s="406" t="str">
        <f t="shared" si="492"/>
        <v>Tangail CDC</v>
      </c>
      <c r="DC3062" s="566">
        <v>6</v>
      </c>
      <c r="DD3062"/>
      <c r="DE3062" s="407" t="s">
        <v>55</v>
      </c>
      <c r="DF3062" s="406" t="s">
        <v>569</v>
      </c>
      <c r="DG3062" s="406" t="str">
        <f t="shared" si="493"/>
        <v>Tangail CDC</v>
      </c>
      <c r="DH3062" s="566">
        <v>10</v>
      </c>
      <c r="DI3062"/>
      <c r="DJ3062" s="407" t="s">
        <v>55</v>
      </c>
      <c r="DK3062" s="406" t="s">
        <v>569</v>
      </c>
      <c r="DL3062" s="406" t="str">
        <f t="shared" si="494"/>
        <v>Tangail CDC</v>
      </c>
      <c r="DM3062" s="566"/>
      <c r="DN3062"/>
      <c r="DO3062" s="407" t="s">
        <v>55</v>
      </c>
      <c r="DP3062" s="406" t="s">
        <v>569</v>
      </c>
      <c r="DQ3062" s="406" t="str">
        <f t="shared" si="495"/>
        <v>Tangail CDC</v>
      </c>
      <c r="DR3062" s="566"/>
    </row>
    <row r="3063" spans="1:122" ht="15" hidden="1" x14ac:dyDescent="0.25">
      <c r="A3063" s="407" t="s">
        <v>56</v>
      </c>
      <c r="B3063" s="406" t="s">
        <v>569</v>
      </c>
      <c r="C3063" s="406" t="str">
        <f t="shared" si="486"/>
        <v>Bagerhat CDC</v>
      </c>
      <c r="D3063" s="626"/>
      <c r="E3063" s="626"/>
      <c r="F3063" s="626"/>
      <c r="G3063" s="626"/>
      <c r="H3063" s="626"/>
      <c r="I3063" s="626"/>
      <c r="J3063" s="626"/>
      <c r="K3063" s="626"/>
      <c r="L3063" s="626"/>
      <c r="M3063" s="626"/>
      <c r="N3063" s="626"/>
      <c r="O3063" s="626"/>
      <c r="P3063" s="626"/>
      <c r="Q3063" s="626"/>
      <c r="R3063" s="626"/>
      <c r="U3063" s="407" t="s">
        <v>56</v>
      </c>
      <c r="V3063" s="406" t="s">
        <v>569</v>
      </c>
      <c r="W3063" s="406" t="str">
        <f t="shared" si="487"/>
        <v>Bagerhat CDC</v>
      </c>
      <c r="X3063" s="626"/>
      <c r="Y3063" s="626"/>
      <c r="Z3063" s="626"/>
      <c r="AA3063" s="626"/>
      <c r="AB3063" s="626"/>
      <c r="AC3063" s="626"/>
      <c r="AD3063" s="626"/>
      <c r="AE3063" s="626"/>
      <c r="AF3063" s="626"/>
      <c r="AG3063" s="626"/>
      <c r="AH3063" s="626"/>
      <c r="AI3063" s="626"/>
      <c r="AJ3063" s="626"/>
      <c r="AK3063" s="626"/>
      <c r="AL3063" s="626"/>
      <c r="AO3063" s="407" t="s">
        <v>56</v>
      </c>
      <c r="AP3063" s="406" t="s">
        <v>569</v>
      </c>
      <c r="AQ3063" s="406" t="str">
        <f t="shared" si="488"/>
        <v>Bagerhat CDC</v>
      </c>
      <c r="AR3063" s="627"/>
      <c r="AS3063" s="627"/>
      <c r="AT3063" s="627"/>
      <c r="AU3063" s="627"/>
      <c r="AV3063" s="627"/>
      <c r="AW3063" s="627"/>
      <c r="AX3063" s="627"/>
      <c r="AY3063" s="627"/>
      <c r="AZ3063" s="627"/>
      <c r="BA3063" s="627"/>
      <c r="BB3063" s="627"/>
      <c r="BC3063" s="627"/>
      <c r="BD3063" s="627"/>
      <c r="BE3063" s="627"/>
      <c r="BF3063" s="627"/>
      <c r="BH3063" s="407" t="s">
        <v>56</v>
      </c>
      <c r="BI3063" s="406" t="s">
        <v>569</v>
      </c>
      <c r="BJ3063" s="406" t="str">
        <f t="shared" si="489"/>
        <v>Bagerhat CDC</v>
      </c>
      <c r="BK3063" s="627"/>
      <c r="BL3063" s="627"/>
      <c r="BM3063" s="627"/>
      <c r="BN3063" s="627"/>
      <c r="BO3063" s="627"/>
      <c r="BP3063" s="627"/>
      <c r="BQ3063" s="627"/>
      <c r="BR3063" s="627"/>
      <c r="BS3063" s="627"/>
      <c r="BT3063" s="627"/>
      <c r="BU3063" s="627"/>
      <c r="BV3063" s="627"/>
      <c r="BW3063" s="627"/>
      <c r="BX3063" s="627"/>
      <c r="BY3063" s="627"/>
      <c r="CA3063" s="407" t="s">
        <v>56</v>
      </c>
      <c r="CB3063" s="406" t="s">
        <v>569</v>
      </c>
      <c r="CC3063" s="406" t="str">
        <f t="shared" si="490"/>
        <v>Bagerhat CDC</v>
      </c>
      <c r="CD3063" s="627"/>
      <c r="CE3063" s="627"/>
      <c r="CF3063" s="627"/>
      <c r="CG3063" s="627"/>
      <c r="CH3063" s="627"/>
      <c r="CI3063" s="627"/>
      <c r="CJ3063" s="627"/>
      <c r="CK3063" s="627"/>
      <c r="CN3063" s="407" t="s">
        <v>56</v>
      </c>
      <c r="CO3063" s="406" t="s">
        <v>569</v>
      </c>
      <c r="CP3063" s="406" t="str">
        <f t="shared" si="491"/>
        <v>Bagerhat CDC</v>
      </c>
      <c r="CQ3063" s="627"/>
      <c r="CR3063" s="627"/>
      <c r="CS3063" s="627"/>
      <c r="CT3063" s="627"/>
      <c r="CU3063" s="627"/>
      <c r="CV3063" s="627"/>
      <c r="CW3063" s="627"/>
      <c r="CX3063" s="627"/>
      <c r="CZ3063" s="407" t="s">
        <v>56</v>
      </c>
      <c r="DA3063" s="406" t="s">
        <v>569</v>
      </c>
      <c r="DB3063" s="406" t="str">
        <f t="shared" si="492"/>
        <v>Bagerhat CDC</v>
      </c>
      <c r="DC3063" s="566"/>
      <c r="DD3063"/>
      <c r="DE3063" s="407" t="s">
        <v>56</v>
      </c>
      <c r="DF3063" s="406" t="s">
        <v>569</v>
      </c>
      <c r="DG3063" s="406" t="str">
        <f t="shared" si="493"/>
        <v>Bagerhat CDC</v>
      </c>
      <c r="DH3063" s="566"/>
      <c r="DI3063"/>
      <c r="DJ3063" s="407" t="s">
        <v>56</v>
      </c>
      <c r="DK3063" s="406" t="s">
        <v>569</v>
      </c>
      <c r="DL3063" s="406" t="str">
        <f t="shared" si="494"/>
        <v>Bagerhat CDC</v>
      </c>
      <c r="DM3063" s="566"/>
      <c r="DN3063"/>
      <c r="DO3063" s="407" t="s">
        <v>56</v>
      </c>
      <c r="DP3063" s="406" t="s">
        <v>569</v>
      </c>
      <c r="DQ3063" s="406" t="str">
        <f t="shared" si="495"/>
        <v>Bagerhat CDC</v>
      </c>
      <c r="DR3063" s="566"/>
    </row>
    <row r="3064" spans="1:122" ht="15" hidden="1" x14ac:dyDescent="0.25">
      <c r="A3064" s="407" t="s">
        <v>57</v>
      </c>
      <c r="B3064" s="406" t="s">
        <v>569</v>
      </c>
      <c r="C3064" s="406" t="str">
        <f t="shared" si="486"/>
        <v>Chuadanga CDC</v>
      </c>
      <c r="D3064" s="626"/>
      <c r="E3064" s="626"/>
      <c r="F3064" s="626"/>
      <c r="G3064" s="626"/>
      <c r="H3064" s="626"/>
      <c r="I3064" s="626"/>
      <c r="J3064" s="626"/>
      <c r="K3064" s="626"/>
      <c r="L3064" s="626"/>
      <c r="M3064" s="626"/>
      <c r="N3064" s="626"/>
      <c r="O3064" s="626"/>
      <c r="P3064" s="626"/>
      <c r="Q3064" s="626"/>
      <c r="R3064" s="626"/>
      <c r="U3064" s="407" t="s">
        <v>57</v>
      </c>
      <c r="V3064" s="406" t="s">
        <v>569</v>
      </c>
      <c r="W3064" s="406" t="str">
        <f t="shared" si="487"/>
        <v>Chuadanga CDC</v>
      </c>
      <c r="X3064" s="626"/>
      <c r="Y3064" s="626"/>
      <c r="Z3064" s="626"/>
      <c r="AA3064" s="626"/>
      <c r="AB3064" s="626"/>
      <c r="AC3064" s="626"/>
      <c r="AD3064" s="626"/>
      <c r="AE3064" s="626"/>
      <c r="AF3064" s="626"/>
      <c r="AG3064" s="626"/>
      <c r="AH3064" s="626"/>
      <c r="AI3064" s="626"/>
      <c r="AJ3064" s="626"/>
      <c r="AK3064" s="626"/>
      <c r="AL3064" s="626"/>
      <c r="AO3064" s="407" t="s">
        <v>57</v>
      </c>
      <c r="AP3064" s="406" t="s">
        <v>569</v>
      </c>
      <c r="AQ3064" s="406" t="str">
        <f t="shared" si="488"/>
        <v>Chuadanga CDC</v>
      </c>
      <c r="AR3064" s="627"/>
      <c r="AS3064" s="627"/>
      <c r="AT3064" s="627"/>
      <c r="AU3064" s="627"/>
      <c r="AV3064" s="627"/>
      <c r="AW3064" s="627"/>
      <c r="AX3064" s="627"/>
      <c r="AY3064" s="627"/>
      <c r="AZ3064" s="627"/>
      <c r="BA3064" s="627"/>
      <c r="BB3064" s="627"/>
      <c r="BC3064" s="627"/>
      <c r="BD3064" s="627"/>
      <c r="BE3064" s="627"/>
      <c r="BF3064" s="627"/>
      <c r="BH3064" s="407" t="s">
        <v>57</v>
      </c>
      <c r="BI3064" s="406" t="s">
        <v>569</v>
      </c>
      <c r="BJ3064" s="406" t="str">
        <f t="shared" si="489"/>
        <v>Chuadanga CDC</v>
      </c>
      <c r="BK3064" s="627"/>
      <c r="BL3064" s="627"/>
      <c r="BM3064" s="627"/>
      <c r="BN3064" s="627"/>
      <c r="BO3064" s="627"/>
      <c r="BP3064" s="627"/>
      <c r="BQ3064" s="627"/>
      <c r="BR3064" s="627"/>
      <c r="BS3064" s="627"/>
      <c r="BT3064" s="627"/>
      <c r="BU3064" s="627"/>
      <c r="BV3064" s="627"/>
      <c r="BW3064" s="627"/>
      <c r="BX3064" s="627"/>
      <c r="BY3064" s="627"/>
      <c r="CA3064" s="407" t="s">
        <v>57</v>
      </c>
      <c r="CB3064" s="406" t="s">
        <v>569</v>
      </c>
      <c r="CC3064" s="406" t="str">
        <f t="shared" si="490"/>
        <v>Chuadanga CDC</v>
      </c>
      <c r="CD3064" s="627"/>
      <c r="CE3064" s="627"/>
      <c r="CF3064" s="627"/>
      <c r="CG3064" s="627"/>
      <c r="CH3064" s="627"/>
      <c r="CI3064" s="627"/>
      <c r="CJ3064" s="627"/>
      <c r="CK3064" s="627"/>
      <c r="CN3064" s="407" t="s">
        <v>57</v>
      </c>
      <c r="CO3064" s="406" t="s">
        <v>569</v>
      </c>
      <c r="CP3064" s="406" t="str">
        <f t="shared" si="491"/>
        <v>Chuadanga CDC</v>
      </c>
      <c r="CQ3064" s="627"/>
      <c r="CR3064" s="627"/>
      <c r="CS3064" s="627"/>
      <c r="CT3064" s="627"/>
      <c r="CU3064" s="627"/>
      <c r="CV3064" s="627"/>
      <c r="CW3064" s="627"/>
      <c r="CX3064" s="627"/>
      <c r="CZ3064" s="407" t="s">
        <v>57</v>
      </c>
      <c r="DA3064" s="406" t="s">
        <v>569</v>
      </c>
      <c r="DB3064" s="406" t="str">
        <f t="shared" si="492"/>
        <v>Chuadanga CDC</v>
      </c>
      <c r="DC3064" s="566"/>
      <c r="DD3064"/>
      <c r="DE3064" s="407" t="s">
        <v>57</v>
      </c>
      <c r="DF3064" s="406" t="s">
        <v>569</v>
      </c>
      <c r="DG3064" s="406" t="str">
        <f t="shared" si="493"/>
        <v>Chuadanga CDC</v>
      </c>
      <c r="DH3064" s="566"/>
      <c r="DI3064"/>
      <c r="DJ3064" s="407" t="s">
        <v>57</v>
      </c>
      <c r="DK3064" s="406" t="s">
        <v>569</v>
      </c>
      <c r="DL3064" s="406" t="str">
        <f t="shared" si="494"/>
        <v>Chuadanga CDC</v>
      </c>
      <c r="DM3064" s="566"/>
      <c r="DN3064"/>
      <c r="DO3064" s="407" t="s">
        <v>57</v>
      </c>
      <c r="DP3064" s="406" t="s">
        <v>569</v>
      </c>
      <c r="DQ3064" s="406" t="str">
        <f t="shared" si="495"/>
        <v>Chuadanga CDC</v>
      </c>
      <c r="DR3064" s="566"/>
    </row>
    <row r="3065" spans="1:122" ht="15" hidden="1" x14ac:dyDescent="0.25">
      <c r="A3065" s="407" t="s">
        <v>1179</v>
      </c>
      <c r="B3065" s="406" t="s">
        <v>569</v>
      </c>
      <c r="C3065" s="406" t="str">
        <f t="shared" si="486"/>
        <v>Jashore CDC</v>
      </c>
      <c r="D3065" s="626"/>
      <c r="E3065" s="626"/>
      <c r="F3065" s="626"/>
      <c r="G3065" s="626"/>
      <c r="H3065" s="626"/>
      <c r="I3065" s="626"/>
      <c r="J3065" s="626"/>
      <c r="K3065" s="626"/>
      <c r="L3065" s="626"/>
      <c r="M3065" s="626"/>
      <c r="N3065" s="626"/>
      <c r="O3065" s="626"/>
      <c r="P3065" s="626"/>
      <c r="Q3065" s="626"/>
      <c r="R3065" s="626"/>
      <c r="U3065" s="407" t="s">
        <v>1179</v>
      </c>
      <c r="V3065" s="406" t="s">
        <v>569</v>
      </c>
      <c r="W3065" s="406" t="str">
        <f t="shared" si="487"/>
        <v>Jashore CDC</v>
      </c>
      <c r="X3065" s="626"/>
      <c r="Y3065" s="626"/>
      <c r="Z3065" s="626"/>
      <c r="AA3065" s="626"/>
      <c r="AB3065" s="626"/>
      <c r="AC3065" s="626"/>
      <c r="AD3065" s="626"/>
      <c r="AE3065" s="626"/>
      <c r="AF3065" s="626"/>
      <c r="AG3065" s="626"/>
      <c r="AH3065" s="626"/>
      <c r="AI3065" s="626"/>
      <c r="AJ3065" s="626"/>
      <c r="AK3065" s="626"/>
      <c r="AL3065" s="626"/>
      <c r="AO3065" s="407" t="s">
        <v>1179</v>
      </c>
      <c r="AP3065" s="406" t="s">
        <v>569</v>
      </c>
      <c r="AQ3065" s="406" t="str">
        <f t="shared" si="488"/>
        <v>Jashore CDC</v>
      </c>
      <c r="AR3065" s="627"/>
      <c r="AS3065" s="627"/>
      <c r="AT3065" s="627"/>
      <c r="AU3065" s="627"/>
      <c r="AV3065" s="627"/>
      <c r="AW3065" s="627"/>
      <c r="AX3065" s="627"/>
      <c r="AY3065" s="627"/>
      <c r="AZ3065" s="627"/>
      <c r="BA3065" s="627"/>
      <c r="BB3065" s="627"/>
      <c r="BC3065" s="627"/>
      <c r="BD3065" s="627"/>
      <c r="BE3065" s="627"/>
      <c r="BF3065" s="627"/>
      <c r="BH3065" s="407" t="s">
        <v>1179</v>
      </c>
      <c r="BI3065" s="406" t="s">
        <v>569</v>
      </c>
      <c r="BJ3065" s="406" t="str">
        <f t="shared" si="489"/>
        <v>Jashore CDC</v>
      </c>
      <c r="BK3065" s="627"/>
      <c r="BL3065" s="627"/>
      <c r="BM3065" s="627"/>
      <c r="BN3065" s="627"/>
      <c r="BO3065" s="627"/>
      <c r="BP3065" s="627"/>
      <c r="BQ3065" s="627"/>
      <c r="BR3065" s="627"/>
      <c r="BS3065" s="627"/>
      <c r="BT3065" s="627"/>
      <c r="BU3065" s="627"/>
      <c r="BV3065" s="627"/>
      <c r="BW3065" s="627"/>
      <c r="BX3065" s="627"/>
      <c r="BY3065" s="627"/>
      <c r="CA3065" s="407" t="s">
        <v>1179</v>
      </c>
      <c r="CB3065" s="406" t="s">
        <v>569</v>
      </c>
      <c r="CC3065" s="406" t="str">
        <f t="shared" si="490"/>
        <v>Jashore CDC</v>
      </c>
      <c r="CD3065" s="627"/>
      <c r="CE3065" s="627"/>
      <c r="CF3065" s="627"/>
      <c r="CG3065" s="627"/>
      <c r="CH3065" s="627"/>
      <c r="CI3065" s="627"/>
      <c r="CJ3065" s="627"/>
      <c r="CK3065" s="627"/>
      <c r="CN3065" s="407" t="s">
        <v>1179</v>
      </c>
      <c r="CO3065" s="406" t="s">
        <v>569</v>
      </c>
      <c r="CP3065" s="406" t="str">
        <f t="shared" si="491"/>
        <v>Jashore CDC</v>
      </c>
      <c r="CQ3065" s="627"/>
      <c r="CR3065" s="627"/>
      <c r="CS3065" s="627"/>
      <c r="CT3065" s="627"/>
      <c r="CU3065" s="627"/>
      <c r="CV3065" s="627"/>
      <c r="CW3065" s="627"/>
      <c r="CX3065" s="627"/>
      <c r="CZ3065" s="407" t="s">
        <v>1179</v>
      </c>
      <c r="DA3065" s="406" t="s">
        <v>569</v>
      </c>
      <c r="DB3065" s="406" t="str">
        <f t="shared" si="492"/>
        <v>Jashore CDC</v>
      </c>
      <c r="DC3065" s="566"/>
      <c r="DD3065"/>
      <c r="DE3065" s="407" t="s">
        <v>1179</v>
      </c>
      <c r="DF3065" s="406" t="s">
        <v>569</v>
      </c>
      <c r="DG3065" s="406" t="str">
        <f t="shared" si="493"/>
        <v>Jashore CDC</v>
      </c>
      <c r="DH3065" s="566"/>
      <c r="DI3065"/>
      <c r="DJ3065" s="407" t="s">
        <v>1179</v>
      </c>
      <c r="DK3065" s="406" t="s">
        <v>569</v>
      </c>
      <c r="DL3065" s="406" t="str">
        <f t="shared" si="494"/>
        <v>Jashore CDC</v>
      </c>
      <c r="DM3065" s="566"/>
      <c r="DN3065"/>
      <c r="DO3065" s="407" t="s">
        <v>1179</v>
      </c>
      <c r="DP3065" s="406" t="s">
        <v>569</v>
      </c>
      <c r="DQ3065" s="406" t="str">
        <f t="shared" si="495"/>
        <v>Jashore CDC</v>
      </c>
      <c r="DR3065" s="566"/>
    </row>
    <row r="3066" spans="1:122" ht="15" hidden="1" x14ac:dyDescent="0.25">
      <c r="A3066" s="407" t="s">
        <v>59</v>
      </c>
      <c r="B3066" s="406" t="s">
        <v>569</v>
      </c>
      <c r="C3066" s="406" t="str">
        <f t="shared" si="486"/>
        <v>Khulna CDC</v>
      </c>
      <c r="D3066" s="626"/>
      <c r="E3066" s="626"/>
      <c r="F3066" s="626"/>
      <c r="G3066" s="626"/>
      <c r="H3066" s="626"/>
      <c r="I3066" s="626"/>
      <c r="J3066" s="626"/>
      <c r="K3066" s="626"/>
      <c r="L3066" s="626"/>
      <c r="M3066" s="626"/>
      <c r="N3066" s="626"/>
      <c r="O3066" s="626"/>
      <c r="P3066" s="626"/>
      <c r="Q3066" s="626"/>
      <c r="R3066" s="626"/>
      <c r="U3066" s="407" t="s">
        <v>59</v>
      </c>
      <c r="V3066" s="406" t="s">
        <v>569</v>
      </c>
      <c r="W3066" s="406" t="str">
        <f t="shared" si="487"/>
        <v>Khulna CDC</v>
      </c>
      <c r="X3066" s="626"/>
      <c r="Y3066" s="626"/>
      <c r="Z3066" s="626"/>
      <c r="AA3066" s="626"/>
      <c r="AB3066" s="626"/>
      <c r="AC3066" s="626"/>
      <c r="AD3066" s="626"/>
      <c r="AE3066" s="626"/>
      <c r="AF3066" s="626"/>
      <c r="AG3066" s="626"/>
      <c r="AH3066" s="626"/>
      <c r="AI3066" s="626"/>
      <c r="AJ3066" s="626"/>
      <c r="AK3066" s="626"/>
      <c r="AL3066" s="626"/>
      <c r="AO3066" s="407" t="s">
        <v>59</v>
      </c>
      <c r="AP3066" s="406" t="s">
        <v>569</v>
      </c>
      <c r="AQ3066" s="406" t="str">
        <f t="shared" si="488"/>
        <v>Khulna CDC</v>
      </c>
      <c r="AR3066" s="627"/>
      <c r="AS3066" s="627"/>
      <c r="AT3066" s="627"/>
      <c r="AU3066" s="627"/>
      <c r="AV3066" s="627"/>
      <c r="AW3066" s="627"/>
      <c r="AX3066" s="627"/>
      <c r="AY3066" s="627"/>
      <c r="AZ3066" s="627"/>
      <c r="BA3066" s="627"/>
      <c r="BB3066" s="627"/>
      <c r="BC3066" s="627"/>
      <c r="BD3066" s="627"/>
      <c r="BE3066" s="627"/>
      <c r="BF3066" s="627"/>
      <c r="BH3066" s="407" t="s">
        <v>59</v>
      </c>
      <c r="BI3066" s="406" t="s">
        <v>569</v>
      </c>
      <c r="BJ3066" s="406" t="str">
        <f t="shared" si="489"/>
        <v>Khulna CDC</v>
      </c>
      <c r="BK3066" s="627"/>
      <c r="BL3066" s="627"/>
      <c r="BM3066" s="627"/>
      <c r="BN3066" s="627"/>
      <c r="BO3066" s="627"/>
      <c r="BP3066" s="627"/>
      <c r="BQ3066" s="627"/>
      <c r="BR3066" s="627"/>
      <c r="BS3066" s="627"/>
      <c r="BT3066" s="627"/>
      <c r="BU3066" s="627"/>
      <c r="BV3066" s="627"/>
      <c r="BW3066" s="627"/>
      <c r="BX3066" s="627"/>
      <c r="BY3066" s="627"/>
      <c r="CA3066" s="407" t="s">
        <v>59</v>
      </c>
      <c r="CB3066" s="406" t="s">
        <v>569</v>
      </c>
      <c r="CC3066" s="406" t="str">
        <f t="shared" si="490"/>
        <v>Khulna CDC</v>
      </c>
      <c r="CD3066" s="628"/>
      <c r="CE3066" s="628"/>
      <c r="CF3066" s="628"/>
      <c r="CG3066" s="628"/>
      <c r="CH3066" s="628"/>
      <c r="CI3066" s="628"/>
      <c r="CJ3066" s="628"/>
      <c r="CK3066" s="628"/>
      <c r="CN3066" s="407" t="s">
        <v>59</v>
      </c>
      <c r="CO3066" s="406" t="s">
        <v>569</v>
      </c>
      <c r="CP3066" s="406" t="str">
        <f t="shared" si="491"/>
        <v>Khulna CDC</v>
      </c>
      <c r="CQ3066" s="628"/>
      <c r="CR3066" s="628"/>
      <c r="CS3066" s="628"/>
      <c r="CT3066" s="628"/>
      <c r="CU3066" s="628"/>
      <c r="CV3066" s="628"/>
      <c r="CW3066" s="628"/>
      <c r="CX3066" s="628"/>
      <c r="CZ3066" s="407" t="s">
        <v>59</v>
      </c>
      <c r="DA3066" s="406" t="s">
        <v>569</v>
      </c>
      <c r="DB3066" s="406" t="str">
        <f t="shared" si="492"/>
        <v>Khulna CDC</v>
      </c>
      <c r="DC3066" s="566"/>
      <c r="DD3066"/>
      <c r="DE3066" s="407" t="s">
        <v>59</v>
      </c>
      <c r="DF3066" s="406" t="s">
        <v>569</v>
      </c>
      <c r="DG3066" s="406" t="str">
        <f t="shared" si="493"/>
        <v>Khulna CDC</v>
      </c>
      <c r="DH3066" s="566"/>
      <c r="DI3066"/>
      <c r="DJ3066" s="407" t="s">
        <v>59</v>
      </c>
      <c r="DK3066" s="406" t="s">
        <v>569</v>
      </c>
      <c r="DL3066" s="406" t="str">
        <f t="shared" si="494"/>
        <v>Khulna CDC</v>
      </c>
      <c r="DM3066" s="566"/>
      <c r="DN3066"/>
      <c r="DO3066" s="407" t="s">
        <v>59</v>
      </c>
      <c r="DP3066" s="406" t="s">
        <v>569</v>
      </c>
      <c r="DQ3066" s="406" t="str">
        <f t="shared" si="495"/>
        <v>Khulna CDC</v>
      </c>
      <c r="DR3066" s="566"/>
    </row>
    <row r="3067" spans="1:122" ht="15" hidden="1" x14ac:dyDescent="0.25">
      <c r="A3067" s="407" t="s">
        <v>60</v>
      </c>
      <c r="B3067" s="406" t="s">
        <v>569</v>
      </c>
      <c r="C3067" s="406" t="str">
        <f t="shared" si="486"/>
        <v>Kushtia CDC</v>
      </c>
      <c r="D3067" s="626"/>
      <c r="E3067" s="626"/>
      <c r="F3067" s="626"/>
      <c r="G3067" s="626"/>
      <c r="H3067" s="626"/>
      <c r="I3067" s="626"/>
      <c r="J3067" s="626"/>
      <c r="K3067" s="626"/>
      <c r="L3067" s="626"/>
      <c r="M3067" s="626"/>
      <c r="N3067" s="626"/>
      <c r="O3067" s="626"/>
      <c r="P3067" s="626"/>
      <c r="Q3067" s="626"/>
      <c r="R3067" s="626"/>
      <c r="U3067" s="407" t="s">
        <v>60</v>
      </c>
      <c r="V3067" s="406" t="s">
        <v>569</v>
      </c>
      <c r="W3067" s="406" t="str">
        <f t="shared" si="487"/>
        <v>Kushtia CDC</v>
      </c>
      <c r="X3067" s="626"/>
      <c r="Y3067" s="626"/>
      <c r="Z3067" s="626"/>
      <c r="AA3067" s="626"/>
      <c r="AB3067" s="626"/>
      <c r="AC3067" s="626"/>
      <c r="AD3067" s="626"/>
      <c r="AE3067" s="626"/>
      <c r="AF3067" s="626"/>
      <c r="AG3067" s="626"/>
      <c r="AH3067" s="626"/>
      <c r="AI3067" s="626"/>
      <c r="AJ3067" s="626"/>
      <c r="AK3067" s="626"/>
      <c r="AL3067" s="626"/>
      <c r="AO3067" s="407" t="s">
        <v>60</v>
      </c>
      <c r="AP3067" s="406" t="s">
        <v>569</v>
      </c>
      <c r="AQ3067" s="406" t="str">
        <f t="shared" si="488"/>
        <v>Kushtia CDC</v>
      </c>
      <c r="AR3067" s="627"/>
      <c r="AS3067" s="627"/>
      <c r="AT3067" s="627"/>
      <c r="AU3067" s="627"/>
      <c r="AV3067" s="627"/>
      <c r="AW3067" s="627"/>
      <c r="AX3067" s="627"/>
      <c r="AY3067" s="627"/>
      <c r="AZ3067" s="627"/>
      <c r="BA3067" s="627"/>
      <c r="BB3067" s="627"/>
      <c r="BC3067" s="627"/>
      <c r="BD3067" s="627"/>
      <c r="BE3067" s="627"/>
      <c r="BF3067" s="627"/>
      <c r="BH3067" s="407" t="s">
        <v>60</v>
      </c>
      <c r="BI3067" s="406" t="s">
        <v>569</v>
      </c>
      <c r="BJ3067" s="406" t="str">
        <f t="shared" si="489"/>
        <v>Kushtia CDC</v>
      </c>
      <c r="BK3067" s="627"/>
      <c r="BL3067" s="627"/>
      <c r="BM3067" s="627"/>
      <c r="BN3067" s="627"/>
      <c r="BO3067" s="627"/>
      <c r="BP3067" s="627"/>
      <c r="BQ3067" s="627"/>
      <c r="BR3067" s="627"/>
      <c r="BS3067" s="627"/>
      <c r="BT3067" s="627"/>
      <c r="BU3067" s="627"/>
      <c r="BV3067" s="627"/>
      <c r="BW3067" s="627"/>
      <c r="BX3067" s="627"/>
      <c r="BY3067" s="627"/>
      <c r="CA3067" s="407" t="s">
        <v>60</v>
      </c>
      <c r="CB3067" s="406" t="s">
        <v>569</v>
      </c>
      <c r="CC3067" s="406" t="str">
        <f t="shared" si="490"/>
        <v>Kushtia CDC</v>
      </c>
      <c r="CD3067" s="627"/>
      <c r="CE3067" s="627"/>
      <c r="CF3067" s="627"/>
      <c r="CG3067" s="627"/>
      <c r="CH3067" s="627"/>
      <c r="CI3067" s="627"/>
      <c r="CJ3067" s="627"/>
      <c r="CK3067" s="627"/>
      <c r="CN3067" s="407" t="s">
        <v>60</v>
      </c>
      <c r="CO3067" s="406" t="s">
        <v>569</v>
      </c>
      <c r="CP3067" s="406" t="str">
        <f t="shared" si="491"/>
        <v>Kushtia CDC</v>
      </c>
      <c r="CQ3067" s="627"/>
      <c r="CR3067" s="627"/>
      <c r="CS3067" s="627"/>
      <c r="CT3067" s="627"/>
      <c r="CU3067" s="627"/>
      <c r="CV3067" s="627"/>
      <c r="CW3067" s="627"/>
      <c r="CX3067" s="627"/>
      <c r="CZ3067" s="407" t="s">
        <v>60</v>
      </c>
      <c r="DA3067" s="406" t="s">
        <v>569</v>
      </c>
      <c r="DB3067" s="406" t="str">
        <f t="shared" si="492"/>
        <v>Kushtia CDC</v>
      </c>
      <c r="DC3067" s="566"/>
      <c r="DD3067"/>
      <c r="DE3067" s="407" t="s">
        <v>60</v>
      </c>
      <c r="DF3067" s="406" t="s">
        <v>569</v>
      </c>
      <c r="DG3067" s="406" t="str">
        <f t="shared" si="493"/>
        <v>Kushtia CDC</v>
      </c>
      <c r="DH3067" s="566"/>
      <c r="DI3067"/>
      <c r="DJ3067" s="407" t="s">
        <v>60</v>
      </c>
      <c r="DK3067" s="406" t="s">
        <v>569</v>
      </c>
      <c r="DL3067" s="406" t="str">
        <f t="shared" si="494"/>
        <v>Kushtia CDC</v>
      </c>
      <c r="DM3067" s="566"/>
      <c r="DN3067"/>
      <c r="DO3067" s="407" t="s">
        <v>60</v>
      </c>
      <c r="DP3067" s="406" t="s">
        <v>569</v>
      </c>
      <c r="DQ3067" s="406" t="str">
        <f t="shared" si="495"/>
        <v>Kushtia CDC</v>
      </c>
      <c r="DR3067" s="566"/>
    </row>
    <row r="3068" spans="1:122" ht="15" hidden="1" x14ac:dyDescent="0.25">
      <c r="A3068" s="407" t="s">
        <v>61</v>
      </c>
      <c r="B3068" s="406" t="s">
        <v>569</v>
      </c>
      <c r="C3068" s="406" t="str">
        <f t="shared" si="486"/>
        <v>Magura CDC</v>
      </c>
      <c r="D3068" s="626"/>
      <c r="E3068" s="626"/>
      <c r="F3068" s="626"/>
      <c r="G3068" s="626"/>
      <c r="H3068" s="626"/>
      <c r="I3068" s="626"/>
      <c r="J3068" s="626"/>
      <c r="K3068" s="626"/>
      <c r="L3068" s="626"/>
      <c r="M3068" s="626"/>
      <c r="N3068" s="626"/>
      <c r="O3068" s="626"/>
      <c r="P3068" s="626"/>
      <c r="Q3068" s="626"/>
      <c r="R3068" s="626"/>
      <c r="U3068" s="407" t="s">
        <v>61</v>
      </c>
      <c r="V3068" s="406" t="s">
        <v>569</v>
      </c>
      <c r="W3068" s="406" t="str">
        <f t="shared" si="487"/>
        <v>Magura CDC</v>
      </c>
      <c r="X3068" s="626"/>
      <c r="Y3068" s="626"/>
      <c r="Z3068" s="626"/>
      <c r="AA3068" s="626"/>
      <c r="AB3068" s="626"/>
      <c r="AC3068" s="626"/>
      <c r="AD3068" s="626"/>
      <c r="AE3068" s="626"/>
      <c r="AF3068" s="626"/>
      <c r="AG3068" s="626"/>
      <c r="AH3068" s="626"/>
      <c r="AI3068" s="626"/>
      <c r="AJ3068" s="626"/>
      <c r="AK3068" s="626"/>
      <c r="AL3068" s="626"/>
      <c r="AO3068" s="407" t="s">
        <v>61</v>
      </c>
      <c r="AP3068" s="406" t="s">
        <v>569</v>
      </c>
      <c r="AQ3068" s="406" t="str">
        <f t="shared" si="488"/>
        <v>Magura CDC</v>
      </c>
      <c r="AR3068" s="627"/>
      <c r="AS3068" s="627"/>
      <c r="AT3068" s="627"/>
      <c r="AU3068" s="627"/>
      <c r="AV3068" s="627"/>
      <c r="AW3068" s="627"/>
      <c r="AX3068" s="627"/>
      <c r="AY3068" s="627"/>
      <c r="AZ3068" s="627"/>
      <c r="BA3068" s="627"/>
      <c r="BB3068" s="627"/>
      <c r="BC3068" s="627"/>
      <c r="BD3068" s="627"/>
      <c r="BE3068" s="627"/>
      <c r="BF3068" s="627"/>
      <c r="BH3068" s="407" t="s">
        <v>61</v>
      </c>
      <c r="BI3068" s="406" t="s">
        <v>569</v>
      </c>
      <c r="BJ3068" s="406" t="str">
        <f t="shared" si="489"/>
        <v>Magura CDC</v>
      </c>
      <c r="BK3068" s="627"/>
      <c r="BL3068" s="627"/>
      <c r="BM3068" s="627"/>
      <c r="BN3068" s="627"/>
      <c r="BO3068" s="627"/>
      <c r="BP3068" s="627"/>
      <c r="BQ3068" s="627"/>
      <c r="BR3068" s="627"/>
      <c r="BS3068" s="627"/>
      <c r="BT3068" s="627"/>
      <c r="BU3068" s="627"/>
      <c r="BV3068" s="627"/>
      <c r="BW3068" s="627"/>
      <c r="BX3068" s="627"/>
      <c r="BY3068" s="627"/>
      <c r="CA3068" s="407" t="s">
        <v>61</v>
      </c>
      <c r="CB3068" s="406" t="s">
        <v>569</v>
      </c>
      <c r="CC3068" s="406" t="str">
        <f t="shared" si="490"/>
        <v>Magura CDC</v>
      </c>
      <c r="CD3068" s="627"/>
      <c r="CE3068" s="627"/>
      <c r="CF3068" s="627"/>
      <c r="CG3068" s="627"/>
      <c r="CH3068" s="627"/>
      <c r="CI3068" s="627"/>
      <c r="CJ3068" s="627"/>
      <c r="CK3068" s="627"/>
      <c r="CN3068" s="407" t="s">
        <v>61</v>
      </c>
      <c r="CO3068" s="406" t="s">
        <v>569</v>
      </c>
      <c r="CP3068" s="406" t="str">
        <f t="shared" si="491"/>
        <v>Magura CDC</v>
      </c>
      <c r="CQ3068" s="627"/>
      <c r="CR3068" s="627"/>
      <c r="CS3068" s="627"/>
      <c r="CT3068" s="627"/>
      <c r="CU3068" s="627"/>
      <c r="CV3068" s="627"/>
      <c r="CW3068" s="627"/>
      <c r="CX3068" s="627"/>
      <c r="CZ3068" s="407" t="s">
        <v>61</v>
      </c>
      <c r="DA3068" s="406" t="s">
        <v>569</v>
      </c>
      <c r="DB3068" s="406" t="str">
        <f t="shared" si="492"/>
        <v>Magura CDC</v>
      </c>
      <c r="DC3068" s="566"/>
      <c r="DD3068"/>
      <c r="DE3068" s="407" t="s">
        <v>61</v>
      </c>
      <c r="DF3068" s="406" t="s">
        <v>569</v>
      </c>
      <c r="DG3068" s="406" t="str">
        <f t="shared" si="493"/>
        <v>Magura CDC</v>
      </c>
      <c r="DH3068" s="566"/>
      <c r="DI3068"/>
      <c r="DJ3068" s="407" t="s">
        <v>61</v>
      </c>
      <c r="DK3068" s="406" t="s">
        <v>569</v>
      </c>
      <c r="DL3068" s="406" t="str">
        <f t="shared" si="494"/>
        <v>Magura CDC</v>
      </c>
      <c r="DM3068" s="566"/>
      <c r="DN3068"/>
      <c r="DO3068" s="407" t="s">
        <v>61</v>
      </c>
      <c r="DP3068" s="406" t="s">
        <v>569</v>
      </c>
      <c r="DQ3068" s="406" t="str">
        <f t="shared" si="495"/>
        <v>Magura CDC</v>
      </c>
      <c r="DR3068" s="566"/>
    </row>
    <row r="3069" spans="1:122" ht="15" hidden="1" x14ac:dyDescent="0.25">
      <c r="A3069" s="407" t="s">
        <v>62</v>
      </c>
      <c r="B3069" s="406" t="s">
        <v>569</v>
      </c>
      <c r="C3069" s="406" t="str">
        <f t="shared" si="486"/>
        <v>Meherpur CDC</v>
      </c>
      <c r="D3069" s="626"/>
      <c r="E3069" s="626"/>
      <c r="F3069" s="626"/>
      <c r="G3069" s="626"/>
      <c r="H3069" s="626"/>
      <c r="I3069" s="626"/>
      <c r="J3069" s="626"/>
      <c r="K3069" s="626"/>
      <c r="L3069" s="626"/>
      <c r="M3069" s="626"/>
      <c r="N3069" s="626"/>
      <c r="O3069" s="626"/>
      <c r="P3069" s="626"/>
      <c r="Q3069" s="626"/>
      <c r="R3069" s="626"/>
      <c r="U3069" s="407" t="s">
        <v>62</v>
      </c>
      <c r="V3069" s="406" t="s">
        <v>569</v>
      </c>
      <c r="W3069" s="406" t="str">
        <f t="shared" si="487"/>
        <v>Meherpur CDC</v>
      </c>
      <c r="X3069" s="626"/>
      <c r="Y3069" s="626"/>
      <c r="Z3069" s="626"/>
      <c r="AA3069" s="626"/>
      <c r="AB3069" s="626"/>
      <c r="AC3069" s="626"/>
      <c r="AD3069" s="626"/>
      <c r="AE3069" s="626"/>
      <c r="AF3069" s="626"/>
      <c r="AG3069" s="626"/>
      <c r="AH3069" s="626"/>
      <c r="AI3069" s="626"/>
      <c r="AJ3069" s="626"/>
      <c r="AK3069" s="626"/>
      <c r="AL3069" s="626"/>
      <c r="AO3069" s="407" t="s">
        <v>62</v>
      </c>
      <c r="AP3069" s="406" t="s">
        <v>569</v>
      </c>
      <c r="AQ3069" s="406" t="str">
        <f t="shared" si="488"/>
        <v>Meherpur CDC</v>
      </c>
      <c r="AR3069" s="627"/>
      <c r="AS3069" s="627"/>
      <c r="AT3069" s="627"/>
      <c r="AU3069" s="627"/>
      <c r="AV3069" s="627"/>
      <c r="AW3069" s="627"/>
      <c r="AX3069" s="627"/>
      <c r="AY3069" s="627"/>
      <c r="AZ3069" s="627"/>
      <c r="BA3069" s="627"/>
      <c r="BB3069" s="627"/>
      <c r="BC3069" s="627"/>
      <c r="BD3069" s="627"/>
      <c r="BE3069" s="627"/>
      <c r="BF3069" s="627"/>
      <c r="BH3069" s="407" t="s">
        <v>62</v>
      </c>
      <c r="BI3069" s="406" t="s">
        <v>569</v>
      </c>
      <c r="BJ3069" s="406" t="str">
        <f t="shared" si="489"/>
        <v>Meherpur CDC</v>
      </c>
      <c r="BK3069" s="627"/>
      <c r="BL3069" s="627"/>
      <c r="BM3069" s="627"/>
      <c r="BN3069" s="627"/>
      <c r="BO3069" s="627"/>
      <c r="BP3069" s="627"/>
      <c r="BQ3069" s="627"/>
      <c r="BR3069" s="627"/>
      <c r="BS3069" s="627"/>
      <c r="BT3069" s="627"/>
      <c r="BU3069" s="627"/>
      <c r="BV3069" s="627"/>
      <c r="BW3069" s="627"/>
      <c r="BX3069" s="627"/>
      <c r="BY3069" s="627"/>
      <c r="CA3069" s="407" t="s">
        <v>62</v>
      </c>
      <c r="CB3069" s="406" t="s">
        <v>569</v>
      </c>
      <c r="CC3069" s="406" t="str">
        <f t="shared" si="490"/>
        <v>Meherpur CDC</v>
      </c>
      <c r="CD3069" s="627"/>
      <c r="CE3069" s="627"/>
      <c r="CF3069" s="627"/>
      <c r="CG3069" s="627"/>
      <c r="CH3069" s="627"/>
      <c r="CI3069" s="627"/>
      <c r="CJ3069" s="627"/>
      <c r="CK3069" s="627"/>
      <c r="CN3069" s="407" t="s">
        <v>62</v>
      </c>
      <c r="CO3069" s="406" t="s">
        <v>569</v>
      </c>
      <c r="CP3069" s="406" t="str">
        <f t="shared" si="491"/>
        <v>Meherpur CDC</v>
      </c>
      <c r="CQ3069" s="627"/>
      <c r="CR3069" s="627"/>
      <c r="CS3069" s="627"/>
      <c r="CT3069" s="627"/>
      <c r="CU3069" s="627"/>
      <c r="CV3069" s="627"/>
      <c r="CW3069" s="627"/>
      <c r="CX3069" s="627"/>
      <c r="CZ3069" s="407" t="s">
        <v>62</v>
      </c>
      <c r="DA3069" s="406" t="s">
        <v>569</v>
      </c>
      <c r="DB3069" s="406" t="str">
        <f t="shared" si="492"/>
        <v>Meherpur CDC</v>
      </c>
      <c r="DC3069" s="566"/>
      <c r="DD3069"/>
      <c r="DE3069" s="407" t="s">
        <v>62</v>
      </c>
      <c r="DF3069" s="406" t="s">
        <v>569</v>
      </c>
      <c r="DG3069" s="406" t="str">
        <f t="shared" si="493"/>
        <v>Meherpur CDC</v>
      </c>
      <c r="DH3069" s="566"/>
      <c r="DI3069"/>
      <c r="DJ3069" s="407" t="s">
        <v>62</v>
      </c>
      <c r="DK3069" s="406" t="s">
        <v>569</v>
      </c>
      <c r="DL3069" s="406" t="str">
        <f t="shared" si="494"/>
        <v>Meherpur CDC</v>
      </c>
      <c r="DM3069" s="566"/>
      <c r="DN3069"/>
      <c r="DO3069" s="407" t="s">
        <v>62</v>
      </c>
      <c r="DP3069" s="406" t="s">
        <v>569</v>
      </c>
      <c r="DQ3069" s="406" t="str">
        <f t="shared" si="495"/>
        <v>Meherpur CDC</v>
      </c>
      <c r="DR3069" s="566"/>
    </row>
    <row r="3070" spans="1:122" ht="15" hidden="1" x14ac:dyDescent="0.25">
      <c r="A3070" s="407" t="s">
        <v>64</v>
      </c>
      <c r="B3070" s="406" t="s">
        <v>569</v>
      </c>
      <c r="C3070" s="406" t="str">
        <f t="shared" si="486"/>
        <v>Satkhira CDC</v>
      </c>
      <c r="D3070" s="626"/>
      <c r="E3070" s="626"/>
      <c r="F3070" s="626"/>
      <c r="G3070" s="626"/>
      <c r="H3070" s="626"/>
      <c r="I3070" s="626"/>
      <c r="J3070" s="626"/>
      <c r="K3070" s="626"/>
      <c r="L3070" s="626"/>
      <c r="M3070" s="626"/>
      <c r="N3070" s="626"/>
      <c r="O3070" s="626"/>
      <c r="P3070" s="626"/>
      <c r="Q3070" s="626"/>
      <c r="R3070" s="626"/>
      <c r="U3070" s="407" t="s">
        <v>64</v>
      </c>
      <c r="V3070" s="406" t="s">
        <v>569</v>
      </c>
      <c r="W3070" s="406" t="str">
        <f t="shared" si="487"/>
        <v>Satkhira CDC</v>
      </c>
      <c r="X3070" s="626"/>
      <c r="Y3070" s="626"/>
      <c r="Z3070" s="626"/>
      <c r="AA3070" s="626"/>
      <c r="AB3070" s="626"/>
      <c r="AC3070" s="626"/>
      <c r="AD3070" s="626"/>
      <c r="AE3070" s="626"/>
      <c r="AF3070" s="626"/>
      <c r="AG3070" s="626"/>
      <c r="AH3070" s="626"/>
      <c r="AI3070" s="626"/>
      <c r="AJ3070" s="626"/>
      <c r="AK3070" s="626"/>
      <c r="AL3070" s="626"/>
      <c r="AO3070" s="407" t="s">
        <v>64</v>
      </c>
      <c r="AP3070" s="406" t="s">
        <v>569</v>
      </c>
      <c r="AQ3070" s="406" t="str">
        <f t="shared" si="488"/>
        <v>Satkhira CDC</v>
      </c>
      <c r="AR3070" s="627"/>
      <c r="AS3070" s="627"/>
      <c r="AT3070" s="627"/>
      <c r="AU3070" s="627"/>
      <c r="AV3070" s="627"/>
      <c r="AW3070" s="627"/>
      <c r="AX3070" s="627"/>
      <c r="AY3070" s="627"/>
      <c r="AZ3070" s="627"/>
      <c r="BA3070" s="627"/>
      <c r="BB3070" s="627"/>
      <c r="BC3070" s="627"/>
      <c r="BD3070" s="627"/>
      <c r="BE3070" s="627"/>
      <c r="BF3070" s="627"/>
      <c r="BH3070" s="407" t="s">
        <v>64</v>
      </c>
      <c r="BI3070" s="406" t="s">
        <v>569</v>
      </c>
      <c r="BJ3070" s="406" t="str">
        <f t="shared" si="489"/>
        <v>Satkhira CDC</v>
      </c>
      <c r="BK3070" s="627"/>
      <c r="BL3070" s="627"/>
      <c r="BM3070" s="627"/>
      <c r="BN3070" s="627"/>
      <c r="BO3070" s="627"/>
      <c r="BP3070" s="627"/>
      <c r="BQ3070" s="627"/>
      <c r="BR3070" s="627"/>
      <c r="BS3070" s="627"/>
      <c r="BT3070" s="627"/>
      <c r="BU3070" s="627"/>
      <c r="BV3070" s="627"/>
      <c r="BW3070" s="627"/>
      <c r="BX3070" s="627"/>
      <c r="BY3070" s="627"/>
      <c r="CA3070" s="407" t="s">
        <v>64</v>
      </c>
      <c r="CB3070" s="406" t="s">
        <v>569</v>
      </c>
      <c r="CC3070" s="406" t="str">
        <f t="shared" si="490"/>
        <v>Satkhira CDC</v>
      </c>
      <c r="CD3070" s="627"/>
      <c r="CE3070" s="627"/>
      <c r="CF3070" s="627"/>
      <c r="CG3070" s="627"/>
      <c r="CH3070" s="627"/>
      <c r="CI3070" s="627"/>
      <c r="CJ3070" s="627"/>
      <c r="CK3070" s="627"/>
      <c r="CN3070" s="407" t="s">
        <v>64</v>
      </c>
      <c r="CO3070" s="406" t="s">
        <v>569</v>
      </c>
      <c r="CP3070" s="406" t="str">
        <f t="shared" si="491"/>
        <v>Satkhira CDC</v>
      </c>
      <c r="CQ3070" s="627"/>
      <c r="CR3070" s="627"/>
      <c r="CS3070" s="627"/>
      <c r="CT3070" s="627"/>
      <c r="CU3070" s="627"/>
      <c r="CV3070" s="627"/>
      <c r="CW3070" s="627"/>
      <c r="CX3070" s="627"/>
      <c r="CZ3070" s="407" t="s">
        <v>64</v>
      </c>
      <c r="DA3070" s="406" t="s">
        <v>569</v>
      </c>
      <c r="DB3070" s="406" t="str">
        <f t="shared" si="492"/>
        <v>Satkhira CDC</v>
      </c>
      <c r="DC3070" s="566"/>
      <c r="DD3070"/>
      <c r="DE3070" s="407" t="s">
        <v>64</v>
      </c>
      <c r="DF3070" s="406" t="s">
        <v>569</v>
      </c>
      <c r="DG3070" s="406" t="str">
        <f t="shared" si="493"/>
        <v>Satkhira CDC</v>
      </c>
      <c r="DH3070" s="566"/>
      <c r="DI3070"/>
      <c r="DJ3070" s="407" t="s">
        <v>64</v>
      </c>
      <c r="DK3070" s="406" t="s">
        <v>569</v>
      </c>
      <c r="DL3070" s="406" t="str">
        <f t="shared" si="494"/>
        <v>Satkhira CDC</v>
      </c>
      <c r="DM3070" s="566"/>
      <c r="DN3070"/>
      <c r="DO3070" s="407" t="s">
        <v>64</v>
      </c>
      <c r="DP3070" s="406" t="s">
        <v>569</v>
      </c>
      <c r="DQ3070" s="406" t="str">
        <f t="shared" si="495"/>
        <v>Satkhira CDC</v>
      </c>
      <c r="DR3070" s="566"/>
    </row>
    <row r="3071" spans="1:122" ht="15" hidden="1" x14ac:dyDescent="0.25">
      <c r="A3071" s="407" t="s">
        <v>43</v>
      </c>
      <c r="B3071" s="406" t="s">
        <v>569</v>
      </c>
      <c r="C3071" s="406" t="str">
        <f>A3071&amp;" "&amp;B3071</f>
        <v>Jamalpur CDC</v>
      </c>
      <c r="D3071" s="626"/>
      <c r="E3071" s="626"/>
      <c r="F3071" s="626"/>
      <c r="G3071" s="626"/>
      <c r="H3071" s="626"/>
      <c r="I3071" s="626"/>
      <c r="J3071" s="626"/>
      <c r="K3071" s="626"/>
      <c r="L3071" s="626"/>
      <c r="M3071" s="626"/>
      <c r="N3071" s="626"/>
      <c r="O3071" s="626"/>
      <c r="P3071" s="626"/>
      <c r="Q3071" s="626"/>
      <c r="R3071" s="626"/>
      <c r="U3071" s="407" t="s">
        <v>43</v>
      </c>
      <c r="V3071" s="406" t="s">
        <v>569</v>
      </c>
      <c r="W3071" s="406" t="str">
        <f>U3071&amp;" "&amp;V3071</f>
        <v>Jamalpur CDC</v>
      </c>
      <c r="X3071" s="626"/>
      <c r="Y3071" s="626"/>
      <c r="Z3071" s="626"/>
      <c r="AA3071" s="626"/>
      <c r="AB3071" s="626"/>
      <c r="AC3071" s="626"/>
      <c r="AD3071" s="626"/>
      <c r="AE3071" s="626"/>
      <c r="AF3071" s="626"/>
      <c r="AG3071" s="626"/>
      <c r="AH3071" s="626"/>
      <c r="AI3071" s="626"/>
      <c r="AJ3071" s="626"/>
      <c r="AK3071" s="626"/>
      <c r="AL3071" s="626"/>
      <c r="AO3071" s="407" t="s">
        <v>43</v>
      </c>
      <c r="AP3071" s="406" t="s">
        <v>569</v>
      </c>
      <c r="AQ3071" s="406" t="str">
        <f>AO3071&amp;" "&amp;AP3071</f>
        <v>Jamalpur CDC</v>
      </c>
      <c r="AR3071" s="627"/>
      <c r="AS3071" s="627"/>
      <c r="AT3071" s="627"/>
      <c r="AU3071" s="627"/>
      <c r="AV3071" s="627"/>
      <c r="AW3071" s="627"/>
      <c r="AX3071" s="627"/>
      <c r="AY3071" s="627"/>
      <c r="AZ3071" s="627"/>
      <c r="BA3071" s="627"/>
      <c r="BB3071" s="627"/>
      <c r="BC3071" s="627"/>
      <c r="BD3071" s="627"/>
      <c r="BE3071" s="627"/>
      <c r="BF3071" s="627"/>
      <c r="BH3071" s="407" t="s">
        <v>43</v>
      </c>
      <c r="BI3071" s="406" t="s">
        <v>569</v>
      </c>
      <c r="BJ3071" s="406" t="str">
        <f>BH3071&amp;" "&amp;BI3071</f>
        <v>Jamalpur CDC</v>
      </c>
      <c r="BK3071" s="627"/>
      <c r="BL3071" s="627"/>
      <c r="BM3071" s="627"/>
      <c r="BN3071" s="627"/>
      <c r="BO3071" s="627"/>
      <c r="BP3071" s="627"/>
      <c r="BQ3071" s="627"/>
      <c r="BR3071" s="627"/>
      <c r="BS3071" s="627"/>
      <c r="BT3071" s="627"/>
      <c r="BU3071" s="627"/>
      <c r="BV3071" s="627"/>
      <c r="BW3071" s="627"/>
      <c r="BX3071" s="627"/>
      <c r="BY3071" s="627"/>
      <c r="CA3071" s="407" t="s">
        <v>43</v>
      </c>
      <c r="CB3071" s="406" t="s">
        <v>569</v>
      </c>
      <c r="CC3071" s="406" t="str">
        <f>CA3071&amp;" "&amp;CB3071</f>
        <v>Jamalpur CDC</v>
      </c>
      <c r="CD3071" s="628"/>
      <c r="CE3071" s="628"/>
      <c r="CF3071" s="628"/>
      <c r="CG3071" s="628"/>
      <c r="CH3071" s="628"/>
      <c r="CI3071" s="628"/>
      <c r="CJ3071" s="628"/>
      <c r="CK3071" s="628"/>
      <c r="CN3071" s="407" t="s">
        <v>43</v>
      </c>
      <c r="CO3071" s="406" t="s">
        <v>569</v>
      </c>
      <c r="CP3071" s="406" t="str">
        <f>CN3071&amp;" "&amp;CO3071</f>
        <v>Jamalpur CDC</v>
      </c>
      <c r="CQ3071" s="628"/>
      <c r="CR3071" s="628"/>
      <c r="CS3071" s="628"/>
      <c r="CT3071" s="628"/>
      <c r="CU3071" s="628"/>
      <c r="CV3071" s="628"/>
      <c r="CW3071" s="628"/>
      <c r="CX3071" s="628"/>
      <c r="CZ3071" s="407" t="s">
        <v>43</v>
      </c>
      <c r="DA3071" s="406" t="s">
        <v>569</v>
      </c>
      <c r="DB3071" s="406" t="str">
        <f>CZ3071&amp;" "&amp;DA3071</f>
        <v>Jamalpur CDC</v>
      </c>
      <c r="DC3071" s="566"/>
      <c r="DD3071"/>
      <c r="DE3071" s="407" t="s">
        <v>43</v>
      </c>
      <c r="DF3071" s="406" t="s">
        <v>569</v>
      </c>
      <c r="DG3071" s="406" t="str">
        <f>DE3071&amp;" "&amp;DF3071</f>
        <v>Jamalpur CDC</v>
      </c>
      <c r="DH3071" s="566"/>
      <c r="DI3071"/>
      <c r="DJ3071" s="407" t="s">
        <v>43</v>
      </c>
      <c r="DK3071" s="406" t="s">
        <v>569</v>
      </c>
      <c r="DL3071" s="406" t="str">
        <f>DJ3071&amp;" "&amp;DK3071</f>
        <v>Jamalpur CDC</v>
      </c>
      <c r="DM3071" s="566"/>
      <c r="DN3071"/>
      <c r="DO3071" s="407" t="s">
        <v>43</v>
      </c>
      <c r="DP3071" s="406" t="s">
        <v>569</v>
      </c>
      <c r="DQ3071" s="406" t="str">
        <f>DO3071&amp;" "&amp;DP3071</f>
        <v>Jamalpur CDC</v>
      </c>
      <c r="DR3071" s="566"/>
    </row>
    <row r="3072" spans="1:122" ht="15" hidden="1" x14ac:dyDescent="0.25">
      <c r="A3072" s="407" t="s">
        <v>48</v>
      </c>
      <c r="B3072" s="406" t="s">
        <v>569</v>
      </c>
      <c r="C3072" s="406" t="str">
        <f>A3072&amp;" "&amp;B3072</f>
        <v>Mymensingh CDC</v>
      </c>
      <c r="D3072" s="626"/>
      <c r="E3072" s="626"/>
      <c r="F3072" s="626"/>
      <c r="G3072" s="626"/>
      <c r="H3072" s="626"/>
      <c r="I3072" s="626"/>
      <c r="J3072" s="626"/>
      <c r="K3072" s="626"/>
      <c r="L3072" s="626"/>
      <c r="M3072" s="626"/>
      <c r="N3072" s="626"/>
      <c r="O3072" s="626"/>
      <c r="P3072" s="626"/>
      <c r="Q3072" s="626"/>
      <c r="R3072" s="626"/>
      <c r="U3072" s="407" t="s">
        <v>48</v>
      </c>
      <c r="V3072" s="406" t="s">
        <v>569</v>
      </c>
      <c r="W3072" s="406" t="str">
        <f>U3072&amp;" "&amp;V3072</f>
        <v>Mymensingh CDC</v>
      </c>
      <c r="X3072" s="626"/>
      <c r="Y3072" s="626"/>
      <c r="Z3072" s="626"/>
      <c r="AA3072" s="626"/>
      <c r="AB3072" s="626"/>
      <c r="AC3072" s="626"/>
      <c r="AD3072" s="626"/>
      <c r="AE3072" s="626"/>
      <c r="AF3072" s="626"/>
      <c r="AG3072" s="626"/>
      <c r="AH3072" s="626"/>
      <c r="AI3072" s="626"/>
      <c r="AJ3072" s="626"/>
      <c r="AK3072" s="626"/>
      <c r="AL3072" s="626"/>
      <c r="AO3072" s="407" t="s">
        <v>48</v>
      </c>
      <c r="AP3072" s="406" t="s">
        <v>569</v>
      </c>
      <c r="AQ3072" s="406" t="str">
        <f>AO3072&amp;" "&amp;AP3072</f>
        <v>Mymensingh CDC</v>
      </c>
      <c r="AR3072" s="627"/>
      <c r="AS3072" s="627"/>
      <c r="AT3072" s="627"/>
      <c r="AU3072" s="627"/>
      <c r="AV3072" s="627"/>
      <c r="AW3072" s="627"/>
      <c r="AX3072" s="627"/>
      <c r="AY3072" s="627"/>
      <c r="AZ3072" s="627"/>
      <c r="BA3072" s="627"/>
      <c r="BB3072" s="627"/>
      <c r="BC3072" s="627"/>
      <c r="BD3072" s="627"/>
      <c r="BE3072" s="627"/>
      <c r="BF3072" s="627"/>
      <c r="BH3072" s="407" t="s">
        <v>48</v>
      </c>
      <c r="BI3072" s="406" t="s">
        <v>569</v>
      </c>
      <c r="BJ3072" s="406" t="str">
        <f>BH3072&amp;" "&amp;BI3072</f>
        <v>Mymensingh CDC</v>
      </c>
      <c r="BK3072" s="627"/>
      <c r="BL3072" s="627"/>
      <c r="BM3072" s="627"/>
      <c r="BN3072" s="627"/>
      <c r="BO3072" s="627"/>
      <c r="BP3072" s="627"/>
      <c r="BQ3072" s="627"/>
      <c r="BR3072" s="627"/>
      <c r="BS3072" s="627"/>
      <c r="BT3072" s="627"/>
      <c r="BU3072" s="627"/>
      <c r="BV3072" s="627"/>
      <c r="BW3072" s="627"/>
      <c r="BX3072" s="627"/>
      <c r="BY3072" s="627"/>
      <c r="CA3072" s="407" t="s">
        <v>48</v>
      </c>
      <c r="CB3072" s="406" t="s">
        <v>569</v>
      </c>
      <c r="CC3072" s="406" t="str">
        <f>CA3072&amp;" "&amp;CB3072</f>
        <v>Mymensingh CDC</v>
      </c>
      <c r="CD3072" s="627"/>
      <c r="CE3072" s="627"/>
      <c r="CF3072" s="627"/>
      <c r="CG3072" s="627"/>
      <c r="CH3072" s="627"/>
      <c r="CI3072" s="627"/>
      <c r="CJ3072" s="627"/>
      <c r="CK3072" s="627"/>
      <c r="CN3072" s="407" t="s">
        <v>48</v>
      </c>
      <c r="CO3072" s="406" t="s">
        <v>569</v>
      </c>
      <c r="CP3072" s="406" t="str">
        <f>CN3072&amp;" "&amp;CO3072</f>
        <v>Mymensingh CDC</v>
      </c>
      <c r="CQ3072" s="627"/>
      <c r="CR3072" s="627"/>
      <c r="CS3072" s="627"/>
      <c r="CT3072" s="627"/>
      <c r="CU3072" s="627"/>
      <c r="CV3072" s="627"/>
      <c r="CW3072" s="627"/>
      <c r="CX3072" s="627"/>
      <c r="CZ3072" s="407" t="s">
        <v>48</v>
      </c>
      <c r="DA3072" s="406" t="s">
        <v>569</v>
      </c>
      <c r="DB3072" s="406" t="str">
        <f>CZ3072&amp;" "&amp;DA3072</f>
        <v>Mymensingh CDC</v>
      </c>
      <c r="DC3072" s="566"/>
      <c r="DD3072"/>
      <c r="DE3072" s="407" t="s">
        <v>48</v>
      </c>
      <c r="DF3072" s="406" t="s">
        <v>569</v>
      </c>
      <c r="DG3072" s="406" t="str">
        <f>DE3072&amp;" "&amp;DF3072</f>
        <v>Mymensingh CDC</v>
      </c>
      <c r="DH3072" s="566"/>
      <c r="DI3072"/>
      <c r="DJ3072" s="407" t="s">
        <v>48</v>
      </c>
      <c r="DK3072" s="406" t="s">
        <v>569</v>
      </c>
      <c r="DL3072" s="406" t="str">
        <f>DJ3072&amp;" "&amp;DK3072</f>
        <v>Mymensingh CDC</v>
      </c>
      <c r="DM3072" s="566"/>
      <c r="DN3072"/>
      <c r="DO3072" s="407" t="s">
        <v>48</v>
      </c>
      <c r="DP3072" s="406" t="s">
        <v>569</v>
      </c>
      <c r="DQ3072" s="406" t="str">
        <f>DO3072&amp;" "&amp;DP3072</f>
        <v>Mymensingh CDC</v>
      </c>
      <c r="DR3072" s="566"/>
    </row>
    <row r="3073" spans="1:122" ht="15" hidden="1" x14ac:dyDescent="0.25">
      <c r="A3073" s="407" t="s">
        <v>1181</v>
      </c>
      <c r="B3073" s="406" t="s">
        <v>569</v>
      </c>
      <c r="C3073" s="406" t="str">
        <f t="shared" si="486"/>
        <v>Bogura CDC</v>
      </c>
      <c r="D3073" s="626"/>
      <c r="E3073" s="626"/>
      <c r="F3073" s="626"/>
      <c r="G3073" s="626"/>
      <c r="H3073" s="626"/>
      <c r="I3073" s="626"/>
      <c r="J3073" s="626"/>
      <c r="K3073" s="626"/>
      <c r="L3073" s="626"/>
      <c r="M3073" s="626"/>
      <c r="N3073" s="626"/>
      <c r="O3073" s="626"/>
      <c r="P3073" s="626"/>
      <c r="Q3073" s="626"/>
      <c r="R3073" s="626"/>
      <c r="U3073" s="407" t="s">
        <v>1181</v>
      </c>
      <c r="V3073" s="406" t="s">
        <v>569</v>
      </c>
      <c r="W3073" s="406" t="str">
        <f t="shared" si="487"/>
        <v>Bogura CDC</v>
      </c>
      <c r="X3073" s="626"/>
      <c r="Y3073" s="626"/>
      <c r="Z3073" s="626"/>
      <c r="AA3073" s="626"/>
      <c r="AB3073" s="626"/>
      <c r="AC3073" s="626"/>
      <c r="AD3073" s="626"/>
      <c r="AE3073" s="626"/>
      <c r="AF3073" s="626"/>
      <c r="AG3073" s="626"/>
      <c r="AH3073" s="626"/>
      <c r="AI3073" s="626"/>
      <c r="AJ3073" s="626"/>
      <c r="AK3073" s="626"/>
      <c r="AL3073" s="626"/>
      <c r="AO3073" s="407" t="s">
        <v>1181</v>
      </c>
      <c r="AP3073" s="406" t="s">
        <v>569</v>
      </c>
      <c r="AQ3073" s="406" t="str">
        <f t="shared" si="488"/>
        <v>Bogura CDC</v>
      </c>
      <c r="AR3073" s="627"/>
      <c r="AS3073" s="627"/>
      <c r="AT3073" s="627"/>
      <c r="AU3073" s="627"/>
      <c r="AV3073" s="627"/>
      <c r="AW3073" s="627"/>
      <c r="AX3073" s="627"/>
      <c r="AY3073" s="627"/>
      <c r="AZ3073" s="627"/>
      <c r="BA3073" s="627"/>
      <c r="BB3073" s="627"/>
      <c r="BC3073" s="627"/>
      <c r="BD3073" s="627"/>
      <c r="BE3073" s="627"/>
      <c r="BF3073" s="627"/>
      <c r="BH3073" s="407" t="s">
        <v>1181</v>
      </c>
      <c r="BI3073" s="406" t="s">
        <v>569</v>
      </c>
      <c r="BJ3073" s="406" t="str">
        <f t="shared" si="489"/>
        <v>Bogura CDC</v>
      </c>
      <c r="BK3073" s="627"/>
      <c r="BL3073" s="627"/>
      <c r="BM3073" s="627"/>
      <c r="BN3073" s="627"/>
      <c r="BO3073" s="627"/>
      <c r="BP3073" s="627"/>
      <c r="BQ3073" s="627"/>
      <c r="BR3073" s="627"/>
      <c r="BS3073" s="627"/>
      <c r="BT3073" s="627"/>
      <c r="BU3073" s="627"/>
      <c r="BV3073" s="627"/>
      <c r="BW3073" s="627"/>
      <c r="BX3073" s="627"/>
      <c r="BY3073" s="627"/>
      <c r="CA3073" s="407" t="s">
        <v>1181</v>
      </c>
      <c r="CB3073" s="406" t="s">
        <v>569</v>
      </c>
      <c r="CC3073" s="406" t="str">
        <f t="shared" si="490"/>
        <v>Bogura CDC</v>
      </c>
      <c r="CD3073" s="627"/>
      <c r="CE3073" s="627"/>
      <c r="CF3073" s="627"/>
      <c r="CG3073" s="627"/>
      <c r="CH3073" s="627"/>
      <c r="CI3073" s="627"/>
      <c r="CJ3073" s="627"/>
      <c r="CK3073" s="627"/>
      <c r="CN3073" s="407" t="s">
        <v>1181</v>
      </c>
      <c r="CO3073" s="406" t="s">
        <v>569</v>
      </c>
      <c r="CP3073" s="406" t="str">
        <f t="shared" si="491"/>
        <v>Bogura CDC</v>
      </c>
      <c r="CQ3073" s="627"/>
      <c r="CR3073" s="627"/>
      <c r="CS3073" s="627"/>
      <c r="CT3073" s="627"/>
      <c r="CU3073" s="627"/>
      <c r="CV3073" s="627"/>
      <c r="CW3073" s="627"/>
      <c r="CX3073" s="627"/>
      <c r="CZ3073" s="407" t="s">
        <v>1181</v>
      </c>
      <c r="DA3073" s="406" t="s">
        <v>569</v>
      </c>
      <c r="DB3073" s="406" t="str">
        <f t="shared" ref="DB3073:DB3087" si="496">CZ3073&amp;" "&amp;DA3073</f>
        <v>Bogura CDC</v>
      </c>
      <c r="DC3073" s="566"/>
      <c r="DD3073"/>
      <c r="DE3073" s="407" t="s">
        <v>1181</v>
      </c>
      <c r="DF3073" s="406" t="s">
        <v>569</v>
      </c>
      <c r="DG3073" s="406" t="str">
        <f t="shared" ref="DG3073:DG3087" si="497">DE3073&amp;" "&amp;DF3073</f>
        <v>Bogura CDC</v>
      </c>
      <c r="DH3073" s="566"/>
      <c r="DI3073"/>
      <c r="DJ3073" s="407" t="s">
        <v>1181</v>
      </c>
      <c r="DK3073" s="406" t="s">
        <v>569</v>
      </c>
      <c r="DL3073" s="406" t="str">
        <f t="shared" ref="DL3073:DL3087" si="498">DJ3073&amp;" "&amp;DK3073</f>
        <v>Bogura CDC</v>
      </c>
      <c r="DM3073" s="566"/>
      <c r="DN3073"/>
      <c r="DO3073" s="407" t="s">
        <v>1181</v>
      </c>
      <c r="DP3073" s="406" t="s">
        <v>569</v>
      </c>
      <c r="DQ3073" s="406" t="str">
        <f t="shared" ref="DQ3073:DQ3087" si="499">DO3073&amp;" "&amp;DP3073</f>
        <v>Bogura CDC</v>
      </c>
      <c r="DR3073" s="566"/>
    </row>
    <row r="3074" spans="1:122" ht="15" hidden="1" x14ac:dyDescent="0.25">
      <c r="A3074" s="407" t="s">
        <v>67</v>
      </c>
      <c r="B3074" s="406" t="s">
        <v>569</v>
      </c>
      <c r="C3074" s="406" t="str">
        <f t="shared" si="486"/>
        <v>Natore CDC</v>
      </c>
      <c r="D3074" s="626"/>
      <c r="E3074" s="626"/>
      <c r="F3074" s="626"/>
      <c r="G3074" s="626"/>
      <c r="H3074" s="626"/>
      <c r="I3074" s="626"/>
      <c r="J3074" s="626"/>
      <c r="K3074" s="626"/>
      <c r="L3074" s="626"/>
      <c r="M3074" s="626"/>
      <c r="N3074" s="626"/>
      <c r="O3074" s="626"/>
      <c r="P3074" s="626"/>
      <c r="Q3074" s="626"/>
      <c r="R3074" s="626"/>
      <c r="U3074" s="407" t="s">
        <v>67</v>
      </c>
      <c r="V3074" s="406" t="s">
        <v>569</v>
      </c>
      <c r="W3074" s="406" t="str">
        <f t="shared" si="487"/>
        <v>Natore CDC</v>
      </c>
      <c r="X3074" s="626"/>
      <c r="Y3074" s="626"/>
      <c r="Z3074" s="626"/>
      <c r="AA3074" s="626"/>
      <c r="AB3074" s="626"/>
      <c r="AC3074" s="626"/>
      <c r="AD3074" s="626"/>
      <c r="AE3074" s="626"/>
      <c r="AF3074" s="626"/>
      <c r="AG3074" s="626"/>
      <c r="AH3074" s="626"/>
      <c r="AI3074" s="626"/>
      <c r="AJ3074" s="626"/>
      <c r="AK3074" s="626"/>
      <c r="AL3074" s="626"/>
      <c r="AO3074" s="407" t="s">
        <v>67</v>
      </c>
      <c r="AP3074" s="406" t="s">
        <v>569</v>
      </c>
      <c r="AQ3074" s="406" t="str">
        <f t="shared" si="488"/>
        <v>Natore CDC</v>
      </c>
      <c r="AR3074" s="627"/>
      <c r="AS3074" s="627"/>
      <c r="AT3074" s="627"/>
      <c r="AU3074" s="627"/>
      <c r="AV3074" s="627"/>
      <c r="AW3074" s="627"/>
      <c r="AX3074" s="627"/>
      <c r="AY3074" s="627"/>
      <c r="AZ3074" s="627"/>
      <c r="BA3074" s="627"/>
      <c r="BB3074" s="627"/>
      <c r="BC3074" s="627"/>
      <c r="BD3074" s="627"/>
      <c r="BE3074" s="627"/>
      <c r="BF3074" s="627"/>
      <c r="BH3074" s="407" t="s">
        <v>67</v>
      </c>
      <c r="BI3074" s="406" t="s">
        <v>569</v>
      </c>
      <c r="BJ3074" s="406" t="str">
        <f t="shared" si="489"/>
        <v>Natore CDC</v>
      </c>
      <c r="BK3074" s="627"/>
      <c r="BL3074" s="627"/>
      <c r="BM3074" s="627"/>
      <c r="BN3074" s="627"/>
      <c r="BO3074" s="627"/>
      <c r="BP3074" s="627"/>
      <c r="BQ3074" s="627"/>
      <c r="BR3074" s="627"/>
      <c r="BS3074" s="627"/>
      <c r="BT3074" s="627"/>
      <c r="BU3074" s="627"/>
      <c r="BV3074" s="627"/>
      <c r="BW3074" s="627"/>
      <c r="BX3074" s="627"/>
      <c r="BY3074" s="627"/>
      <c r="CA3074" s="407" t="s">
        <v>67</v>
      </c>
      <c r="CB3074" s="406" t="s">
        <v>569</v>
      </c>
      <c r="CC3074" s="406" t="str">
        <f t="shared" si="490"/>
        <v>Natore CDC</v>
      </c>
      <c r="CD3074" s="627"/>
      <c r="CE3074" s="627"/>
      <c r="CF3074" s="627"/>
      <c r="CG3074" s="627"/>
      <c r="CH3074" s="627"/>
      <c r="CI3074" s="627"/>
      <c r="CJ3074" s="627"/>
      <c r="CK3074" s="627"/>
      <c r="CN3074" s="407" t="s">
        <v>67</v>
      </c>
      <c r="CO3074" s="406" t="s">
        <v>569</v>
      </c>
      <c r="CP3074" s="406" t="str">
        <f t="shared" si="491"/>
        <v>Natore CDC</v>
      </c>
      <c r="CQ3074" s="627"/>
      <c r="CR3074" s="627"/>
      <c r="CS3074" s="627"/>
      <c r="CT3074" s="627"/>
      <c r="CU3074" s="627"/>
      <c r="CV3074" s="627"/>
      <c r="CW3074" s="627"/>
      <c r="CX3074" s="627"/>
      <c r="CZ3074" s="407" t="s">
        <v>67</v>
      </c>
      <c r="DA3074" s="406" t="s">
        <v>569</v>
      </c>
      <c r="DB3074" s="406" t="str">
        <f t="shared" si="496"/>
        <v>Natore CDC</v>
      </c>
      <c r="DC3074" s="566"/>
      <c r="DD3074"/>
      <c r="DE3074" s="407" t="s">
        <v>67</v>
      </c>
      <c r="DF3074" s="406" t="s">
        <v>569</v>
      </c>
      <c r="DG3074" s="406" t="str">
        <f t="shared" si="497"/>
        <v>Natore CDC</v>
      </c>
      <c r="DH3074" s="566"/>
      <c r="DI3074"/>
      <c r="DJ3074" s="407" t="s">
        <v>67</v>
      </c>
      <c r="DK3074" s="406" t="s">
        <v>569</v>
      </c>
      <c r="DL3074" s="406" t="str">
        <f t="shared" si="498"/>
        <v>Natore CDC</v>
      </c>
      <c r="DM3074" s="566"/>
      <c r="DN3074"/>
      <c r="DO3074" s="407" t="s">
        <v>67</v>
      </c>
      <c r="DP3074" s="406" t="s">
        <v>569</v>
      </c>
      <c r="DQ3074" s="406" t="str">
        <f t="shared" si="499"/>
        <v>Natore CDC</v>
      </c>
      <c r="DR3074" s="566"/>
    </row>
    <row r="3075" spans="1:122" ht="15" hidden="1" x14ac:dyDescent="0.25">
      <c r="A3075" s="407" t="s">
        <v>228</v>
      </c>
      <c r="B3075" s="406" t="s">
        <v>569</v>
      </c>
      <c r="C3075" s="406" t="str">
        <f t="shared" si="486"/>
        <v>Nawabganj CDC</v>
      </c>
      <c r="D3075" s="626"/>
      <c r="E3075" s="626"/>
      <c r="F3075" s="626"/>
      <c r="G3075" s="626"/>
      <c r="H3075" s="626"/>
      <c r="I3075" s="626"/>
      <c r="J3075" s="626"/>
      <c r="K3075" s="626"/>
      <c r="L3075" s="626"/>
      <c r="M3075" s="626"/>
      <c r="N3075" s="626"/>
      <c r="O3075" s="626"/>
      <c r="P3075" s="626"/>
      <c r="Q3075" s="626"/>
      <c r="R3075" s="626"/>
      <c r="U3075" s="407" t="s">
        <v>228</v>
      </c>
      <c r="V3075" s="406" t="s">
        <v>569</v>
      </c>
      <c r="W3075" s="406" t="str">
        <f t="shared" si="487"/>
        <v>Nawabganj CDC</v>
      </c>
      <c r="X3075" s="626"/>
      <c r="Y3075" s="626"/>
      <c r="Z3075" s="626"/>
      <c r="AA3075" s="626"/>
      <c r="AB3075" s="626"/>
      <c r="AC3075" s="626"/>
      <c r="AD3075" s="626"/>
      <c r="AE3075" s="626"/>
      <c r="AF3075" s="626"/>
      <c r="AG3075" s="626"/>
      <c r="AH3075" s="626"/>
      <c r="AI3075" s="626"/>
      <c r="AJ3075" s="626"/>
      <c r="AK3075" s="626"/>
      <c r="AL3075" s="626"/>
      <c r="AO3075" s="407" t="s">
        <v>228</v>
      </c>
      <c r="AP3075" s="406" t="s">
        <v>569</v>
      </c>
      <c r="AQ3075" s="406" t="str">
        <f t="shared" si="488"/>
        <v>Nawabganj CDC</v>
      </c>
      <c r="AR3075" s="627"/>
      <c r="AS3075" s="627"/>
      <c r="AT3075" s="627"/>
      <c r="AU3075" s="627"/>
      <c r="AV3075" s="627"/>
      <c r="AW3075" s="627"/>
      <c r="AX3075" s="627"/>
      <c r="AY3075" s="627"/>
      <c r="AZ3075" s="627"/>
      <c r="BA3075" s="627"/>
      <c r="BB3075" s="627"/>
      <c r="BC3075" s="627"/>
      <c r="BD3075" s="627"/>
      <c r="BE3075" s="627"/>
      <c r="BF3075" s="627"/>
      <c r="BH3075" s="407" t="s">
        <v>228</v>
      </c>
      <c r="BI3075" s="406" t="s">
        <v>569</v>
      </c>
      <c r="BJ3075" s="406" t="str">
        <f t="shared" si="489"/>
        <v>Nawabganj CDC</v>
      </c>
      <c r="BK3075" s="627"/>
      <c r="BL3075" s="627"/>
      <c r="BM3075" s="627"/>
      <c r="BN3075" s="627"/>
      <c r="BO3075" s="627"/>
      <c r="BP3075" s="627"/>
      <c r="BQ3075" s="627"/>
      <c r="BR3075" s="627"/>
      <c r="BS3075" s="627"/>
      <c r="BT3075" s="627"/>
      <c r="BU3075" s="627"/>
      <c r="BV3075" s="627"/>
      <c r="BW3075" s="627"/>
      <c r="BX3075" s="627"/>
      <c r="BY3075" s="627"/>
      <c r="CA3075" s="407" t="s">
        <v>228</v>
      </c>
      <c r="CB3075" s="406" t="s">
        <v>569</v>
      </c>
      <c r="CC3075" s="406" t="str">
        <f t="shared" si="490"/>
        <v>Nawabganj CDC</v>
      </c>
      <c r="CD3075" s="627"/>
      <c r="CE3075" s="627"/>
      <c r="CF3075" s="627"/>
      <c r="CG3075" s="627"/>
      <c r="CH3075" s="627"/>
      <c r="CI3075" s="627"/>
      <c r="CJ3075" s="627"/>
      <c r="CK3075" s="627"/>
      <c r="CN3075" s="407" t="s">
        <v>228</v>
      </c>
      <c r="CO3075" s="406" t="s">
        <v>569</v>
      </c>
      <c r="CP3075" s="406" t="str">
        <f t="shared" si="491"/>
        <v>Nawabganj CDC</v>
      </c>
      <c r="CQ3075" s="627"/>
      <c r="CR3075" s="627"/>
      <c r="CS3075" s="627"/>
      <c r="CT3075" s="627"/>
      <c r="CU3075" s="627"/>
      <c r="CV3075" s="627"/>
      <c r="CW3075" s="627"/>
      <c r="CX3075" s="627"/>
      <c r="CZ3075" s="407" t="s">
        <v>228</v>
      </c>
      <c r="DA3075" s="406" t="s">
        <v>569</v>
      </c>
      <c r="DB3075" s="406" t="str">
        <f t="shared" si="496"/>
        <v>Nawabganj CDC</v>
      </c>
      <c r="DC3075" s="566"/>
      <c r="DD3075"/>
      <c r="DE3075" s="407" t="s">
        <v>228</v>
      </c>
      <c r="DF3075" s="406" t="s">
        <v>569</v>
      </c>
      <c r="DG3075" s="406" t="str">
        <f t="shared" si="497"/>
        <v>Nawabganj CDC</v>
      </c>
      <c r="DH3075" s="566"/>
      <c r="DI3075"/>
      <c r="DJ3075" s="407" t="s">
        <v>228</v>
      </c>
      <c r="DK3075" s="406" t="s">
        <v>569</v>
      </c>
      <c r="DL3075" s="406" t="str">
        <f t="shared" si="498"/>
        <v>Nawabganj CDC</v>
      </c>
      <c r="DM3075" s="566"/>
      <c r="DN3075"/>
      <c r="DO3075" s="407" t="s">
        <v>228</v>
      </c>
      <c r="DP3075" s="406" t="s">
        <v>569</v>
      </c>
      <c r="DQ3075" s="406" t="str">
        <f t="shared" si="499"/>
        <v>Nawabganj CDC</v>
      </c>
      <c r="DR3075" s="566"/>
    </row>
    <row r="3076" spans="1:122" ht="15" hidden="1" x14ac:dyDescent="0.25">
      <c r="A3076" s="407" t="s">
        <v>68</v>
      </c>
      <c r="B3076" s="406" t="s">
        <v>569</v>
      </c>
      <c r="C3076" s="406" t="str">
        <f t="shared" si="486"/>
        <v>Pabna CDC</v>
      </c>
      <c r="D3076" s="626"/>
      <c r="E3076" s="626"/>
      <c r="F3076" s="626"/>
      <c r="G3076" s="626"/>
      <c r="H3076" s="626"/>
      <c r="I3076" s="626"/>
      <c r="J3076" s="626"/>
      <c r="K3076" s="626"/>
      <c r="L3076" s="626"/>
      <c r="M3076" s="626"/>
      <c r="N3076" s="626"/>
      <c r="O3076" s="626"/>
      <c r="P3076" s="626"/>
      <c r="Q3076" s="626"/>
      <c r="R3076" s="626"/>
      <c r="U3076" s="407" t="s">
        <v>68</v>
      </c>
      <c r="V3076" s="406" t="s">
        <v>569</v>
      </c>
      <c r="W3076" s="406" t="str">
        <f t="shared" si="487"/>
        <v>Pabna CDC</v>
      </c>
      <c r="X3076" s="626"/>
      <c r="Y3076" s="626"/>
      <c r="Z3076" s="626"/>
      <c r="AA3076" s="626"/>
      <c r="AB3076" s="626"/>
      <c r="AC3076" s="626"/>
      <c r="AD3076" s="626"/>
      <c r="AE3076" s="626"/>
      <c r="AF3076" s="626"/>
      <c r="AG3076" s="626"/>
      <c r="AH3076" s="626"/>
      <c r="AI3076" s="626"/>
      <c r="AJ3076" s="626"/>
      <c r="AK3076" s="626"/>
      <c r="AL3076" s="626"/>
      <c r="AO3076" s="407" t="s">
        <v>68</v>
      </c>
      <c r="AP3076" s="406" t="s">
        <v>569</v>
      </c>
      <c r="AQ3076" s="406" t="str">
        <f t="shared" si="488"/>
        <v>Pabna CDC</v>
      </c>
      <c r="AR3076" s="627"/>
      <c r="AS3076" s="627"/>
      <c r="AT3076" s="627"/>
      <c r="AU3076" s="627"/>
      <c r="AV3076" s="627"/>
      <c r="AW3076" s="627"/>
      <c r="AX3076" s="627"/>
      <c r="AY3076" s="627"/>
      <c r="AZ3076" s="627"/>
      <c r="BA3076" s="627"/>
      <c r="BB3076" s="627"/>
      <c r="BC3076" s="627"/>
      <c r="BD3076" s="627"/>
      <c r="BE3076" s="627"/>
      <c r="BF3076" s="627"/>
      <c r="BH3076" s="407" t="s">
        <v>68</v>
      </c>
      <c r="BI3076" s="406" t="s">
        <v>569</v>
      </c>
      <c r="BJ3076" s="406" t="str">
        <f t="shared" si="489"/>
        <v>Pabna CDC</v>
      </c>
      <c r="BK3076" s="627"/>
      <c r="BL3076" s="627"/>
      <c r="BM3076" s="627"/>
      <c r="BN3076" s="627"/>
      <c r="BO3076" s="627"/>
      <c r="BP3076" s="627"/>
      <c r="BQ3076" s="627"/>
      <c r="BR3076" s="627"/>
      <c r="BS3076" s="627"/>
      <c r="BT3076" s="627"/>
      <c r="BU3076" s="627"/>
      <c r="BV3076" s="627"/>
      <c r="BW3076" s="627"/>
      <c r="BX3076" s="627"/>
      <c r="BY3076" s="627"/>
      <c r="CA3076" s="407" t="s">
        <v>68</v>
      </c>
      <c r="CB3076" s="406" t="s">
        <v>569</v>
      </c>
      <c r="CC3076" s="406" t="str">
        <f t="shared" si="490"/>
        <v>Pabna CDC</v>
      </c>
      <c r="CD3076" s="627"/>
      <c r="CE3076" s="627"/>
      <c r="CF3076" s="627"/>
      <c r="CG3076" s="627"/>
      <c r="CH3076" s="627"/>
      <c r="CI3076" s="627"/>
      <c r="CJ3076" s="627"/>
      <c r="CK3076" s="627"/>
      <c r="CN3076" s="407" t="s">
        <v>68</v>
      </c>
      <c r="CO3076" s="406" t="s">
        <v>569</v>
      </c>
      <c r="CP3076" s="406" t="str">
        <f t="shared" si="491"/>
        <v>Pabna CDC</v>
      </c>
      <c r="CQ3076" s="627"/>
      <c r="CR3076" s="627"/>
      <c r="CS3076" s="627"/>
      <c r="CT3076" s="627"/>
      <c r="CU3076" s="627"/>
      <c r="CV3076" s="627"/>
      <c r="CW3076" s="627"/>
      <c r="CX3076" s="627"/>
      <c r="CZ3076" s="407" t="s">
        <v>68</v>
      </c>
      <c r="DA3076" s="406" t="s">
        <v>569</v>
      </c>
      <c r="DB3076" s="406" t="str">
        <f t="shared" si="496"/>
        <v>Pabna CDC</v>
      </c>
      <c r="DC3076" s="566"/>
      <c r="DD3076"/>
      <c r="DE3076" s="407" t="s">
        <v>68</v>
      </c>
      <c r="DF3076" s="406" t="s">
        <v>569</v>
      </c>
      <c r="DG3076" s="406" t="str">
        <f t="shared" si="497"/>
        <v>Pabna CDC</v>
      </c>
      <c r="DH3076" s="566"/>
      <c r="DI3076"/>
      <c r="DJ3076" s="407" t="s">
        <v>68</v>
      </c>
      <c r="DK3076" s="406" t="s">
        <v>569</v>
      </c>
      <c r="DL3076" s="406" t="str">
        <f t="shared" si="498"/>
        <v>Pabna CDC</v>
      </c>
      <c r="DM3076" s="566"/>
      <c r="DN3076"/>
      <c r="DO3076" s="407" t="s">
        <v>68</v>
      </c>
      <c r="DP3076" s="406" t="s">
        <v>569</v>
      </c>
      <c r="DQ3076" s="406" t="str">
        <f t="shared" si="499"/>
        <v>Pabna CDC</v>
      </c>
      <c r="DR3076" s="566"/>
    </row>
    <row r="3077" spans="1:122" ht="15" hidden="1" x14ac:dyDescent="0.25">
      <c r="A3077" s="407" t="s">
        <v>69</v>
      </c>
      <c r="B3077" s="406" t="s">
        <v>569</v>
      </c>
      <c r="C3077" s="406" t="str">
        <f t="shared" si="486"/>
        <v>Rajshahi CDC</v>
      </c>
      <c r="D3077" s="626"/>
      <c r="E3077" s="626"/>
      <c r="F3077" s="626"/>
      <c r="G3077" s="626"/>
      <c r="H3077" s="626"/>
      <c r="I3077" s="626"/>
      <c r="J3077" s="626"/>
      <c r="K3077" s="626"/>
      <c r="L3077" s="626"/>
      <c r="M3077" s="626"/>
      <c r="N3077" s="626"/>
      <c r="O3077" s="626"/>
      <c r="P3077" s="626"/>
      <c r="Q3077" s="626"/>
      <c r="R3077" s="626"/>
      <c r="U3077" s="407" t="s">
        <v>69</v>
      </c>
      <c r="V3077" s="406" t="s">
        <v>569</v>
      </c>
      <c r="W3077" s="406" t="str">
        <f t="shared" si="487"/>
        <v>Rajshahi CDC</v>
      </c>
      <c r="X3077" s="626"/>
      <c r="Y3077" s="626"/>
      <c r="Z3077" s="626"/>
      <c r="AA3077" s="626"/>
      <c r="AB3077" s="626"/>
      <c r="AC3077" s="626"/>
      <c r="AD3077" s="626"/>
      <c r="AE3077" s="626"/>
      <c r="AF3077" s="626"/>
      <c r="AG3077" s="626"/>
      <c r="AH3077" s="626"/>
      <c r="AI3077" s="626"/>
      <c r="AJ3077" s="626"/>
      <c r="AK3077" s="626"/>
      <c r="AL3077" s="626"/>
      <c r="AO3077" s="407" t="s">
        <v>69</v>
      </c>
      <c r="AP3077" s="406" t="s">
        <v>569</v>
      </c>
      <c r="AQ3077" s="406" t="str">
        <f t="shared" si="488"/>
        <v>Rajshahi CDC</v>
      </c>
      <c r="AR3077" s="627"/>
      <c r="AS3077" s="627"/>
      <c r="AT3077" s="627"/>
      <c r="AU3077" s="627"/>
      <c r="AV3077" s="627"/>
      <c r="AW3077" s="627"/>
      <c r="AX3077" s="627"/>
      <c r="AY3077" s="627"/>
      <c r="AZ3077" s="627"/>
      <c r="BA3077" s="627"/>
      <c r="BB3077" s="627"/>
      <c r="BC3077" s="627"/>
      <c r="BD3077" s="627"/>
      <c r="BE3077" s="627"/>
      <c r="BF3077" s="627"/>
      <c r="BH3077" s="407" t="s">
        <v>69</v>
      </c>
      <c r="BI3077" s="406" t="s">
        <v>569</v>
      </c>
      <c r="BJ3077" s="406" t="str">
        <f t="shared" si="489"/>
        <v>Rajshahi CDC</v>
      </c>
      <c r="BK3077" s="627"/>
      <c r="BL3077" s="627"/>
      <c r="BM3077" s="627"/>
      <c r="BN3077" s="627"/>
      <c r="BO3077" s="627"/>
      <c r="BP3077" s="627"/>
      <c r="BQ3077" s="627"/>
      <c r="BR3077" s="627"/>
      <c r="BS3077" s="627"/>
      <c r="BT3077" s="627"/>
      <c r="BU3077" s="627"/>
      <c r="BV3077" s="627"/>
      <c r="BW3077" s="627"/>
      <c r="BX3077" s="627"/>
      <c r="BY3077" s="627"/>
      <c r="CA3077" s="407" t="s">
        <v>69</v>
      </c>
      <c r="CB3077" s="406" t="s">
        <v>569</v>
      </c>
      <c r="CC3077" s="406" t="str">
        <f t="shared" si="490"/>
        <v>Rajshahi CDC</v>
      </c>
      <c r="CD3077" s="627"/>
      <c r="CE3077" s="627"/>
      <c r="CF3077" s="627"/>
      <c r="CG3077" s="627"/>
      <c r="CH3077" s="627"/>
      <c r="CI3077" s="627"/>
      <c r="CJ3077" s="627"/>
      <c r="CK3077" s="627"/>
      <c r="CN3077" s="407" t="s">
        <v>69</v>
      </c>
      <c r="CO3077" s="406" t="s">
        <v>569</v>
      </c>
      <c r="CP3077" s="406" t="str">
        <f t="shared" si="491"/>
        <v>Rajshahi CDC</v>
      </c>
      <c r="CQ3077" s="627"/>
      <c r="CR3077" s="627"/>
      <c r="CS3077" s="627"/>
      <c r="CT3077" s="627"/>
      <c r="CU3077" s="627"/>
      <c r="CV3077" s="627"/>
      <c r="CW3077" s="627"/>
      <c r="CX3077" s="627"/>
      <c r="CZ3077" s="407" t="s">
        <v>69</v>
      </c>
      <c r="DA3077" s="406" t="s">
        <v>569</v>
      </c>
      <c r="DB3077" s="406" t="str">
        <f t="shared" si="496"/>
        <v>Rajshahi CDC</v>
      </c>
      <c r="DC3077" s="566"/>
      <c r="DD3077"/>
      <c r="DE3077" s="407" t="s">
        <v>69</v>
      </c>
      <c r="DF3077" s="406" t="s">
        <v>569</v>
      </c>
      <c r="DG3077" s="406" t="str">
        <f t="shared" si="497"/>
        <v>Rajshahi CDC</v>
      </c>
      <c r="DH3077" s="566"/>
      <c r="DI3077"/>
      <c r="DJ3077" s="407" t="s">
        <v>69</v>
      </c>
      <c r="DK3077" s="406" t="s">
        <v>569</v>
      </c>
      <c r="DL3077" s="406" t="str">
        <f t="shared" si="498"/>
        <v>Rajshahi CDC</v>
      </c>
      <c r="DM3077" s="566"/>
      <c r="DN3077"/>
      <c r="DO3077" s="407" t="s">
        <v>69</v>
      </c>
      <c r="DP3077" s="406" t="s">
        <v>569</v>
      </c>
      <c r="DQ3077" s="406" t="str">
        <f t="shared" si="499"/>
        <v>Rajshahi CDC</v>
      </c>
      <c r="DR3077" s="566"/>
    </row>
    <row r="3078" spans="1:122" ht="15" hidden="1" x14ac:dyDescent="0.25">
      <c r="A3078" s="407" t="s">
        <v>70</v>
      </c>
      <c r="B3078" s="406" t="s">
        <v>569</v>
      </c>
      <c r="C3078" s="406" t="str">
        <f t="shared" si="486"/>
        <v>Sirajganj CDC</v>
      </c>
      <c r="D3078" s="626"/>
      <c r="E3078" s="626"/>
      <c r="F3078" s="626"/>
      <c r="G3078" s="626"/>
      <c r="H3078" s="626"/>
      <c r="I3078" s="626"/>
      <c r="J3078" s="626"/>
      <c r="K3078" s="626"/>
      <c r="L3078" s="626"/>
      <c r="M3078" s="626"/>
      <c r="N3078" s="626"/>
      <c r="O3078" s="626"/>
      <c r="P3078" s="626"/>
      <c r="Q3078" s="626"/>
      <c r="R3078" s="626"/>
      <c r="U3078" s="407" t="s">
        <v>70</v>
      </c>
      <c r="V3078" s="406" t="s">
        <v>569</v>
      </c>
      <c r="W3078" s="406" t="str">
        <f t="shared" si="487"/>
        <v>Sirajganj CDC</v>
      </c>
      <c r="X3078" s="626"/>
      <c r="Y3078" s="626"/>
      <c r="Z3078" s="626"/>
      <c r="AA3078" s="626"/>
      <c r="AB3078" s="626"/>
      <c r="AC3078" s="626"/>
      <c r="AD3078" s="626"/>
      <c r="AE3078" s="626"/>
      <c r="AF3078" s="626"/>
      <c r="AG3078" s="626"/>
      <c r="AH3078" s="626"/>
      <c r="AI3078" s="626"/>
      <c r="AJ3078" s="626"/>
      <c r="AK3078" s="626"/>
      <c r="AL3078" s="626"/>
      <c r="AO3078" s="407" t="s">
        <v>70</v>
      </c>
      <c r="AP3078" s="406" t="s">
        <v>569</v>
      </c>
      <c r="AQ3078" s="406" t="str">
        <f t="shared" si="488"/>
        <v>Sirajganj CDC</v>
      </c>
      <c r="AR3078" s="627"/>
      <c r="AS3078" s="627"/>
      <c r="AT3078" s="627"/>
      <c r="AU3078" s="627"/>
      <c r="AV3078" s="627"/>
      <c r="AW3078" s="627"/>
      <c r="AX3078" s="627"/>
      <c r="AY3078" s="627"/>
      <c r="AZ3078" s="627"/>
      <c r="BA3078" s="627"/>
      <c r="BB3078" s="627"/>
      <c r="BC3078" s="627"/>
      <c r="BD3078" s="627"/>
      <c r="BE3078" s="627"/>
      <c r="BF3078" s="627"/>
      <c r="BH3078" s="407" t="s">
        <v>70</v>
      </c>
      <c r="BI3078" s="406" t="s">
        <v>569</v>
      </c>
      <c r="BJ3078" s="406" t="str">
        <f t="shared" si="489"/>
        <v>Sirajganj CDC</v>
      </c>
      <c r="BK3078" s="627"/>
      <c r="BL3078" s="627"/>
      <c r="BM3078" s="627"/>
      <c r="BN3078" s="627"/>
      <c r="BO3078" s="627"/>
      <c r="BP3078" s="627"/>
      <c r="BQ3078" s="627"/>
      <c r="BR3078" s="627"/>
      <c r="BS3078" s="627"/>
      <c r="BT3078" s="627"/>
      <c r="BU3078" s="627"/>
      <c r="BV3078" s="627"/>
      <c r="BW3078" s="627"/>
      <c r="BX3078" s="627"/>
      <c r="BY3078" s="627"/>
      <c r="CA3078" s="407" t="s">
        <v>70</v>
      </c>
      <c r="CB3078" s="406" t="s">
        <v>569</v>
      </c>
      <c r="CC3078" s="406" t="str">
        <f t="shared" si="490"/>
        <v>Sirajganj CDC</v>
      </c>
      <c r="CD3078" s="627"/>
      <c r="CE3078" s="627"/>
      <c r="CF3078" s="627"/>
      <c r="CG3078" s="627"/>
      <c r="CH3078" s="627"/>
      <c r="CI3078" s="627"/>
      <c r="CJ3078" s="627"/>
      <c r="CK3078" s="627"/>
      <c r="CN3078" s="407" t="s">
        <v>70</v>
      </c>
      <c r="CO3078" s="406" t="s">
        <v>569</v>
      </c>
      <c r="CP3078" s="406" t="str">
        <f t="shared" si="491"/>
        <v>Sirajganj CDC</v>
      </c>
      <c r="CQ3078" s="627"/>
      <c r="CR3078" s="627"/>
      <c r="CS3078" s="627"/>
      <c r="CT3078" s="627"/>
      <c r="CU3078" s="627"/>
      <c r="CV3078" s="627"/>
      <c r="CW3078" s="627"/>
      <c r="CX3078" s="627"/>
      <c r="CZ3078" s="407" t="s">
        <v>70</v>
      </c>
      <c r="DA3078" s="406" t="s">
        <v>569</v>
      </c>
      <c r="DB3078" s="406" t="str">
        <f t="shared" si="496"/>
        <v>Sirajganj CDC</v>
      </c>
      <c r="DC3078" s="566"/>
      <c r="DD3078"/>
      <c r="DE3078" s="407" t="s">
        <v>70</v>
      </c>
      <c r="DF3078" s="406" t="s">
        <v>569</v>
      </c>
      <c r="DG3078" s="406" t="str">
        <f t="shared" si="497"/>
        <v>Sirajganj CDC</v>
      </c>
      <c r="DH3078" s="566"/>
      <c r="DI3078"/>
      <c r="DJ3078" s="407" t="s">
        <v>70</v>
      </c>
      <c r="DK3078" s="406" t="s">
        <v>569</v>
      </c>
      <c r="DL3078" s="406" t="str">
        <f t="shared" si="498"/>
        <v>Sirajganj CDC</v>
      </c>
      <c r="DM3078" s="566"/>
      <c r="DN3078"/>
      <c r="DO3078" s="407" t="s">
        <v>70</v>
      </c>
      <c r="DP3078" s="406" t="s">
        <v>569</v>
      </c>
      <c r="DQ3078" s="406" t="str">
        <f t="shared" si="499"/>
        <v>Sirajganj CDC</v>
      </c>
      <c r="DR3078" s="566"/>
    </row>
    <row r="3079" spans="1:122" ht="15" hidden="1" x14ac:dyDescent="0.25">
      <c r="A3079" s="407" t="s">
        <v>71</v>
      </c>
      <c r="B3079" s="406" t="s">
        <v>569</v>
      </c>
      <c r="C3079" s="406" t="str">
        <f t="shared" si="486"/>
        <v>Dinajpur CDC</v>
      </c>
      <c r="D3079" s="626"/>
      <c r="E3079" s="626"/>
      <c r="F3079" s="626"/>
      <c r="G3079" s="626"/>
      <c r="H3079" s="626"/>
      <c r="I3079" s="626"/>
      <c r="J3079" s="626"/>
      <c r="K3079" s="626"/>
      <c r="L3079" s="626"/>
      <c r="M3079" s="626"/>
      <c r="N3079" s="626"/>
      <c r="O3079" s="626"/>
      <c r="P3079" s="626"/>
      <c r="Q3079" s="626"/>
      <c r="R3079" s="626"/>
      <c r="U3079" s="407" t="s">
        <v>71</v>
      </c>
      <c r="V3079" s="406" t="s">
        <v>569</v>
      </c>
      <c r="W3079" s="406" t="str">
        <f t="shared" si="487"/>
        <v>Dinajpur CDC</v>
      </c>
      <c r="X3079" s="626"/>
      <c r="Y3079" s="626"/>
      <c r="Z3079" s="626"/>
      <c r="AA3079" s="626"/>
      <c r="AB3079" s="626"/>
      <c r="AC3079" s="626"/>
      <c r="AD3079" s="626"/>
      <c r="AE3079" s="626"/>
      <c r="AF3079" s="626"/>
      <c r="AG3079" s="626"/>
      <c r="AH3079" s="626"/>
      <c r="AI3079" s="626"/>
      <c r="AJ3079" s="626"/>
      <c r="AK3079" s="626"/>
      <c r="AL3079" s="626"/>
      <c r="AO3079" s="407" t="s">
        <v>71</v>
      </c>
      <c r="AP3079" s="406" t="s">
        <v>569</v>
      </c>
      <c r="AQ3079" s="406" t="str">
        <f t="shared" si="488"/>
        <v>Dinajpur CDC</v>
      </c>
      <c r="AR3079" s="627"/>
      <c r="AS3079" s="627"/>
      <c r="AT3079" s="627"/>
      <c r="AU3079" s="627"/>
      <c r="AV3079" s="627"/>
      <c r="AW3079" s="627"/>
      <c r="AX3079" s="627"/>
      <c r="AY3079" s="627"/>
      <c r="AZ3079" s="627"/>
      <c r="BA3079" s="627"/>
      <c r="BB3079" s="627"/>
      <c r="BC3079" s="627"/>
      <c r="BD3079" s="627"/>
      <c r="BE3079" s="627"/>
      <c r="BF3079" s="627"/>
      <c r="BH3079" s="407" t="s">
        <v>71</v>
      </c>
      <c r="BI3079" s="406" t="s">
        <v>569</v>
      </c>
      <c r="BJ3079" s="406" t="str">
        <f t="shared" si="489"/>
        <v>Dinajpur CDC</v>
      </c>
      <c r="BK3079" s="627"/>
      <c r="BL3079" s="627"/>
      <c r="BM3079" s="627"/>
      <c r="BN3079" s="627"/>
      <c r="BO3079" s="627"/>
      <c r="BP3079" s="627"/>
      <c r="BQ3079" s="627"/>
      <c r="BR3079" s="627"/>
      <c r="BS3079" s="627"/>
      <c r="BT3079" s="627"/>
      <c r="BU3079" s="627"/>
      <c r="BV3079" s="627"/>
      <c r="BW3079" s="627"/>
      <c r="BX3079" s="627"/>
      <c r="BY3079" s="627"/>
      <c r="CA3079" s="407" t="s">
        <v>71</v>
      </c>
      <c r="CB3079" s="406" t="s">
        <v>569</v>
      </c>
      <c r="CC3079" s="406" t="str">
        <f t="shared" si="490"/>
        <v>Dinajpur CDC</v>
      </c>
      <c r="CD3079" s="628"/>
      <c r="CE3079" s="628"/>
      <c r="CF3079" s="628"/>
      <c r="CG3079" s="628"/>
      <c r="CH3079" s="628"/>
      <c r="CI3079" s="628"/>
      <c r="CJ3079" s="628"/>
      <c r="CK3079" s="628"/>
      <c r="CN3079" s="407" t="s">
        <v>71</v>
      </c>
      <c r="CO3079" s="406" t="s">
        <v>569</v>
      </c>
      <c r="CP3079" s="406" t="str">
        <f t="shared" si="491"/>
        <v>Dinajpur CDC</v>
      </c>
      <c r="CQ3079" s="628"/>
      <c r="CR3079" s="628"/>
      <c r="CS3079" s="628"/>
      <c r="CT3079" s="628"/>
      <c r="CU3079" s="628"/>
      <c r="CV3079" s="628"/>
      <c r="CW3079" s="628"/>
      <c r="CX3079" s="628"/>
      <c r="CZ3079" s="407" t="s">
        <v>71</v>
      </c>
      <c r="DA3079" s="406" t="s">
        <v>569</v>
      </c>
      <c r="DB3079" s="406" t="str">
        <f t="shared" si="496"/>
        <v>Dinajpur CDC</v>
      </c>
      <c r="DC3079" s="566"/>
      <c r="DD3079"/>
      <c r="DE3079" s="407" t="s">
        <v>71</v>
      </c>
      <c r="DF3079" s="406" t="s">
        <v>569</v>
      </c>
      <c r="DG3079" s="406" t="str">
        <f t="shared" si="497"/>
        <v>Dinajpur CDC</v>
      </c>
      <c r="DH3079" s="566"/>
      <c r="DI3079"/>
      <c r="DJ3079" s="407" t="s">
        <v>71</v>
      </c>
      <c r="DK3079" s="406" t="s">
        <v>569</v>
      </c>
      <c r="DL3079" s="406" t="str">
        <f t="shared" si="498"/>
        <v>Dinajpur CDC</v>
      </c>
      <c r="DM3079" s="566"/>
      <c r="DN3079"/>
      <c r="DO3079" s="407" t="s">
        <v>71</v>
      </c>
      <c r="DP3079" s="406" t="s">
        <v>569</v>
      </c>
      <c r="DQ3079" s="406" t="str">
        <f t="shared" si="499"/>
        <v>Dinajpur CDC</v>
      </c>
      <c r="DR3079" s="566"/>
    </row>
    <row r="3080" spans="1:122" ht="15" hidden="1" x14ac:dyDescent="0.25">
      <c r="A3080" s="407" t="s">
        <v>72</v>
      </c>
      <c r="B3080" s="406" t="s">
        <v>569</v>
      </c>
      <c r="C3080" s="406" t="str">
        <f t="shared" si="486"/>
        <v>Gaibandha CDC</v>
      </c>
      <c r="D3080" s="626"/>
      <c r="E3080" s="626"/>
      <c r="F3080" s="626"/>
      <c r="G3080" s="626"/>
      <c r="H3080" s="626"/>
      <c r="I3080" s="626"/>
      <c r="J3080" s="626"/>
      <c r="K3080" s="626"/>
      <c r="L3080" s="626"/>
      <c r="M3080" s="626"/>
      <c r="N3080" s="626"/>
      <c r="O3080" s="626"/>
      <c r="P3080" s="626"/>
      <c r="Q3080" s="626"/>
      <c r="R3080" s="626"/>
      <c r="U3080" s="407" t="s">
        <v>72</v>
      </c>
      <c r="V3080" s="406" t="s">
        <v>569</v>
      </c>
      <c r="W3080" s="406" t="str">
        <f t="shared" si="487"/>
        <v>Gaibandha CDC</v>
      </c>
      <c r="X3080" s="626"/>
      <c r="Y3080" s="626"/>
      <c r="Z3080" s="626"/>
      <c r="AA3080" s="626"/>
      <c r="AB3080" s="626"/>
      <c r="AC3080" s="626"/>
      <c r="AD3080" s="626"/>
      <c r="AE3080" s="626"/>
      <c r="AF3080" s="626"/>
      <c r="AG3080" s="626"/>
      <c r="AH3080" s="626"/>
      <c r="AI3080" s="626"/>
      <c r="AJ3080" s="626"/>
      <c r="AK3080" s="626"/>
      <c r="AL3080" s="626"/>
      <c r="AO3080" s="407" t="s">
        <v>72</v>
      </c>
      <c r="AP3080" s="406" t="s">
        <v>569</v>
      </c>
      <c r="AQ3080" s="406" t="str">
        <f t="shared" si="488"/>
        <v>Gaibandha CDC</v>
      </c>
      <c r="AR3080" s="627"/>
      <c r="AS3080" s="627"/>
      <c r="AT3080" s="627"/>
      <c r="AU3080" s="627"/>
      <c r="AV3080" s="627"/>
      <c r="AW3080" s="627"/>
      <c r="AX3080" s="627"/>
      <c r="AY3080" s="627"/>
      <c r="AZ3080" s="627"/>
      <c r="BA3080" s="627"/>
      <c r="BB3080" s="627"/>
      <c r="BC3080" s="627"/>
      <c r="BD3080" s="627"/>
      <c r="BE3080" s="627"/>
      <c r="BF3080" s="627"/>
      <c r="BH3080" s="407" t="s">
        <v>72</v>
      </c>
      <c r="BI3080" s="406" t="s">
        <v>569</v>
      </c>
      <c r="BJ3080" s="406" t="str">
        <f t="shared" si="489"/>
        <v>Gaibandha CDC</v>
      </c>
      <c r="BK3080" s="627"/>
      <c r="BL3080" s="627"/>
      <c r="BM3080" s="627"/>
      <c r="BN3080" s="627"/>
      <c r="BO3080" s="627"/>
      <c r="BP3080" s="627"/>
      <c r="BQ3080" s="627"/>
      <c r="BR3080" s="627"/>
      <c r="BS3080" s="627"/>
      <c r="BT3080" s="627"/>
      <c r="BU3080" s="627"/>
      <c r="BV3080" s="627"/>
      <c r="BW3080" s="627"/>
      <c r="BX3080" s="627"/>
      <c r="BY3080" s="627"/>
      <c r="CA3080" s="407" t="s">
        <v>72</v>
      </c>
      <c r="CB3080" s="406" t="s">
        <v>569</v>
      </c>
      <c r="CC3080" s="406" t="str">
        <f t="shared" si="490"/>
        <v>Gaibandha CDC</v>
      </c>
      <c r="CD3080" s="627"/>
      <c r="CE3080" s="627"/>
      <c r="CF3080" s="627"/>
      <c r="CG3080" s="627"/>
      <c r="CH3080" s="627"/>
      <c r="CI3080" s="627"/>
      <c r="CJ3080" s="627"/>
      <c r="CK3080" s="627"/>
      <c r="CN3080" s="407" t="s">
        <v>72</v>
      </c>
      <c r="CO3080" s="406" t="s">
        <v>569</v>
      </c>
      <c r="CP3080" s="406" t="str">
        <f t="shared" si="491"/>
        <v>Gaibandha CDC</v>
      </c>
      <c r="CQ3080" s="627"/>
      <c r="CR3080" s="627"/>
      <c r="CS3080" s="627"/>
      <c r="CT3080" s="627"/>
      <c r="CU3080" s="627"/>
      <c r="CV3080" s="627"/>
      <c r="CW3080" s="627"/>
      <c r="CX3080" s="627"/>
      <c r="CZ3080" s="407" t="s">
        <v>72</v>
      </c>
      <c r="DA3080" s="406" t="s">
        <v>569</v>
      </c>
      <c r="DB3080" s="406" t="str">
        <f t="shared" si="496"/>
        <v>Gaibandha CDC</v>
      </c>
      <c r="DC3080" s="566"/>
      <c r="DD3080"/>
      <c r="DE3080" s="407" t="s">
        <v>72</v>
      </c>
      <c r="DF3080" s="406" t="s">
        <v>569</v>
      </c>
      <c r="DG3080" s="406" t="str">
        <f t="shared" si="497"/>
        <v>Gaibandha CDC</v>
      </c>
      <c r="DH3080" s="566"/>
      <c r="DI3080"/>
      <c r="DJ3080" s="407" t="s">
        <v>72</v>
      </c>
      <c r="DK3080" s="406" t="s">
        <v>569</v>
      </c>
      <c r="DL3080" s="406" t="str">
        <f t="shared" si="498"/>
        <v>Gaibandha CDC</v>
      </c>
      <c r="DM3080" s="566"/>
      <c r="DN3080"/>
      <c r="DO3080" s="407" t="s">
        <v>72</v>
      </c>
      <c r="DP3080" s="406" t="s">
        <v>569</v>
      </c>
      <c r="DQ3080" s="406" t="str">
        <f t="shared" si="499"/>
        <v>Gaibandha CDC</v>
      </c>
      <c r="DR3080" s="566"/>
    </row>
    <row r="3081" spans="1:122" ht="15" hidden="1" x14ac:dyDescent="0.25">
      <c r="A3081" s="407" t="s">
        <v>73</v>
      </c>
      <c r="B3081" s="406" t="s">
        <v>569</v>
      </c>
      <c r="C3081" s="406" t="str">
        <f t="shared" si="486"/>
        <v>Kurigram CDC</v>
      </c>
      <c r="D3081" s="626"/>
      <c r="E3081" s="626"/>
      <c r="F3081" s="626"/>
      <c r="G3081" s="626"/>
      <c r="H3081" s="626"/>
      <c r="I3081" s="626"/>
      <c r="J3081" s="626"/>
      <c r="K3081" s="626"/>
      <c r="L3081" s="626"/>
      <c r="M3081" s="626"/>
      <c r="N3081" s="626"/>
      <c r="O3081" s="626"/>
      <c r="P3081" s="626"/>
      <c r="Q3081" s="626"/>
      <c r="R3081" s="626"/>
      <c r="U3081" s="407" t="s">
        <v>73</v>
      </c>
      <c r="V3081" s="406" t="s">
        <v>569</v>
      </c>
      <c r="W3081" s="406" t="str">
        <f t="shared" si="487"/>
        <v>Kurigram CDC</v>
      </c>
      <c r="X3081" s="626"/>
      <c r="Y3081" s="626"/>
      <c r="Z3081" s="626"/>
      <c r="AA3081" s="626"/>
      <c r="AB3081" s="626"/>
      <c r="AC3081" s="626"/>
      <c r="AD3081" s="626"/>
      <c r="AE3081" s="626"/>
      <c r="AF3081" s="626"/>
      <c r="AG3081" s="626"/>
      <c r="AH3081" s="626"/>
      <c r="AI3081" s="626"/>
      <c r="AJ3081" s="626"/>
      <c r="AK3081" s="626"/>
      <c r="AL3081" s="626"/>
      <c r="AO3081" s="407" t="s">
        <v>73</v>
      </c>
      <c r="AP3081" s="406" t="s">
        <v>569</v>
      </c>
      <c r="AQ3081" s="406" t="str">
        <f t="shared" si="488"/>
        <v>Kurigram CDC</v>
      </c>
      <c r="AR3081" s="627"/>
      <c r="AS3081" s="627"/>
      <c r="AT3081" s="627"/>
      <c r="AU3081" s="627"/>
      <c r="AV3081" s="627"/>
      <c r="AW3081" s="627"/>
      <c r="AX3081" s="627"/>
      <c r="AY3081" s="627"/>
      <c r="AZ3081" s="627"/>
      <c r="BA3081" s="627"/>
      <c r="BB3081" s="627"/>
      <c r="BC3081" s="627"/>
      <c r="BD3081" s="627"/>
      <c r="BE3081" s="627"/>
      <c r="BF3081" s="627"/>
      <c r="BH3081" s="407" t="s">
        <v>73</v>
      </c>
      <c r="BI3081" s="406" t="s">
        <v>569</v>
      </c>
      <c r="BJ3081" s="406" t="str">
        <f t="shared" si="489"/>
        <v>Kurigram CDC</v>
      </c>
      <c r="BK3081" s="627"/>
      <c r="BL3081" s="627"/>
      <c r="BM3081" s="627"/>
      <c r="BN3081" s="627"/>
      <c r="BO3081" s="627"/>
      <c r="BP3081" s="627"/>
      <c r="BQ3081" s="627"/>
      <c r="BR3081" s="627"/>
      <c r="BS3081" s="627"/>
      <c r="BT3081" s="627"/>
      <c r="BU3081" s="627"/>
      <c r="BV3081" s="627"/>
      <c r="BW3081" s="627"/>
      <c r="BX3081" s="627"/>
      <c r="BY3081" s="627"/>
      <c r="CA3081" s="407" t="s">
        <v>73</v>
      </c>
      <c r="CB3081" s="406" t="s">
        <v>569</v>
      </c>
      <c r="CC3081" s="406" t="str">
        <f t="shared" si="490"/>
        <v>Kurigram CDC</v>
      </c>
      <c r="CD3081" s="627"/>
      <c r="CE3081" s="627"/>
      <c r="CF3081" s="627"/>
      <c r="CG3081" s="627"/>
      <c r="CH3081" s="627"/>
      <c r="CI3081" s="627"/>
      <c r="CJ3081" s="627"/>
      <c r="CK3081" s="627"/>
      <c r="CN3081" s="407" t="s">
        <v>73</v>
      </c>
      <c r="CO3081" s="406" t="s">
        <v>569</v>
      </c>
      <c r="CP3081" s="406" t="str">
        <f t="shared" si="491"/>
        <v>Kurigram CDC</v>
      </c>
      <c r="CQ3081" s="627"/>
      <c r="CR3081" s="627"/>
      <c r="CS3081" s="627"/>
      <c r="CT3081" s="627"/>
      <c r="CU3081" s="627"/>
      <c r="CV3081" s="627"/>
      <c r="CW3081" s="627"/>
      <c r="CX3081" s="627"/>
      <c r="CZ3081" s="407" t="s">
        <v>73</v>
      </c>
      <c r="DA3081" s="406" t="s">
        <v>569</v>
      </c>
      <c r="DB3081" s="406" t="str">
        <f t="shared" si="496"/>
        <v>Kurigram CDC</v>
      </c>
      <c r="DC3081" s="566"/>
      <c r="DD3081"/>
      <c r="DE3081" s="407" t="s">
        <v>73</v>
      </c>
      <c r="DF3081" s="406" t="s">
        <v>569</v>
      </c>
      <c r="DG3081" s="406" t="str">
        <f t="shared" si="497"/>
        <v>Kurigram CDC</v>
      </c>
      <c r="DH3081" s="566"/>
      <c r="DI3081"/>
      <c r="DJ3081" s="407" t="s">
        <v>73</v>
      </c>
      <c r="DK3081" s="406" t="s">
        <v>569</v>
      </c>
      <c r="DL3081" s="406" t="str">
        <f t="shared" si="498"/>
        <v>Kurigram CDC</v>
      </c>
      <c r="DM3081" s="566"/>
      <c r="DN3081"/>
      <c r="DO3081" s="407" t="s">
        <v>73</v>
      </c>
      <c r="DP3081" s="406" t="s">
        <v>569</v>
      </c>
      <c r="DQ3081" s="406" t="str">
        <f t="shared" si="499"/>
        <v>Kurigram CDC</v>
      </c>
      <c r="DR3081" s="566"/>
    </row>
    <row r="3082" spans="1:122" ht="15" hidden="1" x14ac:dyDescent="0.25">
      <c r="A3082" s="407" t="s">
        <v>75</v>
      </c>
      <c r="B3082" s="406" t="s">
        <v>569</v>
      </c>
      <c r="C3082" s="406" t="str">
        <f t="shared" si="486"/>
        <v>Nilphamari CDC</v>
      </c>
      <c r="D3082" s="626"/>
      <c r="E3082" s="626"/>
      <c r="F3082" s="626"/>
      <c r="G3082" s="626"/>
      <c r="H3082" s="626"/>
      <c r="I3082" s="626"/>
      <c r="J3082" s="626"/>
      <c r="K3082" s="626"/>
      <c r="L3082" s="626"/>
      <c r="M3082" s="626"/>
      <c r="N3082" s="626"/>
      <c r="O3082" s="626"/>
      <c r="P3082" s="626"/>
      <c r="Q3082" s="626"/>
      <c r="R3082" s="626"/>
      <c r="U3082" s="407" t="s">
        <v>75</v>
      </c>
      <c r="V3082" s="406" t="s">
        <v>569</v>
      </c>
      <c r="W3082" s="406" t="str">
        <f t="shared" si="487"/>
        <v>Nilphamari CDC</v>
      </c>
      <c r="X3082" s="626"/>
      <c r="Y3082" s="626"/>
      <c r="Z3082" s="626"/>
      <c r="AA3082" s="626"/>
      <c r="AB3082" s="626"/>
      <c r="AC3082" s="626"/>
      <c r="AD3082" s="626"/>
      <c r="AE3082" s="626"/>
      <c r="AF3082" s="626"/>
      <c r="AG3082" s="626"/>
      <c r="AH3082" s="626"/>
      <c r="AI3082" s="626"/>
      <c r="AJ3082" s="626"/>
      <c r="AK3082" s="626"/>
      <c r="AL3082" s="626"/>
      <c r="AO3082" s="407" t="s">
        <v>75</v>
      </c>
      <c r="AP3082" s="406" t="s">
        <v>569</v>
      </c>
      <c r="AQ3082" s="406" t="str">
        <f t="shared" si="488"/>
        <v>Nilphamari CDC</v>
      </c>
      <c r="AR3082" s="627"/>
      <c r="AS3082" s="627"/>
      <c r="AT3082" s="627"/>
      <c r="AU3082" s="627"/>
      <c r="AV3082" s="627"/>
      <c r="AW3082" s="627"/>
      <c r="AX3082" s="627"/>
      <c r="AY3082" s="627"/>
      <c r="AZ3082" s="627"/>
      <c r="BA3082" s="627"/>
      <c r="BB3082" s="627"/>
      <c r="BC3082" s="627"/>
      <c r="BD3082" s="627"/>
      <c r="BE3082" s="627"/>
      <c r="BF3082" s="627"/>
      <c r="BH3082" s="407" t="s">
        <v>75</v>
      </c>
      <c r="BI3082" s="406" t="s">
        <v>569</v>
      </c>
      <c r="BJ3082" s="406" t="str">
        <f t="shared" si="489"/>
        <v>Nilphamari CDC</v>
      </c>
      <c r="BK3082" s="627"/>
      <c r="BL3082" s="627"/>
      <c r="BM3082" s="627"/>
      <c r="BN3082" s="627"/>
      <c r="BO3082" s="627"/>
      <c r="BP3082" s="627"/>
      <c r="BQ3082" s="627"/>
      <c r="BR3082" s="627"/>
      <c r="BS3082" s="627"/>
      <c r="BT3082" s="627"/>
      <c r="BU3082" s="627"/>
      <c r="BV3082" s="627"/>
      <c r="BW3082" s="627"/>
      <c r="BX3082" s="627"/>
      <c r="BY3082" s="627"/>
      <c r="CA3082" s="407" t="s">
        <v>75</v>
      </c>
      <c r="CB3082" s="406" t="s">
        <v>569</v>
      </c>
      <c r="CC3082" s="406" t="str">
        <f t="shared" si="490"/>
        <v>Nilphamari CDC</v>
      </c>
      <c r="CD3082" s="627"/>
      <c r="CE3082" s="627"/>
      <c r="CF3082" s="627"/>
      <c r="CG3082" s="627"/>
      <c r="CH3082" s="627"/>
      <c r="CI3082" s="627"/>
      <c r="CJ3082" s="627"/>
      <c r="CK3082" s="627"/>
      <c r="CN3082" s="407" t="s">
        <v>75</v>
      </c>
      <c r="CO3082" s="406" t="s">
        <v>569</v>
      </c>
      <c r="CP3082" s="406" t="str">
        <f t="shared" si="491"/>
        <v>Nilphamari CDC</v>
      </c>
      <c r="CQ3082" s="627"/>
      <c r="CR3082" s="627"/>
      <c r="CS3082" s="627"/>
      <c r="CT3082" s="627"/>
      <c r="CU3082" s="627"/>
      <c r="CV3082" s="627"/>
      <c r="CW3082" s="627"/>
      <c r="CX3082" s="627"/>
      <c r="CZ3082" s="407" t="s">
        <v>75</v>
      </c>
      <c r="DA3082" s="406" t="s">
        <v>569</v>
      </c>
      <c r="DB3082" s="406" t="str">
        <f t="shared" si="496"/>
        <v>Nilphamari CDC</v>
      </c>
      <c r="DC3082" s="566"/>
      <c r="DD3082"/>
      <c r="DE3082" s="407" t="s">
        <v>75</v>
      </c>
      <c r="DF3082" s="406" t="s">
        <v>569</v>
      </c>
      <c r="DG3082" s="406" t="str">
        <f t="shared" si="497"/>
        <v>Nilphamari CDC</v>
      </c>
      <c r="DH3082" s="566"/>
      <c r="DI3082"/>
      <c r="DJ3082" s="407" t="s">
        <v>75</v>
      </c>
      <c r="DK3082" s="406" t="s">
        <v>569</v>
      </c>
      <c r="DL3082" s="406" t="str">
        <f t="shared" si="498"/>
        <v>Nilphamari CDC</v>
      </c>
      <c r="DM3082" s="566"/>
      <c r="DN3082"/>
      <c r="DO3082" s="407" t="s">
        <v>75</v>
      </c>
      <c r="DP3082" s="406" t="s">
        <v>569</v>
      </c>
      <c r="DQ3082" s="406" t="str">
        <f t="shared" si="499"/>
        <v>Nilphamari CDC</v>
      </c>
      <c r="DR3082" s="566"/>
    </row>
    <row r="3083" spans="1:122" ht="15" hidden="1" x14ac:dyDescent="0.25">
      <c r="A3083" s="407" t="s">
        <v>77</v>
      </c>
      <c r="B3083" s="406" t="s">
        <v>569</v>
      </c>
      <c r="C3083" s="406" t="str">
        <f t="shared" si="486"/>
        <v>Rangpur CDC</v>
      </c>
      <c r="D3083" s="626"/>
      <c r="E3083" s="626"/>
      <c r="F3083" s="626"/>
      <c r="G3083" s="626"/>
      <c r="H3083" s="626"/>
      <c r="I3083" s="626"/>
      <c r="J3083" s="626"/>
      <c r="K3083" s="626"/>
      <c r="L3083" s="626"/>
      <c r="M3083" s="626"/>
      <c r="N3083" s="626"/>
      <c r="O3083" s="626"/>
      <c r="P3083" s="626"/>
      <c r="Q3083" s="626"/>
      <c r="R3083" s="626"/>
      <c r="U3083" s="407" t="s">
        <v>77</v>
      </c>
      <c r="V3083" s="406" t="s">
        <v>569</v>
      </c>
      <c r="W3083" s="406" t="str">
        <f t="shared" si="487"/>
        <v>Rangpur CDC</v>
      </c>
      <c r="X3083" s="626"/>
      <c r="Y3083" s="626"/>
      <c r="Z3083" s="626"/>
      <c r="AA3083" s="626"/>
      <c r="AB3083" s="626"/>
      <c r="AC3083" s="626"/>
      <c r="AD3083" s="626"/>
      <c r="AE3083" s="626"/>
      <c r="AF3083" s="626"/>
      <c r="AG3083" s="626"/>
      <c r="AH3083" s="626"/>
      <c r="AI3083" s="626"/>
      <c r="AJ3083" s="626"/>
      <c r="AK3083" s="626"/>
      <c r="AL3083" s="626"/>
      <c r="AO3083" s="407" t="s">
        <v>77</v>
      </c>
      <c r="AP3083" s="406" t="s">
        <v>569</v>
      </c>
      <c r="AQ3083" s="406" t="str">
        <f t="shared" si="488"/>
        <v>Rangpur CDC</v>
      </c>
      <c r="AR3083" s="627"/>
      <c r="AS3083" s="627"/>
      <c r="AT3083" s="627"/>
      <c r="AU3083" s="627"/>
      <c r="AV3083" s="627"/>
      <c r="AW3083" s="627"/>
      <c r="AX3083" s="627"/>
      <c r="AY3083" s="627"/>
      <c r="AZ3083" s="627"/>
      <c r="BA3083" s="627"/>
      <c r="BB3083" s="627"/>
      <c r="BC3083" s="627"/>
      <c r="BD3083" s="627"/>
      <c r="BE3083" s="627"/>
      <c r="BF3083" s="627"/>
      <c r="BH3083" s="407" t="s">
        <v>77</v>
      </c>
      <c r="BI3083" s="406" t="s">
        <v>569</v>
      </c>
      <c r="BJ3083" s="406" t="str">
        <f t="shared" si="489"/>
        <v>Rangpur CDC</v>
      </c>
      <c r="BK3083" s="627"/>
      <c r="BL3083" s="627"/>
      <c r="BM3083" s="627"/>
      <c r="BN3083" s="627"/>
      <c r="BO3083" s="627"/>
      <c r="BP3083" s="627"/>
      <c r="BQ3083" s="627"/>
      <c r="BR3083" s="627"/>
      <c r="BS3083" s="627"/>
      <c r="BT3083" s="627"/>
      <c r="BU3083" s="627"/>
      <c r="BV3083" s="627"/>
      <c r="BW3083" s="627"/>
      <c r="BX3083" s="627"/>
      <c r="BY3083" s="627"/>
      <c r="CA3083" s="407" t="s">
        <v>77</v>
      </c>
      <c r="CB3083" s="406" t="s">
        <v>569</v>
      </c>
      <c r="CC3083" s="406" t="str">
        <f t="shared" si="490"/>
        <v>Rangpur CDC</v>
      </c>
      <c r="CD3083" s="627"/>
      <c r="CE3083" s="627"/>
      <c r="CF3083" s="627"/>
      <c r="CG3083" s="627"/>
      <c r="CH3083" s="627"/>
      <c r="CI3083" s="627"/>
      <c r="CJ3083" s="627"/>
      <c r="CK3083" s="627"/>
      <c r="CN3083" s="407" t="s">
        <v>77</v>
      </c>
      <c r="CO3083" s="406" t="s">
        <v>569</v>
      </c>
      <c r="CP3083" s="406" t="str">
        <f t="shared" si="491"/>
        <v>Rangpur CDC</v>
      </c>
      <c r="CQ3083" s="627"/>
      <c r="CR3083" s="627"/>
      <c r="CS3083" s="627"/>
      <c r="CT3083" s="627"/>
      <c r="CU3083" s="627"/>
      <c r="CV3083" s="627"/>
      <c r="CW3083" s="627"/>
      <c r="CX3083" s="627"/>
      <c r="CZ3083" s="407" t="s">
        <v>77</v>
      </c>
      <c r="DA3083" s="406" t="s">
        <v>569</v>
      </c>
      <c r="DB3083" s="406" t="str">
        <f t="shared" si="496"/>
        <v>Rangpur CDC</v>
      </c>
      <c r="DC3083" s="566"/>
      <c r="DD3083"/>
      <c r="DE3083" s="407" t="s">
        <v>77</v>
      </c>
      <c r="DF3083" s="406" t="s">
        <v>569</v>
      </c>
      <c r="DG3083" s="406" t="str">
        <f t="shared" si="497"/>
        <v>Rangpur CDC</v>
      </c>
      <c r="DH3083" s="566"/>
      <c r="DI3083"/>
      <c r="DJ3083" s="407" t="s">
        <v>77</v>
      </c>
      <c r="DK3083" s="406" t="s">
        <v>569</v>
      </c>
      <c r="DL3083" s="406" t="str">
        <f t="shared" si="498"/>
        <v>Rangpur CDC</v>
      </c>
      <c r="DM3083" s="566"/>
      <c r="DN3083"/>
      <c r="DO3083" s="407" t="s">
        <v>77</v>
      </c>
      <c r="DP3083" s="406" t="s">
        <v>569</v>
      </c>
      <c r="DQ3083" s="406" t="str">
        <f t="shared" si="499"/>
        <v>Rangpur CDC</v>
      </c>
      <c r="DR3083" s="566"/>
    </row>
    <row r="3084" spans="1:122" ht="15" hidden="1" x14ac:dyDescent="0.25">
      <c r="A3084" s="407" t="s">
        <v>78</v>
      </c>
      <c r="B3084" s="406" t="s">
        <v>569</v>
      </c>
      <c r="C3084" s="406" t="str">
        <f t="shared" si="486"/>
        <v>Thakurgaon CDC</v>
      </c>
      <c r="D3084" s="626"/>
      <c r="E3084" s="626"/>
      <c r="F3084" s="626"/>
      <c r="G3084" s="626"/>
      <c r="H3084" s="626"/>
      <c r="I3084" s="626"/>
      <c r="J3084" s="626"/>
      <c r="K3084" s="626"/>
      <c r="L3084" s="626"/>
      <c r="M3084" s="626"/>
      <c r="N3084" s="626"/>
      <c r="O3084" s="626"/>
      <c r="P3084" s="626"/>
      <c r="Q3084" s="626"/>
      <c r="R3084" s="626"/>
      <c r="U3084" s="407" t="s">
        <v>78</v>
      </c>
      <c r="V3084" s="406" t="s">
        <v>569</v>
      </c>
      <c r="W3084" s="406" t="str">
        <f t="shared" si="487"/>
        <v>Thakurgaon CDC</v>
      </c>
      <c r="X3084" s="626"/>
      <c r="Y3084" s="626"/>
      <c r="Z3084" s="626"/>
      <c r="AA3084" s="626"/>
      <c r="AB3084" s="626"/>
      <c r="AC3084" s="626"/>
      <c r="AD3084" s="626"/>
      <c r="AE3084" s="626"/>
      <c r="AF3084" s="626"/>
      <c r="AG3084" s="626"/>
      <c r="AH3084" s="626"/>
      <c r="AI3084" s="626"/>
      <c r="AJ3084" s="626"/>
      <c r="AK3084" s="626"/>
      <c r="AL3084" s="626"/>
      <c r="AO3084" s="407" t="s">
        <v>78</v>
      </c>
      <c r="AP3084" s="406" t="s">
        <v>569</v>
      </c>
      <c r="AQ3084" s="406" t="str">
        <f t="shared" si="488"/>
        <v>Thakurgaon CDC</v>
      </c>
      <c r="AR3084" s="627"/>
      <c r="AS3084" s="627"/>
      <c r="AT3084" s="627"/>
      <c r="AU3084" s="627"/>
      <c r="AV3084" s="627"/>
      <c r="AW3084" s="627"/>
      <c r="AX3084" s="627"/>
      <c r="AY3084" s="627"/>
      <c r="AZ3084" s="627"/>
      <c r="BA3084" s="627"/>
      <c r="BB3084" s="627"/>
      <c r="BC3084" s="627"/>
      <c r="BD3084" s="627"/>
      <c r="BE3084" s="627"/>
      <c r="BF3084" s="627"/>
      <c r="BH3084" s="407" t="s">
        <v>78</v>
      </c>
      <c r="BI3084" s="406" t="s">
        <v>569</v>
      </c>
      <c r="BJ3084" s="406" t="str">
        <f t="shared" si="489"/>
        <v>Thakurgaon CDC</v>
      </c>
      <c r="BK3084" s="627"/>
      <c r="BL3084" s="627"/>
      <c r="BM3084" s="627"/>
      <c r="BN3084" s="627"/>
      <c r="BO3084" s="627"/>
      <c r="BP3084" s="627"/>
      <c r="BQ3084" s="627"/>
      <c r="BR3084" s="627"/>
      <c r="BS3084" s="627"/>
      <c r="BT3084" s="627"/>
      <c r="BU3084" s="627"/>
      <c r="BV3084" s="627"/>
      <c r="BW3084" s="627"/>
      <c r="BX3084" s="627"/>
      <c r="BY3084" s="627"/>
      <c r="CA3084" s="407" t="s">
        <v>78</v>
      </c>
      <c r="CB3084" s="406" t="s">
        <v>569</v>
      </c>
      <c r="CC3084" s="406" t="str">
        <f t="shared" si="490"/>
        <v>Thakurgaon CDC</v>
      </c>
      <c r="CD3084" s="628"/>
      <c r="CE3084" s="628"/>
      <c r="CF3084" s="628"/>
      <c r="CG3084" s="628"/>
      <c r="CH3084" s="628"/>
      <c r="CI3084" s="628"/>
      <c r="CJ3084" s="628"/>
      <c r="CK3084" s="628"/>
      <c r="CN3084" s="407" t="s">
        <v>78</v>
      </c>
      <c r="CO3084" s="406" t="s">
        <v>569</v>
      </c>
      <c r="CP3084" s="406" t="str">
        <f t="shared" si="491"/>
        <v>Thakurgaon CDC</v>
      </c>
      <c r="CQ3084" s="628"/>
      <c r="CR3084" s="628"/>
      <c r="CS3084" s="628"/>
      <c r="CT3084" s="628"/>
      <c r="CU3084" s="628"/>
      <c r="CV3084" s="628"/>
      <c r="CW3084" s="628"/>
      <c r="CX3084" s="628"/>
      <c r="CZ3084" s="407" t="s">
        <v>78</v>
      </c>
      <c r="DA3084" s="406" t="s">
        <v>569</v>
      </c>
      <c r="DB3084" s="406" t="str">
        <f t="shared" si="496"/>
        <v>Thakurgaon CDC</v>
      </c>
      <c r="DC3084" s="566"/>
      <c r="DD3084"/>
      <c r="DE3084" s="407" t="s">
        <v>78</v>
      </c>
      <c r="DF3084" s="406" t="s">
        <v>569</v>
      </c>
      <c r="DG3084" s="406" t="str">
        <f t="shared" si="497"/>
        <v>Thakurgaon CDC</v>
      </c>
      <c r="DH3084" s="566"/>
      <c r="DI3084"/>
      <c r="DJ3084" s="407" t="s">
        <v>78</v>
      </c>
      <c r="DK3084" s="406" t="s">
        <v>569</v>
      </c>
      <c r="DL3084" s="406" t="str">
        <f t="shared" si="498"/>
        <v>Thakurgaon CDC</v>
      </c>
      <c r="DM3084" s="566"/>
      <c r="DN3084"/>
      <c r="DO3084" s="407" t="s">
        <v>78</v>
      </c>
      <c r="DP3084" s="406" t="s">
        <v>569</v>
      </c>
      <c r="DQ3084" s="406" t="str">
        <f t="shared" si="499"/>
        <v>Thakurgaon CDC</v>
      </c>
      <c r="DR3084" s="566"/>
    </row>
    <row r="3085" spans="1:122" ht="15" hidden="1" x14ac:dyDescent="0.25">
      <c r="A3085" s="407" t="s">
        <v>80</v>
      </c>
      <c r="B3085" s="406" t="s">
        <v>569</v>
      </c>
      <c r="C3085" s="406" t="str">
        <f t="shared" si="486"/>
        <v>Moulvibazar CDC</v>
      </c>
      <c r="D3085" s="626"/>
      <c r="E3085" s="626"/>
      <c r="F3085" s="626"/>
      <c r="G3085" s="626"/>
      <c r="H3085" s="626"/>
      <c r="I3085" s="626"/>
      <c r="J3085" s="626"/>
      <c r="K3085" s="626"/>
      <c r="L3085" s="626"/>
      <c r="M3085" s="626"/>
      <c r="N3085" s="626"/>
      <c r="O3085" s="626"/>
      <c r="P3085" s="626"/>
      <c r="Q3085" s="626"/>
      <c r="R3085" s="626"/>
      <c r="U3085" s="407" t="s">
        <v>80</v>
      </c>
      <c r="V3085" s="406" t="s">
        <v>569</v>
      </c>
      <c r="W3085" s="406" t="str">
        <f t="shared" si="487"/>
        <v>Moulvibazar CDC</v>
      </c>
      <c r="X3085" s="626"/>
      <c r="Y3085" s="626"/>
      <c r="Z3085" s="626"/>
      <c r="AA3085" s="626"/>
      <c r="AB3085" s="626"/>
      <c r="AC3085" s="626"/>
      <c r="AD3085" s="626"/>
      <c r="AE3085" s="626"/>
      <c r="AF3085" s="626"/>
      <c r="AG3085" s="626"/>
      <c r="AH3085" s="626"/>
      <c r="AI3085" s="626"/>
      <c r="AJ3085" s="626"/>
      <c r="AK3085" s="626"/>
      <c r="AL3085" s="626"/>
      <c r="AO3085" s="407" t="s">
        <v>80</v>
      </c>
      <c r="AP3085" s="406" t="s">
        <v>569</v>
      </c>
      <c r="AQ3085" s="406" t="str">
        <f t="shared" si="488"/>
        <v>Moulvibazar CDC</v>
      </c>
      <c r="AR3085" s="627"/>
      <c r="AS3085" s="627"/>
      <c r="AT3085" s="627"/>
      <c r="AU3085" s="627"/>
      <c r="AV3085" s="627"/>
      <c r="AW3085" s="627"/>
      <c r="AX3085" s="627"/>
      <c r="AY3085" s="627"/>
      <c r="AZ3085" s="627"/>
      <c r="BA3085" s="627"/>
      <c r="BB3085" s="627"/>
      <c r="BC3085" s="627"/>
      <c r="BD3085" s="627"/>
      <c r="BE3085" s="627"/>
      <c r="BF3085" s="627"/>
      <c r="BH3085" s="407" t="s">
        <v>80</v>
      </c>
      <c r="BI3085" s="406" t="s">
        <v>569</v>
      </c>
      <c r="BJ3085" s="406" t="str">
        <f t="shared" si="489"/>
        <v>Moulvibazar CDC</v>
      </c>
      <c r="BK3085" s="627"/>
      <c r="BL3085" s="627"/>
      <c r="BM3085" s="627"/>
      <c r="BN3085" s="627"/>
      <c r="BO3085" s="627"/>
      <c r="BP3085" s="627"/>
      <c r="BQ3085" s="627"/>
      <c r="BR3085" s="627"/>
      <c r="BS3085" s="627"/>
      <c r="BT3085" s="627"/>
      <c r="BU3085" s="627"/>
      <c r="BV3085" s="627"/>
      <c r="BW3085" s="627"/>
      <c r="BX3085" s="627"/>
      <c r="BY3085" s="627"/>
      <c r="CA3085" s="407" t="s">
        <v>80</v>
      </c>
      <c r="CB3085" s="406" t="s">
        <v>569</v>
      </c>
      <c r="CC3085" s="406" t="str">
        <f t="shared" si="490"/>
        <v>Moulvibazar CDC</v>
      </c>
      <c r="CD3085" s="627"/>
      <c r="CE3085" s="627"/>
      <c r="CF3085" s="627"/>
      <c r="CG3085" s="627"/>
      <c r="CH3085" s="627"/>
      <c r="CI3085" s="627"/>
      <c r="CJ3085" s="627"/>
      <c r="CK3085" s="627"/>
      <c r="CN3085" s="407" t="s">
        <v>80</v>
      </c>
      <c r="CO3085" s="406" t="s">
        <v>569</v>
      </c>
      <c r="CP3085" s="406" t="str">
        <f t="shared" si="491"/>
        <v>Moulvibazar CDC</v>
      </c>
      <c r="CQ3085" s="627"/>
      <c r="CR3085" s="627"/>
      <c r="CS3085" s="627"/>
      <c r="CT3085" s="627"/>
      <c r="CU3085" s="627"/>
      <c r="CV3085" s="627"/>
      <c r="CW3085" s="627"/>
      <c r="CX3085" s="627"/>
      <c r="CZ3085" s="407" t="s">
        <v>80</v>
      </c>
      <c r="DA3085" s="406" t="s">
        <v>569</v>
      </c>
      <c r="DB3085" s="406" t="str">
        <f t="shared" si="496"/>
        <v>Moulvibazar CDC</v>
      </c>
      <c r="DC3085" s="566"/>
      <c r="DD3085"/>
      <c r="DE3085" s="407" t="s">
        <v>80</v>
      </c>
      <c r="DF3085" s="406" t="s">
        <v>569</v>
      </c>
      <c r="DG3085" s="406" t="str">
        <f t="shared" si="497"/>
        <v>Moulvibazar CDC</v>
      </c>
      <c r="DH3085" s="566"/>
      <c r="DI3085"/>
      <c r="DJ3085" s="407" t="s">
        <v>80</v>
      </c>
      <c r="DK3085" s="406" t="s">
        <v>569</v>
      </c>
      <c r="DL3085" s="406" t="str">
        <f t="shared" si="498"/>
        <v>Moulvibazar CDC</v>
      </c>
      <c r="DM3085" s="566"/>
      <c r="DN3085"/>
      <c r="DO3085" s="407" t="s">
        <v>80</v>
      </c>
      <c r="DP3085" s="406" t="s">
        <v>569</v>
      </c>
      <c r="DQ3085" s="406" t="str">
        <f t="shared" si="499"/>
        <v>Moulvibazar CDC</v>
      </c>
      <c r="DR3085" s="566"/>
    </row>
    <row r="3086" spans="1:122" ht="15" hidden="1" x14ac:dyDescent="0.25">
      <c r="A3086" s="407" t="s">
        <v>81</v>
      </c>
      <c r="B3086" s="406" t="s">
        <v>569</v>
      </c>
      <c r="C3086" s="406" t="str">
        <f t="shared" si="486"/>
        <v>Sunamganj CDC</v>
      </c>
      <c r="D3086" s="626"/>
      <c r="E3086" s="626"/>
      <c r="F3086" s="626"/>
      <c r="G3086" s="626"/>
      <c r="H3086" s="626"/>
      <c r="I3086" s="626"/>
      <c r="J3086" s="626"/>
      <c r="K3086" s="626"/>
      <c r="L3086" s="626"/>
      <c r="M3086" s="626"/>
      <c r="N3086" s="626"/>
      <c r="O3086" s="626"/>
      <c r="P3086" s="626"/>
      <c r="Q3086" s="626"/>
      <c r="R3086" s="626"/>
      <c r="U3086" s="407" t="s">
        <v>81</v>
      </c>
      <c r="V3086" s="406" t="s">
        <v>569</v>
      </c>
      <c r="W3086" s="406" t="str">
        <f t="shared" si="487"/>
        <v>Sunamganj CDC</v>
      </c>
      <c r="X3086" s="626"/>
      <c r="Y3086" s="626"/>
      <c r="Z3086" s="626"/>
      <c r="AA3086" s="626"/>
      <c r="AB3086" s="626"/>
      <c r="AC3086" s="626"/>
      <c r="AD3086" s="626"/>
      <c r="AE3086" s="626"/>
      <c r="AF3086" s="626"/>
      <c r="AG3086" s="626"/>
      <c r="AH3086" s="626"/>
      <c r="AI3086" s="626"/>
      <c r="AJ3086" s="626"/>
      <c r="AK3086" s="626"/>
      <c r="AL3086" s="626"/>
      <c r="AO3086" s="407" t="s">
        <v>81</v>
      </c>
      <c r="AP3086" s="406" t="s">
        <v>569</v>
      </c>
      <c r="AQ3086" s="406" t="str">
        <f t="shared" si="488"/>
        <v>Sunamganj CDC</v>
      </c>
      <c r="AR3086" s="627"/>
      <c r="AS3086" s="627"/>
      <c r="AT3086" s="627"/>
      <c r="AU3086" s="627"/>
      <c r="AV3086" s="627"/>
      <c r="AW3086" s="627"/>
      <c r="AX3086" s="627"/>
      <c r="AY3086" s="627"/>
      <c r="AZ3086" s="627"/>
      <c r="BA3086" s="627"/>
      <c r="BB3086" s="627"/>
      <c r="BC3086" s="627"/>
      <c r="BD3086" s="627"/>
      <c r="BE3086" s="627"/>
      <c r="BF3086" s="627"/>
      <c r="BH3086" s="407" t="s">
        <v>81</v>
      </c>
      <c r="BI3086" s="406" t="s">
        <v>569</v>
      </c>
      <c r="BJ3086" s="406" t="str">
        <f t="shared" si="489"/>
        <v>Sunamganj CDC</v>
      </c>
      <c r="BK3086" s="627"/>
      <c r="BL3086" s="627"/>
      <c r="BM3086" s="627"/>
      <c r="BN3086" s="627"/>
      <c r="BO3086" s="627"/>
      <c r="BP3086" s="627"/>
      <c r="BQ3086" s="627"/>
      <c r="BR3086" s="627"/>
      <c r="BS3086" s="627"/>
      <c r="BT3086" s="627"/>
      <c r="BU3086" s="627"/>
      <c r="BV3086" s="627"/>
      <c r="BW3086" s="627"/>
      <c r="BX3086" s="627"/>
      <c r="BY3086" s="627"/>
      <c r="CA3086" s="407" t="s">
        <v>81</v>
      </c>
      <c r="CB3086" s="406" t="s">
        <v>569</v>
      </c>
      <c r="CC3086" s="406" t="str">
        <f t="shared" si="490"/>
        <v>Sunamganj CDC</v>
      </c>
      <c r="CD3086" s="627"/>
      <c r="CE3086" s="627"/>
      <c r="CF3086" s="627"/>
      <c r="CG3086" s="627"/>
      <c r="CH3086" s="627"/>
      <c r="CI3086" s="627"/>
      <c r="CJ3086" s="627"/>
      <c r="CK3086" s="627"/>
      <c r="CN3086" s="407" t="s">
        <v>81</v>
      </c>
      <c r="CO3086" s="406" t="s">
        <v>569</v>
      </c>
      <c r="CP3086" s="406" t="str">
        <f t="shared" si="491"/>
        <v>Sunamganj CDC</v>
      </c>
      <c r="CQ3086" s="627"/>
      <c r="CR3086" s="627"/>
      <c r="CS3086" s="627"/>
      <c r="CT3086" s="627"/>
      <c r="CU3086" s="627"/>
      <c r="CV3086" s="627"/>
      <c r="CW3086" s="627"/>
      <c r="CX3086" s="627"/>
      <c r="CZ3086" s="407" t="s">
        <v>81</v>
      </c>
      <c r="DA3086" s="406" t="s">
        <v>569</v>
      </c>
      <c r="DB3086" s="406" t="str">
        <f t="shared" si="496"/>
        <v>Sunamganj CDC</v>
      </c>
      <c r="DC3086" s="566"/>
      <c r="DD3086"/>
      <c r="DE3086" s="407" t="s">
        <v>81</v>
      </c>
      <c r="DF3086" s="406" t="s">
        <v>569</v>
      </c>
      <c r="DG3086" s="406" t="str">
        <f t="shared" si="497"/>
        <v>Sunamganj CDC</v>
      </c>
      <c r="DH3086" s="566"/>
      <c r="DI3086"/>
      <c r="DJ3086" s="407" t="s">
        <v>81</v>
      </c>
      <c r="DK3086" s="406" t="s">
        <v>569</v>
      </c>
      <c r="DL3086" s="406" t="str">
        <f t="shared" si="498"/>
        <v>Sunamganj CDC</v>
      </c>
      <c r="DM3086" s="566"/>
      <c r="DN3086"/>
      <c r="DO3086" s="407" t="s">
        <v>81</v>
      </c>
      <c r="DP3086" s="406" t="s">
        <v>569</v>
      </c>
      <c r="DQ3086" s="406" t="str">
        <f t="shared" si="499"/>
        <v>Sunamganj CDC</v>
      </c>
      <c r="DR3086" s="566"/>
    </row>
    <row r="3087" spans="1:122" ht="15" hidden="1" x14ac:dyDescent="0.25">
      <c r="A3087" s="407" t="s">
        <v>82</v>
      </c>
      <c r="B3087" s="406" t="s">
        <v>569</v>
      </c>
      <c r="C3087" s="406" t="str">
        <f t="shared" si="486"/>
        <v>Sylhet CDC</v>
      </c>
      <c r="D3087" s="626"/>
      <c r="E3087" s="626"/>
      <c r="F3087" s="626"/>
      <c r="G3087" s="626"/>
      <c r="H3087" s="626"/>
      <c r="I3087" s="626"/>
      <c r="J3087" s="626"/>
      <c r="K3087" s="626"/>
      <c r="L3087" s="626"/>
      <c r="M3087" s="626"/>
      <c r="N3087" s="626"/>
      <c r="O3087" s="626"/>
      <c r="P3087" s="626"/>
      <c r="Q3087" s="626"/>
      <c r="R3087" s="626"/>
      <c r="U3087" s="407" t="s">
        <v>82</v>
      </c>
      <c r="V3087" s="406" t="s">
        <v>569</v>
      </c>
      <c r="W3087" s="406" t="str">
        <f t="shared" si="487"/>
        <v>Sylhet CDC</v>
      </c>
      <c r="X3087" s="626"/>
      <c r="Y3087" s="626"/>
      <c r="Z3087" s="626"/>
      <c r="AA3087" s="626"/>
      <c r="AB3087" s="626"/>
      <c r="AC3087" s="626"/>
      <c r="AD3087" s="626"/>
      <c r="AE3087" s="626"/>
      <c r="AF3087" s="626"/>
      <c r="AG3087" s="626"/>
      <c r="AH3087" s="626"/>
      <c r="AI3087" s="626"/>
      <c r="AJ3087" s="626"/>
      <c r="AK3087" s="626"/>
      <c r="AL3087" s="626"/>
      <c r="AO3087" s="407" t="s">
        <v>82</v>
      </c>
      <c r="AP3087" s="406" t="s">
        <v>569</v>
      </c>
      <c r="AQ3087" s="406" t="str">
        <f t="shared" si="488"/>
        <v>Sylhet CDC</v>
      </c>
      <c r="AR3087" s="627"/>
      <c r="AS3087" s="627"/>
      <c r="AT3087" s="627"/>
      <c r="AU3087" s="627"/>
      <c r="AV3087" s="627"/>
      <c r="AW3087" s="627"/>
      <c r="AX3087" s="627"/>
      <c r="AY3087" s="627"/>
      <c r="AZ3087" s="627"/>
      <c r="BA3087" s="627"/>
      <c r="BB3087" s="627"/>
      <c r="BC3087" s="627"/>
      <c r="BD3087" s="627"/>
      <c r="BE3087" s="627"/>
      <c r="BF3087" s="627"/>
      <c r="BH3087" s="407" t="s">
        <v>82</v>
      </c>
      <c r="BI3087" s="406" t="s">
        <v>569</v>
      </c>
      <c r="BJ3087" s="406" t="str">
        <f t="shared" si="489"/>
        <v>Sylhet CDC</v>
      </c>
      <c r="BK3087" s="627"/>
      <c r="BL3087" s="627"/>
      <c r="BM3087" s="627"/>
      <c r="BN3087" s="627"/>
      <c r="BO3087" s="627"/>
      <c r="BP3087" s="627"/>
      <c r="BQ3087" s="627"/>
      <c r="BR3087" s="627"/>
      <c r="BS3087" s="627"/>
      <c r="BT3087" s="627"/>
      <c r="BU3087" s="627"/>
      <c r="BV3087" s="627"/>
      <c r="BW3087" s="627"/>
      <c r="BX3087" s="627"/>
      <c r="BY3087" s="627"/>
      <c r="CA3087" s="407" t="s">
        <v>82</v>
      </c>
      <c r="CB3087" s="406" t="s">
        <v>569</v>
      </c>
      <c r="CC3087" s="406" t="str">
        <f t="shared" si="490"/>
        <v>Sylhet CDC</v>
      </c>
      <c r="CD3087" s="627"/>
      <c r="CE3087" s="627"/>
      <c r="CF3087" s="627"/>
      <c r="CG3087" s="627"/>
      <c r="CH3087" s="627"/>
      <c r="CI3087" s="627"/>
      <c r="CJ3087" s="627"/>
      <c r="CK3087" s="627"/>
      <c r="CN3087" s="407" t="s">
        <v>82</v>
      </c>
      <c r="CO3087" s="406" t="s">
        <v>569</v>
      </c>
      <c r="CP3087" s="406" t="str">
        <f t="shared" si="491"/>
        <v>Sylhet CDC</v>
      </c>
      <c r="CQ3087" s="627"/>
      <c r="CR3087" s="627"/>
      <c r="CS3087" s="627"/>
      <c r="CT3087" s="627"/>
      <c r="CU3087" s="627"/>
      <c r="CV3087" s="627"/>
      <c r="CW3087" s="627"/>
      <c r="CX3087" s="627"/>
      <c r="CZ3087" s="407" t="s">
        <v>82</v>
      </c>
      <c r="DA3087" s="406" t="s">
        <v>569</v>
      </c>
      <c r="DB3087" s="406" t="str">
        <f t="shared" si="496"/>
        <v>Sylhet CDC</v>
      </c>
      <c r="DC3087" s="566"/>
      <c r="DD3087"/>
      <c r="DE3087" s="407" t="s">
        <v>82</v>
      </c>
      <c r="DF3087" s="406" t="s">
        <v>569</v>
      </c>
      <c r="DG3087" s="406" t="str">
        <f t="shared" si="497"/>
        <v>Sylhet CDC</v>
      </c>
      <c r="DH3087" s="566"/>
      <c r="DI3087"/>
      <c r="DJ3087" s="407" t="s">
        <v>82</v>
      </c>
      <c r="DK3087" s="406" t="s">
        <v>569</v>
      </c>
      <c r="DL3087" s="406" t="str">
        <f t="shared" si="498"/>
        <v>Sylhet CDC</v>
      </c>
      <c r="DM3087" s="566"/>
      <c r="DN3087"/>
      <c r="DO3087" s="407" t="s">
        <v>82</v>
      </c>
      <c r="DP3087" s="406" t="s">
        <v>569</v>
      </c>
      <c r="DQ3087" s="406" t="str">
        <f t="shared" si="499"/>
        <v>Sylhet CDC</v>
      </c>
      <c r="DR3087" s="566"/>
    </row>
    <row r="3088" spans="1:122" hidden="1" x14ac:dyDescent="0.25"/>
  </sheetData>
  <sheetProtection algorithmName="SHA-512" hashValue="MVbY0Upx+8fROWFIab6G5NTHUXcJgSOdpo7jx7vuUSe9oATcIlemyKRpfPnkIkpP2/MnQ1CUyPRD3WAI/Fn+lQ==" saltValue="VYcST8qPVg7z5lWcQ/1ToQ==" spinCount="100000" sheet="1" autoFilter="0"/>
  <mergeCells count="2830">
    <mergeCell ref="F380:F382"/>
    <mergeCell ref="P380:S380"/>
    <mergeCell ref="T380:W380"/>
    <mergeCell ref="P381:Q381"/>
    <mergeCell ref="R381:S381"/>
    <mergeCell ref="T381:U381"/>
    <mergeCell ref="V381:W381"/>
    <mergeCell ref="P382:Q382"/>
    <mergeCell ref="R382:S382"/>
    <mergeCell ref="T382:U382"/>
    <mergeCell ref="K1673:L1673"/>
    <mergeCell ref="M1605:N1605"/>
    <mergeCell ref="G1674:H1674"/>
    <mergeCell ref="I1674:J1674"/>
    <mergeCell ref="K1674:L1674"/>
    <mergeCell ref="M1674:N1674"/>
    <mergeCell ref="M1606:N1606"/>
    <mergeCell ref="G1672:J1672"/>
    <mergeCell ref="K1672:N1672"/>
    <mergeCell ref="G1673:H1673"/>
    <mergeCell ref="G1671:W1671"/>
    <mergeCell ref="I1673:J1673"/>
    <mergeCell ref="I1503:N1503"/>
    <mergeCell ref="M1673:N1673"/>
    <mergeCell ref="I1538:J1538"/>
    <mergeCell ref="K1538:L1538"/>
    <mergeCell ref="M1538:N1538"/>
    <mergeCell ref="G1604:J1604"/>
    <mergeCell ref="K1604:N1604"/>
    <mergeCell ref="G1605:H1605"/>
    <mergeCell ref="G1535:W1535"/>
    <mergeCell ref="P1604:S1604"/>
    <mergeCell ref="T1604:W1604"/>
    <mergeCell ref="P1605:Q1605"/>
    <mergeCell ref="R1605:S1605"/>
    <mergeCell ref="T1605:U1605"/>
    <mergeCell ref="V1605:W1605"/>
    <mergeCell ref="G1536:J1536"/>
    <mergeCell ref="K1536:N1536"/>
    <mergeCell ref="G1537:H1537"/>
    <mergeCell ref="P1606:Q1606"/>
    <mergeCell ref="R1606:S1606"/>
    <mergeCell ref="T1606:U1606"/>
    <mergeCell ref="V1606:W1606"/>
    <mergeCell ref="G1603:W1603"/>
    <mergeCell ref="P1672:S1672"/>
    <mergeCell ref="T1672:W1672"/>
    <mergeCell ref="K1605:L1605"/>
    <mergeCell ref="G1629:H1629"/>
    <mergeCell ref="L1629:N1630"/>
    <mergeCell ref="I1537:J1537"/>
    <mergeCell ref="K1537:L1537"/>
    <mergeCell ref="M1537:N1537"/>
    <mergeCell ref="B1567:W1567"/>
    <mergeCell ref="B1568:W1568"/>
    <mergeCell ref="V1538:W1538"/>
    <mergeCell ref="F1536:F1538"/>
    <mergeCell ref="F1560:H1560"/>
    <mergeCell ref="G1561:H1561"/>
    <mergeCell ref="L1561:N1562"/>
    <mergeCell ref="B1569:C1569"/>
    <mergeCell ref="P1536:S1536"/>
    <mergeCell ref="T1536:W1536"/>
    <mergeCell ref="P1537:Q1537"/>
    <mergeCell ref="R1537:S1537"/>
    <mergeCell ref="T1537:U1537"/>
    <mergeCell ref="V1537:W1537"/>
    <mergeCell ref="P1538:Q1538"/>
    <mergeCell ref="R1538:S1538"/>
    <mergeCell ref="T1538:U1538"/>
    <mergeCell ref="B1468:E1468"/>
    <mergeCell ref="P1468:S1468"/>
    <mergeCell ref="T1468:W1468"/>
    <mergeCell ref="P1469:Q1469"/>
    <mergeCell ref="R1469:S1469"/>
    <mergeCell ref="T1469:U1469"/>
    <mergeCell ref="V1469:W1469"/>
    <mergeCell ref="B1469:C1469"/>
    <mergeCell ref="D1469:E1469"/>
    <mergeCell ref="G1469:H1469"/>
    <mergeCell ref="P1470:Q1470"/>
    <mergeCell ref="R1470:S1470"/>
    <mergeCell ref="T1470:U1470"/>
    <mergeCell ref="V1470:W1470"/>
    <mergeCell ref="F1468:F1470"/>
    <mergeCell ref="G1467:W1467"/>
    <mergeCell ref="I1469:J1469"/>
    <mergeCell ref="K1469:L1469"/>
    <mergeCell ref="M1469:N1469"/>
    <mergeCell ref="I1470:J1470"/>
    <mergeCell ref="G1468:J1468"/>
    <mergeCell ref="K1468:N1468"/>
    <mergeCell ref="G1400:J1400"/>
    <mergeCell ref="K1400:N1400"/>
    <mergeCell ref="G1401:H1401"/>
    <mergeCell ref="I1401:J1401"/>
    <mergeCell ref="B1431:W1431"/>
    <mergeCell ref="R1401:S1401"/>
    <mergeCell ref="T1401:U1401"/>
    <mergeCell ref="V1401:W1401"/>
    <mergeCell ref="B1363:W1363"/>
    <mergeCell ref="I1402:J1402"/>
    <mergeCell ref="K1402:L1402"/>
    <mergeCell ref="M1402:N1402"/>
    <mergeCell ref="R1402:S1402"/>
    <mergeCell ref="T1402:U1402"/>
    <mergeCell ref="V1402:W1402"/>
    <mergeCell ref="F1400:F1402"/>
    <mergeCell ref="G1399:W1399"/>
    <mergeCell ref="K1401:L1401"/>
    <mergeCell ref="M1401:N1401"/>
    <mergeCell ref="P1400:S1400"/>
    <mergeCell ref="T1400:W1400"/>
    <mergeCell ref="P1401:Q1401"/>
    <mergeCell ref="K1332:N1332"/>
    <mergeCell ref="G1333:H1333"/>
    <mergeCell ref="I1333:J1333"/>
    <mergeCell ref="K1333:L1333"/>
    <mergeCell ref="M1333:N1333"/>
    <mergeCell ref="R1334:S1334"/>
    <mergeCell ref="P1402:Q1402"/>
    <mergeCell ref="B1364:W1364"/>
    <mergeCell ref="B1365:C1365"/>
    <mergeCell ref="P1332:S1332"/>
    <mergeCell ref="T1332:W1332"/>
    <mergeCell ref="P1333:Q1333"/>
    <mergeCell ref="R1333:S1333"/>
    <mergeCell ref="T1333:U1333"/>
    <mergeCell ref="V1333:W1333"/>
    <mergeCell ref="P1334:Q1334"/>
    <mergeCell ref="V1334:W1334"/>
    <mergeCell ref="F1332:F1334"/>
    <mergeCell ref="K1265:L1265"/>
    <mergeCell ref="M1265:N1265"/>
    <mergeCell ref="G1266:H1266"/>
    <mergeCell ref="I1266:J1266"/>
    <mergeCell ref="K1266:L1266"/>
    <mergeCell ref="M1266:N1266"/>
    <mergeCell ref="G1265:H1265"/>
    <mergeCell ref="G1332:J1332"/>
    <mergeCell ref="I1265:J1265"/>
    <mergeCell ref="G379:W379"/>
    <mergeCell ref="P448:S448"/>
    <mergeCell ref="T448:W448"/>
    <mergeCell ref="P449:Q449"/>
    <mergeCell ref="R449:S449"/>
    <mergeCell ref="T449:U449"/>
    <mergeCell ref="V449:W449"/>
    <mergeCell ref="P450:Q450"/>
    <mergeCell ref="R450:S450"/>
    <mergeCell ref="G447:W447"/>
    <mergeCell ref="P516:S516"/>
    <mergeCell ref="T516:W516"/>
    <mergeCell ref="P517:Q517"/>
    <mergeCell ref="R517:S517"/>
    <mergeCell ref="T517:U517"/>
    <mergeCell ref="V517:W517"/>
    <mergeCell ref="M517:N517"/>
    <mergeCell ref="G457:H457"/>
    <mergeCell ref="I457:J457"/>
    <mergeCell ref="M1198:N1198"/>
    <mergeCell ref="G1264:J1264"/>
    <mergeCell ref="K1264:N1264"/>
    <mergeCell ref="B1227:W1227"/>
    <mergeCell ref="B1228:W1228"/>
    <mergeCell ref="G1221:H1221"/>
    <mergeCell ref="L1221:N1222"/>
    <mergeCell ref="G1198:H1198"/>
    <mergeCell ref="I1198:J1198"/>
    <mergeCell ref="K1198:L1198"/>
    <mergeCell ref="P1198:Q1198"/>
    <mergeCell ref="R1198:S1198"/>
    <mergeCell ref="T1198:U1198"/>
    <mergeCell ref="V1198:W1198"/>
    <mergeCell ref="F1196:F1198"/>
    <mergeCell ref="P1264:S1264"/>
    <mergeCell ref="T1264:W1264"/>
    <mergeCell ref="F1264:F1266"/>
    <mergeCell ref="G1263:W1263"/>
    <mergeCell ref="G1196:J1196"/>
    <mergeCell ref="K1196:N1196"/>
    <mergeCell ref="G1197:H1197"/>
    <mergeCell ref="I1197:J1197"/>
    <mergeCell ref="K1197:L1197"/>
    <mergeCell ref="M1197:N1197"/>
    <mergeCell ref="F40:F42"/>
    <mergeCell ref="G1130:H1130"/>
    <mergeCell ref="I1130:J1130"/>
    <mergeCell ref="K1130:L1130"/>
    <mergeCell ref="M1130:N1130"/>
    <mergeCell ref="P40:S40"/>
    <mergeCell ref="T40:W40"/>
    <mergeCell ref="P41:Q41"/>
    <mergeCell ref="R41:S41"/>
    <mergeCell ref="T41:U41"/>
    <mergeCell ref="V41:W41"/>
    <mergeCell ref="P109:Q109"/>
    <mergeCell ref="F108:F110"/>
    <mergeCell ref="P110:Q110"/>
    <mergeCell ref="R110:S110"/>
    <mergeCell ref="T110:U110"/>
    <mergeCell ref="V110:W110"/>
    <mergeCell ref="I109:J109"/>
    <mergeCell ref="K109:L109"/>
    <mergeCell ref="M109:N109"/>
    <mergeCell ref="P176:S176"/>
    <mergeCell ref="T176:W176"/>
    <mergeCell ref="P177:Q177"/>
    <mergeCell ref="R177:S177"/>
    <mergeCell ref="T177:U177"/>
    <mergeCell ref="G1129:H1129"/>
    <mergeCell ref="I1129:J1129"/>
    <mergeCell ref="K1129:L1129"/>
    <mergeCell ref="M1129:N1129"/>
    <mergeCell ref="V177:W177"/>
    <mergeCell ref="G39:W39"/>
    <mergeCell ref="R109:S109"/>
    <mergeCell ref="T109:U109"/>
    <mergeCell ref="V109:W109"/>
    <mergeCell ref="P108:S108"/>
    <mergeCell ref="T108:W108"/>
    <mergeCell ref="G107:W107"/>
    <mergeCell ref="G108:J108"/>
    <mergeCell ref="K108:N108"/>
    <mergeCell ref="G109:H109"/>
    <mergeCell ref="R178:S178"/>
    <mergeCell ref="T178:U178"/>
    <mergeCell ref="V178:W178"/>
    <mergeCell ref="G1062:H1062"/>
    <mergeCell ref="I1062:J1062"/>
    <mergeCell ref="K1062:L1062"/>
    <mergeCell ref="M1062:N1062"/>
    <mergeCell ref="P1062:Q1062"/>
    <mergeCell ref="R1062:S1062"/>
    <mergeCell ref="T450:U450"/>
    <mergeCell ref="G1128:J1128"/>
    <mergeCell ref="K1128:N1128"/>
    <mergeCell ref="B1091:W1091"/>
    <mergeCell ref="B1092:W1092"/>
    <mergeCell ref="B1093:C1093"/>
    <mergeCell ref="D1093:H1093"/>
    <mergeCell ref="E1117:F1117"/>
    <mergeCell ref="E1109:F1109"/>
    <mergeCell ref="E1111:F1111"/>
    <mergeCell ref="E1103:F1103"/>
    <mergeCell ref="T1062:U1062"/>
    <mergeCell ref="V1062:W1062"/>
    <mergeCell ref="F1060:F1062"/>
    <mergeCell ref="P1128:S1128"/>
    <mergeCell ref="T1128:W1128"/>
    <mergeCell ref="G1127:W1127"/>
    <mergeCell ref="F1128:F1130"/>
    <mergeCell ref="G1060:J1060"/>
    <mergeCell ref="K1060:N1060"/>
    <mergeCell ref="G1061:H1061"/>
    <mergeCell ref="K1061:L1061"/>
    <mergeCell ref="M1061:N1061"/>
    <mergeCell ref="F176:F178"/>
    <mergeCell ref="G175:W175"/>
    <mergeCell ref="P244:S244"/>
    <mergeCell ref="T244:W244"/>
    <mergeCell ref="P245:Q245"/>
    <mergeCell ref="R245:S245"/>
    <mergeCell ref="T245:U245"/>
    <mergeCell ref="P178:Q178"/>
    <mergeCell ref="T246:U246"/>
    <mergeCell ref="V246:W246"/>
    <mergeCell ref="F244:F246"/>
    <mergeCell ref="K245:L245"/>
    <mergeCell ref="M245:N245"/>
    <mergeCell ref="G246:H246"/>
    <mergeCell ref="I246:J246"/>
    <mergeCell ref="K246:L246"/>
    <mergeCell ref="M246:N246"/>
    <mergeCell ref="G245:H245"/>
    <mergeCell ref="P312:S312"/>
    <mergeCell ref="T312:W312"/>
    <mergeCell ref="P313:Q313"/>
    <mergeCell ref="R313:S313"/>
    <mergeCell ref="G993:H993"/>
    <mergeCell ref="I993:J993"/>
    <mergeCell ref="K993:L993"/>
    <mergeCell ref="M993:N993"/>
    <mergeCell ref="B955:W955"/>
    <mergeCell ref="V450:W450"/>
    <mergeCell ref="I994:J994"/>
    <mergeCell ref="K994:L994"/>
    <mergeCell ref="M994:N994"/>
    <mergeCell ref="D994:E994"/>
    <mergeCell ref="B992:E992"/>
    <mergeCell ref="P992:S992"/>
    <mergeCell ref="B993:C993"/>
    <mergeCell ref="D993:E993"/>
    <mergeCell ref="T992:W992"/>
    <mergeCell ref="P993:Q993"/>
    <mergeCell ref="R993:S993"/>
    <mergeCell ref="T993:U993"/>
    <mergeCell ref="V993:W993"/>
    <mergeCell ref="P994:Q994"/>
    <mergeCell ref="R994:S994"/>
    <mergeCell ref="T994:U994"/>
    <mergeCell ref="V994:W994"/>
    <mergeCell ref="G991:W991"/>
    <mergeCell ref="F992:F994"/>
    <mergeCell ref="G992:J992"/>
    <mergeCell ref="K992:N992"/>
    <mergeCell ref="G924:J924"/>
    <mergeCell ref="K924:N924"/>
    <mergeCell ref="G925:H925"/>
    <mergeCell ref="I925:J925"/>
    <mergeCell ref="G950:H950"/>
    <mergeCell ref="B956:W956"/>
    <mergeCell ref="B957:C957"/>
    <mergeCell ref="D957:H957"/>
    <mergeCell ref="P924:S924"/>
    <mergeCell ref="T924:W924"/>
    <mergeCell ref="P925:Q925"/>
    <mergeCell ref="R925:S925"/>
    <mergeCell ref="T925:U925"/>
    <mergeCell ref="V925:W925"/>
    <mergeCell ref="P926:Q926"/>
    <mergeCell ref="R926:S926"/>
    <mergeCell ref="T926:U926"/>
    <mergeCell ref="V926:W926"/>
    <mergeCell ref="F924:F926"/>
    <mergeCell ref="I857:J857"/>
    <mergeCell ref="K857:L857"/>
    <mergeCell ref="M857:N857"/>
    <mergeCell ref="D889:H889"/>
    <mergeCell ref="I889:N889"/>
    <mergeCell ref="B887:W887"/>
    <mergeCell ref="O881:V884"/>
    <mergeCell ref="T857:U857"/>
    <mergeCell ref="F880:H880"/>
    <mergeCell ref="G881:H881"/>
    <mergeCell ref="L881:N882"/>
    <mergeCell ref="E875:F875"/>
    <mergeCell ref="E876:F876"/>
    <mergeCell ref="E877:F877"/>
    <mergeCell ref="E878:F878"/>
    <mergeCell ref="E866:F866"/>
    <mergeCell ref="E867:F867"/>
    <mergeCell ref="V857:W857"/>
    <mergeCell ref="P858:Q858"/>
    <mergeCell ref="R858:S858"/>
    <mergeCell ref="T858:U858"/>
    <mergeCell ref="V858:W858"/>
    <mergeCell ref="F856:F858"/>
    <mergeCell ref="P856:S856"/>
    <mergeCell ref="T856:W856"/>
    <mergeCell ref="P857:Q857"/>
    <mergeCell ref="R857:S857"/>
    <mergeCell ref="I790:J790"/>
    <mergeCell ref="K790:L790"/>
    <mergeCell ref="M790:N790"/>
    <mergeCell ref="K925:L925"/>
    <mergeCell ref="M925:N925"/>
    <mergeCell ref="G856:J856"/>
    <mergeCell ref="K856:N856"/>
    <mergeCell ref="G857:H857"/>
    <mergeCell ref="G882:H882"/>
    <mergeCell ref="G855:W855"/>
    <mergeCell ref="G923:W923"/>
    <mergeCell ref="G722:H722"/>
    <mergeCell ref="I722:J722"/>
    <mergeCell ref="K722:L722"/>
    <mergeCell ref="M722:N722"/>
    <mergeCell ref="G788:J788"/>
    <mergeCell ref="K788:N788"/>
    <mergeCell ref="B752:W752"/>
    <mergeCell ref="B753:C753"/>
    <mergeCell ref="R722:S722"/>
    <mergeCell ref="T722:U722"/>
    <mergeCell ref="V722:W722"/>
    <mergeCell ref="F720:F722"/>
    <mergeCell ref="P721:Q721"/>
    <mergeCell ref="F744:H744"/>
    <mergeCell ref="I721:J721"/>
    <mergeCell ref="K721:L721"/>
    <mergeCell ref="M721:N721"/>
    <mergeCell ref="R721:S721"/>
    <mergeCell ref="T721:U721"/>
    <mergeCell ref="D753:H753"/>
    <mergeCell ref="I753:N753"/>
    <mergeCell ref="P722:Q722"/>
    <mergeCell ref="G745:H745"/>
    <mergeCell ref="R314:S314"/>
    <mergeCell ref="T314:U314"/>
    <mergeCell ref="T518:U518"/>
    <mergeCell ref="R585:S585"/>
    <mergeCell ref="T585:U585"/>
    <mergeCell ref="K653:L653"/>
    <mergeCell ref="V314:W314"/>
    <mergeCell ref="P788:S788"/>
    <mergeCell ref="T788:W788"/>
    <mergeCell ref="F788:F790"/>
    <mergeCell ref="G787:W787"/>
    <mergeCell ref="G720:J720"/>
    <mergeCell ref="K720:N720"/>
    <mergeCell ref="G721:H721"/>
    <mergeCell ref="P518:Q518"/>
    <mergeCell ref="R518:S518"/>
    <mergeCell ref="V518:W518"/>
    <mergeCell ref="G515:W515"/>
    <mergeCell ref="P584:S584"/>
    <mergeCell ref="T584:W584"/>
    <mergeCell ref="G517:H517"/>
    <mergeCell ref="I517:J517"/>
    <mergeCell ref="K517:L517"/>
    <mergeCell ref="I518:J518"/>
    <mergeCell ref="K518:L518"/>
    <mergeCell ref="M518:N518"/>
    <mergeCell ref="M653:N653"/>
    <mergeCell ref="G654:H654"/>
    <mergeCell ref="I654:J654"/>
    <mergeCell ref="K654:L654"/>
    <mergeCell ref="M654:N654"/>
    <mergeCell ref="G653:H653"/>
    <mergeCell ref="I653:J653"/>
    <mergeCell ref="F312:F314"/>
    <mergeCell ref="F448:F450"/>
    <mergeCell ref="F516:F518"/>
    <mergeCell ref="F584:F586"/>
    <mergeCell ref="G583:W583"/>
    <mergeCell ref="P652:S652"/>
    <mergeCell ref="T652:W652"/>
    <mergeCell ref="G651:W651"/>
    <mergeCell ref="G586:H586"/>
    <mergeCell ref="I586:J586"/>
    <mergeCell ref="P653:Q653"/>
    <mergeCell ref="R653:S653"/>
    <mergeCell ref="T653:U653"/>
    <mergeCell ref="V653:W653"/>
    <mergeCell ref="P654:Q654"/>
    <mergeCell ref="R654:S654"/>
    <mergeCell ref="T654:U654"/>
    <mergeCell ref="V654:W654"/>
    <mergeCell ref="K586:L586"/>
    <mergeCell ref="M586:N586"/>
    <mergeCell ref="G652:J652"/>
    <mergeCell ref="K652:N652"/>
    <mergeCell ref="G609:H609"/>
    <mergeCell ref="L609:N610"/>
    <mergeCell ref="J618:K618"/>
    <mergeCell ref="M618:N618"/>
    <mergeCell ref="I619:N619"/>
    <mergeCell ref="I617:N617"/>
    <mergeCell ref="E496:F496"/>
    <mergeCell ref="E497:F497"/>
    <mergeCell ref="G584:J584"/>
    <mergeCell ref="K584:N584"/>
    <mergeCell ref="G585:H585"/>
    <mergeCell ref="I585:J585"/>
    <mergeCell ref="K585:L585"/>
    <mergeCell ref="M585:N585"/>
    <mergeCell ref="B584:E584"/>
    <mergeCell ref="B585:C585"/>
    <mergeCell ref="I490:J490"/>
    <mergeCell ref="B484:H484"/>
    <mergeCell ref="I484:N484"/>
    <mergeCell ref="E494:F494"/>
    <mergeCell ref="E495:F495"/>
    <mergeCell ref="B485:H485"/>
    <mergeCell ref="I485:L485"/>
    <mergeCell ref="M485:N485"/>
    <mergeCell ref="K314:L314"/>
    <mergeCell ref="M314:N314"/>
    <mergeCell ref="L316:U316"/>
    <mergeCell ref="L473:N474"/>
    <mergeCell ref="P585:Q585"/>
    <mergeCell ref="G448:J448"/>
    <mergeCell ref="K448:N448"/>
    <mergeCell ref="G449:H449"/>
    <mergeCell ref="I449:J449"/>
    <mergeCell ref="K449:L449"/>
    <mergeCell ref="G380:J380"/>
    <mergeCell ref="V585:W585"/>
    <mergeCell ref="P586:Q586"/>
    <mergeCell ref="R586:S586"/>
    <mergeCell ref="T586:U586"/>
    <mergeCell ref="V586:W586"/>
    <mergeCell ref="M449:N449"/>
    <mergeCell ref="G516:J516"/>
    <mergeCell ref="K516:N516"/>
    <mergeCell ref="G490:H490"/>
    <mergeCell ref="I413:N413"/>
    <mergeCell ref="K313:L313"/>
    <mergeCell ref="M313:N313"/>
    <mergeCell ref="G314:H314"/>
    <mergeCell ref="I314:J314"/>
    <mergeCell ref="K380:N380"/>
    <mergeCell ref="G381:H381"/>
    <mergeCell ref="I381:J381"/>
    <mergeCell ref="K381:L381"/>
    <mergeCell ref="M381:N381"/>
    <mergeCell ref="P720:S720"/>
    <mergeCell ref="T720:W720"/>
    <mergeCell ref="G719:W719"/>
    <mergeCell ref="F676:H676"/>
    <mergeCell ref="G677:H677"/>
    <mergeCell ref="E672:F672"/>
    <mergeCell ref="E673:F673"/>
    <mergeCell ref="E674:F674"/>
    <mergeCell ref="B720:E720"/>
    <mergeCell ref="U692:W694"/>
    <mergeCell ref="K177:L177"/>
    <mergeCell ref="M177:N177"/>
    <mergeCell ref="G178:H178"/>
    <mergeCell ref="I178:J178"/>
    <mergeCell ref="K178:L178"/>
    <mergeCell ref="M178:N178"/>
    <mergeCell ref="I177:J177"/>
    <mergeCell ref="L133:N134"/>
    <mergeCell ref="B140:W140"/>
    <mergeCell ref="B141:C141"/>
    <mergeCell ref="O133:V136"/>
    <mergeCell ref="G134:H134"/>
    <mergeCell ref="D141:H141"/>
    <mergeCell ref="I141:N141"/>
    <mergeCell ref="V721:W721"/>
    <mergeCell ref="L677:N678"/>
    <mergeCell ref="S659:T661"/>
    <mergeCell ref="U659:W661"/>
    <mergeCell ref="G660:J660"/>
    <mergeCell ref="G1697:H1697"/>
    <mergeCell ref="L1697:N1698"/>
    <mergeCell ref="O1697:V1700"/>
    <mergeCell ref="G1698:H1698"/>
    <mergeCell ref="P789:Q789"/>
    <mergeCell ref="G40:J40"/>
    <mergeCell ref="K40:N40"/>
    <mergeCell ref="G41:H41"/>
    <mergeCell ref="I41:J41"/>
    <mergeCell ref="K41:L41"/>
    <mergeCell ref="M41:N41"/>
    <mergeCell ref="R789:S789"/>
    <mergeCell ref="T789:U789"/>
    <mergeCell ref="V789:W789"/>
    <mergeCell ref="P790:Q790"/>
    <mergeCell ref="R790:S790"/>
    <mergeCell ref="T790:U790"/>
    <mergeCell ref="V790:W790"/>
    <mergeCell ref="T1060:W1060"/>
    <mergeCell ref="P1061:Q1061"/>
    <mergeCell ref="R1061:S1061"/>
    <mergeCell ref="E1691:F1691"/>
    <mergeCell ref="E1692:F1692"/>
    <mergeCell ref="V1061:W1061"/>
    <mergeCell ref="V1129:W1129"/>
    <mergeCell ref="R1130:S1130"/>
    <mergeCell ref="T1130:U1130"/>
    <mergeCell ref="I1061:J1061"/>
    <mergeCell ref="E1693:F1693"/>
    <mergeCell ref="E1694:F1694"/>
    <mergeCell ref="B1696:C1696"/>
    <mergeCell ref="D1696:E1696"/>
    <mergeCell ref="F1696:H1696"/>
    <mergeCell ref="T1061:U1061"/>
    <mergeCell ref="P1129:Q1129"/>
    <mergeCell ref="R1129:S1129"/>
    <mergeCell ref="T1129:U1129"/>
    <mergeCell ref="P1130:Q1130"/>
    <mergeCell ref="V1130:W1130"/>
    <mergeCell ref="P1196:S1196"/>
    <mergeCell ref="T1196:W1196"/>
    <mergeCell ref="P1197:Q1197"/>
    <mergeCell ref="R1197:S1197"/>
    <mergeCell ref="T1197:U1197"/>
    <mergeCell ref="V1197:W1197"/>
    <mergeCell ref="G1195:W1195"/>
    <mergeCell ref="F1152:H1152"/>
    <mergeCell ref="G1153:H1153"/>
    <mergeCell ref="E1684:F1684"/>
    <mergeCell ref="E1685:F1685"/>
    <mergeCell ref="E1686:F1686"/>
    <mergeCell ref="E1687:F1687"/>
    <mergeCell ref="E1689:F1689"/>
    <mergeCell ref="E1690:F1690"/>
    <mergeCell ref="G1059:W1059"/>
    <mergeCell ref="P1265:Q1265"/>
    <mergeCell ref="R1265:S1265"/>
    <mergeCell ref="T1265:U1265"/>
    <mergeCell ref="V1265:W1265"/>
    <mergeCell ref="P1266:Q1266"/>
    <mergeCell ref="R1266:S1266"/>
    <mergeCell ref="T1266:U1266"/>
    <mergeCell ref="V1266:W1266"/>
    <mergeCell ref="U1203:W1205"/>
    <mergeCell ref="G1331:W1331"/>
    <mergeCell ref="P1673:Q1673"/>
    <mergeCell ref="R1673:S1673"/>
    <mergeCell ref="T1673:U1673"/>
    <mergeCell ref="V1673:W1673"/>
    <mergeCell ref="P1674:Q1674"/>
    <mergeCell ref="R1674:S1674"/>
    <mergeCell ref="T1674:U1674"/>
    <mergeCell ref="V1674:W1674"/>
    <mergeCell ref="F1628:H1628"/>
    <mergeCell ref="U1679:W1681"/>
    <mergeCell ref="G1680:J1680"/>
    <mergeCell ref="G1681:H1681"/>
    <mergeCell ref="I1681:J1681"/>
    <mergeCell ref="E1682:F1682"/>
    <mergeCell ref="E1683:F1683"/>
    <mergeCell ref="M1679:N1681"/>
    <mergeCell ref="F1672:F1674"/>
    <mergeCell ref="D1674:E1674"/>
    <mergeCell ref="B1679:D1681"/>
    <mergeCell ref="E1679:F1681"/>
    <mergeCell ref="G1679:J1679"/>
    <mergeCell ref="K1679:L1681"/>
    <mergeCell ref="L1676:U1676"/>
    <mergeCell ref="O1679:P1681"/>
    <mergeCell ref="Q1679:R1681"/>
    <mergeCell ref="S1679:T1681"/>
    <mergeCell ref="B1672:E1672"/>
    <mergeCell ref="B1673:C1673"/>
    <mergeCell ref="D1673:E1673"/>
    <mergeCell ref="B1674:C1674"/>
    <mergeCell ref="B1628:C1628"/>
    <mergeCell ref="D1628:E1628"/>
    <mergeCell ref="E1668:F1668"/>
    <mergeCell ref="E1669:F1669"/>
    <mergeCell ref="E1664:F1664"/>
    <mergeCell ref="E1665:F1665"/>
    <mergeCell ref="O1629:V1632"/>
    <mergeCell ref="G1630:H1630"/>
    <mergeCell ref="E1621:F1621"/>
    <mergeCell ref="E1622:F1622"/>
    <mergeCell ref="E1623:F1623"/>
    <mergeCell ref="E1624:F1624"/>
    <mergeCell ref="E1625:F1625"/>
    <mergeCell ref="E1626:F1626"/>
    <mergeCell ref="E1614:F1614"/>
    <mergeCell ref="E1615:F1615"/>
    <mergeCell ref="E1616:F1616"/>
    <mergeCell ref="E1617:F1617"/>
    <mergeCell ref="E1618:F1618"/>
    <mergeCell ref="E1619:F1619"/>
    <mergeCell ref="O1611:P1613"/>
    <mergeCell ref="Q1611:R1613"/>
    <mergeCell ref="S1611:T1613"/>
    <mergeCell ref="U1611:W1613"/>
    <mergeCell ref="G1612:J1612"/>
    <mergeCell ref="G1613:H1613"/>
    <mergeCell ref="I1613:J1613"/>
    <mergeCell ref="B1611:D1613"/>
    <mergeCell ref="E1611:F1613"/>
    <mergeCell ref="G1611:J1611"/>
    <mergeCell ref="K1611:L1613"/>
    <mergeCell ref="M1611:N1613"/>
    <mergeCell ref="G1606:H1606"/>
    <mergeCell ref="I1606:J1606"/>
    <mergeCell ref="K1606:L1606"/>
    <mergeCell ref="F1604:F1606"/>
    <mergeCell ref="I1605:J1605"/>
    <mergeCell ref="B1605:C1605"/>
    <mergeCell ref="D1605:E1605"/>
    <mergeCell ref="B1606:C1606"/>
    <mergeCell ref="D1606:E1606"/>
    <mergeCell ref="B1560:C1560"/>
    <mergeCell ref="D1560:E1560"/>
    <mergeCell ref="E1600:F1600"/>
    <mergeCell ref="E1601:F1601"/>
    <mergeCell ref="E1596:F1596"/>
    <mergeCell ref="E1597:F1597"/>
    <mergeCell ref="O1561:V1564"/>
    <mergeCell ref="G1562:H1562"/>
    <mergeCell ref="E1553:F1553"/>
    <mergeCell ref="E1554:F1554"/>
    <mergeCell ref="E1555:F1555"/>
    <mergeCell ref="E1556:F1556"/>
    <mergeCell ref="E1557:F1557"/>
    <mergeCell ref="E1558:F1558"/>
    <mergeCell ref="E1546:F1546"/>
    <mergeCell ref="E1547:F1547"/>
    <mergeCell ref="E1548:F1548"/>
    <mergeCell ref="E1549:F1549"/>
    <mergeCell ref="E1550:F1550"/>
    <mergeCell ref="E1551:F1551"/>
    <mergeCell ref="O1543:P1545"/>
    <mergeCell ref="Q1543:R1545"/>
    <mergeCell ref="S1543:T1545"/>
    <mergeCell ref="U1543:W1545"/>
    <mergeCell ref="G1544:J1544"/>
    <mergeCell ref="G1545:H1545"/>
    <mergeCell ref="I1545:J1545"/>
    <mergeCell ref="E1543:F1545"/>
    <mergeCell ref="G1543:J1543"/>
    <mergeCell ref="K1543:L1545"/>
    <mergeCell ref="M1543:N1545"/>
    <mergeCell ref="G1538:H1538"/>
    <mergeCell ref="B1538:C1538"/>
    <mergeCell ref="B1492:C1492"/>
    <mergeCell ref="D1492:E1492"/>
    <mergeCell ref="F1492:H1492"/>
    <mergeCell ref="G1493:H1493"/>
    <mergeCell ref="L1493:N1494"/>
    <mergeCell ref="D1538:E1538"/>
    <mergeCell ref="E1528:F1528"/>
    <mergeCell ref="E1529:F1529"/>
    <mergeCell ref="E1530:F1530"/>
    <mergeCell ref="E1531:F1531"/>
    <mergeCell ref="O1493:V1496"/>
    <mergeCell ref="G1494:H1494"/>
    <mergeCell ref="E1485:F1485"/>
    <mergeCell ref="E1486:F1486"/>
    <mergeCell ref="E1487:F1487"/>
    <mergeCell ref="E1488:F1488"/>
    <mergeCell ref="E1489:F1489"/>
    <mergeCell ref="E1490:F1490"/>
    <mergeCell ref="E1478:F1478"/>
    <mergeCell ref="E1479:F1479"/>
    <mergeCell ref="E1480:F1480"/>
    <mergeCell ref="E1481:F1481"/>
    <mergeCell ref="E1482:F1482"/>
    <mergeCell ref="E1483:F1483"/>
    <mergeCell ref="O1475:P1477"/>
    <mergeCell ref="Q1475:R1477"/>
    <mergeCell ref="S1475:T1477"/>
    <mergeCell ref="U1475:W1477"/>
    <mergeCell ref="G1476:J1476"/>
    <mergeCell ref="G1477:H1477"/>
    <mergeCell ref="I1477:J1477"/>
    <mergeCell ref="B1475:D1477"/>
    <mergeCell ref="E1475:F1477"/>
    <mergeCell ref="G1475:J1475"/>
    <mergeCell ref="K1475:L1477"/>
    <mergeCell ref="M1475:N1477"/>
    <mergeCell ref="G1470:H1470"/>
    <mergeCell ref="B1470:C1470"/>
    <mergeCell ref="K1470:L1470"/>
    <mergeCell ref="M1470:N1470"/>
    <mergeCell ref="D1470:E1470"/>
    <mergeCell ref="B1424:C1424"/>
    <mergeCell ref="D1424:E1424"/>
    <mergeCell ref="F1424:H1424"/>
    <mergeCell ref="G1425:H1425"/>
    <mergeCell ref="L1425:N1426"/>
    <mergeCell ref="O1425:V1428"/>
    <mergeCell ref="G1426:H1426"/>
    <mergeCell ref="E1417:F1417"/>
    <mergeCell ref="E1418:F1418"/>
    <mergeCell ref="E1419:F1419"/>
    <mergeCell ref="E1420:F1420"/>
    <mergeCell ref="E1421:F1421"/>
    <mergeCell ref="E1422:F1422"/>
    <mergeCell ref="E1410:F1410"/>
    <mergeCell ref="E1411:F1411"/>
    <mergeCell ref="E1412:F1412"/>
    <mergeCell ref="E1413:F1413"/>
    <mergeCell ref="E1414:F1414"/>
    <mergeCell ref="E1415:F1415"/>
    <mergeCell ref="O1407:P1409"/>
    <mergeCell ref="Q1407:R1409"/>
    <mergeCell ref="S1407:T1409"/>
    <mergeCell ref="U1407:W1409"/>
    <mergeCell ref="G1408:J1408"/>
    <mergeCell ref="G1409:H1409"/>
    <mergeCell ref="I1409:J1409"/>
    <mergeCell ref="D1402:E1402"/>
    <mergeCell ref="B1407:D1409"/>
    <mergeCell ref="E1407:F1409"/>
    <mergeCell ref="G1407:J1407"/>
    <mergeCell ref="K1407:L1409"/>
    <mergeCell ref="M1407:N1409"/>
    <mergeCell ref="G1402:H1402"/>
    <mergeCell ref="B1400:E1400"/>
    <mergeCell ref="B1401:C1401"/>
    <mergeCell ref="D1401:E1401"/>
    <mergeCell ref="B1402:C1402"/>
    <mergeCell ref="B1356:C1356"/>
    <mergeCell ref="D1356:E1356"/>
    <mergeCell ref="E1396:F1396"/>
    <mergeCell ref="E1397:F1397"/>
    <mergeCell ref="E1392:F1392"/>
    <mergeCell ref="E1393:F1393"/>
    <mergeCell ref="F1356:H1356"/>
    <mergeCell ref="G1357:H1357"/>
    <mergeCell ref="L1357:N1358"/>
    <mergeCell ref="O1357:V1360"/>
    <mergeCell ref="G1358:H1358"/>
    <mergeCell ref="E1349:F1349"/>
    <mergeCell ref="E1350:F1350"/>
    <mergeCell ref="E1351:F1351"/>
    <mergeCell ref="E1352:F1352"/>
    <mergeCell ref="E1353:F1353"/>
    <mergeCell ref="E1354:F1354"/>
    <mergeCell ref="E1343:F1343"/>
    <mergeCell ref="E1344:F1344"/>
    <mergeCell ref="E1345:F1345"/>
    <mergeCell ref="E1346:F1346"/>
    <mergeCell ref="E1347:F1347"/>
    <mergeCell ref="B1334:C1334"/>
    <mergeCell ref="O1339:P1341"/>
    <mergeCell ref="E1342:F1342"/>
    <mergeCell ref="Q1339:R1341"/>
    <mergeCell ref="S1339:T1341"/>
    <mergeCell ref="U1339:W1341"/>
    <mergeCell ref="G1340:J1340"/>
    <mergeCell ref="G1341:H1341"/>
    <mergeCell ref="I1341:J1341"/>
    <mergeCell ref="T1334:U1334"/>
    <mergeCell ref="E1339:F1341"/>
    <mergeCell ref="G1339:J1339"/>
    <mergeCell ref="K1339:L1341"/>
    <mergeCell ref="M1339:N1341"/>
    <mergeCell ref="G1334:H1334"/>
    <mergeCell ref="I1334:J1334"/>
    <mergeCell ref="K1334:L1334"/>
    <mergeCell ref="M1334:N1334"/>
    <mergeCell ref="B1288:C1288"/>
    <mergeCell ref="D1288:E1288"/>
    <mergeCell ref="F1288:H1288"/>
    <mergeCell ref="G1289:H1289"/>
    <mergeCell ref="L1289:N1290"/>
    <mergeCell ref="D1334:E1334"/>
    <mergeCell ref="E1324:F1324"/>
    <mergeCell ref="E1325:F1325"/>
    <mergeCell ref="E1326:F1326"/>
    <mergeCell ref="E1327:F1327"/>
    <mergeCell ref="O1289:V1292"/>
    <mergeCell ref="G1290:H1290"/>
    <mergeCell ref="E1281:F1281"/>
    <mergeCell ref="E1282:F1282"/>
    <mergeCell ref="E1283:F1283"/>
    <mergeCell ref="E1284:F1284"/>
    <mergeCell ref="E1285:F1285"/>
    <mergeCell ref="E1286:F1286"/>
    <mergeCell ref="E1274:F1274"/>
    <mergeCell ref="E1275:F1275"/>
    <mergeCell ref="E1276:F1276"/>
    <mergeCell ref="E1277:F1277"/>
    <mergeCell ref="E1278:F1278"/>
    <mergeCell ref="E1279:F1279"/>
    <mergeCell ref="O1271:P1273"/>
    <mergeCell ref="Q1271:R1273"/>
    <mergeCell ref="S1271:T1273"/>
    <mergeCell ref="U1271:W1273"/>
    <mergeCell ref="G1272:J1272"/>
    <mergeCell ref="G1273:H1273"/>
    <mergeCell ref="I1273:J1273"/>
    <mergeCell ref="D1266:E1266"/>
    <mergeCell ref="B1271:D1273"/>
    <mergeCell ref="E1271:F1273"/>
    <mergeCell ref="G1271:J1271"/>
    <mergeCell ref="K1271:L1273"/>
    <mergeCell ref="M1271:N1273"/>
    <mergeCell ref="E1217:F1217"/>
    <mergeCell ref="E1218:F1218"/>
    <mergeCell ref="B1264:E1264"/>
    <mergeCell ref="B1265:C1265"/>
    <mergeCell ref="D1265:E1265"/>
    <mergeCell ref="B1266:C1266"/>
    <mergeCell ref="B1220:C1220"/>
    <mergeCell ref="D1220:E1220"/>
    <mergeCell ref="F1220:H1220"/>
    <mergeCell ref="E1260:F1260"/>
    <mergeCell ref="E1208:F1208"/>
    <mergeCell ref="E1209:F1209"/>
    <mergeCell ref="E1210:F1210"/>
    <mergeCell ref="E1211:F1211"/>
    <mergeCell ref="O1221:V1224"/>
    <mergeCell ref="G1222:H1222"/>
    <mergeCell ref="E1213:F1213"/>
    <mergeCell ref="E1214:F1214"/>
    <mergeCell ref="E1215:F1215"/>
    <mergeCell ref="E1216:F1216"/>
    <mergeCell ref="G1204:J1204"/>
    <mergeCell ref="G1205:H1205"/>
    <mergeCell ref="I1205:J1205"/>
    <mergeCell ref="E1206:F1206"/>
    <mergeCell ref="E1207:F1207"/>
    <mergeCell ref="D1198:E1198"/>
    <mergeCell ref="B1203:D1205"/>
    <mergeCell ref="E1203:F1205"/>
    <mergeCell ref="G1203:J1203"/>
    <mergeCell ref="K1203:L1205"/>
    <mergeCell ref="M1203:N1205"/>
    <mergeCell ref="L1200:U1200"/>
    <mergeCell ref="O1203:P1205"/>
    <mergeCell ref="Q1203:R1205"/>
    <mergeCell ref="S1203:T1205"/>
    <mergeCell ref="B1196:E1196"/>
    <mergeCell ref="B1197:C1197"/>
    <mergeCell ref="D1197:E1197"/>
    <mergeCell ref="B1198:C1198"/>
    <mergeCell ref="B1152:C1152"/>
    <mergeCell ref="D1152:E1152"/>
    <mergeCell ref="E1192:F1192"/>
    <mergeCell ref="E1193:F1193"/>
    <mergeCell ref="E1188:F1188"/>
    <mergeCell ref="E1189:F1189"/>
    <mergeCell ref="L1153:N1154"/>
    <mergeCell ref="O1153:V1156"/>
    <mergeCell ref="G1154:H1154"/>
    <mergeCell ref="E1145:F1145"/>
    <mergeCell ref="E1146:F1146"/>
    <mergeCell ref="E1147:F1147"/>
    <mergeCell ref="E1148:F1148"/>
    <mergeCell ref="E1149:F1149"/>
    <mergeCell ref="E1150:F1150"/>
    <mergeCell ref="E1138:F1138"/>
    <mergeCell ref="E1139:F1139"/>
    <mergeCell ref="E1140:F1140"/>
    <mergeCell ref="E1141:F1141"/>
    <mergeCell ref="E1142:F1142"/>
    <mergeCell ref="E1143:F1143"/>
    <mergeCell ref="O1133:U1133"/>
    <mergeCell ref="O1135:P1137"/>
    <mergeCell ref="Q1135:R1137"/>
    <mergeCell ref="S1135:T1137"/>
    <mergeCell ref="U1135:W1137"/>
    <mergeCell ref="G1136:J1136"/>
    <mergeCell ref="G1137:H1137"/>
    <mergeCell ref="I1137:J1137"/>
    <mergeCell ref="F1084:H1084"/>
    <mergeCell ref="G1085:H1085"/>
    <mergeCell ref="L1085:N1086"/>
    <mergeCell ref="D1130:E1130"/>
    <mergeCell ref="B1135:D1137"/>
    <mergeCell ref="E1135:F1137"/>
    <mergeCell ref="G1135:J1135"/>
    <mergeCell ref="K1135:L1137"/>
    <mergeCell ref="M1135:N1137"/>
    <mergeCell ref="L1132:U1132"/>
    <mergeCell ref="E1080:F1080"/>
    <mergeCell ref="E1081:F1081"/>
    <mergeCell ref="E1082:F1082"/>
    <mergeCell ref="B1128:E1128"/>
    <mergeCell ref="B1129:C1129"/>
    <mergeCell ref="D1129:E1129"/>
    <mergeCell ref="E1120:F1120"/>
    <mergeCell ref="E1121:F1121"/>
    <mergeCell ref="E1122:F1122"/>
    <mergeCell ref="E1123:F1123"/>
    <mergeCell ref="B1130:C1130"/>
    <mergeCell ref="B1084:C1084"/>
    <mergeCell ref="D1084:E1084"/>
    <mergeCell ref="E1071:F1071"/>
    <mergeCell ref="E1072:F1072"/>
    <mergeCell ref="E1073:F1073"/>
    <mergeCell ref="E1074:F1074"/>
    <mergeCell ref="E1075:F1075"/>
    <mergeCell ref="E1124:F1124"/>
    <mergeCell ref="E1125:F1125"/>
    <mergeCell ref="O1085:V1088"/>
    <mergeCell ref="G1086:H1086"/>
    <mergeCell ref="E1077:F1077"/>
    <mergeCell ref="E1078:F1078"/>
    <mergeCell ref="E1079:F1079"/>
    <mergeCell ref="S1067:T1069"/>
    <mergeCell ref="U1067:W1069"/>
    <mergeCell ref="G1068:J1068"/>
    <mergeCell ref="G1069:H1069"/>
    <mergeCell ref="I1069:J1069"/>
    <mergeCell ref="E1070:F1070"/>
    <mergeCell ref="D1062:E1062"/>
    <mergeCell ref="B1067:D1069"/>
    <mergeCell ref="E1067:F1069"/>
    <mergeCell ref="G1067:J1067"/>
    <mergeCell ref="K1067:L1069"/>
    <mergeCell ref="M1067:N1069"/>
    <mergeCell ref="L1064:U1064"/>
    <mergeCell ref="O1065:U1065"/>
    <mergeCell ref="O1067:P1069"/>
    <mergeCell ref="Q1067:R1069"/>
    <mergeCell ref="B1060:E1060"/>
    <mergeCell ref="B1061:C1061"/>
    <mergeCell ref="D1061:E1061"/>
    <mergeCell ref="B1062:C1062"/>
    <mergeCell ref="P1060:S1060"/>
    <mergeCell ref="B1016:C1016"/>
    <mergeCell ref="D1016:E1016"/>
    <mergeCell ref="F1016:H1016"/>
    <mergeCell ref="G1017:H1017"/>
    <mergeCell ref="L1017:N1018"/>
    <mergeCell ref="O1017:V1020"/>
    <mergeCell ref="G1018:H1018"/>
    <mergeCell ref="E1009:F1009"/>
    <mergeCell ref="E1010:F1010"/>
    <mergeCell ref="E1011:F1011"/>
    <mergeCell ref="E1012:F1012"/>
    <mergeCell ref="E1013:F1013"/>
    <mergeCell ref="E1014:F1014"/>
    <mergeCell ref="E1002:F1002"/>
    <mergeCell ref="E1003:F1003"/>
    <mergeCell ref="E1004:F1004"/>
    <mergeCell ref="E1005:F1005"/>
    <mergeCell ref="E1006:F1006"/>
    <mergeCell ref="E1007:F1007"/>
    <mergeCell ref="Q999:R1001"/>
    <mergeCell ref="S999:T1001"/>
    <mergeCell ref="U999:W1001"/>
    <mergeCell ref="G1000:J1000"/>
    <mergeCell ref="G1001:H1001"/>
    <mergeCell ref="I1001:J1001"/>
    <mergeCell ref="B999:D1001"/>
    <mergeCell ref="E999:F1001"/>
    <mergeCell ref="G999:J999"/>
    <mergeCell ref="K999:L1001"/>
    <mergeCell ref="M999:N1001"/>
    <mergeCell ref="G994:H994"/>
    <mergeCell ref="B994:C994"/>
    <mergeCell ref="L996:U996"/>
    <mergeCell ref="O997:U997"/>
    <mergeCell ref="O999:P1001"/>
    <mergeCell ref="B948:C948"/>
    <mergeCell ref="D948:E948"/>
    <mergeCell ref="F948:H948"/>
    <mergeCell ref="G949:H949"/>
    <mergeCell ref="L949:N950"/>
    <mergeCell ref="O949:V952"/>
    <mergeCell ref="E941:F941"/>
    <mergeCell ref="E942:F942"/>
    <mergeCell ref="E943:F943"/>
    <mergeCell ref="E944:F944"/>
    <mergeCell ref="E945:F945"/>
    <mergeCell ref="E946:F946"/>
    <mergeCell ref="E934:F934"/>
    <mergeCell ref="E935:F935"/>
    <mergeCell ref="E936:F936"/>
    <mergeCell ref="E937:F937"/>
    <mergeCell ref="E938:F938"/>
    <mergeCell ref="E939:F939"/>
    <mergeCell ref="O931:P933"/>
    <mergeCell ref="Q931:R933"/>
    <mergeCell ref="S931:T933"/>
    <mergeCell ref="U931:W933"/>
    <mergeCell ref="G932:J932"/>
    <mergeCell ref="G933:H933"/>
    <mergeCell ref="I933:J933"/>
    <mergeCell ref="D926:E926"/>
    <mergeCell ref="B931:D933"/>
    <mergeCell ref="E931:F933"/>
    <mergeCell ref="G931:J931"/>
    <mergeCell ref="K931:L933"/>
    <mergeCell ref="M931:N933"/>
    <mergeCell ref="G926:H926"/>
    <mergeCell ref="I926:J926"/>
    <mergeCell ref="K926:L926"/>
    <mergeCell ref="M926:N926"/>
    <mergeCell ref="B924:E924"/>
    <mergeCell ref="B925:C925"/>
    <mergeCell ref="D925:E925"/>
    <mergeCell ref="B926:C926"/>
    <mergeCell ref="B880:C880"/>
    <mergeCell ref="D880:E880"/>
    <mergeCell ref="B896:D898"/>
    <mergeCell ref="E896:F898"/>
    <mergeCell ref="E915:F915"/>
    <mergeCell ref="E916:F916"/>
    <mergeCell ref="E868:F868"/>
    <mergeCell ref="E869:F869"/>
    <mergeCell ref="E870:F870"/>
    <mergeCell ref="E871:F871"/>
    <mergeCell ref="E873:F873"/>
    <mergeCell ref="E874:F874"/>
    <mergeCell ref="O863:P865"/>
    <mergeCell ref="Q863:R865"/>
    <mergeCell ref="S863:T865"/>
    <mergeCell ref="U863:W865"/>
    <mergeCell ref="G864:J864"/>
    <mergeCell ref="G865:H865"/>
    <mergeCell ref="I865:J865"/>
    <mergeCell ref="D858:E858"/>
    <mergeCell ref="B863:D865"/>
    <mergeCell ref="E863:F865"/>
    <mergeCell ref="G863:J863"/>
    <mergeCell ref="K863:L865"/>
    <mergeCell ref="M863:N865"/>
    <mergeCell ref="G858:H858"/>
    <mergeCell ref="I858:J858"/>
    <mergeCell ref="K858:L858"/>
    <mergeCell ref="M858:N858"/>
    <mergeCell ref="B856:E856"/>
    <mergeCell ref="B857:C857"/>
    <mergeCell ref="D857:E857"/>
    <mergeCell ref="B858:C858"/>
    <mergeCell ref="B812:C812"/>
    <mergeCell ref="D812:E812"/>
    <mergeCell ref="E840:F840"/>
    <mergeCell ref="E841:F841"/>
    <mergeCell ref="E842:F842"/>
    <mergeCell ref="E843:F843"/>
    <mergeCell ref="G813:H813"/>
    <mergeCell ref="L813:N814"/>
    <mergeCell ref="O813:V816"/>
    <mergeCell ref="G814:H814"/>
    <mergeCell ref="E805:F805"/>
    <mergeCell ref="E806:F806"/>
    <mergeCell ref="E807:F807"/>
    <mergeCell ref="E808:F808"/>
    <mergeCell ref="E809:F809"/>
    <mergeCell ref="E799:F799"/>
    <mergeCell ref="E800:F800"/>
    <mergeCell ref="E801:F801"/>
    <mergeCell ref="E802:F802"/>
    <mergeCell ref="E803:F803"/>
    <mergeCell ref="F812:H812"/>
    <mergeCell ref="O795:P797"/>
    <mergeCell ref="Q795:R797"/>
    <mergeCell ref="S795:T797"/>
    <mergeCell ref="U795:W797"/>
    <mergeCell ref="G796:J796"/>
    <mergeCell ref="G797:H797"/>
    <mergeCell ref="I797:J797"/>
    <mergeCell ref="B795:D797"/>
    <mergeCell ref="E795:F797"/>
    <mergeCell ref="G795:J795"/>
    <mergeCell ref="K795:L797"/>
    <mergeCell ref="M795:N797"/>
    <mergeCell ref="G789:H789"/>
    <mergeCell ref="I789:J789"/>
    <mergeCell ref="K789:L789"/>
    <mergeCell ref="M789:N789"/>
    <mergeCell ref="G790:H790"/>
    <mergeCell ref="B790:C790"/>
    <mergeCell ref="B744:C744"/>
    <mergeCell ref="D744:E744"/>
    <mergeCell ref="E777:F777"/>
    <mergeCell ref="E769:F769"/>
    <mergeCell ref="E771:F771"/>
    <mergeCell ref="E784:F784"/>
    <mergeCell ref="D790:E790"/>
    <mergeCell ref="E785:F785"/>
    <mergeCell ref="E772:F772"/>
    <mergeCell ref="E740:F740"/>
    <mergeCell ref="E741:F741"/>
    <mergeCell ref="E742:F742"/>
    <mergeCell ref="B788:E788"/>
    <mergeCell ref="B789:C789"/>
    <mergeCell ref="D789:E789"/>
    <mergeCell ref="E765:F765"/>
    <mergeCell ref="E766:F766"/>
    <mergeCell ref="E767:F767"/>
    <mergeCell ref="E768:F768"/>
    <mergeCell ref="E732:F732"/>
    <mergeCell ref="E733:F733"/>
    <mergeCell ref="E734:F734"/>
    <mergeCell ref="E735:F735"/>
    <mergeCell ref="L745:N746"/>
    <mergeCell ref="O745:V748"/>
    <mergeCell ref="G746:H746"/>
    <mergeCell ref="E737:F737"/>
    <mergeCell ref="E738:F738"/>
    <mergeCell ref="E739:F739"/>
    <mergeCell ref="U727:W729"/>
    <mergeCell ref="G728:J728"/>
    <mergeCell ref="G729:H729"/>
    <mergeCell ref="I729:J729"/>
    <mergeCell ref="E730:F730"/>
    <mergeCell ref="E731:F731"/>
    <mergeCell ref="D722:E722"/>
    <mergeCell ref="B727:D729"/>
    <mergeCell ref="E727:F729"/>
    <mergeCell ref="G727:J727"/>
    <mergeCell ref="K727:L729"/>
    <mergeCell ref="M727:N729"/>
    <mergeCell ref="L724:U724"/>
    <mergeCell ref="O727:P729"/>
    <mergeCell ref="Q727:R729"/>
    <mergeCell ref="S727:T729"/>
    <mergeCell ref="B721:C721"/>
    <mergeCell ref="D721:E721"/>
    <mergeCell ref="B722:C722"/>
    <mergeCell ref="B676:C676"/>
    <mergeCell ref="D676:E676"/>
    <mergeCell ref="E715:F715"/>
    <mergeCell ref="E716:F716"/>
    <mergeCell ref="E717:F717"/>
    <mergeCell ref="E705:F705"/>
    <mergeCell ref="E706:F706"/>
    <mergeCell ref="E663:F663"/>
    <mergeCell ref="E664:F664"/>
    <mergeCell ref="E665:F665"/>
    <mergeCell ref="E666:F666"/>
    <mergeCell ref="E667:F667"/>
    <mergeCell ref="O677:V680"/>
    <mergeCell ref="G678:H678"/>
    <mergeCell ref="E669:F669"/>
    <mergeCell ref="E670:F670"/>
    <mergeCell ref="E671:F671"/>
    <mergeCell ref="O659:P661"/>
    <mergeCell ref="Q659:R661"/>
    <mergeCell ref="G661:H661"/>
    <mergeCell ref="I661:J661"/>
    <mergeCell ref="E662:F662"/>
    <mergeCell ref="D654:E654"/>
    <mergeCell ref="B659:D661"/>
    <mergeCell ref="E659:F661"/>
    <mergeCell ref="G659:J659"/>
    <mergeCell ref="F652:F654"/>
    <mergeCell ref="E605:F605"/>
    <mergeCell ref="E606:F606"/>
    <mergeCell ref="B652:E652"/>
    <mergeCell ref="B653:C653"/>
    <mergeCell ref="D653:E653"/>
    <mergeCell ref="B654:C654"/>
    <mergeCell ref="B608:C608"/>
    <mergeCell ref="D608:E608"/>
    <mergeCell ref="F608:H608"/>
    <mergeCell ref="E645:F645"/>
    <mergeCell ref="E596:F596"/>
    <mergeCell ref="E597:F597"/>
    <mergeCell ref="E598:F598"/>
    <mergeCell ref="E599:F599"/>
    <mergeCell ref="O609:V612"/>
    <mergeCell ref="G610:H610"/>
    <mergeCell ref="E601:F601"/>
    <mergeCell ref="E602:F602"/>
    <mergeCell ref="E603:F603"/>
    <mergeCell ref="E604:F604"/>
    <mergeCell ref="U591:W593"/>
    <mergeCell ref="G592:J592"/>
    <mergeCell ref="G593:H593"/>
    <mergeCell ref="I593:J593"/>
    <mergeCell ref="E594:F594"/>
    <mergeCell ref="E595:F595"/>
    <mergeCell ref="D586:E586"/>
    <mergeCell ref="B591:D593"/>
    <mergeCell ref="E591:F593"/>
    <mergeCell ref="G591:J591"/>
    <mergeCell ref="K591:L593"/>
    <mergeCell ref="M591:N593"/>
    <mergeCell ref="L588:U588"/>
    <mergeCell ref="O591:P593"/>
    <mergeCell ref="Q591:R593"/>
    <mergeCell ref="S591:T593"/>
    <mergeCell ref="D585:E585"/>
    <mergeCell ref="B586:C586"/>
    <mergeCell ref="B540:C540"/>
    <mergeCell ref="D540:E540"/>
    <mergeCell ref="E576:F576"/>
    <mergeCell ref="E577:F577"/>
    <mergeCell ref="E578:F578"/>
    <mergeCell ref="E579:F579"/>
    <mergeCell ref="F540:H540"/>
    <mergeCell ref="G541:H541"/>
    <mergeCell ref="L541:N542"/>
    <mergeCell ref="O541:V544"/>
    <mergeCell ref="G542:H542"/>
    <mergeCell ref="E533:F533"/>
    <mergeCell ref="E534:F534"/>
    <mergeCell ref="E535:F535"/>
    <mergeCell ref="E536:F536"/>
    <mergeCell ref="E537:F537"/>
    <mergeCell ref="E538:F538"/>
    <mergeCell ref="E526:F526"/>
    <mergeCell ref="E527:F527"/>
    <mergeCell ref="E528:F528"/>
    <mergeCell ref="E529:F529"/>
    <mergeCell ref="E530:F530"/>
    <mergeCell ref="E531:F531"/>
    <mergeCell ref="Q523:R525"/>
    <mergeCell ref="S523:T525"/>
    <mergeCell ref="U523:W525"/>
    <mergeCell ref="G524:J524"/>
    <mergeCell ref="G525:H525"/>
    <mergeCell ref="I525:J525"/>
    <mergeCell ref="D518:E518"/>
    <mergeCell ref="B523:D525"/>
    <mergeCell ref="E523:F525"/>
    <mergeCell ref="G523:J523"/>
    <mergeCell ref="K523:L525"/>
    <mergeCell ref="M523:N525"/>
    <mergeCell ref="G518:H518"/>
    <mergeCell ref="L520:U520"/>
    <mergeCell ref="O521:U521"/>
    <mergeCell ref="O523:P525"/>
    <mergeCell ref="E470:F470"/>
    <mergeCell ref="B516:E516"/>
    <mergeCell ref="B517:C517"/>
    <mergeCell ref="D517:E517"/>
    <mergeCell ref="B518:C518"/>
    <mergeCell ref="B472:C472"/>
    <mergeCell ref="D472:E472"/>
    <mergeCell ref="F472:H472"/>
    <mergeCell ref="G473:H473"/>
    <mergeCell ref="E493:F493"/>
    <mergeCell ref="E461:F461"/>
    <mergeCell ref="E462:F462"/>
    <mergeCell ref="E463:F463"/>
    <mergeCell ref="O473:V476"/>
    <mergeCell ref="G474:H474"/>
    <mergeCell ref="E465:F465"/>
    <mergeCell ref="E466:F466"/>
    <mergeCell ref="E467:F467"/>
    <mergeCell ref="E468:F468"/>
    <mergeCell ref="E469:F469"/>
    <mergeCell ref="E458:F458"/>
    <mergeCell ref="E459:F459"/>
    <mergeCell ref="E460:F460"/>
    <mergeCell ref="K450:L450"/>
    <mergeCell ref="M450:N450"/>
    <mergeCell ref="O455:P457"/>
    <mergeCell ref="M455:N457"/>
    <mergeCell ref="G450:H450"/>
    <mergeCell ref="I450:J450"/>
    <mergeCell ref="G456:J456"/>
    <mergeCell ref="Q455:R457"/>
    <mergeCell ref="S455:T457"/>
    <mergeCell ref="U455:W457"/>
    <mergeCell ref="G405:H405"/>
    <mergeCell ref="L405:N406"/>
    <mergeCell ref="D450:E450"/>
    <mergeCell ref="B455:D457"/>
    <mergeCell ref="E455:F457"/>
    <mergeCell ref="G455:J455"/>
    <mergeCell ref="K455:L457"/>
    <mergeCell ref="B448:E448"/>
    <mergeCell ref="B449:C449"/>
    <mergeCell ref="D449:E449"/>
    <mergeCell ref="B450:C450"/>
    <mergeCell ref="B404:C404"/>
    <mergeCell ref="D404:E404"/>
    <mergeCell ref="E432:F432"/>
    <mergeCell ref="E437:F437"/>
    <mergeCell ref="E429:F429"/>
    <mergeCell ref="E431:F431"/>
    <mergeCell ref="O405:V408"/>
    <mergeCell ref="G406:H406"/>
    <mergeCell ref="E397:F397"/>
    <mergeCell ref="E398:F398"/>
    <mergeCell ref="E399:F399"/>
    <mergeCell ref="E400:F400"/>
    <mergeCell ref="E401:F401"/>
    <mergeCell ref="E402:F402"/>
    <mergeCell ref="F404:H404"/>
    <mergeCell ref="E390:F390"/>
    <mergeCell ref="E391:F391"/>
    <mergeCell ref="E392:F392"/>
    <mergeCell ref="E393:F393"/>
    <mergeCell ref="E394:F394"/>
    <mergeCell ref="E395:F395"/>
    <mergeCell ref="O387:P389"/>
    <mergeCell ref="Q387:R389"/>
    <mergeCell ref="S387:T389"/>
    <mergeCell ref="L384:U384"/>
    <mergeCell ref="U387:W389"/>
    <mergeCell ref="V382:W382"/>
    <mergeCell ref="O385:U385"/>
    <mergeCell ref="G387:J387"/>
    <mergeCell ref="K387:L389"/>
    <mergeCell ref="M387:N389"/>
    <mergeCell ref="G382:H382"/>
    <mergeCell ref="B382:C382"/>
    <mergeCell ref="K382:L382"/>
    <mergeCell ref="M382:N382"/>
    <mergeCell ref="G388:J388"/>
    <mergeCell ref="G389:H389"/>
    <mergeCell ref="I389:J389"/>
    <mergeCell ref="B381:C381"/>
    <mergeCell ref="D381:E381"/>
    <mergeCell ref="B336:C336"/>
    <mergeCell ref="D336:E336"/>
    <mergeCell ref="E369:F369"/>
    <mergeCell ref="E375:F375"/>
    <mergeCell ref="F336:H336"/>
    <mergeCell ref="G337:H337"/>
    <mergeCell ref="E374:F374"/>
    <mergeCell ref="E371:F371"/>
    <mergeCell ref="E327:F327"/>
    <mergeCell ref="O337:V340"/>
    <mergeCell ref="G338:H338"/>
    <mergeCell ref="E329:F329"/>
    <mergeCell ref="E330:F330"/>
    <mergeCell ref="E331:F331"/>
    <mergeCell ref="E332:F332"/>
    <mergeCell ref="E333:F333"/>
    <mergeCell ref="E334:F334"/>
    <mergeCell ref="L337:N338"/>
    <mergeCell ref="K319:L321"/>
    <mergeCell ref="M319:N321"/>
    <mergeCell ref="E323:F323"/>
    <mergeCell ref="E324:F324"/>
    <mergeCell ref="E325:F325"/>
    <mergeCell ref="E326:F326"/>
    <mergeCell ref="G320:J320"/>
    <mergeCell ref="G321:H321"/>
    <mergeCell ref="I321:J321"/>
    <mergeCell ref="E322:F322"/>
    <mergeCell ref="E319:F321"/>
    <mergeCell ref="G319:J319"/>
    <mergeCell ref="E306:F306"/>
    <mergeCell ref="E307:F307"/>
    <mergeCell ref="E308:F308"/>
    <mergeCell ref="E296:F296"/>
    <mergeCell ref="E297:F297"/>
    <mergeCell ref="E298:F298"/>
    <mergeCell ref="E303:F303"/>
    <mergeCell ref="E304:F304"/>
    <mergeCell ref="E305:F305"/>
    <mergeCell ref="O319:P321"/>
    <mergeCell ref="G311:W311"/>
    <mergeCell ref="T313:U313"/>
    <mergeCell ref="V313:W313"/>
    <mergeCell ref="P314:Q314"/>
    <mergeCell ref="Q319:R321"/>
    <mergeCell ref="K312:N312"/>
    <mergeCell ref="I313:J313"/>
    <mergeCell ref="S319:T321"/>
    <mergeCell ref="U319:W321"/>
    <mergeCell ref="B314:C314"/>
    <mergeCell ref="G313:H313"/>
    <mergeCell ref="G312:J312"/>
    <mergeCell ref="I281:L281"/>
    <mergeCell ref="G286:H286"/>
    <mergeCell ref="I286:J286"/>
    <mergeCell ref="E300:F300"/>
    <mergeCell ref="E293:F293"/>
    <mergeCell ref="E295:F295"/>
    <mergeCell ref="B313:C313"/>
    <mergeCell ref="B251:D253"/>
    <mergeCell ref="E284:F286"/>
    <mergeCell ref="Q251:R253"/>
    <mergeCell ref="E251:F253"/>
    <mergeCell ref="G251:J251"/>
    <mergeCell ref="K251:L253"/>
    <mergeCell ref="M251:N253"/>
    <mergeCell ref="G284:J284"/>
    <mergeCell ref="B281:H281"/>
    <mergeCell ref="O251:P253"/>
    <mergeCell ref="E301:F301"/>
    <mergeCell ref="E299:F299"/>
    <mergeCell ref="B268:C268"/>
    <mergeCell ref="D268:E268"/>
    <mergeCell ref="F268:H268"/>
    <mergeCell ref="E291:F291"/>
    <mergeCell ref="E292:F292"/>
    <mergeCell ref="G270:H270"/>
    <mergeCell ref="K284:L286"/>
    <mergeCell ref="D313:E313"/>
    <mergeCell ref="E309:F309"/>
    <mergeCell ref="B245:C245"/>
    <mergeCell ref="D245:E245"/>
    <mergeCell ref="B246:C246"/>
    <mergeCell ref="D246:E246"/>
    <mergeCell ref="B280:H280"/>
    <mergeCell ref="E266:F266"/>
    <mergeCell ref="F278:H278"/>
    <mergeCell ref="G269:H269"/>
    <mergeCell ref="I245:J245"/>
    <mergeCell ref="B200:C200"/>
    <mergeCell ref="D200:E200"/>
    <mergeCell ref="E240:F240"/>
    <mergeCell ref="E241:F241"/>
    <mergeCell ref="E228:F228"/>
    <mergeCell ref="E229:F229"/>
    <mergeCell ref="F200:H200"/>
    <mergeCell ref="G201:H201"/>
    <mergeCell ref="E225:F225"/>
    <mergeCell ref="L201:N202"/>
    <mergeCell ref="O201:V204"/>
    <mergeCell ref="G202:H202"/>
    <mergeCell ref="B108:E108"/>
    <mergeCell ref="B109:C109"/>
    <mergeCell ref="D109:E109"/>
    <mergeCell ref="B110:C110"/>
    <mergeCell ref="I117:J117"/>
    <mergeCell ref="D110:E110"/>
    <mergeCell ref="G133:H133"/>
    <mergeCell ref="B115:D117"/>
    <mergeCell ref="E115:F117"/>
    <mergeCell ref="G115:J115"/>
    <mergeCell ref="I110:J110"/>
    <mergeCell ref="O113:U113"/>
    <mergeCell ref="L112:U112"/>
    <mergeCell ref="G110:H110"/>
    <mergeCell ref="K110:L110"/>
    <mergeCell ref="M110:N110"/>
    <mergeCell ref="U115:W117"/>
    <mergeCell ref="E121:F121"/>
    <mergeCell ref="E122:F122"/>
    <mergeCell ref="E123:F123"/>
    <mergeCell ref="O115:P117"/>
    <mergeCell ref="Q115:R117"/>
    <mergeCell ref="S115:T117"/>
    <mergeCell ref="K115:L117"/>
    <mergeCell ref="M115:N117"/>
    <mergeCell ref="G116:J116"/>
    <mergeCell ref="G117:H117"/>
    <mergeCell ref="E125:F125"/>
    <mergeCell ref="E126:F126"/>
    <mergeCell ref="E127:F127"/>
    <mergeCell ref="E128:F128"/>
    <mergeCell ref="E129:F129"/>
    <mergeCell ref="E130:F130"/>
    <mergeCell ref="G65:H65"/>
    <mergeCell ref="L65:N66"/>
    <mergeCell ref="O65:V68"/>
    <mergeCell ref="G66:H66"/>
    <mergeCell ref="B132:C132"/>
    <mergeCell ref="D132:E132"/>
    <mergeCell ref="F132:H132"/>
    <mergeCell ref="E118:F118"/>
    <mergeCell ref="E119:F119"/>
    <mergeCell ref="E120:F120"/>
    <mergeCell ref="E59:F59"/>
    <mergeCell ref="E60:F60"/>
    <mergeCell ref="E61:F61"/>
    <mergeCell ref="E62:F62"/>
    <mergeCell ref="B64:C64"/>
    <mergeCell ref="D64:E64"/>
    <mergeCell ref="F64:H64"/>
    <mergeCell ref="E52:F52"/>
    <mergeCell ref="E53:F53"/>
    <mergeCell ref="E54:F54"/>
    <mergeCell ref="E55:F55"/>
    <mergeCell ref="E57:F57"/>
    <mergeCell ref="E58:F58"/>
    <mergeCell ref="G48:J48"/>
    <mergeCell ref="G49:H49"/>
    <mergeCell ref="I49:J49"/>
    <mergeCell ref="E50:F50"/>
    <mergeCell ref="M47:N49"/>
    <mergeCell ref="E51:F51"/>
    <mergeCell ref="K42:L42"/>
    <mergeCell ref="O47:P49"/>
    <mergeCell ref="Q47:R49"/>
    <mergeCell ref="M42:N42"/>
    <mergeCell ref="S47:T49"/>
    <mergeCell ref="U47:W49"/>
    <mergeCell ref="P42:Q42"/>
    <mergeCell ref="R42:S42"/>
    <mergeCell ref="T42:U42"/>
    <mergeCell ref="V42:W42"/>
    <mergeCell ref="B42:C42"/>
    <mergeCell ref="D42:E42"/>
    <mergeCell ref="B47:D49"/>
    <mergeCell ref="E47:F49"/>
    <mergeCell ref="G47:J47"/>
    <mergeCell ref="K47:L49"/>
    <mergeCell ref="L44:U44"/>
    <mergeCell ref="O45:U45"/>
    <mergeCell ref="G42:H42"/>
    <mergeCell ref="I42:J42"/>
    <mergeCell ref="U1576:W1578"/>
    <mergeCell ref="G1577:J1577"/>
    <mergeCell ref="B1644:D1646"/>
    <mergeCell ref="E1644:F1646"/>
    <mergeCell ref="G1644:J1644"/>
    <mergeCell ref="K1644:L1646"/>
    <mergeCell ref="M1644:N1646"/>
    <mergeCell ref="O1644:P1646"/>
    <mergeCell ref="B1604:E1604"/>
    <mergeCell ref="B1640:H1640"/>
    <mergeCell ref="M12:N14"/>
    <mergeCell ref="O12:P14"/>
    <mergeCell ref="Q12:R14"/>
    <mergeCell ref="S12:T14"/>
    <mergeCell ref="U12:W14"/>
    <mergeCell ref="B80:D82"/>
    <mergeCell ref="E80:F82"/>
    <mergeCell ref="G80:J80"/>
    <mergeCell ref="K80:L82"/>
    <mergeCell ref="M80:N82"/>
    <mergeCell ref="O80:P82"/>
    <mergeCell ref="G81:J81"/>
    <mergeCell ref="B148:D150"/>
    <mergeCell ref="E148:F150"/>
    <mergeCell ref="G148:J148"/>
    <mergeCell ref="E1663:F1663"/>
    <mergeCell ref="E1659:F1659"/>
    <mergeCell ref="E1660:F1660"/>
    <mergeCell ref="E1661:F1661"/>
    <mergeCell ref="E1649:F1649"/>
    <mergeCell ref="E1666:F1666"/>
    <mergeCell ref="E1667:F1667"/>
    <mergeCell ref="Q80:R82"/>
    <mergeCell ref="K148:L150"/>
    <mergeCell ref="M148:N150"/>
    <mergeCell ref="O148:P150"/>
    <mergeCell ref="Q148:R150"/>
    <mergeCell ref="E1656:F1656"/>
    <mergeCell ref="E1657:F1657"/>
    <mergeCell ref="E1658:F1658"/>
    <mergeCell ref="E1650:F1650"/>
    <mergeCell ref="E1651:F1651"/>
    <mergeCell ref="E1652:F1652"/>
    <mergeCell ref="E1653:F1653"/>
    <mergeCell ref="E1655:F1655"/>
    <mergeCell ref="E1647:F1647"/>
    <mergeCell ref="E1648:F1648"/>
    <mergeCell ref="Q1644:R1646"/>
    <mergeCell ref="S1644:T1646"/>
    <mergeCell ref="U1644:W1646"/>
    <mergeCell ref="G1645:J1645"/>
    <mergeCell ref="G1646:H1646"/>
    <mergeCell ref="I1646:J1646"/>
    <mergeCell ref="I1640:N1640"/>
    <mergeCell ref="O1640:W1640"/>
    <mergeCell ref="B1641:H1641"/>
    <mergeCell ref="I1641:L1641"/>
    <mergeCell ref="M1641:N1641"/>
    <mergeCell ref="O1641:W1641"/>
    <mergeCell ref="B1638:E1638"/>
    <mergeCell ref="F1638:H1638"/>
    <mergeCell ref="J1638:K1638"/>
    <mergeCell ref="M1638:N1638"/>
    <mergeCell ref="I1639:N1639"/>
    <mergeCell ref="O1639:W1639"/>
    <mergeCell ref="B1635:W1635"/>
    <mergeCell ref="B1636:W1636"/>
    <mergeCell ref="B1637:C1637"/>
    <mergeCell ref="D1637:H1637"/>
    <mergeCell ref="I1637:N1637"/>
    <mergeCell ref="O1637:S1637"/>
    <mergeCell ref="T1637:W1637"/>
    <mergeCell ref="S80:T82"/>
    <mergeCell ref="S148:T150"/>
    <mergeCell ref="G149:J149"/>
    <mergeCell ref="B216:D218"/>
    <mergeCell ref="E216:F218"/>
    <mergeCell ref="E1595:F1595"/>
    <mergeCell ref="E1591:F1591"/>
    <mergeCell ref="E1592:F1592"/>
    <mergeCell ref="E1593:F1593"/>
    <mergeCell ref="E1581:F1581"/>
    <mergeCell ref="E1598:F1598"/>
    <mergeCell ref="E1599:F1599"/>
    <mergeCell ref="U80:W82"/>
    <mergeCell ref="U148:W150"/>
    <mergeCell ref="G216:J216"/>
    <mergeCell ref="K216:L218"/>
    <mergeCell ref="M216:N218"/>
    <mergeCell ref="E1588:F1588"/>
    <mergeCell ref="E1589:F1589"/>
    <mergeCell ref="E1590:F1590"/>
    <mergeCell ref="E1582:F1582"/>
    <mergeCell ref="E1583:F1583"/>
    <mergeCell ref="E1584:F1584"/>
    <mergeCell ref="E1585:F1585"/>
    <mergeCell ref="E1587:F1587"/>
    <mergeCell ref="E1579:F1579"/>
    <mergeCell ref="E1580:F1580"/>
    <mergeCell ref="E1576:F1578"/>
    <mergeCell ref="G1576:J1576"/>
    <mergeCell ref="K1576:L1578"/>
    <mergeCell ref="M1576:N1578"/>
    <mergeCell ref="G1578:H1578"/>
    <mergeCell ref="I1578:J1578"/>
    <mergeCell ref="B1576:D1578"/>
    <mergeCell ref="B1572:H1572"/>
    <mergeCell ref="I1572:N1572"/>
    <mergeCell ref="O1572:W1572"/>
    <mergeCell ref="B1573:H1573"/>
    <mergeCell ref="I1573:L1573"/>
    <mergeCell ref="M1573:N1573"/>
    <mergeCell ref="O1573:W1573"/>
    <mergeCell ref="Q1576:R1578"/>
    <mergeCell ref="S1576:T1578"/>
    <mergeCell ref="B1570:E1570"/>
    <mergeCell ref="F1570:H1570"/>
    <mergeCell ref="J1570:K1570"/>
    <mergeCell ref="M1570:N1570"/>
    <mergeCell ref="I1571:N1571"/>
    <mergeCell ref="O1571:W1571"/>
    <mergeCell ref="D1569:H1569"/>
    <mergeCell ref="I1569:N1569"/>
    <mergeCell ref="O1569:S1569"/>
    <mergeCell ref="T1569:W1569"/>
    <mergeCell ref="E1532:F1532"/>
    <mergeCell ref="E1533:F1533"/>
    <mergeCell ref="B1536:E1536"/>
    <mergeCell ref="B1537:C1537"/>
    <mergeCell ref="D1537:E1537"/>
    <mergeCell ref="B1543:D1545"/>
    <mergeCell ref="E1527:F1527"/>
    <mergeCell ref="E1521:F1521"/>
    <mergeCell ref="E1522:F1522"/>
    <mergeCell ref="E1523:F1523"/>
    <mergeCell ref="E1524:F1524"/>
    <mergeCell ref="B312:E312"/>
    <mergeCell ref="B319:D321"/>
    <mergeCell ref="E1520:F1520"/>
    <mergeCell ref="E1517:F1517"/>
    <mergeCell ref="E1519:F1519"/>
    <mergeCell ref="E1511:F1511"/>
    <mergeCell ref="E1512:F1512"/>
    <mergeCell ref="E1508:F1510"/>
    <mergeCell ref="O216:P218"/>
    <mergeCell ref="G217:J217"/>
    <mergeCell ref="E256:F256"/>
    <mergeCell ref="E257:F257"/>
    <mergeCell ref="E258:F258"/>
    <mergeCell ref="K1508:L1510"/>
    <mergeCell ref="D314:E314"/>
    <mergeCell ref="M284:N286"/>
    <mergeCell ref="O284:P286"/>
    <mergeCell ref="Q284:R286"/>
    <mergeCell ref="E259:F259"/>
    <mergeCell ref="E261:F261"/>
    <mergeCell ref="E262:F262"/>
    <mergeCell ref="O281:W281"/>
    <mergeCell ref="B278:E278"/>
    <mergeCell ref="E265:F265"/>
    <mergeCell ref="M281:N281"/>
    <mergeCell ref="M1508:N1510"/>
    <mergeCell ref="G1510:H1510"/>
    <mergeCell ref="I1510:J1510"/>
    <mergeCell ref="O1503:W1503"/>
    <mergeCell ref="E1525:F1525"/>
    <mergeCell ref="E1513:F1513"/>
    <mergeCell ref="E1514:F1514"/>
    <mergeCell ref="E1515:F1515"/>
    <mergeCell ref="E1516:F1516"/>
    <mergeCell ref="O1508:P1510"/>
    <mergeCell ref="B1508:D1510"/>
    <mergeCell ref="G1509:J1509"/>
    <mergeCell ref="B1504:H1504"/>
    <mergeCell ref="I1504:N1504"/>
    <mergeCell ref="O1504:W1504"/>
    <mergeCell ref="B1505:H1505"/>
    <mergeCell ref="I1505:L1505"/>
    <mergeCell ref="M1505:N1505"/>
    <mergeCell ref="O1505:W1505"/>
    <mergeCell ref="G1508:J1508"/>
    <mergeCell ref="B1501:C1501"/>
    <mergeCell ref="D1501:H1501"/>
    <mergeCell ref="I1501:N1501"/>
    <mergeCell ref="O1501:S1501"/>
    <mergeCell ref="T1501:W1501"/>
    <mergeCell ref="B1502:E1502"/>
    <mergeCell ref="F1502:H1502"/>
    <mergeCell ref="J1502:K1502"/>
    <mergeCell ref="M1502:N1502"/>
    <mergeCell ref="E1464:F1464"/>
    <mergeCell ref="E1465:F1465"/>
    <mergeCell ref="S216:T218"/>
    <mergeCell ref="S284:T286"/>
    <mergeCell ref="G285:J285"/>
    <mergeCell ref="B352:D354"/>
    <mergeCell ref="E352:F354"/>
    <mergeCell ref="E1459:F1459"/>
    <mergeCell ref="E1460:F1460"/>
    <mergeCell ref="E1461:F1461"/>
    <mergeCell ref="E1462:F1462"/>
    <mergeCell ref="E1463:F1463"/>
    <mergeCell ref="U216:W218"/>
    <mergeCell ref="U284:W286"/>
    <mergeCell ref="G352:J352"/>
    <mergeCell ref="K352:L354"/>
    <mergeCell ref="M352:N354"/>
    <mergeCell ref="E1452:F1452"/>
    <mergeCell ref="E1453:F1453"/>
    <mergeCell ref="E1454:F1454"/>
    <mergeCell ref="E1455:F1455"/>
    <mergeCell ref="E1456:F1456"/>
    <mergeCell ref="E1457:F1457"/>
    <mergeCell ref="E1445:F1445"/>
    <mergeCell ref="E1446:F1446"/>
    <mergeCell ref="E1447:F1447"/>
    <mergeCell ref="E1448:F1448"/>
    <mergeCell ref="E1449:F1449"/>
    <mergeCell ref="E1451:F1451"/>
    <mergeCell ref="E1443:F1443"/>
    <mergeCell ref="E1444:F1444"/>
    <mergeCell ref="E1440:F1442"/>
    <mergeCell ref="G1440:J1440"/>
    <mergeCell ref="K1440:L1442"/>
    <mergeCell ref="M1440:N1442"/>
    <mergeCell ref="G1442:H1442"/>
    <mergeCell ref="I1442:J1442"/>
    <mergeCell ref="B1440:D1442"/>
    <mergeCell ref="G1441:J1441"/>
    <mergeCell ref="B1436:H1436"/>
    <mergeCell ref="I1436:N1436"/>
    <mergeCell ref="O1436:W1436"/>
    <mergeCell ref="B1437:H1437"/>
    <mergeCell ref="I1437:L1437"/>
    <mergeCell ref="M1437:N1437"/>
    <mergeCell ref="O1437:W1437"/>
    <mergeCell ref="B1434:E1434"/>
    <mergeCell ref="F1434:H1434"/>
    <mergeCell ref="J1434:K1434"/>
    <mergeCell ref="M1434:N1434"/>
    <mergeCell ref="I1435:N1435"/>
    <mergeCell ref="O1435:W1435"/>
    <mergeCell ref="B1432:W1432"/>
    <mergeCell ref="B1433:C1433"/>
    <mergeCell ref="D1433:H1433"/>
    <mergeCell ref="I1433:N1433"/>
    <mergeCell ref="O1433:S1433"/>
    <mergeCell ref="T1433:W1433"/>
    <mergeCell ref="O352:P354"/>
    <mergeCell ref="G353:J353"/>
    <mergeCell ref="B420:D422"/>
    <mergeCell ref="E420:F422"/>
    <mergeCell ref="G420:J420"/>
    <mergeCell ref="E1391:F1391"/>
    <mergeCell ref="E1387:F1387"/>
    <mergeCell ref="E1388:F1388"/>
    <mergeCell ref="E1389:F1389"/>
    <mergeCell ref="E1377:F1377"/>
    <mergeCell ref="E1394:F1394"/>
    <mergeCell ref="E1395:F1395"/>
    <mergeCell ref="Q352:R354"/>
    <mergeCell ref="K420:L422"/>
    <mergeCell ref="M420:N422"/>
    <mergeCell ref="O420:P422"/>
    <mergeCell ref="Q420:R422"/>
    <mergeCell ref="E1384:F1384"/>
    <mergeCell ref="E1385:F1385"/>
    <mergeCell ref="E1386:F1386"/>
    <mergeCell ref="E1379:F1379"/>
    <mergeCell ref="E1380:F1380"/>
    <mergeCell ref="E1381:F1381"/>
    <mergeCell ref="E1383:F1383"/>
    <mergeCell ref="E1375:F1375"/>
    <mergeCell ref="E1376:F1376"/>
    <mergeCell ref="G1372:J1372"/>
    <mergeCell ref="K1372:L1374"/>
    <mergeCell ref="M1372:N1374"/>
    <mergeCell ref="G1374:H1374"/>
    <mergeCell ref="I1374:J1374"/>
    <mergeCell ref="E1378:F1378"/>
    <mergeCell ref="B1372:D1374"/>
    <mergeCell ref="G1373:J1373"/>
    <mergeCell ref="B1368:H1368"/>
    <mergeCell ref="I1368:N1368"/>
    <mergeCell ref="O1368:W1368"/>
    <mergeCell ref="B1369:H1369"/>
    <mergeCell ref="I1369:L1369"/>
    <mergeCell ref="M1369:N1369"/>
    <mergeCell ref="O1369:W1369"/>
    <mergeCell ref="E1372:F1374"/>
    <mergeCell ref="B1366:E1366"/>
    <mergeCell ref="F1366:H1366"/>
    <mergeCell ref="J1366:K1366"/>
    <mergeCell ref="M1366:N1366"/>
    <mergeCell ref="I1367:N1367"/>
    <mergeCell ref="O1367:W1367"/>
    <mergeCell ref="D1365:H1365"/>
    <mergeCell ref="I1365:N1365"/>
    <mergeCell ref="O1365:S1365"/>
    <mergeCell ref="T1365:W1365"/>
    <mergeCell ref="E1328:F1328"/>
    <mergeCell ref="E1329:F1329"/>
    <mergeCell ref="B1332:E1332"/>
    <mergeCell ref="B1333:C1333"/>
    <mergeCell ref="D1333:E1333"/>
    <mergeCell ref="B1339:D1341"/>
    <mergeCell ref="S352:T354"/>
    <mergeCell ref="S420:T422"/>
    <mergeCell ref="G421:J421"/>
    <mergeCell ref="B488:D490"/>
    <mergeCell ref="E488:F490"/>
    <mergeCell ref="E1323:F1323"/>
    <mergeCell ref="E1317:F1317"/>
    <mergeCell ref="E1318:F1318"/>
    <mergeCell ref="E1319:F1319"/>
    <mergeCell ref="E1320:F1320"/>
    <mergeCell ref="U352:W354"/>
    <mergeCell ref="U420:W422"/>
    <mergeCell ref="G488:J488"/>
    <mergeCell ref="K488:L490"/>
    <mergeCell ref="M488:N490"/>
    <mergeCell ref="E1316:F1316"/>
    <mergeCell ref="O1301:W1301"/>
    <mergeCell ref="O1304:P1306"/>
    <mergeCell ref="E1307:F1307"/>
    <mergeCell ref="E1308:F1308"/>
    <mergeCell ref="E1321:F1321"/>
    <mergeCell ref="E1309:F1309"/>
    <mergeCell ref="E1310:F1310"/>
    <mergeCell ref="E1311:F1311"/>
    <mergeCell ref="E1312:F1312"/>
    <mergeCell ref="E1313:F1313"/>
    <mergeCell ref="E1315:F1315"/>
    <mergeCell ref="E1304:F1306"/>
    <mergeCell ref="G1304:J1304"/>
    <mergeCell ref="K1304:L1306"/>
    <mergeCell ref="M1304:N1306"/>
    <mergeCell ref="G1306:H1306"/>
    <mergeCell ref="I1306:J1306"/>
    <mergeCell ref="I1299:N1299"/>
    <mergeCell ref="O1299:W1299"/>
    <mergeCell ref="B1304:D1306"/>
    <mergeCell ref="G1305:J1305"/>
    <mergeCell ref="B1300:H1300"/>
    <mergeCell ref="I1300:N1300"/>
    <mergeCell ref="O1300:W1300"/>
    <mergeCell ref="B1301:H1301"/>
    <mergeCell ref="I1301:L1301"/>
    <mergeCell ref="M1301:N1301"/>
    <mergeCell ref="I1297:N1297"/>
    <mergeCell ref="O1297:S1297"/>
    <mergeCell ref="T1297:W1297"/>
    <mergeCell ref="B1298:E1298"/>
    <mergeCell ref="F1298:H1298"/>
    <mergeCell ref="J1298:K1298"/>
    <mergeCell ref="M1298:N1298"/>
    <mergeCell ref="E1261:F1261"/>
    <mergeCell ref="O488:P490"/>
    <mergeCell ref="G489:J489"/>
    <mergeCell ref="B556:D558"/>
    <mergeCell ref="E556:F558"/>
    <mergeCell ref="G556:J556"/>
    <mergeCell ref="E1255:F1255"/>
    <mergeCell ref="E1256:F1256"/>
    <mergeCell ref="E1257:F1257"/>
    <mergeCell ref="E1258:F1258"/>
    <mergeCell ref="E1259:F1259"/>
    <mergeCell ref="Q488:R490"/>
    <mergeCell ref="K556:L558"/>
    <mergeCell ref="M556:N558"/>
    <mergeCell ref="O556:P558"/>
    <mergeCell ref="Q556:R558"/>
    <mergeCell ref="E1248:F1248"/>
    <mergeCell ref="E1249:F1249"/>
    <mergeCell ref="E1250:F1250"/>
    <mergeCell ref="E1251:F1251"/>
    <mergeCell ref="E1252:F1252"/>
    <mergeCell ref="E1253:F1253"/>
    <mergeCell ref="E1241:F1241"/>
    <mergeCell ref="E1242:F1242"/>
    <mergeCell ref="E1243:F1243"/>
    <mergeCell ref="E1244:F1244"/>
    <mergeCell ref="E1245:F1245"/>
    <mergeCell ref="E1247:F1247"/>
    <mergeCell ref="E1239:F1239"/>
    <mergeCell ref="E1240:F1240"/>
    <mergeCell ref="E1236:F1238"/>
    <mergeCell ref="G1236:J1236"/>
    <mergeCell ref="K1236:L1238"/>
    <mergeCell ref="M1236:N1238"/>
    <mergeCell ref="G1238:H1238"/>
    <mergeCell ref="I1238:J1238"/>
    <mergeCell ref="B1236:D1238"/>
    <mergeCell ref="G1237:J1237"/>
    <mergeCell ref="B1232:H1232"/>
    <mergeCell ref="I1232:N1232"/>
    <mergeCell ref="O1232:W1232"/>
    <mergeCell ref="B1233:H1233"/>
    <mergeCell ref="I1233:L1233"/>
    <mergeCell ref="M1233:N1233"/>
    <mergeCell ref="O1233:W1233"/>
    <mergeCell ref="O1236:P1238"/>
    <mergeCell ref="T1229:W1229"/>
    <mergeCell ref="B1230:E1230"/>
    <mergeCell ref="F1230:H1230"/>
    <mergeCell ref="J1230:K1230"/>
    <mergeCell ref="M1230:N1230"/>
    <mergeCell ref="I1231:N1231"/>
    <mergeCell ref="O1231:W1231"/>
    <mergeCell ref="O1229:S1229"/>
    <mergeCell ref="B1229:C1229"/>
    <mergeCell ref="I1229:N1229"/>
    <mergeCell ref="S488:T490"/>
    <mergeCell ref="S556:T558"/>
    <mergeCell ref="G557:J557"/>
    <mergeCell ref="B624:D626"/>
    <mergeCell ref="E624:F626"/>
    <mergeCell ref="E1187:F1187"/>
    <mergeCell ref="E1171:F1171"/>
    <mergeCell ref="E1183:F1183"/>
    <mergeCell ref="E1184:F1184"/>
    <mergeCell ref="E1185:F1185"/>
    <mergeCell ref="E1190:F1190"/>
    <mergeCell ref="E1191:F1191"/>
    <mergeCell ref="U488:W490"/>
    <mergeCell ref="U556:W558"/>
    <mergeCell ref="G624:J624"/>
    <mergeCell ref="K624:L626"/>
    <mergeCell ref="M624:N626"/>
    <mergeCell ref="E1180:F1180"/>
    <mergeCell ref="E1181:F1181"/>
    <mergeCell ref="E1182:F1182"/>
    <mergeCell ref="E1173:F1173"/>
    <mergeCell ref="E1174:F1174"/>
    <mergeCell ref="E1175:F1175"/>
    <mergeCell ref="E1176:F1176"/>
    <mergeCell ref="E1177:F1177"/>
    <mergeCell ref="E1179:F1179"/>
    <mergeCell ref="E1168:F1170"/>
    <mergeCell ref="G1168:J1168"/>
    <mergeCell ref="K1168:L1170"/>
    <mergeCell ref="M1168:N1170"/>
    <mergeCell ref="G1170:H1170"/>
    <mergeCell ref="I1170:J1170"/>
    <mergeCell ref="B1164:H1164"/>
    <mergeCell ref="I1164:N1164"/>
    <mergeCell ref="O1164:W1164"/>
    <mergeCell ref="B1165:H1165"/>
    <mergeCell ref="I1165:L1165"/>
    <mergeCell ref="M1165:N1165"/>
    <mergeCell ref="O1165:W1165"/>
    <mergeCell ref="B1162:E1162"/>
    <mergeCell ref="F1162:H1162"/>
    <mergeCell ref="J1162:K1162"/>
    <mergeCell ref="M1162:N1162"/>
    <mergeCell ref="I1163:N1163"/>
    <mergeCell ref="O1163:W1163"/>
    <mergeCell ref="B1159:W1159"/>
    <mergeCell ref="B1160:W1160"/>
    <mergeCell ref="B1161:C1161"/>
    <mergeCell ref="D1161:H1161"/>
    <mergeCell ref="I1161:N1161"/>
    <mergeCell ref="O1161:S1161"/>
    <mergeCell ref="T1161:W1161"/>
    <mergeCell ref="O624:P626"/>
    <mergeCell ref="G625:J625"/>
    <mergeCell ref="B692:D694"/>
    <mergeCell ref="E692:F694"/>
    <mergeCell ref="G692:J692"/>
    <mergeCell ref="E1119:F1119"/>
    <mergeCell ref="E1113:F1113"/>
    <mergeCell ref="E1114:F1114"/>
    <mergeCell ref="E1115:F1115"/>
    <mergeCell ref="E1116:F1116"/>
    <mergeCell ref="Q624:R626"/>
    <mergeCell ref="K692:L694"/>
    <mergeCell ref="M692:N694"/>
    <mergeCell ref="O692:P694"/>
    <mergeCell ref="Q692:R694"/>
    <mergeCell ref="E1112:F1112"/>
    <mergeCell ref="E1105:F1105"/>
    <mergeCell ref="E1106:F1106"/>
    <mergeCell ref="E1107:F1107"/>
    <mergeCell ref="E1108:F1108"/>
    <mergeCell ref="E1104:F1104"/>
    <mergeCell ref="E1100:F1102"/>
    <mergeCell ref="G1100:J1100"/>
    <mergeCell ref="K1100:L1102"/>
    <mergeCell ref="M1100:N1102"/>
    <mergeCell ref="G1102:H1102"/>
    <mergeCell ref="I1102:J1102"/>
    <mergeCell ref="B1100:D1102"/>
    <mergeCell ref="G1101:J1101"/>
    <mergeCell ref="B1096:H1096"/>
    <mergeCell ref="I1096:N1096"/>
    <mergeCell ref="O1096:W1096"/>
    <mergeCell ref="B1097:H1097"/>
    <mergeCell ref="I1097:L1097"/>
    <mergeCell ref="M1097:N1097"/>
    <mergeCell ref="O1097:W1097"/>
    <mergeCell ref="O1100:P1102"/>
    <mergeCell ref="B1094:E1094"/>
    <mergeCell ref="F1094:H1094"/>
    <mergeCell ref="J1094:K1094"/>
    <mergeCell ref="M1094:N1094"/>
    <mergeCell ref="I1095:N1095"/>
    <mergeCell ref="O1095:W1095"/>
    <mergeCell ref="I1093:N1093"/>
    <mergeCell ref="O1093:S1093"/>
    <mergeCell ref="T1093:W1093"/>
    <mergeCell ref="E1056:F1056"/>
    <mergeCell ref="E1057:F1057"/>
    <mergeCell ref="S624:T626"/>
    <mergeCell ref="S692:T694"/>
    <mergeCell ref="G693:J693"/>
    <mergeCell ref="E1055:F1055"/>
    <mergeCell ref="U624:W626"/>
    <mergeCell ref="E1051:F1051"/>
    <mergeCell ref="E1052:F1052"/>
    <mergeCell ref="E1053:F1053"/>
    <mergeCell ref="E1054:F1054"/>
    <mergeCell ref="E1046:F1046"/>
    <mergeCell ref="E1047:F1047"/>
    <mergeCell ref="E1048:F1048"/>
    <mergeCell ref="E1049:F1049"/>
    <mergeCell ref="M760:N762"/>
    <mergeCell ref="E1044:F1044"/>
    <mergeCell ref="E1045:F1045"/>
    <mergeCell ref="E1037:F1037"/>
    <mergeCell ref="E1038:F1038"/>
    <mergeCell ref="E1039:F1039"/>
    <mergeCell ref="E1040:F1040"/>
    <mergeCell ref="E1041:F1041"/>
    <mergeCell ref="E810:F810"/>
    <mergeCell ref="E798:F798"/>
    <mergeCell ref="E1043:F1043"/>
    <mergeCell ref="E1035:F1035"/>
    <mergeCell ref="E1036:F1036"/>
    <mergeCell ref="E1032:F1034"/>
    <mergeCell ref="G1032:J1032"/>
    <mergeCell ref="G1034:H1034"/>
    <mergeCell ref="I1034:J1034"/>
    <mergeCell ref="B1032:D1034"/>
    <mergeCell ref="G1033:J1033"/>
    <mergeCell ref="B1028:H1028"/>
    <mergeCell ref="I1028:N1028"/>
    <mergeCell ref="K1032:L1034"/>
    <mergeCell ref="O1028:W1028"/>
    <mergeCell ref="B1029:H1029"/>
    <mergeCell ref="I1029:L1029"/>
    <mergeCell ref="M1029:N1029"/>
    <mergeCell ref="O1029:W1029"/>
    <mergeCell ref="O1032:P1034"/>
    <mergeCell ref="S1032:T1034"/>
    <mergeCell ref="Q1032:R1034"/>
    <mergeCell ref="U1032:W1034"/>
    <mergeCell ref="M1032:N1034"/>
    <mergeCell ref="B1026:E1026"/>
    <mergeCell ref="F1026:H1026"/>
    <mergeCell ref="J1026:K1026"/>
    <mergeCell ref="M1026:N1026"/>
    <mergeCell ref="I1027:N1027"/>
    <mergeCell ref="O1027:W1027"/>
    <mergeCell ref="B1023:W1023"/>
    <mergeCell ref="B1024:W1024"/>
    <mergeCell ref="B1025:C1025"/>
    <mergeCell ref="D1025:H1025"/>
    <mergeCell ref="I1025:N1025"/>
    <mergeCell ref="O1025:S1025"/>
    <mergeCell ref="T1025:W1025"/>
    <mergeCell ref="E988:F988"/>
    <mergeCell ref="E989:F989"/>
    <mergeCell ref="O760:P762"/>
    <mergeCell ref="G761:J761"/>
    <mergeCell ref="B828:D830"/>
    <mergeCell ref="E828:F830"/>
    <mergeCell ref="G828:J828"/>
    <mergeCell ref="E983:F983"/>
    <mergeCell ref="E984:F984"/>
    <mergeCell ref="E985:F985"/>
    <mergeCell ref="E986:F986"/>
    <mergeCell ref="E987:F987"/>
    <mergeCell ref="Q760:R762"/>
    <mergeCell ref="K828:L830"/>
    <mergeCell ref="M828:N830"/>
    <mergeCell ref="O828:P830"/>
    <mergeCell ref="Q828:R830"/>
    <mergeCell ref="E976:F976"/>
    <mergeCell ref="E977:F977"/>
    <mergeCell ref="E978:F978"/>
    <mergeCell ref="E979:F979"/>
    <mergeCell ref="E980:F980"/>
    <mergeCell ref="E981:F981"/>
    <mergeCell ref="E969:F969"/>
    <mergeCell ref="E970:F970"/>
    <mergeCell ref="E971:F971"/>
    <mergeCell ref="E972:F972"/>
    <mergeCell ref="E973:F973"/>
    <mergeCell ref="E975:F975"/>
    <mergeCell ref="E967:F967"/>
    <mergeCell ref="E968:F968"/>
    <mergeCell ref="E964:F966"/>
    <mergeCell ref="G964:J964"/>
    <mergeCell ref="K964:L966"/>
    <mergeCell ref="M964:N966"/>
    <mergeCell ref="G966:H966"/>
    <mergeCell ref="I966:J966"/>
    <mergeCell ref="B964:D966"/>
    <mergeCell ref="G965:J965"/>
    <mergeCell ref="B960:H960"/>
    <mergeCell ref="I960:N960"/>
    <mergeCell ref="O960:W960"/>
    <mergeCell ref="B961:H961"/>
    <mergeCell ref="I961:L961"/>
    <mergeCell ref="M961:N961"/>
    <mergeCell ref="O961:W961"/>
    <mergeCell ref="O964:P966"/>
    <mergeCell ref="B958:E958"/>
    <mergeCell ref="F958:H958"/>
    <mergeCell ref="J958:K958"/>
    <mergeCell ref="M958:N958"/>
    <mergeCell ref="I959:N959"/>
    <mergeCell ref="O959:W959"/>
    <mergeCell ref="I957:N957"/>
    <mergeCell ref="O957:S957"/>
    <mergeCell ref="T957:W957"/>
    <mergeCell ref="E920:F920"/>
    <mergeCell ref="E921:F921"/>
    <mergeCell ref="S760:T762"/>
    <mergeCell ref="S828:T830"/>
    <mergeCell ref="G829:J829"/>
    <mergeCell ref="E919:F919"/>
    <mergeCell ref="U760:W762"/>
    <mergeCell ref="E917:F917"/>
    <mergeCell ref="E918:F918"/>
    <mergeCell ref="E910:F910"/>
    <mergeCell ref="E911:F911"/>
    <mergeCell ref="E912:F912"/>
    <mergeCell ref="E913:F913"/>
    <mergeCell ref="U828:W830"/>
    <mergeCell ref="G896:J896"/>
    <mergeCell ref="K896:L898"/>
    <mergeCell ref="M896:N898"/>
    <mergeCell ref="E908:F908"/>
    <mergeCell ref="E909:F909"/>
    <mergeCell ref="E901:F901"/>
    <mergeCell ref="E902:F902"/>
    <mergeCell ref="E903:F903"/>
    <mergeCell ref="E904:F904"/>
    <mergeCell ref="E905:F905"/>
    <mergeCell ref="E907:F907"/>
    <mergeCell ref="E899:F899"/>
    <mergeCell ref="E900:F900"/>
    <mergeCell ref="O896:P898"/>
    <mergeCell ref="Q896:R898"/>
    <mergeCell ref="S896:T898"/>
    <mergeCell ref="U896:W898"/>
    <mergeCell ref="G898:H898"/>
    <mergeCell ref="I898:J898"/>
    <mergeCell ref="O891:W891"/>
    <mergeCell ref="B892:H892"/>
    <mergeCell ref="I892:N892"/>
    <mergeCell ref="O892:W892"/>
    <mergeCell ref="B893:H893"/>
    <mergeCell ref="I893:L893"/>
    <mergeCell ref="M893:N893"/>
    <mergeCell ref="O893:W893"/>
    <mergeCell ref="I891:N891"/>
    <mergeCell ref="O889:S889"/>
    <mergeCell ref="T889:W889"/>
    <mergeCell ref="B890:E890"/>
    <mergeCell ref="F890:H890"/>
    <mergeCell ref="J890:K890"/>
    <mergeCell ref="M890:N890"/>
    <mergeCell ref="B888:W888"/>
    <mergeCell ref="G897:J897"/>
    <mergeCell ref="E847:F847"/>
    <mergeCell ref="E848:F848"/>
    <mergeCell ref="E849:F849"/>
    <mergeCell ref="E850:F850"/>
    <mergeCell ref="E851:F851"/>
    <mergeCell ref="E852:F852"/>
    <mergeCell ref="E853:F853"/>
    <mergeCell ref="B889:C889"/>
    <mergeCell ref="E844:F844"/>
    <mergeCell ref="E845:F845"/>
    <mergeCell ref="E833:F833"/>
    <mergeCell ref="E834:F834"/>
    <mergeCell ref="E835:F835"/>
    <mergeCell ref="E836:F836"/>
    <mergeCell ref="E837:F837"/>
    <mergeCell ref="E839:F839"/>
    <mergeCell ref="E831:F831"/>
    <mergeCell ref="E832:F832"/>
    <mergeCell ref="G830:H830"/>
    <mergeCell ref="I830:J830"/>
    <mergeCell ref="B824:H824"/>
    <mergeCell ref="I824:N824"/>
    <mergeCell ref="B825:H825"/>
    <mergeCell ref="I825:L825"/>
    <mergeCell ref="M825:N825"/>
    <mergeCell ref="O825:W825"/>
    <mergeCell ref="B822:E822"/>
    <mergeCell ref="F822:H822"/>
    <mergeCell ref="J822:K822"/>
    <mergeCell ref="M822:N822"/>
    <mergeCell ref="I823:N823"/>
    <mergeCell ref="B821:C821"/>
    <mergeCell ref="D821:H821"/>
    <mergeCell ref="I821:N821"/>
    <mergeCell ref="O821:S821"/>
    <mergeCell ref="T821:W821"/>
    <mergeCell ref="O824:W824"/>
    <mergeCell ref="Q964:R966"/>
    <mergeCell ref="E779:F779"/>
    <mergeCell ref="E780:F780"/>
    <mergeCell ref="E781:F781"/>
    <mergeCell ref="E782:F782"/>
    <mergeCell ref="E783:F783"/>
    <mergeCell ref="O823:W823"/>
    <mergeCell ref="B819:W819"/>
    <mergeCell ref="B820:W820"/>
    <mergeCell ref="S964:T966"/>
    <mergeCell ref="E773:F773"/>
    <mergeCell ref="E774:F774"/>
    <mergeCell ref="E775:F775"/>
    <mergeCell ref="E776:F776"/>
    <mergeCell ref="E763:F763"/>
    <mergeCell ref="E764:F764"/>
    <mergeCell ref="G762:H762"/>
    <mergeCell ref="I762:J762"/>
    <mergeCell ref="B756:H756"/>
    <mergeCell ref="I756:N756"/>
    <mergeCell ref="B760:D762"/>
    <mergeCell ref="E760:F762"/>
    <mergeCell ref="I757:L757"/>
    <mergeCell ref="M757:N757"/>
    <mergeCell ref="G760:J760"/>
    <mergeCell ref="K760:L762"/>
    <mergeCell ref="T753:W753"/>
    <mergeCell ref="O756:W756"/>
    <mergeCell ref="B757:H757"/>
    <mergeCell ref="O757:W757"/>
    <mergeCell ref="B754:E754"/>
    <mergeCell ref="F754:H754"/>
    <mergeCell ref="J754:K754"/>
    <mergeCell ref="M754:N754"/>
    <mergeCell ref="I755:N755"/>
    <mergeCell ref="O755:W755"/>
    <mergeCell ref="E703:F703"/>
    <mergeCell ref="E707:F707"/>
    <mergeCell ref="E708:F708"/>
    <mergeCell ref="E709:F709"/>
    <mergeCell ref="U964:W966"/>
    <mergeCell ref="E711:F711"/>
    <mergeCell ref="E712:F712"/>
    <mergeCell ref="E713:F713"/>
    <mergeCell ref="E714:F714"/>
    <mergeCell ref="O753:S753"/>
    <mergeCell ref="I694:J694"/>
    <mergeCell ref="E697:F697"/>
    <mergeCell ref="E698:F698"/>
    <mergeCell ref="E699:F699"/>
    <mergeCell ref="E700:F700"/>
    <mergeCell ref="E701:F701"/>
    <mergeCell ref="O688:W688"/>
    <mergeCell ref="B689:H689"/>
    <mergeCell ref="I689:L689"/>
    <mergeCell ref="M689:N689"/>
    <mergeCell ref="O689:W689"/>
    <mergeCell ref="B751:W751"/>
    <mergeCell ref="E704:F704"/>
    <mergeCell ref="E695:F695"/>
    <mergeCell ref="E696:F696"/>
    <mergeCell ref="G694:H694"/>
    <mergeCell ref="I687:N687"/>
    <mergeCell ref="E647:F647"/>
    <mergeCell ref="E648:F648"/>
    <mergeCell ref="E649:F649"/>
    <mergeCell ref="B688:H688"/>
    <mergeCell ref="I688:N688"/>
    <mergeCell ref="K659:L661"/>
    <mergeCell ref="M659:N661"/>
    <mergeCell ref="L656:U656"/>
    <mergeCell ref="O657:U657"/>
    <mergeCell ref="I685:N685"/>
    <mergeCell ref="O685:S685"/>
    <mergeCell ref="T685:W685"/>
    <mergeCell ref="B686:E686"/>
    <mergeCell ref="F686:H686"/>
    <mergeCell ref="J686:K686"/>
    <mergeCell ref="M686:N686"/>
    <mergeCell ref="E637:F637"/>
    <mergeCell ref="E638:F638"/>
    <mergeCell ref="E639:F639"/>
    <mergeCell ref="E640:F640"/>
    <mergeCell ref="E641:F641"/>
    <mergeCell ref="O687:W687"/>
    <mergeCell ref="B683:W683"/>
    <mergeCell ref="B684:W684"/>
    <mergeCell ref="B685:C685"/>
    <mergeCell ref="D685:H685"/>
    <mergeCell ref="E643:F643"/>
    <mergeCell ref="E644:F644"/>
    <mergeCell ref="E646:F646"/>
    <mergeCell ref="E629:F629"/>
    <mergeCell ref="E630:F630"/>
    <mergeCell ref="E631:F631"/>
    <mergeCell ref="E632:F632"/>
    <mergeCell ref="E633:F633"/>
    <mergeCell ref="E635:F635"/>
    <mergeCell ref="E636:F636"/>
    <mergeCell ref="E627:F627"/>
    <mergeCell ref="E628:F628"/>
    <mergeCell ref="G626:H626"/>
    <mergeCell ref="I626:J626"/>
    <mergeCell ref="B620:H620"/>
    <mergeCell ref="I620:N620"/>
    <mergeCell ref="O617:S617"/>
    <mergeCell ref="T617:W617"/>
    <mergeCell ref="O620:W620"/>
    <mergeCell ref="B621:H621"/>
    <mergeCell ref="I621:L621"/>
    <mergeCell ref="M621:N621"/>
    <mergeCell ref="O621:W621"/>
    <mergeCell ref="B618:E618"/>
    <mergeCell ref="F618:H618"/>
    <mergeCell ref="E571:F571"/>
    <mergeCell ref="E572:F572"/>
    <mergeCell ref="E573:F573"/>
    <mergeCell ref="E580:F580"/>
    <mergeCell ref="O619:W619"/>
    <mergeCell ref="B615:W615"/>
    <mergeCell ref="B616:W616"/>
    <mergeCell ref="B617:C617"/>
    <mergeCell ref="D617:H617"/>
    <mergeCell ref="E581:F581"/>
    <mergeCell ref="E575:F575"/>
    <mergeCell ref="E561:F561"/>
    <mergeCell ref="E562:F562"/>
    <mergeCell ref="E563:F563"/>
    <mergeCell ref="E564:F564"/>
    <mergeCell ref="E565:F565"/>
    <mergeCell ref="E567:F567"/>
    <mergeCell ref="E568:F568"/>
    <mergeCell ref="E569:F569"/>
    <mergeCell ref="E570:F570"/>
    <mergeCell ref="E559:F559"/>
    <mergeCell ref="E560:F560"/>
    <mergeCell ref="G558:H558"/>
    <mergeCell ref="I558:J558"/>
    <mergeCell ref="B552:H552"/>
    <mergeCell ref="I552:N552"/>
    <mergeCell ref="O552:W552"/>
    <mergeCell ref="B553:H553"/>
    <mergeCell ref="I553:L553"/>
    <mergeCell ref="M553:N553"/>
    <mergeCell ref="O553:W553"/>
    <mergeCell ref="B550:E550"/>
    <mergeCell ref="F550:H550"/>
    <mergeCell ref="J550:K550"/>
    <mergeCell ref="M550:N550"/>
    <mergeCell ref="I551:N551"/>
    <mergeCell ref="L928:U928"/>
    <mergeCell ref="O929:U929"/>
    <mergeCell ref="O551:W551"/>
    <mergeCell ref="B547:W547"/>
    <mergeCell ref="B548:W548"/>
    <mergeCell ref="B549:C549"/>
    <mergeCell ref="D549:H549"/>
    <mergeCell ref="I549:N549"/>
    <mergeCell ref="O549:S549"/>
    <mergeCell ref="T549:W549"/>
    <mergeCell ref="E505:F505"/>
    <mergeCell ref="O793:U793"/>
    <mergeCell ref="Q1100:R1102"/>
    <mergeCell ref="E507:F507"/>
    <mergeCell ref="E508:F508"/>
    <mergeCell ref="E509:F509"/>
    <mergeCell ref="E510:F510"/>
    <mergeCell ref="E511:F511"/>
    <mergeCell ref="L860:U860"/>
    <mergeCell ref="O861:U861"/>
    <mergeCell ref="O485:W485"/>
    <mergeCell ref="S1100:T1102"/>
    <mergeCell ref="E512:F512"/>
    <mergeCell ref="E513:F513"/>
    <mergeCell ref="E500:F500"/>
    <mergeCell ref="E501:F501"/>
    <mergeCell ref="E502:F502"/>
    <mergeCell ref="U1100:W1102"/>
    <mergeCell ref="E503:F503"/>
    <mergeCell ref="E504:F504"/>
    <mergeCell ref="B482:E482"/>
    <mergeCell ref="F482:H482"/>
    <mergeCell ref="J482:K482"/>
    <mergeCell ref="M482:N482"/>
    <mergeCell ref="I483:N483"/>
    <mergeCell ref="O725:U725"/>
    <mergeCell ref="E499:F499"/>
    <mergeCell ref="E491:F491"/>
    <mergeCell ref="E492:F492"/>
    <mergeCell ref="O484:W484"/>
    <mergeCell ref="B479:W479"/>
    <mergeCell ref="B480:W480"/>
    <mergeCell ref="B481:C481"/>
    <mergeCell ref="D481:H481"/>
    <mergeCell ref="I481:N481"/>
    <mergeCell ref="O481:S481"/>
    <mergeCell ref="T481:W481"/>
    <mergeCell ref="E439:F439"/>
    <mergeCell ref="E440:F440"/>
    <mergeCell ref="E441:F441"/>
    <mergeCell ref="E442:F442"/>
    <mergeCell ref="E443:F443"/>
    <mergeCell ref="E444:F444"/>
    <mergeCell ref="E445:F445"/>
    <mergeCell ref="L792:U792"/>
    <mergeCell ref="O483:W483"/>
    <mergeCell ref="E433:F433"/>
    <mergeCell ref="B417:H417"/>
    <mergeCell ref="I417:L417"/>
    <mergeCell ref="M417:N417"/>
    <mergeCell ref="E434:F434"/>
    <mergeCell ref="E435:F435"/>
    <mergeCell ref="E425:F425"/>
    <mergeCell ref="E426:F426"/>
    <mergeCell ref="E427:F427"/>
    <mergeCell ref="E428:F428"/>
    <mergeCell ref="E436:F436"/>
    <mergeCell ref="M414:N414"/>
    <mergeCell ref="I415:N415"/>
    <mergeCell ref="O415:W415"/>
    <mergeCell ref="O416:W416"/>
    <mergeCell ref="E423:F423"/>
    <mergeCell ref="E424:F424"/>
    <mergeCell ref="G422:H422"/>
    <mergeCell ref="I422:J422"/>
    <mergeCell ref="B416:H416"/>
    <mergeCell ref="B413:C413"/>
    <mergeCell ref="D413:H413"/>
    <mergeCell ref="E377:F377"/>
    <mergeCell ref="O413:S413"/>
    <mergeCell ref="T413:W413"/>
    <mergeCell ref="I382:J382"/>
    <mergeCell ref="D382:E382"/>
    <mergeCell ref="B387:D389"/>
    <mergeCell ref="E387:F389"/>
    <mergeCell ref="B380:E380"/>
    <mergeCell ref="E373:F373"/>
    <mergeCell ref="O589:U589"/>
    <mergeCell ref="O417:W417"/>
    <mergeCell ref="B414:E414"/>
    <mergeCell ref="F414:H414"/>
    <mergeCell ref="J414:K414"/>
    <mergeCell ref="I416:N416"/>
    <mergeCell ref="E376:F376"/>
    <mergeCell ref="B411:W411"/>
    <mergeCell ref="B412:W412"/>
    <mergeCell ref="E365:F365"/>
    <mergeCell ref="E366:F366"/>
    <mergeCell ref="E367:F367"/>
    <mergeCell ref="E364:F364"/>
    <mergeCell ref="E368:F368"/>
    <mergeCell ref="E372:F372"/>
    <mergeCell ref="E361:F361"/>
    <mergeCell ref="E357:F357"/>
    <mergeCell ref="E358:F358"/>
    <mergeCell ref="E359:F359"/>
    <mergeCell ref="E356:F356"/>
    <mergeCell ref="E363:F363"/>
    <mergeCell ref="E355:F355"/>
    <mergeCell ref="G354:H354"/>
    <mergeCell ref="I354:J354"/>
    <mergeCell ref="B348:H348"/>
    <mergeCell ref="I348:N348"/>
    <mergeCell ref="E360:F360"/>
    <mergeCell ref="I347:N347"/>
    <mergeCell ref="O347:W347"/>
    <mergeCell ref="O348:W348"/>
    <mergeCell ref="B349:H349"/>
    <mergeCell ref="I349:L349"/>
    <mergeCell ref="M349:N349"/>
    <mergeCell ref="O349:W349"/>
    <mergeCell ref="B345:C345"/>
    <mergeCell ref="D345:H345"/>
    <mergeCell ref="I345:N345"/>
    <mergeCell ref="O345:S345"/>
    <mergeCell ref="T345:W345"/>
    <mergeCell ref="B346:E346"/>
    <mergeCell ref="F346:H346"/>
    <mergeCell ref="J346:K346"/>
    <mergeCell ref="M346:N346"/>
    <mergeCell ref="E290:F290"/>
    <mergeCell ref="O453:U453"/>
    <mergeCell ref="O279:W279"/>
    <mergeCell ref="O280:W280"/>
    <mergeCell ref="O317:U317"/>
    <mergeCell ref="E287:F287"/>
    <mergeCell ref="E288:F288"/>
    <mergeCell ref="I280:N280"/>
    <mergeCell ref="B343:W343"/>
    <mergeCell ref="B344:W344"/>
    <mergeCell ref="L452:U452"/>
    <mergeCell ref="E1172:F1172"/>
    <mergeCell ref="B275:W275"/>
    <mergeCell ref="B276:W276"/>
    <mergeCell ref="B277:C277"/>
    <mergeCell ref="D277:H277"/>
    <mergeCell ref="I277:N277"/>
    <mergeCell ref="I279:N279"/>
    <mergeCell ref="B284:D286"/>
    <mergeCell ref="E289:F289"/>
    <mergeCell ref="E237:F237"/>
    <mergeCell ref="E238:F238"/>
    <mergeCell ref="E239:F239"/>
    <mergeCell ref="U251:W253"/>
    <mergeCell ref="E254:F254"/>
    <mergeCell ref="E255:F255"/>
    <mergeCell ref="G253:H253"/>
    <mergeCell ref="I253:J253"/>
    <mergeCell ref="S251:T253"/>
    <mergeCell ref="G252:J252"/>
    <mergeCell ref="E232:F232"/>
    <mergeCell ref="E233:F233"/>
    <mergeCell ref="G244:J244"/>
    <mergeCell ref="K244:N244"/>
    <mergeCell ref="E263:F263"/>
    <mergeCell ref="E264:F264"/>
    <mergeCell ref="E235:F235"/>
    <mergeCell ref="E236:F236"/>
    <mergeCell ref="G243:W243"/>
    <mergeCell ref="V245:W245"/>
    <mergeCell ref="P246:Q246"/>
    <mergeCell ref="R246:S246"/>
    <mergeCell ref="J278:K278"/>
    <mergeCell ref="M278:N278"/>
    <mergeCell ref="O277:S277"/>
    <mergeCell ref="T277:W277"/>
    <mergeCell ref="L269:N270"/>
    <mergeCell ref="L248:U248"/>
    <mergeCell ref="O249:U249"/>
    <mergeCell ref="O269:V272"/>
    <mergeCell ref="E230:F230"/>
    <mergeCell ref="Q216:R218"/>
    <mergeCell ref="E231:F231"/>
    <mergeCell ref="E221:F221"/>
    <mergeCell ref="E222:F222"/>
    <mergeCell ref="E223:F223"/>
    <mergeCell ref="E224:F224"/>
    <mergeCell ref="E227:F227"/>
    <mergeCell ref="T209:W209"/>
    <mergeCell ref="O212:W212"/>
    <mergeCell ref="B213:H213"/>
    <mergeCell ref="I213:L213"/>
    <mergeCell ref="M213:N213"/>
    <mergeCell ref="O213:W213"/>
    <mergeCell ref="B210:E210"/>
    <mergeCell ref="F210:H210"/>
    <mergeCell ref="J210:K210"/>
    <mergeCell ref="O211:W211"/>
    <mergeCell ref="B176:E176"/>
    <mergeCell ref="E163:F163"/>
    <mergeCell ref="E164:F164"/>
    <mergeCell ref="E165:F165"/>
    <mergeCell ref="E167:F167"/>
    <mergeCell ref="E168:F168"/>
    <mergeCell ref="E169:F169"/>
    <mergeCell ref="E170:F170"/>
    <mergeCell ref="E171:F171"/>
    <mergeCell ref="F142:H142"/>
    <mergeCell ref="J142:K142"/>
    <mergeCell ref="M142:N142"/>
    <mergeCell ref="B144:H144"/>
    <mergeCell ref="E156:F156"/>
    <mergeCell ref="E157:F157"/>
    <mergeCell ref="E151:F151"/>
    <mergeCell ref="E152:F152"/>
    <mergeCell ref="G150:H150"/>
    <mergeCell ref="B145:H145"/>
    <mergeCell ref="I150:J150"/>
    <mergeCell ref="I144:N144"/>
    <mergeCell ref="O141:S141"/>
    <mergeCell ref="T141:W141"/>
    <mergeCell ref="O144:W144"/>
    <mergeCell ref="I143:N143"/>
    <mergeCell ref="O145:W145"/>
    <mergeCell ref="B142:E142"/>
    <mergeCell ref="I145:L145"/>
    <mergeCell ref="M145:N145"/>
    <mergeCell ref="K183:L185"/>
    <mergeCell ref="M183:N185"/>
    <mergeCell ref="I185:J185"/>
    <mergeCell ref="G184:J184"/>
    <mergeCell ref="G176:J176"/>
    <mergeCell ref="K176:N176"/>
    <mergeCell ref="G177:H177"/>
    <mergeCell ref="E189:F189"/>
    <mergeCell ref="E102:F102"/>
    <mergeCell ref="E103:F103"/>
    <mergeCell ref="D177:E177"/>
    <mergeCell ref="D178:E178"/>
    <mergeCell ref="E154:F154"/>
    <mergeCell ref="E155:F155"/>
    <mergeCell ref="E153:F153"/>
    <mergeCell ref="E188:F188"/>
    <mergeCell ref="B183:D185"/>
    <mergeCell ref="E183:F185"/>
    <mergeCell ref="G183:J183"/>
    <mergeCell ref="B177:C177"/>
    <mergeCell ref="B178:C178"/>
    <mergeCell ref="E159:F159"/>
    <mergeCell ref="E160:F160"/>
    <mergeCell ref="E161:F161"/>
    <mergeCell ref="E162:F162"/>
    <mergeCell ref="E172:F172"/>
    <mergeCell ref="E173:F173"/>
    <mergeCell ref="E186:F186"/>
    <mergeCell ref="E100:F100"/>
    <mergeCell ref="E101:F101"/>
    <mergeCell ref="S1304:T1306"/>
    <mergeCell ref="E104:F104"/>
    <mergeCell ref="E105:F105"/>
    <mergeCell ref="Q1304:R1306"/>
    <mergeCell ref="O183:P185"/>
    <mergeCell ref="Q183:R185"/>
    <mergeCell ref="E198:F198"/>
    <mergeCell ref="E93:F93"/>
    <mergeCell ref="E94:F94"/>
    <mergeCell ref="E95:F95"/>
    <mergeCell ref="E96:F96"/>
    <mergeCell ref="E97:F97"/>
    <mergeCell ref="E99:F99"/>
    <mergeCell ref="E86:F86"/>
    <mergeCell ref="E87:F87"/>
    <mergeCell ref="E88:F88"/>
    <mergeCell ref="E89:F89"/>
    <mergeCell ref="E91:F91"/>
    <mergeCell ref="E92:F92"/>
    <mergeCell ref="E83:F83"/>
    <mergeCell ref="E84:F84"/>
    <mergeCell ref="U1304:W1306"/>
    <mergeCell ref="O1372:P1374"/>
    <mergeCell ref="Q1372:R1374"/>
    <mergeCell ref="S1372:T1374"/>
    <mergeCell ref="U1372:W1374"/>
    <mergeCell ref="E85:F85"/>
    <mergeCell ref="O143:W143"/>
    <mergeCell ref="B139:W139"/>
    <mergeCell ref="B77:H77"/>
    <mergeCell ref="I77:L77"/>
    <mergeCell ref="M77:N77"/>
    <mergeCell ref="O77:W77"/>
    <mergeCell ref="I82:J82"/>
    <mergeCell ref="O1440:P1442"/>
    <mergeCell ref="Q1440:R1442"/>
    <mergeCell ref="S1440:T1442"/>
    <mergeCell ref="U1440:W1442"/>
    <mergeCell ref="U183:W185"/>
    <mergeCell ref="F74:H74"/>
    <mergeCell ref="J74:K74"/>
    <mergeCell ref="M74:N74"/>
    <mergeCell ref="I75:N75"/>
    <mergeCell ref="O75:W75"/>
    <mergeCell ref="B76:H76"/>
    <mergeCell ref="I76:N76"/>
    <mergeCell ref="O76:W76"/>
    <mergeCell ref="E33:F33"/>
    <mergeCell ref="E34:F34"/>
    <mergeCell ref="E35:F35"/>
    <mergeCell ref="I73:N73"/>
    <mergeCell ref="O73:S73"/>
    <mergeCell ref="T73:W73"/>
    <mergeCell ref="B40:E40"/>
    <mergeCell ref="B41:C41"/>
    <mergeCell ref="D41:E41"/>
    <mergeCell ref="E36:F36"/>
    <mergeCell ref="D73:H73"/>
    <mergeCell ref="G82:H82"/>
    <mergeCell ref="G185:H185"/>
    <mergeCell ref="E37:F37"/>
    <mergeCell ref="B71:W71"/>
    <mergeCell ref="B72:W72"/>
    <mergeCell ref="B73:C73"/>
    <mergeCell ref="L180:U180"/>
    <mergeCell ref="B74:E74"/>
    <mergeCell ref="S183:T185"/>
    <mergeCell ref="D209:H209"/>
    <mergeCell ref="I209:N209"/>
    <mergeCell ref="M210:N210"/>
    <mergeCell ref="I211:N211"/>
    <mergeCell ref="E219:F219"/>
    <mergeCell ref="E220:F220"/>
    <mergeCell ref="G218:H218"/>
    <mergeCell ref="I218:J218"/>
    <mergeCell ref="B212:H212"/>
    <mergeCell ref="I212:N212"/>
    <mergeCell ref="E26:F26"/>
    <mergeCell ref="E27:F27"/>
    <mergeCell ref="E28:F28"/>
    <mergeCell ref="E29:F29"/>
    <mergeCell ref="E31:F31"/>
    <mergeCell ref="E32:F32"/>
    <mergeCell ref="E19:F19"/>
    <mergeCell ref="E20:F20"/>
    <mergeCell ref="E21:F21"/>
    <mergeCell ref="E23:F23"/>
    <mergeCell ref="E24:F24"/>
    <mergeCell ref="E25:F25"/>
    <mergeCell ref="E15:F15"/>
    <mergeCell ref="E16:F16"/>
    <mergeCell ref="E12:F14"/>
    <mergeCell ref="K12:L14"/>
    <mergeCell ref="S1508:T1510"/>
    <mergeCell ref="U1508:W1510"/>
    <mergeCell ref="G14:H14"/>
    <mergeCell ref="I14:J14"/>
    <mergeCell ref="E17:F17"/>
    <mergeCell ref="E18:F18"/>
    <mergeCell ref="B12:D14"/>
    <mergeCell ref="G12:J12"/>
    <mergeCell ref="G13:J13"/>
    <mergeCell ref="O1576:P1578"/>
    <mergeCell ref="B8:H8"/>
    <mergeCell ref="I8:N8"/>
    <mergeCell ref="O8:W8"/>
    <mergeCell ref="B9:H9"/>
    <mergeCell ref="I9:L9"/>
    <mergeCell ref="M9:N9"/>
    <mergeCell ref="O9:W9"/>
    <mergeCell ref="B6:E6"/>
    <mergeCell ref="F6:H6"/>
    <mergeCell ref="J6:K6"/>
    <mergeCell ref="M6:N6"/>
    <mergeCell ref="I7:N7"/>
    <mergeCell ref="O7:W7"/>
    <mergeCell ref="B3:W3"/>
    <mergeCell ref="B4:W4"/>
    <mergeCell ref="B5:C5"/>
    <mergeCell ref="D5:H5"/>
    <mergeCell ref="I5:N5"/>
    <mergeCell ref="O5:S5"/>
    <mergeCell ref="T5:W5"/>
    <mergeCell ref="B207:W207"/>
    <mergeCell ref="O181:U181"/>
    <mergeCell ref="E197:F197"/>
    <mergeCell ref="E193:F193"/>
    <mergeCell ref="E194:F194"/>
    <mergeCell ref="E195:F195"/>
    <mergeCell ref="E190:F190"/>
    <mergeCell ref="E191:F191"/>
    <mergeCell ref="E196:F196"/>
    <mergeCell ref="E187:F187"/>
    <mergeCell ref="B208:W208"/>
    <mergeCell ref="B209:C209"/>
    <mergeCell ref="U1168:W1170"/>
    <mergeCell ref="S1168:T1170"/>
    <mergeCell ref="Q1168:R1170"/>
    <mergeCell ref="B1168:D1170"/>
    <mergeCell ref="G1169:J1169"/>
    <mergeCell ref="O1168:P1170"/>
    <mergeCell ref="O209:S209"/>
    <mergeCell ref="B244:E244"/>
    <mergeCell ref="B1295:W1295"/>
    <mergeCell ref="B1296:W1296"/>
    <mergeCell ref="B1297:C1297"/>
    <mergeCell ref="D1297:H1297"/>
    <mergeCell ref="O1201:U1201"/>
    <mergeCell ref="L1268:U1268"/>
    <mergeCell ref="U1236:W1238"/>
    <mergeCell ref="S1236:T1238"/>
    <mergeCell ref="D1229:H1229"/>
    <mergeCell ref="Q1236:R1238"/>
    <mergeCell ref="O1609:U1609"/>
    <mergeCell ref="Q1508:R1510"/>
    <mergeCell ref="B1499:W1499"/>
    <mergeCell ref="B1500:W1500"/>
    <mergeCell ref="O1269:U1269"/>
    <mergeCell ref="L1336:U1336"/>
    <mergeCell ref="O1337:U1337"/>
    <mergeCell ref="L1404:U1404"/>
    <mergeCell ref="O1405:U1405"/>
    <mergeCell ref="L1472:U1472"/>
    <mergeCell ref="CH2208:CK2208"/>
    <mergeCell ref="CD2208:CG2208"/>
    <mergeCell ref="CU2208:CX2208"/>
    <mergeCell ref="CQ2208:CT2208"/>
    <mergeCell ref="Y13:Z14"/>
    <mergeCell ref="O1677:U1677"/>
    <mergeCell ref="O1473:U1473"/>
    <mergeCell ref="L1540:U1540"/>
    <mergeCell ref="O1541:U1541"/>
    <mergeCell ref="L1608:U1608"/>
  </mergeCells>
  <conditionalFormatting sqref="U16">
    <cfRule type="cellIs" dxfId="963" priority="2034" stopIfTrue="1" operator="notEqual">
      <formula>$B16</formula>
    </cfRule>
  </conditionalFormatting>
  <conditionalFormatting sqref="U17:U21">
    <cfRule type="cellIs" dxfId="962" priority="2033" stopIfTrue="1" operator="notEqual">
      <formula>$B17</formula>
    </cfRule>
  </conditionalFormatting>
  <conditionalFormatting sqref="U24:U29">
    <cfRule type="cellIs" dxfId="961" priority="2032" stopIfTrue="1" operator="notEqual">
      <formula>$B24</formula>
    </cfRule>
  </conditionalFormatting>
  <conditionalFormatting sqref="U32:U37">
    <cfRule type="cellIs" dxfId="960" priority="2031" stopIfTrue="1" operator="notEqual">
      <formula>$B32</formula>
    </cfRule>
  </conditionalFormatting>
  <conditionalFormatting sqref="V16">
    <cfRule type="cellIs" dxfId="959" priority="2030" stopIfTrue="1" operator="notEqual">
      <formula>$C16</formula>
    </cfRule>
  </conditionalFormatting>
  <conditionalFormatting sqref="V17:V21">
    <cfRule type="cellIs" dxfId="958" priority="2029" stopIfTrue="1" operator="notEqual">
      <formula>$C17</formula>
    </cfRule>
  </conditionalFormatting>
  <conditionalFormatting sqref="V24:V29">
    <cfRule type="cellIs" dxfId="957" priority="2028" stopIfTrue="1" operator="notEqual">
      <formula>$C24</formula>
    </cfRule>
  </conditionalFormatting>
  <conditionalFormatting sqref="V32:V37">
    <cfRule type="cellIs" dxfId="956" priority="2027" stopIfTrue="1" operator="notEqual">
      <formula>$C32</formula>
    </cfRule>
  </conditionalFormatting>
  <conditionalFormatting sqref="W16">
    <cfRule type="cellIs" dxfId="955" priority="2026" stopIfTrue="1" operator="notEqual">
      <formula>$D16</formula>
    </cfRule>
  </conditionalFormatting>
  <conditionalFormatting sqref="W17:W21">
    <cfRule type="cellIs" dxfId="954" priority="2025" stopIfTrue="1" operator="notEqual">
      <formula>$D17</formula>
    </cfRule>
  </conditionalFormatting>
  <conditionalFormatting sqref="W24:W29">
    <cfRule type="cellIs" dxfId="953" priority="2024" stopIfTrue="1" operator="notEqual">
      <formula>$D24</formula>
    </cfRule>
  </conditionalFormatting>
  <conditionalFormatting sqref="W32:W37">
    <cfRule type="cellIs" dxfId="952" priority="2023" stopIfTrue="1" operator="notEqual">
      <formula>$D32</formula>
    </cfRule>
  </conditionalFormatting>
  <conditionalFormatting sqref="W100:W105">
    <cfRule type="cellIs" dxfId="951" priority="2011" stopIfTrue="1" operator="notEqual">
      <formula>$D100</formula>
    </cfRule>
  </conditionalFormatting>
  <conditionalFormatting sqref="U84">
    <cfRule type="cellIs" dxfId="950" priority="2022" stopIfTrue="1" operator="notEqual">
      <formula>$B84</formula>
    </cfRule>
  </conditionalFormatting>
  <conditionalFormatting sqref="U85:U89">
    <cfRule type="cellIs" dxfId="949" priority="2021" stopIfTrue="1" operator="notEqual">
      <formula>$B85</formula>
    </cfRule>
  </conditionalFormatting>
  <conditionalFormatting sqref="U92:U97">
    <cfRule type="cellIs" dxfId="948" priority="2020" stopIfTrue="1" operator="notEqual">
      <formula>$B92</formula>
    </cfRule>
  </conditionalFormatting>
  <conditionalFormatting sqref="U100:U105">
    <cfRule type="cellIs" dxfId="947" priority="2019" stopIfTrue="1" operator="notEqual">
      <formula>$B100</formula>
    </cfRule>
  </conditionalFormatting>
  <conditionalFormatting sqref="V84">
    <cfRule type="cellIs" dxfId="946" priority="2018" stopIfTrue="1" operator="notEqual">
      <formula>$C84</formula>
    </cfRule>
  </conditionalFormatting>
  <conditionalFormatting sqref="V85:V89">
    <cfRule type="cellIs" dxfId="945" priority="2017" stopIfTrue="1" operator="notEqual">
      <formula>$C85</formula>
    </cfRule>
  </conditionalFormatting>
  <conditionalFormatting sqref="V92:V97">
    <cfRule type="cellIs" dxfId="944" priority="2016" stopIfTrue="1" operator="notEqual">
      <formula>$C92</formula>
    </cfRule>
  </conditionalFormatting>
  <conditionalFormatting sqref="V100:V105">
    <cfRule type="cellIs" dxfId="943" priority="2015" stopIfTrue="1" operator="notEqual">
      <formula>$C100</formula>
    </cfRule>
  </conditionalFormatting>
  <conditionalFormatting sqref="W84">
    <cfRule type="cellIs" dxfId="942" priority="2014" stopIfTrue="1" operator="notEqual">
      <formula>$D84</formula>
    </cfRule>
  </conditionalFormatting>
  <conditionalFormatting sqref="W85:W89">
    <cfRule type="cellIs" dxfId="941" priority="2013" stopIfTrue="1" operator="notEqual">
      <formula>$D85</formula>
    </cfRule>
  </conditionalFormatting>
  <conditionalFormatting sqref="W92:W97">
    <cfRule type="cellIs" dxfId="940" priority="2012" stopIfTrue="1" operator="notEqual">
      <formula>$D92</formula>
    </cfRule>
  </conditionalFormatting>
  <conditionalFormatting sqref="U152">
    <cfRule type="cellIs" dxfId="939" priority="2010" stopIfTrue="1" operator="notEqual">
      <formula>$B152</formula>
    </cfRule>
  </conditionalFormatting>
  <conditionalFormatting sqref="U153:U157">
    <cfRule type="cellIs" dxfId="938" priority="2009" stopIfTrue="1" operator="notEqual">
      <formula>$B153</formula>
    </cfRule>
  </conditionalFormatting>
  <conditionalFormatting sqref="U160:U165">
    <cfRule type="cellIs" dxfId="937" priority="2008" stopIfTrue="1" operator="notEqual">
      <formula>$B160</formula>
    </cfRule>
  </conditionalFormatting>
  <conditionalFormatting sqref="U168:U173">
    <cfRule type="cellIs" dxfId="936" priority="2007" stopIfTrue="1" operator="notEqual">
      <formula>$B168</formula>
    </cfRule>
  </conditionalFormatting>
  <conditionalFormatting sqref="V152">
    <cfRule type="cellIs" dxfId="935" priority="2006" stopIfTrue="1" operator="notEqual">
      <formula>$C152</formula>
    </cfRule>
  </conditionalFormatting>
  <conditionalFormatting sqref="V153:V157">
    <cfRule type="cellIs" dxfId="934" priority="2005" stopIfTrue="1" operator="notEqual">
      <formula>$C153</formula>
    </cfRule>
  </conditionalFormatting>
  <conditionalFormatting sqref="V160:V165">
    <cfRule type="cellIs" dxfId="933" priority="2004" stopIfTrue="1" operator="notEqual">
      <formula>$C160</formula>
    </cfRule>
  </conditionalFormatting>
  <conditionalFormatting sqref="V168:V173">
    <cfRule type="cellIs" dxfId="932" priority="2003" stopIfTrue="1" operator="notEqual">
      <formula>$C168</formula>
    </cfRule>
  </conditionalFormatting>
  <conditionalFormatting sqref="W152">
    <cfRule type="cellIs" dxfId="931" priority="2002" stopIfTrue="1" operator="notEqual">
      <formula>$D152</formula>
    </cfRule>
  </conditionalFormatting>
  <conditionalFormatting sqref="W153:W157">
    <cfRule type="cellIs" dxfId="930" priority="2001" stopIfTrue="1" operator="notEqual">
      <formula>$D153</formula>
    </cfRule>
  </conditionalFormatting>
  <conditionalFormatting sqref="W160:W165">
    <cfRule type="cellIs" dxfId="929" priority="2000" stopIfTrue="1" operator="notEqual">
      <formula>$D160</formula>
    </cfRule>
  </conditionalFormatting>
  <conditionalFormatting sqref="W168:W173">
    <cfRule type="cellIs" dxfId="928" priority="1999" stopIfTrue="1" operator="notEqual">
      <formula>$D168</formula>
    </cfRule>
  </conditionalFormatting>
  <conditionalFormatting sqref="U220">
    <cfRule type="cellIs" dxfId="927" priority="1998" stopIfTrue="1" operator="notEqual">
      <formula>$B220</formula>
    </cfRule>
  </conditionalFormatting>
  <conditionalFormatting sqref="U221:U225">
    <cfRule type="cellIs" dxfId="926" priority="1997" stopIfTrue="1" operator="notEqual">
      <formula>$B221</formula>
    </cfRule>
  </conditionalFormatting>
  <conditionalFormatting sqref="U228:U233">
    <cfRule type="cellIs" dxfId="925" priority="1996" stopIfTrue="1" operator="notEqual">
      <formula>$B228</formula>
    </cfRule>
  </conditionalFormatting>
  <conditionalFormatting sqref="U236:U241">
    <cfRule type="cellIs" dxfId="924" priority="1995" stopIfTrue="1" operator="notEqual">
      <formula>$B236</formula>
    </cfRule>
  </conditionalFormatting>
  <conditionalFormatting sqref="V220">
    <cfRule type="cellIs" dxfId="923" priority="1994" stopIfTrue="1" operator="notEqual">
      <formula>$C220</formula>
    </cfRule>
  </conditionalFormatting>
  <conditionalFormatting sqref="V221:V225">
    <cfRule type="cellIs" dxfId="922" priority="1993" stopIfTrue="1" operator="notEqual">
      <formula>$C221</formula>
    </cfRule>
  </conditionalFormatting>
  <conditionalFormatting sqref="V228:V233">
    <cfRule type="cellIs" dxfId="921" priority="1992" stopIfTrue="1" operator="notEqual">
      <formula>$C228</formula>
    </cfRule>
  </conditionalFormatting>
  <conditionalFormatting sqref="V236:V241">
    <cfRule type="cellIs" dxfId="920" priority="1991" stopIfTrue="1" operator="notEqual">
      <formula>$C236</formula>
    </cfRule>
  </conditionalFormatting>
  <conditionalFormatting sqref="W220">
    <cfRule type="cellIs" dxfId="919" priority="1990" stopIfTrue="1" operator="notEqual">
      <formula>$D220</formula>
    </cfRule>
  </conditionalFormatting>
  <conditionalFormatting sqref="W221:W225">
    <cfRule type="cellIs" dxfId="918" priority="1989" stopIfTrue="1" operator="notEqual">
      <formula>$D221</formula>
    </cfRule>
  </conditionalFormatting>
  <conditionalFormatting sqref="W228:W233">
    <cfRule type="cellIs" dxfId="917" priority="1988" stopIfTrue="1" operator="notEqual">
      <formula>$D228</formula>
    </cfRule>
  </conditionalFormatting>
  <conditionalFormatting sqref="W236:W241">
    <cfRule type="cellIs" dxfId="916" priority="1987" stopIfTrue="1" operator="notEqual">
      <formula>$D236</formula>
    </cfRule>
  </conditionalFormatting>
  <conditionalFormatting sqref="U288">
    <cfRule type="cellIs" dxfId="915" priority="1986" stopIfTrue="1" operator="notEqual">
      <formula>$B288</formula>
    </cfRule>
  </conditionalFormatting>
  <conditionalFormatting sqref="U289:U293">
    <cfRule type="cellIs" dxfId="914" priority="1985" stopIfTrue="1" operator="notEqual">
      <formula>$B289</formula>
    </cfRule>
  </conditionalFormatting>
  <conditionalFormatting sqref="U296:U301">
    <cfRule type="cellIs" dxfId="913" priority="1984" stopIfTrue="1" operator="notEqual">
      <formula>$B296</formula>
    </cfRule>
  </conditionalFormatting>
  <conditionalFormatting sqref="U304:U309">
    <cfRule type="cellIs" dxfId="912" priority="1983" stopIfTrue="1" operator="notEqual">
      <formula>$B304</formula>
    </cfRule>
  </conditionalFormatting>
  <conditionalFormatting sqref="V288">
    <cfRule type="cellIs" dxfId="911" priority="1982" stopIfTrue="1" operator="notEqual">
      <formula>$C288</formula>
    </cfRule>
  </conditionalFormatting>
  <conditionalFormatting sqref="V289:V293">
    <cfRule type="cellIs" dxfId="910" priority="1981" stopIfTrue="1" operator="notEqual">
      <formula>$C289</formula>
    </cfRule>
  </conditionalFormatting>
  <conditionalFormatting sqref="V296:V301">
    <cfRule type="cellIs" dxfId="909" priority="1980" stopIfTrue="1" operator="notEqual">
      <formula>$C296</formula>
    </cfRule>
  </conditionalFormatting>
  <conditionalFormatting sqref="V304:V309">
    <cfRule type="cellIs" dxfId="908" priority="1979" stopIfTrue="1" operator="notEqual">
      <formula>$C304</formula>
    </cfRule>
  </conditionalFormatting>
  <conditionalFormatting sqref="W288">
    <cfRule type="cellIs" dxfId="907" priority="1978" stopIfTrue="1" operator="notEqual">
      <formula>$D288</formula>
    </cfRule>
  </conditionalFormatting>
  <conditionalFormatting sqref="W289:W293">
    <cfRule type="cellIs" dxfId="906" priority="1977" stopIfTrue="1" operator="notEqual">
      <formula>$D289</formula>
    </cfRule>
  </conditionalFormatting>
  <conditionalFormatting sqref="W296:W301">
    <cfRule type="cellIs" dxfId="905" priority="1976" stopIfTrue="1" operator="notEqual">
      <formula>$D296</formula>
    </cfRule>
  </conditionalFormatting>
  <conditionalFormatting sqref="W304:W309">
    <cfRule type="cellIs" dxfId="904" priority="1975" stopIfTrue="1" operator="notEqual">
      <formula>$D304</formula>
    </cfRule>
  </conditionalFormatting>
  <conditionalFormatting sqref="U356">
    <cfRule type="cellIs" dxfId="903" priority="1974" stopIfTrue="1" operator="notEqual">
      <formula>$B356</formula>
    </cfRule>
  </conditionalFormatting>
  <conditionalFormatting sqref="U357:U361">
    <cfRule type="cellIs" dxfId="902" priority="1973" stopIfTrue="1" operator="notEqual">
      <formula>$B357</formula>
    </cfRule>
  </conditionalFormatting>
  <conditionalFormatting sqref="U364:U369">
    <cfRule type="cellIs" dxfId="901" priority="1972" stopIfTrue="1" operator="notEqual">
      <formula>$B364</formula>
    </cfRule>
  </conditionalFormatting>
  <conditionalFormatting sqref="U372:U377">
    <cfRule type="cellIs" dxfId="900" priority="1971" stopIfTrue="1" operator="notEqual">
      <formula>$B372</formula>
    </cfRule>
  </conditionalFormatting>
  <conditionalFormatting sqref="V356">
    <cfRule type="cellIs" dxfId="899" priority="1970" stopIfTrue="1" operator="notEqual">
      <formula>$C356</formula>
    </cfRule>
  </conditionalFormatting>
  <conditionalFormatting sqref="V357:V361">
    <cfRule type="cellIs" dxfId="898" priority="1969" stopIfTrue="1" operator="notEqual">
      <formula>$C357</formula>
    </cfRule>
  </conditionalFormatting>
  <conditionalFormatting sqref="V364:V369">
    <cfRule type="cellIs" dxfId="897" priority="1968" stopIfTrue="1" operator="notEqual">
      <formula>$C364</formula>
    </cfRule>
  </conditionalFormatting>
  <conditionalFormatting sqref="V372:V377">
    <cfRule type="cellIs" dxfId="896" priority="1967" stopIfTrue="1" operator="notEqual">
      <formula>$C372</formula>
    </cfRule>
  </conditionalFormatting>
  <conditionalFormatting sqref="W356">
    <cfRule type="cellIs" dxfId="895" priority="1966" stopIfTrue="1" operator="notEqual">
      <formula>$D356</formula>
    </cfRule>
  </conditionalFormatting>
  <conditionalFormatting sqref="W357:W361">
    <cfRule type="cellIs" dxfId="894" priority="1965" stopIfTrue="1" operator="notEqual">
      <formula>$D357</formula>
    </cfRule>
  </conditionalFormatting>
  <conditionalFormatting sqref="W364:W369">
    <cfRule type="cellIs" dxfId="893" priority="1964" stopIfTrue="1" operator="notEqual">
      <formula>$D364</formula>
    </cfRule>
  </conditionalFormatting>
  <conditionalFormatting sqref="W372:W377">
    <cfRule type="cellIs" dxfId="892" priority="1963" stopIfTrue="1" operator="notEqual">
      <formula>$D372</formula>
    </cfRule>
  </conditionalFormatting>
  <conditionalFormatting sqref="U424">
    <cfRule type="cellIs" dxfId="891" priority="1962" stopIfTrue="1" operator="notEqual">
      <formula>$B424</formula>
    </cfRule>
  </conditionalFormatting>
  <conditionalFormatting sqref="U425:U429">
    <cfRule type="cellIs" dxfId="890" priority="1961" stopIfTrue="1" operator="notEqual">
      <formula>$B425</formula>
    </cfRule>
  </conditionalFormatting>
  <conditionalFormatting sqref="U432:U437">
    <cfRule type="cellIs" dxfId="889" priority="1960" stopIfTrue="1" operator="notEqual">
      <formula>$B432</formula>
    </cfRule>
  </conditionalFormatting>
  <conditionalFormatting sqref="U440:U445">
    <cfRule type="cellIs" dxfId="888" priority="1959" stopIfTrue="1" operator="notEqual">
      <formula>$B440</formula>
    </cfRule>
  </conditionalFormatting>
  <conditionalFormatting sqref="V424">
    <cfRule type="cellIs" dxfId="887" priority="1958" stopIfTrue="1" operator="notEqual">
      <formula>$C424</formula>
    </cfRule>
  </conditionalFormatting>
  <conditionalFormatting sqref="V425:V429">
    <cfRule type="cellIs" dxfId="886" priority="1957" stopIfTrue="1" operator="notEqual">
      <formula>$C425</formula>
    </cfRule>
  </conditionalFormatting>
  <conditionalFormatting sqref="V432:V437">
    <cfRule type="cellIs" dxfId="885" priority="1956" stopIfTrue="1" operator="notEqual">
      <formula>$C432</formula>
    </cfRule>
  </conditionalFormatting>
  <conditionalFormatting sqref="V440:V445">
    <cfRule type="cellIs" dxfId="884" priority="1955" stopIfTrue="1" operator="notEqual">
      <formula>$C440</formula>
    </cfRule>
  </conditionalFormatting>
  <conditionalFormatting sqref="W424">
    <cfRule type="cellIs" dxfId="883" priority="1954" stopIfTrue="1" operator="notEqual">
      <formula>$D424</formula>
    </cfRule>
  </conditionalFormatting>
  <conditionalFormatting sqref="W425:W429">
    <cfRule type="cellIs" dxfId="882" priority="1953" stopIfTrue="1" operator="notEqual">
      <formula>$D425</formula>
    </cfRule>
  </conditionalFormatting>
  <conditionalFormatting sqref="W432:W437">
    <cfRule type="cellIs" dxfId="881" priority="1952" stopIfTrue="1" operator="notEqual">
      <formula>$D432</formula>
    </cfRule>
  </conditionalFormatting>
  <conditionalFormatting sqref="W440:W445">
    <cfRule type="cellIs" dxfId="880" priority="1951" stopIfTrue="1" operator="notEqual">
      <formula>$D440</formula>
    </cfRule>
  </conditionalFormatting>
  <conditionalFormatting sqref="U492">
    <cfRule type="cellIs" dxfId="879" priority="1950" stopIfTrue="1" operator="notEqual">
      <formula>$B492</formula>
    </cfRule>
  </conditionalFormatting>
  <conditionalFormatting sqref="U493:U497">
    <cfRule type="cellIs" dxfId="878" priority="1949" stopIfTrue="1" operator="notEqual">
      <formula>$B493</formula>
    </cfRule>
  </conditionalFormatting>
  <conditionalFormatting sqref="U500:U505">
    <cfRule type="cellIs" dxfId="877" priority="1948" stopIfTrue="1" operator="notEqual">
      <formula>$B500</formula>
    </cfRule>
  </conditionalFormatting>
  <conditionalFormatting sqref="U508:U513">
    <cfRule type="cellIs" dxfId="876" priority="1947" stopIfTrue="1" operator="notEqual">
      <formula>$B508</formula>
    </cfRule>
  </conditionalFormatting>
  <conditionalFormatting sqref="V492">
    <cfRule type="cellIs" dxfId="875" priority="1946" stopIfTrue="1" operator="notEqual">
      <formula>$C492</formula>
    </cfRule>
  </conditionalFormatting>
  <conditionalFormatting sqref="V493:V497">
    <cfRule type="cellIs" dxfId="874" priority="1945" stopIfTrue="1" operator="notEqual">
      <formula>$C493</formula>
    </cfRule>
  </conditionalFormatting>
  <conditionalFormatting sqref="V500:V505">
    <cfRule type="cellIs" dxfId="873" priority="1944" stopIfTrue="1" operator="notEqual">
      <formula>$C500</formula>
    </cfRule>
  </conditionalFormatting>
  <conditionalFormatting sqref="V508:V513">
    <cfRule type="cellIs" dxfId="872" priority="1943" stopIfTrue="1" operator="notEqual">
      <formula>$C508</formula>
    </cfRule>
  </conditionalFormatting>
  <conditionalFormatting sqref="W492">
    <cfRule type="cellIs" dxfId="871" priority="1942" stopIfTrue="1" operator="notEqual">
      <formula>$D492</formula>
    </cfRule>
  </conditionalFormatting>
  <conditionalFormatting sqref="W493:W497">
    <cfRule type="cellIs" dxfId="870" priority="1941" stopIfTrue="1" operator="notEqual">
      <formula>$D493</formula>
    </cfRule>
  </conditionalFormatting>
  <conditionalFormatting sqref="W500:W505">
    <cfRule type="cellIs" dxfId="869" priority="1940" stopIfTrue="1" operator="notEqual">
      <formula>$D500</formula>
    </cfRule>
  </conditionalFormatting>
  <conditionalFormatting sqref="W508:W513">
    <cfRule type="cellIs" dxfId="868" priority="1939" stopIfTrue="1" operator="notEqual">
      <formula>$D508</formula>
    </cfRule>
  </conditionalFormatting>
  <conditionalFormatting sqref="U560">
    <cfRule type="cellIs" dxfId="867" priority="1938" stopIfTrue="1" operator="notEqual">
      <formula>$B560</formula>
    </cfRule>
  </conditionalFormatting>
  <conditionalFormatting sqref="U561:U565">
    <cfRule type="cellIs" dxfId="866" priority="1937" stopIfTrue="1" operator="notEqual">
      <formula>$B561</formula>
    </cfRule>
  </conditionalFormatting>
  <conditionalFormatting sqref="U568:U573">
    <cfRule type="cellIs" dxfId="865" priority="1936" stopIfTrue="1" operator="notEqual">
      <formula>$B568</formula>
    </cfRule>
  </conditionalFormatting>
  <conditionalFormatting sqref="U576:U581">
    <cfRule type="cellIs" dxfId="864" priority="1935" stopIfTrue="1" operator="notEqual">
      <formula>$B576</formula>
    </cfRule>
  </conditionalFormatting>
  <conditionalFormatting sqref="V560">
    <cfRule type="cellIs" dxfId="863" priority="1934" stopIfTrue="1" operator="notEqual">
      <formula>$C560</formula>
    </cfRule>
  </conditionalFormatting>
  <conditionalFormatting sqref="V561:V565">
    <cfRule type="cellIs" dxfId="862" priority="1933" stopIfTrue="1" operator="notEqual">
      <formula>$C561</formula>
    </cfRule>
  </conditionalFormatting>
  <conditionalFormatting sqref="V568:V573">
    <cfRule type="cellIs" dxfId="861" priority="1932" stopIfTrue="1" operator="notEqual">
      <formula>$C568</formula>
    </cfRule>
  </conditionalFormatting>
  <conditionalFormatting sqref="V576:V581">
    <cfRule type="cellIs" dxfId="860" priority="1931" stopIfTrue="1" operator="notEqual">
      <formula>$C576</formula>
    </cfRule>
  </conditionalFormatting>
  <conditionalFormatting sqref="W560">
    <cfRule type="cellIs" dxfId="859" priority="1930" stopIfTrue="1" operator="notEqual">
      <formula>$D560</formula>
    </cfRule>
  </conditionalFormatting>
  <conditionalFormatting sqref="W561:W565">
    <cfRule type="cellIs" dxfId="858" priority="1929" stopIfTrue="1" operator="notEqual">
      <formula>$D561</formula>
    </cfRule>
  </conditionalFormatting>
  <conditionalFormatting sqref="W568:W573">
    <cfRule type="cellIs" dxfId="857" priority="1928" stopIfTrue="1" operator="notEqual">
      <formula>$D568</formula>
    </cfRule>
  </conditionalFormatting>
  <conditionalFormatting sqref="W576:W581">
    <cfRule type="cellIs" dxfId="856" priority="1927" stopIfTrue="1" operator="notEqual">
      <formula>$D576</formula>
    </cfRule>
  </conditionalFormatting>
  <conditionalFormatting sqref="U628">
    <cfRule type="cellIs" dxfId="855" priority="1926" stopIfTrue="1" operator="notEqual">
      <formula>$B628</formula>
    </cfRule>
  </conditionalFormatting>
  <conditionalFormatting sqref="U629:U633">
    <cfRule type="cellIs" dxfId="854" priority="1925" stopIfTrue="1" operator="notEqual">
      <formula>$B629</formula>
    </cfRule>
  </conditionalFormatting>
  <conditionalFormatting sqref="U636:U641">
    <cfRule type="cellIs" dxfId="853" priority="1924" stopIfTrue="1" operator="notEqual">
      <formula>$B636</formula>
    </cfRule>
  </conditionalFormatting>
  <conditionalFormatting sqref="U644:U649">
    <cfRule type="cellIs" dxfId="852" priority="1923" stopIfTrue="1" operator="notEqual">
      <formula>$B644</formula>
    </cfRule>
  </conditionalFormatting>
  <conditionalFormatting sqref="V628">
    <cfRule type="cellIs" dxfId="851" priority="1922" stopIfTrue="1" operator="notEqual">
      <formula>$C628</formula>
    </cfRule>
  </conditionalFormatting>
  <conditionalFormatting sqref="V629:V633">
    <cfRule type="cellIs" dxfId="850" priority="1921" stopIfTrue="1" operator="notEqual">
      <formula>$C629</formula>
    </cfRule>
  </conditionalFormatting>
  <conditionalFormatting sqref="V636:V641">
    <cfRule type="cellIs" dxfId="849" priority="1920" stopIfTrue="1" operator="notEqual">
      <formula>$C636</formula>
    </cfRule>
  </conditionalFormatting>
  <conditionalFormatting sqref="V644:V649">
    <cfRule type="cellIs" dxfId="848" priority="1919" stopIfTrue="1" operator="notEqual">
      <formula>$C644</formula>
    </cfRule>
  </conditionalFormatting>
  <conditionalFormatting sqref="W628">
    <cfRule type="cellIs" dxfId="847" priority="1918" stopIfTrue="1" operator="notEqual">
      <formula>$D628</formula>
    </cfRule>
  </conditionalFormatting>
  <conditionalFormatting sqref="W629:W633">
    <cfRule type="cellIs" dxfId="846" priority="1917" stopIfTrue="1" operator="notEqual">
      <formula>$D629</formula>
    </cfRule>
  </conditionalFormatting>
  <conditionalFormatting sqref="W636:W641">
    <cfRule type="cellIs" dxfId="845" priority="1916" stopIfTrue="1" operator="notEqual">
      <formula>$D636</formula>
    </cfRule>
  </conditionalFormatting>
  <conditionalFormatting sqref="W644:W649">
    <cfRule type="cellIs" dxfId="844" priority="1915" stopIfTrue="1" operator="notEqual">
      <formula>$D644</formula>
    </cfRule>
  </conditionalFormatting>
  <conditionalFormatting sqref="U696">
    <cfRule type="cellIs" dxfId="843" priority="1914" stopIfTrue="1" operator="notEqual">
      <formula>$B696</formula>
    </cfRule>
  </conditionalFormatting>
  <conditionalFormatting sqref="U697:U701">
    <cfRule type="cellIs" dxfId="842" priority="1913" stopIfTrue="1" operator="notEqual">
      <formula>$B697</formula>
    </cfRule>
  </conditionalFormatting>
  <conditionalFormatting sqref="U704:U709">
    <cfRule type="cellIs" dxfId="841" priority="1912" stopIfTrue="1" operator="notEqual">
      <formula>$B704</formula>
    </cfRule>
  </conditionalFormatting>
  <conditionalFormatting sqref="U712:U717">
    <cfRule type="cellIs" dxfId="840" priority="1911" stopIfTrue="1" operator="notEqual">
      <formula>$B712</formula>
    </cfRule>
  </conditionalFormatting>
  <conditionalFormatting sqref="V696">
    <cfRule type="cellIs" dxfId="839" priority="1910" stopIfTrue="1" operator="notEqual">
      <formula>$C696</formula>
    </cfRule>
  </conditionalFormatting>
  <conditionalFormatting sqref="V697:V701">
    <cfRule type="cellIs" dxfId="838" priority="1909" stopIfTrue="1" operator="notEqual">
      <formula>$C697</formula>
    </cfRule>
  </conditionalFormatting>
  <conditionalFormatting sqref="V704:V709">
    <cfRule type="cellIs" dxfId="837" priority="1908" stopIfTrue="1" operator="notEqual">
      <formula>$C704</formula>
    </cfRule>
  </conditionalFormatting>
  <conditionalFormatting sqref="V712:V717">
    <cfRule type="cellIs" dxfId="836" priority="1907" stopIfTrue="1" operator="notEqual">
      <formula>$C712</formula>
    </cfRule>
  </conditionalFormatting>
  <conditionalFormatting sqref="W696">
    <cfRule type="cellIs" dxfId="835" priority="1906" stopIfTrue="1" operator="notEqual">
      <formula>$D696</formula>
    </cfRule>
  </conditionalFormatting>
  <conditionalFormatting sqref="W697:W701">
    <cfRule type="cellIs" dxfId="834" priority="1905" stopIfTrue="1" operator="notEqual">
      <formula>$D697</formula>
    </cfRule>
  </conditionalFormatting>
  <conditionalFormatting sqref="W704:W709">
    <cfRule type="cellIs" dxfId="833" priority="1904" stopIfTrue="1" operator="notEqual">
      <formula>$D704</formula>
    </cfRule>
  </conditionalFormatting>
  <conditionalFormatting sqref="W712:W717">
    <cfRule type="cellIs" dxfId="832" priority="1903" stopIfTrue="1" operator="notEqual">
      <formula>$D712</formula>
    </cfRule>
  </conditionalFormatting>
  <conditionalFormatting sqref="U764">
    <cfRule type="cellIs" dxfId="831" priority="1902" stopIfTrue="1" operator="notEqual">
      <formula>$B764</formula>
    </cfRule>
  </conditionalFormatting>
  <conditionalFormatting sqref="U765:U769">
    <cfRule type="cellIs" dxfId="830" priority="1901" stopIfTrue="1" operator="notEqual">
      <formula>$B765</formula>
    </cfRule>
  </conditionalFormatting>
  <conditionalFormatting sqref="U772:U777">
    <cfRule type="cellIs" dxfId="829" priority="1900" stopIfTrue="1" operator="notEqual">
      <formula>$B772</formula>
    </cfRule>
  </conditionalFormatting>
  <conditionalFormatting sqref="U780:U785">
    <cfRule type="cellIs" dxfId="828" priority="1899" stopIfTrue="1" operator="notEqual">
      <formula>$B780</formula>
    </cfRule>
  </conditionalFormatting>
  <conditionalFormatting sqref="V764">
    <cfRule type="cellIs" dxfId="827" priority="1898" stopIfTrue="1" operator="notEqual">
      <formula>$C764</formula>
    </cfRule>
  </conditionalFormatting>
  <conditionalFormatting sqref="V765:V769">
    <cfRule type="cellIs" dxfId="826" priority="1897" stopIfTrue="1" operator="notEqual">
      <formula>$C765</formula>
    </cfRule>
  </conditionalFormatting>
  <conditionalFormatting sqref="V772:V777">
    <cfRule type="cellIs" dxfId="825" priority="1896" stopIfTrue="1" operator="notEqual">
      <formula>$C772</formula>
    </cfRule>
  </conditionalFormatting>
  <conditionalFormatting sqref="V780:V785">
    <cfRule type="cellIs" dxfId="824" priority="1895" stopIfTrue="1" operator="notEqual">
      <formula>$C780</formula>
    </cfRule>
  </conditionalFormatting>
  <conditionalFormatting sqref="W764">
    <cfRule type="cellIs" dxfId="823" priority="1894" stopIfTrue="1" operator="notEqual">
      <formula>$D764</formula>
    </cfRule>
  </conditionalFormatting>
  <conditionalFormatting sqref="W765:W769">
    <cfRule type="cellIs" dxfId="822" priority="1893" stopIfTrue="1" operator="notEqual">
      <formula>$D765</formula>
    </cfRule>
  </conditionalFormatting>
  <conditionalFormatting sqref="W772:W777">
    <cfRule type="cellIs" dxfId="821" priority="1892" stopIfTrue="1" operator="notEqual">
      <formula>$D772</formula>
    </cfRule>
  </conditionalFormatting>
  <conditionalFormatting sqref="W780:W785">
    <cfRule type="cellIs" dxfId="820" priority="1891" stopIfTrue="1" operator="notEqual">
      <formula>$D780</formula>
    </cfRule>
  </conditionalFormatting>
  <conditionalFormatting sqref="U832">
    <cfRule type="cellIs" dxfId="819" priority="1890" stopIfTrue="1" operator="notEqual">
      <formula>$B832</formula>
    </cfRule>
  </conditionalFormatting>
  <conditionalFormatting sqref="U833:U837">
    <cfRule type="cellIs" dxfId="818" priority="1889" stopIfTrue="1" operator="notEqual">
      <formula>$B833</formula>
    </cfRule>
  </conditionalFormatting>
  <conditionalFormatting sqref="U840:U845">
    <cfRule type="cellIs" dxfId="817" priority="1888" stopIfTrue="1" operator="notEqual">
      <formula>$B840</formula>
    </cfRule>
  </conditionalFormatting>
  <conditionalFormatting sqref="U848:U853">
    <cfRule type="cellIs" dxfId="816" priority="1887" stopIfTrue="1" operator="notEqual">
      <formula>$B848</formula>
    </cfRule>
  </conditionalFormatting>
  <conditionalFormatting sqref="V832">
    <cfRule type="cellIs" dxfId="815" priority="1886" stopIfTrue="1" operator="notEqual">
      <formula>$C832</formula>
    </cfRule>
  </conditionalFormatting>
  <conditionalFormatting sqref="V833:V837">
    <cfRule type="cellIs" dxfId="814" priority="1885" stopIfTrue="1" operator="notEqual">
      <formula>$C833</formula>
    </cfRule>
  </conditionalFormatting>
  <conditionalFormatting sqref="V840:V845">
    <cfRule type="cellIs" dxfId="813" priority="1884" stopIfTrue="1" operator="notEqual">
      <formula>$C840</formula>
    </cfRule>
  </conditionalFormatting>
  <conditionalFormatting sqref="V848:V853">
    <cfRule type="cellIs" dxfId="812" priority="1883" stopIfTrue="1" operator="notEqual">
      <formula>$C848</formula>
    </cfRule>
  </conditionalFormatting>
  <conditionalFormatting sqref="W832">
    <cfRule type="cellIs" dxfId="811" priority="1882" stopIfTrue="1" operator="notEqual">
      <formula>$D832</formula>
    </cfRule>
  </conditionalFormatting>
  <conditionalFormatting sqref="W833:W837">
    <cfRule type="cellIs" dxfId="810" priority="1881" stopIfTrue="1" operator="notEqual">
      <formula>$D833</formula>
    </cfRule>
  </conditionalFormatting>
  <conditionalFormatting sqref="W840:W845">
    <cfRule type="cellIs" dxfId="809" priority="1880" stopIfTrue="1" operator="notEqual">
      <formula>$D840</formula>
    </cfRule>
  </conditionalFormatting>
  <conditionalFormatting sqref="W848:W853">
    <cfRule type="cellIs" dxfId="808" priority="1879" stopIfTrue="1" operator="notEqual">
      <formula>$D848</formula>
    </cfRule>
  </conditionalFormatting>
  <conditionalFormatting sqref="U900">
    <cfRule type="cellIs" dxfId="807" priority="1878" stopIfTrue="1" operator="notEqual">
      <formula>$B900</formula>
    </cfRule>
  </conditionalFormatting>
  <conditionalFormatting sqref="U901:U905">
    <cfRule type="cellIs" dxfId="806" priority="1877" stopIfTrue="1" operator="notEqual">
      <formula>$B901</formula>
    </cfRule>
  </conditionalFormatting>
  <conditionalFormatting sqref="U908:U913">
    <cfRule type="cellIs" dxfId="805" priority="1876" stopIfTrue="1" operator="notEqual">
      <formula>$B908</formula>
    </cfRule>
  </conditionalFormatting>
  <conditionalFormatting sqref="U916:U921">
    <cfRule type="cellIs" dxfId="804" priority="1875" stopIfTrue="1" operator="notEqual">
      <formula>$B916</formula>
    </cfRule>
  </conditionalFormatting>
  <conditionalFormatting sqref="V900">
    <cfRule type="cellIs" dxfId="803" priority="1874" stopIfTrue="1" operator="notEqual">
      <formula>$C900</formula>
    </cfRule>
  </conditionalFormatting>
  <conditionalFormatting sqref="V901:V905">
    <cfRule type="cellIs" dxfId="802" priority="1873" stopIfTrue="1" operator="notEqual">
      <formula>$C901</formula>
    </cfRule>
  </conditionalFormatting>
  <conditionalFormatting sqref="V908:V913">
    <cfRule type="cellIs" dxfId="801" priority="1872" stopIfTrue="1" operator="notEqual">
      <formula>$C908</formula>
    </cfRule>
  </conditionalFormatting>
  <conditionalFormatting sqref="V916:V921">
    <cfRule type="cellIs" dxfId="800" priority="1871" stopIfTrue="1" operator="notEqual">
      <formula>$C916</formula>
    </cfRule>
  </conditionalFormatting>
  <conditionalFormatting sqref="W900">
    <cfRule type="cellIs" dxfId="799" priority="1870" stopIfTrue="1" operator="notEqual">
      <formula>$D900</formula>
    </cfRule>
  </conditionalFormatting>
  <conditionalFormatting sqref="W901:W905">
    <cfRule type="cellIs" dxfId="798" priority="1869" stopIfTrue="1" operator="notEqual">
      <formula>$D901</formula>
    </cfRule>
  </conditionalFormatting>
  <conditionalFormatting sqref="W908:W913">
    <cfRule type="cellIs" dxfId="797" priority="1868" stopIfTrue="1" operator="notEqual">
      <formula>$D908</formula>
    </cfRule>
  </conditionalFormatting>
  <conditionalFormatting sqref="W916:W921">
    <cfRule type="cellIs" dxfId="796" priority="1867" stopIfTrue="1" operator="notEqual">
      <formula>$D916</formula>
    </cfRule>
  </conditionalFormatting>
  <conditionalFormatting sqref="U968">
    <cfRule type="cellIs" dxfId="795" priority="1866" stopIfTrue="1" operator="notEqual">
      <formula>$B968</formula>
    </cfRule>
  </conditionalFormatting>
  <conditionalFormatting sqref="U969:U973">
    <cfRule type="cellIs" dxfId="794" priority="1865" stopIfTrue="1" operator="notEqual">
      <formula>$B969</formula>
    </cfRule>
  </conditionalFormatting>
  <conditionalFormatting sqref="U976:U981">
    <cfRule type="cellIs" dxfId="793" priority="1864" stopIfTrue="1" operator="notEqual">
      <formula>$B976</formula>
    </cfRule>
  </conditionalFormatting>
  <conditionalFormatting sqref="U984:U989">
    <cfRule type="cellIs" dxfId="792" priority="1863" stopIfTrue="1" operator="notEqual">
      <formula>$B984</formula>
    </cfRule>
  </conditionalFormatting>
  <conditionalFormatting sqref="V968">
    <cfRule type="cellIs" dxfId="791" priority="1862" stopIfTrue="1" operator="notEqual">
      <formula>$C968</formula>
    </cfRule>
  </conditionalFormatting>
  <conditionalFormatting sqref="V969:V973">
    <cfRule type="cellIs" dxfId="790" priority="1861" stopIfTrue="1" operator="notEqual">
      <formula>$C969</formula>
    </cfRule>
  </conditionalFormatting>
  <conditionalFormatting sqref="V976:V981">
    <cfRule type="cellIs" dxfId="789" priority="1860" stopIfTrue="1" operator="notEqual">
      <formula>$C976</formula>
    </cfRule>
  </conditionalFormatting>
  <conditionalFormatting sqref="V984:V989">
    <cfRule type="cellIs" dxfId="788" priority="1859" stopIfTrue="1" operator="notEqual">
      <formula>$C984</formula>
    </cfRule>
  </conditionalFormatting>
  <conditionalFormatting sqref="W968">
    <cfRule type="cellIs" dxfId="787" priority="1858" stopIfTrue="1" operator="notEqual">
      <formula>$D968</formula>
    </cfRule>
  </conditionalFormatting>
  <conditionalFormatting sqref="W969:W973">
    <cfRule type="cellIs" dxfId="786" priority="1857" stopIfTrue="1" operator="notEqual">
      <formula>$D969</formula>
    </cfRule>
  </conditionalFormatting>
  <conditionalFormatting sqref="W976:W981">
    <cfRule type="cellIs" dxfId="785" priority="1856" stopIfTrue="1" operator="notEqual">
      <formula>$D976</formula>
    </cfRule>
  </conditionalFormatting>
  <conditionalFormatting sqref="W984:W989">
    <cfRule type="cellIs" dxfId="784" priority="1855" stopIfTrue="1" operator="notEqual">
      <formula>$D984</formula>
    </cfRule>
  </conditionalFormatting>
  <conditionalFormatting sqref="U1036">
    <cfRule type="cellIs" dxfId="783" priority="1854" stopIfTrue="1" operator="notEqual">
      <formula>$B1036</formula>
    </cfRule>
  </conditionalFormatting>
  <conditionalFormatting sqref="U1037:U1041">
    <cfRule type="cellIs" dxfId="782" priority="1853" stopIfTrue="1" operator="notEqual">
      <formula>$B1037</formula>
    </cfRule>
  </conditionalFormatting>
  <conditionalFormatting sqref="U1044:U1049">
    <cfRule type="cellIs" dxfId="781" priority="1852" stopIfTrue="1" operator="notEqual">
      <formula>$B1044</formula>
    </cfRule>
  </conditionalFormatting>
  <conditionalFormatting sqref="U1052:U1057">
    <cfRule type="cellIs" dxfId="780" priority="1851" stopIfTrue="1" operator="notEqual">
      <formula>$B1052</formula>
    </cfRule>
  </conditionalFormatting>
  <conditionalFormatting sqref="V1036">
    <cfRule type="cellIs" dxfId="779" priority="1850" stopIfTrue="1" operator="notEqual">
      <formula>$C1036</formula>
    </cfRule>
  </conditionalFormatting>
  <conditionalFormatting sqref="V1037:V1041">
    <cfRule type="cellIs" dxfId="778" priority="1849" stopIfTrue="1" operator="notEqual">
      <formula>$C1037</formula>
    </cfRule>
  </conditionalFormatting>
  <conditionalFormatting sqref="V1044:V1049">
    <cfRule type="cellIs" dxfId="777" priority="1848" stopIfTrue="1" operator="notEqual">
      <formula>$C1044</formula>
    </cfRule>
  </conditionalFormatting>
  <conditionalFormatting sqref="V1052:V1057">
    <cfRule type="cellIs" dxfId="776" priority="1847" stopIfTrue="1" operator="notEqual">
      <formula>$C1052</formula>
    </cfRule>
  </conditionalFormatting>
  <conditionalFormatting sqref="W1036">
    <cfRule type="cellIs" dxfId="775" priority="1846" stopIfTrue="1" operator="notEqual">
      <formula>$D1036</formula>
    </cfRule>
  </conditionalFormatting>
  <conditionalFormatting sqref="W1037:W1041">
    <cfRule type="cellIs" dxfId="774" priority="1845" stopIfTrue="1" operator="notEqual">
      <formula>$D1037</formula>
    </cfRule>
  </conditionalFormatting>
  <conditionalFormatting sqref="W1044:W1049">
    <cfRule type="cellIs" dxfId="773" priority="1844" stopIfTrue="1" operator="notEqual">
      <formula>$D1044</formula>
    </cfRule>
  </conditionalFormatting>
  <conditionalFormatting sqref="W1052:W1057">
    <cfRule type="cellIs" dxfId="772" priority="1843" stopIfTrue="1" operator="notEqual">
      <formula>$D1052</formula>
    </cfRule>
  </conditionalFormatting>
  <conditionalFormatting sqref="U1104">
    <cfRule type="cellIs" dxfId="771" priority="1842" stopIfTrue="1" operator="notEqual">
      <formula>$B1104</formula>
    </cfRule>
  </conditionalFormatting>
  <conditionalFormatting sqref="U1105:U1109">
    <cfRule type="cellIs" dxfId="770" priority="1841" stopIfTrue="1" operator="notEqual">
      <formula>$B1105</formula>
    </cfRule>
  </conditionalFormatting>
  <conditionalFormatting sqref="U1112:U1117">
    <cfRule type="cellIs" dxfId="769" priority="1840" stopIfTrue="1" operator="notEqual">
      <formula>$B1112</formula>
    </cfRule>
  </conditionalFormatting>
  <conditionalFormatting sqref="U1120:U1125">
    <cfRule type="cellIs" dxfId="768" priority="1839" stopIfTrue="1" operator="notEqual">
      <formula>$B1120</formula>
    </cfRule>
  </conditionalFormatting>
  <conditionalFormatting sqref="V1104">
    <cfRule type="cellIs" dxfId="767" priority="1838" stopIfTrue="1" operator="notEqual">
      <formula>$C1104</formula>
    </cfRule>
  </conditionalFormatting>
  <conditionalFormatting sqref="V1105:V1109">
    <cfRule type="cellIs" dxfId="766" priority="1837" stopIfTrue="1" operator="notEqual">
      <formula>$C1105</formula>
    </cfRule>
  </conditionalFormatting>
  <conditionalFormatting sqref="V1112:V1117">
    <cfRule type="cellIs" dxfId="765" priority="1836" stopIfTrue="1" operator="notEqual">
      <formula>$C1112</formula>
    </cfRule>
  </conditionalFormatting>
  <conditionalFormatting sqref="V1120:V1125">
    <cfRule type="cellIs" dxfId="764" priority="1835" stopIfTrue="1" operator="notEqual">
      <formula>$C1120</formula>
    </cfRule>
  </conditionalFormatting>
  <conditionalFormatting sqref="W1104">
    <cfRule type="cellIs" dxfId="763" priority="1834" stopIfTrue="1" operator="notEqual">
      <formula>$D1104</formula>
    </cfRule>
  </conditionalFormatting>
  <conditionalFormatting sqref="W1105:W1109">
    <cfRule type="cellIs" dxfId="762" priority="1833" stopIfTrue="1" operator="notEqual">
      <formula>$D1105</formula>
    </cfRule>
  </conditionalFormatting>
  <conditionalFormatting sqref="W1112:W1117">
    <cfRule type="cellIs" dxfId="761" priority="1832" stopIfTrue="1" operator="notEqual">
      <formula>$D1112</formula>
    </cfRule>
  </conditionalFormatting>
  <conditionalFormatting sqref="W1120:W1125">
    <cfRule type="cellIs" dxfId="760" priority="1831" stopIfTrue="1" operator="notEqual">
      <formula>$D1120</formula>
    </cfRule>
  </conditionalFormatting>
  <conditionalFormatting sqref="U1172">
    <cfRule type="cellIs" dxfId="759" priority="1830" stopIfTrue="1" operator="notEqual">
      <formula>$B1172</formula>
    </cfRule>
  </conditionalFormatting>
  <conditionalFormatting sqref="U1173:U1177">
    <cfRule type="cellIs" dxfId="758" priority="1829" stopIfTrue="1" operator="notEqual">
      <formula>$B1173</formula>
    </cfRule>
  </conditionalFormatting>
  <conditionalFormatting sqref="U1180:U1185">
    <cfRule type="cellIs" dxfId="757" priority="1828" stopIfTrue="1" operator="notEqual">
      <formula>$B1180</formula>
    </cfRule>
  </conditionalFormatting>
  <conditionalFormatting sqref="U1188:U1193">
    <cfRule type="cellIs" dxfId="756" priority="1827" stopIfTrue="1" operator="notEqual">
      <formula>$B1188</formula>
    </cfRule>
  </conditionalFormatting>
  <conditionalFormatting sqref="V1172">
    <cfRule type="cellIs" dxfId="755" priority="1826" stopIfTrue="1" operator="notEqual">
      <formula>$C1172</formula>
    </cfRule>
  </conditionalFormatting>
  <conditionalFormatting sqref="V1173:V1177">
    <cfRule type="cellIs" dxfId="754" priority="1825" stopIfTrue="1" operator="notEqual">
      <formula>$C1173</formula>
    </cfRule>
  </conditionalFormatting>
  <conditionalFormatting sqref="V1180:V1185">
    <cfRule type="cellIs" dxfId="753" priority="1824" stopIfTrue="1" operator="notEqual">
      <formula>$C1180</formula>
    </cfRule>
  </conditionalFormatting>
  <conditionalFormatting sqref="V1188:V1193">
    <cfRule type="cellIs" dxfId="752" priority="1823" stopIfTrue="1" operator="notEqual">
      <formula>$C1188</formula>
    </cfRule>
  </conditionalFormatting>
  <conditionalFormatting sqref="W1172">
    <cfRule type="cellIs" dxfId="751" priority="1822" stopIfTrue="1" operator="notEqual">
      <formula>$D1172</formula>
    </cfRule>
  </conditionalFormatting>
  <conditionalFormatting sqref="W1173:W1177">
    <cfRule type="cellIs" dxfId="750" priority="1821" stopIfTrue="1" operator="notEqual">
      <formula>$D1173</formula>
    </cfRule>
  </conditionalFormatting>
  <conditionalFormatting sqref="W1180:W1185">
    <cfRule type="cellIs" dxfId="749" priority="1820" stopIfTrue="1" operator="notEqual">
      <formula>$D1180</formula>
    </cfRule>
  </conditionalFormatting>
  <conditionalFormatting sqref="W1188:W1193">
    <cfRule type="cellIs" dxfId="748" priority="1819" stopIfTrue="1" operator="notEqual">
      <formula>$D1188</formula>
    </cfRule>
  </conditionalFormatting>
  <conditionalFormatting sqref="U1240">
    <cfRule type="cellIs" dxfId="747" priority="1818" stopIfTrue="1" operator="notEqual">
      <formula>$B1240</formula>
    </cfRule>
  </conditionalFormatting>
  <conditionalFormatting sqref="U1241:U1245">
    <cfRule type="cellIs" dxfId="746" priority="1817" stopIfTrue="1" operator="notEqual">
      <formula>$B1241</formula>
    </cfRule>
  </conditionalFormatting>
  <conditionalFormatting sqref="U1248:U1253">
    <cfRule type="cellIs" dxfId="745" priority="1816" stopIfTrue="1" operator="notEqual">
      <formula>$B1248</formula>
    </cfRule>
  </conditionalFormatting>
  <conditionalFormatting sqref="U1256:U1261">
    <cfRule type="cellIs" dxfId="744" priority="1815" stopIfTrue="1" operator="notEqual">
      <formula>$B1256</formula>
    </cfRule>
  </conditionalFormatting>
  <conditionalFormatting sqref="V1240">
    <cfRule type="cellIs" dxfId="743" priority="1814" stopIfTrue="1" operator="notEqual">
      <formula>$C1240</formula>
    </cfRule>
  </conditionalFormatting>
  <conditionalFormatting sqref="V1241:V1245">
    <cfRule type="cellIs" dxfId="742" priority="1813" stopIfTrue="1" operator="notEqual">
      <formula>$C1241</formula>
    </cfRule>
  </conditionalFormatting>
  <conditionalFormatting sqref="V1248:V1253">
    <cfRule type="cellIs" dxfId="741" priority="1812" stopIfTrue="1" operator="notEqual">
      <formula>$C1248</formula>
    </cfRule>
  </conditionalFormatting>
  <conditionalFormatting sqref="V1256:V1261">
    <cfRule type="cellIs" dxfId="740" priority="1811" stopIfTrue="1" operator="notEqual">
      <formula>$C1256</formula>
    </cfRule>
  </conditionalFormatting>
  <conditionalFormatting sqref="W1240">
    <cfRule type="cellIs" dxfId="739" priority="1810" stopIfTrue="1" operator="notEqual">
      <formula>$D1240</formula>
    </cfRule>
  </conditionalFormatting>
  <conditionalFormatting sqref="W1241:W1245">
    <cfRule type="cellIs" dxfId="738" priority="1809" stopIfTrue="1" operator="notEqual">
      <formula>$D1241</formula>
    </cfRule>
  </conditionalFormatting>
  <conditionalFormatting sqref="W1248:W1253">
    <cfRule type="cellIs" dxfId="737" priority="1808" stopIfTrue="1" operator="notEqual">
      <formula>$D1248</formula>
    </cfRule>
  </conditionalFormatting>
  <conditionalFormatting sqref="W1256:W1261">
    <cfRule type="cellIs" dxfId="736" priority="1807" stopIfTrue="1" operator="notEqual">
      <formula>$D1256</formula>
    </cfRule>
  </conditionalFormatting>
  <conditionalFormatting sqref="U1308">
    <cfRule type="cellIs" dxfId="735" priority="1806" stopIfTrue="1" operator="notEqual">
      <formula>$B1308</formula>
    </cfRule>
  </conditionalFormatting>
  <conditionalFormatting sqref="U1309:U1313">
    <cfRule type="cellIs" dxfId="734" priority="1805" stopIfTrue="1" operator="notEqual">
      <formula>$B1309</formula>
    </cfRule>
  </conditionalFormatting>
  <conditionalFormatting sqref="U1316:U1321">
    <cfRule type="cellIs" dxfId="733" priority="1804" stopIfTrue="1" operator="notEqual">
      <formula>$B1316</formula>
    </cfRule>
  </conditionalFormatting>
  <conditionalFormatting sqref="U1324:U1329">
    <cfRule type="cellIs" dxfId="732" priority="1803" stopIfTrue="1" operator="notEqual">
      <formula>$B1324</formula>
    </cfRule>
  </conditionalFormatting>
  <conditionalFormatting sqref="V1308">
    <cfRule type="cellIs" dxfId="731" priority="1802" stopIfTrue="1" operator="notEqual">
      <formula>$C1308</formula>
    </cfRule>
  </conditionalFormatting>
  <conditionalFormatting sqref="V1309:V1313">
    <cfRule type="cellIs" dxfId="730" priority="1801" stopIfTrue="1" operator="notEqual">
      <formula>$C1309</formula>
    </cfRule>
  </conditionalFormatting>
  <conditionalFormatting sqref="V1316:V1321">
    <cfRule type="cellIs" dxfId="729" priority="1800" stopIfTrue="1" operator="notEqual">
      <formula>$C1316</formula>
    </cfRule>
  </conditionalFormatting>
  <conditionalFormatting sqref="V1324:V1329">
    <cfRule type="cellIs" dxfId="728" priority="1799" stopIfTrue="1" operator="notEqual">
      <formula>$C1324</formula>
    </cfRule>
  </conditionalFormatting>
  <conditionalFormatting sqref="W1308">
    <cfRule type="cellIs" dxfId="727" priority="1798" stopIfTrue="1" operator="notEqual">
      <formula>$D1308</formula>
    </cfRule>
  </conditionalFormatting>
  <conditionalFormatting sqref="W1309:W1313">
    <cfRule type="cellIs" dxfId="726" priority="1797" stopIfTrue="1" operator="notEqual">
      <formula>$D1309</formula>
    </cfRule>
  </conditionalFormatting>
  <conditionalFormatting sqref="W1316:W1321">
    <cfRule type="cellIs" dxfId="725" priority="1796" stopIfTrue="1" operator="notEqual">
      <formula>$D1316</formula>
    </cfRule>
  </conditionalFormatting>
  <conditionalFormatting sqref="W1324:W1329">
    <cfRule type="cellIs" dxfId="724" priority="1795" stopIfTrue="1" operator="notEqual">
      <formula>$D1324</formula>
    </cfRule>
  </conditionalFormatting>
  <conditionalFormatting sqref="U1376">
    <cfRule type="cellIs" dxfId="723" priority="1794" stopIfTrue="1" operator="notEqual">
      <formula>$B1376</formula>
    </cfRule>
  </conditionalFormatting>
  <conditionalFormatting sqref="U1377:U1381">
    <cfRule type="cellIs" dxfId="722" priority="1793" stopIfTrue="1" operator="notEqual">
      <formula>$B1377</formula>
    </cfRule>
  </conditionalFormatting>
  <conditionalFormatting sqref="U1384:U1389">
    <cfRule type="cellIs" dxfId="721" priority="1792" stopIfTrue="1" operator="notEqual">
      <formula>$B1384</formula>
    </cfRule>
  </conditionalFormatting>
  <conditionalFormatting sqref="U1392:U1397">
    <cfRule type="cellIs" dxfId="720" priority="1791" stopIfTrue="1" operator="notEqual">
      <formula>$B1392</formula>
    </cfRule>
  </conditionalFormatting>
  <conditionalFormatting sqref="V1376">
    <cfRule type="cellIs" dxfId="719" priority="1790" stopIfTrue="1" operator="notEqual">
      <formula>$C1376</formula>
    </cfRule>
  </conditionalFormatting>
  <conditionalFormatting sqref="V1377:V1381">
    <cfRule type="cellIs" dxfId="718" priority="1789" stopIfTrue="1" operator="notEqual">
      <formula>$C1377</formula>
    </cfRule>
  </conditionalFormatting>
  <conditionalFormatting sqref="V1384:V1389">
    <cfRule type="cellIs" dxfId="717" priority="1788" stopIfTrue="1" operator="notEqual">
      <formula>$C1384</formula>
    </cfRule>
  </conditionalFormatting>
  <conditionalFormatting sqref="V1392:V1397">
    <cfRule type="cellIs" dxfId="716" priority="1787" stopIfTrue="1" operator="notEqual">
      <formula>$C1392</formula>
    </cfRule>
  </conditionalFormatting>
  <conditionalFormatting sqref="W1376">
    <cfRule type="cellIs" dxfId="715" priority="1786" stopIfTrue="1" operator="notEqual">
      <formula>$D1376</formula>
    </cfRule>
  </conditionalFormatting>
  <conditionalFormatting sqref="W1377:W1381">
    <cfRule type="cellIs" dxfId="714" priority="1785" stopIfTrue="1" operator="notEqual">
      <formula>$D1377</formula>
    </cfRule>
  </conditionalFormatting>
  <conditionalFormatting sqref="W1384:W1389">
    <cfRule type="cellIs" dxfId="713" priority="1784" stopIfTrue="1" operator="notEqual">
      <formula>$D1384</formula>
    </cfRule>
  </conditionalFormatting>
  <conditionalFormatting sqref="W1392:W1397">
    <cfRule type="cellIs" dxfId="712" priority="1783" stopIfTrue="1" operator="notEqual">
      <formula>$D1392</formula>
    </cfRule>
  </conditionalFormatting>
  <conditionalFormatting sqref="U1444">
    <cfRule type="cellIs" dxfId="711" priority="1782" stopIfTrue="1" operator="notEqual">
      <formula>$B1444</formula>
    </cfRule>
  </conditionalFormatting>
  <conditionalFormatting sqref="U1445:U1449">
    <cfRule type="cellIs" dxfId="710" priority="1781" stopIfTrue="1" operator="notEqual">
      <formula>$B1445</formula>
    </cfRule>
  </conditionalFormatting>
  <conditionalFormatting sqref="U1452:U1457">
    <cfRule type="cellIs" dxfId="709" priority="1780" stopIfTrue="1" operator="notEqual">
      <formula>$B1452</formula>
    </cfRule>
  </conditionalFormatting>
  <conditionalFormatting sqref="U1460:U1465">
    <cfRule type="cellIs" dxfId="708" priority="1779" stopIfTrue="1" operator="notEqual">
      <formula>$B1460</formula>
    </cfRule>
  </conditionalFormatting>
  <conditionalFormatting sqref="V1444">
    <cfRule type="cellIs" dxfId="707" priority="1778" stopIfTrue="1" operator="notEqual">
      <formula>$C1444</formula>
    </cfRule>
  </conditionalFormatting>
  <conditionalFormatting sqref="V1445:V1449">
    <cfRule type="cellIs" dxfId="706" priority="1777" stopIfTrue="1" operator="notEqual">
      <formula>$C1445</formula>
    </cfRule>
  </conditionalFormatting>
  <conditionalFormatting sqref="V1452:V1457">
    <cfRule type="cellIs" dxfId="705" priority="1776" stopIfTrue="1" operator="notEqual">
      <formula>$C1452</formula>
    </cfRule>
  </conditionalFormatting>
  <conditionalFormatting sqref="V1460:V1465">
    <cfRule type="cellIs" dxfId="704" priority="1775" stopIfTrue="1" operator="notEqual">
      <formula>$C1460</formula>
    </cfRule>
  </conditionalFormatting>
  <conditionalFormatting sqref="W1444">
    <cfRule type="cellIs" dxfId="703" priority="1774" stopIfTrue="1" operator="notEqual">
      <formula>$D1444</formula>
    </cfRule>
  </conditionalFormatting>
  <conditionalFormatting sqref="W1445:W1449">
    <cfRule type="cellIs" dxfId="702" priority="1773" stopIfTrue="1" operator="notEqual">
      <formula>$D1445</formula>
    </cfRule>
  </conditionalFormatting>
  <conditionalFormatting sqref="W1452:W1457">
    <cfRule type="cellIs" dxfId="701" priority="1772" stopIfTrue="1" operator="notEqual">
      <formula>$D1452</formula>
    </cfRule>
  </conditionalFormatting>
  <conditionalFormatting sqref="W1460:W1465">
    <cfRule type="cellIs" dxfId="700" priority="1771" stopIfTrue="1" operator="notEqual">
      <formula>$D1460</formula>
    </cfRule>
  </conditionalFormatting>
  <conditionalFormatting sqref="U1512">
    <cfRule type="cellIs" dxfId="699" priority="1770" stopIfTrue="1" operator="notEqual">
      <formula>$B1512</formula>
    </cfRule>
  </conditionalFormatting>
  <conditionalFormatting sqref="U1513:U1517">
    <cfRule type="cellIs" dxfId="698" priority="1769" stopIfTrue="1" operator="notEqual">
      <formula>$B1513</formula>
    </cfRule>
  </conditionalFormatting>
  <conditionalFormatting sqref="U1520:U1525">
    <cfRule type="cellIs" dxfId="697" priority="1768" stopIfTrue="1" operator="notEqual">
      <formula>$B1520</formula>
    </cfRule>
  </conditionalFormatting>
  <conditionalFormatting sqref="U1528:U1533">
    <cfRule type="cellIs" dxfId="696" priority="1767" stopIfTrue="1" operator="notEqual">
      <formula>$B1528</formula>
    </cfRule>
  </conditionalFormatting>
  <conditionalFormatting sqref="V1512">
    <cfRule type="cellIs" dxfId="695" priority="1766" stopIfTrue="1" operator="notEqual">
      <formula>$C1512</formula>
    </cfRule>
  </conditionalFormatting>
  <conditionalFormatting sqref="V1513:V1517">
    <cfRule type="cellIs" dxfId="694" priority="1765" stopIfTrue="1" operator="notEqual">
      <formula>$C1513</formula>
    </cfRule>
  </conditionalFormatting>
  <conditionalFormatting sqref="V1520:V1525">
    <cfRule type="cellIs" dxfId="693" priority="1764" stopIfTrue="1" operator="notEqual">
      <formula>$C1520</formula>
    </cfRule>
  </conditionalFormatting>
  <conditionalFormatting sqref="V1528:V1533">
    <cfRule type="cellIs" dxfId="692" priority="1763" stopIfTrue="1" operator="notEqual">
      <formula>$C1528</formula>
    </cfRule>
  </conditionalFormatting>
  <conditionalFormatting sqref="W1512">
    <cfRule type="cellIs" dxfId="691" priority="1762" stopIfTrue="1" operator="notEqual">
      <formula>$D1512</formula>
    </cfRule>
  </conditionalFormatting>
  <conditionalFormatting sqref="W1513:W1517">
    <cfRule type="cellIs" dxfId="690" priority="1761" stopIfTrue="1" operator="notEqual">
      <formula>$D1513</formula>
    </cfRule>
  </conditionalFormatting>
  <conditionalFormatting sqref="W1520:W1525">
    <cfRule type="cellIs" dxfId="689" priority="1760" stopIfTrue="1" operator="notEqual">
      <formula>$D1520</formula>
    </cfRule>
  </conditionalFormatting>
  <conditionalFormatting sqref="W1528:W1533">
    <cfRule type="cellIs" dxfId="688" priority="1759" stopIfTrue="1" operator="notEqual">
      <formula>$D1528</formula>
    </cfRule>
  </conditionalFormatting>
  <conditionalFormatting sqref="U1580">
    <cfRule type="cellIs" dxfId="687" priority="1758" stopIfTrue="1" operator="notEqual">
      <formula>$B1580</formula>
    </cfRule>
  </conditionalFormatting>
  <conditionalFormatting sqref="U1581:U1585">
    <cfRule type="cellIs" dxfId="686" priority="1757" stopIfTrue="1" operator="notEqual">
      <formula>$B1581</formula>
    </cfRule>
  </conditionalFormatting>
  <conditionalFormatting sqref="U1588:U1593">
    <cfRule type="cellIs" dxfId="685" priority="1756" stopIfTrue="1" operator="notEqual">
      <formula>$B1588</formula>
    </cfRule>
  </conditionalFormatting>
  <conditionalFormatting sqref="U1596:U1601">
    <cfRule type="cellIs" dxfId="684" priority="1755" stopIfTrue="1" operator="notEqual">
      <formula>$B1596</formula>
    </cfRule>
  </conditionalFormatting>
  <conditionalFormatting sqref="V1580">
    <cfRule type="cellIs" dxfId="683" priority="1754" stopIfTrue="1" operator="notEqual">
      <formula>$C1580</formula>
    </cfRule>
  </conditionalFormatting>
  <conditionalFormatting sqref="V1581:V1585">
    <cfRule type="cellIs" dxfId="682" priority="1753" stopIfTrue="1" operator="notEqual">
      <formula>$C1581</formula>
    </cfRule>
  </conditionalFormatting>
  <conditionalFormatting sqref="V1588:V1593">
    <cfRule type="cellIs" dxfId="681" priority="1752" stopIfTrue="1" operator="notEqual">
      <formula>$C1588</formula>
    </cfRule>
  </conditionalFormatting>
  <conditionalFormatting sqref="V1596:V1601">
    <cfRule type="cellIs" dxfId="680" priority="1751" stopIfTrue="1" operator="notEqual">
      <formula>$C1596</formula>
    </cfRule>
  </conditionalFormatting>
  <conditionalFormatting sqref="W1580">
    <cfRule type="cellIs" dxfId="679" priority="1750" stopIfTrue="1" operator="notEqual">
      <formula>$D1580</formula>
    </cfRule>
  </conditionalFormatting>
  <conditionalFormatting sqref="W1581:W1585">
    <cfRule type="cellIs" dxfId="678" priority="1749" stopIfTrue="1" operator="notEqual">
      <formula>$D1581</formula>
    </cfRule>
  </conditionalFormatting>
  <conditionalFormatting sqref="W1588:W1593">
    <cfRule type="cellIs" dxfId="677" priority="1748" stopIfTrue="1" operator="notEqual">
      <formula>$D1588</formula>
    </cfRule>
  </conditionalFormatting>
  <conditionalFormatting sqref="W1596:W1601">
    <cfRule type="cellIs" dxfId="676" priority="1747" stopIfTrue="1" operator="notEqual">
      <formula>$D1596</formula>
    </cfRule>
  </conditionalFormatting>
  <conditionalFormatting sqref="U1648">
    <cfRule type="cellIs" dxfId="675" priority="1746" stopIfTrue="1" operator="notEqual">
      <formula>$B1648</formula>
    </cfRule>
  </conditionalFormatting>
  <conditionalFormatting sqref="U1649:U1653">
    <cfRule type="cellIs" dxfId="674" priority="1745" stopIfTrue="1" operator="notEqual">
      <formula>$B1649</formula>
    </cfRule>
  </conditionalFormatting>
  <conditionalFormatting sqref="U1656:U1661">
    <cfRule type="cellIs" dxfId="673" priority="1744" stopIfTrue="1" operator="notEqual">
      <formula>$B1656</formula>
    </cfRule>
  </conditionalFormatting>
  <conditionalFormatting sqref="U1664:U1669">
    <cfRule type="cellIs" dxfId="672" priority="1743" stopIfTrue="1" operator="notEqual">
      <formula>$B1664</formula>
    </cfRule>
  </conditionalFormatting>
  <conditionalFormatting sqref="V1648">
    <cfRule type="cellIs" dxfId="671" priority="1742" stopIfTrue="1" operator="notEqual">
      <formula>$C1648</formula>
    </cfRule>
  </conditionalFormatting>
  <conditionalFormatting sqref="V1649:V1653">
    <cfRule type="cellIs" dxfId="670" priority="1741" stopIfTrue="1" operator="notEqual">
      <formula>$C1649</formula>
    </cfRule>
  </conditionalFormatting>
  <conditionalFormatting sqref="V1656:V1661">
    <cfRule type="cellIs" dxfId="669" priority="1740" stopIfTrue="1" operator="notEqual">
      <formula>$C1656</formula>
    </cfRule>
  </conditionalFormatting>
  <conditionalFormatting sqref="V1664:V1669">
    <cfRule type="cellIs" dxfId="668" priority="1739" stopIfTrue="1" operator="notEqual">
      <formula>$C1664</formula>
    </cfRule>
  </conditionalFormatting>
  <conditionalFormatting sqref="W1648">
    <cfRule type="cellIs" dxfId="667" priority="1738" stopIfTrue="1" operator="notEqual">
      <formula>$D1648</formula>
    </cfRule>
  </conditionalFormatting>
  <conditionalFormatting sqref="W1649:W1653">
    <cfRule type="cellIs" dxfId="666" priority="1737" stopIfTrue="1" operator="notEqual">
      <formula>$D1649</formula>
    </cfRule>
  </conditionalFormatting>
  <conditionalFormatting sqref="W1656:W1661">
    <cfRule type="cellIs" dxfId="665" priority="1736" stopIfTrue="1" operator="notEqual">
      <formula>$D1656</formula>
    </cfRule>
  </conditionalFormatting>
  <conditionalFormatting sqref="W1664:W1669">
    <cfRule type="cellIs" dxfId="664" priority="1735" stopIfTrue="1" operator="notEqual">
      <formula>$D1664</formula>
    </cfRule>
  </conditionalFormatting>
  <conditionalFormatting sqref="C3056 W3056 AQ3056 CC3056 CP3056 C3004 W3004 AQ3004 CC3004 CP3004 BJ3004 DB3004 DG3004 V2211:V2213 V2223:V2227 V2215:V2221 V2229:V2237 V2239:V2249 V2251:V2257 V2276:V2281 V2314:V2316 V2351:V2359 V2361:V2370 V2389:V2403 V2406:V2409 V2415:V2421 V2440:V2446 V2456:V2462 V2618 V2474:V2479 V2491:V2494 V2516:V2527 V2529 V2539:V2545 V2547:V2565 V2567:V2568 V2570:V2575 V2577:V2581 V2646:V2662 V2728:V2729 V2731:V2734 V2736:V2737 V2739:V2741 V2743:V2751 V2664:V2672 V2753:V2760 V2762:V2767 V2675:V2683 V2685:V2688 V2691:V2698 V2769 V2771:V2773 V2700:V2719 V2775:V2785 V2787:V2791 V2793:V2796 V2721:V2726 V2798:V2804 V2806:V2817 V2819:V2829 V2831 V2512:V2513 B2211:C2213 B2215:C2221 C2214 B2223:C2227 C2222 B2229:C2237 C2228 B2239:C2249 C2238 B2251:C2257 C2250 B2259:C2262 C2258 C2263 B2276:C2281 C2275 B2283:C2312 C2282 C2313 C2327 B2351:C2359 C2350 B2361:C2370 C2360 B2372:C2387 C2371 C2388 C2404:C2405 C2414 C2425 C2600:C2602 B2440:C2446 C2439 B2448:C2454 C2447 B2456:C2462 C2455 C2463 B2618:C2618 C2617 C2619 B2474:C2479 C2473 C2480 B2491:C2494 C2490 C2495 C2641 B2516:C2527 C2514:C2515 B2529:C2529 C2528 B2539:C2545 C2538 B2547:C2565 C2546 B2567:C2568 C2566 B2570:C2575 C2569 B2577:C2581 C2576 C2582 C2592 B2646:C2662 C2645 B2728:C2729 C2727 B2731:C2734 C2730 B2736:C2737 C2735 B2739:C2741 C2738 B2743:C2751 C2742 B2664:C2672 C2663 B2753:C2760 C2752 B2762:C2767 C2761 B2675:C2683 C2673:C2674 B2685:C2688 C2684 B2691:C2698 C2689:C2690 B2769:C2769 C2768 B2771:C2773 C2770 B2700:C2719 C2699 B2775:C2785 C2774 B2787:C2791 C2786 B2793:C2796 C2792 B2721:C2726 C2720 B2798:C2804 C2797 B2806:C2817 C2805 B2819:C2829 C2818 B2831:C2831 C2830 B2389:C2403 W2211:W2271 V2264:V2271 W2318:W2337 V2318:V2326 B2531:C2537 V2531:V2537 V2283:V2312 V2340:V2349 V2328:V2337 V2593:V2599 V2426:V2438 B2593:C2599 B2426:C2438 V2603:V2616 V2464:V2472 B2603:C2616 B2464:C2472 AP2603:AP2616 AP2464:AP2472 CB2603:CB2616 CB2464:CB2472 CO2603:CO2616 CO2464:CO2472 BI2603:BI2616 BI2464:BI2472 V2620:V2632 B2620:C2632 B2481:C2489 V2481:V2489 AP2620:AP2632 AP2481:AP2489 CB2620:CB2632 CB2481:CB2489 CO2620:CO2632 CO2481:CO2489 BI2620:BI2632 BI2481:BI2489 V2635:V2640 V2642:V2644 B2635:C2640 B2496:C2513 B2642:C2644 V2498:W2511 AP2496:AP2497 AP2635:AP2640 CB2496:CB2497 CB2635:CB2640 CO2496:CO2497 CO2635:CO2640 BI2496:BI2497 BI2635:BI2640 W2273:W2316 V2273:V2274 V2423:V2424 V2259:V2262 AP2211:AP2213 AP2223:AP2227 AP2215:AP2221 AP2229:AP2237 AP2239:AP2249 AP2251:AP2257 AP2276:AP2281 AP2314:AP2316 AP2351:AP2359 AP2361:AP2370 AP2389:AP2403 AP2406:AP2409 AP2415:AP2421 AP2440:AP2446 AP2448:AP2454 AP2456:AP2462 AP2618 AP2474:AP2479 AP2491:AP2494 AP2516:AP2527 AP2529 AP2539:AP2545 AP2547:AP2565 AP2567:AP2568 AP2570:AP2575 AP2577:AP2581 AP2583:AP2590 AP2593:AP2599 AP2646:AP2662 AP2728:AP2729 AP2731:AP2734 AP2736:AP2737 AP2739:AP2741 AP2743:AP2751 AP2664:AP2672 AP2753:AP2760 AP2762:AP2767 AP2675:AP2683 AP2685:AP2688 AP2691:AP2698 AP2769 AP2771:AP2773 AP2700:AP2719 AP2775:AP2785 AP2787:AP2791 AP2793:AP2796 AP2721:AP2726 AP2798:AP2804 AP2806:AP2817 AP2819:AP2829 AP2831 AP2512:AP2513 AQ2211:AQ2271 AP2498:AQ2511 AP2264:AP2271 AP2318:AP2326 AP2531:AP2537 AP2642:AP2644 AQ2273:AQ2316 AP2423:AP2424 CB2211:CB2213 CB2223:CB2227 CB2215:CB2221 CB2229:CB2237 CB2239:CB2249 CB2251:CB2257 CB2276:CB2281 CB2351:CB2359 CB2361:CB2370 CB2389:CB2403 CB2406:CB2409 CB2415:CB2421 CB2440:CB2446 CB2448:CB2454 CB2456:CB2462 CB2618 CB2474:CB2479 CB2491:CB2494 CB2516:CB2527 CB2529 CB2539:CB2545 CB2547:CB2565 CB2567:CB2568 CB2570:CB2575 CB2577:CB2581 CB2593:CB2599 CB2646:CB2662 CB2728:CB2729 CB2731:CB2734 CB2736:CB2737 CB2739:CB2741 CB2743:CB2751 CB2664:CB2672 CB2753:CB2760 CB2762:CB2767 CB2675:CB2683 CB2685:CB2688 CB2691:CB2698 CB2769 CB2771:CB2773 CB2700:CB2719 CB2775:CB2785 CB2787:CB2791 CB2793:CB2796 CB2721:CB2726 CB2798:CB2804 CB2806:CB2817 CB2819:CB2829 CB2831 CB2512:CB2513 CC2211:CC2271 CB2498:CC2511 CB2264:CB2271 CB2531:CB2537 CB2642:CB2644 CB2423:CB2424 CO2211:CO2213 CO2223:CO2227 CO2215:CO2221 CO2229:CO2237 CO2239:CO2249 CO2251:CO2257 CO2276:CO2281 CO2351:CO2359 CO2361:CO2370 CO2389:CO2403 CO2406:CO2409 CO2415:CO2421 CO2440:CO2446 CO2448:CO2454 CO2456:CO2462 CO2618 CO2474:CO2479 CO2491:CO2494 CO2516:CO2527 CO2529 CO2539:CO2545 CO2547:CO2565 CO2567:CO2568 CO2570:CO2575 CO2577:CO2581 CO2593:CO2599 CO2646:CO2662 CO2728:CO2729 CO2731:CO2734 CO2736:CO2737 CO2739:CO2741 CO2743:CO2751 CO2664:CO2672 CO2753:CO2760 CO2762:CO2767 CO2675:CO2683 CO2685:CO2688 CO2691:CO2698 CO2769 CO2771:CO2773 CO2700:CO2719 CO2775:CO2785 CO2787:CO2791 CO2793:CO2796 CO2721:CO2726 CO2798:CO2804 CO2806:CO2817 CO2819:CO2829 CO2831 CO2512:CO2513 CP2211:CP2271 CO2498:CP2511 CO2264:CO2271 CO2531:CO2537 CO2642:CO2644 CO2423:CO2424 AP2591:AQ2591 B2583:C2591 V2583:V2591 AP2317:AQ2317 B2314:C2326 V2317:W2317 BI2211:BI2213 BI2223:BI2227 BI2215:BI2221 BI2229:BI2237 BI2239:BI2249 BI2251:BI2257 BI2276:BI2281 BI2314:BI2316 BI2351:BI2359 BI2361:BI2370 BI2389:BI2403 BI2406:BI2409 BI2415:BI2421 BI2440:BI2446 BI2448:BI2454 BI2456:BI2462 BI2618 BI2474:BI2479 BI2491:BI2494 BI2516:BI2527 BI2529 BI2539:BI2545 BI2547:BI2565 BI2567:BI2568 BI2570:BI2575 BI2577:BI2581 BI2583:BI2590 BI2593:BI2599 BI2646:BI2662 BI2728:BI2729 BI2731:BI2734 BI2736:BI2737 BI2739:BI2741 BI2743:BI2751 BI2664:BI2672 BI2753:BI2760 BI2762:BI2767 BI2675:BI2683 BI2685:BI2688 BI2691:BI2698 BI2769 BI2771:BI2773 BI2700:BI2719 BI2775:BI2785 BI2787:BI2791 BI2793:BI2796 BI2721:BI2726 BI2798:BI2804 BI2806:BI2817 BI2819:BI2829 BI2831 BI2512:BI2513 BJ2211:BJ2271 BI2498:BJ2511 BI2264:BI2271 BI2318:BI2326 BI2531:BI2537 BI2642:BI2644 BJ2273:BJ2316 BI2423:BI2424 BI2591:BJ2591 BI2317:BJ2317 CB2583:CB2591 CO2583:CO2591 CB2314:CB2326 CO2314:CO2326 C2530 AQ2512:AQ2590 BJ2512:BJ2590 AP2283:AP2312 BI2283:BI2312 CB2283:CB2312 CO2283:CO2312 B2328:C2349 V2338:W2339 AP2328:AP2349 BI2328:BI2349 CB2328:CB2349 CO2328:CO2349 A3044:C3051 C3043 A3053:C3055 B3052:C3052 A3057:C3087 U3044:W3051 W3043 AP2426:AP2438 BI2426:BI2438 CB2426:CB2438 CO2426:CO2438 AQ2423:AQ2497 BJ2423:BJ2497 CC2423:CC2497 CP2423:CP2497 V2448:V2454 V2496:V2497 W2423:W2497 V2372:V2387 AP2372:AP2387 BI2372:BI2387 CB2372:CB2387 CO2372:CO2387 CP2273:CP2409 CC2273:CC2409 BJ2318:BJ2409 AQ2318:AQ2409 W2340:W2409">
    <cfRule type="cellIs" dxfId="663" priority="1733" stopIfTrue="1" operator="notEqual">
      <formula>#REF!</formula>
    </cfRule>
  </conditionalFormatting>
  <conditionalFormatting sqref="B3010:B3011 V3005:W3005 AP3005:AQ3005 CB3005:CC3005 CO3005:CP3005 B3013 B3005:C3005 B3008 B3006 V3008 V3006 AP3008 AP3006 CB3008 CB3006 CO3008 CO3006 CP3006:CP3009 CC3006:CC3009 AQ3006:AQ3009 W3006:W3009 BI3008 BI3006 BJ3006:BJ3009 B2999:B3003 B2983:C2987 V2983:W2987 V2999:W3003 AP2983:AQ2990 AP2999:AQ3003 CB2993:CB2994 CC2993:CC2998 CB2983:CC2992 CB2999:CC3003 CO2983:CP2986 CO2999:CP3003 BI2983:BJ2990 BI2999:BJ3003 CO2987:CO2994 W2988:W2998 C2988:C3003 AQ2991:AQ2998 CP2987:CP2998 B2988:B2994 AP2991:AP2994 BJ2991:BJ2998 V2988:V2994 BI2991:BI2994 DA2983:DB2986 DA2999:DB3003 DA2987:DA2994 DB2987:DB2998 DF2983:DG2986 DF2999:DG3003 DF2987:DF2994 DG2987:DG2998 V3010:W3011 W3014:W3027 V3013:W3013 AQ3014:AQ3027 CC3014:CC3027 CP3014:CP3027 C3006:C3027 W3012 AP3010:AQ3013 BI3005:BJ3005 BJ3014:BJ3027 BI3010:BJ3013 CB3010:CC3013 CO3010:CP3013 DA3005:DB3005 DA3008 DA3006 DB3006:DB3009 DB3014:DB3027 DA3010:DB3013 DF3005:DG3005 DF3008 DF3006 DG3006:DG3009 DG3014:DG3027 DF3010:DG3013 V2901:W2903 B2906:C2906 C2905 B2910:C2910 C2907:C2909 B2912:C2913 C2911 B2915:C2915 C2914 B2917:C2917 C2916 C2918 B2946:C2948 C2945 B2950:C2950 C2949 B2952:C2954 C2951 C2955 B2896:C2898 C2895 C2899:C2900 C2864 B2834:C2863 V2834:W2863 W2864 B2295:C2295 V2946:W2948 W2945 V2950:W2950 W2949 V2952:W2954 W2951 V2896:W2898 W2895 W2899:W2900 B2901:C2904 C2923:C2925 B2973 V2295:W2295 B2865:C2881 V2865:W2881 B2959:C2966 V2883:W2894 B2883:C2894 V2941:W2944 B2975:B2982 C2967:C2982 V2975:V2982 AP2975:AP2982 BI2975:BI2982 CB2975:CB2982 CO2975:CO2982 DA2975:DA2982 DF2975:DF2982 V2959:W2966 AP2959:AQ2966 CB2959:CC2966 CO2959:CP2966 W2967:W2982 V2973 B2919:C2922 AP2901:AQ2903 AP2834:AQ2863 AQ2864 AP2946:AQ2948 AQ2945 AP2950:AQ2950 AQ2949 AP2952:AQ2954 AQ2951 AP2896:AQ2898 AQ2895 AQ2899:AQ2900 AP2941:AQ2944 AQ2967:AQ2982 AP2973 CB2901:CC2903 CB2834:CC2863 CC2864 CB2946:CC2948 CC2945 CB2950:CC2950 CC2949 CB2952:CC2954 CC2951 CB2896:CC2898 CC2895 CC2899:CC2900 CB2941:CC2944 CC2967:CC2982 CB2973 CO2901:CP2903 CO2834:CP2863 CP2864 CO2946:CP2948 CP2945 CO2950:CP2950 CP2949 CO2952:CP2954 CP2951 CO2896:CP2898 CP2895 CP2899:CP2900 CO2941:CP2944 CO2883:CP2894 CP2967:CP2982 CO2973 BI2901:BJ2903 BI2834:BJ2863 BJ2864 BI2946:BJ2948 BJ2945 BI2950:BJ2950 BJ2949 BI2952:BJ2954 BJ2951 BI2896:BJ2898 BJ2895 BJ2899:BJ2900 BI2941:BJ2944 BJ2967:BJ2982 BI2973 AP2865:AQ2881 AP2883:AQ2894 BI2865:BJ2881 BI2883:BJ2894 CB2865:CC2881 CB2883:CC2894 AP2295:AQ2295 BI2295:BJ2295 CB2295:CC2295 CO2295:CP2295 CO2865:CP2881 B2956:C2956 V2956 AP2956 BI2956 CB2956 CO2956 W2882 C2882 AQ2882 CC2882 CP2882 BJ2882 C2957:C2958 W2955:W2958 AQ2955:AQ2958 CC2955:CC2958 CP2955:CP2958 BJ2955:BJ2958 C2931:C2933 B2934:C2935 B2926:C2930 V2906 V2910 V2912:V2913 V2915 V2917 V2904 V2919:V2922 V2934:V2935 BI2934:BI2935 V2926:V2930 AP2906 AP2910 AP2912:AP2913 AP2915 AP2917 AP2904 AP2919:AP2922 AP2934:AP2935 AP2926:AP2930 BI2906 BI2910 BI2912:BI2913 BI2915 BI2917 BI2904 BI2919:BI2922 BI2926:BI2930 CB2906 CB2910 CB2912:CB2913 CB2915 CB2917 CB2904 CB2919:CB2922 CB2934:CB2935 CB2926:CB2930 CO2906 CO2910 CO2912:CO2913 CO2915 CO2917 CO2904 CO2919:CO2922 CO2934:CO2935 CO2926:CO2930 DA2901:DB2903 DA2834:DB2863 DB2864 DA2946:DB2948 DB2945 DA2950:DB2950 DB2949 DA2952:DB2954 DB2951 DA2896:DB2898 DB2895 DB2899:DB2900 DA2941:DB2944 DA2883:DB2894 DB2967:DB2982 DA2973 DA2295:DB2295 DA2865:DB2881 DA2956 DB2882 DB2955:DB2958 DA2906 DA2910 DA2912:DA2913 DA2915 DA2917 DA2904 DA2919:DA2922 DA2934:DA2935 DA2926:DA2930 DF2901:DG2903 DF2834:DG2863 DG2864 DF2946:DG2948 DG2945 DF2950:DG2950 DG2949 DF2952:DG2954 DG2951 DF2896:DG2898 DG2895 DG2899:DG2900 DF2941:DG2944 DF2883:DG2894 DG2967:DG2982 DF2973 DF2295:DG2295 DF2865:DG2881 DF2956 DG2882 DG2955:DG2958 DF2906 DF2910 DF2912:DF2913 DF2915 DF2917 DF2904 DF2919:DF2922 DF2934:DF2935 DF2926:DF2930 C2936:C2938 B2939:C2944 W2904:W2940 AQ2904:AQ2940 CC2904:CC2940 CP2904:CP2940 DG2904:DG2940 BJ2904:BJ2940 DB2904:DB2940 V2939:V2940 AP2939:AP2940 BI2939:BI2940 CB2939:CB2940 CO2939:CO2940 DA2939:DA2940 DF2939:DF2940 BI2959:BJ2966 DA2959:DB2966 DF2959:DG2966 B3040 V3040 B3028:C3038 V3028:W3038 AP3040 AP3028:AQ3038 CB3040 CB3028:CC3038 CO3028:CP3038 CO3040 BI3040 BI3028:BJ3038 C3039:C3041 W3039:W3041 AQ3039:AQ3041 CC3039:CC3041 CP3039:CP3041 BJ3039:BJ3041 DA3028:DB3038 DA3040 DB3039:DB3041 DF3028:DG3038 DF3040 DG3039:DG3041 DK2983:DL2986 DK2999:DL3003 DK2987:DK2994 DL2987:DL2998 DP2983:DQ2986 DP2999:DQ3003 DP2987:DP2994 DQ2987:DQ2998 DK3005:DL3005 DK3008 DK3006 DL3006:DL3009 DL3014:DL3027 DK3010:DL3013 DP3005:DQ3005 DP3008 DP3006 DQ3006:DQ3009 DQ3014:DQ3027 DP3010:DQ3013 DK2975:DK2982 DP2975:DP2982 DK2901:DL2903 DK2834:DL2863 DL2864 DK2946:DL2948 DL2945 DK2950:DL2950 DL2949 DK2952:DL2954 DL2951 DK2896:DL2898 DL2895 DL2899:DL2900 DK2941:DL2944 DK2883:DL2894 DL2967:DL2982 DK2973 DK2295:DL2295 DK2865:DL2881 DK2956 DL2882 DL2955:DL2958 DK2906 DK2910 DK2912:DK2913 DK2915 DK2917 DK2904 DK2919:DK2922 DK2934:DK2935 DK2926:DK2930 DP2901:DQ2903 DP2834:DQ2863 DQ2864 DP2946:DQ2948 DQ2945 DP2950:DQ2950 DQ2949 DP2952:DQ2954 DQ2951 DP2896:DQ2898 DQ2895 DQ2899:DQ2900 DP2941:DQ2944 DP2883:DQ2894 DQ2967:DQ2982 DP2973 DP2295:DQ2295 DP2865:DQ2881 DP2956 DQ2882 DQ2955:DQ2958 DP2906 DP2910 DP2912:DP2913 DP2915 DP2917 DP2904 DP2919:DP2922 DP2934:DP2935 DP2926:DP2930 DQ2904:DQ2940 DL2904:DL2940 DK2939:DK2940 DP2939:DP2940 DK2959:DL2966 DP2959:DQ2966 DK3028:DL3038 DK3040 DL3039:DL3041 DP3028:DQ3038 DP3040 DQ3039:DQ3041">
    <cfRule type="cellIs" dxfId="662" priority="1732" stopIfTrue="1" operator="notEqual">
      <formula>#REF!</formula>
    </cfRule>
  </conditionalFormatting>
  <conditionalFormatting sqref="Y16">
    <cfRule type="cellIs" dxfId="661" priority="730" stopIfTrue="1" operator="greaterThan">
      <formula>($G16+$K16+$M16+$O16+$Q16+$S16)</formula>
    </cfRule>
  </conditionalFormatting>
  <conditionalFormatting sqref="Y17:Y20">
    <cfRule type="cellIs" dxfId="660" priority="726" stopIfTrue="1" operator="greaterThan">
      <formula>($G17+$K17+$M17+$O17+$Q17+$S17)</formula>
    </cfRule>
  </conditionalFormatting>
  <conditionalFormatting sqref="Y24:Y28">
    <cfRule type="cellIs" dxfId="659" priority="725" stopIfTrue="1" operator="greaterThan">
      <formula>($G24+$K24+$M24+$O24+$Q24+$S24)</formula>
    </cfRule>
  </conditionalFormatting>
  <conditionalFormatting sqref="Y32:Y36">
    <cfRule type="cellIs" dxfId="658" priority="724" stopIfTrue="1" operator="greaterThan">
      <formula>($G32+$K32+$M32+$O32+$Q32+$S32)</formula>
    </cfRule>
  </conditionalFormatting>
  <conditionalFormatting sqref="Y84:Y88">
    <cfRule type="cellIs" dxfId="657" priority="723" stopIfTrue="1" operator="greaterThan">
      <formula>($G84+$K84+$M84+$O84+$Q84+$S84)</formula>
    </cfRule>
  </conditionalFormatting>
  <conditionalFormatting sqref="Y92:Y96">
    <cfRule type="cellIs" dxfId="656" priority="722" stopIfTrue="1" operator="greaterThan">
      <formula>($G92+$K92+$M92+$O92+$Q92+$S92)</formula>
    </cfRule>
  </conditionalFormatting>
  <conditionalFormatting sqref="Y100:Y104">
    <cfRule type="cellIs" dxfId="655" priority="721" stopIfTrue="1" operator="greaterThan">
      <formula>($G100+$K100+$M100+$O100+$Q100+$S100)</formula>
    </cfRule>
  </conditionalFormatting>
  <conditionalFormatting sqref="Y152:Y156">
    <cfRule type="cellIs" dxfId="654" priority="720" stopIfTrue="1" operator="greaterThan">
      <formula>($G152+$K152+$M152+$O152+$Q152+$S152)</formula>
    </cfRule>
  </conditionalFormatting>
  <conditionalFormatting sqref="Y160:Y164">
    <cfRule type="cellIs" dxfId="653" priority="719" stopIfTrue="1" operator="greaterThan">
      <formula>($G160+$K160+$M160+$O160+$Q160+$S160)</formula>
    </cfRule>
  </conditionalFormatting>
  <conditionalFormatting sqref="Y168:Y172">
    <cfRule type="cellIs" dxfId="652" priority="718" stopIfTrue="1" operator="greaterThan">
      <formula>($G168+$K168+$M168+$O168+$Q168+$S168)</formula>
    </cfRule>
  </conditionalFormatting>
  <conditionalFormatting sqref="Y220:Y224">
    <cfRule type="cellIs" dxfId="651" priority="717" stopIfTrue="1" operator="greaterThan">
      <formula>($G220+$K220+$M220+$O220+$Q220+$S220)</formula>
    </cfRule>
  </conditionalFormatting>
  <conditionalFormatting sqref="Y228:Y232">
    <cfRule type="cellIs" dxfId="650" priority="716" stopIfTrue="1" operator="greaterThan">
      <formula>($G228+$K228+$M228+$O228+$Q228+$S228)</formula>
    </cfRule>
  </conditionalFormatting>
  <conditionalFormatting sqref="Y236:Y240">
    <cfRule type="cellIs" dxfId="649" priority="715" stopIfTrue="1" operator="greaterThan">
      <formula>($G236+$K236+$M236+$O236+$Q236+$S236)</formula>
    </cfRule>
  </conditionalFormatting>
  <conditionalFormatting sqref="Y288:Y292">
    <cfRule type="cellIs" dxfId="648" priority="714" stopIfTrue="1" operator="greaterThan">
      <formula>($G288+$K288+$M288+$O288+$Q288+$S288)</formula>
    </cfRule>
  </conditionalFormatting>
  <conditionalFormatting sqref="Y296:Y300">
    <cfRule type="cellIs" dxfId="647" priority="713" stopIfTrue="1" operator="greaterThan">
      <formula>($G296+$K296+$M296+$O296+$Q296+$S296)</formula>
    </cfRule>
  </conditionalFormatting>
  <conditionalFormatting sqref="Y304:Y308">
    <cfRule type="cellIs" dxfId="646" priority="712" stopIfTrue="1" operator="greaterThan">
      <formula>($G304+$K304+$M304+$O304+$Q304+$S304)</formula>
    </cfRule>
  </conditionalFormatting>
  <conditionalFormatting sqref="Y356:Y360">
    <cfRule type="cellIs" dxfId="645" priority="711" stopIfTrue="1" operator="greaterThan">
      <formula>($G356+$K356+$M356+$O356+$Q356+$S356)</formula>
    </cfRule>
  </conditionalFormatting>
  <conditionalFormatting sqref="Y364:Y368">
    <cfRule type="cellIs" dxfId="644" priority="710" stopIfTrue="1" operator="greaterThan">
      <formula>($G364+$K364+$M364+$O364+$Q364+$S364)</formula>
    </cfRule>
  </conditionalFormatting>
  <conditionalFormatting sqref="Y372:Y376">
    <cfRule type="cellIs" dxfId="643" priority="709" stopIfTrue="1" operator="greaterThan">
      <formula>($G372+$K372+$M372+$O372+$Q372+$S372)</formula>
    </cfRule>
  </conditionalFormatting>
  <conditionalFormatting sqref="Y424:Y428">
    <cfRule type="cellIs" dxfId="642" priority="708" stopIfTrue="1" operator="greaterThan">
      <formula>($G424+$K424+$M424+$O424+$Q424+$S424)</formula>
    </cfRule>
  </conditionalFormatting>
  <conditionalFormatting sqref="Y432:Y436">
    <cfRule type="cellIs" dxfId="641" priority="707" stopIfTrue="1" operator="greaterThan">
      <formula>($G432+$K432+$M432+$O432+$Q432+$S432)</formula>
    </cfRule>
  </conditionalFormatting>
  <conditionalFormatting sqref="Y440:Y444">
    <cfRule type="cellIs" dxfId="640" priority="706" stopIfTrue="1" operator="greaterThan">
      <formula>($G440+$K440+$M440+$O440+$Q440+$S440)</formula>
    </cfRule>
  </conditionalFormatting>
  <conditionalFormatting sqref="Y492:Y496">
    <cfRule type="cellIs" dxfId="639" priority="705" stopIfTrue="1" operator="greaterThan">
      <formula>($G492+$K492+$M492+$O492+$Q492+$S492)</formula>
    </cfRule>
  </conditionalFormatting>
  <conditionalFormatting sqref="Y500:Y504">
    <cfRule type="cellIs" dxfId="638" priority="704" stopIfTrue="1" operator="greaterThan">
      <formula>($G500+$K500+$M500+$O500+$Q500+$S500)</formula>
    </cfRule>
  </conditionalFormatting>
  <conditionalFormatting sqref="Y508:Y512">
    <cfRule type="cellIs" dxfId="637" priority="703" stopIfTrue="1" operator="greaterThan">
      <formula>($G508+$K508+$M508+$O508+$Q508+$S508)</formula>
    </cfRule>
  </conditionalFormatting>
  <conditionalFormatting sqref="Y560:Y564">
    <cfRule type="cellIs" dxfId="636" priority="702" stopIfTrue="1" operator="greaterThan">
      <formula>($G560+$K560+$M560+$O560+$Q560+$S560)</formula>
    </cfRule>
  </conditionalFormatting>
  <conditionalFormatting sqref="Y568:Y572">
    <cfRule type="cellIs" dxfId="635" priority="701" stopIfTrue="1" operator="greaterThan">
      <formula>($G568+$K568+$M568+$O568+$Q568+$S568)</formula>
    </cfRule>
  </conditionalFormatting>
  <conditionalFormatting sqref="Y576:Y580">
    <cfRule type="cellIs" dxfId="634" priority="700" stopIfTrue="1" operator="greaterThan">
      <formula>($G576+$K576+$M576+$O576+$Q576+$S576)</formula>
    </cfRule>
  </conditionalFormatting>
  <conditionalFormatting sqref="Y628:Y632">
    <cfRule type="cellIs" dxfId="633" priority="699" stopIfTrue="1" operator="greaterThan">
      <formula>($G628+$K628+$M628+$O628+$Q628+$S628)</formula>
    </cfRule>
  </conditionalFormatting>
  <conditionalFormatting sqref="Y636:Y640">
    <cfRule type="cellIs" dxfId="632" priority="698" stopIfTrue="1" operator="greaterThan">
      <formula>($G636+$K636+$M636+$O636+$Q636+$S636)</formula>
    </cfRule>
  </conditionalFormatting>
  <conditionalFormatting sqref="Y644:Y648">
    <cfRule type="cellIs" dxfId="631" priority="697" stopIfTrue="1" operator="greaterThan">
      <formula>($G644+$K644+$M644+$O644+$Q644+$S644)</formula>
    </cfRule>
  </conditionalFormatting>
  <conditionalFormatting sqref="Y696:Y700">
    <cfRule type="cellIs" dxfId="630" priority="696" stopIfTrue="1" operator="greaterThan">
      <formula>($G696+$K696+$M696+$O696+$Q696+$S696)</formula>
    </cfRule>
  </conditionalFormatting>
  <conditionalFormatting sqref="Y704:Y708">
    <cfRule type="cellIs" dxfId="629" priority="695" stopIfTrue="1" operator="greaterThan">
      <formula>($G704+$K704+$M704+$O704+$Q704+$S704)</formula>
    </cfRule>
  </conditionalFormatting>
  <conditionalFormatting sqref="Y712:Y716">
    <cfRule type="cellIs" dxfId="628" priority="694" stopIfTrue="1" operator="greaterThan">
      <formula>($G712+$K712+$M712+$O712+$Q712+$S712)</formula>
    </cfRule>
  </conditionalFormatting>
  <conditionalFormatting sqref="Y764:Y768">
    <cfRule type="cellIs" dxfId="627" priority="693" stopIfTrue="1" operator="greaterThan">
      <formula>($G764+$K764+$M764+$O764+$Q764+$S764)</formula>
    </cfRule>
  </conditionalFormatting>
  <conditionalFormatting sqref="Y772:Y776">
    <cfRule type="cellIs" dxfId="626" priority="692" stopIfTrue="1" operator="greaterThan">
      <formula>($G772+$K772+$M772+$O772+$Q772+$S772)</formula>
    </cfRule>
  </conditionalFormatting>
  <conditionalFormatting sqref="Y780:Y784">
    <cfRule type="cellIs" dxfId="625" priority="691" stopIfTrue="1" operator="greaterThan">
      <formula>($G780+$K780+$M780+$O780+$Q780+$S780)</formula>
    </cfRule>
  </conditionalFormatting>
  <conditionalFormatting sqref="Y832:Y836">
    <cfRule type="cellIs" dxfId="624" priority="690" stopIfTrue="1" operator="greaterThan">
      <formula>($G832+$K832+$M832+$O832+$Q832+$S832)</formula>
    </cfRule>
  </conditionalFormatting>
  <conditionalFormatting sqref="Y840:Y844">
    <cfRule type="cellIs" dxfId="623" priority="689" stopIfTrue="1" operator="greaterThan">
      <formula>($G840+$K840+$M840+$O840+$Q840+$S840)</formula>
    </cfRule>
  </conditionalFormatting>
  <conditionalFormatting sqref="Y848:Y852">
    <cfRule type="cellIs" dxfId="622" priority="688" stopIfTrue="1" operator="greaterThan">
      <formula>($G848+$K848+$M848+$O848+$Q848+$S848)</formula>
    </cfRule>
  </conditionalFormatting>
  <conditionalFormatting sqref="Y900:Y904">
    <cfRule type="cellIs" dxfId="621" priority="687" stopIfTrue="1" operator="greaterThan">
      <formula>($G900+$K900+$M900+$O900+$Q900+$S900)</formula>
    </cfRule>
  </conditionalFormatting>
  <conditionalFormatting sqref="Y908:Y912">
    <cfRule type="cellIs" dxfId="620" priority="686" stopIfTrue="1" operator="greaterThan">
      <formula>($G908+$K908+$M908+$O908+$Q908+$S908)</formula>
    </cfRule>
  </conditionalFormatting>
  <conditionalFormatting sqref="Y916:Y920">
    <cfRule type="cellIs" dxfId="619" priority="685" stopIfTrue="1" operator="greaterThan">
      <formula>($G916+$K916+$M916+$O916+$Q916+$S916)</formula>
    </cfRule>
  </conditionalFormatting>
  <conditionalFormatting sqref="Y968:Y972">
    <cfRule type="cellIs" dxfId="618" priority="684" stopIfTrue="1" operator="greaterThan">
      <formula>($G968+$K968+$M968+$O968+$Q968+$S968)</formula>
    </cfRule>
  </conditionalFormatting>
  <conditionalFormatting sqref="Y976:Y980">
    <cfRule type="cellIs" dxfId="617" priority="683" stopIfTrue="1" operator="greaterThan">
      <formula>($G976+$K976+$M976+$O976+$Q976+$S976)</formula>
    </cfRule>
  </conditionalFormatting>
  <conditionalFormatting sqref="Y984:Y988">
    <cfRule type="cellIs" dxfId="616" priority="682" stopIfTrue="1" operator="greaterThan">
      <formula>($G984+$K984+$M984+$O984+$Q984+$S984)</formula>
    </cfRule>
  </conditionalFormatting>
  <conditionalFormatting sqref="Y1036:Y1040">
    <cfRule type="cellIs" dxfId="615" priority="681" stopIfTrue="1" operator="greaterThan">
      <formula>($G1036+$K1036+$M1036+$O1036+$Q1036+$S1036)</formula>
    </cfRule>
  </conditionalFormatting>
  <conditionalFormatting sqref="Y1044:Y1048">
    <cfRule type="cellIs" dxfId="614" priority="680" stopIfTrue="1" operator="greaterThan">
      <formula>($G1044+$K1044+$M1044+$O1044+$Q1044+$S1044)</formula>
    </cfRule>
  </conditionalFormatting>
  <conditionalFormatting sqref="Y1052:Y1056">
    <cfRule type="cellIs" dxfId="613" priority="679" stopIfTrue="1" operator="greaterThan">
      <formula>($G1052+$K1052+$M1052+$O1052+$Q1052+$S1052)</formula>
    </cfRule>
  </conditionalFormatting>
  <conditionalFormatting sqref="Y1104:Y1108">
    <cfRule type="cellIs" dxfId="612" priority="678" stopIfTrue="1" operator="greaterThan">
      <formula>($G1104+$K1104+$M1104+$O1104+$Q1104+$S1104)</formula>
    </cfRule>
  </conditionalFormatting>
  <conditionalFormatting sqref="Y1112:Y1116">
    <cfRule type="cellIs" dxfId="611" priority="677" stopIfTrue="1" operator="greaterThan">
      <formula>($G1112+$K1112+$M1112+$O1112+$Q1112+$S1112)</formula>
    </cfRule>
  </conditionalFormatting>
  <conditionalFormatting sqref="Y1120:Y1124">
    <cfRule type="cellIs" dxfId="610" priority="676" stopIfTrue="1" operator="greaterThan">
      <formula>($G1120+$K1120+$M1120+$O1120+$Q1120+$S1120)</formula>
    </cfRule>
  </conditionalFormatting>
  <conditionalFormatting sqref="Y1172:Y1176">
    <cfRule type="cellIs" dxfId="609" priority="675" stopIfTrue="1" operator="greaterThan">
      <formula>($G1172+$K1172+$M1172+$O1172+$Q1172+$S1172)</formula>
    </cfRule>
  </conditionalFormatting>
  <conditionalFormatting sqref="Y1180:Y1184">
    <cfRule type="cellIs" dxfId="608" priority="674" stopIfTrue="1" operator="greaterThan">
      <formula>($G1180+$K1180+$M1180+$O1180+$Q1180+$S1180)</formula>
    </cfRule>
  </conditionalFormatting>
  <conditionalFormatting sqref="Y1188:Y1192">
    <cfRule type="cellIs" dxfId="607" priority="673" stopIfTrue="1" operator="greaterThan">
      <formula>($G1188+$K1188+$M1188+$O1188+$Q1188+$S1188)</formula>
    </cfRule>
  </conditionalFormatting>
  <conditionalFormatting sqref="Y1240:Y1244">
    <cfRule type="cellIs" dxfId="606" priority="672" stopIfTrue="1" operator="greaterThan">
      <formula>($G1240+$K1240+$M1240+$O1240+$Q1240+$S1240)</formula>
    </cfRule>
  </conditionalFormatting>
  <conditionalFormatting sqref="Y1248:Y1252">
    <cfRule type="cellIs" dxfId="605" priority="671" stopIfTrue="1" operator="greaterThan">
      <formula>($G1248+$K1248+$M1248+$O1248+$Q1248+$S1248)</formula>
    </cfRule>
  </conditionalFormatting>
  <conditionalFormatting sqref="Y1256:Y1260">
    <cfRule type="cellIs" dxfId="604" priority="670" stopIfTrue="1" operator="greaterThan">
      <formula>($G1256+$K1256+$M1256+$O1256+$Q1256+$S1256)</formula>
    </cfRule>
  </conditionalFormatting>
  <conditionalFormatting sqref="Y1308:Y1312">
    <cfRule type="cellIs" dxfId="603" priority="669" stopIfTrue="1" operator="greaterThan">
      <formula>($G1308+$K1308+$M1308+$O1308+$Q1308+$S1308)</formula>
    </cfRule>
  </conditionalFormatting>
  <conditionalFormatting sqref="Y1316:Y1320">
    <cfRule type="cellIs" dxfId="602" priority="668" stopIfTrue="1" operator="greaterThan">
      <formula>($G1316+$K1316+$M1316+$O1316+$Q1316+$S1316)</formula>
    </cfRule>
  </conditionalFormatting>
  <conditionalFormatting sqref="Y1324:Y1328">
    <cfRule type="cellIs" dxfId="601" priority="667" stopIfTrue="1" operator="greaterThan">
      <formula>($G1324+$K1324+$M1324+$O1324+$Q1324+$S1324)</formula>
    </cfRule>
  </conditionalFormatting>
  <conditionalFormatting sqref="Y1376:Y1380">
    <cfRule type="cellIs" dxfId="600" priority="666" stopIfTrue="1" operator="greaterThan">
      <formula>($G1376+$K1376+$M1376+$O1376+$Q1376+$S1376)</formula>
    </cfRule>
  </conditionalFormatting>
  <conditionalFormatting sqref="Y1384:Y1388">
    <cfRule type="cellIs" dxfId="599" priority="665" stopIfTrue="1" operator="greaterThan">
      <formula>($G1384+$K1384+$M1384+$O1384+$Q1384+$S1384)</formula>
    </cfRule>
  </conditionalFormatting>
  <conditionalFormatting sqref="Y1392:Y1396">
    <cfRule type="cellIs" dxfId="598" priority="664" stopIfTrue="1" operator="greaterThan">
      <formula>($G1392+$K1392+$M1392+$O1392+$Q1392+$S1392)</formula>
    </cfRule>
  </conditionalFormatting>
  <conditionalFormatting sqref="Y1444:Y1448">
    <cfRule type="cellIs" dxfId="597" priority="663" stopIfTrue="1" operator="greaterThan">
      <formula>($G1444+$K1444+$M1444+$O1444+$Q1444+$S1444)</formula>
    </cfRule>
  </conditionalFormatting>
  <conditionalFormatting sqref="Y1452:Y1456">
    <cfRule type="cellIs" dxfId="596" priority="662" stopIfTrue="1" operator="greaterThan">
      <formula>($G1452+$K1452+$M1452+$O1452+$Q1452+$S1452)</formula>
    </cfRule>
  </conditionalFormatting>
  <conditionalFormatting sqref="Y1460:Y1464">
    <cfRule type="cellIs" dxfId="595" priority="661" stopIfTrue="1" operator="greaterThan">
      <formula>($G1460+$K1460+$M1460+$O1460+$Q1460+$S1460)</formula>
    </cfRule>
  </conditionalFormatting>
  <conditionalFormatting sqref="Y1512:Y1516">
    <cfRule type="cellIs" dxfId="594" priority="660" stopIfTrue="1" operator="greaterThan">
      <formula>($G1512+$K1512+$M1512+$O1512+$Q1512+$S1512)</formula>
    </cfRule>
  </conditionalFormatting>
  <conditionalFormatting sqref="Y1520:Y1524">
    <cfRule type="cellIs" dxfId="593" priority="659" stopIfTrue="1" operator="greaterThan">
      <formula>($G1520+$K1520+$M1520+$O1520+$Q1520+$S1520)</formula>
    </cfRule>
  </conditionalFormatting>
  <conditionalFormatting sqref="Y1528:Y1532">
    <cfRule type="cellIs" dxfId="592" priority="658" stopIfTrue="1" operator="greaterThan">
      <formula>($G1528+$K1528+$M1528+$O1528+$Q1528+$S1528)</formula>
    </cfRule>
  </conditionalFormatting>
  <conditionalFormatting sqref="Y1580:Y1584">
    <cfRule type="cellIs" dxfId="591" priority="657" stopIfTrue="1" operator="greaterThan">
      <formula>($G1580+$K1580+$M1580+$O1580+$Q1580+$S1580)</formula>
    </cfRule>
  </conditionalFormatting>
  <conditionalFormatting sqref="Y1588:Y1592">
    <cfRule type="cellIs" dxfId="590" priority="656" stopIfTrue="1" operator="greaterThan">
      <formula>($G1588+$K1588+$M1588+$O1588+$Q1588+$S1588)</formula>
    </cfRule>
  </conditionalFormatting>
  <conditionalFormatting sqref="Y1596:Y1600">
    <cfRule type="cellIs" dxfId="589" priority="655" stopIfTrue="1" operator="greaterThan">
      <formula>($G1596+$K1596+$M1596+$O1596+$Q1596+$S1596)</formula>
    </cfRule>
  </conditionalFormatting>
  <conditionalFormatting sqref="Y1648:Y1652">
    <cfRule type="cellIs" dxfId="588" priority="654" stopIfTrue="1" operator="greaterThan">
      <formula>($G1648+$K1648+$M1648+$O1648+$Q1648+$S1648)</formula>
    </cfRule>
  </conditionalFormatting>
  <conditionalFormatting sqref="Y1656:Y1660">
    <cfRule type="cellIs" dxfId="587" priority="653" stopIfTrue="1" operator="greaterThan">
      <formula>($G1656+$K1656+$M1656+$O1656+$Q1656+$S1656)</formula>
    </cfRule>
  </conditionalFormatting>
  <conditionalFormatting sqref="Y1664:Y1668">
    <cfRule type="cellIs" dxfId="586" priority="652" stopIfTrue="1" operator="greaterThan">
      <formula>($G1664+$K1664+$M1664+$O1664+$Q1664+$S1664)</formula>
    </cfRule>
  </conditionalFormatting>
  <conditionalFormatting sqref="Z16">
    <cfRule type="cellIs" dxfId="585" priority="651" stopIfTrue="1" operator="greaterThan">
      <formula>($H16+$L16+$N16+$P16+$R16+$T16)</formula>
    </cfRule>
  </conditionalFormatting>
  <conditionalFormatting sqref="Z17:Z20">
    <cfRule type="cellIs" dxfId="584" priority="650" stopIfTrue="1" operator="greaterThan">
      <formula>($H17+$L17+$N17+$P17+$R17+$T17)</formula>
    </cfRule>
  </conditionalFormatting>
  <conditionalFormatting sqref="Z24:Z28">
    <cfRule type="cellIs" dxfId="583" priority="649" stopIfTrue="1" operator="greaterThan">
      <formula>($H24+$L24+$N24+$P24+$R24+$T24)</formula>
    </cfRule>
  </conditionalFormatting>
  <conditionalFormatting sqref="Z32:Z36">
    <cfRule type="cellIs" dxfId="582" priority="648" stopIfTrue="1" operator="greaterThan">
      <formula>($H32+$L32+$N32+$P32+$R32+$T32)</formula>
    </cfRule>
  </conditionalFormatting>
  <conditionalFormatting sqref="Z84:Z88">
    <cfRule type="cellIs" dxfId="581" priority="647" stopIfTrue="1" operator="greaterThan">
      <formula>($H84+$L84+$N84+$P84+$R84+$T84)</formula>
    </cfRule>
  </conditionalFormatting>
  <conditionalFormatting sqref="Z92:Z96">
    <cfRule type="cellIs" dxfId="580" priority="646" stopIfTrue="1" operator="greaterThan">
      <formula>($H92+$L92+$N92+$P92+$R92+$T92)</formula>
    </cfRule>
  </conditionalFormatting>
  <conditionalFormatting sqref="Z100:Z104">
    <cfRule type="cellIs" dxfId="579" priority="645" stopIfTrue="1" operator="greaterThan">
      <formula>($H100+$L100+$N100+$P100+$R100+$T100)</formula>
    </cfRule>
  </conditionalFormatting>
  <conditionalFormatting sqref="Z152:Z156">
    <cfRule type="cellIs" dxfId="578" priority="644" stopIfTrue="1" operator="greaterThan">
      <formula>($H152+$L152+$N152+$P152+$R152+$T152)</formula>
    </cfRule>
  </conditionalFormatting>
  <conditionalFormatting sqref="Z160:Z164">
    <cfRule type="cellIs" dxfId="577" priority="643" stopIfTrue="1" operator="greaterThan">
      <formula>($H160+$L160+$N160+$P160+$R160+$T160)</formula>
    </cfRule>
  </conditionalFormatting>
  <conditionalFormatting sqref="Z168:Z172">
    <cfRule type="cellIs" dxfId="576" priority="642" stopIfTrue="1" operator="greaterThan">
      <formula>($H168+$L168+$N168+$P168+$R168+$T168)</formula>
    </cfRule>
  </conditionalFormatting>
  <conditionalFormatting sqref="Z220:Z224">
    <cfRule type="cellIs" dxfId="575" priority="641" stopIfTrue="1" operator="greaterThan">
      <formula>($H220+$L220+$N220+$P220+$R220+$T220)</formula>
    </cfRule>
  </conditionalFormatting>
  <conditionalFormatting sqref="Z228:Z232">
    <cfRule type="cellIs" dxfId="574" priority="640" stopIfTrue="1" operator="greaterThan">
      <formula>($H228+$L228+$N228+$P228+$R228+$T228)</formula>
    </cfRule>
  </conditionalFormatting>
  <conditionalFormatting sqref="Z236:Z240">
    <cfRule type="cellIs" dxfId="573" priority="639" stopIfTrue="1" operator="greaterThan">
      <formula>($H236+$L236+$N236+$P236+$R236+$T236)</formula>
    </cfRule>
  </conditionalFormatting>
  <conditionalFormatting sqref="Z288:Z292">
    <cfRule type="cellIs" dxfId="572" priority="638" stopIfTrue="1" operator="greaterThan">
      <formula>($H288+$L288+$N288+$P288+$R288+$T288)</formula>
    </cfRule>
  </conditionalFormatting>
  <conditionalFormatting sqref="Z296:Z300">
    <cfRule type="cellIs" dxfId="571" priority="637" stopIfTrue="1" operator="greaterThan">
      <formula>($H296+$L296+$N296+$P296+$R296+$T296)</formula>
    </cfRule>
  </conditionalFormatting>
  <conditionalFormatting sqref="Z304:Z308">
    <cfRule type="cellIs" dxfId="570" priority="636" stopIfTrue="1" operator="greaterThan">
      <formula>($H304+$L304+$N304+$P304+$R304+$T304)</formula>
    </cfRule>
  </conditionalFormatting>
  <conditionalFormatting sqref="Z356:Z360">
    <cfRule type="cellIs" dxfId="569" priority="635" stopIfTrue="1" operator="greaterThan">
      <formula>($H356+$L356+$N356+$P356+$R356+$T356)</formula>
    </cfRule>
  </conditionalFormatting>
  <conditionalFormatting sqref="Z364:Z368">
    <cfRule type="cellIs" dxfId="568" priority="634" stopIfTrue="1" operator="greaterThan">
      <formula>($H364+$L364+$N364+$P364+$R364+$T364)</formula>
    </cfRule>
  </conditionalFormatting>
  <conditionalFormatting sqref="Z372:Z376">
    <cfRule type="cellIs" dxfId="567" priority="633" stopIfTrue="1" operator="greaterThan">
      <formula>($H372+$L372+$N372+$P372+$R372+$T372)</formula>
    </cfRule>
  </conditionalFormatting>
  <conditionalFormatting sqref="Z424:Z428">
    <cfRule type="cellIs" dxfId="566" priority="632" stopIfTrue="1" operator="greaterThan">
      <formula>($H424+$L424+$N424+$P424+$R424+$T424)</formula>
    </cfRule>
  </conditionalFormatting>
  <conditionalFormatting sqref="Z432:Z436">
    <cfRule type="cellIs" dxfId="565" priority="631" stopIfTrue="1" operator="greaterThan">
      <formula>($H432+$L432+$N432+$P432+$R432+$T432)</formula>
    </cfRule>
  </conditionalFormatting>
  <conditionalFormatting sqref="Z440:Z444">
    <cfRule type="cellIs" dxfId="564" priority="630" stopIfTrue="1" operator="greaterThan">
      <formula>($H440+$L440+$N440+$P440+$R440+$T440)</formula>
    </cfRule>
  </conditionalFormatting>
  <conditionalFormatting sqref="Z492:Z496">
    <cfRule type="cellIs" dxfId="563" priority="629" stopIfTrue="1" operator="greaterThan">
      <formula>($H492+$L492+$N492+$P492+$R492+$T492)</formula>
    </cfRule>
  </conditionalFormatting>
  <conditionalFormatting sqref="Z500:Z504">
    <cfRule type="cellIs" dxfId="562" priority="628" stopIfTrue="1" operator="greaterThan">
      <formula>($H500+$L500+$N500+$P500+$R500+$T500)</formula>
    </cfRule>
  </conditionalFormatting>
  <conditionalFormatting sqref="Z508:Z512">
    <cfRule type="cellIs" dxfId="561" priority="627" stopIfTrue="1" operator="greaterThan">
      <formula>($H508+$L508+$N508+$P508+$R508+$T508)</formula>
    </cfRule>
  </conditionalFormatting>
  <conditionalFormatting sqref="Z560:Z564">
    <cfRule type="cellIs" dxfId="560" priority="626" stopIfTrue="1" operator="greaterThan">
      <formula>($H560+$L560+$N560+$P560+$R560+$T560)</formula>
    </cfRule>
  </conditionalFormatting>
  <conditionalFormatting sqref="Z568:Z572">
    <cfRule type="cellIs" dxfId="559" priority="625" stopIfTrue="1" operator="greaterThan">
      <formula>($H568+$L568+$N568+$P568+$R568+$T568)</formula>
    </cfRule>
  </conditionalFormatting>
  <conditionalFormatting sqref="Z576:Z580">
    <cfRule type="cellIs" dxfId="558" priority="624" stopIfTrue="1" operator="greaterThan">
      <formula>($H576+$L576+$N576+$P576+$R576+$T576)</formula>
    </cfRule>
  </conditionalFormatting>
  <conditionalFormatting sqref="Z628:Z632">
    <cfRule type="cellIs" dxfId="557" priority="623" stopIfTrue="1" operator="greaterThan">
      <formula>($H628+$L628+$N628+$P628+$R628+$T628)</formula>
    </cfRule>
  </conditionalFormatting>
  <conditionalFormatting sqref="Z636:Z640">
    <cfRule type="cellIs" dxfId="556" priority="622" stopIfTrue="1" operator="greaterThan">
      <formula>($H636+$L636+$N636+$P636+$R636+$T636)</formula>
    </cfRule>
  </conditionalFormatting>
  <conditionalFormatting sqref="Z644:Z648">
    <cfRule type="cellIs" dxfId="555" priority="621" stopIfTrue="1" operator="greaterThan">
      <formula>($H644+$L644+$N644+$P644+$R644+$T644)</formula>
    </cfRule>
  </conditionalFormatting>
  <conditionalFormatting sqref="Z696:Z700">
    <cfRule type="cellIs" dxfId="554" priority="620" stopIfTrue="1" operator="greaterThan">
      <formula>($H696+$L696+$N696+$P696+$R696+$T696)</formula>
    </cfRule>
  </conditionalFormatting>
  <conditionalFormatting sqref="Z704:Z708">
    <cfRule type="cellIs" dxfId="553" priority="619" stopIfTrue="1" operator="greaterThan">
      <formula>($H704+$L704+$N704+$P704+$R704+$T704)</formula>
    </cfRule>
  </conditionalFormatting>
  <conditionalFormatting sqref="Z712:Z716">
    <cfRule type="cellIs" dxfId="552" priority="618" stopIfTrue="1" operator="greaterThan">
      <formula>($H712+$L712+$N712+$P712+$R712+$T712)</formula>
    </cfRule>
  </conditionalFormatting>
  <conditionalFormatting sqref="Z764:Z768">
    <cfRule type="cellIs" dxfId="551" priority="617" stopIfTrue="1" operator="greaterThan">
      <formula>($H764+$L764+$N764+$P764+$R764+$T764)</formula>
    </cfRule>
  </conditionalFormatting>
  <conditionalFormatting sqref="Z772:Z776">
    <cfRule type="cellIs" dxfId="550" priority="616" stopIfTrue="1" operator="greaterThan">
      <formula>($H772+$L772+$N772+$P772+$R772+$T772)</formula>
    </cfRule>
  </conditionalFormatting>
  <conditionalFormatting sqref="Z780:Z784">
    <cfRule type="cellIs" dxfId="549" priority="615" stopIfTrue="1" operator="greaterThan">
      <formula>($H780+$L780+$N780+$P780+$R780+$T780)</formula>
    </cfRule>
  </conditionalFormatting>
  <conditionalFormatting sqref="Z832:Z836">
    <cfRule type="cellIs" dxfId="548" priority="614" stopIfTrue="1" operator="greaterThan">
      <formula>($H832+$L832+$N832+$P832+$R832+$T832)</formula>
    </cfRule>
  </conditionalFormatting>
  <conditionalFormatting sqref="Z840:Z844">
    <cfRule type="cellIs" dxfId="547" priority="613" stopIfTrue="1" operator="greaterThan">
      <formula>($H840+$L840+$N840+$P840+$R840+$T840)</formula>
    </cfRule>
  </conditionalFormatting>
  <conditionalFormatting sqref="Z848:Z852">
    <cfRule type="cellIs" dxfId="546" priority="612" stopIfTrue="1" operator="greaterThan">
      <formula>($H848+$L848+$N848+$P848+$R848+$T848)</formula>
    </cfRule>
  </conditionalFormatting>
  <conditionalFormatting sqref="Z900:Z904">
    <cfRule type="cellIs" dxfId="545" priority="611" stopIfTrue="1" operator="greaterThan">
      <formula>($H900+$L900+$N900+$P900+$R900+$T900)</formula>
    </cfRule>
  </conditionalFormatting>
  <conditionalFormatting sqref="Z908:Z912">
    <cfRule type="cellIs" dxfId="544" priority="610" stopIfTrue="1" operator="greaterThan">
      <formula>($H908+$L908+$N908+$P908+$R908+$T908)</formula>
    </cfRule>
  </conditionalFormatting>
  <conditionalFormatting sqref="Z916:Z920">
    <cfRule type="cellIs" dxfId="543" priority="609" stopIfTrue="1" operator="greaterThan">
      <formula>($H916+$L916+$N916+$P916+$R916+$T916)</formula>
    </cfRule>
  </conditionalFormatting>
  <conditionalFormatting sqref="Z968:Z972">
    <cfRule type="cellIs" dxfId="542" priority="608" stopIfTrue="1" operator="greaterThan">
      <formula>($H968+$L968+$N968+$P968+$R968+$T968)</formula>
    </cfRule>
  </conditionalFormatting>
  <conditionalFormatting sqref="Z976:Z980">
    <cfRule type="cellIs" dxfId="541" priority="607" stopIfTrue="1" operator="greaterThan">
      <formula>($H976+$L976+$N976+$P976+$R976+$T976)</formula>
    </cfRule>
  </conditionalFormatting>
  <conditionalFormatting sqref="Z984:Z988">
    <cfRule type="cellIs" dxfId="540" priority="606" stopIfTrue="1" operator="greaterThan">
      <formula>($H984+$L984+$N984+$P984+$R984+$T984)</formula>
    </cfRule>
  </conditionalFormatting>
  <conditionalFormatting sqref="Z1036:Z1040">
    <cfRule type="cellIs" dxfId="539" priority="605" stopIfTrue="1" operator="greaterThan">
      <formula>($H1036+$L1036+$N1036+$P1036+$R1036+$T1036)</formula>
    </cfRule>
  </conditionalFormatting>
  <conditionalFormatting sqref="Z1044:Z1048">
    <cfRule type="cellIs" dxfId="538" priority="604" stopIfTrue="1" operator="greaterThan">
      <formula>($H1044+$L1044+$N1044+$P1044+$R1044+$T1044)</formula>
    </cfRule>
  </conditionalFormatting>
  <conditionalFormatting sqref="Z1052:Z1056">
    <cfRule type="cellIs" dxfId="537" priority="603" stopIfTrue="1" operator="greaterThan">
      <formula>($H1052+$L1052+$N1052+$P1052+$R1052+$T1052)</formula>
    </cfRule>
  </conditionalFormatting>
  <conditionalFormatting sqref="Z1104:Z1108">
    <cfRule type="cellIs" dxfId="536" priority="602" stopIfTrue="1" operator="greaterThan">
      <formula>($H1104+$L1104+$N1104+$P1104+$R1104+$T1104)</formula>
    </cfRule>
  </conditionalFormatting>
  <conditionalFormatting sqref="Z1112:Z1116">
    <cfRule type="cellIs" dxfId="535" priority="601" stopIfTrue="1" operator="greaterThan">
      <formula>($H1112+$L1112+$N1112+$P1112+$R1112+$T1112)</formula>
    </cfRule>
  </conditionalFormatting>
  <conditionalFormatting sqref="Z1120:Z1124">
    <cfRule type="cellIs" dxfId="534" priority="600" stopIfTrue="1" operator="greaterThan">
      <formula>($H1120+$L1120+$N1120+$P1120+$R1120+$T1120)</formula>
    </cfRule>
  </conditionalFormatting>
  <conditionalFormatting sqref="Z1172:Z1176">
    <cfRule type="cellIs" dxfId="533" priority="599" stopIfTrue="1" operator="greaterThan">
      <formula>($H1172+$L1172+$N1172+$P1172+$R1172+$T1172)</formula>
    </cfRule>
  </conditionalFormatting>
  <conditionalFormatting sqref="Z1180:Z1184">
    <cfRule type="cellIs" dxfId="532" priority="598" stopIfTrue="1" operator="greaterThan">
      <formula>($H1180+$L1180+$N1180+$P1180+$R1180+$T1180)</formula>
    </cfRule>
  </conditionalFormatting>
  <conditionalFormatting sqref="Z1188:Z1192">
    <cfRule type="cellIs" dxfId="531" priority="597" stopIfTrue="1" operator="greaterThan">
      <formula>($H1188+$L1188+$N1188+$P1188+$R1188+$T1188)</formula>
    </cfRule>
  </conditionalFormatting>
  <conditionalFormatting sqref="Z1240:Z1244">
    <cfRule type="cellIs" dxfId="530" priority="596" stopIfTrue="1" operator="greaterThan">
      <formula>($H1240+$L1240+$N1240+$P1240+$R1240+$T1240)</formula>
    </cfRule>
  </conditionalFormatting>
  <conditionalFormatting sqref="Z1248:Z1252">
    <cfRule type="cellIs" dxfId="529" priority="595" stopIfTrue="1" operator="greaterThan">
      <formula>($H1248+$L1248+$N1248+$P1248+$R1248+$T1248)</formula>
    </cfRule>
  </conditionalFormatting>
  <conditionalFormatting sqref="Z1256:Z1260">
    <cfRule type="cellIs" dxfId="528" priority="594" stopIfTrue="1" operator="greaterThan">
      <formula>($H1256+$L1256+$N1256+$P1256+$R1256+$T1256)</formula>
    </cfRule>
  </conditionalFormatting>
  <conditionalFormatting sqref="Z1308:Z1312">
    <cfRule type="cellIs" dxfId="527" priority="593" stopIfTrue="1" operator="greaterThan">
      <formula>($H1308+$L1308+$N1308+$P1308+$R1308+$T1308)</formula>
    </cfRule>
  </conditionalFormatting>
  <conditionalFormatting sqref="Z1316:Z1320">
    <cfRule type="cellIs" dxfId="526" priority="592" stopIfTrue="1" operator="greaterThan">
      <formula>($H1316+$L1316+$N1316+$P1316+$R1316+$T1316)</formula>
    </cfRule>
  </conditionalFormatting>
  <conditionalFormatting sqref="Z1324:Z1328">
    <cfRule type="cellIs" dxfId="525" priority="591" stopIfTrue="1" operator="greaterThan">
      <formula>($H1324+$L1324+$N1324+$P1324+$R1324+$T1324)</formula>
    </cfRule>
  </conditionalFormatting>
  <conditionalFormatting sqref="Z1376:Z1380">
    <cfRule type="cellIs" dxfId="524" priority="590" stopIfTrue="1" operator="greaterThan">
      <formula>($H1376+$L1376+$N1376+$P1376+$R1376+$T1376)</formula>
    </cfRule>
  </conditionalFormatting>
  <conditionalFormatting sqref="Z1384:Z1388">
    <cfRule type="cellIs" dxfId="523" priority="589" stopIfTrue="1" operator="greaterThan">
      <formula>($H1384+$L1384+$N1384+$P1384+$R1384+$T1384)</formula>
    </cfRule>
  </conditionalFormatting>
  <conditionalFormatting sqref="Z1392:Z1396">
    <cfRule type="cellIs" dxfId="522" priority="588" stopIfTrue="1" operator="greaterThan">
      <formula>($H1392+$L1392+$N1392+$P1392+$R1392+$T1392)</formula>
    </cfRule>
  </conditionalFormatting>
  <conditionalFormatting sqref="Z1444:Z1448">
    <cfRule type="cellIs" dxfId="521" priority="587" stopIfTrue="1" operator="greaterThan">
      <formula>($H1444+$L1444+$N1444+$P1444+$R1444+$T1444)</formula>
    </cfRule>
  </conditionalFormatting>
  <conditionalFormatting sqref="Z1452:Z1456">
    <cfRule type="cellIs" dxfId="520" priority="586" stopIfTrue="1" operator="greaterThan">
      <formula>($H1452+$L1452+$N1452+$P1452+$R1452+$T1452)</formula>
    </cfRule>
  </conditionalFormatting>
  <conditionalFormatting sqref="Z1460:Z1464">
    <cfRule type="cellIs" dxfId="519" priority="585" stopIfTrue="1" operator="greaterThan">
      <formula>($H1460+$L1460+$N1460+$P1460+$R1460+$T1460)</formula>
    </cfRule>
  </conditionalFormatting>
  <conditionalFormatting sqref="Z1512:Z1516">
    <cfRule type="cellIs" dxfId="518" priority="584" stopIfTrue="1" operator="greaterThan">
      <formula>($H1512+$L1512+$N1512+$P1512+$R1512+$T1512)</formula>
    </cfRule>
  </conditionalFormatting>
  <conditionalFormatting sqref="Z1520:Z1524">
    <cfRule type="cellIs" dxfId="517" priority="583" stopIfTrue="1" operator="greaterThan">
      <formula>($H1520+$L1520+$N1520+$P1520+$R1520+$T1520)</formula>
    </cfRule>
  </conditionalFormatting>
  <conditionalFormatting sqref="Z1528:Z1532">
    <cfRule type="cellIs" dxfId="516" priority="582" stopIfTrue="1" operator="greaterThan">
      <formula>($H1528+$L1528+$N1528+$P1528+$R1528+$T1528)</formula>
    </cfRule>
  </conditionalFormatting>
  <conditionalFormatting sqref="Z1580:Z1584">
    <cfRule type="cellIs" dxfId="515" priority="581" stopIfTrue="1" operator="greaterThan">
      <formula>($H1580+$L1580+$N1580+$P1580+$R1580+$T1580)</formula>
    </cfRule>
  </conditionalFormatting>
  <conditionalFormatting sqref="Z1588:Z1592">
    <cfRule type="cellIs" dxfId="514" priority="580" stopIfTrue="1" operator="greaterThan">
      <formula>($H1588+$L1588+$N1588+$P1588+$R1588+$T1588)</formula>
    </cfRule>
  </conditionalFormatting>
  <conditionalFormatting sqref="Z1596:Z1600">
    <cfRule type="cellIs" dxfId="513" priority="579" stopIfTrue="1" operator="greaterThan">
      <formula>($H1596+$L1596+$N1596+$P1596+$R1596+$T1596)</formula>
    </cfRule>
  </conditionalFormatting>
  <conditionalFormatting sqref="Z1648:Z1652">
    <cfRule type="cellIs" dxfId="512" priority="578" stopIfTrue="1" operator="greaterThan">
      <formula>($H1648+$L1648+$N1648+$P1648+$R1648+$T1648)</formula>
    </cfRule>
  </conditionalFormatting>
  <conditionalFormatting sqref="Z1656:Z1660">
    <cfRule type="cellIs" dxfId="511" priority="577" stopIfTrue="1" operator="greaterThan">
      <formula>($H1656+$L1656+$N1656+$P1656+$R1656+$T1656)</formula>
    </cfRule>
  </conditionalFormatting>
  <conditionalFormatting sqref="Z1664:Z1668">
    <cfRule type="cellIs" dxfId="510" priority="576" stopIfTrue="1" operator="greaterThan">
      <formula>($H1664+$L1664+$N1664+$P1664+$R1664+$T1664)</formula>
    </cfRule>
  </conditionalFormatting>
  <conditionalFormatting sqref="B2973">
    <cfRule type="cellIs" dxfId="509" priority="564" stopIfTrue="1" operator="notEqual">
      <formula>C2973</formula>
    </cfRule>
  </conditionalFormatting>
  <conditionalFormatting sqref="V2973">
    <cfRule type="cellIs" dxfId="508" priority="563" stopIfTrue="1" operator="notEqual">
      <formula>W2973</formula>
    </cfRule>
  </conditionalFormatting>
  <conditionalFormatting sqref="AP2973">
    <cfRule type="cellIs" dxfId="507" priority="562" stopIfTrue="1" operator="notEqual">
      <formula>AQ2973</formula>
    </cfRule>
  </conditionalFormatting>
  <conditionalFormatting sqref="BI2973">
    <cfRule type="cellIs" dxfId="506" priority="561" stopIfTrue="1" operator="notEqual">
      <formula>BJ2973</formula>
    </cfRule>
  </conditionalFormatting>
  <conditionalFormatting sqref="CB2973">
    <cfRule type="cellIs" dxfId="505" priority="560" stopIfTrue="1" operator="notEqual">
      <formula>CC2973</formula>
    </cfRule>
  </conditionalFormatting>
  <conditionalFormatting sqref="CO2973">
    <cfRule type="cellIs" dxfId="504" priority="559" stopIfTrue="1" operator="notEqual">
      <formula>CP2973</formula>
    </cfRule>
  </conditionalFormatting>
  <conditionalFormatting sqref="DA2973">
    <cfRule type="cellIs" dxfId="503" priority="200" stopIfTrue="1" operator="notEqual">
      <formula>DB2973</formula>
    </cfRule>
  </conditionalFormatting>
  <conditionalFormatting sqref="DF2973">
    <cfRule type="cellIs" dxfId="502" priority="148" stopIfTrue="1" operator="notEqual">
      <formula>DG2973</formula>
    </cfRule>
  </conditionalFormatting>
  <conditionalFormatting sqref="DK2973">
    <cfRule type="cellIs" dxfId="501" priority="10" stopIfTrue="1" operator="notEqual">
      <formula>DL2973</formula>
    </cfRule>
  </conditionalFormatting>
  <conditionalFormatting sqref="DP2973">
    <cfRule type="cellIs" dxfId="500" priority="9" stopIfTrue="1" operator="notEqual">
      <formula>DQ2973</formula>
    </cfRule>
  </conditionalFormatting>
  <conditionalFormatting sqref="DA2430">
    <cfRule type="cellIs" dxfId="499" priority="8" stopIfTrue="1" operator="notEqual">
      <formula>#REF!</formula>
    </cfRule>
  </conditionalFormatting>
  <conditionalFormatting sqref="DF2430">
    <cfRule type="cellIs" dxfId="498" priority="7" stopIfTrue="1" operator="notEqual">
      <formula>#REF!</formula>
    </cfRule>
  </conditionalFormatting>
  <conditionalFormatting sqref="DK2430">
    <cfRule type="cellIs" dxfId="497" priority="6" stopIfTrue="1" operator="notEqual">
      <formula>#REF!</formula>
    </cfRule>
  </conditionalFormatting>
  <conditionalFormatting sqref="DP2430">
    <cfRule type="cellIs" dxfId="496" priority="5" stopIfTrue="1" operator="notEqual">
      <formula>#REF!</formula>
    </cfRule>
  </conditionalFormatting>
  <conditionalFormatting sqref="DA2376">
    <cfRule type="cellIs" dxfId="495" priority="4" stopIfTrue="1" operator="notEqual">
      <formula>#REF!</formula>
    </cfRule>
  </conditionalFormatting>
  <conditionalFormatting sqref="DF2376">
    <cfRule type="cellIs" dxfId="494" priority="3" stopIfTrue="1" operator="notEqual">
      <formula>#REF!</formula>
    </cfRule>
  </conditionalFormatting>
  <conditionalFormatting sqref="DK2376">
    <cfRule type="cellIs" dxfId="493" priority="2" stopIfTrue="1" operator="notEqual">
      <formula>#REF!</formula>
    </cfRule>
  </conditionalFormatting>
  <conditionalFormatting sqref="DP2376">
    <cfRule type="cellIs" dxfId="492" priority="1" stopIfTrue="1" operator="notEqual">
      <formula>#REF!</formula>
    </cfRule>
  </conditionalFormatting>
  <dataValidations count="3">
    <dataValidation type="whole" operator="greaterThanOrEqual" allowBlank="1" showErrorMessage="1" sqref="I1668:T1668 B1207:C1210 B1071:C1074 B1154:G1154 G1146:T1149 B1078:C1081 B814:G814 G806:T809 B738:C741 G799:T802 B731:C734 G1139:T1142 B1290:G1290 G1282:T1285 B1214:C1217 G1275:T1278 B746:G746 G738:T741 B670:C673 G731:T734 B663:C666 B1275:C1278 B1018:G1018 G1010:T1013 B942:C945 G1003:T1006 B678:G678 G670:T673 B602:C605 G663:T666 B595:C598 B935:C938 B1358:G1358 G1350:T1353 B1282:C1285 G1343:T1346 B610:G610 G602:T605 B534:C537 G595:T598 B527:C530 B1343:C1346 B1139:C1142 B1086:G1086 G1078:T1081 B1010:C1013 B542:G542 G534:T537 B466:C469 G527:T530 B459:C462 G1071:T1074 B1426:G1426 G1418:T1421 B1350:C1353 G1411:T1414 B474:G474 G466:T469 B398:C401 G459:T462 B391:C394 B1411:C1414 B950:G950 G942:T945 B874:C877 G935:T938 B406:G406 G398:T401 B330:C333 G391:T394 B323:C326 B867:C870 B1494:G1494 G1486:T1489 B1418:C1421 G1479:T1482 B338:G338 G330:T333 B262:C265 G323:T326 B255:C258 B1479:C1482 B1003:C1006 B1222:G1222 G1214:T1217 B1146:C1149 B270:G270 G262:T265 B194:C197 G255:T258 B187:C190 G1207:T1210 B1562:G1562 G1554:T1557 B1486:C1489 G1547:T1550 B202:G202 G194:T197 B126:C129 G187:T190 B119:C122 B1547:C1550 B882:G882 G874:T877 B806:C809 G867:T870 B134:G134 G126:T129 B1683:C1686 G119:T122 B58:C61 B1615:C1618 B1630:G1630 G1622:T1625 B1554:C1557 G1615:T1618 B66:G66 G58:T61 B51:C54 G51:T54 B799:C802 B1664:C1668 G1664:T1667 B1596:C1600 I1660:T1660 G1656:T1659 B1588:C1592 I1652:T1652 G1651:T1651 I1649:T1650 G1648:T1648 B1580:C1584 I1600:T1600 G1596:T1599 B1528:C1532 I1592:T1592 G1588:T1591 B1520:C1524 I1584:T1584 G1583:T1583 I1581:T1582 G1580:T1580 B1512:C1516 I1464:T1464 G1460:T1463 B1392:C1396 I1456:T1456 G1452:T1455 B1384:C1388 I1448:T1448 G1447:T1447 I1445:T1446 G1444:T1444 B1376:C1380 I1396:T1396 G1392:T1395 B1324:C1328 I1388:T1388 G1384:T1387 B1316:C1320 I1380:T1380 G1379:T1379 I1377:T1378 G1376:T1376 B1308:C1312 I1260:T1260 G1256:T1259 B1188:C1192 I1252:T1252 G1248:T1251 B1180:C1184 I1244:T1244 G1243:T1243 I1241:T1242 G1240:T1240 B1172:C1176 I1124:T1124 G1120:T1123 B1052:C1056 I1116:T1116 G1112:T1115 B1044:C1048 I1108:T1108 G1107:T1107 I1105:T1106 G1104:T1104 B1036:C1040 I1056:T1056 G1052:T1055 B984:C988 I1048:T1048 G1044:T1047 B976:C980 I1040:T1040 G1039:T1039 I1037:T1038 G1036:T1036 B968:C972 I988:T988 G984:T987 B916:C920 I980:T980 G976:T979 B908:C912 I972:T972 G971:T971 I969:T970 G968:T968 B900:C904 I920:T920 G916:T919 B848:C852 I912:T912 G908:T911 B840:C844 I904:T904 G903:T903 I901:T902 G900:T900 B832:C836 I852:T852 G848:T851 B780:C784 I844:T844 G840:T843 B772:C776 I836:T836 G835:T835 I833:T834 G832:T832 B764:C768 I784:T784 G780:T783 B712:C716 I776:T776 G772:T775 B704:C708 I768:T768 G767:T767 I765:T766 G764:T764 B696:C700 I716:T716 G712:T715 B644:C648 I708:T708 G704:T707 B636:C640 I700:T700 G699:T699 I697:T698 G696:T696 B628:C632 I648:T648 G644:T647 B576:C580 I640:T640 G636:T639 B568:C572 I632:T632 G631:T631 I629:T630 G628:T628 B560:C564 I580:T580 G576:T579 B508:C512 I572:T572 G568:T571 B500:C504 I564:T564 G563:T563 I561:T562 G560:T560 B492:C496 I512:T512 G508:T511 B440:C444 I504:T504 G500:T503 B432:C436 I496:T496 G495:T495 I493:T494 G492:T492 B424:C428 I444:T444 G440:T443 B372:C376 I436:T436 G432:T435 B364:C368 I428:T428 G427:T427 I425:T426 G424:T424 B356:C360 I376:T376 G372:T375 B304:C308 I368:T368 G364:T367 B296:C300 I360:T360 G359:T359 I357:T358 G356:T356 B288:C292 I308:T308 G304:T307 B236:C240 I300:T300 G296:T299 B228:C232 I292:T292 G291:T291 I289:T290 G288:T288 B220:C224 I240:T240 G236:T239 B168:C172 I232:T232 G228:T231 B160:C164 I224:T224 G223:T223 I221:T222 G220:T220 B152:C156 I172:T172 G168:T171 B100:C104 I164:T164 G160:T163 B92:C96 I156:T156 G155:T155 I153:T154 G152:T152 B84:C88 I104:T104 G100:T103 B1656:C1660 I96:T96 G92:T95 B1648:C1652 I88:T88 G87:T87 I85:T86 G84:T84 B32:C36 I1192:T1192 G1188:T1191 B1120:C1124 I1184:T1184 G1180:T1183 B1112:C1116 I1176:T1176 G1175:T1175 I1173:T1174 G1172:T1172 B1104:C1108 I1328:T1328 G1324:T1327 B1256:C1260 I1320:T1320 G1316:T1319 B1248:C1252 I1312:T1312 G1311:T1311 I1309:T1310 G1308:T1308 B1240:C1244 I1532:T1532 G1528:T1531 B1460:C1464 I1524:T1524 G1520:T1523 B1452:C1456 I1516:T1516 G1515:T1515 I1513:T1514 G1512:T1512 B1444:C1448 I36:T36 G32:T35 B16:C20 I28:T28 G24:T27 B24:C28 I20:T20 G19:T19 I17:T18 G16:T16">
      <formula1>0</formula1>
      <formula2>0</formula2>
    </dataValidation>
    <dataValidation allowBlank="1" showInputMessage="1" showErrorMessage="1" prompt="Must match with registered cases" sqref="U16:W21 U1690:W1693 U1683:W1686 U1688:W1688 U1664:W1670 U1622:W1625 U1615:W1618 U1596:W1602 U1552:W1552 U1554:W1557 U1528:W1534 U1479:W1482 U1484:W1484 U1460:W1466 U1418:W1421 U1411:W1414 U1392:W1398 U1348:W1348 U1350:W1353 U1324:W1330 U1275:W1278 U1280:W1280 U1256:W1262 U1214:W1217 U1207:W1210 U1188:W1194 U1144:W1144 U1146:W1149 U1120:W1126 U1071:W1074 U1076:W1076 U1052:W1058 U1010:W1013 U1003:W1006 U984:W990 U940:W940 U942:W945 U916:W922 U867:W870 U872:W872 U848:W854 U806:W809 U799:W802 U780:W786 U736:W736 U738:W741 U712:W718 U663:W666 U668:W668 U644:W650 U602:W605 U595:W598 U576:W582 U532:W532 U534:W537 U508:W514 U459:W462 U464:W464 U440:W446 U398:W401 U391:W394 U372:W378 U328:W328 U330:W333 U304:W310 U255:W258 U260:W260 U236:W242 U194:W197 U187:W190 U168:W174 U124:W124 U126:W129 U100:W106 U51:W54 U56:W56 U32:W38 U1656:W1661 U1648:W1653 U1547:W1550 U1588:W1593 U1580:W1585 U1416:W1416 U1452:W1457 U1444:W1449 U1343:W1346 U1384:W1389 U1376:W1381 U1212:W1212 U1248:W1253 U1240:W1245 U1078:W1081 U1112:W1117 U1104:W1109 U1008:W1008 U1044:W1049 U1036:W1041 U935:W938 U976:W981 U968:W973 U874:W877 U908:W913 U900:W905 U804:W804 U840:W845 U832:W837 U731:W734 U772:W777 U764:W769 U670:W673 U704:W709 U696:W701 U600:W600 U636:W641 U628:W633 U527:W530 U568:W573 U560:W565 U466:W469 U500:W505 U492:W497 U396:W396 U432:W437 U424:W429 U323:W326 U364:W369 U356:W361 U262:W265 U296:W301 U288:W293 U192:W192 U228:W233 U220:W225 U119:W122 U160:W165 U152:W157 U58:W61 U92:W97 U84:W89 U1139:W1142 U1180:W1185 U1172:W1177 U1282:W1285 U1316:W1321 U1308:W1313 U1486:W1489 U1520:W1525 U1512:W1517 U1620:W1620 U24:W29">
      <formula1>0</formula1>
      <formula2>0</formula2>
    </dataValidation>
    <dataValidation type="whole" operator="greaterThanOrEqual" allowBlank="1" showInputMessage="1" showErrorMessage="1" sqref="B42:E42 T178:W178 T110:W110 T42:W42 B1674:E1674 G1538:N1538 B1606:E1606 G1470:N1470 B1538:E1538 G1402:N1402 B1470:E1470 G1334:N1334 B1402:E1402 G1266:N1266 B1334:E1334 G1198:N1198 B1266:E1266 G1130:N1130 B1198:E1198 G1062:N1062 B1130:E1130 G994:N994 B1062:E1062 G926:N926 B994:E994 G858:N858 B926:E926 G790:N790 B858:E858 G722:N722 B790:E790 G654:N654 B722:E722 G586:N586 B654:E654 G518:N518 B586:E586 G450:N450 B518:E518 G382:N382 B450:E450 G314:N314 B382:E382 G246:N246 B314:E314 G178:N178 B246:E246 G110:N110 B178:E178 G1606:N1606 B110:E110 G42:N42 T314:W314 G1674:N1674 T246:W246 T382:W382 T450:W450 T518:W518 T586:W586 T654:W654 T722:W722 T790:W790 T858:W858 T926:W926 T994:W994 T1062:W1062 T1130:W1130 T1198:W1198 T1266:W1266 T1334:W1334 T1402:W1402 T1470:W1470 T1538:W1538 T1606:W1606 T1674:W1674">
      <formula1>0</formula1>
    </dataValidation>
  </dataValidations>
  <hyperlinks>
    <hyperlink ref="A1" location="Menu!A1" display="Menu"/>
  </hyperlinks>
  <printOptions horizontalCentered="1"/>
  <pageMargins left="0.3" right="0.1" top="0.5" bottom="0.05" header="0.51180555555555596" footer="0.51180555555555596"/>
  <pageSetup paperSize="9" scale="85" firstPageNumber="0" orientation="landscape" horizontalDpi="300" verticalDpi="300" r:id="rId1"/>
  <headerFooter alignWithMargins="0"/>
  <rowBreaks count="30" manualBreakCount="30">
    <brk id="42" min="1" max="22" man="1"/>
    <brk id="69" min="1" max="22" man="1"/>
    <brk id="110" min="1" max="22" man="1"/>
    <brk id="137" min="1" max="22" man="1"/>
    <brk id="205" min="1" max="22" man="1"/>
    <brk id="246" min="1" max="22" man="1"/>
    <brk id="273" min="1" max="22" man="1"/>
    <brk id="341" min="1" max="22" man="1"/>
    <brk id="409" min="1" max="22" man="1"/>
    <brk id="477" min="1" max="22" man="1"/>
    <brk id="545" min="1" max="22" man="1"/>
    <brk id="613" min="1" max="22" man="1"/>
    <brk id="681" min="1" max="22" man="1"/>
    <brk id="722" min="1" max="22" man="1"/>
    <brk id="749" min="1" max="22" man="1"/>
    <brk id="790" min="1" max="22" man="1"/>
    <brk id="817" min="1" max="22" man="1"/>
    <brk id="885" min="1" max="22" man="1"/>
    <brk id="953" min="1" max="22" man="1"/>
    <brk id="1021" min="1" max="22" man="1"/>
    <brk id="1089" min="1" max="22" man="1"/>
    <brk id="1157" min="1" max="22" man="1"/>
    <brk id="1225" min="1" max="22" man="1"/>
    <brk id="1293" min="1" max="22" man="1"/>
    <brk id="1361" min="1" max="22" man="1"/>
    <brk id="1429" min="1" max="22" man="1"/>
    <brk id="1497" min="1" max="22" man="1"/>
    <brk id="1565" min="1" max="22" man="1"/>
    <brk id="1606" min="1" max="22" man="1"/>
    <brk id="1633" min="1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B2391"/>
  <sheetViews>
    <sheetView view="pageBreakPreview" zoomScaleNormal="100" zoomScaleSheetLayoutView="100" workbookViewId="0">
      <selection activeCell="A1508" sqref="A1508:IV2387"/>
    </sheetView>
  </sheetViews>
  <sheetFormatPr defaultRowHeight="12.75" x14ac:dyDescent="0.25"/>
  <cols>
    <col min="1" max="1" width="6.42578125" style="40" customWidth="1"/>
    <col min="2" max="2" width="6.7109375" style="40" customWidth="1"/>
    <col min="3" max="3" width="6.5703125" style="40" customWidth="1"/>
    <col min="4" max="4" width="7.140625" style="40" customWidth="1"/>
    <col min="5" max="5" width="12.85546875" style="40" customWidth="1"/>
    <col min="6" max="6" width="17.5703125" style="40" customWidth="1"/>
    <col min="7" max="20" width="5.85546875" style="40" customWidth="1"/>
    <col min="21" max="22" width="6.7109375" style="40" customWidth="1"/>
    <col min="23" max="23" width="7.140625" style="40" customWidth="1"/>
    <col min="24" max="16384" width="9.140625" style="40"/>
  </cols>
  <sheetData>
    <row r="1" spans="1:24" ht="20.25" customHeight="1" thickBot="1" x14ac:dyDescent="0.3">
      <c r="A1" s="36" t="s">
        <v>785</v>
      </c>
      <c r="W1" s="434"/>
    </row>
    <row r="2" spans="1:24" ht="16.5" customHeight="1" thickBot="1" x14ac:dyDescent="0.3">
      <c r="A2" s="36"/>
      <c r="B2" s="60" t="s">
        <v>786</v>
      </c>
      <c r="C2" s="61"/>
      <c r="D2" s="61"/>
      <c r="E2" s="62"/>
      <c r="F2" s="62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1"/>
      <c r="V2" s="61"/>
      <c r="W2" s="433" t="s">
        <v>893</v>
      </c>
    </row>
    <row r="3" spans="1:24" ht="12.75" customHeight="1" x14ac:dyDescent="0.25">
      <c r="B3" s="864" t="s">
        <v>788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</row>
    <row r="4" spans="1:24" ht="12.75" customHeight="1" thickBot="1" x14ac:dyDescent="0.3">
      <c r="B4" s="866" t="s">
        <v>894</v>
      </c>
      <c r="C4" s="866"/>
      <c r="D4" s="866"/>
      <c r="E4" s="866"/>
      <c r="F4" s="866"/>
      <c r="G4" s="866"/>
      <c r="H4" s="866"/>
      <c r="I4" s="866"/>
      <c r="J4" s="866"/>
      <c r="K4" s="866"/>
      <c r="L4" s="866"/>
      <c r="M4" s="866"/>
      <c r="N4" s="866"/>
      <c r="O4" s="865"/>
      <c r="P4" s="865"/>
      <c r="Q4" s="865"/>
      <c r="R4" s="865"/>
      <c r="S4" s="865"/>
      <c r="T4" s="865"/>
      <c r="U4" s="865"/>
      <c r="V4" s="865"/>
      <c r="W4" s="865"/>
    </row>
    <row r="5" spans="1:24" s="41" customFormat="1" ht="17.25" customHeight="1" x14ac:dyDescent="0.2">
      <c r="B5" s="904" t="s">
        <v>790</v>
      </c>
      <c r="C5" s="904"/>
      <c r="D5" s="1072">
        <f>+Menu!$D$6</f>
        <v>0</v>
      </c>
      <c r="E5" s="1072"/>
      <c r="F5" s="1072"/>
      <c r="G5" s="1072"/>
      <c r="H5" s="1073"/>
      <c r="I5" s="903"/>
      <c r="J5" s="903"/>
      <c r="K5" s="903"/>
      <c r="L5" s="903"/>
      <c r="M5" s="903"/>
      <c r="N5" s="904"/>
      <c r="O5" s="886" t="s">
        <v>792</v>
      </c>
      <c r="P5" s="887"/>
      <c r="Q5" s="887"/>
      <c r="R5" s="887"/>
      <c r="S5" s="887"/>
      <c r="T5" s="905" t="str">
        <f>IF(Menu!E9="","",Menu!E9)</f>
        <v/>
      </c>
      <c r="U5" s="905"/>
      <c r="V5" s="905"/>
      <c r="W5" s="906"/>
    </row>
    <row r="6" spans="1:24" s="41" customFormat="1" ht="17.25" customHeight="1" thickBot="1" x14ac:dyDescent="0.25">
      <c r="A6" s="41" t="str">
        <f>IF(F6=0,"",$D$5&amp;" "&amp;$F$6)</f>
        <v xml:space="preserve">0 </v>
      </c>
      <c r="B6" s="911" t="s">
        <v>793</v>
      </c>
      <c r="C6" s="911"/>
      <c r="D6" s="911"/>
      <c r="E6" s="911"/>
      <c r="F6" s="912" t="str">
        <f>+Menu!B9</f>
        <v/>
      </c>
      <c r="G6" s="912"/>
      <c r="H6" s="912"/>
      <c r="I6" s="1070" t="s">
        <v>791</v>
      </c>
      <c r="J6" s="1070"/>
      <c r="K6" s="1070"/>
      <c r="L6" s="1070"/>
      <c r="M6" s="1070"/>
      <c r="N6" s="1071"/>
      <c r="O6" s="306" t="s">
        <v>973</v>
      </c>
      <c r="P6" s="67"/>
      <c r="Q6" s="67"/>
      <c r="R6" s="68"/>
      <c r="S6" s="68"/>
      <c r="T6" s="68"/>
      <c r="U6" s="68"/>
      <c r="V6" s="68"/>
      <c r="W6" s="69"/>
    </row>
    <row r="7" spans="1:24" s="41" customFormat="1" ht="17.25" customHeight="1" thickBot="1" x14ac:dyDescent="0.25">
      <c r="B7" s="103" t="s">
        <v>795</v>
      </c>
      <c r="C7" s="71"/>
      <c r="D7" s="71"/>
      <c r="E7" s="71"/>
      <c r="F7" s="71"/>
      <c r="G7" s="71"/>
      <c r="H7" s="104"/>
      <c r="I7" s="105" t="str">
        <f>IF(Menu!D3="2nd","1st",IF(Menu!D3="3rd", "2nd",IF(Menu!D3="4th", "3rd",IF(Menu!D3="1st", "4th",""))))</f>
        <v>2nd</v>
      </c>
      <c r="J7" s="914" t="s">
        <v>866</v>
      </c>
      <c r="K7" s="914"/>
      <c r="L7" s="105">
        <f>IF(I7="4th",(Menu!D4-1),(Menu!D4))</f>
        <v>2022</v>
      </c>
      <c r="M7" s="915" t="s">
        <v>6</v>
      </c>
      <c r="N7" s="916"/>
      <c r="O7" s="920">
        <f>+Menu!F9</f>
        <v>0</v>
      </c>
      <c r="P7" s="921"/>
      <c r="Q7" s="921"/>
      <c r="R7" s="921"/>
      <c r="S7" s="921"/>
      <c r="T7" s="921"/>
      <c r="U7" s="921"/>
      <c r="V7" s="921"/>
      <c r="W7" s="913"/>
    </row>
    <row r="8" spans="1:24" s="41" customFormat="1" ht="17.25" customHeight="1" x14ac:dyDescent="0.2">
      <c r="B8" s="1064">
        <f>+Menu!D9</f>
        <v>0</v>
      </c>
      <c r="C8" s="921"/>
      <c r="D8" s="921"/>
      <c r="E8" s="921"/>
      <c r="F8" s="921"/>
      <c r="G8" s="921"/>
      <c r="H8" s="912"/>
      <c r="I8" s="926"/>
      <c r="J8" s="926"/>
      <c r="K8" s="926"/>
      <c r="L8" s="926"/>
      <c r="M8" s="926"/>
      <c r="N8" s="911"/>
      <c r="O8" s="920">
        <f>+Menu!G9</f>
        <v>0</v>
      </c>
      <c r="P8" s="921"/>
      <c r="Q8" s="921"/>
      <c r="R8" s="921"/>
      <c r="S8" s="921"/>
      <c r="T8" s="921"/>
      <c r="U8" s="921"/>
      <c r="V8" s="921"/>
      <c r="W8" s="913"/>
    </row>
    <row r="9" spans="1:24" s="41" customFormat="1" ht="17.25" customHeight="1" thickBot="1" x14ac:dyDescent="0.25">
      <c r="B9" s="1065"/>
      <c r="C9" s="1066"/>
      <c r="D9" s="1066"/>
      <c r="E9" s="1066"/>
      <c r="F9" s="1066"/>
      <c r="G9" s="1066"/>
      <c r="H9" s="1067"/>
      <c r="I9" s="928"/>
      <c r="J9" s="928"/>
      <c r="K9" s="928"/>
      <c r="L9" s="928"/>
      <c r="M9" s="1068"/>
      <c r="N9" s="1069"/>
      <c r="O9" s="907"/>
      <c r="P9" s="908"/>
      <c r="Q9" s="908"/>
      <c r="R9" s="908"/>
      <c r="S9" s="908"/>
      <c r="T9" s="908"/>
      <c r="U9" s="908"/>
      <c r="V9" s="908"/>
      <c r="W9" s="909"/>
      <c r="X9" s="73"/>
    </row>
    <row r="10" spans="1:24" ht="6.75" customHeight="1" thickBot="1" x14ac:dyDescent="0.3"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61"/>
      <c r="U10" s="61"/>
      <c r="V10" s="61"/>
      <c r="W10" s="61"/>
    </row>
    <row r="11" spans="1:24" ht="39" customHeight="1" thickBot="1" x14ac:dyDescent="0.3">
      <c r="B11" s="1060" t="s">
        <v>895</v>
      </c>
      <c r="C11" s="1060"/>
      <c r="D11" s="1060"/>
      <c r="E11" s="1061" t="s">
        <v>870</v>
      </c>
      <c r="F11" s="1061"/>
      <c r="G11" s="1062" t="s">
        <v>896</v>
      </c>
      <c r="H11" s="1062"/>
      <c r="I11" s="1057" t="s">
        <v>897</v>
      </c>
      <c r="J11" s="1057"/>
      <c r="K11" s="1057" t="s">
        <v>871</v>
      </c>
      <c r="L11" s="1057"/>
      <c r="M11" s="1063" t="s">
        <v>898</v>
      </c>
      <c r="N11" s="1063"/>
      <c r="O11" s="1057" t="s">
        <v>899</v>
      </c>
      <c r="P11" s="1057"/>
      <c r="Q11" s="1057" t="s">
        <v>872</v>
      </c>
      <c r="R11" s="1057"/>
      <c r="S11" s="1057" t="s">
        <v>873</v>
      </c>
      <c r="T11" s="1057"/>
      <c r="U11" s="1058" t="s">
        <v>900</v>
      </c>
      <c r="V11" s="1058"/>
      <c r="W11" s="1058"/>
    </row>
    <row r="12" spans="1:24" ht="25.5" customHeight="1" thickBot="1" x14ac:dyDescent="0.3">
      <c r="B12" s="116" t="s">
        <v>823</v>
      </c>
      <c r="C12" s="109" t="s">
        <v>824</v>
      </c>
      <c r="D12" s="117" t="s">
        <v>874</v>
      </c>
      <c r="E12" s="954" t="s">
        <v>875</v>
      </c>
      <c r="F12" s="976"/>
      <c r="G12" s="130" t="s">
        <v>823</v>
      </c>
      <c r="H12" s="131" t="s">
        <v>824</v>
      </c>
      <c r="I12" s="131" t="s">
        <v>823</v>
      </c>
      <c r="J12" s="131" t="s">
        <v>824</v>
      </c>
      <c r="K12" s="131" t="s">
        <v>823</v>
      </c>
      <c r="L12" s="131" t="s">
        <v>824</v>
      </c>
      <c r="M12" s="131" t="s">
        <v>823</v>
      </c>
      <c r="N12" s="131" t="s">
        <v>824</v>
      </c>
      <c r="O12" s="131" t="s">
        <v>823</v>
      </c>
      <c r="P12" s="131" t="s">
        <v>824</v>
      </c>
      <c r="Q12" s="131" t="s">
        <v>823</v>
      </c>
      <c r="R12" s="131" t="s">
        <v>824</v>
      </c>
      <c r="S12" s="131" t="s">
        <v>823</v>
      </c>
      <c r="T12" s="131" t="s">
        <v>824</v>
      </c>
      <c r="U12" s="131" t="s">
        <v>823</v>
      </c>
      <c r="V12" s="131" t="s">
        <v>824</v>
      </c>
      <c r="W12" s="132" t="s">
        <v>825</v>
      </c>
    </row>
    <row r="13" spans="1:24" ht="18" customHeight="1" thickBot="1" x14ac:dyDescent="0.3">
      <c r="B13" s="341" t="e">
        <f>IF($A$6="",0,VLOOKUP($A$6,$C$1509:$M$2398,2,FALSE))</f>
        <v>#N/A</v>
      </c>
      <c r="C13" s="342" t="e">
        <f>IF($A$6="",0,VLOOKUP($A$6,$R$1509:$AC$2407,2,FALSE))</f>
        <v>#N/A</v>
      </c>
      <c r="D13" s="284" t="e">
        <f>SUM(B13:C13)</f>
        <v>#N/A</v>
      </c>
      <c r="E13" s="1059" t="s">
        <v>876</v>
      </c>
      <c r="F13" s="934"/>
      <c r="G13" s="288"/>
      <c r="H13" s="283"/>
      <c r="I13" s="289"/>
      <c r="J13" s="283"/>
      <c r="K13" s="283"/>
      <c r="L13" s="283"/>
      <c r="M13" s="444"/>
      <c r="N13" s="444"/>
      <c r="O13" s="283"/>
      <c r="P13" s="283"/>
      <c r="Q13" s="283"/>
      <c r="R13" s="283"/>
      <c r="S13" s="283"/>
      <c r="T13" s="283"/>
      <c r="U13" s="128">
        <f t="shared" ref="U13:V15" si="0">+G13+I13+K13+M13+O13+Q13+S13</f>
        <v>0</v>
      </c>
      <c r="V13" s="128">
        <f t="shared" si="0"/>
        <v>0</v>
      </c>
      <c r="W13" s="122">
        <f>SUM(U13:V13)</f>
        <v>0</v>
      </c>
    </row>
    <row r="14" spans="1:24" ht="18" customHeight="1" thickBot="1" x14ac:dyDescent="0.3">
      <c r="B14" s="343" t="e">
        <f>IF($A$6="",0,VLOOKUP($A$6,$C$1509:$M$2398,3,FALSE))</f>
        <v>#N/A</v>
      </c>
      <c r="C14" s="312" t="e">
        <f>IF($A$6="",0,VLOOKUP($A$6,$R$1509:$AC$2407,3,FALSE))</f>
        <v>#N/A</v>
      </c>
      <c r="D14" s="344" t="e">
        <f>SUM(B14:C14)</f>
        <v>#N/A</v>
      </c>
      <c r="E14" s="890" t="s">
        <v>877</v>
      </c>
      <c r="F14" s="891"/>
      <c r="G14" s="305"/>
      <c r="H14" s="304"/>
      <c r="I14" s="107"/>
      <c r="J14" s="107"/>
      <c r="K14" s="107"/>
      <c r="L14" s="107"/>
      <c r="M14" s="443"/>
      <c r="N14" s="443"/>
      <c r="O14" s="107"/>
      <c r="P14" s="107"/>
      <c r="Q14" s="107"/>
      <c r="R14" s="107"/>
      <c r="S14" s="107"/>
      <c r="T14" s="107"/>
      <c r="U14" s="121">
        <f t="shared" si="0"/>
        <v>0</v>
      </c>
      <c r="V14" s="128">
        <f t="shared" si="0"/>
        <v>0</v>
      </c>
      <c r="W14" s="123">
        <f>SUM(U14:V14)</f>
        <v>0</v>
      </c>
    </row>
    <row r="15" spans="1:24" ht="18" customHeight="1" thickBot="1" x14ac:dyDescent="0.3">
      <c r="B15" s="343" t="e">
        <f>IF($A$6="",0,VLOOKUP($A$6,$C$1509:$M$2398,4,FALSE))</f>
        <v>#N/A</v>
      </c>
      <c r="C15" s="312" t="e">
        <f>IF($A$6="",0,VLOOKUP($A$6,$R$1509:$AC$2407,4,FALSE))</f>
        <v>#N/A</v>
      </c>
      <c r="D15" s="344" t="e">
        <f>SUM(B15:C15)</f>
        <v>#N/A</v>
      </c>
      <c r="E15" s="890" t="s">
        <v>878</v>
      </c>
      <c r="F15" s="891"/>
      <c r="G15" s="305"/>
      <c r="H15" s="304"/>
      <c r="I15" s="107"/>
      <c r="J15" s="107"/>
      <c r="K15" s="107"/>
      <c r="L15" s="107"/>
      <c r="M15" s="443"/>
      <c r="N15" s="443"/>
      <c r="O15" s="107"/>
      <c r="P15" s="107"/>
      <c r="Q15" s="107"/>
      <c r="R15" s="107"/>
      <c r="S15" s="107"/>
      <c r="T15" s="107"/>
      <c r="U15" s="121">
        <f t="shared" si="0"/>
        <v>0</v>
      </c>
      <c r="V15" s="128">
        <f t="shared" si="0"/>
        <v>0</v>
      </c>
      <c r="W15" s="123">
        <f>SUM(U15:V15)</f>
        <v>0</v>
      </c>
    </row>
    <row r="16" spans="1:24" ht="18" customHeight="1" thickBot="1" x14ac:dyDescent="0.3">
      <c r="B16" s="343" t="e">
        <f>IF($A$6="",0,VLOOKUP($A$6,$C$1509:$M$2398,5,FALSE))</f>
        <v>#N/A</v>
      </c>
      <c r="C16" s="312" t="e">
        <f>IF($A$6="",0,VLOOKUP($A$6,$R$1509:$AC$2407,5,FALSE))</f>
        <v>#N/A</v>
      </c>
      <c r="D16" s="344" t="e">
        <f>SUM(B16:C16)</f>
        <v>#N/A</v>
      </c>
      <c r="E16" s="890" t="s">
        <v>879</v>
      </c>
      <c r="F16" s="891"/>
      <c r="G16" s="305"/>
      <c r="H16" s="304"/>
      <c r="I16" s="360"/>
      <c r="J16" s="107"/>
      <c r="K16" s="107"/>
      <c r="L16" s="107"/>
      <c r="M16" s="443"/>
      <c r="N16" s="443"/>
      <c r="O16" s="107"/>
      <c r="P16" s="107"/>
      <c r="Q16" s="107"/>
      <c r="R16" s="107"/>
      <c r="S16" s="107"/>
      <c r="T16" s="107"/>
      <c r="U16" s="121">
        <f>+G16+I16+K16+M16+O16+Q16+S16</f>
        <v>0</v>
      </c>
      <c r="V16" s="128">
        <f>+H16+J16+L16+N16+P16+R16+T16</f>
        <v>0</v>
      </c>
      <c r="W16" s="123">
        <f>SUM(U16:V16)</f>
        <v>0</v>
      </c>
    </row>
    <row r="17" spans="2:25" ht="18" customHeight="1" thickBot="1" x14ac:dyDescent="0.3">
      <c r="B17" s="345" t="e">
        <f>IF($A$6="",0,VLOOKUP($A$6,$C$1509:$M$2398,6,FALSE))</f>
        <v>#N/A</v>
      </c>
      <c r="C17" s="346" t="e">
        <f>IF($A$6="",0,VLOOKUP($A$6,$R$1509:$AC$2407,6,FALSE))</f>
        <v>#N/A</v>
      </c>
      <c r="D17" s="347" t="e">
        <f>SUM(B17:C17)</f>
        <v>#N/A</v>
      </c>
      <c r="E17" s="1056" t="s">
        <v>880</v>
      </c>
      <c r="F17" s="946"/>
      <c r="G17" s="361"/>
      <c r="H17" s="362"/>
      <c r="I17" s="363"/>
      <c r="J17" s="363"/>
      <c r="K17" s="363"/>
      <c r="L17" s="363"/>
      <c r="M17" s="448"/>
      <c r="N17" s="448"/>
      <c r="O17" s="363"/>
      <c r="P17" s="363"/>
      <c r="Q17" s="363"/>
      <c r="R17" s="363"/>
      <c r="S17" s="363"/>
      <c r="T17" s="363"/>
      <c r="U17" s="364">
        <f>+G17+I17+K17+M17+O17+Q17+S17</f>
        <v>0</v>
      </c>
      <c r="V17" s="128">
        <f>+H17+J17+L17+N17+P17+R17+T17</f>
        <v>0</v>
      </c>
      <c r="W17" s="365">
        <f>SUM(U17:V17)</f>
        <v>0</v>
      </c>
    </row>
    <row r="18" spans="2:25" ht="21" customHeight="1" thickBot="1" x14ac:dyDescent="0.3">
      <c r="B18" s="82" t="e">
        <f>SUM(B13:B17)</f>
        <v>#N/A</v>
      </c>
      <c r="C18" s="83" t="e">
        <f>SUM(C13:C17)</f>
        <v>#N/A</v>
      </c>
      <c r="D18" s="84" t="e">
        <f>SUM(D13:D17)</f>
        <v>#N/A</v>
      </c>
      <c r="E18" s="947" t="s">
        <v>881</v>
      </c>
      <c r="F18" s="948"/>
      <c r="G18" s="82">
        <f>SUM(G13:G17)</f>
        <v>0</v>
      </c>
      <c r="H18" s="83">
        <f t="shared" ref="H18:T18" si="1">SUM(H13:H17)</f>
        <v>0</v>
      </c>
      <c r="I18" s="83">
        <f t="shared" si="1"/>
        <v>0</v>
      </c>
      <c r="J18" s="83">
        <f t="shared" si="1"/>
        <v>0</v>
      </c>
      <c r="K18" s="83">
        <f t="shared" si="1"/>
        <v>0</v>
      </c>
      <c r="L18" s="83">
        <f t="shared" si="1"/>
        <v>0</v>
      </c>
      <c r="M18" s="1050"/>
      <c r="N18" s="1050"/>
      <c r="O18" s="83">
        <f t="shared" si="1"/>
        <v>0</v>
      </c>
      <c r="P18" s="83">
        <f t="shared" si="1"/>
        <v>0</v>
      </c>
      <c r="Q18" s="83">
        <f t="shared" si="1"/>
        <v>0</v>
      </c>
      <c r="R18" s="83">
        <f t="shared" si="1"/>
        <v>0</v>
      </c>
      <c r="S18" s="83">
        <f t="shared" si="1"/>
        <v>0</v>
      </c>
      <c r="T18" s="83">
        <f t="shared" si="1"/>
        <v>0</v>
      </c>
      <c r="U18" s="83">
        <f>SUM(U13:U17)</f>
        <v>0</v>
      </c>
      <c r="V18" s="128">
        <f>SUM(V13:V17)</f>
        <v>0</v>
      </c>
      <c r="W18" s="84">
        <f>SUM(W13:W17)</f>
        <v>0</v>
      </c>
      <c r="Y18" s="87"/>
    </row>
    <row r="19" spans="2:25" ht="6.75" customHeight="1" thickBot="1" x14ac:dyDescent="0.3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</row>
    <row r="20" spans="2:25" ht="25.5" customHeight="1" thickBot="1" x14ac:dyDescent="0.3">
      <c r="B20" s="116" t="s">
        <v>823</v>
      </c>
      <c r="C20" s="109" t="s">
        <v>824</v>
      </c>
      <c r="D20" s="117" t="s">
        <v>874</v>
      </c>
      <c r="E20" s="949" t="s">
        <v>882</v>
      </c>
      <c r="F20" s="949"/>
      <c r="G20" s="108" t="s">
        <v>823</v>
      </c>
      <c r="H20" s="109" t="s">
        <v>824</v>
      </c>
      <c r="I20" s="109" t="s">
        <v>823</v>
      </c>
      <c r="J20" s="109" t="s">
        <v>824</v>
      </c>
      <c r="K20" s="109" t="s">
        <v>823</v>
      </c>
      <c r="L20" s="109" t="s">
        <v>824</v>
      </c>
      <c r="M20" s="109" t="s">
        <v>823</v>
      </c>
      <c r="N20" s="109" t="s">
        <v>824</v>
      </c>
      <c r="O20" s="109" t="s">
        <v>823</v>
      </c>
      <c r="P20" s="109" t="s">
        <v>824</v>
      </c>
      <c r="Q20" s="109" t="s">
        <v>823</v>
      </c>
      <c r="R20" s="109" t="s">
        <v>824</v>
      </c>
      <c r="S20" s="109" t="s">
        <v>823</v>
      </c>
      <c r="T20" s="109" t="s">
        <v>824</v>
      </c>
      <c r="U20" s="109" t="s">
        <v>823</v>
      </c>
      <c r="V20" s="109" t="s">
        <v>824</v>
      </c>
      <c r="W20" s="110" t="s">
        <v>825</v>
      </c>
    </row>
    <row r="21" spans="2:25" ht="18" customHeight="1" thickBot="1" x14ac:dyDescent="0.3">
      <c r="B21" s="341" t="e">
        <f>IF($A$6="",0,VLOOKUP($A$6,$C$1509:$M$2398,7,FALSE))</f>
        <v>#N/A</v>
      </c>
      <c r="C21" s="342" t="e">
        <f>IF($A$6="",0,VLOOKUP($A$6,$R$1509:$AC$2407,7,FALSE))</f>
        <v>#N/A</v>
      </c>
      <c r="D21" s="348" t="e">
        <f>SUM(B21:C21)</f>
        <v>#N/A</v>
      </c>
      <c r="E21" s="1053" t="s">
        <v>883</v>
      </c>
      <c r="F21" s="934"/>
      <c r="G21" s="449"/>
      <c r="H21" s="450"/>
      <c r="I21" s="444"/>
      <c r="J21" s="444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128">
        <f t="shared" ref="U21:V25" si="2">+G21+I21+K21+M21+O21+Q21+S21</f>
        <v>0</v>
      </c>
      <c r="V21" s="128">
        <f t="shared" si="2"/>
        <v>0</v>
      </c>
      <c r="W21" s="122">
        <f>SUM(U21:V21)</f>
        <v>0</v>
      </c>
    </row>
    <row r="22" spans="2:25" ht="18" customHeight="1" thickBot="1" x14ac:dyDescent="0.3">
      <c r="B22" s="343" t="e">
        <f>IF($A$6="",0,VLOOKUP($A$6,$C$1509:$M$2398,8,FALSE))</f>
        <v>#N/A</v>
      </c>
      <c r="C22" s="312" t="e">
        <f>IF($A$6="",0,VLOOKUP($A$6,$R$1509:$AC$2407,8,FALSE))</f>
        <v>#N/A</v>
      </c>
      <c r="D22" s="344" t="e">
        <f>SUM(B22:C22)</f>
        <v>#N/A</v>
      </c>
      <c r="E22" s="1054" t="s">
        <v>884</v>
      </c>
      <c r="F22" s="891"/>
      <c r="G22" s="305"/>
      <c r="H22" s="304"/>
      <c r="I22" s="443"/>
      <c r="J22" s="443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21">
        <f t="shared" si="2"/>
        <v>0</v>
      </c>
      <c r="V22" s="128">
        <f t="shared" si="2"/>
        <v>0</v>
      </c>
      <c r="W22" s="123">
        <f>SUM(U22:V22)</f>
        <v>0</v>
      </c>
    </row>
    <row r="23" spans="2:25" ht="18" customHeight="1" thickBot="1" x14ac:dyDescent="0.3">
      <c r="B23" s="343" t="e">
        <f>IF($A$6="",0,VLOOKUP($A$6,$C$1509:$M$2398,9,FALSE))</f>
        <v>#N/A</v>
      </c>
      <c r="C23" s="312" t="e">
        <f>IF($A$6="",0,VLOOKUP($A$6,$R$1509:$AC$2407,9,FALSE))</f>
        <v>#N/A</v>
      </c>
      <c r="D23" s="344" t="e">
        <f>SUM(B23:C23)</f>
        <v>#N/A</v>
      </c>
      <c r="E23" s="1054" t="s">
        <v>885</v>
      </c>
      <c r="F23" s="891"/>
      <c r="G23" s="305"/>
      <c r="H23" s="304"/>
      <c r="I23" s="443"/>
      <c r="J23" s="443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21">
        <f t="shared" si="2"/>
        <v>0</v>
      </c>
      <c r="V23" s="128">
        <f t="shared" si="2"/>
        <v>0</v>
      </c>
      <c r="W23" s="123">
        <f>SUM(U23:V23)</f>
        <v>0</v>
      </c>
    </row>
    <row r="24" spans="2:25" ht="18" customHeight="1" thickBot="1" x14ac:dyDescent="0.3">
      <c r="B24" s="343" t="e">
        <f>IF($A$6="",0,VLOOKUP($A$6,$C$1509:$M$2398,10,FALSE))</f>
        <v>#N/A</v>
      </c>
      <c r="C24" s="312" t="e">
        <f>IF($A$6="",0,VLOOKUP($A$6,$R$1509:$AC$2407,10,FALSE))</f>
        <v>#N/A</v>
      </c>
      <c r="D24" s="344" t="e">
        <f>SUM(B24:C24)</f>
        <v>#N/A</v>
      </c>
      <c r="E24" s="1054" t="s">
        <v>886</v>
      </c>
      <c r="F24" s="891"/>
      <c r="G24" s="305"/>
      <c r="H24" s="304"/>
      <c r="I24" s="443"/>
      <c r="J24" s="443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21">
        <f t="shared" si="2"/>
        <v>0</v>
      </c>
      <c r="V24" s="128">
        <f t="shared" si="2"/>
        <v>0</v>
      </c>
      <c r="W24" s="123">
        <f>SUM(U24:V24)</f>
        <v>0</v>
      </c>
    </row>
    <row r="25" spans="2:25" ht="18" customHeight="1" thickBot="1" x14ac:dyDescent="0.3">
      <c r="B25" s="345" t="e">
        <f>IF($A$6="",0,VLOOKUP($A$6,$C$1509:$M$2398,11,FALSE))</f>
        <v>#N/A</v>
      </c>
      <c r="C25" s="346" t="e">
        <f>IF($A$6="",0,VLOOKUP($A$6,$R$1509:$AC$2407,11,FALSE))</f>
        <v>#N/A</v>
      </c>
      <c r="D25" s="127" t="e">
        <f>SUM(B25:C25)</f>
        <v>#N/A</v>
      </c>
      <c r="E25" s="1055" t="s">
        <v>887</v>
      </c>
      <c r="F25" s="946"/>
      <c r="G25" s="361"/>
      <c r="H25" s="362"/>
      <c r="I25" s="448"/>
      <c r="J25" s="448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4">
        <f t="shared" si="2"/>
        <v>0</v>
      </c>
      <c r="V25" s="128">
        <f t="shared" si="2"/>
        <v>0</v>
      </c>
      <c r="W25" s="365">
        <f>SUM(U25:V25)</f>
        <v>0</v>
      </c>
    </row>
    <row r="26" spans="2:25" ht="21" customHeight="1" thickBot="1" x14ac:dyDescent="0.3">
      <c r="B26" s="111" t="e">
        <f>SUM(B21:B25)</f>
        <v>#N/A</v>
      </c>
      <c r="C26" s="94" t="e">
        <f>SUM(C21:C25)</f>
        <v>#N/A</v>
      </c>
      <c r="D26" s="90" t="e">
        <f>SUM(D21:D25)</f>
        <v>#N/A</v>
      </c>
      <c r="E26" s="951" t="s">
        <v>888</v>
      </c>
      <c r="F26" s="948"/>
      <c r="G26" s="82">
        <f>SUM(G21:G25)</f>
        <v>0</v>
      </c>
      <c r="H26" s="83">
        <f>SUM(H21:H25)</f>
        <v>0</v>
      </c>
      <c r="I26" s="1050"/>
      <c r="J26" s="1050"/>
      <c r="K26" s="83">
        <f t="shared" ref="K26:W26" si="3">SUM(K21:K25)</f>
        <v>0</v>
      </c>
      <c r="L26" s="83">
        <f t="shared" si="3"/>
        <v>0</v>
      </c>
      <c r="M26" s="83">
        <f t="shared" si="3"/>
        <v>0</v>
      </c>
      <c r="N26" s="83">
        <f t="shared" si="3"/>
        <v>0</v>
      </c>
      <c r="O26" s="83">
        <f t="shared" si="3"/>
        <v>0</v>
      </c>
      <c r="P26" s="83">
        <f t="shared" si="3"/>
        <v>0</v>
      </c>
      <c r="Q26" s="83">
        <f t="shared" si="3"/>
        <v>0</v>
      </c>
      <c r="R26" s="83">
        <f t="shared" si="3"/>
        <v>0</v>
      </c>
      <c r="S26" s="83">
        <f t="shared" si="3"/>
        <v>0</v>
      </c>
      <c r="T26" s="83">
        <f t="shared" si="3"/>
        <v>0</v>
      </c>
      <c r="U26" s="83">
        <f t="shared" si="3"/>
        <v>0</v>
      </c>
      <c r="V26" s="128">
        <f t="shared" si="3"/>
        <v>0</v>
      </c>
      <c r="W26" s="84">
        <f t="shared" si="3"/>
        <v>0</v>
      </c>
    </row>
    <row r="27" spans="2:25" ht="6.75" customHeight="1" x14ac:dyDescent="0.25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</row>
    <row r="28" spans="2:25" ht="14.25" customHeight="1" thickBot="1" x14ac:dyDescent="0.35">
      <c r="B28" s="112" t="s">
        <v>901</v>
      </c>
      <c r="C28" s="112"/>
      <c r="D28" s="112"/>
      <c r="E28" s="112"/>
      <c r="F28" s="112"/>
      <c r="G28" s="39"/>
      <c r="H28" s="39"/>
      <c r="I28" s="39"/>
      <c r="J28" s="39"/>
      <c r="K28" s="39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</row>
    <row r="29" spans="2:25" ht="21" customHeight="1" thickBot="1" x14ac:dyDescent="0.3">
      <c r="B29" s="1051" t="s">
        <v>902</v>
      </c>
      <c r="C29" s="1051"/>
      <c r="D29" s="114" t="e">
        <f>IF(D13=0,"",SUM(G13:H13)/D13*100)</f>
        <v>#N/A</v>
      </c>
      <c r="E29" s="113" t="s">
        <v>903</v>
      </c>
      <c r="F29" s="115" t="e">
        <f>IF(SUM(D14:D17)=0,"",(SUM(G14:H17)/SUM(D14:D17)*100))</f>
        <v>#N/A</v>
      </c>
      <c r="G29" s="39"/>
      <c r="H29" s="39"/>
      <c r="I29" s="39"/>
      <c r="J29" s="39"/>
      <c r="K29" s="39"/>
      <c r="L29" s="97" t="s">
        <v>835</v>
      </c>
      <c r="M29" s="59"/>
      <c r="N29" s="98"/>
      <c r="O29" s="1052"/>
      <c r="P29" s="1052"/>
      <c r="Q29" s="1052"/>
      <c r="R29" s="1052"/>
      <c r="S29" s="1052"/>
      <c r="T29" s="1052"/>
      <c r="U29" s="1052"/>
      <c r="V29" s="1052"/>
      <c r="W29" s="96"/>
    </row>
    <row r="30" spans="2:25" ht="11.25" customHeight="1" x14ac:dyDescent="0.25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99"/>
      <c r="M30" s="98"/>
      <c r="N30" s="98"/>
      <c r="O30" s="1052"/>
      <c r="P30" s="1052"/>
      <c r="Q30" s="1052"/>
      <c r="R30" s="1052"/>
      <c r="S30" s="1052"/>
      <c r="T30" s="1052"/>
      <c r="U30" s="1052"/>
      <c r="V30" s="1052"/>
      <c r="W30" s="96"/>
    </row>
    <row r="31" spans="2:25" ht="15.75" customHeight="1" x14ac:dyDescent="0.25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99"/>
      <c r="M31" s="98"/>
      <c r="N31" s="98"/>
      <c r="O31" s="1052"/>
      <c r="P31" s="1052"/>
      <c r="Q31" s="1052"/>
      <c r="R31" s="1052"/>
      <c r="S31" s="1052"/>
      <c r="T31" s="1052"/>
      <c r="U31" s="1052"/>
      <c r="V31" s="1052"/>
      <c r="W31" s="96"/>
    </row>
    <row r="32" spans="2:25" s="52" customFormat="1" ht="8.25" customHeight="1" x14ac:dyDescent="0.25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100"/>
      <c r="M32" s="100"/>
      <c r="N32" s="100"/>
      <c r="O32" s="1052"/>
      <c r="P32" s="1052"/>
      <c r="Q32" s="1052"/>
      <c r="R32" s="1052"/>
      <c r="S32" s="1052"/>
      <c r="T32" s="1052"/>
      <c r="U32" s="1052"/>
      <c r="V32" s="1052"/>
      <c r="W32" s="96"/>
    </row>
    <row r="33" spans="1:24" s="52" customFormat="1" ht="8.25" customHeight="1" thickBot="1" x14ac:dyDescent="0.3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100"/>
      <c r="M33" s="100"/>
      <c r="N33" s="100"/>
      <c r="O33" s="100"/>
      <c r="P33" s="100"/>
      <c r="Q33" s="101"/>
      <c r="R33" s="101"/>
      <c r="S33" s="101"/>
      <c r="T33" s="101"/>
      <c r="U33" s="101"/>
      <c r="V33" s="102"/>
      <c r="W33" s="96"/>
    </row>
    <row r="34" spans="1:24" ht="16.5" customHeight="1" thickBot="1" x14ac:dyDescent="0.3">
      <c r="A34" s="36"/>
      <c r="B34" s="60" t="s">
        <v>786</v>
      </c>
      <c r="C34" s="61"/>
      <c r="D34" s="61"/>
      <c r="E34" s="62"/>
      <c r="F34" s="62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1"/>
      <c r="V34" s="61"/>
      <c r="W34" s="433" t="s">
        <v>893</v>
      </c>
    </row>
    <row r="35" spans="1:24" ht="12.75" customHeight="1" x14ac:dyDescent="0.25">
      <c r="B35" s="864" t="s">
        <v>788</v>
      </c>
      <c r="C35" s="864"/>
      <c r="D35" s="864"/>
      <c r="E35" s="864"/>
      <c r="F35" s="864"/>
      <c r="G35" s="864"/>
      <c r="H35" s="864"/>
      <c r="I35" s="864"/>
      <c r="J35" s="864"/>
      <c r="K35" s="864"/>
      <c r="L35" s="864"/>
      <c r="M35" s="864"/>
      <c r="N35" s="864"/>
      <c r="O35" s="864"/>
      <c r="P35" s="864"/>
      <c r="Q35" s="864"/>
      <c r="R35" s="864"/>
      <c r="S35" s="864"/>
      <c r="T35" s="864"/>
      <c r="U35" s="864"/>
      <c r="V35" s="864"/>
      <c r="W35" s="864"/>
    </row>
    <row r="36" spans="1:24" ht="12.75" customHeight="1" thickBot="1" x14ac:dyDescent="0.3">
      <c r="B36" s="865" t="s">
        <v>894</v>
      </c>
      <c r="C36" s="865"/>
      <c r="D36" s="865"/>
      <c r="E36" s="865"/>
      <c r="F36" s="865"/>
      <c r="G36" s="865"/>
      <c r="H36" s="865"/>
      <c r="I36" s="865"/>
      <c r="J36" s="865"/>
      <c r="K36" s="865"/>
      <c r="L36" s="865"/>
      <c r="M36" s="865"/>
      <c r="N36" s="865"/>
      <c r="O36" s="865"/>
      <c r="P36" s="865"/>
      <c r="Q36" s="865"/>
      <c r="R36" s="865"/>
      <c r="S36" s="865"/>
      <c r="T36" s="865"/>
      <c r="U36" s="865"/>
      <c r="V36" s="865"/>
      <c r="W36" s="865"/>
    </row>
    <row r="37" spans="1:24" s="41" customFormat="1" ht="17.25" customHeight="1" x14ac:dyDescent="0.2">
      <c r="B37" s="904" t="s">
        <v>790</v>
      </c>
      <c r="C37" s="904"/>
      <c r="D37" s="1072">
        <f>IF(F38=0,"",$D$5)</f>
        <v>0</v>
      </c>
      <c r="E37" s="1072"/>
      <c r="F37" s="1072"/>
      <c r="G37" s="1072"/>
      <c r="H37" s="1073"/>
      <c r="I37" s="903"/>
      <c r="J37" s="903"/>
      <c r="K37" s="903"/>
      <c r="L37" s="903"/>
      <c r="M37" s="903"/>
      <c r="N37" s="904"/>
      <c r="O37" s="886" t="s">
        <v>792</v>
      </c>
      <c r="P37" s="887"/>
      <c r="Q37" s="887"/>
      <c r="R37" s="887"/>
      <c r="S37" s="887"/>
      <c r="T37" s="905" t="str">
        <f>IF(Menu!E10="","",Menu!E10)</f>
        <v/>
      </c>
      <c r="U37" s="905"/>
      <c r="V37" s="905"/>
      <c r="W37" s="906"/>
    </row>
    <row r="38" spans="1:24" s="41" customFormat="1" ht="17.25" customHeight="1" thickBot="1" x14ac:dyDescent="0.25">
      <c r="A38" s="41" t="str">
        <f>IF(F38=0,"",$D$37&amp;" "&amp;$F$38)</f>
        <v xml:space="preserve">0 </v>
      </c>
      <c r="B38" s="911" t="s">
        <v>793</v>
      </c>
      <c r="C38" s="911"/>
      <c r="D38" s="911"/>
      <c r="E38" s="911"/>
      <c r="F38" s="912" t="str">
        <f>+Menu!B10</f>
        <v/>
      </c>
      <c r="G38" s="912"/>
      <c r="H38" s="912"/>
      <c r="I38" s="1070" t="s">
        <v>791</v>
      </c>
      <c r="J38" s="1070"/>
      <c r="K38" s="1070"/>
      <c r="L38" s="1070"/>
      <c r="M38" s="1070"/>
      <c r="N38" s="1071"/>
      <c r="O38" s="306" t="s">
        <v>973</v>
      </c>
      <c r="P38" s="67"/>
      <c r="Q38" s="67"/>
      <c r="R38" s="68"/>
      <c r="S38" s="68"/>
      <c r="T38" s="68"/>
      <c r="U38" s="68"/>
      <c r="V38" s="68"/>
      <c r="W38" s="69"/>
    </row>
    <row r="39" spans="1:24" s="41" customFormat="1" ht="17.25" customHeight="1" thickBot="1" x14ac:dyDescent="0.25">
      <c r="B39" s="103" t="s">
        <v>795</v>
      </c>
      <c r="C39" s="71"/>
      <c r="D39" s="71"/>
      <c r="E39" s="71"/>
      <c r="F39" s="71"/>
      <c r="G39" s="71"/>
      <c r="H39" s="104"/>
      <c r="I39" s="105" t="str">
        <f>+I7</f>
        <v>2nd</v>
      </c>
      <c r="J39" s="914" t="s">
        <v>866</v>
      </c>
      <c r="K39" s="914"/>
      <c r="L39" s="105">
        <f>+L7</f>
        <v>2022</v>
      </c>
      <c r="M39" s="915" t="s">
        <v>6</v>
      </c>
      <c r="N39" s="916"/>
      <c r="O39" s="920">
        <f>+Menu!F10</f>
        <v>0</v>
      </c>
      <c r="P39" s="921"/>
      <c r="Q39" s="921"/>
      <c r="R39" s="921"/>
      <c r="S39" s="921"/>
      <c r="T39" s="921"/>
      <c r="U39" s="921"/>
      <c r="V39" s="921"/>
      <c r="W39" s="913"/>
    </row>
    <row r="40" spans="1:24" s="41" customFormat="1" ht="17.25" customHeight="1" x14ac:dyDescent="0.2">
      <c r="B40" s="1064">
        <f>+Menu!D10</f>
        <v>0</v>
      </c>
      <c r="C40" s="921"/>
      <c r="D40" s="921"/>
      <c r="E40" s="921"/>
      <c r="F40" s="921"/>
      <c r="G40" s="921"/>
      <c r="H40" s="912"/>
      <c r="I40" s="926"/>
      <c r="J40" s="926"/>
      <c r="K40" s="926"/>
      <c r="L40" s="926"/>
      <c r="M40" s="926"/>
      <c r="N40" s="911"/>
      <c r="O40" s="920">
        <f>+Menu!G10</f>
        <v>0</v>
      </c>
      <c r="P40" s="921"/>
      <c r="Q40" s="921"/>
      <c r="R40" s="921"/>
      <c r="S40" s="921"/>
      <c r="T40" s="921"/>
      <c r="U40" s="921"/>
      <c r="V40" s="921"/>
      <c r="W40" s="913"/>
    </row>
    <row r="41" spans="1:24" s="41" customFormat="1" ht="17.25" customHeight="1" thickBot="1" x14ac:dyDescent="0.25">
      <c r="B41" s="1065"/>
      <c r="C41" s="1066"/>
      <c r="D41" s="1066"/>
      <c r="E41" s="1066"/>
      <c r="F41" s="1066"/>
      <c r="G41" s="1066"/>
      <c r="H41" s="1067"/>
      <c r="I41" s="928"/>
      <c r="J41" s="928"/>
      <c r="K41" s="928"/>
      <c r="L41" s="928"/>
      <c r="M41" s="1068"/>
      <c r="N41" s="1069"/>
      <c r="O41" s="907"/>
      <c r="P41" s="908"/>
      <c r="Q41" s="908"/>
      <c r="R41" s="908"/>
      <c r="S41" s="908"/>
      <c r="T41" s="908"/>
      <c r="U41" s="908"/>
      <c r="V41" s="908"/>
      <c r="W41" s="909"/>
      <c r="X41" s="73"/>
    </row>
    <row r="42" spans="1:24" ht="6.75" customHeight="1" thickBot="1" x14ac:dyDescent="0.3"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61"/>
      <c r="U42" s="61"/>
      <c r="V42" s="61"/>
      <c r="W42" s="61"/>
    </row>
    <row r="43" spans="1:24" ht="39" customHeight="1" thickBot="1" x14ac:dyDescent="0.3">
      <c r="B43" s="1060" t="s">
        <v>895</v>
      </c>
      <c r="C43" s="1060"/>
      <c r="D43" s="1060"/>
      <c r="E43" s="1061" t="s">
        <v>870</v>
      </c>
      <c r="F43" s="1061"/>
      <c r="G43" s="1062" t="s">
        <v>896</v>
      </c>
      <c r="H43" s="1062"/>
      <c r="I43" s="1057" t="s">
        <v>897</v>
      </c>
      <c r="J43" s="1057"/>
      <c r="K43" s="1057" t="s">
        <v>871</v>
      </c>
      <c r="L43" s="1057"/>
      <c r="M43" s="1063" t="s">
        <v>898</v>
      </c>
      <c r="N43" s="1063"/>
      <c r="O43" s="1057" t="s">
        <v>899</v>
      </c>
      <c r="P43" s="1057"/>
      <c r="Q43" s="1057" t="s">
        <v>872</v>
      </c>
      <c r="R43" s="1057"/>
      <c r="S43" s="1057" t="s">
        <v>873</v>
      </c>
      <c r="T43" s="1057"/>
      <c r="U43" s="1058" t="s">
        <v>900</v>
      </c>
      <c r="V43" s="1058"/>
      <c r="W43" s="1058"/>
    </row>
    <row r="44" spans="1:24" ht="25.5" customHeight="1" thickBot="1" x14ac:dyDescent="0.3">
      <c r="B44" s="75" t="s">
        <v>823</v>
      </c>
      <c r="C44" s="76" t="s">
        <v>824</v>
      </c>
      <c r="D44" s="77" t="s">
        <v>874</v>
      </c>
      <c r="E44" s="954" t="s">
        <v>875</v>
      </c>
      <c r="F44" s="976"/>
      <c r="G44" s="130" t="s">
        <v>823</v>
      </c>
      <c r="H44" s="131" t="s">
        <v>824</v>
      </c>
      <c r="I44" s="131" t="s">
        <v>823</v>
      </c>
      <c r="J44" s="131" t="s">
        <v>824</v>
      </c>
      <c r="K44" s="131" t="s">
        <v>823</v>
      </c>
      <c r="L44" s="131" t="s">
        <v>824</v>
      </c>
      <c r="M44" s="131" t="s">
        <v>823</v>
      </c>
      <c r="N44" s="131" t="s">
        <v>824</v>
      </c>
      <c r="O44" s="131" t="s">
        <v>823</v>
      </c>
      <c r="P44" s="131" t="s">
        <v>824</v>
      </c>
      <c r="Q44" s="131" t="s">
        <v>823</v>
      </c>
      <c r="R44" s="131" t="s">
        <v>824</v>
      </c>
      <c r="S44" s="131" t="s">
        <v>823</v>
      </c>
      <c r="T44" s="131" t="s">
        <v>824</v>
      </c>
      <c r="U44" s="131" t="s">
        <v>823</v>
      </c>
      <c r="V44" s="131" t="s">
        <v>824</v>
      </c>
      <c r="W44" s="132" t="s">
        <v>825</v>
      </c>
    </row>
    <row r="45" spans="1:24" ht="18" customHeight="1" thickBot="1" x14ac:dyDescent="0.3">
      <c r="B45" s="341" t="e">
        <f>IF($A$38="",0,VLOOKUP($A$38,$C$1509:$M$2398,2,FALSE))</f>
        <v>#N/A</v>
      </c>
      <c r="C45" s="342" t="e">
        <f>IF($A$38="",0,VLOOKUP($A$38,$R$1509:$AC$2407,2,FALSE))</f>
        <v>#N/A</v>
      </c>
      <c r="D45" s="78" t="e">
        <f>SUM(B45:C45)</f>
        <v>#N/A</v>
      </c>
      <c r="E45" s="933" t="s">
        <v>876</v>
      </c>
      <c r="F45" s="934"/>
      <c r="G45" s="288"/>
      <c r="H45" s="283"/>
      <c r="I45" s="289"/>
      <c r="J45" s="283"/>
      <c r="K45" s="283"/>
      <c r="L45" s="283"/>
      <c r="M45" s="444"/>
      <c r="N45" s="444"/>
      <c r="O45" s="283"/>
      <c r="P45" s="283"/>
      <c r="Q45" s="283"/>
      <c r="R45" s="283"/>
      <c r="S45" s="283"/>
      <c r="T45" s="283"/>
      <c r="U45" s="128">
        <f t="shared" ref="U45:V49" si="4">+G45+I45+K45+M45+O45+Q45+S45</f>
        <v>0</v>
      </c>
      <c r="V45" s="128">
        <f t="shared" si="4"/>
        <v>0</v>
      </c>
      <c r="W45" s="122">
        <f>SUM(U45:V45)</f>
        <v>0</v>
      </c>
    </row>
    <row r="46" spans="1:24" ht="18" customHeight="1" thickBot="1" x14ac:dyDescent="0.3">
      <c r="B46" s="343" t="e">
        <f>IF($A$38="",0,VLOOKUP($A$38,$C$1509:$M$2398,3,FALSE))</f>
        <v>#N/A</v>
      </c>
      <c r="C46" s="312" t="e">
        <f>IF($A$38="",0,VLOOKUP($A$38,$R$1509:$AC$2407,3,FALSE))</f>
        <v>#N/A</v>
      </c>
      <c r="D46" s="80" t="e">
        <f>SUM(B46:C46)</f>
        <v>#N/A</v>
      </c>
      <c r="E46" s="944" t="s">
        <v>877</v>
      </c>
      <c r="F46" s="891"/>
      <c r="G46" s="305"/>
      <c r="H46" s="304"/>
      <c r="I46" s="107"/>
      <c r="J46" s="107"/>
      <c r="K46" s="107"/>
      <c r="L46" s="107"/>
      <c r="M46" s="443"/>
      <c r="N46" s="443"/>
      <c r="O46" s="107"/>
      <c r="P46" s="107"/>
      <c r="Q46" s="107"/>
      <c r="R46" s="107"/>
      <c r="S46" s="107"/>
      <c r="T46" s="107"/>
      <c r="U46" s="121">
        <f t="shared" si="4"/>
        <v>0</v>
      </c>
      <c r="V46" s="128">
        <f t="shared" si="4"/>
        <v>0</v>
      </c>
      <c r="W46" s="123">
        <f>SUM(U46:V46)</f>
        <v>0</v>
      </c>
    </row>
    <row r="47" spans="1:24" ht="18" customHeight="1" thickBot="1" x14ac:dyDescent="0.3">
      <c r="B47" s="343" t="e">
        <f>IF($A$38="",0,VLOOKUP($A$38,$C$1509:$M$2398,4,FALSE))</f>
        <v>#N/A</v>
      </c>
      <c r="C47" s="312" t="e">
        <f>IF($A$38="",0,VLOOKUP($A$38,$R$1509:$AC$2407,4,FALSE))</f>
        <v>#N/A</v>
      </c>
      <c r="D47" s="80" t="e">
        <f>SUM(B47:C47)</f>
        <v>#N/A</v>
      </c>
      <c r="E47" s="944" t="s">
        <v>878</v>
      </c>
      <c r="F47" s="891"/>
      <c r="G47" s="305"/>
      <c r="H47" s="304"/>
      <c r="I47" s="107"/>
      <c r="J47" s="107"/>
      <c r="K47" s="107"/>
      <c r="L47" s="107"/>
      <c r="M47" s="443"/>
      <c r="N47" s="443"/>
      <c r="O47" s="107"/>
      <c r="P47" s="107"/>
      <c r="Q47" s="107"/>
      <c r="R47" s="107"/>
      <c r="S47" s="107"/>
      <c r="T47" s="107"/>
      <c r="U47" s="121">
        <f t="shared" si="4"/>
        <v>0</v>
      </c>
      <c r="V47" s="128">
        <f t="shared" si="4"/>
        <v>0</v>
      </c>
      <c r="W47" s="123">
        <f>SUM(U47:V47)</f>
        <v>0</v>
      </c>
    </row>
    <row r="48" spans="1:24" ht="18" customHeight="1" thickBot="1" x14ac:dyDescent="0.3">
      <c r="B48" s="343" t="e">
        <f>IF($A$38="",0,VLOOKUP($A$38,$C$1509:$M$2398,5,FALSE))</f>
        <v>#N/A</v>
      </c>
      <c r="C48" s="312" t="e">
        <f>IF($A$38="",0,VLOOKUP($A$38,$R$1509:$AC$2407,5,FALSE))</f>
        <v>#N/A</v>
      </c>
      <c r="D48" s="80" t="e">
        <f>SUM(B48:C48)</f>
        <v>#N/A</v>
      </c>
      <c r="E48" s="944" t="s">
        <v>879</v>
      </c>
      <c r="F48" s="891"/>
      <c r="G48" s="305"/>
      <c r="H48" s="304"/>
      <c r="I48" s="360"/>
      <c r="J48" s="107"/>
      <c r="K48" s="107"/>
      <c r="L48" s="107"/>
      <c r="M48" s="443"/>
      <c r="N48" s="443"/>
      <c r="O48" s="107"/>
      <c r="P48" s="107"/>
      <c r="Q48" s="107"/>
      <c r="R48" s="107"/>
      <c r="S48" s="107"/>
      <c r="T48" s="107"/>
      <c r="U48" s="121">
        <f t="shared" si="4"/>
        <v>0</v>
      </c>
      <c r="V48" s="128">
        <f t="shared" si="4"/>
        <v>0</v>
      </c>
      <c r="W48" s="123">
        <f>SUM(U48:V48)</f>
        <v>0</v>
      </c>
    </row>
    <row r="49" spans="2:25" ht="18" customHeight="1" thickBot="1" x14ac:dyDescent="0.3">
      <c r="B49" s="345" t="e">
        <f>IF($A$38="",0,VLOOKUP($A$38,$C$1509:$M$2398,6,FALSE))</f>
        <v>#N/A</v>
      </c>
      <c r="C49" s="346" t="e">
        <f>IF($A$38="",0,VLOOKUP($A$38,$R$1509:$AC$2407,6,FALSE))</f>
        <v>#N/A</v>
      </c>
      <c r="D49" s="81" t="e">
        <f>SUM(B49:C49)</f>
        <v>#N/A</v>
      </c>
      <c r="E49" s="945" t="s">
        <v>880</v>
      </c>
      <c r="F49" s="946"/>
      <c r="G49" s="361"/>
      <c r="H49" s="362"/>
      <c r="I49" s="363"/>
      <c r="J49" s="363"/>
      <c r="K49" s="363"/>
      <c r="L49" s="363"/>
      <c r="M49" s="448"/>
      <c r="N49" s="448"/>
      <c r="O49" s="363"/>
      <c r="P49" s="363"/>
      <c r="Q49" s="363"/>
      <c r="R49" s="363"/>
      <c r="S49" s="363"/>
      <c r="T49" s="363"/>
      <c r="U49" s="364">
        <f t="shared" si="4"/>
        <v>0</v>
      </c>
      <c r="V49" s="128">
        <f t="shared" si="4"/>
        <v>0</v>
      </c>
      <c r="W49" s="365">
        <f>SUM(U49:V49)</f>
        <v>0</v>
      </c>
    </row>
    <row r="50" spans="2:25" ht="21" customHeight="1" thickBot="1" x14ac:dyDescent="0.3">
      <c r="B50" s="82" t="e">
        <f>SUM(B45:B49)</f>
        <v>#N/A</v>
      </c>
      <c r="C50" s="83" t="e">
        <f>SUM(C45:C49)</f>
        <v>#N/A</v>
      </c>
      <c r="D50" s="84" t="e">
        <f>SUM(D45:D49)</f>
        <v>#N/A</v>
      </c>
      <c r="E50" s="947" t="s">
        <v>881</v>
      </c>
      <c r="F50" s="948"/>
      <c r="G50" s="82">
        <f t="shared" ref="G50:L50" si="5">SUM(G45:G49)</f>
        <v>0</v>
      </c>
      <c r="H50" s="83">
        <f t="shared" si="5"/>
        <v>0</v>
      </c>
      <c r="I50" s="83">
        <f t="shared" si="5"/>
        <v>0</v>
      </c>
      <c r="J50" s="83">
        <f t="shared" si="5"/>
        <v>0</v>
      </c>
      <c r="K50" s="83">
        <f t="shared" si="5"/>
        <v>0</v>
      </c>
      <c r="L50" s="83">
        <f t="shared" si="5"/>
        <v>0</v>
      </c>
      <c r="M50" s="1050"/>
      <c r="N50" s="1050"/>
      <c r="O50" s="83">
        <f t="shared" ref="O50:T50" si="6">SUM(O45:O49)</f>
        <v>0</v>
      </c>
      <c r="P50" s="83">
        <f t="shared" si="6"/>
        <v>0</v>
      </c>
      <c r="Q50" s="83">
        <f t="shared" si="6"/>
        <v>0</v>
      </c>
      <c r="R50" s="83">
        <f t="shared" si="6"/>
        <v>0</v>
      </c>
      <c r="S50" s="83">
        <f t="shared" si="6"/>
        <v>0</v>
      </c>
      <c r="T50" s="83">
        <f t="shared" si="6"/>
        <v>0</v>
      </c>
      <c r="U50" s="83">
        <f>SUM(U45:U49)</f>
        <v>0</v>
      </c>
      <c r="V50" s="128">
        <f>SUM(V45:V49)</f>
        <v>0</v>
      </c>
      <c r="W50" s="84">
        <f>SUM(W45:W49)</f>
        <v>0</v>
      </c>
      <c r="Y50" s="87"/>
    </row>
    <row r="51" spans="2:25" ht="6.75" customHeight="1" thickBot="1" x14ac:dyDescent="0.3"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</row>
    <row r="52" spans="2:25" ht="25.5" customHeight="1" thickBot="1" x14ac:dyDescent="0.3">
      <c r="B52" s="75" t="s">
        <v>823</v>
      </c>
      <c r="C52" s="76" t="s">
        <v>824</v>
      </c>
      <c r="D52" s="77" t="s">
        <v>874</v>
      </c>
      <c r="E52" s="949" t="s">
        <v>882</v>
      </c>
      <c r="F52" s="949"/>
      <c r="G52" s="108" t="s">
        <v>823</v>
      </c>
      <c r="H52" s="109" t="s">
        <v>824</v>
      </c>
      <c r="I52" s="109" t="s">
        <v>823</v>
      </c>
      <c r="J52" s="109" t="s">
        <v>824</v>
      </c>
      <c r="K52" s="109" t="s">
        <v>823</v>
      </c>
      <c r="L52" s="109" t="s">
        <v>824</v>
      </c>
      <c r="M52" s="109" t="s">
        <v>823</v>
      </c>
      <c r="N52" s="109" t="s">
        <v>824</v>
      </c>
      <c r="O52" s="109" t="s">
        <v>823</v>
      </c>
      <c r="P52" s="109" t="s">
        <v>824</v>
      </c>
      <c r="Q52" s="109" t="s">
        <v>823</v>
      </c>
      <c r="R52" s="109" t="s">
        <v>824</v>
      </c>
      <c r="S52" s="109" t="s">
        <v>823</v>
      </c>
      <c r="T52" s="109" t="s">
        <v>824</v>
      </c>
      <c r="U52" s="109" t="s">
        <v>823</v>
      </c>
      <c r="V52" s="109" t="s">
        <v>824</v>
      </c>
      <c r="W52" s="110" t="s">
        <v>825</v>
      </c>
    </row>
    <row r="53" spans="2:25" ht="18" customHeight="1" thickBot="1" x14ac:dyDescent="0.3">
      <c r="B53" s="341" t="e">
        <f>IF($A$38="",0,VLOOKUP($A$38,$C$1509:$M$2398,7,FALSE))</f>
        <v>#N/A</v>
      </c>
      <c r="C53" s="342" t="e">
        <f>IF($A$38="",0,VLOOKUP($A$38,$R$1509:$AC$2407,7,FALSE))</f>
        <v>#N/A</v>
      </c>
      <c r="D53" s="88" t="e">
        <f>SUM(B53:C53)</f>
        <v>#N/A</v>
      </c>
      <c r="E53" s="934" t="s">
        <v>883</v>
      </c>
      <c r="F53" s="934"/>
      <c r="G53" s="449"/>
      <c r="H53" s="450"/>
      <c r="I53" s="444"/>
      <c r="J53" s="444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128">
        <f t="shared" ref="U53:V57" si="7">+G53+I53+K53+M53+O53+Q53+S53</f>
        <v>0</v>
      </c>
      <c r="V53" s="128">
        <f t="shared" si="7"/>
        <v>0</v>
      </c>
      <c r="W53" s="122">
        <f>SUM(U53:V53)</f>
        <v>0</v>
      </c>
    </row>
    <row r="54" spans="2:25" ht="18" customHeight="1" thickBot="1" x14ac:dyDescent="0.3">
      <c r="B54" s="343" t="e">
        <f>IF($A$38="",0,VLOOKUP($A$38,$C$1509:$M$2398,8,FALSE))</f>
        <v>#N/A</v>
      </c>
      <c r="C54" s="312" t="e">
        <f>IF($A$38="",0,VLOOKUP($A$38,$R$1509:$AC$2407,8,FALSE))</f>
        <v>#N/A</v>
      </c>
      <c r="D54" s="80" t="e">
        <f>SUM(B54:C54)</f>
        <v>#N/A</v>
      </c>
      <c r="E54" s="891" t="s">
        <v>884</v>
      </c>
      <c r="F54" s="891"/>
      <c r="G54" s="305"/>
      <c r="H54" s="304"/>
      <c r="I54" s="443"/>
      <c r="J54" s="443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21">
        <f t="shared" si="7"/>
        <v>0</v>
      </c>
      <c r="V54" s="128">
        <f t="shared" si="7"/>
        <v>0</v>
      </c>
      <c r="W54" s="123">
        <f>SUM(U54:V54)</f>
        <v>0</v>
      </c>
    </row>
    <row r="55" spans="2:25" ht="18" customHeight="1" thickBot="1" x14ac:dyDescent="0.3">
      <c r="B55" s="343" t="e">
        <f>IF($A$38="",0,VLOOKUP($A$38,$C$1509:$M$2398,9,FALSE))</f>
        <v>#N/A</v>
      </c>
      <c r="C55" s="312" t="e">
        <f>IF($A$38="",0,VLOOKUP($A$38,$R$1509:$AC$2407,9,FALSE))</f>
        <v>#N/A</v>
      </c>
      <c r="D55" s="80" t="e">
        <f>SUM(B55:C55)</f>
        <v>#N/A</v>
      </c>
      <c r="E55" s="891" t="s">
        <v>885</v>
      </c>
      <c r="F55" s="891"/>
      <c r="G55" s="305"/>
      <c r="H55" s="304"/>
      <c r="I55" s="443"/>
      <c r="J55" s="443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21">
        <f t="shared" si="7"/>
        <v>0</v>
      </c>
      <c r="V55" s="128">
        <f t="shared" si="7"/>
        <v>0</v>
      </c>
      <c r="W55" s="123">
        <f>SUM(U55:V55)</f>
        <v>0</v>
      </c>
    </row>
    <row r="56" spans="2:25" ht="18" customHeight="1" thickBot="1" x14ac:dyDescent="0.3">
      <c r="B56" s="343" t="e">
        <f>IF($A$38="",0,VLOOKUP($A$38,$C$1509:$M$2398,10,FALSE))</f>
        <v>#N/A</v>
      </c>
      <c r="C56" s="312" t="e">
        <f>IF($A$38="",0,VLOOKUP($A$38,$R$1509:$AC$2407,10,FALSE))</f>
        <v>#N/A</v>
      </c>
      <c r="D56" s="80" t="e">
        <f>SUM(B56:C56)</f>
        <v>#N/A</v>
      </c>
      <c r="E56" s="891" t="s">
        <v>886</v>
      </c>
      <c r="F56" s="891"/>
      <c r="G56" s="305"/>
      <c r="H56" s="304"/>
      <c r="I56" s="443"/>
      <c r="J56" s="443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21">
        <f t="shared" si="7"/>
        <v>0</v>
      </c>
      <c r="V56" s="128">
        <f t="shared" si="7"/>
        <v>0</v>
      </c>
      <c r="W56" s="123">
        <f>SUM(U56:V56)</f>
        <v>0</v>
      </c>
    </row>
    <row r="57" spans="2:25" ht="18" customHeight="1" thickBot="1" x14ac:dyDescent="0.3">
      <c r="B57" s="345" t="e">
        <f>IF($A$38="",0,VLOOKUP($A$38,$C$1509:$M$2398,11,FALSE))</f>
        <v>#N/A</v>
      </c>
      <c r="C57" s="346" t="e">
        <f>IF($A$38="",0,VLOOKUP($A$38,$R$1509:$AC$2407,11,FALSE))</f>
        <v>#N/A</v>
      </c>
      <c r="D57" s="90" t="e">
        <f>SUM(B57:C57)</f>
        <v>#N/A</v>
      </c>
      <c r="E57" s="946" t="s">
        <v>887</v>
      </c>
      <c r="F57" s="946"/>
      <c r="G57" s="305"/>
      <c r="H57" s="304"/>
      <c r="I57" s="448"/>
      <c r="J57" s="448"/>
      <c r="K57" s="363"/>
      <c r="L57" s="363"/>
      <c r="M57" s="363"/>
      <c r="N57" s="363"/>
      <c r="O57" s="363"/>
      <c r="P57" s="363"/>
      <c r="Q57" s="363"/>
      <c r="R57" s="363"/>
      <c r="S57" s="363"/>
      <c r="T57" s="363"/>
      <c r="U57" s="364">
        <f t="shared" si="7"/>
        <v>0</v>
      </c>
      <c r="V57" s="128">
        <f t="shared" si="7"/>
        <v>0</v>
      </c>
      <c r="W57" s="365">
        <f>SUM(U57:V57)</f>
        <v>0</v>
      </c>
    </row>
    <row r="58" spans="2:25" ht="21" customHeight="1" thickBot="1" x14ac:dyDescent="0.3">
      <c r="B58" s="91" t="e">
        <f>SUM(B53:B57)</f>
        <v>#N/A</v>
      </c>
      <c r="C58" s="92" t="e">
        <f>SUM(C53:C57)</f>
        <v>#N/A</v>
      </c>
      <c r="D58" s="93" t="e">
        <f>SUM(D53:D57)</f>
        <v>#N/A</v>
      </c>
      <c r="E58" s="951" t="s">
        <v>888</v>
      </c>
      <c r="F58" s="948"/>
      <c r="G58" s="82">
        <f>SUM(G53:G57)</f>
        <v>0</v>
      </c>
      <c r="H58" s="83">
        <f>SUM(H53:H57)</f>
        <v>0</v>
      </c>
      <c r="I58" s="1050"/>
      <c r="J58" s="1050"/>
      <c r="K58" s="83">
        <f t="shared" ref="K58:W58" si="8">SUM(K53:K57)</f>
        <v>0</v>
      </c>
      <c r="L58" s="83">
        <f t="shared" si="8"/>
        <v>0</v>
      </c>
      <c r="M58" s="83">
        <f t="shared" si="8"/>
        <v>0</v>
      </c>
      <c r="N58" s="83">
        <f t="shared" si="8"/>
        <v>0</v>
      </c>
      <c r="O58" s="83">
        <f t="shared" si="8"/>
        <v>0</v>
      </c>
      <c r="P58" s="83">
        <f t="shared" si="8"/>
        <v>0</v>
      </c>
      <c r="Q58" s="83">
        <f t="shared" si="8"/>
        <v>0</v>
      </c>
      <c r="R58" s="83">
        <f t="shared" si="8"/>
        <v>0</v>
      </c>
      <c r="S58" s="83">
        <f t="shared" si="8"/>
        <v>0</v>
      </c>
      <c r="T58" s="83">
        <f t="shared" si="8"/>
        <v>0</v>
      </c>
      <c r="U58" s="83">
        <f t="shared" si="8"/>
        <v>0</v>
      </c>
      <c r="V58" s="128">
        <f t="shared" si="8"/>
        <v>0</v>
      </c>
      <c r="W58" s="84">
        <f t="shared" si="8"/>
        <v>0</v>
      </c>
    </row>
    <row r="59" spans="2:25" ht="6.75" customHeight="1" x14ac:dyDescent="0.25"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</row>
    <row r="60" spans="2:25" ht="14.25" customHeight="1" thickBot="1" x14ac:dyDescent="0.35">
      <c r="B60" s="112" t="s">
        <v>901</v>
      </c>
      <c r="C60" s="112"/>
      <c r="D60" s="112"/>
      <c r="E60" s="112"/>
      <c r="F60" s="112"/>
      <c r="G60" s="39"/>
      <c r="H60" s="39"/>
      <c r="I60" s="39"/>
      <c r="J60" s="39"/>
      <c r="K60" s="39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</row>
    <row r="61" spans="2:25" ht="21" customHeight="1" thickBot="1" x14ac:dyDescent="0.3">
      <c r="B61" s="1051" t="s">
        <v>902</v>
      </c>
      <c r="C61" s="1051"/>
      <c r="D61" s="114" t="e">
        <f>IF(D45=0,"",SUM(G45:H45)/D45*100)</f>
        <v>#N/A</v>
      </c>
      <c r="E61" s="113" t="s">
        <v>903</v>
      </c>
      <c r="F61" s="115" t="e">
        <f>IF(SUM(D46:D49)=0,"",(SUM(G46:H49)/SUM(D46:D49)*100))</f>
        <v>#N/A</v>
      </c>
      <c r="G61" s="39"/>
      <c r="H61" s="39"/>
      <c r="I61" s="39"/>
      <c r="J61" s="39"/>
      <c r="K61" s="39"/>
      <c r="L61" s="97" t="s">
        <v>835</v>
      </c>
      <c r="M61" s="59"/>
      <c r="N61" s="98"/>
      <c r="O61" s="1052"/>
      <c r="P61" s="1052"/>
      <c r="Q61" s="1052"/>
      <c r="R61" s="1052"/>
      <c r="S61" s="1052"/>
      <c r="T61" s="1052"/>
      <c r="U61" s="1052"/>
      <c r="V61" s="1052"/>
      <c r="W61" s="96"/>
    </row>
    <row r="62" spans="2:25" ht="11.25" customHeight="1" x14ac:dyDescent="0.25"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99"/>
      <c r="M62" s="98"/>
      <c r="N62" s="98"/>
      <c r="O62" s="1052"/>
      <c r="P62" s="1052"/>
      <c r="Q62" s="1052"/>
      <c r="R62" s="1052"/>
      <c r="S62" s="1052"/>
      <c r="T62" s="1052"/>
      <c r="U62" s="1052"/>
      <c r="V62" s="1052"/>
      <c r="W62" s="96"/>
    </row>
    <row r="63" spans="2:25" ht="15.75" customHeight="1" x14ac:dyDescent="0.25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99"/>
      <c r="M63" s="98"/>
      <c r="N63" s="98"/>
      <c r="O63" s="1052"/>
      <c r="P63" s="1052"/>
      <c r="Q63" s="1052"/>
      <c r="R63" s="1052"/>
      <c r="S63" s="1052"/>
      <c r="T63" s="1052"/>
      <c r="U63" s="1052"/>
      <c r="V63" s="1052"/>
      <c r="W63" s="96"/>
    </row>
    <row r="64" spans="2:25" s="52" customFormat="1" ht="8.25" customHeight="1" x14ac:dyDescent="0.25"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100"/>
      <c r="M64" s="100"/>
      <c r="N64" s="100"/>
      <c r="O64" s="1052"/>
      <c r="P64" s="1052"/>
      <c r="Q64" s="1052"/>
      <c r="R64" s="1052"/>
      <c r="S64" s="1052"/>
      <c r="T64" s="1052"/>
      <c r="U64" s="1052"/>
      <c r="V64" s="1052"/>
      <c r="W64" s="96"/>
    </row>
    <row r="65" spans="1:24" s="52" customFormat="1" ht="8.25" customHeight="1" thickBot="1" x14ac:dyDescent="0.3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100"/>
      <c r="M65" s="100"/>
      <c r="N65" s="100"/>
      <c r="O65" s="100"/>
      <c r="P65" s="100"/>
      <c r="Q65" s="101"/>
      <c r="R65" s="101"/>
      <c r="S65" s="101"/>
      <c r="T65" s="101"/>
      <c r="U65" s="101"/>
      <c r="V65" s="102"/>
      <c r="W65" s="96"/>
    </row>
    <row r="66" spans="1:24" ht="16.5" customHeight="1" thickBot="1" x14ac:dyDescent="0.3">
      <c r="A66" s="36"/>
      <c r="B66" s="60" t="s">
        <v>786</v>
      </c>
      <c r="C66" s="61"/>
      <c r="D66" s="61"/>
      <c r="E66" s="62"/>
      <c r="F66" s="62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1"/>
      <c r="V66" s="61"/>
      <c r="W66" s="64" t="s">
        <v>893</v>
      </c>
    </row>
    <row r="67" spans="1:24" ht="12.75" customHeight="1" x14ac:dyDescent="0.25">
      <c r="B67" s="864" t="s">
        <v>788</v>
      </c>
      <c r="C67" s="864"/>
      <c r="D67" s="864"/>
      <c r="E67" s="864"/>
      <c r="F67" s="864"/>
      <c r="G67" s="864"/>
      <c r="H67" s="864"/>
      <c r="I67" s="864"/>
      <c r="J67" s="864"/>
      <c r="K67" s="864"/>
      <c r="L67" s="864"/>
      <c r="M67" s="864"/>
      <c r="N67" s="864"/>
      <c r="O67" s="864"/>
      <c r="P67" s="864"/>
      <c r="Q67" s="864"/>
      <c r="R67" s="864"/>
      <c r="S67" s="864"/>
      <c r="T67" s="864"/>
      <c r="U67" s="864"/>
      <c r="V67" s="864"/>
      <c r="W67" s="864"/>
    </row>
    <row r="68" spans="1:24" ht="12.75" customHeight="1" thickBot="1" x14ac:dyDescent="0.3">
      <c r="B68" s="866" t="s">
        <v>894</v>
      </c>
      <c r="C68" s="866"/>
      <c r="D68" s="866"/>
      <c r="E68" s="866"/>
      <c r="F68" s="866"/>
      <c r="G68" s="866"/>
      <c r="H68" s="866"/>
      <c r="I68" s="866"/>
      <c r="J68" s="866"/>
      <c r="K68" s="866"/>
      <c r="L68" s="866"/>
      <c r="M68" s="866"/>
      <c r="N68" s="866"/>
      <c r="O68" s="865"/>
      <c r="P68" s="865"/>
      <c r="Q68" s="865"/>
      <c r="R68" s="865"/>
      <c r="S68" s="865"/>
      <c r="T68" s="865"/>
      <c r="U68" s="865"/>
      <c r="V68" s="865"/>
      <c r="W68" s="865"/>
    </row>
    <row r="69" spans="1:24" s="41" customFormat="1" ht="17.25" customHeight="1" x14ac:dyDescent="0.2">
      <c r="B69" s="904" t="s">
        <v>790</v>
      </c>
      <c r="C69" s="904"/>
      <c r="D69" s="1072">
        <f>IF(F70=0,"",$D$5)</f>
        <v>0</v>
      </c>
      <c r="E69" s="1072"/>
      <c r="F69" s="1072"/>
      <c r="G69" s="1072"/>
      <c r="H69" s="1073"/>
      <c r="I69" s="903"/>
      <c r="J69" s="903"/>
      <c r="K69" s="903"/>
      <c r="L69" s="903"/>
      <c r="M69" s="903"/>
      <c r="N69" s="904"/>
      <c r="O69" s="886" t="s">
        <v>792</v>
      </c>
      <c r="P69" s="887"/>
      <c r="Q69" s="887"/>
      <c r="R69" s="887"/>
      <c r="S69" s="887"/>
      <c r="T69" s="905" t="str">
        <f>IF(Menu!E11="","",Menu!E11)</f>
        <v/>
      </c>
      <c r="U69" s="905"/>
      <c r="V69" s="905"/>
      <c r="W69" s="906"/>
    </row>
    <row r="70" spans="1:24" s="41" customFormat="1" ht="17.25" customHeight="1" thickBot="1" x14ac:dyDescent="0.25">
      <c r="A70" s="41" t="str">
        <f>IF(F70=0,"",$D$69&amp;" "&amp;$F$70)</f>
        <v xml:space="preserve">0 </v>
      </c>
      <c r="B70" s="911" t="s">
        <v>793</v>
      </c>
      <c r="C70" s="911"/>
      <c r="D70" s="911"/>
      <c r="E70" s="911"/>
      <c r="F70" s="912" t="str">
        <f>+Menu!B11</f>
        <v/>
      </c>
      <c r="G70" s="912"/>
      <c r="H70" s="912"/>
      <c r="I70" s="1070" t="s">
        <v>791</v>
      </c>
      <c r="J70" s="1070"/>
      <c r="K70" s="1070"/>
      <c r="L70" s="1070"/>
      <c r="M70" s="1070"/>
      <c r="N70" s="1071"/>
      <c r="O70" s="306" t="s">
        <v>973</v>
      </c>
      <c r="P70" s="67"/>
      <c r="Q70" s="67"/>
      <c r="R70" s="68"/>
      <c r="S70" s="68"/>
      <c r="T70" s="68"/>
      <c r="U70" s="68"/>
      <c r="V70" s="68"/>
      <c r="W70" s="69"/>
    </row>
    <row r="71" spans="1:24" s="41" customFormat="1" ht="17.25" customHeight="1" thickBot="1" x14ac:dyDescent="0.25">
      <c r="B71" s="103" t="s">
        <v>795</v>
      </c>
      <c r="C71" s="71"/>
      <c r="D71" s="71"/>
      <c r="E71" s="71"/>
      <c r="F71" s="71"/>
      <c r="G71" s="71"/>
      <c r="H71" s="104"/>
      <c r="I71" s="105" t="str">
        <f>+I7</f>
        <v>2nd</v>
      </c>
      <c r="J71" s="914" t="s">
        <v>866</v>
      </c>
      <c r="K71" s="914"/>
      <c r="L71" s="105">
        <f>+L7</f>
        <v>2022</v>
      </c>
      <c r="M71" s="915" t="s">
        <v>6</v>
      </c>
      <c r="N71" s="916"/>
      <c r="O71" s="920">
        <f>+Menu!F11</f>
        <v>0</v>
      </c>
      <c r="P71" s="921"/>
      <c r="Q71" s="921"/>
      <c r="R71" s="921"/>
      <c r="S71" s="921"/>
      <c r="T71" s="921"/>
      <c r="U71" s="921"/>
      <c r="V71" s="921"/>
      <c r="W71" s="913"/>
    </row>
    <row r="72" spans="1:24" s="41" customFormat="1" ht="17.25" customHeight="1" x14ac:dyDescent="0.2">
      <c r="B72" s="1064">
        <f>+Menu!D11</f>
        <v>0</v>
      </c>
      <c r="C72" s="921"/>
      <c r="D72" s="921"/>
      <c r="E72" s="921"/>
      <c r="F72" s="921"/>
      <c r="G72" s="921"/>
      <c r="H72" s="912"/>
      <c r="I72" s="926"/>
      <c r="J72" s="926"/>
      <c r="K72" s="926"/>
      <c r="L72" s="926"/>
      <c r="M72" s="926"/>
      <c r="N72" s="911"/>
      <c r="O72" s="920">
        <f>+Menu!G11</f>
        <v>0</v>
      </c>
      <c r="P72" s="921"/>
      <c r="Q72" s="921"/>
      <c r="R72" s="921"/>
      <c r="S72" s="921"/>
      <c r="T72" s="921"/>
      <c r="U72" s="921"/>
      <c r="V72" s="921"/>
      <c r="W72" s="913"/>
    </row>
    <row r="73" spans="1:24" s="41" customFormat="1" ht="17.25" customHeight="1" thickBot="1" x14ac:dyDescent="0.25">
      <c r="B73" s="1065"/>
      <c r="C73" s="1066"/>
      <c r="D73" s="1066"/>
      <c r="E73" s="1066"/>
      <c r="F73" s="1066"/>
      <c r="G73" s="1066"/>
      <c r="H73" s="1067"/>
      <c r="I73" s="928"/>
      <c r="J73" s="928"/>
      <c r="K73" s="928"/>
      <c r="L73" s="928"/>
      <c r="M73" s="1068"/>
      <c r="N73" s="1069"/>
      <c r="O73" s="907"/>
      <c r="P73" s="908"/>
      <c r="Q73" s="908"/>
      <c r="R73" s="908"/>
      <c r="S73" s="908"/>
      <c r="T73" s="908"/>
      <c r="U73" s="908"/>
      <c r="V73" s="908"/>
      <c r="W73" s="909"/>
      <c r="X73" s="73"/>
    </row>
    <row r="74" spans="1:24" ht="6.75" customHeight="1" thickBot="1" x14ac:dyDescent="0.3"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61"/>
      <c r="U74" s="61"/>
      <c r="V74" s="61"/>
      <c r="W74" s="61"/>
    </row>
    <row r="75" spans="1:24" ht="39" customHeight="1" thickBot="1" x14ac:dyDescent="0.3">
      <c r="B75" s="1060" t="s">
        <v>895</v>
      </c>
      <c r="C75" s="1060"/>
      <c r="D75" s="1060"/>
      <c r="E75" s="1061" t="s">
        <v>870</v>
      </c>
      <c r="F75" s="1061"/>
      <c r="G75" s="1062" t="s">
        <v>896</v>
      </c>
      <c r="H75" s="1062"/>
      <c r="I75" s="1057" t="s">
        <v>897</v>
      </c>
      <c r="J75" s="1057"/>
      <c r="K75" s="1057" t="s">
        <v>871</v>
      </c>
      <c r="L75" s="1057"/>
      <c r="M75" s="1063" t="s">
        <v>898</v>
      </c>
      <c r="N75" s="1063"/>
      <c r="O75" s="1057" t="s">
        <v>899</v>
      </c>
      <c r="P75" s="1057"/>
      <c r="Q75" s="1057" t="s">
        <v>872</v>
      </c>
      <c r="R75" s="1057"/>
      <c r="S75" s="1057" t="s">
        <v>873</v>
      </c>
      <c r="T75" s="1057"/>
      <c r="U75" s="1058" t="s">
        <v>900</v>
      </c>
      <c r="V75" s="1058"/>
      <c r="W75" s="1058"/>
    </row>
    <row r="76" spans="1:24" ht="25.5" customHeight="1" thickBot="1" x14ac:dyDescent="0.3">
      <c r="B76" s="75" t="s">
        <v>823</v>
      </c>
      <c r="C76" s="76" t="s">
        <v>824</v>
      </c>
      <c r="D76" s="77" t="s">
        <v>874</v>
      </c>
      <c r="E76" s="954" t="s">
        <v>875</v>
      </c>
      <c r="F76" s="976"/>
      <c r="G76" s="130" t="s">
        <v>823</v>
      </c>
      <c r="H76" s="131" t="s">
        <v>824</v>
      </c>
      <c r="I76" s="131" t="s">
        <v>823</v>
      </c>
      <c r="J76" s="131" t="s">
        <v>824</v>
      </c>
      <c r="K76" s="131" t="s">
        <v>823</v>
      </c>
      <c r="L76" s="131" t="s">
        <v>824</v>
      </c>
      <c r="M76" s="131" t="s">
        <v>823</v>
      </c>
      <c r="N76" s="131" t="s">
        <v>824</v>
      </c>
      <c r="O76" s="131" t="s">
        <v>823</v>
      </c>
      <c r="P76" s="131" t="s">
        <v>824</v>
      </c>
      <c r="Q76" s="131" t="s">
        <v>823</v>
      </c>
      <c r="R76" s="131" t="s">
        <v>824</v>
      </c>
      <c r="S76" s="131" t="s">
        <v>823</v>
      </c>
      <c r="T76" s="131" t="s">
        <v>824</v>
      </c>
      <c r="U76" s="131" t="s">
        <v>823</v>
      </c>
      <c r="V76" s="131" t="s">
        <v>824</v>
      </c>
      <c r="W76" s="132" t="s">
        <v>825</v>
      </c>
    </row>
    <row r="77" spans="1:24" ht="18" customHeight="1" thickBot="1" x14ac:dyDescent="0.3">
      <c r="B77" s="341" t="e">
        <f>IF($A$70="",0,VLOOKUP($A$70,$C$1509:$M$2398,2,FALSE))</f>
        <v>#N/A</v>
      </c>
      <c r="C77" s="342" t="e">
        <f>IF($A$70="",0,VLOOKUP($A$70,$R$1509:$AC$2407,2,FALSE))</f>
        <v>#N/A</v>
      </c>
      <c r="D77" s="78" t="e">
        <f>SUM(B77:C77)</f>
        <v>#N/A</v>
      </c>
      <c r="E77" s="933" t="s">
        <v>876</v>
      </c>
      <c r="F77" s="934"/>
      <c r="G77" s="288"/>
      <c r="H77" s="283"/>
      <c r="I77" s="289"/>
      <c r="J77" s="283"/>
      <c r="K77" s="283"/>
      <c r="L77" s="283"/>
      <c r="M77" s="444"/>
      <c r="N77" s="444"/>
      <c r="O77" s="283"/>
      <c r="P77" s="283"/>
      <c r="Q77" s="283"/>
      <c r="R77" s="283"/>
      <c r="S77" s="283"/>
      <c r="T77" s="283"/>
      <c r="U77" s="128">
        <f t="shared" ref="U77:V81" si="9">+G77+I77+K77+M77+O77+Q77+S77</f>
        <v>0</v>
      </c>
      <c r="V77" s="128">
        <f t="shared" si="9"/>
        <v>0</v>
      </c>
      <c r="W77" s="122">
        <f>SUM(U77:V77)</f>
        <v>0</v>
      </c>
    </row>
    <row r="78" spans="1:24" ht="18" customHeight="1" thickBot="1" x14ac:dyDescent="0.3">
      <c r="B78" s="343" t="e">
        <f>IF($A$70="",0,VLOOKUP($A$70,$C$1509:$M$2398,3,FALSE))</f>
        <v>#N/A</v>
      </c>
      <c r="C78" s="312" t="e">
        <f>IF($A$70="",0,VLOOKUP($A$70,$R$1509:$AC$2407,3,FALSE))</f>
        <v>#N/A</v>
      </c>
      <c r="D78" s="80" t="e">
        <f>SUM(B78:C78)</f>
        <v>#N/A</v>
      </c>
      <c r="E78" s="944" t="s">
        <v>877</v>
      </c>
      <c r="F78" s="891"/>
      <c r="G78" s="305"/>
      <c r="H78" s="304"/>
      <c r="I78" s="107"/>
      <c r="J78" s="107"/>
      <c r="K78" s="107"/>
      <c r="L78" s="107"/>
      <c r="M78" s="443"/>
      <c r="N78" s="443"/>
      <c r="O78" s="107"/>
      <c r="P78" s="107"/>
      <c r="Q78" s="107"/>
      <c r="R78" s="107"/>
      <c r="S78" s="107"/>
      <c r="T78" s="107"/>
      <c r="U78" s="121">
        <f t="shared" si="9"/>
        <v>0</v>
      </c>
      <c r="V78" s="128">
        <f t="shared" si="9"/>
        <v>0</v>
      </c>
      <c r="W78" s="123">
        <f>SUM(U78:V78)</f>
        <v>0</v>
      </c>
    </row>
    <row r="79" spans="1:24" ht="18" customHeight="1" thickBot="1" x14ac:dyDescent="0.3">
      <c r="B79" s="343" t="e">
        <f>IF($A$70="",0,VLOOKUP($A$70,$C$1509:$M$2398,4,FALSE))</f>
        <v>#N/A</v>
      </c>
      <c r="C79" s="312" t="e">
        <f>IF($A$70="",0,VLOOKUP($A$70,$R$1509:$AC$2407,4,FALSE))</f>
        <v>#N/A</v>
      </c>
      <c r="D79" s="80" t="e">
        <f>SUM(B79:C79)</f>
        <v>#N/A</v>
      </c>
      <c r="E79" s="944" t="s">
        <v>878</v>
      </c>
      <c r="F79" s="891"/>
      <c r="G79" s="305"/>
      <c r="H79" s="304"/>
      <c r="I79" s="107"/>
      <c r="J79" s="107"/>
      <c r="K79" s="107"/>
      <c r="L79" s="107"/>
      <c r="M79" s="443"/>
      <c r="N79" s="443"/>
      <c r="O79" s="107"/>
      <c r="P79" s="107"/>
      <c r="Q79" s="107"/>
      <c r="R79" s="107"/>
      <c r="S79" s="107"/>
      <c r="T79" s="107"/>
      <c r="U79" s="121">
        <f t="shared" si="9"/>
        <v>0</v>
      </c>
      <c r="V79" s="128">
        <f t="shared" si="9"/>
        <v>0</v>
      </c>
      <c r="W79" s="123">
        <f>SUM(U79:V79)</f>
        <v>0</v>
      </c>
    </row>
    <row r="80" spans="1:24" ht="18" customHeight="1" thickBot="1" x14ac:dyDescent="0.3">
      <c r="B80" s="343" t="e">
        <f>IF($A$70="",0,VLOOKUP($A$70,$C$1509:$M$2398,5,FALSE))</f>
        <v>#N/A</v>
      </c>
      <c r="C80" s="312" t="e">
        <f>IF($A$70="",0,VLOOKUP($A$70,$R$1509:$AC$2407,5,FALSE))</f>
        <v>#N/A</v>
      </c>
      <c r="D80" s="80" t="e">
        <f>SUM(B80:C80)</f>
        <v>#N/A</v>
      </c>
      <c r="E80" s="944" t="s">
        <v>879</v>
      </c>
      <c r="F80" s="891"/>
      <c r="G80" s="305"/>
      <c r="H80" s="304"/>
      <c r="I80" s="360"/>
      <c r="J80" s="107"/>
      <c r="K80" s="107"/>
      <c r="L80" s="107"/>
      <c r="M80" s="443"/>
      <c r="N80" s="443"/>
      <c r="O80" s="107"/>
      <c r="P80" s="107"/>
      <c r="Q80" s="107"/>
      <c r="R80" s="107"/>
      <c r="S80" s="107"/>
      <c r="T80" s="107"/>
      <c r="U80" s="121">
        <f t="shared" si="9"/>
        <v>0</v>
      </c>
      <c r="V80" s="128">
        <f t="shared" si="9"/>
        <v>0</v>
      </c>
      <c r="W80" s="123">
        <f>SUM(U80:V80)</f>
        <v>0</v>
      </c>
    </row>
    <row r="81" spans="2:25" ht="18" customHeight="1" thickBot="1" x14ac:dyDescent="0.3">
      <c r="B81" s="345" t="e">
        <f>IF($A$70="",0,VLOOKUP($A$70,$C$1509:$M$2398,6,FALSE))</f>
        <v>#N/A</v>
      </c>
      <c r="C81" s="346" t="e">
        <f>IF($A$70="",0,VLOOKUP($A$70,$R$1509:$AC$2407,6,FALSE))</f>
        <v>#N/A</v>
      </c>
      <c r="D81" s="81" t="e">
        <f>SUM(B81:C81)</f>
        <v>#N/A</v>
      </c>
      <c r="E81" s="945" t="s">
        <v>880</v>
      </c>
      <c r="F81" s="946"/>
      <c r="G81" s="361"/>
      <c r="H81" s="362"/>
      <c r="I81" s="363"/>
      <c r="J81" s="363"/>
      <c r="K81" s="363"/>
      <c r="L81" s="363"/>
      <c r="M81" s="448"/>
      <c r="N81" s="448"/>
      <c r="O81" s="363"/>
      <c r="P81" s="363"/>
      <c r="Q81" s="363"/>
      <c r="R81" s="363"/>
      <c r="S81" s="363"/>
      <c r="T81" s="363"/>
      <c r="U81" s="364">
        <f t="shared" si="9"/>
        <v>0</v>
      </c>
      <c r="V81" s="128">
        <f t="shared" si="9"/>
        <v>0</v>
      </c>
      <c r="W81" s="365">
        <f>SUM(U81:V81)</f>
        <v>0</v>
      </c>
    </row>
    <row r="82" spans="2:25" ht="21" customHeight="1" thickBot="1" x14ac:dyDescent="0.3">
      <c r="B82" s="82" t="e">
        <f>SUM(B77:B81)</f>
        <v>#N/A</v>
      </c>
      <c r="C82" s="83" t="e">
        <f>SUM(C77:C81)</f>
        <v>#N/A</v>
      </c>
      <c r="D82" s="84" t="e">
        <f>SUM(D77:D81)</f>
        <v>#N/A</v>
      </c>
      <c r="E82" s="947" t="s">
        <v>881</v>
      </c>
      <c r="F82" s="948"/>
      <c r="G82" s="82">
        <f t="shared" ref="G82:L82" si="10">SUM(G77:G81)</f>
        <v>0</v>
      </c>
      <c r="H82" s="83">
        <f t="shared" si="10"/>
        <v>0</v>
      </c>
      <c r="I82" s="83">
        <f t="shared" si="10"/>
        <v>0</v>
      </c>
      <c r="J82" s="83">
        <f t="shared" si="10"/>
        <v>0</v>
      </c>
      <c r="K82" s="83">
        <f t="shared" si="10"/>
        <v>0</v>
      </c>
      <c r="L82" s="83">
        <f t="shared" si="10"/>
        <v>0</v>
      </c>
      <c r="M82" s="1050"/>
      <c r="N82" s="1050"/>
      <c r="O82" s="83">
        <f t="shared" ref="O82:T82" si="11">SUM(O77:O81)</f>
        <v>0</v>
      </c>
      <c r="P82" s="83">
        <f t="shared" si="11"/>
        <v>0</v>
      </c>
      <c r="Q82" s="83">
        <f t="shared" si="11"/>
        <v>0</v>
      </c>
      <c r="R82" s="83">
        <f t="shared" si="11"/>
        <v>0</v>
      </c>
      <c r="S82" s="83">
        <f t="shared" si="11"/>
        <v>0</v>
      </c>
      <c r="T82" s="83">
        <f t="shared" si="11"/>
        <v>0</v>
      </c>
      <c r="U82" s="83">
        <f>SUM(U77:U81)</f>
        <v>0</v>
      </c>
      <c r="V82" s="128">
        <f>SUM(V77:V81)</f>
        <v>0</v>
      </c>
      <c r="W82" s="84">
        <f>SUM(W77:W81)</f>
        <v>0</v>
      </c>
      <c r="Y82" s="87"/>
    </row>
    <row r="83" spans="2:25" ht="6.75" customHeight="1" thickBot="1" x14ac:dyDescent="0.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</row>
    <row r="84" spans="2:25" ht="25.5" customHeight="1" thickBot="1" x14ac:dyDescent="0.3">
      <c r="B84" s="75" t="s">
        <v>823</v>
      </c>
      <c r="C84" s="76" t="s">
        <v>824</v>
      </c>
      <c r="D84" s="77" t="s">
        <v>874</v>
      </c>
      <c r="E84" s="949" t="s">
        <v>882</v>
      </c>
      <c r="F84" s="949"/>
      <c r="G84" s="108" t="s">
        <v>823</v>
      </c>
      <c r="H84" s="109" t="s">
        <v>824</v>
      </c>
      <c r="I84" s="109" t="s">
        <v>823</v>
      </c>
      <c r="J84" s="109" t="s">
        <v>824</v>
      </c>
      <c r="K84" s="109" t="s">
        <v>823</v>
      </c>
      <c r="L84" s="109" t="s">
        <v>824</v>
      </c>
      <c r="M84" s="109" t="s">
        <v>823</v>
      </c>
      <c r="N84" s="109" t="s">
        <v>824</v>
      </c>
      <c r="O84" s="109" t="s">
        <v>823</v>
      </c>
      <c r="P84" s="109" t="s">
        <v>824</v>
      </c>
      <c r="Q84" s="109" t="s">
        <v>823</v>
      </c>
      <c r="R84" s="109" t="s">
        <v>824</v>
      </c>
      <c r="S84" s="109" t="s">
        <v>823</v>
      </c>
      <c r="T84" s="109" t="s">
        <v>824</v>
      </c>
      <c r="U84" s="109" t="s">
        <v>823</v>
      </c>
      <c r="V84" s="109" t="s">
        <v>824</v>
      </c>
      <c r="W84" s="110" t="s">
        <v>825</v>
      </c>
    </row>
    <row r="85" spans="2:25" ht="18" customHeight="1" thickBot="1" x14ac:dyDescent="0.3">
      <c r="B85" s="341" t="e">
        <f>IF($A$70="",0,VLOOKUP($A$70,$C$1509:$M$2398,7,FALSE))</f>
        <v>#N/A</v>
      </c>
      <c r="C85" s="342" t="e">
        <f>IF($A$70="",0,VLOOKUP($A$70,$R$1509:$AC$2407,7,FALSE))</f>
        <v>#N/A</v>
      </c>
      <c r="D85" s="88" t="e">
        <f>SUM(B85:C85)</f>
        <v>#N/A</v>
      </c>
      <c r="E85" s="934" t="s">
        <v>883</v>
      </c>
      <c r="F85" s="934"/>
      <c r="G85" s="449"/>
      <c r="H85" s="450"/>
      <c r="I85" s="444"/>
      <c r="J85" s="444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128">
        <f t="shared" ref="U85:V89" si="12">+G85+I85+K85+M85+O85+Q85+S85</f>
        <v>0</v>
      </c>
      <c r="V85" s="128">
        <f t="shared" si="12"/>
        <v>0</v>
      </c>
      <c r="W85" s="122">
        <f>SUM(U85:V85)</f>
        <v>0</v>
      </c>
    </row>
    <row r="86" spans="2:25" ht="18" customHeight="1" thickBot="1" x14ac:dyDescent="0.3">
      <c r="B86" s="343" t="e">
        <f>IF($A$70="",0,VLOOKUP($A$70,$C$1509:$M$2398,8,FALSE))</f>
        <v>#N/A</v>
      </c>
      <c r="C86" s="312" t="e">
        <f>IF($A$70="",0,VLOOKUP($A$70,$R$1509:$AC$2407,8,FALSE))</f>
        <v>#N/A</v>
      </c>
      <c r="D86" s="80" t="e">
        <f>SUM(B86:C86)</f>
        <v>#N/A</v>
      </c>
      <c r="E86" s="891" t="s">
        <v>884</v>
      </c>
      <c r="F86" s="891"/>
      <c r="G86" s="305"/>
      <c r="H86" s="304"/>
      <c r="I86" s="443"/>
      <c r="J86" s="443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21">
        <f t="shared" si="12"/>
        <v>0</v>
      </c>
      <c r="V86" s="128">
        <f t="shared" si="12"/>
        <v>0</v>
      </c>
      <c r="W86" s="123">
        <f>SUM(U86:V86)</f>
        <v>0</v>
      </c>
    </row>
    <row r="87" spans="2:25" ht="18" customHeight="1" thickBot="1" x14ac:dyDescent="0.3">
      <c r="B87" s="343" t="e">
        <f>IF($A$70="",0,VLOOKUP($A$70,$C$1509:$M$2398,9,FALSE))</f>
        <v>#N/A</v>
      </c>
      <c r="C87" s="312" t="e">
        <f>IF($A$70="",0,VLOOKUP($A$70,$R$1509:$AC$2407,9,FALSE))</f>
        <v>#N/A</v>
      </c>
      <c r="D87" s="80" t="e">
        <f>SUM(B87:C87)</f>
        <v>#N/A</v>
      </c>
      <c r="E87" s="891" t="s">
        <v>885</v>
      </c>
      <c r="F87" s="891"/>
      <c r="G87" s="305"/>
      <c r="H87" s="304"/>
      <c r="I87" s="443"/>
      <c r="J87" s="443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21">
        <f t="shared" si="12"/>
        <v>0</v>
      </c>
      <c r="V87" s="128">
        <f t="shared" si="12"/>
        <v>0</v>
      </c>
      <c r="W87" s="123">
        <f>SUM(U87:V87)</f>
        <v>0</v>
      </c>
    </row>
    <row r="88" spans="2:25" ht="18" customHeight="1" thickBot="1" x14ac:dyDescent="0.3">
      <c r="B88" s="343" t="e">
        <f>IF($A$70="",0,VLOOKUP($A$70,$C$1509:$M$2398,10,FALSE))</f>
        <v>#N/A</v>
      </c>
      <c r="C88" s="312" t="e">
        <f>IF($A$70="",0,VLOOKUP($A$70,$R$1509:$AC$2407,10,FALSE))</f>
        <v>#N/A</v>
      </c>
      <c r="D88" s="80" t="e">
        <f>SUM(B88:C88)</f>
        <v>#N/A</v>
      </c>
      <c r="E88" s="891" t="s">
        <v>886</v>
      </c>
      <c r="F88" s="891"/>
      <c r="G88" s="305"/>
      <c r="H88" s="304"/>
      <c r="I88" s="443"/>
      <c r="J88" s="443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21">
        <f t="shared" si="12"/>
        <v>0</v>
      </c>
      <c r="V88" s="128">
        <f t="shared" si="12"/>
        <v>0</v>
      </c>
      <c r="W88" s="123">
        <f>SUM(U88:V88)</f>
        <v>0</v>
      </c>
    </row>
    <row r="89" spans="2:25" ht="18" customHeight="1" thickBot="1" x14ac:dyDescent="0.3">
      <c r="B89" s="345" t="e">
        <f>IF($A$70="",0,VLOOKUP($A$70,$C$1509:$M$2398,11,FALSE))</f>
        <v>#N/A</v>
      </c>
      <c r="C89" s="346" t="e">
        <f>IF($A$70="",0,VLOOKUP($A$70,$R$1509:$AC$2407,11,FALSE))</f>
        <v>#N/A</v>
      </c>
      <c r="D89" s="90" t="e">
        <f>SUM(B89:C89)</f>
        <v>#N/A</v>
      </c>
      <c r="E89" s="946" t="s">
        <v>887</v>
      </c>
      <c r="F89" s="946"/>
      <c r="G89" s="361"/>
      <c r="H89" s="362"/>
      <c r="I89" s="448"/>
      <c r="J89" s="448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4">
        <f t="shared" si="12"/>
        <v>0</v>
      </c>
      <c r="V89" s="128">
        <f t="shared" si="12"/>
        <v>0</v>
      </c>
      <c r="W89" s="365">
        <f>SUM(U89:V89)</f>
        <v>0</v>
      </c>
    </row>
    <row r="90" spans="2:25" ht="21" customHeight="1" thickBot="1" x14ac:dyDescent="0.3">
      <c r="B90" s="91" t="e">
        <f>SUM(B85:B89)</f>
        <v>#N/A</v>
      </c>
      <c r="C90" s="92" t="e">
        <f>SUM(C85:C89)</f>
        <v>#N/A</v>
      </c>
      <c r="D90" s="93" t="e">
        <f>SUM(D85:D89)</f>
        <v>#N/A</v>
      </c>
      <c r="E90" s="951" t="s">
        <v>888</v>
      </c>
      <c r="F90" s="948"/>
      <c r="G90" s="82">
        <f>SUM(G85:G89)</f>
        <v>0</v>
      </c>
      <c r="H90" s="83">
        <f>SUM(H85:H89)</f>
        <v>0</v>
      </c>
      <c r="I90" s="1050"/>
      <c r="J90" s="1050"/>
      <c r="K90" s="83">
        <f t="shared" ref="K90:W90" si="13">SUM(K85:K89)</f>
        <v>0</v>
      </c>
      <c r="L90" s="83">
        <f t="shared" si="13"/>
        <v>0</v>
      </c>
      <c r="M90" s="83">
        <f t="shared" si="13"/>
        <v>0</v>
      </c>
      <c r="N90" s="83">
        <f t="shared" si="13"/>
        <v>0</v>
      </c>
      <c r="O90" s="83">
        <f t="shared" si="13"/>
        <v>0</v>
      </c>
      <c r="P90" s="83">
        <f t="shared" si="13"/>
        <v>0</v>
      </c>
      <c r="Q90" s="83">
        <f t="shared" si="13"/>
        <v>0</v>
      </c>
      <c r="R90" s="83">
        <f t="shared" si="13"/>
        <v>0</v>
      </c>
      <c r="S90" s="83">
        <f t="shared" si="13"/>
        <v>0</v>
      </c>
      <c r="T90" s="83">
        <f t="shared" si="13"/>
        <v>0</v>
      </c>
      <c r="U90" s="83">
        <f t="shared" si="13"/>
        <v>0</v>
      </c>
      <c r="V90" s="128">
        <f t="shared" si="13"/>
        <v>0</v>
      </c>
      <c r="W90" s="84">
        <f t="shared" si="13"/>
        <v>0</v>
      </c>
    </row>
    <row r="91" spans="2:25" ht="6.75" customHeight="1" x14ac:dyDescent="0.25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</row>
    <row r="92" spans="2:25" ht="14.25" customHeight="1" thickBot="1" x14ac:dyDescent="0.35">
      <c r="B92" s="112" t="s">
        <v>901</v>
      </c>
      <c r="C92" s="112"/>
      <c r="D92" s="112"/>
      <c r="E92" s="112"/>
      <c r="F92" s="112"/>
      <c r="G92" s="39"/>
      <c r="H92" s="39"/>
      <c r="I92" s="39"/>
      <c r="J92" s="39"/>
      <c r="K92" s="39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</row>
    <row r="93" spans="2:25" ht="21" customHeight="1" thickBot="1" x14ac:dyDescent="0.3">
      <c r="B93" s="1051" t="s">
        <v>902</v>
      </c>
      <c r="C93" s="1051"/>
      <c r="D93" s="114" t="e">
        <f>IF(D77=0,"",SUM(G77:H77)/D77*100)</f>
        <v>#N/A</v>
      </c>
      <c r="E93" s="113" t="s">
        <v>903</v>
      </c>
      <c r="F93" s="115" t="e">
        <f>IF(SUM(D78:D81)=0,"",(SUM(G78:H81)/SUM(D78:D81)*100))</f>
        <v>#N/A</v>
      </c>
      <c r="G93" s="39"/>
      <c r="H93" s="39"/>
      <c r="I93" s="39"/>
      <c r="J93" s="39"/>
      <c r="K93" s="39"/>
      <c r="L93" s="97" t="s">
        <v>835</v>
      </c>
      <c r="M93" s="59"/>
      <c r="N93" s="98"/>
      <c r="O93" s="1052"/>
      <c r="P93" s="1052"/>
      <c r="Q93" s="1052"/>
      <c r="R93" s="1052"/>
      <c r="S93" s="1052"/>
      <c r="T93" s="1052"/>
      <c r="U93" s="1052"/>
      <c r="V93" s="1052"/>
      <c r="W93" s="96"/>
    </row>
    <row r="94" spans="2:25" ht="11.25" customHeight="1" x14ac:dyDescent="0.25"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99"/>
      <c r="M94" s="98"/>
      <c r="N94" s="98"/>
      <c r="O94" s="1052"/>
      <c r="P94" s="1052"/>
      <c r="Q94" s="1052"/>
      <c r="R94" s="1052"/>
      <c r="S94" s="1052"/>
      <c r="T94" s="1052"/>
      <c r="U94" s="1052"/>
      <c r="V94" s="1052"/>
      <c r="W94" s="96"/>
    </row>
    <row r="95" spans="2:25" ht="15.75" customHeight="1" x14ac:dyDescent="0.25"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99"/>
      <c r="M95" s="98"/>
      <c r="N95" s="98"/>
      <c r="O95" s="1052"/>
      <c r="P95" s="1052"/>
      <c r="Q95" s="1052"/>
      <c r="R95" s="1052"/>
      <c r="S95" s="1052"/>
      <c r="T95" s="1052"/>
      <c r="U95" s="1052"/>
      <c r="V95" s="1052"/>
      <c r="W95" s="96"/>
    </row>
    <row r="96" spans="2:25" s="52" customFormat="1" ht="8.25" customHeight="1" x14ac:dyDescent="0.25"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100"/>
      <c r="M96" s="100"/>
      <c r="N96" s="100"/>
      <c r="O96" s="1052"/>
      <c r="P96" s="1052"/>
      <c r="Q96" s="1052"/>
      <c r="R96" s="1052"/>
      <c r="S96" s="1052"/>
      <c r="T96" s="1052"/>
      <c r="U96" s="1052"/>
      <c r="V96" s="1052"/>
      <c r="W96" s="96"/>
    </row>
    <row r="97" spans="1:24" s="52" customFormat="1" ht="8.25" customHeight="1" thickBot="1" x14ac:dyDescent="0.3"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100"/>
      <c r="M97" s="100"/>
      <c r="N97" s="100"/>
      <c r="O97" s="100"/>
      <c r="P97" s="100"/>
      <c r="Q97" s="101"/>
      <c r="R97" s="101"/>
      <c r="S97" s="101"/>
      <c r="T97" s="101"/>
      <c r="U97" s="101"/>
      <c r="V97" s="102"/>
      <c r="W97" s="96"/>
    </row>
    <row r="98" spans="1:24" ht="16.5" customHeight="1" thickBot="1" x14ac:dyDescent="0.3">
      <c r="A98" s="36"/>
      <c r="B98" s="60" t="s">
        <v>786</v>
      </c>
      <c r="C98" s="61"/>
      <c r="D98" s="61"/>
      <c r="E98" s="62"/>
      <c r="F98" s="62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1"/>
      <c r="V98" s="61"/>
      <c r="W98" s="64" t="s">
        <v>893</v>
      </c>
    </row>
    <row r="99" spans="1:24" ht="12.75" customHeight="1" x14ac:dyDescent="0.25">
      <c r="B99" s="864" t="s">
        <v>788</v>
      </c>
      <c r="C99" s="864"/>
      <c r="D99" s="864"/>
      <c r="E99" s="864"/>
      <c r="F99" s="864"/>
      <c r="G99" s="864"/>
      <c r="H99" s="864"/>
      <c r="I99" s="864"/>
      <c r="J99" s="864"/>
      <c r="K99" s="864"/>
      <c r="L99" s="864"/>
      <c r="M99" s="864"/>
      <c r="N99" s="864"/>
      <c r="O99" s="864"/>
      <c r="P99" s="864"/>
      <c r="Q99" s="864"/>
      <c r="R99" s="864"/>
      <c r="S99" s="864"/>
      <c r="T99" s="864"/>
      <c r="U99" s="864"/>
      <c r="V99" s="864"/>
      <c r="W99" s="864"/>
    </row>
    <row r="100" spans="1:24" ht="12.75" customHeight="1" thickBot="1" x14ac:dyDescent="0.3">
      <c r="B100" s="866" t="s">
        <v>894</v>
      </c>
      <c r="C100" s="866"/>
      <c r="D100" s="866"/>
      <c r="E100" s="866"/>
      <c r="F100" s="866"/>
      <c r="G100" s="866"/>
      <c r="H100" s="866"/>
      <c r="I100" s="866"/>
      <c r="J100" s="866"/>
      <c r="K100" s="866"/>
      <c r="L100" s="866"/>
      <c r="M100" s="866"/>
      <c r="N100" s="866"/>
      <c r="O100" s="865"/>
      <c r="P100" s="865"/>
      <c r="Q100" s="865"/>
      <c r="R100" s="865"/>
      <c r="S100" s="865"/>
      <c r="T100" s="865"/>
      <c r="U100" s="865"/>
      <c r="V100" s="865"/>
      <c r="W100" s="865"/>
    </row>
    <row r="101" spans="1:24" s="41" customFormat="1" ht="17.25" customHeight="1" x14ac:dyDescent="0.2">
      <c r="B101" s="904" t="s">
        <v>790</v>
      </c>
      <c r="C101" s="904"/>
      <c r="D101" s="1072">
        <f>IF(F102=0,"",$D$5)</f>
        <v>0</v>
      </c>
      <c r="E101" s="1072"/>
      <c r="F101" s="1072"/>
      <c r="G101" s="1072"/>
      <c r="H101" s="1073"/>
      <c r="I101" s="903"/>
      <c r="J101" s="903"/>
      <c r="K101" s="903"/>
      <c r="L101" s="903"/>
      <c r="M101" s="903"/>
      <c r="N101" s="904"/>
      <c r="O101" s="886" t="s">
        <v>792</v>
      </c>
      <c r="P101" s="887"/>
      <c r="Q101" s="887"/>
      <c r="R101" s="887"/>
      <c r="S101" s="887"/>
      <c r="T101" s="905" t="str">
        <f>IF(Menu!E12="","",Menu!E12)</f>
        <v/>
      </c>
      <c r="U101" s="905"/>
      <c r="V101" s="905"/>
      <c r="W101" s="906"/>
    </row>
    <row r="102" spans="1:24" s="41" customFormat="1" ht="17.25" customHeight="1" thickBot="1" x14ac:dyDescent="0.25">
      <c r="A102" s="41" t="str">
        <f>IF(F102=0,"",$D$101&amp;" "&amp;$F$102)</f>
        <v xml:space="preserve">0 </v>
      </c>
      <c r="B102" s="911" t="s">
        <v>793</v>
      </c>
      <c r="C102" s="911"/>
      <c r="D102" s="911"/>
      <c r="E102" s="911"/>
      <c r="F102" s="912" t="str">
        <f>+Menu!B12</f>
        <v/>
      </c>
      <c r="G102" s="912"/>
      <c r="H102" s="912"/>
      <c r="I102" s="1070" t="s">
        <v>791</v>
      </c>
      <c r="J102" s="1070"/>
      <c r="K102" s="1070"/>
      <c r="L102" s="1070"/>
      <c r="M102" s="1070"/>
      <c r="N102" s="1071"/>
      <c r="O102" s="306" t="s">
        <v>973</v>
      </c>
      <c r="P102" s="67"/>
      <c r="Q102" s="67"/>
      <c r="R102" s="68"/>
      <c r="S102" s="68"/>
      <c r="T102" s="68"/>
      <c r="U102" s="68"/>
      <c r="V102" s="68"/>
      <c r="W102" s="69"/>
    </row>
    <row r="103" spans="1:24" s="41" customFormat="1" ht="17.25" customHeight="1" thickBot="1" x14ac:dyDescent="0.25">
      <c r="B103" s="103" t="s">
        <v>795</v>
      </c>
      <c r="C103" s="71"/>
      <c r="D103" s="71"/>
      <c r="E103" s="71"/>
      <c r="F103" s="71"/>
      <c r="G103" s="71"/>
      <c r="H103" s="104"/>
      <c r="I103" s="105" t="str">
        <f>+I7</f>
        <v>2nd</v>
      </c>
      <c r="J103" s="914" t="s">
        <v>866</v>
      </c>
      <c r="K103" s="914"/>
      <c r="L103" s="105">
        <f>+L7</f>
        <v>2022</v>
      </c>
      <c r="M103" s="915" t="s">
        <v>6</v>
      </c>
      <c r="N103" s="916"/>
      <c r="O103" s="920">
        <f>+Menu!F12</f>
        <v>0</v>
      </c>
      <c r="P103" s="921"/>
      <c r="Q103" s="921"/>
      <c r="R103" s="921"/>
      <c r="S103" s="921"/>
      <c r="T103" s="921"/>
      <c r="U103" s="921"/>
      <c r="V103" s="921"/>
      <c r="W103" s="913"/>
    </row>
    <row r="104" spans="1:24" s="41" customFormat="1" ht="17.25" customHeight="1" x14ac:dyDescent="0.2">
      <c r="B104" s="1064">
        <f>+Menu!D12</f>
        <v>0</v>
      </c>
      <c r="C104" s="921"/>
      <c r="D104" s="921"/>
      <c r="E104" s="921"/>
      <c r="F104" s="921"/>
      <c r="G104" s="921"/>
      <c r="H104" s="912"/>
      <c r="I104" s="926"/>
      <c r="J104" s="926"/>
      <c r="K104" s="926"/>
      <c r="L104" s="926"/>
      <c r="M104" s="926"/>
      <c r="N104" s="911"/>
      <c r="O104" s="920">
        <f>+Menu!G12</f>
        <v>0</v>
      </c>
      <c r="P104" s="921"/>
      <c r="Q104" s="921"/>
      <c r="R104" s="921"/>
      <c r="S104" s="921"/>
      <c r="T104" s="921"/>
      <c r="U104" s="921"/>
      <c r="V104" s="921"/>
      <c r="W104" s="913"/>
    </row>
    <row r="105" spans="1:24" s="41" customFormat="1" ht="17.25" customHeight="1" thickBot="1" x14ac:dyDescent="0.25">
      <c r="B105" s="1065"/>
      <c r="C105" s="1066"/>
      <c r="D105" s="1066"/>
      <c r="E105" s="1066"/>
      <c r="F105" s="1066"/>
      <c r="G105" s="1066"/>
      <c r="H105" s="1067"/>
      <c r="I105" s="928"/>
      <c r="J105" s="928"/>
      <c r="K105" s="928"/>
      <c r="L105" s="928"/>
      <c r="M105" s="1068"/>
      <c r="N105" s="1069"/>
      <c r="O105" s="907"/>
      <c r="P105" s="908"/>
      <c r="Q105" s="908"/>
      <c r="R105" s="908"/>
      <c r="S105" s="908"/>
      <c r="T105" s="908"/>
      <c r="U105" s="908"/>
      <c r="V105" s="908"/>
      <c r="W105" s="909"/>
      <c r="X105" s="73"/>
    </row>
    <row r="106" spans="1:24" ht="6.75" customHeight="1" thickBot="1" x14ac:dyDescent="0.3"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61"/>
      <c r="U106" s="61"/>
      <c r="V106" s="61"/>
      <c r="W106" s="61"/>
    </row>
    <row r="107" spans="1:24" ht="39" customHeight="1" thickBot="1" x14ac:dyDescent="0.3">
      <c r="B107" s="1060" t="s">
        <v>895</v>
      </c>
      <c r="C107" s="1060"/>
      <c r="D107" s="1060"/>
      <c r="E107" s="1061" t="s">
        <v>870</v>
      </c>
      <c r="F107" s="1061"/>
      <c r="G107" s="1062" t="s">
        <v>896</v>
      </c>
      <c r="H107" s="1062"/>
      <c r="I107" s="1057" t="s">
        <v>897</v>
      </c>
      <c r="J107" s="1057"/>
      <c r="K107" s="1057" t="s">
        <v>871</v>
      </c>
      <c r="L107" s="1057"/>
      <c r="M107" s="1063" t="s">
        <v>898</v>
      </c>
      <c r="N107" s="1063"/>
      <c r="O107" s="1057" t="s">
        <v>899</v>
      </c>
      <c r="P107" s="1057"/>
      <c r="Q107" s="1057" t="s">
        <v>872</v>
      </c>
      <c r="R107" s="1057"/>
      <c r="S107" s="1057" t="s">
        <v>873</v>
      </c>
      <c r="T107" s="1057"/>
      <c r="U107" s="1058" t="s">
        <v>900</v>
      </c>
      <c r="V107" s="1058"/>
      <c r="W107" s="1058"/>
    </row>
    <row r="108" spans="1:24" ht="25.5" customHeight="1" thickBot="1" x14ac:dyDescent="0.3">
      <c r="B108" s="75" t="s">
        <v>823</v>
      </c>
      <c r="C108" s="76" t="s">
        <v>824</v>
      </c>
      <c r="D108" s="77" t="s">
        <v>874</v>
      </c>
      <c r="E108" s="954" t="s">
        <v>875</v>
      </c>
      <c r="F108" s="976"/>
      <c r="G108" s="130" t="s">
        <v>823</v>
      </c>
      <c r="H108" s="131" t="s">
        <v>824</v>
      </c>
      <c r="I108" s="131" t="s">
        <v>823</v>
      </c>
      <c r="J108" s="131" t="s">
        <v>824</v>
      </c>
      <c r="K108" s="131" t="s">
        <v>823</v>
      </c>
      <c r="L108" s="131" t="s">
        <v>824</v>
      </c>
      <c r="M108" s="131" t="s">
        <v>823</v>
      </c>
      <c r="N108" s="131" t="s">
        <v>824</v>
      </c>
      <c r="O108" s="131" t="s">
        <v>823</v>
      </c>
      <c r="P108" s="131" t="s">
        <v>824</v>
      </c>
      <c r="Q108" s="131" t="s">
        <v>823</v>
      </c>
      <c r="R108" s="131" t="s">
        <v>824</v>
      </c>
      <c r="S108" s="131" t="s">
        <v>823</v>
      </c>
      <c r="T108" s="131" t="s">
        <v>824</v>
      </c>
      <c r="U108" s="131" t="s">
        <v>823</v>
      </c>
      <c r="V108" s="131" t="s">
        <v>824</v>
      </c>
      <c r="W108" s="132" t="s">
        <v>825</v>
      </c>
    </row>
    <row r="109" spans="1:24" ht="18" customHeight="1" thickBot="1" x14ac:dyDescent="0.3">
      <c r="B109" s="341" t="e">
        <f>IF($A$102="",0,VLOOKUP($A$102,$C$1509:$M$2398,2,FALSE))</f>
        <v>#N/A</v>
      </c>
      <c r="C109" s="342" t="e">
        <f>IF($A$102="",0,VLOOKUP($A$102,$R$1509:$AC$2407,2,FALSE))</f>
        <v>#N/A</v>
      </c>
      <c r="D109" s="78" t="e">
        <f>SUM(B109:C109)</f>
        <v>#N/A</v>
      </c>
      <c r="E109" s="933" t="s">
        <v>876</v>
      </c>
      <c r="F109" s="934"/>
      <c r="G109" s="288"/>
      <c r="H109" s="283"/>
      <c r="I109" s="289"/>
      <c r="J109" s="283"/>
      <c r="K109" s="283"/>
      <c r="L109" s="283"/>
      <c r="M109" s="444"/>
      <c r="N109" s="444"/>
      <c r="O109" s="283"/>
      <c r="P109" s="283"/>
      <c r="Q109" s="283"/>
      <c r="R109" s="283"/>
      <c r="S109" s="283"/>
      <c r="T109" s="283"/>
      <c r="U109" s="128">
        <f t="shared" ref="U109:V113" si="14">+G109+I109+K109+M109+O109+Q109+S109</f>
        <v>0</v>
      </c>
      <c r="V109" s="128">
        <f t="shared" si="14"/>
        <v>0</v>
      </c>
      <c r="W109" s="122">
        <f>SUM(U109:V109)</f>
        <v>0</v>
      </c>
    </row>
    <row r="110" spans="1:24" ht="18" customHeight="1" thickBot="1" x14ac:dyDescent="0.3">
      <c r="B110" s="343" t="e">
        <f>IF($A$102="",0,VLOOKUP($A$102,$C$1509:$M$2398,3,FALSE))</f>
        <v>#N/A</v>
      </c>
      <c r="C110" s="312" t="e">
        <f>IF($A$102="",0,VLOOKUP($A$102,$R$1509:$AC$2407,3,FALSE))</f>
        <v>#N/A</v>
      </c>
      <c r="D110" s="80" t="e">
        <f>SUM(B110:C110)</f>
        <v>#N/A</v>
      </c>
      <c r="E110" s="944" t="s">
        <v>877</v>
      </c>
      <c r="F110" s="891"/>
      <c r="G110" s="305"/>
      <c r="H110" s="304"/>
      <c r="I110" s="107"/>
      <c r="J110" s="107"/>
      <c r="K110" s="107"/>
      <c r="L110" s="107"/>
      <c r="M110" s="443"/>
      <c r="N110" s="443"/>
      <c r="O110" s="107"/>
      <c r="P110" s="107"/>
      <c r="Q110" s="107"/>
      <c r="R110" s="107"/>
      <c r="S110" s="107"/>
      <c r="T110" s="107"/>
      <c r="U110" s="121">
        <f t="shared" si="14"/>
        <v>0</v>
      </c>
      <c r="V110" s="128">
        <f t="shared" si="14"/>
        <v>0</v>
      </c>
      <c r="W110" s="123">
        <f>SUM(U110:V110)</f>
        <v>0</v>
      </c>
    </row>
    <row r="111" spans="1:24" ht="18" customHeight="1" thickBot="1" x14ac:dyDescent="0.3">
      <c r="B111" s="343" t="e">
        <f>IF($A$102="",0,VLOOKUP($A$102,$C$1509:$M$2398,4,FALSE))</f>
        <v>#N/A</v>
      </c>
      <c r="C111" s="312" t="e">
        <f>IF($A$102="",0,VLOOKUP($A$102,$R$1509:$AC$2407,4,FALSE))</f>
        <v>#N/A</v>
      </c>
      <c r="D111" s="80" t="e">
        <f>SUM(B111:C111)</f>
        <v>#N/A</v>
      </c>
      <c r="E111" s="944" t="s">
        <v>878</v>
      </c>
      <c r="F111" s="891"/>
      <c r="G111" s="305"/>
      <c r="H111" s="304"/>
      <c r="I111" s="107"/>
      <c r="J111" s="107"/>
      <c r="K111" s="107"/>
      <c r="L111" s="107"/>
      <c r="M111" s="443"/>
      <c r="N111" s="443"/>
      <c r="O111" s="107"/>
      <c r="P111" s="107"/>
      <c r="Q111" s="107"/>
      <c r="R111" s="107"/>
      <c r="S111" s="107"/>
      <c r="T111" s="107"/>
      <c r="U111" s="121">
        <f t="shared" si="14"/>
        <v>0</v>
      </c>
      <c r="V111" s="128">
        <f t="shared" si="14"/>
        <v>0</v>
      </c>
      <c r="W111" s="123">
        <f>SUM(U111:V111)</f>
        <v>0</v>
      </c>
    </row>
    <row r="112" spans="1:24" ht="18" customHeight="1" thickBot="1" x14ac:dyDescent="0.3">
      <c r="B112" s="343" t="e">
        <f>IF($A$102="",0,VLOOKUP($A$102,$C$1509:$M$2398,5,FALSE))</f>
        <v>#N/A</v>
      </c>
      <c r="C112" s="312" t="e">
        <f>IF($A$102="",0,VLOOKUP($A$102,$R$1509:$AC$2407,5,FALSE))</f>
        <v>#N/A</v>
      </c>
      <c r="D112" s="80" t="e">
        <f>SUM(B112:C112)</f>
        <v>#N/A</v>
      </c>
      <c r="E112" s="944" t="s">
        <v>879</v>
      </c>
      <c r="F112" s="891"/>
      <c r="G112" s="305"/>
      <c r="H112" s="304"/>
      <c r="I112" s="360"/>
      <c r="J112" s="107"/>
      <c r="K112" s="107"/>
      <c r="L112" s="107"/>
      <c r="M112" s="443"/>
      <c r="N112" s="443"/>
      <c r="O112" s="107"/>
      <c r="P112" s="107"/>
      <c r="Q112" s="107"/>
      <c r="R112" s="107"/>
      <c r="S112" s="107"/>
      <c r="T112" s="107"/>
      <c r="U112" s="121">
        <f t="shared" si="14"/>
        <v>0</v>
      </c>
      <c r="V112" s="128">
        <f t="shared" si="14"/>
        <v>0</v>
      </c>
      <c r="W112" s="123">
        <f>SUM(U112:V112)</f>
        <v>0</v>
      </c>
    </row>
    <row r="113" spans="2:25" ht="18" customHeight="1" thickBot="1" x14ac:dyDescent="0.3">
      <c r="B113" s="345" t="e">
        <f>IF($A$102="",0,VLOOKUP($A$102,$C$1509:$M$2398,6,FALSE))</f>
        <v>#N/A</v>
      </c>
      <c r="C113" s="346" t="e">
        <f>IF($A$102="",0,VLOOKUP($A$102,$R$1509:$AC$2407,6,FALSE))</f>
        <v>#N/A</v>
      </c>
      <c r="D113" s="81" t="e">
        <f>SUM(B113:C113)</f>
        <v>#N/A</v>
      </c>
      <c r="E113" s="945" t="s">
        <v>880</v>
      </c>
      <c r="F113" s="946"/>
      <c r="G113" s="445"/>
      <c r="H113" s="446"/>
      <c r="I113" s="287"/>
      <c r="J113" s="287"/>
      <c r="K113" s="287"/>
      <c r="L113" s="287"/>
      <c r="M113" s="447"/>
      <c r="N113" s="447"/>
      <c r="O113" s="287"/>
      <c r="P113" s="287"/>
      <c r="Q113" s="287"/>
      <c r="R113" s="287"/>
      <c r="S113" s="287"/>
      <c r="T113" s="287"/>
      <c r="U113" s="364">
        <f t="shared" si="14"/>
        <v>0</v>
      </c>
      <c r="V113" s="128">
        <f t="shared" si="14"/>
        <v>0</v>
      </c>
      <c r="W113" s="365">
        <f>SUM(U113:V113)</f>
        <v>0</v>
      </c>
    </row>
    <row r="114" spans="2:25" ht="21" customHeight="1" thickBot="1" x14ac:dyDescent="0.3">
      <c r="B114" s="82" t="e">
        <f>SUM(B109:B113)</f>
        <v>#N/A</v>
      </c>
      <c r="C114" s="83" t="e">
        <f>SUM(C109:C113)</f>
        <v>#N/A</v>
      </c>
      <c r="D114" s="84" t="e">
        <f>SUM(D109:D113)</f>
        <v>#N/A</v>
      </c>
      <c r="E114" s="947" t="s">
        <v>881</v>
      </c>
      <c r="F114" s="948"/>
      <c r="G114" s="82">
        <f t="shared" ref="G114:L114" si="15">SUM(G109:G113)</f>
        <v>0</v>
      </c>
      <c r="H114" s="83">
        <f t="shared" si="15"/>
        <v>0</v>
      </c>
      <c r="I114" s="83">
        <f t="shared" si="15"/>
        <v>0</v>
      </c>
      <c r="J114" s="83">
        <f t="shared" si="15"/>
        <v>0</v>
      </c>
      <c r="K114" s="83">
        <f t="shared" si="15"/>
        <v>0</v>
      </c>
      <c r="L114" s="83">
        <f t="shared" si="15"/>
        <v>0</v>
      </c>
      <c r="M114" s="1050"/>
      <c r="N114" s="1050"/>
      <c r="O114" s="83">
        <f t="shared" ref="O114:T114" si="16">SUM(O109:O113)</f>
        <v>0</v>
      </c>
      <c r="P114" s="83">
        <f t="shared" si="16"/>
        <v>0</v>
      </c>
      <c r="Q114" s="83">
        <f t="shared" si="16"/>
        <v>0</v>
      </c>
      <c r="R114" s="83">
        <f t="shared" si="16"/>
        <v>0</v>
      </c>
      <c r="S114" s="83">
        <f t="shared" si="16"/>
        <v>0</v>
      </c>
      <c r="T114" s="83">
        <f t="shared" si="16"/>
        <v>0</v>
      </c>
      <c r="U114" s="83">
        <f>SUM(U109:U113)</f>
        <v>0</v>
      </c>
      <c r="V114" s="128">
        <f>SUM(V109:V113)</f>
        <v>0</v>
      </c>
      <c r="W114" s="84">
        <f>SUM(W109:W113)</f>
        <v>0</v>
      </c>
      <c r="Y114" s="87"/>
    </row>
    <row r="115" spans="2:25" ht="6.75" customHeight="1" thickBot="1" x14ac:dyDescent="0.3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</row>
    <row r="116" spans="2:25" ht="25.5" customHeight="1" thickBot="1" x14ac:dyDescent="0.3">
      <c r="B116" s="75" t="s">
        <v>823</v>
      </c>
      <c r="C116" s="76" t="s">
        <v>824</v>
      </c>
      <c r="D116" s="77" t="s">
        <v>874</v>
      </c>
      <c r="E116" s="949" t="s">
        <v>882</v>
      </c>
      <c r="F116" s="949"/>
      <c r="G116" s="108" t="s">
        <v>823</v>
      </c>
      <c r="H116" s="109" t="s">
        <v>824</v>
      </c>
      <c r="I116" s="109" t="s">
        <v>823</v>
      </c>
      <c r="J116" s="109" t="s">
        <v>824</v>
      </c>
      <c r="K116" s="109" t="s">
        <v>823</v>
      </c>
      <c r="L116" s="109" t="s">
        <v>824</v>
      </c>
      <c r="M116" s="109" t="s">
        <v>823</v>
      </c>
      <c r="N116" s="109" t="s">
        <v>824</v>
      </c>
      <c r="O116" s="109" t="s">
        <v>823</v>
      </c>
      <c r="P116" s="109" t="s">
        <v>824</v>
      </c>
      <c r="Q116" s="109" t="s">
        <v>823</v>
      </c>
      <c r="R116" s="109" t="s">
        <v>824</v>
      </c>
      <c r="S116" s="109" t="s">
        <v>823</v>
      </c>
      <c r="T116" s="109" t="s">
        <v>824</v>
      </c>
      <c r="U116" s="109" t="s">
        <v>823</v>
      </c>
      <c r="V116" s="109" t="s">
        <v>824</v>
      </c>
      <c r="W116" s="110" t="s">
        <v>825</v>
      </c>
    </row>
    <row r="117" spans="2:25" ht="18" customHeight="1" thickBot="1" x14ac:dyDescent="0.3">
      <c r="B117" s="341" t="e">
        <f>IF($A$102="",0,VLOOKUP($A$102,$C$1509:$M$2398,7,FALSE))</f>
        <v>#N/A</v>
      </c>
      <c r="C117" s="342" t="e">
        <f>IF($A$102="",0,VLOOKUP($A$102,$R$1509:$AC$2407,7,FALSE))</f>
        <v>#N/A</v>
      </c>
      <c r="D117" s="88" t="e">
        <f>SUM(B117:C117)</f>
        <v>#N/A</v>
      </c>
      <c r="E117" s="934" t="s">
        <v>883</v>
      </c>
      <c r="F117" s="934"/>
      <c r="G117" s="449"/>
      <c r="H117" s="450"/>
      <c r="I117" s="444"/>
      <c r="J117" s="444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128">
        <f t="shared" ref="U117:V121" si="17">+G117+I117+K117+M117+O117+Q117+S117</f>
        <v>0</v>
      </c>
      <c r="V117" s="128">
        <f t="shared" si="17"/>
        <v>0</v>
      </c>
      <c r="W117" s="122">
        <f>SUM(U117:V117)</f>
        <v>0</v>
      </c>
    </row>
    <row r="118" spans="2:25" ht="18" customHeight="1" thickBot="1" x14ac:dyDescent="0.3">
      <c r="B118" s="343" t="e">
        <f>IF($A$102="",0,VLOOKUP($A$102,$C$1509:$M$2398,8,FALSE))</f>
        <v>#N/A</v>
      </c>
      <c r="C118" s="312" t="e">
        <f>IF($A$102="",0,VLOOKUP($A$102,$R$1509:$AC$2407,8,FALSE))</f>
        <v>#N/A</v>
      </c>
      <c r="D118" s="80" t="e">
        <f>SUM(B118:C118)</f>
        <v>#N/A</v>
      </c>
      <c r="E118" s="891" t="s">
        <v>884</v>
      </c>
      <c r="F118" s="891"/>
      <c r="G118" s="305"/>
      <c r="H118" s="304"/>
      <c r="I118" s="443"/>
      <c r="J118" s="443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21">
        <f t="shared" si="17"/>
        <v>0</v>
      </c>
      <c r="V118" s="128">
        <f t="shared" si="17"/>
        <v>0</v>
      </c>
      <c r="W118" s="123">
        <f>SUM(U118:V118)</f>
        <v>0</v>
      </c>
    </row>
    <row r="119" spans="2:25" ht="18" customHeight="1" thickBot="1" x14ac:dyDescent="0.3">
      <c r="B119" s="343" t="e">
        <f>IF($A$102="",0,VLOOKUP($A$102,$C$1509:$M$2398,9,FALSE))</f>
        <v>#N/A</v>
      </c>
      <c r="C119" s="312" t="e">
        <f>IF($A$102="",0,VLOOKUP($A$102,$R$1509:$AC$2407,9,FALSE))</f>
        <v>#N/A</v>
      </c>
      <c r="D119" s="80" t="e">
        <f>SUM(B119:C119)</f>
        <v>#N/A</v>
      </c>
      <c r="E119" s="891" t="s">
        <v>885</v>
      </c>
      <c r="F119" s="891"/>
      <c r="G119" s="305"/>
      <c r="H119" s="304"/>
      <c r="I119" s="443"/>
      <c r="J119" s="443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21">
        <f t="shared" si="17"/>
        <v>0</v>
      </c>
      <c r="V119" s="128">
        <f t="shared" si="17"/>
        <v>0</v>
      </c>
      <c r="W119" s="123">
        <f>SUM(U119:V119)</f>
        <v>0</v>
      </c>
    </row>
    <row r="120" spans="2:25" ht="18" customHeight="1" thickBot="1" x14ac:dyDescent="0.3">
      <c r="B120" s="343" t="e">
        <f>IF($A$102="",0,VLOOKUP($A$102,$C$1509:$M$2398,10,FALSE))</f>
        <v>#N/A</v>
      </c>
      <c r="C120" s="312" t="e">
        <f>IF($A$102="",0,VLOOKUP($A$102,$R$1509:$AC$2407,10,FALSE))</f>
        <v>#N/A</v>
      </c>
      <c r="D120" s="80" t="e">
        <f>SUM(B120:C120)</f>
        <v>#N/A</v>
      </c>
      <c r="E120" s="891" t="s">
        <v>886</v>
      </c>
      <c r="F120" s="891"/>
      <c r="G120" s="305"/>
      <c r="H120" s="304"/>
      <c r="I120" s="443"/>
      <c r="J120" s="443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21">
        <f t="shared" si="17"/>
        <v>0</v>
      </c>
      <c r="V120" s="128">
        <f t="shared" si="17"/>
        <v>0</v>
      </c>
      <c r="W120" s="123">
        <f>SUM(U120:V120)</f>
        <v>0</v>
      </c>
    </row>
    <row r="121" spans="2:25" ht="18" customHeight="1" thickBot="1" x14ac:dyDescent="0.3">
      <c r="B121" s="345" t="e">
        <f>IF($A$102="",0,VLOOKUP($A$102,$C$1509:$M$2398,11,FALSE))</f>
        <v>#N/A</v>
      </c>
      <c r="C121" s="346" t="e">
        <f>IF($A$102="",0,VLOOKUP($A$102,$R$1509:$AC$2407,11,FALSE))</f>
        <v>#N/A</v>
      </c>
      <c r="D121" s="90" t="e">
        <f>SUM(B121:C121)</f>
        <v>#N/A</v>
      </c>
      <c r="E121" s="946" t="s">
        <v>887</v>
      </c>
      <c r="F121" s="946"/>
      <c r="G121" s="445"/>
      <c r="H121" s="446"/>
      <c r="I121" s="447"/>
      <c r="J121" s="44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364">
        <f t="shared" si="17"/>
        <v>0</v>
      </c>
      <c r="V121" s="128">
        <f t="shared" si="17"/>
        <v>0</v>
      </c>
      <c r="W121" s="365">
        <f>SUM(U121:V121)</f>
        <v>0</v>
      </c>
    </row>
    <row r="122" spans="2:25" ht="21" customHeight="1" thickBot="1" x14ac:dyDescent="0.3">
      <c r="B122" s="91" t="e">
        <f>SUM(B117:B121)</f>
        <v>#N/A</v>
      </c>
      <c r="C122" s="92" t="e">
        <f>SUM(C117:C121)</f>
        <v>#N/A</v>
      </c>
      <c r="D122" s="93" t="e">
        <f>SUM(D117:D121)</f>
        <v>#N/A</v>
      </c>
      <c r="E122" s="951" t="s">
        <v>888</v>
      </c>
      <c r="F122" s="948"/>
      <c r="G122" s="82">
        <f>SUM(G117:G121)</f>
        <v>0</v>
      </c>
      <c r="H122" s="83">
        <f>SUM(H117:H121)</f>
        <v>0</v>
      </c>
      <c r="I122" s="1050"/>
      <c r="J122" s="1050"/>
      <c r="K122" s="83">
        <f t="shared" ref="K122:W122" si="18">SUM(K117:K121)</f>
        <v>0</v>
      </c>
      <c r="L122" s="83">
        <f t="shared" si="18"/>
        <v>0</v>
      </c>
      <c r="M122" s="83">
        <f t="shared" si="18"/>
        <v>0</v>
      </c>
      <c r="N122" s="83">
        <f t="shared" si="18"/>
        <v>0</v>
      </c>
      <c r="O122" s="83">
        <f t="shared" si="18"/>
        <v>0</v>
      </c>
      <c r="P122" s="83">
        <f t="shared" si="18"/>
        <v>0</v>
      </c>
      <c r="Q122" s="83">
        <f t="shared" si="18"/>
        <v>0</v>
      </c>
      <c r="R122" s="83">
        <f t="shared" si="18"/>
        <v>0</v>
      </c>
      <c r="S122" s="83">
        <f t="shared" si="18"/>
        <v>0</v>
      </c>
      <c r="T122" s="83">
        <f t="shared" si="18"/>
        <v>0</v>
      </c>
      <c r="U122" s="83">
        <f t="shared" si="18"/>
        <v>0</v>
      </c>
      <c r="V122" s="128">
        <f t="shared" si="18"/>
        <v>0</v>
      </c>
      <c r="W122" s="84">
        <f t="shared" si="18"/>
        <v>0</v>
      </c>
    </row>
    <row r="123" spans="2:25" ht="6.75" customHeight="1" x14ac:dyDescent="0.25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</row>
    <row r="124" spans="2:25" ht="14.25" customHeight="1" thickBot="1" x14ac:dyDescent="0.35">
      <c r="B124" s="112" t="s">
        <v>901</v>
      </c>
      <c r="C124" s="112"/>
      <c r="D124" s="112"/>
      <c r="E124" s="112"/>
      <c r="F124" s="112"/>
      <c r="G124" s="39"/>
      <c r="H124" s="39"/>
      <c r="I124" s="39"/>
      <c r="J124" s="39"/>
      <c r="K124" s="39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</row>
    <row r="125" spans="2:25" ht="21" customHeight="1" thickBot="1" x14ac:dyDescent="0.3">
      <c r="B125" s="1051" t="s">
        <v>902</v>
      </c>
      <c r="C125" s="1051"/>
      <c r="D125" s="114" t="e">
        <f>IF(D109=0,"",SUM(G109:H109)/D109*100)</f>
        <v>#N/A</v>
      </c>
      <c r="E125" s="113" t="s">
        <v>903</v>
      </c>
      <c r="F125" s="115" t="e">
        <f>IF(SUM(D110:D113)=0,"",(SUM(G110:H113)/SUM(D110:D113)*100))</f>
        <v>#N/A</v>
      </c>
      <c r="G125" s="39"/>
      <c r="H125" s="39"/>
      <c r="I125" s="39"/>
      <c r="J125" s="39"/>
      <c r="K125" s="39"/>
      <c r="L125" s="97" t="s">
        <v>835</v>
      </c>
      <c r="M125" s="59"/>
      <c r="N125" s="98"/>
      <c r="O125" s="1052"/>
      <c r="P125" s="1052"/>
      <c r="Q125" s="1052"/>
      <c r="R125" s="1052"/>
      <c r="S125" s="1052"/>
      <c r="T125" s="1052"/>
      <c r="U125" s="1052"/>
      <c r="V125" s="1052"/>
      <c r="W125" s="96"/>
    </row>
    <row r="126" spans="2:25" ht="11.25" customHeight="1" x14ac:dyDescent="0.25"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99"/>
      <c r="M126" s="98"/>
      <c r="N126" s="98"/>
      <c r="O126" s="1052"/>
      <c r="P126" s="1052"/>
      <c r="Q126" s="1052"/>
      <c r="R126" s="1052"/>
      <c r="S126" s="1052"/>
      <c r="T126" s="1052"/>
      <c r="U126" s="1052"/>
      <c r="V126" s="1052"/>
      <c r="W126" s="96"/>
    </row>
    <row r="127" spans="2:25" ht="15.75" customHeight="1" x14ac:dyDescent="0.25"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99"/>
      <c r="M127" s="98"/>
      <c r="N127" s="98"/>
      <c r="O127" s="1052"/>
      <c r="P127" s="1052"/>
      <c r="Q127" s="1052"/>
      <c r="R127" s="1052"/>
      <c r="S127" s="1052"/>
      <c r="T127" s="1052"/>
      <c r="U127" s="1052"/>
      <c r="V127" s="1052"/>
      <c r="W127" s="96"/>
    </row>
    <row r="128" spans="2:25" s="52" customFormat="1" ht="8.25" customHeight="1" x14ac:dyDescent="0.25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100"/>
      <c r="M128" s="100"/>
      <c r="N128" s="100"/>
      <c r="O128" s="1052"/>
      <c r="P128" s="1052"/>
      <c r="Q128" s="1052"/>
      <c r="R128" s="1052"/>
      <c r="S128" s="1052"/>
      <c r="T128" s="1052"/>
      <c r="U128" s="1052"/>
      <c r="V128" s="1052"/>
      <c r="W128" s="96"/>
    </row>
    <row r="129" spans="1:24" s="52" customFormat="1" ht="8.25" customHeight="1" thickBot="1" x14ac:dyDescent="0.3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100"/>
      <c r="M129" s="100"/>
      <c r="N129" s="100"/>
      <c r="O129" s="100"/>
      <c r="P129" s="100"/>
      <c r="Q129" s="101"/>
      <c r="R129" s="101"/>
      <c r="S129" s="101"/>
      <c r="T129" s="101"/>
      <c r="U129" s="101"/>
      <c r="V129" s="102"/>
      <c r="W129" s="96"/>
    </row>
    <row r="130" spans="1:24" ht="16.5" customHeight="1" thickBot="1" x14ac:dyDescent="0.3">
      <c r="A130" s="36"/>
      <c r="B130" s="60" t="s">
        <v>786</v>
      </c>
      <c r="C130" s="61"/>
      <c r="D130" s="61"/>
      <c r="E130" s="62"/>
      <c r="F130" s="62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1"/>
      <c r="V130" s="61"/>
      <c r="W130" s="64" t="s">
        <v>893</v>
      </c>
    </row>
    <row r="131" spans="1:24" ht="12.75" customHeight="1" x14ac:dyDescent="0.25">
      <c r="B131" s="864" t="s">
        <v>788</v>
      </c>
      <c r="C131" s="864"/>
      <c r="D131" s="864"/>
      <c r="E131" s="864"/>
      <c r="F131" s="864"/>
      <c r="G131" s="864"/>
      <c r="H131" s="864"/>
      <c r="I131" s="864"/>
      <c r="J131" s="864"/>
      <c r="K131" s="864"/>
      <c r="L131" s="864"/>
      <c r="M131" s="864"/>
      <c r="N131" s="864"/>
      <c r="O131" s="864"/>
      <c r="P131" s="864"/>
      <c r="Q131" s="864"/>
      <c r="R131" s="864"/>
      <c r="S131" s="864"/>
      <c r="T131" s="864"/>
      <c r="U131" s="864"/>
      <c r="V131" s="864"/>
      <c r="W131" s="864"/>
    </row>
    <row r="132" spans="1:24" ht="12.75" customHeight="1" thickBot="1" x14ac:dyDescent="0.3">
      <c r="B132" s="866" t="s">
        <v>894</v>
      </c>
      <c r="C132" s="866"/>
      <c r="D132" s="866"/>
      <c r="E132" s="866"/>
      <c r="F132" s="866"/>
      <c r="G132" s="866"/>
      <c r="H132" s="866"/>
      <c r="I132" s="866"/>
      <c r="J132" s="866"/>
      <c r="K132" s="866"/>
      <c r="L132" s="866"/>
      <c r="M132" s="866"/>
      <c r="N132" s="866"/>
      <c r="O132" s="865"/>
      <c r="P132" s="865"/>
      <c r="Q132" s="865"/>
      <c r="R132" s="865"/>
      <c r="S132" s="865"/>
      <c r="T132" s="865"/>
      <c r="U132" s="865"/>
      <c r="V132" s="865"/>
      <c r="W132" s="865"/>
    </row>
    <row r="133" spans="1:24" s="41" customFormat="1" ht="17.25" customHeight="1" x14ac:dyDescent="0.2">
      <c r="B133" s="904" t="s">
        <v>790</v>
      </c>
      <c r="C133" s="904"/>
      <c r="D133" s="1072">
        <f>IF(F134=0,"",$D$5)</f>
        <v>0</v>
      </c>
      <c r="E133" s="1072"/>
      <c r="F133" s="1072"/>
      <c r="G133" s="1072"/>
      <c r="H133" s="1073"/>
      <c r="I133" s="903"/>
      <c r="J133" s="903"/>
      <c r="K133" s="903"/>
      <c r="L133" s="903"/>
      <c r="M133" s="903"/>
      <c r="N133" s="904"/>
      <c r="O133" s="886" t="s">
        <v>792</v>
      </c>
      <c r="P133" s="887"/>
      <c r="Q133" s="887"/>
      <c r="R133" s="887"/>
      <c r="S133" s="887"/>
      <c r="T133" s="905" t="str">
        <f>IF(Menu!E13="","",Menu!E13)</f>
        <v/>
      </c>
      <c r="U133" s="905"/>
      <c r="V133" s="905"/>
      <c r="W133" s="906"/>
    </row>
    <row r="134" spans="1:24" s="41" customFormat="1" ht="17.25" customHeight="1" thickBot="1" x14ac:dyDescent="0.25">
      <c r="A134" s="41" t="str">
        <f>IF(F134=0,"",$D$133&amp;" "&amp;$F$134)</f>
        <v xml:space="preserve">0 </v>
      </c>
      <c r="B134" s="911" t="s">
        <v>793</v>
      </c>
      <c r="C134" s="911"/>
      <c r="D134" s="911"/>
      <c r="E134" s="911"/>
      <c r="F134" s="912" t="str">
        <f>+Menu!B13</f>
        <v/>
      </c>
      <c r="G134" s="912"/>
      <c r="H134" s="912"/>
      <c r="I134" s="1070" t="s">
        <v>791</v>
      </c>
      <c r="J134" s="1070"/>
      <c r="K134" s="1070"/>
      <c r="L134" s="1070"/>
      <c r="M134" s="1070"/>
      <c r="N134" s="1071"/>
      <c r="O134" s="306" t="s">
        <v>973</v>
      </c>
      <c r="P134" s="67"/>
      <c r="Q134" s="67"/>
      <c r="R134" s="68"/>
      <c r="S134" s="68"/>
      <c r="T134" s="68"/>
      <c r="U134" s="68"/>
      <c r="V134" s="68"/>
      <c r="W134" s="69"/>
    </row>
    <row r="135" spans="1:24" s="41" customFormat="1" ht="17.25" customHeight="1" thickBot="1" x14ac:dyDescent="0.25">
      <c r="B135" s="103" t="s">
        <v>795</v>
      </c>
      <c r="C135" s="71"/>
      <c r="D135" s="71"/>
      <c r="E135" s="71"/>
      <c r="F135" s="71"/>
      <c r="G135" s="71"/>
      <c r="H135" s="104"/>
      <c r="I135" s="105" t="str">
        <f>+I7</f>
        <v>2nd</v>
      </c>
      <c r="J135" s="914" t="s">
        <v>866</v>
      </c>
      <c r="K135" s="914"/>
      <c r="L135" s="105">
        <f>+L7</f>
        <v>2022</v>
      </c>
      <c r="M135" s="915" t="s">
        <v>6</v>
      </c>
      <c r="N135" s="916"/>
      <c r="O135" s="920">
        <f>+Menu!F13</f>
        <v>0</v>
      </c>
      <c r="P135" s="921"/>
      <c r="Q135" s="921"/>
      <c r="R135" s="921"/>
      <c r="S135" s="921"/>
      <c r="T135" s="921"/>
      <c r="U135" s="921"/>
      <c r="V135" s="921"/>
      <c r="W135" s="913"/>
    </row>
    <row r="136" spans="1:24" s="41" customFormat="1" ht="17.25" customHeight="1" x14ac:dyDescent="0.2">
      <c r="B136" s="1064">
        <f>+Menu!D13</f>
        <v>0</v>
      </c>
      <c r="C136" s="921"/>
      <c r="D136" s="921"/>
      <c r="E136" s="921"/>
      <c r="F136" s="921"/>
      <c r="G136" s="921"/>
      <c r="H136" s="912"/>
      <c r="I136" s="926"/>
      <c r="J136" s="926"/>
      <c r="K136" s="926"/>
      <c r="L136" s="926"/>
      <c r="M136" s="926"/>
      <c r="N136" s="911"/>
      <c r="O136" s="920">
        <f>+Menu!G13</f>
        <v>0</v>
      </c>
      <c r="P136" s="921"/>
      <c r="Q136" s="921"/>
      <c r="R136" s="921"/>
      <c r="S136" s="921"/>
      <c r="T136" s="921"/>
      <c r="U136" s="921"/>
      <c r="V136" s="921"/>
      <c r="W136" s="913"/>
    </row>
    <row r="137" spans="1:24" s="41" customFormat="1" ht="17.25" customHeight="1" thickBot="1" x14ac:dyDescent="0.25">
      <c r="B137" s="1065"/>
      <c r="C137" s="1066"/>
      <c r="D137" s="1066"/>
      <c r="E137" s="1066"/>
      <c r="F137" s="1066"/>
      <c r="G137" s="1066"/>
      <c r="H137" s="1067"/>
      <c r="I137" s="928"/>
      <c r="J137" s="928"/>
      <c r="K137" s="928"/>
      <c r="L137" s="928"/>
      <c r="M137" s="1068"/>
      <c r="N137" s="1069"/>
      <c r="O137" s="907"/>
      <c r="P137" s="908"/>
      <c r="Q137" s="908"/>
      <c r="R137" s="908"/>
      <c r="S137" s="908"/>
      <c r="T137" s="908"/>
      <c r="U137" s="908"/>
      <c r="V137" s="908"/>
      <c r="W137" s="909"/>
      <c r="X137" s="73"/>
    </row>
    <row r="138" spans="1:24" ht="6.75" customHeight="1" thickBot="1" x14ac:dyDescent="0.3"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61"/>
      <c r="U138" s="61"/>
      <c r="V138" s="61"/>
      <c r="W138" s="61"/>
    </row>
    <row r="139" spans="1:24" ht="39" customHeight="1" thickBot="1" x14ac:dyDescent="0.3">
      <c r="B139" s="1060" t="s">
        <v>895</v>
      </c>
      <c r="C139" s="1060"/>
      <c r="D139" s="1060"/>
      <c r="E139" s="1061" t="s">
        <v>870</v>
      </c>
      <c r="F139" s="1061"/>
      <c r="G139" s="1062" t="s">
        <v>896</v>
      </c>
      <c r="H139" s="1062"/>
      <c r="I139" s="1057" t="s">
        <v>897</v>
      </c>
      <c r="J139" s="1057"/>
      <c r="K139" s="1057" t="s">
        <v>871</v>
      </c>
      <c r="L139" s="1057"/>
      <c r="M139" s="1063" t="s">
        <v>898</v>
      </c>
      <c r="N139" s="1063"/>
      <c r="O139" s="1057" t="s">
        <v>899</v>
      </c>
      <c r="P139" s="1057"/>
      <c r="Q139" s="1057" t="s">
        <v>872</v>
      </c>
      <c r="R139" s="1057"/>
      <c r="S139" s="1057" t="s">
        <v>873</v>
      </c>
      <c r="T139" s="1057"/>
      <c r="U139" s="1058" t="s">
        <v>900</v>
      </c>
      <c r="V139" s="1058"/>
      <c r="W139" s="1058"/>
    </row>
    <row r="140" spans="1:24" ht="25.5" customHeight="1" thickBot="1" x14ac:dyDescent="0.3">
      <c r="B140" s="75" t="s">
        <v>823</v>
      </c>
      <c r="C140" s="76" t="s">
        <v>824</v>
      </c>
      <c r="D140" s="77" t="s">
        <v>874</v>
      </c>
      <c r="E140" s="954" t="s">
        <v>875</v>
      </c>
      <c r="F140" s="976"/>
      <c r="G140" s="130" t="s">
        <v>823</v>
      </c>
      <c r="H140" s="131" t="s">
        <v>824</v>
      </c>
      <c r="I140" s="131" t="s">
        <v>823</v>
      </c>
      <c r="J140" s="131" t="s">
        <v>824</v>
      </c>
      <c r="K140" s="131" t="s">
        <v>823</v>
      </c>
      <c r="L140" s="131" t="s">
        <v>824</v>
      </c>
      <c r="M140" s="131" t="s">
        <v>823</v>
      </c>
      <c r="N140" s="131" t="s">
        <v>824</v>
      </c>
      <c r="O140" s="131" t="s">
        <v>823</v>
      </c>
      <c r="P140" s="131" t="s">
        <v>824</v>
      </c>
      <c r="Q140" s="131" t="s">
        <v>823</v>
      </c>
      <c r="R140" s="131" t="s">
        <v>824</v>
      </c>
      <c r="S140" s="131" t="s">
        <v>823</v>
      </c>
      <c r="T140" s="131" t="s">
        <v>824</v>
      </c>
      <c r="U140" s="131" t="s">
        <v>823</v>
      </c>
      <c r="V140" s="131" t="s">
        <v>824</v>
      </c>
      <c r="W140" s="132" t="s">
        <v>825</v>
      </c>
    </row>
    <row r="141" spans="1:24" ht="18" customHeight="1" thickBot="1" x14ac:dyDescent="0.3">
      <c r="B141" s="341" t="e">
        <f>IF($A$134="",0,VLOOKUP($A$134,$C$1509:$M$2398,2,FALSE))</f>
        <v>#N/A</v>
      </c>
      <c r="C141" s="342" t="e">
        <f>IF($A$134="",0,VLOOKUP($A$134,$R$1509:$AC$2407,2,FALSE))</f>
        <v>#N/A</v>
      </c>
      <c r="D141" s="78" t="e">
        <f>SUM(B141:C141)</f>
        <v>#N/A</v>
      </c>
      <c r="E141" s="933" t="s">
        <v>876</v>
      </c>
      <c r="F141" s="934"/>
      <c r="G141" s="288"/>
      <c r="H141" s="283"/>
      <c r="I141" s="289"/>
      <c r="J141" s="283"/>
      <c r="K141" s="283"/>
      <c r="L141" s="283"/>
      <c r="M141" s="444"/>
      <c r="N141" s="444"/>
      <c r="O141" s="283"/>
      <c r="P141" s="283"/>
      <c r="Q141" s="283"/>
      <c r="R141" s="283"/>
      <c r="S141" s="283"/>
      <c r="T141" s="283"/>
      <c r="U141" s="128">
        <f t="shared" ref="U141:V145" si="19">+G141+I141+K141+M141+O141+Q141+S141</f>
        <v>0</v>
      </c>
      <c r="V141" s="128">
        <f t="shared" si="19"/>
        <v>0</v>
      </c>
      <c r="W141" s="122">
        <f>SUM(U141:V141)</f>
        <v>0</v>
      </c>
    </row>
    <row r="142" spans="1:24" ht="18" customHeight="1" thickBot="1" x14ac:dyDescent="0.3">
      <c r="B142" s="343" t="e">
        <f>IF($A$134="",0,VLOOKUP($A$134,$C$1509:$M$2398,3,FALSE))</f>
        <v>#N/A</v>
      </c>
      <c r="C142" s="312" t="e">
        <f>IF($A$134="",0,VLOOKUP($A$134,$R$1509:$AC$2407,3,FALSE))</f>
        <v>#N/A</v>
      </c>
      <c r="D142" s="80" t="e">
        <f>SUM(B142:C142)</f>
        <v>#N/A</v>
      </c>
      <c r="E142" s="944" t="s">
        <v>877</v>
      </c>
      <c r="F142" s="891"/>
      <c r="G142" s="305"/>
      <c r="H142" s="304"/>
      <c r="I142" s="107"/>
      <c r="J142" s="107"/>
      <c r="K142" s="107"/>
      <c r="L142" s="107"/>
      <c r="M142" s="443"/>
      <c r="N142" s="443"/>
      <c r="O142" s="107"/>
      <c r="P142" s="107"/>
      <c r="Q142" s="107"/>
      <c r="R142" s="107"/>
      <c r="S142" s="107"/>
      <c r="T142" s="107"/>
      <c r="U142" s="121">
        <f t="shared" si="19"/>
        <v>0</v>
      </c>
      <c r="V142" s="128">
        <f t="shared" si="19"/>
        <v>0</v>
      </c>
      <c r="W142" s="123">
        <f>SUM(U142:V142)</f>
        <v>0</v>
      </c>
    </row>
    <row r="143" spans="1:24" ht="18" customHeight="1" thickBot="1" x14ac:dyDescent="0.3">
      <c r="B143" s="343" t="e">
        <f>IF($A$134="",0,VLOOKUP($A$134,$C$1509:$M$2398,4,FALSE))</f>
        <v>#N/A</v>
      </c>
      <c r="C143" s="312" t="e">
        <f>IF($A$134="",0,VLOOKUP($A$134,$R$1509:$AC$2407,4,FALSE))</f>
        <v>#N/A</v>
      </c>
      <c r="D143" s="80" t="e">
        <f>SUM(B143:C143)</f>
        <v>#N/A</v>
      </c>
      <c r="E143" s="944" t="s">
        <v>878</v>
      </c>
      <c r="F143" s="891"/>
      <c r="G143" s="305"/>
      <c r="H143" s="304"/>
      <c r="I143" s="107"/>
      <c r="J143" s="107"/>
      <c r="K143" s="107"/>
      <c r="L143" s="107"/>
      <c r="M143" s="443"/>
      <c r="N143" s="443"/>
      <c r="O143" s="107"/>
      <c r="P143" s="107"/>
      <c r="Q143" s="107"/>
      <c r="R143" s="107"/>
      <c r="S143" s="107"/>
      <c r="T143" s="107"/>
      <c r="U143" s="121">
        <f t="shared" si="19"/>
        <v>0</v>
      </c>
      <c r="V143" s="128">
        <f t="shared" si="19"/>
        <v>0</v>
      </c>
      <c r="W143" s="123">
        <f>SUM(U143:V143)</f>
        <v>0</v>
      </c>
    </row>
    <row r="144" spans="1:24" ht="18" customHeight="1" thickBot="1" x14ac:dyDescent="0.3">
      <c r="B144" s="343" t="e">
        <f>IF($A$134="",0,VLOOKUP($A$134,$C$1509:$M$2398,5,FALSE))</f>
        <v>#N/A</v>
      </c>
      <c r="C144" s="312" t="e">
        <f>IF($A$134="",0,VLOOKUP($A$134,$R$1509:$AC$2407,5,FALSE))</f>
        <v>#N/A</v>
      </c>
      <c r="D144" s="80" t="e">
        <f>SUM(B144:C144)</f>
        <v>#N/A</v>
      </c>
      <c r="E144" s="944" t="s">
        <v>879</v>
      </c>
      <c r="F144" s="891"/>
      <c r="G144" s="305"/>
      <c r="H144" s="304"/>
      <c r="I144" s="360"/>
      <c r="J144" s="107"/>
      <c r="K144" s="107"/>
      <c r="L144" s="107"/>
      <c r="M144" s="443"/>
      <c r="N144" s="443"/>
      <c r="O144" s="107"/>
      <c r="P144" s="107"/>
      <c r="Q144" s="107"/>
      <c r="R144" s="107"/>
      <c r="S144" s="107"/>
      <c r="T144" s="107"/>
      <c r="U144" s="121">
        <f t="shared" si="19"/>
        <v>0</v>
      </c>
      <c r="V144" s="128">
        <f t="shared" si="19"/>
        <v>0</v>
      </c>
      <c r="W144" s="123">
        <f>SUM(U144:V144)</f>
        <v>0</v>
      </c>
    </row>
    <row r="145" spans="2:25" ht="18" customHeight="1" thickBot="1" x14ac:dyDescent="0.3">
      <c r="B145" s="345" t="e">
        <f>IF($A$134="",0,VLOOKUP($A$134,$C$1509:$M$2398,6,FALSE))</f>
        <v>#N/A</v>
      </c>
      <c r="C145" s="346" t="e">
        <f>IF($A$134="",0,VLOOKUP($A$134,$R$1509:$AC$2407,6,FALSE))</f>
        <v>#N/A</v>
      </c>
      <c r="D145" s="81" t="e">
        <f>SUM(B145:C145)</f>
        <v>#N/A</v>
      </c>
      <c r="E145" s="945" t="s">
        <v>880</v>
      </c>
      <c r="F145" s="946"/>
      <c r="G145" s="445"/>
      <c r="H145" s="446"/>
      <c r="I145" s="287"/>
      <c r="J145" s="287"/>
      <c r="K145" s="287"/>
      <c r="L145" s="287"/>
      <c r="M145" s="447"/>
      <c r="N145" s="447"/>
      <c r="O145" s="287"/>
      <c r="P145" s="287"/>
      <c r="Q145" s="287"/>
      <c r="R145" s="287"/>
      <c r="S145" s="287"/>
      <c r="T145" s="287"/>
      <c r="U145" s="364">
        <f t="shared" si="19"/>
        <v>0</v>
      </c>
      <c r="V145" s="128">
        <f t="shared" si="19"/>
        <v>0</v>
      </c>
      <c r="W145" s="365">
        <f>SUM(U145:V145)</f>
        <v>0</v>
      </c>
    </row>
    <row r="146" spans="2:25" ht="21" customHeight="1" thickBot="1" x14ac:dyDescent="0.3">
      <c r="B146" s="82" t="e">
        <f>SUM(B141:B145)</f>
        <v>#N/A</v>
      </c>
      <c r="C146" s="83" t="e">
        <f>SUM(C141:C145)</f>
        <v>#N/A</v>
      </c>
      <c r="D146" s="84" t="e">
        <f>SUM(D141:D145)</f>
        <v>#N/A</v>
      </c>
      <c r="E146" s="947" t="s">
        <v>881</v>
      </c>
      <c r="F146" s="948"/>
      <c r="G146" s="82">
        <f t="shared" ref="G146:L146" si="20">SUM(G141:G145)</f>
        <v>0</v>
      </c>
      <c r="H146" s="83">
        <f t="shared" si="20"/>
        <v>0</v>
      </c>
      <c r="I146" s="83">
        <f t="shared" si="20"/>
        <v>0</v>
      </c>
      <c r="J146" s="83">
        <f t="shared" si="20"/>
        <v>0</v>
      </c>
      <c r="K146" s="83">
        <f t="shared" si="20"/>
        <v>0</v>
      </c>
      <c r="L146" s="83">
        <f t="shared" si="20"/>
        <v>0</v>
      </c>
      <c r="M146" s="1050"/>
      <c r="N146" s="1050"/>
      <c r="O146" s="83">
        <f t="shared" ref="O146:T146" si="21">SUM(O141:O145)</f>
        <v>0</v>
      </c>
      <c r="P146" s="83">
        <f t="shared" si="21"/>
        <v>0</v>
      </c>
      <c r="Q146" s="83">
        <f t="shared" si="21"/>
        <v>0</v>
      </c>
      <c r="R146" s="83">
        <f t="shared" si="21"/>
        <v>0</v>
      </c>
      <c r="S146" s="83">
        <f t="shared" si="21"/>
        <v>0</v>
      </c>
      <c r="T146" s="83">
        <f t="shared" si="21"/>
        <v>0</v>
      </c>
      <c r="U146" s="83">
        <f>SUM(U141:U145)</f>
        <v>0</v>
      </c>
      <c r="V146" s="128">
        <f>SUM(V141:V145)</f>
        <v>0</v>
      </c>
      <c r="W146" s="84">
        <f>SUM(W141:W145)</f>
        <v>0</v>
      </c>
      <c r="Y146" s="87"/>
    </row>
    <row r="147" spans="2:25" ht="6.75" customHeight="1" thickBot="1" x14ac:dyDescent="0.3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</row>
    <row r="148" spans="2:25" ht="25.5" customHeight="1" thickBot="1" x14ac:dyDescent="0.3">
      <c r="B148" s="75" t="s">
        <v>823</v>
      </c>
      <c r="C148" s="76" t="s">
        <v>824</v>
      </c>
      <c r="D148" s="77" t="s">
        <v>874</v>
      </c>
      <c r="E148" s="949" t="s">
        <v>882</v>
      </c>
      <c r="F148" s="949"/>
      <c r="G148" s="108" t="s">
        <v>823</v>
      </c>
      <c r="H148" s="109" t="s">
        <v>824</v>
      </c>
      <c r="I148" s="109" t="s">
        <v>823</v>
      </c>
      <c r="J148" s="109" t="s">
        <v>824</v>
      </c>
      <c r="K148" s="109" t="s">
        <v>823</v>
      </c>
      <c r="L148" s="109" t="s">
        <v>824</v>
      </c>
      <c r="M148" s="109" t="s">
        <v>823</v>
      </c>
      <c r="N148" s="109" t="s">
        <v>824</v>
      </c>
      <c r="O148" s="109" t="s">
        <v>823</v>
      </c>
      <c r="P148" s="109" t="s">
        <v>824</v>
      </c>
      <c r="Q148" s="109" t="s">
        <v>823</v>
      </c>
      <c r="R148" s="109" t="s">
        <v>824</v>
      </c>
      <c r="S148" s="109" t="s">
        <v>823</v>
      </c>
      <c r="T148" s="109" t="s">
        <v>824</v>
      </c>
      <c r="U148" s="109" t="s">
        <v>823</v>
      </c>
      <c r="V148" s="109" t="s">
        <v>824</v>
      </c>
      <c r="W148" s="110" t="s">
        <v>825</v>
      </c>
    </row>
    <row r="149" spans="2:25" ht="18" customHeight="1" thickBot="1" x14ac:dyDescent="0.3">
      <c r="B149" s="341" t="e">
        <f>IF($A$134="",0,VLOOKUP($A$134,$C$1509:$M$2398,7,FALSE))</f>
        <v>#N/A</v>
      </c>
      <c r="C149" s="342" t="e">
        <f>IF($A$134="",0,VLOOKUP($A$134,$R$1509:$AC$2407,7,FALSE))</f>
        <v>#N/A</v>
      </c>
      <c r="D149" s="88" t="e">
        <f>SUM(B149:C149)</f>
        <v>#N/A</v>
      </c>
      <c r="E149" s="934" t="s">
        <v>883</v>
      </c>
      <c r="F149" s="934"/>
      <c r="G149" s="449"/>
      <c r="H149" s="450"/>
      <c r="I149" s="444"/>
      <c r="J149" s="444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128">
        <f t="shared" ref="U149:V153" si="22">+G149+I149+K149+M149+O149+Q149+S149</f>
        <v>0</v>
      </c>
      <c r="V149" s="128">
        <f t="shared" si="22"/>
        <v>0</v>
      </c>
      <c r="W149" s="122">
        <f>SUM(U149:V149)</f>
        <v>0</v>
      </c>
    </row>
    <row r="150" spans="2:25" ht="18" customHeight="1" thickBot="1" x14ac:dyDescent="0.3">
      <c r="B150" s="343" t="e">
        <f>IF($A$134="",0,VLOOKUP($A$134,$C$1509:$M$2398,8,FALSE))</f>
        <v>#N/A</v>
      </c>
      <c r="C150" s="312" t="e">
        <f>IF($A$134="",0,VLOOKUP($A$134,$R$1509:$AC$2407,8,FALSE))</f>
        <v>#N/A</v>
      </c>
      <c r="D150" s="80" t="e">
        <f>SUM(B150:C150)</f>
        <v>#N/A</v>
      </c>
      <c r="E150" s="891" t="s">
        <v>884</v>
      </c>
      <c r="F150" s="891"/>
      <c r="G150" s="305"/>
      <c r="H150" s="304"/>
      <c r="I150" s="443"/>
      <c r="J150" s="443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21">
        <f t="shared" si="22"/>
        <v>0</v>
      </c>
      <c r="V150" s="128">
        <f t="shared" si="22"/>
        <v>0</v>
      </c>
      <c r="W150" s="123">
        <f>SUM(U150:V150)</f>
        <v>0</v>
      </c>
    </row>
    <row r="151" spans="2:25" ht="18" customHeight="1" thickBot="1" x14ac:dyDescent="0.3">
      <c r="B151" s="343" t="e">
        <f>IF($A$134="",0,VLOOKUP($A$134,$C$1509:$M$2398,9,FALSE))</f>
        <v>#N/A</v>
      </c>
      <c r="C151" s="312" t="e">
        <f>IF($A$134="",0,VLOOKUP($A$134,$R$1509:$AC$2407,9,FALSE))</f>
        <v>#N/A</v>
      </c>
      <c r="D151" s="80" t="e">
        <f>SUM(B151:C151)</f>
        <v>#N/A</v>
      </c>
      <c r="E151" s="891" t="s">
        <v>885</v>
      </c>
      <c r="F151" s="891"/>
      <c r="G151" s="305"/>
      <c r="H151" s="304"/>
      <c r="I151" s="443"/>
      <c r="J151" s="443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21">
        <f t="shared" si="22"/>
        <v>0</v>
      </c>
      <c r="V151" s="128">
        <f t="shared" si="22"/>
        <v>0</v>
      </c>
      <c r="W151" s="123">
        <f>SUM(U151:V151)</f>
        <v>0</v>
      </c>
    </row>
    <row r="152" spans="2:25" ht="18" customHeight="1" thickBot="1" x14ac:dyDescent="0.3">
      <c r="B152" s="343" t="e">
        <f>IF($A$134="",0,VLOOKUP($A$134,$C$1509:$M$2398,10,FALSE))</f>
        <v>#N/A</v>
      </c>
      <c r="C152" s="312" t="e">
        <f>IF($A$134="",0,VLOOKUP($A$134,$R$1509:$AC$2407,10,FALSE))</f>
        <v>#N/A</v>
      </c>
      <c r="D152" s="80" t="e">
        <f>SUM(B152:C152)</f>
        <v>#N/A</v>
      </c>
      <c r="E152" s="891" t="s">
        <v>886</v>
      </c>
      <c r="F152" s="891"/>
      <c r="G152" s="305"/>
      <c r="H152" s="304"/>
      <c r="I152" s="443"/>
      <c r="J152" s="443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21">
        <f t="shared" si="22"/>
        <v>0</v>
      </c>
      <c r="V152" s="128">
        <f t="shared" si="22"/>
        <v>0</v>
      </c>
      <c r="W152" s="123">
        <f>SUM(U152:V152)</f>
        <v>0</v>
      </c>
    </row>
    <row r="153" spans="2:25" ht="18" customHeight="1" thickBot="1" x14ac:dyDescent="0.3">
      <c r="B153" s="345" t="e">
        <f>IF($A$134="",0,VLOOKUP($A$134,$C$1509:$M$2398,11,FALSE))</f>
        <v>#N/A</v>
      </c>
      <c r="C153" s="346" t="e">
        <f>IF($A$134="",0,VLOOKUP($A$134,$R$1509:$AC$2407,11,FALSE))</f>
        <v>#N/A</v>
      </c>
      <c r="D153" s="90" t="e">
        <f>SUM(B153:C153)</f>
        <v>#N/A</v>
      </c>
      <c r="E153" s="946" t="s">
        <v>887</v>
      </c>
      <c r="F153" s="946"/>
      <c r="G153" s="445"/>
      <c r="H153" s="446"/>
      <c r="I153" s="447"/>
      <c r="J153" s="44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364">
        <f t="shared" si="22"/>
        <v>0</v>
      </c>
      <c r="V153" s="128">
        <f t="shared" si="22"/>
        <v>0</v>
      </c>
      <c r="W153" s="365">
        <f>SUM(U153:V153)</f>
        <v>0</v>
      </c>
    </row>
    <row r="154" spans="2:25" ht="21" customHeight="1" thickBot="1" x14ac:dyDescent="0.3">
      <c r="B154" s="91" t="e">
        <f>SUM(B149:B153)</f>
        <v>#N/A</v>
      </c>
      <c r="C154" s="92" t="e">
        <f>SUM(C149:C153)</f>
        <v>#N/A</v>
      </c>
      <c r="D154" s="93" t="e">
        <f>SUM(D149:D153)</f>
        <v>#N/A</v>
      </c>
      <c r="E154" s="951" t="s">
        <v>888</v>
      </c>
      <c r="F154" s="948"/>
      <c r="G154" s="82">
        <f>SUM(G149:G153)</f>
        <v>0</v>
      </c>
      <c r="H154" s="83">
        <f>SUM(H149:H153)</f>
        <v>0</v>
      </c>
      <c r="I154" s="1050"/>
      <c r="J154" s="1050"/>
      <c r="K154" s="83">
        <f t="shared" ref="K154:W154" si="23">SUM(K149:K153)</f>
        <v>0</v>
      </c>
      <c r="L154" s="83">
        <f t="shared" si="23"/>
        <v>0</v>
      </c>
      <c r="M154" s="83">
        <f t="shared" si="23"/>
        <v>0</v>
      </c>
      <c r="N154" s="83">
        <f t="shared" si="23"/>
        <v>0</v>
      </c>
      <c r="O154" s="83">
        <f t="shared" si="23"/>
        <v>0</v>
      </c>
      <c r="P154" s="83">
        <f t="shared" si="23"/>
        <v>0</v>
      </c>
      <c r="Q154" s="83">
        <f t="shared" si="23"/>
        <v>0</v>
      </c>
      <c r="R154" s="83">
        <f t="shared" si="23"/>
        <v>0</v>
      </c>
      <c r="S154" s="83">
        <f t="shared" si="23"/>
        <v>0</v>
      </c>
      <c r="T154" s="83">
        <f t="shared" si="23"/>
        <v>0</v>
      </c>
      <c r="U154" s="83">
        <f t="shared" si="23"/>
        <v>0</v>
      </c>
      <c r="V154" s="128">
        <f t="shared" si="23"/>
        <v>0</v>
      </c>
      <c r="W154" s="84">
        <f t="shared" si="23"/>
        <v>0</v>
      </c>
    </row>
    <row r="155" spans="2:25" ht="6.75" customHeight="1" x14ac:dyDescent="0.2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</row>
    <row r="156" spans="2:25" ht="14.25" customHeight="1" thickBot="1" x14ac:dyDescent="0.35">
      <c r="B156" s="112" t="s">
        <v>901</v>
      </c>
      <c r="C156" s="112"/>
      <c r="D156" s="112"/>
      <c r="E156" s="112"/>
      <c r="F156" s="112"/>
      <c r="G156" s="39"/>
      <c r="H156" s="39"/>
      <c r="I156" s="39"/>
      <c r="J156" s="39"/>
      <c r="K156" s="39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</row>
    <row r="157" spans="2:25" ht="21" customHeight="1" thickBot="1" x14ac:dyDescent="0.3">
      <c r="B157" s="1051" t="s">
        <v>902</v>
      </c>
      <c r="C157" s="1051"/>
      <c r="D157" s="114" t="e">
        <f>IF(D141=0,"",SUM(G141:H141)/D141*100)</f>
        <v>#N/A</v>
      </c>
      <c r="E157" s="113" t="s">
        <v>903</v>
      </c>
      <c r="F157" s="115" t="e">
        <f>IF(SUM(D142:D145)=0,"",(SUM(G142:H145)/SUM(D142:D145)*100))</f>
        <v>#N/A</v>
      </c>
      <c r="G157" s="39"/>
      <c r="H157" s="39"/>
      <c r="I157" s="39"/>
      <c r="J157" s="39"/>
      <c r="K157" s="39"/>
      <c r="L157" s="97" t="s">
        <v>835</v>
      </c>
      <c r="M157" s="59"/>
      <c r="N157" s="98"/>
      <c r="O157" s="1052"/>
      <c r="P157" s="1052"/>
      <c r="Q157" s="1052"/>
      <c r="R157" s="1052"/>
      <c r="S157" s="1052"/>
      <c r="T157" s="1052"/>
      <c r="U157" s="1052"/>
      <c r="V157" s="1052"/>
      <c r="W157" s="96"/>
    </row>
    <row r="158" spans="2:25" ht="11.25" customHeight="1" x14ac:dyDescent="0.25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99"/>
      <c r="M158" s="98"/>
      <c r="N158" s="98"/>
      <c r="O158" s="1052"/>
      <c r="P158" s="1052"/>
      <c r="Q158" s="1052"/>
      <c r="R158" s="1052"/>
      <c r="S158" s="1052"/>
      <c r="T158" s="1052"/>
      <c r="U158" s="1052"/>
      <c r="V158" s="1052"/>
      <c r="W158" s="96"/>
    </row>
    <row r="159" spans="2:25" ht="15.75" customHeight="1" x14ac:dyDescent="0.25"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99"/>
      <c r="M159" s="98"/>
      <c r="N159" s="98"/>
      <c r="O159" s="1052"/>
      <c r="P159" s="1052"/>
      <c r="Q159" s="1052"/>
      <c r="R159" s="1052"/>
      <c r="S159" s="1052"/>
      <c r="T159" s="1052"/>
      <c r="U159" s="1052"/>
      <c r="V159" s="1052"/>
      <c r="W159" s="96"/>
    </row>
    <row r="160" spans="2:25" s="52" customFormat="1" ht="8.25" customHeight="1" x14ac:dyDescent="0.25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100"/>
      <c r="M160" s="100"/>
      <c r="N160" s="100"/>
      <c r="O160" s="1052"/>
      <c r="P160" s="1052"/>
      <c r="Q160" s="1052"/>
      <c r="R160" s="1052"/>
      <c r="S160" s="1052"/>
      <c r="T160" s="1052"/>
      <c r="U160" s="1052"/>
      <c r="V160" s="1052"/>
      <c r="W160" s="96"/>
    </row>
    <row r="161" spans="1:24" s="52" customFormat="1" ht="8.25" customHeight="1" thickBot="1" x14ac:dyDescent="0.3"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100"/>
      <c r="M161" s="100"/>
      <c r="N161" s="100"/>
      <c r="O161" s="100"/>
      <c r="P161" s="100"/>
      <c r="Q161" s="101"/>
      <c r="R161" s="101"/>
      <c r="S161" s="101"/>
      <c r="T161" s="101"/>
      <c r="U161" s="101"/>
      <c r="V161" s="102"/>
      <c r="W161" s="96"/>
    </row>
    <row r="162" spans="1:24" ht="16.5" customHeight="1" thickBot="1" x14ac:dyDescent="0.3">
      <c r="A162" s="36"/>
      <c r="B162" s="60" t="s">
        <v>786</v>
      </c>
      <c r="C162" s="61"/>
      <c r="D162" s="61"/>
      <c r="E162" s="62"/>
      <c r="F162" s="62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1"/>
      <c r="V162" s="61"/>
      <c r="W162" s="64" t="s">
        <v>893</v>
      </c>
    </row>
    <row r="163" spans="1:24" ht="12.75" customHeight="1" x14ac:dyDescent="0.25">
      <c r="B163" s="864" t="s">
        <v>788</v>
      </c>
      <c r="C163" s="864"/>
      <c r="D163" s="864"/>
      <c r="E163" s="864"/>
      <c r="F163" s="864"/>
      <c r="G163" s="864"/>
      <c r="H163" s="864"/>
      <c r="I163" s="864"/>
      <c r="J163" s="864"/>
      <c r="K163" s="864"/>
      <c r="L163" s="864"/>
      <c r="M163" s="864"/>
      <c r="N163" s="864"/>
      <c r="O163" s="864"/>
      <c r="P163" s="864"/>
      <c r="Q163" s="864"/>
      <c r="R163" s="864"/>
      <c r="S163" s="864"/>
      <c r="T163" s="864"/>
      <c r="U163" s="864"/>
      <c r="V163" s="864"/>
      <c r="W163" s="864"/>
    </row>
    <row r="164" spans="1:24" ht="12.75" customHeight="1" thickBot="1" x14ac:dyDescent="0.3">
      <c r="B164" s="866" t="s">
        <v>894</v>
      </c>
      <c r="C164" s="866"/>
      <c r="D164" s="866"/>
      <c r="E164" s="866"/>
      <c r="F164" s="866"/>
      <c r="G164" s="866"/>
      <c r="H164" s="866"/>
      <c r="I164" s="866"/>
      <c r="J164" s="866"/>
      <c r="K164" s="866"/>
      <c r="L164" s="866"/>
      <c r="M164" s="866"/>
      <c r="N164" s="866"/>
      <c r="O164" s="865"/>
      <c r="P164" s="865"/>
      <c r="Q164" s="865"/>
      <c r="R164" s="865"/>
      <c r="S164" s="865"/>
      <c r="T164" s="865"/>
      <c r="U164" s="865"/>
      <c r="V164" s="865"/>
      <c r="W164" s="865"/>
    </row>
    <row r="165" spans="1:24" s="41" customFormat="1" ht="17.25" customHeight="1" x14ac:dyDescent="0.2">
      <c r="B165" s="904" t="s">
        <v>790</v>
      </c>
      <c r="C165" s="904"/>
      <c r="D165" s="1072">
        <f>IF(F166=0,"",$D$5)</f>
        <v>0</v>
      </c>
      <c r="E165" s="1072"/>
      <c r="F165" s="1072"/>
      <c r="G165" s="1072"/>
      <c r="H165" s="1073"/>
      <c r="I165" s="903"/>
      <c r="J165" s="903"/>
      <c r="K165" s="903"/>
      <c r="L165" s="903"/>
      <c r="M165" s="903"/>
      <c r="N165" s="904"/>
      <c r="O165" s="886" t="s">
        <v>792</v>
      </c>
      <c r="P165" s="887"/>
      <c r="Q165" s="887"/>
      <c r="R165" s="887"/>
      <c r="S165" s="887"/>
      <c r="T165" s="905" t="str">
        <f>IF(Menu!E14="","",Menu!E14)</f>
        <v/>
      </c>
      <c r="U165" s="905"/>
      <c r="V165" s="905"/>
      <c r="W165" s="906"/>
    </row>
    <row r="166" spans="1:24" s="41" customFormat="1" ht="17.25" customHeight="1" thickBot="1" x14ac:dyDescent="0.25">
      <c r="A166" s="41" t="str">
        <f>IF(F166=0,"",$D$165&amp;" "&amp;$F$166)</f>
        <v xml:space="preserve">0 </v>
      </c>
      <c r="B166" s="911" t="s">
        <v>793</v>
      </c>
      <c r="C166" s="911"/>
      <c r="D166" s="911"/>
      <c r="E166" s="911"/>
      <c r="F166" s="912" t="str">
        <f>+Menu!B14</f>
        <v/>
      </c>
      <c r="G166" s="912"/>
      <c r="H166" s="912"/>
      <c r="I166" s="1070" t="s">
        <v>791</v>
      </c>
      <c r="J166" s="1070"/>
      <c r="K166" s="1070"/>
      <c r="L166" s="1070"/>
      <c r="M166" s="1070"/>
      <c r="N166" s="1071"/>
      <c r="O166" s="306" t="s">
        <v>973</v>
      </c>
      <c r="P166" s="67"/>
      <c r="Q166" s="67"/>
      <c r="R166" s="68"/>
      <c r="S166" s="68"/>
      <c r="T166" s="68"/>
      <c r="U166" s="68"/>
      <c r="V166" s="68"/>
      <c r="W166" s="69"/>
    </row>
    <row r="167" spans="1:24" s="41" customFormat="1" ht="17.25" customHeight="1" thickBot="1" x14ac:dyDescent="0.25">
      <c r="B167" s="103" t="s">
        <v>795</v>
      </c>
      <c r="C167" s="71"/>
      <c r="D167" s="71"/>
      <c r="E167" s="71"/>
      <c r="F167" s="71"/>
      <c r="G167" s="71"/>
      <c r="H167" s="104"/>
      <c r="I167" s="105" t="str">
        <f>+I7</f>
        <v>2nd</v>
      </c>
      <c r="J167" s="914" t="s">
        <v>866</v>
      </c>
      <c r="K167" s="914"/>
      <c r="L167" s="105">
        <f>+L7</f>
        <v>2022</v>
      </c>
      <c r="M167" s="915" t="s">
        <v>6</v>
      </c>
      <c r="N167" s="916"/>
      <c r="O167" s="920">
        <f>+Menu!F14</f>
        <v>0</v>
      </c>
      <c r="P167" s="921"/>
      <c r="Q167" s="921"/>
      <c r="R167" s="921"/>
      <c r="S167" s="921"/>
      <c r="T167" s="921"/>
      <c r="U167" s="921"/>
      <c r="V167" s="921"/>
      <c r="W167" s="913"/>
    </row>
    <row r="168" spans="1:24" s="41" customFormat="1" ht="17.25" customHeight="1" x14ac:dyDescent="0.2">
      <c r="B168" s="1064">
        <f>+Menu!D14</f>
        <v>0</v>
      </c>
      <c r="C168" s="921"/>
      <c r="D168" s="921"/>
      <c r="E168" s="921"/>
      <c r="F168" s="921"/>
      <c r="G168" s="921"/>
      <c r="H168" s="912"/>
      <c r="I168" s="926"/>
      <c r="J168" s="926"/>
      <c r="K168" s="926"/>
      <c r="L168" s="926"/>
      <c r="M168" s="926"/>
      <c r="N168" s="911"/>
      <c r="O168" s="920">
        <f>+Menu!G14</f>
        <v>0</v>
      </c>
      <c r="P168" s="921"/>
      <c r="Q168" s="921"/>
      <c r="R168" s="921"/>
      <c r="S168" s="921"/>
      <c r="T168" s="921"/>
      <c r="U168" s="921"/>
      <c r="V168" s="921"/>
      <c r="W168" s="913"/>
    </row>
    <row r="169" spans="1:24" s="41" customFormat="1" ht="17.25" customHeight="1" thickBot="1" x14ac:dyDescent="0.25">
      <c r="B169" s="1065"/>
      <c r="C169" s="1066"/>
      <c r="D169" s="1066"/>
      <c r="E169" s="1066"/>
      <c r="F169" s="1066"/>
      <c r="G169" s="1066"/>
      <c r="H169" s="1067"/>
      <c r="I169" s="928"/>
      <c r="J169" s="928"/>
      <c r="K169" s="928"/>
      <c r="L169" s="928"/>
      <c r="M169" s="1068"/>
      <c r="N169" s="1069"/>
      <c r="O169" s="907"/>
      <c r="P169" s="908"/>
      <c r="Q169" s="908"/>
      <c r="R169" s="908"/>
      <c r="S169" s="908"/>
      <c r="T169" s="908"/>
      <c r="U169" s="908"/>
      <c r="V169" s="908"/>
      <c r="W169" s="909"/>
      <c r="X169" s="73"/>
    </row>
    <row r="170" spans="1:24" ht="6.75" customHeight="1" thickBot="1" x14ac:dyDescent="0.3"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61"/>
      <c r="U170" s="61"/>
      <c r="V170" s="61"/>
      <c r="W170" s="61"/>
    </row>
    <row r="171" spans="1:24" ht="39" customHeight="1" thickBot="1" x14ac:dyDescent="0.3">
      <c r="B171" s="1060" t="s">
        <v>895</v>
      </c>
      <c r="C171" s="1060"/>
      <c r="D171" s="1060"/>
      <c r="E171" s="1061" t="s">
        <v>870</v>
      </c>
      <c r="F171" s="1061"/>
      <c r="G171" s="1062" t="s">
        <v>896</v>
      </c>
      <c r="H171" s="1062"/>
      <c r="I171" s="1057" t="s">
        <v>897</v>
      </c>
      <c r="J171" s="1057"/>
      <c r="K171" s="1057" t="s">
        <v>871</v>
      </c>
      <c r="L171" s="1057"/>
      <c r="M171" s="1063" t="s">
        <v>898</v>
      </c>
      <c r="N171" s="1063"/>
      <c r="O171" s="1057" t="s">
        <v>899</v>
      </c>
      <c r="P171" s="1057"/>
      <c r="Q171" s="1057" t="s">
        <v>872</v>
      </c>
      <c r="R171" s="1057"/>
      <c r="S171" s="1057" t="s">
        <v>873</v>
      </c>
      <c r="T171" s="1057"/>
      <c r="U171" s="1058" t="s">
        <v>900</v>
      </c>
      <c r="V171" s="1058"/>
      <c r="W171" s="1058"/>
    </row>
    <row r="172" spans="1:24" ht="25.5" customHeight="1" thickBot="1" x14ac:dyDescent="0.3">
      <c r="B172" s="75" t="s">
        <v>823</v>
      </c>
      <c r="C172" s="76" t="s">
        <v>824</v>
      </c>
      <c r="D172" s="77" t="s">
        <v>874</v>
      </c>
      <c r="E172" s="954" t="s">
        <v>875</v>
      </c>
      <c r="F172" s="976"/>
      <c r="G172" s="130" t="s">
        <v>823</v>
      </c>
      <c r="H172" s="131" t="s">
        <v>824</v>
      </c>
      <c r="I172" s="131" t="s">
        <v>823</v>
      </c>
      <c r="J172" s="131" t="s">
        <v>824</v>
      </c>
      <c r="K172" s="131" t="s">
        <v>823</v>
      </c>
      <c r="L172" s="131" t="s">
        <v>824</v>
      </c>
      <c r="M172" s="131" t="s">
        <v>823</v>
      </c>
      <c r="N172" s="131" t="s">
        <v>824</v>
      </c>
      <c r="O172" s="131" t="s">
        <v>823</v>
      </c>
      <c r="P172" s="131" t="s">
        <v>824</v>
      </c>
      <c r="Q172" s="131" t="s">
        <v>823</v>
      </c>
      <c r="R172" s="131" t="s">
        <v>824</v>
      </c>
      <c r="S172" s="131" t="s">
        <v>823</v>
      </c>
      <c r="T172" s="131" t="s">
        <v>824</v>
      </c>
      <c r="U172" s="131" t="s">
        <v>823</v>
      </c>
      <c r="V172" s="131" t="s">
        <v>824</v>
      </c>
      <c r="W172" s="132" t="s">
        <v>825</v>
      </c>
    </row>
    <row r="173" spans="1:24" ht="18" customHeight="1" thickBot="1" x14ac:dyDescent="0.3">
      <c r="B173" s="341" t="e">
        <f>IF($A$166="",0,VLOOKUP($A$166,$C$1509:$M$2398,2,FALSE))</f>
        <v>#N/A</v>
      </c>
      <c r="C173" s="342" t="e">
        <f>IF($A$166="",0,VLOOKUP($A$166,$R$1509:$AC$2407,2,FALSE))</f>
        <v>#N/A</v>
      </c>
      <c r="D173" s="78" t="e">
        <f>SUM(B173:C173)</f>
        <v>#N/A</v>
      </c>
      <c r="E173" s="933" t="s">
        <v>876</v>
      </c>
      <c r="F173" s="934"/>
      <c r="G173" s="288"/>
      <c r="H173" s="283"/>
      <c r="I173" s="289"/>
      <c r="J173" s="283"/>
      <c r="K173" s="283"/>
      <c r="L173" s="283"/>
      <c r="M173" s="444"/>
      <c r="N173" s="444"/>
      <c r="O173" s="283"/>
      <c r="P173" s="283"/>
      <c r="Q173" s="283"/>
      <c r="R173" s="283"/>
      <c r="S173" s="283"/>
      <c r="T173" s="283"/>
      <c r="U173" s="128">
        <f t="shared" ref="U173:V177" si="24">+G173+I173+K173+M173+O173+Q173+S173</f>
        <v>0</v>
      </c>
      <c r="V173" s="128">
        <f t="shared" si="24"/>
        <v>0</v>
      </c>
      <c r="W173" s="122">
        <f>SUM(U173:V173)</f>
        <v>0</v>
      </c>
    </row>
    <row r="174" spans="1:24" ht="18" customHeight="1" thickBot="1" x14ac:dyDescent="0.3">
      <c r="B174" s="343" t="e">
        <f>IF($A$166="",0,VLOOKUP($A$166,$C$1509:$M$2398,3,FALSE))</f>
        <v>#N/A</v>
      </c>
      <c r="C174" s="312" t="e">
        <f>IF($A$166="",0,VLOOKUP($A$166,$R$1509:$AC$2407,3,FALSE))</f>
        <v>#N/A</v>
      </c>
      <c r="D174" s="80" t="e">
        <f>SUM(B174:C174)</f>
        <v>#N/A</v>
      </c>
      <c r="E174" s="944" t="s">
        <v>877</v>
      </c>
      <c r="F174" s="891"/>
      <c r="G174" s="305"/>
      <c r="H174" s="304"/>
      <c r="I174" s="107"/>
      <c r="J174" s="107"/>
      <c r="K174" s="107"/>
      <c r="L174" s="107"/>
      <c r="M174" s="443"/>
      <c r="N174" s="443"/>
      <c r="O174" s="107"/>
      <c r="P174" s="107"/>
      <c r="Q174" s="107"/>
      <c r="R174" s="107"/>
      <c r="S174" s="107"/>
      <c r="T174" s="107"/>
      <c r="U174" s="121">
        <f t="shared" si="24"/>
        <v>0</v>
      </c>
      <c r="V174" s="128">
        <f t="shared" si="24"/>
        <v>0</v>
      </c>
      <c r="W174" s="123">
        <f>SUM(U174:V174)</f>
        <v>0</v>
      </c>
    </row>
    <row r="175" spans="1:24" ht="18" customHeight="1" thickBot="1" x14ac:dyDescent="0.3">
      <c r="B175" s="343" t="e">
        <f>IF($A$166="",0,VLOOKUP($A$166,$C$1509:$M$2398,4,FALSE))</f>
        <v>#N/A</v>
      </c>
      <c r="C175" s="312" t="e">
        <f>IF($A$166="",0,VLOOKUP($A$166,$R$1509:$AC$2407,4,FALSE))</f>
        <v>#N/A</v>
      </c>
      <c r="D175" s="80" t="e">
        <f>SUM(B175:C175)</f>
        <v>#N/A</v>
      </c>
      <c r="E175" s="944" t="s">
        <v>878</v>
      </c>
      <c r="F175" s="891"/>
      <c r="G175" s="305"/>
      <c r="H175" s="304"/>
      <c r="I175" s="107"/>
      <c r="J175" s="107"/>
      <c r="K175" s="107"/>
      <c r="L175" s="107"/>
      <c r="M175" s="443"/>
      <c r="N175" s="443"/>
      <c r="O175" s="107"/>
      <c r="P175" s="107"/>
      <c r="Q175" s="107"/>
      <c r="R175" s="107"/>
      <c r="S175" s="107"/>
      <c r="T175" s="107"/>
      <c r="U175" s="121">
        <f t="shared" si="24"/>
        <v>0</v>
      </c>
      <c r="V175" s="128">
        <f t="shared" si="24"/>
        <v>0</v>
      </c>
      <c r="W175" s="123">
        <f>SUM(U175:V175)</f>
        <v>0</v>
      </c>
    </row>
    <row r="176" spans="1:24" ht="18" customHeight="1" thickBot="1" x14ac:dyDescent="0.3">
      <c r="B176" s="343" t="e">
        <f>IF($A$166="",0,VLOOKUP($A$166,$C$1509:$M$2398,5,FALSE))</f>
        <v>#N/A</v>
      </c>
      <c r="C176" s="312" t="e">
        <f>IF($A$166="",0,VLOOKUP($A$166,$R$1509:$AC$2407,5,FALSE))</f>
        <v>#N/A</v>
      </c>
      <c r="D176" s="80" t="e">
        <f>SUM(B176:C176)</f>
        <v>#N/A</v>
      </c>
      <c r="E176" s="944" t="s">
        <v>879</v>
      </c>
      <c r="F176" s="891"/>
      <c r="G176" s="305"/>
      <c r="H176" s="304"/>
      <c r="I176" s="360"/>
      <c r="J176" s="107"/>
      <c r="K176" s="107"/>
      <c r="L176" s="107"/>
      <c r="M176" s="443"/>
      <c r="N176" s="443"/>
      <c r="O176" s="107"/>
      <c r="P176" s="107"/>
      <c r="Q176" s="107"/>
      <c r="R176" s="107"/>
      <c r="S176" s="107"/>
      <c r="T176" s="107"/>
      <c r="U176" s="121">
        <f t="shared" si="24"/>
        <v>0</v>
      </c>
      <c r="V176" s="128">
        <f t="shared" si="24"/>
        <v>0</v>
      </c>
      <c r="W176" s="123">
        <f>SUM(U176:V176)</f>
        <v>0</v>
      </c>
    </row>
    <row r="177" spans="2:25" ht="18" customHeight="1" thickBot="1" x14ac:dyDescent="0.3">
      <c r="B177" s="345" t="e">
        <f>IF($A$166="",0,VLOOKUP($A$166,$C$1509:$M$2398,6,FALSE))</f>
        <v>#N/A</v>
      </c>
      <c r="C177" s="346" t="e">
        <f>IF($A$166="",0,VLOOKUP($A$166,$R$1509:$AC$2407,6,FALSE))</f>
        <v>#N/A</v>
      </c>
      <c r="D177" s="81" t="e">
        <f>SUM(B177:C177)</f>
        <v>#N/A</v>
      </c>
      <c r="E177" s="945" t="s">
        <v>880</v>
      </c>
      <c r="F177" s="946"/>
      <c r="G177" s="445"/>
      <c r="H177" s="446"/>
      <c r="I177" s="287"/>
      <c r="J177" s="287"/>
      <c r="K177" s="287"/>
      <c r="L177" s="287"/>
      <c r="M177" s="447"/>
      <c r="N177" s="447"/>
      <c r="O177" s="287"/>
      <c r="P177" s="287"/>
      <c r="Q177" s="287"/>
      <c r="R177" s="287"/>
      <c r="S177" s="287"/>
      <c r="T177" s="287"/>
      <c r="U177" s="364">
        <f t="shared" si="24"/>
        <v>0</v>
      </c>
      <c r="V177" s="128">
        <f t="shared" si="24"/>
        <v>0</v>
      </c>
      <c r="W177" s="365">
        <f>SUM(U177:V177)</f>
        <v>0</v>
      </c>
    </row>
    <row r="178" spans="2:25" ht="21" customHeight="1" thickBot="1" x14ac:dyDescent="0.3">
      <c r="B178" s="82" t="e">
        <f>SUM(B173:B177)</f>
        <v>#N/A</v>
      </c>
      <c r="C178" s="83" t="e">
        <f>SUM(C173:C177)</f>
        <v>#N/A</v>
      </c>
      <c r="D178" s="84" t="e">
        <f>SUM(D173:D177)</f>
        <v>#N/A</v>
      </c>
      <c r="E178" s="947" t="s">
        <v>881</v>
      </c>
      <c r="F178" s="948"/>
      <c r="G178" s="82">
        <f t="shared" ref="G178:L178" si="25">SUM(G173:G177)</f>
        <v>0</v>
      </c>
      <c r="H178" s="83">
        <f t="shared" si="25"/>
        <v>0</v>
      </c>
      <c r="I178" s="83">
        <f t="shared" si="25"/>
        <v>0</v>
      </c>
      <c r="J178" s="83">
        <f t="shared" si="25"/>
        <v>0</v>
      </c>
      <c r="K178" s="83">
        <f t="shared" si="25"/>
        <v>0</v>
      </c>
      <c r="L178" s="83">
        <f t="shared" si="25"/>
        <v>0</v>
      </c>
      <c r="M178" s="1050"/>
      <c r="N178" s="1050"/>
      <c r="O178" s="83">
        <f t="shared" ref="O178:T178" si="26">SUM(O173:O177)</f>
        <v>0</v>
      </c>
      <c r="P178" s="83">
        <f t="shared" si="26"/>
        <v>0</v>
      </c>
      <c r="Q178" s="83">
        <f t="shared" si="26"/>
        <v>0</v>
      </c>
      <c r="R178" s="83">
        <f t="shared" si="26"/>
        <v>0</v>
      </c>
      <c r="S178" s="83">
        <f t="shared" si="26"/>
        <v>0</v>
      </c>
      <c r="T178" s="83">
        <f t="shared" si="26"/>
        <v>0</v>
      </c>
      <c r="U178" s="83">
        <f>SUM(U173:U177)</f>
        <v>0</v>
      </c>
      <c r="V178" s="128">
        <f>SUM(V173:V177)</f>
        <v>0</v>
      </c>
      <c r="W178" s="84">
        <f>SUM(W173:W177)</f>
        <v>0</v>
      </c>
      <c r="Y178" s="87"/>
    </row>
    <row r="179" spans="2:25" ht="6.75" customHeight="1" thickBot="1" x14ac:dyDescent="0.3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</row>
    <row r="180" spans="2:25" ht="25.5" customHeight="1" thickBot="1" x14ac:dyDescent="0.3">
      <c r="B180" s="75" t="s">
        <v>823</v>
      </c>
      <c r="C180" s="76" t="s">
        <v>824</v>
      </c>
      <c r="D180" s="77" t="s">
        <v>874</v>
      </c>
      <c r="E180" s="949" t="s">
        <v>882</v>
      </c>
      <c r="F180" s="949"/>
      <c r="G180" s="108" t="s">
        <v>823</v>
      </c>
      <c r="H180" s="109" t="s">
        <v>824</v>
      </c>
      <c r="I180" s="109" t="s">
        <v>823</v>
      </c>
      <c r="J180" s="109" t="s">
        <v>824</v>
      </c>
      <c r="K180" s="109" t="s">
        <v>823</v>
      </c>
      <c r="L180" s="109" t="s">
        <v>824</v>
      </c>
      <c r="M180" s="109" t="s">
        <v>823</v>
      </c>
      <c r="N180" s="109" t="s">
        <v>824</v>
      </c>
      <c r="O180" s="109" t="s">
        <v>823</v>
      </c>
      <c r="P180" s="109" t="s">
        <v>824</v>
      </c>
      <c r="Q180" s="109" t="s">
        <v>823</v>
      </c>
      <c r="R180" s="109" t="s">
        <v>824</v>
      </c>
      <c r="S180" s="109" t="s">
        <v>823</v>
      </c>
      <c r="T180" s="109" t="s">
        <v>824</v>
      </c>
      <c r="U180" s="109" t="s">
        <v>823</v>
      </c>
      <c r="V180" s="109" t="s">
        <v>824</v>
      </c>
      <c r="W180" s="110" t="s">
        <v>825</v>
      </c>
    </row>
    <row r="181" spans="2:25" ht="18" customHeight="1" thickBot="1" x14ac:dyDescent="0.3">
      <c r="B181" s="341" t="e">
        <f>IF($A$166="",0,VLOOKUP($A$166,$C$1509:$M$2398,7,FALSE))</f>
        <v>#N/A</v>
      </c>
      <c r="C181" s="342" t="e">
        <f>IF($A$166="",0,VLOOKUP($A$166,$R$1509:$AC$2407,7,FALSE))</f>
        <v>#N/A</v>
      </c>
      <c r="D181" s="88" t="e">
        <f>SUM(B181:C181)</f>
        <v>#N/A</v>
      </c>
      <c r="E181" s="934" t="s">
        <v>883</v>
      </c>
      <c r="F181" s="934"/>
      <c r="G181" s="449"/>
      <c r="H181" s="450"/>
      <c r="I181" s="444"/>
      <c r="J181" s="444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128">
        <f t="shared" ref="U181:V185" si="27">+G181+I181+K181+M181+O181+Q181+S181</f>
        <v>0</v>
      </c>
      <c r="V181" s="128">
        <f t="shared" si="27"/>
        <v>0</v>
      </c>
      <c r="W181" s="122">
        <f>SUM(U181:V181)</f>
        <v>0</v>
      </c>
    </row>
    <row r="182" spans="2:25" ht="18" customHeight="1" thickBot="1" x14ac:dyDescent="0.3">
      <c r="B182" s="343" t="e">
        <f>IF($A$166="",0,VLOOKUP($A$166,$C$1509:$M$2398,8,FALSE))</f>
        <v>#N/A</v>
      </c>
      <c r="C182" s="312" t="e">
        <f>IF($A$166="",0,VLOOKUP($A$166,$R$1509:$AC$2407,8,FALSE))</f>
        <v>#N/A</v>
      </c>
      <c r="D182" s="80" t="e">
        <f>SUM(B182:C182)</f>
        <v>#N/A</v>
      </c>
      <c r="E182" s="891" t="s">
        <v>884</v>
      </c>
      <c r="F182" s="891"/>
      <c r="G182" s="305"/>
      <c r="H182" s="304"/>
      <c r="I182" s="443"/>
      <c r="J182" s="443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21">
        <f t="shared" si="27"/>
        <v>0</v>
      </c>
      <c r="V182" s="128">
        <f t="shared" si="27"/>
        <v>0</v>
      </c>
      <c r="W182" s="123">
        <f>SUM(U182:V182)</f>
        <v>0</v>
      </c>
    </row>
    <row r="183" spans="2:25" ht="18" customHeight="1" thickBot="1" x14ac:dyDescent="0.3">
      <c r="B183" s="343" t="e">
        <f>IF($A$166="",0,VLOOKUP($A$166,$C$1509:$M$2398,9,FALSE))</f>
        <v>#N/A</v>
      </c>
      <c r="C183" s="312" t="e">
        <f>IF($A$166="",0,VLOOKUP($A$166,$R$1509:$AC$2407,9,FALSE))</f>
        <v>#N/A</v>
      </c>
      <c r="D183" s="80" t="e">
        <f>SUM(B183:C183)</f>
        <v>#N/A</v>
      </c>
      <c r="E183" s="891" t="s">
        <v>885</v>
      </c>
      <c r="F183" s="891"/>
      <c r="G183" s="305"/>
      <c r="H183" s="304"/>
      <c r="I183" s="443"/>
      <c r="J183" s="443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21">
        <f t="shared" si="27"/>
        <v>0</v>
      </c>
      <c r="V183" s="128">
        <f t="shared" si="27"/>
        <v>0</v>
      </c>
      <c r="W183" s="123">
        <f>SUM(U183:V183)</f>
        <v>0</v>
      </c>
    </row>
    <row r="184" spans="2:25" ht="18" customHeight="1" thickBot="1" x14ac:dyDescent="0.3">
      <c r="B184" s="343" t="e">
        <f>IF($A$166="",0,VLOOKUP($A$166,$C$1509:$M$2398,10,FALSE))</f>
        <v>#N/A</v>
      </c>
      <c r="C184" s="312" t="e">
        <f>IF($A$166="",0,VLOOKUP($A$166,$R$1509:$AC$2407,10,FALSE))</f>
        <v>#N/A</v>
      </c>
      <c r="D184" s="80" t="e">
        <f>SUM(B184:C184)</f>
        <v>#N/A</v>
      </c>
      <c r="E184" s="891" t="s">
        <v>886</v>
      </c>
      <c r="F184" s="891"/>
      <c r="G184" s="305"/>
      <c r="H184" s="304"/>
      <c r="I184" s="443"/>
      <c r="J184" s="443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21">
        <f t="shared" si="27"/>
        <v>0</v>
      </c>
      <c r="V184" s="128">
        <f t="shared" si="27"/>
        <v>0</v>
      </c>
      <c r="W184" s="123">
        <f>SUM(U184:V184)</f>
        <v>0</v>
      </c>
    </row>
    <row r="185" spans="2:25" ht="18" customHeight="1" thickBot="1" x14ac:dyDescent="0.3">
      <c r="B185" s="345" t="e">
        <f>IF($A$166="",0,VLOOKUP($A$166,$C$1509:$M$2398,11,FALSE))</f>
        <v>#N/A</v>
      </c>
      <c r="C185" s="346" t="e">
        <f>IF($A$166="",0,VLOOKUP($A$166,$R$1509:$AC$2407,11,FALSE))</f>
        <v>#N/A</v>
      </c>
      <c r="D185" s="90" t="e">
        <f>SUM(B185:C185)</f>
        <v>#N/A</v>
      </c>
      <c r="E185" s="946" t="s">
        <v>887</v>
      </c>
      <c r="F185" s="946"/>
      <c r="G185" s="445"/>
      <c r="H185" s="446"/>
      <c r="I185" s="447"/>
      <c r="J185" s="44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364">
        <f t="shared" si="27"/>
        <v>0</v>
      </c>
      <c r="V185" s="128">
        <f t="shared" si="27"/>
        <v>0</v>
      </c>
      <c r="W185" s="365">
        <f>SUM(U185:V185)</f>
        <v>0</v>
      </c>
    </row>
    <row r="186" spans="2:25" ht="21" customHeight="1" thickBot="1" x14ac:dyDescent="0.3">
      <c r="B186" s="91" t="e">
        <f>SUM(B181:B185)</f>
        <v>#N/A</v>
      </c>
      <c r="C186" s="92" t="e">
        <f>SUM(C181:C185)</f>
        <v>#N/A</v>
      </c>
      <c r="D186" s="93" t="e">
        <f>SUM(D181:D185)</f>
        <v>#N/A</v>
      </c>
      <c r="E186" s="951" t="s">
        <v>888</v>
      </c>
      <c r="F186" s="948"/>
      <c r="G186" s="82">
        <f>SUM(G181:G185)</f>
        <v>0</v>
      </c>
      <c r="H186" s="83">
        <f>SUM(H181:H185)</f>
        <v>0</v>
      </c>
      <c r="I186" s="1050"/>
      <c r="J186" s="1050"/>
      <c r="K186" s="83">
        <f t="shared" ref="K186:W186" si="28">SUM(K181:K185)</f>
        <v>0</v>
      </c>
      <c r="L186" s="83">
        <f t="shared" si="28"/>
        <v>0</v>
      </c>
      <c r="M186" s="83">
        <f t="shared" si="28"/>
        <v>0</v>
      </c>
      <c r="N186" s="83">
        <f t="shared" si="28"/>
        <v>0</v>
      </c>
      <c r="O186" s="83">
        <f t="shared" si="28"/>
        <v>0</v>
      </c>
      <c r="P186" s="83">
        <f t="shared" si="28"/>
        <v>0</v>
      </c>
      <c r="Q186" s="83">
        <f t="shared" si="28"/>
        <v>0</v>
      </c>
      <c r="R186" s="83">
        <f t="shared" si="28"/>
        <v>0</v>
      </c>
      <c r="S186" s="83">
        <f t="shared" si="28"/>
        <v>0</v>
      </c>
      <c r="T186" s="83">
        <f t="shared" si="28"/>
        <v>0</v>
      </c>
      <c r="U186" s="83">
        <f t="shared" si="28"/>
        <v>0</v>
      </c>
      <c r="V186" s="128">
        <f t="shared" si="28"/>
        <v>0</v>
      </c>
      <c r="W186" s="84">
        <f t="shared" si="28"/>
        <v>0</v>
      </c>
    </row>
    <row r="187" spans="2:25" ht="6.75" customHeight="1" x14ac:dyDescent="0.25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</row>
    <row r="188" spans="2:25" ht="14.25" customHeight="1" thickBot="1" x14ac:dyDescent="0.35">
      <c r="B188" s="112" t="s">
        <v>901</v>
      </c>
      <c r="C188" s="112"/>
      <c r="D188" s="112"/>
      <c r="E188" s="112"/>
      <c r="F188" s="112"/>
      <c r="G188" s="39"/>
      <c r="H188" s="39"/>
      <c r="I188" s="39"/>
      <c r="J188" s="39"/>
      <c r="K188" s="39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</row>
    <row r="189" spans="2:25" ht="21" customHeight="1" thickBot="1" x14ac:dyDescent="0.3">
      <c r="B189" s="1051" t="s">
        <v>902</v>
      </c>
      <c r="C189" s="1051"/>
      <c r="D189" s="114" t="e">
        <f>IF(D173=0,"",SUM(G173:H173)/D173*100)</f>
        <v>#N/A</v>
      </c>
      <c r="E189" s="113" t="s">
        <v>903</v>
      </c>
      <c r="F189" s="115" t="e">
        <f>IF(SUM(D174:D177)=0,"",(SUM(G174:H177)/SUM(D174:D177)*100))</f>
        <v>#N/A</v>
      </c>
      <c r="G189" s="39"/>
      <c r="H189" s="39"/>
      <c r="I189" s="39"/>
      <c r="J189" s="39"/>
      <c r="K189" s="39"/>
      <c r="L189" s="97" t="s">
        <v>835</v>
      </c>
      <c r="M189" s="59"/>
      <c r="N189" s="98"/>
      <c r="O189" s="1052"/>
      <c r="P189" s="1052"/>
      <c r="Q189" s="1052"/>
      <c r="R189" s="1052"/>
      <c r="S189" s="1052"/>
      <c r="T189" s="1052"/>
      <c r="U189" s="1052"/>
      <c r="V189" s="1052"/>
      <c r="W189" s="96"/>
    </row>
    <row r="190" spans="2:25" ht="11.25" customHeight="1" x14ac:dyDescent="0.25"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99"/>
      <c r="M190" s="98"/>
      <c r="N190" s="98"/>
      <c r="O190" s="1052"/>
      <c r="P190" s="1052"/>
      <c r="Q190" s="1052"/>
      <c r="R190" s="1052"/>
      <c r="S190" s="1052"/>
      <c r="T190" s="1052"/>
      <c r="U190" s="1052"/>
      <c r="V190" s="1052"/>
      <c r="W190" s="96"/>
    </row>
    <row r="191" spans="2:25" ht="15.75" customHeight="1" x14ac:dyDescent="0.25"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99"/>
      <c r="M191" s="98"/>
      <c r="N191" s="98"/>
      <c r="O191" s="1052"/>
      <c r="P191" s="1052"/>
      <c r="Q191" s="1052"/>
      <c r="R191" s="1052"/>
      <c r="S191" s="1052"/>
      <c r="T191" s="1052"/>
      <c r="U191" s="1052"/>
      <c r="V191" s="1052"/>
      <c r="W191" s="96"/>
    </row>
    <row r="192" spans="2:25" s="52" customFormat="1" ht="8.25" customHeight="1" x14ac:dyDescent="0.25"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100"/>
      <c r="M192" s="100"/>
      <c r="N192" s="100"/>
      <c r="O192" s="1052"/>
      <c r="P192" s="1052"/>
      <c r="Q192" s="1052"/>
      <c r="R192" s="1052"/>
      <c r="S192" s="1052"/>
      <c r="T192" s="1052"/>
      <c r="U192" s="1052"/>
      <c r="V192" s="1052"/>
      <c r="W192" s="96"/>
    </row>
    <row r="193" spans="1:24" s="52" customFormat="1" ht="8.25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100"/>
      <c r="M193" s="100"/>
      <c r="N193" s="100"/>
      <c r="O193" s="100"/>
      <c r="P193" s="100"/>
      <c r="Q193" s="101"/>
      <c r="R193" s="101"/>
      <c r="S193" s="101"/>
      <c r="T193" s="101"/>
      <c r="U193" s="101"/>
      <c r="V193" s="102"/>
      <c r="W193" s="96"/>
    </row>
    <row r="194" spans="1:24" ht="16.5" customHeight="1" thickBot="1" x14ac:dyDescent="0.3">
      <c r="A194" s="36"/>
      <c r="B194" s="60" t="s">
        <v>786</v>
      </c>
      <c r="C194" s="61"/>
      <c r="D194" s="61"/>
      <c r="E194" s="62"/>
      <c r="F194" s="62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1"/>
      <c r="V194" s="61"/>
      <c r="W194" s="64" t="s">
        <v>893</v>
      </c>
    </row>
    <row r="195" spans="1:24" ht="12.75" customHeight="1" x14ac:dyDescent="0.25">
      <c r="B195" s="864" t="s">
        <v>788</v>
      </c>
      <c r="C195" s="864"/>
      <c r="D195" s="864"/>
      <c r="E195" s="864"/>
      <c r="F195" s="864"/>
      <c r="G195" s="864"/>
      <c r="H195" s="864"/>
      <c r="I195" s="864"/>
      <c r="J195" s="864"/>
      <c r="K195" s="864"/>
      <c r="L195" s="864"/>
      <c r="M195" s="864"/>
      <c r="N195" s="864"/>
      <c r="O195" s="864"/>
      <c r="P195" s="864"/>
      <c r="Q195" s="864"/>
      <c r="R195" s="864"/>
      <c r="S195" s="864"/>
      <c r="T195" s="864"/>
      <c r="U195" s="864"/>
      <c r="V195" s="864"/>
      <c r="W195" s="864"/>
    </row>
    <row r="196" spans="1:24" ht="12.75" customHeight="1" thickBot="1" x14ac:dyDescent="0.3">
      <c r="B196" s="866" t="s">
        <v>894</v>
      </c>
      <c r="C196" s="866"/>
      <c r="D196" s="866"/>
      <c r="E196" s="866"/>
      <c r="F196" s="866"/>
      <c r="G196" s="866"/>
      <c r="H196" s="866"/>
      <c r="I196" s="866"/>
      <c r="J196" s="866"/>
      <c r="K196" s="866"/>
      <c r="L196" s="866"/>
      <c r="M196" s="866"/>
      <c r="N196" s="866"/>
      <c r="O196" s="865"/>
      <c r="P196" s="865"/>
      <c r="Q196" s="865"/>
      <c r="R196" s="865"/>
      <c r="S196" s="865"/>
      <c r="T196" s="865"/>
      <c r="U196" s="865"/>
      <c r="V196" s="865"/>
      <c r="W196" s="865"/>
    </row>
    <row r="197" spans="1:24" s="41" customFormat="1" ht="17.25" customHeight="1" x14ac:dyDescent="0.2">
      <c r="B197" s="904" t="s">
        <v>790</v>
      </c>
      <c r="C197" s="904"/>
      <c r="D197" s="1072">
        <f>IF(F198=0,"",$D$5)</f>
        <v>0</v>
      </c>
      <c r="E197" s="1072"/>
      <c r="F197" s="1072"/>
      <c r="G197" s="1072"/>
      <c r="H197" s="1073"/>
      <c r="I197" s="903"/>
      <c r="J197" s="903"/>
      <c r="K197" s="903"/>
      <c r="L197" s="903"/>
      <c r="M197" s="903"/>
      <c r="N197" s="904"/>
      <c r="O197" s="886" t="s">
        <v>792</v>
      </c>
      <c r="P197" s="887"/>
      <c r="Q197" s="887"/>
      <c r="R197" s="887"/>
      <c r="S197" s="887"/>
      <c r="T197" s="905" t="str">
        <f>IF(Menu!E15="","",Menu!E15)</f>
        <v/>
      </c>
      <c r="U197" s="905"/>
      <c r="V197" s="905"/>
      <c r="W197" s="906"/>
    </row>
    <row r="198" spans="1:24" s="41" customFormat="1" ht="17.25" customHeight="1" thickBot="1" x14ac:dyDescent="0.25">
      <c r="A198" s="41" t="str">
        <f>IF(F198=0,"",$D$197&amp;" "&amp;$F$198)</f>
        <v xml:space="preserve">0 </v>
      </c>
      <c r="B198" s="911" t="s">
        <v>793</v>
      </c>
      <c r="C198" s="911"/>
      <c r="D198" s="911"/>
      <c r="E198" s="911"/>
      <c r="F198" s="912" t="str">
        <f>+Menu!B15</f>
        <v/>
      </c>
      <c r="G198" s="912"/>
      <c r="H198" s="912"/>
      <c r="I198" s="1070" t="s">
        <v>791</v>
      </c>
      <c r="J198" s="1070"/>
      <c r="K198" s="1070"/>
      <c r="L198" s="1070"/>
      <c r="M198" s="1070"/>
      <c r="N198" s="1071"/>
      <c r="O198" s="306" t="s">
        <v>973</v>
      </c>
      <c r="P198" s="67"/>
      <c r="Q198" s="67"/>
      <c r="R198" s="68"/>
      <c r="S198" s="68"/>
      <c r="T198" s="68"/>
      <c r="U198" s="68"/>
      <c r="V198" s="68"/>
      <c r="W198" s="69"/>
    </row>
    <row r="199" spans="1:24" s="41" customFormat="1" ht="17.25" customHeight="1" thickBot="1" x14ac:dyDescent="0.25">
      <c r="B199" s="103" t="s">
        <v>795</v>
      </c>
      <c r="C199" s="71"/>
      <c r="D199" s="71"/>
      <c r="E199" s="71"/>
      <c r="F199" s="71"/>
      <c r="G199" s="71"/>
      <c r="H199" s="104"/>
      <c r="I199" s="105" t="str">
        <f>+I7</f>
        <v>2nd</v>
      </c>
      <c r="J199" s="914" t="s">
        <v>866</v>
      </c>
      <c r="K199" s="914"/>
      <c r="L199" s="105">
        <f>+L7</f>
        <v>2022</v>
      </c>
      <c r="M199" s="915" t="s">
        <v>6</v>
      </c>
      <c r="N199" s="916"/>
      <c r="O199" s="920">
        <f>+Menu!F15</f>
        <v>0</v>
      </c>
      <c r="P199" s="921"/>
      <c r="Q199" s="921"/>
      <c r="R199" s="921"/>
      <c r="S199" s="921"/>
      <c r="T199" s="921"/>
      <c r="U199" s="921"/>
      <c r="V199" s="921"/>
      <c r="W199" s="913"/>
    </row>
    <row r="200" spans="1:24" s="41" customFormat="1" ht="17.25" customHeight="1" x14ac:dyDescent="0.2">
      <c r="B200" s="1064">
        <f>+Menu!D15</f>
        <v>0</v>
      </c>
      <c r="C200" s="921"/>
      <c r="D200" s="921"/>
      <c r="E200" s="921"/>
      <c r="F200" s="921"/>
      <c r="G200" s="921"/>
      <c r="H200" s="912"/>
      <c r="I200" s="926"/>
      <c r="J200" s="926"/>
      <c r="K200" s="926"/>
      <c r="L200" s="926"/>
      <c r="M200" s="926"/>
      <c r="N200" s="911"/>
      <c r="O200" s="920">
        <f>+Menu!G15</f>
        <v>0</v>
      </c>
      <c r="P200" s="921"/>
      <c r="Q200" s="921"/>
      <c r="R200" s="921"/>
      <c r="S200" s="921"/>
      <c r="T200" s="921"/>
      <c r="U200" s="921"/>
      <c r="V200" s="921"/>
      <c r="W200" s="913"/>
    </row>
    <row r="201" spans="1:24" s="41" customFormat="1" ht="17.25" customHeight="1" thickBot="1" x14ac:dyDescent="0.25">
      <c r="B201" s="1065"/>
      <c r="C201" s="1066"/>
      <c r="D201" s="1066"/>
      <c r="E201" s="1066"/>
      <c r="F201" s="1066"/>
      <c r="G201" s="1066"/>
      <c r="H201" s="1067"/>
      <c r="I201" s="928"/>
      <c r="J201" s="928"/>
      <c r="K201" s="928"/>
      <c r="L201" s="928"/>
      <c r="M201" s="1068"/>
      <c r="N201" s="1069"/>
      <c r="O201" s="907"/>
      <c r="P201" s="908"/>
      <c r="Q201" s="908"/>
      <c r="R201" s="908"/>
      <c r="S201" s="908"/>
      <c r="T201" s="908"/>
      <c r="U201" s="908"/>
      <c r="V201" s="908"/>
      <c r="W201" s="909"/>
      <c r="X201" s="73"/>
    </row>
    <row r="202" spans="1:24" ht="6.75" customHeight="1" thickBot="1" x14ac:dyDescent="0.3"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61"/>
      <c r="U202" s="61"/>
      <c r="V202" s="61"/>
      <c r="W202" s="61"/>
    </row>
    <row r="203" spans="1:24" ht="39" customHeight="1" thickBot="1" x14ac:dyDescent="0.3">
      <c r="B203" s="1060" t="s">
        <v>895</v>
      </c>
      <c r="C203" s="1060"/>
      <c r="D203" s="1060"/>
      <c r="E203" s="1061" t="s">
        <v>870</v>
      </c>
      <c r="F203" s="1061"/>
      <c r="G203" s="1062" t="s">
        <v>896</v>
      </c>
      <c r="H203" s="1062"/>
      <c r="I203" s="1057" t="s">
        <v>897</v>
      </c>
      <c r="J203" s="1057"/>
      <c r="K203" s="1057" t="s">
        <v>871</v>
      </c>
      <c r="L203" s="1057"/>
      <c r="M203" s="1063" t="s">
        <v>898</v>
      </c>
      <c r="N203" s="1063"/>
      <c r="O203" s="1057" t="s">
        <v>899</v>
      </c>
      <c r="P203" s="1057"/>
      <c r="Q203" s="1057" t="s">
        <v>872</v>
      </c>
      <c r="R203" s="1057"/>
      <c r="S203" s="1057" t="s">
        <v>873</v>
      </c>
      <c r="T203" s="1057"/>
      <c r="U203" s="1058" t="s">
        <v>900</v>
      </c>
      <c r="V203" s="1058"/>
      <c r="W203" s="1058"/>
    </row>
    <row r="204" spans="1:24" ht="25.5" customHeight="1" thickBot="1" x14ac:dyDescent="0.3">
      <c r="B204" s="75" t="s">
        <v>823</v>
      </c>
      <c r="C204" s="76" t="s">
        <v>824</v>
      </c>
      <c r="D204" s="77" t="s">
        <v>874</v>
      </c>
      <c r="E204" s="954" t="s">
        <v>875</v>
      </c>
      <c r="F204" s="976"/>
      <c r="G204" s="130" t="s">
        <v>823</v>
      </c>
      <c r="H204" s="131" t="s">
        <v>824</v>
      </c>
      <c r="I204" s="131" t="s">
        <v>823</v>
      </c>
      <c r="J204" s="131" t="s">
        <v>824</v>
      </c>
      <c r="K204" s="131" t="s">
        <v>823</v>
      </c>
      <c r="L204" s="131" t="s">
        <v>824</v>
      </c>
      <c r="M204" s="131" t="s">
        <v>823</v>
      </c>
      <c r="N204" s="131" t="s">
        <v>824</v>
      </c>
      <c r="O204" s="131" t="s">
        <v>823</v>
      </c>
      <c r="P204" s="131" t="s">
        <v>824</v>
      </c>
      <c r="Q204" s="131" t="s">
        <v>823</v>
      </c>
      <c r="R204" s="131" t="s">
        <v>824</v>
      </c>
      <c r="S204" s="131" t="s">
        <v>823</v>
      </c>
      <c r="T204" s="131" t="s">
        <v>824</v>
      </c>
      <c r="U204" s="131" t="s">
        <v>823</v>
      </c>
      <c r="V204" s="131" t="s">
        <v>824</v>
      </c>
      <c r="W204" s="132" t="s">
        <v>825</v>
      </c>
    </row>
    <row r="205" spans="1:24" ht="18" customHeight="1" thickBot="1" x14ac:dyDescent="0.3">
      <c r="B205" s="341" t="e">
        <f>IF($A$198="",0,VLOOKUP($A$198,$C$1509:$M$2398,2,FALSE))</f>
        <v>#N/A</v>
      </c>
      <c r="C205" s="342" t="e">
        <f>IF($A$198="",0,VLOOKUP($A$198,$R$1509:$AC$2407,2,FALSE))</f>
        <v>#N/A</v>
      </c>
      <c r="D205" s="78" t="e">
        <f>SUM(B205:C205)</f>
        <v>#N/A</v>
      </c>
      <c r="E205" s="933" t="s">
        <v>876</v>
      </c>
      <c r="F205" s="934"/>
      <c r="G205" s="288"/>
      <c r="H205" s="283"/>
      <c r="I205" s="289"/>
      <c r="J205" s="283"/>
      <c r="K205" s="283"/>
      <c r="L205" s="283"/>
      <c r="M205" s="444"/>
      <c r="N205" s="444"/>
      <c r="O205" s="283"/>
      <c r="P205" s="283"/>
      <c r="Q205" s="283"/>
      <c r="R205" s="283"/>
      <c r="S205" s="283"/>
      <c r="T205" s="283"/>
      <c r="U205" s="128">
        <f t="shared" ref="U205:V209" si="29">+G205+I205+K205+M205+O205+Q205+S205</f>
        <v>0</v>
      </c>
      <c r="V205" s="128">
        <f t="shared" si="29"/>
        <v>0</v>
      </c>
      <c r="W205" s="122">
        <f>SUM(U205:V205)</f>
        <v>0</v>
      </c>
    </row>
    <row r="206" spans="1:24" ht="18" customHeight="1" thickBot="1" x14ac:dyDescent="0.3">
      <c r="B206" s="343" t="e">
        <f>IF($A$198="",0,VLOOKUP($A$198,$C$1509:$M$2398,3,FALSE))</f>
        <v>#N/A</v>
      </c>
      <c r="C206" s="312" t="e">
        <f>IF($A$198="",0,VLOOKUP($A$198,$R$1509:$AC$2407,3,FALSE))</f>
        <v>#N/A</v>
      </c>
      <c r="D206" s="80" t="e">
        <f>SUM(B206:C206)</f>
        <v>#N/A</v>
      </c>
      <c r="E206" s="944" t="s">
        <v>877</v>
      </c>
      <c r="F206" s="891"/>
      <c r="G206" s="305"/>
      <c r="H206" s="304"/>
      <c r="I206" s="107"/>
      <c r="J206" s="107"/>
      <c r="K206" s="107"/>
      <c r="L206" s="107"/>
      <c r="M206" s="443"/>
      <c r="N206" s="443"/>
      <c r="O206" s="107"/>
      <c r="P206" s="107"/>
      <c r="Q206" s="107"/>
      <c r="R206" s="107"/>
      <c r="S206" s="107"/>
      <c r="T206" s="107"/>
      <c r="U206" s="121">
        <f t="shared" si="29"/>
        <v>0</v>
      </c>
      <c r="V206" s="128">
        <f t="shared" si="29"/>
        <v>0</v>
      </c>
      <c r="W206" s="123">
        <f>SUM(U206:V206)</f>
        <v>0</v>
      </c>
    </row>
    <row r="207" spans="1:24" ht="18" customHeight="1" thickBot="1" x14ac:dyDescent="0.3">
      <c r="B207" s="343" t="e">
        <f>IF($A$198="",0,VLOOKUP($A$198,$C$1509:$M$2398,4,FALSE))</f>
        <v>#N/A</v>
      </c>
      <c r="C207" s="312" t="e">
        <f>IF($A$198="",0,VLOOKUP($A$198,$R$1509:$AC$2407,4,FALSE))</f>
        <v>#N/A</v>
      </c>
      <c r="D207" s="80" t="e">
        <f>SUM(B207:C207)</f>
        <v>#N/A</v>
      </c>
      <c r="E207" s="944" t="s">
        <v>878</v>
      </c>
      <c r="F207" s="891"/>
      <c r="G207" s="305"/>
      <c r="H207" s="304"/>
      <c r="I207" s="107"/>
      <c r="J207" s="107"/>
      <c r="K207" s="107"/>
      <c r="L207" s="107"/>
      <c r="M207" s="443"/>
      <c r="N207" s="443"/>
      <c r="O207" s="107"/>
      <c r="P207" s="107"/>
      <c r="Q207" s="107"/>
      <c r="R207" s="107"/>
      <c r="S207" s="107"/>
      <c r="T207" s="107"/>
      <c r="U207" s="121">
        <f t="shared" si="29"/>
        <v>0</v>
      </c>
      <c r="V207" s="128">
        <f t="shared" si="29"/>
        <v>0</v>
      </c>
      <c r="W207" s="123">
        <f>SUM(U207:V207)</f>
        <v>0</v>
      </c>
    </row>
    <row r="208" spans="1:24" ht="18" customHeight="1" thickBot="1" x14ac:dyDescent="0.3">
      <c r="B208" s="343" t="e">
        <f>IF($A$198="",0,VLOOKUP($A$198,$C$1509:$M$2398,5,FALSE))</f>
        <v>#N/A</v>
      </c>
      <c r="C208" s="312" t="e">
        <f>IF($A$198="",0,VLOOKUP($A$198,$R$1509:$AC$2407,5,FALSE))</f>
        <v>#N/A</v>
      </c>
      <c r="D208" s="80" t="e">
        <f>SUM(B208:C208)</f>
        <v>#N/A</v>
      </c>
      <c r="E208" s="944" t="s">
        <v>879</v>
      </c>
      <c r="F208" s="891"/>
      <c r="G208" s="305"/>
      <c r="H208" s="304"/>
      <c r="I208" s="360"/>
      <c r="J208" s="107"/>
      <c r="K208" s="107"/>
      <c r="L208" s="107"/>
      <c r="M208" s="443"/>
      <c r="N208" s="443"/>
      <c r="O208" s="107"/>
      <c r="P208" s="107"/>
      <c r="Q208" s="107"/>
      <c r="R208" s="107"/>
      <c r="S208" s="107"/>
      <c r="T208" s="107"/>
      <c r="U208" s="121">
        <f t="shared" si="29"/>
        <v>0</v>
      </c>
      <c r="V208" s="128">
        <f t="shared" si="29"/>
        <v>0</v>
      </c>
      <c r="W208" s="123">
        <f>SUM(U208:V208)</f>
        <v>0</v>
      </c>
    </row>
    <row r="209" spans="2:25" ht="18" customHeight="1" thickBot="1" x14ac:dyDescent="0.3">
      <c r="B209" s="345" t="e">
        <f>IF($A$198="",0,VLOOKUP($A$198,$C$1509:$M$2398,6,FALSE))</f>
        <v>#N/A</v>
      </c>
      <c r="C209" s="346" t="e">
        <f>IF($A$198="",0,VLOOKUP($A$198,$R$1509:$AC$2407,6,FALSE))</f>
        <v>#N/A</v>
      </c>
      <c r="D209" s="81" t="e">
        <f>SUM(B209:C209)</f>
        <v>#N/A</v>
      </c>
      <c r="E209" s="945" t="s">
        <v>880</v>
      </c>
      <c r="F209" s="946"/>
      <c r="G209" s="445"/>
      <c r="H209" s="446"/>
      <c r="I209" s="287"/>
      <c r="J209" s="287"/>
      <c r="K209" s="287"/>
      <c r="L209" s="287"/>
      <c r="M209" s="447"/>
      <c r="N209" s="447"/>
      <c r="O209" s="287"/>
      <c r="P209" s="287"/>
      <c r="Q209" s="287"/>
      <c r="R209" s="287"/>
      <c r="S209" s="287"/>
      <c r="T209" s="287"/>
      <c r="U209" s="364">
        <f t="shared" si="29"/>
        <v>0</v>
      </c>
      <c r="V209" s="128">
        <f t="shared" si="29"/>
        <v>0</v>
      </c>
      <c r="W209" s="365">
        <f>SUM(U209:V209)</f>
        <v>0</v>
      </c>
    </row>
    <row r="210" spans="2:25" ht="21" customHeight="1" thickBot="1" x14ac:dyDescent="0.3">
      <c r="B210" s="82" t="e">
        <f>SUM(B205:B209)</f>
        <v>#N/A</v>
      </c>
      <c r="C210" s="83" t="e">
        <f>SUM(C205:C209)</f>
        <v>#N/A</v>
      </c>
      <c r="D210" s="84" t="e">
        <f>SUM(D205:D209)</f>
        <v>#N/A</v>
      </c>
      <c r="E210" s="947" t="s">
        <v>881</v>
      </c>
      <c r="F210" s="948"/>
      <c r="G210" s="82">
        <f t="shared" ref="G210:L210" si="30">SUM(G205:G209)</f>
        <v>0</v>
      </c>
      <c r="H210" s="83">
        <f t="shared" si="30"/>
        <v>0</v>
      </c>
      <c r="I210" s="83">
        <f t="shared" si="30"/>
        <v>0</v>
      </c>
      <c r="J210" s="83">
        <f t="shared" si="30"/>
        <v>0</v>
      </c>
      <c r="K210" s="83">
        <f t="shared" si="30"/>
        <v>0</v>
      </c>
      <c r="L210" s="83">
        <f t="shared" si="30"/>
        <v>0</v>
      </c>
      <c r="M210" s="1050"/>
      <c r="N210" s="1050"/>
      <c r="O210" s="83">
        <f t="shared" ref="O210:T210" si="31">SUM(O205:O209)</f>
        <v>0</v>
      </c>
      <c r="P210" s="83">
        <f t="shared" si="31"/>
        <v>0</v>
      </c>
      <c r="Q210" s="83">
        <f t="shared" si="31"/>
        <v>0</v>
      </c>
      <c r="R210" s="83">
        <f t="shared" si="31"/>
        <v>0</v>
      </c>
      <c r="S210" s="83">
        <f t="shared" si="31"/>
        <v>0</v>
      </c>
      <c r="T210" s="83">
        <f t="shared" si="31"/>
        <v>0</v>
      </c>
      <c r="U210" s="83">
        <f>SUM(U205:U209)</f>
        <v>0</v>
      </c>
      <c r="V210" s="128">
        <f>SUM(V205:V209)</f>
        <v>0</v>
      </c>
      <c r="W210" s="84">
        <f>SUM(W205:W209)</f>
        <v>0</v>
      </c>
      <c r="Y210" s="87"/>
    </row>
    <row r="211" spans="2:25" ht="6.75" customHeight="1" thickBot="1" x14ac:dyDescent="0.3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</row>
    <row r="212" spans="2:25" ht="25.5" customHeight="1" thickBot="1" x14ac:dyDescent="0.3">
      <c r="B212" s="75" t="s">
        <v>823</v>
      </c>
      <c r="C212" s="76" t="s">
        <v>824</v>
      </c>
      <c r="D212" s="77" t="s">
        <v>874</v>
      </c>
      <c r="E212" s="949" t="s">
        <v>882</v>
      </c>
      <c r="F212" s="949"/>
      <c r="G212" s="108" t="s">
        <v>823</v>
      </c>
      <c r="H212" s="109" t="s">
        <v>824</v>
      </c>
      <c r="I212" s="109" t="s">
        <v>823</v>
      </c>
      <c r="J212" s="109" t="s">
        <v>824</v>
      </c>
      <c r="K212" s="109" t="s">
        <v>823</v>
      </c>
      <c r="L212" s="109" t="s">
        <v>824</v>
      </c>
      <c r="M212" s="109" t="s">
        <v>823</v>
      </c>
      <c r="N212" s="109" t="s">
        <v>824</v>
      </c>
      <c r="O212" s="109" t="s">
        <v>823</v>
      </c>
      <c r="P212" s="109" t="s">
        <v>824</v>
      </c>
      <c r="Q212" s="109" t="s">
        <v>823</v>
      </c>
      <c r="R212" s="109" t="s">
        <v>824</v>
      </c>
      <c r="S212" s="109" t="s">
        <v>823</v>
      </c>
      <c r="T212" s="109" t="s">
        <v>824</v>
      </c>
      <c r="U212" s="109" t="s">
        <v>823</v>
      </c>
      <c r="V212" s="109" t="s">
        <v>824</v>
      </c>
      <c r="W212" s="110" t="s">
        <v>825</v>
      </c>
    </row>
    <row r="213" spans="2:25" ht="18" customHeight="1" thickBot="1" x14ac:dyDescent="0.3">
      <c r="B213" s="341" t="e">
        <f>IF($A$198="",0,VLOOKUP($A$198,$C$1509:$M$2398,7,FALSE))</f>
        <v>#N/A</v>
      </c>
      <c r="C213" s="342" t="e">
        <f>IF($A$198="",0,VLOOKUP($A$198,$R$1509:$AC$2407,7,FALSE))</f>
        <v>#N/A</v>
      </c>
      <c r="D213" s="88" t="e">
        <f>SUM(B213:C213)</f>
        <v>#N/A</v>
      </c>
      <c r="E213" s="934" t="s">
        <v>883</v>
      </c>
      <c r="F213" s="934"/>
      <c r="G213" s="449"/>
      <c r="H213" s="450"/>
      <c r="I213" s="444"/>
      <c r="J213" s="444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128">
        <f t="shared" ref="U213:V217" si="32">+G213+I213+K213+M213+O213+Q213+S213</f>
        <v>0</v>
      </c>
      <c r="V213" s="128">
        <f t="shared" si="32"/>
        <v>0</v>
      </c>
      <c r="W213" s="122">
        <f>SUM(U213:V213)</f>
        <v>0</v>
      </c>
    </row>
    <row r="214" spans="2:25" ht="18" customHeight="1" thickBot="1" x14ac:dyDescent="0.3">
      <c r="B214" s="343" t="e">
        <f>IF($A$198="",0,VLOOKUP($A$198,$C$1509:$M$2398,8,FALSE))</f>
        <v>#N/A</v>
      </c>
      <c r="C214" s="312" t="e">
        <f>IF($A$198="",0,VLOOKUP($A$198,$R$1509:$AC$2407,8,FALSE))</f>
        <v>#N/A</v>
      </c>
      <c r="D214" s="80" t="e">
        <f>SUM(B214:C214)</f>
        <v>#N/A</v>
      </c>
      <c r="E214" s="891" t="s">
        <v>884</v>
      </c>
      <c r="F214" s="891"/>
      <c r="G214" s="305"/>
      <c r="H214" s="304"/>
      <c r="I214" s="443"/>
      <c r="J214" s="443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21">
        <f t="shared" si="32"/>
        <v>0</v>
      </c>
      <c r="V214" s="128">
        <f t="shared" si="32"/>
        <v>0</v>
      </c>
      <c r="W214" s="123">
        <f>SUM(U214:V214)</f>
        <v>0</v>
      </c>
    </row>
    <row r="215" spans="2:25" ht="18" customHeight="1" thickBot="1" x14ac:dyDescent="0.3">
      <c r="B215" s="343" t="e">
        <f>IF($A$198="",0,VLOOKUP($A$198,$C$1509:$M$2398,9,FALSE))</f>
        <v>#N/A</v>
      </c>
      <c r="C215" s="312" t="e">
        <f>IF($A$198="",0,VLOOKUP($A$198,$R$1509:$AC$2407,9,FALSE))</f>
        <v>#N/A</v>
      </c>
      <c r="D215" s="80" t="e">
        <f>SUM(B215:C215)</f>
        <v>#N/A</v>
      </c>
      <c r="E215" s="891" t="s">
        <v>885</v>
      </c>
      <c r="F215" s="891"/>
      <c r="G215" s="305"/>
      <c r="H215" s="304"/>
      <c r="I215" s="443"/>
      <c r="J215" s="443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21">
        <f t="shared" si="32"/>
        <v>0</v>
      </c>
      <c r="V215" s="128">
        <f t="shared" si="32"/>
        <v>0</v>
      </c>
      <c r="W215" s="123">
        <f>SUM(U215:V215)</f>
        <v>0</v>
      </c>
    </row>
    <row r="216" spans="2:25" ht="18" customHeight="1" thickBot="1" x14ac:dyDescent="0.3">
      <c r="B216" s="343" t="e">
        <f>IF($A$198="",0,VLOOKUP($A$198,$C$1509:$M$2398,10,FALSE))</f>
        <v>#N/A</v>
      </c>
      <c r="C216" s="312" t="e">
        <f>IF($A$198="",0,VLOOKUP($A$198,$R$1509:$AC$2407,10,FALSE))</f>
        <v>#N/A</v>
      </c>
      <c r="D216" s="80" t="e">
        <f>SUM(B216:C216)</f>
        <v>#N/A</v>
      </c>
      <c r="E216" s="891" t="s">
        <v>886</v>
      </c>
      <c r="F216" s="891"/>
      <c r="G216" s="305"/>
      <c r="H216" s="304"/>
      <c r="I216" s="443"/>
      <c r="J216" s="443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21">
        <f t="shared" si="32"/>
        <v>0</v>
      </c>
      <c r="V216" s="128">
        <f t="shared" si="32"/>
        <v>0</v>
      </c>
      <c r="W216" s="123">
        <f>SUM(U216:V216)</f>
        <v>0</v>
      </c>
    </row>
    <row r="217" spans="2:25" ht="18" customHeight="1" thickBot="1" x14ac:dyDescent="0.3">
      <c r="B217" s="345" t="e">
        <f>IF($A$198="",0,VLOOKUP($A$198,$C$1509:$M$2398,11,FALSE))</f>
        <v>#N/A</v>
      </c>
      <c r="C217" s="346" t="e">
        <f>IF($A$198="",0,VLOOKUP($A$198,$R$1509:$AC$2407,11,FALSE))</f>
        <v>#N/A</v>
      </c>
      <c r="D217" s="90" t="e">
        <f>SUM(B217:C217)</f>
        <v>#N/A</v>
      </c>
      <c r="E217" s="946" t="s">
        <v>887</v>
      </c>
      <c r="F217" s="946"/>
      <c r="G217" s="445"/>
      <c r="H217" s="446"/>
      <c r="I217" s="447"/>
      <c r="J217" s="447"/>
      <c r="K217" s="287"/>
      <c r="L217" s="287"/>
      <c r="M217" s="287"/>
      <c r="N217" s="287"/>
      <c r="O217" s="287"/>
      <c r="P217" s="287"/>
      <c r="Q217" s="287"/>
      <c r="R217" s="287"/>
      <c r="S217" s="287"/>
      <c r="T217" s="287"/>
      <c r="U217" s="364">
        <f t="shared" si="32"/>
        <v>0</v>
      </c>
      <c r="V217" s="128">
        <f t="shared" si="32"/>
        <v>0</v>
      </c>
      <c r="W217" s="365">
        <f>SUM(U217:V217)</f>
        <v>0</v>
      </c>
    </row>
    <row r="218" spans="2:25" ht="21" customHeight="1" thickBot="1" x14ac:dyDescent="0.3">
      <c r="B218" s="91" t="e">
        <f>SUM(B213:B217)</f>
        <v>#N/A</v>
      </c>
      <c r="C218" s="92" t="e">
        <f>SUM(C213:C217)</f>
        <v>#N/A</v>
      </c>
      <c r="D218" s="93" t="e">
        <f>SUM(D213:D217)</f>
        <v>#N/A</v>
      </c>
      <c r="E218" s="951" t="s">
        <v>888</v>
      </c>
      <c r="F218" s="948"/>
      <c r="G218" s="82">
        <f>SUM(G213:G217)</f>
        <v>0</v>
      </c>
      <c r="H218" s="83">
        <f>SUM(H213:H217)</f>
        <v>0</v>
      </c>
      <c r="I218" s="1050"/>
      <c r="J218" s="1050"/>
      <c r="K218" s="83">
        <f t="shared" ref="K218:W218" si="33">SUM(K213:K217)</f>
        <v>0</v>
      </c>
      <c r="L218" s="83">
        <f t="shared" si="33"/>
        <v>0</v>
      </c>
      <c r="M218" s="83">
        <f t="shared" si="33"/>
        <v>0</v>
      </c>
      <c r="N218" s="83">
        <f t="shared" si="33"/>
        <v>0</v>
      </c>
      <c r="O218" s="83">
        <f t="shared" si="33"/>
        <v>0</v>
      </c>
      <c r="P218" s="83">
        <f t="shared" si="33"/>
        <v>0</v>
      </c>
      <c r="Q218" s="83">
        <f t="shared" si="33"/>
        <v>0</v>
      </c>
      <c r="R218" s="83">
        <f t="shared" si="33"/>
        <v>0</v>
      </c>
      <c r="S218" s="83">
        <f t="shared" si="33"/>
        <v>0</v>
      </c>
      <c r="T218" s="83">
        <f t="shared" si="33"/>
        <v>0</v>
      </c>
      <c r="U218" s="83">
        <f t="shared" si="33"/>
        <v>0</v>
      </c>
      <c r="V218" s="128">
        <f t="shared" si="33"/>
        <v>0</v>
      </c>
      <c r="W218" s="84">
        <f t="shared" si="33"/>
        <v>0</v>
      </c>
    </row>
    <row r="219" spans="2:25" ht="6.75" customHeight="1" x14ac:dyDescent="0.25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</row>
    <row r="220" spans="2:25" ht="14.25" customHeight="1" thickBot="1" x14ac:dyDescent="0.35">
      <c r="B220" s="112" t="s">
        <v>901</v>
      </c>
      <c r="C220" s="112"/>
      <c r="D220" s="112"/>
      <c r="E220" s="112"/>
      <c r="F220" s="112"/>
      <c r="G220" s="39"/>
      <c r="H220" s="39"/>
      <c r="I220" s="39"/>
      <c r="J220" s="39"/>
      <c r="K220" s="39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</row>
    <row r="221" spans="2:25" ht="21" customHeight="1" thickBot="1" x14ac:dyDescent="0.3">
      <c r="B221" s="1051" t="s">
        <v>902</v>
      </c>
      <c r="C221" s="1051"/>
      <c r="D221" s="114" t="e">
        <f>IF(D205=0,"",SUM(G205:H205)/D205*100)</f>
        <v>#N/A</v>
      </c>
      <c r="E221" s="113" t="s">
        <v>903</v>
      </c>
      <c r="F221" s="115" t="e">
        <f>IF(SUM(D206:D209)=0,"",(SUM(G206:H209)/SUM(D206:D209)*100))</f>
        <v>#N/A</v>
      </c>
      <c r="G221" s="39"/>
      <c r="H221" s="39"/>
      <c r="I221" s="39"/>
      <c r="J221" s="39"/>
      <c r="K221" s="39"/>
      <c r="L221" s="97" t="s">
        <v>835</v>
      </c>
      <c r="M221" s="59"/>
      <c r="N221" s="98"/>
      <c r="O221" s="1052"/>
      <c r="P221" s="1052"/>
      <c r="Q221" s="1052"/>
      <c r="R221" s="1052"/>
      <c r="S221" s="1052"/>
      <c r="T221" s="1052"/>
      <c r="U221" s="1052"/>
      <c r="V221" s="1052"/>
      <c r="W221" s="96"/>
    </row>
    <row r="222" spans="2:25" ht="11.25" customHeight="1" x14ac:dyDescent="0.25"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99"/>
      <c r="M222" s="98"/>
      <c r="N222" s="98"/>
      <c r="O222" s="1052"/>
      <c r="P222" s="1052"/>
      <c r="Q222" s="1052"/>
      <c r="R222" s="1052"/>
      <c r="S222" s="1052"/>
      <c r="T222" s="1052"/>
      <c r="U222" s="1052"/>
      <c r="V222" s="1052"/>
      <c r="W222" s="96"/>
    </row>
    <row r="223" spans="2:25" ht="15.75" customHeight="1" x14ac:dyDescent="0.25"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99"/>
      <c r="M223" s="98"/>
      <c r="N223" s="98"/>
      <c r="O223" s="1052"/>
      <c r="P223" s="1052"/>
      <c r="Q223" s="1052"/>
      <c r="R223" s="1052"/>
      <c r="S223" s="1052"/>
      <c r="T223" s="1052"/>
      <c r="U223" s="1052"/>
      <c r="V223" s="1052"/>
      <c r="W223" s="96"/>
    </row>
    <row r="224" spans="2:25" s="52" customFormat="1" ht="8.25" customHeight="1" x14ac:dyDescent="0.25"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100"/>
      <c r="M224" s="100"/>
      <c r="N224" s="100"/>
      <c r="O224" s="1052"/>
      <c r="P224" s="1052"/>
      <c r="Q224" s="1052"/>
      <c r="R224" s="1052"/>
      <c r="S224" s="1052"/>
      <c r="T224" s="1052"/>
      <c r="U224" s="1052"/>
      <c r="V224" s="1052"/>
      <c r="W224" s="96"/>
    </row>
    <row r="225" spans="1:24" s="52" customFormat="1" ht="8.25" customHeight="1" thickBot="1" x14ac:dyDescent="0.3"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100"/>
      <c r="M225" s="100"/>
      <c r="N225" s="100"/>
      <c r="O225" s="100"/>
      <c r="P225" s="100"/>
      <c r="Q225" s="101"/>
      <c r="R225" s="101"/>
      <c r="S225" s="101"/>
      <c r="T225" s="101"/>
      <c r="U225" s="101"/>
      <c r="V225" s="102"/>
      <c r="W225" s="96"/>
    </row>
    <row r="226" spans="1:24" ht="16.5" customHeight="1" thickBot="1" x14ac:dyDescent="0.3">
      <c r="A226" s="36"/>
      <c r="B226" s="60" t="s">
        <v>786</v>
      </c>
      <c r="C226" s="61"/>
      <c r="D226" s="61"/>
      <c r="E226" s="62"/>
      <c r="F226" s="62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1"/>
      <c r="V226" s="61"/>
      <c r="W226" s="64" t="s">
        <v>893</v>
      </c>
    </row>
    <row r="227" spans="1:24" ht="12.75" customHeight="1" x14ac:dyDescent="0.25">
      <c r="B227" s="864" t="s">
        <v>788</v>
      </c>
      <c r="C227" s="864"/>
      <c r="D227" s="864"/>
      <c r="E227" s="864"/>
      <c r="F227" s="864"/>
      <c r="G227" s="864"/>
      <c r="H227" s="864"/>
      <c r="I227" s="864"/>
      <c r="J227" s="864"/>
      <c r="K227" s="864"/>
      <c r="L227" s="864"/>
      <c r="M227" s="864"/>
      <c r="N227" s="864"/>
      <c r="O227" s="864"/>
      <c r="P227" s="864"/>
      <c r="Q227" s="864"/>
      <c r="R227" s="864"/>
      <c r="S227" s="864"/>
      <c r="T227" s="864"/>
      <c r="U227" s="864"/>
      <c r="V227" s="864"/>
      <c r="W227" s="864"/>
    </row>
    <row r="228" spans="1:24" ht="12.75" customHeight="1" thickBot="1" x14ac:dyDescent="0.3">
      <c r="B228" s="866" t="s">
        <v>894</v>
      </c>
      <c r="C228" s="866"/>
      <c r="D228" s="866"/>
      <c r="E228" s="866"/>
      <c r="F228" s="866"/>
      <c r="G228" s="866"/>
      <c r="H228" s="866"/>
      <c r="I228" s="866"/>
      <c r="J228" s="866"/>
      <c r="K228" s="866"/>
      <c r="L228" s="866"/>
      <c r="M228" s="866"/>
      <c r="N228" s="866"/>
      <c r="O228" s="865"/>
      <c r="P228" s="865"/>
      <c r="Q228" s="865"/>
      <c r="R228" s="865"/>
      <c r="S228" s="865"/>
      <c r="T228" s="865"/>
      <c r="U228" s="865"/>
      <c r="V228" s="865"/>
      <c r="W228" s="865"/>
    </row>
    <row r="229" spans="1:24" s="41" customFormat="1" ht="17.25" customHeight="1" x14ac:dyDescent="0.2">
      <c r="B229" s="904" t="s">
        <v>790</v>
      </c>
      <c r="C229" s="904"/>
      <c r="D229" s="1072">
        <f>IF(F230=0,"",$D$5)</f>
        <v>0</v>
      </c>
      <c r="E229" s="1072"/>
      <c r="F229" s="1072"/>
      <c r="G229" s="1072"/>
      <c r="H229" s="1073"/>
      <c r="I229" s="903"/>
      <c r="J229" s="903"/>
      <c r="K229" s="903"/>
      <c r="L229" s="903"/>
      <c r="M229" s="903"/>
      <c r="N229" s="904"/>
      <c r="O229" s="886" t="s">
        <v>792</v>
      </c>
      <c r="P229" s="887"/>
      <c r="Q229" s="887"/>
      <c r="R229" s="887"/>
      <c r="S229" s="887"/>
      <c r="T229" s="905" t="str">
        <f>IF(Menu!E16="","",Menu!E16)</f>
        <v/>
      </c>
      <c r="U229" s="905"/>
      <c r="V229" s="905"/>
      <c r="W229" s="906"/>
    </row>
    <row r="230" spans="1:24" s="41" customFormat="1" ht="17.25" customHeight="1" thickBot="1" x14ac:dyDescent="0.25">
      <c r="A230" s="41" t="str">
        <f>IF(F230=0,"",$D$229&amp;" "&amp;$F$230)</f>
        <v xml:space="preserve">0 </v>
      </c>
      <c r="B230" s="911" t="s">
        <v>793</v>
      </c>
      <c r="C230" s="911"/>
      <c r="D230" s="911"/>
      <c r="E230" s="911"/>
      <c r="F230" s="912" t="str">
        <f>+Menu!B16</f>
        <v/>
      </c>
      <c r="G230" s="912"/>
      <c r="H230" s="912"/>
      <c r="I230" s="1070" t="s">
        <v>791</v>
      </c>
      <c r="J230" s="1070"/>
      <c r="K230" s="1070"/>
      <c r="L230" s="1070"/>
      <c r="M230" s="1070"/>
      <c r="N230" s="1071"/>
      <c r="O230" s="306" t="s">
        <v>973</v>
      </c>
      <c r="P230" s="67"/>
      <c r="Q230" s="67"/>
      <c r="R230" s="68"/>
      <c r="S230" s="68"/>
      <c r="T230" s="68"/>
      <c r="U230" s="68"/>
      <c r="V230" s="68"/>
      <c r="W230" s="69"/>
    </row>
    <row r="231" spans="1:24" s="41" customFormat="1" ht="17.25" customHeight="1" thickBot="1" x14ac:dyDescent="0.25">
      <c r="B231" s="103" t="s">
        <v>795</v>
      </c>
      <c r="C231" s="71"/>
      <c r="D231" s="71"/>
      <c r="E231" s="71"/>
      <c r="F231" s="71"/>
      <c r="G231" s="71"/>
      <c r="H231" s="104"/>
      <c r="I231" s="105" t="str">
        <f>+I7</f>
        <v>2nd</v>
      </c>
      <c r="J231" s="914" t="s">
        <v>866</v>
      </c>
      <c r="K231" s="914"/>
      <c r="L231" s="105">
        <f>+L7</f>
        <v>2022</v>
      </c>
      <c r="M231" s="915" t="s">
        <v>6</v>
      </c>
      <c r="N231" s="916"/>
      <c r="O231" s="920">
        <f>+Menu!F16</f>
        <v>0</v>
      </c>
      <c r="P231" s="921"/>
      <c r="Q231" s="921"/>
      <c r="R231" s="921"/>
      <c r="S231" s="921"/>
      <c r="T231" s="921"/>
      <c r="U231" s="921"/>
      <c r="V231" s="921"/>
      <c r="W231" s="913"/>
    </row>
    <row r="232" spans="1:24" s="41" customFormat="1" ht="17.25" customHeight="1" x14ac:dyDescent="0.2">
      <c r="B232" s="1064">
        <f>+Menu!D16</f>
        <v>0</v>
      </c>
      <c r="C232" s="921"/>
      <c r="D232" s="921"/>
      <c r="E232" s="921"/>
      <c r="F232" s="921"/>
      <c r="G232" s="921"/>
      <c r="H232" s="912"/>
      <c r="I232" s="926"/>
      <c r="J232" s="926"/>
      <c r="K232" s="926"/>
      <c r="L232" s="926"/>
      <c r="M232" s="926"/>
      <c r="N232" s="911"/>
      <c r="O232" s="920">
        <f>+Menu!G16</f>
        <v>0</v>
      </c>
      <c r="P232" s="921"/>
      <c r="Q232" s="921"/>
      <c r="R232" s="921"/>
      <c r="S232" s="921"/>
      <c r="T232" s="921"/>
      <c r="U232" s="921"/>
      <c r="V232" s="921"/>
      <c r="W232" s="913"/>
    </row>
    <row r="233" spans="1:24" s="41" customFormat="1" ht="17.25" customHeight="1" thickBot="1" x14ac:dyDescent="0.25">
      <c r="B233" s="1065"/>
      <c r="C233" s="1066"/>
      <c r="D233" s="1066"/>
      <c r="E233" s="1066"/>
      <c r="F233" s="1066"/>
      <c r="G233" s="1066"/>
      <c r="H233" s="1067"/>
      <c r="I233" s="928"/>
      <c r="J233" s="928"/>
      <c r="K233" s="928"/>
      <c r="L233" s="928"/>
      <c r="M233" s="1068"/>
      <c r="N233" s="1069"/>
      <c r="O233" s="907"/>
      <c r="P233" s="908"/>
      <c r="Q233" s="908"/>
      <c r="R233" s="908"/>
      <c r="S233" s="908"/>
      <c r="T233" s="908"/>
      <c r="U233" s="908"/>
      <c r="V233" s="908"/>
      <c r="W233" s="909"/>
      <c r="X233" s="73"/>
    </row>
    <row r="234" spans="1:24" ht="6.75" customHeight="1" thickBot="1" x14ac:dyDescent="0.3"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61"/>
      <c r="U234" s="61"/>
      <c r="V234" s="61"/>
      <c r="W234" s="61"/>
    </row>
    <row r="235" spans="1:24" ht="39" customHeight="1" thickBot="1" x14ac:dyDescent="0.3">
      <c r="B235" s="1060" t="s">
        <v>895</v>
      </c>
      <c r="C235" s="1060"/>
      <c r="D235" s="1060"/>
      <c r="E235" s="1061" t="s">
        <v>870</v>
      </c>
      <c r="F235" s="1061"/>
      <c r="G235" s="1062" t="s">
        <v>896</v>
      </c>
      <c r="H235" s="1062"/>
      <c r="I235" s="1057" t="s">
        <v>897</v>
      </c>
      <c r="J235" s="1057"/>
      <c r="K235" s="1057" t="s">
        <v>871</v>
      </c>
      <c r="L235" s="1057"/>
      <c r="M235" s="1063" t="s">
        <v>898</v>
      </c>
      <c r="N235" s="1063"/>
      <c r="O235" s="1057" t="s">
        <v>899</v>
      </c>
      <c r="P235" s="1057"/>
      <c r="Q235" s="1057" t="s">
        <v>872</v>
      </c>
      <c r="R235" s="1057"/>
      <c r="S235" s="1057" t="s">
        <v>873</v>
      </c>
      <c r="T235" s="1057"/>
      <c r="U235" s="1058" t="s">
        <v>900</v>
      </c>
      <c r="V235" s="1058"/>
      <c r="W235" s="1058"/>
    </row>
    <row r="236" spans="1:24" ht="25.5" customHeight="1" thickBot="1" x14ac:dyDescent="0.3">
      <c r="B236" s="75" t="s">
        <v>823</v>
      </c>
      <c r="C236" s="76" t="s">
        <v>824</v>
      </c>
      <c r="D236" s="77" t="s">
        <v>874</v>
      </c>
      <c r="E236" s="954" t="s">
        <v>875</v>
      </c>
      <c r="F236" s="976"/>
      <c r="G236" s="130" t="s">
        <v>823</v>
      </c>
      <c r="H236" s="131" t="s">
        <v>824</v>
      </c>
      <c r="I236" s="131" t="s">
        <v>823</v>
      </c>
      <c r="J236" s="131" t="s">
        <v>824</v>
      </c>
      <c r="K236" s="131" t="s">
        <v>823</v>
      </c>
      <c r="L236" s="131" t="s">
        <v>824</v>
      </c>
      <c r="M236" s="131" t="s">
        <v>823</v>
      </c>
      <c r="N236" s="131" t="s">
        <v>824</v>
      </c>
      <c r="O236" s="131" t="s">
        <v>823</v>
      </c>
      <c r="P236" s="131" t="s">
        <v>824</v>
      </c>
      <c r="Q236" s="131" t="s">
        <v>823</v>
      </c>
      <c r="R236" s="131" t="s">
        <v>824</v>
      </c>
      <c r="S236" s="131" t="s">
        <v>823</v>
      </c>
      <c r="T236" s="131" t="s">
        <v>824</v>
      </c>
      <c r="U236" s="131" t="s">
        <v>823</v>
      </c>
      <c r="V236" s="131" t="s">
        <v>824</v>
      </c>
      <c r="W236" s="132" t="s">
        <v>825</v>
      </c>
    </row>
    <row r="237" spans="1:24" ht="18" customHeight="1" thickBot="1" x14ac:dyDescent="0.3">
      <c r="B237" s="341" t="e">
        <f>IF($A$230="",0,VLOOKUP($A$230,$C$1509:$M$2398,2,FALSE))</f>
        <v>#N/A</v>
      </c>
      <c r="C237" s="342" t="e">
        <f>IF($A$230="",0,VLOOKUP($A$230,$R$1509:$AC$2407,2,FALSE))</f>
        <v>#N/A</v>
      </c>
      <c r="D237" s="78" t="e">
        <f>SUM(B237:C237)</f>
        <v>#N/A</v>
      </c>
      <c r="E237" s="933" t="s">
        <v>876</v>
      </c>
      <c r="F237" s="934"/>
      <c r="G237" s="288"/>
      <c r="H237" s="283"/>
      <c r="I237" s="289"/>
      <c r="J237" s="283"/>
      <c r="K237" s="283"/>
      <c r="L237" s="283"/>
      <c r="M237" s="444"/>
      <c r="N237" s="444"/>
      <c r="O237" s="283"/>
      <c r="P237" s="283"/>
      <c r="Q237" s="283"/>
      <c r="R237" s="283"/>
      <c r="S237" s="283"/>
      <c r="T237" s="283"/>
      <c r="U237" s="128">
        <f t="shared" ref="U237:V241" si="34">+G237+I237+K237+M237+O237+Q237+S237</f>
        <v>0</v>
      </c>
      <c r="V237" s="128">
        <f t="shared" si="34"/>
        <v>0</v>
      </c>
      <c r="W237" s="122">
        <f>SUM(U237:V237)</f>
        <v>0</v>
      </c>
    </row>
    <row r="238" spans="1:24" ht="18" customHeight="1" thickBot="1" x14ac:dyDescent="0.3">
      <c r="B238" s="343" t="e">
        <f>IF($A$230="",0,VLOOKUP($A$230,$C$1509:$M$2398,3,FALSE))</f>
        <v>#N/A</v>
      </c>
      <c r="C238" s="312" t="e">
        <f>IF($A$230="",0,VLOOKUP($A$230,$R$1509:$AC$2407,3,FALSE))</f>
        <v>#N/A</v>
      </c>
      <c r="D238" s="80" t="e">
        <f>SUM(B238:C238)</f>
        <v>#N/A</v>
      </c>
      <c r="E238" s="944" t="s">
        <v>877</v>
      </c>
      <c r="F238" s="891"/>
      <c r="G238" s="305"/>
      <c r="H238" s="304"/>
      <c r="I238" s="107"/>
      <c r="J238" s="107"/>
      <c r="K238" s="107"/>
      <c r="L238" s="107"/>
      <c r="M238" s="443"/>
      <c r="N238" s="443"/>
      <c r="O238" s="107"/>
      <c r="P238" s="107"/>
      <c r="Q238" s="107"/>
      <c r="R238" s="107"/>
      <c r="S238" s="107"/>
      <c r="T238" s="107"/>
      <c r="U238" s="121">
        <f t="shared" si="34"/>
        <v>0</v>
      </c>
      <c r="V238" s="128">
        <f t="shared" si="34"/>
        <v>0</v>
      </c>
      <c r="W238" s="123">
        <f>SUM(U238:V238)</f>
        <v>0</v>
      </c>
    </row>
    <row r="239" spans="1:24" ht="18" customHeight="1" thickBot="1" x14ac:dyDescent="0.3">
      <c r="B239" s="343" t="e">
        <f>IF($A$230="",0,VLOOKUP($A$230,$C$1509:$M$2398,4,FALSE))</f>
        <v>#N/A</v>
      </c>
      <c r="C239" s="312" t="e">
        <f>IF($A$230="",0,VLOOKUP($A$230,$R$1509:$AC$2407,4,FALSE))</f>
        <v>#N/A</v>
      </c>
      <c r="D239" s="80" t="e">
        <f>SUM(B239:C239)</f>
        <v>#N/A</v>
      </c>
      <c r="E239" s="944" t="s">
        <v>878</v>
      </c>
      <c r="F239" s="891"/>
      <c r="G239" s="305"/>
      <c r="H239" s="304"/>
      <c r="I239" s="107"/>
      <c r="J239" s="107"/>
      <c r="K239" s="107"/>
      <c r="L239" s="107"/>
      <c r="M239" s="443"/>
      <c r="N239" s="443"/>
      <c r="O239" s="107"/>
      <c r="P239" s="107"/>
      <c r="Q239" s="107"/>
      <c r="R239" s="107"/>
      <c r="S239" s="107"/>
      <c r="T239" s="107"/>
      <c r="U239" s="121">
        <f t="shared" si="34"/>
        <v>0</v>
      </c>
      <c r="V239" s="128">
        <f t="shared" si="34"/>
        <v>0</v>
      </c>
      <c r="W239" s="123">
        <f>SUM(U239:V239)</f>
        <v>0</v>
      </c>
    </row>
    <row r="240" spans="1:24" ht="18" customHeight="1" thickBot="1" x14ac:dyDescent="0.3">
      <c r="B240" s="343" t="e">
        <f>IF($A$230="",0,VLOOKUP($A$230,$C$1509:$M$2398,5,FALSE))</f>
        <v>#N/A</v>
      </c>
      <c r="C240" s="312" t="e">
        <f>IF($A$230="",0,VLOOKUP($A$230,$R$1509:$AC$2407,5,FALSE))</f>
        <v>#N/A</v>
      </c>
      <c r="D240" s="80" t="e">
        <f>SUM(B240:C240)</f>
        <v>#N/A</v>
      </c>
      <c r="E240" s="944" t="s">
        <v>879</v>
      </c>
      <c r="F240" s="891"/>
      <c r="G240" s="305"/>
      <c r="H240" s="304"/>
      <c r="I240" s="360"/>
      <c r="J240" s="107"/>
      <c r="K240" s="107"/>
      <c r="L240" s="107"/>
      <c r="M240" s="443"/>
      <c r="N240" s="443"/>
      <c r="O240" s="107"/>
      <c r="P240" s="107"/>
      <c r="Q240" s="107"/>
      <c r="R240" s="107"/>
      <c r="S240" s="107"/>
      <c r="T240" s="107"/>
      <c r="U240" s="121">
        <f t="shared" si="34"/>
        <v>0</v>
      </c>
      <c r="V240" s="128">
        <f t="shared" si="34"/>
        <v>0</v>
      </c>
      <c r="W240" s="123">
        <f>SUM(U240:V240)</f>
        <v>0</v>
      </c>
    </row>
    <row r="241" spans="2:25" ht="18" customHeight="1" thickBot="1" x14ac:dyDescent="0.3">
      <c r="B241" s="345" t="e">
        <f>IF($A$230="",0,VLOOKUP($A$230,$C$1509:$M$2398,6,FALSE))</f>
        <v>#N/A</v>
      </c>
      <c r="C241" s="346" t="e">
        <f>IF($A$230="",0,VLOOKUP($A$230,$R$1509:$AC$2407,6,FALSE))</f>
        <v>#N/A</v>
      </c>
      <c r="D241" s="81" t="e">
        <f>SUM(B241:C241)</f>
        <v>#N/A</v>
      </c>
      <c r="E241" s="945" t="s">
        <v>880</v>
      </c>
      <c r="F241" s="946"/>
      <c r="G241" s="445"/>
      <c r="H241" s="446"/>
      <c r="I241" s="287"/>
      <c r="J241" s="287"/>
      <c r="K241" s="287"/>
      <c r="L241" s="287"/>
      <c r="M241" s="447"/>
      <c r="N241" s="447"/>
      <c r="O241" s="287"/>
      <c r="P241" s="287"/>
      <c r="Q241" s="287"/>
      <c r="R241" s="287"/>
      <c r="S241" s="287"/>
      <c r="T241" s="287"/>
      <c r="U241" s="364">
        <f t="shared" si="34"/>
        <v>0</v>
      </c>
      <c r="V241" s="128">
        <f t="shared" si="34"/>
        <v>0</v>
      </c>
      <c r="W241" s="365">
        <f>SUM(U241:V241)</f>
        <v>0</v>
      </c>
    </row>
    <row r="242" spans="2:25" ht="21" customHeight="1" thickBot="1" x14ac:dyDescent="0.3">
      <c r="B242" s="82" t="e">
        <f>SUM(B237:B241)</f>
        <v>#N/A</v>
      </c>
      <c r="C242" s="83" t="e">
        <f>SUM(C237:C241)</f>
        <v>#N/A</v>
      </c>
      <c r="D242" s="84" t="e">
        <f>SUM(D237:D241)</f>
        <v>#N/A</v>
      </c>
      <c r="E242" s="947" t="s">
        <v>881</v>
      </c>
      <c r="F242" s="948"/>
      <c r="G242" s="82">
        <f t="shared" ref="G242:L242" si="35">SUM(G237:G241)</f>
        <v>0</v>
      </c>
      <c r="H242" s="83">
        <f t="shared" si="35"/>
        <v>0</v>
      </c>
      <c r="I242" s="83">
        <f t="shared" si="35"/>
        <v>0</v>
      </c>
      <c r="J242" s="83">
        <f t="shared" si="35"/>
        <v>0</v>
      </c>
      <c r="K242" s="83">
        <f t="shared" si="35"/>
        <v>0</v>
      </c>
      <c r="L242" s="83">
        <f t="shared" si="35"/>
        <v>0</v>
      </c>
      <c r="M242" s="1050"/>
      <c r="N242" s="1050"/>
      <c r="O242" s="83">
        <f t="shared" ref="O242:T242" si="36">SUM(O237:O241)</f>
        <v>0</v>
      </c>
      <c r="P242" s="83">
        <f t="shared" si="36"/>
        <v>0</v>
      </c>
      <c r="Q242" s="83">
        <f t="shared" si="36"/>
        <v>0</v>
      </c>
      <c r="R242" s="83">
        <f t="shared" si="36"/>
        <v>0</v>
      </c>
      <c r="S242" s="83">
        <f t="shared" si="36"/>
        <v>0</v>
      </c>
      <c r="T242" s="83">
        <f t="shared" si="36"/>
        <v>0</v>
      </c>
      <c r="U242" s="83">
        <f>SUM(U237:U241)</f>
        <v>0</v>
      </c>
      <c r="V242" s="128">
        <f>SUM(V237:V241)</f>
        <v>0</v>
      </c>
      <c r="W242" s="84">
        <f>SUM(W237:W241)</f>
        <v>0</v>
      </c>
      <c r="Y242" s="87"/>
    </row>
    <row r="243" spans="2:25" ht="6.75" customHeight="1" thickBot="1" x14ac:dyDescent="0.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</row>
    <row r="244" spans="2:25" ht="25.5" customHeight="1" thickBot="1" x14ac:dyDescent="0.3">
      <c r="B244" s="75" t="s">
        <v>823</v>
      </c>
      <c r="C244" s="76" t="s">
        <v>824</v>
      </c>
      <c r="D244" s="77" t="s">
        <v>874</v>
      </c>
      <c r="E244" s="949" t="s">
        <v>882</v>
      </c>
      <c r="F244" s="949"/>
      <c r="G244" s="108" t="s">
        <v>823</v>
      </c>
      <c r="H244" s="109" t="s">
        <v>824</v>
      </c>
      <c r="I244" s="109" t="s">
        <v>823</v>
      </c>
      <c r="J244" s="109" t="s">
        <v>824</v>
      </c>
      <c r="K244" s="109" t="s">
        <v>823</v>
      </c>
      <c r="L244" s="109" t="s">
        <v>824</v>
      </c>
      <c r="M244" s="109" t="s">
        <v>823</v>
      </c>
      <c r="N244" s="109" t="s">
        <v>824</v>
      </c>
      <c r="O244" s="109" t="s">
        <v>823</v>
      </c>
      <c r="P244" s="109" t="s">
        <v>824</v>
      </c>
      <c r="Q244" s="109" t="s">
        <v>823</v>
      </c>
      <c r="R244" s="109" t="s">
        <v>824</v>
      </c>
      <c r="S244" s="109" t="s">
        <v>823</v>
      </c>
      <c r="T244" s="109" t="s">
        <v>824</v>
      </c>
      <c r="U244" s="109" t="s">
        <v>823</v>
      </c>
      <c r="V244" s="109" t="s">
        <v>824</v>
      </c>
      <c r="W244" s="110" t="s">
        <v>825</v>
      </c>
    </row>
    <row r="245" spans="2:25" ht="18" customHeight="1" thickBot="1" x14ac:dyDescent="0.3">
      <c r="B245" s="341" t="e">
        <f>IF($A$230="",0,VLOOKUP($A$230,$C$1509:$M$2398,7,FALSE))</f>
        <v>#N/A</v>
      </c>
      <c r="C245" s="342" t="e">
        <f>IF($A$230="",0,VLOOKUP($A$230,$R$1509:$AC$2407,7,FALSE))</f>
        <v>#N/A</v>
      </c>
      <c r="D245" s="88" t="e">
        <f>SUM(B245:C245)</f>
        <v>#N/A</v>
      </c>
      <c r="E245" s="934" t="s">
        <v>883</v>
      </c>
      <c r="F245" s="934"/>
      <c r="G245" s="449"/>
      <c r="H245" s="450"/>
      <c r="I245" s="444"/>
      <c r="J245" s="444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128">
        <f t="shared" ref="U245:V249" si="37">+G245+I245+K245+M245+O245+Q245+S245</f>
        <v>0</v>
      </c>
      <c r="V245" s="128">
        <f t="shared" si="37"/>
        <v>0</v>
      </c>
      <c r="W245" s="122">
        <f>SUM(U245:V245)</f>
        <v>0</v>
      </c>
    </row>
    <row r="246" spans="2:25" ht="18" customHeight="1" thickBot="1" x14ac:dyDescent="0.3">
      <c r="B246" s="343" t="e">
        <f>IF($A$230="",0,VLOOKUP($A$230,$C$1509:$M$2398,8,FALSE))</f>
        <v>#N/A</v>
      </c>
      <c r="C246" s="312" t="e">
        <f>IF($A$230="",0,VLOOKUP($A$230,$R$1509:$AC$2407,8,FALSE))</f>
        <v>#N/A</v>
      </c>
      <c r="D246" s="80" t="e">
        <f>SUM(B246:C246)</f>
        <v>#N/A</v>
      </c>
      <c r="E246" s="891" t="s">
        <v>884</v>
      </c>
      <c r="F246" s="891"/>
      <c r="G246" s="305"/>
      <c r="H246" s="304"/>
      <c r="I246" s="443"/>
      <c r="J246" s="443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21">
        <f t="shared" si="37"/>
        <v>0</v>
      </c>
      <c r="V246" s="128">
        <f t="shared" si="37"/>
        <v>0</v>
      </c>
      <c r="W246" s="123">
        <f>SUM(U246:V246)</f>
        <v>0</v>
      </c>
    </row>
    <row r="247" spans="2:25" ht="18" customHeight="1" thickBot="1" x14ac:dyDescent="0.3">
      <c r="B247" s="343" t="e">
        <f>IF($A$230="",0,VLOOKUP($A$230,$C$1509:$M$2398,9,FALSE))</f>
        <v>#N/A</v>
      </c>
      <c r="C247" s="312" t="e">
        <f>IF($A$230="",0,VLOOKUP($A$230,$R$1509:$AC$2407,9,FALSE))</f>
        <v>#N/A</v>
      </c>
      <c r="D247" s="80" t="e">
        <f>SUM(B247:C247)</f>
        <v>#N/A</v>
      </c>
      <c r="E247" s="891" t="s">
        <v>885</v>
      </c>
      <c r="F247" s="891"/>
      <c r="G247" s="305"/>
      <c r="H247" s="304"/>
      <c r="I247" s="443"/>
      <c r="J247" s="443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21">
        <f t="shared" si="37"/>
        <v>0</v>
      </c>
      <c r="V247" s="128">
        <f t="shared" si="37"/>
        <v>0</v>
      </c>
      <c r="W247" s="123">
        <f>SUM(U247:V247)</f>
        <v>0</v>
      </c>
    </row>
    <row r="248" spans="2:25" ht="18" customHeight="1" thickBot="1" x14ac:dyDescent="0.3">
      <c r="B248" s="343" t="e">
        <f>IF($A$230="",0,VLOOKUP($A$230,$C$1509:$M$2398,10,FALSE))</f>
        <v>#N/A</v>
      </c>
      <c r="C248" s="312" t="e">
        <f>IF($A$230="",0,VLOOKUP($A$230,$R$1509:$AC$2407,10,FALSE))</f>
        <v>#N/A</v>
      </c>
      <c r="D248" s="80" t="e">
        <f>SUM(B248:C248)</f>
        <v>#N/A</v>
      </c>
      <c r="E248" s="891" t="s">
        <v>886</v>
      </c>
      <c r="F248" s="891"/>
      <c r="G248" s="305"/>
      <c r="H248" s="304"/>
      <c r="I248" s="443"/>
      <c r="J248" s="443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21">
        <f t="shared" si="37"/>
        <v>0</v>
      </c>
      <c r="V248" s="128">
        <f t="shared" si="37"/>
        <v>0</v>
      </c>
      <c r="W248" s="123">
        <f>SUM(U248:V248)</f>
        <v>0</v>
      </c>
    </row>
    <row r="249" spans="2:25" ht="18" customHeight="1" thickBot="1" x14ac:dyDescent="0.3">
      <c r="B249" s="345" t="e">
        <f>IF($A$230="",0,VLOOKUP($A$230,$C$1509:$M$2398,11,FALSE))</f>
        <v>#N/A</v>
      </c>
      <c r="C249" s="346" t="e">
        <f>IF($A$230="",0,VLOOKUP($A$230,$R$1509:$AC$2407,11,FALSE))</f>
        <v>#N/A</v>
      </c>
      <c r="D249" s="90" t="e">
        <f>SUM(B249:C249)</f>
        <v>#N/A</v>
      </c>
      <c r="E249" s="946" t="s">
        <v>887</v>
      </c>
      <c r="F249" s="946"/>
      <c r="G249" s="445"/>
      <c r="H249" s="446"/>
      <c r="I249" s="447"/>
      <c r="J249" s="44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364">
        <f t="shared" si="37"/>
        <v>0</v>
      </c>
      <c r="V249" s="128">
        <f t="shared" si="37"/>
        <v>0</v>
      </c>
      <c r="W249" s="365">
        <f>SUM(U249:V249)</f>
        <v>0</v>
      </c>
    </row>
    <row r="250" spans="2:25" ht="21" customHeight="1" thickBot="1" x14ac:dyDescent="0.3">
      <c r="B250" s="91" t="e">
        <f>SUM(B245:B249)</f>
        <v>#N/A</v>
      </c>
      <c r="C250" s="92" t="e">
        <f>SUM(C245:C249)</f>
        <v>#N/A</v>
      </c>
      <c r="D250" s="93" t="e">
        <f>SUM(D245:D249)</f>
        <v>#N/A</v>
      </c>
      <c r="E250" s="951" t="s">
        <v>888</v>
      </c>
      <c r="F250" s="948"/>
      <c r="G250" s="82">
        <f>SUM(G245:G249)</f>
        <v>0</v>
      </c>
      <c r="H250" s="83">
        <f>SUM(H245:H249)</f>
        <v>0</v>
      </c>
      <c r="I250" s="1050"/>
      <c r="J250" s="1050"/>
      <c r="K250" s="83">
        <f t="shared" ref="K250:W250" si="38">SUM(K245:K249)</f>
        <v>0</v>
      </c>
      <c r="L250" s="83">
        <f t="shared" si="38"/>
        <v>0</v>
      </c>
      <c r="M250" s="83">
        <f t="shared" si="38"/>
        <v>0</v>
      </c>
      <c r="N250" s="83">
        <f t="shared" si="38"/>
        <v>0</v>
      </c>
      <c r="O250" s="83">
        <f t="shared" si="38"/>
        <v>0</v>
      </c>
      <c r="P250" s="83">
        <f t="shared" si="38"/>
        <v>0</v>
      </c>
      <c r="Q250" s="83">
        <f t="shared" si="38"/>
        <v>0</v>
      </c>
      <c r="R250" s="83">
        <f t="shared" si="38"/>
        <v>0</v>
      </c>
      <c r="S250" s="83">
        <f t="shared" si="38"/>
        <v>0</v>
      </c>
      <c r="T250" s="83">
        <f t="shared" si="38"/>
        <v>0</v>
      </c>
      <c r="U250" s="83">
        <f t="shared" si="38"/>
        <v>0</v>
      </c>
      <c r="V250" s="128">
        <f t="shared" si="38"/>
        <v>0</v>
      </c>
      <c r="W250" s="84">
        <f t="shared" si="38"/>
        <v>0</v>
      </c>
    </row>
    <row r="251" spans="2:25" ht="6.75" customHeight="1" x14ac:dyDescent="0.25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</row>
    <row r="252" spans="2:25" ht="14.25" customHeight="1" thickBot="1" x14ac:dyDescent="0.35">
      <c r="B252" s="112" t="s">
        <v>901</v>
      </c>
      <c r="C252" s="112"/>
      <c r="D252" s="112"/>
      <c r="E252" s="112"/>
      <c r="F252" s="112"/>
      <c r="G252" s="39"/>
      <c r="H252" s="39"/>
      <c r="I252" s="39"/>
      <c r="J252" s="39"/>
      <c r="K252" s="39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</row>
    <row r="253" spans="2:25" ht="21" customHeight="1" thickBot="1" x14ac:dyDescent="0.3">
      <c r="B253" s="1051" t="s">
        <v>902</v>
      </c>
      <c r="C253" s="1051"/>
      <c r="D253" s="114" t="e">
        <f>IF(D237=0,"",SUM(G237:H237)/D237*100)</f>
        <v>#N/A</v>
      </c>
      <c r="E253" s="113" t="s">
        <v>903</v>
      </c>
      <c r="F253" s="115" t="e">
        <f>IF(SUM(D238:D241)=0,"",(SUM(G238:H241)/SUM(D238:D241)*100))</f>
        <v>#N/A</v>
      </c>
      <c r="G253" s="39"/>
      <c r="H253" s="39"/>
      <c r="I253" s="39"/>
      <c r="J253" s="39"/>
      <c r="K253" s="39"/>
      <c r="L253" s="97" t="s">
        <v>835</v>
      </c>
      <c r="M253" s="59"/>
      <c r="N253" s="98"/>
      <c r="O253" s="1052"/>
      <c r="P253" s="1052"/>
      <c r="Q253" s="1052"/>
      <c r="R253" s="1052"/>
      <c r="S253" s="1052"/>
      <c r="T253" s="1052"/>
      <c r="U253" s="1052"/>
      <c r="V253" s="1052"/>
      <c r="W253" s="96"/>
    </row>
    <row r="254" spans="2:25" ht="11.25" customHeight="1" x14ac:dyDescent="0.25"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99"/>
      <c r="M254" s="98"/>
      <c r="N254" s="98"/>
      <c r="O254" s="1052"/>
      <c r="P254" s="1052"/>
      <c r="Q254" s="1052"/>
      <c r="R254" s="1052"/>
      <c r="S254" s="1052"/>
      <c r="T254" s="1052"/>
      <c r="U254" s="1052"/>
      <c r="V254" s="1052"/>
      <c r="W254" s="96"/>
    </row>
    <row r="255" spans="2:25" ht="15.75" customHeight="1" x14ac:dyDescent="0.25"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99"/>
      <c r="M255" s="98"/>
      <c r="N255" s="98"/>
      <c r="O255" s="1052"/>
      <c r="P255" s="1052"/>
      <c r="Q255" s="1052"/>
      <c r="R255" s="1052"/>
      <c r="S255" s="1052"/>
      <c r="T255" s="1052"/>
      <c r="U255" s="1052"/>
      <c r="V255" s="1052"/>
      <c r="W255" s="96"/>
    </row>
    <row r="256" spans="2:25" s="52" customFormat="1" ht="8.25" customHeight="1" x14ac:dyDescent="0.25"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100"/>
      <c r="M256" s="100"/>
      <c r="N256" s="100"/>
      <c r="O256" s="1052"/>
      <c r="P256" s="1052"/>
      <c r="Q256" s="1052"/>
      <c r="R256" s="1052"/>
      <c r="S256" s="1052"/>
      <c r="T256" s="1052"/>
      <c r="U256" s="1052"/>
      <c r="V256" s="1052"/>
      <c r="W256" s="96"/>
    </row>
    <row r="257" spans="1:24" s="52" customFormat="1" ht="8.25" customHeight="1" thickBot="1" x14ac:dyDescent="0.3"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100"/>
      <c r="M257" s="100"/>
      <c r="N257" s="100"/>
      <c r="O257" s="100"/>
      <c r="P257" s="100"/>
      <c r="Q257" s="101"/>
      <c r="R257" s="101"/>
      <c r="S257" s="101"/>
      <c r="T257" s="101"/>
      <c r="U257" s="101"/>
      <c r="V257" s="102"/>
      <c r="W257" s="96"/>
    </row>
    <row r="258" spans="1:24" ht="16.5" customHeight="1" thickBot="1" x14ac:dyDescent="0.3">
      <c r="A258" s="36"/>
      <c r="B258" s="60" t="s">
        <v>786</v>
      </c>
      <c r="C258" s="61"/>
      <c r="D258" s="61"/>
      <c r="E258" s="62"/>
      <c r="F258" s="62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1"/>
      <c r="V258" s="61"/>
      <c r="W258" s="64" t="s">
        <v>893</v>
      </c>
    </row>
    <row r="259" spans="1:24" ht="12.75" customHeight="1" x14ac:dyDescent="0.25">
      <c r="B259" s="864" t="s">
        <v>788</v>
      </c>
      <c r="C259" s="864"/>
      <c r="D259" s="864"/>
      <c r="E259" s="864"/>
      <c r="F259" s="864"/>
      <c r="G259" s="864"/>
      <c r="H259" s="864"/>
      <c r="I259" s="864"/>
      <c r="J259" s="864"/>
      <c r="K259" s="864"/>
      <c r="L259" s="864"/>
      <c r="M259" s="864"/>
      <c r="N259" s="864"/>
      <c r="O259" s="864"/>
      <c r="P259" s="864"/>
      <c r="Q259" s="864"/>
      <c r="R259" s="864"/>
      <c r="S259" s="864"/>
      <c r="T259" s="864"/>
      <c r="U259" s="864"/>
      <c r="V259" s="864"/>
      <c r="W259" s="864"/>
    </row>
    <row r="260" spans="1:24" ht="12.75" customHeight="1" thickBot="1" x14ac:dyDescent="0.3">
      <c r="B260" s="866" t="s">
        <v>894</v>
      </c>
      <c r="C260" s="866"/>
      <c r="D260" s="866"/>
      <c r="E260" s="866"/>
      <c r="F260" s="866"/>
      <c r="G260" s="866"/>
      <c r="H260" s="866"/>
      <c r="I260" s="866"/>
      <c r="J260" s="866"/>
      <c r="K260" s="866"/>
      <c r="L260" s="866"/>
      <c r="M260" s="866"/>
      <c r="N260" s="866"/>
      <c r="O260" s="865"/>
      <c r="P260" s="865"/>
      <c r="Q260" s="865"/>
      <c r="R260" s="865"/>
      <c r="S260" s="865"/>
      <c r="T260" s="865"/>
      <c r="U260" s="865"/>
      <c r="V260" s="865"/>
      <c r="W260" s="865"/>
    </row>
    <row r="261" spans="1:24" s="41" customFormat="1" ht="17.25" customHeight="1" x14ac:dyDescent="0.2">
      <c r="B261" s="904" t="s">
        <v>790</v>
      </c>
      <c r="C261" s="904"/>
      <c r="D261" s="1072">
        <f>IF(F262=0,"",$D$5)</f>
        <v>0</v>
      </c>
      <c r="E261" s="1072"/>
      <c r="F261" s="1072"/>
      <c r="G261" s="1072"/>
      <c r="H261" s="1073"/>
      <c r="I261" s="903"/>
      <c r="J261" s="903"/>
      <c r="K261" s="903"/>
      <c r="L261" s="903"/>
      <c r="M261" s="903"/>
      <c r="N261" s="904"/>
      <c r="O261" s="886" t="s">
        <v>792</v>
      </c>
      <c r="P261" s="887"/>
      <c r="Q261" s="887"/>
      <c r="R261" s="887"/>
      <c r="S261" s="887"/>
      <c r="T261" s="905" t="str">
        <f>IF(Menu!E17="","",Menu!E17)</f>
        <v/>
      </c>
      <c r="U261" s="905"/>
      <c r="V261" s="905"/>
      <c r="W261" s="906"/>
    </row>
    <row r="262" spans="1:24" s="41" customFormat="1" ht="17.25" customHeight="1" thickBot="1" x14ac:dyDescent="0.25">
      <c r="A262" s="41" t="str">
        <f>IF(F262=0,"",$D$261&amp;" "&amp;$F$262)</f>
        <v xml:space="preserve">0 </v>
      </c>
      <c r="B262" s="911" t="s">
        <v>793</v>
      </c>
      <c r="C262" s="911"/>
      <c r="D262" s="911"/>
      <c r="E262" s="911"/>
      <c r="F262" s="912" t="str">
        <f>+Menu!B17</f>
        <v/>
      </c>
      <c r="G262" s="912"/>
      <c r="H262" s="912"/>
      <c r="I262" s="1070" t="s">
        <v>791</v>
      </c>
      <c r="J262" s="1070"/>
      <c r="K262" s="1070"/>
      <c r="L262" s="1070"/>
      <c r="M262" s="1070"/>
      <c r="N262" s="1071"/>
      <c r="O262" s="306" t="s">
        <v>973</v>
      </c>
      <c r="P262" s="67"/>
      <c r="Q262" s="67"/>
      <c r="R262" s="68"/>
      <c r="S262" s="68"/>
      <c r="T262" s="68"/>
      <c r="U262" s="68"/>
      <c r="V262" s="68"/>
      <c r="W262" s="69"/>
    </row>
    <row r="263" spans="1:24" s="41" customFormat="1" ht="17.25" customHeight="1" thickBot="1" x14ac:dyDescent="0.25">
      <c r="B263" s="103" t="s">
        <v>795</v>
      </c>
      <c r="C263" s="71"/>
      <c r="D263" s="71"/>
      <c r="E263" s="71"/>
      <c r="F263" s="71"/>
      <c r="G263" s="71"/>
      <c r="H263" s="104"/>
      <c r="I263" s="105" t="str">
        <f>+I7</f>
        <v>2nd</v>
      </c>
      <c r="J263" s="914" t="s">
        <v>866</v>
      </c>
      <c r="K263" s="914"/>
      <c r="L263" s="105">
        <f>+L7</f>
        <v>2022</v>
      </c>
      <c r="M263" s="915" t="s">
        <v>6</v>
      </c>
      <c r="N263" s="916"/>
      <c r="O263" s="920">
        <f>+Menu!F17</f>
        <v>0</v>
      </c>
      <c r="P263" s="921"/>
      <c r="Q263" s="921"/>
      <c r="R263" s="921"/>
      <c r="S263" s="921"/>
      <c r="T263" s="921"/>
      <c r="U263" s="921"/>
      <c r="V263" s="921"/>
      <c r="W263" s="913"/>
    </row>
    <row r="264" spans="1:24" s="41" customFormat="1" ht="17.25" customHeight="1" x14ac:dyDescent="0.2">
      <c r="B264" s="1064">
        <f>+Menu!D17</f>
        <v>0</v>
      </c>
      <c r="C264" s="921"/>
      <c r="D264" s="921"/>
      <c r="E264" s="921"/>
      <c r="F264" s="921"/>
      <c r="G264" s="921"/>
      <c r="H264" s="912"/>
      <c r="I264" s="926"/>
      <c r="J264" s="926"/>
      <c r="K264" s="926"/>
      <c r="L264" s="926"/>
      <c r="M264" s="926"/>
      <c r="N264" s="911"/>
      <c r="O264" s="920">
        <f>+Menu!G17</f>
        <v>0</v>
      </c>
      <c r="P264" s="921"/>
      <c r="Q264" s="921"/>
      <c r="R264" s="921"/>
      <c r="S264" s="921"/>
      <c r="T264" s="921"/>
      <c r="U264" s="921"/>
      <c r="V264" s="921"/>
      <c r="W264" s="913"/>
    </row>
    <row r="265" spans="1:24" s="41" customFormat="1" ht="17.25" customHeight="1" thickBot="1" x14ac:dyDescent="0.25">
      <c r="B265" s="1065"/>
      <c r="C265" s="1066"/>
      <c r="D265" s="1066"/>
      <c r="E265" s="1066"/>
      <c r="F265" s="1066"/>
      <c r="G265" s="1066"/>
      <c r="H265" s="1067"/>
      <c r="I265" s="928"/>
      <c r="J265" s="928"/>
      <c r="K265" s="928"/>
      <c r="L265" s="928"/>
      <c r="M265" s="1068"/>
      <c r="N265" s="1069"/>
      <c r="O265" s="907"/>
      <c r="P265" s="908"/>
      <c r="Q265" s="908"/>
      <c r="R265" s="908"/>
      <c r="S265" s="908"/>
      <c r="T265" s="908"/>
      <c r="U265" s="908"/>
      <c r="V265" s="908"/>
      <c r="W265" s="909"/>
      <c r="X265" s="73"/>
    </row>
    <row r="266" spans="1:24" ht="6.75" customHeight="1" thickBot="1" x14ac:dyDescent="0.3"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61"/>
      <c r="U266" s="61"/>
      <c r="V266" s="61"/>
      <c r="W266" s="61"/>
    </row>
    <row r="267" spans="1:24" ht="39" customHeight="1" thickBot="1" x14ac:dyDescent="0.3">
      <c r="B267" s="1060" t="s">
        <v>895</v>
      </c>
      <c r="C267" s="1060"/>
      <c r="D267" s="1060"/>
      <c r="E267" s="1061" t="s">
        <v>870</v>
      </c>
      <c r="F267" s="1061"/>
      <c r="G267" s="1062" t="s">
        <v>896</v>
      </c>
      <c r="H267" s="1062"/>
      <c r="I267" s="1057" t="s">
        <v>897</v>
      </c>
      <c r="J267" s="1057"/>
      <c r="K267" s="1057" t="s">
        <v>871</v>
      </c>
      <c r="L267" s="1057"/>
      <c r="M267" s="1063" t="s">
        <v>898</v>
      </c>
      <c r="N267" s="1063"/>
      <c r="O267" s="1057" t="s">
        <v>899</v>
      </c>
      <c r="P267" s="1057"/>
      <c r="Q267" s="1057" t="s">
        <v>872</v>
      </c>
      <c r="R267" s="1057"/>
      <c r="S267" s="1057" t="s">
        <v>873</v>
      </c>
      <c r="T267" s="1057"/>
      <c r="U267" s="1058" t="s">
        <v>900</v>
      </c>
      <c r="V267" s="1058"/>
      <c r="W267" s="1058"/>
    </row>
    <row r="268" spans="1:24" ht="25.5" customHeight="1" thickBot="1" x14ac:dyDescent="0.3">
      <c r="B268" s="75" t="s">
        <v>823</v>
      </c>
      <c r="C268" s="76" t="s">
        <v>824</v>
      </c>
      <c r="D268" s="77" t="s">
        <v>874</v>
      </c>
      <c r="E268" s="954" t="s">
        <v>875</v>
      </c>
      <c r="F268" s="976"/>
      <c r="G268" s="130" t="s">
        <v>823</v>
      </c>
      <c r="H268" s="131" t="s">
        <v>824</v>
      </c>
      <c r="I268" s="131" t="s">
        <v>823</v>
      </c>
      <c r="J268" s="131" t="s">
        <v>824</v>
      </c>
      <c r="K268" s="131" t="s">
        <v>823</v>
      </c>
      <c r="L268" s="131" t="s">
        <v>824</v>
      </c>
      <c r="M268" s="131" t="s">
        <v>823</v>
      </c>
      <c r="N268" s="131" t="s">
        <v>824</v>
      </c>
      <c r="O268" s="131" t="s">
        <v>823</v>
      </c>
      <c r="P268" s="131" t="s">
        <v>824</v>
      </c>
      <c r="Q268" s="131" t="s">
        <v>823</v>
      </c>
      <c r="R268" s="131" t="s">
        <v>824</v>
      </c>
      <c r="S268" s="131" t="s">
        <v>823</v>
      </c>
      <c r="T268" s="131" t="s">
        <v>824</v>
      </c>
      <c r="U268" s="131" t="s">
        <v>823</v>
      </c>
      <c r="V268" s="131" t="s">
        <v>824</v>
      </c>
      <c r="W268" s="132" t="s">
        <v>825</v>
      </c>
    </row>
    <row r="269" spans="1:24" ht="18" customHeight="1" thickBot="1" x14ac:dyDescent="0.3">
      <c r="B269" s="341" t="e">
        <f>IF($A$262="",0,VLOOKUP($A$262,$C$1509:$M$2398,2,FALSE))</f>
        <v>#N/A</v>
      </c>
      <c r="C269" s="342" t="e">
        <f>IF($A$262="",0,VLOOKUP($A$262,$R$1509:$AC$2407,2,FALSE))</f>
        <v>#N/A</v>
      </c>
      <c r="D269" s="78" t="e">
        <f>SUM(B269:C269)</f>
        <v>#N/A</v>
      </c>
      <c r="E269" s="933" t="s">
        <v>876</v>
      </c>
      <c r="F269" s="934"/>
      <c r="G269" s="288"/>
      <c r="H269" s="283"/>
      <c r="I269" s="289"/>
      <c r="J269" s="283"/>
      <c r="K269" s="283"/>
      <c r="L269" s="283"/>
      <c r="M269" s="444"/>
      <c r="N269" s="444"/>
      <c r="O269" s="283"/>
      <c r="P269" s="283"/>
      <c r="Q269" s="283"/>
      <c r="R269" s="283"/>
      <c r="S269" s="283"/>
      <c r="T269" s="283"/>
      <c r="U269" s="128">
        <f t="shared" ref="U269:V273" si="39">+G269+I269+K269+M269+O269+Q269+S269</f>
        <v>0</v>
      </c>
      <c r="V269" s="128">
        <f t="shared" si="39"/>
        <v>0</v>
      </c>
      <c r="W269" s="122">
        <f>SUM(U269:V269)</f>
        <v>0</v>
      </c>
    </row>
    <row r="270" spans="1:24" ht="18" customHeight="1" thickBot="1" x14ac:dyDescent="0.3">
      <c r="B270" s="343" t="e">
        <f>IF($A$262="",0,VLOOKUP($A$262,$C$1509:$M$2398,3,FALSE))</f>
        <v>#N/A</v>
      </c>
      <c r="C270" s="312" t="e">
        <f>IF($A$262="",0,VLOOKUP($A$262,$R$1509:$AC$2407,3,FALSE))</f>
        <v>#N/A</v>
      </c>
      <c r="D270" s="80" t="e">
        <f>SUM(B270:C270)</f>
        <v>#N/A</v>
      </c>
      <c r="E270" s="944" t="s">
        <v>877</v>
      </c>
      <c r="F270" s="891"/>
      <c r="G270" s="305"/>
      <c r="H270" s="304"/>
      <c r="I270" s="107"/>
      <c r="J270" s="107"/>
      <c r="K270" s="107"/>
      <c r="L270" s="107"/>
      <c r="M270" s="443"/>
      <c r="N270" s="443"/>
      <c r="O270" s="107"/>
      <c r="P270" s="107"/>
      <c r="Q270" s="107"/>
      <c r="R270" s="107"/>
      <c r="S270" s="107"/>
      <c r="T270" s="107"/>
      <c r="U270" s="121">
        <f t="shared" si="39"/>
        <v>0</v>
      </c>
      <c r="V270" s="128">
        <f t="shared" si="39"/>
        <v>0</v>
      </c>
      <c r="W270" s="123">
        <f>SUM(U270:V270)</f>
        <v>0</v>
      </c>
    </row>
    <row r="271" spans="1:24" ht="18" customHeight="1" thickBot="1" x14ac:dyDescent="0.3">
      <c r="B271" s="343" t="e">
        <f>IF($A$262="",0,VLOOKUP($A$262,$C$1509:$M$2398,4,FALSE))</f>
        <v>#N/A</v>
      </c>
      <c r="C271" s="312" t="e">
        <f>IF($A$262="",0,VLOOKUP($A$262,$R$1509:$AC$2407,4,FALSE))</f>
        <v>#N/A</v>
      </c>
      <c r="D271" s="80" t="e">
        <f>SUM(B271:C271)</f>
        <v>#N/A</v>
      </c>
      <c r="E271" s="944" t="s">
        <v>878</v>
      </c>
      <c r="F271" s="891"/>
      <c r="G271" s="305"/>
      <c r="H271" s="304"/>
      <c r="I271" s="107"/>
      <c r="J271" s="107"/>
      <c r="K271" s="107"/>
      <c r="L271" s="107"/>
      <c r="M271" s="443"/>
      <c r="N271" s="443"/>
      <c r="O271" s="107"/>
      <c r="P271" s="107"/>
      <c r="Q271" s="107"/>
      <c r="R271" s="107"/>
      <c r="S271" s="107"/>
      <c r="T271" s="107"/>
      <c r="U271" s="121">
        <f t="shared" si="39"/>
        <v>0</v>
      </c>
      <c r="V271" s="128">
        <f t="shared" si="39"/>
        <v>0</v>
      </c>
      <c r="W271" s="123">
        <f>SUM(U271:V271)</f>
        <v>0</v>
      </c>
    </row>
    <row r="272" spans="1:24" ht="18" customHeight="1" thickBot="1" x14ac:dyDescent="0.3">
      <c r="B272" s="343" t="e">
        <f>IF($A$262="",0,VLOOKUP($A$262,$C$1509:$M$2398,5,FALSE))</f>
        <v>#N/A</v>
      </c>
      <c r="C272" s="312" t="e">
        <f>IF($A$262="",0,VLOOKUP($A$262,$R$1509:$AC$2407,5,FALSE))</f>
        <v>#N/A</v>
      </c>
      <c r="D272" s="80" t="e">
        <f>SUM(B272:C272)</f>
        <v>#N/A</v>
      </c>
      <c r="E272" s="944" t="s">
        <v>879</v>
      </c>
      <c r="F272" s="891"/>
      <c r="G272" s="305"/>
      <c r="H272" s="304"/>
      <c r="I272" s="360"/>
      <c r="J272" s="107"/>
      <c r="K272" s="107"/>
      <c r="L272" s="107"/>
      <c r="M272" s="443"/>
      <c r="N272" s="443"/>
      <c r="O272" s="107"/>
      <c r="P272" s="107"/>
      <c r="Q272" s="107"/>
      <c r="R272" s="107"/>
      <c r="S272" s="107"/>
      <c r="T272" s="107"/>
      <c r="U272" s="121">
        <f t="shared" si="39"/>
        <v>0</v>
      </c>
      <c r="V272" s="128">
        <f t="shared" si="39"/>
        <v>0</v>
      </c>
      <c r="W272" s="123">
        <f>SUM(U272:V272)</f>
        <v>0</v>
      </c>
    </row>
    <row r="273" spans="2:25" ht="18" customHeight="1" thickBot="1" x14ac:dyDescent="0.3">
      <c r="B273" s="345" t="e">
        <f>IF($A$262="",0,VLOOKUP($A$262,$C$1509:$M$2398,6,FALSE))</f>
        <v>#N/A</v>
      </c>
      <c r="C273" s="346" t="e">
        <f>IF($A$262="",0,VLOOKUP($A$262,$R$1509:$AC$2407,6,FALSE))</f>
        <v>#N/A</v>
      </c>
      <c r="D273" s="81" t="e">
        <f>SUM(B273:C273)</f>
        <v>#N/A</v>
      </c>
      <c r="E273" s="945" t="s">
        <v>880</v>
      </c>
      <c r="F273" s="946"/>
      <c r="G273" s="445"/>
      <c r="H273" s="446"/>
      <c r="I273" s="287"/>
      <c r="J273" s="287"/>
      <c r="K273" s="287"/>
      <c r="L273" s="287"/>
      <c r="M273" s="447"/>
      <c r="N273" s="447"/>
      <c r="O273" s="287"/>
      <c r="P273" s="287"/>
      <c r="Q273" s="287"/>
      <c r="R273" s="287"/>
      <c r="S273" s="287"/>
      <c r="T273" s="287"/>
      <c r="U273" s="364">
        <f t="shared" si="39"/>
        <v>0</v>
      </c>
      <c r="V273" s="128">
        <f t="shared" si="39"/>
        <v>0</v>
      </c>
      <c r="W273" s="365">
        <f>SUM(U273:V273)</f>
        <v>0</v>
      </c>
    </row>
    <row r="274" spans="2:25" ht="21" customHeight="1" thickBot="1" x14ac:dyDescent="0.3">
      <c r="B274" s="82" t="e">
        <f>SUM(B269:B273)</f>
        <v>#N/A</v>
      </c>
      <c r="C274" s="83" t="e">
        <f>SUM(C269:C273)</f>
        <v>#N/A</v>
      </c>
      <c r="D274" s="84" t="e">
        <f>SUM(D269:D273)</f>
        <v>#N/A</v>
      </c>
      <c r="E274" s="947" t="s">
        <v>881</v>
      </c>
      <c r="F274" s="948"/>
      <c r="G274" s="82">
        <f t="shared" ref="G274:L274" si="40">SUM(G269:G273)</f>
        <v>0</v>
      </c>
      <c r="H274" s="83">
        <f t="shared" si="40"/>
        <v>0</v>
      </c>
      <c r="I274" s="83">
        <f t="shared" si="40"/>
        <v>0</v>
      </c>
      <c r="J274" s="83">
        <f t="shared" si="40"/>
        <v>0</v>
      </c>
      <c r="K274" s="83">
        <f t="shared" si="40"/>
        <v>0</v>
      </c>
      <c r="L274" s="83">
        <f t="shared" si="40"/>
        <v>0</v>
      </c>
      <c r="M274" s="1050"/>
      <c r="N274" s="1050"/>
      <c r="O274" s="83">
        <f t="shared" ref="O274:T274" si="41">SUM(O269:O273)</f>
        <v>0</v>
      </c>
      <c r="P274" s="83">
        <f t="shared" si="41"/>
        <v>0</v>
      </c>
      <c r="Q274" s="83">
        <f t="shared" si="41"/>
        <v>0</v>
      </c>
      <c r="R274" s="83">
        <f t="shared" si="41"/>
        <v>0</v>
      </c>
      <c r="S274" s="83">
        <f t="shared" si="41"/>
        <v>0</v>
      </c>
      <c r="T274" s="83">
        <f t="shared" si="41"/>
        <v>0</v>
      </c>
      <c r="U274" s="83">
        <f>SUM(U269:U273)</f>
        <v>0</v>
      </c>
      <c r="V274" s="128">
        <f>SUM(V269:V273)</f>
        <v>0</v>
      </c>
      <c r="W274" s="84">
        <f>SUM(W269:W273)</f>
        <v>0</v>
      </c>
      <c r="Y274" s="87"/>
    </row>
    <row r="275" spans="2:25" ht="6.75" customHeight="1" thickBot="1" x14ac:dyDescent="0.3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</row>
    <row r="276" spans="2:25" ht="25.5" customHeight="1" thickBot="1" x14ac:dyDescent="0.3">
      <c r="B276" s="75" t="s">
        <v>823</v>
      </c>
      <c r="C276" s="76" t="s">
        <v>824</v>
      </c>
      <c r="D276" s="77" t="s">
        <v>874</v>
      </c>
      <c r="E276" s="949" t="s">
        <v>882</v>
      </c>
      <c r="F276" s="949"/>
      <c r="G276" s="108" t="s">
        <v>823</v>
      </c>
      <c r="H276" s="109" t="s">
        <v>824</v>
      </c>
      <c r="I276" s="109" t="s">
        <v>823</v>
      </c>
      <c r="J276" s="109" t="s">
        <v>824</v>
      </c>
      <c r="K276" s="109" t="s">
        <v>823</v>
      </c>
      <c r="L276" s="109" t="s">
        <v>824</v>
      </c>
      <c r="M276" s="109" t="s">
        <v>823</v>
      </c>
      <c r="N276" s="109" t="s">
        <v>824</v>
      </c>
      <c r="O276" s="109" t="s">
        <v>823</v>
      </c>
      <c r="P276" s="109" t="s">
        <v>824</v>
      </c>
      <c r="Q276" s="109" t="s">
        <v>823</v>
      </c>
      <c r="R276" s="109" t="s">
        <v>824</v>
      </c>
      <c r="S276" s="109" t="s">
        <v>823</v>
      </c>
      <c r="T276" s="109" t="s">
        <v>824</v>
      </c>
      <c r="U276" s="109" t="s">
        <v>823</v>
      </c>
      <c r="V276" s="109" t="s">
        <v>824</v>
      </c>
      <c r="W276" s="110" t="s">
        <v>825</v>
      </c>
    </row>
    <row r="277" spans="2:25" ht="18" customHeight="1" thickBot="1" x14ac:dyDescent="0.3">
      <c r="B277" s="341" t="e">
        <f>IF($A$262="",0,VLOOKUP($A$262,$C$1509:$M$2398,7,FALSE))</f>
        <v>#N/A</v>
      </c>
      <c r="C277" s="342" t="e">
        <f>IF($A$262="",0,VLOOKUP($A$262,$R$1509:$AC$2407,7,FALSE))</f>
        <v>#N/A</v>
      </c>
      <c r="D277" s="88" t="e">
        <f>SUM(B277:C277)</f>
        <v>#N/A</v>
      </c>
      <c r="E277" s="934" t="s">
        <v>883</v>
      </c>
      <c r="F277" s="934"/>
      <c r="G277" s="449"/>
      <c r="H277" s="450"/>
      <c r="I277" s="444"/>
      <c r="J277" s="444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128">
        <f t="shared" ref="U277:V281" si="42">+G277+I277+K277+M277+O277+Q277+S277</f>
        <v>0</v>
      </c>
      <c r="V277" s="128">
        <f t="shared" si="42"/>
        <v>0</v>
      </c>
      <c r="W277" s="122">
        <f>SUM(U277:V277)</f>
        <v>0</v>
      </c>
    </row>
    <row r="278" spans="2:25" ht="18" customHeight="1" thickBot="1" x14ac:dyDescent="0.3">
      <c r="B278" s="343" t="e">
        <f>IF($A$262="",0,VLOOKUP($A$262,$C$1509:$M$2398,8,FALSE))</f>
        <v>#N/A</v>
      </c>
      <c r="C278" s="312" t="e">
        <f>IF($A$262="",0,VLOOKUP($A$262,$R$1509:$AC$2407,8,FALSE))</f>
        <v>#N/A</v>
      </c>
      <c r="D278" s="80" t="e">
        <f>SUM(B278:C278)</f>
        <v>#N/A</v>
      </c>
      <c r="E278" s="891" t="s">
        <v>884</v>
      </c>
      <c r="F278" s="891"/>
      <c r="G278" s="305"/>
      <c r="H278" s="304"/>
      <c r="I278" s="443"/>
      <c r="J278" s="443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21">
        <f t="shared" si="42"/>
        <v>0</v>
      </c>
      <c r="V278" s="128">
        <f t="shared" si="42"/>
        <v>0</v>
      </c>
      <c r="W278" s="123">
        <f>SUM(U278:V278)</f>
        <v>0</v>
      </c>
    </row>
    <row r="279" spans="2:25" ht="18" customHeight="1" thickBot="1" x14ac:dyDescent="0.3">
      <c r="B279" s="343" t="e">
        <f>IF($A$262="",0,VLOOKUP($A$262,$C$1509:$M$2398,9,FALSE))</f>
        <v>#N/A</v>
      </c>
      <c r="C279" s="312" t="e">
        <f>IF($A$262="",0,VLOOKUP($A$262,$R$1509:$AC$2407,9,FALSE))</f>
        <v>#N/A</v>
      </c>
      <c r="D279" s="80" t="e">
        <f>SUM(B279:C279)</f>
        <v>#N/A</v>
      </c>
      <c r="E279" s="891" t="s">
        <v>885</v>
      </c>
      <c r="F279" s="891"/>
      <c r="G279" s="305"/>
      <c r="H279" s="304"/>
      <c r="I279" s="443"/>
      <c r="J279" s="443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21">
        <f t="shared" si="42"/>
        <v>0</v>
      </c>
      <c r="V279" s="128">
        <f t="shared" si="42"/>
        <v>0</v>
      </c>
      <c r="W279" s="123">
        <f>SUM(U279:V279)</f>
        <v>0</v>
      </c>
    </row>
    <row r="280" spans="2:25" ht="18" customHeight="1" thickBot="1" x14ac:dyDescent="0.3">
      <c r="B280" s="343" t="e">
        <f>IF($A$262="",0,VLOOKUP($A$262,$C$1509:$M$2398,10,FALSE))</f>
        <v>#N/A</v>
      </c>
      <c r="C280" s="312" t="e">
        <f>IF($A$262="",0,VLOOKUP($A$262,$R$1509:$AC$2407,10,FALSE))</f>
        <v>#N/A</v>
      </c>
      <c r="D280" s="80" t="e">
        <f>SUM(B280:C280)</f>
        <v>#N/A</v>
      </c>
      <c r="E280" s="891" t="s">
        <v>886</v>
      </c>
      <c r="F280" s="891"/>
      <c r="G280" s="305"/>
      <c r="H280" s="304"/>
      <c r="I280" s="443"/>
      <c r="J280" s="443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21">
        <f t="shared" si="42"/>
        <v>0</v>
      </c>
      <c r="V280" s="128">
        <f t="shared" si="42"/>
        <v>0</v>
      </c>
      <c r="W280" s="123">
        <f>SUM(U280:V280)</f>
        <v>0</v>
      </c>
    </row>
    <row r="281" spans="2:25" ht="18" customHeight="1" thickBot="1" x14ac:dyDescent="0.3">
      <c r="B281" s="345" t="e">
        <f>IF($A$262="",0,VLOOKUP($A$262,$C$1509:$M$2398,11,FALSE))</f>
        <v>#N/A</v>
      </c>
      <c r="C281" s="346" t="e">
        <f>IF($A$262="",0,VLOOKUP($A$262,$R$1509:$AC$2407,11,FALSE))</f>
        <v>#N/A</v>
      </c>
      <c r="D281" s="90" t="e">
        <f>SUM(B281:C281)</f>
        <v>#N/A</v>
      </c>
      <c r="E281" s="946" t="s">
        <v>887</v>
      </c>
      <c r="F281" s="946"/>
      <c r="G281" s="445"/>
      <c r="H281" s="446"/>
      <c r="I281" s="447"/>
      <c r="J281" s="44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364">
        <f t="shared" si="42"/>
        <v>0</v>
      </c>
      <c r="V281" s="128">
        <f t="shared" si="42"/>
        <v>0</v>
      </c>
      <c r="W281" s="365">
        <f>SUM(U281:V281)</f>
        <v>0</v>
      </c>
    </row>
    <row r="282" spans="2:25" ht="21" customHeight="1" thickBot="1" x14ac:dyDescent="0.3">
      <c r="B282" s="91" t="e">
        <f>SUM(B277:B281)</f>
        <v>#N/A</v>
      </c>
      <c r="C282" s="92" t="e">
        <f>SUM(C277:C281)</f>
        <v>#N/A</v>
      </c>
      <c r="D282" s="93" t="e">
        <f>SUM(D277:D281)</f>
        <v>#N/A</v>
      </c>
      <c r="E282" s="951" t="s">
        <v>888</v>
      </c>
      <c r="F282" s="948"/>
      <c r="G282" s="82">
        <f>SUM(G277:G281)</f>
        <v>0</v>
      </c>
      <c r="H282" s="83">
        <f>SUM(H277:H281)</f>
        <v>0</v>
      </c>
      <c r="I282" s="1050"/>
      <c r="J282" s="1050"/>
      <c r="K282" s="83">
        <f t="shared" ref="K282:W282" si="43">SUM(K277:K281)</f>
        <v>0</v>
      </c>
      <c r="L282" s="83">
        <f t="shared" si="43"/>
        <v>0</v>
      </c>
      <c r="M282" s="83">
        <f t="shared" si="43"/>
        <v>0</v>
      </c>
      <c r="N282" s="83">
        <f t="shared" si="43"/>
        <v>0</v>
      </c>
      <c r="O282" s="83">
        <f t="shared" si="43"/>
        <v>0</v>
      </c>
      <c r="P282" s="83">
        <f t="shared" si="43"/>
        <v>0</v>
      </c>
      <c r="Q282" s="83">
        <f t="shared" si="43"/>
        <v>0</v>
      </c>
      <c r="R282" s="83">
        <f t="shared" si="43"/>
        <v>0</v>
      </c>
      <c r="S282" s="83">
        <f t="shared" si="43"/>
        <v>0</v>
      </c>
      <c r="T282" s="83">
        <f t="shared" si="43"/>
        <v>0</v>
      </c>
      <c r="U282" s="83">
        <f t="shared" si="43"/>
        <v>0</v>
      </c>
      <c r="V282" s="128">
        <f t="shared" si="43"/>
        <v>0</v>
      </c>
      <c r="W282" s="84">
        <f t="shared" si="43"/>
        <v>0</v>
      </c>
    </row>
    <row r="283" spans="2:25" ht="6.75" customHeight="1" x14ac:dyDescent="0.25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</row>
    <row r="284" spans="2:25" ht="14.25" customHeight="1" thickBot="1" x14ac:dyDescent="0.35">
      <c r="B284" s="112" t="s">
        <v>901</v>
      </c>
      <c r="C284" s="112"/>
      <c r="D284" s="112"/>
      <c r="E284" s="112"/>
      <c r="F284" s="112"/>
      <c r="G284" s="39"/>
      <c r="H284" s="39"/>
      <c r="I284" s="39"/>
      <c r="J284" s="39"/>
      <c r="K284" s="39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</row>
    <row r="285" spans="2:25" ht="21" customHeight="1" thickBot="1" x14ac:dyDescent="0.3">
      <c r="B285" s="1051" t="s">
        <v>902</v>
      </c>
      <c r="C285" s="1051"/>
      <c r="D285" s="114" t="e">
        <f>IF(D269=0,"",SUM(G269:H269)/D269*100)</f>
        <v>#N/A</v>
      </c>
      <c r="E285" s="113" t="s">
        <v>903</v>
      </c>
      <c r="F285" s="115" t="e">
        <f>IF(SUM(D270:D273)=0,"",(SUM(G270:H273)/SUM(D270:D273)*100))</f>
        <v>#N/A</v>
      </c>
      <c r="G285" s="39"/>
      <c r="H285" s="39"/>
      <c r="I285" s="39"/>
      <c r="J285" s="39"/>
      <c r="K285" s="39"/>
      <c r="L285" s="97" t="s">
        <v>835</v>
      </c>
      <c r="M285" s="59"/>
      <c r="N285" s="98"/>
      <c r="O285" s="1052"/>
      <c r="P285" s="1052"/>
      <c r="Q285" s="1052"/>
      <c r="R285" s="1052"/>
      <c r="S285" s="1052"/>
      <c r="T285" s="1052"/>
      <c r="U285" s="1052"/>
      <c r="V285" s="1052"/>
      <c r="W285" s="96"/>
    </row>
    <row r="286" spans="2:25" ht="11.25" customHeight="1" x14ac:dyDescent="0.25"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99"/>
      <c r="M286" s="98"/>
      <c r="N286" s="98"/>
      <c r="O286" s="1052"/>
      <c r="P286" s="1052"/>
      <c r="Q286" s="1052"/>
      <c r="R286" s="1052"/>
      <c r="S286" s="1052"/>
      <c r="T286" s="1052"/>
      <c r="U286" s="1052"/>
      <c r="V286" s="1052"/>
      <c r="W286" s="96"/>
    </row>
    <row r="287" spans="2:25" ht="15.75" customHeight="1" x14ac:dyDescent="0.25"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99"/>
      <c r="M287" s="98"/>
      <c r="N287" s="98"/>
      <c r="O287" s="1052"/>
      <c r="P287" s="1052"/>
      <c r="Q287" s="1052"/>
      <c r="R287" s="1052"/>
      <c r="S287" s="1052"/>
      <c r="T287" s="1052"/>
      <c r="U287" s="1052"/>
      <c r="V287" s="1052"/>
      <c r="W287" s="96"/>
    </row>
    <row r="288" spans="2:25" s="52" customFormat="1" ht="8.25" customHeight="1" x14ac:dyDescent="0.25"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100"/>
      <c r="M288" s="100"/>
      <c r="N288" s="100"/>
      <c r="O288" s="1052"/>
      <c r="P288" s="1052"/>
      <c r="Q288" s="1052"/>
      <c r="R288" s="1052"/>
      <c r="S288" s="1052"/>
      <c r="T288" s="1052"/>
      <c r="U288" s="1052"/>
      <c r="V288" s="1052"/>
      <c r="W288" s="96"/>
    </row>
    <row r="289" spans="1:24" s="52" customFormat="1" ht="8.25" customHeight="1" thickBot="1" x14ac:dyDescent="0.3"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100"/>
      <c r="M289" s="100"/>
      <c r="N289" s="100"/>
      <c r="O289" s="100"/>
      <c r="P289" s="100"/>
      <c r="Q289" s="101"/>
      <c r="R289" s="101"/>
      <c r="S289" s="101"/>
      <c r="T289" s="101"/>
      <c r="U289" s="101"/>
      <c r="V289" s="102"/>
      <c r="W289" s="96"/>
    </row>
    <row r="290" spans="1:24" ht="16.5" customHeight="1" thickBot="1" x14ac:dyDescent="0.3">
      <c r="A290" s="36"/>
      <c r="B290" s="60" t="s">
        <v>786</v>
      </c>
      <c r="C290" s="61"/>
      <c r="D290" s="61"/>
      <c r="E290" s="62"/>
      <c r="F290" s="62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1"/>
      <c r="V290" s="61"/>
      <c r="W290" s="64" t="s">
        <v>893</v>
      </c>
    </row>
    <row r="291" spans="1:24" ht="12.75" customHeight="1" x14ac:dyDescent="0.25">
      <c r="B291" s="864" t="s">
        <v>788</v>
      </c>
      <c r="C291" s="864"/>
      <c r="D291" s="864"/>
      <c r="E291" s="864"/>
      <c r="F291" s="864"/>
      <c r="G291" s="864"/>
      <c r="H291" s="864"/>
      <c r="I291" s="864"/>
      <c r="J291" s="864"/>
      <c r="K291" s="864"/>
      <c r="L291" s="864"/>
      <c r="M291" s="864"/>
      <c r="N291" s="864"/>
      <c r="O291" s="864"/>
      <c r="P291" s="864"/>
      <c r="Q291" s="864"/>
      <c r="R291" s="864"/>
      <c r="S291" s="864"/>
      <c r="T291" s="864"/>
      <c r="U291" s="864"/>
      <c r="V291" s="864"/>
      <c r="W291" s="864"/>
    </row>
    <row r="292" spans="1:24" ht="12.75" customHeight="1" thickBot="1" x14ac:dyDescent="0.3">
      <c r="B292" s="866" t="s">
        <v>894</v>
      </c>
      <c r="C292" s="866"/>
      <c r="D292" s="866"/>
      <c r="E292" s="866"/>
      <c r="F292" s="866"/>
      <c r="G292" s="866"/>
      <c r="H292" s="866"/>
      <c r="I292" s="866"/>
      <c r="J292" s="866"/>
      <c r="K292" s="866"/>
      <c r="L292" s="866"/>
      <c r="M292" s="866"/>
      <c r="N292" s="866"/>
      <c r="O292" s="865"/>
      <c r="P292" s="865"/>
      <c r="Q292" s="865"/>
      <c r="R292" s="865"/>
      <c r="S292" s="865"/>
      <c r="T292" s="865"/>
      <c r="U292" s="865"/>
      <c r="V292" s="865"/>
      <c r="W292" s="865"/>
    </row>
    <row r="293" spans="1:24" s="41" customFormat="1" ht="17.25" customHeight="1" x14ac:dyDescent="0.2">
      <c r="B293" s="904" t="s">
        <v>790</v>
      </c>
      <c r="C293" s="904"/>
      <c r="D293" s="1072">
        <f>IF(F294=0,"",$D$5)</f>
        <v>0</v>
      </c>
      <c r="E293" s="1072"/>
      <c r="F293" s="1072"/>
      <c r="G293" s="1072"/>
      <c r="H293" s="1073"/>
      <c r="I293" s="903"/>
      <c r="J293" s="903"/>
      <c r="K293" s="903"/>
      <c r="L293" s="903"/>
      <c r="M293" s="903"/>
      <c r="N293" s="904"/>
      <c r="O293" s="886" t="s">
        <v>792</v>
      </c>
      <c r="P293" s="887"/>
      <c r="Q293" s="887"/>
      <c r="R293" s="887"/>
      <c r="S293" s="887"/>
      <c r="T293" s="905" t="str">
        <f>IF(Menu!E18="","",Menu!E18)</f>
        <v/>
      </c>
      <c r="U293" s="905"/>
      <c r="V293" s="905"/>
      <c r="W293" s="906"/>
    </row>
    <row r="294" spans="1:24" s="41" customFormat="1" ht="17.25" customHeight="1" thickBot="1" x14ac:dyDescent="0.25">
      <c r="A294" s="41" t="str">
        <f>IF(F294=0,"",$D$293&amp;" "&amp;$F$294)</f>
        <v xml:space="preserve">0 </v>
      </c>
      <c r="B294" s="911" t="s">
        <v>793</v>
      </c>
      <c r="C294" s="911"/>
      <c r="D294" s="911"/>
      <c r="E294" s="911"/>
      <c r="F294" s="912" t="str">
        <f>+Menu!B18</f>
        <v/>
      </c>
      <c r="G294" s="912"/>
      <c r="H294" s="912"/>
      <c r="I294" s="1070" t="s">
        <v>791</v>
      </c>
      <c r="J294" s="1070"/>
      <c r="K294" s="1070"/>
      <c r="L294" s="1070"/>
      <c r="M294" s="1070"/>
      <c r="N294" s="1071"/>
      <c r="O294" s="306" t="s">
        <v>973</v>
      </c>
      <c r="P294" s="67"/>
      <c r="Q294" s="67"/>
      <c r="R294" s="68"/>
      <c r="S294" s="68"/>
      <c r="T294" s="68"/>
      <c r="U294" s="68"/>
      <c r="V294" s="68"/>
      <c r="W294" s="69"/>
    </row>
    <row r="295" spans="1:24" s="41" customFormat="1" ht="17.25" customHeight="1" thickBot="1" x14ac:dyDescent="0.25">
      <c r="B295" s="103" t="s">
        <v>795</v>
      </c>
      <c r="C295" s="71"/>
      <c r="D295" s="71"/>
      <c r="E295" s="71"/>
      <c r="F295" s="71"/>
      <c r="G295" s="71"/>
      <c r="H295" s="104"/>
      <c r="I295" s="105" t="str">
        <f>+I7</f>
        <v>2nd</v>
      </c>
      <c r="J295" s="914" t="s">
        <v>866</v>
      </c>
      <c r="K295" s="914"/>
      <c r="L295" s="105">
        <f>+L7</f>
        <v>2022</v>
      </c>
      <c r="M295" s="915" t="s">
        <v>6</v>
      </c>
      <c r="N295" s="916"/>
      <c r="O295" s="920">
        <f>+Menu!F18</f>
        <v>0</v>
      </c>
      <c r="P295" s="921"/>
      <c r="Q295" s="921"/>
      <c r="R295" s="921"/>
      <c r="S295" s="921"/>
      <c r="T295" s="921"/>
      <c r="U295" s="921"/>
      <c r="V295" s="921"/>
      <c r="W295" s="913"/>
    </row>
    <row r="296" spans="1:24" s="41" customFormat="1" ht="17.25" customHeight="1" x14ac:dyDescent="0.2">
      <c r="B296" s="1064">
        <f>+Menu!D18</f>
        <v>0</v>
      </c>
      <c r="C296" s="921"/>
      <c r="D296" s="921"/>
      <c r="E296" s="921"/>
      <c r="F296" s="921"/>
      <c r="G296" s="921"/>
      <c r="H296" s="912"/>
      <c r="I296" s="926"/>
      <c r="J296" s="926"/>
      <c r="K296" s="926"/>
      <c r="L296" s="926"/>
      <c r="M296" s="926"/>
      <c r="N296" s="911"/>
      <c r="O296" s="920">
        <f>+Menu!G18</f>
        <v>0</v>
      </c>
      <c r="P296" s="921"/>
      <c r="Q296" s="921"/>
      <c r="R296" s="921"/>
      <c r="S296" s="921"/>
      <c r="T296" s="921"/>
      <c r="U296" s="921"/>
      <c r="V296" s="921"/>
      <c r="W296" s="913"/>
    </row>
    <row r="297" spans="1:24" s="41" customFormat="1" ht="17.25" customHeight="1" thickBot="1" x14ac:dyDescent="0.25">
      <c r="B297" s="1065"/>
      <c r="C297" s="1066"/>
      <c r="D297" s="1066"/>
      <c r="E297" s="1066"/>
      <c r="F297" s="1066"/>
      <c r="G297" s="1066"/>
      <c r="H297" s="1067"/>
      <c r="I297" s="928"/>
      <c r="J297" s="928"/>
      <c r="K297" s="928"/>
      <c r="L297" s="928"/>
      <c r="M297" s="1068"/>
      <c r="N297" s="1069"/>
      <c r="O297" s="907"/>
      <c r="P297" s="908"/>
      <c r="Q297" s="908"/>
      <c r="R297" s="908"/>
      <c r="S297" s="908"/>
      <c r="T297" s="908"/>
      <c r="U297" s="908"/>
      <c r="V297" s="908"/>
      <c r="W297" s="909"/>
      <c r="X297" s="73"/>
    </row>
    <row r="298" spans="1:24" ht="6.75" customHeight="1" thickBot="1" x14ac:dyDescent="0.3"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61"/>
      <c r="U298" s="61"/>
      <c r="V298" s="61"/>
      <c r="W298" s="61"/>
    </row>
    <row r="299" spans="1:24" ht="39" customHeight="1" thickBot="1" x14ac:dyDescent="0.3">
      <c r="B299" s="1060" t="s">
        <v>895</v>
      </c>
      <c r="C299" s="1060"/>
      <c r="D299" s="1060"/>
      <c r="E299" s="1061" t="s">
        <v>870</v>
      </c>
      <c r="F299" s="1061"/>
      <c r="G299" s="1062" t="s">
        <v>896</v>
      </c>
      <c r="H299" s="1062"/>
      <c r="I299" s="1057" t="s">
        <v>897</v>
      </c>
      <c r="J299" s="1057"/>
      <c r="K299" s="1057" t="s">
        <v>871</v>
      </c>
      <c r="L299" s="1057"/>
      <c r="M299" s="1063" t="s">
        <v>898</v>
      </c>
      <c r="N299" s="1063"/>
      <c r="O299" s="1057" t="s">
        <v>899</v>
      </c>
      <c r="P299" s="1057"/>
      <c r="Q299" s="1057" t="s">
        <v>872</v>
      </c>
      <c r="R299" s="1057"/>
      <c r="S299" s="1057" t="s">
        <v>873</v>
      </c>
      <c r="T299" s="1057"/>
      <c r="U299" s="1058" t="s">
        <v>900</v>
      </c>
      <c r="V299" s="1058"/>
      <c r="W299" s="1058"/>
    </row>
    <row r="300" spans="1:24" ht="25.5" customHeight="1" thickBot="1" x14ac:dyDescent="0.3">
      <c r="B300" s="75" t="s">
        <v>823</v>
      </c>
      <c r="C300" s="76" t="s">
        <v>824</v>
      </c>
      <c r="D300" s="77" t="s">
        <v>874</v>
      </c>
      <c r="E300" s="954" t="s">
        <v>875</v>
      </c>
      <c r="F300" s="976"/>
      <c r="G300" s="130" t="s">
        <v>823</v>
      </c>
      <c r="H300" s="131" t="s">
        <v>824</v>
      </c>
      <c r="I300" s="131" t="s">
        <v>823</v>
      </c>
      <c r="J300" s="131" t="s">
        <v>824</v>
      </c>
      <c r="K300" s="131" t="s">
        <v>823</v>
      </c>
      <c r="L300" s="131" t="s">
        <v>824</v>
      </c>
      <c r="M300" s="131" t="s">
        <v>823</v>
      </c>
      <c r="N300" s="131" t="s">
        <v>824</v>
      </c>
      <c r="O300" s="131" t="s">
        <v>823</v>
      </c>
      <c r="P300" s="131" t="s">
        <v>824</v>
      </c>
      <c r="Q300" s="131" t="s">
        <v>823</v>
      </c>
      <c r="R300" s="131" t="s">
        <v>824</v>
      </c>
      <c r="S300" s="131" t="s">
        <v>823</v>
      </c>
      <c r="T300" s="131" t="s">
        <v>824</v>
      </c>
      <c r="U300" s="131" t="s">
        <v>823</v>
      </c>
      <c r="V300" s="131" t="s">
        <v>824</v>
      </c>
      <c r="W300" s="132" t="s">
        <v>825</v>
      </c>
    </row>
    <row r="301" spans="1:24" ht="18" customHeight="1" thickBot="1" x14ac:dyDescent="0.3">
      <c r="B301" s="341" t="e">
        <f>IF($A$294="",0,VLOOKUP($A$294,$C$1509:$M$2398,2,FALSE))</f>
        <v>#N/A</v>
      </c>
      <c r="C301" s="342" t="e">
        <f>IF($A$294="",0,VLOOKUP($A$294,$R$1509:$AC$2407,2,FALSE))</f>
        <v>#N/A</v>
      </c>
      <c r="D301" s="78" t="e">
        <f>SUM(B301:C301)</f>
        <v>#N/A</v>
      </c>
      <c r="E301" s="933" t="s">
        <v>876</v>
      </c>
      <c r="F301" s="934"/>
      <c r="G301" s="288"/>
      <c r="H301" s="283"/>
      <c r="I301" s="289"/>
      <c r="J301" s="283"/>
      <c r="K301" s="283"/>
      <c r="L301" s="283"/>
      <c r="M301" s="444"/>
      <c r="N301" s="444"/>
      <c r="O301" s="283"/>
      <c r="P301" s="283"/>
      <c r="Q301" s="283"/>
      <c r="R301" s="283"/>
      <c r="S301" s="283"/>
      <c r="T301" s="283"/>
      <c r="U301" s="128">
        <f t="shared" ref="U301:V305" si="44">+G301+I301+K301+M301+O301+Q301+S301</f>
        <v>0</v>
      </c>
      <c r="V301" s="128">
        <f t="shared" si="44"/>
        <v>0</v>
      </c>
      <c r="W301" s="122">
        <f>SUM(U301:V301)</f>
        <v>0</v>
      </c>
    </row>
    <row r="302" spans="1:24" ht="18" customHeight="1" thickBot="1" x14ac:dyDescent="0.3">
      <c r="B302" s="343" t="e">
        <f>IF($A$294="",0,VLOOKUP($A$294,$C$1509:$M$2398,3,FALSE))</f>
        <v>#N/A</v>
      </c>
      <c r="C302" s="312" t="e">
        <f>IF($A$294="",0,VLOOKUP($A$294,$R$1509:$AC$2407,3,FALSE))</f>
        <v>#N/A</v>
      </c>
      <c r="D302" s="80" t="e">
        <f>SUM(B302:C302)</f>
        <v>#N/A</v>
      </c>
      <c r="E302" s="944" t="s">
        <v>877</v>
      </c>
      <c r="F302" s="891"/>
      <c r="G302" s="305"/>
      <c r="H302" s="304"/>
      <c r="I302" s="107"/>
      <c r="J302" s="107"/>
      <c r="K302" s="107"/>
      <c r="L302" s="107"/>
      <c r="M302" s="443"/>
      <c r="N302" s="443"/>
      <c r="O302" s="107"/>
      <c r="P302" s="107"/>
      <c r="Q302" s="107"/>
      <c r="R302" s="107"/>
      <c r="S302" s="107"/>
      <c r="T302" s="107"/>
      <c r="U302" s="121">
        <f t="shared" si="44"/>
        <v>0</v>
      </c>
      <c r="V302" s="128">
        <f t="shared" si="44"/>
        <v>0</v>
      </c>
      <c r="W302" s="123">
        <f>SUM(U302:V302)</f>
        <v>0</v>
      </c>
    </row>
    <row r="303" spans="1:24" ht="18" customHeight="1" thickBot="1" x14ac:dyDescent="0.3">
      <c r="B303" s="343" t="e">
        <f>IF($A$294="",0,VLOOKUP($A$294,$C$1509:$M$2398,4,FALSE))</f>
        <v>#N/A</v>
      </c>
      <c r="C303" s="312" t="e">
        <f>IF($A$294="",0,VLOOKUP($A$294,$R$1509:$AC$2407,4,FALSE))</f>
        <v>#N/A</v>
      </c>
      <c r="D303" s="80" t="e">
        <f>SUM(B303:C303)</f>
        <v>#N/A</v>
      </c>
      <c r="E303" s="944" t="s">
        <v>878</v>
      </c>
      <c r="F303" s="891"/>
      <c r="G303" s="305"/>
      <c r="H303" s="304"/>
      <c r="I303" s="107"/>
      <c r="J303" s="107"/>
      <c r="K303" s="107"/>
      <c r="L303" s="107"/>
      <c r="M303" s="443"/>
      <c r="N303" s="443"/>
      <c r="O303" s="107"/>
      <c r="P303" s="107"/>
      <c r="Q303" s="107"/>
      <c r="R303" s="107"/>
      <c r="S303" s="107"/>
      <c r="T303" s="107"/>
      <c r="U303" s="121">
        <f t="shared" si="44"/>
        <v>0</v>
      </c>
      <c r="V303" s="128">
        <f t="shared" si="44"/>
        <v>0</v>
      </c>
      <c r="W303" s="123">
        <f>SUM(U303:V303)</f>
        <v>0</v>
      </c>
    </row>
    <row r="304" spans="1:24" ht="18" customHeight="1" thickBot="1" x14ac:dyDescent="0.3">
      <c r="B304" s="343" t="e">
        <f>IF($A$294="",0,VLOOKUP($A$294,$C$1509:$M$2398,5,FALSE))</f>
        <v>#N/A</v>
      </c>
      <c r="C304" s="312" t="e">
        <f>IF($A$294="",0,VLOOKUP($A$294,$R$1509:$AC$2407,5,FALSE))</f>
        <v>#N/A</v>
      </c>
      <c r="D304" s="80" t="e">
        <f>SUM(B304:C304)</f>
        <v>#N/A</v>
      </c>
      <c r="E304" s="944" t="s">
        <v>879</v>
      </c>
      <c r="F304" s="891"/>
      <c r="G304" s="305"/>
      <c r="H304" s="304"/>
      <c r="I304" s="360"/>
      <c r="J304" s="107"/>
      <c r="K304" s="107"/>
      <c r="L304" s="107"/>
      <c r="M304" s="443"/>
      <c r="N304" s="443"/>
      <c r="O304" s="107"/>
      <c r="P304" s="107"/>
      <c r="Q304" s="107"/>
      <c r="R304" s="107"/>
      <c r="S304" s="107"/>
      <c r="T304" s="107"/>
      <c r="U304" s="121">
        <f t="shared" si="44"/>
        <v>0</v>
      </c>
      <c r="V304" s="128">
        <f t="shared" si="44"/>
        <v>0</v>
      </c>
      <c r="W304" s="123">
        <f>SUM(U304:V304)</f>
        <v>0</v>
      </c>
    </row>
    <row r="305" spans="2:25" ht="18" customHeight="1" thickBot="1" x14ac:dyDescent="0.3">
      <c r="B305" s="345" t="e">
        <f>IF($A$294="",0,VLOOKUP($A$294,$C$1509:$M$2398,6,FALSE))</f>
        <v>#N/A</v>
      </c>
      <c r="C305" s="346" t="e">
        <f>IF($A$294="",0,VLOOKUP($A$294,$R$1509:$AC$2407,6,FALSE))</f>
        <v>#N/A</v>
      </c>
      <c r="D305" s="81" t="e">
        <f>SUM(B305:C305)</f>
        <v>#N/A</v>
      </c>
      <c r="E305" s="945" t="s">
        <v>880</v>
      </c>
      <c r="F305" s="946"/>
      <c r="G305" s="445"/>
      <c r="H305" s="446"/>
      <c r="I305" s="287"/>
      <c r="J305" s="287"/>
      <c r="K305" s="287"/>
      <c r="L305" s="287"/>
      <c r="M305" s="447"/>
      <c r="N305" s="447"/>
      <c r="O305" s="287"/>
      <c r="P305" s="287"/>
      <c r="Q305" s="287"/>
      <c r="R305" s="287"/>
      <c r="S305" s="287"/>
      <c r="T305" s="287"/>
      <c r="U305" s="364">
        <f t="shared" si="44"/>
        <v>0</v>
      </c>
      <c r="V305" s="128">
        <f t="shared" si="44"/>
        <v>0</v>
      </c>
      <c r="W305" s="365">
        <f>SUM(U305:V305)</f>
        <v>0</v>
      </c>
    </row>
    <row r="306" spans="2:25" ht="21" customHeight="1" thickBot="1" x14ac:dyDescent="0.3">
      <c r="B306" s="82" t="e">
        <f>SUM(B301:B305)</f>
        <v>#N/A</v>
      </c>
      <c r="C306" s="83" t="e">
        <f>SUM(C301:C305)</f>
        <v>#N/A</v>
      </c>
      <c r="D306" s="84" t="e">
        <f>SUM(D301:D305)</f>
        <v>#N/A</v>
      </c>
      <c r="E306" s="947" t="s">
        <v>881</v>
      </c>
      <c r="F306" s="948"/>
      <c r="G306" s="82">
        <f t="shared" ref="G306:L306" si="45">SUM(G301:G305)</f>
        <v>0</v>
      </c>
      <c r="H306" s="83">
        <f t="shared" si="45"/>
        <v>0</v>
      </c>
      <c r="I306" s="83">
        <f t="shared" si="45"/>
        <v>0</v>
      </c>
      <c r="J306" s="83">
        <f t="shared" si="45"/>
        <v>0</v>
      </c>
      <c r="K306" s="83">
        <f t="shared" si="45"/>
        <v>0</v>
      </c>
      <c r="L306" s="83">
        <f t="shared" si="45"/>
        <v>0</v>
      </c>
      <c r="M306" s="1050"/>
      <c r="N306" s="1050"/>
      <c r="O306" s="83">
        <f t="shared" ref="O306:T306" si="46">SUM(O301:O305)</f>
        <v>0</v>
      </c>
      <c r="P306" s="83">
        <f t="shared" si="46"/>
        <v>0</v>
      </c>
      <c r="Q306" s="83">
        <f t="shared" si="46"/>
        <v>0</v>
      </c>
      <c r="R306" s="83">
        <f t="shared" si="46"/>
        <v>0</v>
      </c>
      <c r="S306" s="83">
        <f t="shared" si="46"/>
        <v>0</v>
      </c>
      <c r="T306" s="83">
        <f t="shared" si="46"/>
        <v>0</v>
      </c>
      <c r="U306" s="83">
        <f>SUM(U301:U305)</f>
        <v>0</v>
      </c>
      <c r="V306" s="128">
        <f>SUM(V301:V305)</f>
        <v>0</v>
      </c>
      <c r="W306" s="84">
        <f>SUM(W301:W305)</f>
        <v>0</v>
      </c>
      <c r="Y306" s="87"/>
    </row>
    <row r="307" spans="2:25" ht="6.75" customHeight="1" thickBot="1" x14ac:dyDescent="0.3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</row>
    <row r="308" spans="2:25" ht="25.5" customHeight="1" thickBot="1" x14ac:dyDescent="0.3">
      <c r="B308" s="75" t="s">
        <v>823</v>
      </c>
      <c r="C308" s="76" t="s">
        <v>824</v>
      </c>
      <c r="D308" s="77" t="s">
        <v>874</v>
      </c>
      <c r="E308" s="949" t="s">
        <v>882</v>
      </c>
      <c r="F308" s="949"/>
      <c r="G308" s="108" t="s">
        <v>823</v>
      </c>
      <c r="H308" s="109" t="s">
        <v>824</v>
      </c>
      <c r="I308" s="109" t="s">
        <v>823</v>
      </c>
      <c r="J308" s="109" t="s">
        <v>824</v>
      </c>
      <c r="K308" s="109" t="s">
        <v>823</v>
      </c>
      <c r="L308" s="109" t="s">
        <v>824</v>
      </c>
      <c r="M308" s="109" t="s">
        <v>823</v>
      </c>
      <c r="N308" s="109" t="s">
        <v>824</v>
      </c>
      <c r="O308" s="109" t="s">
        <v>823</v>
      </c>
      <c r="P308" s="109" t="s">
        <v>824</v>
      </c>
      <c r="Q308" s="109" t="s">
        <v>823</v>
      </c>
      <c r="R308" s="109" t="s">
        <v>824</v>
      </c>
      <c r="S308" s="109" t="s">
        <v>823</v>
      </c>
      <c r="T308" s="109" t="s">
        <v>824</v>
      </c>
      <c r="U308" s="109" t="s">
        <v>823</v>
      </c>
      <c r="V308" s="109" t="s">
        <v>824</v>
      </c>
      <c r="W308" s="110" t="s">
        <v>825</v>
      </c>
    </row>
    <row r="309" spans="2:25" ht="18" customHeight="1" thickBot="1" x14ac:dyDescent="0.3">
      <c r="B309" s="341" t="e">
        <f>IF($A$294="",0,VLOOKUP($A$294,$C$1509:$M$2398,7,FALSE))</f>
        <v>#N/A</v>
      </c>
      <c r="C309" s="342" t="e">
        <f>IF($A$294="",0,VLOOKUP($A$294,$R$1509:$AC$2407,7,FALSE))</f>
        <v>#N/A</v>
      </c>
      <c r="D309" s="88" t="e">
        <f>SUM(B309:C309)</f>
        <v>#N/A</v>
      </c>
      <c r="E309" s="934" t="s">
        <v>883</v>
      </c>
      <c r="F309" s="934"/>
      <c r="G309" s="449"/>
      <c r="H309" s="450"/>
      <c r="I309" s="444"/>
      <c r="J309" s="444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128">
        <f t="shared" ref="U309:V313" si="47">+G309+I309+K309+M309+O309+Q309+S309</f>
        <v>0</v>
      </c>
      <c r="V309" s="128">
        <f t="shared" si="47"/>
        <v>0</v>
      </c>
      <c r="W309" s="122">
        <f>SUM(U309:V309)</f>
        <v>0</v>
      </c>
    </row>
    <row r="310" spans="2:25" ht="18" customHeight="1" thickBot="1" x14ac:dyDescent="0.3">
      <c r="B310" s="343" t="e">
        <f>IF($A$294="",0,VLOOKUP($A$294,$C$1509:$M$2398,8,FALSE))</f>
        <v>#N/A</v>
      </c>
      <c r="C310" s="312" t="e">
        <f>IF($A$294="",0,VLOOKUP($A$294,$R$1509:$AC$2407,8,FALSE))</f>
        <v>#N/A</v>
      </c>
      <c r="D310" s="80" t="e">
        <f>SUM(B310:C310)</f>
        <v>#N/A</v>
      </c>
      <c r="E310" s="891" t="s">
        <v>884</v>
      </c>
      <c r="F310" s="891"/>
      <c r="G310" s="305"/>
      <c r="H310" s="304"/>
      <c r="I310" s="443"/>
      <c r="J310" s="443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21">
        <f t="shared" si="47"/>
        <v>0</v>
      </c>
      <c r="V310" s="128">
        <f t="shared" si="47"/>
        <v>0</v>
      </c>
      <c r="W310" s="123">
        <f>SUM(U310:V310)</f>
        <v>0</v>
      </c>
    </row>
    <row r="311" spans="2:25" ht="18" customHeight="1" thickBot="1" x14ac:dyDescent="0.3">
      <c r="B311" s="343" t="e">
        <f>IF($A$294="",0,VLOOKUP($A$294,$C$1509:$M$2398,9,FALSE))</f>
        <v>#N/A</v>
      </c>
      <c r="C311" s="312" t="e">
        <f>IF($A$294="",0,VLOOKUP($A$294,$R$1509:$AC$2407,9,FALSE))</f>
        <v>#N/A</v>
      </c>
      <c r="D311" s="80" t="e">
        <f>SUM(B311:C311)</f>
        <v>#N/A</v>
      </c>
      <c r="E311" s="891" t="s">
        <v>885</v>
      </c>
      <c r="F311" s="891"/>
      <c r="G311" s="305"/>
      <c r="H311" s="304"/>
      <c r="I311" s="443"/>
      <c r="J311" s="443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21">
        <f t="shared" si="47"/>
        <v>0</v>
      </c>
      <c r="V311" s="128">
        <f t="shared" si="47"/>
        <v>0</v>
      </c>
      <c r="W311" s="123">
        <f>SUM(U311:V311)</f>
        <v>0</v>
      </c>
    </row>
    <row r="312" spans="2:25" ht="18" customHeight="1" thickBot="1" x14ac:dyDescent="0.3">
      <c r="B312" s="343" t="e">
        <f>IF($A$294="",0,VLOOKUP($A$294,$C$1509:$M$2398,10,FALSE))</f>
        <v>#N/A</v>
      </c>
      <c r="C312" s="312" t="e">
        <f>IF($A$294="",0,VLOOKUP($A$294,$R$1509:$AC$2407,10,FALSE))</f>
        <v>#N/A</v>
      </c>
      <c r="D312" s="80" t="e">
        <f>SUM(B312:C312)</f>
        <v>#N/A</v>
      </c>
      <c r="E312" s="891" t="s">
        <v>886</v>
      </c>
      <c r="F312" s="891"/>
      <c r="G312" s="305"/>
      <c r="H312" s="304"/>
      <c r="I312" s="443"/>
      <c r="J312" s="443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21">
        <f t="shared" si="47"/>
        <v>0</v>
      </c>
      <c r="V312" s="128">
        <f t="shared" si="47"/>
        <v>0</v>
      </c>
      <c r="W312" s="123">
        <f>SUM(U312:V312)</f>
        <v>0</v>
      </c>
    </row>
    <row r="313" spans="2:25" ht="18" customHeight="1" thickBot="1" x14ac:dyDescent="0.3">
      <c r="B313" s="345" t="e">
        <f>IF($A$294="",0,VLOOKUP($A$294,$C$1509:$M$2398,11,FALSE))</f>
        <v>#N/A</v>
      </c>
      <c r="C313" s="346" t="e">
        <f>IF($A$294="",0,VLOOKUP($A$294,$R$1509:$AC$2407,11,FALSE))</f>
        <v>#N/A</v>
      </c>
      <c r="D313" s="90" t="e">
        <f>SUM(B313:C313)</f>
        <v>#N/A</v>
      </c>
      <c r="E313" s="946" t="s">
        <v>887</v>
      </c>
      <c r="F313" s="946"/>
      <c r="G313" s="445"/>
      <c r="H313" s="446"/>
      <c r="I313" s="447"/>
      <c r="J313" s="44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364">
        <f t="shared" si="47"/>
        <v>0</v>
      </c>
      <c r="V313" s="128">
        <f t="shared" si="47"/>
        <v>0</v>
      </c>
      <c r="W313" s="365">
        <f>SUM(U313:V313)</f>
        <v>0</v>
      </c>
    </row>
    <row r="314" spans="2:25" ht="21" customHeight="1" thickBot="1" x14ac:dyDescent="0.3">
      <c r="B314" s="91" t="e">
        <f>SUM(B309:B313)</f>
        <v>#N/A</v>
      </c>
      <c r="C314" s="92" t="e">
        <f>SUM(C309:C313)</f>
        <v>#N/A</v>
      </c>
      <c r="D314" s="93" t="e">
        <f>SUM(D309:D313)</f>
        <v>#N/A</v>
      </c>
      <c r="E314" s="951" t="s">
        <v>888</v>
      </c>
      <c r="F314" s="948"/>
      <c r="G314" s="82">
        <f>SUM(G309:G313)</f>
        <v>0</v>
      </c>
      <c r="H314" s="83">
        <f>SUM(H309:H313)</f>
        <v>0</v>
      </c>
      <c r="I314" s="1050"/>
      <c r="J314" s="1050"/>
      <c r="K314" s="83">
        <f t="shared" ref="K314:W314" si="48">SUM(K309:K313)</f>
        <v>0</v>
      </c>
      <c r="L314" s="83">
        <f t="shared" si="48"/>
        <v>0</v>
      </c>
      <c r="M314" s="83">
        <f t="shared" si="48"/>
        <v>0</v>
      </c>
      <c r="N314" s="83">
        <f t="shared" si="48"/>
        <v>0</v>
      </c>
      <c r="O314" s="83">
        <f t="shared" si="48"/>
        <v>0</v>
      </c>
      <c r="P314" s="83">
        <f t="shared" si="48"/>
        <v>0</v>
      </c>
      <c r="Q314" s="83">
        <f t="shared" si="48"/>
        <v>0</v>
      </c>
      <c r="R314" s="83">
        <f t="shared" si="48"/>
        <v>0</v>
      </c>
      <c r="S314" s="83">
        <f t="shared" si="48"/>
        <v>0</v>
      </c>
      <c r="T314" s="83">
        <f t="shared" si="48"/>
        <v>0</v>
      </c>
      <c r="U314" s="83">
        <f t="shared" si="48"/>
        <v>0</v>
      </c>
      <c r="V314" s="128">
        <f t="shared" si="48"/>
        <v>0</v>
      </c>
      <c r="W314" s="84">
        <f t="shared" si="48"/>
        <v>0</v>
      </c>
    </row>
    <row r="315" spans="2:25" ht="6.75" customHeight="1" x14ac:dyDescent="0.2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</row>
    <row r="316" spans="2:25" ht="14.25" customHeight="1" thickBot="1" x14ac:dyDescent="0.35">
      <c r="B316" s="112" t="s">
        <v>901</v>
      </c>
      <c r="C316" s="112"/>
      <c r="D316" s="112"/>
      <c r="E316" s="112"/>
      <c r="F316" s="112"/>
      <c r="G316" s="39"/>
      <c r="H316" s="39"/>
      <c r="I316" s="39"/>
      <c r="J316" s="39"/>
      <c r="K316" s="39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</row>
    <row r="317" spans="2:25" ht="21" customHeight="1" thickBot="1" x14ac:dyDescent="0.3">
      <c r="B317" s="1051" t="s">
        <v>902</v>
      </c>
      <c r="C317" s="1051"/>
      <c r="D317" s="114" t="e">
        <f>IF(D301=0,"",SUM(G301:H301)/D301*100)</f>
        <v>#N/A</v>
      </c>
      <c r="E317" s="113" t="s">
        <v>903</v>
      </c>
      <c r="F317" s="115" t="e">
        <f>IF(SUM(D302:D305)=0,"",(SUM(G302:H305)/SUM(D302:D305)*100))</f>
        <v>#N/A</v>
      </c>
      <c r="G317" s="39"/>
      <c r="H317" s="39"/>
      <c r="I317" s="39"/>
      <c r="J317" s="39"/>
      <c r="K317" s="39"/>
      <c r="L317" s="97" t="s">
        <v>835</v>
      </c>
      <c r="M317" s="59"/>
      <c r="N317" s="98"/>
      <c r="O317" s="1052"/>
      <c r="P317" s="1052"/>
      <c r="Q317" s="1052"/>
      <c r="R317" s="1052"/>
      <c r="S317" s="1052"/>
      <c r="T317" s="1052"/>
      <c r="U317" s="1052"/>
      <c r="V317" s="1052"/>
      <c r="W317" s="96"/>
    </row>
    <row r="318" spans="2:25" ht="11.25" customHeight="1" x14ac:dyDescent="0.25"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99"/>
      <c r="M318" s="98"/>
      <c r="N318" s="98"/>
      <c r="O318" s="1052"/>
      <c r="P318" s="1052"/>
      <c r="Q318" s="1052"/>
      <c r="R318" s="1052"/>
      <c r="S318" s="1052"/>
      <c r="T318" s="1052"/>
      <c r="U318" s="1052"/>
      <c r="V318" s="1052"/>
      <c r="W318" s="96"/>
    </row>
    <row r="319" spans="2:25" ht="15.75" customHeight="1" x14ac:dyDescent="0.25"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99"/>
      <c r="M319" s="98"/>
      <c r="N319" s="98"/>
      <c r="O319" s="1052"/>
      <c r="P319" s="1052"/>
      <c r="Q319" s="1052"/>
      <c r="R319" s="1052"/>
      <c r="S319" s="1052"/>
      <c r="T319" s="1052"/>
      <c r="U319" s="1052"/>
      <c r="V319" s="1052"/>
      <c r="W319" s="96"/>
    </row>
    <row r="320" spans="2:25" s="52" customFormat="1" ht="8.25" customHeight="1" x14ac:dyDescent="0.25"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100"/>
      <c r="M320" s="100"/>
      <c r="N320" s="100"/>
      <c r="O320" s="1052"/>
      <c r="P320" s="1052"/>
      <c r="Q320" s="1052"/>
      <c r="R320" s="1052"/>
      <c r="S320" s="1052"/>
      <c r="T320" s="1052"/>
      <c r="U320" s="1052"/>
      <c r="V320" s="1052"/>
      <c r="W320" s="96"/>
    </row>
    <row r="321" spans="1:24" s="52" customFormat="1" ht="8.25" customHeight="1" thickBot="1" x14ac:dyDescent="0.3"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100"/>
      <c r="M321" s="100"/>
      <c r="N321" s="100"/>
      <c r="O321" s="100"/>
      <c r="P321" s="100"/>
      <c r="Q321" s="101"/>
      <c r="R321" s="101"/>
      <c r="S321" s="101"/>
      <c r="T321" s="101"/>
      <c r="U321" s="101"/>
      <c r="V321" s="102"/>
      <c r="W321" s="96"/>
    </row>
    <row r="322" spans="1:24" ht="16.5" customHeight="1" thickBot="1" x14ac:dyDescent="0.3">
      <c r="A322" s="36"/>
      <c r="B322" s="60" t="s">
        <v>786</v>
      </c>
      <c r="C322" s="61"/>
      <c r="D322" s="61"/>
      <c r="E322" s="62"/>
      <c r="F322" s="62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1"/>
      <c r="V322" s="61"/>
      <c r="W322" s="64" t="s">
        <v>893</v>
      </c>
    </row>
    <row r="323" spans="1:24" ht="12.75" customHeight="1" x14ac:dyDescent="0.25">
      <c r="B323" s="864" t="s">
        <v>788</v>
      </c>
      <c r="C323" s="864"/>
      <c r="D323" s="864"/>
      <c r="E323" s="864"/>
      <c r="F323" s="864"/>
      <c r="G323" s="864"/>
      <c r="H323" s="864"/>
      <c r="I323" s="864"/>
      <c r="J323" s="864"/>
      <c r="K323" s="864"/>
      <c r="L323" s="864"/>
      <c r="M323" s="864"/>
      <c r="N323" s="864"/>
      <c r="O323" s="864"/>
      <c r="P323" s="864"/>
      <c r="Q323" s="864"/>
      <c r="R323" s="864"/>
      <c r="S323" s="864"/>
      <c r="T323" s="864"/>
      <c r="U323" s="864"/>
      <c r="V323" s="864"/>
      <c r="W323" s="864"/>
    </row>
    <row r="324" spans="1:24" ht="12.75" customHeight="1" thickBot="1" x14ac:dyDescent="0.3">
      <c r="B324" s="866" t="s">
        <v>894</v>
      </c>
      <c r="C324" s="866"/>
      <c r="D324" s="866"/>
      <c r="E324" s="866"/>
      <c r="F324" s="866"/>
      <c r="G324" s="866"/>
      <c r="H324" s="866"/>
      <c r="I324" s="866"/>
      <c r="J324" s="866"/>
      <c r="K324" s="866"/>
      <c r="L324" s="866"/>
      <c r="M324" s="866"/>
      <c r="N324" s="866"/>
      <c r="O324" s="865"/>
      <c r="P324" s="865"/>
      <c r="Q324" s="865"/>
      <c r="R324" s="865"/>
      <c r="S324" s="865"/>
      <c r="T324" s="865"/>
      <c r="U324" s="865"/>
      <c r="V324" s="865"/>
      <c r="W324" s="865"/>
    </row>
    <row r="325" spans="1:24" s="41" customFormat="1" ht="17.25" customHeight="1" x14ac:dyDescent="0.2">
      <c r="B325" s="904" t="s">
        <v>790</v>
      </c>
      <c r="C325" s="904"/>
      <c r="D325" s="1072">
        <f>IF(F326=0,"",$D$5)</f>
        <v>0</v>
      </c>
      <c r="E325" s="1072"/>
      <c r="F325" s="1072"/>
      <c r="G325" s="1072"/>
      <c r="H325" s="1073"/>
      <c r="I325" s="903"/>
      <c r="J325" s="903"/>
      <c r="K325" s="903"/>
      <c r="L325" s="903"/>
      <c r="M325" s="903"/>
      <c r="N325" s="904"/>
      <c r="O325" s="886" t="s">
        <v>792</v>
      </c>
      <c r="P325" s="887"/>
      <c r="Q325" s="887"/>
      <c r="R325" s="887"/>
      <c r="S325" s="887"/>
      <c r="T325" s="905" t="str">
        <f>IF(Menu!E19="","",Menu!E19)</f>
        <v/>
      </c>
      <c r="U325" s="905"/>
      <c r="V325" s="905"/>
      <c r="W325" s="906"/>
    </row>
    <row r="326" spans="1:24" s="41" customFormat="1" ht="17.25" customHeight="1" thickBot="1" x14ac:dyDescent="0.25">
      <c r="A326" s="41" t="str">
        <f>IF(F326=0,"",$D$325&amp;" "&amp;$F$326)</f>
        <v xml:space="preserve">0 </v>
      </c>
      <c r="B326" s="911" t="s">
        <v>793</v>
      </c>
      <c r="C326" s="911"/>
      <c r="D326" s="911"/>
      <c r="E326" s="911"/>
      <c r="F326" s="912" t="str">
        <f>+Menu!B19</f>
        <v/>
      </c>
      <c r="G326" s="912"/>
      <c r="H326" s="912"/>
      <c r="I326" s="1070" t="s">
        <v>791</v>
      </c>
      <c r="J326" s="1070"/>
      <c r="K326" s="1070"/>
      <c r="L326" s="1070"/>
      <c r="M326" s="1070"/>
      <c r="N326" s="1071"/>
      <c r="O326" s="306" t="s">
        <v>973</v>
      </c>
      <c r="P326" s="67"/>
      <c r="Q326" s="67"/>
      <c r="R326" s="68"/>
      <c r="S326" s="68"/>
      <c r="T326" s="68"/>
      <c r="U326" s="68"/>
      <c r="V326" s="68"/>
      <c r="W326" s="69"/>
    </row>
    <row r="327" spans="1:24" s="41" customFormat="1" ht="17.25" customHeight="1" thickBot="1" x14ac:dyDescent="0.25">
      <c r="B327" s="103" t="s">
        <v>795</v>
      </c>
      <c r="C327" s="71"/>
      <c r="D327" s="71"/>
      <c r="E327" s="71"/>
      <c r="F327" s="71"/>
      <c r="G327" s="71"/>
      <c r="H327" s="104"/>
      <c r="I327" s="105" t="str">
        <f>+I7</f>
        <v>2nd</v>
      </c>
      <c r="J327" s="914" t="s">
        <v>866</v>
      </c>
      <c r="K327" s="914"/>
      <c r="L327" s="105">
        <f>+L7</f>
        <v>2022</v>
      </c>
      <c r="M327" s="915" t="s">
        <v>6</v>
      </c>
      <c r="N327" s="916"/>
      <c r="O327" s="920">
        <f>+Menu!F19</f>
        <v>0</v>
      </c>
      <c r="P327" s="921"/>
      <c r="Q327" s="921"/>
      <c r="R327" s="921"/>
      <c r="S327" s="921"/>
      <c r="T327" s="921"/>
      <c r="U327" s="921"/>
      <c r="V327" s="921"/>
      <c r="W327" s="913"/>
    </row>
    <row r="328" spans="1:24" s="41" customFormat="1" ht="17.25" customHeight="1" x14ac:dyDescent="0.2">
      <c r="B328" s="1064">
        <f>+Menu!D19</f>
        <v>0</v>
      </c>
      <c r="C328" s="921"/>
      <c r="D328" s="921"/>
      <c r="E328" s="921"/>
      <c r="F328" s="921"/>
      <c r="G328" s="921"/>
      <c r="H328" s="912"/>
      <c r="I328" s="926"/>
      <c r="J328" s="926"/>
      <c r="K328" s="926"/>
      <c r="L328" s="926"/>
      <c r="M328" s="926"/>
      <c r="N328" s="911"/>
      <c r="O328" s="920">
        <f>+Menu!G19</f>
        <v>0</v>
      </c>
      <c r="P328" s="921"/>
      <c r="Q328" s="921"/>
      <c r="R328" s="921"/>
      <c r="S328" s="921"/>
      <c r="T328" s="921"/>
      <c r="U328" s="921"/>
      <c r="V328" s="921"/>
      <c r="W328" s="913"/>
    </row>
    <row r="329" spans="1:24" s="41" customFormat="1" ht="17.25" customHeight="1" thickBot="1" x14ac:dyDescent="0.25">
      <c r="B329" s="1065"/>
      <c r="C329" s="1066"/>
      <c r="D329" s="1066"/>
      <c r="E329" s="1066"/>
      <c r="F329" s="1066"/>
      <c r="G329" s="1066"/>
      <c r="H329" s="1067"/>
      <c r="I329" s="928"/>
      <c r="J329" s="928"/>
      <c r="K329" s="928"/>
      <c r="L329" s="928"/>
      <c r="M329" s="1068"/>
      <c r="N329" s="1069"/>
      <c r="O329" s="907"/>
      <c r="P329" s="908"/>
      <c r="Q329" s="908"/>
      <c r="R329" s="908"/>
      <c r="S329" s="908"/>
      <c r="T329" s="908"/>
      <c r="U329" s="908"/>
      <c r="V329" s="908"/>
      <c r="W329" s="909"/>
      <c r="X329" s="73"/>
    </row>
    <row r="330" spans="1:24" ht="6.75" customHeight="1" thickBot="1" x14ac:dyDescent="0.3"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61"/>
      <c r="U330" s="61"/>
      <c r="V330" s="61"/>
      <c r="W330" s="61"/>
    </row>
    <row r="331" spans="1:24" ht="39" customHeight="1" thickBot="1" x14ac:dyDescent="0.3">
      <c r="B331" s="1060" t="s">
        <v>895</v>
      </c>
      <c r="C331" s="1060"/>
      <c r="D331" s="1060"/>
      <c r="E331" s="1061" t="s">
        <v>870</v>
      </c>
      <c r="F331" s="1061"/>
      <c r="G331" s="1062" t="s">
        <v>896</v>
      </c>
      <c r="H331" s="1062"/>
      <c r="I331" s="1057" t="s">
        <v>897</v>
      </c>
      <c r="J331" s="1057"/>
      <c r="K331" s="1057" t="s">
        <v>871</v>
      </c>
      <c r="L331" s="1057"/>
      <c r="M331" s="1063" t="s">
        <v>898</v>
      </c>
      <c r="N331" s="1063"/>
      <c r="O331" s="1057" t="s">
        <v>899</v>
      </c>
      <c r="P331" s="1057"/>
      <c r="Q331" s="1057" t="s">
        <v>872</v>
      </c>
      <c r="R331" s="1057"/>
      <c r="S331" s="1057" t="s">
        <v>873</v>
      </c>
      <c r="T331" s="1057"/>
      <c r="U331" s="1058" t="s">
        <v>900</v>
      </c>
      <c r="V331" s="1058"/>
      <c r="W331" s="1058"/>
    </row>
    <row r="332" spans="1:24" ht="25.5" customHeight="1" thickBot="1" x14ac:dyDescent="0.3">
      <c r="B332" s="75" t="s">
        <v>823</v>
      </c>
      <c r="C332" s="76" t="s">
        <v>824</v>
      </c>
      <c r="D332" s="77" t="s">
        <v>874</v>
      </c>
      <c r="E332" s="954" t="s">
        <v>875</v>
      </c>
      <c r="F332" s="976"/>
      <c r="G332" s="130" t="s">
        <v>823</v>
      </c>
      <c r="H332" s="131" t="s">
        <v>824</v>
      </c>
      <c r="I332" s="131" t="s">
        <v>823</v>
      </c>
      <c r="J332" s="131" t="s">
        <v>824</v>
      </c>
      <c r="K332" s="131" t="s">
        <v>823</v>
      </c>
      <c r="L332" s="131" t="s">
        <v>824</v>
      </c>
      <c r="M332" s="131" t="s">
        <v>823</v>
      </c>
      <c r="N332" s="131" t="s">
        <v>824</v>
      </c>
      <c r="O332" s="131" t="s">
        <v>823</v>
      </c>
      <c r="P332" s="131" t="s">
        <v>824</v>
      </c>
      <c r="Q332" s="131" t="s">
        <v>823</v>
      </c>
      <c r="R332" s="131" t="s">
        <v>824</v>
      </c>
      <c r="S332" s="131" t="s">
        <v>823</v>
      </c>
      <c r="T332" s="131" t="s">
        <v>824</v>
      </c>
      <c r="U332" s="131" t="s">
        <v>823</v>
      </c>
      <c r="V332" s="131" t="s">
        <v>824</v>
      </c>
      <c r="W332" s="132" t="s">
        <v>825</v>
      </c>
    </row>
    <row r="333" spans="1:24" ht="18" customHeight="1" thickBot="1" x14ac:dyDescent="0.3">
      <c r="B333" s="341" t="e">
        <f>IF($A$326="",0,VLOOKUP($A$326,$C$1509:$M$2398,2,FALSE))</f>
        <v>#N/A</v>
      </c>
      <c r="C333" s="342" t="e">
        <f>IF($A$326="",0,VLOOKUP($A$326,$R$1509:$AC$2407,2,FALSE))</f>
        <v>#N/A</v>
      </c>
      <c r="D333" s="78" t="e">
        <f>SUM(B333:C333)</f>
        <v>#N/A</v>
      </c>
      <c r="E333" s="933" t="s">
        <v>876</v>
      </c>
      <c r="F333" s="934"/>
      <c r="G333" s="288"/>
      <c r="H333" s="283"/>
      <c r="I333" s="289"/>
      <c r="J333" s="283"/>
      <c r="K333" s="283"/>
      <c r="L333" s="283"/>
      <c r="M333" s="444"/>
      <c r="N333" s="444"/>
      <c r="O333" s="283"/>
      <c r="P333" s="283"/>
      <c r="Q333" s="283"/>
      <c r="R333" s="283"/>
      <c r="S333" s="283"/>
      <c r="T333" s="283"/>
      <c r="U333" s="128">
        <f t="shared" ref="U333:V337" si="49">+G333+I333+K333+M333+O333+Q333+S333</f>
        <v>0</v>
      </c>
      <c r="V333" s="128">
        <f t="shared" si="49"/>
        <v>0</v>
      </c>
      <c r="W333" s="122">
        <f>SUM(U333:V333)</f>
        <v>0</v>
      </c>
    </row>
    <row r="334" spans="1:24" ht="18" customHeight="1" thickBot="1" x14ac:dyDescent="0.3">
      <c r="B334" s="343" t="e">
        <f>IF($A$326="",0,VLOOKUP($A$326,$C$1509:$M$2398,3,FALSE))</f>
        <v>#N/A</v>
      </c>
      <c r="C334" s="312" t="e">
        <f>IF($A$326="",0,VLOOKUP($A$326,$R$1509:$AC$2407,3,FALSE))</f>
        <v>#N/A</v>
      </c>
      <c r="D334" s="80" t="e">
        <f>SUM(B334:C334)</f>
        <v>#N/A</v>
      </c>
      <c r="E334" s="944" t="s">
        <v>877</v>
      </c>
      <c r="F334" s="891"/>
      <c r="G334" s="305"/>
      <c r="H334" s="304"/>
      <c r="I334" s="107"/>
      <c r="J334" s="107"/>
      <c r="K334" s="107"/>
      <c r="L334" s="107"/>
      <c r="M334" s="443"/>
      <c r="N334" s="443"/>
      <c r="O334" s="107"/>
      <c r="P334" s="107"/>
      <c r="Q334" s="107"/>
      <c r="R334" s="107"/>
      <c r="S334" s="107"/>
      <c r="T334" s="107"/>
      <c r="U334" s="121">
        <f t="shared" si="49"/>
        <v>0</v>
      </c>
      <c r="V334" s="128">
        <f t="shared" si="49"/>
        <v>0</v>
      </c>
      <c r="W334" s="123">
        <f>SUM(U334:V334)</f>
        <v>0</v>
      </c>
    </row>
    <row r="335" spans="1:24" ht="18" customHeight="1" thickBot="1" x14ac:dyDescent="0.3">
      <c r="B335" s="343" t="e">
        <f>IF($A$326="",0,VLOOKUP($A$326,$C$1509:$M$2398,4,FALSE))</f>
        <v>#N/A</v>
      </c>
      <c r="C335" s="312" t="e">
        <f>IF($A$326="",0,VLOOKUP($A$326,$R$1509:$AC$2407,4,FALSE))</f>
        <v>#N/A</v>
      </c>
      <c r="D335" s="80" t="e">
        <f>SUM(B335:C335)</f>
        <v>#N/A</v>
      </c>
      <c r="E335" s="944" t="s">
        <v>878</v>
      </c>
      <c r="F335" s="891"/>
      <c r="G335" s="305"/>
      <c r="H335" s="304"/>
      <c r="I335" s="107"/>
      <c r="J335" s="107"/>
      <c r="K335" s="107"/>
      <c r="L335" s="107"/>
      <c r="M335" s="443"/>
      <c r="N335" s="443"/>
      <c r="O335" s="107"/>
      <c r="P335" s="107"/>
      <c r="Q335" s="107"/>
      <c r="R335" s="107"/>
      <c r="S335" s="107"/>
      <c r="T335" s="107"/>
      <c r="U335" s="121">
        <f t="shared" si="49"/>
        <v>0</v>
      </c>
      <c r="V335" s="128">
        <f t="shared" si="49"/>
        <v>0</v>
      </c>
      <c r="W335" s="123">
        <f>SUM(U335:V335)</f>
        <v>0</v>
      </c>
    </row>
    <row r="336" spans="1:24" ht="18" customHeight="1" thickBot="1" x14ac:dyDescent="0.3">
      <c r="B336" s="343" t="e">
        <f>IF($A$326="",0,VLOOKUP($A$326,$C$1509:$M$2398,5,FALSE))</f>
        <v>#N/A</v>
      </c>
      <c r="C336" s="312" t="e">
        <f>IF($A$326="",0,VLOOKUP($A$326,$R$1509:$AC$2407,5,FALSE))</f>
        <v>#N/A</v>
      </c>
      <c r="D336" s="80" t="e">
        <f>SUM(B336:C336)</f>
        <v>#N/A</v>
      </c>
      <c r="E336" s="944" t="s">
        <v>879</v>
      </c>
      <c r="F336" s="891"/>
      <c r="G336" s="305"/>
      <c r="H336" s="304"/>
      <c r="I336" s="360"/>
      <c r="J336" s="107"/>
      <c r="K336" s="107"/>
      <c r="L336" s="107"/>
      <c r="M336" s="443"/>
      <c r="N336" s="443"/>
      <c r="O336" s="107"/>
      <c r="P336" s="107"/>
      <c r="Q336" s="107"/>
      <c r="R336" s="107"/>
      <c r="S336" s="107"/>
      <c r="T336" s="107"/>
      <c r="U336" s="121">
        <f t="shared" si="49"/>
        <v>0</v>
      </c>
      <c r="V336" s="128">
        <f t="shared" si="49"/>
        <v>0</v>
      </c>
      <c r="W336" s="123">
        <f>SUM(U336:V336)</f>
        <v>0</v>
      </c>
    </row>
    <row r="337" spans="2:25" ht="18" customHeight="1" thickBot="1" x14ac:dyDescent="0.3">
      <c r="B337" s="345" t="e">
        <f>IF($A$326="",0,VLOOKUP($A$326,$C$1509:$M$2398,6,FALSE))</f>
        <v>#N/A</v>
      </c>
      <c r="C337" s="346" t="e">
        <f>IF($A$326="",0,VLOOKUP($A$326,$R$1509:$AC$2407,6,FALSE))</f>
        <v>#N/A</v>
      </c>
      <c r="D337" s="81" t="e">
        <f>SUM(B337:C337)</f>
        <v>#N/A</v>
      </c>
      <c r="E337" s="945" t="s">
        <v>880</v>
      </c>
      <c r="F337" s="946"/>
      <c r="G337" s="445"/>
      <c r="H337" s="446"/>
      <c r="I337" s="287"/>
      <c r="J337" s="287"/>
      <c r="K337" s="287"/>
      <c r="L337" s="287"/>
      <c r="M337" s="447"/>
      <c r="N337" s="447"/>
      <c r="O337" s="287"/>
      <c r="P337" s="287"/>
      <c r="Q337" s="287"/>
      <c r="R337" s="287"/>
      <c r="S337" s="287"/>
      <c r="T337" s="287"/>
      <c r="U337" s="364">
        <f t="shared" si="49"/>
        <v>0</v>
      </c>
      <c r="V337" s="128">
        <f t="shared" si="49"/>
        <v>0</v>
      </c>
      <c r="W337" s="365">
        <f>SUM(U337:V337)</f>
        <v>0</v>
      </c>
    </row>
    <row r="338" spans="2:25" ht="21" customHeight="1" thickBot="1" x14ac:dyDescent="0.3">
      <c r="B338" s="82" t="e">
        <f>SUM(B333:B337)</f>
        <v>#N/A</v>
      </c>
      <c r="C338" s="83" t="e">
        <f>SUM(C333:C337)</f>
        <v>#N/A</v>
      </c>
      <c r="D338" s="84" t="e">
        <f>SUM(D333:D337)</f>
        <v>#N/A</v>
      </c>
      <c r="E338" s="947" t="s">
        <v>881</v>
      </c>
      <c r="F338" s="948"/>
      <c r="G338" s="82">
        <f t="shared" ref="G338:L338" si="50">SUM(G333:G337)</f>
        <v>0</v>
      </c>
      <c r="H338" s="83">
        <f t="shared" si="50"/>
        <v>0</v>
      </c>
      <c r="I338" s="83">
        <f t="shared" si="50"/>
        <v>0</v>
      </c>
      <c r="J338" s="83">
        <f t="shared" si="50"/>
        <v>0</v>
      </c>
      <c r="K338" s="83">
        <f t="shared" si="50"/>
        <v>0</v>
      </c>
      <c r="L338" s="83">
        <f t="shared" si="50"/>
        <v>0</v>
      </c>
      <c r="M338" s="1050"/>
      <c r="N338" s="1050"/>
      <c r="O338" s="83">
        <f t="shared" ref="O338:T338" si="51">SUM(O333:O337)</f>
        <v>0</v>
      </c>
      <c r="P338" s="83">
        <f t="shared" si="51"/>
        <v>0</v>
      </c>
      <c r="Q338" s="83">
        <f t="shared" si="51"/>
        <v>0</v>
      </c>
      <c r="R338" s="83">
        <f t="shared" si="51"/>
        <v>0</v>
      </c>
      <c r="S338" s="83">
        <f t="shared" si="51"/>
        <v>0</v>
      </c>
      <c r="T338" s="83">
        <f t="shared" si="51"/>
        <v>0</v>
      </c>
      <c r="U338" s="83">
        <f>SUM(U333:U337)</f>
        <v>0</v>
      </c>
      <c r="V338" s="128">
        <f>SUM(V333:V337)</f>
        <v>0</v>
      </c>
      <c r="W338" s="84">
        <f>SUM(W333:W337)</f>
        <v>0</v>
      </c>
      <c r="Y338" s="87"/>
    </row>
    <row r="339" spans="2:25" ht="6.75" customHeight="1" thickBot="1" x14ac:dyDescent="0.3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</row>
    <row r="340" spans="2:25" ht="25.5" customHeight="1" thickBot="1" x14ac:dyDescent="0.3">
      <c r="B340" s="75" t="s">
        <v>823</v>
      </c>
      <c r="C340" s="76" t="s">
        <v>824</v>
      </c>
      <c r="D340" s="77" t="s">
        <v>874</v>
      </c>
      <c r="E340" s="949" t="s">
        <v>882</v>
      </c>
      <c r="F340" s="949"/>
      <c r="G340" s="108" t="s">
        <v>823</v>
      </c>
      <c r="H340" s="109" t="s">
        <v>824</v>
      </c>
      <c r="I340" s="109" t="s">
        <v>823</v>
      </c>
      <c r="J340" s="109" t="s">
        <v>824</v>
      </c>
      <c r="K340" s="109" t="s">
        <v>823</v>
      </c>
      <c r="L340" s="109" t="s">
        <v>824</v>
      </c>
      <c r="M340" s="109" t="s">
        <v>823</v>
      </c>
      <c r="N340" s="109" t="s">
        <v>824</v>
      </c>
      <c r="O340" s="109" t="s">
        <v>823</v>
      </c>
      <c r="P340" s="109" t="s">
        <v>824</v>
      </c>
      <c r="Q340" s="109" t="s">
        <v>823</v>
      </c>
      <c r="R340" s="109" t="s">
        <v>824</v>
      </c>
      <c r="S340" s="109" t="s">
        <v>823</v>
      </c>
      <c r="T340" s="109" t="s">
        <v>824</v>
      </c>
      <c r="U340" s="109" t="s">
        <v>823</v>
      </c>
      <c r="V340" s="109" t="s">
        <v>824</v>
      </c>
      <c r="W340" s="110" t="s">
        <v>825</v>
      </c>
    </row>
    <row r="341" spans="2:25" ht="18" customHeight="1" thickBot="1" x14ac:dyDescent="0.3">
      <c r="B341" s="341" t="e">
        <f>IF($A$326="",0,VLOOKUP($A$326,$C$1509:$M$2398,7,FALSE))</f>
        <v>#N/A</v>
      </c>
      <c r="C341" s="342" t="e">
        <f>IF($A$326="",0,VLOOKUP($A$326,$R$1509:$AC$2407,7,FALSE))</f>
        <v>#N/A</v>
      </c>
      <c r="D341" s="88" t="e">
        <f>SUM(B341:C341)</f>
        <v>#N/A</v>
      </c>
      <c r="E341" s="934" t="s">
        <v>883</v>
      </c>
      <c r="F341" s="934"/>
      <c r="G341" s="449"/>
      <c r="H341" s="450"/>
      <c r="I341" s="444"/>
      <c r="J341" s="444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128">
        <f t="shared" ref="U341:V345" si="52">+G341+I341+K341+M341+O341+Q341+S341</f>
        <v>0</v>
      </c>
      <c r="V341" s="128">
        <f t="shared" si="52"/>
        <v>0</v>
      </c>
      <c r="W341" s="122">
        <f>SUM(U341:V341)</f>
        <v>0</v>
      </c>
    </row>
    <row r="342" spans="2:25" ht="18" customHeight="1" thickBot="1" x14ac:dyDescent="0.3">
      <c r="B342" s="343" t="e">
        <f>IF($A$326="",0,VLOOKUP($A$326,$C$1509:$M$2398,8,FALSE))</f>
        <v>#N/A</v>
      </c>
      <c r="C342" s="312" t="e">
        <f>IF($A$326="",0,VLOOKUP($A$326,$R$1509:$AC$2407,8,FALSE))</f>
        <v>#N/A</v>
      </c>
      <c r="D342" s="80" t="e">
        <f>SUM(B342:C342)</f>
        <v>#N/A</v>
      </c>
      <c r="E342" s="891" t="s">
        <v>884</v>
      </c>
      <c r="F342" s="891"/>
      <c r="G342" s="305"/>
      <c r="H342" s="304"/>
      <c r="I342" s="443"/>
      <c r="J342" s="443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21">
        <f t="shared" si="52"/>
        <v>0</v>
      </c>
      <c r="V342" s="128">
        <f t="shared" si="52"/>
        <v>0</v>
      </c>
      <c r="W342" s="123">
        <f>SUM(U342:V342)</f>
        <v>0</v>
      </c>
    </row>
    <row r="343" spans="2:25" ht="18" customHeight="1" thickBot="1" x14ac:dyDescent="0.3">
      <c r="B343" s="343" t="e">
        <f>IF($A$326="",0,VLOOKUP($A$326,$C$1509:$M$2398,9,FALSE))</f>
        <v>#N/A</v>
      </c>
      <c r="C343" s="312" t="e">
        <f>IF($A$326="",0,VLOOKUP($A$326,$R$1509:$AC$2407,9,FALSE))</f>
        <v>#N/A</v>
      </c>
      <c r="D343" s="80" t="e">
        <f>SUM(B343:C343)</f>
        <v>#N/A</v>
      </c>
      <c r="E343" s="891" t="s">
        <v>885</v>
      </c>
      <c r="F343" s="891"/>
      <c r="G343" s="305"/>
      <c r="H343" s="304"/>
      <c r="I343" s="443"/>
      <c r="J343" s="443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21">
        <f t="shared" si="52"/>
        <v>0</v>
      </c>
      <c r="V343" s="128">
        <f t="shared" si="52"/>
        <v>0</v>
      </c>
      <c r="W343" s="123">
        <f>SUM(U343:V343)</f>
        <v>0</v>
      </c>
    </row>
    <row r="344" spans="2:25" ht="18" customHeight="1" thickBot="1" x14ac:dyDescent="0.3">
      <c r="B344" s="343" t="e">
        <f>IF($A$326="",0,VLOOKUP($A$326,$C$1509:$M$2398,10,FALSE))</f>
        <v>#N/A</v>
      </c>
      <c r="C344" s="312" t="e">
        <f>IF($A$326="",0,VLOOKUP($A$326,$R$1509:$AC$2407,10,FALSE))</f>
        <v>#N/A</v>
      </c>
      <c r="D344" s="80" t="e">
        <f>SUM(B344:C344)</f>
        <v>#N/A</v>
      </c>
      <c r="E344" s="891" t="s">
        <v>886</v>
      </c>
      <c r="F344" s="891"/>
      <c r="G344" s="305"/>
      <c r="H344" s="304"/>
      <c r="I344" s="443"/>
      <c r="J344" s="443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21">
        <f t="shared" si="52"/>
        <v>0</v>
      </c>
      <c r="V344" s="128">
        <f t="shared" si="52"/>
        <v>0</v>
      </c>
      <c r="W344" s="123">
        <f>SUM(U344:V344)</f>
        <v>0</v>
      </c>
    </row>
    <row r="345" spans="2:25" ht="18" customHeight="1" thickBot="1" x14ac:dyDescent="0.3">
      <c r="B345" s="345" t="e">
        <f>IF($A$326="",0,VLOOKUP($A$326,$C$1509:$M$2398,11,FALSE))</f>
        <v>#N/A</v>
      </c>
      <c r="C345" s="346" t="e">
        <f>IF($A$326="",0,VLOOKUP($A$326,$R$1509:$AC$2407,11,FALSE))</f>
        <v>#N/A</v>
      </c>
      <c r="D345" s="90" t="e">
        <f>SUM(B345:C345)</f>
        <v>#N/A</v>
      </c>
      <c r="E345" s="946" t="s">
        <v>887</v>
      </c>
      <c r="F345" s="946"/>
      <c r="G345" s="445"/>
      <c r="H345" s="446"/>
      <c r="I345" s="447"/>
      <c r="J345" s="44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364">
        <f t="shared" si="52"/>
        <v>0</v>
      </c>
      <c r="V345" s="128">
        <f t="shared" si="52"/>
        <v>0</v>
      </c>
      <c r="W345" s="365">
        <f>SUM(U345:V345)</f>
        <v>0</v>
      </c>
    </row>
    <row r="346" spans="2:25" ht="21" customHeight="1" thickBot="1" x14ac:dyDescent="0.3">
      <c r="B346" s="91" t="e">
        <f>SUM(B341:B345)</f>
        <v>#N/A</v>
      </c>
      <c r="C346" s="92" t="e">
        <f>SUM(C341:C345)</f>
        <v>#N/A</v>
      </c>
      <c r="D346" s="93" t="e">
        <f>SUM(D341:D345)</f>
        <v>#N/A</v>
      </c>
      <c r="E346" s="951" t="s">
        <v>888</v>
      </c>
      <c r="F346" s="948"/>
      <c r="G346" s="82">
        <f>SUM(G341:G345)</f>
        <v>0</v>
      </c>
      <c r="H346" s="83">
        <f>SUM(H341:H345)</f>
        <v>0</v>
      </c>
      <c r="I346" s="1050"/>
      <c r="J346" s="1050"/>
      <c r="K346" s="83">
        <f t="shared" ref="K346:W346" si="53">SUM(K341:K345)</f>
        <v>0</v>
      </c>
      <c r="L346" s="83">
        <f t="shared" si="53"/>
        <v>0</v>
      </c>
      <c r="M346" s="83">
        <f t="shared" si="53"/>
        <v>0</v>
      </c>
      <c r="N346" s="83">
        <f t="shared" si="53"/>
        <v>0</v>
      </c>
      <c r="O346" s="83">
        <f t="shared" si="53"/>
        <v>0</v>
      </c>
      <c r="P346" s="83">
        <f t="shared" si="53"/>
        <v>0</v>
      </c>
      <c r="Q346" s="83">
        <f t="shared" si="53"/>
        <v>0</v>
      </c>
      <c r="R346" s="83">
        <f t="shared" si="53"/>
        <v>0</v>
      </c>
      <c r="S346" s="83">
        <f t="shared" si="53"/>
        <v>0</v>
      </c>
      <c r="T346" s="83">
        <f t="shared" si="53"/>
        <v>0</v>
      </c>
      <c r="U346" s="83">
        <f t="shared" si="53"/>
        <v>0</v>
      </c>
      <c r="V346" s="128">
        <f t="shared" si="53"/>
        <v>0</v>
      </c>
      <c r="W346" s="84">
        <f t="shared" si="53"/>
        <v>0</v>
      </c>
    </row>
    <row r="347" spans="2:25" ht="6.75" customHeight="1" x14ac:dyDescent="0.25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</row>
    <row r="348" spans="2:25" ht="14.25" customHeight="1" thickBot="1" x14ac:dyDescent="0.35">
      <c r="B348" s="112" t="s">
        <v>901</v>
      </c>
      <c r="C348" s="112"/>
      <c r="D348" s="112"/>
      <c r="E348" s="112"/>
      <c r="F348" s="112"/>
      <c r="G348" s="39"/>
      <c r="H348" s="39"/>
      <c r="I348" s="39"/>
      <c r="J348" s="39"/>
      <c r="K348" s="39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</row>
    <row r="349" spans="2:25" ht="21" customHeight="1" thickBot="1" x14ac:dyDescent="0.3">
      <c r="B349" s="1051" t="s">
        <v>902</v>
      </c>
      <c r="C349" s="1051"/>
      <c r="D349" s="114" t="e">
        <f>IF(D333=0,"",SUM(G333:H333)/D333*100)</f>
        <v>#N/A</v>
      </c>
      <c r="E349" s="113" t="s">
        <v>903</v>
      </c>
      <c r="F349" s="115" t="e">
        <f>IF(SUM(D334:D337)=0,"",(SUM(G334:H337)/SUM(D334:D337)*100))</f>
        <v>#N/A</v>
      </c>
      <c r="G349" s="39"/>
      <c r="H349" s="39"/>
      <c r="I349" s="39"/>
      <c r="J349" s="39"/>
      <c r="K349" s="39"/>
      <c r="L349" s="97" t="s">
        <v>835</v>
      </c>
      <c r="M349" s="59"/>
      <c r="N349" s="98"/>
      <c r="O349" s="1052"/>
      <c r="P349" s="1052"/>
      <c r="Q349" s="1052"/>
      <c r="R349" s="1052"/>
      <c r="S349" s="1052"/>
      <c r="T349" s="1052"/>
      <c r="U349" s="1052"/>
      <c r="V349" s="1052"/>
      <c r="W349" s="96"/>
    </row>
    <row r="350" spans="2:25" ht="11.25" customHeight="1" x14ac:dyDescent="0.25"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99"/>
      <c r="M350" s="98"/>
      <c r="N350" s="98"/>
      <c r="O350" s="1052"/>
      <c r="P350" s="1052"/>
      <c r="Q350" s="1052"/>
      <c r="R350" s="1052"/>
      <c r="S350" s="1052"/>
      <c r="T350" s="1052"/>
      <c r="U350" s="1052"/>
      <c r="V350" s="1052"/>
      <c r="W350" s="96"/>
    </row>
    <row r="351" spans="2:25" ht="15.75" customHeight="1" x14ac:dyDescent="0.25"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99"/>
      <c r="M351" s="98"/>
      <c r="N351" s="98"/>
      <c r="O351" s="1052"/>
      <c r="P351" s="1052"/>
      <c r="Q351" s="1052"/>
      <c r="R351" s="1052"/>
      <c r="S351" s="1052"/>
      <c r="T351" s="1052"/>
      <c r="U351" s="1052"/>
      <c r="V351" s="1052"/>
      <c r="W351" s="96"/>
    </row>
    <row r="352" spans="2:25" s="52" customFormat="1" ht="8.25" customHeight="1" x14ac:dyDescent="0.25"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100"/>
      <c r="M352" s="100"/>
      <c r="N352" s="100"/>
      <c r="O352" s="1052"/>
      <c r="P352" s="1052"/>
      <c r="Q352" s="1052"/>
      <c r="R352" s="1052"/>
      <c r="S352" s="1052"/>
      <c r="T352" s="1052"/>
      <c r="U352" s="1052"/>
      <c r="V352" s="1052"/>
      <c r="W352" s="96"/>
    </row>
    <row r="353" spans="1:24" s="52" customFormat="1" ht="8.25" customHeight="1" thickBot="1" x14ac:dyDescent="0.3"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100"/>
      <c r="M353" s="100"/>
      <c r="N353" s="100"/>
      <c r="O353" s="100"/>
      <c r="P353" s="100"/>
      <c r="Q353" s="101"/>
      <c r="R353" s="101"/>
      <c r="S353" s="101"/>
      <c r="T353" s="101"/>
      <c r="U353" s="101"/>
      <c r="V353" s="102"/>
      <c r="W353" s="96"/>
    </row>
    <row r="354" spans="1:24" ht="16.5" customHeight="1" thickBot="1" x14ac:dyDescent="0.3">
      <c r="A354" s="36"/>
      <c r="B354" s="60" t="s">
        <v>786</v>
      </c>
      <c r="C354" s="61"/>
      <c r="D354" s="61"/>
      <c r="E354" s="62"/>
      <c r="F354" s="62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1"/>
      <c r="V354" s="61"/>
      <c r="W354" s="64" t="s">
        <v>893</v>
      </c>
    </row>
    <row r="355" spans="1:24" ht="12.75" customHeight="1" x14ac:dyDescent="0.25">
      <c r="B355" s="864" t="s">
        <v>788</v>
      </c>
      <c r="C355" s="864"/>
      <c r="D355" s="864"/>
      <c r="E355" s="864"/>
      <c r="F355" s="864"/>
      <c r="G355" s="864"/>
      <c r="H355" s="864"/>
      <c r="I355" s="864"/>
      <c r="J355" s="864"/>
      <c r="K355" s="864"/>
      <c r="L355" s="864"/>
      <c r="M355" s="864"/>
      <c r="N355" s="864"/>
      <c r="O355" s="864"/>
      <c r="P355" s="864"/>
      <c r="Q355" s="864"/>
      <c r="R355" s="864"/>
      <c r="S355" s="864"/>
      <c r="T355" s="864"/>
      <c r="U355" s="864"/>
      <c r="V355" s="864"/>
      <c r="W355" s="864"/>
    </row>
    <row r="356" spans="1:24" ht="12.75" customHeight="1" thickBot="1" x14ac:dyDescent="0.3">
      <c r="B356" s="866" t="s">
        <v>894</v>
      </c>
      <c r="C356" s="866"/>
      <c r="D356" s="866"/>
      <c r="E356" s="866"/>
      <c r="F356" s="866"/>
      <c r="G356" s="866"/>
      <c r="H356" s="866"/>
      <c r="I356" s="866"/>
      <c r="J356" s="866"/>
      <c r="K356" s="866"/>
      <c r="L356" s="866"/>
      <c r="M356" s="866"/>
      <c r="N356" s="866"/>
      <c r="O356" s="865"/>
      <c r="P356" s="865"/>
      <c r="Q356" s="865"/>
      <c r="R356" s="865"/>
      <c r="S356" s="865"/>
      <c r="T356" s="865"/>
      <c r="U356" s="865"/>
      <c r="V356" s="865"/>
      <c r="W356" s="865"/>
    </row>
    <row r="357" spans="1:24" s="41" customFormat="1" ht="17.25" customHeight="1" x14ac:dyDescent="0.2">
      <c r="B357" s="904" t="s">
        <v>790</v>
      </c>
      <c r="C357" s="904"/>
      <c r="D357" s="1072">
        <f>IF(F358=0,"",$D$5)</f>
        <v>0</v>
      </c>
      <c r="E357" s="1072"/>
      <c r="F357" s="1072"/>
      <c r="G357" s="1072"/>
      <c r="H357" s="1073"/>
      <c r="I357" s="903"/>
      <c r="J357" s="903"/>
      <c r="K357" s="903"/>
      <c r="L357" s="903"/>
      <c r="M357" s="903"/>
      <c r="N357" s="904"/>
      <c r="O357" s="886" t="s">
        <v>792</v>
      </c>
      <c r="P357" s="887"/>
      <c r="Q357" s="887"/>
      <c r="R357" s="887"/>
      <c r="S357" s="887"/>
      <c r="T357" s="905" t="str">
        <f>IF(Menu!E20="","",Menu!E20)</f>
        <v/>
      </c>
      <c r="U357" s="905"/>
      <c r="V357" s="905"/>
      <c r="W357" s="906"/>
    </row>
    <row r="358" spans="1:24" s="41" customFormat="1" ht="17.25" customHeight="1" thickBot="1" x14ac:dyDescent="0.25">
      <c r="A358" s="41" t="str">
        <f>IF(F358=0,"",$D$357&amp;" "&amp;$F$358)</f>
        <v xml:space="preserve">0 </v>
      </c>
      <c r="B358" s="911" t="s">
        <v>793</v>
      </c>
      <c r="C358" s="911"/>
      <c r="D358" s="911"/>
      <c r="E358" s="911"/>
      <c r="F358" s="912" t="str">
        <f>+Menu!B20</f>
        <v/>
      </c>
      <c r="G358" s="912"/>
      <c r="H358" s="912"/>
      <c r="I358" s="1070" t="s">
        <v>791</v>
      </c>
      <c r="J358" s="1070"/>
      <c r="K358" s="1070"/>
      <c r="L358" s="1070"/>
      <c r="M358" s="1070"/>
      <c r="N358" s="1071"/>
      <c r="O358" s="306" t="s">
        <v>973</v>
      </c>
      <c r="P358" s="67"/>
      <c r="Q358" s="67"/>
      <c r="R358" s="68"/>
      <c r="S358" s="68"/>
      <c r="T358" s="68"/>
      <c r="U358" s="68"/>
      <c r="V358" s="68"/>
      <c r="W358" s="69"/>
    </row>
    <row r="359" spans="1:24" s="41" customFormat="1" ht="17.25" customHeight="1" thickBot="1" x14ac:dyDescent="0.25">
      <c r="B359" s="103" t="s">
        <v>795</v>
      </c>
      <c r="C359" s="71"/>
      <c r="D359" s="71"/>
      <c r="E359" s="71"/>
      <c r="F359" s="71"/>
      <c r="G359" s="71"/>
      <c r="H359" s="104"/>
      <c r="I359" s="105" t="str">
        <f>+I7</f>
        <v>2nd</v>
      </c>
      <c r="J359" s="914" t="s">
        <v>866</v>
      </c>
      <c r="K359" s="914"/>
      <c r="L359" s="105">
        <f>+L7</f>
        <v>2022</v>
      </c>
      <c r="M359" s="915" t="s">
        <v>6</v>
      </c>
      <c r="N359" s="916"/>
      <c r="O359" s="920">
        <f>+Menu!F20</f>
        <v>0</v>
      </c>
      <c r="P359" s="921"/>
      <c r="Q359" s="921"/>
      <c r="R359" s="921"/>
      <c r="S359" s="921"/>
      <c r="T359" s="921"/>
      <c r="U359" s="921"/>
      <c r="V359" s="921"/>
      <c r="W359" s="913"/>
    </row>
    <row r="360" spans="1:24" s="41" customFormat="1" ht="17.25" customHeight="1" x14ac:dyDescent="0.2">
      <c r="B360" s="1064">
        <f>+Menu!D20</f>
        <v>0</v>
      </c>
      <c r="C360" s="921"/>
      <c r="D360" s="921"/>
      <c r="E360" s="921"/>
      <c r="F360" s="921"/>
      <c r="G360" s="921"/>
      <c r="H360" s="912"/>
      <c r="I360" s="926"/>
      <c r="J360" s="926"/>
      <c r="K360" s="926"/>
      <c r="L360" s="926"/>
      <c r="M360" s="926"/>
      <c r="N360" s="911"/>
      <c r="O360" s="920">
        <f>+Menu!G20</f>
        <v>0</v>
      </c>
      <c r="P360" s="921"/>
      <c r="Q360" s="921"/>
      <c r="R360" s="921"/>
      <c r="S360" s="921"/>
      <c r="T360" s="921"/>
      <c r="U360" s="921"/>
      <c r="V360" s="921"/>
      <c r="W360" s="913"/>
    </row>
    <row r="361" spans="1:24" s="41" customFormat="1" ht="17.25" customHeight="1" thickBot="1" x14ac:dyDescent="0.25">
      <c r="B361" s="1065"/>
      <c r="C361" s="1066"/>
      <c r="D361" s="1066"/>
      <c r="E361" s="1066"/>
      <c r="F361" s="1066"/>
      <c r="G361" s="1066"/>
      <c r="H361" s="1067"/>
      <c r="I361" s="928"/>
      <c r="J361" s="928"/>
      <c r="K361" s="928"/>
      <c r="L361" s="928"/>
      <c r="M361" s="1068"/>
      <c r="N361" s="1069"/>
      <c r="O361" s="907"/>
      <c r="P361" s="908"/>
      <c r="Q361" s="908"/>
      <c r="R361" s="908"/>
      <c r="S361" s="908"/>
      <c r="T361" s="908"/>
      <c r="U361" s="908"/>
      <c r="V361" s="908"/>
      <c r="W361" s="909"/>
      <c r="X361" s="73"/>
    </row>
    <row r="362" spans="1:24" ht="6.75" customHeight="1" thickBot="1" x14ac:dyDescent="0.3"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61"/>
      <c r="U362" s="61"/>
      <c r="V362" s="61"/>
      <c r="W362" s="61"/>
    </row>
    <row r="363" spans="1:24" ht="39" customHeight="1" thickBot="1" x14ac:dyDescent="0.3">
      <c r="B363" s="1060" t="s">
        <v>895</v>
      </c>
      <c r="C363" s="1060"/>
      <c r="D363" s="1060"/>
      <c r="E363" s="1061" t="s">
        <v>870</v>
      </c>
      <c r="F363" s="1061"/>
      <c r="G363" s="1062" t="s">
        <v>896</v>
      </c>
      <c r="H363" s="1062"/>
      <c r="I363" s="1057" t="s">
        <v>897</v>
      </c>
      <c r="J363" s="1057"/>
      <c r="K363" s="1057" t="s">
        <v>871</v>
      </c>
      <c r="L363" s="1057"/>
      <c r="M363" s="1063" t="s">
        <v>898</v>
      </c>
      <c r="N363" s="1063"/>
      <c r="O363" s="1057" t="s">
        <v>899</v>
      </c>
      <c r="P363" s="1057"/>
      <c r="Q363" s="1057" t="s">
        <v>872</v>
      </c>
      <c r="R363" s="1057"/>
      <c r="S363" s="1057" t="s">
        <v>873</v>
      </c>
      <c r="T363" s="1057"/>
      <c r="U363" s="1058" t="s">
        <v>900</v>
      </c>
      <c r="V363" s="1058"/>
      <c r="W363" s="1058"/>
    </row>
    <row r="364" spans="1:24" ht="25.5" customHeight="1" thickBot="1" x14ac:dyDescent="0.3">
      <c r="B364" s="75" t="s">
        <v>823</v>
      </c>
      <c r="C364" s="76" t="s">
        <v>824</v>
      </c>
      <c r="D364" s="77" t="s">
        <v>874</v>
      </c>
      <c r="E364" s="954" t="s">
        <v>875</v>
      </c>
      <c r="F364" s="976"/>
      <c r="G364" s="130" t="s">
        <v>823</v>
      </c>
      <c r="H364" s="131" t="s">
        <v>824</v>
      </c>
      <c r="I364" s="131" t="s">
        <v>823</v>
      </c>
      <c r="J364" s="131" t="s">
        <v>824</v>
      </c>
      <c r="K364" s="131" t="s">
        <v>823</v>
      </c>
      <c r="L364" s="131" t="s">
        <v>824</v>
      </c>
      <c r="M364" s="131" t="s">
        <v>823</v>
      </c>
      <c r="N364" s="131" t="s">
        <v>824</v>
      </c>
      <c r="O364" s="131" t="s">
        <v>823</v>
      </c>
      <c r="P364" s="131" t="s">
        <v>824</v>
      </c>
      <c r="Q364" s="131" t="s">
        <v>823</v>
      </c>
      <c r="R364" s="131" t="s">
        <v>824</v>
      </c>
      <c r="S364" s="131" t="s">
        <v>823</v>
      </c>
      <c r="T364" s="131" t="s">
        <v>824</v>
      </c>
      <c r="U364" s="131" t="s">
        <v>823</v>
      </c>
      <c r="V364" s="131" t="s">
        <v>824</v>
      </c>
      <c r="W364" s="132" t="s">
        <v>825</v>
      </c>
    </row>
    <row r="365" spans="1:24" ht="18" customHeight="1" thickBot="1" x14ac:dyDescent="0.3">
      <c r="B365" s="341" t="e">
        <f>IF($A$358="",0,VLOOKUP($A$358,$C$1509:$M$2398,2,FALSE))</f>
        <v>#N/A</v>
      </c>
      <c r="C365" s="342" t="e">
        <f>IF($A$358="",0,VLOOKUP($A$358,$R$1509:$AC$2407,2,FALSE))</f>
        <v>#N/A</v>
      </c>
      <c r="D365" s="78" t="e">
        <f>SUM(B365:C365)</f>
        <v>#N/A</v>
      </c>
      <c r="E365" s="933" t="s">
        <v>876</v>
      </c>
      <c r="F365" s="934"/>
      <c r="G365" s="288"/>
      <c r="H365" s="283"/>
      <c r="I365" s="289"/>
      <c r="J365" s="283"/>
      <c r="K365" s="283"/>
      <c r="L365" s="283"/>
      <c r="M365" s="444"/>
      <c r="N365" s="444"/>
      <c r="O365" s="283"/>
      <c r="P365" s="283"/>
      <c r="Q365" s="283"/>
      <c r="R365" s="283"/>
      <c r="S365" s="283"/>
      <c r="T365" s="283"/>
      <c r="U365" s="128">
        <f t="shared" ref="U365:V369" si="54">+G365+I365+K365+M365+O365+Q365+S365</f>
        <v>0</v>
      </c>
      <c r="V365" s="128">
        <f t="shared" si="54"/>
        <v>0</v>
      </c>
      <c r="W365" s="122">
        <f>SUM(U365:V365)</f>
        <v>0</v>
      </c>
    </row>
    <row r="366" spans="1:24" ht="18" customHeight="1" thickBot="1" x14ac:dyDescent="0.3">
      <c r="B366" s="343" t="e">
        <f>IF($A$358="",0,VLOOKUP($A$358,$C$1509:$M$2398,3,FALSE))</f>
        <v>#N/A</v>
      </c>
      <c r="C366" s="312" t="e">
        <f>IF($A$358="",0,VLOOKUP($A$358,$R$1509:$AC$2407,3,FALSE))</f>
        <v>#N/A</v>
      </c>
      <c r="D366" s="80" t="e">
        <f>SUM(B366:C366)</f>
        <v>#N/A</v>
      </c>
      <c r="E366" s="944" t="s">
        <v>877</v>
      </c>
      <c r="F366" s="891"/>
      <c r="G366" s="305"/>
      <c r="H366" s="304"/>
      <c r="I366" s="107"/>
      <c r="J366" s="107"/>
      <c r="K366" s="107"/>
      <c r="L366" s="107"/>
      <c r="M366" s="443"/>
      <c r="N366" s="443"/>
      <c r="O366" s="107"/>
      <c r="P366" s="107"/>
      <c r="Q366" s="107"/>
      <c r="R366" s="107"/>
      <c r="S366" s="107"/>
      <c r="T366" s="107"/>
      <c r="U366" s="121">
        <f t="shared" si="54"/>
        <v>0</v>
      </c>
      <c r="V366" s="128">
        <f t="shared" si="54"/>
        <v>0</v>
      </c>
      <c r="W366" s="123">
        <f>SUM(U366:V366)</f>
        <v>0</v>
      </c>
    </row>
    <row r="367" spans="1:24" ht="18" customHeight="1" thickBot="1" x14ac:dyDescent="0.3">
      <c r="B367" s="343" t="e">
        <f>IF($A$358="",0,VLOOKUP($A$358,$C$1509:$M$2398,4,FALSE))</f>
        <v>#N/A</v>
      </c>
      <c r="C367" s="312" t="e">
        <f>IF($A$358="",0,VLOOKUP($A$358,$R$1509:$AC$2407,4,FALSE))</f>
        <v>#N/A</v>
      </c>
      <c r="D367" s="80" t="e">
        <f>SUM(B367:C367)</f>
        <v>#N/A</v>
      </c>
      <c r="E367" s="944" t="s">
        <v>878</v>
      </c>
      <c r="F367" s="891"/>
      <c r="G367" s="305"/>
      <c r="H367" s="304"/>
      <c r="I367" s="107"/>
      <c r="J367" s="107"/>
      <c r="K367" s="107"/>
      <c r="L367" s="107"/>
      <c r="M367" s="443"/>
      <c r="N367" s="443"/>
      <c r="O367" s="107"/>
      <c r="P367" s="107"/>
      <c r="Q367" s="107"/>
      <c r="R367" s="107"/>
      <c r="S367" s="107"/>
      <c r="T367" s="107"/>
      <c r="U367" s="121">
        <f t="shared" si="54"/>
        <v>0</v>
      </c>
      <c r="V367" s="128">
        <f t="shared" si="54"/>
        <v>0</v>
      </c>
      <c r="W367" s="123">
        <f>SUM(U367:V367)</f>
        <v>0</v>
      </c>
    </row>
    <row r="368" spans="1:24" ht="18" customHeight="1" thickBot="1" x14ac:dyDescent="0.3">
      <c r="B368" s="343" t="e">
        <f>IF($A$358="",0,VLOOKUP($A$358,$C$1509:$M$2398,5,FALSE))</f>
        <v>#N/A</v>
      </c>
      <c r="C368" s="312" t="e">
        <f>IF($A$358="",0,VLOOKUP($A$358,$R$1509:$AC$2407,5,FALSE))</f>
        <v>#N/A</v>
      </c>
      <c r="D368" s="80" t="e">
        <f>SUM(B368:C368)</f>
        <v>#N/A</v>
      </c>
      <c r="E368" s="944" t="s">
        <v>879</v>
      </c>
      <c r="F368" s="891"/>
      <c r="G368" s="305"/>
      <c r="H368" s="304"/>
      <c r="I368" s="360"/>
      <c r="J368" s="107"/>
      <c r="K368" s="107"/>
      <c r="L368" s="107"/>
      <c r="M368" s="443"/>
      <c r="N368" s="443"/>
      <c r="O368" s="107"/>
      <c r="P368" s="107"/>
      <c r="Q368" s="107"/>
      <c r="R368" s="107"/>
      <c r="S368" s="107"/>
      <c r="T368" s="107"/>
      <c r="U368" s="121">
        <f t="shared" si="54"/>
        <v>0</v>
      </c>
      <c r="V368" s="128">
        <f t="shared" si="54"/>
        <v>0</v>
      </c>
      <c r="W368" s="123">
        <f>SUM(U368:V368)</f>
        <v>0</v>
      </c>
    </row>
    <row r="369" spans="2:25" ht="18" customHeight="1" thickBot="1" x14ac:dyDescent="0.3">
      <c r="B369" s="345" t="e">
        <f>IF($A$358="",0,VLOOKUP($A$358,$C$1509:$M$2398,6,FALSE))</f>
        <v>#N/A</v>
      </c>
      <c r="C369" s="346" t="e">
        <f>IF($A$358="",0,VLOOKUP($A$358,$R$1509:$AC$2407,6,FALSE))</f>
        <v>#N/A</v>
      </c>
      <c r="D369" s="81" t="e">
        <f>SUM(B369:C369)</f>
        <v>#N/A</v>
      </c>
      <c r="E369" s="945" t="s">
        <v>880</v>
      </c>
      <c r="F369" s="946"/>
      <c r="G369" s="445"/>
      <c r="H369" s="446"/>
      <c r="I369" s="287"/>
      <c r="J369" s="287"/>
      <c r="K369" s="287"/>
      <c r="L369" s="287"/>
      <c r="M369" s="447"/>
      <c r="N369" s="447"/>
      <c r="O369" s="287"/>
      <c r="P369" s="287"/>
      <c r="Q369" s="287"/>
      <c r="R369" s="287"/>
      <c r="S369" s="287"/>
      <c r="T369" s="287"/>
      <c r="U369" s="364">
        <f t="shared" si="54"/>
        <v>0</v>
      </c>
      <c r="V369" s="128">
        <f t="shared" si="54"/>
        <v>0</v>
      </c>
      <c r="W369" s="365">
        <f>SUM(U369:V369)</f>
        <v>0</v>
      </c>
    </row>
    <row r="370" spans="2:25" ht="21" customHeight="1" thickBot="1" x14ac:dyDescent="0.3">
      <c r="B370" s="82" t="e">
        <f>SUM(B365:B369)</f>
        <v>#N/A</v>
      </c>
      <c r="C370" s="83" t="e">
        <f>SUM(C365:C369)</f>
        <v>#N/A</v>
      </c>
      <c r="D370" s="84" t="e">
        <f>SUM(D365:D369)</f>
        <v>#N/A</v>
      </c>
      <c r="E370" s="947" t="s">
        <v>881</v>
      </c>
      <c r="F370" s="948"/>
      <c r="G370" s="82">
        <f t="shared" ref="G370:L370" si="55">SUM(G365:G369)</f>
        <v>0</v>
      </c>
      <c r="H370" s="83">
        <f t="shared" si="55"/>
        <v>0</v>
      </c>
      <c r="I370" s="83">
        <f t="shared" si="55"/>
        <v>0</v>
      </c>
      <c r="J370" s="83">
        <f t="shared" si="55"/>
        <v>0</v>
      </c>
      <c r="K370" s="83">
        <f t="shared" si="55"/>
        <v>0</v>
      </c>
      <c r="L370" s="83">
        <f t="shared" si="55"/>
        <v>0</v>
      </c>
      <c r="M370" s="1050"/>
      <c r="N370" s="1050"/>
      <c r="O370" s="83">
        <f t="shared" ref="O370:T370" si="56">SUM(O365:O369)</f>
        <v>0</v>
      </c>
      <c r="P370" s="83">
        <f t="shared" si="56"/>
        <v>0</v>
      </c>
      <c r="Q370" s="83">
        <f t="shared" si="56"/>
        <v>0</v>
      </c>
      <c r="R370" s="83">
        <f t="shared" si="56"/>
        <v>0</v>
      </c>
      <c r="S370" s="83">
        <f t="shared" si="56"/>
        <v>0</v>
      </c>
      <c r="T370" s="83">
        <f t="shared" si="56"/>
        <v>0</v>
      </c>
      <c r="U370" s="83">
        <f>SUM(U365:U369)</f>
        <v>0</v>
      </c>
      <c r="V370" s="128">
        <f>SUM(V365:V369)</f>
        <v>0</v>
      </c>
      <c r="W370" s="84">
        <f>SUM(W365:W369)</f>
        <v>0</v>
      </c>
      <c r="Y370" s="87"/>
    </row>
    <row r="371" spans="2:25" ht="6.75" customHeight="1" thickBot="1" x14ac:dyDescent="0.3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</row>
    <row r="372" spans="2:25" ht="25.5" customHeight="1" thickBot="1" x14ac:dyDescent="0.3">
      <c r="B372" s="75" t="s">
        <v>823</v>
      </c>
      <c r="C372" s="76" t="s">
        <v>824</v>
      </c>
      <c r="D372" s="77" t="s">
        <v>874</v>
      </c>
      <c r="E372" s="949" t="s">
        <v>882</v>
      </c>
      <c r="F372" s="949"/>
      <c r="G372" s="108" t="s">
        <v>823</v>
      </c>
      <c r="H372" s="109" t="s">
        <v>824</v>
      </c>
      <c r="I372" s="109" t="s">
        <v>823</v>
      </c>
      <c r="J372" s="109" t="s">
        <v>824</v>
      </c>
      <c r="K372" s="109" t="s">
        <v>823</v>
      </c>
      <c r="L372" s="109" t="s">
        <v>824</v>
      </c>
      <c r="M372" s="109" t="s">
        <v>823</v>
      </c>
      <c r="N372" s="109" t="s">
        <v>824</v>
      </c>
      <c r="O372" s="109" t="s">
        <v>823</v>
      </c>
      <c r="P372" s="109" t="s">
        <v>824</v>
      </c>
      <c r="Q372" s="109" t="s">
        <v>823</v>
      </c>
      <c r="R372" s="109" t="s">
        <v>824</v>
      </c>
      <c r="S372" s="109" t="s">
        <v>823</v>
      </c>
      <c r="T372" s="109" t="s">
        <v>824</v>
      </c>
      <c r="U372" s="109" t="s">
        <v>823</v>
      </c>
      <c r="V372" s="109" t="s">
        <v>824</v>
      </c>
      <c r="W372" s="110" t="s">
        <v>825</v>
      </c>
    </row>
    <row r="373" spans="2:25" ht="18" customHeight="1" thickBot="1" x14ac:dyDescent="0.3">
      <c r="B373" s="341" t="e">
        <f>IF($A$358="",0,VLOOKUP($A$358,$C$1509:$M$2398,7,FALSE))</f>
        <v>#N/A</v>
      </c>
      <c r="C373" s="342" t="e">
        <f>IF($A$358="",0,VLOOKUP($A$358,$R$1509:$AC$2407,7,FALSE))</f>
        <v>#N/A</v>
      </c>
      <c r="D373" s="88" t="e">
        <f>SUM(B373:C373)</f>
        <v>#N/A</v>
      </c>
      <c r="E373" s="934" t="s">
        <v>883</v>
      </c>
      <c r="F373" s="934"/>
      <c r="G373" s="449"/>
      <c r="H373" s="450"/>
      <c r="I373" s="444"/>
      <c r="J373" s="444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128">
        <f t="shared" ref="U373:V377" si="57">+G373+I373+K373+M373+O373+Q373+S373</f>
        <v>0</v>
      </c>
      <c r="V373" s="128">
        <f t="shared" si="57"/>
        <v>0</v>
      </c>
      <c r="W373" s="122">
        <f>SUM(U373:V373)</f>
        <v>0</v>
      </c>
    </row>
    <row r="374" spans="2:25" ht="18" customHeight="1" thickBot="1" x14ac:dyDescent="0.3">
      <c r="B374" s="343" t="e">
        <f>IF($A$358="",0,VLOOKUP($A$358,$C$1509:$M$2398,8,FALSE))</f>
        <v>#N/A</v>
      </c>
      <c r="C374" s="312" t="e">
        <f>IF($A$358="",0,VLOOKUP($A$358,$R$1509:$AC$2407,8,FALSE))</f>
        <v>#N/A</v>
      </c>
      <c r="D374" s="80" t="e">
        <f>SUM(B374:C374)</f>
        <v>#N/A</v>
      </c>
      <c r="E374" s="891" t="s">
        <v>884</v>
      </c>
      <c r="F374" s="891"/>
      <c r="G374" s="305"/>
      <c r="H374" s="304"/>
      <c r="I374" s="443"/>
      <c r="J374" s="443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21">
        <f t="shared" si="57"/>
        <v>0</v>
      </c>
      <c r="V374" s="128">
        <f t="shared" si="57"/>
        <v>0</v>
      </c>
      <c r="W374" s="123">
        <f>SUM(U374:V374)</f>
        <v>0</v>
      </c>
    </row>
    <row r="375" spans="2:25" ht="18" customHeight="1" thickBot="1" x14ac:dyDescent="0.3">
      <c r="B375" s="343" t="e">
        <f>IF($A$358="",0,VLOOKUP($A$358,$C$1509:$M$2398,9,FALSE))</f>
        <v>#N/A</v>
      </c>
      <c r="C375" s="312" t="e">
        <f>IF($A$358="",0,VLOOKUP($A$358,$R$1509:$AC$2407,9,FALSE))</f>
        <v>#N/A</v>
      </c>
      <c r="D375" s="80" t="e">
        <f>SUM(B375:C375)</f>
        <v>#N/A</v>
      </c>
      <c r="E375" s="891" t="s">
        <v>885</v>
      </c>
      <c r="F375" s="891"/>
      <c r="G375" s="305"/>
      <c r="H375" s="304"/>
      <c r="I375" s="443"/>
      <c r="J375" s="443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21">
        <f t="shared" si="57"/>
        <v>0</v>
      </c>
      <c r="V375" s="128">
        <f t="shared" si="57"/>
        <v>0</v>
      </c>
      <c r="W375" s="123">
        <f>SUM(U375:V375)</f>
        <v>0</v>
      </c>
    </row>
    <row r="376" spans="2:25" ht="18" customHeight="1" thickBot="1" x14ac:dyDescent="0.3">
      <c r="B376" s="343" t="e">
        <f>IF($A$358="",0,VLOOKUP($A$358,$C$1509:$M$2398,10,FALSE))</f>
        <v>#N/A</v>
      </c>
      <c r="C376" s="312" t="e">
        <f>IF($A$358="",0,VLOOKUP($A$358,$R$1509:$AC$2407,10,FALSE))</f>
        <v>#N/A</v>
      </c>
      <c r="D376" s="80" t="e">
        <f>SUM(B376:C376)</f>
        <v>#N/A</v>
      </c>
      <c r="E376" s="891" t="s">
        <v>886</v>
      </c>
      <c r="F376" s="891"/>
      <c r="G376" s="305"/>
      <c r="H376" s="304"/>
      <c r="I376" s="443"/>
      <c r="J376" s="443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21">
        <f t="shared" si="57"/>
        <v>0</v>
      </c>
      <c r="V376" s="128">
        <f t="shared" si="57"/>
        <v>0</v>
      </c>
      <c r="W376" s="123">
        <f>SUM(U376:V376)</f>
        <v>0</v>
      </c>
    </row>
    <row r="377" spans="2:25" ht="18" customHeight="1" thickBot="1" x14ac:dyDescent="0.3">
      <c r="B377" s="345" t="e">
        <f>IF($A$358="",0,VLOOKUP($A$358,$C$1509:$M$2398,11,FALSE))</f>
        <v>#N/A</v>
      </c>
      <c r="C377" s="346" t="e">
        <f>IF($A$358="",0,VLOOKUP($A$358,$R$1509:$AC$2407,11,FALSE))</f>
        <v>#N/A</v>
      </c>
      <c r="D377" s="90" t="e">
        <f>SUM(B377:C377)</f>
        <v>#N/A</v>
      </c>
      <c r="E377" s="946" t="s">
        <v>887</v>
      </c>
      <c r="F377" s="946"/>
      <c r="G377" s="445"/>
      <c r="H377" s="446"/>
      <c r="I377" s="447"/>
      <c r="J377" s="447"/>
      <c r="K377" s="287"/>
      <c r="L377" s="287"/>
      <c r="M377" s="287"/>
      <c r="N377" s="287"/>
      <c r="O377" s="287"/>
      <c r="P377" s="287"/>
      <c r="Q377" s="287"/>
      <c r="R377" s="287"/>
      <c r="S377" s="287"/>
      <c r="T377" s="287"/>
      <c r="U377" s="364">
        <f t="shared" si="57"/>
        <v>0</v>
      </c>
      <c r="V377" s="128">
        <f t="shared" si="57"/>
        <v>0</v>
      </c>
      <c r="W377" s="365">
        <f>SUM(U377:V377)</f>
        <v>0</v>
      </c>
    </row>
    <row r="378" spans="2:25" ht="21" customHeight="1" thickBot="1" x14ac:dyDescent="0.3">
      <c r="B378" s="91" t="e">
        <f>SUM(B373:B377)</f>
        <v>#N/A</v>
      </c>
      <c r="C378" s="92" t="e">
        <f>SUM(C373:C377)</f>
        <v>#N/A</v>
      </c>
      <c r="D378" s="93" t="e">
        <f>SUM(D373:D377)</f>
        <v>#N/A</v>
      </c>
      <c r="E378" s="951" t="s">
        <v>888</v>
      </c>
      <c r="F378" s="948"/>
      <c r="G378" s="82">
        <f>SUM(G373:G377)</f>
        <v>0</v>
      </c>
      <c r="H378" s="83">
        <f>SUM(H373:H377)</f>
        <v>0</v>
      </c>
      <c r="I378" s="1050"/>
      <c r="J378" s="1050"/>
      <c r="K378" s="83">
        <f t="shared" ref="K378:W378" si="58">SUM(K373:K377)</f>
        <v>0</v>
      </c>
      <c r="L378" s="83">
        <f t="shared" si="58"/>
        <v>0</v>
      </c>
      <c r="M378" s="83">
        <f t="shared" si="58"/>
        <v>0</v>
      </c>
      <c r="N378" s="83">
        <f t="shared" si="58"/>
        <v>0</v>
      </c>
      <c r="O378" s="83">
        <f t="shared" si="58"/>
        <v>0</v>
      </c>
      <c r="P378" s="83">
        <f t="shared" si="58"/>
        <v>0</v>
      </c>
      <c r="Q378" s="83">
        <f t="shared" si="58"/>
        <v>0</v>
      </c>
      <c r="R378" s="83">
        <f t="shared" si="58"/>
        <v>0</v>
      </c>
      <c r="S378" s="83">
        <f t="shared" si="58"/>
        <v>0</v>
      </c>
      <c r="T378" s="83">
        <f t="shared" si="58"/>
        <v>0</v>
      </c>
      <c r="U378" s="83">
        <f t="shared" si="58"/>
        <v>0</v>
      </c>
      <c r="V378" s="128">
        <f t="shared" si="58"/>
        <v>0</v>
      </c>
      <c r="W378" s="84">
        <f t="shared" si="58"/>
        <v>0</v>
      </c>
    </row>
    <row r="379" spans="2:25" ht="6.75" customHeight="1" x14ac:dyDescent="0.25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</row>
    <row r="380" spans="2:25" ht="14.25" customHeight="1" thickBot="1" x14ac:dyDescent="0.35">
      <c r="B380" s="112" t="s">
        <v>901</v>
      </c>
      <c r="C380" s="112"/>
      <c r="D380" s="112"/>
      <c r="E380" s="112"/>
      <c r="F380" s="112"/>
      <c r="G380" s="39"/>
      <c r="H380" s="39"/>
      <c r="I380" s="39"/>
      <c r="J380" s="39"/>
      <c r="K380" s="39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</row>
    <row r="381" spans="2:25" ht="21" customHeight="1" thickBot="1" x14ac:dyDescent="0.3">
      <c r="B381" s="1051" t="s">
        <v>902</v>
      </c>
      <c r="C381" s="1051"/>
      <c r="D381" s="114" t="e">
        <f>IF(D365=0,"",SUM(G365:H365)/D365*100)</f>
        <v>#N/A</v>
      </c>
      <c r="E381" s="113" t="s">
        <v>903</v>
      </c>
      <c r="F381" s="115" t="e">
        <f>IF(SUM(D366:D369)=0,"",(SUM(G366:H369)/SUM(D366:D369)*100))</f>
        <v>#N/A</v>
      </c>
      <c r="G381" s="39"/>
      <c r="H381" s="39"/>
      <c r="I381" s="39"/>
      <c r="J381" s="39"/>
      <c r="K381" s="39"/>
      <c r="L381" s="97" t="s">
        <v>835</v>
      </c>
      <c r="M381" s="59"/>
      <c r="N381" s="98"/>
      <c r="O381" s="1052"/>
      <c r="P381" s="1052"/>
      <c r="Q381" s="1052"/>
      <c r="R381" s="1052"/>
      <c r="S381" s="1052"/>
      <c r="T381" s="1052"/>
      <c r="U381" s="1052"/>
      <c r="V381" s="1052"/>
      <c r="W381" s="96"/>
    </row>
    <row r="382" spans="2:25" ht="11.25" customHeight="1" x14ac:dyDescent="0.25"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99"/>
      <c r="M382" s="98"/>
      <c r="N382" s="98"/>
      <c r="O382" s="1052"/>
      <c r="P382" s="1052"/>
      <c r="Q382" s="1052"/>
      <c r="R382" s="1052"/>
      <c r="S382" s="1052"/>
      <c r="T382" s="1052"/>
      <c r="U382" s="1052"/>
      <c r="V382" s="1052"/>
      <c r="W382" s="96"/>
    </row>
    <row r="383" spans="2:25" ht="15.75" customHeight="1" x14ac:dyDescent="0.25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99"/>
      <c r="M383" s="98"/>
      <c r="N383" s="98"/>
      <c r="O383" s="1052"/>
      <c r="P383" s="1052"/>
      <c r="Q383" s="1052"/>
      <c r="R383" s="1052"/>
      <c r="S383" s="1052"/>
      <c r="T383" s="1052"/>
      <c r="U383" s="1052"/>
      <c r="V383" s="1052"/>
      <c r="W383" s="96"/>
    </row>
    <row r="384" spans="2:25" s="52" customFormat="1" ht="8.25" customHeight="1" x14ac:dyDescent="0.25"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100"/>
      <c r="M384" s="100"/>
      <c r="N384" s="100"/>
      <c r="O384" s="1052"/>
      <c r="P384" s="1052"/>
      <c r="Q384" s="1052"/>
      <c r="R384" s="1052"/>
      <c r="S384" s="1052"/>
      <c r="T384" s="1052"/>
      <c r="U384" s="1052"/>
      <c r="V384" s="1052"/>
      <c r="W384" s="96"/>
    </row>
    <row r="385" spans="1:24" s="52" customFormat="1" ht="8.25" customHeight="1" thickBot="1" x14ac:dyDescent="0.3"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100"/>
      <c r="M385" s="100"/>
      <c r="N385" s="100"/>
      <c r="O385" s="100"/>
      <c r="P385" s="100"/>
      <c r="Q385" s="101"/>
      <c r="R385" s="101"/>
      <c r="S385" s="101"/>
      <c r="T385" s="101"/>
      <c r="U385" s="101"/>
      <c r="V385" s="102"/>
      <c r="W385" s="96"/>
    </row>
    <row r="386" spans="1:24" ht="16.5" customHeight="1" thickBot="1" x14ac:dyDescent="0.3">
      <c r="A386" s="36"/>
      <c r="B386" s="60" t="s">
        <v>786</v>
      </c>
      <c r="C386" s="61"/>
      <c r="D386" s="61"/>
      <c r="E386" s="62"/>
      <c r="F386" s="62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1"/>
      <c r="V386" s="61"/>
      <c r="W386" s="64" t="s">
        <v>893</v>
      </c>
    </row>
    <row r="387" spans="1:24" ht="12.75" customHeight="1" x14ac:dyDescent="0.25">
      <c r="B387" s="864" t="s">
        <v>788</v>
      </c>
      <c r="C387" s="864"/>
      <c r="D387" s="864"/>
      <c r="E387" s="864"/>
      <c r="F387" s="864"/>
      <c r="G387" s="864"/>
      <c r="H387" s="864"/>
      <c r="I387" s="864"/>
      <c r="J387" s="864"/>
      <c r="K387" s="864"/>
      <c r="L387" s="864"/>
      <c r="M387" s="864"/>
      <c r="N387" s="864"/>
      <c r="O387" s="864"/>
      <c r="P387" s="864"/>
      <c r="Q387" s="864"/>
      <c r="R387" s="864"/>
      <c r="S387" s="864"/>
      <c r="T387" s="864"/>
      <c r="U387" s="864"/>
      <c r="V387" s="864"/>
      <c r="W387" s="864"/>
    </row>
    <row r="388" spans="1:24" ht="12.75" customHeight="1" thickBot="1" x14ac:dyDescent="0.3">
      <c r="B388" s="866" t="s">
        <v>894</v>
      </c>
      <c r="C388" s="866"/>
      <c r="D388" s="866"/>
      <c r="E388" s="866"/>
      <c r="F388" s="866"/>
      <c r="G388" s="866"/>
      <c r="H388" s="866"/>
      <c r="I388" s="866"/>
      <c r="J388" s="866"/>
      <c r="K388" s="866"/>
      <c r="L388" s="866"/>
      <c r="M388" s="866"/>
      <c r="N388" s="866"/>
      <c r="O388" s="865"/>
      <c r="P388" s="865"/>
      <c r="Q388" s="865"/>
      <c r="R388" s="865"/>
      <c r="S388" s="865"/>
      <c r="T388" s="865"/>
      <c r="U388" s="865"/>
      <c r="V388" s="865"/>
      <c r="W388" s="865"/>
    </row>
    <row r="389" spans="1:24" s="41" customFormat="1" ht="17.25" customHeight="1" x14ac:dyDescent="0.2">
      <c r="B389" s="904" t="s">
        <v>790</v>
      </c>
      <c r="C389" s="904"/>
      <c r="D389" s="1072">
        <f>IF(F390=0,"",$D$5)</f>
        <v>0</v>
      </c>
      <c r="E389" s="1072"/>
      <c r="F389" s="1072"/>
      <c r="G389" s="1072"/>
      <c r="H389" s="1073"/>
      <c r="I389" s="903"/>
      <c r="J389" s="903"/>
      <c r="K389" s="903"/>
      <c r="L389" s="903"/>
      <c r="M389" s="903"/>
      <c r="N389" s="904"/>
      <c r="O389" s="886" t="s">
        <v>792</v>
      </c>
      <c r="P389" s="887"/>
      <c r="Q389" s="887"/>
      <c r="R389" s="887"/>
      <c r="S389" s="887"/>
      <c r="T389" s="905" t="str">
        <f>IF(Menu!E21="","",Menu!E21)</f>
        <v/>
      </c>
      <c r="U389" s="905"/>
      <c r="V389" s="905"/>
      <c r="W389" s="906"/>
    </row>
    <row r="390" spans="1:24" s="41" customFormat="1" ht="17.25" customHeight="1" thickBot="1" x14ac:dyDescent="0.25">
      <c r="A390" s="41" t="str">
        <f>IF(F390=0,"",$D$389&amp;" "&amp;$F$390)</f>
        <v xml:space="preserve">0 </v>
      </c>
      <c r="B390" s="911" t="s">
        <v>793</v>
      </c>
      <c r="C390" s="911"/>
      <c r="D390" s="911"/>
      <c r="E390" s="911"/>
      <c r="F390" s="912" t="str">
        <f>+Menu!B21</f>
        <v/>
      </c>
      <c r="G390" s="912"/>
      <c r="H390" s="912"/>
      <c r="I390" s="1070" t="s">
        <v>791</v>
      </c>
      <c r="J390" s="1070"/>
      <c r="K390" s="1070"/>
      <c r="L390" s="1070"/>
      <c r="M390" s="1070"/>
      <c r="N390" s="1071"/>
      <c r="O390" s="306" t="s">
        <v>973</v>
      </c>
      <c r="P390" s="67"/>
      <c r="Q390" s="67"/>
      <c r="R390" s="68"/>
      <c r="S390" s="68"/>
      <c r="T390" s="68"/>
      <c r="U390" s="68"/>
      <c r="V390" s="68"/>
      <c r="W390" s="69"/>
    </row>
    <row r="391" spans="1:24" s="41" customFormat="1" ht="17.25" customHeight="1" thickBot="1" x14ac:dyDescent="0.25">
      <c r="B391" s="103" t="s">
        <v>795</v>
      </c>
      <c r="C391" s="71"/>
      <c r="D391" s="71"/>
      <c r="E391" s="71"/>
      <c r="F391" s="71"/>
      <c r="G391" s="71"/>
      <c r="H391" s="104"/>
      <c r="I391" s="105" t="str">
        <f>+I7</f>
        <v>2nd</v>
      </c>
      <c r="J391" s="914" t="s">
        <v>866</v>
      </c>
      <c r="K391" s="914"/>
      <c r="L391" s="105">
        <f>+L7</f>
        <v>2022</v>
      </c>
      <c r="M391" s="915" t="s">
        <v>6</v>
      </c>
      <c r="N391" s="916"/>
      <c r="O391" s="920">
        <f>+Menu!F21</f>
        <v>0</v>
      </c>
      <c r="P391" s="921"/>
      <c r="Q391" s="921"/>
      <c r="R391" s="921"/>
      <c r="S391" s="921"/>
      <c r="T391" s="921"/>
      <c r="U391" s="921"/>
      <c r="V391" s="921"/>
      <c r="W391" s="913"/>
    </row>
    <row r="392" spans="1:24" s="41" customFormat="1" ht="17.25" customHeight="1" x14ac:dyDescent="0.2">
      <c r="B392" s="1064">
        <f>+Menu!D21</f>
        <v>0</v>
      </c>
      <c r="C392" s="921"/>
      <c r="D392" s="921"/>
      <c r="E392" s="921"/>
      <c r="F392" s="921"/>
      <c r="G392" s="921"/>
      <c r="H392" s="912"/>
      <c r="I392" s="926"/>
      <c r="J392" s="926"/>
      <c r="K392" s="926"/>
      <c r="L392" s="926"/>
      <c r="M392" s="926"/>
      <c r="N392" s="911"/>
      <c r="O392" s="920">
        <f>+Menu!G21</f>
        <v>0</v>
      </c>
      <c r="P392" s="921"/>
      <c r="Q392" s="921"/>
      <c r="R392" s="921"/>
      <c r="S392" s="921"/>
      <c r="T392" s="921"/>
      <c r="U392" s="921"/>
      <c r="V392" s="921"/>
      <c r="W392" s="913"/>
    </row>
    <row r="393" spans="1:24" s="41" customFormat="1" ht="17.25" customHeight="1" thickBot="1" x14ac:dyDescent="0.25">
      <c r="B393" s="1065"/>
      <c r="C393" s="1066"/>
      <c r="D393" s="1066"/>
      <c r="E393" s="1066"/>
      <c r="F393" s="1066"/>
      <c r="G393" s="1066"/>
      <c r="H393" s="1067"/>
      <c r="I393" s="928"/>
      <c r="J393" s="928"/>
      <c r="K393" s="928"/>
      <c r="L393" s="928"/>
      <c r="M393" s="1068"/>
      <c r="N393" s="1069"/>
      <c r="O393" s="907"/>
      <c r="P393" s="908"/>
      <c r="Q393" s="908"/>
      <c r="R393" s="908"/>
      <c r="S393" s="908"/>
      <c r="T393" s="908"/>
      <c r="U393" s="908"/>
      <c r="V393" s="908"/>
      <c r="W393" s="909"/>
      <c r="X393" s="73"/>
    </row>
    <row r="394" spans="1:24" ht="6.75" customHeight="1" thickBot="1" x14ac:dyDescent="0.3"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61"/>
      <c r="U394" s="61"/>
      <c r="V394" s="61"/>
      <c r="W394" s="61"/>
    </row>
    <row r="395" spans="1:24" ht="39" customHeight="1" thickBot="1" x14ac:dyDescent="0.3">
      <c r="B395" s="1060" t="s">
        <v>895</v>
      </c>
      <c r="C395" s="1060"/>
      <c r="D395" s="1060"/>
      <c r="E395" s="1061" t="s">
        <v>870</v>
      </c>
      <c r="F395" s="1061"/>
      <c r="G395" s="1062" t="s">
        <v>896</v>
      </c>
      <c r="H395" s="1062"/>
      <c r="I395" s="1057" t="s">
        <v>897</v>
      </c>
      <c r="J395" s="1057"/>
      <c r="K395" s="1057" t="s">
        <v>871</v>
      </c>
      <c r="L395" s="1057"/>
      <c r="M395" s="1063" t="s">
        <v>898</v>
      </c>
      <c r="N395" s="1063"/>
      <c r="O395" s="1057" t="s">
        <v>899</v>
      </c>
      <c r="P395" s="1057"/>
      <c r="Q395" s="1057" t="s">
        <v>872</v>
      </c>
      <c r="R395" s="1057"/>
      <c r="S395" s="1057" t="s">
        <v>873</v>
      </c>
      <c r="T395" s="1057"/>
      <c r="U395" s="1058" t="s">
        <v>900</v>
      </c>
      <c r="V395" s="1058"/>
      <c r="W395" s="1058"/>
    </row>
    <row r="396" spans="1:24" ht="25.5" customHeight="1" thickBot="1" x14ac:dyDescent="0.3">
      <c r="B396" s="75" t="s">
        <v>823</v>
      </c>
      <c r="C396" s="76" t="s">
        <v>824</v>
      </c>
      <c r="D396" s="77" t="s">
        <v>874</v>
      </c>
      <c r="E396" s="954" t="s">
        <v>875</v>
      </c>
      <c r="F396" s="976"/>
      <c r="G396" s="130" t="s">
        <v>823</v>
      </c>
      <c r="H396" s="131" t="s">
        <v>824</v>
      </c>
      <c r="I396" s="131" t="s">
        <v>823</v>
      </c>
      <c r="J396" s="131" t="s">
        <v>824</v>
      </c>
      <c r="K396" s="131" t="s">
        <v>823</v>
      </c>
      <c r="L396" s="131" t="s">
        <v>824</v>
      </c>
      <c r="M396" s="131" t="s">
        <v>823</v>
      </c>
      <c r="N396" s="131" t="s">
        <v>824</v>
      </c>
      <c r="O396" s="131" t="s">
        <v>823</v>
      </c>
      <c r="P396" s="131" t="s">
        <v>824</v>
      </c>
      <c r="Q396" s="131" t="s">
        <v>823</v>
      </c>
      <c r="R396" s="131" t="s">
        <v>824</v>
      </c>
      <c r="S396" s="131" t="s">
        <v>823</v>
      </c>
      <c r="T396" s="131" t="s">
        <v>824</v>
      </c>
      <c r="U396" s="131" t="s">
        <v>823</v>
      </c>
      <c r="V396" s="131" t="s">
        <v>824</v>
      </c>
      <c r="W396" s="132" t="s">
        <v>825</v>
      </c>
    </row>
    <row r="397" spans="1:24" ht="18" customHeight="1" thickBot="1" x14ac:dyDescent="0.3">
      <c r="B397" s="341" t="e">
        <f>IF($A$390="",0,VLOOKUP($A$390,$C$1509:$M$2398,2,FALSE))</f>
        <v>#N/A</v>
      </c>
      <c r="C397" s="342" t="e">
        <f>IF($A$390="",0,VLOOKUP($A$390,$R$1509:$AC$2407,2,FALSE))</f>
        <v>#N/A</v>
      </c>
      <c r="D397" s="78" t="e">
        <f>SUM(B397:C397)</f>
        <v>#N/A</v>
      </c>
      <c r="E397" s="933" t="s">
        <v>876</v>
      </c>
      <c r="F397" s="934"/>
      <c r="G397" s="288"/>
      <c r="H397" s="283"/>
      <c r="I397" s="289"/>
      <c r="J397" s="283"/>
      <c r="K397" s="283"/>
      <c r="L397" s="283"/>
      <c r="M397" s="444"/>
      <c r="N397" s="444"/>
      <c r="O397" s="283"/>
      <c r="P397" s="283"/>
      <c r="Q397" s="283"/>
      <c r="R397" s="283"/>
      <c r="S397" s="283"/>
      <c r="T397" s="283"/>
      <c r="U397" s="128">
        <f t="shared" ref="U397:V401" si="59">+G397+I397+K397+M397+O397+Q397+S397</f>
        <v>0</v>
      </c>
      <c r="V397" s="128">
        <f t="shared" si="59"/>
        <v>0</v>
      </c>
      <c r="W397" s="122">
        <f>SUM(U397:V397)</f>
        <v>0</v>
      </c>
    </row>
    <row r="398" spans="1:24" ht="18" customHeight="1" thickBot="1" x14ac:dyDescent="0.3">
      <c r="B398" s="343" t="e">
        <f>IF($A$390="",0,VLOOKUP($A$390,$C$1509:$M$2398,3,FALSE))</f>
        <v>#N/A</v>
      </c>
      <c r="C398" s="312" t="e">
        <f>IF($A$390="",0,VLOOKUP($A$390,$R$1509:$AC$2407,3,FALSE))</f>
        <v>#N/A</v>
      </c>
      <c r="D398" s="80" t="e">
        <f>SUM(B398:C398)</f>
        <v>#N/A</v>
      </c>
      <c r="E398" s="944" t="s">
        <v>877</v>
      </c>
      <c r="F398" s="891"/>
      <c r="G398" s="305"/>
      <c r="H398" s="304"/>
      <c r="I398" s="107"/>
      <c r="J398" s="107"/>
      <c r="K398" s="107"/>
      <c r="L398" s="107"/>
      <c r="M398" s="443"/>
      <c r="N398" s="443"/>
      <c r="O398" s="107"/>
      <c r="P398" s="107"/>
      <c r="Q398" s="107"/>
      <c r="R398" s="107"/>
      <c r="S398" s="107"/>
      <c r="T398" s="107"/>
      <c r="U398" s="121">
        <f t="shared" si="59"/>
        <v>0</v>
      </c>
      <c r="V398" s="128">
        <f t="shared" si="59"/>
        <v>0</v>
      </c>
      <c r="W398" s="123">
        <f>SUM(U398:V398)</f>
        <v>0</v>
      </c>
    </row>
    <row r="399" spans="1:24" ht="18" customHeight="1" thickBot="1" x14ac:dyDescent="0.3">
      <c r="B399" s="343" t="e">
        <f>IF($A$390="",0,VLOOKUP($A$390,$C$1509:$M$2398,4,FALSE))</f>
        <v>#N/A</v>
      </c>
      <c r="C399" s="312" t="e">
        <f>IF($A$390="",0,VLOOKUP($A$390,$R$1509:$AC$2407,4,FALSE))</f>
        <v>#N/A</v>
      </c>
      <c r="D399" s="80" t="e">
        <f>SUM(B399:C399)</f>
        <v>#N/A</v>
      </c>
      <c r="E399" s="944" t="s">
        <v>878</v>
      </c>
      <c r="F399" s="891"/>
      <c r="G399" s="305"/>
      <c r="H399" s="304"/>
      <c r="I399" s="107"/>
      <c r="J399" s="107"/>
      <c r="K399" s="107"/>
      <c r="L399" s="107"/>
      <c r="M399" s="443"/>
      <c r="N399" s="443"/>
      <c r="O399" s="107"/>
      <c r="P399" s="107"/>
      <c r="Q399" s="107"/>
      <c r="R399" s="107"/>
      <c r="S399" s="107"/>
      <c r="T399" s="107"/>
      <c r="U399" s="121">
        <f t="shared" si="59"/>
        <v>0</v>
      </c>
      <c r="V399" s="128">
        <f t="shared" si="59"/>
        <v>0</v>
      </c>
      <c r="W399" s="123">
        <f>SUM(U399:V399)</f>
        <v>0</v>
      </c>
    </row>
    <row r="400" spans="1:24" ht="18" customHeight="1" thickBot="1" x14ac:dyDescent="0.3">
      <c r="B400" s="343" t="e">
        <f>IF($A$390="",0,VLOOKUP($A$390,$C$1509:$M$2398,5,FALSE))</f>
        <v>#N/A</v>
      </c>
      <c r="C400" s="312" t="e">
        <f>IF($A$390="",0,VLOOKUP($A$390,$R$1509:$AC$2407,5,FALSE))</f>
        <v>#N/A</v>
      </c>
      <c r="D400" s="80" t="e">
        <f>SUM(B400:C400)</f>
        <v>#N/A</v>
      </c>
      <c r="E400" s="944" t="s">
        <v>879</v>
      </c>
      <c r="F400" s="891"/>
      <c r="G400" s="305"/>
      <c r="H400" s="304"/>
      <c r="I400" s="360"/>
      <c r="J400" s="107"/>
      <c r="K400" s="107"/>
      <c r="L400" s="107"/>
      <c r="M400" s="443"/>
      <c r="N400" s="443"/>
      <c r="O400" s="107"/>
      <c r="P400" s="107"/>
      <c r="Q400" s="107"/>
      <c r="R400" s="107"/>
      <c r="S400" s="107"/>
      <c r="T400" s="107"/>
      <c r="U400" s="121">
        <f t="shared" si="59"/>
        <v>0</v>
      </c>
      <c r="V400" s="128">
        <f t="shared" si="59"/>
        <v>0</v>
      </c>
      <c r="W400" s="123">
        <f>SUM(U400:V400)</f>
        <v>0</v>
      </c>
    </row>
    <row r="401" spans="2:25" ht="18" customHeight="1" thickBot="1" x14ac:dyDescent="0.3">
      <c r="B401" s="345" t="e">
        <f>IF($A$390="",0,VLOOKUP($A$390,$C$1509:$M$2398,6,FALSE))</f>
        <v>#N/A</v>
      </c>
      <c r="C401" s="346" t="e">
        <f>IF($A$390="",0,VLOOKUP($A$390,$R$1509:$AC$2407,6,FALSE))</f>
        <v>#N/A</v>
      </c>
      <c r="D401" s="81" t="e">
        <f>SUM(B401:C401)</f>
        <v>#N/A</v>
      </c>
      <c r="E401" s="945" t="s">
        <v>880</v>
      </c>
      <c r="F401" s="946"/>
      <c r="G401" s="445"/>
      <c r="H401" s="446"/>
      <c r="I401" s="287"/>
      <c r="J401" s="287"/>
      <c r="K401" s="287"/>
      <c r="L401" s="287"/>
      <c r="M401" s="447"/>
      <c r="N401" s="447"/>
      <c r="O401" s="287"/>
      <c r="P401" s="287"/>
      <c r="Q401" s="287"/>
      <c r="R401" s="287"/>
      <c r="S401" s="287"/>
      <c r="T401" s="287"/>
      <c r="U401" s="364">
        <f t="shared" si="59"/>
        <v>0</v>
      </c>
      <c r="V401" s="128">
        <f t="shared" si="59"/>
        <v>0</v>
      </c>
      <c r="W401" s="365">
        <f>SUM(U401:V401)</f>
        <v>0</v>
      </c>
    </row>
    <row r="402" spans="2:25" ht="21" customHeight="1" thickBot="1" x14ac:dyDescent="0.3">
      <c r="B402" s="82" t="e">
        <f>SUM(B397:B401)</f>
        <v>#N/A</v>
      </c>
      <c r="C402" s="83" t="e">
        <f>SUM(C397:C401)</f>
        <v>#N/A</v>
      </c>
      <c r="D402" s="84" t="e">
        <f>SUM(D397:D401)</f>
        <v>#N/A</v>
      </c>
      <c r="E402" s="947" t="s">
        <v>881</v>
      </c>
      <c r="F402" s="948"/>
      <c r="G402" s="82">
        <f t="shared" ref="G402:L402" si="60">SUM(G397:G401)</f>
        <v>0</v>
      </c>
      <c r="H402" s="83">
        <f t="shared" si="60"/>
        <v>0</v>
      </c>
      <c r="I402" s="83">
        <f t="shared" si="60"/>
        <v>0</v>
      </c>
      <c r="J402" s="83">
        <f t="shared" si="60"/>
        <v>0</v>
      </c>
      <c r="K402" s="83">
        <f t="shared" si="60"/>
        <v>0</v>
      </c>
      <c r="L402" s="83">
        <f t="shared" si="60"/>
        <v>0</v>
      </c>
      <c r="M402" s="1050"/>
      <c r="N402" s="1050"/>
      <c r="O402" s="83">
        <f t="shared" ref="O402:T402" si="61">SUM(O397:O401)</f>
        <v>0</v>
      </c>
      <c r="P402" s="83">
        <f t="shared" si="61"/>
        <v>0</v>
      </c>
      <c r="Q402" s="83">
        <f t="shared" si="61"/>
        <v>0</v>
      </c>
      <c r="R402" s="83">
        <f t="shared" si="61"/>
        <v>0</v>
      </c>
      <c r="S402" s="83">
        <f t="shared" si="61"/>
        <v>0</v>
      </c>
      <c r="T402" s="83">
        <f t="shared" si="61"/>
        <v>0</v>
      </c>
      <c r="U402" s="83">
        <f>SUM(U397:U401)</f>
        <v>0</v>
      </c>
      <c r="V402" s="128">
        <f>SUM(V397:V401)</f>
        <v>0</v>
      </c>
      <c r="W402" s="84">
        <f>SUM(W397:W401)</f>
        <v>0</v>
      </c>
      <c r="Y402" s="87"/>
    </row>
    <row r="403" spans="2:25" ht="6.75" customHeight="1" thickBot="1" x14ac:dyDescent="0.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</row>
    <row r="404" spans="2:25" ht="25.5" customHeight="1" thickBot="1" x14ac:dyDescent="0.3">
      <c r="B404" s="75" t="s">
        <v>823</v>
      </c>
      <c r="C404" s="76" t="s">
        <v>824</v>
      </c>
      <c r="D404" s="77" t="s">
        <v>874</v>
      </c>
      <c r="E404" s="949" t="s">
        <v>882</v>
      </c>
      <c r="F404" s="949"/>
      <c r="G404" s="108" t="s">
        <v>823</v>
      </c>
      <c r="H404" s="109" t="s">
        <v>824</v>
      </c>
      <c r="I404" s="109" t="s">
        <v>823</v>
      </c>
      <c r="J404" s="109" t="s">
        <v>824</v>
      </c>
      <c r="K404" s="109" t="s">
        <v>823</v>
      </c>
      <c r="L404" s="109" t="s">
        <v>824</v>
      </c>
      <c r="M404" s="109" t="s">
        <v>823</v>
      </c>
      <c r="N404" s="109" t="s">
        <v>824</v>
      </c>
      <c r="O404" s="109" t="s">
        <v>823</v>
      </c>
      <c r="P404" s="109" t="s">
        <v>824</v>
      </c>
      <c r="Q404" s="109" t="s">
        <v>823</v>
      </c>
      <c r="R404" s="109" t="s">
        <v>824</v>
      </c>
      <c r="S404" s="109" t="s">
        <v>823</v>
      </c>
      <c r="T404" s="109" t="s">
        <v>824</v>
      </c>
      <c r="U404" s="109" t="s">
        <v>823</v>
      </c>
      <c r="V404" s="109" t="s">
        <v>824</v>
      </c>
      <c r="W404" s="110" t="s">
        <v>825</v>
      </c>
    </row>
    <row r="405" spans="2:25" ht="18" customHeight="1" thickBot="1" x14ac:dyDescent="0.3">
      <c r="B405" s="341" t="e">
        <f>IF($A$390="",0,VLOOKUP($A$390,$C$1509:$M$2398,7,FALSE))</f>
        <v>#N/A</v>
      </c>
      <c r="C405" s="342" t="e">
        <f>IF($A$390="",0,VLOOKUP($A$390,$R$1509:$AC$2407,7,FALSE))</f>
        <v>#N/A</v>
      </c>
      <c r="D405" s="88" t="e">
        <f>SUM(B405:C405)</f>
        <v>#N/A</v>
      </c>
      <c r="E405" s="934" t="s">
        <v>883</v>
      </c>
      <c r="F405" s="934"/>
      <c r="G405" s="449"/>
      <c r="H405" s="450"/>
      <c r="I405" s="444"/>
      <c r="J405" s="444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128">
        <f t="shared" ref="U405:V409" si="62">+G405+I405+K405+M405+O405+Q405+S405</f>
        <v>0</v>
      </c>
      <c r="V405" s="128">
        <f t="shared" si="62"/>
        <v>0</v>
      </c>
      <c r="W405" s="122">
        <f>SUM(U405:V405)</f>
        <v>0</v>
      </c>
    </row>
    <row r="406" spans="2:25" ht="18" customHeight="1" thickBot="1" x14ac:dyDescent="0.3">
      <c r="B406" s="343" t="e">
        <f>IF($A$390="",0,VLOOKUP($A$390,$C$1509:$M$2398,8,FALSE))</f>
        <v>#N/A</v>
      </c>
      <c r="C406" s="312" t="e">
        <f>IF($A$390="",0,VLOOKUP($A$390,$R$1509:$AC$2407,8,FALSE))</f>
        <v>#N/A</v>
      </c>
      <c r="D406" s="80" t="e">
        <f>SUM(B406:C406)</f>
        <v>#N/A</v>
      </c>
      <c r="E406" s="891" t="s">
        <v>884</v>
      </c>
      <c r="F406" s="891"/>
      <c r="G406" s="305"/>
      <c r="H406" s="304"/>
      <c r="I406" s="443"/>
      <c r="J406" s="443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21">
        <f t="shared" si="62"/>
        <v>0</v>
      </c>
      <c r="V406" s="128">
        <f t="shared" si="62"/>
        <v>0</v>
      </c>
      <c r="W406" s="123">
        <f>SUM(U406:V406)</f>
        <v>0</v>
      </c>
    </row>
    <row r="407" spans="2:25" ht="18" customHeight="1" thickBot="1" x14ac:dyDescent="0.3">
      <c r="B407" s="343" t="e">
        <f>IF($A$390="",0,VLOOKUP($A$390,$C$1509:$M$2398,9,FALSE))</f>
        <v>#N/A</v>
      </c>
      <c r="C407" s="312" t="e">
        <f>IF($A$390="",0,VLOOKUP($A$390,$R$1509:$AC$2407,9,FALSE))</f>
        <v>#N/A</v>
      </c>
      <c r="D407" s="80" t="e">
        <f>SUM(B407:C407)</f>
        <v>#N/A</v>
      </c>
      <c r="E407" s="891" t="s">
        <v>885</v>
      </c>
      <c r="F407" s="891"/>
      <c r="G407" s="305"/>
      <c r="H407" s="304"/>
      <c r="I407" s="443"/>
      <c r="J407" s="443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21">
        <f t="shared" si="62"/>
        <v>0</v>
      </c>
      <c r="V407" s="128">
        <f t="shared" si="62"/>
        <v>0</v>
      </c>
      <c r="W407" s="123">
        <f>SUM(U407:V407)</f>
        <v>0</v>
      </c>
    </row>
    <row r="408" spans="2:25" ht="18" customHeight="1" thickBot="1" x14ac:dyDescent="0.3">
      <c r="B408" s="343" t="e">
        <f>IF($A$390="",0,VLOOKUP($A$390,$C$1509:$M$2398,10,FALSE))</f>
        <v>#N/A</v>
      </c>
      <c r="C408" s="312" t="e">
        <f>IF($A$390="",0,VLOOKUP($A$390,$R$1509:$AC$2407,10,FALSE))</f>
        <v>#N/A</v>
      </c>
      <c r="D408" s="80" t="e">
        <f>SUM(B408:C408)</f>
        <v>#N/A</v>
      </c>
      <c r="E408" s="891" t="s">
        <v>886</v>
      </c>
      <c r="F408" s="891"/>
      <c r="G408" s="305"/>
      <c r="H408" s="304"/>
      <c r="I408" s="443"/>
      <c r="J408" s="443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21">
        <f t="shared" si="62"/>
        <v>0</v>
      </c>
      <c r="V408" s="128">
        <f t="shared" si="62"/>
        <v>0</v>
      </c>
      <c r="W408" s="123">
        <f>SUM(U408:V408)</f>
        <v>0</v>
      </c>
    </row>
    <row r="409" spans="2:25" ht="18" customHeight="1" thickBot="1" x14ac:dyDescent="0.3">
      <c r="B409" s="345" t="e">
        <f>IF($A$390="",0,VLOOKUP($A$390,$C$1509:$M$2398,11,FALSE))</f>
        <v>#N/A</v>
      </c>
      <c r="C409" s="346" t="e">
        <f>IF($A$390="",0,VLOOKUP($A$390,$R$1509:$AC$2407,11,FALSE))</f>
        <v>#N/A</v>
      </c>
      <c r="D409" s="90" t="e">
        <f>SUM(B409:C409)</f>
        <v>#N/A</v>
      </c>
      <c r="E409" s="946" t="s">
        <v>887</v>
      </c>
      <c r="F409" s="946"/>
      <c r="G409" s="445"/>
      <c r="H409" s="446"/>
      <c r="I409" s="447"/>
      <c r="J409" s="447"/>
      <c r="K409" s="287"/>
      <c r="L409" s="287"/>
      <c r="M409" s="287"/>
      <c r="N409" s="287"/>
      <c r="O409" s="287"/>
      <c r="P409" s="287"/>
      <c r="Q409" s="287"/>
      <c r="R409" s="287"/>
      <c r="S409" s="287"/>
      <c r="T409" s="287"/>
      <c r="U409" s="364">
        <f t="shared" si="62"/>
        <v>0</v>
      </c>
      <c r="V409" s="128">
        <f t="shared" si="62"/>
        <v>0</v>
      </c>
      <c r="W409" s="365">
        <f>SUM(U409:V409)</f>
        <v>0</v>
      </c>
    </row>
    <row r="410" spans="2:25" ht="21" customHeight="1" thickBot="1" x14ac:dyDescent="0.3">
      <c r="B410" s="91" t="e">
        <f>SUM(B405:B409)</f>
        <v>#N/A</v>
      </c>
      <c r="C410" s="92" t="e">
        <f>SUM(C405:C409)</f>
        <v>#N/A</v>
      </c>
      <c r="D410" s="93" t="e">
        <f>SUM(D405:D409)</f>
        <v>#N/A</v>
      </c>
      <c r="E410" s="951" t="s">
        <v>888</v>
      </c>
      <c r="F410" s="948"/>
      <c r="G410" s="82">
        <f>SUM(G405:G409)</f>
        <v>0</v>
      </c>
      <c r="H410" s="83">
        <f>SUM(H405:H409)</f>
        <v>0</v>
      </c>
      <c r="I410" s="1050"/>
      <c r="J410" s="1050"/>
      <c r="K410" s="83">
        <f t="shared" ref="K410:W410" si="63">SUM(K405:K409)</f>
        <v>0</v>
      </c>
      <c r="L410" s="83">
        <f t="shared" si="63"/>
        <v>0</v>
      </c>
      <c r="M410" s="83">
        <f t="shared" si="63"/>
        <v>0</v>
      </c>
      <c r="N410" s="83">
        <f t="shared" si="63"/>
        <v>0</v>
      </c>
      <c r="O410" s="83">
        <f t="shared" si="63"/>
        <v>0</v>
      </c>
      <c r="P410" s="83">
        <f t="shared" si="63"/>
        <v>0</v>
      </c>
      <c r="Q410" s="83">
        <f t="shared" si="63"/>
        <v>0</v>
      </c>
      <c r="R410" s="83">
        <f t="shared" si="63"/>
        <v>0</v>
      </c>
      <c r="S410" s="83">
        <f t="shared" si="63"/>
        <v>0</v>
      </c>
      <c r="T410" s="83">
        <f t="shared" si="63"/>
        <v>0</v>
      </c>
      <c r="U410" s="83">
        <f t="shared" si="63"/>
        <v>0</v>
      </c>
      <c r="V410" s="128">
        <f t="shared" si="63"/>
        <v>0</v>
      </c>
      <c r="W410" s="84">
        <f t="shared" si="63"/>
        <v>0</v>
      </c>
    </row>
    <row r="411" spans="2:25" ht="6.75" customHeight="1" x14ac:dyDescent="0.25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</row>
    <row r="412" spans="2:25" ht="14.25" customHeight="1" thickBot="1" x14ac:dyDescent="0.35">
      <c r="B412" s="112" t="s">
        <v>901</v>
      </c>
      <c r="C412" s="112"/>
      <c r="D412" s="112"/>
      <c r="E412" s="112"/>
      <c r="F412" s="112"/>
      <c r="G412" s="39"/>
      <c r="H412" s="39"/>
      <c r="I412" s="39"/>
      <c r="J412" s="39"/>
      <c r="K412" s="39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</row>
    <row r="413" spans="2:25" ht="21" customHeight="1" thickBot="1" x14ac:dyDescent="0.3">
      <c r="B413" s="1051" t="s">
        <v>902</v>
      </c>
      <c r="C413" s="1051"/>
      <c r="D413" s="114" t="e">
        <f>IF(D397=0,"",SUM(G397:H397)/D397*100)</f>
        <v>#N/A</v>
      </c>
      <c r="E413" s="113" t="s">
        <v>903</v>
      </c>
      <c r="F413" s="115" t="e">
        <f>IF(SUM(D398:D401)=0,"",(SUM(G398:H401)/SUM(D398:D401)*100))</f>
        <v>#N/A</v>
      </c>
      <c r="G413" s="39"/>
      <c r="H413" s="39"/>
      <c r="I413" s="39"/>
      <c r="J413" s="39"/>
      <c r="K413" s="39"/>
      <c r="L413" s="97" t="s">
        <v>835</v>
      </c>
      <c r="M413" s="59"/>
      <c r="N413" s="98"/>
      <c r="O413" s="1052"/>
      <c r="P413" s="1052"/>
      <c r="Q413" s="1052"/>
      <c r="R413" s="1052"/>
      <c r="S413" s="1052"/>
      <c r="T413" s="1052"/>
      <c r="U413" s="1052"/>
      <c r="V413" s="1052"/>
      <c r="W413" s="96"/>
    </row>
    <row r="414" spans="2:25" ht="11.25" customHeight="1" x14ac:dyDescent="0.25"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99"/>
      <c r="M414" s="98"/>
      <c r="N414" s="98"/>
      <c r="O414" s="1052"/>
      <c r="P414" s="1052"/>
      <c r="Q414" s="1052"/>
      <c r="R414" s="1052"/>
      <c r="S414" s="1052"/>
      <c r="T414" s="1052"/>
      <c r="U414" s="1052"/>
      <c r="V414" s="1052"/>
      <c r="W414" s="96"/>
    </row>
    <row r="415" spans="2:25" ht="15.75" customHeight="1" x14ac:dyDescent="0.25"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99"/>
      <c r="M415" s="98"/>
      <c r="N415" s="98"/>
      <c r="O415" s="1052"/>
      <c r="P415" s="1052"/>
      <c r="Q415" s="1052"/>
      <c r="R415" s="1052"/>
      <c r="S415" s="1052"/>
      <c r="T415" s="1052"/>
      <c r="U415" s="1052"/>
      <c r="V415" s="1052"/>
      <c r="W415" s="96"/>
    </row>
    <row r="416" spans="2:25" s="52" customFormat="1" ht="8.25" customHeight="1" x14ac:dyDescent="0.25"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100"/>
      <c r="M416" s="100"/>
      <c r="N416" s="100"/>
      <c r="O416" s="1052"/>
      <c r="P416" s="1052"/>
      <c r="Q416" s="1052"/>
      <c r="R416" s="1052"/>
      <c r="S416" s="1052"/>
      <c r="T416" s="1052"/>
      <c r="U416" s="1052"/>
      <c r="V416" s="1052"/>
      <c r="W416" s="96"/>
    </row>
    <row r="417" spans="1:24" s="52" customFormat="1" ht="8.25" customHeight="1" thickBot="1" x14ac:dyDescent="0.3"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100"/>
      <c r="M417" s="100"/>
      <c r="N417" s="100"/>
      <c r="O417" s="100"/>
      <c r="P417" s="100"/>
      <c r="Q417" s="101"/>
      <c r="R417" s="101"/>
      <c r="S417" s="101"/>
      <c r="T417" s="101"/>
      <c r="U417" s="101"/>
      <c r="V417" s="102"/>
      <c r="W417" s="96"/>
    </row>
    <row r="418" spans="1:24" ht="16.5" customHeight="1" thickBot="1" x14ac:dyDescent="0.3">
      <c r="A418" s="36"/>
      <c r="B418" s="60" t="s">
        <v>786</v>
      </c>
      <c r="C418" s="61"/>
      <c r="D418" s="61"/>
      <c r="E418" s="62"/>
      <c r="F418" s="62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1"/>
      <c r="V418" s="61"/>
      <c r="W418" s="64" t="s">
        <v>893</v>
      </c>
    </row>
    <row r="419" spans="1:24" ht="12.75" customHeight="1" x14ac:dyDescent="0.25">
      <c r="B419" s="864" t="s">
        <v>788</v>
      </c>
      <c r="C419" s="864"/>
      <c r="D419" s="864"/>
      <c r="E419" s="864"/>
      <c r="F419" s="864"/>
      <c r="G419" s="864"/>
      <c r="H419" s="864"/>
      <c r="I419" s="864"/>
      <c r="J419" s="864"/>
      <c r="K419" s="864"/>
      <c r="L419" s="864"/>
      <c r="M419" s="864"/>
      <c r="N419" s="864"/>
      <c r="O419" s="864"/>
      <c r="P419" s="864"/>
      <c r="Q419" s="864"/>
      <c r="R419" s="864"/>
      <c r="S419" s="864"/>
      <c r="T419" s="864"/>
      <c r="U419" s="864"/>
      <c r="V419" s="864"/>
      <c r="W419" s="864"/>
    </row>
    <row r="420" spans="1:24" ht="12.75" customHeight="1" thickBot="1" x14ac:dyDescent="0.3">
      <c r="B420" s="866" t="s">
        <v>894</v>
      </c>
      <c r="C420" s="866"/>
      <c r="D420" s="866"/>
      <c r="E420" s="866"/>
      <c r="F420" s="866"/>
      <c r="G420" s="866"/>
      <c r="H420" s="866"/>
      <c r="I420" s="866"/>
      <c r="J420" s="866"/>
      <c r="K420" s="866"/>
      <c r="L420" s="866"/>
      <c r="M420" s="866"/>
      <c r="N420" s="866"/>
      <c r="O420" s="865"/>
      <c r="P420" s="865"/>
      <c r="Q420" s="865"/>
      <c r="R420" s="865"/>
      <c r="S420" s="865"/>
      <c r="T420" s="865"/>
      <c r="U420" s="865"/>
      <c r="V420" s="865"/>
      <c r="W420" s="865"/>
    </row>
    <row r="421" spans="1:24" s="41" customFormat="1" ht="17.25" customHeight="1" x14ac:dyDescent="0.2">
      <c r="B421" s="904" t="s">
        <v>790</v>
      </c>
      <c r="C421" s="904"/>
      <c r="D421" s="1072">
        <f>IF(F422=0,"",$D$5)</f>
        <v>0</v>
      </c>
      <c r="E421" s="1072"/>
      <c r="F421" s="1072"/>
      <c r="G421" s="1072"/>
      <c r="H421" s="1073"/>
      <c r="I421" s="903"/>
      <c r="J421" s="903"/>
      <c r="K421" s="903"/>
      <c r="L421" s="903"/>
      <c r="M421" s="903"/>
      <c r="N421" s="904"/>
      <c r="O421" s="886" t="s">
        <v>792</v>
      </c>
      <c r="P421" s="887"/>
      <c r="Q421" s="887"/>
      <c r="R421" s="887"/>
      <c r="S421" s="887"/>
      <c r="T421" s="905" t="str">
        <f>IF(Menu!E22="","",Menu!E22)</f>
        <v/>
      </c>
      <c r="U421" s="905"/>
      <c r="V421" s="905"/>
      <c r="W421" s="906"/>
    </row>
    <row r="422" spans="1:24" s="41" customFormat="1" ht="17.25" customHeight="1" thickBot="1" x14ac:dyDescent="0.25">
      <c r="A422" s="41" t="str">
        <f>IF(F422=0,"",$D$421&amp;" "&amp;$F$422)</f>
        <v xml:space="preserve">0 </v>
      </c>
      <c r="B422" s="911" t="s">
        <v>793</v>
      </c>
      <c r="C422" s="911"/>
      <c r="D422" s="911"/>
      <c r="E422" s="911"/>
      <c r="F422" s="912" t="str">
        <f>+Menu!B22</f>
        <v/>
      </c>
      <c r="G422" s="912"/>
      <c r="H422" s="912"/>
      <c r="I422" s="1070" t="s">
        <v>791</v>
      </c>
      <c r="J422" s="1070"/>
      <c r="K422" s="1070"/>
      <c r="L422" s="1070"/>
      <c r="M422" s="1070"/>
      <c r="N422" s="1071"/>
      <c r="O422" s="306" t="s">
        <v>973</v>
      </c>
      <c r="P422" s="67"/>
      <c r="Q422" s="67"/>
      <c r="R422" s="68"/>
      <c r="S422" s="68"/>
      <c r="T422" s="68"/>
      <c r="U422" s="68"/>
      <c r="V422" s="68"/>
      <c r="W422" s="69"/>
    </row>
    <row r="423" spans="1:24" s="41" customFormat="1" ht="17.25" customHeight="1" thickBot="1" x14ac:dyDescent="0.25">
      <c r="B423" s="103" t="s">
        <v>795</v>
      </c>
      <c r="C423" s="71"/>
      <c r="D423" s="71"/>
      <c r="E423" s="71"/>
      <c r="F423" s="71"/>
      <c r="G423" s="71"/>
      <c r="H423" s="104"/>
      <c r="I423" s="105" t="str">
        <f>+I7</f>
        <v>2nd</v>
      </c>
      <c r="J423" s="914" t="s">
        <v>866</v>
      </c>
      <c r="K423" s="914"/>
      <c r="L423" s="105">
        <f>+L7</f>
        <v>2022</v>
      </c>
      <c r="M423" s="915" t="s">
        <v>6</v>
      </c>
      <c r="N423" s="916"/>
      <c r="O423" s="920">
        <f>+Menu!F22</f>
        <v>0</v>
      </c>
      <c r="P423" s="921"/>
      <c r="Q423" s="921"/>
      <c r="R423" s="921"/>
      <c r="S423" s="921"/>
      <c r="T423" s="921"/>
      <c r="U423" s="921"/>
      <c r="V423" s="921"/>
      <c r="W423" s="913"/>
    </row>
    <row r="424" spans="1:24" s="41" customFormat="1" ht="17.25" customHeight="1" x14ac:dyDescent="0.2">
      <c r="B424" s="1064">
        <f>+Menu!D22</f>
        <v>0</v>
      </c>
      <c r="C424" s="921"/>
      <c r="D424" s="921"/>
      <c r="E424" s="921"/>
      <c r="F424" s="921"/>
      <c r="G424" s="921"/>
      <c r="H424" s="912"/>
      <c r="I424" s="926"/>
      <c r="J424" s="926"/>
      <c r="K424" s="926"/>
      <c r="L424" s="926"/>
      <c r="M424" s="926"/>
      <c r="N424" s="911"/>
      <c r="O424" s="920">
        <f>+Menu!G22</f>
        <v>0</v>
      </c>
      <c r="P424" s="921"/>
      <c r="Q424" s="921"/>
      <c r="R424" s="921"/>
      <c r="S424" s="921"/>
      <c r="T424" s="921"/>
      <c r="U424" s="921"/>
      <c r="V424" s="921"/>
      <c r="W424" s="913"/>
    </row>
    <row r="425" spans="1:24" s="41" customFormat="1" ht="17.25" customHeight="1" thickBot="1" x14ac:dyDescent="0.25">
      <c r="B425" s="1065"/>
      <c r="C425" s="1066"/>
      <c r="D425" s="1066"/>
      <c r="E425" s="1066"/>
      <c r="F425" s="1066"/>
      <c r="G425" s="1066"/>
      <c r="H425" s="1067"/>
      <c r="I425" s="928"/>
      <c r="J425" s="928"/>
      <c r="K425" s="928"/>
      <c r="L425" s="928"/>
      <c r="M425" s="1068"/>
      <c r="N425" s="1069"/>
      <c r="O425" s="907"/>
      <c r="P425" s="908"/>
      <c r="Q425" s="908"/>
      <c r="R425" s="908"/>
      <c r="S425" s="908"/>
      <c r="T425" s="908"/>
      <c r="U425" s="908"/>
      <c r="V425" s="908"/>
      <c r="W425" s="909"/>
      <c r="X425" s="73"/>
    </row>
    <row r="426" spans="1:24" ht="6.75" customHeight="1" thickBot="1" x14ac:dyDescent="0.3"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61"/>
      <c r="U426" s="61"/>
      <c r="V426" s="61"/>
      <c r="W426" s="61"/>
    </row>
    <row r="427" spans="1:24" ht="39" customHeight="1" thickBot="1" x14ac:dyDescent="0.3">
      <c r="B427" s="1060" t="s">
        <v>895</v>
      </c>
      <c r="C427" s="1060"/>
      <c r="D427" s="1060"/>
      <c r="E427" s="1061" t="s">
        <v>870</v>
      </c>
      <c r="F427" s="1061"/>
      <c r="G427" s="1062" t="s">
        <v>896</v>
      </c>
      <c r="H427" s="1062"/>
      <c r="I427" s="1057" t="s">
        <v>897</v>
      </c>
      <c r="J427" s="1057"/>
      <c r="K427" s="1057" t="s">
        <v>871</v>
      </c>
      <c r="L427" s="1057"/>
      <c r="M427" s="1063" t="s">
        <v>898</v>
      </c>
      <c r="N427" s="1063"/>
      <c r="O427" s="1057" t="s">
        <v>899</v>
      </c>
      <c r="P427" s="1057"/>
      <c r="Q427" s="1057" t="s">
        <v>872</v>
      </c>
      <c r="R427" s="1057"/>
      <c r="S427" s="1057" t="s">
        <v>873</v>
      </c>
      <c r="T427" s="1057"/>
      <c r="U427" s="1058" t="s">
        <v>900</v>
      </c>
      <c r="V427" s="1058"/>
      <c r="W427" s="1058"/>
    </row>
    <row r="428" spans="1:24" ht="25.5" customHeight="1" thickBot="1" x14ac:dyDescent="0.3">
      <c r="B428" s="75" t="s">
        <v>823</v>
      </c>
      <c r="C428" s="76" t="s">
        <v>824</v>
      </c>
      <c r="D428" s="77" t="s">
        <v>874</v>
      </c>
      <c r="E428" s="954" t="s">
        <v>875</v>
      </c>
      <c r="F428" s="976"/>
      <c r="G428" s="130" t="s">
        <v>823</v>
      </c>
      <c r="H428" s="131" t="s">
        <v>824</v>
      </c>
      <c r="I428" s="131" t="s">
        <v>823</v>
      </c>
      <c r="J428" s="131" t="s">
        <v>824</v>
      </c>
      <c r="K428" s="131" t="s">
        <v>823</v>
      </c>
      <c r="L428" s="131" t="s">
        <v>824</v>
      </c>
      <c r="M428" s="131" t="s">
        <v>823</v>
      </c>
      <c r="N428" s="131" t="s">
        <v>824</v>
      </c>
      <c r="O428" s="131" t="s">
        <v>823</v>
      </c>
      <c r="P428" s="131" t="s">
        <v>824</v>
      </c>
      <c r="Q428" s="131" t="s">
        <v>823</v>
      </c>
      <c r="R428" s="131" t="s">
        <v>824</v>
      </c>
      <c r="S428" s="131" t="s">
        <v>823</v>
      </c>
      <c r="T428" s="131" t="s">
        <v>824</v>
      </c>
      <c r="U428" s="131" t="s">
        <v>823</v>
      </c>
      <c r="V428" s="131" t="s">
        <v>824</v>
      </c>
      <c r="W428" s="132" t="s">
        <v>825</v>
      </c>
    </row>
    <row r="429" spans="1:24" ht="18" customHeight="1" thickBot="1" x14ac:dyDescent="0.3">
      <c r="B429" s="341" t="e">
        <f>IF($A$422="",0,VLOOKUP($A$422,$C$1509:$M$2398,2,FALSE))</f>
        <v>#N/A</v>
      </c>
      <c r="C429" s="342" t="e">
        <f>IF($A$422="",0,VLOOKUP($A$422,$R$1509:$AC$2407,2,FALSE))</f>
        <v>#N/A</v>
      </c>
      <c r="D429" s="78" t="e">
        <f>SUM(B429:C429)</f>
        <v>#N/A</v>
      </c>
      <c r="E429" s="933" t="s">
        <v>876</v>
      </c>
      <c r="F429" s="934"/>
      <c r="G429" s="288"/>
      <c r="H429" s="283"/>
      <c r="I429" s="289"/>
      <c r="J429" s="283"/>
      <c r="K429" s="283"/>
      <c r="L429" s="283"/>
      <c r="M429" s="444"/>
      <c r="N429" s="444"/>
      <c r="O429" s="283"/>
      <c r="P429" s="283"/>
      <c r="Q429" s="283"/>
      <c r="R429" s="283"/>
      <c r="S429" s="283"/>
      <c r="T429" s="283"/>
      <c r="U429" s="128">
        <f t="shared" ref="U429:V433" si="64">+G429+I429+K429+M429+O429+Q429+S429</f>
        <v>0</v>
      </c>
      <c r="V429" s="128">
        <f t="shared" si="64"/>
        <v>0</v>
      </c>
      <c r="W429" s="122">
        <f>SUM(U429:V429)</f>
        <v>0</v>
      </c>
    </row>
    <row r="430" spans="1:24" ht="18" customHeight="1" thickBot="1" x14ac:dyDescent="0.3">
      <c r="B430" s="343" t="e">
        <f>IF($A$422="",0,VLOOKUP($A$422,$C$1509:$M$2398,3,FALSE))</f>
        <v>#N/A</v>
      </c>
      <c r="C430" s="312" t="e">
        <f>IF($A$422="",0,VLOOKUP($A$422,$R$1509:$AC$2407,3,FALSE))</f>
        <v>#N/A</v>
      </c>
      <c r="D430" s="80" t="e">
        <f>SUM(B430:C430)</f>
        <v>#N/A</v>
      </c>
      <c r="E430" s="944" t="s">
        <v>877</v>
      </c>
      <c r="F430" s="891"/>
      <c r="G430" s="305"/>
      <c r="H430" s="304"/>
      <c r="I430" s="107"/>
      <c r="J430" s="107"/>
      <c r="K430" s="107"/>
      <c r="L430" s="107"/>
      <c r="M430" s="443"/>
      <c r="N430" s="443"/>
      <c r="O430" s="107"/>
      <c r="P430" s="107"/>
      <c r="Q430" s="107"/>
      <c r="R430" s="107"/>
      <c r="S430" s="107"/>
      <c r="T430" s="107"/>
      <c r="U430" s="121">
        <f t="shared" si="64"/>
        <v>0</v>
      </c>
      <c r="V430" s="128">
        <f t="shared" si="64"/>
        <v>0</v>
      </c>
      <c r="W430" s="123">
        <f>SUM(U430:V430)</f>
        <v>0</v>
      </c>
    </row>
    <row r="431" spans="1:24" ht="18" customHeight="1" thickBot="1" x14ac:dyDescent="0.3">
      <c r="B431" s="343" t="e">
        <f>IF($A$422="",0,VLOOKUP($A$422,$C$1509:$M$2398,4,FALSE))</f>
        <v>#N/A</v>
      </c>
      <c r="C431" s="312" t="e">
        <f>IF($A$422="",0,VLOOKUP($A$422,$R$1509:$AC$2407,4,FALSE))</f>
        <v>#N/A</v>
      </c>
      <c r="D431" s="80" t="e">
        <f>SUM(B431:C431)</f>
        <v>#N/A</v>
      </c>
      <c r="E431" s="944" t="s">
        <v>878</v>
      </c>
      <c r="F431" s="891"/>
      <c r="G431" s="305"/>
      <c r="H431" s="304"/>
      <c r="I431" s="107"/>
      <c r="J431" s="107"/>
      <c r="K431" s="107"/>
      <c r="L431" s="107"/>
      <c r="M431" s="443"/>
      <c r="N431" s="443"/>
      <c r="O431" s="107"/>
      <c r="P431" s="107"/>
      <c r="Q431" s="107"/>
      <c r="R431" s="107"/>
      <c r="S431" s="107"/>
      <c r="T431" s="107"/>
      <c r="U431" s="121">
        <f t="shared" si="64"/>
        <v>0</v>
      </c>
      <c r="V431" s="128">
        <f t="shared" si="64"/>
        <v>0</v>
      </c>
      <c r="W431" s="123">
        <f>SUM(U431:V431)</f>
        <v>0</v>
      </c>
    </row>
    <row r="432" spans="1:24" ht="18" customHeight="1" thickBot="1" x14ac:dyDescent="0.3">
      <c r="B432" s="343" t="e">
        <f>IF($A$422="",0,VLOOKUP($A$422,$C$1509:$M$2398,5,FALSE))</f>
        <v>#N/A</v>
      </c>
      <c r="C432" s="312" t="e">
        <f>IF($A$422="",0,VLOOKUP($A$422,$R$1509:$AC$2407,5,FALSE))</f>
        <v>#N/A</v>
      </c>
      <c r="D432" s="80" t="e">
        <f>SUM(B432:C432)</f>
        <v>#N/A</v>
      </c>
      <c r="E432" s="944" t="s">
        <v>879</v>
      </c>
      <c r="F432" s="891"/>
      <c r="G432" s="305"/>
      <c r="H432" s="304"/>
      <c r="I432" s="360"/>
      <c r="J432" s="107"/>
      <c r="K432" s="107"/>
      <c r="L432" s="107"/>
      <c r="M432" s="443"/>
      <c r="N432" s="443"/>
      <c r="O432" s="107"/>
      <c r="P432" s="107"/>
      <c r="Q432" s="107"/>
      <c r="R432" s="107"/>
      <c r="S432" s="107"/>
      <c r="T432" s="107"/>
      <c r="U432" s="121">
        <f t="shared" si="64"/>
        <v>0</v>
      </c>
      <c r="V432" s="128">
        <f t="shared" si="64"/>
        <v>0</v>
      </c>
      <c r="W432" s="123">
        <f>SUM(U432:V432)</f>
        <v>0</v>
      </c>
    </row>
    <row r="433" spans="2:25" ht="18" customHeight="1" thickBot="1" x14ac:dyDescent="0.3">
      <c r="B433" s="345" t="e">
        <f>IF($A$422="",0,VLOOKUP($A$422,$C$1509:$M$2398,6,FALSE))</f>
        <v>#N/A</v>
      </c>
      <c r="C433" s="346" t="e">
        <f>IF($A$422="",0,VLOOKUP($A$422,$R$1509:$AC$2407,6,FALSE))</f>
        <v>#N/A</v>
      </c>
      <c r="D433" s="81" t="e">
        <f>SUM(B433:C433)</f>
        <v>#N/A</v>
      </c>
      <c r="E433" s="945" t="s">
        <v>880</v>
      </c>
      <c r="F433" s="946"/>
      <c r="G433" s="445"/>
      <c r="H433" s="446"/>
      <c r="I433" s="287"/>
      <c r="J433" s="287"/>
      <c r="K433" s="287"/>
      <c r="L433" s="287"/>
      <c r="M433" s="447"/>
      <c r="N433" s="447"/>
      <c r="O433" s="287"/>
      <c r="P433" s="287"/>
      <c r="Q433" s="287"/>
      <c r="R433" s="287"/>
      <c r="S433" s="287"/>
      <c r="T433" s="287"/>
      <c r="U433" s="364">
        <f t="shared" si="64"/>
        <v>0</v>
      </c>
      <c r="V433" s="128">
        <f t="shared" si="64"/>
        <v>0</v>
      </c>
      <c r="W433" s="365">
        <f>SUM(U433:V433)</f>
        <v>0</v>
      </c>
    </row>
    <row r="434" spans="2:25" ht="21" customHeight="1" thickBot="1" x14ac:dyDescent="0.3">
      <c r="B434" s="82" t="e">
        <f>SUM(B429:B433)</f>
        <v>#N/A</v>
      </c>
      <c r="C434" s="83" t="e">
        <f>SUM(C429:C433)</f>
        <v>#N/A</v>
      </c>
      <c r="D434" s="84" t="e">
        <f>SUM(D429:D433)</f>
        <v>#N/A</v>
      </c>
      <c r="E434" s="947" t="s">
        <v>881</v>
      </c>
      <c r="F434" s="948"/>
      <c r="G434" s="82">
        <f t="shared" ref="G434:L434" si="65">SUM(G429:G433)</f>
        <v>0</v>
      </c>
      <c r="H434" s="83">
        <f t="shared" si="65"/>
        <v>0</v>
      </c>
      <c r="I434" s="83">
        <f t="shared" si="65"/>
        <v>0</v>
      </c>
      <c r="J434" s="83">
        <f t="shared" si="65"/>
        <v>0</v>
      </c>
      <c r="K434" s="83">
        <f t="shared" si="65"/>
        <v>0</v>
      </c>
      <c r="L434" s="83">
        <f t="shared" si="65"/>
        <v>0</v>
      </c>
      <c r="M434" s="1050"/>
      <c r="N434" s="1050"/>
      <c r="O434" s="83">
        <f t="shared" ref="O434:T434" si="66">SUM(O429:O433)</f>
        <v>0</v>
      </c>
      <c r="P434" s="83">
        <f t="shared" si="66"/>
        <v>0</v>
      </c>
      <c r="Q434" s="83">
        <f t="shared" si="66"/>
        <v>0</v>
      </c>
      <c r="R434" s="83">
        <f t="shared" si="66"/>
        <v>0</v>
      </c>
      <c r="S434" s="83">
        <f t="shared" si="66"/>
        <v>0</v>
      </c>
      <c r="T434" s="83">
        <f t="shared" si="66"/>
        <v>0</v>
      </c>
      <c r="U434" s="83">
        <f>SUM(U429:U433)</f>
        <v>0</v>
      </c>
      <c r="V434" s="128">
        <f>SUM(V429:V433)</f>
        <v>0</v>
      </c>
      <c r="W434" s="84">
        <f>SUM(W429:W433)</f>
        <v>0</v>
      </c>
      <c r="Y434" s="87"/>
    </row>
    <row r="435" spans="2:25" ht="6.75" customHeight="1" thickBot="1" x14ac:dyDescent="0.3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</row>
    <row r="436" spans="2:25" ht="25.5" customHeight="1" thickBot="1" x14ac:dyDescent="0.3">
      <c r="B436" s="75" t="s">
        <v>823</v>
      </c>
      <c r="C436" s="76" t="s">
        <v>824</v>
      </c>
      <c r="D436" s="77" t="s">
        <v>874</v>
      </c>
      <c r="E436" s="949" t="s">
        <v>882</v>
      </c>
      <c r="F436" s="949"/>
      <c r="G436" s="108" t="s">
        <v>823</v>
      </c>
      <c r="H436" s="109" t="s">
        <v>824</v>
      </c>
      <c r="I436" s="109" t="s">
        <v>823</v>
      </c>
      <c r="J436" s="109" t="s">
        <v>824</v>
      </c>
      <c r="K436" s="109" t="s">
        <v>823</v>
      </c>
      <c r="L436" s="109" t="s">
        <v>824</v>
      </c>
      <c r="M436" s="109" t="s">
        <v>823</v>
      </c>
      <c r="N436" s="109" t="s">
        <v>824</v>
      </c>
      <c r="O436" s="109" t="s">
        <v>823</v>
      </c>
      <c r="P436" s="109" t="s">
        <v>824</v>
      </c>
      <c r="Q436" s="109" t="s">
        <v>823</v>
      </c>
      <c r="R436" s="109" t="s">
        <v>824</v>
      </c>
      <c r="S436" s="109" t="s">
        <v>823</v>
      </c>
      <c r="T436" s="109" t="s">
        <v>824</v>
      </c>
      <c r="U436" s="109" t="s">
        <v>823</v>
      </c>
      <c r="V436" s="109" t="s">
        <v>824</v>
      </c>
      <c r="W436" s="110" t="s">
        <v>825</v>
      </c>
    </row>
    <row r="437" spans="2:25" ht="18" customHeight="1" thickBot="1" x14ac:dyDescent="0.3">
      <c r="B437" s="341" t="e">
        <f>IF($A$422="",0,VLOOKUP($A$422,$C$1509:$M$2398,7,FALSE))</f>
        <v>#N/A</v>
      </c>
      <c r="C437" s="342" t="e">
        <f>IF($A$422="",0,VLOOKUP($A$422,$R$1509:$AC$2407,7,FALSE))</f>
        <v>#N/A</v>
      </c>
      <c r="D437" s="88" t="e">
        <f>SUM(B437:C437)</f>
        <v>#N/A</v>
      </c>
      <c r="E437" s="934" t="s">
        <v>883</v>
      </c>
      <c r="F437" s="934"/>
      <c r="G437" s="449"/>
      <c r="H437" s="450"/>
      <c r="I437" s="444"/>
      <c r="J437" s="444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128">
        <f t="shared" ref="U437:V441" si="67">+G437+I437+K437+M437+O437+Q437+S437</f>
        <v>0</v>
      </c>
      <c r="V437" s="128">
        <f t="shared" si="67"/>
        <v>0</v>
      </c>
      <c r="W437" s="122">
        <f>SUM(U437:V437)</f>
        <v>0</v>
      </c>
    </row>
    <row r="438" spans="2:25" ht="18" customHeight="1" thickBot="1" x14ac:dyDescent="0.3">
      <c r="B438" s="343" t="e">
        <f>IF($A$422="",0,VLOOKUP($A$422,$C$1509:$M$2398,8,FALSE))</f>
        <v>#N/A</v>
      </c>
      <c r="C438" s="312" t="e">
        <f>IF($A$422="",0,VLOOKUP($A$422,$R$1509:$AC$2407,8,FALSE))</f>
        <v>#N/A</v>
      </c>
      <c r="D438" s="80" t="e">
        <f>SUM(B438:C438)</f>
        <v>#N/A</v>
      </c>
      <c r="E438" s="891" t="s">
        <v>884</v>
      </c>
      <c r="F438" s="891"/>
      <c r="G438" s="305"/>
      <c r="H438" s="304"/>
      <c r="I438" s="443"/>
      <c r="J438" s="443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21">
        <f t="shared" si="67"/>
        <v>0</v>
      </c>
      <c r="V438" s="128">
        <f t="shared" si="67"/>
        <v>0</v>
      </c>
      <c r="W438" s="123">
        <f>SUM(U438:V438)</f>
        <v>0</v>
      </c>
    </row>
    <row r="439" spans="2:25" ht="18" customHeight="1" thickBot="1" x14ac:dyDescent="0.3">
      <c r="B439" s="343" t="e">
        <f>IF($A$422="",0,VLOOKUP($A$422,$C$1509:$M$2398,9,FALSE))</f>
        <v>#N/A</v>
      </c>
      <c r="C439" s="312" t="e">
        <f>IF($A$422="",0,VLOOKUP($A$422,$R$1509:$AC$2407,9,FALSE))</f>
        <v>#N/A</v>
      </c>
      <c r="D439" s="80" t="e">
        <f>SUM(B439:C439)</f>
        <v>#N/A</v>
      </c>
      <c r="E439" s="891" t="s">
        <v>885</v>
      </c>
      <c r="F439" s="891"/>
      <c r="G439" s="305"/>
      <c r="H439" s="304"/>
      <c r="I439" s="443"/>
      <c r="J439" s="443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21">
        <f t="shared" si="67"/>
        <v>0</v>
      </c>
      <c r="V439" s="128">
        <f t="shared" si="67"/>
        <v>0</v>
      </c>
      <c r="W439" s="123">
        <f>SUM(U439:V439)</f>
        <v>0</v>
      </c>
    </row>
    <row r="440" spans="2:25" ht="18" customHeight="1" thickBot="1" x14ac:dyDescent="0.3">
      <c r="B440" s="343" t="e">
        <f>IF($A$422="",0,VLOOKUP($A$422,$C$1509:$M$2398,10,FALSE))</f>
        <v>#N/A</v>
      </c>
      <c r="C440" s="312" t="e">
        <f>IF($A$422="",0,VLOOKUP($A$422,$R$1509:$AC$2407,10,FALSE))</f>
        <v>#N/A</v>
      </c>
      <c r="D440" s="80" t="e">
        <f>SUM(B440:C440)</f>
        <v>#N/A</v>
      </c>
      <c r="E440" s="891" t="s">
        <v>886</v>
      </c>
      <c r="F440" s="891"/>
      <c r="G440" s="305"/>
      <c r="H440" s="304"/>
      <c r="I440" s="443"/>
      <c r="J440" s="443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21">
        <f t="shared" si="67"/>
        <v>0</v>
      </c>
      <c r="V440" s="128">
        <f t="shared" si="67"/>
        <v>0</v>
      </c>
      <c r="W440" s="123">
        <f>SUM(U440:V440)</f>
        <v>0</v>
      </c>
    </row>
    <row r="441" spans="2:25" ht="18" customHeight="1" thickBot="1" x14ac:dyDescent="0.3">
      <c r="B441" s="345" t="e">
        <f>IF($A$422="",0,VLOOKUP($A$422,$C$1509:$M$2398,11,FALSE))</f>
        <v>#N/A</v>
      </c>
      <c r="C441" s="346" t="e">
        <f>IF($A$422="",0,VLOOKUP($A$422,$R$1509:$AC$2407,11,FALSE))</f>
        <v>#N/A</v>
      </c>
      <c r="D441" s="90" t="e">
        <f>SUM(B441:C441)</f>
        <v>#N/A</v>
      </c>
      <c r="E441" s="946" t="s">
        <v>887</v>
      </c>
      <c r="F441" s="946"/>
      <c r="G441" s="445"/>
      <c r="H441" s="446"/>
      <c r="I441" s="447"/>
      <c r="J441" s="447"/>
      <c r="K441" s="287"/>
      <c r="L441" s="287"/>
      <c r="M441" s="287"/>
      <c r="N441" s="287"/>
      <c r="O441" s="287"/>
      <c r="P441" s="287"/>
      <c r="Q441" s="287"/>
      <c r="R441" s="287"/>
      <c r="S441" s="287"/>
      <c r="T441" s="287"/>
      <c r="U441" s="364">
        <f t="shared" si="67"/>
        <v>0</v>
      </c>
      <c r="V441" s="128">
        <f t="shared" si="67"/>
        <v>0</v>
      </c>
      <c r="W441" s="365">
        <f>SUM(U441:V441)</f>
        <v>0</v>
      </c>
    </row>
    <row r="442" spans="2:25" ht="21" customHeight="1" thickBot="1" x14ac:dyDescent="0.3">
      <c r="B442" s="91" t="e">
        <f>SUM(B437:B441)</f>
        <v>#N/A</v>
      </c>
      <c r="C442" s="92" t="e">
        <f>SUM(C437:C441)</f>
        <v>#N/A</v>
      </c>
      <c r="D442" s="93" t="e">
        <f>SUM(D437:D441)</f>
        <v>#N/A</v>
      </c>
      <c r="E442" s="951" t="s">
        <v>888</v>
      </c>
      <c r="F442" s="948"/>
      <c r="G442" s="82">
        <f>SUM(G437:G441)</f>
        <v>0</v>
      </c>
      <c r="H442" s="83">
        <f>SUM(H437:H441)</f>
        <v>0</v>
      </c>
      <c r="I442" s="1050"/>
      <c r="J442" s="1050"/>
      <c r="K442" s="83">
        <f t="shared" ref="K442:W442" si="68">SUM(K437:K441)</f>
        <v>0</v>
      </c>
      <c r="L442" s="83">
        <f t="shared" si="68"/>
        <v>0</v>
      </c>
      <c r="M442" s="83">
        <f t="shared" si="68"/>
        <v>0</v>
      </c>
      <c r="N442" s="83">
        <f t="shared" si="68"/>
        <v>0</v>
      </c>
      <c r="O442" s="83">
        <f t="shared" si="68"/>
        <v>0</v>
      </c>
      <c r="P442" s="83">
        <f t="shared" si="68"/>
        <v>0</v>
      </c>
      <c r="Q442" s="83">
        <f t="shared" si="68"/>
        <v>0</v>
      </c>
      <c r="R442" s="83">
        <f t="shared" si="68"/>
        <v>0</v>
      </c>
      <c r="S442" s="83">
        <f t="shared" si="68"/>
        <v>0</v>
      </c>
      <c r="T442" s="83">
        <f t="shared" si="68"/>
        <v>0</v>
      </c>
      <c r="U442" s="83">
        <f t="shared" si="68"/>
        <v>0</v>
      </c>
      <c r="V442" s="128">
        <f t="shared" si="68"/>
        <v>0</v>
      </c>
      <c r="W442" s="84">
        <f t="shared" si="68"/>
        <v>0</v>
      </c>
    </row>
    <row r="443" spans="2:25" ht="6.75" customHeight="1" x14ac:dyDescent="0.25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</row>
    <row r="444" spans="2:25" ht="14.25" customHeight="1" thickBot="1" x14ac:dyDescent="0.35">
      <c r="B444" s="112" t="s">
        <v>901</v>
      </c>
      <c r="C444" s="112"/>
      <c r="D444" s="112"/>
      <c r="E444" s="112"/>
      <c r="F444" s="112"/>
      <c r="G444" s="39"/>
      <c r="H444" s="39"/>
      <c r="I444" s="39"/>
      <c r="J444" s="39"/>
      <c r="K444" s="39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</row>
    <row r="445" spans="2:25" ht="21" customHeight="1" thickBot="1" x14ac:dyDescent="0.3">
      <c r="B445" s="1051" t="s">
        <v>902</v>
      </c>
      <c r="C445" s="1051"/>
      <c r="D445" s="114" t="e">
        <f>IF(D429=0,"",SUM(G429:H429)/D429*100)</f>
        <v>#N/A</v>
      </c>
      <c r="E445" s="113" t="s">
        <v>903</v>
      </c>
      <c r="F445" s="115" t="e">
        <f>IF(SUM(D430:D433)=0,"",(SUM(G430:H433)/SUM(D430:D433)*100))</f>
        <v>#N/A</v>
      </c>
      <c r="G445" s="39"/>
      <c r="H445" s="39"/>
      <c r="I445" s="39"/>
      <c r="J445" s="39"/>
      <c r="K445" s="39"/>
      <c r="L445" s="97" t="s">
        <v>835</v>
      </c>
      <c r="M445" s="59"/>
      <c r="N445" s="98"/>
      <c r="O445" s="1052"/>
      <c r="P445" s="1052"/>
      <c r="Q445" s="1052"/>
      <c r="R445" s="1052"/>
      <c r="S445" s="1052"/>
      <c r="T445" s="1052"/>
      <c r="U445" s="1052"/>
      <c r="V445" s="1052"/>
      <c r="W445" s="96"/>
    </row>
    <row r="446" spans="2:25" ht="11.25" customHeight="1" x14ac:dyDescent="0.25"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99"/>
      <c r="M446" s="98"/>
      <c r="N446" s="98"/>
      <c r="O446" s="1052"/>
      <c r="P446" s="1052"/>
      <c r="Q446" s="1052"/>
      <c r="R446" s="1052"/>
      <c r="S446" s="1052"/>
      <c r="T446" s="1052"/>
      <c r="U446" s="1052"/>
      <c r="V446" s="1052"/>
      <c r="W446" s="96"/>
    </row>
    <row r="447" spans="2:25" ht="15.75" customHeight="1" x14ac:dyDescent="0.25"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99"/>
      <c r="M447" s="98"/>
      <c r="N447" s="98"/>
      <c r="O447" s="1052"/>
      <c r="P447" s="1052"/>
      <c r="Q447" s="1052"/>
      <c r="R447" s="1052"/>
      <c r="S447" s="1052"/>
      <c r="T447" s="1052"/>
      <c r="U447" s="1052"/>
      <c r="V447" s="1052"/>
      <c r="W447" s="96"/>
    </row>
    <row r="448" spans="2:25" s="52" customFormat="1" ht="8.25" customHeight="1" x14ac:dyDescent="0.25"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100"/>
      <c r="M448" s="100"/>
      <c r="N448" s="100"/>
      <c r="O448" s="1052"/>
      <c r="P448" s="1052"/>
      <c r="Q448" s="1052"/>
      <c r="R448" s="1052"/>
      <c r="S448" s="1052"/>
      <c r="T448" s="1052"/>
      <c r="U448" s="1052"/>
      <c r="V448" s="1052"/>
      <c r="W448" s="96"/>
    </row>
    <row r="449" spans="1:24" s="52" customFormat="1" ht="8.25" customHeight="1" thickBot="1" x14ac:dyDescent="0.3"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100"/>
      <c r="M449" s="100"/>
      <c r="N449" s="100"/>
      <c r="O449" s="100"/>
      <c r="P449" s="100"/>
      <c r="Q449" s="101"/>
      <c r="R449" s="101"/>
      <c r="S449" s="101"/>
      <c r="T449" s="101"/>
      <c r="U449" s="101"/>
      <c r="V449" s="102"/>
      <c r="W449" s="96"/>
    </row>
    <row r="450" spans="1:24" ht="16.5" customHeight="1" thickBot="1" x14ac:dyDescent="0.3">
      <c r="A450" s="36"/>
      <c r="B450" s="60" t="s">
        <v>786</v>
      </c>
      <c r="C450" s="61"/>
      <c r="D450" s="61"/>
      <c r="E450" s="62"/>
      <c r="F450" s="62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1"/>
      <c r="V450" s="61"/>
      <c r="W450" s="64" t="s">
        <v>893</v>
      </c>
    </row>
    <row r="451" spans="1:24" ht="12.75" customHeight="1" x14ac:dyDescent="0.25">
      <c r="B451" s="864" t="s">
        <v>788</v>
      </c>
      <c r="C451" s="864"/>
      <c r="D451" s="864"/>
      <c r="E451" s="864"/>
      <c r="F451" s="864"/>
      <c r="G451" s="864"/>
      <c r="H451" s="864"/>
      <c r="I451" s="864"/>
      <c r="J451" s="864"/>
      <c r="K451" s="864"/>
      <c r="L451" s="864"/>
      <c r="M451" s="864"/>
      <c r="N451" s="864"/>
      <c r="O451" s="864"/>
      <c r="P451" s="864"/>
      <c r="Q451" s="864"/>
      <c r="R451" s="864"/>
      <c r="S451" s="864"/>
      <c r="T451" s="864"/>
      <c r="U451" s="864"/>
      <c r="V451" s="864"/>
      <c r="W451" s="864"/>
    </row>
    <row r="452" spans="1:24" ht="12.75" customHeight="1" thickBot="1" x14ac:dyDescent="0.3">
      <c r="B452" s="866" t="s">
        <v>894</v>
      </c>
      <c r="C452" s="866"/>
      <c r="D452" s="866"/>
      <c r="E452" s="866"/>
      <c r="F452" s="866"/>
      <c r="G452" s="866"/>
      <c r="H452" s="866"/>
      <c r="I452" s="866"/>
      <c r="J452" s="866"/>
      <c r="K452" s="866"/>
      <c r="L452" s="866"/>
      <c r="M452" s="866"/>
      <c r="N452" s="866"/>
      <c r="O452" s="865"/>
      <c r="P452" s="865"/>
      <c r="Q452" s="865"/>
      <c r="R452" s="865"/>
      <c r="S452" s="865"/>
      <c r="T452" s="865"/>
      <c r="U452" s="865"/>
      <c r="V452" s="865"/>
      <c r="W452" s="865"/>
    </row>
    <row r="453" spans="1:24" s="41" customFormat="1" ht="17.25" customHeight="1" x14ac:dyDescent="0.2">
      <c r="B453" s="904" t="s">
        <v>790</v>
      </c>
      <c r="C453" s="904"/>
      <c r="D453" s="1072">
        <f>IF(F454=0,"",$D$5)</f>
        <v>0</v>
      </c>
      <c r="E453" s="1072"/>
      <c r="F453" s="1072"/>
      <c r="G453" s="1072"/>
      <c r="H453" s="1073"/>
      <c r="I453" s="903"/>
      <c r="J453" s="903"/>
      <c r="K453" s="903"/>
      <c r="L453" s="903"/>
      <c r="M453" s="903"/>
      <c r="N453" s="904"/>
      <c r="O453" s="886" t="s">
        <v>792</v>
      </c>
      <c r="P453" s="887"/>
      <c r="Q453" s="887"/>
      <c r="R453" s="887"/>
      <c r="S453" s="887"/>
      <c r="T453" s="905" t="str">
        <f>IF(Menu!E23="","",Menu!E23)</f>
        <v/>
      </c>
      <c r="U453" s="905"/>
      <c r="V453" s="905"/>
      <c r="W453" s="906"/>
    </row>
    <row r="454" spans="1:24" s="41" customFormat="1" ht="17.25" customHeight="1" thickBot="1" x14ac:dyDescent="0.25">
      <c r="A454" s="41" t="str">
        <f>IF(F454=0,"",$D$453&amp;" "&amp;$F$454)</f>
        <v xml:space="preserve">0 </v>
      </c>
      <c r="B454" s="911" t="s">
        <v>793</v>
      </c>
      <c r="C454" s="911"/>
      <c r="D454" s="911"/>
      <c r="E454" s="911"/>
      <c r="F454" s="912" t="str">
        <f>+Menu!B23</f>
        <v/>
      </c>
      <c r="G454" s="912"/>
      <c r="H454" s="912"/>
      <c r="I454" s="1070" t="s">
        <v>791</v>
      </c>
      <c r="J454" s="1070"/>
      <c r="K454" s="1070"/>
      <c r="L454" s="1070"/>
      <c r="M454" s="1070"/>
      <c r="N454" s="1071"/>
      <c r="O454" s="306" t="s">
        <v>973</v>
      </c>
      <c r="P454" s="67"/>
      <c r="Q454" s="67"/>
      <c r="R454" s="68"/>
      <c r="S454" s="68"/>
      <c r="T454" s="68"/>
      <c r="U454" s="68"/>
      <c r="V454" s="68"/>
      <c r="W454" s="69"/>
    </row>
    <row r="455" spans="1:24" s="41" customFormat="1" ht="17.25" customHeight="1" thickBot="1" x14ac:dyDescent="0.25">
      <c r="B455" s="103" t="s">
        <v>795</v>
      </c>
      <c r="C455" s="71"/>
      <c r="D455" s="71"/>
      <c r="E455" s="71"/>
      <c r="F455" s="71"/>
      <c r="G455" s="71"/>
      <c r="H455" s="104"/>
      <c r="I455" s="105" t="str">
        <f>+I7</f>
        <v>2nd</v>
      </c>
      <c r="J455" s="914" t="s">
        <v>866</v>
      </c>
      <c r="K455" s="914"/>
      <c r="L455" s="105">
        <f>+L7</f>
        <v>2022</v>
      </c>
      <c r="M455" s="915" t="s">
        <v>6</v>
      </c>
      <c r="N455" s="916"/>
      <c r="O455" s="920">
        <f>+Menu!F23</f>
        <v>0</v>
      </c>
      <c r="P455" s="921"/>
      <c r="Q455" s="921"/>
      <c r="R455" s="921"/>
      <c r="S455" s="921"/>
      <c r="T455" s="921"/>
      <c r="U455" s="921"/>
      <c r="V455" s="921"/>
      <c r="W455" s="913"/>
    </row>
    <row r="456" spans="1:24" s="41" customFormat="1" ht="17.25" customHeight="1" x14ac:dyDescent="0.2">
      <c r="B456" s="1064">
        <f>+Menu!D23</f>
        <v>0</v>
      </c>
      <c r="C456" s="921"/>
      <c r="D456" s="921"/>
      <c r="E456" s="921"/>
      <c r="F456" s="921"/>
      <c r="G456" s="921"/>
      <c r="H456" s="912"/>
      <c r="I456" s="926"/>
      <c r="J456" s="926"/>
      <c r="K456" s="926"/>
      <c r="L456" s="926"/>
      <c r="M456" s="926"/>
      <c r="N456" s="911"/>
      <c r="O456" s="920">
        <f>+Menu!G23</f>
        <v>0</v>
      </c>
      <c r="P456" s="921"/>
      <c r="Q456" s="921"/>
      <c r="R456" s="921"/>
      <c r="S456" s="921"/>
      <c r="T456" s="921"/>
      <c r="U456" s="921"/>
      <c r="V456" s="921"/>
      <c r="W456" s="913"/>
    </row>
    <row r="457" spans="1:24" s="41" customFormat="1" ht="17.25" customHeight="1" thickBot="1" x14ac:dyDescent="0.25">
      <c r="B457" s="1065"/>
      <c r="C457" s="1066"/>
      <c r="D457" s="1066"/>
      <c r="E457" s="1066"/>
      <c r="F457" s="1066"/>
      <c r="G457" s="1066"/>
      <c r="H457" s="1067"/>
      <c r="I457" s="928"/>
      <c r="J457" s="928"/>
      <c r="K457" s="928"/>
      <c r="L457" s="928"/>
      <c r="M457" s="1068"/>
      <c r="N457" s="1069"/>
      <c r="O457" s="907"/>
      <c r="P457" s="908"/>
      <c r="Q457" s="908"/>
      <c r="R457" s="908"/>
      <c r="S457" s="908"/>
      <c r="T457" s="908"/>
      <c r="U457" s="908"/>
      <c r="V457" s="908"/>
      <c r="W457" s="909"/>
      <c r="X457" s="73"/>
    </row>
    <row r="458" spans="1:24" ht="6.75" customHeight="1" thickBot="1" x14ac:dyDescent="0.3"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61"/>
      <c r="U458" s="61"/>
      <c r="V458" s="61"/>
      <c r="W458" s="61"/>
    </row>
    <row r="459" spans="1:24" ht="39" customHeight="1" thickBot="1" x14ac:dyDescent="0.3">
      <c r="B459" s="1060" t="s">
        <v>895</v>
      </c>
      <c r="C459" s="1060"/>
      <c r="D459" s="1060"/>
      <c r="E459" s="1061" t="s">
        <v>870</v>
      </c>
      <c r="F459" s="1061"/>
      <c r="G459" s="1062" t="s">
        <v>896</v>
      </c>
      <c r="H459" s="1062"/>
      <c r="I459" s="1057" t="s">
        <v>897</v>
      </c>
      <c r="J459" s="1057"/>
      <c r="K459" s="1057" t="s">
        <v>871</v>
      </c>
      <c r="L459" s="1057"/>
      <c r="M459" s="1063" t="s">
        <v>898</v>
      </c>
      <c r="N459" s="1063"/>
      <c r="O459" s="1057" t="s">
        <v>899</v>
      </c>
      <c r="P459" s="1057"/>
      <c r="Q459" s="1057" t="s">
        <v>872</v>
      </c>
      <c r="R459" s="1057"/>
      <c r="S459" s="1057" t="s">
        <v>873</v>
      </c>
      <c r="T459" s="1057"/>
      <c r="U459" s="1058" t="s">
        <v>900</v>
      </c>
      <c r="V459" s="1058"/>
      <c r="W459" s="1058"/>
    </row>
    <row r="460" spans="1:24" ht="25.5" customHeight="1" thickBot="1" x14ac:dyDescent="0.3">
      <c r="B460" s="75" t="s">
        <v>823</v>
      </c>
      <c r="C460" s="76" t="s">
        <v>824</v>
      </c>
      <c r="D460" s="77" t="s">
        <v>874</v>
      </c>
      <c r="E460" s="954" t="s">
        <v>875</v>
      </c>
      <c r="F460" s="976"/>
      <c r="G460" s="130" t="s">
        <v>823</v>
      </c>
      <c r="H460" s="131" t="s">
        <v>824</v>
      </c>
      <c r="I460" s="131" t="s">
        <v>823</v>
      </c>
      <c r="J460" s="131" t="s">
        <v>824</v>
      </c>
      <c r="K460" s="131" t="s">
        <v>823</v>
      </c>
      <c r="L460" s="131" t="s">
        <v>824</v>
      </c>
      <c r="M460" s="131" t="s">
        <v>823</v>
      </c>
      <c r="N460" s="131" t="s">
        <v>824</v>
      </c>
      <c r="O460" s="131" t="s">
        <v>823</v>
      </c>
      <c r="P460" s="131" t="s">
        <v>824</v>
      </c>
      <c r="Q460" s="131" t="s">
        <v>823</v>
      </c>
      <c r="R460" s="131" t="s">
        <v>824</v>
      </c>
      <c r="S460" s="131" t="s">
        <v>823</v>
      </c>
      <c r="T460" s="131" t="s">
        <v>824</v>
      </c>
      <c r="U460" s="131" t="s">
        <v>823</v>
      </c>
      <c r="V460" s="131" t="s">
        <v>824</v>
      </c>
      <c r="W460" s="132" t="s">
        <v>825</v>
      </c>
    </row>
    <row r="461" spans="1:24" ht="18" customHeight="1" thickBot="1" x14ac:dyDescent="0.3">
      <c r="B461" s="341" t="e">
        <f>IF($A$454="",0,VLOOKUP($A$454,$C$1509:$M$2398,2,FALSE))</f>
        <v>#N/A</v>
      </c>
      <c r="C461" s="342" t="e">
        <f>IF($A$454="",0,VLOOKUP($A$454,$R$1509:$AC$2407,2,FALSE))</f>
        <v>#N/A</v>
      </c>
      <c r="D461" s="78" t="e">
        <f>SUM(B461:C461)</f>
        <v>#N/A</v>
      </c>
      <c r="E461" s="933" t="s">
        <v>876</v>
      </c>
      <c r="F461" s="934"/>
      <c r="G461" s="288"/>
      <c r="H461" s="283"/>
      <c r="I461" s="289"/>
      <c r="J461" s="283"/>
      <c r="K461" s="283"/>
      <c r="L461" s="283"/>
      <c r="M461" s="444"/>
      <c r="N461" s="444"/>
      <c r="O461" s="283"/>
      <c r="P461" s="283"/>
      <c r="Q461" s="283"/>
      <c r="R461" s="283"/>
      <c r="S461" s="283"/>
      <c r="T461" s="283"/>
      <c r="U461" s="128">
        <f t="shared" ref="U461:V465" si="69">+G461+I461+K461+M461+O461+Q461+S461</f>
        <v>0</v>
      </c>
      <c r="V461" s="128">
        <f t="shared" si="69"/>
        <v>0</v>
      </c>
      <c r="W461" s="122">
        <f>SUM(U461:V461)</f>
        <v>0</v>
      </c>
    </row>
    <row r="462" spans="1:24" ht="18" customHeight="1" thickBot="1" x14ac:dyDescent="0.3">
      <c r="B462" s="343" t="e">
        <f>IF($A$454="",0,VLOOKUP($A$454,$C$1509:$M$2398,3,FALSE))</f>
        <v>#N/A</v>
      </c>
      <c r="C462" s="312" t="e">
        <f>IF($A$454="",0,VLOOKUP($A$454,$R$1509:$AC$2407,3,FALSE))</f>
        <v>#N/A</v>
      </c>
      <c r="D462" s="80" t="e">
        <f>SUM(B462:C462)</f>
        <v>#N/A</v>
      </c>
      <c r="E462" s="944" t="s">
        <v>877</v>
      </c>
      <c r="F462" s="891"/>
      <c r="G462" s="305"/>
      <c r="H462" s="304"/>
      <c r="I462" s="107"/>
      <c r="J462" s="107"/>
      <c r="K462" s="107"/>
      <c r="L462" s="107"/>
      <c r="M462" s="443"/>
      <c r="N462" s="443"/>
      <c r="O462" s="107"/>
      <c r="P462" s="107"/>
      <c r="Q462" s="107"/>
      <c r="R462" s="107"/>
      <c r="S462" s="107"/>
      <c r="T462" s="107"/>
      <c r="U462" s="121">
        <f t="shared" si="69"/>
        <v>0</v>
      </c>
      <c r="V462" s="128">
        <f t="shared" si="69"/>
        <v>0</v>
      </c>
      <c r="W462" s="123">
        <f>SUM(U462:V462)</f>
        <v>0</v>
      </c>
    </row>
    <row r="463" spans="1:24" ht="18" customHeight="1" thickBot="1" x14ac:dyDescent="0.3">
      <c r="B463" s="343" t="e">
        <f>IF($A$454="",0,VLOOKUP($A$454,$C$1509:$M$2398,4,FALSE))</f>
        <v>#N/A</v>
      </c>
      <c r="C463" s="312" t="e">
        <f>IF($A$454="",0,VLOOKUP($A$454,$R$1509:$AC$2407,4,FALSE))</f>
        <v>#N/A</v>
      </c>
      <c r="D463" s="80" t="e">
        <f>SUM(B463:C463)</f>
        <v>#N/A</v>
      </c>
      <c r="E463" s="944" t="s">
        <v>878</v>
      </c>
      <c r="F463" s="891"/>
      <c r="G463" s="305"/>
      <c r="H463" s="304"/>
      <c r="I463" s="107"/>
      <c r="J463" s="107"/>
      <c r="K463" s="107"/>
      <c r="L463" s="107"/>
      <c r="M463" s="443"/>
      <c r="N463" s="443"/>
      <c r="O463" s="107"/>
      <c r="P463" s="107"/>
      <c r="Q463" s="107"/>
      <c r="R463" s="107"/>
      <c r="S463" s="107"/>
      <c r="T463" s="107"/>
      <c r="U463" s="121">
        <f t="shared" si="69"/>
        <v>0</v>
      </c>
      <c r="V463" s="128">
        <f t="shared" si="69"/>
        <v>0</v>
      </c>
      <c r="W463" s="123">
        <f>SUM(U463:V463)</f>
        <v>0</v>
      </c>
    </row>
    <row r="464" spans="1:24" ht="18" customHeight="1" thickBot="1" x14ac:dyDescent="0.3">
      <c r="B464" s="343" t="e">
        <f>IF($A$454="",0,VLOOKUP($A$454,$C$1509:$M$2398,5,FALSE))</f>
        <v>#N/A</v>
      </c>
      <c r="C464" s="312" t="e">
        <f>IF($A$454="",0,VLOOKUP($A$454,$R$1509:$AC$2407,5,FALSE))</f>
        <v>#N/A</v>
      </c>
      <c r="D464" s="80" t="e">
        <f>SUM(B464:C464)</f>
        <v>#N/A</v>
      </c>
      <c r="E464" s="944" t="s">
        <v>879</v>
      </c>
      <c r="F464" s="891"/>
      <c r="G464" s="305"/>
      <c r="H464" s="304"/>
      <c r="I464" s="360"/>
      <c r="J464" s="107"/>
      <c r="K464" s="107"/>
      <c r="L464" s="107"/>
      <c r="M464" s="443"/>
      <c r="N464" s="443"/>
      <c r="O464" s="107"/>
      <c r="P464" s="107"/>
      <c r="Q464" s="107"/>
      <c r="R464" s="107"/>
      <c r="S464" s="107"/>
      <c r="T464" s="107"/>
      <c r="U464" s="121">
        <f t="shared" si="69"/>
        <v>0</v>
      </c>
      <c r="V464" s="128">
        <f t="shared" si="69"/>
        <v>0</v>
      </c>
      <c r="W464" s="123">
        <f>SUM(U464:V464)</f>
        <v>0</v>
      </c>
    </row>
    <row r="465" spans="2:25" ht="18" customHeight="1" thickBot="1" x14ac:dyDescent="0.3">
      <c r="B465" s="345" t="e">
        <f>IF($A$454="",0,VLOOKUP($A$454,$C$1509:$M$2398,6,FALSE))</f>
        <v>#N/A</v>
      </c>
      <c r="C465" s="346" t="e">
        <f>IF($A$454="",0,VLOOKUP($A$454,$R$1509:$AC$2407,6,FALSE))</f>
        <v>#N/A</v>
      </c>
      <c r="D465" s="81" t="e">
        <f>SUM(B465:C465)</f>
        <v>#N/A</v>
      </c>
      <c r="E465" s="945" t="s">
        <v>880</v>
      </c>
      <c r="F465" s="946"/>
      <c r="G465" s="445"/>
      <c r="H465" s="446"/>
      <c r="I465" s="287"/>
      <c r="J465" s="287"/>
      <c r="K465" s="287"/>
      <c r="L465" s="287"/>
      <c r="M465" s="447"/>
      <c r="N465" s="447"/>
      <c r="O465" s="287"/>
      <c r="P465" s="287"/>
      <c r="Q465" s="287"/>
      <c r="R465" s="287"/>
      <c r="S465" s="287"/>
      <c r="T465" s="287"/>
      <c r="U465" s="364">
        <f t="shared" si="69"/>
        <v>0</v>
      </c>
      <c r="V465" s="128">
        <f t="shared" si="69"/>
        <v>0</v>
      </c>
      <c r="W465" s="365">
        <f>SUM(U465:V465)</f>
        <v>0</v>
      </c>
    </row>
    <row r="466" spans="2:25" ht="21" customHeight="1" thickBot="1" x14ac:dyDescent="0.3">
      <c r="B466" s="82" t="e">
        <f>SUM(B461:B465)</f>
        <v>#N/A</v>
      </c>
      <c r="C466" s="83" t="e">
        <f>SUM(C461:C465)</f>
        <v>#N/A</v>
      </c>
      <c r="D466" s="84" t="e">
        <f>SUM(D461:D465)</f>
        <v>#N/A</v>
      </c>
      <c r="E466" s="947" t="s">
        <v>881</v>
      </c>
      <c r="F466" s="948"/>
      <c r="G466" s="82">
        <f t="shared" ref="G466:L466" si="70">SUM(G461:G465)</f>
        <v>0</v>
      </c>
      <c r="H466" s="83">
        <f t="shared" si="70"/>
        <v>0</v>
      </c>
      <c r="I466" s="83">
        <f t="shared" si="70"/>
        <v>0</v>
      </c>
      <c r="J466" s="83">
        <f t="shared" si="70"/>
        <v>0</v>
      </c>
      <c r="K466" s="83">
        <f t="shared" si="70"/>
        <v>0</v>
      </c>
      <c r="L466" s="83">
        <f t="shared" si="70"/>
        <v>0</v>
      </c>
      <c r="M466" s="1050"/>
      <c r="N466" s="1050"/>
      <c r="O466" s="83">
        <f t="shared" ref="O466:T466" si="71">SUM(O461:O465)</f>
        <v>0</v>
      </c>
      <c r="P466" s="83">
        <f t="shared" si="71"/>
        <v>0</v>
      </c>
      <c r="Q466" s="83">
        <f t="shared" si="71"/>
        <v>0</v>
      </c>
      <c r="R466" s="83">
        <f t="shared" si="71"/>
        <v>0</v>
      </c>
      <c r="S466" s="83">
        <f t="shared" si="71"/>
        <v>0</v>
      </c>
      <c r="T466" s="83">
        <f t="shared" si="71"/>
        <v>0</v>
      </c>
      <c r="U466" s="83">
        <f>SUM(U461:U465)</f>
        <v>0</v>
      </c>
      <c r="V466" s="128">
        <f>SUM(V461:V465)</f>
        <v>0</v>
      </c>
      <c r="W466" s="84">
        <f>SUM(W461:W465)</f>
        <v>0</v>
      </c>
      <c r="Y466" s="87"/>
    </row>
    <row r="467" spans="2:25" ht="6.75" customHeight="1" thickBot="1" x14ac:dyDescent="0.3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</row>
    <row r="468" spans="2:25" ht="25.5" customHeight="1" thickBot="1" x14ac:dyDescent="0.3">
      <c r="B468" s="75" t="s">
        <v>823</v>
      </c>
      <c r="C468" s="76" t="s">
        <v>824</v>
      </c>
      <c r="D468" s="77" t="s">
        <v>874</v>
      </c>
      <c r="E468" s="949" t="s">
        <v>882</v>
      </c>
      <c r="F468" s="949"/>
      <c r="G468" s="108" t="s">
        <v>823</v>
      </c>
      <c r="H468" s="109" t="s">
        <v>824</v>
      </c>
      <c r="I468" s="109" t="s">
        <v>823</v>
      </c>
      <c r="J468" s="109" t="s">
        <v>824</v>
      </c>
      <c r="K468" s="109" t="s">
        <v>823</v>
      </c>
      <c r="L468" s="109" t="s">
        <v>824</v>
      </c>
      <c r="M468" s="109" t="s">
        <v>823</v>
      </c>
      <c r="N468" s="109" t="s">
        <v>824</v>
      </c>
      <c r="O468" s="109" t="s">
        <v>823</v>
      </c>
      <c r="P468" s="109" t="s">
        <v>824</v>
      </c>
      <c r="Q468" s="109" t="s">
        <v>823</v>
      </c>
      <c r="R468" s="109" t="s">
        <v>824</v>
      </c>
      <c r="S468" s="109" t="s">
        <v>823</v>
      </c>
      <c r="T468" s="109" t="s">
        <v>824</v>
      </c>
      <c r="U468" s="109" t="s">
        <v>823</v>
      </c>
      <c r="V468" s="109" t="s">
        <v>824</v>
      </c>
      <c r="W468" s="110" t="s">
        <v>825</v>
      </c>
    </row>
    <row r="469" spans="2:25" ht="18" customHeight="1" thickBot="1" x14ac:dyDescent="0.3">
      <c r="B469" s="341" t="e">
        <f>IF($A$454="",0,VLOOKUP($A$454,$C$1509:$M$2398,7,FALSE))</f>
        <v>#N/A</v>
      </c>
      <c r="C469" s="342" t="e">
        <f>IF($A$454="",0,VLOOKUP($A$454,$R$1509:$AC$2407,7,FALSE))</f>
        <v>#N/A</v>
      </c>
      <c r="D469" s="88" t="e">
        <f>SUM(B469:C469)</f>
        <v>#N/A</v>
      </c>
      <c r="E469" s="934" t="s">
        <v>883</v>
      </c>
      <c r="F469" s="934"/>
      <c r="G469" s="449"/>
      <c r="H469" s="450"/>
      <c r="I469" s="444"/>
      <c r="J469" s="444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128">
        <f t="shared" ref="U469:V473" si="72">+G469+I469+K469+M469+O469+Q469+S469</f>
        <v>0</v>
      </c>
      <c r="V469" s="128">
        <f t="shared" si="72"/>
        <v>0</v>
      </c>
      <c r="W469" s="122">
        <f>SUM(U469:V469)</f>
        <v>0</v>
      </c>
    </row>
    <row r="470" spans="2:25" ht="18" customHeight="1" thickBot="1" x14ac:dyDescent="0.3">
      <c r="B470" s="343" t="e">
        <f>IF($A$454="",0,VLOOKUP($A$454,$C$1509:$M$2398,8,FALSE))</f>
        <v>#N/A</v>
      </c>
      <c r="C470" s="312" t="e">
        <f>IF($A$454="",0,VLOOKUP($A$454,$R$1509:$AC$2407,8,FALSE))</f>
        <v>#N/A</v>
      </c>
      <c r="D470" s="80" t="e">
        <f>SUM(B470:C470)</f>
        <v>#N/A</v>
      </c>
      <c r="E470" s="891" t="s">
        <v>884</v>
      </c>
      <c r="F470" s="891"/>
      <c r="G470" s="305"/>
      <c r="H470" s="304"/>
      <c r="I470" s="443"/>
      <c r="J470" s="443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21">
        <f t="shared" si="72"/>
        <v>0</v>
      </c>
      <c r="V470" s="128">
        <f t="shared" si="72"/>
        <v>0</v>
      </c>
      <c r="W470" s="123">
        <f>SUM(U470:V470)</f>
        <v>0</v>
      </c>
    </row>
    <row r="471" spans="2:25" ht="18" customHeight="1" thickBot="1" x14ac:dyDescent="0.3">
      <c r="B471" s="343" t="e">
        <f>IF($A$454="",0,VLOOKUP($A$454,$C$1509:$M$2398,9,FALSE))</f>
        <v>#N/A</v>
      </c>
      <c r="C471" s="312" t="e">
        <f>IF($A$454="",0,VLOOKUP($A$454,$R$1509:$AC$2407,9,FALSE))</f>
        <v>#N/A</v>
      </c>
      <c r="D471" s="80" t="e">
        <f>SUM(B471:C471)</f>
        <v>#N/A</v>
      </c>
      <c r="E471" s="891" t="s">
        <v>885</v>
      </c>
      <c r="F471" s="891"/>
      <c r="G471" s="305"/>
      <c r="H471" s="304"/>
      <c r="I471" s="443"/>
      <c r="J471" s="443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21">
        <f t="shared" si="72"/>
        <v>0</v>
      </c>
      <c r="V471" s="128">
        <f t="shared" si="72"/>
        <v>0</v>
      </c>
      <c r="W471" s="123">
        <f>SUM(U471:V471)</f>
        <v>0</v>
      </c>
    </row>
    <row r="472" spans="2:25" ht="18" customHeight="1" thickBot="1" x14ac:dyDescent="0.3">
      <c r="B472" s="343" t="e">
        <f>IF($A$454="",0,VLOOKUP($A$454,$C$1509:$M$2398,10,FALSE))</f>
        <v>#N/A</v>
      </c>
      <c r="C472" s="312" t="e">
        <f>IF($A$454="",0,VLOOKUP($A$454,$R$1509:$AC$2407,10,FALSE))</f>
        <v>#N/A</v>
      </c>
      <c r="D472" s="80" t="e">
        <f>SUM(B472:C472)</f>
        <v>#N/A</v>
      </c>
      <c r="E472" s="891" t="s">
        <v>886</v>
      </c>
      <c r="F472" s="891"/>
      <c r="G472" s="305"/>
      <c r="H472" s="304"/>
      <c r="I472" s="443"/>
      <c r="J472" s="443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21">
        <f t="shared" si="72"/>
        <v>0</v>
      </c>
      <c r="V472" s="128">
        <f t="shared" si="72"/>
        <v>0</v>
      </c>
      <c r="W472" s="123">
        <f>SUM(U472:V472)</f>
        <v>0</v>
      </c>
    </row>
    <row r="473" spans="2:25" ht="18" customHeight="1" thickBot="1" x14ac:dyDescent="0.3">
      <c r="B473" s="345" t="e">
        <f>IF($A$454="",0,VLOOKUP($A$454,$C$1509:$M$2398,11,FALSE))</f>
        <v>#N/A</v>
      </c>
      <c r="C473" s="346" t="e">
        <f>IF($A$454="",0,VLOOKUP($A$454,$R$1509:$AC$2407,11,FALSE))</f>
        <v>#N/A</v>
      </c>
      <c r="D473" s="90" t="e">
        <f>SUM(B473:C473)</f>
        <v>#N/A</v>
      </c>
      <c r="E473" s="946" t="s">
        <v>887</v>
      </c>
      <c r="F473" s="946"/>
      <c r="G473" s="445"/>
      <c r="H473" s="446"/>
      <c r="I473" s="447"/>
      <c r="J473" s="447"/>
      <c r="K473" s="287"/>
      <c r="L473" s="287"/>
      <c r="M473" s="287"/>
      <c r="N473" s="287"/>
      <c r="O473" s="287"/>
      <c r="P473" s="287"/>
      <c r="Q473" s="287"/>
      <c r="R473" s="287"/>
      <c r="S473" s="287"/>
      <c r="T473" s="287"/>
      <c r="U473" s="364">
        <f t="shared" si="72"/>
        <v>0</v>
      </c>
      <c r="V473" s="128">
        <f t="shared" si="72"/>
        <v>0</v>
      </c>
      <c r="W473" s="365">
        <f>SUM(U473:V473)</f>
        <v>0</v>
      </c>
    </row>
    <row r="474" spans="2:25" ht="21" customHeight="1" thickBot="1" x14ac:dyDescent="0.3">
      <c r="B474" s="91" t="e">
        <f>SUM(B469:B473)</f>
        <v>#N/A</v>
      </c>
      <c r="C474" s="92" t="e">
        <f>SUM(C469:C473)</f>
        <v>#N/A</v>
      </c>
      <c r="D474" s="93" t="e">
        <f>SUM(D469:D473)</f>
        <v>#N/A</v>
      </c>
      <c r="E474" s="951" t="s">
        <v>888</v>
      </c>
      <c r="F474" s="948"/>
      <c r="G474" s="82">
        <f>SUM(G469:G473)</f>
        <v>0</v>
      </c>
      <c r="H474" s="83">
        <f>SUM(H469:H473)</f>
        <v>0</v>
      </c>
      <c r="I474" s="1050"/>
      <c r="J474" s="1050"/>
      <c r="K474" s="83">
        <f t="shared" ref="K474:W474" si="73">SUM(K469:K473)</f>
        <v>0</v>
      </c>
      <c r="L474" s="83">
        <f t="shared" si="73"/>
        <v>0</v>
      </c>
      <c r="M474" s="83">
        <f t="shared" si="73"/>
        <v>0</v>
      </c>
      <c r="N474" s="83">
        <f t="shared" si="73"/>
        <v>0</v>
      </c>
      <c r="O474" s="83">
        <f t="shared" si="73"/>
        <v>0</v>
      </c>
      <c r="P474" s="83">
        <f t="shared" si="73"/>
        <v>0</v>
      </c>
      <c r="Q474" s="83">
        <f t="shared" si="73"/>
        <v>0</v>
      </c>
      <c r="R474" s="83">
        <f t="shared" si="73"/>
        <v>0</v>
      </c>
      <c r="S474" s="83">
        <f t="shared" si="73"/>
        <v>0</v>
      </c>
      <c r="T474" s="83">
        <f t="shared" si="73"/>
        <v>0</v>
      </c>
      <c r="U474" s="83">
        <f t="shared" si="73"/>
        <v>0</v>
      </c>
      <c r="V474" s="128">
        <f t="shared" si="73"/>
        <v>0</v>
      </c>
      <c r="W474" s="84">
        <f t="shared" si="73"/>
        <v>0</v>
      </c>
    </row>
    <row r="475" spans="2:25" ht="6.75" customHeight="1" x14ac:dyDescent="0.2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</row>
    <row r="476" spans="2:25" ht="14.25" customHeight="1" thickBot="1" x14ac:dyDescent="0.35">
      <c r="B476" s="112" t="s">
        <v>901</v>
      </c>
      <c r="C476" s="112"/>
      <c r="D476" s="112"/>
      <c r="E476" s="112"/>
      <c r="F476" s="112"/>
      <c r="G476" s="39"/>
      <c r="H476" s="39"/>
      <c r="I476" s="39"/>
      <c r="J476" s="39"/>
      <c r="K476" s="39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</row>
    <row r="477" spans="2:25" ht="21" customHeight="1" thickBot="1" x14ac:dyDescent="0.3">
      <c r="B477" s="1051" t="s">
        <v>902</v>
      </c>
      <c r="C477" s="1051"/>
      <c r="D477" s="114" t="e">
        <f>IF(D461=0,"",SUM(G461:H461)/D461*100)</f>
        <v>#N/A</v>
      </c>
      <c r="E477" s="113" t="s">
        <v>903</v>
      </c>
      <c r="F477" s="115" t="e">
        <f>IF(SUM(D462:D465)=0,"",(SUM(G462:H465)/SUM(D462:D465)*100))</f>
        <v>#N/A</v>
      </c>
      <c r="G477" s="39"/>
      <c r="H477" s="39"/>
      <c r="I477" s="39"/>
      <c r="J477" s="39"/>
      <c r="K477" s="39"/>
      <c r="L477" s="97" t="s">
        <v>835</v>
      </c>
      <c r="M477" s="59"/>
      <c r="N477" s="98"/>
      <c r="O477" s="1052"/>
      <c r="P477" s="1052"/>
      <c r="Q477" s="1052"/>
      <c r="R477" s="1052"/>
      <c r="S477" s="1052"/>
      <c r="T477" s="1052"/>
      <c r="U477" s="1052"/>
      <c r="V477" s="1052"/>
      <c r="W477" s="96"/>
    </row>
    <row r="478" spans="2:25" ht="11.25" customHeight="1" x14ac:dyDescent="0.25"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99"/>
      <c r="M478" s="98"/>
      <c r="N478" s="98"/>
      <c r="O478" s="1052"/>
      <c r="P478" s="1052"/>
      <c r="Q478" s="1052"/>
      <c r="R478" s="1052"/>
      <c r="S478" s="1052"/>
      <c r="T478" s="1052"/>
      <c r="U478" s="1052"/>
      <c r="V478" s="1052"/>
      <c r="W478" s="96"/>
    </row>
    <row r="479" spans="2:25" ht="15.75" customHeight="1" x14ac:dyDescent="0.25"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99"/>
      <c r="M479" s="98"/>
      <c r="N479" s="98"/>
      <c r="O479" s="1052"/>
      <c r="P479" s="1052"/>
      <c r="Q479" s="1052"/>
      <c r="R479" s="1052"/>
      <c r="S479" s="1052"/>
      <c r="T479" s="1052"/>
      <c r="U479" s="1052"/>
      <c r="V479" s="1052"/>
      <c r="W479" s="96"/>
    </row>
    <row r="480" spans="2:25" s="52" customFormat="1" ht="8.25" customHeight="1" x14ac:dyDescent="0.25"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100"/>
      <c r="M480" s="100"/>
      <c r="N480" s="100"/>
      <c r="O480" s="1052"/>
      <c r="P480" s="1052"/>
      <c r="Q480" s="1052"/>
      <c r="R480" s="1052"/>
      <c r="S480" s="1052"/>
      <c r="T480" s="1052"/>
      <c r="U480" s="1052"/>
      <c r="V480" s="1052"/>
      <c r="W480" s="96"/>
    </row>
    <row r="481" spans="1:24" s="52" customFormat="1" ht="8.25" customHeight="1" thickBot="1" x14ac:dyDescent="0.3"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100"/>
      <c r="M481" s="100"/>
      <c r="N481" s="100"/>
      <c r="O481" s="100"/>
      <c r="P481" s="100"/>
      <c r="Q481" s="101"/>
      <c r="R481" s="101"/>
      <c r="S481" s="101"/>
      <c r="T481" s="101"/>
      <c r="U481" s="101"/>
      <c r="V481" s="102"/>
      <c r="W481" s="96"/>
    </row>
    <row r="482" spans="1:24" ht="16.5" customHeight="1" thickBot="1" x14ac:dyDescent="0.3">
      <c r="A482" s="36"/>
      <c r="B482" s="60" t="s">
        <v>786</v>
      </c>
      <c r="C482" s="61"/>
      <c r="D482" s="61"/>
      <c r="E482" s="62"/>
      <c r="F482" s="62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1"/>
      <c r="V482" s="61"/>
      <c r="W482" s="64" t="s">
        <v>893</v>
      </c>
    </row>
    <row r="483" spans="1:24" ht="12.75" customHeight="1" x14ac:dyDescent="0.25">
      <c r="B483" s="864" t="s">
        <v>788</v>
      </c>
      <c r="C483" s="864"/>
      <c r="D483" s="864"/>
      <c r="E483" s="864"/>
      <c r="F483" s="864"/>
      <c r="G483" s="864"/>
      <c r="H483" s="864"/>
      <c r="I483" s="864"/>
      <c r="J483" s="864"/>
      <c r="K483" s="864"/>
      <c r="L483" s="864"/>
      <c r="M483" s="864"/>
      <c r="N483" s="864"/>
      <c r="O483" s="864"/>
      <c r="P483" s="864"/>
      <c r="Q483" s="864"/>
      <c r="R483" s="864"/>
      <c r="S483" s="864"/>
      <c r="T483" s="864"/>
      <c r="U483" s="864"/>
      <c r="V483" s="864"/>
      <c r="W483" s="864"/>
    </row>
    <row r="484" spans="1:24" ht="12.75" customHeight="1" thickBot="1" x14ac:dyDescent="0.3">
      <c r="B484" s="866" t="s">
        <v>894</v>
      </c>
      <c r="C484" s="866"/>
      <c r="D484" s="866"/>
      <c r="E484" s="866"/>
      <c r="F484" s="866"/>
      <c r="G484" s="866"/>
      <c r="H484" s="866"/>
      <c r="I484" s="866"/>
      <c r="J484" s="866"/>
      <c r="K484" s="866"/>
      <c r="L484" s="866"/>
      <c r="M484" s="866"/>
      <c r="N484" s="866"/>
      <c r="O484" s="865"/>
      <c r="P484" s="865"/>
      <c r="Q484" s="865"/>
      <c r="R484" s="865"/>
      <c r="S484" s="865"/>
      <c r="T484" s="865"/>
      <c r="U484" s="865"/>
      <c r="V484" s="865"/>
      <c r="W484" s="865"/>
    </row>
    <row r="485" spans="1:24" s="41" customFormat="1" ht="17.25" customHeight="1" x14ac:dyDescent="0.2">
      <c r="B485" s="904" t="s">
        <v>790</v>
      </c>
      <c r="C485" s="904"/>
      <c r="D485" s="1072">
        <f>IF(F486=0,"",$D$5)</f>
        <v>0</v>
      </c>
      <c r="E485" s="1072"/>
      <c r="F485" s="1072"/>
      <c r="G485" s="1072"/>
      <c r="H485" s="1073"/>
      <c r="I485" s="903"/>
      <c r="J485" s="903"/>
      <c r="K485" s="903"/>
      <c r="L485" s="903"/>
      <c r="M485" s="903"/>
      <c r="N485" s="904"/>
      <c r="O485" s="886" t="s">
        <v>792</v>
      </c>
      <c r="P485" s="887"/>
      <c r="Q485" s="887"/>
      <c r="R485" s="887"/>
      <c r="S485" s="887"/>
      <c r="T485" s="905" t="str">
        <f>IF(Menu!E24="","",Menu!E24)</f>
        <v/>
      </c>
      <c r="U485" s="905"/>
      <c r="V485" s="905"/>
      <c r="W485" s="906"/>
    </row>
    <row r="486" spans="1:24" s="41" customFormat="1" ht="17.25" customHeight="1" thickBot="1" x14ac:dyDescent="0.25">
      <c r="A486" s="41" t="str">
        <f>IF(F486=0,"",$D$485&amp;" "&amp;$F$486)</f>
        <v xml:space="preserve">0 </v>
      </c>
      <c r="B486" s="911" t="s">
        <v>793</v>
      </c>
      <c r="C486" s="911"/>
      <c r="D486" s="911"/>
      <c r="E486" s="911"/>
      <c r="F486" s="912" t="str">
        <f>+Menu!B24</f>
        <v/>
      </c>
      <c r="G486" s="912"/>
      <c r="H486" s="912"/>
      <c r="I486" s="1070" t="s">
        <v>791</v>
      </c>
      <c r="J486" s="1070"/>
      <c r="K486" s="1070"/>
      <c r="L486" s="1070"/>
      <c r="M486" s="1070"/>
      <c r="N486" s="1071"/>
      <c r="O486" s="306" t="s">
        <v>973</v>
      </c>
      <c r="P486" s="67"/>
      <c r="Q486" s="67"/>
      <c r="R486" s="68"/>
      <c r="S486" s="68"/>
      <c r="T486" s="68"/>
      <c r="U486" s="68"/>
      <c r="V486" s="68"/>
      <c r="W486" s="69"/>
    </row>
    <row r="487" spans="1:24" s="41" customFormat="1" ht="17.25" customHeight="1" thickBot="1" x14ac:dyDescent="0.25">
      <c r="B487" s="103" t="s">
        <v>795</v>
      </c>
      <c r="C487" s="71"/>
      <c r="D487" s="71"/>
      <c r="E487" s="71"/>
      <c r="F487" s="71"/>
      <c r="G487" s="71"/>
      <c r="H487" s="104"/>
      <c r="I487" s="105" t="str">
        <f>+I7</f>
        <v>2nd</v>
      </c>
      <c r="J487" s="914" t="s">
        <v>866</v>
      </c>
      <c r="K487" s="914"/>
      <c r="L487" s="105">
        <f>+L7</f>
        <v>2022</v>
      </c>
      <c r="M487" s="915" t="s">
        <v>6</v>
      </c>
      <c r="N487" s="916"/>
      <c r="O487" s="920">
        <f>+Menu!F24</f>
        <v>0</v>
      </c>
      <c r="P487" s="921"/>
      <c r="Q487" s="921"/>
      <c r="R487" s="921"/>
      <c r="S487" s="921"/>
      <c r="T487" s="921"/>
      <c r="U487" s="921"/>
      <c r="V487" s="921"/>
      <c r="W487" s="913"/>
    </row>
    <row r="488" spans="1:24" s="41" customFormat="1" ht="17.25" customHeight="1" x14ac:dyDescent="0.2">
      <c r="B488" s="1064">
        <f>+Menu!D24</f>
        <v>0</v>
      </c>
      <c r="C488" s="921"/>
      <c r="D488" s="921"/>
      <c r="E488" s="921"/>
      <c r="F488" s="921"/>
      <c r="G488" s="921"/>
      <c r="H488" s="912"/>
      <c r="I488" s="926"/>
      <c r="J488" s="926"/>
      <c r="K488" s="926"/>
      <c r="L488" s="926"/>
      <c r="M488" s="926"/>
      <c r="N488" s="911"/>
      <c r="O488" s="920">
        <f>+Menu!G24</f>
        <v>0</v>
      </c>
      <c r="P488" s="921"/>
      <c r="Q488" s="921"/>
      <c r="R488" s="921"/>
      <c r="S488" s="921"/>
      <c r="T488" s="921"/>
      <c r="U488" s="921"/>
      <c r="V488" s="921"/>
      <c r="W488" s="913"/>
    </row>
    <row r="489" spans="1:24" s="41" customFormat="1" ht="17.25" customHeight="1" thickBot="1" x14ac:dyDescent="0.25">
      <c r="B489" s="1065"/>
      <c r="C489" s="1066"/>
      <c r="D489" s="1066"/>
      <c r="E489" s="1066"/>
      <c r="F489" s="1066"/>
      <c r="G489" s="1066"/>
      <c r="H489" s="1067"/>
      <c r="I489" s="928"/>
      <c r="J489" s="928"/>
      <c r="K489" s="928"/>
      <c r="L489" s="928"/>
      <c r="M489" s="1068"/>
      <c r="N489" s="1069"/>
      <c r="O489" s="907"/>
      <c r="P489" s="908"/>
      <c r="Q489" s="908"/>
      <c r="R489" s="908"/>
      <c r="S489" s="908"/>
      <c r="T489" s="908"/>
      <c r="U489" s="908"/>
      <c r="V489" s="908"/>
      <c r="W489" s="909"/>
      <c r="X489" s="73"/>
    </row>
    <row r="490" spans="1:24" ht="6.75" customHeight="1" thickBot="1" x14ac:dyDescent="0.3"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61"/>
      <c r="U490" s="61"/>
      <c r="V490" s="61"/>
      <c r="W490" s="61"/>
    </row>
    <row r="491" spans="1:24" ht="39" customHeight="1" thickBot="1" x14ac:dyDescent="0.3">
      <c r="B491" s="1060" t="s">
        <v>895</v>
      </c>
      <c r="C491" s="1060"/>
      <c r="D491" s="1060"/>
      <c r="E491" s="1061" t="s">
        <v>870</v>
      </c>
      <c r="F491" s="1061"/>
      <c r="G491" s="1062" t="s">
        <v>896</v>
      </c>
      <c r="H491" s="1062"/>
      <c r="I491" s="1057" t="s">
        <v>897</v>
      </c>
      <c r="J491" s="1057"/>
      <c r="K491" s="1057" t="s">
        <v>871</v>
      </c>
      <c r="L491" s="1057"/>
      <c r="M491" s="1063" t="s">
        <v>898</v>
      </c>
      <c r="N491" s="1063"/>
      <c r="O491" s="1057" t="s">
        <v>899</v>
      </c>
      <c r="P491" s="1057"/>
      <c r="Q491" s="1057" t="s">
        <v>872</v>
      </c>
      <c r="R491" s="1057"/>
      <c r="S491" s="1057" t="s">
        <v>873</v>
      </c>
      <c r="T491" s="1057"/>
      <c r="U491" s="1058" t="s">
        <v>900</v>
      </c>
      <c r="V491" s="1058"/>
      <c r="W491" s="1058"/>
    </row>
    <row r="492" spans="1:24" ht="25.5" customHeight="1" thickBot="1" x14ac:dyDescent="0.3">
      <c r="B492" s="75" t="s">
        <v>823</v>
      </c>
      <c r="C492" s="76" t="s">
        <v>824</v>
      </c>
      <c r="D492" s="77" t="s">
        <v>874</v>
      </c>
      <c r="E492" s="954" t="s">
        <v>875</v>
      </c>
      <c r="F492" s="976"/>
      <c r="G492" s="130" t="s">
        <v>823</v>
      </c>
      <c r="H492" s="131" t="s">
        <v>824</v>
      </c>
      <c r="I492" s="131" t="s">
        <v>823</v>
      </c>
      <c r="J492" s="131" t="s">
        <v>824</v>
      </c>
      <c r="K492" s="131" t="s">
        <v>823</v>
      </c>
      <c r="L492" s="131" t="s">
        <v>824</v>
      </c>
      <c r="M492" s="131" t="s">
        <v>823</v>
      </c>
      <c r="N492" s="131" t="s">
        <v>824</v>
      </c>
      <c r="O492" s="131" t="s">
        <v>823</v>
      </c>
      <c r="P492" s="131" t="s">
        <v>824</v>
      </c>
      <c r="Q492" s="131" t="s">
        <v>823</v>
      </c>
      <c r="R492" s="131" t="s">
        <v>824</v>
      </c>
      <c r="S492" s="131" t="s">
        <v>823</v>
      </c>
      <c r="T492" s="131" t="s">
        <v>824</v>
      </c>
      <c r="U492" s="131" t="s">
        <v>823</v>
      </c>
      <c r="V492" s="131" t="s">
        <v>824</v>
      </c>
      <c r="W492" s="132" t="s">
        <v>825</v>
      </c>
    </row>
    <row r="493" spans="1:24" ht="18" customHeight="1" thickBot="1" x14ac:dyDescent="0.3">
      <c r="B493" s="341" t="e">
        <f>IF($A$486="",0,VLOOKUP($A$486,$C$1509:$M$2398,2,FALSE))</f>
        <v>#N/A</v>
      </c>
      <c r="C493" s="342" t="e">
        <f>IF($A$486="",0,VLOOKUP($A$486,$R$1509:$AC$2407,2,FALSE))</f>
        <v>#N/A</v>
      </c>
      <c r="D493" s="78" t="e">
        <f>SUM(B493:C493)</f>
        <v>#N/A</v>
      </c>
      <c r="E493" s="933" t="s">
        <v>876</v>
      </c>
      <c r="F493" s="934"/>
      <c r="G493" s="288"/>
      <c r="H493" s="283"/>
      <c r="I493" s="289"/>
      <c r="J493" s="283"/>
      <c r="K493" s="283"/>
      <c r="L493" s="283"/>
      <c r="M493" s="444"/>
      <c r="N493" s="444"/>
      <c r="O493" s="283"/>
      <c r="P493" s="283"/>
      <c r="Q493" s="283"/>
      <c r="R493" s="283"/>
      <c r="S493" s="283"/>
      <c r="T493" s="283"/>
      <c r="U493" s="128">
        <f t="shared" ref="U493:V497" si="74">+G493+I493+K493+M493+O493+Q493+S493</f>
        <v>0</v>
      </c>
      <c r="V493" s="128">
        <f t="shared" si="74"/>
        <v>0</v>
      </c>
      <c r="W493" s="122">
        <f>SUM(U493:V493)</f>
        <v>0</v>
      </c>
    </row>
    <row r="494" spans="1:24" ht="18" customHeight="1" thickBot="1" x14ac:dyDescent="0.3">
      <c r="B494" s="343" t="e">
        <f>IF($A$486="",0,VLOOKUP($A$486,$C$1509:$M$2398,3,FALSE))</f>
        <v>#N/A</v>
      </c>
      <c r="C494" s="312" t="e">
        <f>IF($A$486="",0,VLOOKUP($A$486,$R$1509:$AC$2407,3,FALSE))</f>
        <v>#N/A</v>
      </c>
      <c r="D494" s="80" t="e">
        <f>SUM(B494:C494)</f>
        <v>#N/A</v>
      </c>
      <c r="E494" s="944" t="s">
        <v>877</v>
      </c>
      <c r="F494" s="891"/>
      <c r="G494" s="305"/>
      <c r="H494" s="304"/>
      <c r="I494" s="107"/>
      <c r="J494" s="107"/>
      <c r="K494" s="107"/>
      <c r="L494" s="107"/>
      <c r="M494" s="443"/>
      <c r="N494" s="443"/>
      <c r="O494" s="107"/>
      <c r="P494" s="107"/>
      <c r="Q494" s="107"/>
      <c r="R494" s="107"/>
      <c r="S494" s="107"/>
      <c r="T494" s="107"/>
      <c r="U494" s="121">
        <f t="shared" si="74"/>
        <v>0</v>
      </c>
      <c r="V494" s="128">
        <f t="shared" si="74"/>
        <v>0</v>
      </c>
      <c r="W494" s="123">
        <f>SUM(U494:V494)</f>
        <v>0</v>
      </c>
    </row>
    <row r="495" spans="1:24" ht="18" customHeight="1" thickBot="1" x14ac:dyDescent="0.3">
      <c r="B495" s="343" t="e">
        <f>IF($A$486="",0,VLOOKUP($A$486,$C$1509:$M$2398,4,FALSE))</f>
        <v>#N/A</v>
      </c>
      <c r="C495" s="312" t="e">
        <f>IF($A$486="",0,VLOOKUP($A$486,$R$1509:$AC$2407,4,FALSE))</f>
        <v>#N/A</v>
      </c>
      <c r="D495" s="80" t="e">
        <f>SUM(B495:C495)</f>
        <v>#N/A</v>
      </c>
      <c r="E495" s="944" t="s">
        <v>878</v>
      </c>
      <c r="F495" s="891"/>
      <c r="G495" s="305"/>
      <c r="H495" s="304"/>
      <c r="I495" s="107"/>
      <c r="J495" s="107"/>
      <c r="K495" s="107"/>
      <c r="L495" s="107"/>
      <c r="M495" s="443"/>
      <c r="N495" s="443"/>
      <c r="O495" s="107"/>
      <c r="P495" s="107"/>
      <c r="Q495" s="107"/>
      <c r="R495" s="107"/>
      <c r="S495" s="107"/>
      <c r="T495" s="107"/>
      <c r="U495" s="121">
        <f t="shared" si="74"/>
        <v>0</v>
      </c>
      <c r="V495" s="128">
        <f t="shared" si="74"/>
        <v>0</v>
      </c>
      <c r="W495" s="123">
        <f>SUM(U495:V495)</f>
        <v>0</v>
      </c>
    </row>
    <row r="496" spans="1:24" ht="18" customHeight="1" thickBot="1" x14ac:dyDescent="0.3">
      <c r="B496" s="343" t="e">
        <f>IF($A$486="",0,VLOOKUP($A$486,$C$1509:$M$2398,5,FALSE))</f>
        <v>#N/A</v>
      </c>
      <c r="C496" s="312" t="e">
        <f>IF($A$486="",0,VLOOKUP($A$486,$R$1509:$AC$2407,5,FALSE))</f>
        <v>#N/A</v>
      </c>
      <c r="D496" s="80" t="e">
        <f>SUM(B496:C496)</f>
        <v>#N/A</v>
      </c>
      <c r="E496" s="944" t="s">
        <v>879</v>
      </c>
      <c r="F496" s="891"/>
      <c r="G496" s="305"/>
      <c r="H496" s="304"/>
      <c r="I496" s="360"/>
      <c r="J496" s="107"/>
      <c r="K496" s="107"/>
      <c r="L496" s="107"/>
      <c r="M496" s="443"/>
      <c r="N496" s="443"/>
      <c r="O496" s="107"/>
      <c r="P496" s="107"/>
      <c r="Q496" s="107"/>
      <c r="R496" s="107"/>
      <c r="S496" s="107"/>
      <c r="T496" s="107"/>
      <c r="U496" s="121">
        <f t="shared" si="74"/>
        <v>0</v>
      </c>
      <c r="V496" s="128">
        <f t="shared" si="74"/>
        <v>0</v>
      </c>
      <c r="W496" s="123">
        <f>SUM(U496:V496)</f>
        <v>0</v>
      </c>
    </row>
    <row r="497" spans="2:25" ht="18" customHeight="1" thickBot="1" x14ac:dyDescent="0.3">
      <c r="B497" s="345" t="e">
        <f>IF($A$486="",0,VLOOKUP($A$486,$C$1509:$M$2398,6,FALSE))</f>
        <v>#N/A</v>
      </c>
      <c r="C497" s="346" t="e">
        <f>IF($A$486="",0,VLOOKUP($A$486,$R$1509:$AC$2407,6,FALSE))</f>
        <v>#N/A</v>
      </c>
      <c r="D497" s="81" t="e">
        <f>SUM(B497:C497)</f>
        <v>#N/A</v>
      </c>
      <c r="E497" s="945" t="s">
        <v>880</v>
      </c>
      <c r="F497" s="946"/>
      <c r="G497" s="445"/>
      <c r="H497" s="446"/>
      <c r="I497" s="287"/>
      <c r="J497" s="287"/>
      <c r="K497" s="287"/>
      <c r="L497" s="287"/>
      <c r="M497" s="447"/>
      <c r="N497" s="447"/>
      <c r="O497" s="287"/>
      <c r="P497" s="287"/>
      <c r="Q497" s="287"/>
      <c r="R497" s="287"/>
      <c r="S497" s="287"/>
      <c r="T497" s="287"/>
      <c r="U497" s="364">
        <f t="shared" si="74"/>
        <v>0</v>
      </c>
      <c r="V497" s="128">
        <f t="shared" si="74"/>
        <v>0</v>
      </c>
      <c r="W497" s="365">
        <f>SUM(U497:V497)</f>
        <v>0</v>
      </c>
    </row>
    <row r="498" spans="2:25" ht="21" customHeight="1" thickBot="1" x14ac:dyDescent="0.3">
      <c r="B498" s="82" t="e">
        <f>SUM(B493:B497)</f>
        <v>#N/A</v>
      </c>
      <c r="C498" s="83" t="e">
        <f>SUM(C493:C497)</f>
        <v>#N/A</v>
      </c>
      <c r="D498" s="84" t="e">
        <f>SUM(D493:D497)</f>
        <v>#N/A</v>
      </c>
      <c r="E498" s="947" t="s">
        <v>881</v>
      </c>
      <c r="F498" s="948"/>
      <c r="G498" s="82">
        <f t="shared" ref="G498:L498" si="75">SUM(G493:G497)</f>
        <v>0</v>
      </c>
      <c r="H498" s="83">
        <f t="shared" si="75"/>
        <v>0</v>
      </c>
      <c r="I498" s="83">
        <f t="shared" si="75"/>
        <v>0</v>
      </c>
      <c r="J498" s="83">
        <f t="shared" si="75"/>
        <v>0</v>
      </c>
      <c r="K498" s="83">
        <f t="shared" si="75"/>
        <v>0</v>
      </c>
      <c r="L498" s="83">
        <f t="shared" si="75"/>
        <v>0</v>
      </c>
      <c r="M498" s="1050"/>
      <c r="N498" s="1050"/>
      <c r="O498" s="83">
        <f t="shared" ref="O498:T498" si="76">SUM(O493:O497)</f>
        <v>0</v>
      </c>
      <c r="P498" s="83">
        <f t="shared" si="76"/>
        <v>0</v>
      </c>
      <c r="Q498" s="83">
        <f t="shared" si="76"/>
        <v>0</v>
      </c>
      <c r="R498" s="83">
        <f t="shared" si="76"/>
        <v>0</v>
      </c>
      <c r="S498" s="83">
        <f t="shared" si="76"/>
        <v>0</v>
      </c>
      <c r="T498" s="83">
        <f t="shared" si="76"/>
        <v>0</v>
      </c>
      <c r="U498" s="83">
        <f>SUM(U493:U497)</f>
        <v>0</v>
      </c>
      <c r="V498" s="128">
        <f>SUM(V493:V497)</f>
        <v>0</v>
      </c>
      <c r="W498" s="84">
        <f>SUM(W493:W497)</f>
        <v>0</v>
      </c>
      <c r="Y498" s="87"/>
    </row>
    <row r="499" spans="2:25" ht="6.75" customHeight="1" thickBot="1" x14ac:dyDescent="0.3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</row>
    <row r="500" spans="2:25" ht="25.5" customHeight="1" thickBot="1" x14ac:dyDescent="0.3">
      <c r="B500" s="75" t="s">
        <v>823</v>
      </c>
      <c r="C500" s="76" t="s">
        <v>824</v>
      </c>
      <c r="D500" s="77" t="s">
        <v>874</v>
      </c>
      <c r="E500" s="949" t="s">
        <v>882</v>
      </c>
      <c r="F500" s="949"/>
      <c r="G500" s="108" t="s">
        <v>823</v>
      </c>
      <c r="H500" s="109" t="s">
        <v>824</v>
      </c>
      <c r="I500" s="109" t="s">
        <v>823</v>
      </c>
      <c r="J500" s="109" t="s">
        <v>824</v>
      </c>
      <c r="K500" s="109" t="s">
        <v>823</v>
      </c>
      <c r="L500" s="109" t="s">
        <v>824</v>
      </c>
      <c r="M500" s="109" t="s">
        <v>823</v>
      </c>
      <c r="N500" s="109" t="s">
        <v>824</v>
      </c>
      <c r="O500" s="109" t="s">
        <v>823</v>
      </c>
      <c r="P500" s="109" t="s">
        <v>824</v>
      </c>
      <c r="Q500" s="109" t="s">
        <v>823</v>
      </c>
      <c r="R500" s="109" t="s">
        <v>824</v>
      </c>
      <c r="S500" s="109" t="s">
        <v>823</v>
      </c>
      <c r="T500" s="109" t="s">
        <v>824</v>
      </c>
      <c r="U500" s="109" t="s">
        <v>823</v>
      </c>
      <c r="V500" s="109" t="s">
        <v>824</v>
      </c>
      <c r="W500" s="110" t="s">
        <v>825</v>
      </c>
    </row>
    <row r="501" spans="2:25" ht="18" customHeight="1" thickBot="1" x14ac:dyDescent="0.3">
      <c r="B501" s="341" t="e">
        <f>IF($A$486="",0,VLOOKUP($A$486,$C$1509:$M$2398,7,FALSE))</f>
        <v>#N/A</v>
      </c>
      <c r="C501" s="342" t="e">
        <f>IF($A$486="",0,VLOOKUP($A$486,$R$1509:$AC$2407,7,FALSE))</f>
        <v>#N/A</v>
      </c>
      <c r="D501" s="88" t="e">
        <f>SUM(B501:C501)</f>
        <v>#N/A</v>
      </c>
      <c r="E501" s="934" t="s">
        <v>883</v>
      </c>
      <c r="F501" s="934"/>
      <c r="G501" s="449"/>
      <c r="H501" s="450"/>
      <c r="I501" s="444"/>
      <c r="J501" s="444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128">
        <f t="shared" ref="U501:V505" si="77">+G501+I501+K501+M501+O501+Q501+S501</f>
        <v>0</v>
      </c>
      <c r="V501" s="128">
        <f t="shared" si="77"/>
        <v>0</v>
      </c>
      <c r="W501" s="122">
        <f>SUM(U501:V501)</f>
        <v>0</v>
      </c>
    </row>
    <row r="502" spans="2:25" ht="18" customHeight="1" thickBot="1" x14ac:dyDescent="0.3">
      <c r="B502" s="343" t="e">
        <f>IF($A$486="",0,VLOOKUP($A$486,$C$1509:$M$2398,8,FALSE))</f>
        <v>#N/A</v>
      </c>
      <c r="C502" s="312" t="e">
        <f>IF($A$486="",0,VLOOKUP($A$486,$R$1509:$AC$2407,8,FALSE))</f>
        <v>#N/A</v>
      </c>
      <c r="D502" s="80" t="e">
        <f>SUM(B502:C502)</f>
        <v>#N/A</v>
      </c>
      <c r="E502" s="891" t="s">
        <v>884</v>
      </c>
      <c r="F502" s="891"/>
      <c r="G502" s="305"/>
      <c r="H502" s="304"/>
      <c r="I502" s="443"/>
      <c r="J502" s="443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21">
        <f t="shared" si="77"/>
        <v>0</v>
      </c>
      <c r="V502" s="128">
        <f t="shared" si="77"/>
        <v>0</v>
      </c>
      <c r="W502" s="123">
        <f>SUM(U502:V502)</f>
        <v>0</v>
      </c>
    </row>
    <row r="503" spans="2:25" ht="18" customHeight="1" thickBot="1" x14ac:dyDescent="0.3">
      <c r="B503" s="343" t="e">
        <f>IF($A$486="",0,VLOOKUP($A$486,$C$1509:$M$2398,9,FALSE))</f>
        <v>#N/A</v>
      </c>
      <c r="C503" s="312" t="e">
        <f>IF($A$486="",0,VLOOKUP($A$486,$R$1509:$AC$2407,9,FALSE))</f>
        <v>#N/A</v>
      </c>
      <c r="D503" s="80" t="e">
        <f>SUM(B503:C503)</f>
        <v>#N/A</v>
      </c>
      <c r="E503" s="891" t="s">
        <v>885</v>
      </c>
      <c r="F503" s="891"/>
      <c r="G503" s="305"/>
      <c r="H503" s="304"/>
      <c r="I503" s="443"/>
      <c r="J503" s="443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21">
        <f t="shared" si="77"/>
        <v>0</v>
      </c>
      <c r="V503" s="128">
        <f t="shared" si="77"/>
        <v>0</v>
      </c>
      <c r="W503" s="123">
        <f>SUM(U503:V503)</f>
        <v>0</v>
      </c>
    </row>
    <row r="504" spans="2:25" ht="18" customHeight="1" thickBot="1" x14ac:dyDescent="0.3">
      <c r="B504" s="343" t="e">
        <f>IF($A$486="",0,VLOOKUP($A$486,$C$1509:$M$2398,10,FALSE))</f>
        <v>#N/A</v>
      </c>
      <c r="C504" s="312" t="e">
        <f>IF($A$486="",0,VLOOKUP($A$486,$R$1509:$AC$2407,10,FALSE))</f>
        <v>#N/A</v>
      </c>
      <c r="D504" s="80" t="e">
        <f>SUM(B504:C504)</f>
        <v>#N/A</v>
      </c>
      <c r="E504" s="891" t="s">
        <v>886</v>
      </c>
      <c r="F504" s="891"/>
      <c r="G504" s="305"/>
      <c r="H504" s="304"/>
      <c r="I504" s="443"/>
      <c r="J504" s="443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21">
        <f t="shared" si="77"/>
        <v>0</v>
      </c>
      <c r="V504" s="128">
        <f t="shared" si="77"/>
        <v>0</v>
      </c>
      <c r="W504" s="123">
        <f>SUM(U504:V504)</f>
        <v>0</v>
      </c>
    </row>
    <row r="505" spans="2:25" ht="18" customHeight="1" thickBot="1" x14ac:dyDescent="0.3">
      <c r="B505" s="345" t="e">
        <f>IF($A$486="",0,VLOOKUP($A$486,$C$1509:$M$2398,11,FALSE))</f>
        <v>#N/A</v>
      </c>
      <c r="C505" s="346" t="e">
        <f>IF($A$486="",0,VLOOKUP($A$486,$R$1509:$AC$2407,11,FALSE))</f>
        <v>#N/A</v>
      </c>
      <c r="D505" s="90" t="e">
        <f>SUM(B505:C505)</f>
        <v>#N/A</v>
      </c>
      <c r="E505" s="946" t="s">
        <v>887</v>
      </c>
      <c r="F505" s="946"/>
      <c r="G505" s="445"/>
      <c r="H505" s="446"/>
      <c r="I505" s="447"/>
      <c r="J505" s="447"/>
      <c r="K505" s="287"/>
      <c r="L505" s="287"/>
      <c r="M505" s="287"/>
      <c r="N505" s="287"/>
      <c r="O505" s="287"/>
      <c r="P505" s="287"/>
      <c r="Q505" s="287"/>
      <c r="R505" s="287"/>
      <c r="S505" s="287"/>
      <c r="T505" s="287"/>
      <c r="U505" s="364">
        <f t="shared" si="77"/>
        <v>0</v>
      </c>
      <c r="V505" s="128">
        <f t="shared" si="77"/>
        <v>0</v>
      </c>
      <c r="W505" s="365">
        <f>SUM(U505:V505)</f>
        <v>0</v>
      </c>
    </row>
    <row r="506" spans="2:25" ht="21" customHeight="1" thickBot="1" x14ac:dyDescent="0.3">
      <c r="B506" s="91" t="e">
        <f>SUM(B501:B505)</f>
        <v>#N/A</v>
      </c>
      <c r="C506" s="92" t="e">
        <f>SUM(C501:C505)</f>
        <v>#N/A</v>
      </c>
      <c r="D506" s="93" t="e">
        <f>SUM(D501:D505)</f>
        <v>#N/A</v>
      </c>
      <c r="E506" s="951" t="s">
        <v>888</v>
      </c>
      <c r="F506" s="948"/>
      <c r="G506" s="82">
        <f>SUM(G501:G505)</f>
        <v>0</v>
      </c>
      <c r="H506" s="83">
        <f>SUM(H501:H505)</f>
        <v>0</v>
      </c>
      <c r="I506" s="1050"/>
      <c r="J506" s="1050"/>
      <c r="K506" s="83">
        <f t="shared" ref="K506:W506" si="78">SUM(K501:K505)</f>
        <v>0</v>
      </c>
      <c r="L506" s="83">
        <f t="shared" si="78"/>
        <v>0</v>
      </c>
      <c r="M506" s="83">
        <f t="shared" si="78"/>
        <v>0</v>
      </c>
      <c r="N506" s="83">
        <f t="shared" si="78"/>
        <v>0</v>
      </c>
      <c r="O506" s="83">
        <f t="shared" si="78"/>
        <v>0</v>
      </c>
      <c r="P506" s="83">
        <f t="shared" si="78"/>
        <v>0</v>
      </c>
      <c r="Q506" s="83">
        <f t="shared" si="78"/>
        <v>0</v>
      </c>
      <c r="R506" s="83">
        <f t="shared" si="78"/>
        <v>0</v>
      </c>
      <c r="S506" s="83">
        <f t="shared" si="78"/>
        <v>0</v>
      </c>
      <c r="T506" s="83">
        <f t="shared" si="78"/>
        <v>0</v>
      </c>
      <c r="U506" s="83">
        <f t="shared" si="78"/>
        <v>0</v>
      </c>
      <c r="V506" s="128">
        <f t="shared" si="78"/>
        <v>0</v>
      </c>
      <c r="W506" s="84">
        <f t="shared" si="78"/>
        <v>0</v>
      </c>
    </row>
    <row r="507" spans="2:25" ht="6.75" customHeight="1" x14ac:dyDescent="0.25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</row>
    <row r="508" spans="2:25" ht="14.25" customHeight="1" thickBot="1" x14ac:dyDescent="0.35">
      <c r="B508" s="112" t="s">
        <v>901</v>
      </c>
      <c r="C508" s="112"/>
      <c r="D508" s="112"/>
      <c r="E508" s="112"/>
      <c r="F508" s="112"/>
      <c r="G508" s="39"/>
      <c r="H508" s="39"/>
      <c r="I508" s="39"/>
      <c r="J508" s="39"/>
      <c r="K508" s="39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</row>
    <row r="509" spans="2:25" ht="21" customHeight="1" thickBot="1" x14ac:dyDescent="0.3">
      <c r="B509" s="1051" t="s">
        <v>902</v>
      </c>
      <c r="C509" s="1051"/>
      <c r="D509" s="114" t="e">
        <f>IF(D493=0,"",SUM(G493:H493)/D493*100)</f>
        <v>#N/A</v>
      </c>
      <c r="E509" s="113" t="s">
        <v>903</v>
      </c>
      <c r="F509" s="115" t="e">
        <f>IF(SUM(D494:D497)=0,"",(SUM(G494:H497)/SUM(D494:D497)*100))</f>
        <v>#N/A</v>
      </c>
      <c r="G509" s="39"/>
      <c r="H509" s="39"/>
      <c r="I509" s="39"/>
      <c r="J509" s="39"/>
      <c r="K509" s="39"/>
      <c r="L509" s="97" t="s">
        <v>835</v>
      </c>
      <c r="M509" s="59"/>
      <c r="N509" s="98"/>
      <c r="O509" s="1052"/>
      <c r="P509" s="1052"/>
      <c r="Q509" s="1052"/>
      <c r="R509" s="1052"/>
      <c r="S509" s="1052"/>
      <c r="T509" s="1052"/>
      <c r="U509" s="1052"/>
      <c r="V509" s="1052"/>
      <c r="W509" s="96"/>
    </row>
    <row r="510" spans="2:25" ht="11.25" customHeight="1" x14ac:dyDescent="0.25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99"/>
      <c r="M510" s="98"/>
      <c r="N510" s="98"/>
      <c r="O510" s="1052"/>
      <c r="P510" s="1052"/>
      <c r="Q510" s="1052"/>
      <c r="R510" s="1052"/>
      <c r="S510" s="1052"/>
      <c r="T510" s="1052"/>
      <c r="U510" s="1052"/>
      <c r="V510" s="1052"/>
      <c r="W510" s="96"/>
    </row>
    <row r="511" spans="2:25" ht="15.75" customHeight="1" x14ac:dyDescent="0.25"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99"/>
      <c r="M511" s="98"/>
      <c r="N511" s="98"/>
      <c r="O511" s="1052"/>
      <c r="P511" s="1052"/>
      <c r="Q511" s="1052"/>
      <c r="R511" s="1052"/>
      <c r="S511" s="1052"/>
      <c r="T511" s="1052"/>
      <c r="U511" s="1052"/>
      <c r="V511" s="1052"/>
      <c r="W511" s="96"/>
    </row>
    <row r="512" spans="2:25" s="52" customFormat="1" ht="8.25" customHeight="1" x14ac:dyDescent="0.25"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100"/>
      <c r="M512" s="100"/>
      <c r="N512" s="100"/>
      <c r="O512" s="1052"/>
      <c r="P512" s="1052"/>
      <c r="Q512" s="1052"/>
      <c r="R512" s="1052"/>
      <c r="S512" s="1052"/>
      <c r="T512" s="1052"/>
      <c r="U512" s="1052"/>
      <c r="V512" s="1052"/>
      <c r="W512" s="96"/>
    </row>
    <row r="513" spans="1:24" s="52" customFormat="1" ht="8.25" customHeight="1" thickBot="1" x14ac:dyDescent="0.3"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100"/>
      <c r="M513" s="100"/>
      <c r="N513" s="100"/>
      <c r="O513" s="100"/>
      <c r="P513" s="100"/>
      <c r="Q513" s="101"/>
      <c r="R513" s="101"/>
      <c r="S513" s="101"/>
      <c r="T513" s="101"/>
      <c r="U513" s="101"/>
      <c r="V513" s="102"/>
      <c r="W513" s="96"/>
    </row>
    <row r="514" spans="1:24" ht="16.5" customHeight="1" thickBot="1" x14ac:dyDescent="0.3">
      <c r="A514" s="36"/>
      <c r="B514" s="60" t="s">
        <v>786</v>
      </c>
      <c r="C514" s="61"/>
      <c r="D514" s="61"/>
      <c r="E514" s="62"/>
      <c r="F514" s="62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1"/>
      <c r="V514" s="61"/>
      <c r="W514" s="64" t="s">
        <v>893</v>
      </c>
    </row>
    <row r="515" spans="1:24" ht="12.75" customHeight="1" x14ac:dyDescent="0.25">
      <c r="B515" s="864" t="s">
        <v>788</v>
      </c>
      <c r="C515" s="864"/>
      <c r="D515" s="864"/>
      <c r="E515" s="864"/>
      <c r="F515" s="864"/>
      <c r="G515" s="864"/>
      <c r="H515" s="864"/>
      <c r="I515" s="864"/>
      <c r="J515" s="864"/>
      <c r="K515" s="864"/>
      <c r="L515" s="864"/>
      <c r="M515" s="864"/>
      <c r="N515" s="864"/>
      <c r="O515" s="864"/>
      <c r="P515" s="864"/>
      <c r="Q515" s="864"/>
      <c r="R515" s="864"/>
      <c r="S515" s="864"/>
      <c r="T515" s="864"/>
      <c r="U515" s="864"/>
      <c r="V515" s="864"/>
      <c r="W515" s="864"/>
    </row>
    <row r="516" spans="1:24" ht="12.75" customHeight="1" thickBot="1" x14ac:dyDescent="0.3">
      <c r="B516" s="866" t="s">
        <v>894</v>
      </c>
      <c r="C516" s="866"/>
      <c r="D516" s="866"/>
      <c r="E516" s="866"/>
      <c r="F516" s="866"/>
      <c r="G516" s="866"/>
      <c r="H516" s="866"/>
      <c r="I516" s="866"/>
      <c r="J516" s="866"/>
      <c r="K516" s="866"/>
      <c r="L516" s="866"/>
      <c r="M516" s="866"/>
      <c r="N516" s="866"/>
      <c r="O516" s="865"/>
      <c r="P516" s="865"/>
      <c r="Q516" s="865"/>
      <c r="R516" s="865"/>
      <c r="S516" s="865"/>
      <c r="T516" s="865"/>
      <c r="U516" s="865"/>
      <c r="V516" s="865"/>
      <c r="W516" s="865"/>
    </row>
    <row r="517" spans="1:24" s="41" customFormat="1" ht="17.25" customHeight="1" x14ac:dyDescent="0.2">
      <c r="B517" s="904" t="s">
        <v>790</v>
      </c>
      <c r="C517" s="904"/>
      <c r="D517" s="1072">
        <f>IF(F518=0,"",$D$5)</f>
        <v>0</v>
      </c>
      <c r="E517" s="1072"/>
      <c r="F517" s="1072"/>
      <c r="G517" s="1072"/>
      <c r="H517" s="1073"/>
      <c r="I517" s="903"/>
      <c r="J517" s="903"/>
      <c r="K517" s="903"/>
      <c r="L517" s="903"/>
      <c r="M517" s="903"/>
      <c r="N517" s="904"/>
      <c r="O517" s="886" t="s">
        <v>792</v>
      </c>
      <c r="P517" s="887"/>
      <c r="Q517" s="887"/>
      <c r="R517" s="887"/>
      <c r="S517" s="887"/>
      <c r="T517" s="905" t="str">
        <f>IF(Menu!E25="","",Menu!E25)</f>
        <v/>
      </c>
      <c r="U517" s="905"/>
      <c r="V517" s="905"/>
      <c r="W517" s="906"/>
    </row>
    <row r="518" spans="1:24" s="41" customFormat="1" ht="17.25" customHeight="1" thickBot="1" x14ac:dyDescent="0.25">
      <c r="A518" s="41" t="str">
        <f>IF(F518=0,"",$D$517&amp;" "&amp;$F$518)</f>
        <v xml:space="preserve">0 </v>
      </c>
      <c r="B518" s="911" t="s">
        <v>793</v>
      </c>
      <c r="C518" s="911"/>
      <c r="D518" s="911"/>
      <c r="E518" s="911"/>
      <c r="F518" s="912" t="str">
        <f>+Menu!B25</f>
        <v/>
      </c>
      <c r="G518" s="912"/>
      <c r="H518" s="912"/>
      <c r="I518" s="1070" t="s">
        <v>791</v>
      </c>
      <c r="J518" s="1070"/>
      <c r="K518" s="1070"/>
      <c r="L518" s="1070"/>
      <c r="M518" s="1070"/>
      <c r="N518" s="1071"/>
      <c r="O518" s="306" t="s">
        <v>973</v>
      </c>
      <c r="P518" s="67"/>
      <c r="Q518" s="67"/>
      <c r="R518" s="68"/>
      <c r="S518" s="68"/>
      <c r="T518" s="68"/>
      <c r="U518" s="68"/>
      <c r="V518" s="68"/>
      <c r="W518" s="69"/>
    </row>
    <row r="519" spans="1:24" s="41" customFormat="1" ht="17.25" customHeight="1" thickBot="1" x14ac:dyDescent="0.25">
      <c r="B519" s="103" t="s">
        <v>795</v>
      </c>
      <c r="C519" s="71"/>
      <c r="D519" s="71"/>
      <c r="E519" s="71"/>
      <c r="F519" s="71"/>
      <c r="G519" s="71"/>
      <c r="H519" s="104"/>
      <c r="I519" s="105" t="str">
        <f>+I7</f>
        <v>2nd</v>
      </c>
      <c r="J519" s="914" t="s">
        <v>866</v>
      </c>
      <c r="K519" s="914"/>
      <c r="L519" s="105">
        <f>+L7</f>
        <v>2022</v>
      </c>
      <c r="M519" s="915" t="s">
        <v>6</v>
      </c>
      <c r="N519" s="916"/>
      <c r="O519" s="920">
        <f>+Menu!F25</f>
        <v>0</v>
      </c>
      <c r="P519" s="921"/>
      <c r="Q519" s="921"/>
      <c r="R519" s="921"/>
      <c r="S519" s="921"/>
      <c r="T519" s="921"/>
      <c r="U519" s="921"/>
      <c r="V519" s="921"/>
      <c r="W519" s="913"/>
    </row>
    <row r="520" spans="1:24" s="41" customFormat="1" ht="17.25" customHeight="1" x14ac:dyDescent="0.2">
      <c r="B520" s="1064">
        <f>+Menu!D25</f>
        <v>0</v>
      </c>
      <c r="C520" s="921"/>
      <c r="D520" s="921"/>
      <c r="E520" s="921"/>
      <c r="F520" s="921"/>
      <c r="G520" s="921"/>
      <c r="H520" s="912"/>
      <c r="I520" s="926"/>
      <c r="J520" s="926"/>
      <c r="K520" s="926"/>
      <c r="L520" s="926"/>
      <c r="M520" s="926"/>
      <c r="N520" s="911"/>
      <c r="O520" s="920">
        <f>+Menu!G25</f>
        <v>0</v>
      </c>
      <c r="P520" s="921"/>
      <c r="Q520" s="921"/>
      <c r="R520" s="921"/>
      <c r="S520" s="921"/>
      <c r="T520" s="921"/>
      <c r="U520" s="921"/>
      <c r="V520" s="921"/>
      <c r="W520" s="913"/>
    </row>
    <row r="521" spans="1:24" s="41" customFormat="1" ht="17.25" customHeight="1" thickBot="1" x14ac:dyDescent="0.25">
      <c r="B521" s="1065"/>
      <c r="C521" s="1066"/>
      <c r="D521" s="1066"/>
      <c r="E521" s="1066"/>
      <c r="F521" s="1066"/>
      <c r="G521" s="1066"/>
      <c r="H521" s="1067"/>
      <c r="I521" s="928"/>
      <c r="J521" s="928"/>
      <c r="K521" s="928"/>
      <c r="L521" s="928"/>
      <c r="M521" s="1068"/>
      <c r="N521" s="1069"/>
      <c r="O521" s="907"/>
      <c r="P521" s="908"/>
      <c r="Q521" s="908"/>
      <c r="R521" s="908"/>
      <c r="S521" s="908"/>
      <c r="T521" s="908"/>
      <c r="U521" s="908"/>
      <c r="V521" s="908"/>
      <c r="W521" s="909"/>
      <c r="X521" s="73"/>
    </row>
    <row r="522" spans="1:24" ht="6.75" customHeight="1" thickBot="1" x14ac:dyDescent="0.3"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61"/>
      <c r="U522" s="61"/>
      <c r="V522" s="61"/>
      <c r="W522" s="61"/>
    </row>
    <row r="523" spans="1:24" ht="39" customHeight="1" thickBot="1" x14ac:dyDescent="0.3">
      <c r="B523" s="1060" t="s">
        <v>895</v>
      </c>
      <c r="C523" s="1060"/>
      <c r="D523" s="1060"/>
      <c r="E523" s="1061" t="s">
        <v>870</v>
      </c>
      <c r="F523" s="1061"/>
      <c r="G523" s="1062" t="s">
        <v>896</v>
      </c>
      <c r="H523" s="1062"/>
      <c r="I523" s="1057" t="s">
        <v>897</v>
      </c>
      <c r="J523" s="1057"/>
      <c r="K523" s="1057" t="s">
        <v>871</v>
      </c>
      <c r="L523" s="1057"/>
      <c r="M523" s="1063" t="s">
        <v>898</v>
      </c>
      <c r="N523" s="1063"/>
      <c r="O523" s="1057" t="s">
        <v>899</v>
      </c>
      <c r="P523" s="1057"/>
      <c r="Q523" s="1057" t="s">
        <v>872</v>
      </c>
      <c r="R523" s="1057"/>
      <c r="S523" s="1057" t="s">
        <v>873</v>
      </c>
      <c r="T523" s="1057"/>
      <c r="U523" s="1058" t="s">
        <v>900</v>
      </c>
      <c r="V523" s="1058"/>
      <c r="W523" s="1058"/>
    </row>
    <row r="524" spans="1:24" ht="25.5" customHeight="1" thickBot="1" x14ac:dyDescent="0.3">
      <c r="B524" s="75" t="s">
        <v>823</v>
      </c>
      <c r="C524" s="76" t="s">
        <v>824</v>
      </c>
      <c r="D524" s="77" t="s">
        <v>874</v>
      </c>
      <c r="E524" s="954" t="s">
        <v>875</v>
      </c>
      <c r="F524" s="976"/>
      <c r="G524" s="130" t="s">
        <v>823</v>
      </c>
      <c r="H524" s="131" t="s">
        <v>824</v>
      </c>
      <c r="I524" s="131" t="s">
        <v>823</v>
      </c>
      <c r="J524" s="131" t="s">
        <v>824</v>
      </c>
      <c r="K524" s="131" t="s">
        <v>823</v>
      </c>
      <c r="L524" s="131" t="s">
        <v>824</v>
      </c>
      <c r="M524" s="131" t="s">
        <v>823</v>
      </c>
      <c r="N524" s="131" t="s">
        <v>824</v>
      </c>
      <c r="O524" s="131" t="s">
        <v>823</v>
      </c>
      <c r="P524" s="131" t="s">
        <v>824</v>
      </c>
      <c r="Q524" s="131" t="s">
        <v>823</v>
      </c>
      <c r="R524" s="131" t="s">
        <v>824</v>
      </c>
      <c r="S524" s="131" t="s">
        <v>823</v>
      </c>
      <c r="T524" s="131" t="s">
        <v>824</v>
      </c>
      <c r="U524" s="131" t="s">
        <v>823</v>
      </c>
      <c r="V524" s="131" t="s">
        <v>824</v>
      </c>
      <c r="W524" s="132" t="s">
        <v>825</v>
      </c>
    </row>
    <row r="525" spans="1:24" ht="18" customHeight="1" thickBot="1" x14ac:dyDescent="0.3">
      <c r="B525" s="341" t="e">
        <f>IF($A$518="",0,VLOOKUP($A$518,$C$1509:$M$2398,2,FALSE))</f>
        <v>#N/A</v>
      </c>
      <c r="C525" s="342" t="e">
        <f>IF($A$518="",0,VLOOKUP($A$518,$R$1509:$AC$2407,2,FALSE))</f>
        <v>#N/A</v>
      </c>
      <c r="D525" s="78" t="e">
        <f>SUM(B525:C525)</f>
        <v>#N/A</v>
      </c>
      <c r="E525" s="933" t="s">
        <v>876</v>
      </c>
      <c r="F525" s="934"/>
      <c r="G525" s="288"/>
      <c r="H525" s="283"/>
      <c r="I525" s="289"/>
      <c r="J525" s="283"/>
      <c r="K525" s="283"/>
      <c r="L525" s="283"/>
      <c r="M525" s="444"/>
      <c r="N525" s="444"/>
      <c r="O525" s="283"/>
      <c r="P525" s="283"/>
      <c r="Q525" s="283"/>
      <c r="R525" s="283"/>
      <c r="S525" s="283"/>
      <c r="T525" s="283"/>
      <c r="U525" s="128">
        <f t="shared" ref="U525:V529" si="79">+G525+I525+K525+M525+O525+Q525+S525</f>
        <v>0</v>
      </c>
      <c r="V525" s="128">
        <f t="shared" si="79"/>
        <v>0</v>
      </c>
      <c r="W525" s="122">
        <f>SUM(U525:V525)</f>
        <v>0</v>
      </c>
    </row>
    <row r="526" spans="1:24" ht="18" customHeight="1" thickBot="1" x14ac:dyDescent="0.3">
      <c r="B526" s="343" t="e">
        <f>IF($A$518="",0,VLOOKUP($A$518,$C$1509:$M$2398,3,FALSE))</f>
        <v>#N/A</v>
      </c>
      <c r="C526" s="312" t="e">
        <f>IF($A$518="",0,VLOOKUP($A$518,$R$1509:$AC$2407,3,FALSE))</f>
        <v>#N/A</v>
      </c>
      <c r="D526" s="80" t="e">
        <f>SUM(B526:C526)</f>
        <v>#N/A</v>
      </c>
      <c r="E526" s="944" t="s">
        <v>877</v>
      </c>
      <c r="F526" s="891"/>
      <c r="G526" s="305"/>
      <c r="H526" s="304"/>
      <c r="I526" s="107"/>
      <c r="J526" s="107"/>
      <c r="K526" s="107"/>
      <c r="L526" s="107"/>
      <c r="M526" s="443"/>
      <c r="N526" s="443"/>
      <c r="O526" s="107"/>
      <c r="P526" s="107"/>
      <c r="Q526" s="107"/>
      <c r="R526" s="107"/>
      <c r="S526" s="107"/>
      <c r="T526" s="107"/>
      <c r="U526" s="121">
        <f t="shared" si="79"/>
        <v>0</v>
      </c>
      <c r="V526" s="128">
        <f t="shared" si="79"/>
        <v>0</v>
      </c>
      <c r="W526" s="123">
        <f>SUM(U526:V526)</f>
        <v>0</v>
      </c>
    </row>
    <row r="527" spans="1:24" ht="18" customHeight="1" thickBot="1" x14ac:dyDescent="0.3">
      <c r="B527" s="343" t="e">
        <f>IF($A$518="",0,VLOOKUP($A$518,$C$1509:$M$2398,4,FALSE))</f>
        <v>#N/A</v>
      </c>
      <c r="C527" s="312" t="e">
        <f>IF($A$518="",0,VLOOKUP($A$518,$R$1509:$AC$2407,4,FALSE))</f>
        <v>#N/A</v>
      </c>
      <c r="D527" s="80" t="e">
        <f>SUM(B527:C527)</f>
        <v>#N/A</v>
      </c>
      <c r="E527" s="944" t="s">
        <v>878</v>
      </c>
      <c r="F527" s="891"/>
      <c r="G527" s="305"/>
      <c r="H527" s="304"/>
      <c r="I527" s="107"/>
      <c r="J527" s="107"/>
      <c r="K527" s="107"/>
      <c r="L527" s="107"/>
      <c r="M527" s="443"/>
      <c r="N527" s="443"/>
      <c r="O527" s="107"/>
      <c r="P527" s="107"/>
      <c r="Q527" s="107"/>
      <c r="R527" s="107"/>
      <c r="S527" s="107"/>
      <c r="T527" s="107"/>
      <c r="U527" s="121">
        <f t="shared" si="79"/>
        <v>0</v>
      </c>
      <c r="V527" s="128">
        <f t="shared" si="79"/>
        <v>0</v>
      </c>
      <c r="W527" s="123">
        <f>SUM(U527:V527)</f>
        <v>0</v>
      </c>
    </row>
    <row r="528" spans="1:24" ht="18" customHeight="1" thickBot="1" x14ac:dyDescent="0.3">
      <c r="B528" s="343" t="e">
        <f>IF($A$518="",0,VLOOKUP($A$518,$C$1509:$M$2398,5,FALSE))</f>
        <v>#N/A</v>
      </c>
      <c r="C528" s="312" t="e">
        <f>IF($A$518="",0,VLOOKUP($A$518,$R$1509:$AC$2407,5,FALSE))</f>
        <v>#N/A</v>
      </c>
      <c r="D528" s="80" t="e">
        <f>SUM(B528:C528)</f>
        <v>#N/A</v>
      </c>
      <c r="E528" s="944" t="s">
        <v>879</v>
      </c>
      <c r="F528" s="891"/>
      <c r="G528" s="305"/>
      <c r="H528" s="304"/>
      <c r="I528" s="360"/>
      <c r="J528" s="107"/>
      <c r="K528" s="107"/>
      <c r="L528" s="107"/>
      <c r="M528" s="443"/>
      <c r="N528" s="443"/>
      <c r="O528" s="107"/>
      <c r="P528" s="107"/>
      <c r="Q528" s="107"/>
      <c r="R528" s="107"/>
      <c r="S528" s="107"/>
      <c r="T528" s="107"/>
      <c r="U528" s="121">
        <f t="shared" si="79"/>
        <v>0</v>
      </c>
      <c r="V528" s="128">
        <f t="shared" si="79"/>
        <v>0</v>
      </c>
      <c r="W528" s="123">
        <f>SUM(U528:V528)</f>
        <v>0</v>
      </c>
    </row>
    <row r="529" spans="2:25" ht="18" customHeight="1" thickBot="1" x14ac:dyDescent="0.3">
      <c r="B529" s="345" t="e">
        <f>IF($A$518="",0,VLOOKUP($A$518,$C$1509:$M$2398,6,FALSE))</f>
        <v>#N/A</v>
      </c>
      <c r="C529" s="346" t="e">
        <f>IF($A$518="",0,VLOOKUP($A$518,$R$1509:$AC$2407,6,FALSE))</f>
        <v>#N/A</v>
      </c>
      <c r="D529" s="81" t="e">
        <f>SUM(B529:C529)</f>
        <v>#N/A</v>
      </c>
      <c r="E529" s="945" t="s">
        <v>880</v>
      </c>
      <c r="F529" s="946"/>
      <c r="G529" s="445"/>
      <c r="H529" s="446"/>
      <c r="I529" s="287"/>
      <c r="J529" s="287"/>
      <c r="K529" s="287"/>
      <c r="L529" s="287"/>
      <c r="M529" s="447"/>
      <c r="N529" s="447"/>
      <c r="O529" s="287"/>
      <c r="P529" s="287"/>
      <c r="Q529" s="287"/>
      <c r="R529" s="287"/>
      <c r="S529" s="287"/>
      <c r="T529" s="287"/>
      <c r="U529" s="364">
        <f t="shared" si="79"/>
        <v>0</v>
      </c>
      <c r="V529" s="128">
        <f t="shared" si="79"/>
        <v>0</v>
      </c>
      <c r="W529" s="365">
        <f>SUM(U529:V529)</f>
        <v>0</v>
      </c>
    </row>
    <row r="530" spans="2:25" ht="21" customHeight="1" thickBot="1" x14ac:dyDescent="0.3">
      <c r="B530" s="82" t="e">
        <f>SUM(B525:B529)</f>
        <v>#N/A</v>
      </c>
      <c r="C530" s="83" t="e">
        <f>SUM(C525:C529)</f>
        <v>#N/A</v>
      </c>
      <c r="D530" s="84" t="e">
        <f>SUM(D525:D529)</f>
        <v>#N/A</v>
      </c>
      <c r="E530" s="947" t="s">
        <v>881</v>
      </c>
      <c r="F530" s="948"/>
      <c r="G530" s="82">
        <f t="shared" ref="G530:L530" si="80">SUM(G525:G529)</f>
        <v>0</v>
      </c>
      <c r="H530" s="83">
        <f t="shared" si="80"/>
        <v>0</v>
      </c>
      <c r="I530" s="83">
        <f t="shared" si="80"/>
        <v>0</v>
      </c>
      <c r="J530" s="83">
        <f t="shared" si="80"/>
        <v>0</v>
      </c>
      <c r="K530" s="83">
        <f t="shared" si="80"/>
        <v>0</v>
      </c>
      <c r="L530" s="83">
        <f t="shared" si="80"/>
        <v>0</v>
      </c>
      <c r="M530" s="1050"/>
      <c r="N530" s="1050"/>
      <c r="O530" s="83">
        <f t="shared" ref="O530:T530" si="81">SUM(O525:O529)</f>
        <v>0</v>
      </c>
      <c r="P530" s="83">
        <f t="shared" si="81"/>
        <v>0</v>
      </c>
      <c r="Q530" s="83">
        <f t="shared" si="81"/>
        <v>0</v>
      </c>
      <c r="R530" s="83">
        <f t="shared" si="81"/>
        <v>0</v>
      </c>
      <c r="S530" s="83">
        <f t="shared" si="81"/>
        <v>0</v>
      </c>
      <c r="T530" s="83">
        <f t="shared" si="81"/>
        <v>0</v>
      </c>
      <c r="U530" s="83">
        <f>SUM(U525:U529)</f>
        <v>0</v>
      </c>
      <c r="V530" s="128">
        <f>SUM(V525:V529)</f>
        <v>0</v>
      </c>
      <c r="W530" s="84">
        <f>SUM(W525:W529)</f>
        <v>0</v>
      </c>
      <c r="Y530" s="87"/>
    </row>
    <row r="531" spans="2:25" ht="6.75" customHeight="1" thickBot="1" x14ac:dyDescent="0.3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</row>
    <row r="532" spans="2:25" ht="25.5" customHeight="1" thickBot="1" x14ac:dyDescent="0.3">
      <c r="B532" s="75" t="s">
        <v>823</v>
      </c>
      <c r="C532" s="76" t="s">
        <v>824</v>
      </c>
      <c r="D532" s="77" t="s">
        <v>874</v>
      </c>
      <c r="E532" s="949" t="s">
        <v>882</v>
      </c>
      <c r="F532" s="949"/>
      <c r="G532" s="108" t="s">
        <v>823</v>
      </c>
      <c r="H532" s="109" t="s">
        <v>824</v>
      </c>
      <c r="I532" s="109" t="s">
        <v>823</v>
      </c>
      <c r="J532" s="109" t="s">
        <v>824</v>
      </c>
      <c r="K532" s="109" t="s">
        <v>823</v>
      </c>
      <c r="L532" s="109" t="s">
        <v>824</v>
      </c>
      <c r="M532" s="109" t="s">
        <v>823</v>
      </c>
      <c r="N532" s="109" t="s">
        <v>824</v>
      </c>
      <c r="O532" s="109" t="s">
        <v>823</v>
      </c>
      <c r="P532" s="109" t="s">
        <v>824</v>
      </c>
      <c r="Q532" s="109" t="s">
        <v>823</v>
      </c>
      <c r="R532" s="109" t="s">
        <v>824</v>
      </c>
      <c r="S532" s="109" t="s">
        <v>823</v>
      </c>
      <c r="T532" s="109" t="s">
        <v>824</v>
      </c>
      <c r="U532" s="109" t="s">
        <v>823</v>
      </c>
      <c r="V532" s="109" t="s">
        <v>824</v>
      </c>
      <c r="W532" s="110" t="s">
        <v>825</v>
      </c>
    </row>
    <row r="533" spans="2:25" ht="18" customHeight="1" thickBot="1" x14ac:dyDescent="0.3">
      <c r="B533" s="341" t="e">
        <f>IF($A$518="",0,VLOOKUP($A$518,$C$1509:$M$2398,7,FALSE))</f>
        <v>#N/A</v>
      </c>
      <c r="C533" s="342" t="e">
        <f>IF($A$518="",0,VLOOKUP($A$518,$R$1509:$AC$2407,7,FALSE))</f>
        <v>#N/A</v>
      </c>
      <c r="D533" s="88" t="e">
        <f>SUM(B533:C533)</f>
        <v>#N/A</v>
      </c>
      <c r="E533" s="934" t="s">
        <v>883</v>
      </c>
      <c r="F533" s="934"/>
      <c r="G533" s="449"/>
      <c r="H533" s="450"/>
      <c r="I533" s="444"/>
      <c r="J533" s="444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128">
        <f t="shared" ref="U533:V537" si="82">+G533+I533+K533+M533+O533+Q533+S533</f>
        <v>0</v>
      </c>
      <c r="V533" s="128">
        <f t="shared" si="82"/>
        <v>0</v>
      </c>
      <c r="W533" s="122">
        <f>SUM(U533:V533)</f>
        <v>0</v>
      </c>
    </row>
    <row r="534" spans="2:25" ht="18" customHeight="1" thickBot="1" x14ac:dyDescent="0.3">
      <c r="B534" s="343" t="e">
        <f>IF($A$518="",0,VLOOKUP($A$518,$C$1509:$M$2398,8,FALSE))</f>
        <v>#N/A</v>
      </c>
      <c r="C534" s="312" t="e">
        <f>IF($A$518="",0,VLOOKUP($A$518,$R$1509:$AC$2407,8,FALSE))</f>
        <v>#N/A</v>
      </c>
      <c r="D534" s="80" t="e">
        <f>SUM(B534:C534)</f>
        <v>#N/A</v>
      </c>
      <c r="E534" s="891" t="s">
        <v>884</v>
      </c>
      <c r="F534" s="891"/>
      <c r="G534" s="305"/>
      <c r="H534" s="304"/>
      <c r="I534" s="443"/>
      <c r="J534" s="443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21">
        <f t="shared" si="82"/>
        <v>0</v>
      </c>
      <c r="V534" s="128">
        <f t="shared" si="82"/>
        <v>0</v>
      </c>
      <c r="W534" s="123">
        <f>SUM(U534:V534)</f>
        <v>0</v>
      </c>
    </row>
    <row r="535" spans="2:25" ht="18" customHeight="1" thickBot="1" x14ac:dyDescent="0.3">
      <c r="B535" s="343" t="e">
        <f>IF($A$518="",0,VLOOKUP($A$518,$C$1509:$M$2398,9,FALSE))</f>
        <v>#N/A</v>
      </c>
      <c r="C535" s="312" t="e">
        <f>IF($A$518="",0,VLOOKUP($A$518,$R$1509:$AC$2407,9,FALSE))</f>
        <v>#N/A</v>
      </c>
      <c r="D535" s="80" t="e">
        <f>SUM(B535:C535)</f>
        <v>#N/A</v>
      </c>
      <c r="E535" s="891" t="s">
        <v>885</v>
      </c>
      <c r="F535" s="891"/>
      <c r="G535" s="305"/>
      <c r="H535" s="304"/>
      <c r="I535" s="443"/>
      <c r="J535" s="443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21">
        <f t="shared" si="82"/>
        <v>0</v>
      </c>
      <c r="V535" s="128">
        <f t="shared" si="82"/>
        <v>0</v>
      </c>
      <c r="W535" s="123">
        <f>SUM(U535:V535)</f>
        <v>0</v>
      </c>
    </row>
    <row r="536" spans="2:25" ht="18" customHeight="1" thickBot="1" x14ac:dyDescent="0.3">
      <c r="B536" s="343" t="e">
        <f>IF($A$518="",0,VLOOKUP($A$518,$C$1509:$M$2398,10,FALSE))</f>
        <v>#N/A</v>
      </c>
      <c r="C536" s="312" t="e">
        <f>IF($A$518="",0,VLOOKUP($A$518,$R$1509:$AC$2407,10,FALSE))</f>
        <v>#N/A</v>
      </c>
      <c r="D536" s="80" t="e">
        <f>SUM(B536:C536)</f>
        <v>#N/A</v>
      </c>
      <c r="E536" s="891" t="s">
        <v>886</v>
      </c>
      <c r="F536" s="891"/>
      <c r="G536" s="305"/>
      <c r="H536" s="304"/>
      <c r="I536" s="443"/>
      <c r="J536" s="443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21">
        <f t="shared" si="82"/>
        <v>0</v>
      </c>
      <c r="V536" s="128">
        <f t="shared" si="82"/>
        <v>0</v>
      </c>
      <c r="W536" s="123">
        <f>SUM(U536:V536)</f>
        <v>0</v>
      </c>
    </row>
    <row r="537" spans="2:25" ht="18" customHeight="1" thickBot="1" x14ac:dyDescent="0.3">
      <c r="B537" s="345" t="e">
        <f>IF($A$518="",0,VLOOKUP($A$518,$C$1509:$M$2398,11,FALSE))</f>
        <v>#N/A</v>
      </c>
      <c r="C537" s="346" t="e">
        <f>IF($A$518="",0,VLOOKUP($A$518,$R$1509:$AC$2407,11,FALSE))</f>
        <v>#N/A</v>
      </c>
      <c r="D537" s="90" t="e">
        <f>SUM(B537:C537)</f>
        <v>#N/A</v>
      </c>
      <c r="E537" s="946" t="s">
        <v>887</v>
      </c>
      <c r="F537" s="946"/>
      <c r="G537" s="445"/>
      <c r="H537" s="446"/>
      <c r="I537" s="447"/>
      <c r="J537" s="447"/>
      <c r="K537" s="287"/>
      <c r="L537" s="287"/>
      <c r="M537" s="287"/>
      <c r="N537" s="287"/>
      <c r="O537" s="287"/>
      <c r="P537" s="287"/>
      <c r="Q537" s="287"/>
      <c r="R537" s="287"/>
      <c r="S537" s="287"/>
      <c r="T537" s="287"/>
      <c r="U537" s="364">
        <f t="shared" si="82"/>
        <v>0</v>
      </c>
      <c r="V537" s="128">
        <f t="shared" si="82"/>
        <v>0</v>
      </c>
      <c r="W537" s="365">
        <f>SUM(U537:V537)</f>
        <v>0</v>
      </c>
    </row>
    <row r="538" spans="2:25" ht="21" customHeight="1" thickBot="1" x14ac:dyDescent="0.3">
      <c r="B538" s="91" t="e">
        <f>SUM(B533:B537)</f>
        <v>#N/A</v>
      </c>
      <c r="C538" s="92" t="e">
        <f>SUM(C533:C537)</f>
        <v>#N/A</v>
      </c>
      <c r="D538" s="93" t="e">
        <f>SUM(D533:D537)</f>
        <v>#N/A</v>
      </c>
      <c r="E538" s="951" t="s">
        <v>888</v>
      </c>
      <c r="F538" s="948"/>
      <c r="G538" s="82">
        <f>SUM(G533:G537)</f>
        <v>0</v>
      </c>
      <c r="H538" s="83">
        <f>SUM(H533:H537)</f>
        <v>0</v>
      </c>
      <c r="I538" s="1050"/>
      <c r="J538" s="1050"/>
      <c r="K538" s="83">
        <f t="shared" ref="K538:W538" si="83">SUM(K533:K537)</f>
        <v>0</v>
      </c>
      <c r="L538" s="83">
        <f t="shared" si="83"/>
        <v>0</v>
      </c>
      <c r="M538" s="83">
        <f t="shared" si="83"/>
        <v>0</v>
      </c>
      <c r="N538" s="83">
        <f t="shared" si="83"/>
        <v>0</v>
      </c>
      <c r="O538" s="83">
        <f t="shared" si="83"/>
        <v>0</v>
      </c>
      <c r="P538" s="83">
        <f t="shared" si="83"/>
        <v>0</v>
      </c>
      <c r="Q538" s="83">
        <f t="shared" si="83"/>
        <v>0</v>
      </c>
      <c r="R538" s="83">
        <f t="shared" si="83"/>
        <v>0</v>
      </c>
      <c r="S538" s="83">
        <f t="shared" si="83"/>
        <v>0</v>
      </c>
      <c r="T538" s="83">
        <f t="shared" si="83"/>
        <v>0</v>
      </c>
      <c r="U538" s="83">
        <f t="shared" si="83"/>
        <v>0</v>
      </c>
      <c r="V538" s="128">
        <f t="shared" si="83"/>
        <v>0</v>
      </c>
      <c r="W538" s="84">
        <f t="shared" si="83"/>
        <v>0</v>
      </c>
    </row>
    <row r="539" spans="2:25" ht="6.75" customHeight="1" x14ac:dyDescent="0.25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</row>
    <row r="540" spans="2:25" ht="14.25" customHeight="1" thickBot="1" x14ac:dyDescent="0.35">
      <c r="B540" s="112" t="s">
        <v>901</v>
      </c>
      <c r="C540" s="112"/>
      <c r="D540" s="112"/>
      <c r="E540" s="112"/>
      <c r="F540" s="112"/>
      <c r="G540" s="39"/>
      <c r="H540" s="39"/>
      <c r="I540" s="39"/>
      <c r="J540" s="39"/>
      <c r="K540" s="39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</row>
    <row r="541" spans="2:25" ht="21" customHeight="1" thickBot="1" x14ac:dyDescent="0.3">
      <c r="B541" s="1051" t="s">
        <v>902</v>
      </c>
      <c r="C541" s="1051"/>
      <c r="D541" s="114" t="e">
        <f>IF(D525=0,"",SUM(G525:H525)/D525*100)</f>
        <v>#N/A</v>
      </c>
      <c r="E541" s="113" t="s">
        <v>903</v>
      </c>
      <c r="F541" s="115" t="e">
        <f>IF(SUM(D526:D529)=0,"",(SUM(G526:H529)/SUM(D526:D529)*100))</f>
        <v>#N/A</v>
      </c>
      <c r="G541" s="39"/>
      <c r="H541" s="39"/>
      <c r="I541" s="39"/>
      <c r="J541" s="39"/>
      <c r="K541" s="39"/>
      <c r="L541" s="97" t="s">
        <v>835</v>
      </c>
      <c r="M541" s="59"/>
      <c r="N541" s="98"/>
      <c r="O541" s="1052"/>
      <c r="P541" s="1052"/>
      <c r="Q541" s="1052"/>
      <c r="R541" s="1052"/>
      <c r="S541" s="1052"/>
      <c r="T541" s="1052"/>
      <c r="U541" s="1052"/>
      <c r="V541" s="1052"/>
      <c r="W541" s="96"/>
    </row>
    <row r="542" spans="2:25" ht="11.25" customHeight="1" x14ac:dyDescent="0.25"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99"/>
      <c r="M542" s="98"/>
      <c r="N542" s="98"/>
      <c r="O542" s="1052"/>
      <c r="P542" s="1052"/>
      <c r="Q542" s="1052"/>
      <c r="R542" s="1052"/>
      <c r="S542" s="1052"/>
      <c r="T542" s="1052"/>
      <c r="U542" s="1052"/>
      <c r="V542" s="1052"/>
      <c r="W542" s="96"/>
    </row>
    <row r="543" spans="2:25" ht="15.75" customHeight="1" x14ac:dyDescent="0.25"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99"/>
      <c r="M543" s="98"/>
      <c r="N543" s="98"/>
      <c r="O543" s="1052"/>
      <c r="P543" s="1052"/>
      <c r="Q543" s="1052"/>
      <c r="R543" s="1052"/>
      <c r="S543" s="1052"/>
      <c r="T543" s="1052"/>
      <c r="U543" s="1052"/>
      <c r="V543" s="1052"/>
      <c r="W543" s="96"/>
    </row>
    <row r="544" spans="2:25" s="52" customFormat="1" ht="8.25" customHeight="1" x14ac:dyDescent="0.25"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100"/>
      <c r="M544" s="100"/>
      <c r="N544" s="100"/>
      <c r="O544" s="1052"/>
      <c r="P544" s="1052"/>
      <c r="Q544" s="1052"/>
      <c r="R544" s="1052"/>
      <c r="S544" s="1052"/>
      <c r="T544" s="1052"/>
      <c r="U544" s="1052"/>
      <c r="V544" s="1052"/>
      <c r="W544" s="96"/>
    </row>
    <row r="545" spans="1:24" s="52" customFormat="1" ht="8.25" customHeight="1" thickBot="1" x14ac:dyDescent="0.3"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100"/>
      <c r="M545" s="100"/>
      <c r="N545" s="100"/>
      <c r="O545" s="100"/>
      <c r="P545" s="100"/>
      <c r="Q545" s="101"/>
      <c r="R545" s="101"/>
      <c r="S545" s="101"/>
      <c r="T545" s="101"/>
      <c r="U545" s="101"/>
      <c r="V545" s="102"/>
      <c r="W545" s="96"/>
    </row>
    <row r="546" spans="1:24" ht="16.5" customHeight="1" thickBot="1" x14ac:dyDescent="0.3">
      <c r="A546" s="36"/>
      <c r="B546" s="60" t="s">
        <v>786</v>
      </c>
      <c r="C546" s="61"/>
      <c r="D546" s="61"/>
      <c r="E546" s="62"/>
      <c r="F546" s="62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1"/>
      <c r="V546" s="61"/>
      <c r="W546" s="64" t="s">
        <v>893</v>
      </c>
    </row>
    <row r="547" spans="1:24" ht="12.75" customHeight="1" x14ac:dyDescent="0.25">
      <c r="B547" s="864" t="s">
        <v>788</v>
      </c>
      <c r="C547" s="864"/>
      <c r="D547" s="864"/>
      <c r="E547" s="864"/>
      <c r="F547" s="864"/>
      <c r="G547" s="864"/>
      <c r="H547" s="864"/>
      <c r="I547" s="864"/>
      <c r="J547" s="864"/>
      <c r="K547" s="864"/>
      <c r="L547" s="864"/>
      <c r="M547" s="864"/>
      <c r="N547" s="864"/>
      <c r="O547" s="864"/>
      <c r="P547" s="864"/>
      <c r="Q547" s="864"/>
      <c r="R547" s="864"/>
      <c r="S547" s="864"/>
      <c r="T547" s="864"/>
      <c r="U547" s="864"/>
      <c r="V547" s="864"/>
      <c r="W547" s="864"/>
    </row>
    <row r="548" spans="1:24" ht="12.75" customHeight="1" thickBot="1" x14ac:dyDescent="0.3">
      <c r="B548" s="866" t="s">
        <v>894</v>
      </c>
      <c r="C548" s="866"/>
      <c r="D548" s="866"/>
      <c r="E548" s="866"/>
      <c r="F548" s="866"/>
      <c r="G548" s="866"/>
      <c r="H548" s="866"/>
      <c r="I548" s="866"/>
      <c r="J548" s="866"/>
      <c r="K548" s="866"/>
      <c r="L548" s="866"/>
      <c r="M548" s="866"/>
      <c r="N548" s="866"/>
      <c r="O548" s="865"/>
      <c r="P548" s="865"/>
      <c r="Q548" s="865"/>
      <c r="R548" s="865"/>
      <c r="S548" s="865"/>
      <c r="T548" s="865"/>
      <c r="U548" s="865"/>
      <c r="V548" s="865"/>
      <c r="W548" s="865"/>
    </row>
    <row r="549" spans="1:24" s="41" customFormat="1" ht="17.25" customHeight="1" x14ac:dyDescent="0.2">
      <c r="B549" s="904" t="s">
        <v>790</v>
      </c>
      <c r="C549" s="904"/>
      <c r="D549" s="1072">
        <f>IF(F550=0,"",$D$5)</f>
        <v>0</v>
      </c>
      <c r="E549" s="1072"/>
      <c r="F549" s="1072"/>
      <c r="G549" s="1072"/>
      <c r="H549" s="1073"/>
      <c r="I549" s="903"/>
      <c r="J549" s="903"/>
      <c r="K549" s="903"/>
      <c r="L549" s="903"/>
      <c r="M549" s="903"/>
      <c r="N549" s="904"/>
      <c r="O549" s="886" t="s">
        <v>792</v>
      </c>
      <c r="P549" s="887"/>
      <c r="Q549" s="887"/>
      <c r="R549" s="887"/>
      <c r="S549" s="887"/>
      <c r="T549" s="905" t="str">
        <f>IF(Menu!E26="","",Menu!E26)</f>
        <v/>
      </c>
      <c r="U549" s="905"/>
      <c r="V549" s="905"/>
      <c r="W549" s="906"/>
    </row>
    <row r="550" spans="1:24" s="41" customFormat="1" ht="17.25" customHeight="1" thickBot="1" x14ac:dyDescent="0.25">
      <c r="A550" s="41" t="str">
        <f>IF(F550=0,"",$D$549&amp;" "&amp;$F$550)</f>
        <v xml:space="preserve">0 </v>
      </c>
      <c r="B550" s="911" t="s">
        <v>793</v>
      </c>
      <c r="C550" s="911"/>
      <c r="D550" s="911"/>
      <c r="E550" s="911"/>
      <c r="F550" s="912" t="str">
        <f>+Menu!B26</f>
        <v/>
      </c>
      <c r="G550" s="912"/>
      <c r="H550" s="912"/>
      <c r="I550" s="1070" t="s">
        <v>791</v>
      </c>
      <c r="J550" s="1070"/>
      <c r="K550" s="1070"/>
      <c r="L550" s="1070"/>
      <c r="M550" s="1070"/>
      <c r="N550" s="1071"/>
      <c r="O550" s="306" t="s">
        <v>973</v>
      </c>
      <c r="P550" s="67"/>
      <c r="Q550" s="67"/>
      <c r="R550" s="68"/>
      <c r="S550" s="68"/>
      <c r="T550" s="68"/>
      <c r="U550" s="68"/>
      <c r="V550" s="68"/>
      <c r="W550" s="69"/>
    </row>
    <row r="551" spans="1:24" s="41" customFormat="1" ht="17.25" customHeight="1" thickBot="1" x14ac:dyDescent="0.25">
      <c r="B551" s="103" t="s">
        <v>795</v>
      </c>
      <c r="C551" s="71"/>
      <c r="D551" s="71"/>
      <c r="E551" s="71"/>
      <c r="F551" s="71"/>
      <c r="G551" s="71"/>
      <c r="H551" s="104"/>
      <c r="I551" s="105" t="str">
        <f>+I7</f>
        <v>2nd</v>
      </c>
      <c r="J551" s="914" t="s">
        <v>866</v>
      </c>
      <c r="K551" s="914"/>
      <c r="L551" s="105">
        <f>+L7</f>
        <v>2022</v>
      </c>
      <c r="M551" s="915" t="s">
        <v>6</v>
      </c>
      <c r="N551" s="916"/>
      <c r="O551" s="920">
        <f>+Menu!F26</f>
        <v>0</v>
      </c>
      <c r="P551" s="921"/>
      <c r="Q551" s="921"/>
      <c r="R551" s="921"/>
      <c r="S551" s="921"/>
      <c r="T551" s="921"/>
      <c r="U551" s="921"/>
      <c r="V551" s="921"/>
      <c r="W551" s="913"/>
    </row>
    <row r="552" spans="1:24" s="41" customFormat="1" ht="17.25" customHeight="1" x14ac:dyDescent="0.2">
      <c r="B552" s="1064">
        <f>+Menu!D26</f>
        <v>0</v>
      </c>
      <c r="C552" s="921"/>
      <c r="D552" s="921"/>
      <c r="E552" s="921"/>
      <c r="F552" s="921"/>
      <c r="G552" s="921"/>
      <c r="H552" s="912"/>
      <c r="I552" s="926"/>
      <c r="J552" s="926"/>
      <c r="K552" s="926"/>
      <c r="L552" s="926"/>
      <c r="M552" s="926"/>
      <c r="N552" s="911"/>
      <c r="O552" s="920">
        <f>+Menu!G26</f>
        <v>0</v>
      </c>
      <c r="P552" s="921"/>
      <c r="Q552" s="921"/>
      <c r="R552" s="921"/>
      <c r="S552" s="921"/>
      <c r="T552" s="921"/>
      <c r="U552" s="921"/>
      <c r="V552" s="921"/>
      <c r="W552" s="913"/>
    </row>
    <row r="553" spans="1:24" s="41" customFormat="1" ht="17.25" customHeight="1" thickBot="1" x14ac:dyDescent="0.25">
      <c r="B553" s="1065"/>
      <c r="C553" s="1066"/>
      <c r="D553" s="1066"/>
      <c r="E553" s="1066"/>
      <c r="F553" s="1066"/>
      <c r="G553" s="1066"/>
      <c r="H553" s="1067"/>
      <c r="I553" s="928"/>
      <c r="J553" s="928"/>
      <c r="K553" s="928"/>
      <c r="L553" s="928"/>
      <c r="M553" s="1068"/>
      <c r="N553" s="1069"/>
      <c r="O553" s="907"/>
      <c r="P553" s="908"/>
      <c r="Q553" s="908"/>
      <c r="R553" s="908"/>
      <c r="S553" s="908"/>
      <c r="T553" s="908"/>
      <c r="U553" s="908"/>
      <c r="V553" s="908"/>
      <c r="W553" s="909"/>
      <c r="X553" s="73"/>
    </row>
    <row r="554" spans="1:24" ht="6.75" customHeight="1" thickBot="1" x14ac:dyDescent="0.3"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61"/>
      <c r="U554" s="61"/>
      <c r="V554" s="61"/>
      <c r="W554" s="61"/>
    </row>
    <row r="555" spans="1:24" ht="39" customHeight="1" thickBot="1" x14ac:dyDescent="0.3">
      <c r="B555" s="1060" t="s">
        <v>895</v>
      </c>
      <c r="C555" s="1060"/>
      <c r="D555" s="1060"/>
      <c r="E555" s="1061" t="s">
        <v>870</v>
      </c>
      <c r="F555" s="1061"/>
      <c r="G555" s="1062" t="s">
        <v>896</v>
      </c>
      <c r="H555" s="1062"/>
      <c r="I555" s="1057" t="s">
        <v>897</v>
      </c>
      <c r="J555" s="1057"/>
      <c r="K555" s="1057" t="s">
        <v>871</v>
      </c>
      <c r="L555" s="1057"/>
      <c r="M555" s="1063" t="s">
        <v>898</v>
      </c>
      <c r="N555" s="1063"/>
      <c r="O555" s="1057" t="s">
        <v>899</v>
      </c>
      <c r="P555" s="1057"/>
      <c r="Q555" s="1057" t="s">
        <v>872</v>
      </c>
      <c r="R555" s="1057"/>
      <c r="S555" s="1057" t="s">
        <v>873</v>
      </c>
      <c r="T555" s="1057"/>
      <c r="U555" s="1058" t="s">
        <v>900</v>
      </c>
      <c r="V555" s="1058"/>
      <c r="W555" s="1058"/>
    </row>
    <row r="556" spans="1:24" ht="25.5" customHeight="1" thickBot="1" x14ac:dyDescent="0.3">
      <c r="B556" s="75" t="s">
        <v>823</v>
      </c>
      <c r="C556" s="76" t="s">
        <v>824</v>
      </c>
      <c r="D556" s="77" t="s">
        <v>874</v>
      </c>
      <c r="E556" s="954" t="s">
        <v>875</v>
      </c>
      <c r="F556" s="976"/>
      <c r="G556" s="130" t="s">
        <v>823</v>
      </c>
      <c r="H556" s="131" t="s">
        <v>824</v>
      </c>
      <c r="I556" s="131" t="s">
        <v>823</v>
      </c>
      <c r="J556" s="131" t="s">
        <v>824</v>
      </c>
      <c r="K556" s="131" t="s">
        <v>823</v>
      </c>
      <c r="L556" s="131" t="s">
        <v>824</v>
      </c>
      <c r="M556" s="131" t="s">
        <v>823</v>
      </c>
      <c r="N556" s="131" t="s">
        <v>824</v>
      </c>
      <c r="O556" s="131" t="s">
        <v>823</v>
      </c>
      <c r="P556" s="131" t="s">
        <v>824</v>
      </c>
      <c r="Q556" s="131" t="s">
        <v>823</v>
      </c>
      <c r="R556" s="131" t="s">
        <v>824</v>
      </c>
      <c r="S556" s="131" t="s">
        <v>823</v>
      </c>
      <c r="T556" s="131" t="s">
        <v>824</v>
      </c>
      <c r="U556" s="131" t="s">
        <v>823</v>
      </c>
      <c r="V556" s="131" t="s">
        <v>824</v>
      </c>
      <c r="W556" s="132" t="s">
        <v>825</v>
      </c>
    </row>
    <row r="557" spans="1:24" ht="18" customHeight="1" thickBot="1" x14ac:dyDescent="0.3">
      <c r="B557" s="341" t="e">
        <f>IF($A$550="",0,VLOOKUP($A$550,$C$1509:$M$2398,2,FALSE))</f>
        <v>#N/A</v>
      </c>
      <c r="C557" s="342" t="e">
        <f>IF($A$550="",0,VLOOKUP($A$550,$R$1509:$AC$2407,2,FALSE))</f>
        <v>#N/A</v>
      </c>
      <c r="D557" s="78" t="e">
        <f>SUM(B557:C557)</f>
        <v>#N/A</v>
      </c>
      <c r="E557" s="933" t="s">
        <v>876</v>
      </c>
      <c r="F557" s="934"/>
      <c r="G557" s="288"/>
      <c r="H557" s="283"/>
      <c r="I557" s="289"/>
      <c r="J557" s="283"/>
      <c r="K557" s="283"/>
      <c r="L557" s="283"/>
      <c r="M557" s="444"/>
      <c r="N557" s="444"/>
      <c r="O557" s="283"/>
      <c r="P557" s="283"/>
      <c r="Q557" s="283"/>
      <c r="R557" s="283"/>
      <c r="S557" s="283"/>
      <c r="T557" s="283"/>
      <c r="U557" s="128">
        <f t="shared" ref="U557:V561" si="84">+G557+I557+K557+M557+O557+Q557+S557</f>
        <v>0</v>
      </c>
      <c r="V557" s="128">
        <f t="shared" si="84"/>
        <v>0</v>
      </c>
      <c r="W557" s="122">
        <f>SUM(U557:V557)</f>
        <v>0</v>
      </c>
    </row>
    <row r="558" spans="1:24" ht="18" customHeight="1" thickBot="1" x14ac:dyDescent="0.3">
      <c r="B558" s="343" t="e">
        <f>IF($A$550="",0,VLOOKUP($A$550,$C$1509:$M$2398,3,FALSE))</f>
        <v>#N/A</v>
      </c>
      <c r="C558" s="312" t="e">
        <f>IF($A$550="",0,VLOOKUP($A$550,$R$1509:$AC$2407,3,FALSE))</f>
        <v>#N/A</v>
      </c>
      <c r="D558" s="80" t="e">
        <f>SUM(B558:C558)</f>
        <v>#N/A</v>
      </c>
      <c r="E558" s="944" t="s">
        <v>877</v>
      </c>
      <c r="F558" s="891"/>
      <c r="G558" s="305"/>
      <c r="H558" s="304"/>
      <c r="I558" s="107"/>
      <c r="J558" s="107"/>
      <c r="K558" s="107"/>
      <c r="L558" s="107"/>
      <c r="M558" s="443"/>
      <c r="N558" s="443"/>
      <c r="O558" s="107"/>
      <c r="P558" s="107"/>
      <c r="Q558" s="107"/>
      <c r="R558" s="107"/>
      <c r="S558" s="107"/>
      <c r="T558" s="107"/>
      <c r="U558" s="121">
        <f t="shared" si="84"/>
        <v>0</v>
      </c>
      <c r="V558" s="128">
        <f t="shared" si="84"/>
        <v>0</v>
      </c>
      <c r="W558" s="123">
        <f>SUM(U558:V558)</f>
        <v>0</v>
      </c>
    </row>
    <row r="559" spans="1:24" ht="18" customHeight="1" thickBot="1" x14ac:dyDescent="0.3">
      <c r="B559" s="343" t="e">
        <f>IF($A$550="",0,VLOOKUP($A$550,$C$1509:$M$2398,4,FALSE))</f>
        <v>#N/A</v>
      </c>
      <c r="C559" s="312" t="e">
        <f>IF($A$550="",0,VLOOKUP($A$550,$R$1509:$AC$2407,4,FALSE))</f>
        <v>#N/A</v>
      </c>
      <c r="D559" s="80" t="e">
        <f>SUM(B559:C559)</f>
        <v>#N/A</v>
      </c>
      <c r="E559" s="944" t="s">
        <v>878</v>
      </c>
      <c r="F559" s="891"/>
      <c r="G559" s="305"/>
      <c r="H559" s="304"/>
      <c r="I559" s="107"/>
      <c r="J559" s="107"/>
      <c r="K559" s="107"/>
      <c r="L559" s="107"/>
      <c r="M559" s="443"/>
      <c r="N559" s="443"/>
      <c r="O559" s="107"/>
      <c r="P559" s="107"/>
      <c r="Q559" s="107"/>
      <c r="R559" s="107"/>
      <c r="S559" s="107"/>
      <c r="T559" s="107"/>
      <c r="U559" s="121">
        <f t="shared" si="84"/>
        <v>0</v>
      </c>
      <c r="V559" s="128">
        <f t="shared" si="84"/>
        <v>0</v>
      </c>
      <c r="W559" s="123">
        <f>SUM(U559:V559)</f>
        <v>0</v>
      </c>
    </row>
    <row r="560" spans="1:24" ht="18" customHeight="1" thickBot="1" x14ac:dyDescent="0.3">
      <c r="B560" s="343" t="e">
        <f>IF($A$550="",0,VLOOKUP($A$550,$C$1509:$M$2398,5,FALSE))</f>
        <v>#N/A</v>
      </c>
      <c r="C560" s="312" t="e">
        <f>IF($A$550="",0,VLOOKUP($A$550,$R$1509:$AC$2407,5,FALSE))</f>
        <v>#N/A</v>
      </c>
      <c r="D560" s="80" t="e">
        <f>SUM(B560:C560)</f>
        <v>#N/A</v>
      </c>
      <c r="E560" s="944" t="s">
        <v>879</v>
      </c>
      <c r="F560" s="891"/>
      <c r="G560" s="305"/>
      <c r="H560" s="304"/>
      <c r="I560" s="360"/>
      <c r="J560" s="107"/>
      <c r="K560" s="107"/>
      <c r="L560" s="107"/>
      <c r="M560" s="443"/>
      <c r="N560" s="443"/>
      <c r="O560" s="107"/>
      <c r="P560" s="107"/>
      <c r="Q560" s="107"/>
      <c r="R560" s="107"/>
      <c r="S560" s="107"/>
      <c r="T560" s="107"/>
      <c r="U560" s="121">
        <f t="shared" si="84"/>
        <v>0</v>
      </c>
      <c r="V560" s="128">
        <f t="shared" si="84"/>
        <v>0</v>
      </c>
      <c r="W560" s="123">
        <f>SUM(U560:V560)</f>
        <v>0</v>
      </c>
    </row>
    <row r="561" spans="2:25" ht="18" customHeight="1" thickBot="1" x14ac:dyDescent="0.3">
      <c r="B561" s="345" t="e">
        <f>IF($A$550="",0,VLOOKUP($A$550,$C$1509:$M$2398,6,FALSE))</f>
        <v>#N/A</v>
      </c>
      <c r="C561" s="346" t="e">
        <f>IF($A$550="",0,VLOOKUP($A$550,$R$1509:$AC$2407,6,FALSE))</f>
        <v>#N/A</v>
      </c>
      <c r="D561" s="81" t="e">
        <f>SUM(B561:C561)</f>
        <v>#N/A</v>
      </c>
      <c r="E561" s="945" t="s">
        <v>880</v>
      </c>
      <c r="F561" s="946"/>
      <c r="G561" s="445"/>
      <c r="H561" s="446"/>
      <c r="I561" s="287"/>
      <c r="J561" s="287"/>
      <c r="K561" s="287"/>
      <c r="L561" s="287"/>
      <c r="M561" s="447"/>
      <c r="N561" s="447"/>
      <c r="O561" s="287"/>
      <c r="P561" s="287"/>
      <c r="Q561" s="287"/>
      <c r="R561" s="287"/>
      <c r="S561" s="287"/>
      <c r="T561" s="287"/>
      <c r="U561" s="364">
        <f t="shared" si="84"/>
        <v>0</v>
      </c>
      <c r="V561" s="128">
        <f t="shared" si="84"/>
        <v>0</v>
      </c>
      <c r="W561" s="365">
        <f>SUM(U561:V561)</f>
        <v>0</v>
      </c>
    </row>
    <row r="562" spans="2:25" ht="21" customHeight="1" thickBot="1" x14ac:dyDescent="0.3">
      <c r="B562" s="82" t="e">
        <f>SUM(B557:B561)</f>
        <v>#N/A</v>
      </c>
      <c r="C562" s="83" t="e">
        <f>SUM(C557:C561)</f>
        <v>#N/A</v>
      </c>
      <c r="D562" s="84" t="e">
        <f>SUM(D557:D561)</f>
        <v>#N/A</v>
      </c>
      <c r="E562" s="947" t="s">
        <v>881</v>
      </c>
      <c r="F562" s="948"/>
      <c r="G562" s="82">
        <f t="shared" ref="G562:L562" si="85">SUM(G557:G561)</f>
        <v>0</v>
      </c>
      <c r="H562" s="83">
        <f t="shared" si="85"/>
        <v>0</v>
      </c>
      <c r="I562" s="83">
        <f t="shared" si="85"/>
        <v>0</v>
      </c>
      <c r="J562" s="83">
        <f t="shared" si="85"/>
        <v>0</v>
      </c>
      <c r="K562" s="83">
        <f t="shared" si="85"/>
        <v>0</v>
      </c>
      <c r="L562" s="83">
        <f t="shared" si="85"/>
        <v>0</v>
      </c>
      <c r="M562" s="1050"/>
      <c r="N562" s="1050"/>
      <c r="O562" s="83">
        <f t="shared" ref="O562:T562" si="86">SUM(O557:O561)</f>
        <v>0</v>
      </c>
      <c r="P562" s="83">
        <f t="shared" si="86"/>
        <v>0</v>
      </c>
      <c r="Q562" s="83">
        <f t="shared" si="86"/>
        <v>0</v>
      </c>
      <c r="R562" s="83">
        <f t="shared" si="86"/>
        <v>0</v>
      </c>
      <c r="S562" s="83">
        <f t="shared" si="86"/>
        <v>0</v>
      </c>
      <c r="T562" s="83">
        <f t="shared" si="86"/>
        <v>0</v>
      </c>
      <c r="U562" s="83">
        <f>SUM(U557:U561)</f>
        <v>0</v>
      </c>
      <c r="V562" s="128">
        <f>SUM(V557:V561)</f>
        <v>0</v>
      </c>
      <c r="W562" s="84">
        <f>SUM(W557:W561)</f>
        <v>0</v>
      </c>
      <c r="Y562" s="87"/>
    </row>
    <row r="563" spans="2:25" ht="6.75" customHeight="1" thickBot="1" x14ac:dyDescent="0.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</row>
    <row r="564" spans="2:25" ht="25.5" customHeight="1" thickBot="1" x14ac:dyDescent="0.3">
      <c r="B564" s="75" t="s">
        <v>823</v>
      </c>
      <c r="C564" s="76" t="s">
        <v>824</v>
      </c>
      <c r="D564" s="77" t="s">
        <v>874</v>
      </c>
      <c r="E564" s="949" t="s">
        <v>882</v>
      </c>
      <c r="F564" s="949"/>
      <c r="G564" s="108" t="s">
        <v>823</v>
      </c>
      <c r="H564" s="109" t="s">
        <v>824</v>
      </c>
      <c r="I564" s="109" t="s">
        <v>823</v>
      </c>
      <c r="J564" s="109" t="s">
        <v>824</v>
      </c>
      <c r="K564" s="109" t="s">
        <v>823</v>
      </c>
      <c r="L564" s="109" t="s">
        <v>824</v>
      </c>
      <c r="M564" s="109" t="s">
        <v>823</v>
      </c>
      <c r="N564" s="109" t="s">
        <v>824</v>
      </c>
      <c r="O564" s="109" t="s">
        <v>823</v>
      </c>
      <c r="P564" s="109" t="s">
        <v>824</v>
      </c>
      <c r="Q564" s="109" t="s">
        <v>823</v>
      </c>
      <c r="R564" s="109" t="s">
        <v>824</v>
      </c>
      <c r="S564" s="109" t="s">
        <v>823</v>
      </c>
      <c r="T564" s="109" t="s">
        <v>824</v>
      </c>
      <c r="U564" s="109" t="s">
        <v>823</v>
      </c>
      <c r="V564" s="109" t="s">
        <v>824</v>
      </c>
      <c r="W564" s="110" t="s">
        <v>825</v>
      </c>
    </row>
    <row r="565" spans="2:25" ht="18" customHeight="1" thickBot="1" x14ac:dyDescent="0.3">
      <c r="B565" s="341" t="e">
        <f>IF($A$550="",0,VLOOKUP($A$550,$C$1509:$M$2398,7,FALSE))</f>
        <v>#N/A</v>
      </c>
      <c r="C565" s="342" t="e">
        <f>IF($A$550="",0,VLOOKUP($A$550,$R$1509:$AC$2407,7,FALSE))</f>
        <v>#N/A</v>
      </c>
      <c r="D565" s="88" t="e">
        <f>SUM(B565:C565)</f>
        <v>#N/A</v>
      </c>
      <c r="E565" s="934" t="s">
        <v>883</v>
      </c>
      <c r="F565" s="934"/>
      <c r="G565" s="449"/>
      <c r="H565" s="450"/>
      <c r="I565" s="444"/>
      <c r="J565" s="444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128">
        <f t="shared" ref="U565:V569" si="87">+G565+I565+K565+M565+O565+Q565+S565</f>
        <v>0</v>
      </c>
      <c r="V565" s="128">
        <f t="shared" si="87"/>
        <v>0</v>
      </c>
      <c r="W565" s="122">
        <f>SUM(U565:V565)</f>
        <v>0</v>
      </c>
    </row>
    <row r="566" spans="2:25" ht="18" customHeight="1" thickBot="1" x14ac:dyDescent="0.3">
      <c r="B566" s="343" t="e">
        <f>IF($A$550="",0,VLOOKUP($A$550,$C$1509:$M$2398,8,FALSE))</f>
        <v>#N/A</v>
      </c>
      <c r="C566" s="312" t="e">
        <f>IF($A$550="",0,VLOOKUP($A$550,$R$1509:$AC$2407,8,FALSE))</f>
        <v>#N/A</v>
      </c>
      <c r="D566" s="80" t="e">
        <f>SUM(B566:C566)</f>
        <v>#N/A</v>
      </c>
      <c r="E566" s="891" t="s">
        <v>884</v>
      </c>
      <c r="F566" s="891"/>
      <c r="G566" s="305"/>
      <c r="H566" s="304"/>
      <c r="I566" s="443"/>
      <c r="J566" s="443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21">
        <f t="shared" si="87"/>
        <v>0</v>
      </c>
      <c r="V566" s="128">
        <f t="shared" si="87"/>
        <v>0</v>
      </c>
      <c r="W566" s="123">
        <f>SUM(U566:V566)</f>
        <v>0</v>
      </c>
    </row>
    <row r="567" spans="2:25" ht="18" customHeight="1" thickBot="1" x14ac:dyDescent="0.3">
      <c r="B567" s="343" t="e">
        <f>IF($A$550="",0,VLOOKUP($A$550,$C$1509:$M$2398,9,FALSE))</f>
        <v>#N/A</v>
      </c>
      <c r="C567" s="312" t="e">
        <f>IF($A$550="",0,VLOOKUP($A$550,$R$1509:$AC$2407,9,FALSE))</f>
        <v>#N/A</v>
      </c>
      <c r="D567" s="80" t="e">
        <f>SUM(B567:C567)</f>
        <v>#N/A</v>
      </c>
      <c r="E567" s="891" t="s">
        <v>885</v>
      </c>
      <c r="F567" s="891"/>
      <c r="G567" s="305"/>
      <c r="H567" s="304"/>
      <c r="I567" s="443"/>
      <c r="J567" s="443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21">
        <f t="shared" si="87"/>
        <v>0</v>
      </c>
      <c r="V567" s="128">
        <f t="shared" si="87"/>
        <v>0</v>
      </c>
      <c r="W567" s="123">
        <f>SUM(U567:V567)</f>
        <v>0</v>
      </c>
    </row>
    <row r="568" spans="2:25" ht="18" customHeight="1" thickBot="1" x14ac:dyDescent="0.3">
      <c r="B568" s="343" t="e">
        <f>IF($A$550="",0,VLOOKUP($A$550,$C$1509:$M$2398,10,FALSE))</f>
        <v>#N/A</v>
      </c>
      <c r="C568" s="312" t="e">
        <f>IF($A$550="",0,VLOOKUP($A$550,$R$1509:$AC$2407,10,FALSE))</f>
        <v>#N/A</v>
      </c>
      <c r="D568" s="80" t="e">
        <f>SUM(B568:C568)</f>
        <v>#N/A</v>
      </c>
      <c r="E568" s="891" t="s">
        <v>886</v>
      </c>
      <c r="F568" s="891"/>
      <c r="G568" s="305"/>
      <c r="H568" s="304"/>
      <c r="I568" s="443"/>
      <c r="J568" s="443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21">
        <f t="shared" si="87"/>
        <v>0</v>
      </c>
      <c r="V568" s="128">
        <f t="shared" si="87"/>
        <v>0</v>
      </c>
      <c r="W568" s="123">
        <f>SUM(U568:V568)</f>
        <v>0</v>
      </c>
    </row>
    <row r="569" spans="2:25" ht="18" customHeight="1" thickBot="1" x14ac:dyDescent="0.3">
      <c r="B569" s="345" t="e">
        <f>IF($A$550="",0,VLOOKUP($A$550,$C$1509:$M$2398,11,FALSE))</f>
        <v>#N/A</v>
      </c>
      <c r="C569" s="346" t="e">
        <f>IF($A$550="",0,VLOOKUP($A$550,$R$1509:$AC$2407,11,FALSE))</f>
        <v>#N/A</v>
      </c>
      <c r="D569" s="90" t="e">
        <f>SUM(B569:C569)</f>
        <v>#N/A</v>
      </c>
      <c r="E569" s="946" t="s">
        <v>887</v>
      </c>
      <c r="F569" s="946"/>
      <c r="G569" s="445"/>
      <c r="H569" s="446"/>
      <c r="I569" s="447"/>
      <c r="J569" s="447"/>
      <c r="K569" s="287"/>
      <c r="L569" s="287"/>
      <c r="M569" s="287"/>
      <c r="N569" s="287"/>
      <c r="O569" s="287"/>
      <c r="P569" s="287"/>
      <c r="Q569" s="287"/>
      <c r="R569" s="287"/>
      <c r="S569" s="287"/>
      <c r="T569" s="287"/>
      <c r="U569" s="364">
        <f t="shared" si="87"/>
        <v>0</v>
      </c>
      <c r="V569" s="128">
        <f t="shared" si="87"/>
        <v>0</v>
      </c>
      <c r="W569" s="365">
        <f>SUM(U569:V569)</f>
        <v>0</v>
      </c>
    </row>
    <row r="570" spans="2:25" ht="21" customHeight="1" thickBot="1" x14ac:dyDescent="0.3">
      <c r="B570" s="91" t="e">
        <f>SUM(B565:B569)</f>
        <v>#N/A</v>
      </c>
      <c r="C570" s="92" t="e">
        <f>SUM(C565:C569)</f>
        <v>#N/A</v>
      </c>
      <c r="D570" s="93" t="e">
        <f>SUM(D565:D569)</f>
        <v>#N/A</v>
      </c>
      <c r="E570" s="951" t="s">
        <v>888</v>
      </c>
      <c r="F570" s="948"/>
      <c r="G570" s="82">
        <f>SUM(G565:G569)</f>
        <v>0</v>
      </c>
      <c r="H570" s="83">
        <f>SUM(H565:H569)</f>
        <v>0</v>
      </c>
      <c r="I570" s="1050"/>
      <c r="J570" s="1050"/>
      <c r="K570" s="83">
        <f t="shared" ref="K570:W570" si="88">SUM(K565:K569)</f>
        <v>0</v>
      </c>
      <c r="L570" s="83">
        <f t="shared" si="88"/>
        <v>0</v>
      </c>
      <c r="M570" s="83">
        <f t="shared" si="88"/>
        <v>0</v>
      </c>
      <c r="N570" s="83">
        <f t="shared" si="88"/>
        <v>0</v>
      </c>
      <c r="O570" s="83">
        <f t="shared" si="88"/>
        <v>0</v>
      </c>
      <c r="P570" s="83">
        <f t="shared" si="88"/>
        <v>0</v>
      </c>
      <c r="Q570" s="83">
        <f t="shared" si="88"/>
        <v>0</v>
      </c>
      <c r="R570" s="83">
        <f t="shared" si="88"/>
        <v>0</v>
      </c>
      <c r="S570" s="83">
        <f t="shared" si="88"/>
        <v>0</v>
      </c>
      <c r="T570" s="83">
        <f t="shared" si="88"/>
        <v>0</v>
      </c>
      <c r="U570" s="83">
        <f t="shared" si="88"/>
        <v>0</v>
      </c>
      <c r="V570" s="128">
        <f t="shared" si="88"/>
        <v>0</v>
      </c>
      <c r="W570" s="84">
        <f t="shared" si="88"/>
        <v>0</v>
      </c>
    </row>
    <row r="571" spans="2:25" ht="6.75" customHeight="1" x14ac:dyDescent="0.25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</row>
    <row r="572" spans="2:25" ht="14.25" customHeight="1" thickBot="1" x14ac:dyDescent="0.35">
      <c r="B572" s="112" t="s">
        <v>901</v>
      </c>
      <c r="C572" s="112"/>
      <c r="D572" s="112"/>
      <c r="E572" s="112"/>
      <c r="F572" s="112"/>
      <c r="G572" s="39"/>
      <c r="H572" s="39"/>
      <c r="I572" s="39"/>
      <c r="J572" s="39"/>
      <c r="K572" s="39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</row>
    <row r="573" spans="2:25" ht="21" customHeight="1" thickBot="1" x14ac:dyDescent="0.3">
      <c r="B573" s="1051" t="s">
        <v>902</v>
      </c>
      <c r="C573" s="1051"/>
      <c r="D573" s="114" t="e">
        <f>IF(D557=0,"",SUM(G557:H557)/D557*100)</f>
        <v>#N/A</v>
      </c>
      <c r="E573" s="113" t="s">
        <v>903</v>
      </c>
      <c r="F573" s="115" t="e">
        <f>IF(SUM(D558:D561)=0,"",(SUM(G558:H561)/SUM(D558:D561)*100))</f>
        <v>#N/A</v>
      </c>
      <c r="G573" s="39"/>
      <c r="H573" s="39"/>
      <c r="I573" s="39"/>
      <c r="J573" s="39"/>
      <c r="K573" s="39"/>
      <c r="L573" s="97" t="s">
        <v>835</v>
      </c>
      <c r="M573" s="59"/>
      <c r="N573" s="98"/>
      <c r="O573" s="1052"/>
      <c r="P573" s="1052"/>
      <c r="Q573" s="1052"/>
      <c r="R573" s="1052"/>
      <c r="S573" s="1052"/>
      <c r="T573" s="1052"/>
      <c r="U573" s="1052"/>
      <c r="V573" s="1052"/>
      <c r="W573" s="96"/>
    </row>
    <row r="574" spans="2:25" ht="11.25" customHeight="1" x14ac:dyDescent="0.25"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99"/>
      <c r="M574" s="98"/>
      <c r="N574" s="98"/>
      <c r="O574" s="1052"/>
      <c r="P574" s="1052"/>
      <c r="Q574" s="1052"/>
      <c r="R574" s="1052"/>
      <c r="S574" s="1052"/>
      <c r="T574" s="1052"/>
      <c r="U574" s="1052"/>
      <c r="V574" s="1052"/>
      <c r="W574" s="96"/>
    </row>
    <row r="575" spans="2:25" ht="15.75" customHeight="1" x14ac:dyDescent="0.25"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99"/>
      <c r="M575" s="98"/>
      <c r="N575" s="98"/>
      <c r="O575" s="1052"/>
      <c r="P575" s="1052"/>
      <c r="Q575" s="1052"/>
      <c r="R575" s="1052"/>
      <c r="S575" s="1052"/>
      <c r="T575" s="1052"/>
      <c r="U575" s="1052"/>
      <c r="V575" s="1052"/>
      <c r="W575" s="96"/>
    </row>
    <row r="576" spans="2:25" s="52" customFormat="1" ht="8.25" customHeight="1" x14ac:dyDescent="0.25"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100"/>
      <c r="M576" s="100"/>
      <c r="N576" s="100"/>
      <c r="O576" s="1052"/>
      <c r="P576" s="1052"/>
      <c r="Q576" s="1052"/>
      <c r="R576" s="1052"/>
      <c r="S576" s="1052"/>
      <c r="T576" s="1052"/>
      <c r="U576" s="1052"/>
      <c r="V576" s="1052"/>
      <c r="W576" s="96"/>
    </row>
    <row r="577" spans="1:24" s="52" customFormat="1" ht="8.25" customHeight="1" thickBot="1" x14ac:dyDescent="0.3"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100"/>
      <c r="M577" s="100"/>
      <c r="N577" s="100"/>
      <c r="O577" s="100"/>
      <c r="P577" s="100"/>
      <c r="Q577" s="101"/>
      <c r="R577" s="101"/>
      <c r="S577" s="101"/>
      <c r="T577" s="101"/>
      <c r="U577" s="101"/>
      <c r="V577" s="102"/>
      <c r="W577" s="96"/>
    </row>
    <row r="578" spans="1:24" ht="16.5" customHeight="1" thickBot="1" x14ac:dyDescent="0.3">
      <c r="A578" s="36"/>
      <c r="B578" s="60" t="s">
        <v>786</v>
      </c>
      <c r="C578" s="61"/>
      <c r="D578" s="61"/>
      <c r="E578" s="62"/>
      <c r="F578" s="62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1"/>
      <c r="V578" s="61"/>
      <c r="W578" s="64" t="s">
        <v>893</v>
      </c>
    </row>
    <row r="579" spans="1:24" ht="12.75" customHeight="1" x14ac:dyDescent="0.25">
      <c r="B579" s="864" t="s">
        <v>788</v>
      </c>
      <c r="C579" s="864"/>
      <c r="D579" s="864"/>
      <c r="E579" s="864"/>
      <c r="F579" s="864"/>
      <c r="G579" s="864"/>
      <c r="H579" s="864"/>
      <c r="I579" s="864"/>
      <c r="J579" s="864"/>
      <c r="K579" s="864"/>
      <c r="L579" s="864"/>
      <c r="M579" s="864"/>
      <c r="N579" s="864"/>
      <c r="O579" s="864"/>
      <c r="P579" s="864"/>
      <c r="Q579" s="864"/>
      <c r="R579" s="864"/>
      <c r="S579" s="864"/>
      <c r="T579" s="864"/>
      <c r="U579" s="864"/>
      <c r="V579" s="864"/>
      <c r="W579" s="864"/>
    </row>
    <row r="580" spans="1:24" ht="12.75" customHeight="1" thickBot="1" x14ac:dyDescent="0.3">
      <c r="B580" s="866" t="s">
        <v>894</v>
      </c>
      <c r="C580" s="866"/>
      <c r="D580" s="866"/>
      <c r="E580" s="866"/>
      <c r="F580" s="866"/>
      <c r="G580" s="866"/>
      <c r="H580" s="866"/>
      <c r="I580" s="866"/>
      <c r="J580" s="866"/>
      <c r="K580" s="866"/>
      <c r="L580" s="866"/>
      <c r="M580" s="866"/>
      <c r="N580" s="866"/>
      <c r="O580" s="865"/>
      <c r="P580" s="865"/>
      <c r="Q580" s="865"/>
      <c r="R580" s="865"/>
      <c r="S580" s="865"/>
      <c r="T580" s="865"/>
      <c r="U580" s="865"/>
      <c r="V580" s="865"/>
      <c r="W580" s="865"/>
    </row>
    <row r="581" spans="1:24" s="41" customFormat="1" ht="17.25" customHeight="1" x14ac:dyDescent="0.2">
      <c r="B581" s="904" t="s">
        <v>790</v>
      </c>
      <c r="C581" s="904"/>
      <c r="D581" s="1072">
        <f>IF(F582=0,"",$D$5)</f>
        <v>0</v>
      </c>
      <c r="E581" s="1072"/>
      <c r="F581" s="1072"/>
      <c r="G581" s="1072"/>
      <c r="H581" s="1073"/>
      <c r="I581" s="903"/>
      <c r="J581" s="903"/>
      <c r="K581" s="903"/>
      <c r="L581" s="903"/>
      <c r="M581" s="903"/>
      <c r="N581" s="904"/>
      <c r="O581" s="886" t="s">
        <v>792</v>
      </c>
      <c r="P581" s="887"/>
      <c r="Q581" s="887"/>
      <c r="R581" s="887"/>
      <c r="S581" s="887"/>
      <c r="T581" s="905" t="str">
        <f>IF(Menu!E27="","",Menu!E27)</f>
        <v/>
      </c>
      <c r="U581" s="905"/>
      <c r="V581" s="905"/>
      <c r="W581" s="906"/>
    </row>
    <row r="582" spans="1:24" s="41" customFormat="1" ht="17.25" customHeight="1" thickBot="1" x14ac:dyDescent="0.25">
      <c r="A582" s="41" t="str">
        <f>IF(F582=0,"",$D$581&amp;" "&amp;$F$582)</f>
        <v xml:space="preserve">0 </v>
      </c>
      <c r="B582" s="911" t="s">
        <v>793</v>
      </c>
      <c r="C582" s="911"/>
      <c r="D582" s="911"/>
      <c r="E582" s="911"/>
      <c r="F582" s="912" t="str">
        <f>+Menu!B27</f>
        <v/>
      </c>
      <c r="G582" s="912"/>
      <c r="H582" s="912"/>
      <c r="I582" s="1070" t="s">
        <v>791</v>
      </c>
      <c r="J582" s="1070"/>
      <c r="K582" s="1070"/>
      <c r="L582" s="1070"/>
      <c r="M582" s="1070"/>
      <c r="N582" s="1071"/>
      <c r="O582" s="306" t="s">
        <v>973</v>
      </c>
      <c r="P582" s="67"/>
      <c r="Q582" s="67"/>
      <c r="R582" s="68"/>
      <c r="S582" s="68"/>
      <c r="T582" s="68"/>
      <c r="U582" s="68"/>
      <c r="V582" s="68"/>
      <c r="W582" s="69"/>
    </row>
    <row r="583" spans="1:24" s="41" customFormat="1" ht="17.25" customHeight="1" thickBot="1" x14ac:dyDescent="0.25">
      <c r="B583" s="103" t="s">
        <v>795</v>
      </c>
      <c r="C583" s="71"/>
      <c r="D583" s="71"/>
      <c r="E583" s="71"/>
      <c r="F583" s="71"/>
      <c r="G583" s="71"/>
      <c r="H583" s="104"/>
      <c r="I583" s="105" t="str">
        <f>+I7</f>
        <v>2nd</v>
      </c>
      <c r="J583" s="914" t="s">
        <v>866</v>
      </c>
      <c r="K583" s="914"/>
      <c r="L583" s="105">
        <f>+L7</f>
        <v>2022</v>
      </c>
      <c r="M583" s="915" t="s">
        <v>6</v>
      </c>
      <c r="N583" s="916"/>
      <c r="O583" s="920">
        <f>+Menu!F27</f>
        <v>0</v>
      </c>
      <c r="P583" s="921"/>
      <c r="Q583" s="921"/>
      <c r="R583" s="921"/>
      <c r="S583" s="921"/>
      <c r="T583" s="921"/>
      <c r="U583" s="921"/>
      <c r="V583" s="921"/>
      <c r="W583" s="913"/>
    </row>
    <row r="584" spans="1:24" s="41" customFormat="1" ht="17.25" customHeight="1" x14ac:dyDescent="0.2">
      <c r="B584" s="1064">
        <f>+Menu!D27</f>
        <v>0</v>
      </c>
      <c r="C584" s="921"/>
      <c r="D584" s="921"/>
      <c r="E584" s="921"/>
      <c r="F584" s="921"/>
      <c r="G584" s="921"/>
      <c r="H584" s="912"/>
      <c r="I584" s="926"/>
      <c r="J584" s="926"/>
      <c r="K584" s="926"/>
      <c r="L584" s="926"/>
      <c r="M584" s="926"/>
      <c r="N584" s="911"/>
      <c r="O584" s="920">
        <f>+Menu!G27</f>
        <v>0</v>
      </c>
      <c r="P584" s="921"/>
      <c r="Q584" s="921"/>
      <c r="R584" s="921"/>
      <c r="S584" s="921"/>
      <c r="T584" s="921"/>
      <c r="U584" s="921"/>
      <c r="V584" s="921"/>
      <c r="W584" s="913"/>
    </row>
    <row r="585" spans="1:24" s="41" customFormat="1" ht="17.25" customHeight="1" thickBot="1" x14ac:dyDescent="0.25">
      <c r="B585" s="1065"/>
      <c r="C585" s="1066"/>
      <c r="D585" s="1066"/>
      <c r="E585" s="1066"/>
      <c r="F585" s="1066"/>
      <c r="G585" s="1066"/>
      <c r="H585" s="1067"/>
      <c r="I585" s="928"/>
      <c r="J585" s="928"/>
      <c r="K585" s="928"/>
      <c r="L585" s="928"/>
      <c r="M585" s="1068"/>
      <c r="N585" s="1069"/>
      <c r="O585" s="907"/>
      <c r="P585" s="908"/>
      <c r="Q585" s="908"/>
      <c r="R585" s="908"/>
      <c r="S585" s="908"/>
      <c r="T585" s="908"/>
      <c r="U585" s="908"/>
      <c r="V585" s="908"/>
      <c r="W585" s="909"/>
      <c r="X585" s="73"/>
    </row>
    <row r="586" spans="1:24" ht="6.75" customHeight="1" thickBot="1" x14ac:dyDescent="0.3"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61"/>
      <c r="U586" s="61"/>
      <c r="V586" s="61"/>
      <c r="W586" s="61"/>
    </row>
    <row r="587" spans="1:24" ht="39" customHeight="1" thickBot="1" x14ac:dyDescent="0.3">
      <c r="B587" s="1060" t="s">
        <v>895</v>
      </c>
      <c r="C587" s="1060"/>
      <c r="D587" s="1060"/>
      <c r="E587" s="1061" t="s">
        <v>870</v>
      </c>
      <c r="F587" s="1061"/>
      <c r="G587" s="1062" t="s">
        <v>896</v>
      </c>
      <c r="H587" s="1062"/>
      <c r="I587" s="1057" t="s">
        <v>897</v>
      </c>
      <c r="J587" s="1057"/>
      <c r="K587" s="1057" t="s">
        <v>871</v>
      </c>
      <c r="L587" s="1057"/>
      <c r="M587" s="1063" t="s">
        <v>898</v>
      </c>
      <c r="N587" s="1063"/>
      <c r="O587" s="1057" t="s">
        <v>899</v>
      </c>
      <c r="P587" s="1057"/>
      <c r="Q587" s="1057" t="s">
        <v>872</v>
      </c>
      <c r="R587" s="1057"/>
      <c r="S587" s="1057" t="s">
        <v>873</v>
      </c>
      <c r="T587" s="1057"/>
      <c r="U587" s="1058" t="s">
        <v>900</v>
      </c>
      <c r="V587" s="1058"/>
      <c r="W587" s="1058"/>
    </row>
    <row r="588" spans="1:24" ht="25.5" customHeight="1" thickBot="1" x14ac:dyDescent="0.3">
      <c r="B588" s="75" t="s">
        <v>823</v>
      </c>
      <c r="C588" s="76" t="s">
        <v>824</v>
      </c>
      <c r="D588" s="77" t="s">
        <v>874</v>
      </c>
      <c r="E588" s="954" t="s">
        <v>875</v>
      </c>
      <c r="F588" s="976"/>
      <c r="G588" s="130" t="s">
        <v>823</v>
      </c>
      <c r="H588" s="131" t="s">
        <v>824</v>
      </c>
      <c r="I588" s="131" t="s">
        <v>823</v>
      </c>
      <c r="J588" s="131" t="s">
        <v>824</v>
      </c>
      <c r="K588" s="131" t="s">
        <v>823</v>
      </c>
      <c r="L588" s="131" t="s">
        <v>824</v>
      </c>
      <c r="M588" s="131" t="s">
        <v>823</v>
      </c>
      <c r="N588" s="131" t="s">
        <v>824</v>
      </c>
      <c r="O588" s="131" t="s">
        <v>823</v>
      </c>
      <c r="P588" s="131" t="s">
        <v>824</v>
      </c>
      <c r="Q588" s="131" t="s">
        <v>823</v>
      </c>
      <c r="R588" s="131" t="s">
        <v>824</v>
      </c>
      <c r="S588" s="131" t="s">
        <v>823</v>
      </c>
      <c r="T588" s="131" t="s">
        <v>824</v>
      </c>
      <c r="U588" s="131" t="s">
        <v>823</v>
      </c>
      <c r="V588" s="131" t="s">
        <v>824</v>
      </c>
      <c r="W588" s="132" t="s">
        <v>825</v>
      </c>
    </row>
    <row r="589" spans="1:24" ht="18" customHeight="1" thickBot="1" x14ac:dyDescent="0.3">
      <c r="B589" s="341" t="e">
        <f>IF($A$582="",0,VLOOKUP($A$582,$C$1509:$M$2398,2,FALSE))</f>
        <v>#N/A</v>
      </c>
      <c r="C589" s="342" t="e">
        <f>IF($A$582="",0,VLOOKUP($A$582,$R$1509:$AC$2407,2,FALSE))</f>
        <v>#N/A</v>
      </c>
      <c r="D589" s="78" t="e">
        <f>SUM(B589:C589)</f>
        <v>#N/A</v>
      </c>
      <c r="E589" s="933" t="s">
        <v>876</v>
      </c>
      <c r="F589" s="934"/>
      <c r="G589" s="288"/>
      <c r="H589" s="283"/>
      <c r="I589" s="289"/>
      <c r="J589" s="283"/>
      <c r="K589" s="283"/>
      <c r="L589" s="283"/>
      <c r="M589" s="444"/>
      <c r="N589" s="444"/>
      <c r="O589" s="283"/>
      <c r="P589" s="283"/>
      <c r="Q589" s="283"/>
      <c r="R589" s="283"/>
      <c r="S589" s="283"/>
      <c r="T589" s="283"/>
      <c r="U589" s="128">
        <f t="shared" ref="U589:V593" si="89">+G589+I589+K589+M589+O589+Q589+S589</f>
        <v>0</v>
      </c>
      <c r="V589" s="128">
        <f t="shared" si="89"/>
        <v>0</v>
      </c>
      <c r="W589" s="122">
        <f>SUM(U589:V589)</f>
        <v>0</v>
      </c>
    </row>
    <row r="590" spans="1:24" ht="18" customHeight="1" thickBot="1" x14ac:dyDescent="0.3">
      <c r="B590" s="343" t="e">
        <f>IF($A$582="",0,VLOOKUP($A$582,$C$1509:$M$2398,3,FALSE))</f>
        <v>#N/A</v>
      </c>
      <c r="C590" s="312" t="e">
        <f>IF($A$582="",0,VLOOKUP($A$582,$R$1509:$AC$2407,3,FALSE))</f>
        <v>#N/A</v>
      </c>
      <c r="D590" s="80" t="e">
        <f>SUM(B590:C590)</f>
        <v>#N/A</v>
      </c>
      <c r="E590" s="944" t="s">
        <v>877</v>
      </c>
      <c r="F590" s="891"/>
      <c r="G590" s="305"/>
      <c r="H590" s="304"/>
      <c r="I590" s="107"/>
      <c r="J590" s="107"/>
      <c r="K590" s="107"/>
      <c r="L590" s="107"/>
      <c r="M590" s="443"/>
      <c r="N590" s="443"/>
      <c r="O590" s="107"/>
      <c r="P590" s="107"/>
      <c r="Q590" s="107"/>
      <c r="R590" s="107"/>
      <c r="S590" s="107"/>
      <c r="T590" s="107"/>
      <c r="U590" s="121">
        <f t="shared" si="89"/>
        <v>0</v>
      </c>
      <c r="V590" s="128">
        <f t="shared" si="89"/>
        <v>0</v>
      </c>
      <c r="W590" s="123">
        <f>SUM(U590:V590)</f>
        <v>0</v>
      </c>
    </row>
    <row r="591" spans="1:24" ht="18" customHeight="1" thickBot="1" x14ac:dyDescent="0.3">
      <c r="B591" s="343" t="e">
        <f>IF($A$582="",0,VLOOKUP($A$582,$C$1509:$M$2398,4,FALSE))</f>
        <v>#N/A</v>
      </c>
      <c r="C591" s="312" t="e">
        <f>IF($A$582="",0,VLOOKUP($A$582,$R$1509:$AC$2407,4,FALSE))</f>
        <v>#N/A</v>
      </c>
      <c r="D591" s="80" t="e">
        <f>SUM(B591:C591)</f>
        <v>#N/A</v>
      </c>
      <c r="E591" s="944" t="s">
        <v>878</v>
      </c>
      <c r="F591" s="891"/>
      <c r="G591" s="305"/>
      <c r="H591" s="304"/>
      <c r="I591" s="107"/>
      <c r="J591" s="107"/>
      <c r="K591" s="107"/>
      <c r="L591" s="107"/>
      <c r="M591" s="443"/>
      <c r="N591" s="443"/>
      <c r="O591" s="107"/>
      <c r="P591" s="107"/>
      <c r="Q591" s="107"/>
      <c r="R591" s="107"/>
      <c r="S591" s="107"/>
      <c r="T591" s="107"/>
      <c r="U591" s="121">
        <f t="shared" si="89"/>
        <v>0</v>
      </c>
      <c r="V591" s="128">
        <f t="shared" si="89"/>
        <v>0</v>
      </c>
      <c r="W591" s="123">
        <f>SUM(U591:V591)</f>
        <v>0</v>
      </c>
    </row>
    <row r="592" spans="1:24" ht="18" customHeight="1" thickBot="1" x14ac:dyDescent="0.3">
      <c r="B592" s="343" t="e">
        <f>IF($A$582="",0,VLOOKUP($A$582,$C$1509:$M$2398,5,FALSE))</f>
        <v>#N/A</v>
      </c>
      <c r="C592" s="312" t="e">
        <f>IF($A$582="",0,VLOOKUP($A$582,$R$1509:$AC$2407,5,FALSE))</f>
        <v>#N/A</v>
      </c>
      <c r="D592" s="80" t="e">
        <f>SUM(B592:C592)</f>
        <v>#N/A</v>
      </c>
      <c r="E592" s="944" t="s">
        <v>879</v>
      </c>
      <c r="F592" s="891"/>
      <c r="G592" s="305"/>
      <c r="H592" s="304"/>
      <c r="I592" s="360"/>
      <c r="J592" s="107"/>
      <c r="K592" s="107"/>
      <c r="L592" s="107"/>
      <c r="M592" s="443"/>
      <c r="N592" s="443"/>
      <c r="O592" s="107"/>
      <c r="P592" s="107"/>
      <c r="Q592" s="107"/>
      <c r="R592" s="107"/>
      <c r="S592" s="107"/>
      <c r="T592" s="107"/>
      <c r="U592" s="121">
        <f t="shared" si="89"/>
        <v>0</v>
      </c>
      <c r="V592" s="128">
        <f t="shared" si="89"/>
        <v>0</v>
      </c>
      <c r="W592" s="123">
        <f>SUM(U592:V592)</f>
        <v>0</v>
      </c>
    </row>
    <row r="593" spans="2:25" ht="18" customHeight="1" thickBot="1" x14ac:dyDescent="0.3">
      <c r="B593" s="345" t="e">
        <f>IF($A$582="",0,VLOOKUP($A$582,$C$1509:$M$2398,6,FALSE))</f>
        <v>#N/A</v>
      </c>
      <c r="C593" s="346" t="e">
        <f>IF($A$582="",0,VLOOKUP($A$582,$R$1509:$AC$2407,6,FALSE))</f>
        <v>#N/A</v>
      </c>
      <c r="D593" s="81" t="e">
        <f>SUM(B593:C593)</f>
        <v>#N/A</v>
      </c>
      <c r="E593" s="945" t="s">
        <v>880</v>
      </c>
      <c r="F593" s="946"/>
      <c r="G593" s="445"/>
      <c r="H593" s="446"/>
      <c r="I593" s="287"/>
      <c r="J593" s="287"/>
      <c r="K593" s="287"/>
      <c r="L593" s="287"/>
      <c r="M593" s="447"/>
      <c r="N593" s="447"/>
      <c r="O593" s="287"/>
      <c r="P593" s="287"/>
      <c r="Q593" s="287"/>
      <c r="R593" s="287"/>
      <c r="S593" s="287"/>
      <c r="T593" s="287"/>
      <c r="U593" s="364">
        <f t="shared" si="89"/>
        <v>0</v>
      </c>
      <c r="V593" s="128">
        <f t="shared" si="89"/>
        <v>0</v>
      </c>
      <c r="W593" s="365">
        <f>SUM(U593:V593)</f>
        <v>0</v>
      </c>
    </row>
    <row r="594" spans="2:25" ht="21" customHeight="1" thickBot="1" x14ac:dyDescent="0.3">
      <c r="B594" s="82" t="e">
        <f>SUM(B589:B593)</f>
        <v>#N/A</v>
      </c>
      <c r="C594" s="83" t="e">
        <f>SUM(C589:C593)</f>
        <v>#N/A</v>
      </c>
      <c r="D594" s="84" t="e">
        <f>SUM(D589:D593)</f>
        <v>#N/A</v>
      </c>
      <c r="E594" s="947" t="s">
        <v>881</v>
      </c>
      <c r="F594" s="948"/>
      <c r="G594" s="82">
        <f t="shared" ref="G594:L594" si="90">SUM(G589:G593)</f>
        <v>0</v>
      </c>
      <c r="H594" s="83">
        <f t="shared" si="90"/>
        <v>0</v>
      </c>
      <c r="I594" s="83">
        <f t="shared" si="90"/>
        <v>0</v>
      </c>
      <c r="J594" s="83">
        <f t="shared" si="90"/>
        <v>0</v>
      </c>
      <c r="K594" s="83">
        <f t="shared" si="90"/>
        <v>0</v>
      </c>
      <c r="L594" s="83">
        <f t="shared" si="90"/>
        <v>0</v>
      </c>
      <c r="M594" s="1050"/>
      <c r="N594" s="1050"/>
      <c r="O594" s="83">
        <f t="shared" ref="O594:T594" si="91">SUM(O589:O593)</f>
        <v>0</v>
      </c>
      <c r="P594" s="83">
        <f t="shared" si="91"/>
        <v>0</v>
      </c>
      <c r="Q594" s="83">
        <f t="shared" si="91"/>
        <v>0</v>
      </c>
      <c r="R594" s="83">
        <f t="shared" si="91"/>
        <v>0</v>
      </c>
      <c r="S594" s="83">
        <f t="shared" si="91"/>
        <v>0</v>
      </c>
      <c r="T594" s="83">
        <f t="shared" si="91"/>
        <v>0</v>
      </c>
      <c r="U594" s="83">
        <f>SUM(U589:U593)</f>
        <v>0</v>
      </c>
      <c r="V594" s="128">
        <f>SUM(V589:V593)</f>
        <v>0</v>
      </c>
      <c r="W594" s="84">
        <f>SUM(W589:W593)</f>
        <v>0</v>
      </c>
      <c r="Y594" s="87"/>
    </row>
    <row r="595" spans="2:25" ht="6.75" customHeight="1" thickBot="1" x14ac:dyDescent="0.3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</row>
    <row r="596" spans="2:25" ht="25.5" customHeight="1" thickBot="1" x14ac:dyDescent="0.3">
      <c r="B596" s="75" t="s">
        <v>823</v>
      </c>
      <c r="C596" s="76" t="s">
        <v>824</v>
      </c>
      <c r="D596" s="77" t="s">
        <v>874</v>
      </c>
      <c r="E596" s="949" t="s">
        <v>882</v>
      </c>
      <c r="F596" s="949"/>
      <c r="G596" s="108" t="s">
        <v>823</v>
      </c>
      <c r="H596" s="109" t="s">
        <v>824</v>
      </c>
      <c r="I596" s="109" t="s">
        <v>823</v>
      </c>
      <c r="J596" s="109" t="s">
        <v>824</v>
      </c>
      <c r="K596" s="109" t="s">
        <v>823</v>
      </c>
      <c r="L596" s="109" t="s">
        <v>824</v>
      </c>
      <c r="M596" s="109" t="s">
        <v>823</v>
      </c>
      <c r="N596" s="109" t="s">
        <v>824</v>
      </c>
      <c r="O596" s="109" t="s">
        <v>823</v>
      </c>
      <c r="P596" s="109" t="s">
        <v>824</v>
      </c>
      <c r="Q596" s="109" t="s">
        <v>823</v>
      </c>
      <c r="R596" s="109" t="s">
        <v>824</v>
      </c>
      <c r="S596" s="109" t="s">
        <v>823</v>
      </c>
      <c r="T596" s="109" t="s">
        <v>824</v>
      </c>
      <c r="U596" s="109" t="s">
        <v>823</v>
      </c>
      <c r="V596" s="109" t="s">
        <v>824</v>
      </c>
      <c r="W596" s="110" t="s">
        <v>825</v>
      </c>
    </row>
    <row r="597" spans="2:25" ht="18" customHeight="1" thickBot="1" x14ac:dyDescent="0.3">
      <c r="B597" s="341" t="e">
        <f>IF($A$582="",0,VLOOKUP($A$582,$C$1509:$M$2398,7,FALSE))</f>
        <v>#N/A</v>
      </c>
      <c r="C597" s="342" t="e">
        <f>IF($A$582="",0,VLOOKUP($A$582,$R$1509:$AC$2407,7,FALSE))</f>
        <v>#N/A</v>
      </c>
      <c r="D597" s="88" t="e">
        <f>SUM(B597:C597)</f>
        <v>#N/A</v>
      </c>
      <c r="E597" s="934" t="s">
        <v>883</v>
      </c>
      <c r="F597" s="934"/>
      <c r="G597" s="449"/>
      <c r="H597" s="450"/>
      <c r="I597" s="444"/>
      <c r="J597" s="444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128">
        <f t="shared" ref="U597:V601" si="92">+G597+I597+K597+M597+O597+Q597+S597</f>
        <v>0</v>
      </c>
      <c r="V597" s="128">
        <f t="shared" si="92"/>
        <v>0</v>
      </c>
      <c r="W597" s="122">
        <f>SUM(U597:V597)</f>
        <v>0</v>
      </c>
    </row>
    <row r="598" spans="2:25" ht="18" customHeight="1" thickBot="1" x14ac:dyDescent="0.3">
      <c r="B598" s="343" t="e">
        <f>IF($A$582="",0,VLOOKUP($A$582,$C$1509:$M$2398,8,FALSE))</f>
        <v>#N/A</v>
      </c>
      <c r="C598" s="312" t="e">
        <f>IF($A$582="",0,VLOOKUP($A$582,$R$1509:$AC$2407,8,FALSE))</f>
        <v>#N/A</v>
      </c>
      <c r="D598" s="80" t="e">
        <f>SUM(B598:C598)</f>
        <v>#N/A</v>
      </c>
      <c r="E598" s="891" t="s">
        <v>884</v>
      </c>
      <c r="F598" s="891"/>
      <c r="G598" s="305"/>
      <c r="H598" s="304"/>
      <c r="I598" s="443"/>
      <c r="J598" s="443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21">
        <f t="shared" si="92"/>
        <v>0</v>
      </c>
      <c r="V598" s="128">
        <f t="shared" si="92"/>
        <v>0</v>
      </c>
      <c r="W598" s="123">
        <f>SUM(U598:V598)</f>
        <v>0</v>
      </c>
    </row>
    <row r="599" spans="2:25" ht="18" customHeight="1" thickBot="1" x14ac:dyDescent="0.3">
      <c r="B599" s="343" t="e">
        <f>IF($A$582="",0,VLOOKUP($A$582,$C$1509:$M$2398,9,FALSE))</f>
        <v>#N/A</v>
      </c>
      <c r="C599" s="312" t="e">
        <f>IF($A$582="",0,VLOOKUP($A$582,$R$1509:$AC$2407,9,FALSE))</f>
        <v>#N/A</v>
      </c>
      <c r="D599" s="80" t="e">
        <f>SUM(B599:C599)</f>
        <v>#N/A</v>
      </c>
      <c r="E599" s="891" t="s">
        <v>885</v>
      </c>
      <c r="F599" s="891"/>
      <c r="G599" s="305"/>
      <c r="H599" s="304"/>
      <c r="I599" s="443"/>
      <c r="J599" s="443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21">
        <f t="shared" si="92"/>
        <v>0</v>
      </c>
      <c r="V599" s="128">
        <f t="shared" si="92"/>
        <v>0</v>
      </c>
      <c r="W599" s="123">
        <f>SUM(U599:V599)</f>
        <v>0</v>
      </c>
    </row>
    <row r="600" spans="2:25" ht="18" customHeight="1" thickBot="1" x14ac:dyDescent="0.3">
      <c r="B600" s="343" t="e">
        <f>IF($A$582="",0,VLOOKUP($A$582,$C$1509:$M$2398,10,FALSE))</f>
        <v>#N/A</v>
      </c>
      <c r="C600" s="312" t="e">
        <f>IF($A$582="",0,VLOOKUP($A$582,$R$1509:$AC$2407,10,FALSE))</f>
        <v>#N/A</v>
      </c>
      <c r="D600" s="80" t="e">
        <f>SUM(B600:C600)</f>
        <v>#N/A</v>
      </c>
      <c r="E600" s="891" t="s">
        <v>886</v>
      </c>
      <c r="F600" s="891"/>
      <c r="G600" s="305"/>
      <c r="H600" s="304"/>
      <c r="I600" s="443"/>
      <c r="J600" s="443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21">
        <f t="shared" si="92"/>
        <v>0</v>
      </c>
      <c r="V600" s="128">
        <f t="shared" si="92"/>
        <v>0</v>
      </c>
      <c r="W600" s="123">
        <f>SUM(U600:V600)</f>
        <v>0</v>
      </c>
    </row>
    <row r="601" spans="2:25" ht="18" customHeight="1" thickBot="1" x14ac:dyDescent="0.3">
      <c r="B601" s="345" t="e">
        <f>IF($A$582="",0,VLOOKUP($A$582,$C$1509:$M$2398,11,FALSE))</f>
        <v>#N/A</v>
      </c>
      <c r="C601" s="346" t="e">
        <f>IF($A$582="",0,VLOOKUP($A$582,$R$1509:$AC$2407,11,FALSE))</f>
        <v>#N/A</v>
      </c>
      <c r="D601" s="90" t="e">
        <f>SUM(B601:C601)</f>
        <v>#N/A</v>
      </c>
      <c r="E601" s="946" t="s">
        <v>887</v>
      </c>
      <c r="F601" s="946"/>
      <c r="G601" s="445"/>
      <c r="H601" s="446"/>
      <c r="I601" s="447"/>
      <c r="J601" s="447"/>
      <c r="K601" s="287"/>
      <c r="L601" s="287"/>
      <c r="M601" s="287"/>
      <c r="N601" s="287"/>
      <c r="O601" s="287"/>
      <c r="P601" s="287"/>
      <c r="Q601" s="287"/>
      <c r="R601" s="287"/>
      <c r="S601" s="287"/>
      <c r="T601" s="287"/>
      <c r="U601" s="364">
        <f t="shared" si="92"/>
        <v>0</v>
      </c>
      <c r="V601" s="128">
        <f t="shared" si="92"/>
        <v>0</v>
      </c>
      <c r="W601" s="365">
        <f>SUM(U601:V601)</f>
        <v>0</v>
      </c>
    </row>
    <row r="602" spans="2:25" ht="21" customHeight="1" thickBot="1" x14ac:dyDescent="0.3">
      <c r="B602" s="91" t="e">
        <f>SUM(B597:B601)</f>
        <v>#N/A</v>
      </c>
      <c r="C602" s="92" t="e">
        <f>SUM(C597:C601)</f>
        <v>#N/A</v>
      </c>
      <c r="D602" s="93" t="e">
        <f>SUM(D597:D601)</f>
        <v>#N/A</v>
      </c>
      <c r="E602" s="951" t="s">
        <v>888</v>
      </c>
      <c r="F602" s="948"/>
      <c r="G602" s="82">
        <f>SUM(G597:G601)</f>
        <v>0</v>
      </c>
      <c r="H602" s="83">
        <f>SUM(H597:H601)</f>
        <v>0</v>
      </c>
      <c r="I602" s="1050"/>
      <c r="J602" s="1050"/>
      <c r="K602" s="83">
        <f t="shared" ref="K602:W602" si="93">SUM(K597:K601)</f>
        <v>0</v>
      </c>
      <c r="L602" s="83">
        <f t="shared" si="93"/>
        <v>0</v>
      </c>
      <c r="M602" s="83">
        <f t="shared" si="93"/>
        <v>0</v>
      </c>
      <c r="N602" s="83">
        <f t="shared" si="93"/>
        <v>0</v>
      </c>
      <c r="O602" s="83">
        <f t="shared" si="93"/>
        <v>0</v>
      </c>
      <c r="P602" s="83">
        <f t="shared" si="93"/>
        <v>0</v>
      </c>
      <c r="Q602" s="83">
        <f t="shared" si="93"/>
        <v>0</v>
      </c>
      <c r="R602" s="83">
        <f t="shared" si="93"/>
        <v>0</v>
      </c>
      <c r="S602" s="83">
        <f t="shared" si="93"/>
        <v>0</v>
      </c>
      <c r="T602" s="83">
        <f t="shared" si="93"/>
        <v>0</v>
      </c>
      <c r="U602" s="83">
        <f t="shared" si="93"/>
        <v>0</v>
      </c>
      <c r="V602" s="128">
        <f t="shared" si="93"/>
        <v>0</v>
      </c>
      <c r="W602" s="84">
        <f t="shared" si="93"/>
        <v>0</v>
      </c>
    </row>
    <row r="603" spans="2:25" ht="6.75" customHeight="1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</row>
    <row r="604" spans="2:25" ht="14.25" customHeight="1" thickBot="1" x14ac:dyDescent="0.35">
      <c r="B604" s="112" t="s">
        <v>901</v>
      </c>
      <c r="C604" s="112"/>
      <c r="D604" s="112"/>
      <c r="E604" s="112"/>
      <c r="F604" s="112"/>
      <c r="G604" s="39"/>
      <c r="H604" s="39"/>
      <c r="I604" s="39"/>
      <c r="J604" s="39"/>
      <c r="K604" s="39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</row>
    <row r="605" spans="2:25" ht="21" customHeight="1" thickBot="1" x14ac:dyDescent="0.3">
      <c r="B605" s="1051" t="s">
        <v>902</v>
      </c>
      <c r="C605" s="1051"/>
      <c r="D605" s="114" t="e">
        <f>IF(D589=0,"",SUM(G589:H589)/D589*100)</f>
        <v>#N/A</v>
      </c>
      <c r="E605" s="113" t="s">
        <v>903</v>
      </c>
      <c r="F605" s="115" t="e">
        <f>IF(SUM(D590:D593)=0,"",(SUM(G590:H593)/SUM(D590:D593)*100))</f>
        <v>#N/A</v>
      </c>
      <c r="G605" s="39"/>
      <c r="H605" s="39"/>
      <c r="I605" s="39"/>
      <c r="J605" s="39"/>
      <c r="K605" s="39"/>
      <c r="L605" s="97" t="s">
        <v>835</v>
      </c>
      <c r="M605" s="59"/>
      <c r="N605" s="98"/>
      <c r="O605" s="1052"/>
      <c r="P605" s="1052"/>
      <c r="Q605" s="1052"/>
      <c r="R605" s="1052"/>
      <c r="S605" s="1052"/>
      <c r="T605" s="1052"/>
      <c r="U605" s="1052"/>
      <c r="V605" s="1052"/>
      <c r="W605" s="96"/>
    </row>
    <row r="606" spans="2:25" ht="11.25" customHeight="1" x14ac:dyDescent="0.25"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99"/>
      <c r="M606" s="98"/>
      <c r="N606" s="98"/>
      <c r="O606" s="1052"/>
      <c r="P606" s="1052"/>
      <c r="Q606" s="1052"/>
      <c r="R606" s="1052"/>
      <c r="S606" s="1052"/>
      <c r="T606" s="1052"/>
      <c r="U606" s="1052"/>
      <c r="V606" s="1052"/>
      <c r="W606" s="96"/>
    </row>
    <row r="607" spans="2:25" ht="15.75" customHeight="1" x14ac:dyDescent="0.25"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99"/>
      <c r="M607" s="98"/>
      <c r="N607" s="98"/>
      <c r="O607" s="1052"/>
      <c r="P607" s="1052"/>
      <c r="Q607" s="1052"/>
      <c r="R607" s="1052"/>
      <c r="S607" s="1052"/>
      <c r="T607" s="1052"/>
      <c r="U607" s="1052"/>
      <c r="V607" s="1052"/>
      <c r="W607" s="96"/>
    </row>
    <row r="608" spans="2:25" s="52" customFormat="1" ht="8.25" customHeight="1" x14ac:dyDescent="0.25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100"/>
      <c r="M608" s="100"/>
      <c r="N608" s="100"/>
      <c r="O608" s="1052"/>
      <c r="P608" s="1052"/>
      <c r="Q608" s="1052"/>
      <c r="R608" s="1052"/>
      <c r="S608" s="1052"/>
      <c r="T608" s="1052"/>
      <c r="U608" s="1052"/>
      <c r="V608" s="1052"/>
      <c r="W608" s="96"/>
    </row>
    <row r="609" spans="1:24" s="52" customFormat="1" ht="8.25" customHeight="1" thickBot="1" x14ac:dyDescent="0.3"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100"/>
      <c r="M609" s="100"/>
      <c r="N609" s="100"/>
      <c r="O609" s="100"/>
      <c r="P609" s="100"/>
      <c r="Q609" s="101"/>
      <c r="R609" s="101"/>
      <c r="S609" s="101"/>
      <c r="T609" s="101"/>
      <c r="U609" s="101"/>
      <c r="V609" s="102"/>
      <c r="W609" s="96"/>
    </row>
    <row r="610" spans="1:24" ht="16.5" customHeight="1" thickBot="1" x14ac:dyDescent="0.3">
      <c r="A610" s="36"/>
      <c r="B610" s="60" t="s">
        <v>786</v>
      </c>
      <c r="C610" s="61"/>
      <c r="D610" s="61"/>
      <c r="E610" s="62"/>
      <c r="F610" s="62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1"/>
      <c r="V610" s="61"/>
      <c r="W610" s="64" t="s">
        <v>893</v>
      </c>
    </row>
    <row r="611" spans="1:24" ht="12.75" customHeight="1" x14ac:dyDescent="0.25">
      <c r="B611" s="864" t="s">
        <v>788</v>
      </c>
      <c r="C611" s="864"/>
      <c r="D611" s="864"/>
      <c r="E611" s="864"/>
      <c r="F611" s="864"/>
      <c r="G611" s="864"/>
      <c r="H611" s="864"/>
      <c r="I611" s="864"/>
      <c r="J611" s="864"/>
      <c r="K611" s="864"/>
      <c r="L611" s="864"/>
      <c r="M611" s="864"/>
      <c r="N611" s="864"/>
      <c r="O611" s="864"/>
      <c r="P611" s="864"/>
      <c r="Q611" s="864"/>
      <c r="R611" s="864"/>
      <c r="S611" s="864"/>
      <c r="T611" s="864"/>
      <c r="U611" s="864"/>
      <c r="V611" s="864"/>
      <c r="W611" s="864"/>
    </row>
    <row r="612" spans="1:24" ht="12.75" customHeight="1" thickBot="1" x14ac:dyDescent="0.3">
      <c r="B612" s="866" t="s">
        <v>894</v>
      </c>
      <c r="C612" s="866"/>
      <c r="D612" s="866"/>
      <c r="E612" s="866"/>
      <c r="F612" s="866"/>
      <c r="G612" s="866"/>
      <c r="H612" s="866"/>
      <c r="I612" s="866"/>
      <c r="J612" s="866"/>
      <c r="K612" s="866"/>
      <c r="L612" s="866"/>
      <c r="M612" s="866"/>
      <c r="N612" s="866"/>
      <c r="O612" s="865"/>
      <c r="P612" s="865"/>
      <c r="Q612" s="865"/>
      <c r="R612" s="865"/>
      <c r="S612" s="865"/>
      <c r="T612" s="865"/>
      <c r="U612" s="865"/>
      <c r="V612" s="865"/>
      <c r="W612" s="865"/>
    </row>
    <row r="613" spans="1:24" s="41" customFormat="1" ht="17.25" customHeight="1" x14ac:dyDescent="0.2">
      <c r="B613" s="904" t="s">
        <v>790</v>
      </c>
      <c r="C613" s="904"/>
      <c r="D613" s="1072">
        <f>IF(F614=0,"",$D$5)</f>
        <v>0</v>
      </c>
      <c r="E613" s="1072"/>
      <c r="F613" s="1072"/>
      <c r="G613" s="1072"/>
      <c r="H613" s="1073"/>
      <c r="I613" s="903"/>
      <c r="J613" s="903"/>
      <c r="K613" s="903"/>
      <c r="L613" s="903"/>
      <c r="M613" s="903"/>
      <c r="N613" s="904"/>
      <c r="O613" s="886" t="s">
        <v>792</v>
      </c>
      <c r="P613" s="887"/>
      <c r="Q613" s="887"/>
      <c r="R613" s="887"/>
      <c r="S613" s="887"/>
      <c r="T613" s="905" t="str">
        <f>IF(Menu!E28="","",Menu!E28)</f>
        <v/>
      </c>
      <c r="U613" s="905"/>
      <c r="V613" s="905"/>
      <c r="W613" s="906"/>
    </row>
    <row r="614" spans="1:24" s="41" customFormat="1" ht="17.25" customHeight="1" thickBot="1" x14ac:dyDescent="0.25">
      <c r="A614" s="41" t="str">
        <f>IF(F614=0,"",$D$613&amp;" "&amp;$F$614)</f>
        <v xml:space="preserve">0 </v>
      </c>
      <c r="B614" s="911" t="s">
        <v>793</v>
      </c>
      <c r="C614" s="911"/>
      <c r="D614" s="911"/>
      <c r="E614" s="911"/>
      <c r="F614" s="912" t="str">
        <f>+Menu!B28</f>
        <v/>
      </c>
      <c r="G614" s="912"/>
      <c r="H614" s="912"/>
      <c r="I614" s="1070" t="s">
        <v>791</v>
      </c>
      <c r="J614" s="1070"/>
      <c r="K614" s="1070"/>
      <c r="L614" s="1070"/>
      <c r="M614" s="1070"/>
      <c r="N614" s="1071"/>
      <c r="O614" s="306" t="s">
        <v>973</v>
      </c>
      <c r="P614" s="67"/>
      <c r="Q614" s="67"/>
      <c r="R614" s="68"/>
      <c r="S614" s="68"/>
      <c r="T614" s="68"/>
      <c r="U614" s="68"/>
      <c r="V614" s="68"/>
      <c r="W614" s="69"/>
    </row>
    <row r="615" spans="1:24" s="41" customFormat="1" ht="17.25" customHeight="1" thickBot="1" x14ac:dyDescent="0.25">
      <c r="B615" s="103" t="s">
        <v>795</v>
      </c>
      <c r="C615" s="71"/>
      <c r="D615" s="71"/>
      <c r="E615" s="71"/>
      <c r="F615" s="71"/>
      <c r="G615" s="71"/>
      <c r="H615" s="104"/>
      <c r="I615" s="105" t="str">
        <f>+I7</f>
        <v>2nd</v>
      </c>
      <c r="J615" s="914" t="s">
        <v>866</v>
      </c>
      <c r="K615" s="914"/>
      <c r="L615" s="105">
        <f>+L7</f>
        <v>2022</v>
      </c>
      <c r="M615" s="915" t="s">
        <v>6</v>
      </c>
      <c r="N615" s="916"/>
      <c r="O615" s="920">
        <f>+Menu!F28</f>
        <v>0</v>
      </c>
      <c r="P615" s="921"/>
      <c r="Q615" s="921"/>
      <c r="R615" s="921"/>
      <c r="S615" s="921"/>
      <c r="T615" s="921"/>
      <c r="U615" s="921"/>
      <c r="V615" s="921"/>
      <c r="W615" s="913"/>
    </row>
    <row r="616" spans="1:24" s="41" customFormat="1" ht="17.25" customHeight="1" x14ac:dyDescent="0.2">
      <c r="B616" s="1064">
        <f>+Menu!D28</f>
        <v>0</v>
      </c>
      <c r="C616" s="921"/>
      <c r="D616" s="921"/>
      <c r="E616" s="921"/>
      <c r="F616" s="921"/>
      <c r="G616" s="921"/>
      <c r="H616" s="912"/>
      <c r="I616" s="926"/>
      <c r="J616" s="926"/>
      <c r="K616" s="926"/>
      <c r="L616" s="926"/>
      <c r="M616" s="926"/>
      <c r="N616" s="911"/>
      <c r="O616" s="920">
        <f>+Menu!G28</f>
        <v>0</v>
      </c>
      <c r="P616" s="921"/>
      <c r="Q616" s="921"/>
      <c r="R616" s="921"/>
      <c r="S616" s="921"/>
      <c r="T616" s="921"/>
      <c r="U616" s="921"/>
      <c r="V616" s="921"/>
      <c r="W616" s="913"/>
    </row>
    <row r="617" spans="1:24" s="41" customFormat="1" ht="17.25" customHeight="1" thickBot="1" x14ac:dyDescent="0.25">
      <c r="B617" s="1065"/>
      <c r="C617" s="1066"/>
      <c r="D617" s="1066"/>
      <c r="E617" s="1066"/>
      <c r="F617" s="1066"/>
      <c r="G617" s="1066"/>
      <c r="H617" s="1067"/>
      <c r="I617" s="928"/>
      <c r="J617" s="928"/>
      <c r="K617" s="928"/>
      <c r="L617" s="928"/>
      <c r="M617" s="1068"/>
      <c r="N617" s="1069"/>
      <c r="O617" s="907"/>
      <c r="P617" s="908"/>
      <c r="Q617" s="908"/>
      <c r="R617" s="908"/>
      <c r="S617" s="908"/>
      <c r="T617" s="908"/>
      <c r="U617" s="908"/>
      <c r="V617" s="908"/>
      <c r="W617" s="909"/>
      <c r="X617" s="73"/>
    </row>
    <row r="618" spans="1:24" ht="6.75" customHeight="1" thickBot="1" x14ac:dyDescent="0.3"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61"/>
      <c r="U618" s="61"/>
      <c r="V618" s="61"/>
      <c r="W618" s="61"/>
    </row>
    <row r="619" spans="1:24" ht="39" customHeight="1" thickBot="1" x14ac:dyDescent="0.3">
      <c r="B619" s="1060" t="s">
        <v>895</v>
      </c>
      <c r="C619" s="1060"/>
      <c r="D619" s="1060"/>
      <c r="E619" s="1061" t="s">
        <v>870</v>
      </c>
      <c r="F619" s="1061"/>
      <c r="G619" s="1062" t="s">
        <v>896</v>
      </c>
      <c r="H619" s="1062"/>
      <c r="I619" s="1057" t="s">
        <v>897</v>
      </c>
      <c r="J619" s="1057"/>
      <c r="K619" s="1057" t="s">
        <v>871</v>
      </c>
      <c r="L619" s="1057"/>
      <c r="M619" s="1063" t="s">
        <v>898</v>
      </c>
      <c r="N619" s="1063"/>
      <c r="O619" s="1057" t="s">
        <v>899</v>
      </c>
      <c r="P619" s="1057"/>
      <c r="Q619" s="1057" t="s">
        <v>872</v>
      </c>
      <c r="R619" s="1057"/>
      <c r="S619" s="1057" t="s">
        <v>873</v>
      </c>
      <c r="T619" s="1057"/>
      <c r="U619" s="1058" t="s">
        <v>900</v>
      </c>
      <c r="V619" s="1058"/>
      <c r="W619" s="1058"/>
    </row>
    <row r="620" spans="1:24" ht="25.5" customHeight="1" thickBot="1" x14ac:dyDescent="0.3">
      <c r="B620" s="75" t="s">
        <v>823</v>
      </c>
      <c r="C620" s="76" t="s">
        <v>824</v>
      </c>
      <c r="D620" s="77" t="s">
        <v>874</v>
      </c>
      <c r="E620" s="954" t="s">
        <v>875</v>
      </c>
      <c r="F620" s="976"/>
      <c r="G620" s="130" t="s">
        <v>823</v>
      </c>
      <c r="H620" s="131" t="s">
        <v>824</v>
      </c>
      <c r="I620" s="131" t="s">
        <v>823</v>
      </c>
      <c r="J620" s="131" t="s">
        <v>824</v>
      </c>
      <c r="K620" s="131" t="s">
        <v>823</v>
      </c>
      <c r="L620" s="131" t="s">
        <v>824</v>
      </c>
      <c r="M620" s="131" t="s">
        <v>823</v>
      </c>
      <c r="N620" s="131" t="s">
        <v>824</v>
      </c>
      <c r="O620" s="131" t="s">
        <v>823</v>
      </c>
      <c r="P620" s="131" t="s">
        <v>824</v>
      </c>
      <c r="Q620" s="131" t="s">
        <v>823</v>
      </c>
      <c r="R620" s="131" t="s">
        <v>824</v>
      </c>
      <c r="S620" s="131" t="s">
        <v>823</v>
      </c>
      <c r="T620" s="131" t="s">
        <v>824</v>
      </c>
      <c r="U620" s="131" t="s">
        <v>823</v>
      </c>
      <c r="V620" s="131" t="s">
        <v>824</v>
      </c>
      <c r="W620" s="132" t="s">
        <v>825</v>
      </c>
    </row>
    <row r="621" spans="1:24" ht="18" customHeight="1" thickBot="1" x14ac:dyDescent="0.3">
      <c r="B621" s="341" t="e">
        <f>IF($A$614="",0,VLOOKUP($A$614,$C$1509:$M$2398,2,FALSE))</f>
        <v>#N/A</v>
      </c>
      <c r="C621" s="342" t="e">
        <f>IF($A$614="",0,VLOOKUP($A$614,$R$1509:$AC$2407,2,FALSE))</f>
        <v>#N/A</v>
      </c>
      <c r="D621" s="78" t="e">
        <f>SUM(B621:C621)</f>
        <v>#N/A</v>
      </c>
      <c r="E621" s="933" t="s">
        <v>876</v>
      </c>
      <c r="F621" s="934"/>
      <c r="G621" s="288"/>
      <c r="H621" s="283"/>
      <c r="I621" s="289"/>
      <c r="J621" s="283"/>
      <c r="K621" s="283"/>
      <c r="L621" s="283"/>
      <c r="M621" s="444"/>
      <c r="N621" s="444"/>
      <c r="O621" s="283"/>
      <c r="P621" s="283"/>
      <c r="Q621" s="283"/>
      <c r="R621" s="283"/>
      <c r="S621" s="283"/>
      <c r="T621" s="283"/>
      <c r="U621" s="128">
        <f t="shared" ref="U621:V625" si="94">+G621+I621+K621+M621+O621+Q621+S621</f>
        <v>0</v>
      </c>
      <c r="V621" s="128">
        <f t="shared" si="94"/>
        <v>0</v>
      </c>
      <c r="W621" s="122">
        <f>SUM(U621:V621)</f>
        <v>0</v>
      </c>
    </row>
    <row r="622" spans="1:24" ht="18" customHeight="1" thickBot="1" x14ac:dyDescent="0.3">
      <c r="B622" s="343" t="e">
        <f>IF($A$614="",0,VLOOKUP($A$614,$C$1509:$M$2398,3,FALSE))</f>
        <v>#N/A</v>
      </c>
      <c r="C622" s="312" t="e">
        <f>IF($A$614="",0,VLOOKUP($A$614,$R$1509:$AC$2407,3,FALSE))</f>
        <v>#N/A</v>
      </c>
      <c r="D622" s="80" t="e">
        <f>SUM(B622:C622)</f>
        <v>#N/A</v>
      </c>
      <c r="E622" s="944" t="s">
        <v>877</v>
      </c>
      <c r="F622" s="891"/>
      <c r="G622" s="305"/>
      <c r="H622" s="304"/>
      <c r="I622" s="107"/>
      <c r="J622" s="107"/>
      <c r="K622" s="107"/>
      <c r="L622" s="107"/>
      <c r="M622" s="443"/>
      <c r="N622" s="443"/>
      <c r="O622" s="107"/>
      <c r="P622" s="107"/>
      <c r="Q622" s="107"/>
      <c r="R622" s="107"/>
      <c r="S622" s="107"/>
      <c r="T622" s="107"/>
      <c r="U622" s="121">
        <f t="shared" si="94"/>
        <v>0</v>
      </c>
      <c r="V622" s="128">
        <f t="shared" si="94"/>
        <v>0</v>
      </c>
      <c r="W622" s="123">
        <f>SUM(U622:V622)</f>
        <v>0</v>
      </c>
    </row>
    <row r="623" spans="1:24" ht="18" customHeight="1" thickBot="1" x14ac:dyDescent="0.3">
      <c r="B623" s="343" t="e">
        <f>IF($A$614="",0,VLOOKUP($A$614,$C$1509:$M$2398,4,FALSE))</f>
        <v>#N/A</v>
      </c>
      <c r="C623" s="312" t="e">
        <f>IF($A$614="",0,VLOOKUP($A$614,$R$1509:$AC$2407,4,FALSE))</f>
        <v>#N/A</v>
      </c>
      <c r="D623" s="80" t="e">
        <f>SUM(B623:C623)</f>
        <v>#N/A</v>
      </c>
      <c r="E623" s="944" t="s">
        <v>878</v>
      </c>
      <c r="F623" s="891"/>
      <c r="G623" s="305"/>
      <c r="H623" s="304"/>
      <c r="I623" s="107"/>
      <c r="J623" s="107"/>
      <c r="K623" s="107"/>
      <c r="L623" s="107"/>
      <c r="M623" s="443"/>
      <c r="N623" s="443"/>
      <c r="O623" s="107"/>
      <c r="P623" s="107"/>
      <c r="Q623" s="107"/>
      <c r="R623" s="107"/>
      <c r="S623" s="107"/>
      <c r="T623" s="107"/>
      <c r="U623" s="121">
        <f t="shared" si="94"/>
        <v>0</v>
      </c>
      <c r="V623" s="128">
        <f t="shared" si="94"/>
        <v>0</v>
      </c>
      <c r="W623" s="123">
        <f>SUM(U623:V623)</f>
        <v>0</v>
      </c>
    </row>
    <row r="624" spans="1:24" ht="18" customHeight="1" thickBot="1" x14ac:dyDescent="0.3">
      <c r="B624" s="343" t="e">
        <f>IF($A$614="",0,VLOOKUP($A$614,$C$1509:$M$2398,5,FALSE))</f>
        <v>#N/A</v>
      </c>
      <c r="C624" s="312" t="e">
        <f>IF($A$614="",0,VLOOKUP($A$614,$R$1509:$AC$2407,5,FALSE))</f>
        <v>#N/A</v>
      </c>
      <c r="D624" s="80" t="e">
        <f>SUM(B624:C624)</f>
        <v>#N/A</v>
      </c>
      <c r="E624" s="944" t="s">
        <v>879</v>
      </c>
      <c r="F624" s="891"/>
      <c r="G624" s="305"/>
      <c r="H624" s="304"/>
      <c r="I624" s="360"/>
      <c r="J624" s="107"/>
      <c r="K624" s="107"/>
      <c r="L624" s="107"/>
      <c r="M624" s="443"/>
      <c r="N624" s="443"/>
      <c r="O624" s="107"/>
      <c r="P624" s="107"/>
      <c r="Q624" s="107"/>
      <c r="R624" s="107"/>
      <c r="S624" s="107"/>
      <c r="T624" s="107"/>
      <c r="U624" s="121">
        <f t="shared" si="94"/>
        <v>0</v>
      </c>
      <c r="V624" s="128">
        <f t="shared" si="94"/>
        <v>0</v>
      </c>
      <c r="W624" s="123">
        <f>SUM(U624:V624)</f>
        <v>0</v>
      </c>
    </row>
    <row r="625" spans="2:25" ht="18" customHeight="1" thickBot="1" x14ac:dyDescent="0.3">
      <c r="B625" s="345" t="e">
        <f>IF($A$614="",0,VLOOKUP($A$614,$C$1509:$M$2398,6,FALSE))</f>
        <v>#N/A</v>
      </c>
      <c r="C625" s="346" t="e">
        <f>IF($A$614="",0,VLOOKUP($A$614,$R$1509:$AC$2407,6,FALSE))</f>
        <v>#N/A</v>
      </c>
      <c r="D625" s="81" t="e">
        <f>SUM(B625:C625)</f>
        <v>#N/A</v>
      </c>
      <c r="E625" s="945" t="s">
        <v>880</v>
      </c>
      <c r="F625" s="946"/>
      <c r="G625" s="445"/>
      <c r="H625" s="446"/>
      <c r="I625" s="287"/>
      <c r="J625" s="287"/>
      <c r="K625" s="287"/>
      <c r="L625" s="287"/>
      <c r="M625" s="447"/>
      <c r="N625" s="447"/>
      <c r="O625" s="287"/>
      <c r="P625" s="287"/>
      <c r="Q625" s="287"/>
      <c r="R625" s="287"/>
      <c r="S625" s="287"/>
      <c r="T625" s="287"/>
      <c r="U625" s="364">
        <f t="shared" si="94"/>
        <v>0</v>
      </c>
      <c r="V625" s="128">
        <f t="shared" si="94"/>
        <v>0</v>
      </c>
      <c r="W625" s="365">
        <f>SUM(U625:V625)</f>
        <v>0</v>
      </c>
    </row>
    <row r="626" spans="2:25" ht="21" customHeight="1" thickBot="1" x14ac:dyDescent="0.3">
      <c r="B626" s="82" t="e">
        <f>SUM(B621:B625)</f>
        <v>#N/A</v>
      </c>
      <c r="C626" s="83" t="e">
        <f>SUM(C621:C625)</f>
        <v>#N/A</v>
      </c>
      <c r="D626" s="84" t="e">
        <f>SUM(D621:D625)</f>
        <v>#N/A</v>
      </c>
      <c r="E626" s="947" t="s">
        <v>881</v>
      </c>
      <c r="F626" s="948"/>
      <c r="G626" s="82">
        <f t="shared" ref="G626:L626" si="95">SUM(G621:G625)</f>
        <v>0</v>
      </c>
      <c r="H626" s="83">
        <f t="shared" si="95"/>
        <v>0</v>
      </c>
      <c r="I626" s="83">
        <f t="shared" si="95"/>
        <v>0</v>
      </c>
      <c r="J626" s="83">
        <f t="shared" si="95"/>
        <v>0</v>
      </c>
      <c r="K626" s="83">
        <f t="shared" si="95"/>
        <v>0</v>
      </c>
      <c r="L626" s="83">
        <f t="shared" si="95"/>
        <v>0</v>
      </c>
      <c r="M626" s="1050"/>
      <c r="N626" s="1050"/>
      <c r="O626" s="83">
        <f t="shared" ref="O626:T626" si="96">SUM(O621:O625)</f>
        <v>0</v>
      </c>
      <c r="P626" s="83">
        <f t="shared" si="96"/>
        <v>0</v>
      </c>
      <c r="Q626" s="83">
        <f t="shared" si="96"/>
        <v>0</v>
      </c>
      <c r="R626" s="83">
        <f t="shared" si="96"/>
        <v>0</v>
      </c>
      <c r="S626" s="83">
        <f t="shared" si="96"/>
        <v>0</v>
      </c>
      <c r="T626" s="83">
        <f t="shared" si="96"/>
        <v>0</v>
      </c>
      <c r="U626" s="83">
        <f>SUM(U621:U625)</f>
        <v>0</v>
      </c>
      <c r="V626" s="128">
        <f>SUM(V621:V625)</f>
        <v>0</v>
      </c>
      <c r="W626" s="84">
        <f>SUM(W621:W625)</f>
        <v>0</v>
      </c>
      <c r="Y626" s="87"/>
    </row>
    <row r="627" spans="2:25" ht="6.75" customHeight="1" thickBot="1" x14ac:dyDescent="0.3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</row>
    <row r="628" spans="2:25" ht="25.5" customHeight="1" thickBot="1" x14ac:dyDescent="0.3">
      <c r="B628" s="75" t="s">
        <v>823</v>
      </c>
      <c r="C628" s="76" t="s">
        <v>824</v>
      </c>
      <c r="D628" s="77" t="s">
        <v>874</v>
      </c>
      <c r="E628" s="949" t="s">
        <v>882</v>
      </c>
      <c r="F628" s="949"/>
      <c r="G628" s="108" t="s">
        <v>823</v>
      </c>
      <c r="H628" s="109" t="s">
        <v>824</v>
      </c>
      <c r="I628" s="109" t="s">
        <v>823</v>
      </c>
      <c r="J628" s="109" t="s">
        <v>824</v>
      </c>
      <c r="K628" s="109" t="s">
        <v>823</v>
      </c>
      <c r="L628" s="109" t="s">
        <v>824</v>
      </c>
      <c r="M628" s="109" t="s">
        <v>823</v>
      </c>
      <c r="N628" s="109" t="s">
        <v>824</v>
      </c>
      <c r="O628" s="109" t="s">
        <v>823</v>
      </c>
      <c r="P628" s="109" t="s">
        <v>824</v>
      </c>
      <c r="Q628" s="109" t="s">
        <v>823</v>
      </c>
      <c r="R628" s="109" t="s">
        <v>824</v>
      </c>
      <c r="S628" s="109" t="s">
        <v>823</v>
      </c>
      <c r="T628" s="109" t="s">
        <v>824</v>
      </c>
      <c r="U628" s="109" t="s">
        <v>823</v>
      </c>
      <c r="V628" s="109" t="s">
        <v>824</v>
      </c>
      <c r="W628" s="110" t="s">
        <v>825</v>
      </c>
    </row>
    <row r="629" spans="2:25" ht="18" customHeight="1" thickBot="1" x14ac:dyDescent="0.3">
      <c r="B629" s="341" t="e">
        <f>IF($A$614="",0,VLOOKUP($A$614,$C$1509:$M$2398,7,FALSE))</f>
        <v>#N/A</v>
      </c>
      <c r="C629" s="342" t="e">
        <f>IF($A$614="",0,VLOOKUP($A$614,$R$1509:$AC$2407,7,FALSE))</f>
        <v>#N/A</v>
      </c>
      <c r="D629" s="88" t="e">
        <f>SUM(B629:C629)</f>
        <v>#N/A</v>
      </c>
      <c r="E629" s="934" t="s">
        <v>883</v>
      </c>
      <c r="F629" s="934"/>
      <c r="G629" s="449"/>
      <c r="H629" s="450"/>
      <c r="I629" s="444"/>
      <c r="J629" s="444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128">
        <f t="shared" ref="U629:V633" si="97">+G629+I629+K629+M629+O629+Q629+S629</f>
        <v>0</v>
      </c>
      <c r="V629" s="128">
        <f t="shared" si="97"/>
        <v>0</v>
      </c>
      <c r="W629" s="122">
        <f>SUM(U629:V629)</f>
        <v>0</v>
      </c>
    </row>
    <row r="630" spans="2:25" ht="18" customHeight="1" thickBot="1" x14ac:dyDescent="0.3">
      <c r="B630" s="343" t="e">
        <f>IF($A$614="",0,VLOOKUP($A$614,$C$1509:$M$2398,8,FALSE))</f>
        <v>#N/A</v>
      </c>
      <c r="C630" s="312" t="e">
        <f>IF($A$614="",0,VLOOKUP($A$614,$R$1509:$AC$2407,8,FALSE))</f>
        <v>#N/A</v>
      </c>
      <c r="D630" s="80" t="e">
        <f>SUM(B630:C630)</f>
        <v>#N/A</v>
      </c>
      <c r="E630" s="891" t="s">
        <v>884</v>
      </c>
      <c r="F630" s="891"/>
      <c r="G630" s="305"/>
      <c r="H630" s="304"/>
      <c r="I630" s="443"/>
      <c r="J630" s="443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21">
        <f t="shared" si="97"/>
        <v>0</v>
      </c>
      <c r="V630" s="128">
        <f t="shared" si="97"/>
        <v>0</v>
      </c>
      <c r="W630" s="123">
        <f>SUM(U630:V630)</f>
        <v>0</v>
      </c>
    </row>
    <row r="631" spans="2:25" ht="18" customHeight="1" thickBot="1" x14ac:dyDescent="0.3">
      <c r="B631" s="343" t="e">
        <f>IF($A$614="",0,VLOOKUP($A$614,$C$1509:$M$2398,9,FALSE))</f>
        <v>#N/A</v>
      </c>
      <c r="C631" s="312" t="e">
        <f>IF($A$614="",0,VLOOKUP($A$614,$R$1509:$AC$2407,9,FALSE))</f>
        <v>#N/A</v>
      </c>
      <c r="D631" s="80" t="e">
        <f>SUM(B631:C631)</f>
        <v>#N/A</v>
      </c>
      <c r="E631" s="891" t="s">
        <v>885</v>
      </c>
      <c r="F631" s="891"/>
      <c r="G631" s="305"/>
      <c r="H631" s="304"/>
      <c r="I631" s="443"/>
      <c r="J631" s="443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21">
        <f t="shared" si="97"/>
        <v>0</v>
      </c>
      <c r="V631" s="128">
        <f t="shared" si="97"/>
        <v>0</v>
      </c>
      <c r="W631" s="123">
        <f>SUM(U631:V631)</f>
        <v>0</v>
      </c>
    </row>
    <row r="632" spans="2:25" ht="18" customHeight="1" thickBot="1" x14ac:dyDescent="0.3">
      <c r="B632" s="343" t="e">
        <f>IF($A$614="",0,VLOOKUP($A$614,$C$1509:$M$2398,10,FALSE))</f>
        <v>#N/A</v>
      </c>
      <c r="C632" s="312" t="e">
        <f>IF($A$614="",0,VLOOKUP($A$614,$R$1509:$AC$2407,10,FALSE))</f>
        <v>#N/A</v>
      </c>
      <c r="D632" s="80" t="e">
        <f>SUM(B632:C632)</f>
        <v>#N/A</v>
      </c>
      <c r="E632" s="891" t="s">
        <v>886</v>
      </c>
      <c r="F632" s="891"/>
      <c r="G632" s="305"/>
      <c r="H632" s="304"/>
      <c r="I632" s="443"/>
      <c r="J632" s="443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21">
        <f t="shared" si="97"/>
        <v>0</v>
      </c>
      <c r="V632" s="128">
        <f t="shared" si="97"/>
        <v>0</v>
      </c>
      <c r="W632" s="123">
        <f>SUM(U632:V632)</f>
        <v>0</v>
      </c>
    </row>
    <row r="633" spans="2:25" ht="18" customHeight="1" thickBot="1" x14ac:dyDescent="0.3">
      <c r="B633" s="345" t="e">
        <f>IF($A$614="",0,VLOOKUP($A$614,$C$1509:$M$2398,11,FALSE))</f>
        <v>#N/A</v>
      </c>
      <c r="C633" s="346" t="e">
        <f>IF($A$614="",0,VLOOKUP($A$614,$R$1509:$AC$2407,11,FALSE))</f>
        <v>#N/A</v>
      </c>
      <c r="D633" s="90" t="e">
        <f>SUM(B633:C633)</f>
        <v>#N/A</v>
      </c>
      <c r="E633" s="946" t="s">
        <v>887</v>
      </c>
      <c r="F633" s="946"/>
      <c r="G633" s="445"/>
      <c r="H633" s="446"/>
      <c r="I633" s="447"/>
      <c r="J633" s="447"/>
      <c r="K633" s="287"/>
      <c r="L633" s="287"/>
      <c r="M633" s="287"/>
      <c r="N633" s="287"/>
      <c r="O633" s="287"/>
      <c r="P633" s="287"/>
      <c r="Q633" s="287"/>
      <c r="R633" s="287"/>
      <c r="S633" s="287"/>
      <c r="T633" s="287"/>
      <c r="U633" s="364">
        <f t="shared" si="97"/>
        <v>0</v>
      </c>
      <c r="V633" s="128">
        <f t="shared" si="97"/>
        <v>0</v>
      </c>
      <c r="W633" s="365">
        <f>SUM(U633:V633)</f>
        <v>0</v>
      </c>
    </row>
    <row r="634" spans="2:25" ht="21" customHeight="1" thickBot="1" x14ac:dyDescent="0.3">
      <c r="B634" s="91" t="e">
        <f>SUM(B629:B633)</f>
        <v>#N/A</v>
      </c>
      <c r="C634" s="92" t="e">
        <f>SUM(C629:C633)</f>
        <v>#N/A</v>
      </c>
      <c r="D634" s="93" t="e">
        <f>SUM(D629:D633)</f>
        <v>#N/A</v>
      </c>
      <c r="E634" s="951" t="s">
        <v>888</v>
      </c>
      <c r="F634" s="948"/>
      <c r="G634" s="82">
        <f>SUM(G629:G633)</f>
        <v>0</v>
      </c>
      <c r="H634" s="83">
        <f>SUM(H629:H633)</f>
        <v>0</v>
      </c>
      <c r="I634" s="1050"/>
      <c r="J634" s="1050"/>
      <c r="K634" s="83">
        <f t="shared" ref="K634:W634" si="98">SUM(K629:K633)</f>
        <v>0</v>
      </c>
      <c r="L634" s="83">
        <f t="shared" si="98"/>
        <v>0</v>
      </c>
      <c r="M634" s="83">
        <f t="shared" si="98"/>
        <v>0</v>
      </c>
      <c r="N634" s="83">
        <f t="shared" si="98"/>
        <v>0</v>
      </c>
      <c r="O634" s="83">
        <f t="shared" si="98"/>
        <v>0</v>
      </c>
      <c r="P634" s="83">
        <f t="shared" si="98"/>
        <v>0</v>
      </c>
      <c r="Q634" s="83">
        <f t="shared" si="98"/>
        <v>0</v>
      </c>
      <c r="R634" s="83">
        <f t="shared" si="98"/>
        <v>0</v>
      </c>
      <c r="S634" s="83">
        <f t="shared" si="98"/>
        <v>0</v>
      </c>
      <c r="T634" s="83">
        <f t="shared" si="98"/>
        <v>0</v>
      </c>
      <c r="U634" s="83">
        <f t="shared" si="98"/>
        <v>0</v>
      </c>
      <c r="V634" s="128">
        <f t="shared" si="98"/>
        <v>0</v>
      </c>
      <c r="W634" s="84">
        <f t="shared" si="98"/>
        <v>0</v>
      </c>
    </row>
    <row r="635" spans="2:25" ht="6.75" customHeight="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</row>
    <row r="636" spans="2:25" ht="14.25" customHeight="1" thickBot="1" x14ac:dyDescent="0.35">
      <c r="B636" s="112" t="s">
        <v>901</v>
      </c>
      <c r="C636" s="112"/>
      <c r="D636" s="112"/>
      <c r="E636" s="112"/>
      <c r="F636" s="112"/>
      <c r="G636" s="39"/>
      <c r="H636" s="39"/>
      <c r="I636" s="39"/>
      <c r="J636" s="39"/>
      <c r="K636" s="39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</row>
    <row r="637" spans="2:25" ht="21" customHeight="1" thickBot="1" x14ac:dyDescent="0.3">
      <c r="B637" s="1051" t="s">
        <v>902</v>
      </c>
      <c r="C637" s="1051"/>
      <c r="D637" s="114" t="e">
        <f>IF(D621=0,"",SUM(G621:H621)/D621*100)</f>
        <v>#N/A</v>
      </c>
      <c r="E637" s="113" t="s">
        <v>903</v>
      </c>
      <c r="F637" s="115" t="e">
        <f>IF(SUM(D622:D625)=0,"",(SUM(G622:H625)/SUM(D622:D625)*100))</f>
        <v>#N/A</v>
      </c>
      <c r="G637" s="39"/>
      <c r="H637" s="39"/>
      <c r="I637" s="39"/>
      <c r="J637" s="39"/>
      <c r="K637" s="39"/>
      <c r="L637" s="97" t="s">
        <v>835</v>
      </c>
      <c r="M637" s="59"/>
      <c r="N637" s="98"/>
      <c r="O637" s="1052"/>
      <c r="P637" s="1052"/>
      <c r="Q637" s="1052"/>
      <c r="R637" s="1052"/>
      <c r="S637" s="1052"/>
      <c r="T637" s="1052"/>
      <c r="U637" s="1052"/>
      <c r="V637" s="1052"/>
      <c r="W637" s="96"/>
    </row>
    <row r="638" spans="2:25" ht="11.25" customHeight="1" x14ac:dyDescent="0.25"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99"/>
      <c r="M638" s="98"/>
      <c r="N638" s="98"/>
      <c r="O638" s="1052"/>
      <c r="P638" s="1052"/>
      <c r="Q638" s="1052"/>
      <c r="R638" s="1052"/>
      <c r="S638" s="1052"/>
      <c r="T638" s="1052"/>
      <c r="U638" s="1052"/>
      <c r="V638" s="1052"/>
      <c r="W638" s="96"/>
    </row>
    <row r="639" spans="2:25" ht="15.75" customHeight="1" x14ac:dyDescent="0.25"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99"/>
      <c r="M639" s="98"/>
      <c r="N639" s="98"/>
      <c r="O639" s="1052"/>
      <c r="P639" s="1052"/>
      <c r="Q639" s="1052"/>
      <c r="R639" s="1052"/>
      <c r="S639" s="1052"/>
      <c r="T639" s="1052"/>
      <c r="U639" s="1052"/>
      <c r="V639" s="1052"/>
      <c r="W639" s="96"/>
    </row>
    <row r="640" spans="2:25" s="52" customFormat="1" ht="8.25" customHeight="1" x14ac:dyDescent="0.25"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100"/>
      <c r="M640" s="100"/>
      <c r="N640" s="100"/>
      <c r="O640" s="1052"/>
      <c r="P640" s="1052"/>
      <c r="Q640" s="1052"/>
      <c r="R640" s="1052"/>
      <c r="S640" s="1052"/>
      <c r="T640" s="1052"/>
      <c r="U640" s="1052"/>
      <c r="V640" s="1052"/>
      <c r="W640" s="96"/>
    </row>
    <row r="641" spans="1:24" s="52" customFormat="1" ht="8.25" customHeight="1" thickBot="1" x14ac:dyDescent="0.3"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100"/>
      <c r="M641" s="100"/>
      <c r="N641" s="100"/>
      <c r="O641" s="100"/>
      <c r="P641" s="100"/>
      <c r="Q641" s="101"/>
      <c r="R641" s="101"/>
      <c r="S641" s="101"/>
      <c r="T641" s="101"/>
      <c r="U641" s="101"/>
      <c r="V641" s="102"/>
      <c r="W641" s="96"/>
    </row>
    <row r="642" spans="1:24" ht="16.5" customHeight="1" thickBot="1" x14ac:dyDescent="0.3">
      <c r="A642" s="36"/>
      <c r="B642" s="60" t="s">
        <v>786</v>
      </c>
      <c r="C642" s="61"/>
      <c r="D642" s="61"/>
      <c r="E642" s="62"/>
      <c r="F642" s="62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1"/>
      <c r="V642" s="61"/>
      <c r="W642" s="64" t="s">
        <v>893</v>
      </c>
    </row>
    <row r="643" spans="1:24" ht="12.75" customHeight="1" x14ac:dyDescent="0.25">
      <c r="B643" s="864" t="s">
        <v>788</v>
      </c>
      <c r="C643" s="864"/>
      <c r="D643" s="864"/>
      <c r="E643" s="864"/>
      <c r="F643" s="864"/>
      <c r="G643" s="864"/>
      <c r="H643" s="864"/>
      <c r="I643" s="864"/>
      <c r="J643" s="864"/>
      <c r="K643" s="864"/>
      <c r="L643" s="864"/>
      <c r="M643" s="864"/>
      <c r="N643" s="864"/>
      <c r="O643" s="864"/>
      <c r="P643" s="864"/>
      <c r="Q643" s="864"/>
      <c r="R643" s="864"/>
      <c r="S643" s="864"/>
      <c r="T643" s="864"/>
      <c r="U643" s="864"/>
      <c r="V643" s="864"/>
      <c r="W643" s="864"/>
    </row>
    <row r="644" spans="1:24" ht="12.75" customHeight="1" thickBot="1" x14ac:dyDescent="0.3">
      <c r="B644" s="866" t="s">
        <v>894</v>
      </c>
      <c r="C644" s="866"/>
      <c r="D644" s="866"/>
      <c r="E644" s="866"/>
      <c r="F644" s="866"/>
      <c r="G644" s="866"/>
      <c r="H644" s="866"/>
      <c r="I644" s="866"/>
      <c r="J644" s="866"/>
      <c r="K644" s="866"/>
      <c r="L644" s="866"/>
      <c r="M644" s="866"/>
      <c r="N644" s="866"/>
      <c r="O644" s="865"/>
      <c r="P644" s="865"/>
      <c r="Q644" s="865"/>
      <c r="R644" s="865"/>
      <c r="S644" s="865"/>
      <c r="T644" s="865"/>
      <c r="U644" s="865"/>
      <c r="V644" s="865"/>
      <c r="W644" s="865"/>
    </row>
    <row r="645" spans="1:24" s="41" customFormat="1" ht="17.25" customHeight="1" x14ac:dyDescent="0.2">
      <c r="B645" s="904" t="s">
        <v>790</v>
      </c>
      <c r="C645" s="904"/>
      <c r="D645" s="1072">
        <f>IF(F646=0,"",$D$5)</f>
        <v>0</v>
      </c>
      <c r="E645" s="1072"/>
      <c r="F645" s="1072"/>
      <c r="G645" s="1072"/>
      <c r="H645" s="1073"/>
      <c r="I645" s="903"/>
      <c r="J645" s="903"/>
      <c r="K645" s="903"/>
      <c r="L645" s="903"/>
      <c r="M645" s="903"/>
      <c r="N645" s="904"/>
      <c r="O645" s="886" t="s">
        <v>792</v>
      </c>
      <c r="P645" s="887"/>
      <c r="Q645" s="887"/>
      <c r="R645" s="887"/>
      <c r="S645" s="887"/>
      <c r="T645" s="905" t="str">
        <f>IF(Menu!E29="","",Menu!E29)</f>
        <v/>
      </c>
      <c r="U645" s="905"/>
      <c r="V645" s="905"/>
      <c r="W645" s="906"/>
    </row>
    <row r="646" spans="1:24" s="41" customFormat="1" ht="17.25" customHeight="1" thickBot="1" x14ac:dyDescent="0.25">
      <c r="A646" s="41" t="str">
        <f>IF(F646=0,"",$D$645&amp;" "&amp;$F$646)</f>
        <v xml:space="preserve">0 </v>
      </c>
      <c r="B646" s="911" t="s">
        <v>793</v>
      </c>
      <c r="C646" s="911"/>
      <c r="D646" s="911"/>
      <c r="E646" s="911"/>
      <c r="F646" s="912" t="str">
        <f>+Menu!B29</f>
        <v/>
      </c>
      <c r="G646" s="912"/>
      <c r="H646" s="912"/>
      <c r="I646" s="1070" t="s">
        <v>791</v>
      </c>
      <c r="J646" s="1070"/>
      <c r="K646" s="1070"/>
      <c r="L646" s="1070"/>
      <c r="M646" s="1070"/>
      <c r="N646" s="1071"/>
      <c r="O646" s="306" t="s">
        <v>973</v>
      </c>
      <c r="P646" s="67"/>
      <c r="Q646" s="67"/>
      <c r="R646" s="68"/>
      <c r="S646" s="68"/>
      <c r="T646" s="68"/>
      <c r="U646" s="68"/>
      <c r="V646" s="68"/>
      <c r="W646" s="69"/>
    </row>
    <row r="647" spans="1:24" s="41" customFormat="1" ht="17.25" customHeight="1" thickBot="1" x14ac:dyDescent="0.25">
      <c r="B647" s="103" t="s">
        <v>795</v>
      </c>
      <c r="C647" s="71"/>
      <c r="D647" s="71"/>
      <c r="E647" s="71"/>
      <c r="F647" s="71"/>
      <c r="G647" s="71"/>
      <c r="H647" s="104"/>
      <c r="I647" s="105" t="str">
        <f>+I7</f>
        <v>2nd</v>
      </c>
      <c r="J647" s="914" t="s">
        <v>866</v>
      </c>
      <c r="K647" s="914"/>
      <c r="L647" s="105">
        <f>+L7</f>
        <v>2022</v>
      </c>
      <c r="M647" s="915" t="s">
        <v>6</v>
      </c>
      <c r="N647" s="916"/>
      <c r="O647" s="920">
        <f>+Menu!F29</f>
        <v>0</v>
      </c>
      <c r="P647" s="921"/>
      <c r="Q647" s="921"/>
      <c r="R647" s="921"/>
      <c r="S647" s="921"/>
      <c r="T647" s="921"/>
      <c r="U647" s="921"/>
      <c r="V647" s="921"/>
      <c r="W647" s="913"/>
    </row>
    <row r="648" spans="1:24" s="41" customFormat="1" ht="17.25" customHeight="1" x14ac:dyDescent="0.2">
      <c r="B648" s="1064">
        <f>+Menu!D29</f>
        <v>0</v>
      </c>
      <c r="C648" s="921"/>
      <c r="D648" s="921"/>
      <c r="E648" s="921"/>
      <c r="F648" s="921"/>
      <c r="G648" s="921"/>
      <c r="H648" s="912"/>
      <c r="I648" s="926"/>
      <c r="J648" s="926"/>
      <c r="K648" s="926"/>
      <c r="L648" s="926"/>
      <c r="M648" s="926"/>
      <c r="N648" s="911"/>
      <c r="O648" s="920">
        <f>+Menu!G29</f>
        <v>0</v>
      </c>
      <c r="P648" s="921"/>
      <c r="Q648" s="921"/>
      <c r="R648" s="921"/>
      <c r="S648" s="921"/>
      <c r="T648" s="921"/>
      <c r="U648" s="921"/>
      <c r="V648" s="921"/>
      <c r="W648" s="913"/>
    </row>
    <row r="649" spans="1:24" s="41" customFormat="1" ht="17.25" customHeight="1" thickBot="1" x14ac:dyDescent="0.25">
      <c r="B649" s="1065"/>
      <c r="C649" s="1066"/>
      <c r="D649" s="1066"/>
      <c r="E649" s="1066"/>
      <c r="F649" s="1066"/>
      <c r="G649" s="1066"/>
      <c r="H649" s="1067"/>
      <c r="I649" s="928"/>
      <c r="J649" s="928"/>
      <c r="K649" s="928"/>
      <c r="L649" s="928"/>
      <c r="M649" s="1068"/>
      <c r="N649" s="1069"/>
      <c r="O649" s="907"/>
      <c r="P649" s="908"/>
      <c r="Q649" s="908"/>
      <c r="R649" s="908"/>
      <c r="S649" s="908"/>
      <c r="T649" s="908"/>
      <c r="U649" s="908"/>
      <c r="V649" s="908"/>
      <c r="W649" s="909"/>
      <c r="X649" s="73"/>
    </row>
    <row r="650" spans="1:24" ht="6.75" customHeight="1" thickBot="1" x14ac:dyDescent="0.3"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61"/>
      <c r="U650" s="61"/>
      <c r="V650" s="61"/>
      <c r="W650" s="61"/>
    </row>
    <row r="651" spans="1:24" ht="39" customHeight="1" thickBot="1" x14ac:dyDescent="0.3">
      <c r="B651" s="1060" t="s">
        <v>895</v>
      </c>
      <c r="C651" s="1060"/>
      <c r="D651" s="1060"/>
      <c r="E651" s="1061" t="s">
        <v>870</v>
      </c>
      <c r="F651" s="1061"/>
      <c r="G651" s="1062" t="s">
        <v>896</v>
      </c>
      <c r="H651" s="1062"/>
      <c r="I651" s="1057" t="s">
        <v>897</v>
      </c>
      <c r="J651" s="1057"/>
      <c r="K651" s="1057" t="s">
        <v>871</v>
      </c>
      <c r="L651" s="1057"/>
      <c r="M651" s="1063" t="s">
        <v>898</v>
      </c>
      <c r="N651" s="1063"/>
      <c r="O651" s="1057" t="s">
        <v>899</v>
      </c>
      <c r="P651" s="1057"/>
      <c r="Q651" s="1057" t="s">
        <v>872</v>
      </c>
      <c r="R651" s="1057"/>
      <c r="S651" s="1057" t="s">
        <v>873</v>
      </c>
      <c r="T651" s="1057"/>
      <c r="U651" s="1058" t="s">
        <v>900</v>
      </c>
      <c r="V651" s="1058"/>
      <c r="W651" s="1058"/>
    </row>
    <row r="652" spans="1:24" ht="25.5" customHeight="1" thickBot="1" x14ac:dyDescent="0.3">
      <c r="B652" s="75" t="s">
        <v>823</v>
      </c>
      <c r="C652" s="76" t="s">
        <v>824</v>
      </c>
      <c r="D652" s="77" t="s">
        <v>874</v>
      </c>
      <c r="E652" s="954" t="s">
        <v>875</v>
      </c>
      <c r="F652" s="976"/>
      <c r="G652" s="130" t="s">
        <v>823</v>
      </c>
      <c r="H652" s="131" t="s">
        <v>824</v>
      </c>
      <c r="I652" s="131" t="s">
        <v>823</v>
      </c>
      <c r="J652" s="131" t="s">
        <v>824</v>
      </c>
      <c r="K652" s="131" t="s">
        <v>823</v>
      </c>
      <c r="L652" s="131" t="s">
        <v>824</v>
      </c>
      <c r="M652" s="131" t="s">
        <v>823</v>
      </c>
      <c r="N652" s="131" t="s">
        <v>824</v>
      </c>
      <c r="O652" s="131" t="s">
        <v>823</v>
      </c>
      <c r="P652" s="131" t="s">
        <v>824</v>
      </c>
      <c r="Q652" s="131" t="s">
        <v>823</v>
      </c>
      <c r="R652" s="131" t="s">
        <v>824</v>
      </c>
      <c r="S652" s="131" t="s">
        <v>823</v>
      </c>
      <c r="T652" s="131" t="s">
        <v>824</v>
      </c>
      <c r="U652" s="131" t="s">
        <v>823</v>
      </c>
      <c r="V652" s="131" t="s">
        <v>824</v>
      </c>
      <c r="W652" s="132" t="s">
        <v>825</v>
      </c>
    </row>
    <row r="653" spans="1:24" ht="18" customHeight="1" thickBot="1" x14ac:dyDescent="0.3">
      <c r="B653" s="341" t="e">
        <f>IF($A$646="",0,VLOOKUP($A$646,$C$1509:$M$2398,2,FALSE))</f>
        <v>#N/A</v>
      </c>
      <c r="C653" s="342" t="e">
        <f>IF($A$646="",0,VLOOKUP($A$646,$R$1509:$AC$2407,2,FALSE))</f>
        <v>#N/A</v>
      </c>
      <c r="D653" s="78" t="e">
        <f>SUM(B653:C653)</f>
        <v>#N/A</v>
      </c>
      <c r="E653" s="933" t="s">
        <v>876</v>
      </c>
      <c r="F653" s="934"/>
      <c r="G653" s="288"/>
      <c r="H653" s="283"/>
      <c r="I653" s="289"/>
      <c r="J653" s="283"/>
      <c r="K653" s="283"/>
      <c r="L653" s="283"/>
      <c r="M653" s="444"/>
      <c r="N653" s="444"/>
      <c r="O653" s="283"/>
      <c r="P653" s="283"/>
      <c r="Q653" s="283"/>
      <c r="R653" s="283"/>
      <c r="S653" s="283"/>
      <c r="T653" s="283"/>
      <c r="U653" s="128">
        <f t="shared" ref="U653:V657" si="99">+G653+I653+K653+M653+O653+Q653+S653</f>
        <v>0</v>
      </c>
      <c r="V653" s="128">
        <f t="shared" si="99"/>
        <v>0</v>
      </c>
      <c r="W653" s="122">
        <f>SUM(U653:V653)</f>
        <v>0</v>
      </c>
    </row>
    <row r="654" spans="1:24" ht="18" customHeight="1" thickBot="1" x14ac:dyDescent="0.3">
      <c r="B654" s="343" t="e">
        <f>IF($A$646="",0,VLOOKUP($A$646,$C$1509:$M$2398,3,FALSE))</f>
        <v>#N/A</v>
      </c>
      <c r="C654" s="312" t="e">
        <f>IF($A$646="",0,VLOOKUP($A$646,$R$1509:$AC$2407,3,FALSE))</f>
        <v>#N/A</v>
      </c>
      <c r="D654" s="80" t="e">
        <f>SUM(B654:C654)</f>
        <v>#N/A</v>
      </c>
      <c r="E654" s="944" t="s">
        <v>877</v>
      </c>
      <c r="F654" s="891"/>
      <c r="G654" s="305"/>
      <c r="H654" s="304"/>
      <c r="I654" s="107"/>
      <c r="J654" s="107"/>
      <c r="K654" s="107"/>
      <c r="L654" s="107"/>
      <c r="M654" s="443"/>
      <c r="N654" s="443"/>
      <c r="O654" s="107"/>
      <c r="P654" s="107"/>
      <c r="Q654" s="107"/>
      <c r="R654" s="107"/>
      <c r="S654" s="107"/>
      <c r="T654" s="107"/>
      <c r="U654" s="121">
        <f t="shared" si="99"/>
        <v>0</v>
      </c>
      <c r="V654" s="128">
        <f t="shared" si="99"/>
        <v>0</v>
      </c>
      <c r="W654" s="123">
        <f>SUM(U654:V654)</f>
        <v>0</v>
      </c>
    </row>
    <row r="655" spans="1:24" ht="18" customHeight="1" thickBot="1" x14ac:dyDescent="0.3">
      <c r="B655" s="343" t="e">
        <f>IF($A$646="",0,VLOOKUP($A$646,$C$1509:$M$2398,4,FALSE))</f>
        <v>#N/A</v>
      </c>
      <c r="C655" s="312" t="e">
        <f>IF($A$646="",0,VLOOKUP($A$646,$R$1509:$AC$2407,4,FALSE))</f>
        <v>#N/A</v>
      </c>
      <c r="D655" s="80" t="e">
        <f>SUM(B655:C655)</f>
        <v>#N/A</v>
      </c>
      <c r="E655" s="944" t="s">
        <v>878</v>
      </c>
      <c r="F655" s="891"/>
      <c r="G655" s="305"/>
      <c r="H655" s="304"/>
      <c r="I655" s="107"/>
      <c r="J655" s="107"/>
      <c r="K655" s="107"/>
      <c r="L655" s="107"/>
      <c r="M655" s="443"/>
      <c r="N655" s="443"/>
      <c r="O655" s="107"/>
      <c r="P655" s="107"/>
      <c r="Q655" s="107"/>
      <c r="R655" s="107"/>
      <c r="S655" s="107"/>
      <c r="T655" s="107"/>
      <c r="U655" s="121">
        <f t="shared" si="99"/>
        <v>0</v>
      </c>
      <c r="V655" s="128">
        <f t="shared" si="99"/>
        <v>0</v>
      </c>
      <c r="W655" s="123">
        <f>SUM(U655:V655)</f>
        <v>0</v>
      </c>
    </row>
    <row r="656" spans="1:24" ht="18" customHeight="1" thickBot="1" x14ac:dyDescent="0.3">
      <c r="B656" s="343" t="e">
        <f>IF($A$646="",0,VLOOKUP($A$646,$C$1509:$M$2398,5,FALSE))</f>
        <v>#N/A</v>
      </c>
      <c r="C656" s="312" t="e">
        <f>IF($A$646="",0,VLOOKUP($A$646,$R$1509:$AC$2407,5,FALSE))</f>
        <v>#N/A</v>
      </c>
      <c r="D656" s="80" t="e">
        <f>SUM(B656:C656)</f>
        <v>#N/A</v>
      </c>
      <c r="E656" s="944" t="s">
        <v>879</v>
      </c>
      <c r="F656" s="891"/>
      <c r="G656" s="305"/>
      <c r="H656" s="304"/>
      <c r="I656" s="360"/>
      <c r="J656" s="107"/>
      <c r="K656" s="107"/>
      <c r="L656" s="107"/>
      <c r="M656" s="443"/>
      <c r="N656" s="443"/>
      <c r="O656" s="107"/>
      <c r="P656" s="107"/>
      <c r="Q656" s="107"/>
      <c r="R656" s="107"/>
      <c r="S656" s="107"/>
      <c r="T656" s="107"/>
      <c r="U656" s="121">
        <f t="shared" si="99"/>
        <v>0</v>
      </c>
      <c r="V656" s="128">
        <f t="shared" si="99"/>
        <v>0</v>
      </c>
      <c r="W656" s="123">
        <f>SUM(U656:V656)</f>
        <v>0</v>
      </c>
    </row>
    <row r="657" spans="2:25" ht="18" customHeight="1" thickBot="1" x14ac:dyDescent="0.3">
      <c r="B657" s="345" t="e">
        <f>IF($A$646="",0,VLOOKUP($A$646,$C$1509:$M$2398,6,FALSE))</f>
        <v>#N/A</v>
      </c>
      <c r="C657" s="346" t="e">
        <f>IF($A$646="",0,VLOOKUP($A$646,$R$1509:$AC$2407,6,FALSE))</f>
        <v>#N/A</v>
      </c>
      <c r="D657" s="81" t="e">
        <f>SUM(B657:C657)</f>
        <v>#N/A</v>
      </c>
      <c r="E657" s="945" t="s">
        <v>880</v>
      </c>
      <c r="F657" s="946"/>
      <c r="G657" s="445"/>
      <c r="H657" s="446"/>
      <c r="I657" s="287"/>
      <c r="J657" s="287"/>
      <c r="K657" s="287"/>
      <c r="L657" s="287"/>
      <c r="M657" s="447"/>
      <c r="N657" s="447"/>
      <c r="O657" s="287"/>
      <c r="P657" s="287"/>
      <c r="Q657" s="287"/>
      <c r="R657" s="287"/>
      <c r="S657" s="287"/>
      <c r="T657" s="287"/>
      <c r="U657" s="364">
        <f t="shared" si="99"/>
        <v>0</v>
      </c>
      <c r="V657" s="128">
        <f t="shared" si="99"/>
        <v>0</v>
      </c>
      <c r="W657" s="365">
        <f>SUM(U657:V657)</f>
        <v>0</v>
      </c>
    </row>
    <row r="658" spans="2:25" ht="21" customHeight="1" thickBot="1" x14ac:dyDescent="0.3">
      <c r="B658" s="82" t="e">
        <f>SUM(B653:B657)</f>
        <v>#N/A</v>
      </c>
      <c r="C658" s="83" t="e">
        <f>SUM(C653:C657)</f>
        <v>#N/A</v>
      </c>
      <c r="D658" s="84" t="e">
        <f>SUM(D653:D657)</f>
        <v>#N/A</v>
      </c>
      <c r="E658" s="947" t="s">
        <v>881</v>
      </c>
      <c r="F658" s="948"/>
      <c r="G658" s="82">
        <f t="shared" ref="G658:L658" si="100">SUM(G653:G657)</f>
        <v>0</v>
      </c>
      <c r="H658" s="83">
        <f t="shared" si="100"/>
        <v>0</v>
      </c>
      <c r="I658" s="83">
        <f t="shared" si="100"/>
        <v>0</v>
      </c>
      <c r="J658" s="83">
        <f t="shared" si="100"/>
        <v>0</v>
      </c>
      <c r="K658" s="83">
        <f t="shared" si="100"/>
        <v>0</v>
      </c>
      <c r="L658" s="83">
        <f t="shared" si="100"/>
        <v>0</v>
      </c>
      <c r="M658" s="1050"/>
      <c r="N658" s="1050"/>
      <c r="O658" s="83">
        <f t="shared" ref="O658:T658" si="101">SUM(O653:O657)</f>
        <v>0</v>
      </c>
      <c r="P658" s="83">
        <f t="shared" si="101"/>
        <v>0</v>
      </c>
      <c r="Q658" s="83">
        <f t="shared" si="101"/>
        <v>0</v>
      </c>
      <c r="R658" s="83">
        <f t="shared" si="101"/>
        <v>0</v>
      </c>
      <c r="S658" s="83">
        <f t="shared" si="101"/>
        <v>0</v>
      </c>
      <c r="T658" s="83">
        <f t="shared" si="101"/>
        <v>0</v>
      </c>
      <c r="U658" s="83">
        <f>SUM(U653:U657)</f>
        <v>0</v>
      </c>
      <c r="V658" s="128">
        <f>SUM(V653:V657)</f>
        <v>0</v>
      </c>
      <c r="W658" s="84">
        <f>SUM(W653:W657)</f>
        <v>0</v>
      </c>
      <c r="Y658" s="87"/>
    </row>
    <row r="659" spans="2:25" ht="6.75" customHeight="1" thickBot="1" x14ac:dyDescent="0.3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</row>
    <row r="660" spans="2:25" ht="25.5" customHeight="1" thickBot="1" x14ac:dyDescent="0.3">
      <c r="B660" s="75" t="s">
        <v>823</v>
      </c>
      <c r="C660" s="76" t="s">
        <v>824</v>
      </c>
      <c r="D660" s="77" t="s">
        <v>874</v>
      </c>
      <c r="E660" s="949" t="s">
        <v>882</v>
      </c>
      <c r="F660" s="949"/>
      <c r="G660" s="108" t="s">
        <v>823</v>
      </c>
      <c r="H660" s="109" t="s">
        <v>824</v>
      </c>
      <c r="I660" s="109" t="s">
        <v>823</v>
      </c>
      <c r="J660" s="109" t="s">
        <v>824</v>
      </c>
      <c r="K660" s="109" t="s">
        <v>823</v>
      </c>
      <c r="L660" s="109" t="s">
        <v>824</v>
      </c>
      <c r="M660" s="109" t="s">
        <v>823</v>
      </c>
      <c r="N660" s="109" t="s">
        <v>824</v>
      </c>
      <c r="O660" s="109" t="s">
        <v>823</v>
      </c>
      <c r="P660" s="109" t="s">
        <v>824</v>
      </c>
      <c r="Q660" s="109" t="s">
        <v>823</v>
      </c>
      <c r="R660" s="109" t="s">
        <v>824</v>
      </c>
      <c r="S660" s="109" t="s">
        <v>823</v>
      </c>
      <c r="T660" s="109" t="s">
        <v>824</v>
      </c>
      <c r="U660" s="109" t="s">
        <v>823</v>
      </c>
      <c r="V660" s="109" t="s">
        <v>824</v>
      </c>
      <c r="W660" s="110" t="s">
        <v>825</v>
      </c>
    </row>
    <row r="661" spans="2:25" ht="18" customHeight="1" thickBot="1" x14ac:dyDescent="0.3">
      <c r="B661" s="341" t="e">
        <f>IF($A$646="",0,VLOOKUP($A$646,$C$1509:$M$2398,7,FALSE))</f>
        <v>#N/A</v>
      </c>
      <c r="C661" s="342" t="e">
        <f>IF($A$646="",0,VLOOKUP($A$646,$R$1509:$AC$2407,7,FALSE))</f>
        <v>#N/A</v>
      </c>
      <c r="D661" s="88" t="e">
        <f>SUM(B661:C661)</f>
        <v>#N/A</v>
      </c>
      <c r="E661" s="934" t="s">
        <v>883</v>
      </c>
      <c r="F661" s="934"/>
      <c r="G661" s="449"/>
      <c r="H661" s="450"/>
      <c r="I661" s="444"/>
      <c r="J661" s="444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128">
        <f t="shared" ref="U661:V665" si="102">+G661+I661+K661+M661+O661+Q661+S661</f>
        <v>0</v>
      </c>
      <c r="V661" s="128">
        <f t="shared" si="102"/>
        <v>0</v>
      </c>
      <c r="W661" s="122">
        <f>SUM(U661:V661)</f>
        <v>0</v>
      </c>
    </row>
    <row r="662" spans="2:25" ht="18" customHeight="1" thickBot="1" x14ac:dyDescent="0.3">
      <c r="B662" s="343" t="e">
        <f>IF($A$646="",0,VLOOKUP($A$646,$C$1509:$M$2398,8,FALSE))</f>
        <v>#N/A</v>
      </c>
      <c r="C662" s="312" t="e">
        <f>IF($A$646="",0,VLOOKUP($A$646,$R$1509:$AC$2407,8,FALSE))</f>
        <v>#N/A</v>
      </c>
      <c r="D662" s="80" t="e">
        <f>SUM(B662:C662)</f>
        <v>#N/A</v>
      </c>
      <c r="E662" s="891" t="s">
        <v>884</v>
      </c>
      <c r="F662" s="891"/>
      <c r="G662" s="305"/>
      <c r="H662" s="304"/>
      <c r="I662" s="443"/>
      <c r="J662" s="443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21">
        <f t="shared" si="102"/>
        <v>0</v>
      </c>
      <c r="V662" s="128">
        <f t="shared" si="102"/>
        <v>0</v>
      </c>
      <c r="W662" s="123">
        <f>SUM(U662:V662)</f>
        <v>0</v>
      </c>
    </row>
    <row r="663" spans="2:25" ht="18" customHeight="1" thickBot="1" x14ac:dyDescent="0.3">
      <c r="B663" s="343" t="e">
        <f>IF($A$646="",0,VLOOKUP($A$646,$C$1509:$M$2398,9,FALSE))</f>
        <v>#N/A</v>
      </c>
      <c r="C663" s="312" t="e">
        <f>IF($A$646="",0,VLOOKUP($A$646,$R$1509:$AC$2407,9,FALSE))</f>
        <v>#N/A</v>
      </c>
      <c r="D663" s="80" t="e">
        <f>SUM(B663:C663)</f>
        <v>#N/A</v>
      </c>
      <c r="E663" s="891" t="s">
        <v>885</v>
      </c>
      <c r="F663" s="891"/>
      <c r="G663" s="305"/>
      <c r="H663" s="304"/>
      <c r="I663" s="443"/>
      <c r="J663" s="443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21">
        <f t="shared" si="102"/>
        <v>0</v>
      </c>
      <c r="V663" s="128">
        <f t="shared" si="102"/>
        <v>0</v>
      </c>
      <c r="W663" s="123">
        <f>SUM(U663:V663)</f>
        <v>0</v>
      </c>
    </row>
    <row r="664" spans="2:25" ht="18" customHeight="1" thickBot="1" x14ac:dyDescent="0.3">
      <c r="B664" s="343" t="e">
        <f>IF($A$646="",0,VLOOKUP($A$646,$C$1509:$M$2398,10,FALSE))</f>
        <v>#N/A</v>
      </c>
      <c r="C664" s="312" t="e">
        <f>IF($A$646="",0,VLOOKUP($A$646,$R$1509:$AC$2407,10,FALSE))</f>
        <v>#N/A</v>
      </c>
      <c r="D664" s="80" t="e">
        <f>SUM(B664:C664)</f>
        <v>#N/A</v>
      </c>
      <c r="E664" s="891" t="s">
        <v>886</v>
      </c>
      <c r="F664" s="891"/>
      <c r="G664" s="305"/>
      <c r="H664" s="304"/>
      <c r="I664" s="443"/>
      <c r="J664" s="443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21">
        <f t="shared" si="102"/>
        <v>0</v>
      </c>
      <c r="V664" s="128">
        <f t="shared" si="102"/>
        <v>0</v>
      </c>
      <c r="W664" s="123">
        <f>SUM(U664:V664)</f>
        <v>0</v>
      </c>
    </row>
    <row r="665" spans="2:25" ht="18" customHeight="1" thickBot="1" x14ac:dyDescent="0.3">
      <c r="B665" s="345" t="e">
        <f>IF($A$646="",0,VLOOKUP($A$646,$C$1509:$M$2398,11,FALSE))</f>
        <v>#N/A</v>
      </c>
      <c r="C665" s="346" t="e">
        <f>IF($A$646="",0,VLOOKUP($A$646,$R$1509:$AC$2407,11,FALSE))</f>
        <v>#N/A</v>
      </c>
      <c r="D665" s="90" t="e">
        <f>SUM(B665:C665)</f>
        <v>#N/A</v>
      </c>
      <c r="E665" s="946" t="s">
        <v>887</v>
      </c>
      <c r="F665" s="946"/>
      <c r="G665" s="445"/>
      <c r="H665" s="446"/>
      <c r="I665" s="447"/>
      <c r="J665" s="447"/>
      <c r="K665" s="287"/>
      <c r="L665" s="287"/>
      <c r="M665" s="287"/>
      <c r="N665" s="287"/>
      <c r="O665" s="287"/>
      <c r="P665" s="287"/>
      <c r="Q665" s="287"/>
      <c r="R665" s="287"/>
      <c r="S665" s="287"/>
      <c r="T665" s="287"/>
      <c r="U665" s="364">
        <f t="shared" si="102"/>
        <v>0</v>
      </c>
      <c r="V665" s="128">
        <f t="shared" si="102"/>
        <v>0</v>
      </c>
      <c r="W665" s="365">
        <f>SUM(U665:V665)</f>
        <v>0</v>
      </c>
    </row>
    <row r="666" spans="2:25" ht="21" customHeight="1" thickBot="1" x14ac:dyDescent="0.3">
      <c r="B666" s="91" t="e">
        <f>SUM(B661:B665)</f>
        <v>#N/A</v>
      </c>
      <c r="C666" s="92" t="e">
        <f>SUM(C661:C665)</f>
        <v>#N/A</v>
      </c>
      <c r="D666" s="93" t="e">
        <f>SUM(D661:D665)</f>
        <v>#N/A</v>
      </c>
      <c r="E666" s="951" t="s">
        <v>888</v>
      </c>
      <c r="F666" s="948"/>
      <c r="G666" s="82">
        <f>SUM(G661:G665)</f>
        <v>0</v>
      </c>
      <c r="H666" s="83">
        <f>SUM(H661:H665)</f>
        <v>0</v>
      </c>
      <c r="I666" s="1050"/>
      <c r="J666" s="1050"/>
      <c r="K666" s="83">
        <f t="shared" ref="K666:W666" si="103">SUM(K661:K665)</f>
        <v>0</v>
      </c>
      <c r="L666" s="83">
        <f t="shared" si="103"/>
        <v>0</v>
      </c>
      <c r="M666" s="83">
        <f t="shared" si="103"/>
        <v>0</v>
      </c>
      <c r="N666" s="83">
        <f t="shared" si="103"/>
        <v>0</v>
      </c>
      <c r="O666" s="83">
        <f t="shared" si="103"/>
        <v>0</v>
      </c>
      <c r="P666" s="83">
        <f t="shared" si="103"/>
        <v>0</v>
      </c>
      <c r="Q666" s="83">
        <f t="shared" si="103"/>
        <v>0</v>
      </c>
      <c r="R666" s="83">
        <f t="shared" si="103"/>
        <v>0</v>
      </c>
      <c r="S666" s="83">
        <f t="shared" si="103"/>
        <v>0</v>
      </c>
      <c r="T666" s="83">
        <f t="shared" si="103"/>
        <v>0</v>
      </c>
      <c r="U666" s="83">
        <f t="shared" si="103"/>
        <v>0</v>
      </c>
      <c r="V666" s="128">
        <f t="shared" si="103"/>
        <v>0</v>
      </c>
      <c r="W666" s="84">
        <f t="shared" si="103"/>
        <v>0</v>
      </c>
    </row>
    <row r="667" spans="2:25" ht="6.75" customHeight="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</row>
    <row r="668" spans="2:25" ht="14.25" customHeight="1" thickBot="1" x14ac:dyDescent="0.35">
      <c r="B668" s="112" t="s">
        <v>901</v>
      </c>
      <c r="C668" s="112"/>
      <c r="D668" s="112"/>
      <c r="E668" s="112"/>
      <c r="F668" s="112"/>
      <c r="G668" s="39"/>
      <c r="H668" s="39"/>
      <c r="I668" s="39"/>
      <c r="J668" s="39"/>
      <c r="K668" s="39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</row>
    <row r="669" spans="2:25" ht="21" customHeight="1" thickBot="1" x14ac:dyDescent="0.3">
      <c r="B669" s="1051" t="s">
        <v>902</v>
      </c>
      <c r="C669" s="1051"/>
      <c r="D669" s="114" t="e">
        <f>IF(D653=0,"",SUM(G653:H653)/D653*100)</f>
        <v>#N/A</v>
      </c>
      <c r="E669" s="113" t="s">
        <v>903</v>
      </c>
      <c r="F669" s="115" t="e">
        <f>IF(SUM(D654:D657)=0,"",(SUM(G654:H657)/SUM(D654:D657)*100))</f>
        <v>#N/A</v>
      </c>
      <c r="G669" s="39"/>
      <c r="H669" s="39"/>
      <c r="I669" s="39"/>
      <c r="J669" s="39"/>
      <c r="K669" s="39"/>
      <c r="L669" s="97" t="s">
        <v>835</v>
      </c>
      <c r="M669" s="59"/>
      <c r="N669" s="98"/>
      <c r="O669" s="1052"/>
      <c r="P669" s="1052"/>
      <c r="Q669" s="1052"/>
      <c r="R669" s="1052"/>
      <c r="S669" s="1052"/>
      <c r="T669" s="1052"/>
      <c r="U669" s="1052"/>
      <c r="V669" s="1052"/>
      <c r="W669" s="96"/>
    </row>
    <row r="670" spans="2:25" ht="11.25" customHeight="1" x14ac:dyDescent="0.25"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99"/>
      <c r="M670" s="98"/>
      <c r="N670" s="98"/>
      <c r="O670" s="1052"/>
      <c r="P670" s="1052"/>
      <c r="Q670" s="1052"/>
      <c r="R670" s="1052"/>
      <c r="S670" s="1052"/>
      <c r="T670" s="1052"/>
      <c r="U670" s="1052"/>
      <c r="V670" s="1052"/>
      <c r="W670" s="96"/>
    </row>
    <row r="671" spans="2:25" ht="15.75" customHeight="1" x14ac:dyDescent="0.25"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99"/>
      <c r="M671" s="98"/>
      <c r="N671" s="98"/>
      <c r="O671" s="1052"/>
      <c r="P671" s="1052"/>
      <c r="Q671" s="1052"/>
      <c r="R671" s="1052"/>
      <c r="S671" s="1052"/>
      <c r="T671" s="1052"/>
      <c r="U671" s="1052"/>
      <c r="V671" s="1052"/>
      <c r="W671" s="96"/>
    </row>
    <row r="672" spans="2:25" s="52" customFormat="1" ht="8.25" customHeight="1" x14ac:dyDescent="0.25"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100"/>
      <c r="M672" s="100"/>
      <c r="N672" s="100"/>
      <c r="O672" s="1052"/>
      <c r="P672" s="1052"/>
      <c r="Q672" s="1052"/>
      <c r="R672" s="1052"/>
      <c r="S672" s="1052"/>
      <c r="T672" s="1052"/>
      <c r="U672" s="1052"/>
      <c r="V672" s="1052"/>
      <c r="W672" s="96"/>
    </row>
    <row r="673" spans="1:24" s="52" customFormat="1" ht="8.25" customHeight="1" thickBot="1" x14ac:dyDescent="0.3"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100"/>
      <c r="M673" s="100"/>
      <c r="N673" s="100"/>
      <c r="O673" s="100"/>
      <c r="P673" s="100"/>
      <c r="Q673" s="101"/>
      <c r="R673" s="101"/>
      <c r="S673" s="101"/>
      <c r="T673" s="101"/>
      <c r="U673" s="101"/>
      <c r="V673" s="102"/>
      <c r="W673" s="96"/>
    </row>
    <row r="674" spans="1:24" ht="16.5" customHeight="1" thickBot="1" x14ac:dyDescent="0.3">
      <c r="A674" s="36"/>
      <c r="B674" s="60" t="s">
        <v>786</v>
      </c>
      <c r="C674" s="61"/>
      <c r="D674" s="61"/>
      <c r="E674" s="62"/>
      <c r="F674" s="62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1"/>
      <c r="V674" s="61"/>
      <c r="W674" s="64" t="s">
        <v>893</v>
      </c>
    </row>
    <row r="675" spans="1:24" ht="12.75" customHeight="1" x14ac:dyDescent="0.25">
      <c r="B675" s="864" t="s">
        <v>788</v>
      </c>
      <c r="C675" s="864"/>
      <c r="D675" s="864"/>
      <c r="E675" s="864"/>
      <c r="F675" s="864"/>
      <c r="G675" s="864"/>
      <c r="H675" s="864"/>
      <c r="I675" s="864"/>
      <c r="J675" s="864"/>
      <c r="K675" s="864"/>
      <c r="L675" s="864"/>
      <c r="M675" s="864"/>
      <c r="N675" s="864"/>
      <c r="O675" s="864"/>
      <c r="P675" s="864"/>
      <c r="Q675" s="864"/>
      <c r="R675" s="864"/>
      <c r="S675" s="864"/>
      <c r="T675" s="864"/>
      <c r="U675" s="864"/>
      <c r="V675" s="864"/>
      <c r="W675" s="864"/>
    </row>
    <row r="676" spans="1:24" ht="12.75" customHeight="1" thickBot="1" x14ac:dyDescent="0.3">
      <c r="B676" s="866" t="s">
        <v>894</v>
      </c>
      <c r="C676" s="866"/>
      <c r="D676" s="866"/>
      <c r="E676" s="866"/>
      <c r="F676" s="866"/>
      <c r="G676" s="866"/>
      <c r="H676" s="866"/>
      <c r="I676" s="866"/>
      <c r="J676" s="866"/>
      <c r="K676" s="866"/>
      <c r="L676" s="866"/>
      <c r="M676" s="866"/>
      <c r="N676" s="866"/>
      <c r="O676" s="865"/>
      <c r="P676" s="865"/>
      <c r="Q676" s="865"/>
      <c r="R676" s="865"/>
      <c r="S676" s="865"/>
      <c r="T676" s="865"/>
      <c r="U676" s="865"/>
      <c r="V676" s="865"/>
      <c r="W676" s="865"/>
    </row>
    <row r="677" spans="1:24" s="41" customFormat="1" ht="17.25" customHeight="1" x14ac:dyDescent="0.2">
      <c r="B677" s="904" t="s">
        <v>790</v>
      </c>
      <c r="C677" s="904"/>
      <c r="D677" s="1072">
        <f>IF(F678=0,"",$D$5)</f>
        <v>0</v>
      </c>
      <c r="E677" s="1072"/>
      <c r="F677" s="1072"/>
      <c r="G677" s="1072"/>
      <c r="H677" s="1073"/>
      <c r="I677" s="903"/>
      <c r="J677" s="903"/>
      <c r="K677" s="903"/>
      <c r="L677" s="903"/>
      <c r="M677" s="903"/>
      <c r="N677" s="904"/>
      <c r="O677" s="886" t="s">
        <v>792</v>
      </c>
      <c r="P677" s="887"/>
      <c r="Q677" s="887"/>
      <c r="R677" s="887"/>
      <c r="S677" s="887"/>
      <c r="T677" s="905" t="str">
        <f>IF(Menu!E30="","",Menu!E30)</f>
        <v/>
      </c>
      <c r="U677" s="905"/>
      <c r="V677" s="905"/>
      <c r="W677" s="906"/>
    </row>
    <row r="678" spans="1:24" s="41" customFormat="1" ht="17.25" customHeight="1" thickBot="1" x14ac:dyDescent="0.25">
      <c r="A678" s="41" t="str">
        <f>IF(F678=0,"",$D$677&amp;" "&amp;$F$678)</f>
        <v xml:space="preserve">0 </v>
      </c>
      <c r="B678" s="911" t="s">
        <v>793</v>
      </c>
      <c r="C678" s="911"/>
      <c r="D678" s="911"/>
      <c r="E678" s="911"/>
      <c r="F678" s="912" t="str">
        <f>+Menu!B30</f>
        <v/>
      </c>
      <c r="G678" s="912"/>
      <c r="H678" s="912"/>
      <c r="I678" s="1070" t="s">
        <v>791</v>
      </c>
      <c r="J678" s="1070"/>
      <c r="K678" s="1070"/>
      <c r="L678" s="1070"/>
      <c r="M678" s="1070"/>
      <c r="N678" s="1071"/>
      <c r="O678" s="306" t="s">
        <v>973</v>
      </c>
      <c r="P678" s="67"/>
      <c r="Q678" s="67"/>
      <c r="R678" s="68"/>
      <c r="S678" s="68"/>
      <c r="T678" s="68"/>
      <c r="U678" s="68"/>
      <c r="V678" s="68"/>
      <c r="W678" s="69"/>
    </row>
    <row r="679" spans="1:24" s="41" customFormat="1" ht="17.25" customHeight="1" thickBot="1" x14ac:dyDescent="0.25">
      <c r="B679" s="103" t="s">
        <v>795</v>
      </c>
      <c r="C679" s="71"/>
      <c r="D679" s="71"/>
      <c r="E679" s="71"/>
      <c r="F679" s="71"/>
      <c r="G679" s="71"/>
      <c r="H679" s="104"/>
      <c r="I679" s="105" t="str">
        <f>+I7</f>
        <v>2nd</v>
      </c>
      <c r="J679" s="914" t="s">
        <v>866</v>
      </c>
      <c r="K679" s="914"/>
      <c r="L679" s="105">
        <f>+L7</f>
        <v>2022</v>
      </c>
      <c r="M679" s="915" t="s">
        <v>6</v>
      </c>
      <c r="N679" s="916"/>
      <c r="O679" s="920">
        <f>+Menu!F30</f>
        <v>0</v>
      </c>
      <c r="P679" s="921"/>
      <c r="Q679" s="921"/>
      <c r="R679" s="921"/>
      <c r="S679" s="921"/>
      <c r="T679" s="921"/>
      <c r="U679" s="921"/>
      <c r="V679" s="921"/>
      <c r="W679" s="913"/>
    </row>
    <row r="680" spans="1:24" s="41" customFormat="1" ht="17.25" customHeight="1" x14ac:dyDescent="0.2">
      <c r="B680" s="1064">
        <f>+Menu!D30</f>
        <v>0</v>
      </c>
      <c r="C680" s="921"/>
      <c r="D680" s="921"/>
      <c r="E680" s="921"/>
      <c r="F680" s="921"/>
      <c r="G680" s="921"/>
      <c r="H680" s="912"/>
      <c r="I680" s="926"/>
      <c r="J680" s="926"/>
      <c r="K680" s="926"/>
      <c r="L680" s="926"/>
      <c r="M680" s="926"/>
      <c r="N680" s="911"/>
      <c r="O680" s="920">
        <f>+Menu!G30</f>
        <v>0</v>
      </c>
      <c r="P680" s="921"/>
      <c r="Q680" s="921"/>
      <c r="R680" s="921"/>
      <c r="S680" s="921"/>
      <c r="T680" s="921"/>
      <c r="U680" s="921"/>
      <c r="V680" s="921"/>
      <c r="W680" s="913"/>
    </row>
    <row r="681" spans="1:24" s="41" customFormat="1" ht="17.25" customHeight="1" thickBot="1" x14ac:dyDescent="0.25">
      <c r="B681" s="1065"/>
      <c r="C681" s="1066"/>
      <c r="D681" s="1066"/>
      <c r="E681" s="1066"/>
      <c r="F681" s="1066"/>
      <c r="G681" s="1066"/>
      <c r="H681" s="1067"/>
      <c r="I681" s="928"/>
      <c r="J681" s="928"/>
      <c r="K681" s="928"/>
      <c r="L681" s="928"/>
      <c r="M681" s="1068"/>
      <c r="N681" s="1069"/>
      <c r="O681" s="907"/>
      <c r="P681" s="908"/>
      <c r="Q681" s="908"/>
      <c r="R681" s="908"/>
      <c r="S681" s="908"/>
      <c r="T681" s="908"/>
      <c r="U681" s="908"/>
      <c r="V681" s="908"/>
      <c r="W681" s="909"/>
      <c r="X681" s="73"/>
    </row>
    <row r="682" spans="1:24" ht="6.75" customHeight="1" thickBot="1" x14ac:dyDescent="0.3"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61"/>
      <c r="U682" s="61"/>
      <c r="V682" s="61"/>
      <c r="W682" s="61"/>
    </row>
    <row r="683" spans="1:24" ht="39" customHeight="1" thickBot="1" x14ac:dyDescent="0.3">
      <c r="B683" s="1060" t="s">
        <v>895</v>
      </c>
      <c r="C683" s="1060"/>
      <c r="D683" s="1060"/>
      <c r="E683" s="1061" t="s">
        <v>870</v>
      </c>
      <c r="F683" s="1061"/>
      <c r="G683" s="1062" t="s">
        <v>896</v>
      </c>
      <c r="H683" s="1062"/>
      <c r="I683" s="1057" t="s">
        <v>897</v>
      </c>
      <c r="J683" s="1057"/>
      <c r="K683" s="1057" t="s">
        <v>871</v>
      </c>
      <c r="L683" s="1057"/>
      <c r="M683" s="1063" t="s">
        <v>898</v>
      </c>
      <c r="N683" s="1063"/>
      <c r="O683" s="1057" t="s">
        <v>899</v>
      </c>
      <c r="P683" s="1057"/>
      <c r="Q683" s="1057" t="s">
        <v>872</v>
      </c>
      <c r="R683" s="1057"/>
      <c r="S683" s="1057" t="s">
        <v>873</v>
      </c>
      <c r="T683" s="1057"/>
      <c r="U683" s="1058" t="s">
        <v>900</v>
      </c>
      <c r="V683" s="1058"/>
      <c r="W683" s="1058"/>
    </row>
    <row r="684" spans="1:24" ht="25.5" customHeight="1" thickBot="1" x14ac:dyDescent="0.3">
      <c r="B684" s="75" t="s">
        <v>823</v>
      </c>
      <c r="C684" s="76" t="s">
        <v>824</v>
      </c>
      <c r="D684" s="77" t="s">
        <v>874</v>
      </c>
      <c r="E684" s="954" t="s">
        <v>875</v>
      </c>
      <c r="F684" s="976"/>
      <c r="G684" s="130" t="s">
        <v>823</v>
      </c>
      <c r="H684" s="131" t="s">
        <v>824</v>
      </c>
      <c r="I684" s="131" t="s">
        <v>823</v>
      </c>
      <c r="J684" s="131" t="s">
        <v>824</v>
      </c>
      <c r="K684" s="131" t="s">
        <v>823</v>
      </c>
      <c r="L684" s="131" t="s">
        <v>824</v>
      </c>
      <c r="M684" s="131" t="s">
        <v>823</v>
      </c>
      <c r="N684" s="131" t="s">
        <v>824</v>
      </c>
      <c r="O684" s="131" t="s">
        <v>823</v>
      </c>
      <c r="P684" s="131" t="s">
        <v>824</v>
      </c>
      <c r="Q684" s="131" t="s">
        <v>823</v>
      </c>
      <c r="R684" s="131" t="s">
        <v>824</v>
      </c>
      <c r="S684" s="131" t="s">
        <v>823</v>
      </c>
      <c r="T684" s="131" t="s">
        <v>824</v>
      </c>
      <c r="U684" s="131" t="s">
        <v>823</v>
      </c>
      <c r="V684" s="131" t="s">
        <v>824</v>
      </c>
      <c r="W684" s="132" t="s">
        <v>825</v>
      </c>
    </row>
    <row r="685" spans="1:24" ht="18" customHeight="1" thickBot="1" x14ac:dyDescent="0.3">
      <c r="B685" s="341" t="e">
        <f>IF($A$678="",0,VLOOKUP($A$678,$C$1509:$M$2398,2,FALSE))</f>
        <v>#N/A</v>
      </c>
      <c r="C685" s="342" t="e">
        <f>IF($A$678="",0,VLOOKUP($A$678,$R$1509:$AC$2407,2,FALSE))</f>
        <v>#N/A</v>
      </c>
      <c r="D685" s="78" t="e">
        <f>SUM(B685:C685)</f>
        <v>#N/A</v>
      </c>
      <c r="E685" s="933" t="s">
        <v>876</v>
      </c>
      <c r="F685" s="934"/>
      <c r="G685" s="288"/>
      <c r="H685" s="283"/>
      <c r="I685" s="289"/>
      <c r="J685" s="283"/>
      <c r="K685" s="283"/>
      <c r="L685" s="283"/>
      <c r="M685" s="444"/>
      <c r="N685" s="444"/>
      <c r="O685" s="283"/>
      <c r="P685" s="283"/>
      <c r="Q685" s="283"/>
      <c r="R685" s="283"/>
      <c r="S685" s="283"/>
      <c r="T685" s="283"/>
      <c r="U685" s="128">
        <f t="shared" ref="U685:V689" si="104">+G685+I685+K685+M685+O685+Q685+S685</f>
        <v>0</v>
      </c>
      <c r="V685" s="128">
        <f t="shared" si="104"/>
        <v>0</v>
      </c>
      <c r="W685" s="122">
        <f>SUM(U685:V685)</f>
        <v>0</v>
      </c>
    </row>
    <row r="686" spans="1:24" ht="18" customHeight="1" thickBot="1" x14ac:dyDescent="0.3">
      <c r="B686" s="343" t="e">
        <f>IF($A$678="",0,VLOOKUP($A$678,$C$1509:$M$2398,3,FALSE))</f>
        <v>#N/A</v>
      </c>
      <c r="C686" s="312" t="e">
        <f>IF($A$678="",0,VLOOKUP($A$678,$R$1509:$AC$2407,3,FALSE))</f>
        <v>#N/A</v>
      </c>
      <c r="D686" s="80" t="e">
        <f>SUM(B686:C686)</f>
        <v>#N/A</v>
      </c>
      <c r="E686" s="944" t="s">
        <v>877</v>
      </c>
      <c r="F686" s="891"/>
      <c r="G686" s="305"/>
      <c r="H686" s="304"/>
      <c r="I686" s="107"/>
      <c r="J686" s="107"/>
      <c r="K686" s="107"/>
      <c r="L686" s="107"/>
      <c r="M686" s="443"/>
      <c r="N686" s="443"/>
      <c r="O686" s="107"/>
      <c r="P686" s="107"/>
      <c r="Q686" s="107"/>
      <c r="R686" s="107"/>
      <c r="S686" s="107"/>
      <c r="T686" s="107"/>
      <c r="U686" s="121">
        <f t="shared" si="104"/>
        <v>0</v>
      </c>
      <c r="V686" s="128">
        <f t="shared" si="104"/>
        <v>0</v>
      </c>
      <c r="W686" s="123">
        <f>SUM(U686:V686)</f>
        <v>0</v>
      </c>
    </row>
    <row r="687" spans="1:24" ht="18" customHeight="1" thickBot="1" x14ac:dyDescent="0.3">
      <c r="B687" s="343" t="e">
        <f>IF($A$678="",0,VLOOKUP($A$678,$C$1509:$M$2398,4,FALSE))</f>
        <v>#N/A</v>
      </c>
      <c r="C687" s="312" t="e">
        <f>IF($A$678="",0,VLOOKUP($A$678,$R$1509:$AC$2407,4,FALSE))</f>
        <v>#N/A</v>
      </c>
      <c r="D687" s="80" t="e">
        <f>SUM(B687:C687)</f>
        <v>#N/A</v>
      </c>
      <c r="E687" s="944" t="s">
        <v>878</v>
      </c>
      <c r="F687" s="891"/>
      <c r="G687" s="305"/>
      <c r="H687" s="304"/>
      <c r="I687" s="107"/>
      <c r="J687" s="107"/>
      <c r="K687" s="107"/>
      <c r="L687" s="107"/>
      <c r="M687" s="443"/>
      <c r="N687" s="443"/>
      <c r="O687" s="107"/>
      <c r="P687" s="107"/>
      <c r="Q687" s="107"/>
      <c r="R687" s="107"/>
      <c r="S687" s="107"/>
      <c r="T687" s="107"/>
      <c r="U687" s="121">
        <f t="shared" si="104"/>
        <v>0</v>
      </c>
      <c r="V687" s="128">
        <f t="shared" si="104"/>
        <v>0</v>
      </c>
      <c r="W687" s="123">
        <f>SUM(U687:V687)</f>
        <v>0</v>
      </c>
    </row>
    <row r="688" spans="1:24" ht="18" customHeight="1" thickBot="1" x14ac:dyDescent="0.3">
      <c r="B688" s="343" t="e">
        <f>IF($A$678="",0,VLOOKUP($A$678,$C$1509:$M$2398,5,FALSE))</f>
        <v>#N/A</v>
      </c>
      <c r="C688" s="312" t="e">
        <f>IF($A$678="",0,VLOOKUP($A$678,$R$1509:$AC$2407,5,FALSE))</f>
        <v>#N/A</v>
      </c>
      <c r="D688" s="80" t="e">
        <f>SUM(B688:C688)</f>
        <v>#N/A</v>
      </c>
      <c r="E688" s="944" t="s">
        <v>879</v>
      </c>
      <c r="F688" s="891"/>
      <c r="G688" s="305"/>
      <c r="H688" s="304"/>
      <c r="I688" s="360"/>
      <c r="J688" s="107"/>
      <c r="K688" s="107"/>
      <c r="L688" s="107"/>
      <c r="M688" s="443"/>
      <c r="N688" s="443"/>
      <c r="O688" s="107"/>
      <c r="P688" s="107"/>
      <c r="Q688" s="107"/>
      <c r="R688" s="107"/>
      <c r="S688" s="107"/>
      <c r="T688" s="107"/>
      <c r="U688" s="121">
        <f t="shared" si="104"/>
        <v>0</v>
      </c>
      <c r="V688" s="128">
        <f t="shared" si="104"/>
        <v>0</v>
      </c>
      <c r="W688" s="123">
        <f>SUM(U688:V688)</f>
        <v>0</v>
      </c>
    </row>
    <row r="689" spans="2:25" ht="18" customHeight="1" thickBot="1" x14ac:dyDescent="0.3">
      <c r="B689" s="345" t="e">
        <f>IF($A$678="",0,VLOOKUP($A$678,$C$1509:$M$2398,6,FALSE))</f>
        <v>#N/A</v>
      </c>
      <c r="C689" s="346" t="e">
        <f>IF($A$678="",0,VLOOKUP($A$678,$R$1509:$AC$2407,6,FALSE))</f>
        <v>#N/A</v>
      </c>
      <c r="D689" s="81" t="e">
        <f>SUM(B689:C689)</f>
        <v>#N/A</v>
      </c>
      <c r="E689" s="945" t="s">
        <v>880</v>
      </c>
      <c r="F689" s="946"/>
      <c r="G689" s="445"/>
      <c r="H689" s="446"/>
      <c r="I689" s="287"/>
      <c r="J689" s="287"/>
      <c r="K689" s="287"/>
      <c r="L689" s="287"/>
      <c r="M689" s="447"/>
      <c r="N689" s="447"/>
      <c r="O689" s="287"/>
      <c r="P689" s="287"/>
      <c r="Q689" s="287"/>
      <c r="R689" s="287"/>
      <c r="S689" s="287"/>
      <c r="T689" s="287"/>
      <c r="U689" s="364">
        <f t="shared" si="104"/>
        <v>0</v>
      </c>
      <c r="V689" s="128">
        <f t="shared" si="104"/>
        <v>0</v>
      </c>
      <c r="W689" s="365">
        <f>SUM(U689:V689)</f>
        <v>0</v>
      </c>
    </row>
    <row r="690" spans="2:25" ht="21" customHeight="1" thickBot="1" x14ac:dyDescent="0.3">
      <c r="B690" s="82" t="e">
        <f>SUM(B685:B689)</f>
        <v>#N/A</v>
      </c>
      <c r="C690" s="83" t="e">
        <f>SUM(C685:C689)</f>
        <v>#N/A</v>
      </c>
      <c r="D690" s="84" t="e">
        <f>SUM(D685:D689)</f>
        <v>#N/A</v>
      </c>
      <c r="E690" s="947" t="s">
        <v>881</v>
      </c>
      <c r="F690" s="948"/>
      <c r="G690" s="82">
        <f t="shared" ref="G690:L690" si="105">SUM(G685:G689)</f>
        <v>0</v>
      </c>
      <c r="H690" s="83">
        <f t="shared" si="105"/>
        <v>0</v>
      </c>
      <c r="I690" s="83">
        <f t="shared" si="105"/>
        <v>0</v>
      </c>
      <c r="J690" s="83">
        <f t="shared" si="105"/>
        <v>0</v>
      </c>
      <c r="K690" s="83">
        <f t="shared" si="105"/>
        <v>0</v>
      </c>
      <c r="L690" s="83">
        <f t="shared" si="105"/>
        <v>0</v>
      </c>
      <c r="M690" s="1050"/>
      <c r="N690" s="1050"/>
      <c r="O690" s="83">
        <f t="shared" ref="O690:T690" si="106">SUM(O685:O689)</f>
        <v>0</v>
      </c>
      <c r="P690" s="83">
        <f t="shared" si="106"/>
        <v>0</v>
      </c>
      <c r="Q690" s="83">
        <f t="shared" si="106"/>
        <v>0</v>
      </c>
      <c r="R690" s="83">
        <f t="shared" si="106"/>
        <v>0</v>
      </c>
      <c r="S690" s="83">
        <f t="shared" si="106"/>
        <v>0</v>
      </c>
      <c r="T690" s="83">
        <f t="shared" si="106"/>
        <v>0</v>
      </c>
      <c r="U690" s="83">
        <f>SUM(U685:U689)</f>
        <v>0</v>
      </c>
      <c r="V690" s="128">
        <f>SUM(V685:V689)</f>
        <v>0</v>
      </c>
      <c r="W690" s="84">
        <f>SUM(W685:W689)</f>
        <v>0</v>
      </c>
      <c r="Y690" s="87"/>
    </row>
    <row r="691" spans="2:25" ht="6.75" customHeight="1" thickBot="1" x14ac:dyDescent="0.3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</row>
    <row r="692" spans="2:25" ht="25.5" customHeight="1" thickBot="1" x14ac:dyDescent="0.3">
      <c r="B692" s="75" t="s">
        <v>823</v>
      </c>
      <c r="C692" s="76" t="s">
        <v>824</v>
      </c>
      <c r="D692" s="77" t="s">
        <v>874</v>
      </c>
      <c r="E692" s="949" t="s">
        <v>882</v>
      </c>
      <c r="F692" s="949"/>
      <c r="G692" s="108" t="s">
        <v>823</v>
      </c>
      <c r="H692" s="109" t="s">
        <v>824</v>
      </c>
      <c r="I692" s="109" t="s">
        <v>823</v>
      </c>
      <c r="J692" s="109" t="s">
        <v>824</v>
      </c>
      <c r="K692" s="109" t="s">
        <v>823</v>
      </c>
      <c r="L692" s="109" t="s">
        <v>824</v>
      </c>
      <c r="M692" s="109" t="s">
        <v>823</v>
      </c>
      <c r="N692" s="109" t="s">
        <v>824</v>
      </c>
      <c r="O692" s="109" t="s">
        <v>823</v>
      </c>
      <c r="P692" s="109" t="s">
        <v>824</v>
      </c>
      <c r="Q692" s="109" t="s">
        <v>823</v>
      </c>
      <c r="R692" s="109" t="s">
        <v>824</v>
      </c>
      <c r="S692" s="109" t="s">
        <v>823</v>
      </c>
      <c r="T692" s="109" t="s">
        <v>824</v>
      </c>
      <c r="U692" s="109" t="s">
        <v>823</v>
      </c>
      <c r="V692" s="109" t="s">
        <v>824</v>
      </c>
      <c r="W692" s="110" t="s">
        <v>825</v>
      </c>
    </row>
    <row r="693" spans="2:25" ht="18" customHeight="1" thickBot="1" x14ac:dyDescent="0.3">
      <c r="B693" s="341" t="e">
        <f>IF($A$678="",0,VLOOKUP($A$678,$C$1509:$M$2398,7,FALSE))</f>
        <v>#N/A</v>
      </c>
      <c r="C693" s="342" t="e">
        <f>IF($A$678="",0,VLOOKUP($A$678,$R$1509:$AC$2407,7,FALSE))</f>
        <v>#N/A</v>
      </c>
      <c r="D693" s="88" t="e">
        <f>SUM(B693:C693)</f>
        <v>#N/A</v>
      </c>
      <c r="E693" s="934" t="s">
        <v>883</v>
      </c>
      <c r="F693" s="934"/>
      <c r="G693" s="449"/>
      <c r="H693" s="450"/>
      <c r="I693" s="444"/>
      <c r="J693" s="444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128">
        <f t="shared" ref="U693:V697" si="107">+G693+I693+K693+M693+O693+Q693+S693</f>
        <v>0</v>
      </c>
      <c r="V693" s="128">
        <f t="shared" si="107"/>
        <v>0</v>
      </c>
      <c r="W693" s="122">
        <f>SUM(U693:V693)</f>
        <v>0</v>
      </c>
    </row>
    <row r="694" spans="2:25" ht="18" customHeight="1" thickBot="1" x14ac:dyDescent="0.3">
      <c r="B694" s="343" t="e">
        <f>IF($A$678="",0,VLOOKUP($A$678,$C$1509:$M$2398,8,FALSE))</f>
        <v>#N/A</v>
      </c>
      <c r="C694" s="312" t="e">
        <f>IF($A$678="",0,VLOOKUP($A$678,$R$1509:$AC$2407,8,FALSE))</f>
        <v>#N/A</v>
      </c>
      <c r="D694" s="80" t="e">
        <f>SUM(B694:C694)</f>
        <v>#N/A</v>
      </c>
      <c r="E694" s="891" t="s">
        <v>884</v>
      </c>
      <c r="F694" s="891"/>
      <c r="G694" s="305"/>
      <c r="H694" s="304"/>
      <c r="I694" s="443"/>
      <c r="J694" s="443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21">
        <f t="shared" si="107"/>
        <v>0</v>
      </c>
      <c r="V694" s="128">
        <f t="shared" si="107"/>
        <v>0</v>
      </c>
      <c r="W694" s="123">
        <f>SUM(U694:V694)</f>
        <v>0</v>
      </c>
    </row>
    <row r="695" spans="2:25" ht="18" customHeight="1" thickBot="1" x14ac:dyDescent="0.3">
      <c r="B695" s="343" t="e">
        <f>IF($A$678="",0,VLOOKUP($A$678,$C$1509:$M$2398,9,FALSE))</f>
        <v>#N/A</v>
      </c>
      <c r="C695" s="312" t="e">
        <f>IF($A$678="",0,VLOOKUP($A$678,$R$1509:$AC$2407,9,FALSE))</f>
        <v>#N/A</v>
      </c>
      <c r="D695" s="80" t="e">
        <f>SUM(B695:C695)</f>
        <v>#N/A</v>
      </c>
      <c r="E695" s="891" t="s">
        <v>885</v>
      </c>
      <c r="F695" s="891"/>
      <c r="G695" s="305"/>
      <c r="H695" s="304"/>
      <c r="I695" s="443"/>
      <c r="J695" s="443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21">
        <f t="shared" si="107"/>
        <v>0</v>
      </c>
      <c r="V695" s="128">
        <f t="shared" si="107"/>
        <v>0</v>
      </c>
      <c r="W695" s="123">
        <f>SUM(U695:V695)</f>
        <v>0</v>
      </c>
    </row>
    <row r="696" spans="2:25" ht="18" customHeight="1" thickBot="1" x14ac:dyDescent="0.3">
      <c r="B696" s="343" t="e">
        <f>IF($A$678="",0,VLOOKUP($A$678,$C$1509:$M$2398,10,FALSE))</f>
        <v>#N/A</v>
      </c>
      <c r="C696" s="312" t="e">
        <f>IF($A$678="",0,VLOOKUP($A$678,$R$1509:$AC$2407,10,FALSE))</f>
        <v>#N/A</v>
      </c>
      <c r="D696" s="80" t="e">
        <f>SUM(B696:C696)</f>
        <v>#N/A</v>
      </c>
      <c r="E696" s="891" t="s">
        <v>886</v>
      </c>
      <c r="F696" s="891"/>
      <c r="G696" s="305"/>
      <c r="H696" s="304"/>
      <c r="I696" s="443"/>
      <c r="J696" s="443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21">
        <f t="shared" si="107"/>
        <v>0</v>
      </c>
      <c r="V696" s="128">
        <f t="shared" si="107"/>
        <v>0</v>
      </c>
      <c r="W696" s="123">
        <f>SUM(U696:V696)</f>
        <v>0</v>
      </c>
    </row>
    <row r="697" spans="2:25" ht="18" customHeight="1" thickBot="1" x14ac:dyDescent="0.3">
      <c r="B697" s="345" t="e">
        <f>IF($A$678="",0,VLOOKUP($A$678,$C$1509:$M$2398,11,FALSE))</f>
        <v>#N/A</v>
      </c>
      <c r="C697" s="346" t="e">
        <f>IF($A$678="",0,VLOOKUP($A$678,$R$1509:$AC$2407,11,FALSE))</f>
        <v>#N/A</v>
      </c>
      <c r="D697" s="90" t="e">
        <f>SUM(B697:C697)</f>
        <v>#N/A</v>
      </c>
      <c r="E697" s="946" t="s">
        <v>887</v>
      </c>
      <c r="F697" s="946"/>
      <c r="G697" s="445"/>
      <c r="H697" s="446"/>
      <c r="I697" s="447"/>
      <c r="J697" s="447"/>
      <c r="K697" s="287"/>
      <c r="L697" s="287"/>
      <c r="M697" s="287"/>
      <c r="N697" s="287"/>
      <c r="O697" s="287"/>
      <c r="P697" s="287"/>
      <c r="Q697" s="287"/>
      <c r="R697" s="287"/>
      <c r="S697" s="287"/>
      <c r="T697" s="287"/>
      <c r="U697" s="364">
        <f t="shared" si="107"/>
        <v>0</v>
      </c>
      <c r="V697" s="128">
        <f t="shared" si="107"/>
        <v>0</v>
      </c>
      <c r="W697" s="365">
        <f>SUM(U697:V697)</f>
        <v>0</v>
      </c>
    </row>
    <row r="698" spans="2:25" ht="21" customHeight="1" thickBot="1" x14ac:dyDescent="0.3">
      <c r="B698" s="91" t="e">
        <f>SUM(B693:B697)</f>
        <v>#N/A</v>
      </c>
      <c r="C698" s="92" t="e">
        <f>SUM(C693:C697)</f>
        <v>#N/A</v>
      </c>
      <c r="D698" s="93" t="e">
        <f>SUM(D693:D697)</f>
        <v>#N/A</v>
      </c>
      <c r="E698" s="951" t="s">
        <v>888</v>
      </c>
      <c r="F698" s="948"/>
      <c r="G698" s="82">
        <f>SUM(G693:G697)</f>
        <v>0</v>
      </c>
      <c r="H698" s="83">
        <f>SUM(H693:H697)</f>
        <v>0</v>
      </c>
      <c r="I698" s="1050"/>
      <c r="J698" s="1050"/>
      <c r="K698" s="83">
        <f t="shared" ref="K698:W698" si="108">SUM(K693:K697)</f>
        <v>0</v>
      </c>
      <c r="L698" s="83">
        <f t="shared" si="108"/>
        <v>0</v>
      </c>
      <c r="M698" s="83">
        <f t="shared" si="108"/>
        <v>0</v>
      </c>
      <c r="N698" s="83">
        <f t="shared" si="108"/>
        <v>0</v>
      </c>
      <c r="O698" s="83">
        <f t="shared" si="108"/>
        <v>0</v>
      </c>
      <c r="P698" s="83">
        <f t="shared" si="108"/>
        <v>0</v>
      </c>
      <c r="Q698" s="83">
        <f t="shared" si="108"/>
        <v>0</v>
      </c>
      <c r="R698" s="83">
        <f t="shared" si="108"/>
        <v>0</v>
      </c>
      <c r="S698" s="83">
        <f t="shared" si="108"/>
        <v>0</v>
      </c>
      <c r="T698" s="83">
        <f t="shared" si="108"/>
        <v>0</v>
      </c>
      <c r="U698" s="83">
        <f t="shared" si="108"/>
        <v>0</v>
      </c>
      <c r="V698" s="128">
        <f t="shared" si="108"/>
        <v>0</v>
      </c>
      <c r="W698" s="84">
        <f t="shared" si="108"/>
        <v>0</v>
      </c>
    </row>
    <row r="699" spans="2:25" ht="6.75" customHeight="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</row>
    <row r="700" spans="2:25" ht="14.25" customHeight="1" thickBot="1" x14ac:dyDescent="0.35">
      <c r="B700" s="112" t="s">
        <v>901</v>
      </c>
      <c r="C700" s="112"/>
      <c r="D700" s="112"/>
      <c r="E700" s="112"/>
      <c r="F700" s="112"/>
      <c r="G700" s="39"/>
      <c r="H700" s="39"/>
      <c r="I700" s="39"/>
      <c r="J700" s="39"/>
      <c r="K700" s="39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</row>
    <row r="701" spans="2:25" ht="21" customHeight="1" thickBot="1" x14ac:dyDescent="0.3">
      <c r="B701" s="1051" t="s">
        <v>902</v>
      </c>
      <c r="C701" s="1051"/>
      <c r="D701" s="114" t="e">
        <f>IF(D685=0,"",SUM(G685:H685)/D685*100)</f>
        <v>#N/A</v>
      </c>
      <c r="E701" s="113" t="s">
        <v>903</v>
      </c>
      <c r="F701" s="115" t="e">
        <f>IF(SUM(D686:D689)=0,"",(SUM(G686:H689)/SUM(D686:D689)*100))</f>
        <v>#N/A</v>
      </c>
      <c r="G701" s="39"/>
      <c r="H701" s="39"/>
      <c r="I701" s="39"/>
      <c r="J701" s="39"/>
      <c r="K701" s="39"/>
      <c r="L701" s="97" t="s">
        <v>835</v>
      </c>
      <c r="M701" s="59"/>
      <c r="N701" s="98"/>
      <c r="O701" s="1052"/>
      <c r="P701" s="1052"/>
      <c r="Q701" s="1052"/>
      <c r="R701" s="1052"/>
      <c r="S701" s="1052"/>
      <c r="T701" s="1052"/>
      <c r="U701" s="1052"/>
      <c r="V701" s="1052"/>
      <c r="W701" s="96"/>
    </row>
    <row r="702" spans="2:25" ht="11.25" customHeight="1" x14ac:dyDescent="0.25"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99"/>
      <c r="M702" s="98"/>
      <c r="N702" s="98"/>
      <c r="O702" s="1052"/>
      <c r="P702" s="1052"/>
      <c r="Q702" s="1052"/>
      <c r="R702" s="1052"/>
      <c r="S702" s="1052"/>
      <c r="T702" s="1052"/>
      <c r="U702" s="1052"/>
      <c r="V702" s="1052"/>
      <c r="W702" s="96"/>
    </row>
    <row r="703" spans="2:25" ht="15.75" customHeight="1" x14ac:dyDescent="0.25"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99"/>
      <c r="M703" s="98"/>
      <c r="N703" s="98"/>
      <c r="O703" s="1052"/>
      <c r="P703" s="1052"/>
      <c r="Q703" s="1052"/>
      <c r="R703" s="1052"/>
      <c r="S703" s="1052"/>
      <c r="T703" s="1052"/>
      <c r="U703" s="1052"/>
      <c r="V703" s="1052"/>
      <c r="W703" s="96"/>
    </row>
    <row r="704" spans="2:25" s="52" customFormat="1" ht="8.25" customHeight="1" x14ac:dyDescent="0.25"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100"/>
      <c r="M704" s="100"/>
      <c r="N704" s="100"/>
      <c r="O704" s="1052"/>
      <c r="P704" s="1052"/>
      <c r="Q704" s="1052"/>
      <c r="R704" s="1052"/>
      <c r="S704" s="1052"/>
      <c r="T704" s="1052"/>
      <c r="U704" s="1052"/>
      <c r="V704" s="1052"/>
      <c r="W704" s="96"/>
    </row>
    <row r="705" spans="1:24" s="52" customFormat="1" ht="8.25" customHeight="1" thickBot="1" x14ac:dyDescent="0.3"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100"/>
      <c r="M705" s="100"/>
      <c r="N705" s="100"/>
      <c r="O705" s="100"/>
      <c r="P705" s="100"/>
      <c r="Q705" s="101"/>
      <c r="R705" s="101"/>
      <c r="S705" s="101"/>
      <c r="T705" s="101"/>
      <c r="U705" s="101"/>
      <c r="V705" s="102"/>
      <c r="W705" s="96"/>
    </row>
    <row r="706" spans="1:24" ht="16.5" customHeight="1" thickBot="1" x14ac:dyDescent="0.3">
      <c r="A706" s="36"/>
      <c r="B706" s="60" t="s">
        <v>786</v>
      </c>
      <c r="C706" s="61"/>
      <c r="D706" s="61"/>
      <c r="E706" s="62"/>
      <c r="F706" s="62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1"/>
      <c r="V706" s="61"/>
      <c r="W706" s="64" t="s">
        <v>893</v>
      </c>
    </row>
    <row r="707" spans="1:24" ht="12.75" customHeight="1" x14ac:dyDescent="0.25">
      <c r="B707" s="864" t="s">
        <v>788</v>
      </c>
      <c r="C707" s="864"/>
      <c r="D707" s="864"/>
      <c r="E707" s="864"/>
      <c r="F707" s="864"/>
      <c r="G707" s="864"/>
      <c r="H707" s="864"/>
      <c r="I707" s="864"/>
      <c r="J707" s="864"/>
      <c r="K707" s="864"/>
      <c r="L707" s="864"/>
      <c r="M707" s="864"/>
      <c r="N707" s="864"/>
      <c r="O707" s="864"/>
      <c r="P707" s="864"/>
      <c r="Q707" s="864"/>
      <c r="R707" s="864"/>
      <c r="S707" s="864"/>
      <c r="T707" s="864"/>
      <c r="U707" s="864"/>
      <c r="V707" s="864"/>
      <c r="W707" s="864"/>
    </row>
    <row r="708" spans="1:24" ht="12.75" customHeight="1" thickBot="1" x14ac:dyDescent="0.3">
      <c r="B708" s="866" t="s">
        <v>894</v>
      </c>
      <c r="C708" s="866"/>
      <c r="D708" s="866"/>
      <c r="E708" s="866"/>
      <c r="F708" s="866"/>
      <c r="G708" s="866"/>
      <c r="H708" s="866"/>
      <c r="I708" s="866"/>
      <c r="J708" s="866"/>
      <c r="K708" s="866"/>
      <c r="L708" s="866"/>
      <c r="M708" s="866"/>
      <c r="N708" s="866"/>
      <c r="O708" s="865"/>
      <c r="P708" s="865"/>
      <c r="Q708" s="865"/>
      <c r="R708" s="865"/>
      <c r="S708" s="865"/>
      <c r="T708" s="865"/>
      <c r="U708" s="865"/>
      <c r="V708" s="865"/>
      <c r="W708" s="865"/>
    </row>
    <row r="709" spans="1:24" s="41" customFormat="1" ht="17.25" customHeight="1" x14ac:dyDescent="0.2">
      <c r="B709" s="904" t="s">
        <v>790</v>
      </c>
      <c r="C709" s="904"/>
      <c r="D709" s="1072">
        <f>IF(F710=0,"",$D$5)</f>
        <v>0</v>
      </c>
      <c r="E709" s="1072"/>
      <c r="F709" s="1072"/>
      <c r="G709" s="1072"/>
      <c r="H709" s="1073"/>
      <c r="I709" s="903"/>
      <c r="J709" s="903"/>
      <c r="K709" s="903"/>
      <c r="L709" s="903"/>
      <c r="M709" s="903"/>
      <c r="N709" s="904"/>
      <c r="O709" s="886" t="s">
        <v>792</v>
      </c>
      <c r="P709" s="887"/>
      <c r="Q709" s="887"/>
      <c r="R709" s="887"/>
      <c r="S709" s="887"/>
      <c r="T709" s="905" t="str">
        <f>IF(Menu!E31="","",Menu!E31)</f>
        <v/>
      </c>
      <c r="U709" s="905"/>
      <c r="V709" s="905"/>
      <c r="W709" s="906"/>
    </row>
    <row r="710" spans="1:24" s="41" customFormat="1" ht="17.25" customHeight="1" thickBot="1" x14ac:dyDescent="0.25">
      <c r="A710" s="41" t="str">
        <f>IF(F710=0,"",$D$709&amp;" "&amp;$F$710)</f>
        <v xml:space="preserve">0 </v>
      </c>
      <c r="B710" s="911" t="s">
        <v>793</v>
      </c>
      <c r="C710" s="911"/>
      <c r="D710" s="911"/>
      <c r="E710" s="911"/>
      <c r="F710" s="912" t="str">
        <f>+Menu!B31</f>
        <v/>
      </c>
      <c r="G710" s="912"/>
      <c r="H710" s="912"/>
      <c r="I710" s="1070" t="s">
        <v>791</v>
      </c>
      <c r="J710" s="1070"/>
      <c r="K710" s="1070"/>
      <c r="L710" s="1070"/>
      <c r="M710" s="1070"/>
      <c r="N710" s="1071"/>
      <c r="O710" s="306" t="s">
        <v>973</v>
      </c>
      <c r="P710" s="67"/>
      <c r="Q710" s="67"/>
      <c r="R710" s="68"/>
      <c r="S710" s="68"/>
      <c r="T710" s="68"/>
      <c r="U710" s="68"/>
      <c r="V710" s="68"/>
      <c r="W710" s="69"/>
    </row>
    <row r="711" spans="1:24" s="41" customFormat="1" ht="17.25" customHeight="1" thickBot="1" x14ac:dyDescent="0.25">
      <c r="B711" s="103" t="s">
        <v>795</v>
      </c>
      <c r="C711" s="71"/>
      <c r="D711" s="71"/>
      <c r="E711" s="71"/>
      <c r="F711" s="71"/>
      <c r="G711" s="71"/>
      <c r="H711" s="104"/>
      <c r="I711" s="105" t="str">
        <f>+I7</f>
        <v>2nd</v>
      </c>
      <c r="J711" s="914" t="s">
        <v>866</v>
      </c>
      <c r="K711" s="914"/>
      <c r="L711" s="105">
        <f>+L7</f>
        <v>2022</v>
      </c>
      <c r="M711" s="915" t="s">
        <v>6</v>
      </c>
      <c r="N711" s="916"/>
      <c r="O711" s="920">
        <f>+Menu!F31</f>
        <v>0</v>
      </c>
      <c r="P711" s="921"/>
      <c r="Q711" s="921"/>
      <c r="R711" s="921"/>
      <c r="S711" s="921"/>
      <c r="T711" s="921"/>
      <c r="U711" s="921"/>
      <c r="V711" s="921"/>
      <c r="W711" s="913"/>
    </row>
    <row r="712" spans="1:24" s="41" customFormat="1" ht="17.25" customHeight="1" x14ac:dyDescent="0.2">
      <c r="B712" s="1064">
        <f>+Menu!D31</f>
        <v>0</v>
      </c>
      <c r="C712" s="921"/>
      <c r="D712" s="921"/>
      <c r="E712" s="921"/>
      <c r="F712" s="921"/>
      <c r="G712" s="921"/>
      <c r="H712" s="912"/>
      <c r="I712" s="926"/>
      <c r="J712" s="926"/>
      <c r="K712" s="926"/>
      <c r="L712" s="926"/>
      <c r="M712" s="926"/>
      <c r="N712" s="911"/>
      <c r="O712" s="920">
        <f>+Menu!G31</f>
        <v>0</v>
      </c>
      <c r="P712" s="921"/>
      <c r="Q712" s="921"/>
      <c r="R712" s="921"/>
      <c r="S712" s="921"/>
      <c r="T712" s="921"/>
      <c r="U712" s="921"/>
      <c r="V712" s="921"/>
      <c r="W712" s="913"/>
    </row>
    <row r="713" spans="1:24" s="41" customFormat="1" ht="17.25" customHeight="1" thickBot="1" x14ac:dyDescent="0.25">
      <c r="B713" s="1065"/>
      <c r="C713" s="1066"/>
      <c r="D713" s="1066"/>
      <c r="E713" s="1066"/>
      <c r="F713" s="1066"/>
      <c r="G713" s="1066"/>
      <c r="H713" s="1067"/>
      <c r="I713" s="928"/>
      <c r="J713" s="928"/>
      <c r="K713" s="928"/>
      <c r="L713" s="928"/>
      <c r="M713" s="1068"/>
      <c r="N713" s="1069"/>
      <c r="O713" s="907"/>
      <c r="P713" s="908"/>
      <c r="Q713" s="908"/>
      <c r="R713" s="908"/>
      <c r="S713" s="908"/>
      <c r="T713" s="908"/>
      <c r="U713" s="908"/>
      <c r="V713" s="908"/>
      <c r="W713" s="909"/>
      <c r="X713" s="73"/>
    </row>
    <row r="714" spans="1:24" ht="6.75" customHeight="1" thickBot="1" x14ac:dyDescent="0.3"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61"/>
      <c r="U714" s="61"/>
      <c r="V714" s="61"/>
      <c r="W714" s="61"/>
    </row>
    <row r="715" spans="1:24" ht="39" customHeight="1" thickBot="1" x14ac:dyDescent="0.3">
      <c r="B715" s="1060" t="s">
        <v>895</v>
      </c>
      <c r="C715" s="1060"/>
      <c r="D715" s="1060"/>
      <c r="E715" s="1061" t="s">
        <v>870</v>
      </c>
      <c r="F715" s="1061"/>
      <c r="G715" s="1062" t="s">
        <v>896</v>
      </c>
      <c r="H715" s="1062"/>
      <c r="I715" s="1057" t="s">
        <v>897</v>
      </c>
      <c r="J715" s="1057"/>
      <c r="K715" s="1057" t="s">
        <v>871</v>
      </c>
      <c r="L715" s="1057"/>
      <c r="M715" s="1063" t="s">
        <v>898</v>
      </c>
      <c r="N715" s="1063"/>
      <c r="O715" s="1057" t="s">
        <v>899</v>
      </c>
      <c r="P715" s="1057"/>
      <c r="Q715" s="1057" t="s">
        <v>872</v>
      </c>
      <c r="R715" s="1057"/>
      <c r="S715" s="1057" t="s">
        <v>873</v>
      </c>
      <c r="T715" s="1057"/>
      <c r="U715" s="1058" t="s">
        <v>900</v>
      </c>
      <c r="V715" s="1058"/>
      <c r="W715" s="1058"/>
    </row>
    <row r="716" spans="1:24" ht="25.5" customHeight="1" thickBot="1" x14ac:dyDescent="0.3">
      <c r="B716" s="75" t="s">
        <v>823</v>
      </c>
      <c r="C716" s="76" t="s">
        <v>824</v>
      </c>
      <c r="D716" s="77" t="s">
        <v>874</v>
      </c>
      <c r="E716" s="954" t="s">
        <v>875</v>
      </c>
      <c r="F716" s="976"/>
      <c r="G716" s="130" t="s">
        <v>823</v>
      </c>
      <c r="H716" s="131" t="s">
        <v>824</v>
      </c>
      <c r="I716" s="131" t="s">
        <v>823</v>
      </c>
      <c r="J716" s="131" t="s">
        <v>824</v>
      </c>
      <c r="K716" s="131" t="s">
        <v>823</v>
      </c>
      <c r="L716" s="131" t="s">
        <v>824</v>
      </c>
      <c r="M716" s="131" t="s">
        <v>823</v>
      </c>
      <c r="N716" s="131" t="s">
        <v>824</v>
      </c>
      <c r="O716" s="131" t="s">
        <v>823</v>
      </c>
      <c r="P716" s="131" t="s">
        <v>824</v>
      </c>
      <c r="Q716" s="131" t="s">
        <v>823</v>
      </c>
      <c r="R716" s="131" t="s">
        <v>824</v>
      </c>
      <c r="S716" s="131" t="s">
        <v>823</v>
      </c>
      <c r="T716" s="131" t="s">
        <v>824</v>
      </c>
      <c r="U716" s="131" t="s">
        <v>823</v>
      </c>
      <c r="V716" s="131" t="s">
        <v>824</v>
      </c>
      <c r="W716" s="132" t="s">
        <v>825</v>
      </c>
    </row>
    <row r="717" spans="1:24" ht="18" customHeight="1" thickBot="1" x14ac:dyDescent="0.3">
      <c r="B717" s="341" t="e">
        <f>IF($A$710="",0,VLOOKUP($A$710,$C$1509:$M$2398,2,FALSE))</f>
        <v>#N/A</v>
      </c>
      <c r="C717" s="342" t="e">
        <f>IF($A$710="",0,VLOOKUP($A$710,$R$1509:$AC$2407,2,FALSE))</f>
        <v>#N/A</v>
      </c>
      <c r="D717" s="78" t="e">
        <f>SUM(B717:C717)</f>
        <v>#N/A</v>
      </c>
      <c r="E717" s="933" t="s">
        <v>876</v>
      </c>
      <c r="F717" s="934"/>
      <c r="G717" s="288"/>
      <c r="H717" s="283"/>
      <c r="I717" s="289"/>
      <c r="J717" s="283"/>
      <c r="K717" s="283"/>
      <c r="L717" s="283"/>
      <c r="M717" s="444"/>
      <c r="N717" s="444"/>
      <c r="O717" s="283"/>
      <c r="P717" s="283"/>
      <c r="Q717" s="283"/>
      <c r="R717" s="283"/>
      <c r="S717" s="283"/>
      <c r="T717" s="283"/>
      <c r="U717" s="128">
        <f t="shared" ref="U717:V721" si="109">+G717+I717+K717+M717+O717+Q717+S717</f>
        <v>0</v>
      </c>
      <c r="V717" s="128">
        <f t="shared" si="109"/>
        <v>0</v>
      </c>
      <c r="W717" s="122">
        <f>SUM(U717:V717)</f>
        <v>0</v>
      </c>
    </row>
    <row r="718" spans="1:24" ht="18" customHeight="1" thickBot="1" x14ac:dyDescent="0.3">
      <c r="B718" s="343" t="e">
        <f>IF($A$710="",0,VLOOKUP($A$710,$C$1509:$M$2398,3,FALSE))</f>
        <v>#N/A</v>
      </c>
      <c r="C718" s="312" t="e">
        <f>IF($A$710="",0,VLOOKUP($A$710,$R$1509:$AC$2407,3,FALSE))</f>
        <v>#N/A</v>
      </c>
      <c r="D718" s="80" t="e">
        <f>SUM(B718:C718)</f>
        <v>#N/A</v>
      </c>
      <c r="E718" s="944" t="s">
        <v>877</v>
      </c>
      <c r="F718" s="891"/>
      <c r="G718" s="305"/>
      <c r="H718" s="304"/>
      <c r="I718" s="107"/>
      <c r="J718" s="107"/>
      <c r="K718" s="107"/>
      <c r="L718" s="107"/>
      <c r="M718" s="443"/>
      <c r="N718" s="443"/>
      <c r="O718" s="107"/>
      <c r="P718" s="107"/>
      <c r="Q718" s="107"/>
      <c r="R718" s="107"/>
      <c r="S718" s="107"/>
      <c r="T718" s="107"/>
      <c r="U718" s="121">
        <f t="shared" si="109"/>
        <v>0</v>
      </c>
      <c r="V718" s="128">
        <f t="shared" si="109"/>
        <v>0</v>
      </c>
      <c r="W718" s="123">
        <f>SUM(U718:V718)</f>
        <v>0</v>
      </c>
    </row>
    <row r="719" spans="1:24" ht="18" customHeight="1" thickBot="1" x14ac:dyDescent="0.3">
      <c r="B719" s="343" t="e">
        <f>IF($A$710="",0,VLOOKUP($A$710,$C$1509:$M$2398,4,FALSE))</f>
        <v>#N/A</v>
      </c>
      <c r="C719" s="312" t="e">
        <f>IF($A$710="",0,VLOOKUP($A$710,$R$1509:$AC$2407,4,FALSE))</f>
        <v>#N/A</v>
      </c>
      <c r="D719" s="80" t="e">
        <f>SUM(B719:C719)</f>
        <v>#N/A</v>
      </c>
      <c r="E719" s="944" t="s">
        <v>878</v>
      </c>
      <c r="F719" s="891"/>
      <c r="G719" s="305"/>
      <c r="H719" s="304"/>
      <c r="I719" s="107"/>
      <c r="J719" s="107"/>
      <c r="K719" s="107"/>
      <c r="L719" s="107"/>
      <c r="M719" s="443"/>
      <c r="N719" s="443"/>
      <c r="O719" s="107"/>
      <c r="P719" s="107"/>
      <c r="Q719" s="107"/>
      <c r="R719" s="107"/>
      <c r="S719" s="107"/>
      <c r="T719" s="107"/>
      <c r="U719" s="121">
        <f t="shared" si="109"/>
        <v>0</v>
      </c>
      <c r="V719" s="128">
        <f t="shared" si="109"/>
        <v>0</v>
      </c>
      <c r="W719" s="123">
        <f>SUM(U719:V719)</f>
        <v>0</v>
      </c>
    </row>
    <row r="720" spans="1:24" ht="18" customHeight="1" thickBot="1" x14ac:dyDescent="0.3">
      <c r="B720" s="343" t="e">
        <f>IF($A$710="",0,VLOOKUP($A$710,$C$1509:$M$2398,5,FALSE))</f>
        <v>#N/A</v>
      </c>
      <c r="C720" s="312" t="e">
        <f>IF($A$710="",0,VLOOKUP($A$710,$R$1509:$AC$2407,5,FALSE))</f>
        <v>#N/A</v>
      </c>
      <c r="D720" s="80" t="e">
        <f>SUM(B720:C720)</f>
        <v>#N/A</v>
      </c>
      <c r="E720" s="944" t="s">
        <v>879</v>
      </c>
      <c r="F720" s="891"/>
      <c r="G720" s="305"/>
      <c r="H720" s="304"/>
      <c r="I720" s="360"/>
      <c r="J720" s="107"/>
      <c r="K720" s="107"/>
      <c r="L720" s="107"/>
      <c r="M720" s="443"/>
      <c r="N720" s="443"/>
      <c r="O720" s="107"/>
      <c r="P720" s="107"/>
      <c r="Q720" s="107"/>
      <c r="R720" s="107"/>
      <c r="S720" s="107"/>
      <c r="T720" s="107"/>
      <c r="U720" s="121">
        <f t="shared" si="109"/>
        <v>0</v>
      </c>
      <c r="V720" s="128">
        <f t="shared" si="109"/>
        <v>0</v>
      </c>
      <c r="W720" s="123">
        <f>SUM(U720:V720)</f>
        <v>0</v>
      </c>
    </row>
    <row r="721" spans="2:25" ht="18" customHeight="1" thickBot="1" x14ac:dyDescent="0.3">
      <c r="B721" s="345" t="e">
        <f>IF($A$710="",0,VLOOKUP($A$710,$C$1509:$M$2398,6,FALSE))</f>
        <v>#N/A</v>
      </c>
      <c r="C721" s="346" t="e">
        <f>IF($A$710="",0,VLOOKUP($A$710,$R$1509:$AC$2407,6,FALSE))</f>
        <v>#N/A</v>
      </c>
      <c r="D721" s="81" t="e">
        <f>SUM(B721:C721)</f>
        <v>#N/A</v>
      </c>
      <c r="E721" s="945" t="s">
        <v>880</v>
      </c>
      <c r="F721" s="946"/>
      <c r="G721" s="445"/>
      <c r="H721" s="446"/>
      <c r="I721" s="287"/>
      <c r="J721" s="287"/>
      <c r="K721" s="287"/>
      <c r="L721" s="287"/>
      <c r="M721" s="447"/>
      <c r="N721" s="447"/>
      <c r="O721" s="287"/>
      <c r="P721" s="287"/>
      <c r="Q721" s="287"/>
      <c r="R721" s="287"/>
      <c r="S721" s="287"/>
      <c r="T721" s="287"/>
      <c r="U721" s="364">
        <f t="shared" si="109"/>
        <v>0</v>
      </c>
      <c r="V721" s="128">
        <f t="shared" si="109"/>
        <v>0</v>
      </c>
      <c r="W721" s="365">
        <f>SUM(U721:V721)</f>
        <v>0</v>
      </c>
    </row>
    <row r="722" spans="2:25" ht="21" customHeight="1" thickBot="1" x14ac:dyDescent="0.3">
      <c r="B722" s="82" t="e">
        <f>SUM(B717:B721)</f>
        <v>#N/A</v>
      </c>
      <c r="C722" s="83" t="e">
        <f>SUM(C717:C721)</f>
        <v>#N/A</v>
      </c>
      <c r="D722" s="84" t="e">
        <f>SUM(D717:D721)</f>
        <v>#N/A</v>
      </c>
      <c r="E722" s="947" t="s">
        <v>881</v>
      </c>
      <c r="F722" s="948"/>
      <c r="G722" s="82">
        <f t="shared" ref="G722:L722" si="110">SUM(G717:G721)</f>
        <v>0</v>
      </c>
      <c r="H722" s="83">
        <f t="shared" si="110"/>
        <v>0</v>
      </c>
      <c r="I722" s="83">
        <f t="shared" si="110"/>
        <v>0</v>
      </c>
      <c r="J722" s="83">
        <f t="shared" si="110"/>
        <v>0</v>
      </c>
      <c r="K722" s="83">
        <f t="shared" si="110"/>
        <v>0</v>
      </c>
      <c r="L722" s="83">
        <f t="shared" si="110"/>
        <v>0</v>
      </c>
      <c r="M722" s="1050"/>
      <c r="N722" s="1050"/>
      <c r="O722" s="83">
        <f t="shared" ref="O722:T722" si="111">SUM(O717:O721)</f>
        <v>0</v>
      </c>
      <c r="P722" s="83">
        <f t="shared" si="111"/>
        <v>0</v>
      </c>
      <c r="Q722" s="83">
        <f t="shared" si="111"/>
        <v>0</v>
      </c>
      <c r="R722" s="83">
        <f t="shared" si="111"/>
        <v>0</v>
      </c>
      <c r="S722" s="83">
        <f t="shared" si="111"/>
        <v>0</v>
      </c>
      <c r="T722" s="83">
        <f t="shared" si="111"/>
        <v>0</v>
      </c>
      <c r="U722" s="83">
        <f>SUM(U717:U721)</f>
        <v>0</v>
      </c>
      <c r="V722" s="128">
        <f>SUM(V717:V721)</f>
        <v>0</v>
      </c>
      <c r="W722" s="84">
        <f>SUM(W717:W721)</f>
        <v>0</v>
      </c>
      <c r="Y722" s="87"/>
    </row>
    <row r="723" spans="2:25" ht="6.75" customHeight="1" thickBot="1" x14ac:dyDescent="0.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</row>
    <row r="724" spans="2:25" ht="25.5" customHeight="1" thickBot="1" x14ac:dyDescent="0.3">
      <c r="B724" s="75" t="s">
        <v>823</v>
      </c>
      <c r="C724" s="76" t="s">
        <v>824</v>
      </c>
      <c r="D724" s="77" t="s">
        <v>874</v>
      </c>
      <c r="E724" s="949" t="s">
        <v>882</v>
      </c>
      <c r="F724" s="949"/>
      <c r="G724" s="108" t="s">
        <v>823</v>
      </c>
      <c r="H724" s="109" t="s">
        <v>824</v>
      </c>
      <c r="I724" s="109" t="s">
        <v>823</v>
      </c>
      <c r="J724" s="109" t="s">
        <v>824</v>
      </c>
      <c r="K724" s="109" t="s">
        <v>823</v>
      </c>
      <c r="L724" s="109" t="s">
        <v>824</v>
      </c>
      <c r="M724" s="109" t="s">
        <v>823</v>
      </c>
      <c r="N724" s="109" t="s">
        <v>824</v>
      </c>
      <c r="O724" s="109" t="s">
        <v>823</v>
      </c>
      <c r="P724" s="109" t="s">
        <v>824</v>
      </c>
      <c r="Q724" s="109" t="s">
        <v>823</v>
      </c>
      <c r="R724" s="109" t="s">
        <v>824</v>
      </c>
      <c r="S724" s="109" t="s">
        <v>823</v>
      </c>
      <c r="T724" s="109" t="s">
        <v>824</v>
      </c>
      <c r="U724" s="109" t="s">
        <v>823</v>
      </c>
      <c r="V724" s="109" t="s">
        <v>824</v>
      </c>
      <c r="W724" s="110" t="s">
        <v>825</v>
      </c>
    </row>
    <row r="725" spans="2:25" ht="18" customHeight="1" thickBot="1" x14ac:dyDescent="0.3">
      <c r="B725" s="341" t="e">
        <f>IF($A$710="",0,VLOOKUP($A$710,$C$1509:$M$2398,7,FALSE))</f>
        <v>#N/A</v>
      </c>
      <c r="C725" s="342" t="e">
        <f>IF($A$710="",0,VLOOKUP($A$710,$R$1509:$AC$2407,7,FALSE))</f>
        <v>#N/A</v>
      </c>
      <c r="D725" s="88" t="e">
        <f>SUM(B725:C725)</f>
        <v>#N/A</v>
      </c>
      <c r="E725" s="934" t="s">
        <v>883</v>
      </c>
      <c r="F725" s="934"/>
      <c r="G725" s="449"/>
      <c r="H725" s="450"/>
      <c r="I725" s="444"/>
      <c r="J725" s="444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128">
        <f t="shared" ref="U725:V729" si="112">+G725+I725+K725+M725+O725+Q725+S725</f>
        <v>0</v>
      </c>
      <c r="V725" s="128">
        <f t="shared" si="112"/>
        <v>0</v>
      </c>
      <c r="W725" s="122">
        <f>SUM(U725:V725)</f>
        <v>0</v>
      </c>
    </row>
    <row r="726" spans="2:25" ht="18" customHeight="1" thickBot="1" x14ac:dyDescent="0.3">
      <c r="B726" s="343" t="e">
        <f>IF($A$710="",0,VLOOKUP($A$710,$C$1509:$M$2398,8,FALSE))</f>
        <v>#N/A</v>
      </c>
      <c r="C726" s="312" t="e">
        <f>IF($A$710="",0,VLOOKUP($A$710,$R$1509:$AC$2407,8,FALSE))</f>
        <v>#N/A</v>
      </c>
      <c r="D726" s="80" t="e">
        <f>SUM(B726:C726)</f>
        <v>#N/A</v>
      </c>
      <c r="E726" s="891" t="s">
        <v>884</v>
      </c>
      <c r="F726" s="891"/>
      <c r="G726" s="305"/>
      <c r="H726" s="304"/>
      <c r="I726" s="443"/>
      <c r="J726" s="443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21">
        <f t="shared" si="112"/>
        <v>0</v>
      </c>
      <c r="V726" s="128">
        <f t="shared" si="112"/>
        <v>0</v>
      </c>
      <c r="W726" s="123">
        <f>SUM(U726:V726)</f>
        <v>0</v>
      </c>
    </row>
    <row r="727" spans="2:25" ht="18" customHeight="1" thickBot="1" x14ac:dyDescent="0.3">
      <c r="B727" s="343" t="e">
        <f>IF($A$710="",0,VLOOKUP($A$710,$C$1509:$M$2398,9,FALSE))</f>
        <v>#N/A</v>
      </c>
      <c r="C727" s="312" t="e">
        <f>IF($A$710="",0,VLOOKUP($A$710,$R$1509:$AC$2407,9,FALSE))</f>
        <v>#N/A</v>
      </c>
      <c r="D727" s="80" t="e">
        <f>SUM(B727:C727)</f>
        <v>#N/A</v>
      </c>
      <c r="E727" s="891" t="s">
        <v>885</v>
      </c>
      <c r="F727" s="891"/>
      <c r="G727" s="305"/>
      <c r="H727" s="304"/>
      <c r="I727" s="443"/>
      <c r="J727" s="443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21">
        <f t="shared" si="112"/>
        <v>0</v>
      </c>
      <c r="V727" s="128">
        <f t="shared" si="112"/>
        <v>0</v>
      </c>
      <c r="W727" s="123">
        <f>SUM(U727:V727)</f>
        <v>0</v>
      </c>
    </row>
    <row r="728" spans="2:25" ht="18" customHeight="1" thickBot="1" x14ac:dyDescent="0.3">
      <c r="B728" s="343" t="e">
        <f>IF($A$710="",0,VLOOKUP($A$710,$C$1509:$M$2398,10,FALSE))</f>
        <v>#N/A</v>
      </c>
      <c r="C728" s="312" t="e">
        <f>IF($A$710="",0,VLOOKUP($A$710,$R$1509:$AC$2407,10,FALSE))</f>
        <v>#N/A</v>
      </c>
      <c r="D728" s="80" t="e">
        <f>SUM(B728:C728)</f>
        <v>#N/A</v>
      </c>
      <c r="E728" s="891" t="s">
        <v>886</v>
      </c>
      <c r="F728" s="891"/>
      <c r="G728" s="305"/>
      <c r="H728" s="304"/>
      <c r="I728" s="443"/>
      <c r="J728" s="443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21">
        <f t="shared" si="112"/>
        <v>0</v>
      </c>
      <c r="V728" s="128">
        <f t="shared" si="112"/>
        <v>0</v>
      </c>
      <c r="W728" s="123">
        <f>SUM(U728:V728)</f>
        <v>0</v>
      </c>
    </row>
    <row r="729" spans="2:25" ht="18" customHeight="1" thickBot="1" x14ac:dyDescent="0.3">
      <c r="B729" s="345" t="e">
        <f>IF($A$710="",0,VLOOKUP($A$710,$C$1509:$M$2398,11,FALSE))</f>
        <v>#N/A</v>
      </c>
      <c r="C729" s="346" t="e">
        <f>IF($A$710="",0,VLOOKUP($A$710,$R$1509:$AC$2407,11,FALSE))</f>
        <v>#N/A</v>
      </c>
      <c r="D729" s="90" t="e">
        <f>SUM(B729:C729)</f>
        <v>#N/A</v>
      </c>
      <c r="E729" s="946" t="s">
        <v>887</v>
      </c>
      <c r="F729" s="946"/>
      <c r="G729" s="445"/>
      <c r="H729" s="446"/>
      <c r="I729" s="447"/>
      <c r="J729" s="447"/>
      <c r="K729" s="287"/>
      <c r="L729" s="287"/>
      <c r="M729" s="287"/>
      <c r="N729" s="287"/>
      <c r="O729" s="287"/>
      <c r="P729" s="287"/>
      <c r="Q729" s="287"/>
      <c r="R729" s="287"/>
      <c r="S729" s="287"/>
      <c r="T729" s="287"/>
      <c r="U729" s="364">
        <f t="shared" si="112"/>
        <v>0</v>
      </c>
      <c r="V729" s="128">
        <f t="shared" si="112"/>
        <v>0</v>
      </c>
      <c r="W729" s="365">
        <f>SUM(U729:V729)</f>
        <v>0</v>
      </c>
    </row>
    <row r="730" spans="2:25" ht="21" customHeight="1" thickBot="1" x14ac:dyDescent="0.3">
      <c r="B730" s="91" t="e">
        <f>SUM(B725:B729)</f>
        <v>#N/A</v>
      </c>
      <c r="C730" s="92" t="e">
        <f>SUM(C725:C729)</f>
        <v>#N/A</v>
      </c>
      <c r="D730" s="93" t="e">
        <f>SUM(D725:D729)</f>
        <v>#N/A</v>
      </c>
      <c r="E730" s="951" t="s">
        <v>888</v>
      </c>
      <c r="F730" s="948"/>
      <c r="G730" s="82">
        <f>SUM(G725:G729)</f>
        <v>0</v>
      </c>
      <c r="H730" s="83">
        <f>SUM(H725:H729)</f>
        <v>0</v>
      </c>
      <c r="I730" s="1050"/>
      <c r="J730" s="1050"/>
      <c r="K730" s="83">
        <f t="shared" ref="K730:W730" si="113">SUM(K725:K729)</f>
        <v>0</v>
      </c>
      <c r="L730" s="83">
        <f t="shared" si="113"/>
        <v>0</v>
      </c>
      <c r="M730" s="83">
        <f t="shared" si="113"/>
        <v>0</v>
      </c>
      <c r="N730" s="83">
        <f t="shared" si="113"/>
        <v>0</v>
      </c>
      <c r="O730" s="83">
        <f t="shared" si="113"/>
        <v>0</v>
      </c>
      <c r="P730" s="83">
        <f t="shared" si="113"/>
        <v>0</v>
      </c>
      <c r="Q730" s="83">
        <f t="shared" si="113"/>
        <v>0</v>
      </c>
      <c r="R730" s="83">
        <f t="shared" si="113"/>
        <v>0</v>
      </c>
      <c r="S730" s="83">
        <f t="shared" si="113"/>
        <v>0</v>
      </c>
      <c r="T730" s="83">
        <f t="shared" si="113"/>
        <v>0</v>
      </c>
      <c r="U730" s="83">
        <f t="shared" si="113"/>
        <v>0</v>
      </c>
      <c r="V730" s="128">
        <f t="shared" si="113"/>
        <v>0</v>
      </c>
      <c r="W730" s="84">
        <f t="shared" si="113"/>
        <v>0</v>
      </c>
    </row>
    <row r="731" spans="2:25" ht="6.75" customHeight="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</row>
    <row r="732" spans="2:25" ht="14.25" customHeight="1" thickBot="1" x14ac:dyDescent="0.35">
      <c r="B732" s="112" t="s">
        <v>901</v>
      </c>
      <c r="C732" s="112"/>
      <c r="D732" s="112"/>
      <c r="E732" s="112"/>
      <c r="F732" s="112"/>
      <c r="G732" s="39"/>
      <c r="H732" s="39"/>
      <c r="I732" s="39"/>
      <c r="J732" s="39"/>
      <c r="K732" s="39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</row>
    <row r="733" spans="2:25" ht="21" customHeight="1" thickBot="1" x14ac:dyDescent="0.3">
      <c r="B733" s="1051" t="s">
        <v>902</v>
      </c>
      <c r="C733" s="1051"/>
      <c r="D733" s="114" t="e">
        <f>IF(D717=0,"",SUM(G717:H717)/D717*100)</f>
        <v>#N/A</v>
      </c>
      <c r="E733" s="113" t="s">
        <v>903</v>
      </c>
      <c r="F733" s="115" t="e">
        <f>IF(SUM(D718:D721)=0,"",(SUM(G718:H721)/SUM(D718:D721)*100))</f>
        <v>#N/A</v>
      </c>
      <c r="G733" s="39"/>
      <c r="H733" s="39"/>
      <c r="I733" s="39"/>
      <c r="J733" s="39"/>
      <c r="K733" s="39"/>
      <c r="L733" s="97" t="s">
        <v>835</v>
      </c>
      <c r="M733" s="59"/>
      <c r="N733" s="98"/>
      <c r="O733" s="1052"/>
      <c r="P733" s="1052"/>
      <c r="Q733" s="1052"/>
      <c r="R733" s="1052"/>
      <c r="S733" s="1052"/>
      <c r="T733" s="1052"/>
      <c r="U733" s="1052"/>
      <c r="V733" s="1052"/>
      <c r="W733" s="96"/>
    </row>
    <row r="734" spans="2:25" ht="11.25" customHeight="1" x14ac:dyDescent="0.25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99"/>
      <c r="M734" s="98"/>
      <c r="N734" s="98"/>
      <c r="O734" s="1052"/>
      <c r="P734" s="1052"/>
      <c r="Q734" s="1052"/>
      <c r="R734" s="1052"/>
      <c r="S734" s="1052"/>
      <c r="T734" s="1052"/>
      <c r="U734" s="1052"/>
      <c r="V734" s="1052"/>
      <c r="W734" s="96"/>
    </row>
    <row r="735" spans="2:25" ht="15.75" customHeight="1" x14ac:dyDescent="0.25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99"/>
      <c r="M735" s="98"/>
      <c r="N735" s="98"/>
      <c r="O735" s="1052"/>
      <c r="P735" s="1052"/>
      <c r="Q735" s="1052"/>
      <c r="R735" s="1052"/>
      <c r="S735" s="1052"/>
      <c r="T735" s="1052"/>
      <c r="U735" s="1052"/>
      <c r="V735" s="1052"/>
      <c r="W735" s="96"/>
    </row>
    <row r="736" spans="2:25" s="52" customFormat="1" ht="8.25" customHeight="1" x14ac:dyDescent="0.25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100"/>
      <c r="M736" s="100"/>
      <c r="N736" s="100"/>
      <c r="O736" s="1052"/>
      <c r="P736" s="1052"/>
      <c r="Q736" s="1052"/>
      <c r="R736" s="1052"/>
      <c r="S736" s="1052"/>
      <c r="T736" s="1052"/>
      <c r="U736" s="1052"/>
      <c r="V736" s="1052"/>
      <c r="W736" s="96"/>
    </row>
    <row r="737" spans="1:24" s="52" customFormat="1" ht="8.25" customHeight="1" thickBot="1" x14ac:dyDescent="0.3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100"/>
      <c r="M737" s="100"/>
      <c r="N737" s="100"/>
      <c r="O737" s="100"/>
      <c r="P737" s="100"/>
      <c r="Q737" s="101"/>
      <c r="R737" s="101"/>
      <c r="S737" s="101"/>
      <c r="T737" s="101"/>
      <c r="U737" s="101"/>
      <c r="V737" s="102"/>
      <c r="W737" s="96"/>
    </row>
    <row r="738" spans="1:24" ht="16.5" customHeight="1" thickBot="1" x14ac:dyDescent="0.3">
      <c r="A738" s="36"/>
      <c r="B738" s="60" t="s">
        <v>786</v>
      </c>
      <c r="C738" s="61"/>
      <c r="D738" s="61"/>
      <c r="E738" s="62"/>
      <c r="F738" s="62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1"/>
      <c r="V738" s="61"/>
      <c r="W738" s="64" t="s">
        <v>893</v>
      </c>
    </row>
    <row r="739" spans="1:24" ht="12.75" customHeight="1" x14ac:dyDescent="0.25">
      <c r="B739" s="864" t="s">
        <v>788</v>
      </c>
      <c r="C739" s="864"/>
      <c r="D739" s="864"/>
      <c r="E739" s="864"/>
      <c r="F739" s="864"/>
      <c r="G739" s="864"/>
      <c r="H739" s="864"/>
      <c r="I739" s="864"/>
      <c r="J739" s="864"/>
      <c r="K739" s="864"/>
      <c r="L739" s="864"/>
      <c r="M739" s="864"/>
      <c r="N739" s="864"/>
      <c r="O739" s="864"/>
      <c r="P739" s="864"/>
      <c r="Q739" s="864"/>
      <c r="R739" s="864"/>
      <c r="S739" s="864"/>
      <c r="T739" s="864"/>
      <c r="U739" s="864"/>
      <c r="V739" s="864"/>
      <c r="W739" s="864"/>
    </row>
    <row r="740" spans="1:24" ht="12.75" customHeight="1" thickBot="1" x14ac:dyDescent="0.3">
      <c r="B740" s="866" t="s">
        <v>894</v>
      </c>
      <c r="C740" s="866"/>
      <c r="D740" s="866"/>
      <c r="E740" s="866"/>
      <c r="F740" s="866"/>
      <c r="G740" s="866"/>
      <c r="H740" s="866"/>
      <c r="I740" s="866"/>
      <c r="J740" s="866"/>
      <c r="K740" s="866"/>
      <c r="L740" s="866"/>
      <c r="M740" s="866"/>
      <c r="N740" s="866"/>
      <c r="O740" s="865"/>
      <c r="P740" s="865"/>
      <c r="Q740" s="865"/>
      <c r="R740" s="865"/>
      <c r="S740" s="865"/>
      <c r="T740" s="865"/>
      <c r="U740" s="865"/>
      <c r="V740" s="865"/>
      <c r="W740" s="865"/>
    </row>
    <row r="741" spans="1:24" s="41" customFormat="1" ht="17.25" customHeight="1" x14ac:dyDescent="0.2">
      <c r="B741" s="904" t="s">
        <v>790</v>
      </c>
      <c r="C741" s="904"/>
      <c r="D741" s="1072">
        <f>IF(F742=0,"",$D$5)</f>
        <v>0</v>
      </c>
      <c r="E741" s="1072"/>
      <c r="F741" s="1072"/>
      <c r="G741" s="1072"/>
      <c r="H741" s="1073"/>
      <c r="I741" s="903"/>
      <c r="J741" s="903"/>
      <c r="K741" s="903"/>
      <c r="L741" s="903"/>
      <c r="M741" s="903"/>
      <c r="N741" s="904"/>
      <c r="O741" s="886" t="s">
        <v>792</v>
      </c>
      <c r="P741" s="887"/>
      <c r="Q741" s="887"/>
      <c r="R741" s="887"/>
      <c r="S741" s="887"/>
      <c r="T741" s="905" t="str">
        <f>IF(Menu!E32="","",Menu!E32)</f>
        <v/>
      </c>
      <c r="U741" s="905"/>
      <c r="V741" s="905"/>
      <c r="W741" s="906"/>
    </row>
    <row r="742" spans="1:24" s="41" customFormat="1" ht="17.25" customHeight="1" thickBot="1" x14ac:dyDescent="0.25">
      <c r="A742" s="41" t="str">
        <f>IF(F742=0,"",$D$741&amp;" "&amp;$F$742)</f>
        <v xml:space="preserve">0 </v>
      </c>
      <c r="B742" s="911" t="s">
        <v>793</v>
      </c>
      <c r="C742" s="911"/>
      <c r="D742" s="911"/>
      <c r="E742" s="911"/>
      <c r="F742" s="912" t="str">
        <f>+Menu!B32</f>
        <v/>
      </c>
      <c r="G742" s="912"/>
      <c r="H742" s="912"/>
      <c r="I742" s="1070" t="s">
        <v>791</v>
      </c>
      <c r="J742" s="1070"/>
      <c r="K742" s="1070"/>
      <c r="L742" s="1070"/>
      <c r="M742" s="1070"/>
      <c r="N742" s="1071"/>
      <c r="O742" s="306" t="s">
        <v>973</v>
      </c>
      <c r="P742" s="67"/>
      <c r="Q742" s="67"/>
      <c r="R742" s="68"/>
      <c r="S742" s="68"/>
      <c r="T742" s="68"/>
      <c r="U742" s="68"/>
      <c r="V742" s="68"/>
      <c r="W742" s="69"/>
    </row>
    <row r="743" spans="1:24" s="41" customFormat="1" ht="17.25" customHeight="1" thickBot="1" x14ac:dyDescent="0.25">
      <c r="B743" s="103" t="s">
        <v>795</v>
      </c>
      <c r="C743" s="71"/>
      <c r="D743" s="71"/>
      <c r="E743" s="71"/>
      <c r="F743" s="71"/>
      <c r="G743" s="71"/>
      <c r="H743" s="104"/>
      <c r="I743" s="105" t="str">
        <f>+I711</f>
        <v>2nd</v>
      </c>
      <c r="J743" s="914" t="s">
        <v>866</v>
      </c>
      <c r="K743" s="914"/>
      <c r="L743" s="105">
        <f>+L711</f>
        <v>2022</v>
      </c>
      <c r="M743" s="915" t="s">
        <v>6</v>
      </c>
      <c r="N743" s="916"/>
      <c r="O743" s="920">
        <f>+Menu!F32</f>
        <v>0</v>
      </c>
      <c r="P743" s="921"/>
      <c r="Q743" s="921"/>
      <c r="R743" s="921"/>
      <c r="S743" s="921"/>
      <c r="T743" s="921"/>
      <c r="U743" s="921"/>
      <c r="V743" s="921"/>
      <c r="W743" s="913"/>
    </row>
    <row r="744" spans="1:24" s="41" customFormat="1" ht="17.25" customHeight="1" x14ac:dyDescent="0.2">
      <c r="B744" s="1064">
        <f>+Menu!D32</f>
        <v>0</v>
      </c>
      <c r="C744" s="921"/>
      <c r="D744" s="921"/>
      <c r="E744" s="921"/>
      <c r="F744" s="921"/>
      <c r="G744" s="921"/>
      <c r="H744" s="912"/>
      <c r="I744" s="926"/>
      <c r="J744" s="926"/>
      <c r="K744" s="926"/>
      <c r="L744" s="926"/>
      <c r="M744" s="926"/>
      <c r="N744" s="911"/>
      <c r="O744" s="920">
        <f>+Menu!G32</f>
        <v>0</v>
      </c>
      <c r="P744" s="921"/>
      <c r="Q744" s="921"/>
      <c r="R744" s="921"/>
      <c r="S744" s="921"/>
      <c r="T744" s="921"/>
      <c r="U744" s="921"/>
      <c r="V744" s="921"/>
      <c r="W744" s="913"/>
    </row>
    <row r="745" spans="1:24" s="41" customFormat="1" ht="17.25" customHeight="1" thickBot="1" x14ac:dyDescent="0.25">
      <c r="B745" s="1065"/>
      <c r="C745" s="1066"/>
      <c r="D745" s="1066"/>
      <c r="E745" s="1066"/>
      <c r="F745" s="1066"/>
      <c r="G745" s="1066"/>
      <c r="H745" s="1067"/>
      <c r="I745" s="928"/>
      <c r="J745" s="928"/>
      <c r="K745" s="928"/>
      <c r="L745" s="928"/>
      <c r="M745" s="1068"/>
      <c r="N745" s="1069"/>
      <c r="O745" s="907"/>
      <c r="P745" s="908"/>
      <c r="Q745" s="908"/>
      <c r="R745" s="908"/>
      <c r="S745" s="908"/>
      <c r="T745" s="908"/>
      <c r="U745" s="908"/>
      <c r="V745" s="908"/>
      <c r="W745" s="909"/>
      <c r="X745" s="73"/>
    </row>
    <row r="746" spans="1:24" ht="6.75" customHeight="1" thickBot="1" x14ac:dyDescent="0.3"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61"/>
      <c r="U746" s="61"/>
      <c r="V746" s="61"/>
      <c r="W746" s="61"/>
    </row>
    <row r="747" spans="1:24" ht="39" customHeight="1" thickBot="1" x14ac:dyDescent="0.3">
      <c r="B747" s="1060" t="s">
        <v>895</v>
      </c>
      <c r="C747" s="1060"/>
      <c r="D747" s="1060"/>
      <c r="E747" s="1061" t="s">
        <v>870</v>
      </c>
      <c r="F747" s="1061"/>
      <c r="G747" s="1062" t="s">
        <v>896</v>
      </c>
      <c r="H747" s="1062"/>
      <c r="I747" s="1057" t="s">
        <v>897</v>
      </c>
      <c r="J747" s="1057"/>
      <c r="K747" s="1057" t="s">
        <v>871</v>
      </c>
      <c r="L747" s="1057"/>
      <c r="M747" s="1063" t="s">
        <v>898</v>
      </c>
      <c r="N747" s="1063"/>
      <c r="O747" s="1057" t="s">
        <v>899</v>
      </c>
      <c r="P747" s="1057"/>
      <c r="Q747" s="1057" t="s">
        <v>872</v>
      </c>
      <c r="R747" s="1057"/>
      <c r="S747" s="1057" t="s">
        <v>873</v>
      </c>
      <c r="T747" s="1057"/>
      <c r="U747" s="1058" t="s">
        <v>900</v>
      </c>
      <c r="V747" s="1058"/>
      <c r="W747" s="1058"/>
    </row>
    <row r="748" spans="1:24" ht="25.5" customHeight="1" thickBot="1" x14ac:dyDescent="0.3">
      <c r="B748" s="75" t="s">
        <v>823</v>
      </c>
      <c r="C748" s="76" t="s">
        <v>824</v>
      </c>
      <c r="D748" s="77" t="s">
        <v>874</v>
      </c>
      <c r="E748" s="954" t="s">
        <v>875</v>
      </c>
      <c r="F748" s="976"/>
      <c r="G748" s="130" t="s">
        <v>823</v>
      </c>
      <c r="H748" s="131" t="s">
        <v>824</v>
      </c>
      <c r="I748" s="131" t="s">
        <v>823</v>
      </c>
      <c r="J748" s="131" t="s">
        <v>824</v>
      </c>
      <c r="K748" s="131" t="s">
        <v>823</v>
      </c>
      <c r="L748" s="131" t="s">
        <v>824</v>
      </c>
      <c r="M748" s="131" t="s">
        <v>823</v>
      </c>
      <c r="N748" s="131" t="s">
        <v>824</v>
      </c>
      <c r="O748" s="131" t="s">
        <v>823</v>
      </c>
      <c r="P748" s="131" t="s">
        <v>824</v>
      </c>
      <c r="Q748" s="131" t="s">
        <v>823</v>
      </c>
      <c r="R748" s="131" t="s">
        <v>824</v>
      </c>
      <c r="S748" s="131" t="s">
        <v>823</v>
      </c>
      <c r="T748" s="131" t="s">
        <v>824</v>
      </c>
      <c r="U748" s="131" t="s">
        <v>823</v>
      </c>
      <c r="V748" s="131" t="s">
        <v>824</v>
      </c>
      <c r="W748" s="132" t="s">
        <v>825</v>
      </c>
    </row>
    <row r="749" spans="1:24" ht="18" customHeight="1" thickBot="1" x14ac:dyDescent="0.3">
      <c r="B749" s="341" t="e">
        <f>IF($A$742="",0,VLOOKUP($A$742,$C$1509:$M$2398,2,FALSE))</f>
        <v>#N/A</v>
      </c>
      <c r="C749" s="342" t="e">
        <f>IF($A$742="",0,VLOOKUP($A$742,$R$1509:$AC$2407,2,FALSE))</f>
        <v>#N/A</v>
      </c>
      <c r="D749" s="78" t="e">
        <f>SUM(B749:C749)</f>
        <v>#N/A</v>
      </c>
      <c r="E749" s="933" t="s">
        <v>876</v>
      </c>
      <c r="F749" s="934"/>
      <c r="G749" s="288"/>
      <c r="H749" s="283"/>
      <c r="I749" s="289"/>
      <c r="J749" s="283"/>
      <c r="K749" s="283"/>
      <c r="L749" s="283"/>
      <c r="M749" s="444"/>
      <c r="N749" s="444"/>
      <c r="O749" s="283"/>
      <c r="P749" s="283"/>
      <c r="Q749" s="283"/>
      <c r="R749" s="283"/>
      <c r="S749" s="283"/>
      <c r="T749" s="283"/>
      <c r="U749" s="128">
        <f t="shared" ref="U749:V753" si="114">+G749+I749+K749+M749+O749+Q749+S749</f>
        <v>0</v>
      </c>
      <c r="V749" s="128">
        <f t="shared" si="114"/>
        <v>0</v>
      </c>
      <c r="W749" s="122">
        <f>SUM(U749:V749)</f>
        <v>0</v>
      </c>
    </row>
    <row r="750" spans="1:24" ht="18" customHeight="1" thickBot="1" x14ac:dyDescent="0.3">
      <c r="B750" s="343" t="e">
        <f>IF($A$742="",0,VLOOKUP($A$742,$C$1509:$M$2398,3,FALSE))</f>
        <v>#N/A</v>
      </c>
      <c r="C750" s="312" t="e">
        <f>IF($A$742="",0,VLOOKUP($A$742,$R$1509:$AC$2407,3,FALSE))</f>
        <v>#N/A</v>
      </c>
      <c r="D750" s="80" t="e">
        <f>SUM(B750:C750)</f>
        <v>#N/A</v>
      </c>
      <c r="E750" s="944" t="s">
        <v>877</v>
      </c>
      <c r="F750" s="891"/>
      <c r="G750" s="305"/>
      <c r="H750" s="304"/>
      <c r="I750" s="107"/>
      <c r="J750" s="107"/>
      <c r="K750" s="107"/>
      <c r="L750" s="107"/>
      <c r="M750" s="443"/>
      <c r="N750" s="443"/>
      <c r="O750" s="107"/>
      <c r="P750" s="107"/>
      <c r="Q750" s="107"/>
      <c r="R750" s="107"/>
      <c r="S750" s="107"/>
      <c r="T750" s="107"/>
      <c r="U750" s="121">
        <f t="shared" si="114"/>
        <v>0</v>
      </c>
      <c r="V750" s="128">
        <f t="shared" si="114"/>
        <v>0</v>
      </c>
      <c r="W750" s="123">
        <f>SUM(U750:V750)</f>
        <v>0</v>
      </c>
    </row>
    <row r="751" spans="1:24" ht="18" customHeight="1" thickBot="1" x14ac:dyDescent="0.3">
      <c r="B751" s="343" t="e">
        <f>IF($A$742="",0,VLOOKUP($A$742,$C$1509:$M$2398,4,FALSE))</f>
        <v>#N/A</v>
      </c>
      <c r="C751" s="312" t="e">
        <f>IF($A$742="",0,VLOOKUP($A$742,$R$1509:$AC$2407,4,FALSE))</f>
        <v>#N/A</v>
      </c>
      <c r="D751" s="80" t="e">
        <f>SUM(B751:C751)</f>
        <v>#N/A</v>
      </c>
      <c r="E751" s="944" t="s">
        <v>878</v>
      </c>
      <c r="F751" s="891"/>
      <c r="G751" s="305"/>
      <c r="H751" s="304"/>
      <c r="I751" s="107"/>
      <c r="J751" s="107"/>
      <c r="K751" s="107"/>
      <c r="L751" s="107"/>
      <c r="M751" s="443"/>
      <c r="N751" s="443"/>
      <c r="O751" s="107"/>
      <c r="P751" s="107"/>
      <c r="Q751" s="107"/>
      <c r="R751" s="107"/>
      <c r="S751" s="107"/>
      <c r="T751" s="107"/>
      <c r="U751" s="121">
        <f t="shared" si="114"/>
        <v>0</v>
      </c>
      <c r="V751" s="128">
        <f t="shared" si="114"/>
        <v>0</v>
      </c>
      <c r="W751" s="123">
        <f>SUM(U751:V751)</f>
        <v>0</v>
      </c>
    </row>
    <row r="752" spans="1:24" ht="18" customHeight="1" thickBot="1" x14ac:dyDescent="0.3">
      <c r="B752" s="343" t="e">
        <f>IF($A$742="",0,VLOOKUP($A$742,$C$1509:$M$2398,5,FALSE))</f>
        <v>#N/A</v>
      </c>
      <c r="C752" s="312" t="e">
        <f>IF($A$742="",0,VLOOKUP($A$742,$R$1509:$AC$2407,5,FALSE))</f>
        <v>#N/A</v>
      </c>
      <c r="D752" s="80" t="e">
        <f>SUM(B752:C752)</f>
        <v>#N/A</v>
      </c>
      <c r="E752" s="944" t="s">
        <v>879</v>
      </c>
      <c r="F752" s="891"/>
      <c r="G752" s="305"/>
      <c r="H752" s="304"/>
      <c r="I752" s="360"/>
      <c r="J752" s="107"/>
      <c r="K752" s="107"/>
      <c r="L752" s="107"/>
      <c r="M752" s="443"/>
      <c r="N752" s="443"/>
      <c r="O752" s="107"/>
      <c r="P752" s="107"/>
      <c r="Q752" s="107"/>
      <c r="R752" s="107"/>
      <c r="S752" s="107"/>
      <c r="T752" s="107"/>
      <c r="U752" s="121">
        <f t="shared" si="114"/>
        <v>0</v>
      </c>
      <c r="V752" s="128">
        <f t="shared" si="114"/>
        <v>0</v>
      </c>
      <c r="W752" s="123">
        <f>SUM(U752:V752)</f>
        <v>0</v>
      </c>
    </row>
    <row r="753" spans="2:25" ht="18" customHeight="1" thickBot="1" x14ac:dyDescent="0.3">
      <c r="B753" s="345" t="e">
        <f>IF($A$742="",0,VLOOKUP($A$742,$C$1509:$M$2398,6,FALSE))</f>
        <v>#N/A</v>
      </c>
      <c r="C753" s="346" t="e">
        <f>IF($A$742="",0,VLOOKUP($A$742,$R$1509:$AC$2407,6,FALSE))</f>
        <v>#N/A</v>
      </c>
      <c r="D753" s="81" t="e">
        <f>SUM(B753:C753)</f>
        <v>#N/A</v>
      </c>
      <c r="E753" s="945" t="s">
        <v>880</v>
      </c>
      <c r="F753" s="946"/>
      <c r="G753" s="445"/>
      <c r="H753" s="446"/>
      <c r="I753" s="287"/>
      <c r="J753" s="287"/>
      <c r="K753" s="287"/>
      <c r="L753" s="287"/>
      <c r="M753" s="447"/>
      <c r="N753" s="447"/>
      <c r="O753" s="287"/>
      <c r="P753" s="287"/>
      <c r="Q753" s="287"/>
      <c r="R753" s="287"/>
      <c r="S753" s="287"/>
      <c r="T753" s="287"/>
      <c r="U753" s="364">
        <f t="shared" si="114"/>
        <v>0</v>
      </c>
      <c r="V753" s="128">
        <f t="shared" si="114"/>
        <v>0</v>
      </c>
      <c r="W753" s="365">
        <f>SUM(U753:V753)</f>
        <v>0</v>
      </c>
    </row>
    <row r="754" spans="2:25" ht="21" customHeight="1" thickBot="1" x14ac:dyDescent="0.3">
      <c r="B754" s="82" t="e">
        <f>SUM(B749:B753)</f>
        <v>#N/A</v>
      </c>
      <c r="C754" s="83" t="e">
        <f>SUM(C749:C753)</f>
        <v>#N/A</v>
      </c>
      <c r="D754" s="84" t="e">
        <f>SUM(D749:D753)</f>
        <v>#N/A</v>
      </c>
      <c r="E754" s="947" t="s">
        <v>881</v>
      </c>
      <c r="F754" s="948"/>
      <c r="G754" s="82">
        <f t="shared" ref="G754:L754" si="115">SUM(G749:G753)</f>
        <v>0</v>
      </c>
      <c r="H754" s="83">
        <f t="shared" si="115"/>
        <v>0</v>
      </c>
      <c r="I754" s="83">
        <f t="shared" si="115"/>
        <v>0</v>
      </c>
      <c r="J754" s="83">
        <f t="shared" si="115"/>
        <v>0</v>
      </c>
      <c r="K754" s="83">
        <f t="shared" si="115"/>
        <v>0</v>
      </c>
      <c r="L754" s="83">
        <f t="shared" si="115"/>
        <v>0</v>
      </c>
      <c r="M754" s="1050"/>
      <c r="N754" s="1050"/>
      <c r="O754" s="83">
        <f t="shared" ref="O754:T754" si="116">SUM(O749:O753)</f>
        <v>0</v>
      </c>
      <c r="P754" s="83">
        <f t="shared" si="116"/>
        <v>0</v>
      </c>
      <c r="Q754" s="83">
        <f t="shared" si="116"/>
        <v>0</v>
      </c>
      <c r="R754" s="83">
        <f t="shared" si="116"/>
        <v>0</v>
      </c>
      <c r="S754" s="83">
        <f t="shared" si="116"/>
        <v>0</v>
      </c>
      <c r="T754" s="83">
        <f t="shared" si="116"/>
        <v>0</v>
      </c>
      <c r="U754" s="83">
        <f>SUM(U749:U753)</f>
        <v>0</v>
      </c>
      <c r="V754" s="128">
        <f>SUM(V749:V753)</f>
        <v>0</v>
      </c>
      <c r="W754" s="84">
        <f>SUM(W749:W753)</f>
        <v>0</v>
      </c>
      <c r="Y754" s="87"/>
    </row>
    <row r="755" spans="2:25" ht="6.75" customHeight="1" thickBot="1" x14ac:dyDescent="0.3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</row>
    <row r="756" spans="2:25" ht="25.5" customHeight="1" thickBot="1" x14ac:dyDescent="0.3">
      <c r="B756" s="75" t="s">
        <v>823</v>
      </c>
      <c r="C756" s="76" t="s">
        <v>824</v>
      </c>
      <c r="D756" s="77" t="s">
        <v>874</v>
      </c>
      <c r="E756" s="949" t="s">
        <v>882</v>
      </c>
      <c r="F756" s="949"/>
      <c r="G756" s="108" t="s">
        <v>823</v>
      </c>
      <c r="H756" s="109" t="s">
        <v>824</v>
      </c>
      <c r="I756" s="109" t="s">
        <v>823</v>
      </c>
      <c r="J756" s="109" t="s">
        <v>824</v>
      </c>
      <c r="K756" s="109" t="s">
        <v>823</v>
      </c>
      <c r="L756" s="109" t="s">
        <v>824</v>
      </c>
      <c r="M756" s="109" t="s">
        <v>823</v>
      </c>
      <c r="N756" s="109" t="s">
        <v>824</v>
      </c>
      <c r="O756" s="109" t="s">
        <v>823</v>
      </c>
      <c r="P756" s="109" t="s">
        <v>824</v>
      </c>
      <c r="Q756" s="109" t="s">
        <v>823</v>
      </c>
      <c r="R756" s="109" t="s">
        <v>824</v>
      </c>
      <c r="S756" s="109" t="s">
        <v>823</v>
      </c>
      <c r="T756" s="109" t="s">
        <v>824</v>
      </c>
      <c r="U756" s="109" t="s">
        <v>823</v>
      </c>
      <c r="V756" s="109" t="s">
        <v>824</v>
      </c>
      <c r="W756" s="110" t="s">
        <v>825</v>
      </c>
    </row>
    <row r="757" spans="2:25" ht="18" customHeight="1" thickBot="1" x14ac:dyDescent="0.3">
      <c r="B757" s="341" t="e">
        <f>IF($A$742="",0,VLOOKUP($A$742,$C$1509:$M$2398,7,FALSE))</f>
        <v>#N/A</v>
      </c>
      <c r="C757" s="342" t="e">
        <f>IF($A$742="",0,VLOOKUP($A$742,$R$1509:$AC$2407,7,FALSE))</f>
        <v>#N/A</v>
      </c>
      <c r="D757" s="88" t="e">
        <f>SUM(B757:C757)</f>
        <v>#N/A</v>
      </c>
      <c r="E757" s="934" t="s">
        <v>883</v>
      </c>
      <c r="F757" s="934"/>
      <c r="G757" s="449"/>
      <c r="H757" s="450"/>
      <c r="I757" s="444"/>
      <c r="J757" s="444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128">
        <f t="shared" ref="U757:V761" si="117">+G757+I757+K757+M757+O757+Q757+S757</f>
        <v>0</v>
      </c>
      <c r="V757" s="128">
        <f t="shared" si="117"/>
        <v>0</v>
      </c>
      <c r="W757" s="122">
        <f>SUM(U757:V757)</f>
        <v>0</v>
      </c>
    </row>
    <row r="758" spans="2:25" ht="18" customHeight="1" thickBot="1" x14ac:dyDescent="0.3">
      <c r="B758" s="343" t="e">
        <f>IF($A$742="",0,VLOOKUP($A$742,$C$1509:$M$2398,8,FALSE))</f>
        <v>#N/A</v>
      </c>
      <c r="C758" s="312" t="e">
        <f>IF($A$742="",0,VLOOKUP($A$742,$R$1509:$AC$2407,8,FALSE))</f>
        <v>#N/A</v>
      </c>
      <c r="D758" s="80" t="e">
        <f>SUM(B758:C758)</f>
        <v>#N/A</v>
      </c>
      <c r="E758" s="891" t="s">
        <v>884</v>
      </c>
      <c r="F758" s="891"/>
      <c r="G758" s="305"/>
      <c r="H758" s="304"/>
      <c r="I758" s="443"/>
      <c r="J758" s="443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21">
        <f t="shared" si="117"/>
        <v>0</v>
      </c>
      <c r="V758" s="128">
        <f t="shared" si="117"/>
        <v>0</v>
      </c>
      <c r="W758" s="123">
        <f>SUM(U758:V758)</f>
        <v>0</v>
      </c>
    </row>
    <row r="759" spans="2:25" ht="18" customHeight="1" thickBot="1" x14ac:dyDescent="0.3">
      <c r="B759" s="343" t="e">
        <f>IF($A$742="",0,VLOOKUP($A$742,$C$1509:$M$2398,9,FALSE))</f>
        <v>#N/A</v>
      </c>
      <c r="C759" s="312" t="e">
        <f>IF($A$742="",0,VLOOKUP($A$742,$R$1509:$AC$2407,9,FALSE))</f>
        <v>#N/A</v>
      </c>
      <c r="D759" s="80" t="e">
        <f>SUM(B759:C759)</f>
        <v>#N/A</v>
      </c>
      <c r="E759" s="891" t="s">
        <v>885</v>
      </c>
      <c r="F759" s="891"/>
      <c r="G759" s="305"/>
      <c r="H759" s="304"/>
      <c r="I759" s="443"/>
      <c r="J759" s="443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21">
        <f t="shared" si="117"/>
        <v>0</v>
      </c>
      <c r="V759" s="128">
        <f t="shared" si="117"/>
        <v>0</v>
      </c>
      <c r="W759" s="123">
        <f>SUM(U759:V759)</f>
        <v>0</v>
      </c>
    </row>
    <row r="760" spans="2:25" ht="18" customHeight="1" thickBot="1" x14ac:dyDescent="0.3">
      <c r="B760" s="343" t="e">
        <f>IF($A$742="",0,VLOOKUP($A$742,$C$1509:$M$2398,10,FALSE))</f>
        <v>#N/A</v>
      </c>
      <c r="C760" s="312" t="e">
        <f>IF($A$742="",0,VLOOKUP($A$742,$R$1509:$AC$2407,10,FALSE))</f>
        <v>#N/A</v>
      </c>
      <c r="D760" s="80" t="e">
        <f>SUM(B760:C760)</f>
        <v>#N/A</v>
      </c>
      <c r="E760" s="891" t="s">
        <v>886</v>
      </c>
      <c r="F760" s="891"/>
      <c r="G760" s="305"/>
      <c r="H760" s="304"/>
      <c r="I760" s="443"/>
      <c r="J760" s="443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21">
        <f t="shared" si="117"/>
        <v>0</v>
      </c>
      <c r="V760" s="128">
        <f t="shared" si="117"/>
        <v>0</v>
      </c>
      <c r="W760" s="123">
        <f>SUM(U760:V760)</f>
        <v>0</v>
      </c>
    </row>
    <row r="761" spans="2:25" ht="18" customHeight="1" thickBot="1" x14ac:dyDescent="0.3">
      <c r="B761" s="345" t="e">
        <f>IF($A$742="",0,VLOOKUP($A$742,$C$1509:$M$2398,11,FALSE))</f>
        <v>#N/A</v>
      </c>
      <c r="C761" s="346" t="e">
        <f>IF($A$742="",0,VLOOKUP($A$742,$R$1509:$AC$2407,11,FALSE))</f>
        <v>#N/A</v>
      </c>
      <c r="D761" s="90" t="e">
        <f>SUM(B761:C761)</f>
        <v>#N/A</v>
      </c>
      <c r="E761" s="946" t="s">
        <v>887</v>
      </c>
      <c r="F761" s="946"/>
      <c r="G761" s="445"/>
      <c r="H761" s="446"/>
      <c r="I761" s="447"/>
      <c r="J761" s="447"/>
      <c r="K761" s="287"/>
      <c r="L761" s="287"/>
      <c r="M761" s="287"/>
      <c r="N761" s="287"/>
      <c r="O761" s="287"/>
      <c r="P761" s="287"/>
      <c r="Q761" s="287"/>
      <c r="R761" s="287"/>
      <c r="S761" s="287"/>
      <c r="T761" s="287"/>
      <c r="U761" s="364">
        <f t="shared" si="117"/>
        <v>0</v>
      </c>
      <c r="V761" s="128">
        <f t="shared" si="117"/>
        <v>0</v>
      </c>
      <c r="W761" s="365">
        <f>SUM(U761:V761)</f>
        <v>0</v>
      </c>
    </row>
    <row r="762" spans="2:25" ht="21" customHeight="1" thickBot="1" x14ac:dyDescent="0.3">
      <c r="B762" s="91" t="e">
        <f>SUM(B757:B761)</f>
        <v>#N/A</v>
      </c>
      <c r="C762" s="92" t="e">
        <f>SUM(C757:C761)</f>
        <v>#N/A</v>
      </c>
      <c r="D762" s="93" t="e">
        <f>SUM(D757:D761)</f>
        <v>#N/A</v>
      </c>
      <c r="E762" s="951" t="s">
        <v>888</v>
      </c>
      <c r="F762" s="948"/>
      <c r="G762" s="82">
        <f>SUM(G757:G761)</f>
        <v>0</v>
      </c>
      <c r="H762" s="83">
        <f>SUM(H757:H761)</f>
        <v>0</v>
      </c>
      <c r="I762" s="1050"/>
      <c r="J762" s="1050"/>
      <c r="K762" s="83">
        <f t="shared" ref="K762:W762" si="118">SUM(K757:K761)</f>
        <v>0</v>
      </c>
      <c r="L762" s="83">
        <f t="shared" si="118"/>
        <v>0</v>
      </c>
      <c r="M762" s="83">
        <f t="shared" si="118"/>
        <v>0</v>
      </c>
      <c r="N762" s="83">
        <f t="shared" si="118"/>
        <v>0</v>
      </c>
      <c r="O762" s="83">
        <f t="shared" si="118"/>
        <v>0</v>
      </c>
      <c r="P762" s="83">
        <f t="shared" si="118"/>
        <v>0</v>
      </c>
      <c r="Q762" s="83">
        <f t="shared" si="118"/>
        <v>0</v>
      </c>
      <c r="R762" s="83">
        <f t="shared" si="118"/>
        <v>0</v>
      </c>
      <c r="S762" s="83">
        <f t="shared" si="118"/>
        <v>0</v>
      </c>
      <c r="T762" s="83">
        <f t="shared" si="118"/>
        <v>0</v>
      </c>
      <c r="U762" s="83">
        <f t="shared" si="118"/>
        <v>0</v>
      </c>
      <c r="V762" s="128">
        <f t="shared" si="118"/>
        <v>0</v>
      </c>
      <c r="W762" s="84">
        <f t="shared" si="118"/>
        <v>0</v>
      </c>
    </row>
    <row r="763" spans="2:25" ht="6.75" customHeight="1" x14ac:dyDescent="0.25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</row>
    <row r="764" spans="2:25" ht="14.25" customHeight="1" thickBot="1" x14ac:dyDescent="0.35">
      <c r="B764" s="112" t="s">
        <v>901</v>
      </c>
      <c r="C764" s="112"/>
      <c r="D764" s="112"/>
      <c r="E764" s="112"/>
      <c r="F764" s="112"/>
      <c r="G764" s="39"/>
      <c r="H764" s="39"/>
      <c r="I764" s="39"/>
      <c r="J764" s="39"/>
      <c r="K764" s="39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</row>
    <row r="765" spans="2:25" ht="21" customHeight="1" thickBot="1" x14ac:dyDescent="0.3">
      <c r="B765" s="1051" t="s">
        <v>902</v>
      </c>
      <c r="C765" s="1051"/>
      <c r="D765" s="114" t="e">
        <f>IF(D749=0,"",SUM(G749:H749)/D749*100)</f>
        <v>#N/A</v>
      </c>
      <c r="E765" s="113" t="s">
        <v>903</v>
      </c>
      <c r="F765" s="115" t="e">
        <f>IF(SUM(D750:D753)=0,"",(SUM(G750:H753)/SUM(D750:D753)*100))</f>
        <v>#N/A</v>
      </c>
      <c r="G765" s="39"/>
      <c r="H765" s="39"/>
      <c r="I765" s="39"/>
      <c r="J765" s="39"/>
      <c r="K765" s="39"/>
      <c r="L765" s="97" t="s">
        <v>835</v>
      </c>
      <c r="M765" s="59"/>
      <c r="N765" s="98"/>
      <c r="O765" s="1052"/>
      <c r="P765" s="1052"/>
      <c r="Q765" s="1052"/>
      <c r="R765" s="1052"/>
      <c r="S765" s="1052"/>
      <c r="T765" s="1052"/>
      <c r="U765" s="1052"/>
      <c r="V765" s="1052"/>
      <c r="W765" s="96"/>
    </row>
    <row r="766" spans="2:25" ht="11.25" customHeight="1" x14ac:dyDescent="0.25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99"/>
      <c r="M766" s="98"/>
      <c r="N766" s="98"/>
      <c r="O766" s="1052"/>
      <c r="P766" s="1052"/>
      <c r="Q766" s="1052"/>
      <c r="R766" s="1052"/>
      <c r="S766" s="1052"/>
      <c r="T766" s="1052"/>
      <c r="U766" s="1052"/>
      <c r="V766" s="1052"/>
      <c r="W766" s="96"/>
    </row>
    <row r="767" spans="2:25" ht="15.75" customHeight="1" x14ac:dyDescent="0.25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99"/>
      <c r="M767" s="98"/>
      <c r="N767" s="98"/>
      <c r="O767" s="1052"/>
      <c r="P767" s="1052"/>
      <c r="Q767" s="1052"/>
      <c r="R767" s="1052"/>
      <c r="S767" s="1052"/>
      <c r="T767" s="1052"/>
      <c r="U767" s="1052"/>
      <c r="V767" s="1052"/>
      <c r="W767" s="96"/>
    </row>
    <row r="768" spans="2:25" s="52" customFormat="1" ht="8.25" customHeight="1" x14ac:dyDescent="0.25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100"/>
      <c r="M768" s="100"/>
      <c r="N768" s="100"/>
      <c r="O768" s="1052"/>
      <c r="P768" s="1052"/>
      <c r="Q768" s="1052"/>
      <c r="R768" s="1052"/>
      <c r="S768" s="1052"/>
      <c r="T768" s="1052"/>
      <c r="U768" s="1052"/>
      <c r="V768" s="1052"/>
      <c r="W768" s="96"/>
    </row>
    <row r="769" spans="1:24" s="52" customFormat="1" ht="8.25" customHeight="1" thickBot="1" x14ac:dyDescent="0.3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100"/>
      <c r="M769" s="100"/>
      <c r="N769" s="100"/>
      <c r="O769" s="100"/>
      <c r="P769" s="100"/>
      <c r="Q769" s="101"/>
      <c r="R769" s="101"/>
      <c r="S769" s="101"/>
      <c r="T769" s="101"/>
      <c r="U769" s="101"/>
      <c r="V769" s="102"/>
      <c r="W769" s="96"/>
    </row>
    <row r="770" spans="1:24" ht="16.5" customHeight="1" thickBot="1" x14ac:dyDescent="0.3">
      <c r="A770" s="36"/>
      <c r="B770" s="60" t="s">
        <v>786</v>
      </c>
      <c r="C770" s="61"/>
      <c r="D770" s="61"/>
      <c r="E770" s="62"/>
      <c r="F770" s="62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1"/>
      <c r="V770" s="61"/>
      <c r="W770" s="64" t="s">
        <v>893</v>
      </c>
    </row>
    <row r="771" spans="1:24" ht="12.75" customHeight="1" x14ac:dyDescent="0.25">
      <c r="B771" s="864" t="s">
        <v>788</v>
      </c>
      <c r="C771" s="864"/>
      <c r="D771" s="864"/>
      <c r="E771" s="864"/>
      <c r="F771" s="864"/>
      <c r="G771" s="864"/>
      <c r="H771" s="864"/>
      <c r="I771" s="864"/>
      <c r="J771" s="864"/>
      <c r="K771" s="864"/>
      <c r="L771" s="864"/>
      <c r="M771" s="864"/>
      <c r="N771" s="864"/>
      <c r="O771" s="864"/>
      <c r="P771" s="864"/>
      <c r="Q771" s="864"/>
      <c r="R771" s="864"/>
      <c r="S771" s="864"/>
      <c r="T771" s="864"/>
      <c r="U771" s="864"/>
      <c r="V771" s="864"/>
      <c r="W771" s="864"/>
    </row>
    <row r="772" spans="1:24" ht="12.75" customHeight="1" thickBot="1" x14ac:dyDescent="0.3">
      <c r="B772" s="866" t="s">
        <v>894</v>
      </c>
      <c r="C772" s="866"/>
      <c r="D772" s="866"/>
      <c r="E772" s="866"/>
      <c r="F772" s="866"/>
      <c r="G772" s="866"/>
      <c r="H772" s="866"/>
      <c r="I772" s="866"/>
      <c r="J772" s="866"/>
      <c r="K772" s="866"/>
      <c r="L772" s="866"/>
      <c r="M772" s="866"/>
      <c r="N772" s="866"/>
      <c r="O772" s="865"/>
      <c r="P772" s="865"/>
      <c r="Q772" s="865"/>
      <c r="R772" s="865"/>
      <c r="S772" s="865"/>
      <c r="T772" s="865"/>
      <c r="U772" s="865"/>
      <c r="V772" s="865"/>
      <c r="W772" s="865"/>
    </row>
    <row r="773" spans="1:24" s="41" customFormat="1" ht="17.25" customHeight="1" x14ac:dyDescent="0.2">
      <c r="B773" s="904" t="s">
        <v>790</v>
      </c>
      <c r="C773" s="904"/>
      <c r="D773" s="1072">
        <f>IF(F774=0,"",$D$5)</f>
        <v>0</v>
      </c>
      <c r="E773" s="1072"/>
      <c r="F773" s="1072"/>
      <c r="G773" s="1072"/>
      <c r="H773" s="1073"/>
      <c r="I773" s="903"/>
      <c r="J773" s="903"/>
      <c r="K773" s="903"/>
      <c r="L773" s="903"/>
      <c r="M773" s="903"/>
      <c r="N773" s="904"/>
      <c r="O773" s="886" t="s">
        <v>792</v>
      </c>
      <c r="P773" s="887"/>
      <c r="Q773" s="887"/>
      <c r="R773" s="887"/>
      <c r="S773" s="887"/>
      <c r="T773" s="905" t="str">
        <f>IF(Menu!E33="","",Menu!E33)</f>
        <v/>
      </c>
      <c r="U773" s="905"/>
      <c r="V773" s="905"/>
      <c r="W773" s="906"/>
    </row>
    <row r="774" spans="1:24" s="41" customFormat="1" ht="17.25" customHeight="1" thickBot="1" x14ac:dyDescent="0.25">
      <c r="A774" s="41" t="str">
        <f>IF(F774=0,"",$D$773&amp;" "&amp;$F$774)</f>
        <v xml:space="preserve">0 </v>
      </c>
      <c r="B774" s="911" t="s">
        <v>793</v>
      </c>
      <c r="C774" s="911"/>
      <c r="D774" s="911"/>
      <c r="E774" s="911"/>
      <c r="F774" s="912" t="str">
        <f>+Menu!B33</f>
        <v/>
      </c>
      <c r="G774" s="912"/>
      <c r="H774" s="912"/>
      <c r="I774" s="1070" t="s">
        <v>791</v>
      </c>
      <c r="J774" s="1070"/>
      <c r="K774" s="1070"/>
      <c r="L774" s="1070"/>
      <c r="M774" s="1070"/>
      <c r="N774" s="1071"/>
      <c r="O774" s="306" t="s">
        <v>973</v>
      </c>
      <c r="P774" s="67"/>
      <c r="Q774" s="67"/>
      <c r="R774" s="68"/>
      <c r="S774" s="68"/>
      <c r="T774" s="68"/>
      <c r="U774" s="68"/>
      <c r="V774" s="68"/>
      <c r="W774" s="69"/>
    </row>
    <row r="775" spans="1:24" s="41" customFormat="1" ht="17.25" customHeight="1" thickBot="1" x14ac:dyDescent="0.25">
      <c r="B775" s="103" t="s">
        <v>795</v>
      </c>
      <c r="C775" s="71"/>
      <c r="D775" s="71"/>
      <c r="E775" s="71"/>
      <c r="F775" s="71"/>
      <c r="G775" s="71"/>
      <c r="H775" s="104"/>
      <c r="I775" s="105" t="str">
        <f>+I711</f>
        <v>2nd</v>
      </c>
      <c r="J775" s="914" t="s">
        <v>866</v>
      </c>
      <c r="K775" s="914"/>
      <c r="L775" s="105">
        <f>+L711</f>
        <v>2022</v>
      </c>
      <c r="M775" s="915" t="s">
        <v>6</v>
      </c>
      <c r="N775" s="916"/>
      <c r="O775" s="920">
        <f>+Menu!F33</f>
        <v>0</v>
      </c>
      <c r="P775" s="921"/>
      <c r="Q775" s="921"/>
      <c r="R775" s="921"/>
      <c r="S775" s="921"/>
      <c r="T775" s="921"/>
      <c r="U775" s="921"/>
      <c r="V775" s="921"/>
      <c r="W775" s="913"/>
    </row>
    <row r="776" spans="1:24" s="41" customFormat="1" ht="17.25" customHeight="1" x14ac:dyDescent="0.2">
      <c r="B776" s="1064">
        <f>+Menu!D33</f>
        <v>0</v>
      </c>
      <c r="C776" s="921"/>
      <c r="D776" s="921"/>
      <c r="E776" s="921"/>
      <c r="F776" s="921"/>
      <c r="G776" s="921"/>
      <c r="H776" s="912"/>
      <c r="I776" s="926"/>
      <c r="J776" s="926"/>
      <c r="K776" s="926"/>
      <c r="L776" s="926"/>
      <c r="M776" s="926"/>
      <c r="N776" s="911"/>
      <c r="O776" s="920">
        <f>+Menu!G33</f>
        <v>0</v>
      </c>
      <c r="P776" s="921"/>
      <c r="Q776" s="921"/>
      <c r="R776" s="921"/>
      <c r="S776" s="921"/>
      <c r="T776" s="921"/>
      <c r="U776" s="921"/>
      <c r="V776" s="921"/>
      <c r="W776" s="913"/>
    </row>
    <row r="777" spans="1:24" s="41" customFormat="1" ht="17.25" customHeight="1" thickBot="1" x14ac:dyDescent="0.25">
      <c r="B777" s="1065"/>
      <c r="C777" s="1066"/>
      <c r="D777" s="1066"/>
      <c r="E777" s="1066"/>
      <c r="F777" s="1066"/>
      <c r="G777" s="1066"/>
      <c r="H777" s="1067"/>
      <c r="I777" s="928"/>
      <c r="J777" s="928"/>
      <c r="K777" s="928"/>
      <c r="L777" s="928"/>
      <c r="M777" s="1068"/>
      <c r="N777" s="1069"/>
      <c r="O777" s="907"/>
      <c r="P777" s="908"/>
      <c r="Q777" s="908"/>
      <c r="R777" s="908"/>
      <c r="S777" s="908"/>
      <c r="T777" s="908"/>
      <c r="U777" s="908"/>
      <c r="V777" s="908"/>
      <c r="W777" s="909"/>
      <c r="X777" s="73"/>
    </row>
    <row r="778" spans="1:24" ht="6.75" customHeight="1" thickBot="1" x14ac:dyDescent="0.3"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61"/>
      <c r="U778" s="61"/>
      <c r="V778" s="61"/>
      <c r="W778" s="61"/>
    </row>
    <row r="779" spans="1:24" ht="39" customHeight="1" thickBot="1" x14ac:dyDescent="0.3">
      <c r="B779" s="1060" t="s">
        <v>895</v>
      </c>
      <c r="C779" s="1060"/>
      <c r="D779" s="1060"/>
      <c r="E779" s="1061" t="s">
        <v>870</v>
      </c>
      <c r="F779" s="1061"/>
      <c r="G779" s="1062" t="s">
        <v>896</v>
      </c>
      <c r="H779" s="1062"/>
      <c r="I779" s="1057" t="s">
        <v>897</v>
      </c>
      <c r="J779" s="1057"/>
      <c r="K779" s="1057" t="s">
        <v>871</v>
      </c>
      <c r="L779" s="1057"/>
      <c r="M779" s="1063" t="s">
        <v>898</v>
      </c>
      <c r="N779" s="1063"/>
      <c r="O779" s="1057" t="s">
        <v>899</v>
      </c>
      <c r="P779" s="1057"/>
      <c r="Q779" s="1057" t="s">
        <v>872</v>
      </c>
      <c r="R779" s="1057"/>
      <c r="S779" s="1057" t="s">
        <v>873</v>
      </c>
      <c r="T779" s="1057"/>
      <c r="U779" s="1058" t="s">
        <v>900</v>
      </c>
      <c r="V779" s="1058"/>
      <c r="W779" s="1058"/>
    </row>
    <row r="780" spans="1:24" ht="25.5" customHeight="1" thickBot="1" x14ac:dyDescent="0.3">
      <c r="B780" s="75" t="s">
        <v>823</v>
      </c>
      <c r="C780" s="76" t="s">
        <v>824</v>
      </c>
      <c r="D780" s="77" t="s">
        <v>874</v>
      </c>
      <c r="E780" s="954" t="s">
        <v>875</v>
      </c>
      <c r="F780" s="976"/>
      <c r="G780" s="130" t="s">
        <v>823</v>
      </c>
      <c r="H780" s="131" t="s">
        <v>824</v>
      </c>
      <c r="I780" s="131" t="s">
        <v>823</v>
      </c>
      <c r="J780" s="131" t="s">
        <v>824</v>
      </c>
      <c r="K780" s="131" t="s">
        <v>823</v>
      </c>
      <c r="L780" s="131" t="s">
        <v>824</v>
      </c>
      <c r="M780" s="131" t="s">
        <v>823</v>
      </c>
      <c r="N780" s="131" t="s">
        <v>824</v>
      </c>
      <c r="O780" s="131" t="s">
        <v>823</v>
      </c>
      <c r="P780" s="131" t="s">
        <v>824</v>
      </c>
      <c r="Q780" s="131" t="s">
        <v>823</v>
      </c>
      <c r="R780" s="131" t="s">
        <v>824</v>
      </c>
      <c r="S780" s="131" t="s">
        <v>823</v>
      </c>
      <c r="T780" s="131" t="s">
        <v>824</v>
      </c>
      <c r="U780" s="131" t="s">
        <v>823</v>
      </c>
      <c r="V780" s="131" t="s">
        <v>824</v>
      </c>
      <c r="W780" s="132" t="s">
        <v>825</v>
      </c>
    </row>
    <row r="781" spans="1:24" ht="18" customHeight="1" thickBot="1" x14ac:dyDescent="0.3">
      <c r="B781" s="341" t="e">
        <f>IF($A$774="",0,VLOOKUP($A$774,$C$1509:$M$2398,2,FALSE))</f>
        <v>#N/A</v>
      </c>
      <c r="C781" s="342" t="e">
        <f>IF($A$774="",0,VLOOKUP($A$774,$R$1509:$AC$2407,2,FALSE))</f>
        <v>#N/A</v>
      </c>
      <c r="D781" s="78" t="e">
        <f>SUM(B781:C781)</f>
        <v>#N/A</v>
      </c>
      <c r="E781" s="933" t="s">
        <v>876</v>
      </c>
      <c r="F781" s="934"/>
      <c r="G781" s="288"/>
      <c r="H781" s="283"/>
      <c r="I781" s="289"/>
      <c r="J781" s="283"/>
      <c r="K781" s="283"/>
      <c r="L781" s="283"/>
      <c r="M781" s="444"/>
      <c r="N781" s="444"/>
      <c r="O781" s="283"/>
      <c r="P781" s="283"/>
      <c r="Q781" s="283"/>
      <c r="R781" s="283"/>
      <c r="S781" s="283"/>
      <c r="T781" s="283"/>
      <c r="U781" s="128">
        <f t="shared" ref="U781:V785" si="119">+G781+I781+K781+M781+O781+Q781+S781</f>
        <v>0</v>
      </c>
      <c r="V781" s="128">
        <f t="shared" si="119"/>
        <v>0</v>
      </c>
      <c r="W781" s="122">
        <f>SUM(U781:V781)</f>
        <v>0</v>
      </c>
    </row>
    <row r="782" spans="1:24" ht="18" customHeight="1" thickBot="1" x14ac:dyDescent="0.3">
      <c r="B782" s="343" t="e">
        <f>IF($A$774="",0,VLOOKUP($A$774,$C$1509:$M$2398,3,FALSE))</f>
        <v>#N/A</v>
      </c>
      <c r="C782" s="312" t="e">
        <f>IF($A$774="",0,VLOOKUP($A$774,$R$1509:$AC$2407,3,FALSE))</f>
        <v>#N/A</v>
      </c>
      <c r="D782" s="80" t="e">
        <f>SUM(B782:C782)</f>
        <v>#N/A</v>
      </c>
      <c r="E782" s="944" t="s">
        <v>877</v>
      </c>
      <c r="F782" s="891"/>
      <c r="G782" s="451"/>
      <c r="H782" s="107"/>
      <c r="I782" s="360"/>
      <c r="J782" s="107"/>
      <c r="K782" s="107"/>
      <c r="L782" s="107"/>
      <c r="M782" s="443"/>
      <c r="N782" s="443"/>
      <c r="O782" s="107"/>
      <c r="P782" s="107"/>
      <c r="Q782" s="107"/>
      <c r="R782" s="107"/>
      <c r="S782" s="107"/>
      <c r="T782" s="107"/>
      <c r="U782" s="121">
        <f t="shared" si="119"/>
        <v>0</v>
      </c>
      <c r="V782" s="128">
        <f t="shared" si="119"/>
        <v>0</v>
      </c>
      <c r="W782" s="123">
        <f>SUM(U782:V782)</f>
        <v>0</v>
      </c>
    </row>
    <row r="783" spans="1:24" ht="18" customHeight="1" thickBot="1" x14ac:dyDescent="0.3">
      <c r="B783" s="343" t="e">
        <f>IF($A$774="",0,VLOOKUP($A$774,$C$1509:$M$2398,4,FALSE))</f>
        <v>#N/A</v>
      </c>
      <c r="C783" s="312" t="e">
        <f>IF($A$774="",0,VLOOKUP($A$774,$R$1509:$AC$2407,4,FALSE))</f>
        <v>#N/A</v>
      </c>
      <c r="D783" s="80" t="e">
        <f>SUM(B783:C783)</f>
        <v>#N/A</v>
      </c>
      <c r="E783" s="944" t="s">
        <v>878</v>
      </c>
      <c r="F783" s="891"/>
      <c r="G783" s="451"/>
      <c r="H783" s="107"/>
      <c r="I783" s="360"/>
      <c r="J783" s="107"/>
      <c r="K783" s="107"/>
      <c r="L783" s="107"/>
      <c r="M783" s="443"/>
      <c r="N783" s="443"/>
      <c r="O783" s="107"/>
      <c r="P783" s="107"/>
      <c r="Q783" s="107"/>
      <c r="R783" s="107"/>
      <c r="S783" s="107"/>
      <c r="T783" s="107"/>
      <c r="U783" s="121">
        <f t="shared" si="119"/>
        <v>0</v>
      </c>
      <c r="V783" s="128">
        <f t="shared" si="119"/>
        <v>0</v>
      </c>
      <c r="W783" s="123">
        <f>SUM(U783:V783)</f>
        <v>0</v>
      </c>
    </row>
    <row r="784" spans="1:24" ht="18" customHeight="1" thickBot="1" x14ac:dyDescent="0.3">
      <c r="B784" s="343" t="e">
        <f>IF($A$774="",0,VLOOKUP($A$774,$C$1509:$M$2398,5,FALSE))</f>
        <v>#N/A</v>
      </c>
      <c r="C784" s="312" t="e">
        <f>IF($A$774="",0,VLOOKUP($A$774,$R$1509:$AC$2407,5,FALSE))</f>
        <v>#N/A</v>
      </c>
      <c r="D784" s="80" t="e">
        <f>SUM(B784:C784)</f>
        <v>#N/A</v>
      </c>
      <c r="E784" s="944" t="s">
        <v>879</v>
      </c>
      <c r="F784" s="891"/>
      <c r="G784" s="451"/>
      <c r="H784" s="107"/>
      <c r="I784" s="360"/>
      <c r="J784" s="107"/>
      <c r="K784" s="107"/>
      <c r="L784" s="107"/>
      <c r="M784" s="443"/>
      <c r="N784" s="443"/>
      <c r="O784" s="107"/>
      <c r="P784" s="107"/>
      <c r="Q784" s="107"/>
      <c r="R784" s="107"/>
      <c r="S784" s="107"/>
      <c r="T784" s="107"/>
      <c r="U784" s="121">
        <f t="shared" si="119"/>
        <v>0</v>
      </c>
      <c r="V784" s="128">
        <f t="shared" si="119"/>
        <v>0</v>
      </c>
      <c r="W784" s="123">
        <f>SUM(U784:V784)</f>
        <v>0</v>
      </c>
    </row>
    <row r="785" spans="2:25" ht="18" customHeight="1" thickBot="1" x14ac:dyDescent="0.3">
      <c r="B785" s="345" t="e">
        <f>IF($A$774="",0,VLOOKUP($A$774,$C$1509:$M$2398,6,FALSE))</f>
        <v>#N/A</v>
      </c>
      <c r="C785" s="346" t="e">
        <f>IF($A$774="",0,VLOOKUP($A$774,$R$1509:$AC$2407,6,FALSE))</f>
        <v>#N/A</v>
      </c>
      <c r="D785" s="81" t="e">
        <f>SUM(B785:C785)</f>
        <v>#N/A</v>
      </c>
      <c r="E785" s="945" t="s">
        <v>880</v>
      </c>
      <c r="F785" s="946"/>
      <c r="G785" s="452"/>
      <c r="H785" s="287"/>
      <c r="I785" s="453"/>
      <c r="J785" s="287"/>
      <c r="K785" s="287"/>
      <c r="L785" s="287"/>
      <c r="M785" s="447"/>
      <c r="N785" s="447"/>
      <c r="O785" s="287"/>
      <c r="P785" s="287"/>
      <c r="Q785" s="287"/>
      <c r="R785" s="287"/>
      <c r="S785" s="287"/>
      <c r="T785" s="287"/>
      <c r="U785" s="364">
        <f t="shared" si="119"/>
        <v>0</v>
      </c>
      <c r="V785" s="128">
        <f t="shared" si="119"/>
        <v>0</v>
      </c>
      <c r="W785" s="365">
        <f>SUM(U785:V785)</f>
        <v>0</v>
      </c>
    </row>
    <row r="786" spans="2:25" ht="21" customHeight="1" thickBot="1" x14ac:dyDescent="0.3">
      <c r="B786" s="82" t="e">
        <f>SUM(B781:B785)</f>
        <v>#N/A</v>
      </c>
      <c r="C786" s="83" t="e">
        <f>SUM(C781:C785)</f>
        <v>#N/A</v>
      </c>
      <c r="D786" s="84" t="e">
        <f>SUM(D781:D785)</f>
        <v>#N/A</v>
      </c>
      <c r="E786" s="947" t="s">
        <v>881</v>
      </c>
      <c r="F786" s="948"/>
      <c r="G786" s="82">
        <f t="shared" ref="G786:L786" si="120">SUM(G781:G785)</f>
        <v>0</v>
      </c>
      <c r="H786" s="83">
        <f t="shared" si="120"/>
        <v>0</v>
      </c>
      <c r="I786" s="83">
        <f t="shared" si="120"/>
        <v>0</v>
      </c>
      <c r="J786" s="83">
        <f t="shared" si="120"/>
        <v>0</v>
      </c>
      <c r="K786" s="83">
        <f t="shared" si="120"/>
        <v>0</v>
      </c>
      <c r="L786" s="83">
        <f t="shared" si="120"/>
        <v>0</v>
      </c>
      <c r="M786" s="1050"/>
      <c r="N786" s="1050"/>
      <c r="O786" s="83">
        <f t="shared" ref="O786:T786" si="121">SUM(O781:O785)</f>
        <v>0</v>
      </c>
      <c r="P786" s="83">
        <f t="shared" si="121"/>
        <v>0</v>
      </c>
      <c r="Q786" s="83">
        <f t="shared" si="121"/>
        <v>0</v>
      </c>
      <c r="R786" s="83">
        <f t="shared" si="121"/>
        <v>0</v>
      </c>
      <c r="S786" s="83">
        <f t="shared" si="121"/>
        <v>0</v>
      </c>
      <c r="T786" s="83">
        <f t="shared" si="121"/>
        <v>0</v>
      </c>
      <c r="U786" s="83">
        <f>SUM(U781:U785)</f>
        <v>0</v>
      </c>
      <c r="V786" s="128">
        <f>SUM(V781:V785)</f>
        <v>0</v>
      </c>
      <c r="W786" s="84">
        <f>SUM(W781:W785)</f>
        <v>0</v>
      </c>
      <c r="Y786" s="87"/>
    </row>
    <row r="787" spans="2:25" ht="6.75" customHeight="1" thickBot="1" x14ac:dyDescent="0.3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</row>
    <row r="788" spans="2:25" ht="25.5" customHeight="1" thickBot="1" x14ac:dyDescent="0.3">
      <c r="B788" s="75" t="s">
        <v>823</v>
      </c>
      <c r="C788" s="76" t="s">
        <v>824</v>
      </c>
      <c r="D788" s="77" t="s">
        <v>874</v>
      </c>
      <c r="E788" s="949" t="s">
        <v>882</v>
      </c>
      <c r="F788" s="949"/>
      <c r="G788" s="108" t="s">
        <v>823</v>
      </c>
      <c r="H788" s="109" t="s">
        <v>824</v>
      </c>
      <c r="I788" s="109" t="s">
        <v>823</v>
      </c>
      <c r="J788" s="109" t="s">
        <v>824</v>
      </c>
      <c r="K788" s="109" t="s">
        <v>823</v>
      </c>
      <c r="L788" s="109" t="s">
        <v>824</v>
      </c>
      <c r="M788" s="109" t="s">
        <v>823</v>
      </c>
      <c r="N788" s="109" t="s">
        <v>824</v>
      </c>
      <c r="O788" s="109" t="s">
        <v>823</v>
      </c>
      <c r="P788" s="109" t="s">
        <v>824</v>
      </c>
      <c r="Q788" s="109" t="s">
        <v>823</v>
      </c>
      <c r="R788" s="109" t="s">
        <v>824</v>
      </c>
      <c r="S788" s="109" t="s">
        <v>823</v>
      </c>
      <c r="T788" s="109" t="s">
        <v>824</v>
      </c>
      <c r="U788" s="109" t="s">
        <v>823</v>
      </c>
      <c r="V788" s="109" t="s">
        <v>824</v>
      </c>
      <c r="W788" s="110" t="s">
        <v>825</v>
      </c>
    </row>
    <row r="789" spans="2:25" ht="18" customHeight="1" thickBot="1" x14ac:dyDescent="0.3">
      <c r="B789" s="341" t="e">
        <f>IF($A$774="",0,VLOOKUP($A$774,$C$1509:$M$2398,7,FALSE))</f>
        <v>#N/A</v>
      </c>
      <c r="C789" s="342" t="e">
        <f>IF($A$774="",0,VLOOKUP($A$774,$R$1509:$AC$2407,7,FALSE))</f>
        <v>#N/A</v>
      </c>
      <c r="D789" s="88" t="e">
        <f>SUM(B789:C789)</f>
        <v>#N/A</v>
      </c>
      <c r="E789" s="934" t="s">
        <v>883</v>
      </c>
      <c r="F789" s="934"/>
      <c r="G789" s="288"/>
      <c r="H789" s="283"/>
      <c r="I789" s="444"/>
      <c r="J789" s="444"/>
      <c r="K789" s="289"/>
      <c r="L789" s="283"/>
      <c r="M789" s="283"/>
      <c r="N789" s="283"/>
      <c r="O789" s="283"/>
      <c r="P789" s="283"/>
      <c r="Q789" s="283"/>
      <c r="R789" s="283"/>
      <c r="S789" s="283"/>
      <c r="T789" s="283"/>
      <c r="U789" s="128">
        <f t="shared" ref="U789:V793" si="122">+G789+I789+K789+M789+O789+Q789+S789</f>
        <v>0</v>
      </c>
      <c r="V789" s="128">
        <f t="shared" si="122"/>
        <v>0</v>
      </c>
      <c r="W789" s="122">
        <f>SUM(U789:V789)</f>
        <v>0</v>
      </c>
    </row>
    <row r="790" spans="2:25" ht="18" customHeight="1" thickBot="1" x14ac:dyDescent="0.3">
      <c r="B790" s="343" t="e">
        <f>IF($A$774="",0,VLOOKUP($A$774,$C$1509:$M$2398,8,FALSE))</f>
        <v>#N/A</v>
      </c>
      <c r="C790" s="312" t="e">
        <f>IF($A$774="",0,VLOOKUP($A$774,$R$1509:$AC$2407,8,FALSE))</f>
        <v>#N/A</v>
      </c>
      <c r="D790" s="80" t="e">
        <f>SUM(B790:C790)</f>
        <v>#N/A</v>
      </c>
      <c r="E790" s="891" t="s">
        <v>884</v>
      </c>
      <c r="F790" s="891"/>
      <c r="G790" s="451"/>
      <c r="H790" s="107"/>
      <c r="I790" s="443"/>
      <c r="J790" s="443"/>
      <c r="K790" s="360"/>
      <c r="L790" s="107"/>
      <c r="M790" s="107"/>
      <c r="N790" s="107"/>
      <c r="O790" s="107"/>
      <c r="P790" s="107"/>
      <c r="Q790" s="107"/>
      <c r="R790" s="107"/>
      <c r="S790" s="107"/>
      <c r="T790" s="107"/>
      <c r="U790" s="121">
        <f t="shared" si="122"/>
        <v>0</v>
      </c>
      <c r="V790" s="128">
        <f t="shared" si="122"/>
        <v>0</v>
      </c>
      <c r="W790" s="123">
        <f>SUM(U790:V790)</f>
        <v>0</v>
      </c>
    </row>
    <row r="791" spans="2:25" ht="18" customHeight="1" thickBot="1" x14ac:dyDescent="0.3">
      <c r="B791" s="343" t="e">
        <f>IF($A$774="",0,VLOOKUP($A$774,$C$1509:$M$2398,9,FALSE))</f>
        <v>#N/A</v>
      </c>
      <c r="C791" s="312" t="e">
        <f>IF($A$774="",0,VLOOKUP($A$774,$R$1509:$AC$2407,9,FALSE))</f>
        <v>#N/A</v>
      </c>
      <c r="D791" s="80" t="e">
        <f>SUM(B791:C791)</f>
        <v>#N/A</v>
      </c>
      <c r="E791" s="891" t="s">
        <v>885</v>
      </c>
      <c r="F791" s="891"/>
      <c r="G791" s="451"/>
      <c r="H791" s="107"/>
      <c r="I791" s="443"/>
      <c r="J791" s="443"/>
      <c r="K791" s="360"/>
      <c r="L791" s="107"/>
      <c r="M791" s="107"/>
      <c r="N791" s="107"/>
      <c r="O791" s="107"/>
      <c r="P791" s="107"/>
      <c r="Q791" s="107"/>
      <c r="R791" s="107"/>
      <c r="S791" s="107"/>
      <c r="T791" s="107"/>
      <c r="U791" s="121">
        <f t="shared" si="122"/>
        <v>0</v>
      </c>
      <c r="V791" s="128">
        <f t="shared" si="122"/>
        <v>0</v>
      </c>
      <c r="W791" s="123">
        <f>SUM(U791:V791)</f>
        <v>0</v>
      </c>
    </row>
    <row r="792" spans="2:25" ht="18" customHeight="1" thickBot="1" x14ac:dyDescent="0.3">
      <c r="B792" s="343" t="e">
        <f>IF($A$774="",0,VLOOKUP($A$774,$C$1509:$M$2398,10,FALSE))</f>
        <v>#N/A</v>
      </c>
      <c r="C792" s="312" t="e">
        <f>IF($A$774="",0,VLOOKUP($A$774,$R$1509:$AC$2407,10,FALSE))</f>
        <v>#N/A</v>
      </c>
      <c r="D792" s="80" t="e">
        <f>SUM(B792:C792)</f>
        <v>#N/A</v>
      </c>
      <c r="E792" s="891" t="s">
        <v>886</v>
      </c>
      <c r="F792" s="891"/>
      <c r="G792" s="451"/>
      <c r="H792" s="107"/>
      <c r="I792" s="443"/>
      <c r="J792" s="443"/>
      <c r="K792" s="360"/>
      <c r="L792" s="107"/>
      <c r="M792" s="107"/>
      <c r="N792" s="107"/>
      <c r="O792" s="107"/>
      <c r="P792" s="107"/>
      <c r="Q792" s="107"/>
      <c r="R792" s="107"/>
      <c r="S792" s="107"/>
      <c r="T792" s="107"/>
      <c r="U792" s="121">
        <f t="shared" si="122"/>
        <v>0</v>
      </c>
      <c r="V792" s="128">
        <f t="shared" si="122"/>
        <v>0</v>
      </c>
      <c r="W792" s="123">
        <f>SUM(U792:V792)</f>
        <v>0</v>
      </c>
    </row>
    <row r="793" spans="2:25" ht="18" customHeight="1" thickBot="1" x14ac:dyDescent="0.3">
      <c r="B793" s="345" t="e">
        <f>IF($A$774="",0,VLOOKUP($A$774,$C$1509:$M$2398,11,FALSE))</f>
        <v>#N/A</v>
      </c>
      <c r="C793" s="346" t="e">
        <f>IF($A$774="",0,VLOOKUP($A$774,$R$1509:$AC$2407,11,FALSE))</f>
        <v>#N/A</v>
      </c>
      <c r="D793" s="90" t="e">
        <f>SUM(B793:C793)</f>
        <v>#N/A</v>
      </c>
      <c r="E793" s="946" t="s">
        <v>887</v>
      </c>
      <c r="F793" s="946"/>
      <c r="G793" s="452"/>
      <c r="H793" s="287"/>
      <c r="I793" s="447"/>
      <c r="J793" s="447"/>
      <c r="K793" s="453"/>
      <c r="L793" s="287"/>
      <c r="M793" s="287"/>
      <c r="N793" s="287"/>
      <c r="O793" s="287"/>
      <c r="P793" s="287"/>
      <c r="Q793" s="287"/>
      <c r="R793" s="287"/>
      <c r="S793" s="287"/>
      <c r="T793" s="287"/>
      <c r="U793" s="364">
        <f t="shared" si="122"/>
        <v>0</v>
      </c>
      <c r="V793" s="128">
        <f t="shared" si="122"/>
        <v>0</v>
      </c>
      <c r="W793" s="365">
        <f>SUM(U793:V793)</f>
        <v>0</v>
      </c>
    </row>
    <row r="794" spans="2:25" ht="21" customHeight="1" thickBot="1" x14ac:dyDescent="0.3">
      <c r="B794" s="91" t="e">
        <f>SUM(B789:B793)</f>
        <v>#N/A</v>
      </c>
      <c r="C794" s="92" t="e">
        <f>SUM(C789:C793)</f>
        <v>#N/A</v>
      </c>
      <c r="D794" s="93" t="e">
        <f>SUM(D789:D793)</f>
        <v>#N/A</v>
      </c>
      <c r="E794" s="951" t="s">
        <v>888</v>
      </c>
      <c r="F794" s="948"/>
      <c r="G794" s="82">
        <f>SUM(G789:G793)</f>
        <v>0</v>
      </c>
      <c r="H794" s="83">
        <f>SUM(H789:H793)</f>
        <v>0</v>
      </c>
      <c r="I794" s="1050"/>
      <c r="J794" s="1050"/>
      <c r="K794" s="83">
        <f t="shared" ref="K794:W794" si="123">SUM(K789:K793)</f>
        <v>0</v>
      </c>
      <c r="L794" s="83">
        <f t="shared" si="123"/>
        <v>0</v>
      </c>
      <c r="M794" s="83">
        <f t="shared" si="123"/>
        <v>0</v>
      </c>
      <c r="N794" s="83">
        <f t="shared" si="123"/>
        <v>0</v>
      </c>
      <c r="O794" s="83">
        <f t="shared" si="123"/>
        <v>0</v>
      </c>
      <c r="P794" s="83">
        <f t="shared" si="123"/>
        <v>0</v>
      </c>
      <c r="Q794" s="83">
        <f t="shared" si="123"/>
        <v>0</v>
      </c>
      <c r="R794" s="83">
        <f t="shared" si="123"/>
        <v>0</v>
      </c>
      <c r="S794" s="83">
        <f t="shared" si="123"/>
        <v>0</v>
      </c>
      <c r="T794" s="83">
        <f t="shared" si="123"/>
        <v>0</v>
      </c>
      <c r="U794" s="83">
        <f t="shared" si="123"/>
        <v>0</v>
      </c>
      <c r="V794" s="128">
        <f t="shared" si="123"/>
        <v>0</v>
      </c>
      <c r="W794" s="84">
        <f t="shared" si="123"/>
        <v>0</v>
      </c>
    </row>
    <row r="795" spans="2:25" ht="6.75" customHeight="1" x14ac:dyDescent="0.2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</row>
    <row r="796" spans="2:25" ht="14.25" customHeight="1" thickBot="1" x14ac:dyDescent="0.35">
      <c r="B796" s="112" t="s">
        <v>901</v>
      </c>
      <c r="C796" s="112"/>
      <c r="D796" s="112"/>
      <c r="E796" s="112"/>
      <c r="F796" s="112"/>
      <c r="G796" s="39"/>
      <c r="H796" s="39"/>
      <c r="I796" s="39"/>
      <c r="J796" s="39"/>
      <c r="K796" s="39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</row>
    <row r="797" spans="2:25" ht="21" customHeight="1" thickBot="1" x14ac:dyDescent="0.3">
      <c r="B797" s="1051" t="s">
        <v>902</v>
      </c>
      <c r="C797" s="1051"/>
      <c r="D797" s="114" t="e">
        <f>IF(D781=0,"",SUM(G781:H781)/D781*100)</f>
        <v>#N/A</v>
      </c>
      <c r="E797" s="113" t="s">
        <v>903</v>
      </c>
      <c r="F797" s="115" t="e">
        <f>IF(SUM(D782:D785)=0,"",(SUM(G782:H785)/SUM(D782:D785)*100))</f>
        <v>#N/A</v>
      </c>
      <c r="G797" s="39"/>
      <c r="H797" s="39"/>
      <c r="I797" s="39"/>
      <c r="J797" s="39"/>
      <c r="K797" s="39"/>
      <c r="L797" s="97" t="s">
        <v>835</v>
      </c>
      <c r="M797" s="59"/>
      <c r="N797" s="98"/>
      <c r="O797" s="1052"/>
      <c r="P797" s="1052"/>
      <c r="Q797" s="1052"/>
      <c r="R797" s="1052"/>
      <c r="S797" s="1052"/>
      <c r="T797" s="1052"/>
      <c r="U797" s="1052"/>
      <c r="V797" s="1052"/>
      <c r="W797" s="96"/>
    </row>
    <row r="798" spans="2:25" ht="11.25" customHeight="1" x14ac:dyDescent="0.25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99"/>
      <c r="M798" s="98"/>
      <c r="N798" s="98"/>
      <c r="O798" s="1052"/>
      <c r="P798" s="1052"/>
      <c r="Q798" s="1052"/>
      <c r="R798" s="1052"/>
      <c r="S798" s="1052"/>
      <c r="T798" s="1052"/>
      <c r="U798" s="1052"/>
      <c r="V798" s="1052"/>
      <c r="W798" s="96"/>
    </row>
    <row r="799" spans="2:25" ht="15.75" customHeight="1" x14ac:dyDescent="0.25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99"/>
      <c r="M799" s="98"/>
      <c r="N799" s="98"/>
      <c r="O799" s="1052"/>
      <c r="P799" s="1052"/>
      <c r="Q799" s="1052"/>
      <c r="R799" s="1052"/>
      <c r="S799" s="1052"/>
      <c r="T799" s="1052"/>
      <c r="U799" s="1052"/>
      <c r="V799" s="1052"/>
      <c r="W799" s="96"/>
    </row>
    <row r="800" spans="2:25" s="52" customFormat="1" ht="8.25" customHeight="1" x14ac:dyDescent="0.25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100"/>
      <c r="M800" s="100"/>
      <c r="N800" s="100"/>
      <c r="O800" s="1052"/>
      <c r="P800" s="1052"/>
      <c r="Q800" s="1052"/>
      <c r="R800" s="1052"/>
      <c r="S800" s="1052"/>
      <c r="T800" s="1052"/>
      <c r="U800" s="1052"/>
      <c r="V800" s="1052"/>
      <c r="W800" s="96"/>
    </row>
    <row r="801" spans="2:23" s="52" customFormat="1" ht="8.25" customHeight="1" x14ac:dyDescent="0.25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100"/>
      <c r="M801" s="100"/>
      <c r="N801" s="100"/>
      <c r="O801" s="100"/>
      <c r="P801" s="100"/>
      <c r="Q801" s="101"/>
      <c r="R801" s="101"/>
      <c r="S801" s="101"/>
      <c r="T801" s="101"/>
      <c r="U801" s="101"/>
      <c r="V801" s="102"/>
      <c r="W801" s="96"/>
    </row>
    <row r="1508" spans="1:28" hidden="1" x14ac:dyDescent="0.25"/>
    <row r="1509" spans="1:28" ht="31.5" hidden="1" customHeight="1" x14ac:dyDescent="0.25">
      <c r="A1509" s="26"/>
      <c r="B1509" s="26"/>
      <c r="C1509" s="314"/>
      <c r="D1509" s="313" t="s">
        <v>908</v>
      </c>
      <c r="E1509" s="313" t="s">
        <v>909</v>
      </c>
      <c r="F1509" s="313" t="s">
        <v>910</v>
      </c>
      <c r="G1509" s="313" t="s">
        <v>911</v>
      </c>
      <c r="H1509" s="313" t="s">
        <v>912</v>
      </c>
      <c r="I1509" s="356" t="s">
        <v>914</v>
      </c>
      <c r="J1509" s="356" t="s">
        <v>915</v>
      </c>
      <c r="K1509" s="356" t="s">
        <v>916</v>
      </c>
      <c r="L1509" s="356" t="s">
        <v>917</v>
      </c>
      <c r="M1509" s="356" t="s">
        <v>918</v>
      </c>
      <c r="N1509"/>
      <c r="O1509"/>
      <c r="P1509" s="26"/>
      <c r="Q1509" s="26"/>
      <c r="R1509" s="314"/>
      <c r="S1509" s="313" t="s">
        <v>908</v>
      </c>
      <c r="T1509" s="313" t="s">
        <v>909</v>
      </c>
      <c r="U1509" s="313" t="s">
        <v>910</v>
      </c>
      <c r="V1509" s="313" t="s">
        <v>911</v>
      </c>
      <c r="W1509" s="313" t="s">
        <v>912</v>
      </c>
      <c r="X1509" s="356" t="s">
        <v>914</v>
      </c>
      <c r="Y1509" s="356" t="s">
        <v>915</v>
      </c>
      <c r="Z1509" s="356" t="s">
        <v>916</v>
      </c>
      <c r="AA1509" s="356" t="s">
        <v>917</v>
      </c>
      <c r="AB1509" s="356" t="s">
        <v>918</v>
      </c>
    </row>
    <row r="1510" spans="1:28" ht="15" hidden="1" x14ac:dyDescent="0.25">
      <c r="A1510" s="26" t="s">
        <v>12</v>
      </c>
      <c r="B1510" s="26" t="s">
        <v>927</v>
      </c>
      <c r="C1510" s="314" t="str">
        <f>A1510&amp;" "&amp;B1510</f>
        <v>District Upazila</v>
      </c>
      <c r="D1510" s="308" t="s">
        <v>852</v>
      </c>
      <c r="E1510" s="308" t="s">
        <v>852</v>
      </c>
      <c r="F1510" s="308" t="s">
        <v>852</v>
      </c>
      <c r="G1510" s="308" t="s">
        <v>852</v>
      </c>
      <c r="H1510" s="308" t="s">
        <v>852</v>
      </c>
      <c r="I1510" s="309" t="s">
        <v>852</v>
      </c>
      <c r="J1510" s="309" t="s">
        <v>852</v>
      </c>
      <c r="K1510" s="309" t="s">
        <v>852</v>
      </c>
      <c r="L1510" s="309" t="s">
        <v>852</v>
      </c>
      <c r="M1510" s="309" t="s">
        <v>852</v>
      </c>
      <c r="N1510"/>
      <c r="O1510"/>
      <c r="P1510" s="26" t="s">
        <v>12</v>
      </c>
      <c r="Q1510" s="26" t="s">
        <v>927</v>
      </c>
      <c r="R1510" s="26"/>
      <c r="S1510" s="308" t="s">
        <v>853</v>
      </c>
      <c r="T1510" s="308" t="s">
        <v>853</v>
      </c>
      <c r="U1510" s="308" t="s">
        <v>853</v>
      </c>
      <c r="V1510" s="308" t="s">
        <v>853</v>
      </c>
      <c r="W1510" s="308" t="s">
        <v>853</v>
      </c>
      <c r="X1510" s="309" t="s">
        <v>853</v>
      </c>
      <c r="Y1510" s="309" t="s">
        <v>853</v>
      </c>
      <c r="Z1510" s="309" t="s">
        <v>853</v>
      </c>
      <c r="AA1510" s="309" t="s">
        <v>853</v>
      </c>
      <c r="AB1510" s="309" t="s">
        <v>853</v>
      </c>
    </row>
    <row r="1511" spans="1:28" ht="15" hidden="1" x14ac:dyDescent="0.25">
      <c r="A1511" s="310" t="s">
        <v>5</v>
      </c>
      <c r="B1511" s="310" t="s">
        <v>83</v>
      </c>
      <c r="C1511" s="310" t="str">
        <f>A1511&amp;" "&amp;B1511</f>
        <v>Barguna Amtali</v>
      </c>
      <c r="D1511" s="627"/>
      <c r="E1511" s="627"/>
      <c r="F1511" s="627"/>
      <c r="G1511" s="627"/>
      <c r="H1511" s="627"/>
      <c r="I1511" s="627"/>
      <c r="J1511" s="627"/>
      <c r="K1511" s="627"/>
      <c r="L1511" s="627"/>
      <c r="M1511" s="627"/>
      <c r="N1511" s="315"/>
      <c r="O1511" s="315"/>
      <c r="P1511" s="310" t="s">
        <v>5</v>
      </c>
      <c r="Q1511" s="310" t="s">
        <v>83</v>
      </c>
      <c r="R1511" s="310" t="str">
        <f>P1511&amp;" "&amp;Q1511</f>
        <v>Barguna Amtali</v>
      </c>
      <c r="S1511" s="627"/>
      <c r="T1511" s="627"/>
      <c r="U1511" s="627"/>
      <c r="V1511" s="627"/>
      <c r="W1511" s="627"/>
      <c r="X1511" s="627"/>
      <c r="Y1511" s="627"/>
      <c r="Z1511" s="627"/>
      <c r="AA1511" s="627"/>
      <c r="AB1511" s="627"/>
    </row>
    <row r="1512" spans="1:28" ht="15" hidden="1" x14ac:dyDescent="0.25">
      <c r="A1512" s="310" t="s">
        <v>5</v>
      </c>
      <c r="B1512" s="311" t="s">
        <v>84</v>
      </c>
      <c r="C1512" s="310" t="str">
        <f t="shared" ref="C1512:C1577" si="124">A1512&amp;" "&amp;B1512</f>
        <v>Barguna Bamna</v>
      </c>
      <c r="D1512" s="627"/>
      <c r="E1512" s="630"/>
      <c r="F1512" s="630"/>
      <c r="G1512" s="630"/>
      <c r="H1512" s="630"/>
      <c r="I1512" s="627"/>
      <c r="J1512" s="630"/>
      <c r="K1512" s="630"/>
      <c r="L1512" s="630"/>
      <c r="M1512" s="630"/>
      <c r="N1512" s="315"/>
      <c r="O1512" s="315"/>
      <c r="P1512" s="310" t="s">
        <v>5</v>
      </c>
      <c r="Q1512" s="311" t="s">
        <v>84</v>
      </c>
      <c r="R1512" s="310" t="str">
        <f t="shared" ref="R1512:R1577" si="125">P1512&amp;" "&amp;Q1512</f>
        <v>Barguna Bamna</v>
      </c>
      <c r="S1512" s="627"/>
      <c r="T1512" s="630"/>
      <c r="U1512" s="630"/>
      <c r="V1512" s="630"/>
      <c r="W1512" s="630"/>
      <c r="X1512" s="627"/>
      <c r="Y1512" s="630"/>
      <c r="Z1512" s="630"/>
      <c r="AA1512" s="630"/>
      <c r="AB1512" s="630"/>
    </row>
    <row r="1513" spans="1:28" ht="15" hidden="1" x14ac:dyDescent="0.25">
      <c r="A1513" s="310" t="s">
        <v>5</v>
      </c>
      <c r="B1513" s="311" t="s">
        <v>974</v>
      </c>
      <c r="C1513" s="310" t="str">
        <f t="shared" si="124"/>
        <v>Barguna Barguna DOTs Corner</v>
      </c>
      <c r="D1513" s="627"/>
      <c r="E1513" s="630"/>
      <c r="F1513" s="630"/>
      <c r="G1513" s="630"/>
      <c r="H1513" s="630"/>
      <c r="I1513" s="627"/>
      <c r="J1513" s="630"/>
      <c r="K1513" s="630"/>
      <c r="L1513" s="630"/>
      <c r="M1513" s="630"/>
      <c r="N1513" s="315"/>
      <c r="O1513" s="315"/>
      <c r="P1513" s="310" t="s">
        <v>5</v>
      </c>
      <c r="Q1513" s="311" t="s">
        <v>974</v>
      </c>
      <c r="R1513" s="310" t="str">
        <f t="shared" si="125"/>
        <v>Barguna Barguna DOTs Corner</v>
      </c>
      <c r="S1513" s="627"/>
      <c r="T1513" s="630"/>
      <c r="U1513" s="630"/>
      <c r="V1513" s="630"/>
      <c r="W1513" s="630"/>
      <c r="X1513" s="627"/>
      <c r="Y1513" s="630"/>
      <c r="Z1513" s="630"/>
      <c r="AA1513" s="630"/>
      <c r="AB1513" s="630"/>
    </row>
    <row r="1514" spans="1:28" ht="15" hidden="1" x14ac:dyDescent="0.25">
      <c r="A1514" s="310" t="s">
        <v>5</v>
      </c>
      <c r="B1514" t="s">
        <v>85</v>
      </c>
      <c r="C1514" s="310" t="str">
        <f t="shared" si="124"/>
        <v>Barguna Barguna Sadar</v>
      </c>
      <c r="D1514" s="627"/>
      <c r="E1514" s="630"/>
      <c r="F1514" s="630"/>
      <c r="G1514" s="630"/>
      <c r="H1514" s="630"/>
      <c r="I1514" s="627"/>
      <c r="J1514" s="630"/>
      <c r="K1514" s="630"/>
      <c r="L1514" s="630"/>
      <c r="M1514" s="630"/>
      <c r="N1514" s="315"/>
      <c r="O1514" s="315"/>
      <c r="P1514" s="310" t="s">
        <v>5</v>
      </c>
      <c r="Q1514" t="s">
        <v>85</v>
      </c>
      <c r="R1514" s="310" t="str">
        <f t="shared" si="125"/>
        <v>Barguna Barguna Sadar</v>
      </c>
      <c r="S1514" s="627"/>
      <c r="T1514" s="630"/>
      <c r="U1514" s="630"/>
      <c r="V1514" s="630"/>
      <c r="W1514" s="630"/>
      <c r="X1514" s="627"/>
      <c r="Y1514" s="630"/>
      <c r="Z1514" s="630"/>
      <c r="AA1514" s="630"/>
      <c r="AB1514" s="630"/>
    </row>
    <row r="1515" spans="1:28" ht="15" hidden="1" x14ac:dyDescent="0.25">
      <c r="A1515" s="310" t="s">
        <v>5</v>
      </c>
      <c r="B1515" s="310" t="s">
        <v>86</v>
      </c>
      <c r="C1515" s="310" t="str">
        <f t="shared" si="124"/>
        <v>Barguna Betagi</v>
      </c>
      <c r="D1515" s="627"/>
      <c r="E1515" s="630"/>
      <c r="F1515" s="630"/>
      <c r="G1515" s="630"/>
      <c r="H1515" s="630"/>
      <c r="I1515" s="627"/>
      <c r="J1515" s="630"/>
      <c r="K1515" s="630"/>
      <c r="L1515" s="630"/>
      <c r="M1515" s="630"/>
      <c r="N1515" s="315"/>
      <c r="O1515" s="315"/>
      <c r="P1515" s="310" t="s">
        <v>5</v>
      </c>
      <c r="Q1515" s="310" t="s">
        <v>86</v>
      </c>
      <c r="R1515" s="310" t="str">
        <f t="shared" si="125"/>
        <v>Barguna Betagi</v>
      </c>
      <c r="S1515" s="627"/>
      <c r="T1515" s="630"/>
      <c r="U1515" s="630"/>
      <c r="V1515" s="630"/>
      <c r="W1515" s="630"/>
      <c r="X1515" s="627"/>
      <c r="Y1515" s="630"/>
      <c r="Z1515" s="630"/>
      <c r="AA1515" s="630"/>
      <c r="AB1515" s="630"/>
    </row>
    <row r="1516" spans="1:28" ht="15" hidden="1" x14ac:dyDescent="0.25">
      <c r="A1516" s="310" t="s">
        <v>5</v>
      </c>
      <c r="B1516" s="310" t="s">
        <v>87</v>
      </c>
      <c r="C1516" s="310" t="str">
        <f t="shared" si="124"/>
        <v>Barguna Patharghata</v>
      </c>
      <c r="D1516" s="627"/>
      <c r="E1516" s="630"/>
      <c r="F1516" s="630"/>
      <c r="G1516" s="630"/>
      <c r="H1516" s="630"/>
      <c r="I1516" s="627"/>
      <c r="J1516" s="630"/>
      <c r="K1516" s="630"/>
      <c r="L1516" s="630"/>
      <c r="M1516" s="630"/>
      <c r="N1516" s="315"/>
      <c r="O1516" s="315"/>
      <c r="P1516" s="310" t="s">
        <v>5</v>
      </c>
      <c r="Q1516" s="310" t="s">
        <v>87</v>
      </c>
      <c r="R1516" s="310" t="str">
        <f t="shared" si="125"/>
        <v>Barguna Patharghata</v>
      </c>
      <c r="S1516" s="627"/>
      <c r="T1516" s="630"/>
      <c r="U1516" s="630"/>
      <c r="V1516" s="630"/>
      <c r="W1516" s="630"/>
      <c r="X1516" s="627"/>
      <c r="Y1516" s="630"/>
      <c r="Z1516" s="630"/>
      <c r="AA1516" s="630"/>
      <c r="AB1516" s="630"/>
    </row>
    <row r="1517" spans="1:28" ht="15" hidden="1" x14ac:dyDescent="0.25">
      <c r="A1517" s="310" t="s">
        <v>5</v>
      </c>
      <c r="B1517" s="311" t="s">
        <v>88</v>
      </c>
      <c r="C1517" s="310" t="str">
        <f t="shared" si="124"/>
        <v>Barguna Prison</v>
      </c>
      <c r="D1517" s="627"/>
      <c r="E1517" s="630"/>
      <c r="F1517" s="630"/>
      <c r="G1517" s="630"/>
      <c r="H1517" s="630"/>
      <c r="I1517" s="627"/>
      <c r="J1517" s="630"/>
      <c r="K1517" s="630"/>
      <c r="L1517" s="630"/>
      <c r="M1517" s="630"/>
      <c r="N1517" s="315"/>
      <c r="O1517" s="315"/>
      <c r="P1517" s="310" t="s">
        <v>5</v>
      </c>
      <c r="Q1517" s="311" t="s">
        <v>88</v>
      </c>
      <c r="R1517" s="310" t="str">
        <f t="shared" si="125"/>
        <v>Barguna Prison</v>
      </c>
      <c r="S1517" s="627"/>
      <c r="T1517" s="630"/>
      <c r="U1517" s="630"/>
      <c r="V1517" s="630"/>
      <c r="W1517" s="630"/>
      <c r="X1517" s="627"/>
      <c r="Y1517" s="630"/>
      <c r="Z1517" s="630"/>
      <c r="AA1517" s="630"/>
      <c r="AB1517" s="630"/>
    </row>
    <row r="1518" spans="1:28" ht="15" hidden="1" x14ac:dyDescent="0.25">
      <c r="A1518" s="310" t="s">
        <v>1172</v>
      </c>
      <c r="B1518" s="310" t="s">
        <v>89</v>
      </c>
      <c r="C1518" s="310" t="str">
        <f t="shared" si="124"/>
        <v>Barishal Agoiljhara</v>
      </c>
      <c r="D1518" s="627"/>
      <c r="E1518" s="629"/>
      <c r="F1518" s="629"/>
      <c r="G1518" s="629"/>
      <c r="H1518" s="629"/>
      <c r="I1518" s="627"/>
      <c r="J1518" s="629"/>
      <c r="K1518" s="629"/>
      <c r="L1518" s="629"/>
      <c r="M1518" s="629"/>
      <c r="N1518" s="316"/>
      <c r="O1518" s="316"/>
      <c r="P1518" s="310" t="s">
        <v>1172</v>
      </c>
      <c r="Q1518" s="310" t="s">
        <v>89</v>
      </c>
      <c r="R1518" s="310" t="str">
        <f t="shared" si="125"/>
        <v>Barishal Agoiljhara</v>
      </c>
      <c r="S1518" s="627"/>
      <c r="T1518" s="629"/>
      <c r="U1518" s="629"/>
      <c r="V1518" s="629"/>
      <c r="W1518" s="629"/>
      <c r="X1518" s="627"/>
      <c r="Y1518" s="629"/>
      <c r="Z1518" s="629"/>
      <c r="AA1518" s="629"/>
      <c r="AB1518" s="629"/>
    </row>
    <row r="1519" spans="1:28" ht="15" hidden="1" x14ac:dyDescent="0.25">
      <c r="A1519" s="310" t="s">
        <v>1172</v>
      </c>
      <c r="B1519" s="310" t="s">
        <v>90</v>
      </c>
      <c r="C1519" s="310" t="str">
        <f t="shared" si="124"/>
        <v>Barishal Babuganj</v>
      </c>
      <c r="D1519" s="627"/>
      <c r="E1519" s="629"/>
      <c r="F1519" s="629"/>
      <c r="G1519" s="629"/>
      <c r="H1519" s="629"/>
      <c r="I1519" s="627"/>
      <c r="J1519" s="629"/>
      <c r="K1519" s="629"/>
      <c r="L1519" s="629"/>
      <c r="M1519" s="629"/>
      <c r="N1519" s="316"/>
      <c r="O1519" s="316"/>
      <c r="P1519" s="310" t="s">
        <v>1172</v>
      </c>
      <c r="Q1519" s="310" t="s">
        <v>90</v>
      </c>
      <c r="R1519" s="310" t="str">
        <f t="shared" si="125"/>
        <v>Barishal Babuganj</v>
      </c>
      <c r="S1519" s="627"/>
      <c r="T1519" s="629"/>
      <c r="U1519" s="629"/>
      <c r="V1519" s="629"/>
      <c r="W1519" s="629"/>
      <c r="X1519" s="627"/>
      <c r="Y1519" s="629"/>
      <c r="Z1519" s="629"/>
      <c r="AA1519" s="629"/>
      <c r="AB1519" s="629"/>
    </row>
    <row r="1520" spans="1:28" ht="15" hidden="1" x14ac:dyDescent="0.25">
      <c r="A1520" s="310" t="s">
        <v>1172</v>
      </c>
      <c r="B1520" s="310" t="s">
        <v>91</v>
      </c>
      <c r="C1520" s="310" t="str">
        <f t="shared" si="124"/>
        <v>Barishal Bakerganj</v>
      </c>
      <c r="D1520" s="627"/>
      <c r="E1520" s="629"/>
      <c r="F1520" s="629"/>
      <c r="G1520" s="629"/>
      <c r="H1520" s="629"/>
      <c r="I1520" s="627"/>
      <c r="J1520" s="629"/>
      <c r="K1520" s="629"/>
      <c r="L1520" s="629"/>
      <c r="M1520" s="629"/>
      <c r="N1520" s="316"/>
      <c r="O1520" s="316"/>
      <c r="P1520" s="310" t="s">
        <v>1172</v>
      </c>
      <c r="Q1520" s="310" t="s">
        <v>91</v>
      </c>
      <c r="R1520" s="310" t="str">
        <f t="shared" si="125"/>
        <v>Barishal Bakerganj</v>
      </c>
      <c r="S1520" s="627"/>
      <c r="T1520" s="629"/>
      <c r="U1520" s="629"/>
      <c r="V1520" s="629"/>
      <c r="W1520" s="629"/>
      <c r="X1520" s="627"/>
      <c r="Y1520" s="629"/>
      <c r="Z1520" s="629"/>
      <c r="AA1520" s="629"/>
      <c r="AB1520" s="629"/>
    </row>
    <row r="1521" spans="1:28" ht="15" hidden="1" x14ac:dyDescent="0.25">
      <c r="A1521" s="310" t="s">
        <v>1172</v>
      </c>
      <c r="B1521" s="310" t="s">
        <v>92</v>
      </c>
      <c r="C1521" s="310" t="str">
        <f t="shared" si="124"/>
        <v>Barishal Banaripara</v>
      </c>
      <c r="D1521" s="627"/>
      <c r="E1521" s="629"/>
      <c r="F1521" s="629"/>
      <c r="G1521" s="629"/>
      <c r="H1521" s="629"/>
      <c r="I1521" s="627"/>
      <c r="J1521" s="629"/>
      <c r="K1521" s="629"/>
      <c r="L1521" s="629"/>
      <c r="M1521" s="629"/>
      <c r="N1521" s="316"/>
      <c r="O1521" s="316"/>
      <c r="P1521" s="310" t="s">
        <v>1172</v>
      </c>
      <c r="Q1521" s="310" t="s">
        <v>92</v>
      </c>
      <c r="R1521" s="310" t="str">
        <f t="shared" si="125"/>
        <v>Barishal Banaripara</v>
      </c>
      <c r="S1521" s="627"/>
      <c r="T1521" s="629"/>
      <c r="U1521" s="629"/>
      <c r="V1521" s="629"/>
      <c r="W1521" s="629"/>
      <c r="X1521" s="627"/>
      <c r="Y1521" s="629"/>
      <c r="Z1521" s="629"/>
      <c r="AA1521" s="629"/>
      <c r="AB1521" s="629"/>
    </row>
    <row r="1522" spans="1:28" ht="15" hidden="1" x14ac:dyDescent="0.25">
      <c r="A1522" s="310" t="s">
        <v>1172</v>
      </c>
      <c r="B1522" t="s">
        <v>1173</v>
      </c>
      <c r="C1522" s="310" t="str">
        <f t="shared" si="124"/>
        <v>Barishal Barishal Sadar</v>
      </c>
      <c r="D1522" s="627"/>
      <c r="E1522" s="629"/>
      <c r="F1522" s="629"/>
      <c r="G1522" s="629"/>
      <c r="H1522" s="629"/>
      <c r="I1522" s="627"/>
      <c r="J1522" s="629"/>
      <c r="K1522" s="629"/>
      <c r="L1522" s="629"/>
      <c r="M1522" s="629"/>
      <c r="N1522" s="316"/>
      <c r="O1522" s="316"/>
      <c r="P1522" s="310" t="s">
        <v>1172</v>
      </c>
      <c r="Q1522" t="s">
        <v>1173</v>
      </c>
      <c r="R1522" s="310" t="str">
        <f t="shared" si="125"/>
        <v>Barishal Barishal Sadar</v>
      </c>
      <c r="S1522" s="627"/>
      <c r="T1522" s="629"/>
      <c r="U1522" s="629"/>
      <c r="V1522" s="629"/>
      <c r="W1522" s="629"/>
      <c r="X1522" s="627"/>
      <c r="Y1522" s="629"/>
      <c r="Z1522" s="629"/>
      <c r="AA1522" s="629"/>
      <c r="AB1522" s="629"/>
    </row>
    <row r="1523" spans="1:28" ht="15" hidden="1" x14ac:dyDescent="0.25">
      <c r="A1523" s="310" t="s">
        <v>1172</v>
      </c>
      <c r="B1523" s="310" t="s">
        <v>93</v>
      </c>
      <c r="C1523" s="310" t="str">
        <f t="shared" si="124"/>
        <v>Barishal Gournadi</v>
      </c>
      <c r="D1523" s="627"/>
      <c r="E1523" s="629"/>
      <c r="F1523" s="629"/>
      <c r="G1523" s="629"/>
      <c r="H1523" s="629"/>
      <c r="I1523" s="627"/>
      <c r="J1523" s="629"/>
      <c r="K1523" s="629"/>
      <c r="L1523" s="629"/>
      <c r="M1523" s="629"/>
      <c r="N1523" s="316"/>
      <c r="O1523" s="316"/>
      <c r="P1523" s="310" t="s">
        <v>1172</v>
      </c>
      <c r="Q1523" s="310" t="s">
        <v>93</v>
      </c>
      <c r="R1523" s="310" t="str">
        <f t="shared" si="125"/>
        <v>Barishal Gournadi</v>
      </c>
      <c r="S1523" s="627"/>
      <c r="T1523" s="629"/>
      <c r="U1523" s="629"/>
      <c r="V1523" s="629"/>
      <c r="W1523" s="629"/>
      <c r="X1523" s="627"/>
      <c r="Y1523" s="629"/>
      <c r="Z1523" s="629"/>
      <c r="AA1523" s="629"/>
      <c r="AB1523" s="629"/>
    </row>
    <row r="1524" spans="1:28" ht="15" hidden="1" x14ac:dyDescent="0.25">
      <c r="A1524" s="310" t="s">
        <v>1172</v>
      </c>
      <c r="B1524" s="310" t="s">
        <v>94</v>
      </c>
      <c r="C1524" s="310" t="str">
        <f t="shared" si="124"/>
        <v>Barishal Hizla</v>
      </c>
      <c r="D1524" s="627"/>
      <c r="E1524" s="629"/>
      <c r="F1524" s="629"/>
      <c r="G1524" s="629"/>
      <c r="H1524" s="629"/>
      <c r="I1524" s="627"/>
      <c r="J1524" s="629"/>
      <c r="K1524" s="629"/>
      <c r="L1524" s="629"/>
      <c r="M1524" s="629"/>
      <c r="N1524" s="316"/>
      <c r="O1524" s="316"/>
      <c r="P1524" s="310" t="s">
        <v>1172</v>
      </c>
      <c r="Q1524" s="310" t="s">
        <v>94</v>
      </c>
      <c r="R1524" s="310" t="str">
        <f t="shared" si="125"/>
        <v>Barishal Hizla</v>
      </c>
      <c r="S1524" s="627"/>
      <c r="T1524" s="629"/>
      <c r="U1524" s="629"/>
      <c r="V1524" s="629"/>
      <c r="W1524" s="629"/>
      <c r="X1524" s="627"/>
      <c r="Y1524" s="629"/>
      <c r="Z1524" s="629"/>
      <c r="AA1524" s="629"/>
      <c r="AB1524" s="629"/>
    </row>
    <row r="1525" spans="1:28" ht="15" hidden="1" x14ac:dyDescent="0.25">
      <c r="A1525" s="310" t="s">
        <v>1172</v>
      </c>
      <c r="B1525" s="310" t="s">
        <v>95</v>
      </c>
      <c r="C1525" s="310" t="str">
        <f t="shared" si="124"/>
        <v>Barishal Mehendiganj</v>
      </c>
      <c r="D1525" s="627"/>
      <c r="E1525" s="629"/>
      <c r="F1525" s="629"/>
      <c r="G1525" s="629"/>
      <c r="H1525" s="629"/>
      <c r="I1525" s="627"/>
      <c r="J1525" s="629"/>
      <c r="K1525" s="629"/>
      <c r="L1525" s="629"/>
      <c r="M1525" s="629"/>
      <c r="N1525" s="316"/>
      <c r="O1525" s="316"/>
      <c r="P1525" s="310" t="s">
        <v>1172</v>
      </c>
      <c r="Q1525" s="310" t="s">
        <v>95</v>
      </c>
      <c r="R1525" s="310" t="str">
        <f t="shared" si="125"/>
        <v>Barishal Mehendiganj</v>
      </c>
      <c r="S1525" s="627"/>
      <c r="T1525" s="629"/>
      <c r="U1525" s="629"/>
      <c r="V1525" s="629"/>
      <c r="W1525" s="629"/>
      <c r="X1525" s="627"/>
      <c r="Y1525" s="629"/>
      <c r="Z1525" s="629"/>
      <c r="AA1525" s="629"/>
      <c r="AB1525" s="629"/>
    </row>
    <row r="1526" spans="1:28" ht="15" hidden="1" x14ac:dyDescent="0.25">
      <c r="A1526" s="310" t="s">
        <v>1172</v>
      </c>
      <c r="B1526" s="310" t="s">
        <v>96</v>
      </c>
      <c r="C1526" s="310" t="str">
        <f t="shared" si="124"/>
        <v>Barishal Muladi</v>
      </c>
      <c r="D1526" s="627"/>
      <c r="E1526" s="629"/>
      <c r="F1526" s="629"/>
      <c r="G1526" s="629"/>
      <c r="H1526" s="629"/>
      <c r="I1526" s="627"/>
      <c r="J1526" s="629"/>
      <c r="K1526" s="629"/>
      <c r="L1526" s="629"/>
      <c r="M1526" s="629"/>
      <c r="N1526" s="316"/>
      <c r="O1526" s="316"/>
      <c r="P1526" s="310" t="s">
        <v>1172</v>
      </c>
      <c r="Q1526" s="310" t="s">
        <v>96</v>
      </c>
      <c r="R1526" s="310" t="str">
        <f t="shared" si="125"/>
        <v>Barishal Muladi</v>
      </c>
      <c r="S1526" s="627"/>
      <c r="T1526" s="629"/>
      <c r="U1526" s="629"/>
      <c r="V1526" s="629"/>
      <c r="W1526" s="629"/>
      <c r="X1526" s="627"/>
      <c r="Y1526" s="629"/>
      <c r="Z1526" s="629"/>
      <c r="AA1526" s="629"/>
      <c r="AB1526" s="629"/>
    </row>
    <row r="1527" spans="1:28" ht="15" hidden="1" x14ac:dyDescent="0.25">
      <c r="A1527" s="310" t="s">
        <v>1172</v>
      </c>
      <c r="B1527" s="310" t="s">
        <v>97</v>
      </c>
      <c r="C1527" s="310" t="str">
        <f t="shared" si="124"/>
        <v>Barishal Uzirpur</v>
      </c>
      <c r="D1527" s="627"/>
      <c r="E1527" s="629"/>
      <c r="F1527" s="629"/>
      <c r="G1527" s="629"/>
      <c r="H1527" s="629"/>
      <c r="I1527" s="627"/>
      <c r="J1527" s="629"/>
      <c r="K1527" s="629"/>
      <c r="L1527" s="629"/>
      <c r="M1527" s="629"/>
      <c r="N1527" s="316"/>
      <c r="O1527" s="316"/>
      <c r="P1527" s="310" t="s">
        <v>1172</v>
      </c>
      <c r="Q1527" s="310" t="s">
        <v>97</v>
      </c>
      <c r="R1527" s="310" t="str">
        <f t="shared" si="125"/>
        <v>Barishal Uzirpur</v>
      </c>
      <c r="S1527" s="627"/>
      <c r="T1527" s="629"/>
      <c r="U1527" s="629"/>
      <c r="V1527" s="629"/>
      <c r="W1527" s="629"/>
      <c r="X1527" s="627"/>
      <c r="Y1527" s="629"/>
      <c r="Z1527" s="629"/>
      <c r="AA1527" s="629"/>
      <c r="AB1527" s="629"/>
    </row>
    <row r="1528" spans="1:28" ht="15" hidden="1" x14ac:dyDescent="0.25">
      <c r="A1528" s="310" t="s">
        <v>10</v>
      </c>
      <c r="B1528" t="s">
        <v>98</v>
      </c>
      <c r="C1528" s="310" t="str">
        <f t="shared" si="124"/>
        <v>Bhola Bhola Sadar</v>
      </c>
      <c r="D1528" s="627"/>
      <c r="E1528" s="631"/>
      <c r="F1528" s="631"/>
      <c r="G1528" s="631"/>
      <c r="H1528" s="631"/>
      <c r="I1528" s="627"/>
      <c r="J1528" s="631"/>
      <c r="K1528" s="631"/>
      <c r="L1528" s="631"/>
      <c r="M1528" s="631"/>
      <c r="N1528" s="317"/>
      <c r="O1528" s="317"/>
      <c r="P1528" s="310" t="s">
        <v>10</v>
      </c>
      <c r="Q1528" t="s">
        <v>98</v>
      </c>
      <c r="R1528" s="310" t="str">
        <f t="shared" si="125"/>
        <v>Bhola Bhola Sadar</v>
      </c>
      <c r="S1528" s="627"/>
      <c r="T1528" s="631"/>
      <c r="U1528" s="631"/>
      <c r="V1528" s="631"/>
      <c r="W1528" s="631"/>
      <c r="X1528" s="627"/>
      <c r="Y1528" s="631"/>
      <c r="Z1528" s="631"/>
      <c r="AA1528" s="631"/>
      <c r="AB1528" s="631"/>
    </row>
    <row r="1529" spans="1:28" ht="15" hidden="1" x14ac:dyDescent="0.25">
      <c r="A1529" s="310" t="s">
        <v>10</v>
      </c>
      <c r="B1529" s="310" t="s">
        <v>99</v>
      </c>
      <c r="C1529" s="310" t="str">
        <f t="shared" si="124"/>
        <v>Bhola Burhanuddin</v>
      </c>
      <c r="D1529" s="627"/>
      <c r="E1529" s="631"/>
      <c r="F1529" s="631"/>
      <c r="G1529" s="631"/>
      <c r="H1529" s="631"/>
      <c r="I1529" s="627"/>
      <c r="J1529" s="631"/>
      <c r="K1529" s="631"/>
      <c r="L1529" s="631"/>
      <c r="M1529" s="631"/>
      <c r="N1529" s="317"/>
      <c r="O1529" s="317"/>
      <c r="P1529" s="310" t="s">
        <v>10</v>
      </c>
      <c r="Q1529" s="310" t="s">
        <v>99</v>
      </c>
      <c r="R1529" s="310" t="str">
        <f t="shared" si="125"/>
        <v>Bhola Burhanuddin</v>
      </c>
      <c r="S1529" s="627"/>
      <c r="T1529" s="631"/>
      <c r="U1529" s="631"/>
      <c r="V1529" s="631"/>
      <c r="W1529" s="631"/>
      <c r="X1529" s="627"/>
      <c r="Y1529" s="631"/>
      <c r="Z1529" s="631"/>
      <c r="AA1529" s="631"/>
      <c r="AB1529" s="631"/>
    </row>
    <row r="1530" spans="1:28" ht="15" hidden="1" x14ac:dyDescent="0.25">
      <c r="A1530" s="310" t="s">
        <v>10</v>
      </c>
      <c r="B1530" s="310" t="s">
        <v>100</v>
      </c>
      <c r="C1530" s="310" t="str">
        <f t="shared" si="124"/>
        <v>Bhola Char Fasson</v>
      </c>
      <c r="D1530" s="627"/>
      <c r="E1530" s="631"/>
      <c r="F1530" s="631"/>
      <c r="G1530" s="631"/>
      <c r="H1530" s="631"/>
      <c r="I1530" s="627"/>
      <c r="J1530" s="631"/>
      <c r="K1530" s="631"/>
      <c r="L1530" s="631"/>
      <c r="M1530" s="631"/>
      <c r="N1530" s="317"/>
      <c r="O1530" s="317"/>
      <c r="P1530" s="310" t="s">
        <v>10</v>
      </c>
      <c r="Q1530" s="310" t="s">
        <v>100</v>
      </c>
      <c r="R1530" s="310" t="str">
        <f t="shared" si="125"/>
        <v>Bhola Char Fasson</v>
      </c>
      <c r="S1530" s="627"/>
      <c r="T1530" s="631"/>
      <c r="U1530" s="631"/>
      <c r="V1530" s="631"/>
      <c r="W1530" s="631"/>
      <c r="X1530" s="627"/>
      <c r="Y1530" s="631"/>
      <c r="Z1530" s="631"/>
      <c r="AA1530" s="631"/>
      <c r="AB1530" s="631"/>
    </row>
    <row r="1531" spans="1:28" ht="15" hidden="1" x14ac:dyDescent="0.25">
      <c r="A1531" s="310" t="s">
        <v>10</v>
      </c>
      <c r="B1531" s="310" t="s">
        <v>101</v>
      </c>
      <c r="C1531" s="310" t="str">
        <f t="shared" si="124"/>
        <v>Bhola Daulatkhan</v>
      </c>
      <c r="D1531" s="627"/>
      <c r="E1531" s="631"/>
      <c r="F1531" s="631"/>
      <c r="G1531" s="631"/>
      <c r="H1531" s="631"/>
      <c r="I1531" s="627"/>
      <c r="J1531" s="631"/>
      <c r="K1531" s="631"/>
      <c r="L1531" s="631"/>
      <c r="M1531" s="631"/>
      <c r="N1531" s="317"/>
      <c r="O1531" s="317"/>
      <c r="P1531" s="310" t="s">
        <v>10</v>
      </c>
      <c r="Q1531" s="310" t="s">
        <v>101</v>
      </c>
      <c r="R1531" s="310" t="str">
        <f t="shared" si="125"/>
        <v>Bhola Daulatkhan</v>
      </c>
      <c r="S1531" s="627"/>
      <c r="T1531" s="631"/>
      <c r="U1531" s="631"/>
      <c r="V1531" s="631"/>
      <c r="W1531" s="631"/>
      <c r="X1531" s="627"/>
      <c r="Y1531" s="631"/>
      <c r="Z1531" s="631"/>
      <c r="AA1531" s="631"/>
      <c r="AB1531" s="631"/>
    </row>
    <row r="1532" spans="1:28" ht="15" hidden="1" x14ac:dyDescent="0.25">
      <c r="A1532" s="310" t="s">
        <v>10</v>
      </c>
      <c r="B1532" s="311" t="s">
        <v>976</v>
      </c>
      <c r="C1532" s="310" t="str">
        <f t="shared" si="124"/>
        <v>Bhola DOTs Corner</v>
      </c>
      <c r="D1532" s="627"/>
      <c r="E1532" s="631"/>
      <c r="F1532" s="631"/>
      <c r="G1532" s="631"/>
      <c r="H1532" s="631"/>
      <c r="I1532" s="627"/>
      <c r="J1532" s="631"/>
      <c r="K1532" s="631"/>
      <c r="L1532" s="631"/>
      <c r="M1532" s="631"/>
      <c r="N1532" s="317"/>
      <c r="O1532" s="317"/>
      <c r="P1532" s="310" t="s">
        <v>10</v>
      </c>
      <c r="Q1532" s="311" t="s">
        <v>976</v>
      </c>
      <c r="R1532" s="310" t="str">
        <f t="shared" si="125"/>
        <v>Bhola DOTs Corner</v>
      </c>
      <c r="S1532" s="627"/>
      <c r="T1532" s="631"/>
      <c r="U1532" s="631"/>
      <c r="V1532" s="631"/>
      <c r="W1532" s="631"/>
      <c r="X1532" s="627"/>
      <c r="Y1532" s="631"/>
      <c r="Z1532" s="631"/>
      <c r="AA1532" s="631"/>
      <c r="AB1532" s="631"/>
    </row>
    <row r="1533" spans="1:28" ht="15" hidden="1" x14ac:dyDescent="0.25">
      <c r="A1533" s="310" t="s">
        <v>10</v>
      </c>
      <c r="B1533" s="310" t="s">
        <v>102</v>
      </c>
      <c r="C1533" s="310" t="str">
        <f t="shared" si="124"/>
        <v>Bhola Lalmohan</v>
      </c>
      <c r="D1533" s="627"/>
      <c r="E1533" s="631"/>
      <c r="F1533" s="631"/>
      <c r="G1533" s="631"/>
      <c r="H1533" s="631"/>
      <c r="I1533" s="627"/>
      <c r="J1533" s="631"/>
      <c r="K1533" s="631"/>
      <c r="L1533" s="631"/>
      <c r="M1533" s="631"/>
      <c r="N1533" s="317"/>
      <c r="O1533" s="317"/>
      <c r="P1533" s="310" t="s">
        <v>10</v>
      </c>
      <c r="Q1533" s="310" t="s">
        <v>102</v>
      </c>
      <c r="R1533" s="310" t="str">
        <f t="shared" si="125"/>
        <v>Bhola Lalmohan</v>
      </c>
      <c r="S1533" s="627"/>
      <c r="T1533" s="631"/>
      <c r="U1533" s="631"/>
      <c r="V1533" s="631"/>
      <c r="W1533" s="631"/>
      <c r="X1533" s="627"/>
      <c r="Y1533" s="631"/>
      <c r="Z1533" s="631"/>
      <c r="AA1533" s="631"/>
      <c r="AB1533" s="631"/>
    </row>
    <row r="1534" spans="1:28" ht="15" hidden="1" x14ac:dyDescent="0.25">
      <c r="A1534" s="310" t="s">
        <v>10</v>
      </c>
      <c r="B1534" s="310" t="s">
        <v>103</v>
      </c>
      <c r="C1534" s="310" t="str">
        <f t="shared" si="124"/>
        <v>Bhola Monpura</v>
      </c>
      <c r="D1534" s="627"/>
      <c r="E1534" s="631"/>
      <c r="F1534" s="631"/>
      <c r="G1534" s="631"/>
      <c r="H1534" s="631"/>
      <c r="I1534" s="627"/>
      <c r="J1534" s="631"/>
      <c r="K1534" s="631"/>
      <c r="L1534" s="631"/>
      <c r="M1534" s="631"/>
      <c r="N1534" s="317"/>
      <c r="O1534" s="317"/>
      <c r="P1534" s="310" t="s">
        <v>10</v>
      </c>
      <c r="Q1534" s="310" t="s">
        <v>103</v>
      </c>
      <c r="R1534" s="310" t="str">
        <f t="shared" si="125"/>
        <v>Bhola Monpura</v>
      </c>
      <c r="S1534" s="627"/>
      <c r="T1534" s="631"/>
      <c r="U1534" s="631"/>
      <c r="V1534" s="631"/>
      <c r="W1534" s="631"/>
      <c r="X1534" s="627"/>
      <c r="Y1534" s="631"/>
      <c r="Z1534" s="631"/>
      <c r="AA1534" s="631"/>
      <c r="AB1534" s="631"/>
    </row>
    <row r="1535" spans="1:28" ht="15" hidden="1" x14ac:dyDescent="0.25">
      <c r="A1535" s="310" t="s">
        <v>10</v>
      </c>
      <c r="B1535" s="311" t="s">
        <v>88</v>
      </c>
      <c r="C1535" s="310" t="str">
        <f t="shared" si="124"/>
        <v>Bhola Prison</v>
      </c>
      <c r="D1535" s="627"/>
      <c r="E1535" s="631"/>
      <c r="F1535" s="631"/>
      <c r="G1535" s="631"/>
      <c r="H1535" s="631"/>
      <c r="I1535" s="627"/>
      <c r="J1535" s="631"/>
      <c r="K1535" s="631"/>
      <c r="L1535" s="631"/>
      <c r="M1535" s="631"/>
      <c r="N1535" s="317"/>
      <c r="O1535" s="317"/>
      <c r="P1535" s="310" t="s">
        <v>10</v>
      </c>
      <c r="Q1535" s="311" t="s">
        <v>88</v>
      </c>
      <c r="R1535" s="310" t="str">
        <f t="shared" si="125"/>
        <v>Bhola Prison</v>
      </c>
      <c r="S1535" s="627"/>
      <c r="T1535" s="631"/>
      <c r="U1535" s="631"/>
      <c r="V1535" s="631"/>
      <c r="W1535" s="631"/>
      <c r="X1535" s="627"/>
      <c r="Y1535" s="631"/>
      <c r="Z1535" s="631"/>
      <c r="AA1535" s="631"/>
      <c r="AB1535" s="631"/>
    </row>
    <row r="1536" spans="1:28" ht="15" hidden="1" x14ac:dyDescent="0.25">
      <c r="A1536" s="310" t="s">
        <v>10</v>
      </c>
      <c r="B1536" s="310" t="s">
        <v>104</v>
      </c>
      <c r="C1536" s="310" t="str">
        <f t="shared" si="124"/>
        <v>Bhola Tajumuddin</v>
      </c>
      <c r="D1536" s="627"/>
      <c r="E1536" s="631"/>
      <c r="F1536" s="631"/>
      <c r="G1536" s="631"/>
      <c r="H1536" s="631"/>
      <c r="I1536" s="627"/>
      <c r="J1536" s="631"/>
      <c r="K1536" s="631"/>
      <c r="L1536" s="631"/>
      <c r="M1536" s="631"/>
      <c r="N1536" s="317"/>
      <c r="O1536" s="317"/>
      <c r="P1536" s="310" t="s">
        <v>10</v>
      </c>
      <c r="Q1536" s="310" t="s">
        <v>104</v>
      </c>
      <c r="R1536" s="310" t="str">
        <f t="shared" si="125"/>
        <v>Bhola Tajumuddin</v>
      </c>
      <c r="S1536" s="627"/>
      <c r="T1536" s="631"/>
      <c r="U1536" s="631"/>
      <c r="V1536" s="631"/>
      <c r="W1536" s="631"/>
      <c r="X1536" s="627"/>
      <c r="Y1536" s="631"/>
      <c r="Z1536" s="631"/>
      <c r="AA1536" s="631"/>
      <c r="AB1536" s="631"/>
    </row>
    <row r="1537" spans="1:28" ht="15" hidden="1" x14ac:dyDescent="0.25">
      <c r="A1537" s="310" t="s">
        <v>15</v>
      </c>
      <c r="B1537" s="311" t="s">
        <v>976</v>
      </c>
      <c r="C1537" s="310" t="str">
        <f t="shared" si="124"/>
        <v>Jhalakati DOTs Corner</v>
      </c>
      <c r="D1537" s="627"/>
      <c r="E1537" s="632"/>
      <c r="F1537" s="632"/>
      <c r="G1537" s="632"/>
      <c r="H1537" s="632"/>
      <c r="I1537" s="627"/>
      <c r="J1537" s="632"/>
      <c r="K1537" s="632"/>
      <c r="L1537" s="632"/>
      <c r="M1537" s="632"/>
      <c r="N1537" s="318"/>
      <c r="O1537" s="318"/>
      <c r="P1537" s="310" t="s">
        <v>15</v>
      </c>
      <c r="Q1537" s="311" t="s">
        <v>976</v>
      </c>
      <c r="R1537" s="310" t="str">
        <f t="shared" si="125"/>
        <v>Jhalakati DOTs Corner</v>
      </c>
      <c r="S1537" s="627"/>
      <c r="T1537" s="632"/>
      <c r="U1537" s="632"/>
      <c r="V1537" s="632"/>
      <c r="W1537" s="632"/>
      <c r="X1537" s="627"/>
      <c r="Y1537" s="632"/>
      <c r="Z1537" s="632"/>
      <c r="AA1537" s="632"/>
      <c r="AB1537" s="632"/>
    </row>
    <row r="1538" spans="1:28" ht="15" hidden="1" x14ac:dyDescent="0.25">
      <c r="A1538" s="310" t="s">
        <v>15</v>
      </c>
      <c r="B1538" t="s">
        <v>105</v>
      </c>
      <c r="C1538" s="310" t="str">
        <f t="shared" si="124"/>
        <v>Jhalakati Jhalakati Sadar</v>
      </c>
      <c r="D1538" s="627"/>
      <c r="E1538" s="632"/>
      <c r="F1538" s="632"/>
      <c r="G1538" s="632"/>
      <c r="H1538" s="632"/>
      <c r="I1538" s="627"/>
      <c r="J1538" s="632"/>
      <c r="K1538" s="632"/>
      <c r="L1538" s="632"/>
      <c r="M1538" s="632"/>
      <c r="N1538" s="318"/>
      <c r="O1538" s="318"/>
      <c r="P1538" s="310" t="s">
        <v>15</v>
      </c>
      <c r="Q1538" t="s">
        <v>105</v>
      </c>
      <c r="R1538" s="310" t="str">
        <f t="shared" si="125"/>
        <v>Jhalakati Jhalakati Sadar</v>
      </c>
      <c r="S1538" s="627"/>
      <c r="T1538" s="632"/>
      <c r="U1538" s="632"/>
      <c r="V1538" s="632"/>
      <c r="W1538" s="632"/>
      <c r="X1538" s="627"/>
      <c r="Y1538" s="632"/>
      <c r="Z1538" s="632"/>
      <c r="AA1538" s="632"/>
      <c r="AB1538" s="632"/>
    </row>
    <row r="1539" spans="1:28" ht="15" hidden="1" x14ac:dyDescent="0.25">
      <c r="A1539" s="310" t="s">
        <v>15</v>
      </c>
      <c r="B1539" s="310" t="s">
        <v>106</v>
      </c>
      <c r="C1539" s="310" t="str">
        <f t="shared" si="124"/>
        <v>Jhalakati Kathalia</v>
      </c>
      <c r="D1539" s="627"/>
      <c r="E1539" s="632"/>
      <c r="F1539" s="632"/>
      <c r="G1539" s="632"/>
      <c r="H1539" s="632"/>
      <c r="I1539" s="627"/>
      <c r="J1539" s="632"/>
      <c r="K1539" s="632"/>
      <c r="L1539" s="632"/>
      <c r="M1539" s="632"/>
      <c r="N1539" s="318"/>
      <c r="O1539" s="318"/>
      <c r="P1539" s="310" t="s">
        <v>15</v>
      </c>
      <c r="Q1539" s="310" t="s">
        <v>106</v>
      </c>
      <c r="R1539" s="310" t="str">
        <f t="shared" si="125"/>
        <v>Jhalakati Kathalia</v>
      </c>
      <c r="S1539" s="627"/>
      <c r="T1539" s="632"/>
      <c r="U1539" s="632"/>
      <c r="V1539" s="632"/>
      <c r="W1539" s="632"/>
      <c r="X1539" s="627"/>
      <c r="Y1539" s="632"/>
      <c r="Z1539" s="632"/>
      <c r="AA1539" s="632"/>
      <c r="AB1539" s="632"/>
    </row>
    <row r="1540" spans="1:28" ht="15" hidden="1" x14ac:dyDescent="0.25">
      <c r="A1540" s="310" t="s">
        <v>15</v>
      </c>
      <c r="B1540" s="310" t="s">
        <v>107</v>
      </c>
      <c r="C1540" s="310" t="str">
        <f t="shared" si="124"/>
        <v>Jhalakati Nalchiti</v>
      </c>
      <c r="D1540" s="627"/>
      <c r="E1540" s="632"/>
      <c r="F1540" s="632"/>
      <c r="G1540" s="632"/>
      <c r="H1540" s="632"/>
      <c r="I1540" s="627"/>
      <c r="J1540" s="632"/>
      <c r="K1540" s="632"/>
      <c r="L1540" s="632"/>
      <c r="M1540" s="632"/>
      <c r="N1540" s="318"/>
      <c r="O1540" s="318"/>
      <c r="P1540" s="310" t="s">
        <v>15</v>
      </c>
      <c r="Q1540" s="310" t="s">
        <v>107</v>
      </c>
      <c r="R1540" s="310" t="str">
        <f t="shared" si="125"/>
        <v>Jhalakati Nalchiti</v>
      </c>
      <c r="S1540" s="627"/>
      <c r="T1540" s="632"/>
      <c r="U1540" s="632"/>
      <c r="V1540" s="632"/>
      <c r="W1540" s="632"/>
      <c r="X1540" s="627"/>
      <c r="Y1540" s="632"/>
      <c r="Z1540" s="632"/>
      <c r="AA1540" s="632"/>
      <c r="AB1540" s="632"/>
    </row>
    <row r="1541" spans="1:28" ht="15" hidden="1" x14ac:dyDescent="0.25">
      <c r="A1541" s="310" t="s">
        <v>15</v>
      </c>
      <c r="B1541" s="311" t="s">
        <v>88</v>
      </c>
      <c r="C1541" s="310" t="str">
        <f t="shared" si="124"/>
        <v>Jhalakati Prison</v>
      </c>
      <c r="D1541" s="627"/>
      <c r="E1541" s="632"/>
      <c r="F1541" s="632"/>
      <c r="G1541" s="632"/>
      <c r="H1541" s="632"/>
      <c r="I1541" s="627"/>
      <c r="J1541" s="632"/>
      <c r="K1541" s="632"/>
      <c r="L1541" s="632"/>
      <c r="M1541" s="632"/>
      <c r="N1541" s="318"/>
      <c r="O1541" s="318"/>
      <c r="P1541" s="310" t="s">
        <v>15</v>
      </c>
      <c r="Q1541" s="311" t="s">
        <v>88</v>
      </c>
      <c r="R1541" s="310" t="str">
        <f t="shared" si="125"/>
        <v>Jhalakati Prison</v>
      </c>
      <c r="S1541" s="627"/>
      <c r="T1541" s="632"/>
      <c r="U1541" s="632"/>
      <c r="V1541" s="632"/>
      <c r="W1541" s="632"/>
      <c r="X1541" s="627"/>
      <c r="Y1541" s="632"/>
      <c r="Z1541" s="632"/>
      <c r="AA1541" s="632"/>
      <c r="AB1541" s="632"/>
    </row>
    <row r="1542" spans="1:28" ht="15" hidden="1" x14ac:dyDescent="0.25">
      <c r="A1542" s="310" t="s">
        <v>15</v>
      </c>
      <c r="B1542" s="310" t="s">
        <v>108</v>
      </c>
      <c r="C1542" s="310" t="str">
        <f t="shared" si="124"/>
        <v>Jhalakati Rajapur</v>
      </c>
      <c r="D1542" s="627"/>
      <c r="E1542" s="632"/>
      <c r="F1542" s="632"/>
      <c r="G1542" s="632"/>
      <c r="H1542" s="632"/>
      <c r="I1542" s="627"/>
      <c r="J1542" s="632"/>
      <c r="K1542" s="632"/>
      <c r="L1542" s="632"/>
      <c r="M1542" s="632"/>
      <c r="N1542" s="318"/>
      <c r="O1542" s="318"/>
      <c r="P1542" s="310" t="s">
        <v>15</v>
      </c>
      <c r="Q1542" s="310" t="s">
        <v>108</v>
      </c>
      <c r="R1542" s="310" t="str">
        <f t="shared" si="125"/>
        <v>Jhalakati Rajapur</v>
      </c>
      <c r="S1542" s="627"/>
      <c r="T1542" s="632"/>
      <c r="U1542" s="632"/>
      <c r="V1542" s="632"/>
      <c r="W1542" s="632"/>
      <c r="X1542" s="627"/>
      <c r="Y1542" s="632"/>
      <c r="Z1542" s="632"/>
      <c r="AA1542" s="632"/>
      <c r="AB1542" s="632"/>
    </row>
    <row r="1543" spans="1:28" ht="15" hidden="1" x14ac:dyDescent="0.25">
      <c r="A1543" s="310" t="s">
        <v>17</v>
      </c>
      <c r="B1543" s="310" t="s">
        <v>109</v>
      </c>
      <c r="C1543" s="310" t="str">
        <f t="shared" si="124"/>
        <v>Patuakhali Bawphal</v>
      </c>
      <c r="D1543" s="627"/>
      <c r="E1543" s="630"/>
      <c r="F1543" s="630"/>
      <c r="G1543" s="630"/>
      <c r="H1543" s="630"/>
      <c r="I1543" s="627"/>
      <c r="J1543" s="630"/>
      <c r="K1543" s="630"/>
      <c r="L1543" s="630"/>
      <c r="M1543" s="630"/>
      <c r="N1543" s="315"/>
      <c r="O1543" s="315"/>
      <c r="P1543" s="310" t="s">
        <v>17</v>
      </c>
      <c r="Q1543" s="310" t="s">
        <v>109</v>
      </c>
      <c r="R1543" s="310" t="str">
        <f t="shared" si="125"/>
        <v>Patuakhali Bawphal</v>
      </c>
      <c r="S1543" s="627"/>
      <c r="T1543" s="630"/>
      <c r="U1543" s="630"/>
      <c r="V1543" s="630"/>
      <c r="W1543" s="630"/>
      <c r="X1543" s="627"/>
      <c r="Y1543" s="630"/>
      <c r="Z1543" s="630"/>
      <c r="AA1543" s="630"/>
      <c r="AB1543" s="630"/>
    </row>
    <row r="1544" spans="1:28" ht="15" hidden="1" x14ac:dyDescent="0.25">
      <c r="A1544" s="310" t="s">
        <v>17</v>
      </c>
      <c r="B1544" s="310" t="s">
        <v>110</v>
      </c>
      <c r="C1544" s="310" t="str">
        <f t="shared" si="124"/>
        <v>Patuakhali Dahsmina</v>
      </c>
      <c r="D1544" s="627"/>
      <c r="E1544" s="630"/>
      <c r="F1544" s="630"/>
      <c r="G1544" s="630"/>
      <c r="H1544" s="630"/>
      <c r="I1544" s="627"/>
      <c r="J1544" s="630"/>
      <c r="K1544" s="630"/>
      <c r="L1544" s="630"/>
      <c r="M1544" s="630"/>
      <c r="N1544" s="315"/>
      <c r="O1544" s="315"/>
      <c r="P1544" s="310" t="s">
        <v>17</v>
      </c>
      <c r="Q1544" s="310" t="s">
        <v>110</v>
      </c>
      <c r="R1544" s="310" t="str">
        <f t="shared" si="125"/>
        <v>Patuakhali Dahsmina</v>
      </c>
      <c r="S1544" s="627"/>
      <c r="T1544" s="630"/>
      <c r="U1544" s="630"/>
      <c r="V1544" s="630"/>
      <c r="W1544" s="630"/>
      <c r="X1544" s="627"/>
      <c r="Y1544" s="630"/>
      <c r="Z1544" s="630"/>
      <c r="AA1544" s="630"/>
      <c r="AB1544" s="630"/>
    </row>
    <row r="1545" spans="1:28" ht="15" hidden="1" x14ac:dyDescent="0.25">
      <c r="A1545" s="310" t="s">
        <v>17</v>
      </c>
      <c r="B1545" s="311" t="s">
        <v>976</v>
      </c>
      <c r="C1545" s="310" t="str">
        <f t="shared" si="124"/>
        <v>Patuakhali DOTs Corner</v>
      </c>
      <c r="D1545" s="627"/>
      <c r="E1545" s="630"/>
      <c r="F1545" s="630"/>
      <c r="G1545" s="630"/>
      <c r="H1545" s="630"/>
      <c r="I1545" s="627"/>
      <c r="J1545" s="630"/>
      <c r="K1545" s="630"/>
      <c r="L1545" s="630"/>
      <c r="M1545" s="630"/>
      <c r="N1545" s="315"/>
      <c r="O1545" s="315"/>
      <c r="P1545" s="310" t="s">
        <v>17</v>
      </c>
      <c r="Q1545" s="311" t="s">
        <v>976</v>
      </c>
      <c r="R1545" s="310" t="str">
        <f t="shared" si="125"/>
        <v>Patuakhali DOTs Corner</v>
      </c>
      <c r="S1545" s="627"/>
      <c r="T1545" s="630"/>
      <c r="U1545" s="630"/>
      <c r="V1545" s="630"/>
      <c r="W1545" s="630"/>
      <c r="X1545" s="627"/>
      <c r="Y1545" s="630"/>
      <c r="Z1545" s="630"/>
      <c r="AA1545" s="630"/>
      <c r="AB1545" s="630"/>
    </row>
    <row r="1546" spans="1:28" ht="15" hidden="1" x14ac:dyDescent="0.25">
      <c r="A1546" s="310" t="s">
        <v>17</v>
      </c>
      <c r="B1546" s="310" t="s">
        <v>111</v>
      </c>
      <c r="C1546" s="310" t="str">
        <f t="shared" si="124"/>
        <v>Patuakhali Dumki</v>
      </c>
      <c r="D1546" s="627"/>
      <c r="E1546" s="630"/>
      <c r="F1546" s="630"/>
      <c r="G1546" s="630"/>
      <c r="H1546" s="630"/>
      <c r="I1546" s="627"/>
      <c r="J1546" s="630"/>
      <c r="K1546" s="630"/>
      <c r="L1546" s="630"/>
      <c r="M1546" s="630"/>
      <c r="N1546" s="315"/>
      <c r="O1546" s="315"/>
      <c r="P1546" s="310" t="s">
        <v>17</v>
      </c>
      <c r="Q1546" s="310" t="s">
        <v>111</v>
      </c>
      <c r="R1546" s="310" t="str">
        <f t="shared" si="125"/>
        <v>Patuakhali Dumki</v>
      </c>
      <c r="S1546" s="627"/>
      <c r="T1546" s="630"/>
      <c r="U1546" s="630"/>
      <c r="V1546" s="630"/>
      <c r="W1546" s="630"/>
      <c r="X1546" s="627"/>
      <c r="Y1546" s="630"/>
      <c r="Z1546" s="630"/>
      <c r="AA1546" s="630"/>
      <c r="AB1546" s="630"/>
    </row>
    <row r="1547" spans="1:28" ht="15" hidden="1" x14ac:dyDescent="0.25">
      <c r="A1547" s="310" t="s">
        <v>17</v>
      </c>
      <c r="B1547" s="310" t="s">
        <v>112</v>
      </c>
      <c r="C1547" s="310" t="str">
        <f t="shared" si="124"/>
        <v>Patuakhali Galachipa</v>
      </c>
      <c r="D1547" s="627"/>
      <c r="E1547" s="630"/>
      <c r="F1547" s="630"/>
      <c r="G1547" s="630"/>
      <c r="H1547" s="630"/>
      <c r="I1547" s="627"/>
      <c r="J1547" s="630"/>
      <c r="K1547" s="630"/>
      <c r="L1547" s="630"/>
      <c r="M1547" s="630"/>
      <c r="N1547" s="315"/>
      <c r="O1547" s="315"/>
      <c r="P1547" s="310" t="s">
        <v>17</v>
      </c>
      <c r="Q1547" s="310" t="s">
        <v>112</v>
      </c>
      <c r="R1547" s="310" t="str">
        <f t="shared" si="125"/>
        <v>Patuakhali Galachipa</v>
      </c>
      <c r="S1547" s="627"/>
      <c r="T1547" s="630"/>
      <c r="U1547" s="630"/>
      <c r="V1547" s="630"/>
      <c r="W1547" s="630"/>
      <c r="X1547" s="627"/>
      <c r="Y1547" s="630"/>
      <c r="Z1547" s="630"/>
      <c r="AA1547" s="630"/>
      <c r="AB1547" s="630"/>
    </row>
    <row r="1548" spans="1:28" ht="15" hidden="1" x14ac:dyDescent="0.25">
      <c r="A1548" s="310" t="s">
        <v>17</v>
      </c>
      <c r="B1548" s="310" t="s">
        <v>113</v>
      </c>
      <c r="C1548" s="310" t="str">
        <f t="shared" si="124"/>
        <v>Patuakhali Kalapara</v>
      </c>
      <c r="D1548" s="627"/>
      <c r="E1548" s="630"/>
      <c r="F1548" s="630"/>
      <c r="G1548" s="630"/>
      <c r="H1548" s="630"/>
      <c r="I1548" s="627"/>
      <c r="J1548" s="630"/>
      <c r="K1548" s="630"/>
      <c r="L1548" s="630"/>
      <c r="M1548" s="630"/>
      <c r="N1548" s="315"/>
      <c r="O1548" s="315"/>
      <c r="P1548" s="310" t="s">
        <v>17</v>
      </c>
      <c r="Q1548" s="310" t="s">
        <v>113</v>
      </c>
      <c r="R1548" s="310" t="str">
        <f t="shared" si="125"/>
        <v>Patuakhali Kalapara</v>
      </c>
      <c r="S1548" s="627"/>
      <c r="T1548" s="630"/>
      <c r="U1548" s="630"/>
      <c r="V1548" s="630"/>
      <c r="W1548" s="630"/>
      <c r="X1548" s="627"/>
      <c r="Y1548" s="630"/>
      <c r="Z1548" s="630"/>
      <c r="AA1548" s="630"/>
      <c r="AB1548" s="630"/>
    </row>
    <row r="1549" spans="1:28" ht="15" hidden="1" x14ac:dyDescent="0.25">
      <c r="A1549" s="310" t="s">
        <v>17</v>
      </c>
      <c r="B1549" s="310" t="s">
        <v>114</v>
      </c>
      <c r="C1549" s="310" t="str">
        <f t="shared" si="124"/>
        <v>Patuakhali Mirzaganj</v>
      </c>
      <c r="D1549" s="627"/>
      <c r="E1549" s="630"/>
      <c r="F1549" s="630"/>
      <c r="G1549" s="630"/>
      <c r="H1549" s="630"/>
      <c r="I1549" s="627"/>
      <c r="J1549" s="630"/>
      <c r="K1549" s="630"/>
      <c r="L1549" s="630"/>
      <c r="M1549" s="630"/>
      <c r="N1549" s="315"/>
      <c r="O1549" s="315"/>
      <c r="P1549" s="310" t="s">
        <v>17</v>
      </c>
      <c r="Q1549" s="310" t="s">
        <v>114</v>
      </c>
      <c r="R1549" s="310" t="str">
        <f t="shared" si="125"/>
        <v>Patuakhali Mirzaganj</v>
      </c>
      <c r="S1549" s="627"/>
      <c r="T1549" s="630"/>
      <c r="U1549" s="630"/>
      <c r="V1549" s="630"/>
      <c r="W1549" s="630"/>
      <c r="X1549" s="627"/>
      <c r="Y1549" s="630"/>
      <c r="Z1549" s="630"/>
      <c r="AA1549" s="630"/>
      <c r="AB1549" s="630"/>
    </row>
    <row r="1550" spans="1:28" ht="15" hidden="1" x14ac:dyDescent="0.25">
      <c r="A1550" s="310" t="s">
        <v>17</v>
      </c>
      <c r="B1550" t="s">
        <v>115</v>
      </c>
      <c r="C1550" s="310" t="str">
        <f t="shared" si="124"/>
        <v>Patuakhali Patuakhali Sadar</v>
      </c>
      <c r="D1550" s="627"/>
      <c r="E1550" s="630"/>
      <c r="F1550" s="630"/>
      <c r="G1550" s="630"/>
      <c r="H1550" s="630"/>
      <c r="I1550" s="627"/>
      <c r="J1550" s="630"/>
      <c r="K1550" s="630"/>
      <c r="L1550" s="630"/>
      <c r="M1550" s="630"/>
      <c r="N1550" s="315"/>
      <c r="O1550" s="315"/>
      <c r="P1550" s="310" t="s">
        <v>17</v>
      </c>
      <c r="Q1550" t="s">
        <v>115</v>
      </c>
      <c r="R1550" s="310" t="str">
        <f t="shared" si="125"/>
        <v>Patuakhali Patuakhali Sadar</v>
      </c>
      <c r="S1550" s="627"/>
      <c r="T1550" s="630"/>
      <c r="U1550" s="630"/>
      <c r="V1550" s="630"/>
      <c r="W1550" s="630"/>
      <c r="X1550" s="627"/>
      <c r="Y1550" s="630"/>
      <c r="Z1550" s="630"/>
      <c r="AA1550" s="630"/>
      <c r="AB1550" s="630"/>
    </row>
    <row r="1551" spans="1:28" ht="15" hidden="1" x14ac:dyDescent="0.25">
      <c r="A1551" s="310" t="s">
        <v>17</v>
      </c>
      <c r="B1551" s="311" t="s">
        <v>88</v>
      </c>
      <c r="C1551" s="310" t="str">
        <f t="shared" si="124"/>
        <v>Patuakhali Prison</v>
      </c>
      <c r="D1551" s="627"/>
      <c r="E1551" s="630"/>
      <c r="F1551" s="630"/>
      <c r="G1551" s="630"/>
      <c r="H1551" s="630"/>
      <c r="I1551" s="627"/>
      <c r="J1551" s="630"/>
      <c r="K1551" s="630"/>
      <c r="L1551" s="630"/>
      <c r="M1551" s="630"/>
      <c r="N1551" s="315"/>
      <c r="O1551" s="315"/>
      <c r="P1551" s="310" t="s">
        <v>17</v>
      </c>
      <c r="Q1551" s="311" t="s">
        <v>88</v>
      </c>
      <c r="R1551" s="310" t="str">
        <f t="shared" si="125"/>
        <v>Patuakhali Prison</v>
      </c>
      <c r="S1551" s="627"/>
      <c r="T1551" s="630"/>
      <c r="U1551" s="630"/>
      <c r="V1551" s="630"/>
      <c r="W1551" s="630"/>
      <c r="X1551" s="627"/>
      <c r="Y1551" s="630"/>
      <c r="Z1551" s="630"/>
      <c r="AA1551" s="630"/>
      <c r="AB1551" s="630"/>
    </row>
    <row r="1552" spans="1:28" ht="15" hidden="1" x14ac:dyDescent="0.25">
      <c r="A1552" s="310" t="s">
        <v>20</v>
      </c>
      <c r="B1552" s="310" t="s">
        <v>116</v>
      </c>
      <c r="C1552" s="310" t="str">
        <f t="shared" si="124"/>
        <v>Pirojpur Bhandaria</v>
      </c>
      <c r="D1552" s="627"/>
      <c r="E1552" s="630"/>
      <c r="F1552" s="630"/>
      <c r="G1552" s="630"/>
      <c r="H1552" s="630"/>
      <c r="I1552" s="627"/>
      <c r="J1552" s="630"/>
      <c r="K1552" s="630"/>
      <c r="L1552" s="630"/>
      <c r="M1552" s="630"/>
      <c r="N1552" s="315"/>
      <c r="O1552" s="315"/>
      <c r="P1552" s="310" t="s">
        <v>20</v>
      </c>
      <c r="Q1552" s="310" t="s">
        <v>116</v>
      </c>
      <c r="R1552" s="310" t="str">
        <f t="shared" si="125"/>
        <v>Pirojpur Bhandaria</v>
      </c>
      <c r="S1552" s="627"/>
      <c r="T1552" s="630"/>
      <c r="U1552" s="630"/>
      <c r="V1552" s="630"/>
      <c r="W1552" s="630"/>
      <c r="X1552" s="627"/>
      <c r="Y1552" s="630"/>
      <c r="Z1552" s="630"/>
      <c r="AA1552" s="630"/>
      <c r="AB1552" s="630"/>
    </row>
    <row r="1553" spans="1:28" ht="15" hidden="1" x14ac:dyDescent="0.25">
      <c r="A1553" s="310" t="s">
        <v>20</v>
      </c>
      <c r="B1553" s="311" t="s">
        <v>976</v>
      </c>
      <c r="C1553" s="310" t="str">
        <f t="shared" si="124"/>
        <v>Pirojpur DOTs Corner</v>
      </c>
      <c r="D1553" s="627"/>
      <c r="E1553" s="630"/>
      <c r="F1553" s="630"/>
      <c r="G1553" s="630"/>
      <c r="H1553" s="630"/>
      <c r="I1553" s="627"/>
      <c r="J1553" s="630"/>
      <c r="K1553" s="630"/>
      <c r="L1553" s="630"/>
      <c r="M1553" s="630"/>
      <c r="N1553" s="315"/>
      <c r="O1553" s="315"/>
      <c r="P1553" s="310" t="s">
        <v>20</v>
      </c>
      <c r="Q1553" s="311" t="s">
        <v>976</v>
      </c>
      <c r="R1553" s="310" t="str">
        <f t="shared" si="125"/>
        <v>Pirojpur DOTs Corner</v>
      </c>
      <c r="S1553" s="627"/>
      <c r="T1553" s="630"/>
      <c r="U1553" s="630"/>
      <c r="V1553" s="630"/>
      <c r="W1553" s="630"/>
      <c r="X1553" s="627"/>
      <c r="Y1553" s="630"/>
      <c r="Z1553" s="630"/>
      <c r="AA1553" s="630"/>
      <c r="AB1553" s="630"/>
    </row>
    <row r="1554" spans="1:28" ht="15" hidden="1" x14ac:dyDescent="0.25">
      <c r="A1554" s="310" t="s">
        <v>20</v>
      </c>
      <c r="B1554" s="310" t="s">
        <v>117</v>
      </c>
      <c r="C1554" s="310" t="str">
        <f t="shared" si="124"/>
        <v>Pirojpur Kawkhali</v>
      </c>
      <c r="D1554" s="627"/>
      <c r="E1554" s="630"/>
      <c r="F1554" s="630"/>
      <c r="G1554" s="630"/>
      <c r="H1554" s="630"/>
      <c r="I1554" s="627"/>
      <c r="J1554" s="630"/>
      <c r="K1554" s="630"/>
      <c r="L1554" s="630"/>
      <c r="M1554" s="630"/>
      <c r="N1554" s="315"/>
      <c r="O1554" s="315"/>
      <c r="P1554" s="310" t="s">
        <v>20</v>
      </c>
      <c r="Q1554" s="310" t="s">
        <v>117</v>
      </c>
      <c r="R1554" s="310" t="str">
        <f t="shared" si="125"/>
        <v>Pirojpur Kawkhali</v>
      </c>
      <c r="S1554" s="627"/>
      <c r="T1554" s="630"/>
      <c r="U1554" s="630"/>
      <c r="V1554" s="630"/>
      <c r="W1554" s="630"/>
      <c r="X1554" s="627"/>
      <c r="Y1554" s="630"/>
      <c r="Z1554" s="630"/>
      <c r="AA1554" s="630"/>
      <c r="AB1554" s="630"/>
    </row>
    <row r="1555" spans="1:28" ht="15" hidden="1" x14ac:dyDescent="0.25">
      <c r="A1555" s="310" t="s">
        <v>20</v>
      </c>
      <c r="B1555" s="310" t="s">
        <v>118</v>
      </c>
      <c r="C1555" s="310" t="str">
        <f t="shared" si="124"/>
        <v>Pirojpur Matbaria</v>
      </c>
      <c r="D1555" s="627"/>
      <c r="E1555" s="630"/>
      <c r="F1555" s="630"/>
      <c r="G1555" s="630"/>
      <c r="H1555" s="630"/>
      <c r="I1555" s="627"/>
      <c r="J1555" s="630"/>
      <c r="K1555" s="630"/>
      <c r="L1555" s="630"/>
      <c r="M1555" s="630"/>
      <c r="N1555" s="315"/>
      <c r="O1555" s="315"/>
      <c r="P1555" s="310" t="s">
        <v>20</v>
      </c>
      <c r="Q1555" s="310" t="s">
        <v>118</v>
      </c>
      <c r="R1555" s="310" t="str">
        <f t="shared" si="125"/>
        <v>Pirojpur Matbaria</v>
      </c>
      <c r="S1555" s="627"/>
      <c r="T1555" s="630"/>
      <c r="U1555" s="630"/>
      <c r="V1555" s="630"/>
      <c r="W1555" s="630"/>
      <c r="X1555" s="627"/>
      <c r="Y1555" s="630"/>
      <c r="Z1555" s="630"/>
      <c r="AA1555" s="630"/>
      <c r="AB1555" s="630"/>
    </row>
    <row r="1556" spans="1:28" ht="15" hidden="1" x14ac:dyDescent="0.25">
      <c r="A1556" s="310" t="s">
        <v>20</v>
      </c>
      <c r="B1556" s="310" t="s">
        <v>119</v>
      </c>
      <c r="C1556" s="310" t="str">
        <f t="shared" si="124"/>
        <v>Pirojpur Nazirpur</v>
      </c>
      <c r="D1556" s="627"/>
      <c r="E1556" s="630"/>
      <c r="F1556" s="630"/>
      <c r="G1556" s="630"/>
      <c r="H1556" s="630"/>
      <c r="I1556" s="627"/>
      <c r="J1556" s="630"/>
      <c r="K1556" s="630"/>
      <c r="L1556" s="630"/>
      <c r="M1556" s="630"/>
      <c r="N1556" s="315"/>
      <c r="O1556" s="315"/>
      <c r="P1556" s="310" t="s">
        <v>20</v>
      </c>
      <c r="Q1556" s="310" t="s">
        <v>119</v>
      </c>
      <c r="R1556" s="310" t="str">
        <f t="shared" si="125"/>
        <v>Pirojpur Nazirpur</v>
      </c>
      <c r="S1556" s="627"/>
      <c r="T1556" s="630"/>
      <c r="U1556" s="630"/>
      <c r="V1556" s="630"/>
      <c r="W1556" s="630"/>
      <c r="X1556" s="627"/>
      <c r="Y1556" s="630"/>
      <c r="Z1556" s="630"/>
      <c r="AA1556" s="630"/>
      <c r="AB1556" s="630"/>
    </row>
    <row r="1557" spans="1:28" ht="15" hidden="1" x14ac:dyDescent="0.25">
      <c r="A1557" s="310" t="s">
        <v>20</v>
      </c>
      <c r="B1557" s="310" t="s">
        <v>121</v>
      </c>
      <c r="C1557" s="310" t="str">
        <f t="shared" si="124"/>
        <v>Pirojpur Nesarabad</v>
      </c>
      <c r="D1557" s="627"/>
      <c r="E1557" s="630"/>
      <c r="F1557" s="630"/>
      <c r="G1557" s="630"/>
      <c r="H1557" s="630"/>
      <c r="I1557" s="627"/>
      <c r="J1557" s="630"/>
      <c r="K1557" s="630"/>
      <c r="L1557" s="630"/>
      <c r="M1557" s="630"/>
      <c r="N1557" s="315"/>
      <c r="O1557" s="315"/>
      <c r="P1557" s="310" t="s">
        <v>20</v>
      </c>
      <c r="Q1557" s="310" t="s">
        <v>121</v>
      </c>
      <c r="R1557" s="310" t="str">
        <f t="shared" si="125"/>
        <v>Pirojpur Nesarabad</v>
      </c>
      <c r="S1557" s="627"/>
      <c r="T1557" s="630"/>
      <c r="U1557" s="630"/>
      <c r="V1557" s="630"/>
      <c r="W1557" s="630"/>
      <c r="X1557" s="627"/>
      <c r="Y1557" s="630"/>
      <c r="Z1557" s="630"/>
      <c r="AA1557" s="630"/>
      <c r="AB1557" s="630"/>
    </row>
    <row r="1558" spans="1:28" ht="15" hidden="1" x14ac:dyDescent="0.25">
      <c r="A1558" s="310" t="s">
        <v>20</v>
      </c>
      <c r="B1558" t="s">
        <v>122</v>
      </c>
      <c r="C1558" s="310" t="str">
        <f t="shared" si="124"/>
        <v>Pirojpur Pirojpur Sadar</v>
      </c>
      <c r="D1558" s="627"/>
      <c r="E1558" s="630"/>
      <c r="F1558" s="630"/>
      <c r="G1558" s="630"/>
      <c r="H1558" s="630"/>
      <c r="I1558" s="627"/>
      <c r="J1558" s="630"/>
      <c r="K1558" s="630"/>
      <c r="L1558" s="630"/>
      <c r="M1558" s="630"/>
      <c r="N1558" s="315"/>
      <c r="O1558" s="315"/>
      <c r="P1558" s="310" t="s">
        <v>20</v>
      </c>
      <c r="Q1558" t="s">
        <v>122</v>
      </c>
      <c r="R1558" s="310" t="str">
        <f t="shared" si="125"/>
        <v>Pirojpur Pirojpur Sadar</v>
      </c>
      <c r="S1558" s="627"/>
      <c r="T1558" s="630"/>
      <c r="U1558" s="630"/>
      <c r="V1558" s="630"/>
      <c r="W1558" s="630"/>
      <c r="X1558" s="627"/>
      <c r="Y1558" s="630"/>
      <c r="Z1558" s="630"/>
      <c r="AA1558" s="630"/>
      <c r="AB1558" s="630"/>
    </row>
    <row r="1559" spans="1:28" ht="15" hidden="1" x14ac:dyDescent="0.25">
      <c r="A1559" s="310" t="s">
        <v>20</v>
      </c>
      <c r="B1559" s="311" t="s">
        <v>88</v>
      </c>
      <c r="C1559" s="310" t="str">
        <f t="shared" si="124"/>
        <v>Pirojpur Prison</v>
      </c>
      <c r="D1559" s="627"/>
      <c r="E1559" s="630"/>
      <c r="F1559" s="630"/>
      <c r="G1559" s="630"/>
      <c r="H1559" s="630"/>
      <c r="I1559" s="627"/>
      <c r="J1559" s="630"/>
      <c r="K1559" s="630"/>
      <c r="L1559" s="630"/>
      <c r="M1559" s="630"/>
      <c r="N1559" s="315"/>
      <c r="O1559" s="315"/>
      <c r="P1559" s="310" t="s">
        <v>20</v>
      </c>
      <c r="Q1559" s="311" t="s">
        <v>88</v>
      </c>
      <c r="R1559" s="310" t="str">
        <f t="shared" si="125"/>
        <v>Pirojpur Prison</v>
      </c>
      <c r="S1559" s="627"/>
      <c r="T1559" s="630"/>
      <c r="U1559" s="630"/>
      <c r="V1559" s="630"/>
      <c r="W1559" s="630"/>
      <c r="X1559" s="627"/>
      <c r="Y1559" s="630"/>
      <c r="Z1559" s="630"/>
      <c r="AA1559" s="630"/>
      <c r="AB1559" s="630"/>
    </row>
    <row r="1560" spans="1:28" ht="15" hidden="1" x14ac:dyDescent="0.25">
      <c r="A1560" s="310" t="s">
        <v>20</v>
      </c>
      <c r="B1560" s="385" t="s">
        <v>1212</v>
      </c>
      <c r="C1560" s="310" t="str">
        <f t="shared" si="124"/>
        <v>Pirojpur Indurkani</v>
      </c>
      <c r="D1560" s="627"/>
      <c r="E1560" s="630"/>
      <c r="F1560" s="630"/>
      <c r="G1560" s="630"/>
      <c r="H1560" s="630"/>
      <c r="I1560" s="627"/>
      <c r="J1560" s="630"/>
      <c r="K1560" s="630"/>
      <c r="L1560" s="630"/>
      <c r="M1560" s="630"/>
      <c r="N1560" s="315"/>
      <c r="O1560" s="315"/>
      <c r="P1560" s="310" t="s">
        <v>20</v>
      </c>
      <c r="Q1560" s="385" t="s">
        <v>1212</v>
      </c>
      <c r="R1560" s="310" t="str">
        <f t="shared" si="125"/>
        <v>Pirojpur Indurkani</v>
      </c>
      <c r="S1560" s="627"/>
      <c r="T1560" s="630"/>
      <c r="U1560" s="630"/>
      <c r="V1560" s="630"/>
      <c r="W1560" s="630"/>
      <c r="X1560" s="627"/>
      <c r="Y1560" s="630"/>
      <c r="Z1560" s="630"/>
      <c r="AA1560" s="630"/>
      <c r="AB1560" s="630"/>
    </row>
    <row r="1561" spans="1:28" ht="15" hidden="1" x14ac:dyDescent="0.25">
      <c r="A1561" s="310" t="s">
        <v>23</v>
      </c>
      <c r="B1561" s="310" t="s">
        <v>123</v>
      </c>
      <c r="C1561" s="310" t="str">
        <f t="shared" si="124"/>
        <v>Bandarban Alikadam</v>
      </c>
      <c r="D1561" s="627"/>
      <c r="E1561" s="633"/>
      <c r="F1561" s="633"/>
      <c r="G1561" s="633"/>
      <c r="H1561" s="633"/>
      <c r="I1561" s="627"/>
      <c r="J1561" s="633"/>
      <c r="K1561" s="633"/>
      <c r="L1561" s="633"/>
      <c r="M1561" s="633"/>
      <c r="N1561" s="319"/>
      <c r="O1561" s="319"/>
      <c r="P1561" s="310" t="s">
        <v>23</v>
      </c>
      <c r="Q1561" s="310" t="s">
        <v>123</v>
      </c>
      <c r="R1561" s="310" t="str">
        <f t="shared" si="125"/>
        <v>Bandarban Alikadam</v>
      </c>
      <c r="S1561" s="627"/>
      <c r="T1561" s="633"/>
      <c r="U1561" s="633"/>
      <c r="V1561" s="633"/>
      <c r="W1561" s="633"/>
      <c r="X1561" s="627"/>
      <c r="Y1561" s="633"/>
      <c r="Z1561" s="633"/>
      <c r="AA1561" s="633"/>
      <c r="AB1561" s="633"/>
    </row>
    <row r="1562" spans="1:28" ht="15" hidden="1" x14ac:dyDescent="0.25">
      <c r="A1562" s="320" t="s">
        <v>23</v>
      </c>
      <c r="B1562" s="310" t="s">
        <v>977</v>
      </c>
      <c r="C1562" s="310" t="str">
        <f t="shared" si="124"/>
        <v>Bandarban Bandarban DOTs Corner</v>
      </c>
      <c r="D1562" s="627"/>
      <c r="E1562" s="633"/>
      <c r="F1562" s="633"/>
      <c r="G1562" s="633"/>
      <c r="H1562" s="633"/>
      <c r="I1562" s="627"/>
      <c r="J1562" s="633"/>
      <c r="K1562" s="633"/>
      <c r="L1562" s="633"/>
      <c r="M1562" s="633"/>
      <c r="N1562" s="319"/>
      <c r="O1562" s="319"/>
      <c r="P1562" s="320" t="s">
        <v>23</v>
      </c>
      <c r="Q1562" s="310" t="s">
        <v>977</v>
      </c>
      <c r="R1562" s="310" t="str">
        <f t="shared" si="125"/>
        <v>Bandarban Bandarban DOTs Corner</v>
      </c>
      <c r="S1562" s="627"/>
      <c r="T1562" s="633"/>
      <c r="U1562" s="633"/>
      <c r="V1562" s="633"/>
      <c r="W1562" s="633"/>
      <c r="X1562" s="627"/>
      <c r="Y1562" s="633"/>
      <c r="Z1562" s="633"/>
      <c r="AA1562" s="633"/>
      <c r="AB1562" s="633"/>
    </row>
    <row r="1563" spans="1:28" ht="15" hidden="1" x14ac:dyDescent="0.25">
      <c r="A1563" s="320" t="s">
        <v>23</v>
      </c>
      <c r="B1563" t="s">
        <v>124</v>
      </c>
      <c r="C1563" s="310" t="str">
        <f t="shared" si="124"/>
        <v>Bandarban Bandarban Sadar</v>
      </c>
      <c r="D1563" s="627"/>
      <c r="E1563" s="633"/>
      <c r="F1563" s="633"/>
      <c r="G1563" s="633"/>
      <c r="H1563" s="633"/>
      <c r="I1563" s="627"/>
      <c r="J1563" s="633"/>
      <c r="K1563" s="633"/>
      <c r="L1563" s="633"/>
      <c r="M1563" s="633"/>
      <c r="N1563" s="319"/>
      <c r="O1563" s="319"/>
      <c r="P1563" s="320" t="s">
        <v>23</v>
      </c>
      <c r="Q1563" t="s">
        <v>124</v>
      </c>
      <c r="R1563" s="310" t="str">
        <f t="shared" si="125"/>
        <v>Bandarban Bandarban Sadar</v>
      </c>
      <c r="S1563" s="627"/>
      <c r="T1563" s="633"/>
      <c r="U1563" s="633"/>
      <c r="V1563" s="633"/>
      <c r="W1563" s="633"/>
      <c r="X1563" s="627"/>
      <c r="Y1563" s="633"/>
      <c r="Z1563" s="633"/>
      <c r="AA1563" s="633"/>
      <c r="AB1563" s="633"/>
    </row>
    <row r="1564" spans="1:28" ht="15" hidden="1" x14ac:dyDescent="0.25">
      <c r="A1564" s="320" t="s">
        <v>23</v>
      </c>
      <c r="B1564" s="310" t="s">
        <v>125</v>
      </c>
      <c r="C1564" s="310" t="str">
        <f t="shared" si="124"/>
        <v>Bandarban Lama</v>
      </c>
      <c r="D1564" s="627"/>
      <c r="E1564" s="633"/>
      <c r="F1564" s="633"/>
      <c r="G1564" s="633"/>
      <c r="H1564" s="633"/>
      <c r="I1564" s="627"/>
      <c r="J1564" s="633"/>
      <c r="K1564" s="633"/>
      <c r="L1564" s="633"/>
      <c r="M1564" s="633"/>
      <c r="N1564" s="319"/>
      <c r="O1564" s="319"/>
      <c r="P1564" s="320" t="s">
        <v>23</v>
      </c>
      <c r="Q1564" s="310" t="s">
        <v>125</v>
      </c>
      <c r="R1564" s="310" t="str">
        <f t="shared" si="125"/>
        <v>Bandarban Lama</v>
      </c>
      <c r="S1564" s="627"/>
      <c r="T1564" s="633"/>
      <c r="U1564" s="633"/>
      <c r="V1564" s="633"/>
      <c r="W1564" s="633"/>
      <c r="X1564" s="627"/>
      <c r="Y1564" s="633"/>
      <c r="Z1564" s="633"/>
      <c r="AA1564" s="633"/>
      <c r="AB1564" s="633"/>
    </row>
    <row r="1565" spans="1:28" ht="15" hidden="1" x14ac:dyDescent="0.25">
      <c r="A1565" s="310" t="s">
        <v>23</v>
      </c>
      <c r="B1565" s="310" t="s">
        <v>126</v>
      </c>
      <c r="C1565" s="310" t="str">
        <f t="shared" si="124"/>
        <v>Bandarban Nakhyangchari</v>
      </c>
      <c r="D1565" s="627"/>
      <c r="E1565" s="633"/>
      <c r="F1565" s="633"/>
      <c r="G1565" s="633"/>
      <c r="H1565" s="633"/>
      <c r="I1565" s="627"/>
      <c r="J1565" s="633"/>
      <c r="K1565" s="633"/>
      <c r="L1565" s="633"/>
      <c r="M1565" s="633"/>
      <c r="N1565" s="319"/>
      <c r="O1565" s="319"/>
      <c r="P1565" s="310" t="s">
        <v>23</v>
      </c>
      <c r="Q1565" s="310" t="s">
        <v>126</v>
      </c>
      <c r="R1565" s="310" t="str">
        <f t="shared" si="125"/>
        <v>Bandarban Nakhyangchari</v>
      </c>
      <c r="S1565" s="627"/>
      <c r="T1565" s="633"/>
      <c r="U1565" s="633"/>
      <c r="V1565" s="633"/>
      <c r="W1565" s="633"/>
      <c r="X1565" s="627"/>
      <c r="Y1565" s="633"/>
      <c r="Z1565" s="633"/>
      <c r="AA1565" s="633"/>
      <c r="AB1565" s="633"/>
    </row>
    <row r="1566" spans="1:28" ht="15" hidden="1" x14ac:dyDescent="0.25">
      <c r="A1566" s="310" t="s">
        <v>23</v>
      </c>
      <c r="B1566" s="311" t="s">
        <v>88</v>
      </c>
      <c r="C1566" s="310" t="str">
        <f t="shared" si="124"/>
        <v>Bandarban Prison</v>
      </c>
      <c r="D1566" s="627"/>
      <c r="E1566" s="633"/>
      <c r="F1566" s="633"/>
      <c r="G1566" s="633"/>
      <c r="H1566" s="633"/>
      <c r="I1566" s="627"/>
      <c r="J1566" s="633"/>
      <c r="K1566" s="633"/>
      <c r="L1566" s="633"/>
      <c r="M1566" s="633"/>
      <c r="N1566" s="319"/>
      <c r="O1566" s="319"/>
      <c r="P1566" s="310" t="s">
        <v>23</v>
      </c>
      <c r="Q1566" s="311" t="s">
        <v>88</v>
      </c>
      <c r="R1566" s="310" t="str">
        <f t="shared" si="125"/>
        <v>Bandarban Prison</v>
      </c>
      <c r="S1566" s="627"/>
      <c r="T1566" s="633"/>
      <c r="U1566" s="633"/>
      <c r="V1566" s="633"/>
      <c r="W1566" s="633"/>
      <c r="X1566" s="627"/>
      <c r="Y1566" s="633"/>
      <c r="Z1566" s="633"/>
      <c r="AA1566" s="633"/>
      <c r="AB1566" s="633"/>
    </row>
    <row r="1567" spans="1:28" ht="15" hidden="1" x14ac:dyDescent="0.25">
      <c r="A1567" s="310" t="s">
        <v>23</v>
      </c>
      <c r="B1567" s="310" t="s">
        <v>127</v>
      </c>
      <c r="C1567" s="310" t="str">
        <f t="shared" si="124"/>
        <v>Bandarban Rowangachari</v>
      </c>
      <c r="D1567" s="627"/>
      <c r="E1567" s="633"/>
      <c r="F1567" s="633"/>
      <c r="G1567" s="633"/>
      <c r="H1567" s="633"/>
      <c r="I1567" s="627"/>
      <c r="J1567" s="633"/>
      <c r="K1567" s="633"/>
      <c r="L1567" s="633"/>
      <c r="M1567" s="633"/>
      <c r="N1567" s="319"/>
      <c r="O1567" s="319"/>
      <c r="P1567" s="310" t="s">
        <v>23</v>
      </c>
      <c r="Q1567" s="310" t="s">
        <v>127</v>
      </c>
      <c r="R1567" s="310" t="str">
        <f t="shared" si="125"/>
        <v>Bandarban Rowangachari</v>
      </c>
      <c r="S1567" s="627"/>
      <c r="T1567" s="633"/>
      <c r="U1567" s="633"/>
      <c r="V1567" s="633"/>
      <c r="W1567" s="633"/>
      <c r="X1567" s="627"/>
      <c r="Y1567" s="633"/>
      <c r="Z1567" s="633"/>
      <c r="AA1567" s="633"/>
      <c r="AB1567" s="633"/>
    </row>
    <row r="1568" spans="1:28" ht="15" hidden="1" x14ac:dyDescent="0.25">
      <c r="A1568" s="310" t="s">
        <v>23</v>
      </c>
      <c r="B1568" s="310" t="s">
        <v>128</v>
      </c>
      <c r="C1568" s="310" t="str">
        <f t="shared" si="124"/>
        <v>Bandarban Ruma</v>
      </c>
      <c r="D1568" s="627"/>
      <c r="E1568" s="633"/>
      <c r="F1568" s="633"/>
      <c r="G1568" s="633"/>
      <c r="H1568" s="633"/>
      <c r="I1568" s="627"/>
      <c r="J1568" s="633"/>
      <c r="K1568" s="633"/>
      <c r="L1568" s="633"/>
      <c r="M1568" s="633"/>
      <c r="N1568" s="319"/>
      <c r="O1568" s="319"/>
      <c r="P1568" s="310" t="s">
        <v>23</v>
      </c>
      <c r="Q1568" s="310" t="s">
        <v>128</v>
      </c>
      <c r="R1568" s="310" t="str">
        <f t="shared" si="125"/>
        <v>Bandarban Ruma</v>
      </c>
      <c r="S1568" s="627"/>
      <c r="T1568" s="633"/>
      <c r="U1568" s="633"/>
      <c r="V1568" s="633"/>
      <c r="W1568" s="633"/>
      <c r="X1568" s="627"/>
      <c r="Y1568" s="633"/>
      <c r="Z1568" s="633"/>
      <c r="AA1568" s="633"/>
      <c r="AB1568" s="633"/>
    </row>
    <row r="1569" spans="1:28" ht="15" hidden="1" x14ac:dyDescent="0.25">
      <c r="A1569" s="310" t="s">
        <v>23</v>
      </c>
      <c r="B1569" s="310" t="s">
        <v>129</v>
      </c>
      <c r="C1569" s="310" t="str">
        <f t="shared" si="124"/>
        <v>Bandarban Tanchi</v>
      </c>
      <c r="D1569" s="627"/>
      <c r="E1569" s="633"/>
      <c r="F1569" s="633"/>
      <c r="G1569" s="633"/>
      <c r="H1569" s="633"/>
      <c r="I1569" s="627"/>
      <c r="J1569" s="633"/>
      <c r="K1569" s="633"/>
      <c r="L1569" s="633"/>
      <c r="M1569" s="633"/>
      <c r="N1569" s="319"/>
      <c r="O1569" s="319"/>
      <c r="P1569" s="310" t="s">
        <v>23</v>
      </c>
      <c r="Q1569" s="310" t="s">
        <v>129</v>
      </c>
      <c r="R1569" s="310" t="str">
        <f t="shared" si="125"/>
        <v>Bandarban Tanchi</v>
      </c>
      <c r="S1569" s="627"/>
      <c r="T1569" s="633"/>
      <c r="U1569" s="633"/>
      <c r="V1569" s="633"/>
      <c r="W1569" s="633"/>
      <c r="X1569" s="627"/>
      <c r="Y1569" s="633"/>
      <c r="Z1569" s="633"/>
      <c r="AA1569" s="633"/>
      <c r="AB1569" s="633"/>
    </row>
    <row r="1570" spans="1:28" ht="15" hidden="1" x14ac:dyDescent="0.25">
      <c r="A1570" s="310" t="s">
        <v>25</v>
      </c>
      <c r="B1570" s="310" t="s">
        <v>130</v>
      </c>
      <c r="C1570" s="310" t="str">
        <f t="shared" si="124"/>
        <v>Brahmanbaria Akhaura</v>
      </c>
      <c r="D1570" s="627"/>
      <c r="E1570" s="630"/>
      <c r="F1570" s="630"/>
      <c r="G1570" s="630"/>
      <c r="H1570" s="630"/>
      <c r="I1570" s="627"/>
      <c r="J1570" s="630"/>
      <c r="K1570" s="630"/>
      <c r="L1570" s="630"/>
      <c r="M1570" s="630"/>
      <c r="N1570" s="315"/>
      <c r="O1570" s="315"/>
      <c r="P1570" s="310" t="s">
        <v>25</v>
      </c>
      <c r="Q1570" s="310" t="s">
        <v>130</v>
      </c>
      <c r="R1570" s="310" t="str">
        <f t="shared" si="125"/>
        <v>Brahmanbaria Akhaura</v>
      </c>
      <c r="S1570" s="627"/>
      <c r="T1570" s="630"/>
      <c r="U1570" s="630"/>
      <c r="V1570" s="630"/>
      <c r="W1570" s="630"/>
      <c r="X1570" s="627"/>
      <c r="Y1570" s="630"/>
      <c r="Z1570" s="630"/>
      <c r="AA1570" s="630"/>
      <c r="AB1570" s="630"/>
    </row>
    <row r="1571" spans="1:28" ht="15" hidden="1" x14ac:dyDescent="0.25">
      <c r="A1571" s="310" t="s">
        <v>25</v>
      </c>
      <c r="B1571" s="385" t="s">
        <v>1046</v>
      </c>
      <c r="C1571" s="310" t="str">
        <f>A1571&amp;" "&amp;B1571</f>
        <v>Brahmanbaria Ashuganj</v>
      </c>
      <c r="D1571" s="627"/>
      <c r="E1571" s="630"/>
      <c r="F1571" s="630"/>
      <c r="G1571" s="630"/>
      <c r="H1571" s="630"/>
      <c r="I1571" s="627"/>
      <c r="J1571" s="630"/>
      <c r="K1571" s="630"/>
      <c r="L1571" s="630"/>
      <c r="M1571" s="630"/>
      <c r="N1571" s="315"/>
      <c r="O1571" s="315"/>
      <c r="P1571" s="310" t="s">
        <v>25</v>
      </c>
      <c r="Q1571" s="385" t="s">
        <v>1046</v>
      </c>
      <c r="R1571" s="310" t="str">
        <f>P1571&amp;" "&amp;Q1571</f>
        <v>Brahmanbaria Ashuganj</v>
      </c>
      <c r="S1571" s="627"/>
      <c r="T1571" s="630"/>
      <c r="U1571" s="630"/>
      <c r="V1571" s="630"/>
      <c r="W1571" s="630"/>
      <c r="X1571" s="627"/>
      <c r="Y1571" s="630"/>
      <c r="Z1571" s="630"/>
      <c r="AA1571" s="630"/>
      <c r="AB1571" s="630"/>
    </row>
    <row r="1572" spans="1:28" ht="15" hidden="1" x14ac:dyDescent="0.25">
      <c r="A1572" s="310" t="s">
        <v>25</v>
      </c>
      <c r="B1572" s="310" t="s">
        <v>131</v>
      </c>
      <c r="C1572" s="310" t="str">
        <f>A1572&amp;" "&amp;B1572</f>
        <v>Brahmanbaria Bancharampur</v>
      </c>
      <c r="D1572" s="627"/>
      <c r="E1572" s="630"/>
      <c r="F1572" s="630"/>
      <c r="G1572" s="630"/>
      <c r="H1572" s="630"/>
      <c r="I1572" s="627"/>
      <c r="J1572" s="630"/>
      <c r="K1572" s="630"/>
      <c r="L1572" s="630"/>
      <c r="M1572" s="630"/>
      <c r="N1572" s="315"/>
      <c r="O1572" s="315"/>
      <c r="P1572" s="310" t="s">
        <v>25</v>
      </c>
      <c r="Q1572" s="310" t="s">
        <v>131</v>
      </c>
      <c r="R1572" s="310" t="str">
        <f>P1572&amp;" "&amp;Q1572</f>
        <v>Brahmanbaria Bancharampur</v>
      </c>
      <c r="S1572" s="627"/>
      <c r="T1572" s="630"/>
      <c r="U1572" s="630"/>
      <c r="V1572" s="630"/>
      <c r="W1572" s="630"/>
      <c r="X1572" s="627"/>
      <c r="Y1572" s="630"/>
      <c r="Z1572" s="630"/>
      <c r="AA1572" s="630"/>
      <c r="AB1572" s="630"/>
    </row>
    <row r="1573" spans="1:28" ht="15" hidden="1" x14ac:dyDescent="0.25">
      <c r="A1573" s="310" t="s">
        <v>25</v>
      </c>
      <c r="B1573" s="310" t="s">
        <v>1200</v>
      </c>
      <c r="C1573" s="310" t="str">
        <f t="shared" si="124"/>
        <v>Brahmanbaria Bijoynagar</v>
      </c>
      <c r="D1573" s="627"/>
      <c r="E1573" s="630"/>
      <c r="F1573" s="630"/>
      <c r="G1573" s="630"/>
      <c r="H1573" s="630"/>
      <c r="I1573" s="627"/>
      <c r="J1573" s="630"/>
      <c r="K1573" s="630"/>
      <c r="L1573" s="630"/>
      <c r="M1573" s="630"/>
      <c r="N1573" s="315"/>
      <c r="O1573" s="315"/>
      <c r="P1573" s="310" t="s">
        <v>25</v>
      </c>
      <c r="Q1573" s="310" t="s">
        <v>1200</v>
      </c>
      <c r="R1573" s="310" t="str">
        <f t="shared" si="125"/>
        <v>Brahmanbaria Bijoynagar</v>
      </c>
      <c r="S1573" s="627"/>
      <c r="T1573" s="630"/>
      <c r="U1573" s="630"/>
      <c r="V1573" s="630"/>
      <c r="W1573" s="630"/>
      <c r="X1573" s="627"/>
      <c r="Y1573" s="630"/>
      <c r="Z1573" s="630"/>
      <c r="AA1573" s="630"/>
      <c r="AB1573" s="630"/>
    </row>
    <row r="1574" spans="1:28" ht="15" hidden="1" x14ac:dyDescent="0.25">
      <c r="A1574" s="310" t="s">
        <v>25</v>
      </c>
      <c r="B1574" s="321" t="s">
        <v>978</v>
      </c>
      <c r="C1574" s="310" t="str">
        <f t="shared" si="124"/>
        <v>Brahmanbaria Brahmanbaria DoTs Corner</v>
      </c>
      <c r="D1574" s="627"/>
      <c r="E1574" s="630"/>
      <c r="F1574" s="630"/>
      <c r="G1574" s="630"/>
      <c r="H1574" s="630"/>
      <c r="I1574" s="627"/>
      <c r="J1574" s="630"/>
      <c r="K1574" s="630"/>
      <c r="L1574" s="630"/>
      <c r="M1574" s="630"/>
      <c r="N1574" s="315"/>
      <c r="O1574" s="315"/>
      <c r="P1574" s="310" t="s">
        <v>25</v>
      </c>
      <c r="Q1574" s="321" t="s">
        <v>978</v>
      </c>
      <c r="R1574" s="310" t="str">
        <f t="shared" si="125"/>
        <v>Brahmanbaria Brahmanbaria DoTs Corner</v>
      </c>
      <c r="S1574" s="627"/>
      <c r="T1574" s="630"/>
      <c r="U1574" s="630"/>
      <c r="V1574" s="630"/>
      <c r="W1574" s="630"/>
      <c r="X1574" s="627"/>
      <c r="Y1574" s="630"/>
      <c r="Z1574" s="630"/>
      <c r="AA1574" s="630"/>
      <c r="AB1574" s="630"/>
    </row>
    <row r="1575" spans="1:28" ht="15" hidden="1" x14ac:dyDescent="0.25">
      <c r="A1575" s="310" t="s">
        <v>25</v>
      </c>
      <c r="B1575" t="s">
        <v>132</v>
      </c>
      <c r="C1575" s="310" t="str">
        <f t="shared" si="124"/>
        <v>Brahmanbaria Brahmanbaria Sadar</v>
      </c>
      <c r="D1575" s="627"/>
      <c r="E1575" s="630"/>
      <c r="F1575" s="630"/>
      <c r="G1575" s="630"/>
      <c r="H1575" s="630"/>
      <c r="I1575" s="627"/>
      <c r="J1575" s="630"/>
      <c r="K1575" s="630"/>
      <c r="L1575" s="630"/>
      <c r="M1575" s="630"/>
      <c r="N1575" s="315"/>
      <c r="O1575" s="315"/>
      <c r="P1575" s="310" t="s">
        <v>25</v>
      </c>
      <c r="Q1575" t="s">
        <v>132</v>
      </c>
      <c r="R1575" s="310" t="str">
        <f t="shared" si="125"/>
        <v>Brahmanbaria Brahmanbaria Sadar</v>
      </c>
      <c r="S1575" s="627"/>
      <c r="T1575" s="630"/>
      <c r="U1575" s="630"/>
      <c r="V1575" s="630"/>
      <c r="W1575" s="630"/>
      <c r="X1575" s="627"/>
      <c r="Y1575" s="630"/>
      <c r="Z1575" s="630"/>
      <c r="AA1575" s="630"/>
      <c r="AB1575" s="630"/>
    </row>
    <row r="1576" spans="1:28" ht="15" hidden="1" x14ac:dyDescent="0.25">
      <c r="A1576" s="310" t="s">
        <v>25</v>
      </c>
      <c r="B1576" s="310" t="s">
        <v>133</v>
      </c>
      <c r="C1576" s="310" t="str">
        <f t="shared" si="124"/>
        <v>Brahmanbaria Kashba</v>
      </c>
      <c r="D1576" s="627"/>
      <c r="E1576" s="630"/>
      <c r="F1576" s="630"/>
      <c r="G1576" s="630"/>
      <c r="H1576" s="630"/>
      <c r="I1576" s="627"/>
      <c r="J1576" s="630"/>
      <c r="K1576" s="630"/>
      <c r="L1576" s="630"/>
      <c r="M1576" s="630"/>
      <c r="N1576" s="315"/>
      <c r="O1576" s="315"/>
      <c r="P1576" s="310" t="s">
        <v>25</v>
      </c>
      <c r="Q1576" s="310" t="s">
        <v>133</v>
      </c>
      <c r="R1576" s="310" t="str">
        <f t="shared" si="125"/>
        <v>Brahmanbaria Kashba</v>
      </c>
      <c r="S1576" s="627"/>
      <c r="T1576" s="630"/>
      <c r="U1576" s="630"/>
      <c r="V1576" s="630"/>
      <c r="W1576" s="630"/>
      <c r="X1576" s="627"/>
      <c r="Y1576" s="630"/>
      <c r="Z1576" s="630"/>
      <c r="AA1576" s="630"/>
      <c r="AB1576" s="630"/>
    </row>
    <row r="1577" spans="1:28" ht="15" hidden="1" x14ac:dyDescent="0.25">
      <c r="A1577" s="310" t="s">
        <v>25</v>
      </c>
      <c r="B1577" s="310" t="s">
        <v>134</v>
      </c>
      <c r="C1577" s="310" t="str">
        <f t="shared" si="124"/>
        <v>Brahmanbaria Nabinagar</v>
      </c>
      <c r="D1577" s="627"/>
      <c r="E1577" s="630"/>
      <c r="F1577" s="630"/>
      <c r="G1577" s="630"/>
      <c r="H1577" s="630"/>
      <c r="I1577" s="627"/>
      <c r="J1577" s="630"/>
      <c r="K1577" s="630"/>
      <c r="L1577" s="630"/>
      <c r="M1577" s="630"/>
      <c r="N1577" s="315"/>
      <c r="O1577" s="315"/>
      <c r="P1577" s="310" t="s">
        <v>25</v>
      </c>
      <c r="Q1577" s="310" t="s">
        <v>134</v>
      </c>
      <c r="R1577" s="310" t="str">
        <f t="shared" si="125"/>
        <v>Brahmanbaria Nabinagar</v>
      </c>
      <c r="S1577" s="627"/>
      <c r="T1577" s="630"/>
      <c r="U1577" s="630"/>
      <c r="V1577" s="630"/>
      <c r="W1577" s="630"/>
      <c r="X1577" s="627"/>
      <c r="Y1577" s="630"/>
      <c r="Z1577" s="630"/>
      <c r="AA1577" s="630"/>
      <c r="AB1577" s="630"/>
    </row>
    <row r="1578" spans="1:28" ht="15" hidden="1" x14ac:dyDescent="0.25">
      <c r="A1578" s="310" t="s">
        <v>25</v>
      </c>
      <c r="B1578" s="310" t="s">
        <v>135</v>
      </c>
      <c r="C1578" s="310" t="str">
        <f t="shared" ref="C1578:C1645" si="126">A1578&amp;" "&amp;B1578</f>
        <v>Brahmanbaria Nasirnagar</v>
      </c>
      <c r="D1578" s="627"/>
      <c r="E1578" s="630"/>
      <c r="F1578" s="630"/>
      <c r="G1578" s="630"/>
      <c r="H1578" s="630"/>
      <c r="I1578" s="627"/>
      <c r="J1578" s="630"/>
      <c r="K1578" s="630"/>
      <c r="L1578" s="630"/>
      <c r="M1578" s="630"/>
      <c r="N1578" s="315"/>
      <c r="O1578" s="315"/>
      <c r="P1578" s="310" t="s">
        <v>25</v>
      </c>
      <c r="Q1578" s="310" t="s">
        <v>135</v>
      </c>
      <c r="R1578" s="310" t="str">
        <f t="shared" ref="R1578:R1645" si="127">P1578&amp;" "&amp;Q1578</f>
        <v>Brahmanbaria Nasirnagar</v>
      </c>
      <c r="S1578" s="627"/>
      <c r="T1578" s="630"/>
      <c r="U1578" s="630"/>
      <c r="V1578" s="630"/>
      <c r="W1578" s="630"/>
      <c r="X1578" s="627"/>
      <c r="Y1578" s="630"/>
      <c r="Z1578" s="630"/>
      <c r="AA1578" s="630"/>
      <c r="AB1578" s="630"/>
    </row>
    <row r="1579" spans="1:28" ht="15" hidden="1" x14ac:dyDescent="0.25">
      <c r="A1579" s="310" t="s">
        <v>25</v>
      </c>
      <c r="B1579" s="311" t="s">
        <v>88</v>
      </c>
      <c r="C1579" s="310" t="str">
        <f t="shared" si="126"/>
        <v>Brahmanbaria Prison</v>
      </c>
      <c r="D1579" s="627"/>
      <c r="E1579" s="630"/>
      <c r="F1579" s="630"/>
      <c r="G1579" s="630"/>
      <c r="H1579" s="630"/>
      <c r="I1579" s="627"/>
      <c r="J1579" s="630"/>
      <c r="K1579" s="630"/>
      <c r="L1579" s="630"/>
      <c r="M1579" s="630"/>
      <c r="N1579" s="315"/>
      <c r="O1579" s="315"/>
      <c r="P1579" s="310" t="s">
        <v>25</v>
      </c>
      <c r="Q1579" s="311" t="s">
        <v>88</v>
      </c>
      <c r="R1579" s="310" t="str">
        <f t="shared" si="127"/>
        <v>Brahmanbaria Prison</v>
      </c>
      <c r="S1579" s="627"/>
      <c r="T1579" s="630"/>
      <c r="U1579" s="630"/>
      <c r="V1579" s="630"/>
      <c r="W1579" s="630"/>
      <c r="X1579" s="627"/>
      <c r="Y1579" s="630"/>
      <c r="Z1579" s="630"/>
      <c r="AA1579" s="630"/>
      <c r="AB1579" s="630"/>
    </row>
    <row r="1580" spans="1:28" ht="15" hidden="1" x14ac:dyDescent="0.25">
      <c r="A1580" s="310" t="s">
        <v>25</v>
      </c>
      <c r="B1580" s="310" t="s">
        <v>136</v>
      </c>
      <c r="C1580" s="310" t="str">
        <f t="shared" si="126"/>
        <v>Brahmanbaria Sarail</v>
      </c>
      <c r="D1580" s="627"/>
      <c r="E1580" s="630"/>
      <c r="F1580" s="630"/>
      <c r="G1580" s="630"/>
      <c r="H1580" s="630"/>
      <c r="I1580" s="627"/>
      <c r="J1580" s="630"/>
      <c r="K1580" s="630"/>
      <c r="L1580" s="630"/>
      <c r="M1580" s="630"/>
      <c r="N1580" s="315"/>
      <c r="O1580" s="315"/>
      <c r="P1580" s="310" t="s">
        <v>25</v>
      </c>
      <c r="Q1580" s="310" t="s">
        <v>136</v>
      </c>
      <c r="R1580" s="310" t="str">
        <f t="shared" si="127"/>
        <v>Brahmanbaria Sarail</v>
      </c>
      <c r="S1580" s="627"/>
      <c r="T1580" s="630"/>
      <c r="U1580" s="630"/>
      <c r="V1580" s="630"/>
      <c r="W1580" s="630"/>
      <c r="X1580" s="627"/>
      <c r="Y1580" s="630"/>
      <c r="Z1580" s="630"/>
      <c r="AA1580" s="630"/>
      <c r="AB1580" s="630"/>
    </row>
    <row r="1581" spans="1:28" ht="15" hidden="1" x14ac:dyDescent="0.25">
      <c r="A1581" s="310" t="s">
        <v>27</v>
      </c>
      <c r="B1581" s="321" t="s">
        <v>979</v>
      </c>
      <c r="C1581" s="310" t="str">
        <f t="shared" si="126"/>
        <v>Chandpur Chandpur DoTs Corner</v>
      </c>
      <c r="D1581" s="627"/>
      <c r="E1581" s="630"/>
      <c r="F1581" s="630"/>
      <c r="G1581" s="630"/>
      <c r="H1581" s="630"/>
      <c r="I1581" s="627"/>
      <c r="J1581" s="630"/>
      <c r="K1581" s="630"/>
      <c r="L1581" s="630"/>
      <c r="M1581" s="630"/>
      <c r="N1581" s="315"/>
      <c r="O1581" s="315"/>
      <c r="P1581" s="310" t="s">
        <v>27</v>
      </c>
      <c r="Q1581" s="321" t="s">
        <v>979</v>
      </c>
      <c r="R1581" s="310" t="str">
        <f t="shared" si="127"/>
        <v>Chandpur Chandpur DoTs Corner</v>
      </c>
      <c r="S1581" s="627"/>
      <c r="T1581" s="630"/>
      <c r="U1581" s="630"/>
      <c r="V1581" s="630"/>
      <c r="W1581" s="630"/>
      <c r="X1581" s="627"/>
      <c r="Y1581" s="630"/>
      <c r="Z1581" s="630"/>
      <c r="AA1581" s="630"/>
      <c r="AB1581" s="630"/>
    </row>
    <row r="1582" spans="1:28" ht="15" hidden="1" x14ac:dyDescent="0.25">
      <c r="A1582" s="310" t="s">
        <v>27</v>
      </c>
      <c r="B1582" t="s">
        <v>137</v>
      </c>
      <c r="C1582" s="310" t="str">
        <f t="shared" si="126"/>
        <v>Chandpur Chandpur Sadar</v>
      </c>
      <c r="D1582" s="627"/>
      <c r="E1582" s="630"/>
      <c r="F1582" s="630"/>
      <c r="G1582" s="630"/>
      <c r="H1582" s="630"/>
      <c r="I1582" s="627"/>
      <c r="J1582" s="630"/>
      <c r="K1582" s="630"/>
      <c r="L1582" s="630"/>
      <c r="M1582" s="630"/>
      <c r="N1582" s="315"/>
      <c r="O1582" s="315"/>
      <c r="P1582" s="310" t="s">
        <v>27</v>
      </c>
      <c r="Q1582" t="s">
        <v>137</v>
      </c>
      <c r="R1582" s="310" t="str">
        <f t="shared" si="127"/>
        <v>Chandpur Chandpur Sadar</v>
      </c>
      <c r="S1582" s="627"/>
      <c r="T1582" s="630"/>
      <c r="U1582" s="630"/>
      <c r="V1582" s="630"/>
      <c r="W1582" s="630"/>
      <c r="X1582" s="627"/>
      <c r="Y1582" s="630"/>
      <c r="Z1582" s="630"/>
      <c r="AA1582" s="630"/>
      <c r="AB1582" s="630"/>
    </row>
    <row r="1583" spans="1:28" ht="15" hidden="1" x14ac:dyDescent="0.25">
      <c r="A1583" s="310" t="s">
        <v>27</v>
      </c>
      <c r="B1583" s="310" t="s">
        <v>138</v>
      </c>
      <c r="C1583" s="310" t="str">
        <f t="shared" si="126"/>
        <v>Chandpur Faridgonj</v>
      </c>
      <c r="D1583" s="627"/>
      <c r="E1583" s="630"/>
      <c r="F1583" s="630"/>
      <c r="G1583" s="630"/>
      <c r="H1583" s="630"/>
      <c r="I1583" s="627"/>
      <c r="J1583" s="630"/>
      <c r="K1583" s="630"/>
      <c r="L1583" s="630"/>
      <c r="M1583" s="630"/>
      <c r="N1583" s="315"/>
      <c r="O1583" s="315"/>
      <c r="P1583" s="310" t="s">
        <v>27</v>
      </c>
      <c r="Q1583" s="310" t="s">
        <v>138</v>
      </c>
      <c r="R1583" s="310" t="str">
        <f t="shared" si="127"/>
        <v>Chandpur Faridgonj</v>
      </c>
      <c r="S1583" s="627"/>
      <c r="T1583" s="630"/>
      <c r="U1583" s="630"/>
      <c r="V1583" s="630"/>
      <c r="W1583" s="630"/>
      <c r="X1583" s="627"/>
      <c r="Y1583" s="630"/>
      <c r="Z1583" s="630"/>
      <c r="AA1583" s="630"/>
      <c r="AB1583" s="630"/>
    </row>
    <row r="1584" spans="1:28" ht="15" hidden="1" x14ac:dyDescent="0.25">
      <c r="A1584" s="310" t="s">
        <v>27</v>
      </c>
      <c r="B1584" s="310" t="s">
        <v>139</v>
      </c>
      <c r="C1584" s="310" t="str">
        <f t="shared" si="126"/>
        <v>Chandpur Haimchar</v>
      </c>
      <c r="D1584" s="627"/>
      <c r="E1584" s="630"/>
      <c r="F1584" s="630"/>
      <c r="G1584" s="630"/>
      <c r="H1584" s="630"/>
      <c r="I1584" s="627"/>
      <c r="J1584" s="630"/>
      <c r="K1584" s="630"/>
      <c r="L1584" s="630"/>
      <c r="M1584" s="630"/>
      <c r="N1584" s="315"/>
      <c r="O1584" s="315"/>
      <c r="P1584" s="310" t="s">
        <v>27</v>
      </c>
      <c r="Q1584" s="310" t="s">
        <v>139</v>
      </c>
      <c r="R1584" s="310" t="str">
        <f t="shared" si="127"/>
        <v>Chandpur Haimchar</v>
      </c>
      <c r="S1584" s="627"/>
      <c r="T1584" s="630"/>
      <c r="U1584" s="630"/>
      <c r="V1584" s="630"/>
      <c r="W1584" s="630"/>
      <c r="X1584" s="627"/>
      <c r="Y1584" s="630"/>
      <c r="Z1584" s="630"/>
      <c r="AA1584" s="630"/>
      <c r="AB1584" s="630"/>
    </row>
    <row r="1585" spans="1:28" ht="15" hidden="1" x14ac:dyDescent="0.25">
      <c r="A1585" s="310" t="s">
        <v>27</v>
      </c>
      <c r="B1585" s="310" t="s">
        <v>140</v>
      </c>
      <c r="C1585" s="310" t="str">
        <f t="shared" si="126"/>
        <v>Chandpur Haziganj</v>
      </c>
      <c r="D1585" s="627"/>
      <c r="E1585" s="630"/>
      <c r="F1585" s="630"/>
      <c r="G1585" s="630"/>
      <c r="H1585" s="630"/>
      <c r="I1585" s="627"/>
      <c r="J1585" s="630"/>
      <c r="K1585" s="630"/>
      <c r="L1585" s="630"/>
      <c r="M1585" s="630"/>
      <c r="N1585" s="315"/>
      <c r="O1585" s="315"/>
      <c r="P1585" s="310" t="s">
        <v>27</v>
      </c>
      <c r="Q1585" s="310" t="s">
        <v>140</v>
      </c>
      <c r="R1585" s="310" t="str">
        <f t="shared" si="127"/>
        <v>Chandpur Haziganj</v>
      </c>
      <c r="S1585" s="627"/>
      <c r="T1585" s="630"/>
      <c r="U1585" s="630"/>
      <c r="V1585" s="630"/>
      <c r="W1585" s="630"/>
      <c r="X1585" s="627"/>
      <c r="Y1585" s="630"/>
      <c r="Z1585" s="630"/>
      <c r="AA1585" s="630"/>
      <c r="AB1585" s="630"/>
    </row>
    <row r="1586" spans="1:28" ht="15" hidden="1" x14ac:dyDescent="0.25">
      <c r="A1586" s="310" t="s">
        <v>27</v>
      </c>
      <c r="B1586" s="310" t="s">
        <v>142</v>
      </c>
      <c r="C1586" s="310" t="str">
        <f t="shared" si="126"/>
        <v>Chandpur Kachua</v>
      </c>
      <c r="D1586" s="627"/>
      <c r="E1586" s="630"/>
      <c r="F1586" s="630"/>
      <c r="G1586" s="630"/>
      <c r="H1586" s="630"/>
      <c r="I1586" s="627"/>
      <c r="J1586" s="630"/>
      <c r="K1586" s="630"/>
      <c r="L1586" s="630"/>
      <c r="M1586" s="630"/>
      <c r="N1586" s="315"/>
      <c r="O1586" s="315"/>
      <c r="P1586" s="310" t="s">
        <v>27</v>
      </c>
      <c r="Q1586" s="310" t="s">
        <v>142</v>
      </c>
      <c r="R1586" s="310" t="str">
        <f t="shared" si="127"/>
        <v>Chandpur Kachua</v>
      </c>
      <c r="S1586" s="627"/>
      <c r="T1586" s="630"/>
      <c r="U1586" s="630"/>
      <c r="V1586" s="630"/>
      <c r="W1586" s="630"/>
      <c r="X1586" s="627"/>
      <c r="Y1586" s="630"/>
      <c r="Z1586" s="630"/>
      <c r="AA1586" s="630"/>
      <c r="AB1586" s="630"/>
    </row>
    <row r="1587" spans="1:28" ht="15" hidden="1" x14ac:dyDescent="0.25">
      <c r="A1587" s="310" t="s">
        <v>27</v>
      </c>
      <c r="B1587" s="310" t="s">
        <v>143</v>
      </c>
      <c r="C1587" s="310" t="str">
        <f t="shared" si="126"/>
        <v>Chandpur Matlab</v>
      </c>
      <c r="D1587" s="627"/>
      <c r="E1587" s="630"/>
      <c r="F1587" s="630"/>
      <c r="G1587" s="630"/>
      <c r="H1587" s="630"/>
      <c r="I1587" s="627"/>
      <c r="J1587" s="630"/>
      <c r="K1587" s="630"/>
      <c r="L1587" s="630"/>
      <c r="M1587" s="630"/>
      <c r="N1587" s="315"/>
      <c r="O1587" s="315"/>
      <c r="P1587" s="310" t="s">
        <v>27</v>
      </c>
      <c r="Q1587" s="310" t="s">
        <v>143</v>
      </c>
      <c r="R1587" s="310" t="str">
        <f t="shared" si="127"/>
        <v>Chandpur Matlab</v>
      </c>
      <c r="S1587" s="627"/>
      <c r="T1587" s="630"/>
      <c r="U1587" s="630"/>
      <c r="V1587" s="630"/>
      <c r="W1587" s="630"/>
      <c r="X1587" s="627"/>
      <c r="Y1587" s="630"/>
      <c r="Z1587" s="630"/>
      <c r="AA1587" s="630"/>
      <c r="AB1587" s="630"/>
    </row>
    <row r="1588" spans="1:28" ht="15" hidden="1" x14ac:dyDescent="0.25">
      <c r="A1588" s="310" t="s">
        <v>27</v>
      </c>
      <c r="B1588" s="310" t="s">
        <v>144</v>
      </c>
      <c r="C1588" s="310" t="str">
        <f t="shared" si="126"/>
        <v>Chandpur Matlab North</v>
      </c>
      <c r="D1588" s="627"/>
      <c r="E1588" s="630"/>
      <c r="F1588" s="630"/>
      <c r="G1588" s="630"/>
      <c r="H1588" s="630"/>
      <c r="I1588" s="627"/>
      <c r="J1588" s="630"/>
      <c r="K1588" s="630"/>
      <c r="L1588" s="630"/>
      <c r="M1588" s="630"/>
      <c r="N1588" s="315"/>
      <c r="O1588" s="315"/>
      <c r="P1588" s="310" t="s">
        <v>27</v>
      </c>
      <c r="Q1588" s="310" t="s">
        <v>144</v>
      </c>
      <c r="R1588" s="310" t="str">
        <f t="shared" si="127"/>
        <v>Chandpur Matlab North</v>
      </c>
      <c r="S1588" s="627"/>
      <c r="T1588" s="630"/>
      <c r="U1588" s="630"/>
      <c r="V1588" s="630"/>
      <c r="W1588" s="630"/>
      <c r="X1588" s="627"/>
      <c r="Y1588" s="630"/>
      <c r="Z1588" s="630"/>
      <c r="AA1588" s="630"/>
      <c r="AB1588" s="630"/>
    </row>
    <row r="1589" spans="1:28" ht="15" hidden="1" x14ac:dyDescent="0.25">
      <c r="A1589" s="310" t="s">
        <v>27</v>
      </c>
      <c r="B1589" s="311" t="s">
        <v>88</v>
      </c>
      <c r="C1589" s="310" t="str">
        <f t="shared" si="126"/>
        <v>Chandpur Prison</v>
      </c>
      <c r="D1589" s="627"/>
      <c r="E1589" s="630"/>
      <c r="F1589" s="630"/>
      <c r="G1589" s="630"/>
      <c r="H1589" s="630"/>
      <c r="I1589" s="627"/>
      <c r="J1589" s="630"/>
      <c r="K1589" s="630"/>
      <c r="L1589" s="630"/>
      <c r="M1589" s="630"/>
      <c r="N1589" s="315"/>
      <c r="O1589" s="315"/>
      <c r="P1589" s="310" t="s">
        <v>27</v>
      </c>
      <c r="Q1589" s="311" t="s">
        <v>88</v>
      </c>
      <c r="R1589" s="310" t="str">
        <f t="shared" si="127"/>
        <v>Chandpur Prison</v>
      </c>
      <c r="S1589" s="627"/>
      <c r="T1589" s="630"/>
      <c r="U1589" s="630"/>
      <c r="V1589" s="630"/>
      <c r="W1589" s="630"/>
      <c r="X1589" s="627"/>
      <c r="Y1589" s="630"/>
      <c r="Z1589" s="630"/>
      <c r="AA1589" s="630"/>
      <c r="AB1589" s="630"/>
    </row>
    <row r="1590" spans="1:28" ht="15" hidden="1" x14ac:dyDescent="0.25">
      <c r="A1590" s="310" t="s">
        <v>27</v>
      </c>
      <c r="B1590" s="310" t="s">
        <v>145</v>
      </c>
      <c r="C1590" s="310" t="str">
        <f t="shared" si="126"/>
        <v>Chandpur Shahrashti</v>
      </c>
      <c r="D1590" s="627"/>
      <c r="E1590" s="630"/>
      <c r="F1590" s="630"/>
      <c r="G1590" s="630"/>
      <c r="H1590" s="630"/>
      <c r="I1590" s="627"/>
      <c r="J1590" s="630"/>
      <c r="K1590" s="630"/>
      <c r="L1590" s="630"/>
      <c r="M1590" s="630"/>
      <c r="N1590" s="315"/>
      <c r="O1590" s="315"/>
      <c r="P1590" s="310" t="s">
        <v>27</v>
      </c>
      <c r="Q1590" s="310" t="s">
        <v>145</v>
      </c>
      <c r="R1590" s="310" t="str">
        <f t="shared" si="127"/>
        <v>Chandpur Shahrashti</v>
      </c>
      <c r="S1590" s="627"/>
      <c r="T1590" s="630"/>
      <c r="U1590" s="630"/>
      <c r="V1590" s="630"/>
      <c r="W1590" s="630"/>
      <c r="X1590" s="627"/>
      <c r="Y1590" s="630"/>
      <c r="Z1590" s="630"/>
      <c r="AA1590" s="630"/>
      <c r="AB1590" s="630"/>
    </row>
    <row r="1591" spans="1:28" ht="15" hidden="1" x14ac:dyDescent="0.25">
      <c r="A1591" s="310" t="s">
        <v>1150</v>
      </c>
      <c r="B1591" s="310" t="s">
        <v>146</v>
      </c>
      <c r="C1591" s="310" t="str">
        <f t="shared" si="126"/>
        <v>Chattogram Anwara</v>
      </c>
      <c r="D1591" s="627"/>
      <c r="E1591" s="632"/>
      <c r="F1591" s="632"/>
      <c r="G1591" s="632"/>
      <c r="H1591" s="632"/>
      <c r="I1591" s="627"/>
      <c r="J1591" s="632"/>
      <c r="K1591" s="632"/>
      <c r="L1591" s="632"/>
      <c r="M1591" s="632"/>
      <c r="N1591" s="318"/>
      <c r="O1591" s="318"/>
      <c r="P1591" s="310" t="s">
        <v>1150</v>
      </c>
      <c r="Q1591" s="310" t="s">
        <v>146</v>
      </c>
      <c r="R1591" s="310" t="str">
        <f t="shared" si="127"/>
        <v>Chattogram Anwara</v>
      </c>
      <c r="S1591" s="627"/>
      <c r="T1591" s="632"/>
      <c r="U1591" s="632"/>
      <c r="V1591" s="632"/>
      <c r="W1591" s="632"/>
      <c r="X1591" s="627"/>
      <c r="Y1591" s="632"/>
      <c r="Z1591" s="632"/>
      <c r="AA1591" s="632"/>
      <c r="AB1591" s="632"/>
    </row>
    <row r="1592" spans="1:28" ht="15" hidden="1" x14ac:dyDescent="0.25">
      <c r="A1592" s="310" t="s">
        <v>1150</v>
      </c>
      <c r="B1592" s="310" t="s">
        <v>147</v>
      </c>
      <c r="C1592" s="310" t="str">
        <f t="shared" si="126"/>
        <v>Chattogram Banskhali</v>
      </c>
      <c r="D1592" s="627"/>
      <c r="E1592" s="632"/>
      <c r="F1592" s="632"/>
      <c r="G1592" s="632"/>
      <c r="H1592" s="632"/>
      <c r="I1592" s="627"/>
      <c r="J1592" s="632"/>
      <c r="K1592" s="632"/>
      <c r="L1592" s="632"/>
      <c r="M1592" s="632"/>
      <c r="N1592" s="318"/>
      <c r="O1592" s="318"/>
      <c r="P1592" s="310" t="s">
        <v>1150</v>
      </c>
      <c r="Q1592" s="310" t="s">
        <v>147</v>
      </c>
      <c r="R1592" s="310" t="str">
        <f t="shared" si="127"/>
        <v>Chattogram Banskhali</v>
      </c>
      <c r="S1592" s="627"/>
      <c r="T1592" s="632"/>
      <c r="U1592" s="632"/>
      <c r="V1592" s="632"/>
      <c r="W1592" s="632"/>
      <c r="X1592" s="627"/>
      <c r="Y1592" s="632"/>
      <c r="Z1592" s="632"/>
      <c r="AA1592" s="632"/>
      <c r="AB1592" s="632"/>
    </row>
    <row r="1593" spans="1:28" ht="15" hidden="1" x14ac:dyDescent="0.25">
      <c r="A1593" s="310" t="s">
        <v>1150</v>
      </c>
      <c r="B1593" s="310" t="s">
        <v>148</v>
      </c>
      <c r="C1593" s="310" t="str">
        <f t="shared" si="126"/>
        <v>Chattogram Boalkhali</v>
      </c>
      <c r="D1593" s="627"/>
      <c r="E1593" s="632"/>
      <c r="F1593" s="632"/>
      <c r="G1593" s="632"/>
      <c r="H1593" s="632"/>
      <c r="I1593" s="627"/>
      <c r="J1593" s="632"/>
      <c r="K1593" s="632"/>
      <c r="L1593" s="632"/>
      <c r="M1593" s="632"/>
      <c r="N1593" s="318"/>
      <c r="O1593" s="318"/>
      <c r="P1593" s="310" t="s">
        <v>1150</v>
      </c>
      <c r="Q1593" s="310" t="s">
        <v>148</v>
      </c>
      <c r="R1593" s="310" t="str">
        <f t="shared" si="127"/>
        <v>Chattogram Boalkhali</v>
      </c>
      <c r="S1593" s="627"/>
      <c r="T1593" s="632"/>
      <c r="U1593" s="632"/>
      <c r="V1593" s="632"/>
      <c r="W1593" s="632"/>
      <c r="X1593" s="627"/>
      <c r="Y1593" s="632"/>
      <c r="Z1593" s="632"/>
      <c r="AA1593" s="632"/>
      <c r="AB1593" s="632"/>
    </row>
    <row r="1594" spans="1:28" ht="15" hidden="1" x14ac:dyDescent="0.25">
      <c r="A1594" s="310" t="s">
        <v>1150</v>
      </c>
      <c r="B1594" s="310" t="s">
        <v>149</v>
      </c>
      <c r="C1594" s="310" t="str">
        <f t="shared" si="126"/>
        <v>Chattogram Chandanaish</v>
      </c>
      <c r="D1594" s="627"/>
      <c r="E1594" s="632"/>
      <c r="F1594" s="632"/>
      <c r="G1594" s="632"/>
      <c r="H1594" s="632"/>
      <c r="I1594" s="627"/>
      <c r="J1594" s="632"/>
      <c r="K1594" s="632"/>
      <c r="L1594" s="632"/>
      <c r="M1594" s="632"/>
      <c r="N1594" s="318"/>
      <c r="O1594" s="318"/>
      <c r="P1594" s="310" t="s">
        <v>1150</v>
      </c>
      <c r="Q1594" s="310" t="s">
        <v>149</v>
      </c>
      <c r="R1594" s="310" t="str">
        <f t="shared" si="127"/>
        <v>Chattogram Chandanaish</v>
      </c>
      <c r="S1594" s="627"/>
      <c r="T1594" s="632"/>
      <c r="U1594" s="632"/>
      <c r="V1594" s="632"/>
      <c r="W1594" s="632"/>
      <c r="X1594" s="627"/>
      <c r="Y1594" s="632"/>
      <c r="Z1594" s="632"/>
      <c r="AA1594" s="632"/>
      <c r="AB1594" s="632"/>
    </row>
    <row r="1595" spans="1:28" ht="15" hidden="1" x14ac:dyDescent="0.2">
      <c r="A1595" s="310" t="s">
        <v>1150</v>
      </c>
      <c r="B1595" s="393" t="s">
        <v>1114</v>
      </c>
      <c r="C1595" s="330" t="str">
        <f>A1595&amp;" "&amp;B1595</f>
        <v>Chattogram BGC Trust DOTS Corner</v>
      </c>
      <c r="D1595" s="627"/>
      <c r="E1595" s="632"/>
      <c r="F1595" s="632"/>
      <c r="G1595" s="632"/>
      <c r="H1595" s="632"/>
      <c r="I1595" s="627"/>
      <c r="J1595" s="632"/>
      <c r="K1595" s="632"/>
      <c r="L1595" s="632"/>
      <c r="M1595" s="632"/>
      <c r="P1595" s="310" t="s">
        <v>1150</v>
      </c>
      <c r="Q1595" s="393" t="s">
        <v>1114</v>
      </c>
      <c r="R1595" s="330" t="str">
        <f>P1595&amp;" "&amp;Q1595</f>
        <v>Chattogram BGC Trust DOTS Corner</v>
      </c>
      <c r="S1595" s="627"/>
      <c r="T1595" s="632"/>
      <c r="U1595" s="632"/>
      <c r="V1595" s="632"/>
      <c r="W1595" s="632"/>
      <c r="X1595" s="627"/>
      <c r="Y1595" s="632"/>
      <c r="Z1595" s="632"/>
      <c r="AA1595" s="632"/>
      <c r="AB1595" s="632"/>
    </row>
    <row r="1596" spans="1:28" ht="15" hidden="1" x14ac:dyDescent="0.25">
      <c r="A1596" s="310" t="s">
        <v>1150</v>
      </c>
      <c r="B1596" s="310" t="s">
        <v>150</v>
      </c>
      <c r="C1596" s="310" t="str">
        <f t="shared" si="126"/>
        <v>Chattogram Fatikchari</v>
      </c>
      <c r="D1596" s="627"/>
      <c r="E1596" s="632"/>
      <c r="F1596" s="632"/>
      <c r="G1596" s="632"/>
      <c r="H1596" s="632"/>
      <c r="I1596" s="627"/>
      <c r="J1596" s="632"/>
      <c r="K1596" s="632"/>
      <c r="L1596" s="632"/>
      <c r="M1596" s="632"/>
      <c r="N1596" s="318"/>
      <c r="O1596" s="318"/>
      <c r="P1596" s="310" t="s">
        <v>1150</v>
      </c>
      <c r="Q1596" s="310" t="s">
        <v>150</v>
      </c>
      <c r="R1596" s="310" t="str">
        <f t="shared" si="127"/>
        <v>Chattogram Fatikchari</v>
      </c>
      <c r="S1596" s="627"/>
      <c r="T1596" s="632"/>
      <c r="U1596" s="632"/>
      <c r="V1596" s="632"/>
      <c r="W1596" s="632"/>
      <c r="X1596" s="627"/>
      <c r="Y1596" s="632"/>
      <c r="Z1596" s="632"/>
      <c r="AA1596" s="632"/>
      <c r="AB1596" s="632"/>
    </row>
    <row r="1597" spans="1:28" ht="15" hidden="1" x14ac:dyDescent="0.25">
      <c r="A1597" s="310" t="s">
        <v>1150</v>
      </c>
      <c r="B1597" s="310" t="s">
        <v>151</v>
      </c>
      <c r="C1597" s="310" t="str">
        <f t="shared" si="126"/>
        <v>Chattogram Hathazari</v>
      </c>
      <c r="D1597" s="627"/>
      <c r="E1597" s="632"/>
      <c r="F1597" s="632"/>
      <c r="G1597" s="632"/>
      <c r="H1597" s="632"/>
      <c r="I1597" s="627"/>
      <c r="J1597" s="632"/>
      <c r="K1597" s="632"/>
      <c r="L1597" s="632"/>
      <c r="M1597" s="632"/>
      <c r="N1597" s="318"/>
      <c r="O1597" s="318"/>
      <c r="P1597" s="310" t="s">
        <v>1150</v>
      </c>
      <c r="Q1597" s="310" t="s">
        <v>151</v>
      </c>
      <c r="R1597" s="310" t="str">
        <f t="shared" si="127"/>
        <v>Chattogram Hathazari</v>
      </c>
      <c r="S1597" s="627"/>
      <c r="T1597" s="632"/>
      <c r="U1597" s="632"/>
      <c r="V1597" s="632"/>
      <c r="W1597" s="632"/>
      <c r="X1597" s="627"/>
      <c r="Y1597" s="632"/>
      <c r="Z1597" s="632"/>
      <c r="AA1597" s="632"/>
      <c r="AB1597" s="632"/>
    </row>
    <row r="1598" spans="1:28" ht="15" hidden="1" x14ac:dyDescent="0.25">
      <c r="A1598" s="310" t="s">
        <v>1150</v>
      </c>
      <c r="B1598" s="310" t="s">
        <v>152</v>
      </c>
      <c r="C1598" s="310" t="str">
        <f t="shared" si="126"/>
        <v>Chattogram Lohagara</v>
      </c>
      <c r="D1598" s="627"/>
      <c r="E1598" s="632"/>
      <c r="F1598" s="632"/>
      <c r="G1598" s="632"/>
      <c r="H1598" s="632"/>
      <c r="I1598" s="627"/>
      <c r="J1598" s="632"/>
      <c r="K1598" s="632"/>
      <c r="L1598" s="632"/>
      <c r="M1598" s="632"/>
      <c r="N1598" s="318"/>
      <c r="O1598" s="318"/>
      <c r="P1598" s="310" t="s">
        <v>1150</v>
      </c>
      <c r="Q1598" s="310" t="s">
        <v>152</v>
      </c>
      <c r="R1598" s="310" t="str">
        <f t="shared" si="127"/>
        <v>Chattogram Lohagara</v>
      </c>
      <c r="S1598" s="627"/>
      <c r="T1598" s="632"/>
      <c r="U1598" s="632"/>
      <c r="V1598" s="632"/>
      <c r="W1598" s="632"/>
      <c r="X1598" s="627"/>
      <c r="Y1598" s="632"/>
      <c r="Z1598" s="632"/>
      <c r="AA1598" s="632"/>
      <c r="AB1598" s="632"/>
    </row>
    <row r="1599" spans="1:28" ht="15" hidden="1" x14ac:dyDescent="0.25">
      <c r="A1599" s="310" t="s">
        <v>1150</v>
      </c>
      <c r="B1599" s="310" t="s">
        <v>153</v>
      </c>
      <c r="C1599" s="310" t="str">
        <f t="shared" si="126"/>
        <v>Chattogram Mirsharai</v>
      </c>
      <c r="D1599" s="627"/>
      <c r="E1599" s="632"/>
      <c r="F1599" s="632"/>
      <c r="G1599" s="632"/>
      <c r="H1599" s="632"/>
      <c r="I1599" s="627"/>
      <c r="J1599" s="632"/>
      <c r="K1599" s="632"/>
      <c r="L1599" s="632"/>
      <c r="M1599" s="632"/>
      <c r="N1599" s="318"/>
      <c r="O1599" s="318"/>
      <c r="P1599" s="310" t="s">
        <v>1150</v>
      </c>
      <c r="Q1599" s="310" t="s">
        <v>153</v>
      </c>
      <c r="R1599" s="310" t="str">
        <f t="shared" si="127"/>
        <v>Chattogram Mirsharai</v>
      </c>
      <c r="S1599" s="627"/>
      <c r="T1599" s="632"/>
      <c r="U1599" s="632"/>
      <c r="V1599" s="632"/>
      <c r="W1599" s="632"/>
      <c r="X1599" s="627"/>
      <c r="Y1599" s="632"/>
      <c r="Z1599" s="632"/>
      <c r="AA1599" s="632"/>
      <c r="AB1599" s="632"/>
    </row>
    <row r="1600" spans="1:28" ht="15" hidden="1" x14ac:dyDescent="0.25">
      <c r="A1600" s="310" t="s">
        <v>1150</v>
      </c>
      <c r="B1600" s="310" t="s">
        <v>154</v>
      </c>
      <c r="C1600" s="310" t="str">
        <f t="shared" si="126"/>
        <v>Chattogram Potiya</v>
      </c>
      <c r="D1600" s="627"/>
      <c r="E1600" s="632"/>
      <c r="F1600" s="632"/>
      <c r="G1600" s="632"/>
      <c r="H1600" s="632"/>
      <c r="I1600" s="627"/>
      <c r="J1600" s="632"/>
      <c r="K1600" s="632"/>
      <c r="L1600" s="632"/>
      <c r="M1600" s="632"/>
      <c r="N1600" s="318"/>
      <c r="O1600" s="318"/>
      <c r="P1600" s="310" t="s">
        <v>1150</v>
      </c>
      <c r="Q1600" s="310" t="s">
        <v>154</v>
      </c>
      <c r="R1600" s="310" t="str">
        <f t="shared" si="127"/>
        <v>Chattogram Potiya</v>
      </c>
      <c r="S1600" s="627"/>
      <c r="T1600" s="632"/>
      <c r="U1600" s="632"/>
      <c r="V1600" s="632"/>
      <c r="W1600" s="632"/>
      <c r="X1600" s="627"/>
      <c r="Y1600" s="632"/>
      <c r="Z1600" s="632"/>
      <c r="AA1600" s="632"/>
      <c r="AB1600" s="632"/>
    </row>
    <row r="1601" spans="1:28" ht="15" hidden="1" x14ac:dyDescent="0.25">
      <c r="A1601" s="310" t="s">
        <v>1150</v>
      </c>
      <c r="B1601" s="310" t="s">
        <v>155</v>
      </c>
      <c r="C1601" s="310" t="str">
        <f t="shared" si="126"/>
        <v>Chattogram Rangunia</v>
      </c>
      <c r="D1601" s="627"/>
      <c r="E1601" s="632"/>
      <c r="F1601" s="632"/>
      <c r="G1601" s="632"/>
      <c r="H1601" s="632"/>
      <c r="I1601" s="627"/>
      <c r="J1601" s="632"/>
      <c r="K1601" s="632"/>
      <c r="L1601" s="632"/>
      <c r="M1601" s="632"/>
      <c r="N1601" s="318"/>
      <c r="O1601" s="318"/>
      <c r="P1601" s="310" t="s">
        <v>1150</v>
      </c>
      <c r="Q1601" s="310" t="s">
        <v>155</v>
      </c>
      <c r="R1601" s="310" t="str">
        <f t="shared" si="127"/>
        <v>Chattogram Rangunia</v>
      </c>
      <c r="S1601" s="627"/>
      <c r="T1601" s="632"/>
      <c r="U1601" s="632"/>
      <c r="V1601" s="632"/>
      <c r="W1601" s="632"/>
      <c r="X1601" s="627"/>
      <c r="Y1601" s="632"/>
      <c r="Z1601" s="632"/>
      <c r="AA1601" s="632"/>
      <c r="AB1601" s="632"/>
    </row>
    <row r="1602" spans="1:28" ht="15" hidden="1" x14ac:dyDescent="0.25">
      <c r="A1602" s="310" t="s">
        <v>1150</v>
      </c>
      <c r="B1602" s="310" t="s">
        <v>156</v>
      </c>
      <c r="C1602" s="310" t="str">
        <f t="shared" si="126"/>
        <v>Chattogram Rauzan</v>
      </c>
      <c r="D1602" s="627"/>
      <c r="E1602" s="632"/>
      <c r="F1602" s="632"/>
      <c r="G1602" s="632"/>
      <c r="H1602" s="632"/>
      <c r="I1602" s="627"/>
      <c r="J1602" s="632"/>
      <c r="K1602" s="632"/>
      <c r="L1602" s="632"/>
      <c r="M1602" s="632"/>
      <c r="N1602" s="318"/>
      <c r="O1602" s="318"/>
      <c r="P1602" s="310" t="s">
        <v>1150</v>
      </c>
      <c r="Q1602" s="310" t="s">
        <v>156</v>
      </c>
      <c r="R1602" s="310" t="str">
        <f t="shared" si="127"/>
        <v>Chattogram Rauzan</v>
      </c>
      <c r="S1602" s="627"/>
      <c r="T1602" s="632"/>
      <c r="U1602" s="632"/>
      <c r="V1602" s="632"/>
      <c r="W1602" s="632"/>
      <c r="X1602" s="627"/>
      <c r="Y1602" s="632"/>
      <c r="Z1602" s="632"/>
      <c r="AA1602" s="632"/>
      <c r="AB1602" s="632"/>
    </row>
    <row r="1603" spans="1:28" ht="15" hidden="1" x14ac:dyDescent="0.25">
      <c r="A1603" s="310" t="s">
        <v>1150</v>
      </c>
      <c r="B1603" s="310" t="s">
        <v>157</v>
      </c>
      <c r="C1603" s="310" t="str">
        <f t="shared" si="126"/>
        <v>Chattogram Sandwip</v>
      </c>
      <c r="D1603" s="627"/>
      <c r="E1603" s="632"/>
      <c r="F1603" s="632"/>
      <c r="G1603" s="632"/>
      <c r="H1603" s="632"/>
      <c r="I1603" s="627"/>
      <c r="J1603" s="632"/>
      <c r="K1603" s="632"/>
      <c r="L1603" s="632"/>
      <c r="M1603" s="632"/>
      <c r="N1603" s="318"/>
      <c r="O1603" s="318"/>
      <c r="P1603" s="310" t="s">
        <v>1150</v>
      </c>
      <c r="Q1603" s="310" t="s">
        <v>157</v>
      </c>
      <c r="R1603" s="310" t="str">
        <f t="shared" si="127"/>
        <v>Chattogram Sandwip</v>
      </c>
      <c r="S1603" s="627"/>
      <c r="T1603" s="632"/>
      <c r="U1603" s="632"/>
      <c r="V1603" s="632"/>
      <c r="W1603" s="632"/>
      <c r="X1603" s="627"/>
      <c r="Y1603" s="632"/>
      <c r="Z1603" s="632"/>
      <c r="AA1603" s="632"/>
      <c r="AB1603" s="632"/>
    </row>
    <row r="1604" spans="1:28" ht="15" hidden="1" x14ac:dyDescent="0.25">
      <c r="A1604" s="310" t="s">
        <v>1150</v>
      </c>
      <c r="B1604" s="310" t="s">
        <v>158</v>
      </c>
      <c r="C1604" s="310" t="str">
        <f t="shared" si="126"/>
        <v>Chattogram Satkania</v>
      </c>
      <c r="D1604" s="627"/>
      <c r="E1604" s="632"/>
      <c r="F1604" s="632"/>
      <c r="G1604" s="632"/>
      <c r="H1604" s="632"/>
      <c r="I1604" s="627"/>
      <c r="J1604" s="632"/>
      <c r="K1604" s="632"/>
      <c r="L1604" s="632"/>
      <c r="M1604" s="632"/>
      <c r="N1604" s="318"/>
      <c r="O1604" s="318"/>
      <c r="P1604" s="310" t="s">
        <v>1150</v>
      </c>
      <c r="Q1604" s="310" t="s">
        <v>158</v>
      </c>
      <c r="R1604" s="310" t="str">
        <f t="shared" si="127"/>
        <v>Chattogram Satkania</v>
      </c>
      <c r="S1604" s="627"/>
      <c r="T1604" s="632"/>
      <c r="U1604" s="632"/>
      <c r="V1604" s="632"/>
      <c r="W1604" s="632"/>
      <c r="X1604" s="627"/>
      <c r="Y1604" s="632"/>
      <c r="Z1604" s="632"/>
      <c r="AA1604" s="632"/>
      <c r="AB1604" s="632"/>
    </row>
    <row r="1605" spans="1:28" ht="15" hidden="1" x14ac:dyDescent="0.25">
      <c r="A1605" s="310" t="s">
        <v>1150</v>
      </c>
      <c r="B1605" s="310" t="s">
        <v>159</v>
      </c>
      <c r="C1605" s="310" t="str">
        <f t="shared" si="126"/>
        <v>Chattogram Sitakunda</v>
      </c>
      <c r="D1605" s="627"/>
      <c r="E1605" s="632"/>
      <c r="F1605" s="632"/>
      <c r="G1605" s="632"/>
      <c r="H1605" s="632"/>
      <c r="I1605" s="627"/>
      <c r="J1605" s="632"/>
      <c r="K1605" s="632"/>
      <c r="L1605" s="632"/>
      <c r="M1605" s="632"/>
      <c r="N1605" s="318"/>
      <c r="O1605" s="318"/>
      <c r="P1605" s="310" t="s">
        <v>1150</v>
      </c>
      <c r="Q1605" s="310" t="s">
        <v>159</v>
      </c>
      <c r="R1605" s="310" t="str">
        <f t="shared" si="127"/>
        <v>Chattogram Sitakunda</v>
      </c>
      <c r="S1605" s="627"/>
      <c r="T1605" s="632"/>
      <c r="U1605" s="632"/>
      <c r="V1605" s="632"/>
      <c r="W1605" s="632"/>
      <c r="X1605" s="627"/>
      <c r="Y1605" s="632"/>
      <c r="Z1605" s="632"/>
      <c r="AA1605" s="632"/>
      <c r="AB1605" s="632"/>
    </row>
    <row r="1606" spans="1:28" ht="15" hidden="1" x14ac:dyDescent="0.25">
      <c r="A1606" s="310" t="s">
        <v>1167</v>
      </c>
      <c r="B1606" s="310" t="s">
        <v>160</v>
      </c>
      <c r="C1606" s="310" t="str">
        <f t="shared" si="126"/>
        <v>Cumilla Barura</v>
      </c>
      <c r="D1606" s="627"/>
      <c r="E1606" s="634"/>
      <c r="F1606" s="634"/>
      <c r="G1606" s="634"/>
      <c r="H1606" s="634"/>
      <c r="I1606" s="627"/>
      <c r="J1606" s="634"/>
      <c r="K1606" s="634"/>
      <c r="L1606" s="634"/>
      <c r="M1606" s="634"/>
      <c r="N1606" s="322"/>
      <c r="O1606" s="322"/>
      <c r="P1606" s="310" t="s">
        <v>1167</v>
      </c>
      <c r="Q1606" s="310" t="s">
        <v>160</v>
      </c>
      <c r="R1606" s="310" t="str">
        <f t="shared" si="127"/>
        <v>Cumilla Barura</v>
      </c>
      <c r="S1606" s="627"/>
      <c r="T1606" s="634"/>
      <c r="U1606" s="634"/>
      <c r="V1606" s="634"/>
      <c r="W1606" s="634"/>
      <c r="X1606" s="627"/>
      <c r="Y1606" s="634"/>
      <c r="Z1606" s="634"/>
      <c r="AA1606" s="634"/>
      <c r="AB1606" s="634"/>
    </row>
    <row r="1607" spans="1:28" ht="15" hidden="1" x14ac:dyDescent="0.25">
      <c r="A1607" s="310" t="s">
        <v>1167</v>
      </c>
      <c r="B1607" s="310" t="s">
        <v>161</v>
      </c>
      <c r="C1607" s="310" t="str">
        <f t="shared" si="126"/>
        <v>Cumilla Brahmanpara</v>
      </c>
      <c r="D1607" s="627"/>
      <c r="E1607" s="634"/>
      <c r="F1607" s="634"/>
      <c r="G1607" s="634"/>
      <c r="H1607" s="634"/>
      <c r="I1607" s="627"/>
      <c r="J1607" s="634"/>
      <c r="K1607" s="634"/>
      <c r="L1607" s="634"/>
      <c r="M1607" s="634"/>
      <c r="N1607" s="322"/>
      <c r="O1607" s="322"/>
      <c r="P1607" s="310" t="s">
        <v>1167</v>
      </c>
      <c r="Q1607" s="310" t="s">
        <v>161</v>
      </c>
      <c r="R1607" s="310" t="str">
        <f t="shared" si="127"/>
        <v>Cumilla Brahmanpara</v>
      </c>
      <c r="S1607" s="627"/>
      <c r="T1607" s="634"/>
      <c r="U1607" s="634"/>
      <c r="V1607" s="634"/>
      <c r="W1607" s="634"/>
      <c r="X1607" s="627"/>
      <c r="Y1607" s="634"/>
      <c r="Z1607" s="634"/>
      <c r="AA1607" s="634"/>
      <c r="AB1607" s="634"/>
    </row>
    <row r="1608" spans="1:28" ht="15" hidden="1" x14ac:dyDescent="0.25">
      <c r="A1608" s="310" t="s">
        <v>1167</v>
      </c>
      <c r="B1608" s="310" t="s">
        <v>162</v>
      </c>
      <c r="C1608" s="310" t="str">
        <f t="shared" si="126"/>
        <v>Cumilla Burichang</v>
      </c>
      <c r="D1608" s="627"/>
      <c r="E1608" s="634"/>
      <c r="F1608" s="634"/>
      <c r="G1608" s="634"/>
      <c r="H1608" s="634"/>
      <c r="I1608" s="627"/>
      <c r="J1608" s="634"/>
      <c r="K1608" s="634"/>
      <c r="L1608" s="634"/>
      <c r="M1608" s="634"/>
      <c r="N1608" s="322"/>
      <c r="O1608" s="322"/>
      <c r="P1608" s="310" t="s">
        <v>1167</v>
      </c>
      <c r="Q1608" s="310" t="s">
        <v>162</v>
      </c>
      <c r="R1608" s="310" t="str">
        <f t="shared" si="127"/>
        <v>Cumilla Burichang</v>
      </c>
      <c r="S1608" s="627"/>
      <c r="T1608" s="634"/>
      <c r="U1608" s="634"/>
      <c r="V1608" s="634"/>
      <c r="W1608" s="634"/>
      <c r="X1608" s="627"/>
      <c r="Y1608" s="634"/>
      <c r="Z1608" s="634"/>
      <c r="AA1608" s="634"/>
      <c r="AB1608" s="634"/>
    </row>
    <row r="1609" spans="1:28" ht="15" hidden="1" x14ac:dyDescent="0.25">
      <c r="A1609" s="310" t="s">
        <v>1167</v>
      </c>
      <c r="B1609" s="310" t="s">
        <v>163</v>
      </c>
      <c r="C1609" s="310" t="str">
        <f t="shared" si="126"/>
        <v>Cumilla Chandina</v>
      </c>
      <c r="D1609" s="627"/>
      <c r="E1609" s="634"/>
      <c r="F1609" s="634"/>
      <c r="G1609" s="634"/>
      <c r="H1609" s="634"/>
      <c r="I1609" s="627"/>
      <c r="J1609" s="634"/>
      <c r="K1609" s="634"/>
      <c r="L1609" s="634"/>
      <c r="M1609" s="634"/>
      <c r="N1609" s="322"/>
      <c r="O1609" s="322"/>
      <c r="P1609" s="310" t="s">
        <v>1167</v>
      </c>
      <c r="Q1609" s="310" t="s">
        <v>163</v>
      </c>
      <c r="R1609" s="310" t="str">
        <f t="shared" si="127"/>
        <v>Cumilla Chandina</v>
      </c>
      <c r="S1609" s="627"/>
      <c r="T1609" s="634"/>
      <c r="U1609" s="634"/>
      <c r="V1609" s="634"/>
      <c r="W1609" s="634"/>
      <c r="X1609" s="627"/>
      <c r="Y1609" s="634"/>
      <c r="Z1609" s="634"/>
      <c r="AA1609" s="634"/>
      <c r="AB1609" s="634"/>
    </row>
    <row r="1610" spans="1:28" ht="15" hidden="1" x14ac:dyDescent="0.25">
      <c r="A1610" s="310" t="s">
        <v>1167</v>
      </c>
      <c r="B1610" s="310" t="s">
        <v>164</v>
      </c>
      <c r="C1610" s="310" t="str">
        <f t="shared" si="126"/>
        <v>Cumilla Chauddagram</v>
      </c>
      <c r="D1610" s="627"/>
      <c r="E1610" s="634"/>
      <c r="F1610" s="634"/>
      <c r="G1610" s="634"/>
      <c r="H1610" s="634"/>
      <c r="I1610" s="627"/>
      <c r="J1610" s="634"/>
      <c r="K1610" s="634"/>
      <c r="L1610" s="634"/>
      <c r="M1610" s="634"/>
      <c r="N1610" s="322"/>
      <c r="O1610" s="322"/>
      <c r="P1610" s="310" t="s">
        <v>1167</v>
      </c>
      <c r="Q1610" s="310" t="s">
        <v>164</v>
      </c>
      <c r="R1610" s="310" t="str">
        <f t="shared" si="127"/>
        <v>Cumilla Chauddagram</v>
      </c>
      <c r="S1610" s="627"/>
      <c r="T1610" s="634"/>
      <c r="U1610" s="634"/>
      <c r="V1610" s="634"/>
      <c r="W1610" s="634"/>
      <c r="X1610" s="627"/>
      <c r="Y1610" s="634"/>
      <c r="Z1610" s="634"/>
      <c r="AA1610" s="634"/>
      <c r="AB1610" s="634"/>
    </row>
    <row r="1611" spans="1:28" ht="15" hidden="1" x14ac:dyDescent="0.25">
      <c r="A1611" s="310" t="s">
        <v>1167</v>
      </c>
      <c r="B1611" s="310" t="s">
        <v>165</v>
      </c>
      <c r="C1611" s="310" t="str">
        <f t="shared" si="126"/>
        <v>Cumilla Comb M Hospital</v>
      </c>
      <c r="D1611" s="627"/>
      <c r="E1611" s="634"/>
      <c r="F1611" s="634"/>
      <c r="G1611" s="634"/>
      <c r="H1611" s="634"/>
      <c r="I1611" s="627"/>
      <c r="J1611" s="634"/>
      <c r="K1611" s="634"/>
      <c r="L1611" s="634"/>
      <c r="M1611" s="634"/>
      <c r="N1611" s="322"/>
      <c r="O1611" s="322"/>
      <c r="P1611" s="310" t="s">
        <v>1167</v>
      </c>
      <c r="Q1611" s="310" t="s">
        <v>165</v>
      </c>
      <c r="R1611" s="310" t="str">
        <f t="shared" si="127"/>
        <v>Cumilla Comb M Hospital</v>
      </c>
      <c r="S1611" s="627"/>
      <c r="T1611" s="634"/>
      <c r="U1611" s="634"/>
      <c r="V1611" s="634"/>
      <c r="W1611" s="634"/>
      <c r="X1611" s="627"/>
      <c r="Y1611" s="634"/>
      <c r="Z1611" s="634"/>
      <c r="AA1611" s="634"/>
      <c r="AB1611" s="634"/>
    </row>
    <row r="1612" spans="1:28" ht="15" hidden="1" x14ac:dyDescent="0.25">
      <c r="A1612" s="310" t="s">
        <v>1167</v>
      </c>
      <c r="B1612" s="310" t="s">
        <v>1168</v>
      </c>
      <c r="C1612" s="310" t="str">
        <f t="shared" si="126"/>
        <v>Cumilla Cumilla Medical College &amp; Hosp.</v>
      </c>
      <c r="D1612" s="627"/>
      <c r="E1612" s="634"/>
      <c r="F1612" s="634"/>
      <c r="G1612" s="634"/>
      <c r="H1612" s="634"/>
      <c r="I1612" s="627"/>
      <c r="J1612" s="634"/>
      <c r="K1612" s="634"/>
      <c r="L1612" s="634"/>
      <c r="M1612" s="634"/>
      <c r="N1612" s="322"/>
      <c r="O1612" s="322"/>
      <c r="P1612" s="310" t="s">
        <v>1167</v>
      </c>
      <c r="Q1612" s="310" t="s">
        <v>1168</v>
      </c>
      <c r="R1612" s="310" t="str">
        <f t="shared" si="127"/>
        <v>Cumilla Cumilla Medical College &amp; Hosp.</v>
      </c>
      <c r="S1612" s="627"/>
      <c r="T1612" s="634"/>
      <c r="U1612" s="634"/>
      <c r="V1612" s="634"/>
      <c r="W1612" s="634"/>
      <c r="X1612" s="627"/>
      <c r="Y1612" s="634"/>
      <c r="Z1612" s="634"/>
      <c r="AA1612" s="634"/>
      <c r="AB1612" s="634"/>
    </row>
    <row r="1613" spans="1:28" ht="15" hidden="1" x14ac:dyDescent="0.25">
      <c r="A1613" s="310" t="s">
        <v>1167</v>
      </c>
      <c r="B1613" t="s">
        <v>1169</v>
      </c>
      <c r="C1613" s="310" t="str">
        <f t="shared" si="126"/>
        <v>Cumilla Cumilla Sadar</v>
      </c>
      <c r="D1613" s="627"/>
      <c r="E1613" s="634"/>
      <c r="F1613" s="634"/>
      <c r="G1613" s="634"/>
      <c r="H1613" s="634"/>
      <c r="I1613" s="627"/>
      <c r="J1613" s="634"/>
      <c r="K1613" s="634"/>
      <c r="L1613" s="634"/>
      <c r="M1613" s="634"/>
      <c r="N1613" s="322"/>
      <c r="O1613" s="322"/>
      <c r="P1613" s="310" t="s">
        <v>1167</v>
      </c>
      <c r="Q1613" t="s">
        <v>1169</v>
      </c>
      <c r="R1613" s="310" t="str">
        <f t="shared" si="127"/>
        <v>Cumilla Cumilla Sadar</v>
      </c>
      <c r="S1613" s="627"/>
      <c r="T1613" s="634"/>
      <c r="U1613" s="634"/>
      <c r="V1613" s="634"/>
      <c r="W1613" s="634"/>
      <c r="X1613" s="627"/>
      <c r="Y1613" s="634"/>
      <c r="Z1613" s="634"/>
      <c r="AA1613" s="634"/>
      <c r="AB1613" s="634"/>
    </row>
    <row r="1614" spans="1:28" ht="15" hidden="1" x14ac:dyDescent="0.25">
      <c r="A1614" s="310" t="s">
        <v>1167</v>
      </c>
      <c r="B1614" s="310" t="s">
        <v>166</v>
      </c>
      <c r="C1614" s="310" t="str">
        <f t="shared" si="126"/>
        <v>Cumilla Dakkhin Sadar</v>
      </c>
      <c r="D1614" s="627"/>
      <c r="E1614" s="634"/>
      <c r="F1614" s="634"/>
      <c r="G1614" s="634"/>
      <c r="H1614" s="634"/>
      <c r="I1614" s="627"/>
      <c r="J1614" s="634"/>
      <c r="K1614" s="634"/>
      <c r="L1614" s="634"/>
      <c r="M1614" s="634"/>
      <c r="N1614" s="322"/>
      <c r="O1614" s="322"/>
      <c r="P1614" s="310" t="s">
        <v>1167</v>
      </c>
      <c r="Q1614" s="310" t="s">
        <v>166</v>
      </c>
      <c r="R1614" s="310" t="str">
        <f t="shared" si="127"/>
        <v>Cumilla Dakkhin Sadar</v>
      </c>
      <c r="S1614" s="627"/>
      <c r="T1614" s="634"/>
      <c r="U1614" s="634"/>
      <c r="V1614" s="634"/>
      <c r="W1614" s="634"/>
      <c r="X1614" s="627"/>
      <c r="Y1614" s="634"/>
      <c r="Z1614" s="634"/>
      <c r="AA1614" s="634"/>
      <c r="AB1614" s="634"/>
    </row>
    <row r="1615" spans="1:28" ht="15" hidden="1" x14ac:dyDescent="0.25">
      <c r="A1615" s="310" t="s">
        <v>1167</v>
      </c>
      <c r="B1615" s="310" t="s">
        <v>167</v>
      </c>
      <c r="C1615" s="310" t="str">
        <f t="shared" si="126"/>
        <v>Cumilla Daudkandi</v>
      </c>
      <c r="D1615" s="627"/>
      <c r="E1615" s="634"/>
      <c r="F1615" s="634"/>
      <c r="G1615" s="634"/>
      <c r="H1615" s="634"/>
      <c r="I1615" s="627"/>
      <c r="J1615" s="634"/>
      <c r="K1615" s="634"/>
      <c r="L1615" s="634"/>
      <c r="M1615" s="634"/>
      <c r="N1615" s="322"/>
      <c r="O1615" s="322"/>
      <c r="P1615" s="310" t="s">
        <v>1167</v>
      </c>
      <c r="Q1615" s="310" t="s">
        <v>167</v>
      </c>
      <c r="R1615" s="310" t="str">
        <f t="shared" si="127"/>
        <v>Cumilla Daudkandi</v>
      </c>
      <c r="S1615" s="627"/>
      <c r="T1615" s="634"/>
      <c r="U1615" s="634"/>
      <c r="V1615" s="634"/>
      <c r="W1615" s="634"/>
      <c r="X1615" s="627"/>
      <c r="Y1615" s="634"/>
      <c r="Z1615" s="634"/>
      <c r="AA1615" s="634"/>
      <c r="AB1615" s="634"/>
    </row>
    <row r="1616" spans="1:28" ht="15" hidden="1" x14ac:dyDescent="0.25">
      <c r="A1616" s="310" t="s">
        <v>1167</v>
      </c>
      <c r="B1616" s="310" t="s">
        <v>168</v>
      </c>
      <c r="C1616" s="310" t="str">
        <f t="shared" si="126"/>
        <v>Cumilla Dewidwar</v>
      </c>
      <c r="D1616" s="627"/>
      <c r="E1616" s="634"/>
      <c r="F1616" s="634"/>
      <c r="G1616" s="634"/>
      <c r="H1616" s="634"/>
      <c r="I1616" s="627"/>
      <c r="J1616" s="634"/>
      <c r="K1616" s="634"/>
      <c r="L1616" s="634"/>
      <c r="M1616" s="634"/>
      <c r="N1616" s="322"/>
      <c r="O1616" s="322"/>
      <c r="P1616" s="310" t="s">
        <v>1167</v>
      </c>
      <c r="Q1616" s="310" t="s">
        <v>168</v>
      </c>
      <c r="R1616" s="310" t="str">
        <f t="shared" si="127"/>
        <v>Cumilla Dewidwar</v>
      </c>
      <c r="S1616" s="627"/>
      <c r="T1616" s="634"/>
      <c r="U1616" s="634"/>
      <c r="V1616" s="634"/>
      <c r="W1616" s="634"/>
      <c r="X1616" s="627"/>
      <c r="Y1616" s="634"/>
      <c r="Z1616" s="634"/>
      <c r="AA1616" s="634"/>
      <c r="AB1616" s="634"/>
    </row>
    <row r="1617" spans="1:28" ht="15" hidden="1" x14ac:dyDescent="0.25">
      <c r="A1617" s="310" t="s">
        <v>1167</v>
      </c>
      <c r="B1617" s="310" t="s">
        <v>1101</v>
      </c>
      <c r="C1617" s="310" t="str">
        <f>A1617&amp;" "&amp;B1617</f>
        <v>Cumilla EPZ</v>
      </c>
      <c r="D1617" s="627"/>
      <c r="E1617" s="634"/>
      <c r="F1617" s="634"/>
      <c r="G1617" s="634"/>
      <c r="H1617" s="634"/>
      <c r="I1617" s="627"/>
      <c r="J1617" s="634"/>
      <c r="K1617" s="634"/>
      <c r="L1617" s="634"/>
      <c r="M1617" s="634"/>
      <c r="N1617" s="322"/>
      <c r="O1617" s="322"/>
      <c r="P1617" s="310" t="s">
        <v>1167</v>
      </c>
      <c r="Q1617" s="310" t="s">
        <v>1101</v>
      </c>
      <c r="R1617" s="310" t="str">
        <f>P1617&amp;" "&amp;Q1617</f>
        <v>Cumilla EPZ</v>
      </c>
      <c r="S1617" s="627"/>
      <c r="T1617" s="634"/>
      <c r="U1617" s="634"/>
      <c r="V1617" s="634"/>
      <c r="W1617" s="634"/>
      <c r="X1617" s="627"/>
      <c r="Y1617" s="634"/>
      <c r="Z1617" s="634"/>
      <c r="AA1617" s="634"/>
      <c r="AB1617" s="634"/>
    </row>
    <row r="1618" spans="1:28" ht="15" hidden="1" x14ac:dyDescent="0.25">
      <c r="A1618" s="310" t="s">
        <v>1167</v>
      </c>
      <c r="B1618" s="310" t="s">
        <v>169</v>
      </c>
      <c r="C1618" s="310" t="str">
        <f t="shared" si="126"/>
        <v>Cumilla Homna</v>
      </c>
      <c r="D1618" s="627"/>
      <c r="E1618" s="634"/>
      <c r="F1618" s="634"/>
      <c r="G1618" s="634"/>
      <c r="H1618" s="634"/>
      <c r="I1618" s="627"/>
      <c r="J1618" s="634"/>
      <c r="K1618" s="634"/>
      <c r="L1618" s="634"/>
      <c r="M1618" s="634"/>
      <c r="N1618" s="322"/>
      <c r="O1618" s="322"/>
      <c r="P1618" s="310" t="s">
        <v>1167</v>
      </c>
      <c r="Q1618" s="310" t="s">
        <v>169</v>
      </c>
      <c r="R1618" s="310" t="str">
        <f t="shared" si="127"/>
        <v>Cumilla Homna</v>
      </c>
      <c r="S1618" s="627"/>
      <c r="T1618" s="634"/>
      <c r="U1618" s="634"/>
      <c r="V1618" s="634"/>
      <c r="W1618" s="634"/>
      <c r="X1618" s="627"/>
      <c r="Y1618" s="634"/>
      <c r="Z1618" s="634"/>
      <c r="AA1618" s="634"/>
      <c r="AB1618" s="634"/>
    </row>
    <row r="1619" spans="1:28" ht="15" hidden="1" x14ac:dyDescent="0.25">
      <c r="A1619" s="310" t="s">
        <v>1167</v>
      </c>
      <c r="B1619" s="310" t="s">
        <v>170</v>
      </c>
      <c r="C1619" s="310" t="str">
        <f t="shared" si="126"/>
        <v>Cumilla Laksam</v>
      </c>
      <c r="D1619" s="627"/>
      <c r="E1619" s="634"/>
      <c r="F1619" s="634"/>
      <c r="G1619" s="634"/>
      <c r="H1619" s="634"/>
      <c r="I1619" s="627"/>
      <c r="J1619" s="634"/>
      <c r="K1619" s="634"/>
      <c r="L1619" s="634"/>
      <c r="M1619" s="634"/>
      <c r="N1619" s="322"/>
      <c r="O1619" s="322"/>
      <c r="P1619" s="310" t="s">
        <v>1167</v>
      </c>
      <c r="Q1619" s="310" t="s">
        <v>170</v>
      </c>
      <c r="R1619" s="310" t="str">
        <f t="shared" si="127"/>
        <v>Cumilla Laksam</v>
      </c>
      <c r="S1619" s="627"/>
      <c r="T1619" s="634"/>
      <c r="U1619" s="634"/>
      <c r="V1619" s="634"/>
      <c r="W1619" s="634"/>
      <c r="X1619" s="627"/>
      <c r="Y1619" s="634"/>
      <c r="Z1619" s="634"/>
      <c r="AA1619" s="634"/>
      <c r="AB1619" s="634"/>
    </row>
    <row r="1620" spans="1:28" ht="15" hidden="1" x14ac:dyDescent="0.25">
      <c r="A1620" s="310" t="s">
        <v>1167</v>
      </c>
      <c r="B1620" s="310" t="s">
        <v>171</v>
      </c>
      <c r="C1620" s="310" t="str">
        <f t="shared" si="126"/>
        <v>Cumilla Megna</v>
      </c>
      <c r="D1620" s="627"/>
      <c r="E1620" s="634"/>
      <c r="F1620" s="634"/>
      <c r="G1620" s="634"/>
      <c r="H1620" s="634"/>
      <c r="I1620" s="627"/>
      <c r="J1620" s="634"/>
      <c r="K1620" s="634"/>
      <c r="L1620" s="634"/>
      <c r="M1620" s="634"/>
      <c r="N1620" s="322"/>
      <c r="O1620" s="322"/>
      <c r="P1620" s="310" t="s">
        <v>1167</v>
      </c>
      <c r="Q1620" s="310" t="s">
        <v>171</v>
      </c>
      <c r="R1620" s="310" t="str">
        <f t="shared" si="127"/>
        <v>Cumilla Megna</v>
      </c>
      <c r="S1620" s="627"/>
      <c r="T1620" s="634"/>
      <c r="U1620" s="634"/>
      <c r="V1620" s="634"/>
      <c r="W1620" s="634"/>
      <c r="X1620" s="627"/>
      <c r="Y1620" s="634"/>
      <c r="Z1620" s="634"/>
      <c r="AA1620" s="634"/>
      <c r="AB1620" s="634"/>
    </row>
    <row r="1621" spans="1:28" ht="15" hidden="1" x14ac:dyDescent="0.25">
      <c r="A1621" s="310" t="s">
        <v>1167</v>
      </c>
      <c r="B1621" s="310" t="s">
        <v>172</v>
      </c>
      <c r="C1621" s="310" t="str">
        <f t="shared" si="126"/>
        <v>Cumilla Monohargonj</v>
      </c>
      <c r="D1621" s="627"/>
      <c r="E1621" s="634"/>
      <c r="F1621" s="634"/>
      <c r="G1621" s="634"/>
      <c r="H1621" s="634"/>
      <c r="I1621" s="627"/>
      <c r="J1621" s="634"/>
      <c r="K1621" s="634"/>
      <c r="L1621" s="634"/>
      <c r="M1621" s="634"/>
      <c r="N1621" s="322"/>
      <c r="O1621" s="322"/>
      <c r="P1621" s="310" t="s">
        <v>1167</v>
      </c>
      <c r="Q1621" s="310" t="s">
        <v>172</v>
      </c>
      <c r="R1621" s="310" t="str">
        <f t="shared" si="127"/>
        <v>Cumilla Monohargonj</v>
      </c>
      <c r="S1621" s="627"/>
      <c r="T1621" s="634"/>
      <c r="U1621" s="634"/>
      <c r="V1621" s="634"/>
      <c r="W1621" s="634"/>
      <c r="X1621" s="627"/>
      <c r="Y1621" s="634"/>
      <c r="Z1621" s="634"/>
      <c r="AA1621" s="634"/>
      <c r="AB1621" s="634"/>
    </row>
    <row r="1622" spans="1:28" ht="15" hidden="1" x14ac:dyDescent="0.25">
      <c r="A1622" s="310" t="s">
        <v>1167</v>
      </c>
      <c r="B1622" s="310" t="s">
        <v>173</v>
      </c>
      <c r="C1622" s="310" t="str">
        <f t="shared" si="126"/>
        <v>Cumilla Muradnagar</v>
      </c>
      <c r="D1622" s="627"/>
      <c r="E1622" s="634"/>
      <c r="F1622" s="634"/>
      <c r="G1622" s="634"/>
      <c r="H1622" s="634"/>
      <c r="I1622" s="627"/>
      <c r="J1622" s="634"/>
      <c r="K1622" s="634"/>
      <c r="L1622" s="634"/>
      <c r="M1622" s="634"/>
      <c r="N1622" s="322"/>
      <c r="O1622" s="322"/>
      <c r="P1622" s="310" t="s">
        <v>1167</v>
      </c>
      <c r="Q1622" s="310" t="s">
        <v>173</v>
      </c>
      <c r="R1622" s="310" t="str">
        <f t="shared" si="127"/>
        <v>Cumilla Muradnagar</v>
      </c>
      <c r="S1622" s="627"/>
      <c r="T1622" s="634"/>
      <c r="U1622" s="634"/>
      <c r="V1622" s="634"/>
      <c r="W1622" s="634"/>
      <c r="X1622" s="627"/>
      <c r="Y1622" s="634"/>
      <c r="Z1622" s="634"/>
      <c r="AA1622" s="634"/>
      <c r="AB1622" s="634"/>
    </row>
    <row r="1623" spans="1:28" ht="15" hidden="1" x14ac:dyDescent="0.25">
      <c r="A1623" s="320" t="s">
        <v>1167</v>
      </c>
      <c r="B1623" s="310" t="s">
        <v>174</v>
      </c>
      <c r="C1623" s="310" t="str">
        <f t="shared" si="126"/>
        <v>Cumilla Nagalkot</v>
      </c>
      <c r="D1623" s="627"/>
      <c r="E1623" s="634"/>
      <c r="F1623" s="634"/>
      <c r="G1623" s="634"/>
      <c r="H1623" s="634"/>
      <c r="I1623" s="627"/>
      <c r="J1623" s="634"/>
      <c r="K1623" s="634"/>
      <c r="L1623" s="634"/>
      <c r="M1623" s="634"/>
      <c r="N1623" s="322"/>
      <c r="O1623" s="322"/>
      <c r="P1623" s="320" t="s">
        <v>1167</v>
      </c>
      <c r="Q1623" s="310" t="s">
        <v>174</v>
      </c>
      <c r="R1623" s="310" t="str">
        <f t="shared" si="127"/>
        <v>Cumilla Nagalkot</v>
      </c>
      <c r="S1623" s="627"/>
      <c r="T1623" s="634"/>
      <c r="U1623" s="634"/>
      <c r="V1623" s="634"/>
      <c r="W1623" s="634"/>
      <c r="X1623" s="627"/>
      <c r="Y1623" s="634"/>
      <c r="Z1623" s="634"/>
      <c r="AA1623" s="634"/>
      <c r="AB1623" s="634"/>
    </row>
    <row r="1624" spans="1:28" ht="15" hidden="1" x14ac:dyDescent="0.25">
      <c r="A1624" s="310" t="s">
        <v>1167</v>
      </c>
      <c r="B1624" s="311" t="s">
        <v>88</v>
      </c>
      <c r="C1624" s="310" t="str">
        <f t="shared" si="126"/>
        <v>Cumilla Prison</v>
      </c>
      <c r="D1624" s="627"/>
      <c r="E1624" s="634"/>
      <c r="F1624" s="634"/>
      <c r="G1624" s="634"/>
      <c r="H1624" s="634"/>
      <c r="I1624" s="627"/>
      <c r="J1624" s="634"/>
      <c r="K1624" s="634"/>
      <c r="L1624" s="634"/>
      <c r="M1624" s="634"/>
      <c r="N1624" s="322"/>
      <c r="O1624" s="322"/>
      <c r="P1624" s="310" t="s">
        <v>1167</v>
      </c>
      <c r="Q1624" s="311" t="s">
        <v>88</v>
      </c>
      <c r="R1624" s="310" t="str">
        <f t="shared" si="127"/>
        <v>Cumilla Prison</v>
      </c>
      <c r="S1624" s="627"/>
      <c r="T1624" s="634"/>
      <c r="U1624" s="634"/>
      <c r="V1624" s="634"/>
      <c r="W1624" s="634"/>
      <c r="X1624" s="627"/>
      <c r="Y1624" s="634"/>
      <c r="Z1624" s="634"/>
      <c r="AA1624" s="634"/>
      <c r="AB1624" s="634"/>
    </row>
    <row r="1625" spans="1:28" ht="15" hidden="1" x14ac:dyDescent="0.25">
      <c r="A1625" s="310" t="s">
        <v>1167</v>
      </c>
      <c r="B1625" s="310" t="s">
        <v>175</v>
      </c>
      <c r="C1625" s="310" t="str">
        <f t="shared" si="126"/>
        <v>Cumilla Titas</v>
      </c>
      <c r="D1625" s="627"/>
      <c r="E1625" s="634"/>
      <c r="F1625" s="634"/>
      <c r="G1625" s="634"/>
      <c r="H1625" s="634"/>
      <c r="I1625" s="627"/>
      <c r="J1625" s="634"/>
      <c r="K1625" s="634"/>
      <c r="L1625" s="634"/>
      <c r="M1625" s="634"/>
      <c r="N1625" s="322"/>
      <c r="O1625" s="322"/>
      <c r="P1625" s="310" t="s">
        <v>1167</v>
      </c>
      <c r="Q1625" s="310" t="s">
        <v>175</v>
      </c>
      <c r="R1625" s="310" t="str">
        <f t="shared" si="127"/>
        <v>Cumilla Titas</v>
      </c>
      <c r="S1625" s="627"/>
      <c r="T1625" s="634"/>
      <c r="U1625" s="634"/>
      <c r="V1625" s="634"/>
      <c r="W1625" s="634"/>
      <c r="X1625" s="627"/>
      <c r="Y1625" s="634"/>
      <c r="Z1625" s="634"/>
      <c r="AA1625" s="634"/>
      <c r="AB1625" s="634"/>
    </row>
    <row r="1626" spans="1:28" ht="15" hidden="1" x14ac:dyDescent="0.25">
      <c r="A1626" s="310" t="s">
        <v>13</v>
      </c>
      <c r="B1626" s="310" t="s">
        <v>176</v>
      </c>
      <c r="C1626" s="310" t="str">
        <f t="shared" si="126"/>
        <v>Coxs_Bazar Chakaria</v>
      </c>
      <c r="D1626" s="627"/>
      <c r="E1626" s="631"/>
      <c r="F1626" s="631"/>
      <c r="G1626" s="631"/>
      <c r="H1626" s="631"/>
      <c r="I1626" s="627"/>
      <c r="J1626" s="631"/>
      <c r="K1626" s="631"/>
      <c r="L1626" s="631"/>
      <c r="M1626" s="631"/>
      <c r="N1626" s="317"/>
      <c r="O1626" s="317"/>
      <c r="P1626" s="310" t="s">
        <v>13</v>
      </c>
      <c r="Q1626" s="310" t="s">
        <v>176</v>
      </c>
      <c r="R1626" s="310" t="str">
        <f t="shared" si="127"/>
        <v>Coxs_Bazar Chakaria</v>
      </c>
      <c r="S1626" s="627"/>
      <c r="T1626" s="631"/>
      <c r="U1626" s="631"/>
      <c r="V1626" s="631"/>
      <c r="W1626" s="631"/>
      <c r="X1626" s="627"/>
      <c r="Y1626" s="631"/>
      <c r="Z1626" s="631"/>
      <c r="AA1626" s="631"/>
      <c r="AB1626" s="631"/>
    </row>
    <row r="1627" spans="1:28" ht="15" hidden="1" x14ac:dyDescent="0.25">
      <c r="A1627" s="310" t="s">
        <v>13</v>
      </c>
      <c r="B1627" t="s">
        <v>177</v>
      </c>
      <c r="C1627" s="310" t="str">
        <f t="shared" si="126"/>
        <v>Coxs_Bazar Coxs  Bazar Sadar</v>
      </c>
      <c r="D1627" s="627"/>
      <c r="E1627" s="631"/>
      <c r="F1627" s="631"/>
      <c r="G1627" s="631"/>
      <c r="H1627" s="631"/>
      <c r="I1627" s="627"/>
      <c r="J1627" s="631"/>
      <c r="K1627" s="631"/>
      <c r="L1627" s="631"/>
      <c r="M1627" s="631"/>
      <c r="N1627" s="317"/>
      <c r="O1627" s="317"/>
      <c r="P1627" s="310" t="s">
        <v>13</v>
      </c>
      <c r="Q1627" t="s">
        <v>177</v>
      </c>
      <c r="R1627" s="310" t="str">
        <f t="shared" si="127"/>
        <v>Coxs_Bazar Coxs  Bazar Sadar</v>
      </c>
      <c r="S1627" s="627"/>
      <c r="T1627" s="631"/>
      <c r="U1627" s="631"/>
      <c r="V1627" s="631"/>
      <c r="W1627" s="631"/>
      <c r="X1627" s="627"/>
      <c r="Y1627" s="631"/>
      <c r="Z1627" s="631"/>
      <c r="AA1627" s="631"/>
      <c r="AB1627" s="631"/>
    </row>
    <row r="1628" spans="1:28" ht="15" hidden="1" x14ac:dyDescent="0.25">
      <c r="A1628" s="310" t="s">
        <v>13</v>
      </c>
      <c r="B1628" s="310" t="s">
        <v>980</v>
      </c>
      <c r="C1628" s="310" t="str">
        <f t="shared" si="126"/>
        <v>Coxs_Bazar Coxs Bazar DOTs Corner</v>
      </c>
      <c r="D1628" s="627"/>
      <c r="E1628" s="631"/>
      <c r="F1628" s="631"/>
      <c r="G1628" s="631"/>
      <c r="H1628" s="631"/>
      <c r="I1628" s="627"/>
      <c r="J1628" s="631"/>
      <c r="K1628" s="631"/>
      <c r="L1628" s="631"/>
      <c r="M1628" s="631"/>
      <c r="N1628" s="317"/>
      <c r="O1628" s="317"/>
      <c r="P1628" s="310" t="s">
        <v>13</v>
      </c>
      <c r="Q1628" s="310" t="s">
        <v>980</v>
      </c>
      <c r="R1628" s="310" t="str">
        <f t="shared" si="127"/>
        <v>Coxs_Bazar Coxs Bazar DOTs Corner</v>
      </c>
      <c r="S1628" s="627"/>
      <c r="T1628" s="631"/>
      <c r="U1628" s="631"/>
      <c r="V1628" s="631"/>
      <c r="W1628" s="631"/>
      <c r="X1628" s="627"/>
      <c r="Y1628" s="631"/>
      <c r="Z1628" s="631"/>
      <c r="AA1628" s="631"/>
      <c r="AB1628" s="631"/>
    </row>
    <row r="1629" spans="1:28" ht="15" hidden="1" x14ac:dyDescent="0.25">
      <c r="A1629" s="310" t="s">
        <v>13</v>
      </c>
      <c r="B1629" s="310" t="s">
        <v>178</v>
      </c>
      <c r="C1629" s="310" t="str">
        <f t="shared" si="126"/>
        <v>Coxs_Bazar Kutubdia</v>
      </c>
      <c r="D1629" s="627"/>
      <c r="E1629" s="631"/>
      <c r="F1629" s="631"/>
      <c r="G1629" s="631"/>
      <c r="H1629" s="631"/>
      <c r="I1629" s="627"/>
      <c r="J1629" s="631"/>
      <c r="K1629" s="631"/>
      <c r="L1629" s="631"/>
      <c r="M1629" s="631"/>
      <c r="N1629" s="317"/>
      <c r="O1629" s="317"/>
      <c r="P1629" s="310" t="s">
        <v>13</v>
      </c>
      <c r="Q1629" s="310" t="s">
        <v>178</v>
      </c>
      <c r="R1629" s="310" t="str">
        <f t="shared" si="127"/>
        <v>Coxs_Bazar Kutubdia</v>
      </c>
      <c r="S1629" s="627"/>
      <c r="T1629" s="631"/>
      <c r="U1629" s="631"/>
      <c r="V1629" s="631"/>
      <c r="W1629" s="631"/>
      <c r="X1629" s="627"/>
      <c r="Y1629" s="631"/>
      <c r="Z1629" s="631"/>
      <c r="AA1629" s="631"/>
      <c r="AB1629" s="631"/>
    </row>
    <row r="1630" spans="1:28" ht="15" hidden="1" x14ac:dyDescent="0.25">
      <c r="A1630" s="310" t="s">
        <v>13</v>
      </c>
      <c r="B1630" s="310" t="s">
        <v>1187</v>
      </c>
      <c r="C1630" s="310" t="str">
        <f t="shared" si="126"/>
        <v>Coxs_Bazar Kutupalong Refugee Camp (Ukhia)</v>
      </c>
      <c r="D1630" s="627"/>
      <c r="E1630" s="631"/>
      <c r="F1630" s="631"/>
      <c r="G1630" s="631"/>
      <c r="H1630" s="631"/>
      <c r="I1630" s="627"/>
      <c r="J1630" s="631"/>
      <c r="K1630" s="631"/>
      <c r="L1630" s="631"/>
      <c r="M1630" s="631"/>
      <c r="N1630" s="317"/>
      <c r="O1630" s="317"/>
      <c r="P1630" s="310" t="s">
        <v>13</v>
      </c>
      <c r="Q1630" s="310" t="s">
        <v>1187</v>
      </c>
      <c r="R1630" s="310" t="str">
        <f t="shared" si="127"/>
        <v>Coxs_Bazar Kutupalong Refugee Camp (Ukhia)</v>
      </c>
      <c r="S1630" s="627"/>
      <c r="T1630" s="631"/>
      <c r="U1630" s="631"/>
      <c r="V1630" s="631"/>
      <c r="W1630" s="631"/>
      <c r="X1630" s="627"/>
      <c r="Y1630" s="631"/>
      <c r="Z1630" s="631"/>
      <c r="AA1630" s="631"/>
      <c r="AB1630" s="631"/>
    </row>
    <row r="1631" spans="1:28" ht="15" hidden="1" x14ac:dyDescent="0.25">
      <c r="A1631" s="310" t="s">
        <v>13</v>
      </c>
      <c r="B1631" s="310" t="s">
        <v>179</v>
      </c>
      <c r="C1631" s="310" t="str">
        <f t="shared" si="126"/>
        <v>Coxs_Bazar Moheshkhali</v>
      </c>
      <c r="D1631" s="627"/>
      <c r="E1631" s="631"/>
      <c r="F1631" s="631"/>
      <c r="G1631" s="631"/>
      <c r="H1631" s="631"/>
      <c r="I1631" s="627"/>
      <c r="J1631" s="631"/>
      <c r="K1631" s="631"/>
      <c r="L1631" s="631"/>
      <c r="M1631" s="631"/>
      <c r="N1631" s="317"/>
      <c r="O1631" s="317"/>
      <c r="P1631" s="310" t="s">
        <v>13</v>
      </c>
      <c r="Q1631" s="310" t="s">
        <v>179</v>
      </c>
      <c r="R1631" s="310" t="str">
        <f t="shared" si="127"/>
        <v>Coxs_Bazar Moheshkhali</v>
      </c>
      <c r="S1631" s="627"/>
      <c r="T1631" s="631"/>
      <c r="U1631" s="631"/>
      <c r="V1631" s="631"/>
      <c r="W1631" s="631"/>
      <c r="X1631" s="627"/>
      <c r="Y1631" s="631"/>
      <c r="Z1631" s="631"/>
      <c r="AA1631" s="631"/>
      <c r="AB1631" s="631"/>
    </row>
    <row r="1632" spans="1:28" ht="15" hidden="1" x14ac:dyDescent="0.25">
      <c r="A1632" s="310" t="s">
        <v>13</v>
      </c>
      <c r="B1632" s="310" t="s">
        <v>180</v>
      </c>
      <c r="C1632" s="310" t="str">
        <f t="shared" si="126"/>
        <v>Coxs_Bazar Noapara Refuzee Camp(Teknaf)</v>
      </c>
      <c r="D1632" s="627"/>
      <c r="E1632" s="631"/>
      <c r="F1632" s="631"/>
      <c r="G1632" s="631"/>
      <c r="H1632" s="631"/>
      <c r="I1632" s="627"/>
      <c r="J1632" s="631"/>
      <c r="K1632" s="631"/>
      <c r="L1632" s="631"/>
      <c r="M1632" s="631"/>
      <c r="N1632" s="317"/>
      <c r="O1632" s="317"/>
      <c r="P1632" s="310" t="s">
        <v>13</v>
      </c>
      <c r="Q1632" s="310" t="s">
        <v>180</v>
      </c>
      <c r="R1632" s="310" t="str">
        <f t="shared" si="127"/>
        <v>Coxs_Bazar Noapara Refuzee Camp(Teknaf)</v>
      </c>
      <c r="S1632" s="627"/>
      <c r="T1632" s="631"/>
      <c r="U1632" s="631"/>
      <c r="V1632" s="631"/>
      <c r="W1632" s="631"/>
      <c r="X1632" s="627"/>
      <c r="Y1632" s="631"/>
      <c r="Z1632" s="631"/>
      <c r="AA1632" s="631"/>
      <c r="AB1632" s="631"/>
    </row>
    <row r="1633" spans="1:28" ht="15" hidden="1" x14ac:dyDescent="0.25">
      <c r="A1633" s="310" t="s">
        <v>13</v>
      </c>
      <c r="B1633" s="310" t="s">
        <v>181</v>
      </c>
      <c r="C1633" s="310" t="str">
        <f t="shared" si="126"/>
        <v>Coxs_Bazar Pekua</v>
      </c>
      <c r="D1633" s="627"/>
      <c r="E1633" s="631"/>
      <c r="F1633" s="631"/>
      <c r="G1633" s="631"/>
      <c r="H1633" s="631"/>
      <c r="I1633" s="627"/>
      <c r="J1633" s="631"/>
      <c r="K1633" s="631"/>
      <c r="L1633" s="631"/>
      <c r="M1633" s="631"/>
      <c r="N1633" s="317"/>
      <c r="O1633" s="317"/>
      <c r="P1633" s="310" t="s">
        <v>13</v>
      </c>
      <c r="Q1633" s="310" t="s">
        <v>181</v>
      </c>
      <c r="R1633" s="310" t="str">
        <f t="shared" si="127"/>
        <v>Coxs_Bazar Pekua</v>
      </c>
      <c r="S1633" s="627"/>
      <c r="T1633" s="631"/>
      <c r="U1633" s="631"/>
      <c r="V1633" s="631"/>
      <c r="W1633" s="631"/>
      <c r="X1633" s="627"/>
      <c r="Y1633" s="631"/>
      <c r="Z1633" s="631"/>
      <c r="AA1633" s="631"/>
      <c r="AB1633" s="631"/>
    </row>
    <row r="1634" spans="1:28" ht="15" hidden="1" x14ac:dyDescent="0.25">
      <c r="A1634" s="310" t="s">
        <v>13</v>
      </c>
      <c r="B1634" s="311" t="s">
        <v>88</v>
      </c>
      <c r="C1634" s="310" t="str">
        <f t="shared" si="126"/>
        <v>Coxs_Bazar Prison</v>
      </c>
      <c r="D1634" s="627"/>
      <c r="E1634" s="631"/>
      <c r="F1634" s="631"/>
      <c r="G1634" s="631"/>
      <c r="H1634" s="631"/>
      <c r="I1634" s="627"/>
      <c r="J1634" s="631"/>
      <c r="K1634" s="631"/>
      <c r="L1634" s="631"/>
      <c r="M1634" s="631"/>
      <c r="N1634" s="317"/>
      <c r="O1634" s="317"/>
      <c r="P1634" s="310" t="s">
        <v>13</v>
      </c>
      <c r="Q1634" s="311" t="s">
        <v>88</v>
      </c>
      <c r="R1634" s="310" t="str">
        <f t="shared" si="127"/>
        <v>Coxs_Bazar Prison</v>
      </c>
      <c r="S1634" s="627"/>
      <c r="T1634" s="631"/>
      <c r="U1634" s="631"/>
      <c r="V1634" s="631"/>
      <c r="W1634" s="631"/>
      <c r="X1634" s="627"/>
      <c r="Y1634" s="631"/>
      <c r="Z1634" s="631"/>
      <c r="AA1634" s="631"/>
      <c r="AB1634" s="631"/>
    </row>
    <row r="1635" spans="1:28" ht="15" hidden="1" x14ac:dyDescent="0.25">
      <c r="A1635" s="310" t="s">
        <v>13</v>
      </c>
      <c r="B1635" s="310" t="s">
        <v>182</v>
      </c>
      <c r="C1635" s="310" t="str">
        <f t="shared" si="126"/>
        <v>Coxs_Bazar Ramu</v>
      </c>
      <c r="D1635" s="627"/>
      <c r="E1635" s="631"/>
      <c r="F1635" s="631"/>
      <c r="G1635" s="631"/>
      <c r="H1635" s="631"/>
      <c r="I1635" s="627"/>
      <c r="J1635" s="631"/>
      <c r="K1635" s="631"/>
      <c r="L1635" s="631"/>
      <c r="M1635" s="631"/>
      <c r="N1635" s="317"/>
      <c r="O1635" s="317"/>
      <c r="P1635" s="310" t="s">
        <v>13</v>
      </c>
      <c r="Q1635" s="310" t="s">
        <v>182</v>
      </c>
      <c r="R1635" s="310" t="str">
        <f t="shared" si="127"/>
        <v>Coxs_Bazar Ramu</v>
      </c>
      <c r="S1635" s="627"/>
      <c r="T1635" s="631"/>
      <c r="U1635" s="631"/>
      <c r="V1635" s="631"/>
      <c r="W1635" s="631"/>
      <c r="X1635" s="627"/>
      <c r="Y1635" s="631"/>
      <c r="Z1635" s="631"/>
      <c r="AA1635" s="631"/>
      <c r="AB1635" s="631"/>
    </row>
    <row r="1636" spans="1:28" ht="15" hidden="1" x14ac:dyDescent="0.25">
      <c r="A1636" s="310" t="s">
        <v>13</v>
      </c>
      <c r="B1636" s="310" t="s">
        <v>183</v>
      </c>
      <c r="C1636" s="310" t="str">
        <f t="shared" si="126"/>
        <v>Coxs_Bazar Teknaf</v>
      </c>
      <c r="D1636" s="627"/>
      <c r="E1636" s="631"/>
      <c r="F1636" s="631"/>
      <c r="G1636" s="631"/>
      <c r="H1636" s="631"/>
      <c r="I1636" s="627"/>
      <c r="J1636" s="631"/>
      <c r="K1636" s="631"/>
      <c r="L1636" s="631"/>
      <c r="M1636" s="631"/>
      <c r="N1636" s="317"/>
      <c r="O1636" s="317"/>
      <c r="P1636" s="310" t="s">
        <v>13</v>
      </c>
      <c r="Q1636" s="310" t="s">
        <v>183</v>
      </c>
      <c r="R1636" s="310" t="str">
        <f t="shared" si="127"/>
        <v>Coxs_Bazar Teknaf</v>
      </c>
      <c r="S1636" s="627"/>
      <c r="T1636" s="631"/>
      <c r="U1636" s="631"/>
      <c r="V1636" s="631"/>
      <c r="W1636" s="631"/>
      <c r="X1636" s="627"/>
      <c r="Y1636" s="631"/>
      <c r="Z1636" s="631"/>
      <c r="AA1636" s="631"/>
      <c r="AB1636" s="631"/>
    </row>
    <row r="1637" spans="1:28" ht="15" hidden="1" x14ac:dyDescent="0.25">
      <c r="A1637" s="310" t="s">
        <v>13</v>
      </c>
      <c r="B1637" s="310" t="s">
        <v>184</v>
      </c>
      <c r="C1637" s="310" t="str">
        <f t="shared" si="126"/>
        <v>Coxs_Bazar Ukhia</v>
      </c>
      <c r="D1637" s="627"/>
      <c r="E1637" s="631"/>
      <c r="F1637" s="631"/>
      <c r="G1637" s="631"/>
      <c r="H1637" s="631"/>
      <c r="I1637" s="627"/>
      <c r="J1637" s="631"/>
      <c r="K1637" s="631"/>
      <c r="L1637" s="631"/>
      <c r="M1637" s="631"/>
      <c r="N1637" s="317"/>
      <c r="O1637" s="317"/>
      <c r="P1637" s="310" t="s">
        <v>13</v>
      </c>
      <c r="Q1637" s="310" t="s">
        <v>184</v>
      </c>
      <c r="R1637" s="310" t="str">
        <f t="shared" si="127"/>
        <v>Coxs_Bazar Ukhia</v>
      </c>
      <c r="S1637" s="627"/>
      <c r="T1637" s="631"/>
      <c r="U1637" s="631"/>
      <c r="V1637" s="631"/>
      <c r="W1637" s="631"/>
      <c r="X1637" s="627"/>
      <c r="Y1637" s="631"/>
      <c r="Z1637" s="631"/>
      <c r="AA1637" s="631"/>
      <c r="AB1637" s="631"/>
    </row>
    <row r="1638" spans="1:28" ht="15" hidden="1" x14ac:dyDescent="0.25">
      <c r="A1638" s="310" t="s">
        <v>13</v>
      </c>
      <c r="B1638" s="310" t="s">
        <v>1185</v>
      </c>
      <c r="C1638" s="310" t="str">
        <f>A1638&amp;" "&amp;B1638</f>
        <v>Coxs_Bazar Teknaf (FDMN)</v>
      </c>
      <c r="D1638" s="627"/>
      <c r="E1638" s="631"/>
      <c r="F1638" s="631"/>
      <c r="G1638" s="631"/>
      <c r="H1638" s="631"/>
      <c r="I1638" s="627"/>
      <c r="J1638" s="631"/>
      <c r="K1638" s="631"/>
      <c r="L1638" s="631"/>
      <c r="M1638" s="631"/>
      <c r="N1638" s="317"/>
      <c r="O1638" s="317"/>
      <c r="P1638" s="310" t="s">
        <v>13</v>
      </c>
      <c r="Q1638" s="310" t="s">
        <v>1185</v>
      </c>
      <c r="R1638" s="310" t="str">
        <f>P1638&amp;" "&amp;Q1638</f>
        <v>Coxs_Bazar Teknaf (FDMN)</v>
      </c>
      <c r="S1638" s="627"/>
      <c r="T1638" s="631"/>
      <c r="U1638" s="631"/>
      <c r="V1638" s="631"/>
      <c r="W1638" s="631"/>
      <c r="X1638" s="627"/>
      <c r="Y1638" s="631"/>
      <c r="Z1638" s="631"/>
      <c r="AA1638" s="631"/>
      <c r="AB1638" s="631"/>
    </row>
    <row r="1639" spans="1:28" ht="15" hidden="1" x14ac:dyDescent="0.25">
      <c r="A1639" s="310" t="s">
        <v>13</v>
      </c>
      <c r="B1639" s="310" t="s">
        <v>1186</v>
      </c>
      <c r="C1639" s="310" t="str">
        <f>A1639&amp;" "&amp;B1639</f>
        <v>Coxs_Bazar Ukhia (FDMN)</v>
      </c>
      <c r="D1639" s="627"/>
      <c r="E1639" s="631"/>
      <c r="F1639" s="631"/>
      <c r="G1639" s="631"/>
      <c r="H1639" s="631"/>
      <c r="I1639" s="627"/>
      <c r="J1639" s="631"/>
      <c r="K1639" s="631"/>
      <c r="L1639" s="631"/>
      <c r="M1639" s="631"/>
      <c r="N1639" s="317"/>
      <c r="O1639" s="317"/>
      <c r="P1639" s="310" t="s">
        <v>13</v>
      </c>
      <c r="Q1639" s="310" t="s">
        <v>1186</v>
      </c>
      <c r="R1639" s="310" t="str">
        <f>P1639&amp;" "&amp;Q1639</f>
        <v>Coxs_Bazar Ukhia (FDMN)</v>
      </c>
      <c r="S1639" s="627"/>
      <c r="T1639" s="631"/>
      <c r="U1639" s="631"/>
      <c r="V1639" s="631"/>
      <c r="W1639" s="631"/>
      <c r="X1639" s="627"/>
      <c r="Y1639" s="631"/>
      <c r="Z1639" s="631"/>
      <c r="AA1639" s="631"/>
      <c r="AB1639" s="631"/>
    </row>
    <row r="1640" spans="1:28" ht="15" hidden="1" x14ac:dyDescent="0.25">
      <c r="A1640" s="310" t="s">
        <v>33</v>
      </c>
      <c r="B1640" s="310" t="s">
        <v>185</v>
      </c>
      <c r="C1640" s="310" t="str">
        <f t="shared" si="126"/>
        <v>Feni Chagalnaiya</v>
      </c>
      <c r="D1640" s="627"/>
      <c r="E1640" s="630"/>
      <c r="F1640" s="630"/>
      <c r="G1640" s="630"/>
      <c r="H1640" s="630"/>
      <c r="I1640" s="627"/>
      <c r="J1640" s="630"/>
      <c r="K1640" s="630"/>
      <c r="L1640" s="630"/>
      <c r="M1640" s="630"/>
      <c r="N1640" s="315"/>
      <c r="O1640" s="315"/>
      <c r="P1640" s="310" t="s">
        <v>33</v>
      </c>
      <c r="Q1640" s="310" t="s">
        <v>185</v>
      </c>
      <c r="R1640" s="310" t="str">
        <f t="shared" si="127"/>
        <v>Feni Chagalnaiya</v>
      </c>
      <c r="S1640" s="627"/>
      <c r="T1640" s="630"/>
      <c r="U1640" s="630"/>
      <c r="V1640" s="630"/>
      <c r="W1640" s="630"/>
      <c r="X1640" s="627"/>
      <c r="Y1640" s="630"/>
      <c r="Z1640" s="630"/>
      <c r="AA1640" s="630"/>
      <c r="AB1640" s="630"/>
    </row>
    <row r="1641" spans="1:28" ht="15" hidden="1" x14ac:dyDescent="0.25">
      <c r="A1641" s="310" t="s">
        <v>33</v>
      </c>
      <c r="B1641" s="310" t="s">
        <v>186</v>
      </c>
      <c r="C1641" s="310" t="str">
        <f t="shared" si="126"/>
        <v>Feni Daganbhuiyan</v>
      </c>
      <c r="D1641" s="627"/>
      <c r="E1641" s="630"/>
      <c r="F1641" s="630"/>
      <c r="G1641" s="630"/>
      <c r="H1641" s="630"/>
      <c r="I1641" s="627"/>
      <c r="J1641" s="630"/>
      <c r="K1641" s="630"/>
      <c r="L1641" s="630"/>
      <c r="M1641" s="630"/>
      <c r="N1641" s="315"/>
      <c r="O1641" s="315"/>
      <c r="P1641" s="310" t="s">
        <v>33</v>
      </c>
      <c r="Q1641" s="310" t="s">
        <v>186</v>
      </c>
      <c r="R1641" s="310" t="str">
        <f t="shared" si="127"/>
        <v>Feni Daganbhuiyan</v>
      </c>
      <c r="S1641" s="627"/>
      <c r="T1641" s="630"/>
      <c r="U1641" s="630"/>
      <c r="V1641" s="630"/>
      <c r="W1641" s="630"/>
      <c r="X1641" s="627"/>
      <c r="Y1641" s="630"/>
      <c r="Z1641" s="630"/>
      <c r="AA1641" s="630"/>
      <c r="AB1641" s="630"/>
    </row>
    <row r="1642" spans="1:28" ht="15" hidden="1" x14ac:dyDescent="0.25">
      <c r="A1642" s="310" t="s">
        <v>33</v>
      </c>
      <c r="B1642" s="310" t="s">
        <v>981</v>
      </c>
      <c r="C1642" s="310" t="str">
        <f t="shared" si="126"/>
        <v>Feni Feni Dots Corner</v>
      </c>
      <c r="D1642" s="627"/>
      <c r="E1642" s="630"/>
      <c r="F1642" s="630"/>
      <c r="G1642" s="630"/>
      <c r="H1642" s="630"/>
      <c r="I1642" s="627"/>
      <c r="J1642" s="630"/>
      <c r="K1642" s="630"/>
      <c r="L1642" s="630"/>
      <c r="M1642" s="630"/>
      <c r="N1642" s="315"/>
      <c r="O1642" s="315"/>
      <c r="P1642" s="310" t="s">
        <v>33</v>
      </c>
      <c r="Q1642" s="310" t="s">
        <v>981</v>
      </c>
      <c r="R1642" s="310" t="str">
        <f t="shared" si="127"/>
        <v>Feni Feni Dots Corner</v>
      </c>
      <c r="S1642" s="627"/>
      <c r="T1642" s="630"/>
      <c r="U1642" s="630"/>
      <c r="V1642" s="630"/>
      <c r="W1642" s="630"/>
      <c r="X1642" s="627"/>
      <c r="Y1642" s="630"/>
      <c r="Z1642" s="630"/>
      <c r="AA1642" s="630"/>
      <c r="AB1642" s="630"/>
    </row>
    <row r="1643" spans="1:28" ht="15" hidden="1" x14ac:dyDescent="0.25">
      <c r="A1643" s="310" t="s">
        <v>33</v>
      </c>
      <c r="B1643" s="310" t="s">
        <v>187</v>
      </c>
      <c r="C1643" s="310" t="str">
        <f t="shared" si="126"/>
        <v>Feni Feni Sadar</v>
      </c>
      <c r="D1643" s="627"/>
      <c r="E1643" s="630"/>
      <c r="F1643" s="630"/>
      <c r="G1643" s="630"/>
      <c r="H1643" s="630"/>
      <c r="I1643" s="627"/>
      <c r="J1643" s="630"/>
      <c r="K1643" s="630"/>
      <c r="L1643" s="630"/>
      <c r="M1643" s="630"/>
      <c r="N1643" s="315"/>
      <c r="O1643" s="315"/>
      <c r="P1643" s="310" t="s">
        <v>33</v>
      </c>
      <c r="Q1643" s="310" t="s">
        <v>187</v>
      </c>
      <c r="R1643" s="310" t="str">
        <f t="shared" si="127"/>
        <v>Feni Feni Sadar</v>
      </c>
      <c r="S1643" s="627"/>
      <c r="T1643" s="630"/>
      <c r="U1643" s="630"/>
      <c r="V1643" s="630"/>
      <c r="W1643" s="630"/>
      <c r="X1643" s="627"/>
      <c r="Y1643" s="630"/>
      <c r="Z1643" s="630"/>
      <c r="AA1643" s="630"/>
      <c r="AB1643" s="630"/>
    </row>
    <row r="1644" spans="1:28" ht="15" hidden="1" x14ac:dyDescent="0.25">
      <c r="A1644" s="310" t="s">
        <v>33</v>
      </c>
      <c r="B1644" s="310" t="s">
        <v>188</v>
      </c>
      <c r="C1644" s="310" t="str">
        <f t="shared" si="126"/>
        <v>Feni Fulgazi</v>
      </c>
      <c r="D1644" s="627"/>
      <c r="E1644" s="630"/>
      <c r="F1644" s="630"/>
      <c r="G1644" s="630"/>
      <c r="H1644" s="630"/>
      <c r="I1644" s="627"/>
      <c r="J1644" s="630"/>
      <c r="K1644" s="630"/>
      <c r="L1644" s="630"/>
      <c r="M1644" s="630"/>
      <c r="N1644" s="315"/>
      <c r="O1644" s="315"/>
      <c r="P1644" s="310" t="s">
        <v>33</v>
      </c>
      <c r="Q1644" s="310" t="s">
        <v>188</v>
      </c>
      <c r="R1644" s="310" t="str">
        <f t="shared" si="127"/>
        <v>Feni Fulgazi</v>
      </c>
      <c r="S1644" s="627"/>
      <c r="T1644" s="630"/>
      <c r="U1644" s="630"/>
      <c r="V1644" s="630"/>
      <c r="W1644" s="630"/>
      <c r="X1644" s="627"/>
      <c r="Y1644" s="630"/>
      <c r="Z1644" s="630"/>
      <c r="AA1644" s="630"/>
      <c r="AB1644" s="630"/>
    </row>
    <row r="1645" spans="1:28" ht="15" hidden="1" x14ac:dyDescent="0.25">
      <c r="A1645" s="310" t="s">
        <v>33</v>
      </c>
      <c r="B1645" s="310" t="s">
        <v>189</v>
      </c>
      <c r="C1645" s="310" t="str">
        <f t="shared" si="126"/>
        <v>Feni Parshuram</v>
      </c>
      <c r="D1645" s="627"/>
      <c r="E1645" s="630"/>
      <c r="F1645" s="630"/>
      <c r="G1645" s="630"/>
      <c r="H1645" s="630"/>
      <c r="I1645" s="627"/>
      <c r="J1645" s="630"/>
      <c r="K1645" s="630"/>
      <c r="L1645" s="630"/>
      <c r="M1645" s="630"/>
      <c r="N1645" s="315"/>
      <c r="O1645" s="315"/>
      <c r="P1645" s="310" t="s">
        <v>33</v>
      </c>
      <c r="Q1645" s="310" t="s">
        <v>189</v>
      </c>
      <c r="R1645" s="310" t="str">
        <f t="shared" si="127"/>
        <v>Feni Parshuram</v>
      </c>
      <c r="S1645" s="627"/>
      <c r="T1645" s="630"/>
      <c r="U1645" s="630"/>
      <c r="V1645" s="630"/>
      <c r="W1645" s="630"/>
      <c r="X1645" s="627"/>
      <c r="Y1645" s="630"/>
      <c r="Z1645" s="630"/>
      <c r="AA1645" s="630"/>
      <c r="AB1645" s="630"/>
    </row>
    <row r="1646" spans="1:28" ht="15" hidden="1" x14ac:dyDescent="0.25">
      <c r="A1646" s="310" t="s">
        <v>33</v>
      </c>
      <c r="B1646" s="311" t="s">
        <v>88</v>
      </c>
      <c r="C1646" s="310" t="str">
        <f t="shared" ref="C1646:C1712" si="128">A1646&amp;" "&amp;B1646</f>
        <v>Feni Prison</v>
      </c>
      <c r="D1646" s="627"/>
      <c r="E1646" s="630"/>
      <c r="F1646" s="630"/>
      <c r="G1646" s="630"/>
      <c r="H1646" s="630"/>
      <c r="I1646" s="627"/>
      <c r="J1646" s="630"/>
      <c r="K1646" s="630"/>
      <c r="L1646" s="630"/>
      <c r="M1646" s="630"/>
      <c r="N1646" s="315"/>
      <c r="O1646" s="315"/>
      <c r="P1646" s="310" t="s">
        <v>33</v>
      </c>
      <c r="Q1646" s="311" t="s">
        <v>88</v>
      </c>
      <c r="R1646" s="310" t="str">
        <f t="shared" ref="R1646:R1712" si="129">P1646&amp;" "&amp;Q1646</f>
        <v>Feni Prison</v>
      </c>
      <c r="S1646" s="627"/>
      <c r="T1646" s="630"/>
      <c r="U1646" s="630"/>
      <c r="V1646" s="630"/>
      <c r="W1646" s="630"/>
      <c r="X1646" s="627"/>
      <c r="Y1646" s="630"/>
      <c r="Z1646" s="630"/>
      <c r="AA1646" s="630"/>
      <c r="AB1646" s="630"/>
    </row>
    <row r="1647" spans="1:28" ht="15" hidden="1" x14ac:dyDescent="0.25">
      <c r="A1647" s="310" t="s">
        <v>33</v>
      </c>
      <c r="B1647" s="310" t="s">
        <v>190</v>
      </c>
      <c r="C1647" s="310" t="str">
        <f t="shared" si="128"/>
        <v>Feni Sonagazi</v>
      </c>
      <c r="D1647" s="627"/>
      <c r="E1647" s="630"/>
      <c r="F1647" s="630"/>
      <c r="G1647" s="630"/>
      <c r="H1647" s="630"/>
      <c r="I1647" s="627"/>
      <c r="J1647" s="630"/>
      <c r="K1647" s="630"/>
      <c r="L1647" s="630"/>
      <c r="M1647" s="630"/>
      <c r="N1647" s="315"/>
      <c r="O1647" s="315"/>
      <c r="P1647" s="310" t="s">
        <v>33</v>
      </c>
      <c r="Q1647" s="310" t="s">
        <v>190</v>
      </c>
      <c r="R1647" s="310" t="str">
        <f t="shared" si="129"/>
        <v>Feni Sonagazi</v>
      </c>
      <c r="S1647" s="627"/>
      <c r="T1647" s="630"/>
      <c r="U1647" s="630"/>
      <c r="V1647" s="630"/>
      <c r="W1647" s="630"/>
      <c r="X1647" s="627"/>
      <c r="Y1647" s="630"/>
      <c r="Z1647" s="630"/>
      <c r="AA1647" s="630"/>
      <c r="AB1647" s="630"/>
    </row>
    <row r="1648" spans="1:28" ht="15" hidden="1" x14ac:dyDescent="0.25">
      <c r="A1648" s="310" t="s">
        <v>34</v>
      </c>
      <c r="B1648" s="310" t="s">
        <v>191</v>
      </c>
      <c r="C1648" s="310" t="str">
        <f t="shared" si="128"/>
        <v>Khagrachari Dighinala</v>
      </c>
      <c r="D1648" s="627"/>
      <c r="E1648" s="630"/>
      <c r="F1648" s="630"/>
      <c r="G1648" s="630"/>
      <c r="H1648" s="630"/>
      <c r="I1648" s="627"/>
      <c r="J1648" s="630"/>
      <c r="K1648" s="630"/>
      <c r="L1648" s="630"/>
      <c r="M1648" s="630"/>
      <c r="N1648" s="315"/>
      <c r="O1648" s="315"/>
      <c r="P1648" s="310" t="s">
        <v>34</v>
      </c>
      <c r="Q1648" s="310" t="s">
        <v>191</v>
      </c>
      <c r="R1648" s="310" t="str">
        <f t="shared" si="129"/>
        <v>Khagrachari Dighinala</v>
      </c>
      <c r="S1648" s="627"/>
      <c r="T1648" s="630"/>
      <c r="U1648" s="630"/>
      <c r="V1648" s="630"/>
      <c r="W1648" s="630"/>
      <c r="X1648" s="627"/>
      <c r="Y1648" s="630"/>
      <c r="Z1648" s="630"/>
      <c r="AA1648" s="630"/>
      <c r="AB1648" s="630"/>
    </row>
    <row r="1649" spans="1:28" ht="15" hidden="1" x14ac:dyDescent="0.25">
      <c r="A1649" s="310" t="s">
        <v>34</v>
      </c>
      <c r="B1649" s="310" t="s">
        <v>982</v>
      </c>
      <c r="C1649" s="310" t="str">
        <f t="shared" si="128"/>
        <v>Khagrachari Khagrachari DOTs corner</v>
      </c>
      <c r="D1649" s="627"/>
      <c r="E1649" s="630"/>
      <c r="F1649" s="630"/>
      <c r="G1649" s="630"/>
      <c r="H1649" s="630"/>
      <c r="I1649" s="627"/>
      <c r="J1649" s="630"/>
      <c r="K1649" s="630"/>
      <c r="L1649" s="630"/>
      <c r="M1649" s="630"/>
      <c r="N1649" s="315"/>
      <c r="O1649" s="315"/>
      <c r="P1649" s="310" t="s">
        <v>34</v>
      </c>
      <c r="Q1649" s="310" t="s">
        <v>982</v>
      </c>
      <c r="R1649" s="310" t="str">
        <f t="shared" si="129"/>
        <v>Khagrachari Khagrachari DOTs corner</v>
      </c>
      <c r="S1649" s="627"/>
      <c r="T1649" s="630"/>
      <c r="U1649" s="630"/>
      <c r="V1649" s="630"/>
      <c r="W1649" s="630"/>
      <c r="X1649" s="627"/>
      <c r="Y1649" s="630"/>
      <c r="Z1649" s="630"/>
      <c r="AA1649" s="630"/>
      <c r="AB1649" s="630"/>
    </row>
    <row r="1650" spans="1:28" ht="15" hidden="1" x14ac:dyDescent="0.25">
      <c r="A1650" s="310" t="s">
        <v>34</v>
      </c>
      <c r="B1650" t="s">
        <v>192</v>
      </c>
      <c r="C1650" s="310" t="str">
        <f t="shared" si="128"/>
        <v>Khagrachari Khagrachari Sadar</v>
      </c>
      <c r="D1650" s="627"/>
      <c r="E1650" s="630"/>
      <c r="F1650" s="630"/>
      <c r="G1650" s="630"/>
      <c r="H1650" s="630"/>
      <c r="I1650" s="627"/>
      <c r="J1650" s="630"/>
      <c r="K1650" s="630"/>
      <c r="L1650" s="630"/>
      <c r="M1650" s="630"/>
      <c r="N1650" s="315"/>
      <c r="O1650" s="315"/>
      <c r="P1650" s="310" t="s">
        <v>34</v>
      </c>
      <c r="Q1650" t="s">
        <v>192</v>
      </c>
      <c r="R1650" s="310" t="str">
        <f t="shared" si="129"/>
        <v>Khagrachari Khagrachari Sadar</v>
      </c>
      <c r="S1650" s="627"/>
      <c r="T1650" s="630"/>
      <c r="U1650" s="630"/>
      <c r="V1650" s="630"/>
      <c r="W1650" s="630"/>
      <c r="X1650" s="627"/>
      <c r="Y1650" s="630"/>
      <c r="Z1650" s="630"/>
      <c r="AA1650" s="630"/>
      <c r="AB1650" s="630"/>
    </row>
    <row r="1651" spans="1:28" ht="15" hidden="1" x14ac:dyDescent="0.25">
      <c r="A1651" s="310" t="s">
        <v>34</v>
      </c>
      <c r="B1651" s="310" t="s">
        <v>193</v>
      </c>
      <c r="C1651" s="310" t="str">
        <f t="shared" si="128"/>
        <v>Khagrachari Laksmichari</v>
      </c>
      <c r="D1651" s="627"/>
      <c r="E1651" s="630"/>
      <c r="F1651" s="630"/>
      <c r="G1651" s="630"/>
      <c r="H1651" s="630"/>
      <c r="I1651" s="627"/>
      <c r="J1651" s="630"/>
      <c r="K1651" s="630"/>
      <c r="L1651" s="630"/>
      <c r="M1651" s="630"/>
      <c r="N1651" s="315"/>
      <c r="O1651" s="315"/>
      <c r="P1651" s="310" t="s">
        <v>34</v>
      </c>
      <c r="Q1651" s="310" t="s">
        <v>193</v>
      </c>
      <c r="R1651" s="310" t="str">
        <f t="shared" si="129"/>
        <v>Khagrachari Laksmichari</v>
      </c>
      <c r="S1651" s="627"/>
      <c r="T1651" s="630"/>
      <c r="U1651" s="630"/>
      <c r="V1651" s="630"/>
      <c r="W1651" s="630"/>
      <c r="X1651" s="627"/>
      <c r="Y1651" s="630"/>
      <c r="Z1651" s="630"/>
      <c r="AA1651" s="630"/>
      <c r="AB1651" s="630"/>
    </row>
    <row r="1652" spans="1:28" ht="15" hidden="1" x14ac:dyDescent="0.25">
      <c r="A1652" s="310" t="s">
        <v>34</v>
      </c>
      <c r="B1652" s="310" t="s">
        <v>194</v>
      </c>
      <c r="C1652" s="310" t="str">
        <f t="shared" si="128"/>
        <v>Khagrachari Manikchari</v>
      </c>
      <c r="D1652" s="627"/>
      <c r="E1652" s="630"/>
      <c r="F1652" s="630"/>
      <c r="G1652" s="630"/>
      <c r="H1652" s="630"/>
      <c r="I1652" s="627"/>
      <c r="J1652" s="630"/>
      <c r="K1652" s="630"/>
      <c r="L1652" s="630"/>
      <c r="M1652" s="630"/>
      <c r="N1652" s="315"/>
      <c r="O1652" s="315"/>
      <c r="P1652" s="310" t="s">
        <v>34</v>
      </c>
      <c r="Q1652" s="310" t="s">
        <v>194</v>
      </c>
      <c r="R1652" s="310" t="str">
        <f t="shared" si="129"/>
        <v>Khagrachari Manikchari</v>
      </c>
      <c r="S1652" s="627"/>
      <c r="T1652" s="630"/>
      <c r="U1652" s="630"/>
      <c r="V1652" s="630"/>
      <c r="W1652" s="630"/>
      <c r="X1652" s="627"/>
      <c r="Y1652" s="630"/>
      <c r="Z1652" s="630"/>
      <c r="AA1652" s="630"/>
      <c r="AB1652" s="630"/>
    </row>
    <row r="1653" spans="1:28" ht="15" hidden="1" x14ac:dyDescent="0.25">
      <c r="A1653" s="310" t="s">
        <v>34</v>
      </c>
      <c r="B1653" s="310" t="s">
        <v>195</v>
      </c>
      <c r="C1653" s="310" t="str">
        <f t="shared" si="128"/>
        <v>Khagrachari Matiranga</v>
      </c>
      <c r="D1653" s="627"/>
      <c r="E1653" s="630"/>
      <c r="F1653" s="630"/>
      <c r="G1653" s="630"/>
      <c r="H1653" s="630"/>
      <c r="I1653" s="627"/>
      <c r="J1653" s="630"/>
      <c r="K1653" s="630"/>
      <c r="L1653" s="630"/>
      <c r="M1653" s="630"/>
      <c r="N1653" s="315"/>
      <c r="O1653" s="315"/>
      <c r="P1653" s="310" t="s">
        <v>34</v>
      </c>
      <c r="Q1653" s="310" t="s">
        <v>195</v>
      </c>
      <c r="R1653" s="310" t="str">
        <f t="shared" si="129"/>
        <v>Khagrachari Matiranga</v>
      </c>
      <c r="S1653" s="627"/>
      <c r="T1653" s="630"/>
      <c r="U1653" s="630"/>
      <c r="V1653" s="630"/>
      <c r="W1653" s="630"/>
      <c r="X1653" s="627"/>
      <c r="Y1653" s="630"/>
      <c r="Z1653" s="630"/>
      <c r="AA1653" s="630"/>
      <c r="AB1653" s="630"/>
    </row>
    <row r="1654" spans="1:28" ht="15" hidden="1" x14ac:dyDescent="0.25">
      <c r="A1654" s="310" t="s">
        <v>34</v>
      </c>
      <c r="B1654" s="310" t="s">
        <v>196</v>
      </c>
      <c r="C1654" s="310" t="str">
        <f t="shared" si="128"/>
        <v>Khagrachari Mohalchari</v>
      </c>
      <c r="D1654" s="627"/>
      <c r="E1654" s="630"/>
      <c r="F1654" s="630"/>
      <c r="G1654" s="630"/>
      <c r="H1654" s="630"/>
      <c r="I1654" s="627"/>
      <c r="J1654" s="630"/>
      <c r="K1654" s="630"/>
      <c r="L1654" s="630"/>
      <c r="M1654" s="630"/>
      <c r="N1654" s="315"/>
      <c r="O1654" s="315"/>
      <c r="P1654" s="310" t="s">
        <v>34</v>
      </c>
      <c r="Q1654" s="310" t="s">
        <v>196</v>
      </c>
      <c r="R1654" s="310" t="str">
        <f t="shared" si="129"/>
        <v>Khagrachari Mohalchari</v>
      </c>
      <c r="S1654" s="627"/>
      <c r="T1654" s="630"/>
      <c r="U1654" s="630"/>
      <c r="V1654" s="630"/>
      <c r="W1654" s="630"/>
      <c r="X1654" s="627"/>
      <c r="Y1654" s="630"/>
      <c r="Z1654" s="630"/>
      <c r="AA1654" s="630"/>
      <c r="AB1654" s="630"/>
    </row>
    <row r="1655" spans="1:28" ht="15" hidden="1" x14ac:dyDescent="0.25">
      <c r="A1655" s="310" t="s">
        <v>34</v>
      </c>
      <c r="B1655" s="310" t="s">
        <v>197</v>
      </c>
      <c r="C1655" s="310" t="str">
        <f t="shared" si="128"/>
        <v>Khagrachari Panchari</v>
      </c>
      <c r="D1655" s="627"/>
      <c r="E1655" s="630"/>
      <c r="F1655" s="630"/>
      <c r="G1655" s="630"/>
      <c r="H1655" s="630"/>
      <c r="I1655" s="627"/>
      <c r="J1655" s="630"/>
      <c r="K1655" s="630"/>
      <c r="L1655" s="630"/>
      <c r="M1655" s="630"/>
      <c r="N1655" s="315"/>
      <c r="O1655" s="315"/>
      <c r="P1655" s="310" t="s">
        <v>34</v>
      </c>
      <c r="Q1655" s="310" t="s">
        <v>197</v>
      </c>
      <c r="R1655" s="310" t="str">
        <f t="shared" si="129"/>
        <v>Khagrachari Panchari</v>
      </c>
      <c r="S1655" s="627"/>
      <c r="T1655" s="630"/>
      <c r="U1655" s="630"/>
      <c r="V1655" s="630"/>
      <c r="W1655" s="630"/>
      <c r="X1655" s="627"/>
      <c r="Y1655" s="630"/>
      <c r="Z1655" s="630"/>
      <c r="AA1655" s="630"/>
      <c r="AB1655" s="630"/>
    </row>
    <row r="1656" spans="1:28" ht="15" hidden="1" x14ac:dyDescent="0.25">
      <c r="A1656" s="310" t="s">
        <v>34</v>
      </c>
      <c r="B1656" s="311" t="s">
        <v>88</v>
      </c>
      <c r="C1656" s="310" t="str">
        <f t="shared" si="128"/>
        <v>Khagrachari Prison</v>
      </c>
      <c r="D1656" s="627"/>
      <c r="E1656" s="630"/>
      <c r="F1656" s="630"/>
      <c r="G1656" s="630"/>
      <c r="H1656" s="630"/>
      <c r="I1656" s="627"/>
      <c r="J1656" s="630"/>
      <c r="K1656" s="630"/>
      <c r="L1656" s="630"/>
      <c r="M1656" s="630"/>
      <c r="N1656" s="315"/>
      <c r="O1656" s="315"/>
      <c r="P1656" s="310" t="s">
        <v>34</v>
      </c>
      <c r="Q1656" s="311" t="s">
        <v>88</v>
      </c>
      <c r="R1656" s="310" t="str">
        <f t="shared" si="129"/>
        <v>Khagrachari Prison</v>
      </c>
      <c r="S1656" s="627"/>
      <c r="T1656" s="630"/>
      <c r="U1656" s="630"/>
      <c r="V1656" s="630"/>
      <c r="W1656" s="630"/>
      <c r="X1656" s="627"/>
      <c r="Y1656" s="630"/>
      <c r="Z1656" s="630"/>
      <c r="AA1656" s="630"/>
      <c r="AB1656" s="630"/>
    </row>
    <row r="1657" spans="1:28" ht="15" hidden="1" x14ac:dyDescent="0.25">
      <c r="A1657" s="310" t="s">
        <v>34</v>
      </c>
      <c r="B1657" s="310" t="s">
        <v>198</v>
      </c>
      <c r="C1657" s="310" t="str">
        <f t="shared" si="128"/>
        <v>Khagrachari Ramgar</v>
      </c>
      <c r="D1657" s="627"/>
      <c r="E1657" s="630"/>
      <c r="F1657" s="630"/>
      <c r="G1657" s="630"/>
      <c r="H1657" s="630"/>
      <c r="I1657" s="627"/>
      <c r="J1657" s="630"/>
      <c r="K1657" s="630"/>
      <c r="L1657" s="630"/>
      <c r="M1657" s="630"/>
      <c r="N1657" s="315"/>
      <c r="O1657" s="315"/>
      <c r="P1657" s="310" t="s">
        <v>34</v>
      </c>
      <c r="Q1657" s="310" t="s">
        <v>198</v>
      </c>
      <c r="R1657" s="310" t="str">
        <f t="shared" si="129"/>
        <v>Khagrachari Ramgar</v>
      </c>
      <c r="S1657" s="627"/>
      <c r="T1657" s="630"/>
      <c r="U1657" s="630"/>
      <c r="V1657" s="630"/>
      <c r="W1657" s="630"/>
      <c r="X1657" s="627"/>
      <c r="Y1657" s="630"/>
      <c r="Z1657" s="630"/>
      <c r="AA1657" s="630"/>
      <c r="AB1657" s="630"/>
    </row>
    <row r="1658" spans="1:28" ht="15" hidden="1" x14ac:dyDescent="0.25">
      <c r="A1658" s="310" t="s">
        <v>36</v>
      </c>
      <c r="B1658" s="310" t="s">
        <v>199</v>
      </c>
      <c r="C1658" s="310" t="str">
        <f t="shared" si="128"/>
        <v>Lakshmipur Kamalnagar</v>
      </c>
      <c r="D1658" s="627"/>
      <c r="E1658" s="630"/>
      <c r="F1658" s="630"/>
      <c r="G1658" s="630"/>
      <c r="H1658" s="630"/>
      <c r="I1658" s="627"/>
      <c r="J1658" s="630"/>
      <c r="K1658" s="630"/>
      <c r="L1658" s="630"/>
      <c r="M1658" s="630"/>
      <c r="N1658" s="315"/>
      <c r="O1658" s="315"/>
      <c r="P1658" s="310" t="s">
        <v>36</v>
      </c>
      <c r="Q1658" s="310" t="s">
        <v>199</v>
      </c>
      <c r="R1658" s="310" t="str">
        <f t="shared" si="129"/>
        <v>Lakshmipur Kamalnagar</v>
      </c>
      <c r="S1658" s="627"/>
      <c r="T1658" s="630"/>
      <c r="U1658" s="630"/>
      <c r="V1658" s="630"/>
      <c r="W1658" s="630"/>
      <c r="X1658" s="627"/>
      <c r="Y1658" s="630"/>
      <c r="Z1658" s="630"/>
      <c r="AA1658" s="630"/>
      <c r="AB1658" s="630"/>
    </row>
    <row r="1659" spans="1:28" ht="15" hidden="1" x14ac:dyDescent="0.25">
      <c r="A1659" s="310" t="s">
        <v>36</v>
      </c>
      <c r="B1659" s="310" t="s">
        <v>983</v>
      </c>
      <c r="C1659" s="310" t="str">
        <f t="shared" si="128"/>
        <v>Lakshmipur Lakshmipur Dots Corner</v>
      </c>
      <c r="D1659" s="627"/>
      <c r="E1659" s="630"/>
      <c r="F1659" s="630"/>
      <c r="G1659" s="630"/>
      <c r="H1659" s="630"/>
      <c r="I1659" s="627"/>
      <c r="J1659" s="630"/>
      <c r="K1659" s="630"/>
      <c r="L1659" s="630"/>
      <c r="M1659" s="630"/>
      <c r="N1659" s="315"/>
      <c r="O1659" s="315"/>
      <c r="P1659" s="310" t="s">
        <v>36</v>
      </c>
      <c r="Q1659" s="310" t="s">
        <v>983</v>
      </c>
      <c r="R1659" s="310" t="str">
        <f t="shared" si="129"/>
        <v>Lakshmipur Lakshmipur Dots Corner</v>
      </c>
      <c r="S1659" s="627"/>
      <c r="T1659" s="630"/>
      <c r="U1659" s="630"/>
      <c r="V1659" s="630"/>
      <c r="W1659" s="630"/>
      <c r="X1659" s="627"/>
      <c r="Y1659" s="630"/>
      <c r="Z1659" s="630"/>
      <c r="AA1659" s="630"/>
      <c r="AB1659" s="630"/>
    </row>
    <row r="1660" spans="1:28" ht="15" hidden="1" x14ac:dyDescent="0.25">
      <c r="A1660" s="310" t="s">
        <v>36</v>
      </c>
      <c r="B1660" t="s">
        <v>200</v>
      </c>
      <c r="C1660" s="310" t="str">
        <f t="shared" si="128"/>
        <v>Lakshmipur Lakshmipur Sadar</v>
      </c>
      <c r="D1660" s="627"/>
      <c r="E1660" s="630"/>
      <c r="F1660" s="630"/>
      <c r="G1660" s="630"/>
      <c r="H1660" s="630"/>
      <c r="I1660" s="627"/>
      <c r="J1660" s="630"/>
      <c r="K1660" s="630"/>
      <c r="L1660" s="630"/>
      <c r="M1660" s="630"/>
      <c r="N1660" s="315"/>
      <c r="O1660" s="315"/>
      <c r="P1660" s="310" t="s">
        <v>36</v>
      </c>
      <c r="Q1660" t="s">
        <v>200</v>
      </c>
      <c r="R1660" s="310" t="str">
        <f t="shared" si="129"/>
        <v>Lakshmipur Lakshmipur Sadar</v>
      </c>
      <c r="S1660" s="627"/>
      <c r="T1660" s="630"/>
      <c r="U1660" s="630"/>
      <c r="V1660" s="630"/>
      <c r="W1660" s="630"/>
      <c r="X1660" s="627"/>
      <c r="Y1660" s="630"/>
      <c r="Z1660" s="630"/>
      <c r="AA1660" s="630"/>
      <c r="AB1660" s="630"/>
    </row>
    <row r="1661" spans="1:28" ht="15" hidden="1" x14ac:dyDescent="0.25">
      <c r="A1661" s="310" t="s">
        <v>36</v>
      </c>
      <c r="B1661" s="311" t="s">
        <v>88</v>
      </c>
      <c r="C1661" s="310" t="str">
        <f t="shared" si="128"/>
        <v>Lakshmipur Prison</v>
      </c>
      <c r="D1661" s="627"/>
      <c r="E1661" s="630"/>
      <c r="F1661" s="630"/>
      <c r="G1661" s="630"/>
      <c r="H1661" s="630"/>
      <c r="I1661" s="627"/>
      <c r="J1661" s="630"/>
      <c r="K1661" s="630"/>
      <c r="L1661" s="630"/>
      <c r="M1661" s="630"/>
      <c r="N1661" s="315"/>
      <c r="O1661" s="315"/>
      <c r="P1661" s="310" t="s">
        <v>36</v>
      </c>
      <c r="Q1661" s="311" t="s">
        <v>88</v>
      </c>
      <c r="R1661" s="310" t="str">
        <f t="shared" si="129"/>
        <v>Lakshmipur Prison</v>
      </c>
      <c r="S1661" s="627"/>
      <c r="T1661" s="630"/>
      <c r="U1661" s="630"/>
      <c r="V1661" s="630"/>
      <c r="W1661" s="630"/>
      <c r="X1661" s="627"/>
      <c r="Y1661" s="630"/>
      <c r="Z1661" s="630"/>
      <c r="AA1661" s="630"/>
      <c r="AB1661" s="630"/>
    </row>
    <row r="1662" spans="1:28" ht="15" hidden="1" x14ac:dyDescent="0.25">
      <c r="A1662" s="310" t="s">
        <v>36</v>
      </c>
      <c r="B1662" s="310" t="s">
        <v>201</v>
      </c>
      <c r="C1662" s="310" t="str">
        <f t="shared" si="128"/>
        <v>Lakshmipur Raipur</v>
      </c>
      <c r="D1662" s="627"/>
      <c r="E1662" s="630"/>
      <c r="F1662" s="630"/>
      <c r="G1662" s="630"/>
      <c r="H1662" s="630"/>
      <c r="I1662" s="627"/>
      <c r="J1662" s="630"/>
      <c r="K1662" s="630"/>
      <c r="L1662" s="630"/>
      <c r="M1662" s="630"/>
      <c r="N1662" s="315"/>
      <c r="O1662" s="315"/>
      <c r="P1662" s="310" t="s">
        <v>36</v>
      </c>
      <c r="Q1662" s="310" t="s">
        <v>201</v>
      </c>
      <c r="R1662" s="310" t="str">
        <f t="shared" si="129"/>
        <v>Lakshmipur Raipur</v>
      </c>
      <c r="S1662" s="627"/>
      <c r="T1662" s="630"/>
      <c r="U1662" s="630"/>
      <c r="V1662" s="630"/>
      <c r="W1662" s="630"/>
      <c r="X1662" s="627"/>
      <c r="Y1662" s="630"/>
      <c r="Z1662" s="630"/>
      <c r="AA1662" s="630"/>
      <c r="AB1662" s="630"/>
    </row>
    <row r="1663" spans="1:28" ht="15" hidden="1" x14ac:dyDescent="0.25">
      <c r="A1663" s="310" t="s">
        <v>36</v>
      </c>
      <c r="B1663" s="310" t="s">
        <v>202</v>
      </c>
      <c r="C1663" s="310" t="str">
        <f t="shared" si="128"/>
        <v>Lakshmipur Ramgati</v>
      </c>
      <c r="D1663" s="627"/>
      <c r="E1663" s="630"/>
      <c r="F1663" s="630"/>
      <c r="G1663" s="630"/>
      <c r="H1663" s="630"/>
      <c r="I1663" s="627"/>
      <c r="J1663" s="630"/>
      <c r="K1663" s="630"/>
      <c r="L1663" s="630"/>
      <c r="M1663" s="630"/>
      <c r="N1663" s="315"/>
      <c r="O1663" s="315"/>
      <c r="P1663" s="310" t="s">
        <v>36</v>
      </c>
      <c r="Q1663" s="310" t="s">
        <v>202</v>
      </c>
      <c r="R1663" s="310" t="str">
        <f t="shared" si="129"/>
        <v>Lakshmipur Ramgati</v>
      </c>
      <c r="S1663" s="627"/>
      <c r="T1663" s="630"/>
      <c r="U1663" s="630"/>
      <c r="V1663" s="630"/>
      <c r="W1663" s="630"/>
      <c r="X1663" s="627"/>
      <c r="Y1663" s="630"/>
      <c r="Z1663" s="630"/>
      <c r="AA1663" s="630"/>
      <c r="AB1663" s="630"/>
    </row>
    <row r="1664" spans="1:28" ht="15" hidden="1" x14ac:dyDescent="0.25">
      <c r="A1664" s="310" t="s">
        <v>36</v>
      </c>
      <c r="B1664" s="310" t="s">
        <v>203</v>
      </c>
      <c r="C1664" s="310" t="str">
        <f t="shared" si="128"/>
        <v>Lakshmipur Ramgonj</v>
      </c>
      <c r="D1664" s="627"/>
      <c r="E1664" s="630"/>
      <c r="F1664" s="630"/>
      <c r="G1664" s="630"/>
      <c r="H1664" s="630"/>
      <c r="I1664" s="627"/>
      <c r="J1664" s="630"/>
      <c r="K1664" s="630"/>
      <c r="L1664" s="630"/>
      <c r="M1664" s="630"/>
      <c r="N1664" s="315"/>
      <c r="O1664" s="315"/>
      <c r="P1664" s="310" t="s">
        <v>36</v>
      </c>
      <c r="Q1664" s="310" t="s">
        <v>203</v>
      </c>
      <c r="R1664" s="310" t="str">
        <f t="shared" si="129"/>
        <v>Lakshmipur Ramgonj</v>
      </c>
      <c r="S1664" s="627"/>
      <c r="T1664" s="630"/>
      <c r="U1664" s="630"/>
      <c r="V1664" s="630"/>
      <c r="W1664" s="630"/>
      <c r="X1664" s="627"/>
      <c r="Y1664" s="630"/>
      <c r="Z1664" s="630"/>
      <c r="AA1664" s="630"/>
      <c r="AB1664" s="630"/>
    </row>
    <row r="1665" spans="1:28" ht="15" hidden="1" x14ac:dyDescent="0.25">
      <c r="A1665" s="310" t="s">
        <v>37</v>
      </c>
      <c r="B1665" s="310" t="s">
        <v>204</v>
      </c>
      <c r="C1665" s="310" t="str">
        <f t="shared" si="128"/>
        <v>Noakhali Begumganj</v>
      </c>
      <c r="D1665" s="627"/>
      <c r="E1665" s="630"/>
      <c r="F1665" s="630"/>
      <c r="G1665" s="630"/>
      <c r="H1665" s="630"/>
      <c r="I1665" s="627"/>
      <c r="J1665" s="630"/>
      <c r="K1665" s="630"/>
      <c r="L1665" s="630"/>
      <c r="M1665" s="630"/>
      <c r="N1665" s="315"/>
      <c r="O1665" s="315"/>
      <c r="P1665" s="310" t="s">
        <v>37</v>
      </c>
      <c r="Q1665" s="310" t="s">
        <v>204</v>
      </c>
      <c r="R1665" s="310" t="str">
        <f t="shared" si="129"/>
        <v>Noakhali Begumganj</v>
      </c>
      <c r="S1665" s="627"/>
      <c r="T1665" s="630"/>
      <c r="U1665" s="630"/>
      <c r="V1665" s="630"/>
      <c r="W1665" s="630"/>
      <c r="X1665" s="627"/>
      <c r="Y1665" s="630"/>
      <c r="Z1665" s="630"/>
      <c r="AA1665" s="630"/>
      <c r="AB1665" s="630"/>
    </row>
    <row r="1666" spans="1:28" ht="15" hidden="1" x14ac:dyDescent="0.25">
      <c r="A1666" s="310" t="s">
        <v>37</v>
      </c>
      <c r="B1666" s="310" t="s">
        <v>205</v>
      </c>
      <c r="C1666" s="310" t="str">
        <f t="shared" si="128"/>
        <v>Noakhali Chatkhil</v>
      </c>
      <c r="D1666" s="627"/>
      <c r="E1666" s="630"/>
      <c r="F1666" s="630"/>
      <c r="G1666" s="630"/>
      <c r="H1666" s="630"/>
      <c r="I1666" s="627"/>
      <c r="J1666" s="630"/>
      <c r="K1666" s="630"/>
      <c r="L1666" s="630"/>
      <c r="M1666" s="630"/>
      <c r="N1666" s="315"/>
      <c r="O1666" s="315"/>
      <c r="P1666" s="310" t="s">
        <v>37</v>
      </c>
      <c r="Q1666" s="310" t="s">
        <v>205</v>
      </c>
      <c r="R1666" s="310" t="str">
        <f t="shared" si="129"/>
        <v>Noakhali Chatkhil</v>
      </c>
      <c r="S1666" s="627"/>
      <c r="T1666" s="630"/>
      <c r="U1666" s="630"/>
      <c r="V1666" s="630"/>
      <c r="W1666" s="630"/>
      <c r="X1666" s="627"/>
      <c r="Y1666" s="630"/>
      <c r="Z1666" s="630"/>
      <c r="AA1666" s="630"/>
      <c r="AB1666" s="630"/>
    </row>
    <row r="1667" spans="1:28" ht="15" hidden="1" x14ac:dyDescent="0.25">
      <c r="A1667" s="310" t="s">
        <v>37</v>
      </c>
      <c r="B1667" s="310" t="s">
        <v>206</v>
      </c>
      <c r="C1667" s="310" t="str">
        <f t="shared" si="128"/>
        <v>Noakhali Companiganj</v>
      </c>
      <c r="D1667" s="627"/>
      <c r="E1667" s="630"/>
      <c r="F1667" s="630"/>
      <c r="G1667" s="630"/>
      <c r="H1667" s="630"/>
      <c r="I1667" s="627"/>
      <c r="J1667" s="630"/>
      <c r="K1667" s="630"/>
      <c r="L1667" s="630"/>
      <c r="M1667" s="630"/>
      <c r="N1667" s="315"/>
      <c r="O1667" s="315"/>
      <c r="P1667" s="310" t="s">
        <v>37</v>
      </c>
      <c r="Q1667" s="310" t="s">
        <v>206</v>
      </c>
      <c r="R1667" s="310" t="str">
        <f t="shared" si="129"/>
        <v>Noakhali Companiganj</v>
      </c>
      <c r="S1667" s="627"/>
      <c r="T1667" s="630"/>
      <c r="U1667" s="630"/>
      <c r="V1667" s="630"/>
      <c r="W1667" s="630"/>
      <c r="X1667" s="627"/>
      <c r="Y1667" s="630"/>
      <c r="Z1667" s="630"/>
      <c r="AA1667" s="630"/>
      <c r="AB1667" s="630"/>
    </row>
    <row r="1668" spans="1:28" ht="15" hidden="1" x14ac:dyDescent="0.25">
      <c r="A1668" s="310" t="s">
        <v>37</v>
      </c>
      <c r="B1668" s="310" t="s">
        <v>207</v>
      </c>
      <c r="C1668" s="310" t="str">
        <f t="shared" si="128"/>
        <v>Noakhali Hatiya</v>
      </c>
      <c r="D1668" s="627"/>
      <c r="E1668" s="630"/>
      <c r="F1668" s="630"/>
      <c r="G1668" s="630"/>
      <c r="H1668" s="630"/>
      <c r="I1668" s="627"/>
      <c r="J1668" s="630"/>
      <c r="K1668" s="630"/>
      <c r="L1668" s="630"/>
      <c r="M1668" s="630"/>
      <c r="N1668" s="315"/>
      <c r="O1668" s="315"/>
      <c r="P1668" s="310" t="s">
        <v>37</v>
      </c>
      <c r="Q1668" s="310" t="s">
        <v>207</v>
      </c>
      <c r="R1668" s="310" t="str">
        <f t="shared" si="129"/>
        <v>Noakhali Hatiya</v>
      </c>
      <c r="S1668" s="627"/>
      <c r="T1668" s="630"/>
      <c r="U1668" s="630"/>
      <c r="V1668" s="630"/>
      <c r="W1668" s="630"/>
      <c r="X1668" s="627"/>
      <c r="Y1668" s="630"/>
      <c r="Z1668" s="630"/>
      <c r="AA1668" s="630"/>
      <c r="AB1668" s="630"/>
    </row>
    <row r="1669" spans="1:28" ht="15" hidden="1" x14ac:dyDescent="0.25">
      <c r="A1669" s="310" t="s">
        <v>37</v>
      </c>
      <c r="B1669" s="310" t="s">
        <v>208</v>
      </c>
      <c r="C1669" s="310" t="str">
        <f t="shared" si="128"/>
        <v>Noakhali Kabirhat</v>
      </c>
      <c r="D1669" s="627"/>
      <c r="E1669" s="630"/>
      <c r="F1669" s="630"/>
      <c r="G1669" s="630"/>
      <c r="H1669" s="630"/>
      <c r="I1669" s="627"/>
      <c r="J1669" s="630"/>
      <c r="K1669" s="630"/>
      <c r="L1669" s="630"/>
      <c r="M1669" s="630"/>
      <c r="N1669" s="315"/>
      <c r="O1669" s="315"/>
      <c r="P1669" s="310" t="s">
        <v>37</v>
      </c>
      <c r="Q1669" s="310" t="s">
        <v>208</v>
      </c>
      <c r="R1669" s="310" t="str">
        <f t="shared" si="129"/>
        <v>Noakhali Kabirhat</v>
      </c>
      <c r="S1669" s="627"/>
      <c r="T1669" s="630"/>
      <c r="U1669" s="630"/>
      <c r="V1669" s="630"/>
      <c r="W1669" s="630"/>
      <c r="X1669" s="627"/>
      <c r="Y1669" s="630"/>
      <c r="Z1669" s="630"/>
      <c r="AA1669" s="630"/>
      <c r="AB1669" s="630"/>
    </row>
    <row r="1670" spans="1:28" ht="15" hidden="1" x14ac:dyDescent="0.25">
      <c r="A1670" s="310" t="s">
        <v>37</v>
      </c>
      <c r="B1670" s="310" t="s">
        <v>209</v>
      </c>
      <c r="C1670" s="310" t="str">
        <f t="shared" si="128"/>
        <v>Noakhali Noakhali General Hospital</v>
      </c>
      <c r="D1670" s="627"/>
      <c r="E1670" s="630"/>
      <c r="F1670" s="630"/>
      <c r="G1670" s="630"/>
      <c r="H1670" s="630"/>
      <c r="I1670" s="627"/>
      <c r="J1670" s="630"/>
      <c r="K1670" s="630"/>
      <c r="L1670" s="630"/>
      <c r="M1670" s="630"/>
      <c r="N1670" s="315"/>
      <c r="O1670" s="315"/>
      <c r="P1670" s="310" t="s">
        <v>37</v>
      </c>
      <c r="Q1670" s="310" t="s">
        <v>209</v>
      </c>
      <c r="R1670" s="310" t="str">
        <f t="shared" si="129"/>
        <v>Noakhali Noakhali General Hospital</v>
      </c>
      <c r="S1670" s="627"/>
      <c r="T1670" s="630"/>
      <c r="U1670" s="630"/>
      <c r="V1670" s="630"/>
      <c r="W1670" s="630"/>
      <c r="X1670" s="627"/>
      <c r="Y1670" s="630"/>
      <c r="Z1670" s="630"/>
      <c r="AA1670" s="630"/>
      <c r="AB1670" s="630"/>
    </row>
    <row r="1671" spans="1:28" ht="15" hidden="1" x14ac:dyDescent="0.25">
      <c r="A1671" s="310" t="s">
        <v>37</v>
      </c>
      <c r="B1671" t="s">
        <v>210</v>
      </c>
      <c r="C1671" s="310" t="str">
        <f t="shared" si="128"/>
        <v>Noakhali Noakhali Sadar</v>
      </c>
      <c r="D1671" s="627"/>
      <c r="E1671" s="630"/>
      <c r="F1671" s="630"/>
      <c r="G1671" s="630"/>
      <c r="H1671" s="630"/>
      <c r="I1671" s="627"/>
      <c r="J1671" s="630"/>
      <c r="K1671" s="630"/>
      <c r="L1671" s="630"/>
      <c r="M1671" s="630"/>
      <c r="N1671" s="315"/>
      <c r="O1671" s="315"/>
      <c r="P1671" s="310" t="s">
        <v>37</v>
      </c>
      <c r="Q1671" t="s">
        <v>210</v>
      </c>
      <c r="R1671" s="310" t="str">
        <f t="shared" si="129"/>
        <v>Noakhali Noakhali Sadar</v>
      </c>
      <c r="S1671" s="627"/>
      <c r="T1671" s="630"/>
      <c r="U1671" s="630"/>
      <c r="V1671" s="630"/>
      <c r="W1671" s="630"/>
      <c r="X1671" s="627"/>
      <c r="Y1671" s="630"/>
      <c r="Z1671" s="630"/>
      <c r="AA1671" s="630"/>
      <c r="AB1671" s="630"/>
    </row>
    <row r="1672" spans="1:28" ht="15" hidden="1" x14ac:dyDescent="0.25">
      <c r="A1672" s="310" t="s">
        <v>37</v>
      </c>
      <c r="B1672" s="311" t="s">
        <v>88</v>
      </c>
      <c r="C1672" s="310" t="str">
        <f t="shared" si="128"/>
        <v>Noakhali Prison</v>
      </c>
      <c r="D1672" s="627"/>
      <c r="E1672" s="630"/>
      <c r="F1672" s="630"/>
      <c r="G1672" s="630"/>
      <c r="H1672" s="630"/>
      <c r="I1672" s="627"/>
      <c r="J1672" s="630"/>
      <c r="K1672" s="630"/>
      <c r="L1672" s="630"/>
      <c r="M1672" s="630"/>
      <c r="N1672" s="315"/>
      <c r="O1672" s="315"/>
      <c r="P1672" s="310" t="s">
        <v>37</v>
      </c>
      <c r="Q1672" s="311" t="s">
        <v>88</v>
      </c>
      <c r="R1672" s="310" t="str">
        <f t="shared" si="129"/>
        <v>Noakhali Prison</v>
      </c>
      <c r="S1672" s="627"/>
      <c r="T1672" s="630"/>
      <c r="U1672" s="630"/>
      <c r="V1672" s="630"/>
      <c r="W1672" s="630"/>
      <c r="X1672" s="627"/>
      <c r="Y1672" s="630"/>
      <c r="Z1672" s="630"/>
      <c r="AA1672" s="630"/>
      <c r="AB1672" s="630"/>
    </row>
    <row r="1673" spans="1:28" ht="15" hidden="1" x14ac:dyDescent="0.25">
      <c r="A1673" s="310" t="s">
        <v>37</v>
      </c>
      <c r="B1673" s="310" t="s">
        <v>211</v>
      </c>
      <c r="C1673" s="310" t="str">
        <f t="shared" si="128"/>
        <v>Noakhali Senbag</v>
      </c>
      <c r="D1673" s="627"/>
      <c r="E1673" s="630"/>
      <c r="F1673" s="630"/>
      <c r="G1673" s="630"/>
      <c r="H1673" s="630"/>
      <c r="I1673" s="627"/>
      <c r="J1673" s="630"/>
      <c r="K1673" s="630"/>
      <c r="L1673" s="630"/>
      <c r="M1673" s="630"/>
      <c r="N1673" s="315"/>
      <c r="O1673" s="315"/>
      <c r="P1673" s="310" t="s">
        <v>37</v>
      </c>
      <c r="Q1673" s="310" t="s">
        <v>211</v>
      </c>
      <c r="R1673" s="310" t="str">
        <f t="shared" si="129"/>
        <v>Noakhali Senbag</v>
      </c>
      <c r="S1673" s="627"/>
      <c r="T1673" s="630"/>
      <c r="U1673" s="630"/>
      <c r="V1673" s="630"/>
      <c r="W1673" s="630"/>
      <c r="X1673" s="627"/>
      <c r="Y1673" s="630"/>
      <c r="Z1673" s="630"/>
      <c r="AA1673" s="630"/>
      <c r="AB1673" s="630"/>
    </row>
    <row r="1674" spans="1:28" ht="15" hidden="1" x14ac:dyDescent="0.25">
      <c r="A1674" s="310" t="s">
        <v>37</v>
      </c>
      <c r="B1674" s="310" t="s">
        <v>212</v>
      </c>
      <c r="C1674" s="310" t="str">
        <f t="shared" si="128"/>
        <v>Noakhali Sonaimuri</v>
      </c>
      <c r="D1674" s="627"/>
      <c r="E1674" s="630"/>
      <c r="F1674" s="630"/>
      <c r="G1674" s="630"/>
      <c r="H1674" s="630"/>
      <c r="I1674" s="627"/>
      <c r="J1674" s="630"/>
      <c r="K1674" s="630"/>
      <c r="L1674" s="630"/>
      <c r="M1674" s="630"/>
      <c r="N1674" s="315"/>
      <c r="O1674" s="315"/>
      <c r="P1674" s="310" t="s">
        <v>37</v>
      </c>
      <c r="Q1674" s="310" t="s">
        <v>212</v>
      </c>
      <c r="R1674" s="310" t="str">
        <f t="shared" si="129"/>
        <v>Noakhali Sonaimuri</v>
      </c>
      <c r="S1674" s="627"/>
      <c r="T1674" s="630"/>
      <c r="U1674" s="630"/>
      <c r="V1674" s="630"/>
      <c r="W1674" s="630"/>
      <c r="X1674" s="627"/>
      <c r="Y1674" s="630"/>
      <c r="Z1674" s="630"/>
      <c r="AA1674" s="630"/>
      <c r="AB1674" s="630"/>
    </row>
    <row r="1675" spans="1:28" ht="15" hidden="1" x14ac:dyDescent="0.25">
      <c r="A1675" s="310" t="s">
        <v>37</v>
      </c>
      <c r="B1675" s="310" t="s">
        <v>213</v>
      </c>
      <c r="C1675" s="310" t="str">
        <f t="shared" si="128"/>
        <v>Noakhali Subornachar</v>
      </c>
      <c r="D1675" s="627"/>
      <c r="E1675" s="630"/>
      <c r="F1675" s="630"/>
      <c r="G1675" s="630"/>
      <c r="H1675" s="630"/>
      <c r="I1675" s="627"/>
      <c r="J1675" s="630"/>
      <c r="K1675" s="630"/>
      <c r="L1675" s="630"/>
      <c r="M1675" s="630"/>
      <c r="N1675" s="315"/>
      <c r="O1675" s="315"/>
      <c r="P1675" s="310" t="s">
        <v>37</v>
      </c>
      <c r="Q1675" s="310" t="s">
        <v>213</v>
      </c>
      <c r="R1675" s="310" t="str">
        <f t="shared" si="129"/>
        <v>Noakhali Subornachar</v>
      </c>
      <c r="S1675" s="627"/>
      <c r="T1675" s="630"/>
      <c r="U1675" s="630"/>
      <c r="V1675" s="630"/>
      <c r="W1675" s="630"/>
      <c r="X1675" s="627"/>
      <c r="Y1675" s="630"/>
      <c r="Z1675" s="630"/>
      <c r="AA1675" s="630"/>
      <c r="AB1675" s="630"/>
    </row>
    <row r="1676" spans="1:28" ht="15" hidden="1" x14ac:dyDescent="0.25">
      <c r="A1676" s="310" t="s">
        <v>37</v>
      </c>
      <c r="B1676" s="311" t="s">
        <v>1274</v>
      </c>
      <c r="C1676" s="310" t="str">
        <f t="shared" si="128"/>
        <v>Noakhali Vashanchar</v>
      </c>
      <c r="D1676" s="627"/>
      <c r="E1676" s="630"/>
      <c r="F1676" s="630"/>
      <c r="G1676" s="630"/>
      <c r="H1676" s="630"/>
      <c r="I1676" s="627"/>
      <c r="J1676" s="630"/>
      <c r="K1676" s="630"/>
      <c r="L1676" s="630"/>
      <c r="M1676" s="630"/>
      <c r="N1676" s="315"/>
      <c r="O1676" s="315"/>
      <c r="P1676" s="310" t="s">
        <v>37</v>
      </c>
      <c r="Q1676" s="311" t="s">
        <v>1274</v>
      </c>
      <c r="R1676" s="310" t="str">
        <f t="shared" si="129"/>
        <v>Noakhali Vashanchar</v>
      </c>
      <c r="S1676" s="627"/>
      <c r="T1676" s="630"/>
      <c r="U1676" s="630"/>
      <c r="V1676" s="630"/>
      <c r="W1676" s="630"/>
      <c r="X1676" s="627"/>
      <c r="Y1676" s="630"/>
      <c r="Z1676" s="630"/>
      <c r="AA1676" s="630"/>
      <c r="AB1676" s="630"/>
    </row>
    <row r="1677" spans="1:28" ht="15" hidden="1" x14ac:dyDescent="0.25">
      <c r="A1677" s="310" t="s">
        <v>38</v>
      </c>
      <c r="B1677" s="310" t="s">
        <v>214</v>
      </c>
      <c r="C1677" s="310" t="str">
        <f t="shared" si="128"/>
        <v>Rangamati Baghaichari</v>
      </c>
      <c r="D1677" s="627"/>
      <c r="E1677" s="632"/>
      <c r="F1677" s="632"/>
      <c r="G1677" s="632"/>
      <c r="H1677" s="632"/>
      <c r="I1677" s="627"/>
      <c r="J1677" s="632"/>
      <c r="K1677" s="632"/>
      <c r="L1677" s="632"/>
      <c r="M1677" s="632"/>
      <c r="N1677" s="318"/>
      <c r="O1677" s="318"/>
      <c r="P1677" s="310" t="s">
        <v>38</v>
      </c>
      <c r="Q1677" s="310" t="s">
        <v>214</v>
      </c>
      <c r="R1677" s="310" t="str">
        <f t="shared" si="129"/>
        <v>Rangamati Baghaichari</v>
      </c>
      <c r="S1677" s="627"/>
      <c r="T1677" s="632"/>
      <c r="U1677" s="632"/>
      <c r="V1677" s="632"/>
      <c r="W1677" s="632"/>
      <c r="X1677" s="627"/>
      <c r="Y1677" s="632"/>
      <c r="Z1677" s="632"/>
      <c r="AA1677" s="632"/>
      <c r="AB1677" s="632"/>
    </row>
    <row r="1678" spans="1:28" ht="15" hidden="1" x14ac:dyDescent="0.25">
      <c r="A1678" s="310" t="s">
        <v>38</v>
      </c>
      <c r="B1678" s="310" t="s">
        <v>215</v>
      </c>
      <c r="C1678" s="310" t="str">
        <f t="shared" si="128"/>
        <v>Rangamati Barkal</v>
      </c>
      <c r="D1678" s="627"/>
      <c r="E1678" s="632"/>
      <c r="F1678" s="632"/>
      <c r="G1678" s="632"/>
      <c r="H1678" s="632"/>
      <c r="I1678" s="627"/>
      <c r="J1678" s="632"/>
      <c r="K1678" s="632"/>
      <c r="L1678" s="632"/>
      <c r="M1678" s="632"/>
      <c r="N1678" s="318"/>
      <c r="O1678" s="318"/>
      <c r="P1678" s="310" t="s">
        <v>38</v>
      </c>
      <c r="Q1678" s="310" t="s">
        <v>215</v>
      </c>
      <c r="R1678" s="310" t="str">
        <f t="shared" si="129"/>
        <v>Rangamati Barkal</v>
      </c>
      <c r="S1678" s="627"/>
      <c r="T1678" s="632"/>
      <c r="U1678" s="632"/>
      <c r="V1678" s="632"/>
      <c r="W1678" s="632"/>
      <c r="X1678" s="627"/>
      <c r="Y1678" s="632"/>
      <c r="Z1678" s="632"/>
      <c r="AA1678" s="632"/>
      <c r="AB1678" s="632"/>
    </row>
    <row r="1679" spans="1:28" ht="15" hidden="1" x14ac:dyDescent="0.25">
      <c r="A1679" s="310" t="s">
        <v>38</v>
      </c>
      <c r="B1679" s="310" t="s">
        <v>216</v>
      </c>
      <c r="C1679" s="310" t="str">
        <f t="shared" si="128"/>
        <v>Rangamati Beliachari</v>
      </c>
      <c r="D1679" s="627"/>
      <c r="E1679" s="632"/>
      <c r="F1679" s="632"/>
      <c r="G1679" s="632"/>
      <c r="H1679" s="632"/>
      <c r="I1679" s="627"/>
      <c r="J1679" s="632"/>
      <c r="K1679" s="632"/>
      <c r="L1679" s="632"/>
      <c r="M1679" s="632"/>
      <c r="N1679" s="318"/>
      <c r="O1679" s="318"/>
      <c r="P1679" s="310" t="s">
        <v>38</v>
      </c>
      <c r="Q1679" s="310" t="s">
        <v>216</v>
      </c>
      <c r="R1679" s="310" t="str">
        <f t="shared" si="129"/>
        <v>Rangamati Beliachari</v>
      </c>
      <c r="S1679" s="627"/>
      <c r="T1679" s="632"/>
      <c r="U1679" s="632"/>
      <c r="V1679" s="632"/>
      <c r="W1679" s="632"/>
      <c r="X1679" s="627"/>
      <c r="Y1679" s="632"/>
      <c r="Z1679" s="632"/>
      <c r="AA1679" s="632"/>
      <c r="AB1679" s="632"/>
    </row>
    <row r="1680" spans="1:28" ht="15" hidden="1" x14ac:dyDescent="0.25">
      <c r="A1680" s="310" t="s">
        <v>38</v>
      </c>
      <c r="B1680" s="310" t="s">
        <v>217</v>
      </c>
      <c r="C1680" s="310" t="str">
        <f t="shared" si="128"/>
        <v>Rangamati Jurachari</v>
      </c>
      <c r="D1680" s="627"/>
      <c r="E1680" s="632"/>
      <c r="F1680" s="632"/>
      <c r="G1680" s="632"/>
      <c r="H1680" s="632"/>
      <c r="I1680" s="627"/>
      <c r="J1680" s="632"/>
      <c r="K1680" s="632"/>
      <c r="L1680" s="632"/>
      <c r="M1680" s="632"/>
      <c r="N1680" s="318"/>
      <c r="O1680" s="318"/>
      <c r="P1680" s="310" t="s">
        <v>38</v>
      </c>
      <c r="Q1680" s="310" t="s">
        <v>217</v>
      </c>
      <c r="R1680" s="310" t="str">
        <f t="shared" si="129"/>
        <v>Rangamati Jurachari</v>
      </c>
      <c r="S1680" s="627"/>
      <c r="T1680" s="632"/>
      <c r="U1680" s="632"/>
      <c r="V1680" s="632"/>
      <c r="W1680" s="632"/>
      <c r="X1680" s="627"/>
      <c r="Y1680" s="632"/>
      <c r="Z1680" s="632"/>
      <c r="AA1680" s="632"/>
      <c r="AB1680" s="632"/>
    </row>
    <row r="1681" spans="1:28" ht="15" hidden="1" x14ac:dyDescent="0.25">
      <c r="A1681" s="310" t="s">
        <v>38</v>
      </c>
      <c r="B1681" s="310" t="s">
        <v>218</v>
      </c>
      <c r="C1681" s="310" t="str">
        <f t="shared" si="128"/>
        <v>Rangamati Kaptai</v>
      </c>
      <c r="D1681" s="627"/>
      <c r="E1681" s="632"/>
      <c r="F1681" s="632"/>
      <c r="G1681" s="632"/>
      <c r="H1681" s="632"/>
      <c r="I1681" s="627"/>
      <c r="J1681" s="632"/>
      <c r="K1681" s="632"/>
      <c r="L1681" s="632"/>
      <c r="M1681" s="632"/>
      <c r="N1681" s="318"/>
      <c r="O1681" s="318"/>
      <c r="P1681" s="310" t="s">
        <v>38</v>
      </c>
      <c r="Q1681" s="310" t="s">
        <v>218</v>
      </c>
      <c r="R1681" s="310" t="str">
        <f t="shared" si="129"/>
        <v>Rangamati Kaptai</v>
      </c>
      <c r="S1681" s="627"/>
      <c r="T1681" s="632"/>
      <c r="U1681" s="632"/>
      <c r="V1681" s="632"/>
      <c r="W1681" s="632"/>
      <c r="X1681" s="627"/>
      <c r="Y1681" s="632"/>
      <c r="Z1681" s="632"/>
      <c r="AA1681" s="632"/>
      <c r="AB1681" s="632"/>
    </row>
    <row r="1682" spans="1:28" ht="15" hidden="1" x14ac:dyDescent="0.25">
      <c r="A1682" s="310" t="s">
        <v>38</v>
      </c>
      <c r="B1682" s="310" t="s">
        <v>117</v>
      </c>
      <c r="C1682" s="310" t="str">
        <f t="shared" si="128"/>
        <v>Rangamati Kawkhali</v>
      </c>
      <c r="D1682" s="627"/>
      <c r="E1682" s="632"/>
      <c r="F1682" s="632"/>
      <c r="G1682" s="632"/>
      <c r="H1682" s="632"/>
      <c r="I1682" s="627"/>
      <c r="J1682" s="632"/>
      <c r="K1682" s="632"/>
      <c r="L1682" s="632"/>
      <c r="M1682" s="632"/>
      <c r="N1682" s="318"/>
      <c r="O1682" s="318"/>
      <c r="P1682" s="310" t="s">
        <v>38</v>
      </c>
      <c r="Q1682" s="310" t="s">
        <v>117</v>
      </c>
      <c r="R1682" s="310" t="str">
        <f t="shared" si="129"/>
        <v>Rangamati Kawkhali</v>
      </c>
      <c r="S1682" s="627"/>
      <c r="T1682" s="632"/>
      <c r="U1682" s="632"/>
      <c r="V1682" s="632"/>
      <c r="W1682" s="632"/>
      <c r="X1682" s="627"/>
      <c r="Y1682" s="632"/>
      <c r="Z1682" s="632"/>
      <c r="AA1682" s="632"/>
      <c r="AB1682" s="632"/>
    </row>
    <row r="1683" spans="1:28" ht="15" hidden="1" x14ac:dyDescent="0.25">
      <c r="A1683" s="310" t="s">
        <v>38</v>
      </c>
      <c r="B1683" s="310" t="s">
        <v>219</v>
      </c>
      <c r="C1683" s="310" t="str">
        <f t="shared" si="128"/>
        <v>Rangamati Langadu</v>
      </c>
      <c r="D1683" s="627"/>
      <c r="E1683" s="632"/>
      <c r="F1683" s="632"/>
      <c r="G1683" s="632"/>
      <c r="H1683" s="632"/>
      <c r="I1683" s="627"/>
      <c r="J1683" s="632"/>
      <c r="K1683" s="632"/>
      <c r="L1683" s="632"/>
      <c r="M1683" s="632"/>
      <c r="N1683" s="318"/>
      <c r="O1683" s="318"/>
      <c r="P1683" s="310" t="s">
        <v>38</v>
      </c>
      <c r="Q1683" s="310" t="s">
        <v>219</v>
      </c>
      <c r="R1683" s="310" t="str">
        <f t="shared" si="129"/>
        <v>Rangamati Langadu</v>
      </c>
      <c r="S1683" s="627"/>
      <c r="T1683" s="632"/>
      <c r="U1683" s="632"/>
      <c r="V1683" s="632"/>
      <c r="W1683" s="632"/>
      <c r="X1683" s="627"/>
      <c r="Y1683" s="632"/>
      <c r="Z1683" s="632"/>
      <c r="AA1683" s="632"/>
      <c r="AB1683" s="632"/>
    </row>
    <row r="1684" spans="1:28" ht="15" hidden="1" x14ac:dyDescent="0.25">
      <c r="A1684" s="310" t="s">
        <v>38</v>
      </c>
      <c r="B1684" s="310" t="s">
        <v>220</v>
      </c>
      <c r="C1684" s="310" t="str">
        <f t="shared" si="128"/>
        <v>Rangamati Naniarchar</v>
      </c>
      <c r="D1684" s="627"/>
      <c r="E1684" s="632"/>
      <c r="F1684" s="632"/>
      <c r="G1684" s="632"/>
      <c r="H1684" s="632"/>
      <c r="I1684" s="627"/>
      <c r="J1684" s="632"/>
      <c r="K1684" s="632"/>
      <c r="L1684" s="632"/>
      <c r="M1684" s="632"/>
      <c r="N1684" s="318"/>
      <c r="O1684" s="318"/>
      <c r="P1684" s="310" t="s">
        <v>38</v>
      </c>
      <c r="Q1684" s="310" t="s">
        <v>220</v>
      </c>
      <c r="R1684" s="310" t="str">
        <f t="shared" si="129"/>
        <v>Rangamati Naniarchar</v>
      </c>
      <c r="S1684" s="627"/>
      <c r="T1684" s="632"/>
      <c r="U1684" s="632"/>
      <c r="V1684" s="632"/>
      <c r="W1684" s="632"/>
      <c r="X1684" s="627"/>
      <c r="Y1684" s="632"/>
      <c r="Z1684" s="632"/>
      <c r="AA1684" s="632"/>
      <c r="AB1684" s="632"/>
    </row>
    <row r="1685" spans="1:28" ht="15" hidden="1" x14ac:dyDescent="0.25">
      <c r="A1685" s="310" t="s">
        <v>38</v>
      </c>
      <c r="B1685" s="311" t="s">
        <v>88</v>
      </c>
      <c r="C1685" s="310" t="str">
        <f t="shared" si="128"/>
        <v>Rangamati Prison</v>
      </c>
      <c r="D1685" s="627"/>
      <c r="E1685" s="632"/>
      <c r="F1685" s="632"/>
      <c r="G1685" s="632"/>
      <c r="H1685" s="632"/>
      <c r="I1685" s="627"/>
      <c r="J1685" s="632"/>
      <c r="K1685" s="632"/>
      <c r="L1685" s="632"/>
      <c r="M1685" s="632"/>
      <c r="N1685" s="318"/>
      <c r="O1685" s="318"/>
      <c r="P1685" s="310" t="s">
        <v>38</v>
      </c>
      <c r="Q1685" s="311" t="s">
        <v>88</v>
      </c>
      <c r="R1685" s="310" t="str">
        <f t="shared" si="129"/>
        <v>Rangamati Prison</v>
      </c>
      <c r="S1685" s="627"/>
      <c r="T1685" s="632"/>
      <c r="U1685" s="632"/>
      <c r="V1685" s="632"/>
      <c r="W1685" s="632"/>
      <c r="X1685" s="627"/>
      <c r="Y1685" s="632"/>
      <c r="Z1685" s="632"/>
      <c r="AA1685" s="632"/>
      <c r="AB1685" s="632"/>
    </row>
    <row r="1686" spans="1:28" ht="15" hidden="1" x14ac:dyDescent="0.25">
      <c r="A1686" s="310" t="s">
        <v>38</v>
      </c>
      <c r="B1686" s="310" t="s">
        <v>221</v>
      </c>
      <c r="C1686" s="310" t="str">
        <f t="shared" si="128"/>
        <v>Rangamati Rajasthali</v>
      </c>
      <c r="D1686" s="627"/>
      <c r="E1686" s="632"/>
      <c r="F1686" s="632"/>
      <c r="G1686" s="632"/>
      <c r="H1686" s="632"/>
      <c r="I1686" s="627"/>
      <c r="J1686" s="632"/>
      <c r="K1686" s="632"/>
      <c r="L1686" s="632"/>
      <c r="M1686" s="632"/>
      <c r="N1686" s="318"/>
      <c r="O1686" s="318"/>
      <c r="P1686" s="310" t="s">
        <v>38</v>
      </c>
      <c r="Q1686" s="310" t="s">
        <v>221</v>
      </c>
      <c r="R1686" s="310" t="str">
        <f t="shared" si="129"/>
        <v>Rangamati Rajasthali</v>
      </c>
      <c r="S1686" s="627"/>
      <c r="T1686" s="632"/>
      <c r="U1686" s="632"/>
      <c r="V1686" s="632"/>
      <c r="W1686" s="632"/>
      <c r="X1686" s="627"/>
      <c r="Y1686" s="632"/>
      <c r="Z1686" s="632"/>
      <c r="AA1686" s="632"/>
      <c r="AB1686" s="632"/>
    </row>
    <row r="1687" spans="1:28" ht="15" hidden="1" x14ac:dyDescent="0.25">
      <c r="A1687" s="310" t="s">
        <v>38</v>
      </c>
      <c r="B1687" s="310" t="s">
        <v>984</v>
      </c>
      <c r="C1687" s="310" t="str">
        <f t="shared" si="128"/>
        <v>Rangamati Rangamati DoTs Corner</v>
      </c>
      <c r="D1687" s="627"/>
      <c r="E1687" s="632"/>
      <c r="F1687" s="632"/>
      <c r="G1687" s="632"/>
      <c r="H1687" s="632"/>
      <c r="I1687" s="627"/>
      <c r="J1687" s="632"/>
      <c r="K1687" s="632"/>
      <c r="L1687" s="632"/>
      <c r="M1687" s="632"/>
      <c r="N1687" s="318"/>
      <c r="O1687" s="318"/>
      <c r="P1687" s="310" t="s">
        <v>38</v>
      </c>
      <c r="Q1687" s="310" t="s">
        <v>984</v>
      </c>
      <c r="R1687" s="310" t="str">
        <f t="shared" si="129"/>
        <v>Rangamati Rangamati DoTs Corner</v>
      </c>
      <c r="S1687" s="627"/>
      <c r="T1687" s="632"/>
      <c r="U1687" s="632"/>
      <c r="V1687" s="632"/>
      <c r="W1687" s="632"/>
      <c r="X1687" s="627"/>
      <c r="Y1687" s="632"/>
      <c r="Z1687" s="632"/>
      <c r="AA1687" s="632"/>
      <c r="AB1687" s="632"/>
    </row>
    <row r="1688" spans="1:28" ht="15" hidden="1" x14ac:dyDescent="0.25">
      <c r="A1688" s="310" t="s">
        <v>38</v>
      </c>
      <c r="B1688" t="s">
        <v>222</v>
      </c>
      <c r="C1688" s="310" t="str">
        <f t="shared" si="128"/>
        <v>Rangamati Rangamati Sadar</v>
      </c>
      <c r="D1688" s="627"/>
      <c r="E1688" s="632"/>
      <c r="F1688" s="632"/>
      <c r="G1688" s="632"/>
      <c r="H1688" s="632"/>
      <c r="I1688" s="627"/>
      <c r="J1688" s="632"/>
      <c r="K1688" s="632"/>
      <c r="L1688" s="632"/>
      <c r="M1688" s="632"/>
      <c r="N1688" s="318"/>
      <c r="O1688" s="318"/>
      <c r="P1688" s="310" t="s">
        <v>38</v>
      </c>
      <c r="Q1688" t="s">
        <v>222</v>
      </c>
      <c r="R1688" s="310" t="str">
        <f t="shared" si="129"/>
        <v>Rangamati Rangamati Sadar</v>
      </c>
      <c r="S1688" s="627"/>
      <c r="T1688" s="632"/>
      <c r="U1688" s="632"/>
      <c r="V1688" s="632"/>
      <c r="W1688" s="632"/>
      <c r="X1688" s="627"/>
      <c r="Y1688" s="632"/>
      <c r="Z1688" s="632"/>
      <c r="AA1688" s="632"/>
      <c r="AB1688" s="632"/>
    </row>
    <row r="1689" spans="1:28" ht="15" hidden="1" x14ac:dyDescent="0.25">
      <c r="A1689" s="310" t="s">
        <v>39</v>
      </c>
      <c r="B1689" s="310" t="s">
        <v>223</v>
      </c>
      <c r="C1689" s="310" t="str">
        <f t="shared" si="128"/>
        <v>Dhaka Bangladesh Korea-Friendship Hospital</v>
      </c>
      <c r="D1689" s="627">
        <v>0</v>
      </c>
      <c r="E1689" s="629">
        <v>0</v>
      </c>
      <c r="F1689" s="629">
        <v>0</v>
      </c>
      <c r="G1689" s="629">
        <v>0</v>
      </c>
      <c r="H1689" s="629">
        <v>0</v>
      </c>
      <c r="I1689" s="627">
        <v>0</v>
      </c>
      <c r="J1689" s="629">
        <v>0</v>
      </c>
      <c r="K1689" s="629">
        <v>0</v>
      </c>
      <c r="L1689" s="629">
        <v>0</v>
      </c>
      <c r="M1689" s="629">
        <v>0</v>
      </c>
      <c r="N1689" s="316"/>
      <c r="O1689" s="316"/>
      <c r="P1689" s="310" t="s">
        <v>39</v>
      </c>
      <c r="Q1689" s="310" t="s">
        <v>223</v>
      </c>
      <c r="R1689" s="310" t="str">
        <f t="shared" si="129"/>
        <v>Dhaka Bangladesh Korea-Friendship Hospital</v>
      </c>
      <c r="S1689" s="627">
        <v>0</v>
      </c>
      <c r="T1689" s="629">
        <v>0</v>
      </c>
      <c r="U1689" s="629">
        <v>0</v>
      </c>
      <c r="V1689" s="629">
        <v>0</v>
      </c>
      <c r="W1689" s="629">
        <v>0</v>
      </c>
      <c r="X1689" s="627">
        <v>0</v>
      </c>
      <c r="Y1689" s="629">
        <v>0</v>
      </c>
      <c r="Z1689" s="629">
        <v>0</v>
      </c>
      <c r="AA1689" s="629">
        <v>0</v>
      </c>
      <c r="AB1689" s="629">
        <v>0</v>
      </c>
    </row>
    <row r="1690" spans="1:28" ht="15" hidden="1" x14ac:dyDescent="0.25">
      <c r="A1690" s="310" t="s">
        <v>39</v>
      </c>
      <c r="B1690" s="310" t="s">
        <v>1026</v>
      </c>
      <c r="C1690" s="310" t="str">
        <f t="shared" si="128"/>
        <v>Dhaka BGMEA : Hemayetpur, Savar</v>
      </c>
      <c r="D1690" s="627">
        <v>15</v>
      </c>
      <c r="E1690" s="635">
        <v>0</v>
      </c>
      <c r="F1690" s="635">
        <v>0</v>
      </c>
      <c r="G1690" s="635">
        <v>0</v>
      </c>
      <c r="H1690" s="635">
        <v>0</v>
      </c>
      <c r="I1690" s="627">
        <v>2</v>
      </c>
      <c r="J1690" s="635">
        <v>0</v>
      </c>
      <c r="K1690" s="635">
        <v>0</v>
      </c>
      <c r="L1690" s="635">
        <v>0</v>
      </c>
      <c r="M1690" s="635">
        <v>0</v>
      </c>
      <c r="N1690" s="316"/>
      <c r="O1690" s="316"/>
      <c r="P1690" s="310" t="s">
        <v>39</v>
      </c>
      <c r="Q1690" s="310" t="s">
        <v>1026</v>
      </c>
      <c r="R1690" s="310" t="str">
        <f t="shared" si="129"/>
        <v>Dhaka BGMEA : Hemayetpur, Savar</v>
      </c>
      <c r="S1690" s="627">
        <v>13</v>
      </c>
      <c r="T1690" s="635">
        <v>0</v>
      </c>
      <c r="U1690" s="635">
        <v>0</v>
      </c>
      <c r="V1690" s="635">
        <v>0</v>
      </c>
      <c r="W1690" s="635">
        <v>0</v>
      </c>
      <c r="X1690" s="627">
        <v>1</v>
      </c>
      <c r="Y1690" s="635">
        <v>0</v>
      </c>
      <c r="Z1690" s="635">
        <v>0</v>
      </c>
      <c r="AA1690" s="635">
        <v>0</v>
      </c>
      <c r="AB1690" s="635">
        <v>0</v>
      </c>
    </row>
    <row r="1691" spans="1:28" ht="15" hidden="1" x14ac:dyDescent="0.25">
      <c r="A1691" s="310" t="s">
        <v>39</v>
      </c>
      <c r="B1691" s="310" t="s">
        <v>141</v>
      </c>
      <c r="C1691" s="310" t="str">
        <f t="shared" si="128"/>
        <v>Dhaka BGMEA : Jamgora, Ashulia</v>
      </c>
      <c r="D1691" s="627">
        <v>13</v>
      </c>
      <c r="E1691" s="635">
        <v>0</v>
      </c>
      <c r="F1691" s="635">
        <v>0</v>
      </c>
      <c r="G1691" s="635">
        <v>0</v>
      </c>
      <c r="H1691" s="635">
        <v>0</v>
      </c>
      <c r="I1691" s="627">
        <v>10</v>
      </c>
      <c r="J1691" s="635">
        <v>0</v>
      </c>
      <c r="K1691" s="635">
        <v>0</v>
      </c>
      <c r="L1691" s="635">
        <v>0</v>
      </c>
      <c r="M1691" s="635">
        <v>0</v>
      </c>
      <c r="N1691" s="323"/>
      <c r="O1691" s="323"/>
      <c r="P1691" s="310" t="s">
        <v>39</v>
      </c>
      <c r="Q1691" s="310" t="s">
        <v>141</v>
      </c>
      <c r="R1691" s="310" t="str">
        <f t="shared" si="129"/>
        <v>Dhaka BGMEA : Jamgora, Ashulia</v>
      </c>
      <c r="S1691" s="627">
        <v>20</v>
      </c>
      <c r="T1691" s="635">
        <v>5</v>
      </c>
      <c r="U1691" s="635">
        <v>0</v>
      </c>
      <c r="V1691" s="635">
        <v>0</v>
      </c>
      <c r="W1691" s="635">
        <v>0</v>
      </c>
      <c r="X1691" s="627">
        <v>9</v>
      </c>
      <c r="Y1691" s="635">
        <v>0</v>
      </c>
      <c r="Z1691" s="635">
        <v>0</v>
      </c>
      <c r="AA1691" s="635">
        <v>0</v>
      </c>
      <c r="AB1691" s="635">
        <v>0</v>
      </c>
    </row>
    <row r="1692" spans="1:28" ht="15" hidden="1" x14ac:dyDescent="0.25">
      <c r="A1692" s="310" t="s">
        <v>39</v>
      </c>
      <c r="B1692" s="310" t="s">
        <v>224</v>
      </c>
      <c r="C1692" s="310" t="str">
        <f t="shared" si="128"/>
        <v>Dhaka DEPZ</v>
      </c>
      <c r="D1692" s="627">
        <v>16</v>
      </c>
      <c r="E1692" s="629">
        <v>1</v>
      </c>
      <c r="F1692" s="629">
        <v>0</v>
      </c>
      <c r="G1692" s="629">
        <v>0</v>
      </c>
      <c r="H1692" s="629">
        <v>0</v>
      </c>
      <c r="I1692" s="627">
        <v>3</v>
      </c>
      <c r="J1692" s="629">
        <v>1</v>
      </c>
      <c r="K1692" s="629">
        <v>0</v>
      </c>
      <c r="L1692" s="629">
        <v>0</v>
      </c>
      <c r="M1692" s="629">
        <v>0</v>
      </c>
      <c r="N1692" s="316"/>
      <c r="O1692" s="316"/>
      <c r="P1692" s="310" t="s">
        <v>39</v>
      </c>
      <c r="Q1692" s="310" t="s">
        <v>224</v>
      </c>
      <c r="R1692" s="310" t="str">
        <f t="shared" si="129"/>
        <v>Dhaka DEPZ</v>
      </c>
      <c r="S1692" s="627">
        <v>9</v>
      </c>
      <c r="T1692" s="629">
        <v>0</v>
      </c>
      <c r="U1692" s="629">
        <v>0</v>
      </c>
      <c r="V1692" s="629">
        <v>0</v>
      </c>
      <c r="W1692" s="629">
        <v>0</v>
      </c>
      <c r="X1692" s="627">
        <v>3</v>
      </c>
      <c r="Y1692" s="629">
        <v>0</v>
      </c>
      <c r="Z1692" s="629">
        <v>0</v>
      </c>
      <c r="AA1692" s="629">
        <v>0</v>
      </c>
      <c r="AB1692" s="629">
        <v>0</v>
      </c>
    </row>
    <row r="1693" spans="1:28" ht="15" hidden="1" x14ac:dyDescent="0.25">
      <c r="A1693" s="310" t="s">
        <v>39</v>
      </c>
      <c r="B1693" s="310" t="s">
        <v>225</v>
      </c>
      <c r="C1693" s="310" t="str">
        <f t="shared" si="128"/>
        <v>Dhaka Dhamrai</v>
      </c>
      <c r="D1693" s="627">
        <v>65</v>
      </c>
      <c r="E1693" s="630">
        <v>4</v>
      </c>
      <c r="F1693" s="630">
        <v>0</v>
      </c>
      <c r="G1693" s="630">
        <v>0</v>
      </c>
      <c r="H1693" s="630">
        <v>0</v>
      </c>
      <c r="I1693" s="627">
        <v>6</v>
      </c>
      <c r="J1693" s="630">
        <v>0</v>
      </c>
      <c r="K1693" s="630">
        <v>0</v>
      </c>
      <c r="L1693" s="630">
        <v>0</v>
      </c>
      <c r="M1693" s="630">
        <v>0</v>
      </c>
      <c r="N1693" s="315"/>
      <c r="O1693" s="315"/>
      <c r="P1693" s="310" t="s">
        <v>39</v>
      </c>
      <c r="Q1693" s="310" t="s">
        <v>225</v>
      </c>
      <c r="R1693" s="310" t="str">
        <f t="shared" si="129"/>
        <v>Dhaka Dhamrai</v>
      </c>
      <c r="S1693" s="627">
        <v>28</v>
      </c>
      <c r="T1693" s="630">
        <v>2</v>
      </c>
      <c r="U1693" s="630">
        <v>0</v>
      </c>
      <c r="V1693" s="630">
        <v>0</v>
      </c>
      <c r="W1693" s="630">
        <v>0</v>
      </c>
      <c r="X1693" s="627">
        <v>6</v>
      </c>
      <c r="Y1693" s="630">
        <v>0</v>
      </c>
      <c r="Z1693" s="630">
        <v>0</v>
      </c>
      <c r="AA1693" s="630">
        <v>0</v>
      </c>
      <c r="AB1693" s="630">
        <v>0</v>
      </c>
    </row>
    <row r="1694" spans="1:28" ht="15" hidden="1" x14ac:dyDescent="0.25">
      <c r="A1694" s="310" t="s">
        <v>39</v>
      </c>
      <c r="B1694" s="310" t="s">
        <v>226</v>
      </c>
      <c r="C1694" s="310" t="str">
        <f t="shared" si="128"/>
        <v>Dhaka Dohar</v>
      </c>
      <c r="D1694" s="627">
        <v>20</v>
      </c>
      <c r="E1694" s="630">
        <v>2</v>
      </c>
      <c r="F1694" s="630">
        <v>0</v>
      </c>
      <c r="G1694" s="630">
        <v>0</v>
      </c>
      <c r="H1694" s="630">
        <v>0</v>
      </c>
      <c r="I1694" s="627">
        <v>7</v>
      </c>
      <c r="J1694" s="630">
        <v>0</v>
      </c>
      <c r="K1694" s="630">
        <v>0</v>
      </c>
      <c r="L1694" s="630">
        <v>0</v>
      </c>
      <c r="M1694" s="630">
        <v>0</v>
      </c>
      <c r="N1694" s="315"/>
      <c r="O1694" s="315"/>
      <c r="P1694" s="310" t="s">
        <v>39</v>
      </c>
      <c r="Q1694" s="310" t="s">
        <v>226</v>
      </c>
      <c r="R1694" s="310" t="str">
        <f t="shared" si="129"/>
        <v>Dhaka Dohar</v>
      </c>
      <c r="S1694" s="627">
        <v>6</v>
      </c>
      <c r="T1694" s="630">
        <v>1</v>
      </c>
      <c r="U1694" s="630">
        <v>0</v>
      </c>
      <c r="V1694" s="630">
        <v>0</v>
      </c>
      <c r="W1694" s="630">
        <v>0</v>
      </c>
      <c r="X1694" s="627">
        <v>3</v>
      </c>
      <c r="Y1694" s="630">
        <v>0</v>
      </c>
      <c r="Z1694" s="630">
        <v>0</v>
      </c>
      <c r="AA1694" s="630">
        <v>0</v>
      </c>
      <c r="AB1694" s="630">
        <v>0</v>
      </c>
    </row>
    <row r="1695" spans="1:28" ht="15" hidden="1" x14ac:dyDescent="0.25">
      <c r="A1695" s="310" t="s">
        <v>39</v>
      </c>
      <c r="B1695" s="310" t="s">
        <v>227</v>
      </c>
      <c r="C1695" s="310" t="str">
        <f t="shared" si="128"/>
        <v>Dhaka Keraniganj</v>
      </c>
      <c r="D1695" s="627">
        <v>75</v>
      </c>
      <c r="E1695" s="630">
        <v>9</v>
      </c>
      <c r="F1695" s="630">
        <v>1</v>
      </c>
      <c r="G1695" s="630">
        <v>1</v>
      </c>
      <c r="H1695" s="630">
        <v>0</v>
      </c>
      <c r="I1695" s="627">
        <v>10</v>
      </c>
      <c r="J1695" s="630">
        <v>1</v>
      </c>
      <c r="K1695" s="630">
        <v>0</v>
      </c>
      <c r="L1695" s="630">
        <v>0</v>
      </c>
      <c r="M1695" s="630">
        <v>0</v>
      </c>
      <c r="N1695" s="315"/>
      <c r="O1695" s="315"/>
      <c r="P1695" s="310" t="s">
        <v>39</v>
      </c>
      <c r="Q1695" s="310" t="s">
        <v>227</v>
      </c>
      <c r="R1695" s="310" t="str">
        <f t="shared" si="129"/>
        <v>Dhaka Keraniganj</v>
      </c>
      <c r="S1695" s="627">
        <v>44</v>
      </c>
      <c r="T1695" s="630">
        <v>4</v>
      </c>
      <c r="U1695" s="630">
        <v>0</v>
      </c>
      <c r="V1695" s="630">
        <v>0</v>
      </c>
      <c r="W1695" s="630">
        <v>0</v>
      </c>
      <c r="X1695" s="627">
        <v>13</v>
      </c>
      <c r="Y1695" s="630">
        <v>1</v>
      </c>
      <c r="Z1695" s="630">
        <v>0</v>
      </c>
      <c r="AA1695" s="630">
        <v>0</v>
      </c>
      <c r="AB1695" s="630">
        <v>0</v>
      </c>
    </row>
    <row r="1696" spans="1:28" ht="15" hidden="1" x14ac:dyDescent="0.25">
      <c r="A1696" s="310" t="s">
        <v>39</v>
      </c>
      <c r="B1696" s="310" t="s">
        <v>228</v>
      </c>
      <c r="C1696" s="310" t="str">
        <f t="shared" si="128"/>
        <v>Dhaka Nawabganj</v>
      </c>
      <c r="D1696" s="627">
        <v>29</v>
      </c>
      <c r="E1696" s="630">
        <v>2</v>
      </c>
      <c r="F1696" s="630">
        <v>0</v>
      </c>
      <c r="G1696" s="630">
        <v>0</v>
      </c>
      <c r="H1696" s="630">
        <v>0</v>
      </c>
      <c r="I1696" s="627">
        <v>2</v>
      </c>
      <c r="J1696" s="630">
        <v>0</v>
      </c>
      <c r="K1696" s="630">
        <v>0</v>
      </c>
      <c r="L1696" s="630">
        <v>0</v>
      </c>
      <c r="M1696" s="630">
        <v>0</v>
      </c>
      <c r="N1696" s="315"/>
      <c r="O1696" s="315"/>
      <c r="P1696" s="310" t="s">
        <v>39</v>
      </c>
      <c r="Q1696" s="310" t="s">
        <v>228</v>
      </c>
      <c r="R1696" s="310" t="str">
        <f t="shared" si="129"/>
        <v>Dhaka Nawabganj</v>
      </c>
      <c r="S1696" s="627">
        <v>15</v>
      </c>
      <c r="T1696" s="630">
        <v>2</v>
      </c>
      <c r="U1696" s="630">
        <v>0</v>
      </c>
      <c r="V1696" s="630">
        <v>0</v>
      </c>
      <c r="W1696" s="630">
        <v>0</v>
      </c>
      <c r="X1696" s="627">
        <v>2</v>
      </c>
      <c r="Y1696" s="630">
        <v>0</v>
      </c>
      <c r="Z1696" s="630">
        <v>0</v>
      </c>
      <c r="AA1696" s="630">
        <v>0</v>
      </c>
      <c r="AB1696" s="630">
        <v>0</v>
      </c>
    </row>
    <row r="1697" spans="1:28" ht="15" hidden="1" x14ac:dyDescent="0.25">
      <c r="A1697" s="310" t="s">
        <v>39</v>
      </c>
      <c r="B1697" s="310" t="s">
        <v>229</v>
      </c>
      <c r="C1697" s="310" t="str">
        <f t="shared" si="128"/>
        <v>Dhaka Savar</v>
      </c>
      <c r="D1697" s="627">
        <v>117</v>
      </c>
      <c r="E1697" s="630">
        <v>12</v>
      </c>
      <c r="F1697" s="630">
        <v>0</v>
      </c>
      <c r="G1697" s="630">
        <v>0</v>
      </c>
      <c r="H1697" s="630">
        <v>0</v>
      </c>
      <c r="I1697" s="627">
        <v>15</v>
      </c>
      <c r="J1697" s="630">
        <v>0</v>
      </c>
      <c r="K1697" s="630">
        <v>0</v>
      </c>
      <c r="L1697" s="630">
        <v>0</v>
      </c>
      <c r="M1697" s="630">
        <v>0</v>
      </c>
      <c r="N1697" s="315"/>
      <c r="O1697" s="315"/>
      <c r="P1697" s="310" t="s">
        <v>39</v>
      </c>
      <c r="Q1697" s="310" t="s">
        <v>229</v>
      </c>
      <c r="R1697" s="310" t="str">
        <f t="shared" si="129"/>
        <v>Dhaka Savar</v>
      </c>
      <c r="S1697" s="627">
        <v>68</v>
      </c>
      <c r="T1697" s="630">
        <v>2</v>
      </c>
      <c r="U1697" s="630">
        <v>0</v>
      </c>
      <c r="V1697" s="630">
        <v>0</v>
      </c>
      <c r="W1697" s="630">
        <v>0</v>
      </c>
      <c r="X1697" s="627">
        <v>19</v>
      </c>
      <c r="Y1697" s="630">
        <v>0</v>
      </c>
      <c r="Z1697" s="630">
        <v>0</v>
      </c>
      <c r="AA1697" s="630">
        <v>0</v>
      </c>
      <c r="AB1697" s="630">
        <v>0</v>
      </c>
    </row>
    <row r="1698" spans="1:28" ht="15" hidden="1" x14ac:dyDescent="0.25">
      <c r="A1698" s="320" t="s">
        <v>39</v>
      </c>
      <c r="B1698" s="310" t="s">
        <v>230</v>
      </c>
      <c r="C1698" s="310" t="str">
        <f t="shared" si="128"/>
        <v>Dhaka Savar CWC Hospital</v>
      </c>
      <c r="D1698" s="627">
        <v>19</v>
      </c>
      <c r="E1698" s="630">
        <v>5</v>
      </c>
      <c r="F1698" s="630">
        <v>0</v>
      </c>
      <c r="G1698" s="630">
        <v>0</v>
      </c>
      <c r="H1698" s="630">
        <v>0</v>
      </c>
      <c r="I1698" s="627">
        <v>6</v>
      </c>
      <c r="J1698" s="630">
        <v>0</v>
      </c>
      <c r="K1698" s="630">
        <v>0</v>
      </c>
      <c r="L1698" s="630">
        <v>0</v>
      </c>
      <c r="M1698" s="630">
        <v>0</v>
      </c>
      <c r="N1698" s="315"/>
      <c r="O1698" s="315"/>
      <c r="P1698" s="320" t="s">
        <v>39</v>
      </c>
      <c r="Q1698" s="310" t="s">
        <v>230</v>
      </c>
      <c r="R1698" s="310" t="str">
        <f t="shared" si="129"/>
        <v>Dhaka Savar CWC Hospital</v>
      </c>
      <c r="S1698" s="627">
        <v>18</v>
      </c>
      <c r="T1698" s="630">
        <v>3</v>
      </c>
      <c r="U1698" s="630">
        <v>0</v>
      </c>
      <c r="V1698" s="630">
        <v>0</v>
      </c>
      <c r="W1698" s="630">
        <v>0</v>
      </c>
      <c r="X1698" s="627">
        <v>5</v>
      </c>
      <c r="Y1698" s="630">
        <v>0</v>
      </c>
      <c r="Z1698" s="630">
        <v>0</v>
      </c>
      <c r="AA1698" s="630">
        <v>0</v>
      </c>
      <c r="AB1698" s="630">
        <v>0</v>
      </c>
    </row>
    <row r="1699" spans="1:28" ht="15" hidden="1" x14ac:dyDescent="0.25">
      <c r="A1699" s="310" t="s">
        <v>39</v>
      </c>
      <c r="B1699" s="321" t="s">
        <v>231</v>
      </c>
      <c r="C1699" s="310" t="str">
        <f t="shared" si="128"/>
        <v>Dhaka Savar G.K.</v>
      </c>
      <c r="D1699" s="627">
        <v>0</v>
      </c>
      <c r="E1699" s="629">
        <v>0</v>
      </c>
      <c r="F1699" s="629">
        <v>0</v>
      </c>
      <c r="G1699" s="629">
        <v>0</v>
      </c>
      <c r="H1699" s="629">
        <v>0</v>
      </c>
      <c r="I1699" s="627">
        <v>0</v>
      </c>
      <c r="J1699" s="629">
        <v>0</v>
      </c>
      <c r="K1699" s="629">
        <v>0</v>
      </c>
      <c r="L1699" s="629">
        <v>0</v>
      </c>
      <c r="M1699" s="629">
        <v>0</v>
      </c>
      <c r="N1699" s="316"/>
      <c r="O1699" s="316"/>
      <c r="P1699" s="310" t="s">
        <v>39</v>
      </c>
      <c r="Q1699" s="321" t="s">
        <v>231</v>
      </c>
      <c r="R1699" s="310" t="str">
        <f t="shared" si="129"/>
        <v>Dhaka Savar G.K.</v>
      </c>
      <c r="S1699" s="627">
        <v>0</v>
      </c>
      <c r="T1699" s="629">
        <v>0</v>
      </c>
      <c r="U1699" s="629">
        <v>0</v>
      </c>
      <c r="V1699" s="629">
        <v>0</v>
      </c>
      <c r="W1699" s="629">
        <v>0</v>
      </c>
      <c r="X1699" s="627">
        <v>0</v>
      </c>
      <c r="Y1699" s="629">
        <v>0</v>
      </c>
      <c r="Z1699" s="629">
        <v>0</v>
      </c>
      <c r="AA1699" s="629">
        <v>0</v>
      </c>
      <c r="AB1699" s="629">
        <v>0</v>
      </c>
    </row>
    <row r="1700" spans="1:28" ht="15" hidden="1" x14ac:dyDescent="0.25">
      <c r="A1700" s="310" t="s">
        <v>40</v>
      </c>
      <c r="B1700" s="310" t="s">
        <v>232</v>
      </c>
      <c r="C1700" s="310" t="str">
        <f t="shared" si="128"/>
        <v>Faridpur Alfadanga</v>
      </c>
      <c r="D1700" s="627">
        <v>10</v>
      </c>
      <c r="E1700" s="629">
        <v>0</v>
      </c>
      <c r="F1700" s="629">
        <v>0</v>
      </c>
      <c r="G1700" s="629">
        <v>0</v>
      </c>
      <c r="H1700" s="629">
        <v>0</v>
      </c>
      <c r="I1700" s="627">
        <v>8</v>
      </c>
      <c r="J1700" s="629">
        <v>0</v>
      </c>
      <c r="K1700" s="629">
        <v>0</v>
      </c>
      <c r="L1700" s="629">
        <v>0</v>
      </c>
      <c r="M1700" s="629">
        <v>0</v>
      </c>
      <c r="N1700" s="316"/>
      <c r="O1700" s="316"/>
      <c r="P1700" s="310" t="s">
        <v>40</v>
      </c>
      <c r="Q1700" s="310" t="s">
        <v>232</v>
      </c>
      <c r="R1700" s="310" t="str">
        <f t="shared" si="129"/>
        <v>Faridpur Alfadanga</v>
      </c>
      <c r="S1700" s="627">
        <v>6</v>
      </c>
      <c r="T1700" s="629">
        <v>0</v>
      </c>
      <c r="U1700" s="629">
        <v>1</v>
      </c>
      <c r="V1700" s="629">
        <v>0</v>
      </c>
      <c r="W1700" s="629">
        <v>0</v>
      </c>
      <c r="X1700" s="627">
        <v>4</v>
      </c>
      <c r="Y1700" s="629">
        <v>1</v>
      </c>
      <c r="Z1700" s="629">
        <v>0</v>
      </c>
      <c r="AA1700" s="629">
        <v>0</v>
      </c>
      <c r="AB1700" s="629">
        <v>0</v>
      </c>
    </row>
    <row r="1701" spans="1:28" ht="15" hidden="1" x14ac:dyDescent="0.25">
      <c r="A1701" s="310" t="s">
        <v>40</v>
      </c>
      <c r="B1701" s="310" t="s">
        <v>233</v>
      </c>
      <c r="C1701" s="310" t="str">
        <f t="shared" si="128"/>
        <v>Faridpur Bhanga</v>
      </c>
      <c r="D1701" s="627">
        <v>14</v>
      </c>
      <c r="E1701" s="629">
        <v>0</v>
      </c>
      <c r="F1701" s="629">
        <v>0</v>
      </c>
      <c r="G1701" s="629">
        <v>0</v>
      </c>
      <c r="H1701" s="629">
        <v>1</v>
      </c>
      <c r="I1701" s="627">
        <v>2</v>
      </c>
      <c r="J1701" s="629">
        <v>1</v>
      </c>
      <c r="K1701" s="629">
        <v>0</v>
      </c>
      <c r="L1701" s="629">
        <v>0</v>
      </c>
      <c r="M1701" s="629">
        <v>0</v>
      </c>
      <c r="N1701" s="316"/>
      <c r="O1701" s="316"/>
      <c r="P1701" s="310" t="s">
        <v>40</v>
      </c>
      <c r="Q1701" s="310" t="s">
        <v>233</v>
      </c>
      <c r="R1701" s="310" t="str">
        <f t="shared" si="129"/>
        <v>Faridpur Bhanga</v>
      </c>
      <c r="S1701" s="627">
        <v>4</v>
      </c>
      <c r="T1701" s="629">
        <v>0</v>
      </c>
      <c r="U1701" s="629">
        <v>0</v>
      </c>
      <c r="V1701" s="629">
        <v>0</v>
      </c>
      <c r="W1701" s="629">
        <v>0</v>
      </c>
      <c r="X1701" s="627">
        <v>3</v>
      </c>
      <c r="Y1701" s="629">
        <v>1</v>
      </c>
      <c r="Z1701" s="629">
        <v>0</v>
      </c>
      <c r="AA1701" s="629">
        <v>0</v>
      </c>
      <c r="AB1701" s="629">
        <v>0</v>
      </c>
    </row>
    <row r="1702" spans="1:28" ht="15" hidden="1" x14ac:dyDescent="0.25">
      <c r="A1702" s="310" t="s">
        <v>40</v>
      </c>
      <c r="B1702" s="310" t="s">
        <v>234</v>
      </c>
      <c r="C1702" s="310" t="str">
        <f t="shared" si="128"/>
        <v>Faridpur Boalmari</v>
      </c>
      <c r="D1702" s="627">
        <v>10</v>
      </c>
      <c r="E1702" s="629">
        <v>2</v>
      </c>
      <c r="F1702" s="629">
        <v>0</v>
      </c>
      <c r="G1702" s="629">
        <v>0</v>
      </c>
      <c r="H1702" s="629">
        <v>0</v>
      </c>
      <c r="I1702" s="627">
        <v>9</v>
      </c>
      <c r="J1702" s="629">
        <v>1</v>
      </c>
      <c r="K1702" s="629">
        <v>0</v>
      </c>
      <c r="L1702" s="629">
        <v>0</v>
      </c>
      <c r="M1702" s="629">
        <v>0</v>
      </c>
      <c r="N1702" s="316"/>
      <c r="O1702" s="316"/>
      <c r="P1702" s="310" t="s">
        <v>40</v>
      </c>
      <c r="Q1702" s="310" t="s">
        <v>234</v>
      </c>
      <c r="R1702" s="310" t="str">
        <f t="shared" si="129"/>
        <v>Faridpur Boalmari</v>
      </c>
      <c r="S1702" s="627">
        <v>2</v>
      </c>
      <c r="T1702" s="629">
        <v>1</v>
      </c>
      <c r="U1702" s="629">
        <v>0</v>
      </c>
      <c r="V1702" s="629">
        <v>0</v>
      </c>
      <c r="W1702" s="629">
        <v>0</v>
      </c>
      <c r="X1702" s="627">
        <v>2</v>
      </c>
      <c r="Y1702" s="629">
        <v>2</v>
      </c>
      <c r="Z1702" s="629">
        <v>0</v>
      </c>
      <c r="AA1702" s="629">
        <v>0</v>
      </c>
      <c r="AB1702" s="629">
        <v>0</v>
      </c>
    </row>
    <row r="1703" spans="1:28" ht="15" hidden="1" x14ac:dyDescent="0.25">
      <c r="A1703" s="310" t="s">
        <v>40</v>
      </c>
      <c r="B1703" s="310" t="s">
        <v>235</v>
      </c>
      <c r="C1703" s="310" t="str">
        <f t="shared" si="128"/>
        <v>Faridpur Charbhadrasan</v>
      </c>
      <c r="D1703" s="627">
        <v>3</v>
      </c>
      <c r="E1703" s="629">
        <v>0</v>
      </c>
      <c r="F1703" s="629">
        <v>0</v>
      </c>
      <c r="G1703" s="629">
        <v>0</v>
      </c>
      <c r="H1703" s="629">
        <v>0</v>
      </c>
      <c r="I1703" s="627">
        <v>1</v>
      </c>
      <c r="J1703" s="629">
        <v>0</v>
      </c>
      <c r="K1703" s="629">
        <v>0</v>
      </c>
      <c r="L1703" s="629">
        <v>0</v>
      </c>
      <c r="M1703" s="629">
        <v>0</v>
      </c>
      <c r="N1703" s="316"/>
      <c r="O1703" s="316"/>
      <c r="P1703" s="310" t="s">
        <v>40</v>
      </c>
      <c r="Q1703" s="310" t="s">
        <v>235</v>
      </c>
      <c r="R1703" s="310" t="str">
        <f t="shared" si="129"/>
        <v>Faridpur Charbhadrasan</v>
      </c>
      <c r="S1703" s="627">
        <v>1</v>
      </c>
      <c r="T1703" s="629">
        <v>0</v>
      </c>
      <c r="U1703" s="629">
        <v>0</v>
      </c>
      <c r="V1703" s="629">
        <v>0</v>
      </c>
      <c r="W1703" s="629">
        <v>0</v>
      </c>
      <c r="X1703" s="627">
        <v>2</v>
      </c>
      <c r="Y1703" s="629">
        <v>1</v>
      </c>
      <c r="Z1703" s="629">
        <v>0</v>
      </c>
      <c r="AA1703" s="629">
        <v>0</v>
      </c>
      <c r="AB1703" s="629">
        <v>0</v>
      </c>
    </row>
    <row r="1704" spans="1:28" ht="15" hidden="1" x14ac:dyDescent="0.25">
      <c r="A1704" s="310" t="s">
        <v>40</v>
      </c>
      <c r="B1704" t="s">
        <v>578</v>
      </c>
      <c r="C1704" s="310" t="str">
        <f t="shared" si="128"/>
        <v>Faridpur Faridpur Sadar</v>
      </c>
      <c r="D1704" s="627">
        <v>17</v>
      </c>
      <c r="E1704" s="629">
        <v>0</v>
      </c>
      <c r="F1704" s="629">
        <v>0</v>
      </c>
      <c r="G1704" s="629">
        <v>0</v>
      </c>
      <c r="H1704" s="629">
        <v>0</v>
      </c>
      <c r="I1704" s="627">
        <v>12</v>
      </c>
      <c r="J1704" s="629">
        <v>1</v>
      </c>
      <c r="K1704" s="629">
        <v>0</v>
      </c>
      <c r="L1704" s="629">
        <v>0</v>
      </c>
      <c r="M1704" s="629">
        <v>0</v>
      </c>
      <c r="N1704" s="316"/>
      <c r="O1704" s="316"/>
      <c r="P1704" s="310" t="s">
        <v>40</v>
      </c>
      <c r="Q1704" t="s">
        <v>578</v>
      </c>
      <c r="R1704" s="310" t="str">
        <f t="shared" si="129"/>
        <v>Faridpur Faridpur Sadar</v>
      </c>
      <c r="S1704" s="627">
        <v>8</v>
      </c>
      <c r="T1704" s="629">
        <v>3</v>
      </c>
      <c r="U1704" s="629">
        <v>0</v>
      </c>
      <c r="V1704" s="629">
        <v>0</v>
      </c>
      <c r="W1704" s="629">
        <v>0</v>
      </c>
      <c r="X1704" s="627">
        <v>7</v>
      </c>
      <c r="Y1704" s="629">
        <v>0</v>
      </c>
      <c r="Z1704" s="629">
        <v>0</v>
      </c>
      <c r="AA1704" s="629">
        <v>0</v>
      </c>
      <c r="AB1704" s="629">
        <v>0</v>
      </c>
    </row>
    <row r="1705" spans="1:28" ht="15" hidden="1" x14ac:dyDescent="0.25">
      <c r="A1705" s="310" t="s">
        <v>40</v>
      </c>
      <c r="B1705" t="s">
        <v>579</v>
      </c>
      <c r="C1705" s="310" t="str">
        <f t="shared" si="128"/>
        <v>Faridpur Faridpur Sadar (FMCH)</v>
      </c>
      <c r="D1705" s="627">
        <v>10</v>
      </c>
      <c r="E1705" s="629">
        <v>2</v>
      </c>
      <c r="F1705" s="629">
        <v>0</v>
      </c>
      <c r="G1705" s="629">
        <v>0</v>
      </c>
      <c r="H1705" s="629">
        <v>0</v>
      </c>
      <c r="I1705" s="627">
        <v>1</v>
      </c>
      <c r="J1705" s="629">
        <v>0</v>
      </c>
      <c r="K1705" s="629">
        <v>0</v>
      </c>
      <c r="L1705" s="629">
        <v>0</v>
      </c>
      <c r="M1705" s="629">
        <v>0</v>
      </c>
      <c r="N1705" s="316"/>
      <c r="O1705" s="316"/>
      <c r="P1705" s="310" t="s">
        <v>40</v>
      </c>
      <c r="Q1705" t="s">
        <v>579</v>
      </c>
      <c r="R1705" s="310" t="str">
        <f t="shared" si="129"/>
        <v>Faridpur Faridpur Sadar (FMCH)</v>
      </c>
      <c r="S1705" s="627">
        <v>5</v>
      </c>
      <c r="T1705" s="629">
        <v>0</v>
      </c>
      <c r="U1705" s="629">
        <v>0</v>
      </c>
      <c r="V1705" s="629">
        <v>0</v>
      </c>
      <c r="W1705" s="629">
        <v>0</v>
      </c>
      <c r="X1705" s="627">
        <v>1</v>
      </c>
      <c r="Y1705" s="629">
        <v>0</v>
      </c>
      <c r="Z1705" s="629">
        <v>0</v>
      </c>
      <c r="AA1705" s="629">
        <v>0</v>
      </c>
      <c r="AB1705" s="629">
        <v>0</v>
      </c>
    </row>
    <row r="1706" spans="1:28" ht="15" hidden="1" x14ac:dyDescent="0.25">
      <c r="A1706" s="310" t="s">
        <v>40</v>
      </c>
      <c r="B1706" s="310" t="s">
        <v>236</v>
      </c>
      <c r="C1706" s="310" t="str">
        <f t="shared" si="128"/>
        <v>Faridpur Modhukhali</v>
      </c>
      <c r="D1706" s="627">
        <v>4</v>
      </c>
      <c r="E1706" s="629">
        <v>1</v>
      </c>
      <c r="F1706" s="629">
        <v>0</v>
      </c>
      <c r="G1706" s="629">
        <v>0</v>
      </c>
      <c r="H1706" s="629">
        <v>0</v>
      </c>
      <c r="I1706" s="627">
        <v>5</v>
      </c>
      <c r="J1706" s="629">
        <v>0</v>
      </c>
      <c r="K1706" s="629">
        <v>0</v>
      </c>
      <c r="L1706" s="629">
        <v>0</v>
      </c>
      <c r="M1706" s="629">
        <v>0</v>
      </c>
      <c r="N1706" s="316"/>
      <c r="O1706" s="316"/>
      <c r="P1706" s="310" t="s">
        <v>40</v>
      </c>
      <c r="Q1706" s="310" t="s">
        <v>236</v>
      </c>
      <c r="R1706" s="310" t="str">
        <f t="shared" si="129"/>
        <v>Faridpur Modhukhali</v>
      </c>
      <c r="S1706" s="627">
        <v>1</v>
      </c>
      <c r="T1706" s="629">
        <v>0</v>
      </c>
      <c r="U1706" s="629">
        <v>0</v>
      </c>
      <c r="V1706" s="629">
        <v>0</v>
      </c>
      <c r="W1706" s="629">
        <v>1</v>
      </c>
      <c r="X1706" s="627">
        <v>1</v>
      </c>
      <c r="Y1706" s="629">
        <v>1</v>
      </c>
      <c r="Z1706" s="629">
        <v>0</v>
      </c>
      <c r="AA1706" s="629">
        <v>0</v>
      </c>
      <c r="AB1706" s="629">
        <v>0</v>
      </c>
    </row>
    <row r="1707" spans="1:28" ht="15" hidden="1" x14ac:dyDescent="0.25">
      <c r="A1707" s="310" t="s">
        <v>40</v>
      </c>
      <c r="B1707" s="310" t="s">
        <v>237</v>
      </c>
      <c r="C1707" s="310" t="str">
        <f t="shared" si="128"/>
        <v>Faridpur Nagarkanda</v>
      </c>
      <c r="D1707" s="627">
        <v>20</v>
      </c>
      <c r="E1707" s="629">
        <v>1</v>
      </c>
      <c r="F1707" s="629">
        <v>0</v>
      </c>
      <c r="G1707" s="629">
        <v>0</v>
      </c>
      <c r="H1707" s="629">
        <v>0</v>
      </c>
      <c r="I1707" s="627">
        <v>8</v>
      </c>
      <c r="J1707" s="629">
        <v>2</v>
      </c>
      <c r="K1707" s="629">
        <v>0</v>
      </c>
      <c r="L1707" s="629">
        <v>0</v>
      </c>
      <c r="M1707" s="629">
        <v>0</v>
      </c>
      <c r="N1707" s="316"/>
      <c r="O1707" s="316"/>
      <c r="P1707" s="310" t="s">
        <v>40</v>
      </c>
      <c r="Q1707" s="310" t="s">
        <v>237</v>
      </c>
      <c r="R1707" s="310" t="str">
        <f t="shared" si="129"/>
        <v>Faridpur Nagarkanda</v>
      </c>
      <c r="S1707" s="627">
        <v>3</v>
      </c>
      <c r="T1707" s="629">
        <v>0</v>
      </c>
      <c r="U1707" s="629">
        <v>0</v>
      </c>
      <c r="V1707" s="629">
        <v>0</v>
      </c>
      <c r="W1707" s="629">
        <v>0</v>
      </c>
      <c r="X1707" s="627">
        <v>3</v>
      </c>
      <c r="Y1707" s="629">
        <v>0</v>
      </c>
      <c r="Z1707" s="629">
        <v>0</v>
      </c>
      <c r="AA1707" s="629">
        <v>0</v>
      </c>
      <c r="AB1707" s="629">
        <v>0</v>
      </c>
    </row>
    <row r="1708" spans="1:28" ht="15" hidden="1" x14ac:dyDescent="0.25">
      <c r="A1708" s="310" t="s">
        <v>40</v>
      </c>
      <c r="B1708" s="311" t="s">
        <v>88</v>
      </c>
      <c r="C1708" s="310" t="str">
        <f t="shared" si="128"/>
        <v>Faridpur Prison</v>
      </c>
      <c r="D1708" s="627">
        <v>0</v>
      </c>
      <c r="E1708" s="629">
        <v>0</v>
      </c>
      <c r="F1708" s="629">
        <v>0</v>
      </c>
      <c r="G1708" s="629">
        <v>0</v>
      </c>
      <c r="H1708" s="629">
        <v>0</v>
      </c>
      <c r="I1708" s="627">
        <v>0</v>
      </c>
      <c r="J1708" s="629">
        <v>0</v>
      </c>
      <c r="K1708" s="629">
        <v>0</v>
      </c>
      <c r="L1708" s="629">
        <v>0</v>
      </c>
      <c r="M1708" s="629">
        <v>0</v>
      </c>
      <c r="N1708" s="316"/>
      <c r="O1708" s="316"/>
      <c r="P1708" s="310" t="s">
        <v>40</v>
      </c>
      <c r="Q1708" s="311" t="s">
        <v>88</v>
      </c>
      <c r="R1708" s="310" t="str">
        <f t="shared" si="129"/>
        <v>Faridpur Prison</v>
      </c>
      <c r="S1708" s="627">
        <v>0</v>
      </c>
      <c r="T1708" s="629">
        <v>0</v>
      </c>
      <c r="U1708" s="629">
        <v>0</v>
      </c>
      <c r="V1708" s="629">
        <v>0</v>
      </c>
      <c r="W1708" s="629">
        <v>0</v>
      </c>
      <c r="X1708" s="627">
        <v>0</v>
      </c>
      <c r="Y1708" s="629">
        <v>0</v>
      </c>
      <c r="Z1708" s="629">
        <v>0</v>
      </c>
      <c r="AA1708" s="629">
        <v>0</v>
      </c>
      <c r="AB1708" s="629">
        <v>0</v>
      </c>
    </row>
    <row r="1709" spans="1:28" ht="15" hidden="1" x14ac:dyDescent="0.25">
      <c r="A1709" s="310" t="s">
        <v>40</v>
      </c>
      <c r="B1709" s="310" t="s">
        <v>238</v>
      </c>
      <c r="C1709" s="310" t="str">
        <f t="shared" si="128"/>
        <v>Faridpur Sadarpur</v>
      </c>
      <c r="D1709" s="627">
        <v>10</v>
      </c>
      <c r="E1709" s="629">
        <v>4</v>
      </c>
      <c r="F1709" s="629">
        <v>0</v>
      </c>
      <c r="G1709" s="629">
        <v>0</v>
      </c>
      <c r="H1709" s="629">
        <v>0</v>
      </c>
      <c r="I1709" s="627">
        <v>0</v>
      </c>
      <c r="J1709" s="629">
        <v>0</v>
      </c>
      <c r="K1709" s="629">
        <v>0</v>
      </c>
      <c r="L1709" s="629">
        <v>0</v>
      </c>
      <c r="M1709" s="629">
        <v>0</v>
      </c>
      <c r="N1709" s="316"/>
      <c r="O1709" s="316"/>
      <c r="P1709" s="310" t="s">
        <v>40</v>
      </c>
      <c r="Q1709" s="310" t="s">
        <v>238</v>
      </c>
      <c r="R1709" s="310" t="str">
        <f t="shared" si="129"/>
        <v>Faridpur Sadarpur</v>
      </c>
      <c r="S1709" s="627">
        <v>5</v>
      </c>
      <c r="T1709" s="629">
        <v>1</v>
      </c>
      <c r="U1709" s="629">
        <v>0</v>
      </c>
      <c r="V1709" s="629">
        <v>0</v>
      </c>
      <c r="W1709" s="629">
        <v>0</v>
      </c>
      <c r="X1709" s="627">
        <v>1</v>
      </c>
      <c r="Y1709" s="629">
        <v>0</v>
      </c>
      <c r="Z1709" s="629">
        <v>0</v>
      </c>
      <c r="AA1709" s="629">
        <v>0</v>
      </c>
      <c r="AB1709" s="629">
        <v>0</v>
      </c>
    </row>
    <row r="1710" spans="1:28" ht="15" hidden="1" x14ac:dyDescent="0.25">
      <c r="A1710" s="310" t="s">
        <v>40</v>
      </c>
      <c r="B1710" s="310" t="s">
        <v>1213</v>
      </c>
      <c r="C1710" s="310" t="str">
        <f>A1710&amp;" "&amp;B1710</f>
        <v>Faridpur Saltha</v>
      </c>
      <c r="D1710" s="627">
        <v>6</v>
      </c>
      <c r="E1710" s="629">
        <v>1</v>
      </c>
      <c r="F1710" s="629">
        <v>0</v>
      </c>
      <c r="G1710" s="629">
        <v>0</v>
      </c>
      <c r="H1710" s="629">
        <v>0</v>
      </c>
      <c r="I1710" s="627">
        <v>3</v>
      </c>
      <c r="J1710" s="629">
        <v>0</v>
      </c>
      <c r="K1710" s="629">
        <v>0</v>
      </c>
      <c r="L1710" s="629">
        <v>0</v>
      </c>
      <c r="M1710" s="629">
        <v>0</v>
      </c>
      <c r="N1710" s="316"/>
      <c r="O1710" s="316"/>
      <c r="P1710" s="310" t="s">
        <v>40</v>
      </c>
      <c r="Q1710" s="310" t="s">
        <v>1213</v>
      </c>
      <c r="R1710" s="310" t="str">
        <f>P1710&amp;" "&amp;Q1710</f>
        <v>Faridpur Saltha</v>
      </c>
      <c r="S1710" s="627">
        <v>3</v>
      </c>
      <c r="T1710" s="629">
        <v>0</v>
      </c>
      <c r="U1710" s="629">
        <v>0</v>
      </c>
      <c r="V1710" s="629">
        <v>0</v>
      </c>
      <c r="W1710" s="629">
        <v>0</v>
      </c>
      <c r="X1710" s="627">
        <v>1</v>
      </c>
      <c r="Y1710" s="629">
        <v>3</v>
      </c>
      <c r="Z1710" s="629">
        <v>0</v>
      </c>
      <c r="AA1710" s="629">
        <v>0</v>
      </c>
      <c r="AB1710" s="629">
        <v>0</v>
      </c>
    </row>
    <row r="1711" spans="1:28" ht="15" hidden="1" x14ac:dyDescent="0.25">
      <c r="A1711" s="310" t="s">
        <v>41</v>
      </c>
      <c r="B1711" s="310" t="s">
        <v>239</v>
      </c>
      <c r="C1711" s="310" t="str">
        <f t="shared" si="128"/>
        <v>Gazipur DOTS Corner Sadar Hospital</v>
      </c>
      <c r="D1711" s="627">
        <v>0</v>
      </c>
      <c r="E1711" s="630">
        <v>0</v>
      </c>
      <c r="F1711" s="630">
        <v>0</v>
      </c>
      <c r="G1711" s="630">
        <v>0</v>
      </c>
      <c r="H1711" s="630">
        <v>0</v>
      </c>
      <c r="I1711" s="627">
        <v>0</v>
      </c>
      <c r="J1711" s="630">
        <v>0</v>
      </c>
      <c r="K1711" s="630">
        <v>0</v>
      </c>
      <c r="L1711" s="630">
        <v>0</v>
      </c>
      <c r="M1711" s="630">
        <v>0</v>
      </c>
      <c r="N1711" s="315"/>
      <c r="O1711" s="315"/>
      <c r="P1711" s="310" t="s">
        <v>41</v>
      </c>
      <c r="Q1711" s="310" t="s">
        <v>239</v>
      </c>
      <c r="R1711" s="310" t="str">
        <f t="shared" si="129"/>
        <v>Gazipur DOTS Corner Sadar Hospital</v>
      </c>
      <c r="S1711" s="627">
        <v>0</v>
      </c>
      <c r="T1711" s="630">
        <v>0</v>
      </c>
      <c r="U1711" s="630">
        <v>0</v>
      </c>
      <c r="V1711" s="630">
        <v>0</v>
      </c>
      <c r="W1711" s="630">
        <v>0</v>
      </c>
      <c r="X1711" s="627">
        <v>0</v>
      </c>
      <c r="Y1711" s="630">
        <v>0</v>
      </c>
      <c r="Z1711" s="630">
        <v>0</v>
      </c>
      <c r="AA1711" s="630">
        <v>0</v>
      </c>
      <c r="AB1711" s="630">
        <v>0</v>
      </c>
    </row>
    <row r="1712" spans="1:28" ht="15" hidden="1" x14ac:dyDescent="0.25">
      <c r="A1712" s="310" t="s">
        <v>41</v>
      </c>
      <c r="B1712" s="311" t="s">
        <v>240</v>
      </c>
      <c r="C1712" s="310" t="str">
        <f t="shared" si="128"/>
        <v>Gazipur Gazipur BGMEA</v>
      </c>
      <c r="D1712" s="627">
        <v>20</v>
      </c>
      <c r="E1712" s="635">
        <v>1</v>
      </c>
      <c r="F1712" s="635">
        <v>0</v>
      </c>
      <c r="G1712" s="635">
        <v>0</v>
      </c>
      <c r="H1712" s="635">
        <v>0</v>
      </c>
      <c r="I1712" s="627">
        <v>11</v>
      </c>
      <c r="J1712" s="635">
        <v>1</v>
      </c>
      <c r="K1712" s="635">
        <v>0</v>
      </c>
      <c r="L1712" s="635">
        <v>0</v>
      </c>
      <c r="M1712" s="635">
        <v>0</v>
      </c>
      <c r="N1712" s="323"/>
      <c r="O1712" s="323"/>
      <c r="P1712" s="310" t="s">
        <v>41</v>
      </c>
      <c r="Q1712" s="311" t="s">
        <v>240</v>
      </c>
      <c r="R1712" s="310" t="str">
        <f t="shared" si="129"/>
        <v>Gazipur Gazipur BGMEA</v>
      </c>
      <c r="S1712" s="627">
        <v>13</v>
      </c>
      <c r="T1712" s="635">
        <v>0</v>
      </c>
      <c r="U1712" s="635">
        <v>0</v>
      </c>
      <c r="V1712" s="635">
        <v>0</v>
      </c>
      <c r="W1712" s="635">
        <v>0</v>
      </c>
      <c r="X1712" s="627">
        <v>12</v>
      </c>
      <c r="Y1712" s="635">
        <v>0</v>
      </c>
      <c r="Z1712" s="635">
        <v>0</v>
      </c>
      <c r="AA1712" s="635">
        <v>0</v>
      </c>
      <c r="AB1712" s="635">
        <v>0</v>
      </c>
    </row>
    <row r="1713" spans="1:28" ht="15" hidden="1" x14ac:dyDescent="0.25">
      <c r="A1713" s="310" t="s">
        <v>41</v>
      </c>
      <c r="B1713" s="311" t="s">
        <v>241</v>
      </c>
      <c r="C1713" s="310" t="str">
        <f t="shared" ref="C1713:C1765" si="130">A1713&amp;" "&amp;B1713</f>
        <v>Gazipur Gazipur (Konabari) BGMEA</v>
      </c>
      <c r="D1713" s="627">
        <v>30</v>
      </c>
      <c r="E1713" s="635">
        <v>2</v>
      </c>
      <c r="F1713" s="635">
        <v>0</v>
      </c>
      <c r="G1713" s="635">
        <v>0</v>
      </c>
      <c r="H1713" s="635">
        <v>0</v>
      </c>
      <c r="I1713" s="627">
        <v>9</v>
      </c>
      <c r="J1713" s="635">
        <v>1</v>
      </c>
      <c r="K1713" s="635">
        <v>0</v>
      </c>
      <c r="L1713" s="635">
        <v>0</v>
      </c>
      <c r="M1713" s="635">
        <v>0</v>
      </c>
      <c r="N1713" s="323"/>
      <c r="O1713" s="323"/>
      <c r="P1713" s="310" t="s">
        <v>41</v>
      </c>
      <c r="Q1713" s="311" t="s">
        <v>241</v>
      </c>
      <c r="R1713" s="310" t="str">
        <f t="shared" ref="R1713:R1765" si="131">P1713&amp;" "&amp;Q1713</f>
        <v>Gazipur Gazipur (Konabari) BGMEA</v>
      </c>
      <c r="S1713" s="627">
        <v>18</v>
      </c>
      <c r="T1713" s="635">
        <v>1</v>
      </c>
      <c r="U1713" s="635">
        <v>0</v>
      </c>
      <c r="V1713" s="635">
        <v>0</v>
      </c>
      <c r="W1713" s="635">
        <v>0</v>
      </c>
      <c r="X1713" s="627">
        <v>5</v>
      </c>
      <c r="Y1713" s="635">
        <v>2</v>
      </c>
      <c r="Z1713" s="635">
        <v>0</v>
      </c>
      <c r="AA1713" s="635">
        <v>0</v>
      </c>
      <c r="AB1713" s="635">
        <v>0</v>
      </c>
    </row>
    <row r="1714" spans="1:28" ht="15" hidden="1" x14ac:dyDescent="0.25">
      <c r="A1714" s="310" t="s">
        <v>41</v>
      </c>
      <c r="B1714" t="s">
        <v>580</v>
      </c>
      <c r="C1714" s="310" t="str">
        <f t="shared" si="130"/>
        <v>Gazipur Gazipur Sadar</v>
      </c>
      <c r="D1714" s="627">
        <v>108</v>
      </c>
      <c r="E1714" s="630">
        <v>7</v>
      </c>
      <c r="F1714" s="630">
        <v>1</v>
      </c>
      <c r="G1714" s="630">
        <v>0</v>
      </c>
      <c r="H1714" s="630">
        <v>0</v>
      </c>
      <c r="I1714" s="627">
        <v>19</v>
      </c>
      <c r="J1714" s="630">
        <v>4</v>
      </c>
      <c r="K1714" s="630">
        <v>0</v>
      </c>
      <c r="L1714" s="630">
        <v>0</v>
      </c>
      <c r="M1714" s="630">
        <v>0</v>
      </c>
      <c r="N1714" s="315"/>
      <c r="O1714" s="315"/>
      <c r="P1714" s="310" t="s">
        <v>41</v>
      </c>
      <c r="Q1714" t="s">
        <v>580</v>
      </c>
      <c r="R1714" s="310" t="str">
        <f t="shared" si="131"/>
        <v>Gazipur Gazipur Sadar</v>
      </c>
      <c r="S1714" s="627">
        <v>72</v>
      </c>
      <c r="T1714" s="630">
        <v>8</v>
      </c>
      <c r="U1714" s="630">
        <v>0</v>
      </c>
      <c r="V1714" s="630">
        <v>0</v>
      </c>
      <c r="W1714" s="630">
        <v>0</v>
      </c>
      <c r="X1714" s="627">
        <v>13</v>
      </c>
      <c r="Y1714" s="630">
        <v>0</v>
      </c>
      <c r="Z1714" s="630">
        <v>0</v>
      </c>
      <c r="AA1714" s="630">
        <v>0</v>
      </c>
      <c r="AB1714" s="630">
        <v>0</v>
      </c>
    </row>
    <row r="1715" spans="1:28" ht="15" hidden="1" x14ac:dyDescent="0.25">
      <c r="A1715" s="310" t="s">
        <v>41</v>
      </c>
      <c r="B1715" s="311" t="s">
        <v>242</v>
      </c>
      <c r="C1715" s="310" t="str">
        <f t="shared" si="130"/>
        <v>Gazipur IMCH (Tongi)</v>
      </c>
      <c r="D1715" s="627">
        <v>1</v>
      </c>
      <c r="E1715" s="630">
        <v>0</v>
      </c>
      <c r="F1715" s="630">
        <v>0</v>
      </c>
      <c r="G1715" s="630">
        <v>0</v>
      </c>
      <c r="H1715" s="630">
        <v>0</v>
      </c>
      <c r="I1715" s="627">
        <v>0</v>
      </c>
      <c r="J1715" s="630">
        <v>0</v>
      </c>
      <c r="K1715" s="630">
        <v>0</v>
      </c>
      <c r="L1715" s="630">
        <v>0</v>
      </c>
      <c r="M1715" s="630">
        <v>0</v>
      </c>
      <c r="N1715" s="315"/>
      <c r="O1715" s="315"/>
      <c r="P1715" s="310" t="s">
        <v>41</v>
      </c>
      <c r="Q1715" s="311" t="s">
        <v>242</v>
      </c>
      <c r="R1715" s="310" t="str">
        <f t="shared" si="131"/>
        <v>Gazipur IMCH (Tongi)</v>
      </c>
      <c r="S1715" s="627">
        <v>0</v>
      </c>
      <c r="T1715" s="630">
        <v>0</v>
      </c>
      <c r="U1715" s="630">
        <v>0</v>
      </c>
      <c r="V1715" s="630">
        <v>0</v>
      </c>
      <c r="W1715" s="630">
        <v>0</v>
      </c>
      <c r="X1715" s="627">
        <v>0</v>
      </c>
      <c r="Y1715" s="630">
        <v>0</v>
      </c>
      <c r="Z1715" s="630">
        <v>0</v>
      </c>
      <c r="AA1715" s="630">
        <v>0</v>
      </c>
      <c r="AB1715" s="630">
        <v>0</v>
      </c>
    </row>
    <row r="1716" spans="1:28" ht="15" hidden="1" x14ac:dyDescent="0.25">
      <c r="A1716" s="320" t="s">
        <v>41</v>
      </c>
      <c r="B1716" s="310" t="s">
        <v>243</v>
      </c>
      <c r="C1716" s="310" t="str">
        <f t="shared" si="130"/>
        <v>Gazipur Kaliakar</v>
      </c>
      <c r="D1716" s="627">
        <v>70</v>
      </c>
      <c r="E1716" s="630">
        <v>6</v>
      </c>
      <c r="F1716" s="630">
        <v>0</v>
      </c>
      <c r="G1716" s="630">
        <v>0</v>
      </c>
      <c r="H1716" s="630">
        <v>0</v>
      </c>
      <c r="I1716" s="627">
        <v>13</v>
      </c>
      <c r="J1716" s="630">
        <v>4</v>
      </c>
      <c r="K1716" s="630">
        <v>0</v>
      </c>
      <c r="L1716" s="630">
        <v>0</v>
      </c>
      <c r="M1716" s="630">
        <v>0</v>
      </c>
      <c r="N1716" s="315"/>
      <c r="O1716" s="315"/>
      <c r="P1716" s="320" t="s">
        <v>41</v>
      </c>
      <c r="Q1716" s="310" t="s">
        <v>243</v>
      </c>
      <c r="R1716" s="310" t="str">
        <f t="shared" si="131"/>
        <v>Gazipur Kaliakar</v>
      </c>
      <c r="S1716" s="627">
        <v>35</v>
      </c>
      <c r="T1716" s="630">
        <v>2</v>
      </c>
      <c r="U1716" s="630">
        <v>0</v>
      </c>
      <c r="V1716" s="630">
        <v>0</v>
      </c>
      <c r="W1716" s="630">
        <v>0</v>
      </c>
      <c r="X1716" s="627">
        <v>5</v>
      </c>
      <c r="Y1716" s="630">
        <v>1</v>
      </c>
      <c r="Z1716" s="630">
        <v>0</v>
      </c>
      <c r="AA1716" s="630">
        <v>0</v>
      </c>
      <c r="AB1716" s="630">
        <v>0</v>
      </c>
    </row>
    <row r="1717" spans="1:28" ht="15" hidden="1" x14ac:dyDescent="0.25">
      <c r="A1717" s="320" t="s">
        <v>41</v>
      </c>
      <c r="B1717" s="310" t="s">
        <v>244</v>
      </c>
      <c r="C1717" s="310" t="str">
        <f t="shared" si="130"/>
        <v>Gazipur Kaligonj</v>
      </c>
      <c r="D1717" s="627">
        <v>40</v>
      </c>
      <c r="E1717" s="630">
        <v>0</v>
      </c>
      <c r="F1717" s="630">
        <v>0</v>
      </c>
      <c r="G1717" s="630">
        <v>0</v>
      </c>
      <c r="H1717" s="630">
        <v>0</v>
      </c>
      <c r="I1717" s="627">
        <v>10</v>
      </c>
      <c r="J1717" s="630">
        <v>0</v>
      </c>
      <c r="K1717" s="630">
        <v>0</v>
      </c>
      <c r="L1717" s="630">
        <v>0</v>
      </c>
      <c r="M1717" s="630">
        <v>0</v>
      </c>
      <c r="N1717" s="315"/>
      <c r="O1717" s="315"/>
      <c r="P1717" s="320" t="s">
        <v>41</v>
      </c>
      <c r="Q1717" s="310" t="s">
        <v>244</v>
      </c>
      <c r="R1717" s="310" t="str">
        <f t="shared" si="131"/>
        <v>Gazipur Kaligonj</v>
      </c>
      <c r="S1717" s="627">
        <v>15</v>
      </c>
      <c r="T1717" s="630">
        <v>0</v>
      </c>
      <c r="U1717" s="630">
        <v>0</v>
      </c>
      <c r="V1717" s="630">
        <v>0</v>
      </c>
      <c r="W1717" s="630">
        <v>0</v>
      </c>
      <c r="X1717" s="627">
        <v>1</v>
      </c>
      <c r="Y1717" s="630">
        <v>0</v>
      </c>
      <c r="Z1717" s="630">
        <v>0</v>
      </c>
      <c r="AA1717" s="630">
        <v>0</v>
      </c>
      <c r="AB1717" s="630">
        <v>0</v>
      </c>
    </row>
    <row r="1718" spans="1:28" ht="15" hidden="1" x14ac:dyDescent="0.25">
      <c r="A1718" s="320" t="s">
        <v>41</v>
      </c>
      <c r="B1718" s="310" t="s">
        <v>245</v>
      </c>
      <c r="C1718" s="310" t="str">
        <f t="shared" si="130"/>
        <v>Gazipur Kapasia</v>
      </c>
      <c r="D1718" s="627">
        <v>34</v>
      </c>
      <c r="E1718" s="630">
        <v>3</v>
      </c>
      <c r="F1718" s="630">
        <v>0</v>
      </c>
      <c r="G1718" s="630">
        <v>0</v>
      </c>
      <c r="H1718" s="630">
        <v>0</v>
      </c>
      <c r="I1718" s="627">
        <v>23</v>
      </c>
      <c r="J1718" s="630">
        <v>3</v>
      </c>
      <c r="K1718" s="630">
        <v>0</v>
      </c>
      <c r="L1718" s="630">
        <v>0</v>
      </c>
      <c r="M1718" s="630">
        <v>0</v>
      </c>
      <c r="N1718" s="315"/>
      <c r="O1718" s="315"/>
      <c r="P1718" s="320" t="s">
        <v>41</v>
      </c>
      <c r="Q1718" s="310" t="s">
        <v>245</v>
      </c>
      <c r="R1718" s="310" t="str">
        <f t="shared" si="131"/>
        <v>Gazipur Kapasia</v>
      </c>
      <c r="S1718" s="627">
        <v>34</v>
      </c>
      <c r="T1718" s="630">
        <v>0</v>
      </c>
      <c r="U1718" s="630">
        <v>0</v>
      </c>
      <c r="V1718" s="630">
        <v>0</v>
      </c>
      <c r="W1718" s="630">
        <v>0</v>
      </c>
      <c r="X1718" s="627">
        <v>14</v>
      </c>
      <c r="Y1718" s="630">
        <v>2</v>
      </c>
      <c r="Z1718" s="630">
        <v>0</v>
      </c>
      <c r="AA1718" s="630">
        <v>0</v>
      </c>
      <c r="AB1718" s="630">
        <v>0</v>
      </c>
    </row>
    <row r="1719" spans="1:28" ht="15" hidden="1" x14ac:dyDescent="0.25">
      <c r="A1719" s="320" t="s">
        <v>41</v>
      </c>
      <c r="B1719" s="311" t="s">
        <v>581</v>
      </c>
      <c r="C1719" s="310" t="str">
        <f t="shared" si="130"/>
        <v>Gazipur Prison-Central</v>
      </c>
      <c r="D1719" s="627">
        <v>5</v>
      </c>
      <c r="E1719" s="630">
        <v>2</v>
      </c>
      <c r="F1719" s="630">
        <v>0</v>
      </c>
      <c r="G1719" s="630">
        <v>0</v>
      </c>
      <c r="H1719" s="630">
        <v>0</v>
      </c>
      <c r="I1719" s="627">
        <v>0</v>
      </c>
      <c r="J1719" s="630">
        <v>0</v>
      </c>
      <c r="K1719" s="630">
        <v>0</v>
      </c>
      <c r="L1719" s="630">
        <v>0</v>
      </c>
      <c r="M1719" s="630">
        <v>0</v>
      </c>
      <c r="N1719" s="315"/>
      <c r="O1719" s="315"/>
      <c r="P1719" s="320" t="s">
        <v>41</v>
      </c>
      <c r="Q1719" s="311" t="s">
        <v>581</v>
      </c>
      <c r="R1719" s="310" t="str">
        <f t="shared" si="131"/>
        <v>Gazipur Prison-Central</v>
      </c>
      <c r="S1719" s="627">
        <v>0</v>
      </c>
      <c r="T1719" s="630">
        <v>0</v>
      </c>
      <c r="U1719" s="630">
        <v>0</v>
      </c>
      <c r="V1719" s="630">
        <v>0</v>
      </c>
      <c r="W1719" s="630">
        <v>0</v>
      </c>
      <c r="X1719" s="627">
        <v>0</v>
      </c>
      <c r="Y1719" s="630">
        <v>0</v>
      </c>
      <c r="Z1719" s="630">
        <v>0</v>
      </c>
      <c r="AA1719" s="630">
        <v>0</v>
      </c>
      <c r="AB1719" s="630">
        <v>0</v>
      </c>
    </row>
    <row r="1720" spans="1:28" ht="15" hidden="1" x14ac:dyDescent="0.25">
      <c r="A1720" s="320" t="s">
        <v>41</v>
      </c>
      <c r="B1720" s="311" t="s">
        <v>582</v>
      </c>
      <c r="C1720" s="310" t="str">
        <f t="shared" si="130"/>
        <v>Gazipur Prison-District</v>
      </c>
      <c r="D1720" s="627">
        <v>0</v>
      </c>
      <c r="E1720" s="630">
        <v>0</v>
      </c>
      <c r="F1720" s="630">
        <v>0</v>
      </c>
      <c r="G1720" s="630">
        <v>0</v>
      </c>
      <c r="H1720" s="630">
        <v>0</v>
      </c>
      <c r="I1720" s="627">
        <v>0</v>
      </c>
      <c r="J1720" s="630">
        <v>0</v>
      </c>
      <c r="K1720" s="630">
        <v>0</v>
      </c>
      <c r="L1720" s="630">
        <v>0</v>
      </c>
      <c r="M1720" s="630">
        <v>0</v>
      </c>
      <c r="N1720" s="315"/>
      <c r="O1720" s="315"/>
      <c r="P1720" s="320" t="s">
        <v>41</v>
      </c>
      <c r="Q1720" s="311" t="s">
        <v>582</v>
      </c>
      <c r="R1720" s="310" t="str">
        <f t="shared" si="131"/>
        <v>Gazipur Prison-District</v>
      </c>
      <c r="S1720" s="627">
        <v>0</v>
      </c>
      <c r="T1720" s="630">
        <v>0</v>
      </c>
      <c r="U1720" s="630">
        <v>0</v>
      </c>
      <c r="V1720" s="630">
        <v>0</v>
      </c>
      <c r="W1720" s="630">
        <v>0</v>
      </c>
      <c r="X1720" s="627">
        <v>0</v>
      </c>
      <c r="Y1720" s="630">
        <v>0</v>
      </c>
      <c r="Z1720" s="630">
        <v>0</v>
      </c>
      <c r="AA1720" s="630">
        <v>0</v>
      </c>
      <c r="AB1720" s="630">
        <v>0</v>
      </c>
    </row>
    <row r="1721" spans="1:28" ht="15" hidden="1" x14ac:dyDescent="0.25">
      <c r="A1721" s="320" t="s">
        <v>41</v>
      </c>
      <c r="B1721" s="310" t="s">
        <v>246</v>
      </c>
      <c r="C1721" s="310" t="str">
        <f>A1721&amp;" "&amp;B1721</f>
        <v>Gazipur Sreepur</v>
      </c>
      <c r="D1721" s="627">
        <v>96</v>
      </c>
      <c r="E1721" s="630">
        <v>3</v>
      </c>
      <c r="F1721" s="630">
        <v>0</v>
      </c>
      <c r="G1721" s="630">
        <v>0</v>
      </c>
      <c r="H1721" s="630">
        <v>0</v>
      </c>
      <c r="I1721" s="627">
        <v>11</v>
      </c>
      <c r="J1721" s="630">
        <v>1</v>
      </c>
      <c r="K1721" s="630">
        <v>0</v>
      </c>
      <c r="L1721" s="630">
        <v>0</v>
      </c>
      <c r="M1721" s="630">
        <v>0</v>
      </c>
      <c r="N1721" s="315"/>
      <c r="O1721" s="315"/>
      <c r="P1721" s="320" t="s">
        <v>41</v>
      </c>
      <c r="Q1721" s="310" t="s">
        <v>246</v>
      </c>
      <c r="R1721" s="310" t="str">
        <f>P1721&amp;" "&amp;Q1721</f>
        <v>Gazipur Sreepur</v>
      </c>
      <c r="S1721" s="627">
        <v>54</v>
      </c>
      <c r="T1721" s="630">
        <v>4</v>
      </c>
      <c r="U1721" s="630">
        <v>0</v>
      </c>
      <c r="V1721" s="630">
        <v>0</v>
      </c>
      <c r="W1721" s="630">
        <v>0</v>
      </c>
      <c r="X1721" s="627">
        <v>12</v>
      </c>
      <c r="Y1721" s="630">
        <v>2</v>
      </c>
      <c r="Z1721" s="630">
        <v>0</v>
      </c>
      <c r="AA1721" s="630">
        <v>0</v>
      </c>
      <c r="AB1721" s="630">
        <v>0</v>
      </c>
    </row>
    <row r="1722" spans="1:28" ht="15" hidden="1" x14ac:dyDescent="0.25">
      <c r="A1722" s="320" t="s">
        <v>41</v>
      </c>
      <c r="B1722" s="310" t="s">
        <v>1211</v>
      </c>
      <c r="C1722" s="310" t="str">
        <f t="shared" si="130"/>
        <v xml:space="preserve">Gazipur Tairunnessa Memorial Medical College and Hospital, Tongi </v>
      </c>
      <c r="D1722" s="627">
        <v>1</v>
      </c>
      <c r="E1722" s="630">
        <v>0</v>
      </c>
      <c r="F1722" s="630">
        <v>0</v>
      </c>
      <c r="G1722" s="630">
        <v>0</v>
      </c>
      <c r="H1722" s="630">
        <v>0</v>
      </c>
      <c r="I1722" s="627">
        <v>0</v>
      </c>
      <c r="J1722" s="630">
        <v>0</v>
      </c>
      <c r="K1722" s="630">
        <v>0</v>
      </c>
      <c r="L1722" s="630">
        <v>0</v>
      </c>
      <c r="M1722" s="630">
        <v>0</v>
      </c>
      <c r="N1722" s="315"/>
      <c r="O1722" s="315"/>
      <c r="P1722" s="320" t="s">
        <v>41</v>
      </c>
      <c r="Q1722" s="310" t="s">
        <v>1211</v>
      </c>
      <c r="R1722" s="310" t="str">
        <f t="shared" si="131"/>
        <v xml:space="preserve">Gazipur Tairunnessa Memorial Medical College and Hospital, Tongi </v>
      </c>
      <c r="S1722" s="627">
        <v>0</v>
      </c>
      <c r="T1722" s="630">
        <v>0</v>
      </c>
      <c r="U1722" s="630">
        <v>0</v>
      </c>
      <c r="V1722" s="630">
        <v>0</v>
      </c>
      <c r="W1722" s="630">
        <v>0</v>
      </c>
      <c r="X1722" s="627">
        <v>0</v>
      </c>
      <c r="Y1722" s="630">
        <v>0</v>
      </c>
      <c r="Z1722" s="630">
        <v>0</v>
      </c>
      <c r="AA1722" s="630">
        <v>0</v>
      </c>
      <c r="AB1722" s="630">
        <v>0</v>
      </c>
    </row>
    <row r="1723" spans="1:28" ht="15" hidden="1" x14ac:dyDescent="0.25">
      <c r="A1723" s="320" t="s">
        <v>41</v>
      </c>
      <c r="B1723" s="310" t="s">
        <v>247</v>
      </c>
      <c r="C1723" s="310" t="str">
        <f t="shared" si="130"/>
        <v>Gazipur Tongi(50 bed) Hospital</v>
      </c>
      <c r="D1723" s="627">
        <v>62</v>
      </c>
      <c r="E1723" s="630">
        <v>4</v>
      </c>
      <c r="F1723" s="630">
        <v>0</v>
      </c>
      <c r="G1723" s="630">
        <v>0</v>
      </c>
      <c r="H1723" s="630">
        <v>0</v>
      </c>
      <c r="I1723" s="627">
        <v>36</v>
      </c>
      <c r="J1723" s="630">
        <v>1</v>
      </c>
      <c r="K1723" s="630">
        <v>0</v>
      </c>
      <c r="L1723" s="630">
        <v>0</v>
      </c>
      <c r="M1723" s="630">
        <v>0</v>
      </c>
      <c r="N1723" s="315"/>
      <c r="O1723" s="315"/>
      <c r="P1723" s="320" t="s">
        <v>41</v>
      </c>
      <c r="Q1723" s="310" t="s">
        <v>247</v>
      </c>
      <c r="R1723" s="310" t="str">
        <f t="shared" si="131"/>
        <v>Gazipur Tongi(50 bed) Hospital</v>
      </c>
      <c r="S1723" s="627">
        <v>49</v>
      </c>
      <c r="T1723" s="630">
        <v>0</v>
      </c>
      <c r="U1723" s="630">
        <v>0</v>
      </c>
      <c r="V1723" s="630">
        <v>0</v>
      </c>
      <c r="W1723" s="630">
        <v>0</v>
      </c>
      <c r="X1723" s="627">
        <v>32</v>
      </c>
      <c r="Y1723" s="630">
        <v>1</v>
      </c>
      <c r="Z1723" s="630">
        <v>0</v>
      </c>
      <c r="AA1723" s="630">
        <v>0</v>
      </c>
      <c r="AB1723" s="630">
        <v>0</v>
      </c>
    </row>
    <row r="1724" spans="1:28" ht="15" hidden="1" x14ac:dyDescent="0.25">
      <c r="A1724" s="320" t="s">
        <v>41</v>
      </c>
      <c r="B1724" s="310" t="s">
        <v>248</v>
      </c>
      <c r="C1724" s="310" t="str">
        <f t="shared" si="130"/>
        <v>Gazipur Tongi(FOB)</v>
      </c>
      <c r="D1724" s="627">
        <v>4</v>
      </c>
      <c r="E1724" s="629">
        <v>0</v>
      </c>
      <c r="F1724" s="629">
        <v>0</v>
      </c>
      <c r="G1724" s="629">
        <v>0</v>
      </c>
      <c r="H1724" s="629">
        <v>0</v>
      </c>
      <c r="I1724" s="627">
        <v>8</v>
      </c>
      <c r="J1724" s="629">
        <v>1</v>
      </c>
      <c r="K1724" s="629">
        <v>0</v>
      </c>
      <c r="L1724" s="629">
        <v>0</v>
      </c>
      <c r="M1724" s="629">
        <v>0</v>
      </c>
      <c r="N1724" s="316"/>
      <c r="O1724" s="316"/>
      <c r="P1724" s="320" t="s">
        <v>41</v>
      </c>
      <c r="Q1724" s="310" t="s">
        <v>248</v>
      </c>
      <c r="R1724" s="310" t="str">
        <f t="shared" si="131"/>
        <v>Gazipur Tongi(FOB)</v>
      </c>
      <c r="S1724" s="627">
        <v>5</v>
      </c>
      <c r="T1724" s="629">
        <v>0</v>
      </c>
      <c r="U1724" s="629">
        <v>0</v>
      </c>
      <c r="V1724" s="629">
        <v>0</v>
      </c>
      <c r="W1724" s="629">
        <v>0</v>
      </c>
      <c r="X1724" s="627">
        <v>1</v>
      </c>
      <c r="Y1724" s="629">
        <v>0</v>
      </c>
      <c r="Z1724" s="629">
        <v>0</v>
      </c>
      <c r="AA1724" s="629">
        <v>0</v>
      </c>
      <c r="AB1724" s="629">
        <v>0</v>
      </c>
    </row>
    <row r="1725" spans="1:28" ht="15" hidden="1" x14ac:dyDescent="0.25">
      <c r="A1725" s="320" t="s">
        <v>42</v>
      </c>
      <c r="B1725" t="s">
        <v>583</v>
      </c>
      <c r="C1725" s="310" t="str">
        <f t="shared" si="130"/>
        <v>Gopalganj Gopalganj Sadar</v>
      </c>
      <c r="D1725" s="627">
        <v>8</v>
      </c>
      <c r="E1725" s="629">
        <v>6</v>
      </c>
      <c r="F1725" s="629">
        <v>0</v>
      </c>
      <c r="G1725" s="629">
        <v>0</v>
      </c>
      <c r="H1725" s="629">
        <v>0</v>
      </c>
      <c r="I1725" s="627">
        <v>1</v>
      </c>
      <c r="J1725" s="629">
        <v>2</v>
      </c>
      <c r="K1725" s="629">
        <v>0</v>
      </c>
      <c r="L1725" s="629">
        <v>0</v>
      </c>
      <c r="M1725" s="629">
        <v>0</v>
      </c>
      <c r="N1725" s="316"/>
      <c r="O1725" s="316"/>
      <c r="P1725" s="320" t="s">
        <v>42</v>
      </c>
      <c r="Q1725" t="s">
        <v>583</v>
      </c>
      <c r="R1725" s="310" t="str">
        <f t="shared" si="131"/>
        <v>Gopalganj Gopalganj Sadar</v>
      </c>
      <c r="S1725" s="627">
        <v>8</v>
      </c>
      <c r="T1725" s="629">
        <v>0</v>
      </c>
      <c r="U1725" s="629">
        <v>0</v>
      </c>
      <c r="V1725" s="629">
        <v>0</v>
      </c>
      <c r="W1725" s="629">
        <v>0</v>
      </c>
      <c r="X1725" s="627">
        <v>1</v>
      </c>
      <c r="Y1725" s="629">
        <v>0</v>
      </c>
      <c r="Z1725" s="629">
        <v>0</v>
      </c>
      <c r="AA1725" s="629">
        <v>0</v>
      </c>
      <c r="AB1725" s="629">
        <v>0</v>
      </c>
    </row>
    <row r="1726" spans="1:28" ht="15" hidden="1" x14ac:dyDescent="0.25">
      <c r="A1726" s="320" t="s">
        <v>42</v>
      </c>
      <c r="B1726" s="310" t="s">
        <v>249</v>
      </c>
      <c r="C1726" s="310" t="str">
        <f t="shared" si="130"/>
        <v>Gopalganj Kasiani</v>
      </c>
      <c r="D1726" s="627">
        <v>6</v>
      </c>
      <c r="E1726" s="629">
        <v>2</v>
      </c>
      <c r="F1726" s="629">
        <v>0</v>
      </c>
      <c r="G1726" s="629">
        <v>0</v>
      </c>
      <c r="H1726" s="629">
        <v>0</v>
      </c>
      <c r="I1726" s="627">
        <v>14</v>
      </c>
      <c r="J1726" s="629">
        <v>2</v>
      </c>
      <c r="K1726" s="629">
        <v>0</v>
      </c>
      <c r="L1726" s="629">
        <v>0</v>
      </c>
      <c r="M1726" s="629">
        <v>0</v>
      </c>
      <c r="N1726" s="316"/>
      <c r="O1726" s="316"/>
      <c r="P1726" s="320" t="s">
        <v>42</v>
      </c>
      <c r="Q1726" s="310" t="s">
        <v>249</v>
      </c>
      <c r="R1726" s="310" t="str">
        <f t="shared" si="131"/>
        <v>Gopalganj Kasiani</v>
      </c>
      <c r="S1726" s="627">
        <v>9</v>
      </c>
      <c r="T1726" s="629">
        <v>1</v>
      </c>
      <c r="U1726" s="629">
        <v>0</v>
      </c>
      <c r="V1726" s="629">
        <v>0</v>
      </c>
      <c r="W1726" s="629">
        <v>0</v>
      </c>
      <c r="X1726" s="627">
        <v>12</v>
      </c>
      <c r="Y1726" s="629">
        <v>1</v>
      </c>
      <c r="Z1726" s="629">
        <v>0</v>
      </c>
      <c r="AA1726" s="629">
        <v>0</v>
      </c>
      <c r="AB1726" s="629">
        <v>0</v>
      </c>
    </row>
    <row r="1727" spans="1:28" ht="15" hidden="1" x14ac:dyDescent="0.25">
      <c r="A1727" s="320" t="s">
        <v>42</v>
      </c>
      <c r="B1727" s="310" t="s">
        <v>250</v>
      </c>
      <c r="C1727" s="310" t="str">
        <f t="shared" si="130"/>
        <v>Gopalganj Kotalipara</v>
      </c>
      <c r="D1727" s="627">
        <v>3</v>
      </c>
      <c r="E1727" s="629">
        <v>3</v>
      </c>
      <c r="F1727" s="629">
        <v>0</v>
      </c>
      <c r="G1727" s="629">
        <v>0</v>
      </c>
      <c r="H1727" s="629">
        <v>0</v>
      </c>
      <c r="I1727" s="627">
        <v>2</v>
      </c>
      <c r="J1727" s="629">
        <v>0</v>
      </c>
      <c r="K1727" s="629">
        <v>0</v>
      </c>
      <c r="L1727" s="629">
        <v>0</v>
      </c>
      <c r="M1727" s="629">
        <v>0</v>
      </c>
      <c r="N1727" s="316"/>
      <c r="O1727" s="316"/>
      <c r="P1727" s="320" t="s">
        <v>42</v>
      </c>
      <c r="Q1727" s="310" t="s">
        <v>250</v>
      </c>
      <c r="R1727" s="310" t="str">
        <f t="shared" si="131"/>
        <v>Gopalganj Kotalipara</v>
      </c>
      <c r="S1727" s="627">
        <v>3</v>
      </c>
      <c r="T1727" s="629">
        <v>1</v>
      </c>
      <c r="U1727" s="629">
        <v>0</v>
      </c>
      <c r="V1727" s="629">
        <v>0</v>
      </c>
      <c r="W1727" s="629">
        <v>0</v>
      </c>
      <c r="X1727" s="627">
        <v>2</v>
      </c>
      <c r="Y1727" s="629">
        <v>0</v>
      </c>
      <c r="Z1727" s="629">
        <v>0</v>
      </c>
      <c r="AA1727" s="629">
        <v>0</v>
      </c>
      <c r="AB1727" s="629">
        <v>0</v>
      </c>
    </row>
    <row r="1728" spans="1:28" ht="15" hidden="1" x14ac:dyDescent="0.25">
      <c r="A1728" s="320" t="s">
        <v>42</v>
      </c>
      <c r="B1728" s="310" t="s">
        <v>251</v>
      </c>
      <c r="C1728" s="310" t="str">
        <f t="shared" si="130"/>
        <v>Gopalganj Muksudpur</v>
      </c>
      <c r="D1728" s="627">
        <v>17</v>
      </c>
      <c r="E1728" s="629">
        <v>0</v>
      </c>
      <c r="F1728" s="629">
        <v>0</v>
      </c>
      <c r="G1728" s="629">
        <v>0</v>
      </c>
      <c r="H1728" s="629">
        <v>0</v>
      </c>
      <c r="I1728" s="627">
        <v>9</v>
      </c>
      <c r="J1728" s="629">
        <v>5</v>
      </c>
      <c r="K1728" s="629">
        <v>0</v>
      </c>
      <c r="L1728" s="629">
        <v>0</v>
      </c>
      <c r="M1728" s="629">
        <v>0</v>
      </c>
      <c r="N1728" s="316"/>
      <c r="O1728" s="316"/>
      <c r="P1728" s="320" t="s">
        <v>42</v>
      </c>
      <c r="Q1728" s="310" t="s">
        <v>251</v>
      </c>
      <c r="R1728" s="310" t="str">
        <f t="shared" si="131"/>
        <v>Gopalganj Muksudpur</v>
      </c>
      <c r="S1728" s="627">
        <v>6</v>
      </c>
      <c r="T1728" s="629">
        <v>0</v>
      </c>
      <c r="U1728" s="629">
        <v>0</v>
      </c>
      <c r="V1728" s="629">
        <v>0</v>
      </c>
      <c r="W1728" s="629">
        <v>1</v>
      </c>
      <c r="X1728" s="627">
        <v>5</v>
      </c>
      <c r="Y1728" s="629">
        <v>0</v>
      </c>
      <c r="Z1728" s="629">
        <v>0</v>
      </c>
      <c r="AA1728" s="629">
        <v>0</v>
      </c>
      <c r="AB1728" s="629">
        <v>0</v>
      </c>
    </row>
    <row r="1729" spans="1:28" ht="15" hidden="1" x14ac:dyDescent="0.25">
      <c r="A1729" s="320" t="s">
        <v>42</v>
      </c>
      <c r="B1729" s="310" t="s">
        <v>252</v>
      </c>
      <c r="C1729" s="310" t="str">
        <f t="shared" si="130"/>
        <v>Gopalganj Tungipara</v>
      </c>
      <c r="D1729" s="627">
        <v>5</v>
      </c>
      <c r="E1729" s="629">
        <v>0</v>
      </c>
      <c r="F1729" s="629">
        <v>0</v>
      </c>
      <c r="G1729" s="629">
        <v>0</v>
      </c>
      <c r="H1729" s="629">
        <v>0</v>
      </c>
      <c r="I1729" s="627">
        <v>1</v>
      </c>
      <c r="J1729" s="629">
        <v>0</v>
      </c>
      <c r="K1729" s="629">
        <v>0</v>
      </c>
      <c r="L1729" s="629">
        <v>0</v>
      </c>
      <c r="M1729" s="629">
        <v>0</v>
      </c>
      <c r="N1729" s="316"/>
      <c r="O1729" s="316"/>
      <c r="P1729" s="320" t="s">
        <v>42</v>
      </c>
      <c r="Q1729" s="310" t="s">
        <v>252</v>
      </c>
      <c r="R1729" s="310" t="str">
        <f t="shared" si="131"/>
        <v>Gopalganj Tungipara</v>
      </c>
      <c r="S1729" s="627">
        <v>2</v>
      </c>
      <c r="T1729" s="629">
        <v>0</v>
      </c>
      <c r="U1729" s="629">
        <v>0</v>
      </c>
      <c r="V1729" s="629">
        <v>0</v>
      </c>
      <c r="W1729" s="629">
        <v>0</v>
      </c>
      <c r="X1729" s="627">
        <v>1</v>
      </c>
      <c r="Y1729" s="629">
        <v>0</v>
      </c>
      <c r="Z1729" s="629">
        <v>0</v>
      </c>
      <c r="AA1729" s="629">
        <v>0</v>
      </c>
      <c r="AB1729" s="629">
        <v>0</v>
      </c>
    </row>
    <row r="1730" spans="1:28" ht="15" hidden="1" x14ac:dyDescent="0.25">
      <c r="A1730" s="320" t="s">
        <v>42</v>
      </c>
      <c r="B1730" s="311" t="s">
        <v>88</v>
      </c>
      <c r="C1730" s="310" t="str">
        <f t="shared" si="130"/>
        <v>Gopalganj Prison</v>
      </c>
      <c r="D1730" s="627">
        <v>0</v>
      </c>
      <c r="E1730" s="629">
        <v>0</v>
      </c>
      <c r="F1730" s="629">
        <v>0</v>
      </c>
      <c r="G1730" s="629">
        <v>0</v>
      </c>
      <c r="H1730" s="629">
        <v>0</v>
      </c>
      <c r="I1730" s="627">
        <v>0</v>
      </c>
      <c r="J1730" s="629">
        <v>0</v>
      </c>
      <c r="K1730" s="629">
        <v>0</v>
      </c>
      <c r="L1730" s="629">
        <v>0</v>
      </c>
      <c r="M1730" s="629">
        <v>0</v>
      </c>
      <c r="N1730" s="316"/>
      <c r="O1730" s="316"/>
      <c r="P1730" s="320" t="s">
        <v>42</v>
      </c>
      <c r="Q1730" s="311" t="s">
        <v>88</v>
      </c>
      <c r="R1730" s="310" t="str">
        <f t="shared" si="131"/>
        <v>Gopalganj Prison</v>
      </c>
      <c r="S1730" s="627">
        <v>0</v>
      </c>
      <c r="T1730" s="629">
        <v>0</v>
      </c>
      <c r="U1730" s="629">
        <v>0</v>
      </c>
      <c r="V1730" s="629">
        <v>0</v>
      </c>
      <c r="W1730" s="629">
        <v>0</v>
      </c>
      <c r="X1730" s="627">
        <v>0</v>
      </c>
      <c r="Y1730" s="629">
        <v>0</v>
      </c>
      <c r="Z1730" s="629">
        <v>0</v>
      </c>
      <c r="AA1730" s="629">
        <v>0</v>
      </c>
      <c r="AB1730" s="629">
        <v>0</v>
      </c>
    </row>
    <row r="1731" spans="1:28" ht="15" hidden="1" x14ac:dyDescent="0.25">
      <c r="A1731" s="310" t="s">
        <v>44</v>
      </c>
      <c r="B1731" s="310" t="s">
        <v>264</v>
      </c>
      <c r="C1731" s="310" t="str">
        <f t="shared" si="130"/>
        <v>Kishoreganj Astogram</v>
      </c>
      <c r="D1731" s="627">
        <v>12</v>
      </c>
      <c r="E1731" s="629">
        <v>2</v>
      </c>
      <c r="F1731" s="629">
        <v>0</v>
      </c>
      <c r="G1731" s="629">
        <v>0</v>
      </c>
      <c r="H1731" s="629">
        <v>0</v>
      </c>
      <c r="I1731" s="627">
        <v>4</v>
      </c>
      <c r="J1731" s="629">
        <v>1</v>
      </c>
      <c r="K1731" s="629">
        <v>0</v>
      </c>
      <c r="L1731" s="629">
        <v>0</v>
      </c>
      <c r="M1731" s="629">
        <v>0</v>
      </c>
      <c r="N1731" s="316"/>
      <c r="O1731" s="316"/>
      <c r="P1731" s="310" t="s">
        <v>44</v>
      </c>
      <c r="Q1731" s="310" t="s">
        <v>264</v>
      </c>
      <c r="R1731" s="310" t="str">
        <f t="shared" si="131"/>
        <v>Kishoreganj Astogram</v>
      </c>
      <c r="S1731" s="627">
        <v>10</v>
      </c>
      <c r="T1731" s="629">
        <v>0</v>
      </c>
      <c r="U1731" s="629">
        <v>0</v>
      </c>
      <c r="V1731" s="629">
        <v>0</v>
      </c>
      <c r="W1731" s="629">
        <v>0</v>
      </c>
      <c r="X1731" s="627">
        <v>4</v>
      </c>
      <c r="Y1731" s="629">
        <v>0</v>
      </c>
      <c r="Z1731" s="629">
        <v>0</v>
      </c>
      <c r="AA1731" s="629">
        <v>0</v>
      </c>
      <c r="AB1731" s="629">
        <v>0</v>
      </c>
    </row>
    <row r="1732" spans="1:28" ht="15" hidden="1" x14ac:dyDescent="0.25">
      <c r="A1732" s="310" t="s">
        <v>44</v>
      </c>
      <c r="B1732" s="310" t="s">
        <v>265</v>
      </c>
      <c r="C1732" s="310" t="str">
        <f t="shared" si="130"/>
        <v>Kishoreganj Bajitpur</v>
      </c>
      <c r="D1732" s="627">
        <v>43</v>
      </c>
      <c r="E1732" s="629">
        <v>1</v>
      </c>
      <c r="F1732" s="629">
        <v>0</v>
      </c>
      <c r="G1732" s="629">
        <v>0</v>
      </c>
      <c r="H1732" s="629">
        <v>0</v>
      </c>
      <c r="I1732" s="627">
        <v>24</v>
      </c>
      <c r="J1732" s="629">
        <v>4</v>
      </c>
      <c r="K1732" s="629">
        <v>0</v>
      </c>
      <c r="L1732" s="629">
        <v>0</v>
      </c>
      <c r="M1732" s="629">
        <v>0</v>
      </c>
      <c r="N1732" s="316"/>
      <c r="O1732" s="316"/>
      <c r="P1732" s="310" t="s">
        <v>44</v>
      </c>
      <c r="Q1732" s="310" t="s">
        <v>265</v>
      </c>
      <c r="R1732" s="310" t="str">
        <f t="shared" si="131"/>
        <v>Kishoreganj Bajitpur</v>
      </c>
      <c r="S1732" s="627">
        <v>28</v>
      </c>
      <c r="T1732" s="629">
        <v>0</v>
      </c>
      <c r="U1732" s="629">
        <v>0</v>
      </c>
      <c r="V1732" s="629">
        <v>0</v>
      </c>
      <c r="W1732" s="629">
        <v>0</v>
      </c>
      <c r="X1732" s="627">
        <v>21</v>
      </c>
      <c r="Y1732" s="629">
        <v>1</v>
      </c>
      <c r="Z1732" s="629">
        <v>0</v>
      </c>
      <c r="AA1732" s="629">
        <v>0</v>
      </c>
      <c r="AB1732" s="629">
        <v>0</v>
      </c>
    </row>
    <row r="1733" spans="1:28" ht="15" hidden="1" x14ac:dyDescent="0.25">
      <c r="A1733" s="310" t="s">
        <v>44</v>
      </c>
      <c r="B1733" s="310" t="s">
        <v>266</v>
      </c>
      <c r="C1733" s="310" t="str">
        <f t="shared" si="130"/>
        <v>Kishoreganj Bajitpur JI Medical College Hosp.</v>
      </c>
      <c r="D1733" s="627">
        <v>9</v>
      </c>
      <c r="E1733" s="629">
        <v>0</v>
      </c>
      <c r="F1733" s="629">
        <v>0</v>
      </c>
      <c r="G1733" s="629">
        <v>0</v>
      </c>
      <c r="H1733" s="629">
        <v>0</v>
      </c>
      <c r="I1733" s="627">
        <v>12</v>
      </c>
      <c r="J1733" s="629">
        <v>0</v>
      </c>
      <c r="K1733" s="629">
        <v>0</v>
      </c>
      <c r="L1733" s="629">
        <v>0</v>
      </c>
      <c r="M1733" s="629">
        <v>0</v>
      </c>
      <c r="N1733" s="316"/>
      <c r="O1733" s="316"/>
      <c r="P1733" s="310" t="s">
        <v>44</v>
      </c>
      <c r="Q1733" s="310" t="s">
        <v>266</v>
      </c>
      <c r="R1733" s="310" t="str">
        <f t="shared" si="131"/>
        <v>Kishoreganj Bajitpur JI Medical College Hosp.</v>
      </c>
      <c r="S1733" s="627">
        <v>2</v>
      </c>
      <c r="T1733" s="629">
        <v>0</v>
      </c>
      <c r="U1733" s="629">
        <v>0</v>
      </c>
      <c r="V1733" s="629">
        <v>0</v>
      </c>
      <c r="W1733" s="629">
        <v>0</v>
      </c>
      <c r="X1733" s="627">
        <v>6</v>
      </c>
      <c r="Y1733" s="629">
        <v>0</v>
      </c>
      <c r="Z1733" s="629">
        <v>0</v>
      </c>
      <c r="AA1733" s="629">
        <v>0</v>
      </c>
      <c r="AB1733" s="629">
        <v>0</v>
      </c>
    </row>
    <row r="1734" spans="1:28" ht="15" hidden="1" x14ac:dyDescent="0.25">
      <c r="A1734" s="310" t="s">
        <v>44</v>
      </c>
      <c r="B1734" s="310" t="s">
        <v>267</v>
      </c>
      <c r="C1734" s="310" t="str">
        <f t="shared" si="130"/>
        <v>Kishoreganj Bhairab</v>
      </c>
      <c r="D1734" s="627">
        <v>47</v>
      </c>
      <c r="E1734" s="629">
        <v>7</v>
      </c>
      <c r="F1734" s="629">
        <v>0</v>
      </c>
      <c r="G1734" s="629">
        <v>0</v>
      </c>
      <c r="H1734" s="629">
        <v>0</v>
      </c>
      <c r="I1734" s="627">
        <v>21</v>
      </c>
      <c r="J1734" s="629">
        <v>5</v>
      </c>
      <c r="K1734" s="629">
        <v>0</v>
      </c>
      <c r="L1734" s="629">
        <v>0</v>
      </c>
      <c r="M1734" s="629">
        <v>0</v>
      </c>
      <c r="N1734" s="316"/>
      <c r="O1734" s="316"/>
      <c r="P1734" s="310" t="s">
        <v>44</v>
      </c>
      <c r="Q1734" s="310" t="s">
        <v>267</v>
      </c>
      <c r="R1734" s="310" t="str">
        <f t="shared" si="131"/>
        <v>Kishoreganj Bhairab</v>
      </c>
      <c r="S1734" s="627">
        <v>19</v>
      </c>
      <c r="T1734" s="629">
        <v>1</v>
      </c>
      <c r="U1734" s="629">
        <v>0</v>
      </c>
      <c r="V1734" s="629">
        <v>0</v>
      </c>
      <c r="W1734" s="629">
        <v>0</v>
      </c>
      <c r="X1734" s="627">
        <v>9</v>
      </c>
      <c r="Y1734" s="629">
        <v>2</v>
      </c>
      <c r="Z1734" s="629">
        <v>0</v>
      </c>
      <c r="AA1734" s="629">
        <v>0</v>
      </c>
      <c r="AB1734" s="629">
        <v>0</v>
      </c>
    </row>
    <row r="1735" spans="1:28" ht="15" hidden="1" x14ac:dyDescent="0.25">
      <c r="A1735" s="310" t="s">
        <v>44</v>
      </c>
      <c r="B1735" s="310" t="s">
        <v>268</v>
      </c>
      <c r="C1735" s="310" t="str">
        <f t="shared" si="130"/>
        <v>Kishoreganj Hossainpur</v>
      </c>
      <c r="D1735" s="627">
        <v>17</v>
      </c>
      <c r="E1735" s="629">
        <v>0</v>
      </c>
      <c r="F1735" s="629">
        <v>0</v>
      </c>
      <c r="G1735" s="629">
        <v>0</v>
      </c>
      <c r="H1735" s="629">
        <v>0</v>
      </c>
      <c r="I1735" s="627">
        <v>17</v>
      </c>
      <c r="J1735" s="629">
        <v>5</v>
      </c>
      <c r="K1735" s="629">
        <v>0</v>
      </c>
      <c r="L1735" s="629">
        <v>0</v>
      </c>
      <c r="M1735" s="629">
        <v>0</v>
      </c>
      <c r="N1735" s="316"/>
      <c r="O1735" s="316"/>
      <c r="P1735" s="310" t="s">
        <v>44</v>
      </c>
      <c r="Q1735" s="310" t="s">
        <v>268</v>
      </c>
      <c r="R1735" s="310" t="str">
        <f t="shared" si="131"/>
        <v>Kishoreganj Hossainpur</v>
      </c>
      <c r="S1735" s="627">
        <v>7</v>
      </c>
      <c r="T1735" s="629">
        <v>1</v>
      </c>
      <c r="U1735" s="629">
        <v>0</v>
      </c>
      <c r="V1735" s="629">
        <v>0</v>
      </c>
      <c r="W1735" s="629">
        <v>0</v>
      </c>
      <c r="X1735" s="627">
        <v>8</v>
      </c>
      <c r="Y1735" s="629">
        <v>3</v>
      </c>
      <c r="Z1735" s="629">
        <v>0</v>
      </c>
      <c r="AA1735" s="629">
        <v>0</v>
      </c>
      <c r="AB1735" s="629">
        <v>0</v>
      </c>
    </row>
    <row r="1736" spans="1:28" ht="15" hidden="1" x14ac:dyDescent="0.25">
      <c r="A1736" s="310" t="s">
        <v>44</v>
      </c>
      <c r="B1736" s="310" t="s">
        <v>269</v>
      </c>
      <c r="C1736" s="310" t="str">
        <f t="shared" si="130"/>
        <v>Kishoreganj Itna</v>
      </c>
      <c r="D1736" s="627">
        <v>20</v>
      </c>
      <c r="E1736" s="629">
        <v>0</v>
      </c>
      <c r="F1736" s="629">
        <v>0</v>
      </c>
      <c r="G1736" s="629">
        <v>0</v>
      </c>
      <c r="H1736" s="629">
        <v>0</v>
      </c>
      <c r="I1736" s="627">
        <v>4</v>
      </c>
      <c r="J1736" s="629">
        <v>0</v>
      </c>
      <c r="K1736" s="629">
        <v>0</v>
      </c>
      <c r="L1736" s="629">
        <v>0</v>
      </c>
      <c r="M1736" s="629">
        <v>0</v>
      </c>
      <c r="N1736" s="316"/>
      <c r="O1736" s="316"/>
      <c r="P1736" s="310" t="s">
        <v>44</v>
      </c>
      <c r="Q1736" s="310" t="s">
        <v>269</v>
      </c>
      <c r="R1736" s="310" t="str">
        <f t="shared" si="131"/>
        <v>Kishoreganj Itna</v>
      </c>
      <c r="S1736" s="627">
        <v>7</v>
      </c>
      <c r="T1736" s="629">
        <v>0</v>
      </c>
      <c r="U1736" s="629">
        <v>0</v>
      </c>
      <c r="V1736" s="629">
        <v>0</v>
      </c>
      <c r="W1736" s="629">
        <v>0</v>
      </c>
      <c r="X1736" s="627">
        <v>4</v>
      </c>
      <c r="Y1736" s="629">
        <v>1</v>
      </c>
      <c r="Z1736" s="629">
        <v>0</v>
      </c>
      <c r="AA1736" s="629">
        <v>0</v>
      </c>
      <c r="AB1736" s="629">
        <v>0</v>
      </c>
    </row>
    <row r="1737" spans="1:28" ht="15" hidden="1" x14ac:dyDescent="0.25">
      <c r="A1737" s="310" t="s">
        <v>44</v>
      </c>
      <c r="B1737" s="310" t="s">
        <v>270</v>
      </c>
      <c r="C1737" s="310" t="str">
        <f t="shared" si="130"/>
        <v>Kishoreganj Karimganj</v>
      </c>
      <c r="D1737" s="627">
        <v>58</v>
      </c>
      <c r="E1737" s="629">
        <v>2</v>
      </c>
      <c r="F1737" s="629">
        <v>0</v>
      </c>
      <c r="G1737" s="629">
        <v>0</v>
      </c>
      <c r="H1737" s="629">
        <v>0</v>
      </c>
      <c r="I1737" s="627">
        <v>31</v>
      </c>
      <c r="J1737" s="629">
        <v>5</v>
      </c>
      <c r="K1737" s="629">
        <v>0</v>
      </c>
      <c r="L1737" s="629">
        <v>0</v>
      </c>
      <c r="M1737" s="629">
        <v>0</v>
      </c>
      <c r="N1737" s="316"/>
      <c r="O1737" s="316"/>
      <c r="P1737" s="310" t="s">
        <v>44</v>
      </c>
      <c r="Q1737" s="310" t="s">
        <v>270</v>
      </c>
      <c r="R1737" s="310" t="str">
        <f t="shared" si="131"/>
        <v>Kishoreganj Karimganj</v>
      </c>
      <c r="S1737" s="627">
        <v>23</v>
      </c>
      <c r="T1737" s="629">
        <v>1</v>
      </c>
      <c r="U1737" s="629">
        <v>0</v>
      </c>
      <c r="V1737" s="629">
        <v>0</v>
      </c>
      <c r="W1737" s="629">
        <v>0</v>
      </c>
      <c r="X1737" s="627">
        <v>35</v>
      </c>
      <c r="Y1737" s="629">
        <v>2</v>
      </c>
      <c r="Z1737" s="629">
        <v>0</v>
      </c>
      <c r="AA1737" s="629">
        <v>0</v>
      </c>
      <c r="AB1737" s="629">
        <v>0</v>
      </c>
    </row>
    <row r="1738" spans="1:28" ht="15" hidden="1" x14ac:dyDescent="0.25">
      <c r="A1738" s="310" t="s">
        <v>44</v>
      </c>
      <c r="B1738" s="310" t="s">
        <v>271</v>
      </c>
      <c r="C1738" s="310" t="str">
        <f t="shared" si="130"/>
        <v>Kishoreganj Katiadi</v>
      </c>
      <c r="D1738" s="627">
        <v>58</v>
      </c>
      <c r="E1738" s="629">
        <v>0</v>
      </c>
      <c r="F1738" s="629">
        <v>1</v>
      </c>
      <c r="G1738" s="629">
        <v>0</v>
      </c>
      <c r="H1738" s="629">
        <v>0</v>
      </c>
      <c r="I1738" s="627">
        <v>39</v>
      </c>
      <c r="J1738" s="629">
        <v>2</v>
      </c>
      <c r="K1738" s="629">
        <v>0</v>
      </c>
      <c r="L1738" s="629">
        <v>0</v>
      </c>
      <c r="M1738" s="629">
        <v>0</v>
      </c>
      <c r="N1738" s="316"/>
      <c r="O1738" s="316"/>
      <c r="P1738" s="310" t="s">
        <v>44</v>
      </c>
      <c r="Q1738" s="310" t="s">
        <v>271</v>
      </c>
      <c r="R1738" s="310" t="str">
        <f t="shared" si="131"/>
        <v>Kishoreganj Katiadi</v>
      </c>
      <c r="S1738" s="627">
        <v>40</v>
      </c>
      <c r="T1738" s="629">
        <v>0</v>
      </c>
      <c r="U1738" s="629">
        <v>0</v>
      </c>
      <c r="V1738" s="629">
        <v>0</v>
      </c>
      <c r="W1738" s="629">
        <v>0</v>
      </c>
      <c r="X1738" s="627">
        <v>23</v>
      </c>
      <c r="Y1738" s="629">
        <v>1</v>
      </c>
      <c r="Z1738" s="629">
        <v>0</v>
      </c>
      <c r="AA1738" s="629">
        <v>0</v>
      </c>
      <c r="AB1738" s="629">
        <v>0</v>
      </c>
    </row>
    <row r="1739" spans="1:28" ht="15" hidden="1" x14ac:dyDescent="0.25">
      <c r="A1739" s="320" t="s">
        <v>44</v>
      </c>
      <c r="B1739" t="s">
        <v>587</v>
      </c>
      <c r="C1739" s="310" t="str">
        <f t="shared" si="130"/>
        <v>Kishoreganj Kishoreganj Sadar</v>
      </c>
      <c r="D1739" s="627">
        <v>45</v>
      </c>
      <c r="E1739" s="629">
        <v>4</v>
      </c>
      <c r="F1739" s="629">
        <v>0</v>
      </c>
      <c r="G1739" s="629">
        <v>0</v>
      </c>
      <c r="H1739" s="629">
        <v>0</v>
      </c>
      <c r="I1739" s="627">
        <v>18</v>
      </c>
      <c r="J1739" s="629">
        <v>4</v>
      </c>
      <c r="K1739" s="629">
        <v>0</v>
      </c>
      <c r="L1739" s="629">
        <v>0</v>
      </c>
      <c r="M1739" s="629">
        <v>0</v>
      </c>
      <c r="N1739" s="316"/>
      <c r="O1739" s="316"/>
      <c r="P1739" s="320" t="s">
        <v>44</v>
      </c>
      <c r="Q1739" t="s">
        <v>587</v>
      </c>
      <c r="R1739" s="310" t="str">
        <f t="shared" si="131"/>
        <v>Kishoreganj Kishoreganj Sadar</v>
      </c>
      <c r="S1739" s="627">
        <v>34</v>
      </c>
      <c r="T1739" s="629">
        <v>1</v>
      </c>
      <c r="U1739" s="629">
        <v>0</v>
      </c>
      <c r="V1739" s="629">
        <v>0</v>
      </c>
      <c r="W1739" s="629">
        <v>0</v>
      </c>
      <c r="X1739" s="627">
        <v>12</v>
      </c>
      <c r="Y1739" s="629">
        <v>2</v>
      </c>
      <c r="Z1739" s="629">
        <v>0</v>
      </c>
      <c r="AA1739" s="629">
        <v>0</v>
      </c>
      <c r="AB1739" s="629">
        <v>0</v>
      </c>
    </row>
    <row r="1740" spans="1:28" ht="15" hidden="1" x14ac:dyDescent="0.25">
      <c r="A1740" s="310" t="s">
        <v>44</v>
      </c>
      <c r="B1740" s="310" t="s">
        <v>272</v>
      </c>
      <c r="C1740" s="310" t="str">
        <f t="shared" si="130"/>
        <v>Kishoreganj Kuliarchar</v>
      </c>
      <c r="D1740" s="627">
        <v>32</v>
      </c>
      <c r="E1740" s="629">
        <v>5</v>
      </c>
      <c r="F1740" s="629">
        <v>1</v>
      </c>
      <c r="G1740" s="629">
        <v>0</v>
      </c>
      <c r="H1740" s="629">
        <v>0</v>
      </c>
      <c r="I1740" s="627">
        <v>23</v>
      </c>
      <c r="J1740" s="629">
        <v>6</v>
      </c>
      <c r="K1740" s="629">
        <v>0</v>
      </c>
      <c r="L1740" s="629">
        <v>0</v>
      </c>
      <c r="M1740" s="629">
        <v>0</v>
      </c>
      <c r="N1740" s="316"/>
      <c r="O1740" s="316"/>
      <c r="P1740" s="310" t="s">
        <v>44</v>
      </c>
      <c r="Q1740" s="310" t="s">
        <v>272</v>
      </c>
      <c r="R1740" s="310" t="str">
        <f t="shared" si="131"/>
        <v>Kishoreganj Kuliarchar</v>
      </c>
      <c r="S1740" s="627">
        <v>11</v>
      </c>
      <c r="T1740" s="629">
        <v>1</v>
      </c>
      <c r="U1740" s="629">
        <v>0</v>
      </c>
      <c r="V1740" s="629">
        <v>0</v>
      </c>
      <c r="W1740" s="629">
        <v>0</v>
      </c>
      <c r="X1740" s="627">
        <v>16</v>
      </c>
      <c r="Y1740" s="629">
        <v>6</v>
      </c>
      <c r="Z1740" s="629">
        <v>0</v>
      </c>
      <c r="AA1740" s="629">
        <v>0</v>
      </c>
      <c r="AB1740" s="629">
        <v>0</v>
      </c>
    </row>
    <row r="1741" spans="1:28" ht="15" hidden="1" x14ac:dyDescent="0.25">
      <c r="A1741" s="310" t="s">
        <v>44</v>
      </c>
      <c r="B1741" s="310" t="s">
        <v>273</v>
      </c>
      <c r="C1741" s="310" t="str">
        <f t="shared" si="130"/>
        <v>Kishoreganj Mithamoin</v>
      </c>
      <c r="D1741" s="627">
        <v>12</v>
      </c>
      <c r="E1741" s="629">
        <v>0</v>
      </c>
      <c r="F1741" s="629">
        <v>0</v>
      </c>
      <c r="G1741" s="629">
        <v>0</v>
      </c>
      <c r="H1741" s="629">
        <v>0</v>
      </c>
      <c r="I1741" s="627">
        <v>2</v>
      </c>
      <c r="J1741" s="629">
        <v>0</v>
      </c>
      <c r="K1741" s="629">
        <v>0</v>
      </c>
      <c r="L1741" s="629">
        <v>0</v>
      </c>
      <c r="M1741" s="629">
        <v>0</v>
      </c>
      <c r="N1741" s="316"/>
      <c r="O1741" s="316"/>
      <c r="P1741" s="310" t="s">
        <v>44</v>
      </c>
      <c r="Q1741" s="310" t="s">
        <v>273</v>
      </c>
      <c r="R1741" s="310" t="str">
        <f t="shared" si="131"/>
        <v>Kishoreganj Mithamoin</v>
      </c>
      <c r="S1741" s="627">
        <v>5</v>
      </c>
      <c r="T1741" s="629">
        <v>1</v>
      </c>
      <c r="U1741" s="629">
        <v>0</v>
      </c>
      <c r="V1741" s="629">
        <v>0</v>
      </c>
      <c r="W1741" s="629">
        <v>0</v>
      </c>
      <c r="X1741" s="627">
        <v>2</v>
      </c>
      <c r="Y1741" s="629">
        <v>0</v>
      </c>
      <c r="Z1741" s="629">
        <v>0</v>
      </c>
      <c r="AA1741" s="629">
        <v>0</v>
      </c>
      <c r="AB1741" s="629">
        <v>0</v>
      </c>
    </row>
    <row r="1742" spans="1:28" ht="15" hidden="1" x14ac:dyDescent="0.25">
      <c r="A1742" s="310" t="s">
        <v>44</v>
      </c>
      <c r="B1742" s="310" t="s">
        <v>274</v>
      </c>
      <c r="C1742" s="310" t="str">
        <f t="shared" si="130"/>
        <v>Kishoreganj Nikli</v>
      </c>
      <c r="D1742" s="627">
        <v>25</v>
      </c>
      <c r="E1742" s="629">
        <v>0</v>
      </c>
      <c r="F1742" s="629">
        <v>0</v>
      </c>
      <c r="G1742" s="629">
        <v>0</v>
      </c>
      <c r="H1742" s="629">
        <v>0</v>
      </c>
      <c r="I1742" s="627">
        <v>19</v>
      </c>
      <c r="J1742" s="629">
        <v>2</v>
      </c>
      <c r="K1742" s="629">
        <v>0</v>
      </c>
      <c r="L1742" s="629">
        <v>0</v>
      </c>
      <c r="M1742" s="629">
        <v>0</v>
      </c>
      <c r="N1742" s="316"/>
      <c r="O1742" s="316"/>
      <c r="P1742" s="310" t="s">
        <v>44</v>
      </c>
      <c r="Q1742" s="310" t="s">
        <v>274</v>
      </c>
      <c r="R1742" s="310" t="str">
        <f t="shared" si="131"/>
        <v>Kishoreganj Nikli</v>
      </c>
      <c r="S1742" s="627">
        <v>24</v>
      </c>
      <c r="T1742" s="629">
        <v>0</v>
      </c>
      <c r="U1742" s="629">
        <v>0</v>
      </c>
      <c r="V1742" s="629">
        <v>0</v>
      </c>
      <c r="W1742" s="629">
        <v>0</v>
      </c>
      <c r="X1742" s="627">
        <v>13</v>
      </c>
      <c r="Y1742" s="629">
        <v>2</v>
      </c>
      <c r="Z1742" s="629">
        <v>0</v>
      </c>
      <c r="AA1742" s="629">
        <v>0</v>
      </c>
      <c r="AB1742" s="629">
        <v>0</v>
      </c>
    </row>
    <row r="1743" spans="1:28" ht="15" hidden="1" x14ac:dyDescent="0.25">
      <c r="A1743" s="310" t="s">
        <v>44</v>
      </c>
      <c r="B1743" s="310" t="s">
        <v>275</v>
      </c>
      <c r="C1743" s="310" t="str">
        <f t="shared" si="130"/>
        <v>Kishoreganj Pakundia</v>
      </c>
      <c r="D1743" s="627">
        <v>39</v>
      </c>
      <c r="E1743" s="629">
        <v>1</v>
      </c>
      <c r="F1743" s="629">
        <v>0</v>
      </c>
      <c r="G1743" s="629">
        <v>0</v>
      </c>
      <c r="H1743" s="629">
        <v>0</v>
      </c>
      <c r="I1743" s="627">
        <v>9</v>
      </c>
      <c r="J1743" s="629">
        <v>4</v>
      </c>
      <c r="K1743" s="629">
        <v>0</v>
      </c>
      <c r="L1743" s="629">
        <v>0</v>
      </c>
      <c r="M1743" s="629">
        <v>0</v>
      </c>
      <c r="N1743" s="316"/>
      <c r="O1743" s="316"/>
      <c r="P1743" s="310" t="s">
        <v>44</v>
      </c>
      <c r="Q1743" s="310" t="s">
        <v>275</v>
      </c>
      <c r="R1743" s="310" t="str">
        <f t="shared" si="131"/>
        <v>Kishoreganj Pakundia</v>
      </c>
      <c r="S1743" s="627">
        <v>29</v>
      </c>
      <c r="T1743" s="629">
        <v>0</v>
      </c>
      <c r="U1743" s="629">
        <v>0</v>
      </c>
      <c r="V1743" s="629">
        <v>0</v>
      </c>
      <c r="W1743" s="629">
        <v>0</v>
      </c>
      <c r="X1743" s="627">
        <v>14</v>
      </c>
      <c r="Y1743" s="629">
        <v>1</v>
      </c>
      <c r="Z1743" s="629">
        <v>0</v>
      </c>
      <c r="AA1743" s="629">
        <v>0</v>
      </c>
      <c r="AB1743" s="629">
        <v>0</v>
      </c>
    </row>
    <row r="1744" spans="1:28" ht="15" hidden="1" x14ac:dyDescent="0.25">
      <c r="A1744" s="310" t="s">
        <v>44</v>
      </c>
      <c r="B1744" s="311" t="s">
        <v>88</v>
      </c>
      <c r="C1744" s="310" t="str">
        <f t="shared" si="130"/>
        <v>Kishoreganj Prison</v>
      </c>
      <c r="D1744" s="627">
        <v>2</v>
      </c>
      <c r="E1744" s="629">
        <v>0</v>
      </c>
      <c r="F1744" s="629">
        <v>0</v>
      </c>
      <c r="G1744" s="629">
        <v>0</v>
      </c>
      <c r="H1744" s="629">
        <v>0</v>
      </c>
      <c r="I1744" s="627">
        <v>0</v>
      </c>
      <c r="J1744" s="629">
        <v>0</v>
      </c>
      <c r="K1744" s="629">
        <v>0</v>
      </c>
      <c r="L1744" s="629">
        <v>0</v>
      </c>
      <c r="M1744" s="629">
        <v>0</v>
      </c>
      <c r="N1744" s="316"/>
      <c r="O1744" s="316"/>
      <c r="P1744" s="310" t="s">
        <v>44</v>
      </c>
      <c r="Q1744" s="311" t="s">
        <v>88</v>
      </c>
      <c r="R1744" s="310" t="str">
        <f t="shared" si="131"/>
        <v>Kishoreganj Prison</v>
      </c>
      <c r="S1744" s="627">
        <v>0</v>
      </c>
      <c r="T1744" s="629">
        <v>0</v>
      </c>
      <c r="U1744" s="629">
        <v>0</v>
      </c>
      <c r="V1744" s="629">
        <v>0</v>
      </c>
      <c r="W1744" s="629">
        <v>0</v>
      </c>
      <c r="X1744" s="627">
        <v>0</v>
      </c>
      <c r="Y1744" s="629">
        <v>0</v>
      </c>
      <c r="Z1744" s="629">
        <v>0</v>
      </c>
      <c r="AA1744" s="629">
        <v>0</v>
      </c>
      <c r="AB1744" s="629">
        <v>0</v>
      </c>
    </row>
    <row r="1745" spans="1:28" ht="15" hidden="1" x14ac:dyDescent="0.25">
      <c r="A1745" s="310" t="s">
        <v>44</v>
      </c>
      <c r="B1745" s="310" t="s">
        <v>276</v>
      </c>
      <c r="C1745" s="310" t="str">
        <f t="shared" si="130"/>
        <v>Kishoreganj Tarail</v>
      </c>
      <c r="D1745" s="627">
        <v>25</v>
      </c>
      <c r="E1745" s="629">
        <v>2</v>
      </c>
      <c r="F1745" s="629">
        <v>0</v>
      </c>
      <c r="G1745" s="629">
        <v>0</v>
      </c>
      <c r="H1745" s="629">
        <v>0</v>
      </c>
      <c r="I1745" s="627">
        <v>6</v>
      </c>
      <c r="J1745" s="629">
        <v>0</v>
      </c>
      <c r="K1745" s="629">
        <v>0</v>
      </c>
      <c r="L1745" s="629">
        <v>0</v>
      </c>
      <c r="M1745" s="629">
        <v>0</v>
      </c>
      <c r="N1745" s="316"/>
      <c r="O1745" s="316"/>
      <c r="P1745" s="310" t="s">
        <v>44</v>
      </c>
      <c r="Q1745" s="310" t="s">
        <v>276</v>
      </c>
      <c r="R1745" s="310" t="str">
        <f t="shared" si="131"/>
        <v>Kishoreganj Tarail</v>
      </c>
      <c r="S1745" s="627">
        <v>12</v>
      </c>
      <c r="T1745" s="629">
        <v>1</v>
      </c>
      <c r="U1745" s="629">
        <v>0</v>
      </c>
      <c r="V1745" s="629">
        <v>0</v>
      </c>
      <c r="W1745" s="629">
        <v>0</v>
      </c>
      <c r="X1745" s="627">
        <v>3</v>
      </c>
      <c r="Y1745" s="629">
        <v>1</v>
      </c>
      <c r="Z1745" s="629">
        <v>0</v>
      </c>
      <c r="AA1745" s="629">
        <v>0</v>
      </c>
      <c r="AB1745" s="629">
        <v>0</v>
      </c>
    </row>
    <row r="1746" spans="1:28" ht="15" hidden="1" x14ac:dyDescent="0.25">
      <c r="A1746" s="310" t="s">
        <v>45</v>
      </c>
      <c r="B1746" s="310" t="s">
        <v>277</v>
      </c>
      <c r="C1746" s="310" t="str">
        <f t="shared" si="130"/>
        <v>Madaripur Kalkini</v>
      </c>
      <c r="D1746" s="627">
        <v>15</v>
      </c>
      <c r="E1746" s="629">
        <v>2</v>
      </c>
      <c r="F1746" s="629">
        <v>0</v>
      </c>
      <c r="G1746" s="629">
        <v>0</v>
      </c>
      <c r="H1746" s="629">
        <v>0</v>
      </c>
      <c r="I1746" s="627">
        <v>7</v>
      </c>
      <c r="J1746" s="629">
        <v>0</v>
      </c>
      <c r="K1746" s="629">
        <v>0</v>
      </c>
      <c r="L1746" s="629">
        <v>0</v>
      </c>
      <c r="M1746" s="629">
        <v>0</v>
      </c>
      <c r="N1746" s="316"/>
      <c r="O1746" s="316"/>
      <c r="P1746" s="310" t="s">
        <v>45</v>
      </c>
      <c r="Q1746" s="310" t="s">
        <v>277</v>
      </c>
      <c r="R1746" s="310" t="str">
        <f t="shared" si="131"/>
        <v>Madaripur Kalkini</v>
      </c>
      <c r="S1746" s="627">
        <v>4</v>
      </c>
      <c r="T1746" s="629">
        <v>0</v>
      </c>
      <c r="U1746" s="629">
        <v>0</v>
      </c>
      <c r="V1746" s="629">
        <v>0</v>
      </c>
      <c r="W1746" s="629">
        <v>0</v>
      </c>
      <c r="X1746" s="627">
        <v>4</v>
      </c>
      <c r="Y1746" s="629">
        <v>0</v>
      </c>
      <c r="Z1746" s="629">
        <v>0</v>
      </c>
      <c r="AA1746" s="629">
        <v>0</v>
      </c>
      <c r="AB1746" s="629">
        <v>0</v>
      </c>
    </row>
    <row r="1747" spans="1:28" ht="15" hidden="1" x14ac:dyDescent="0.25">
      <c r="A1747" s="310" t="s">
        <v>45</v>
      </c>
      <c r="B1747" t="s">
        <v>588</v>
      </c>
      <c r="C1747" s="310" t="str">
        <f t="shared" si="130"/>
        <v>Madaripur Madaripur Sadar</v>
      </c>
      <c r="D1747" s="627">
        <v>15</v>
      </c>
      <c r="E1747" s="629">
        <v>1</v>
      </c>
      <c r="F1747" s="629">
        <v>0</v>
      </c>
      <c r="G1747" s="629">
        <v>0</v>
      </c>
      <c r="H1747" s="629">
        <v>0</v>
      </c>
      <c r="I1747" s="627">
        <v>8</v>
      </c>
      <c r="J1747" s="629">
        <v>1</v>
      </c>
      <c r="K1747" s="629">
        <v>0</v>
      </c>
      <c r="L1747" s="629">
        <v>0</v>
      </c>
      <c r="M1747" s="629">
        <v>0</v>
      </c>
      <c r="N1747" s="316"/>
      <c r="O1747" s="316"/>
      <c r="P1747" s="310" t="s">
        <v>45</v>
      </c>
      <c r="Q1747" t="s">
        <v>588</v>
      </c>
      <c r="R1747" s="310" t="str">
        <f t="shared" si="131"/>
        <v>Madaripur Madaripur Sadar</v>
      </c>
      <c r="S1747" s="627">
        <v>3</v>
      </c>
      <c r="T1747" s="629">
        <v>1</v>
      </c>
      <c r="U1747" s="629">
        <v>0</v>
      </c>
      <c r="V1747" s="629">
        <v>0</v>
      </c>
      <c r="W1747" s="629">
        <v>0</v>
      </c>
      <c r="X1747" s="627">
        <v>4</v>
      </c>
      <c r="Y1747" s="629">
        <v>0</v>
      </c>
      <c r="Z1747" s="629">
        <v>0</v>
      </c>
      <c r="AA1747" s="629">
        <v>0</v>
      </c>
      <c r="AB1747" s="629">
        <v>0</v>
      </c>
    </row>
    <row r="1748" spans="1:28" ht="15" hidden="1" x14ac:dyDescent="0.25">
      <c r="A1748" s="310" t="s">
        <v>45</v>
      </c>
      <c r="B1748" s="310" t="s">
        <v>278</v>
      </c>
      <c r="C1748" s="310" t="str">
        <f t="shared" si="130"/>
        <v>Madaripur Rajoir</v>
      </c>
      <c r="D1748" s="627">
        <v>17</v>
      </c>
      <c r="E1748" s="629">
        <v>3</v>
      </c>
      <c r="F1748" s="629">
        <v>0</v>
      </c>
      <c r="G1748" s="629">
        <v>0</v>
      </c>
      <c r="H1748" s="629">
        <v>0</v>
      </c>
      <c r="I1748" s="627">
        <v>11</v>
      </c>
      <c r="J1748" s="629">
        <v>2</v>
      </c>
      <c r="K1748" s="629">
        <v>0</v>
      </c>
      <c r="L1748" s="629">
        <v>0</v>
      </c>
      <c r="M1748" s="629">
        <v>0</v>
      </c>
      <c r="N1748" s="316"/>
      <c r="O1748" s="316"/>
      <c r="P1748" s="310" t="s">
        <v>45</v>
      </c>
      <c r="Q1748" s="310" t="s">
        <v>278</v>
      </c>
      <c r="R1748" s="310" t="str">
        <f t="shared" si="131"/>
        <v>Madaripur Rajoir</v>
      </c>
      <c r="S1748" s="627">
        <v>2</v>
      </c>
      <c r="T1748" s="629">
        <v>0</v>
      </c>
      <c r="U1748" s="629">
        <v>0</v>
      </c>
      <c r="V1748" s="629">
        <v>0</v>
      </c>
      <c r="W1748" s="629">
        <v>0</v>
      </c>
      <c r="X1748" s="627">
        <v>7</v>
      </c>
      <c r="Y1748" s="629">
        <v>1</v>
      </c>
      <c r="Z1748" s="629">
        <v>0</v>
      </c>
      <c r="AA1748" s="629">
        <v>0</v>
      </c>
      <c r="AB1748" s="629">
        <v>0</v>
      </c>
    </row>
    <row r="1749" spans="1:28" ht="15" hidden="1" x14ac:dyDescent="0.25">
      <c r="A1749" s="310" t="s">
        <v>45</v>
      </c>
      <c r="B1749" s="310" t="s">
        <v>279</v>
      </c>
      <c r="C1749" s="310" t="str">
        <f t="shared" si="130"/>
        <v>Madaripur Sibchar</v>
      </c>
      <c r="D1749" s="627">
        <v>24</v>
      </c>
      <c r="E1749" s="629">
        <v>2</v>
      </c>
      <c r="F1749" s="629">
        <v>0</v>
      </c>
      <c r="G1749" s="629">
        <v>0</v>
      </c>
      <c r="H1749" s="629">
        <v>0</v>
      </c>
      <c r="I1749" s="627">
        <v>13</v>
      </c>
      <c r="J1749" s="629">
        <v>1</v>
      </c>
      <c r="K1749" s="629">
        <v>0</v>
      </c>
      <c r="L1749" s="629">
        <v>0</v>
      </c>
      <c r="M1749" s="629">
        <v>1</v>
      </c>
      <c r="N1749" s="316"/>
      <c r="O1749" s="316"/>
      <c r="P1749" s="310" t="s">
        <v>45</v>
      </c>
      <c r="Q1749" s="310" t="s">
        <v>279</v>
      </c>
      <c r="R1749" s="310" t="str">
        <f t="shared" si="131"/>
        <v>Madaripur Sibchar</v>
      </c>
      <c r="S1749" s="627">
        <v>7</v>
      </c>
      <c r="T1749" s="629">
        <v>1</v>
      </c>
      <c r="U1749" s="629">
        <v>0</v>
      </c>
      <c r="V1749" s="629">
        <v>1</v>
      </c>
      <c r="W1749" s="629">
        <v>0</v>
      </c>
      <c r="X1749" s="627">
        <v>8</v>
      </c>
      <c r="Y1749" s="629">
        <v>2</v>
      </c>
      <c r="Z1749" s="629">
        <v>0</v>
      </c>
      <c r="AA1749" s="629">
        <v>0</v>
      </c>
      <c r="AB1749" s="629">
        <v>0</v>
      </c>
    </row>
    <row r="1750" spans="1:28" ht="15" hidden="1" x14ac:dyDescent="0.25">
      <c r="A1750" s="310" t="s">
        <v>45</v>
      </c>
      <c r="B1750" s="311" t="s">
        <v>88</v>
      </c>
      <c r="C1750" s="310" t="str">
        <f t="shared" si="130"/>
        <v>Madaripur Prison</v>
      </c>
      <c r="D1750" s="627">
        <v>0</v>
      </c>
      <c r="E1750" s="629">
        <v>0</v>
      </c>
      <c r="F1750" s="629">
        <v>0</v>
      </c>
      <c r="G1750" s="629">
        <v>0</v>
      </c>
      <c r="H1750" s="629">
        <v>0</v>
      </c>
      <c r="I1750" s="627">
        <v>0</v>
      </c>
      <c r="J1750" s="629">
        <v>0</v>
      </c>
      <c r="K1750" s="629">
        <v>0</v>
      </c>
      <c r="L1750" s="629">
        <v>0</v>
      </c>
      <c r="M1750" s="629">
        <v>0</v>
      </c>
      <c r="N1750" s="316"/>
      <c r="O1750" s="316"/>
      <c r="P1750" s="310" t="s">
        <v>45</v>
      </c>
      <c r="Q1750" s="311" t="s">
        <v>88</v>
      </c>
      <c r="R1750" s="310" t="str">
        <f t="shared" si="131"/>
        <v>Madaripur Prison</v>
      </c>
      <c r="S1750" s="627">
        <v>0</v>
      </c>
      <c r="T1750" s="629">
        <v>0</v>
      </c>
      <c r="U1750" s="629">
        <v>0</v>
      </c>
      <c r="V1750" s="629">
        <v>0</v>
      </c>
      <c r="W1750" s="629">
        <v>0</v>
      </c>
      <c r="X1750" s="627">
        <v>0</v>
      </c>
      <c r="Y1750" s="629">
        <v>0</v>
      </c>
      <c r="Z1750" s="629">
        <v>0</v>
      </c>
      <c r="AA1750" s="629">
        <v>0</v>
      </c>
      <c r="AB1750" s="629">
        <v>0</v>
      </c>
    </row>
    <row r="1751" spans="1:28" ht="15" hidden="1" x14ac:dyDescent="0.25">
      <c r="A1751" s="310" t="s">
        <v>46</v>
      </c>
      <c r="B1751" s="310" t="s">
        <v>280</v>
      </c>
      <c r="C1751" s="310" t="str">
        <f t="shared" si="130"/>
        <v>Manikganj Daulatpur</v>
      </c>
      <c r="D1751" s="627">
        <v>19</v>
      </c>
      <c r="E1751" s="630">
        <v>0</v>
      </c>
      <c r="F1751" s="630">
        <v>0</v>
      </c>
      <c r="G1751" s="630">
        <v>0</v>
      </c>
      <c r="H1751" s="630">
        <v>0</v>
      </c>
      <c r="I1751" s="627">
        <v>11</v>
      </c>
      <c r="J1751" s="630">
        <v>4</v>
      </c>
      <c r="K1751" s="630">
        <v>0</v>
      </c>
      <c r="L1751" s="630">
        <v>0</v>
      </c>
      <c r="M1751" s="630">
        <v>0</v>
      </c>
      <c r="N1751" s="315"/>
      <c r="O1751" s="315"/>
      <c r="P1751" s="310" t="s">
        <v>46</v>
      </c>
      <c r="Q1751" s="310" t="s">
        <v>280</v>
      </c>
      <c r="R1751" s="310" t="str">
        <f t="shared" si="131"/>
        <v>Manikganj Daulatpur</v>
      </c>
      <c r="S1751" s="627">
        <v>8</v>
      </c>
      <c r="T1751" s="630">
        <v>3</v>
      </c>
      <c r="U1751" s="630">
        <v>0</v>
      </c>
      <c r="V1751" s="630">
        <v>0</v>
      </c>
      <c r="W1751" s="630">
        <v>0</v>
      </c>
      <c r="X1751" s="627">
        <v>3</v>
      </c>
      <c r="Y1751" s="630">
        <v>2</v>
      </c>
      <c r="Z1751" s="630">
        <v>0</v>
      </c>
      <c r="AA1751" s="630">
        <v>0</v>
      </c>
      <c r="AB1751" s="630">
        <v>0</v>
      </c>
    </row>
    <row r="1752" spans="1:28" ht="15" hidden="1" x14ac:dyDescent="0.25">
      <c r="A1752" s="310" t="s">
        <v>46</v>
      </c>
      <c r="B1752" s="310" t="s">
        <v>281</v>
      </c>
      <c r="C1752" s="310" t="str">
        <f t="shared" si="130"/>
        <v>Manikganj Ghior</v>
      </c>
      <c r="D1752" s="627">
        <v>28</v>
      </c>
      <c r="E1752" s="630">
        <v>1</v>
      </c>
      <c r="F1752" s="630">
        <v>0</v>
      </c>
      <c r="G1752" s="630">
        <v>0</v>
      </c>
      <c r="H1752" s="630">
        <v>0</v>
      </c>
      <c r="I1752" s="627">
        <v>3</v>
      </c>
      <c r="J1752" s="630">
        <v>0</v>
      </c>
      <c r="K1752" s="630">
        <v>0</v>
      </c>
      <c r="L1752" s="630">
        <v>0</v>
      </c>
      <c r="M1752" s="630">
        <v>0</v>
      </c>
      <c r="N1752" s="315"/>
      <c r="O1752" s="315"/>
      <c r="P1752" s="310" t="s">
        <v>46</v>
      </c>
      <c r="Q1752" s="310" t="s">
        <v>281</v>
      </c>
      <c r="R1752" s="310" t="str">
        <f t="shared" si="131"/>
        <v>Manikganj Ghior</v>
      </c>
      <c r="S1752" s="627">
        <v>6</v>
      </c>
      <c r="T1752" s="630">
        <v>0</v>
      </c>
      <c r="U1752" s="630">
        <v>0</v>
      </c>
      <c r="V1752" s="630">
        <v>0</v>
      </c>
      <c r="W1752" s="630">
        <v>0</v>
      </c>
      <c r="X1752" s="627">
        <v>0</v>
      </c>
      <c r="Y1752" s="630">
        <v>1</v>
      </c>
      <c r="Z1752" s="630">
        <v>0</v>
      </c>
      <c r="AA1752" s="630">
        <v>0</v>
      </c>
      <c r="AB1752" s="630">
        <v>0</v>
      </c>
    </row>
    <row r="1753" spans="1:28" ht="15" hidden="1" x14ac:dyDescent="0.25">
      <c r="A1753" s="310" t="s">
        <v>46</v>
      </c>
      <c r="B1753" s="310" t="s">
        <v>282</v>
      </c>
      <c r="C1753" s="310" t="str">
        <f t="shared" si="130"/>
        <v>Manikganj Harirampur</v>
      </c>
      <c r="D1753" s="627">
        <v>18</v>
      </c>
      <c r="E1753" s="630">
        <v>3</v>
      </c>
      <c r="F1753" s="630">
        <v>0</v>
      </c>
      <c r="G1753" s="630">
        <v>0</v>
      </c>
      <c r="H1753" s="630">
        <v>0</v>
      </c>
      <c r="I1753" s="627">
        <v>16</v>
      </c>
      <c r="J1753" s="630">
        <v>2</v>
      </c>
      <c r="K1753" s="630">
        <v>0</v>
      </c>
      <c r="L1753" s="630">
        <v>0</v>
      </c>
      <c r="M1753" s="630">
        <v>0</v>
      </c>
      <c r="N1753" s="315"/>
      <c r="O1753" s="315"/>
      <c r="P1753" s="310" t="s">
        <v>46</v>
      </c>
      <c r="Q1753" s="310" t="s">
        <v>282</v>
      </c>
      <c r="R1753" s="310" t="str">
        <f t="shared" si="131"/>
        <v>Manikganj Harirampur</v>
      </c>
      <c r="S1753" s="627">
        <v>9</v>
      </c>
      <c r="T1753" s="630">
        <v>0</v>
      </c>
      <c r="U1753" s="630">
        <v>0</v>
      </c>
      <c r="V1753" s="630">
        <v>0</v>
      </c>
      <c r="W1753" s="630">
        <v>0</v>
      </c>
      <c r="X1753" s="627">
        <v>5</v>
      </c>
      <c r="Y1753" s="630">
        <v>0</v>
      </c>
      <c r="Z1753" s="630">
        <v>0</v>
      </c>
      <c r="AA1753" s="630">
        <v>0</v>
      </c>
      <c r="AB1753" s="630">
        <v>0</v>
      </c>
    </row>
    <row r="1754" spans="1:28" ht="15" hidden="1" x14ac:dyDescent="0.25">
      <c r="A1754" s="310" t="s">
        <v>46</v>
      </c>
      <c r="B1754" s="310" t="s">
        <v>985</v>
      </c>
      <c r="C1754" s="310" t="str">
        <f t="shared" si="130"/>
        <v>Manikganj Manikganj DOTs Corner</v>
      </c>
      <c r="D1754" s="627">
        <v>0</v>
      </c>
      <c r="E1754" s="630">
        <v>0</v>
      </c>
      <c r="F1754" s="630">
        <v>0</v>
      </c>
      <c r="G1754" s="630">
        <v>0</v>
      </c>
      <c r="H1754" s="630">
        <v>0</v>
      </c>
      <c r="I1754" s="627">
        <v>0</v>
      </c>
      <c r="J1754" s="630">
        <v>0</v>
      </c>
      <c r="K1754" s="630">
        <v>0</v>
      </c>
      <c r="L1754" s="630">
        <v>0</v>
      </c>
      <c r="M1754" s="630">
        <v>0</v>
      </c>
      <c r="N1754" s="315"/>
      <c r="O1754" s="315"/>
      <c r="P1754" s="310" t="s">
        <v>46</v>
      </c>
      <c r="Q1754" s="310" t="s">
        <v>985</v>
      </c>
      <c r="R1754" s="310" t="str">
        <f t="shared" si="131"/>
        <v>Manikganj Manikganj DOTs Corner</v>
      </c>
      <c r="S1754" s="627">
        <v>0</v>
      </c>
      <c r="T1754" s="630">
        <v>0</v>
      </c>
      <c r="U1754" s="630">
        <v>0</v>
      </c>
      <c r="V1754" s="630">
        <v>0</v>
      </c>
      <c r="W1754" s="630">
        <v>0</v>
      </c>
      <c r="X1754" s="627">
        <v>0</v>
      </c>
      <c r="Y1754" s="630">
        <v>0</v>
      </c>
      <c r="Z1754" s="630">
        <v>0</v>
      </c>
      <c r="AA1754" s="630">
        <v>0</v>
      </c>
      <c r="AB1754" s="630">
        <v>0</v>
      </c>
    </row>
    <row r="1755" spans="1:28" ht="15" hidden="1" x14ac:dyDescent="0.25">
      <c r="A1755" s="310" t="s">
        <v>46</v>
      </c>
      <c r="B1755" t="s">
        <v>590</v>
      </c>
      <c r="C1755" s="310" t="str">
        <f t="shared" si="130"/>
        <v>Manikganj Manikganj Sadar</v>
      </c>
      <c r="D1755" s="627">
        <v>30</v>
      </c>
      <c r="E1755" s="630">
        <v>1</v>
      </c>
      <c r="F1755" s="630">
        <v>0</v>
      </c>
      <c r="G1755" s="630">
        <v>0</v>
      </c>
      <c r="H1755" s="630">
        <v>0</v>
      </c>
      <c r="I1755" s="627">
        <v>15</v>
      </c>
      <c r="J1755" s="630">
        <v>2</v>
      </c>
      <c r="K1755" s="630">
        <v>0</v>
      </c>
      <c r="L1755" s="630">
        <v>0</v>
      </c>
      <c r="M1755" s="630">
        <v>0</v>
      </c>
      <c r="N1755" s="315"/>
      <c r="O1755" s="315"/>
      <c r="P1755" s="310" t="s">
        <v>46</v>
      </c>
      <c r="Q1755" t="s">
        <v>590</v>
      </c>
      <c r="R1755" s="310" t="str">
        <f t="shared" si="131"/>
        <v>Manikganj Manikganj Sadar</v>
      </c>
      <c r="S1755" s="627">
        <v>8</v>
      </c>
      <c r="T1755" s="630">
        <v>1</v>
      </c>
      <c r="U1755" s="630">
        <v>0</v>
      </c>
      <c r="V1755" s="630">
        <v>0</v>
      </c>
      <c r="W1755" s="630">
        <v>0</v>
      </c>
      <c r="X1755" s="627">
        <v>10</v>
      </c>
      <c r="Y1755" s="630">
        <v>1</v>
      </c>
      <c r="Z1755" s="630">
        <v>0</v>
      </c>
      <c r="AA1755" s="630">
        <v>0</v>
      </c>
      <c r="AB1755" s="630">
        <v>0</v>
      </c>
    </row>
    <row r="1756" spans="1:28" ht="15" hidden="1" x14ac:dyDescent="0.25">
      <c r="A1756" s="310" t="s">
        <v>46</v>
      </c>
      <c r="B1756" s="311" t="s">
        <v>88</v>
      </c>
      <c r="C1756" s="310" t="str">
        <f t="shared" si="130"/>
        <v>Manikganj Prison</v>
      </c>
      <c r="D1756" s="627">
        <v>1</v>
      </c>
      <c r="E1756" s="630">
        <v>0</v>
      </c>
      <c r="F1756" s="630">
        <v>0</v>
      </c>
      <c r="G1756" s="630">
        <v>0</v>
      </c>
      <c r="H1756" s="630">
        <v>0</v>
      </c>
      <c r="I1756" s="627">
        <v>0</v>
      </c>
      <c r="J1756" s="630">
        <v>0</v>
      </c>
      <c r="K1756" s="630">
        <v>0</v>
      </c>
      <c r="L1756" s="630">
        <v>0</v>
      </c>
      <c r="M1756" s="630">
        <v>0</v>
      </c>
      <c r="N1756" s="315"/>
      <c r="O1756" s="315"/>
      <c r="P1756" s="310" t="s">
        <v>46</v>
      </c>
      <c r="Q1756" s="311" t="s">
        <v>88</v>
      </c>
      <c r="R1756" s="310" t="str">
        <f t="shared" si="131"/>
        <v>Manikganj Prison</v>
      </c>
      <c r="S1756" s="627">
        <v>0</v>
      </c>
      <c r="T1756" s="630">
        <v>0</v>
      </c>
      <c r="U1756" s="630">
        <v>0</v>
      </c>
      <c r="V1756" s="630">
        <v>0</v>
      </c>
      <c r="W1756" s="630">
        <v>0</v>
      </c>
      <c r="X1756" s="627">
        <v>0</v>
      </c>
      <c r="Y1756" s="630">
        <v>0</v>
      </c>
      <c r="Z1756" s="630">
        <v>0</v>
      </c>
      <c r="AA1756" s="630">
        <v>0</v>
      </c>
      <c r="AB1756" s="630">
        <v>0</v>
      </c>
    </row>
    <row r="1757" spans="1:28" ht="15" hidden="1" x14ac:dyDescent="0.25">
      <c r="A1757" s="310" t="s">
        <v>46</v>
      </c>
      <c r="B1757" s="310" t="s">
        <v>283</v>
      </c>
      <c r="C1757" s="310" t="str">
        <f t="shared" si="130"/>
        <v>Manikganj Saturia</v>
      </c>
      <c r="D1757" s="627">
        <v>16</v>
      </c>
      <c r="E1757" s="630">
        <v>4</v>
      </c>
      <c r="F1757" s="630">
        <v>0</v>
      </c>
      <c r="G1757" s="630">
        <v>0</v>
      </c>
      <c r="H1757" s="630">
        <v>0</v>
      </c>
      <c r="I1757" s="627">
        <v>10</v>
      </c>
      <c r="J1757" s="630">
        <v>1</v>
      </c>
      <c r="K1757" s="630">
        <v>0</v>
      </c>
      <c r="L1757" s="630">
        <v>0</v>
      </c>
      <c r="M1757" s="630">
        <v>0</v>
      </c>
      <c r="N1757" s="315"/>
      <c r="O1757" s="315"/>
      <c r="P1757" s="310" t="s">
        <v>46</v>
      </c>
      <c r="Q1757" s="310" t="s">
        <v>283</v>
      </c>
      <c r="R1757" s="310" t="str">
        <f t="shared" si="131"/>
        <v>Manikganj Saturia</v>
      </c>
      <c r="S1757" s="627">
        <v>17</v>
      </c>
      <c r="T1757" s="630">
        <v>2</v>
      </c>
      <c r="U1757" s="630">
        <v>0</v>
      </c>
      <c r="V1757" s="630">
        <v>0</v>
      </c>
      <c r="W1757" s="630">
        <v>0</v>
      </c>
      <c r="X1757" s="627">
        <v>3</v>
      </c>
      <c r="Y1757" s="630">
        <v>0</v>
      </c>
      <c r="Z1757" s="630">
        <v>0</v>
      </c>
      <c r="AA1757" s="630">
        <v>0</v>
      </c>
      <c r="AB1757" s="630">
        <v>0</v>
      </c>
    </row>
    <row r="1758" spans="1:28" ht="15" hidden="1" x14ac:dyDescent="0.25">
      <c r="A1758" s="310" t="s">
        <v>46</v>
      </c>
      <c r="B1758" s="310" t="s">
        <v>284</v>
      </c>
      <c r="C1758" s="310" t="str">
        <f t="shared" si="130"/>
        <v>Manikganj Sibalaya</v>
      </c>
      <c r="D1758" s="627">
        <v>18</v>
      </c>
      <c r="E1758" s="630">
        <v>3</v>
      </c>
      <c r="F1758" s="630">
        <v>0</v>
      </c>
      <c r="G1758" s="630">
        <v>0</v>
      </c>
      <c r="H1758" s="630">
        <v>0</v>
      </c>
      <c r="I1758" s="627">
        <v>7</v>
      </c>
      <c r="J1758" s="630">
        <v>1</v>
      </c>
      <c r="K1758" s="630">
        <v>0</v>
      </c>
      <c r="L1758" s="630">
        <v>0</v>
      </c>
      <c r="M1758" s="630">
        <v>0</v>
      </c>
      <c r="N1758" s="315"/>
      <c r="O1758" s="315"/>
      <c r="P1758" s="310" t="s">
        <v>46</v>
      </c>
      <c r="Q1758" s="310" t="s">
        <v>284</v>
      </c>
      <c r="R1758" s="310" t="str">
        <f t="shared" si="131"/>
        <v>Manikganj Sibalaya</v>
      </c>
      <c r="S1758" s="627">
        <v>9</v>
      </c>
      <c r="T1758" s="630">
        <v>0</v>
      </c>
      <c r="U1758" s="630">
        <v>0</v>
      </c>
      <c r="V1758" s="630">
        <v>0</v>
      </c>
      <c r="W1758" s="630">
        <v>0</v>
      </c>
      <c r="X1758" s="627">
        <v>5</v>
      </c>
      <c r="Y1758" s="630">
        <v>4</v>
      </c>
      <c r="Z1758" s="630">
        <v>0</v>
      </c>
      <c r="AA1758" s="630">
        <v>0</v>
      </c>
      <c r="AB1758" s="630">
        <v>0</v>
      </c>
    </row>
    <row r="1759" spans="1:28" ht="15" hidden="1" x14ac:dyDescent="0.25">
      <c r="A1759" s="310" t="s">
        <v>46</v>
      </c>
      <c r="B1759" s="310" t="s">
        <v>285</v>
      </c>
      <c r="C1759" s="310" t="str">
        <f t="shared" si="130"/>
        <v>Manikganj Singair</v>
      </c>
      <c r="D1759" s="627">
        <v>22</v>
      </c>
      <c r="E1759" s="630">
        <v>2</v>
      </c>
      <c r="F1759" s="630">
        <v>0</v>
      </c>
      <c r="G1759" s="630">
        <v>0</v>
      </c>
      <c r="H1759" s="630">
        <v>0</v>
      </c>
      <c r="I1759" s="627">
        <v>11</v>
      </c>
      <c r="J1759" s="630">
        <v>1</v>
      </c>
      <c r="K1759" s="630">
        <v>0</v>
      </c>
      <c r="L1759" s="630">
        <v>0</v>
      </c>
      <c r="M1759" s="630">
        <v>0</v>
      </c>
      <c r="N1759" s="315"/>
      <c r="O1759" s="315"/>
      <c r="P1759" s="310" t="s">
        <v>46</v>
      </c>
      <c r="Q1759" s="310" t="s">
        <v>285</v>
      </c>
      <c r="R1759" s="310" t="str">
        <f t="shared" si="131"/>
        <v>Manikganj Singair</v>
      </c>
      <c r="S1759" s="627">
        <v>15</v>
      </c>
      <c r="T1759" s="630">
        <v>1</v>
      </c>
      <c r="U1759" s="630">
        <v>0</v>
      </c>
      <c r="V1759" s="630">
        <v>0</v>
      </c>
      <c r="W1759" s="630">
        <v>0</v>
      </c>
      <c r="X1759" s="627">
        <v>5</v>
      </c>
      <c r="Y1759" s="630">
        <v>2</v>
      </c>
      <c r="Z1759" s="630">
        <v>0</v>
      </c>
      <c r="AA1759" s="630">
        <v>0</v>
      </c>
      <c r="AB1759" s="630">
        <v>0</v>
      </c>
    </row>
    <row r="1760" spans="1:28" ht="15" hidden="1" x14ac:dyDescent="0.25">
      <c r="A1760" s="310" t="s">
        <v>47</v>
      </c>
      <c r="B1760" s="310" t="s">
        <v>286</v>
      </c>
      <c r="C1760" s="310" t="str">
        <f t="shared" si="130"/>
        <v>Munshiganj DOTS corner: Sadar Hospital</v>
      </c>
      <c r="D1760" s="627">
        <v>0</v>
      </c>
      <c r="E1760" s="650">
        <v>0</v>
      </c>
      <c r="F1760" s="650">
        <v>0</v>
      </c>
      <c r="G1760" s="650">
        <v>0</v>
      </c>
      <c r="H1760" s="650">
        <v>0</v>
      </c>
      <c r="I1760" s="627">
        <v>0</v>
      </c>
      <c r="J1760" s="650">
        <v>0</v>
      </c>
      <c r="K1760" s="650">
        <v>0</v>
      </c>
      <c r="L1760" s="650">
        <v>0</v>
      </c>
      <c r="M1760" s="650">
        <v>0</v>
      </c>
      <c r="N1760" s="324"/>
      <c r="O1760" s="324"/>
      <c r="P1760" s="310" t="s">
        <v>47</v>
      </c>
      <c r="Q1760" s="310" t="s">
        <v>286</v>
      </c>
      <c r="R1760" s="310" t="str">
        <f t="shared" si="131"/>
        <v>Munshiganj DOTS corner: Sadar Hospital</v>
      </c>
      <c r="S1760" s="627">
        <v>0</v>
      </c>
      <c r="T1760" s="650">
        <v>0</v>
      </c>
      <c r="U1760" s="650">
        <v>0</v>
      </c>
      <c r="V1760" s="650">
        <v>0</v>
      </c>
      <c r="W1760" s="650">
        <v>0</v>
      </c>
      <c r="X1760" s="627">
        <v>0</v>
      </c>
      <c r="Y1760" s="650">
        <v>0</v>
      </c>
      <c r="Z1760" s="650">
        <v>0</v>
      </c>
      <c r="AA1760" s="650">
        <v>0</v>
      </c>
      <c r="AB1760" s="650">
        <v>0</v>
      </c>
    </row>
    <row r="1761" spans="1:28" ht="15" hidden="1" x14ac:dyDescent="0.25">
      <c r="A1761" s="310" t="s">
        <v>47</v>
      </c>
      <c r="B1761" s="310" t="s">
        <v>287</v>
      </c>
      <c r="C1761" s="310" t="str">
        <f t="shared" si="130"/>
        <v>Munshiganj Gazaria</v>
      </c>
      <c r="D1761" s="627">
        <v>16</v>
      </c>
      <c r="E1761" s="650">
        <v>1</v>
      </c>
      <c r="F1761" s="650">
        <v>2</v>
      </c>
      <c r="G1761" s="650">
        <v>0</v>
      </c>
      <c r="H1761" s="650">
        <v>0</v>
      </c>
      <c r="I1761" s="627">
        <v>6</v>
      </c>
      <c r="J1761" s="650">
        <v>2</v>
      </c>
      <c r="K1761" s="650">
        <v>0</v>
      </c>
      <c r="L1761" s="650">
        <v>0</v>
      </c>
      <c r="M1761" s="650">
        <v>0</v>
      </c>
      <c r="N1761" s="324"/>
      <c r="O1761" s="324"/>
      <c r="P1761" s="310" t="s">
        <v>47</v>
      </c>
      <c r="Q1761" s="310" t="s">
        <v>287</v>
      </c>
      <c r="R1761" s="310" t="str">
        <f t="shared" si="131"/>
        <v>Munshiganj Gazaria</v>
      </c>
      <c r="S1761" s="627">
        <v>16</v>
      </c>
      <c r="T1761" s="650">
        <v>0</v>
      </c>
      <c r="U1761" s="650">
        <v>0</v>
      </c>
      <c r="V1761" s="650">
        <v>0</v>
      </c>
      <c r="W1761" s="650">
        <v>0</v>
      </c>
      <c r="X1761" s="627">
        <v>5</v>
      </c>
      <c r="Y1761" s="650">
        <v>2</v>
      </c>
      <c r="Z1761" s="650">
        <v>0</v>
      </c>
      <c r="AA1761" s="650">
        <v>0</v>
      </c>
      <c r="AB1761" s="650">
        <v>0</v>
      </c>
    </row>
    <row r="1762" spans="1:28" ht="15" hidden="1" x14ac:dyDescent="0.25">
      <c r="A1762" s="310" t="s">
        <v>47</v>
      </c>
      <c r="B1762" s="310" t="s">
        <v>288</v>
      </c>
      <c r="C1762" s="310" t="str">
        <f t="shared" si="130"/>
        <v>Munshiganj Lauhajang</v>
      </c>
      <c r="D1762" s="627">
        <v>31</v>
      </c>
      <c r="E1762" s="650">
        <v>4</v>
      </c>
      <c r="F1762" s="650">
        <v>0</v>
      </c>
      <c r="G1762" s="650">
        <v>0</v>
      </c>
      <c r="H1762" s="650">
        <v>0</v>
      </c>
      <c r="I1762" s="627">
        <v>3</v>
      </c>
      <c r="J1762" s="650">
        <v>0</v>
      </c>
      <c r="K1762" s="650">
        <v>0</v>
      </c>
      <c r="L1762" s="650">
        <v>0</v>
      </c>
      <c r="M1762" s="650">
        <v>0</v>
      </c>
      <c r="N1762" s="324"/>
      <c r="O1762" s="324"/>
      <c r="P1762" s="310" t="s">
        <v>47</v>
      </c>
      <c r="Q1762" s="310" t="s">
        <v>288</v>
      </c>
      <c r="R1762" s="310" t="str">
        <f t="shared" si="131"/>
        <v>Munshiganj Lauhajang</v>
      </c>
      <c r="S1762" s="627">
        <v>22</v>
      </c>
      <c r="T1762" s="650">
        <v>2</v>
      </c>
      <c r="U1762" s="650">
        <v>0</v>
      </c>
      <c r="V1762" s="650">
        <v>0</v>
      </c>
      <c r="W1762" s="650">
        <v>0</v>
      </c>
      <c r="X1762" s="627">
        <v>1</v>
      </c>
      <c r="Y1762" s="650">
        <v>0</v>
      </c>
      <c r="Z1762" s="650">
        <v>0</v>
      </c>
      <c r="AA1762" s="650">
        <v>0</v>
      </c>
      <c r="AB1762" s="650">
        <v>0</v>
      </c>
    </row>
    <row r="1763" spans="1:28" ht="15" hidden="1" x14ac:dyDescent="0.25">
      <c r="A1763" s="310" t="s">
        <v>47</v>
      </c>
      <c r="B1763" t="s">
        <v>591</v>
      </c>
      <c r="C1763" s="310" t="str">
        <f t="shared" si="130"/>
        <v>Munshiganj Munshiganj Sadar</v>
      </c>
      <c r="D1763" s="627">
        <v>29</v>
      </c>
      <c r="E1763" s="650">
        <v>2</v>
      </c>
      <c r="F1763" s="650">
        <v>0</v>
      </c>
      <c r="G1763" s="650">
        <v>0</v>
      </c>
      <c r="H1763" s="650">
        <v>0</v>
      </c>
      <c r="I1763" s="627">
        <v>5</v>
      </c>
      <c r="J1763" s="650">
        <v>2</v>
      </c>
      <c r="K1763" s="650">
        <v>0</v>
      </c>
      <c r="L1763" s="650">
        <v>0</v>
      </c>
      <c r="M1763" s="650">
        <v>0</v>
      </c>
      <c r="N1763" s="324"/>
      <c r="O1763" s="324"/>
      <c r="P1763" s="310" t="s">
        <v>47</v>
      </c>
      <c r="Q1763" t="s">
        <v>591</v>
      </c>
      <c r="R1763" s="310" t="str">
        <f t="shared" si="131"/>
        <v>Munshiganj Munshiganj Sadar</v>
      </c>
      <c r="S1763" s="627">
        <v>11</v>
      </c>
      <c r="T1763" s="650">
        <v>1</v>
      </c>
      <c r="U1763" s="650">
        <v>0</v>
      </c>
      <c r="V1763" s="650">
        <v>0</v>
      </c>
      <c r="W1763" s="650">
        <v>0</v>
      </c>
      <c r="X1763" s="627">
        <v>5</v>
      </c>
      <c r="Y1763" s="650">
        <v>1</v>
      </c>
      <c r="Z1763" s="650">
        <v>0</v>
      </c>
      <c r="AA1763" s="650">
        <v>0</v>
      </c>
      <c r="AB1763" s="650">
        <v>0</v>
      </c>
    </row>
    <row r="1764" spans="1:28" ht="15" hidden="1" x14ac:dyDescent="0.25">
      <c r="A1764" s="310" t="s">
        <v>47</v>
      </c>
      <c r="B1764" s="311" t="s">
        <v>88</v>
      </c>
      <c r="C1764" s="310" t="str">
        <f t="shared" si="130"/>
        <v>Munshiganj Prison</v>
      </c>
      <c r="D1764" s="627">
        <v>0</v>
      </c>
      <c r="E1764" s="650">
        <v>0</v>
      </c>
      <c r="F1764" s="650">
        <v>0</v>
      </c>
      <c r="G1764" s="650">
        <v>0</v>
      </c>
      <c r="H1764" s="650">
        <v>0</v>
      </c>
      <c r="I1764" s="627">
        <v>0</v>
      </c>
      <c r="J1764" s="650">
        <v>0</v>
      </c>
      <c r="K1764" s="650">
        <v>0</v>
      </c>
      <c r="L1764" s="650">
        <v>0</v>
      </c>
      <c r="M1764" s="650">
        <v>0</v>
      </c>
      <c r="N1764" s="324"/>
      <c r="O1764" s="324"/>
      <c r="P1764" s="310" t="s">
        <v>47</v>
      </c>
      <c r="Q1764" s="311" t="s">
        <v>88</v>
      </c>
      <c r="R1764" s="310" t="str">
        <f t="shared" si="131"/>
        <v>Munshiganj Prison</v>
      </c>
      <c r="S1764" s="627">
        <v>0</v>
      </c>
      <c r="T1764" s="650">
        <v>0</v>
      </c>
      <c r="U1764" s="650">
        <v>0</v>
      </c>
      <c r="V1764" s="650">
        <v>0</v>
      </c>
      <c r="W1764" s="650">
        <v>0</v>
      </c>
      <c r="X1764" s="627">
        <v>0</v>
      </c>
      <c r="Y1764" s="650">
        <v>0</v>
      </c>
      <c r="Z1764" s="650">
        <v>0</v>
      </c>
      <c r="AA1764" s="650">
        <v>0</v>
      </c>
      <c r="AB1764" s="650">
        <v>0</v>
      </c>
    </row>
    <row r="1765" spans="1:28" ht="15" hidden="1" x14ac:dyDescent="0.25">
      <c r="A1765" s="310" t="s">
        <v>47</v>
      </c>
      <c r="B1765" s="310" t="s">
        <v>289</v>
      </c>
      <c r="C1765" s="310" t="str">
        <f t="shared" si="130"/>
        <v>Munshiganj Serajdikhan</v>
      </c>
      <c r="D1765" s="627">
        <v>21</v>
      </c>
      <c r="E1765" s="650">
        <v>2</v>
      </c>
      <c r="F1765" s="650">
        <v>0</v>
      </c>
      <c r="G1765" s="650">
        <v>0</v>
      </c>
      <c r="H1765" s="650">
        <v>0</v>
      </c>
      <c r="I1765" s="627">
        <v>16</v>
      </c>
      <c r="J1765" s="650">
        <v>5</v>
      </c>
      <c r="K1765" s="650">
        <v>0</v>
      </c>
      <c r="L1765" s="650">
        <v>0</v>
      </c>
      <c r="M1765" s="650">
        <v>0</v>
      </c>
      <c r="N1765" s="324"/>
      <c r="O1765" s="324"/>
      <c r="P1765" s="310" t="s">
        <v>47</v>
      </c>
      <c r="Q1765" s="310" t="s">
        <v>289</v>
      </c>
      <c r="R1765" s="310" t="str">
        <f t="shared" si="131"/>
        <v>Munshiganj Serajdikhan</v>
      </c>
      <c r="S1765" s="627">
        <v>12</v>
      </c>
      <c r="T1765" s="650">
        <v>0</v>
      </c>
      <c r="U1765" s="650">
        <v>0</v>
      </c>
      <c r="V1765" s="650">
        <v>0</v>
      </c>
      <c r="W1765" s="650">
        <v>0</v>
      </c>
      <c r="X1765" s="627">
        <v>14</v>
      </c>
      <c r="Y1765" s="650">
        <v>1</v>
      </c>
      <c r="Z1765" s="650">
        <v>0</v>
      </c>
      <c r="AA1765" s="650">
        <v>0</v>
      </c>
      <c r="AB1765" s="650">
        <v>0</v>
      </c>
    </row>
    <row r="1766" spans="1:28" ht="15" hidden="1" x14ac:dyDescent="0.25">
      <c r="A1766" s="310" t="s">
        <v>47</v>
      </c>
      <c r="B1766" s="310" t="s">
        <v>290</v>
      </c>
      <c r="C1766" s="310" t="str">
        <f t="shared" ref="C1766:C1798" si="132">A1766&amp;" "&amp;B1766</f>
        <v>Munshiganj Sreenagar</v>
      </c>
      <c r="D1766" s="627">
        <v>23</v>
      </c>
      <c r="E1766" s="650">
        <v>1</v>
      </c>
      <c r="F1766" s="650">
        <v>0</v>
      </c>
      <c r="G1766" s="650">
        <v>0</v>
      </c>
      <c r="H1766" s="650">
        <v>0</v>
      </c>
      <c r="I1766" s="627">
        <v>3</v>
      </c>
      <c r="J1766" s="650">
        <v>2</v>
      </c>
      <c r="K1766" s="650">
        <v>0</v>
      </c>
      <c r="L1766" s="650">
        <v>0</v>
      </c>
      <c r="M1766" s="650">
        <v>0</v>
      </c>
      <c r="N1766" s="324"/>
      <c r="O1766" s="324"/>
      <c r="P1766" s="310" t="s">
        <v>47</v>
      </c>
      <c r="Q1766" s="310" t="s">
        <v>290</v>
      </c>
      <c r="R1766" s="310" t="str">
        <f t="shared" ref="R1766:R1798" si="133">P1766&amp;" "&amp;Q1766</f>
        <v>Munshiganj Sreenagar</v>
      </c>
      <c r="S1766" s="627">
        <v>11</v>
      </c>
      <c r="T1766" s="650">
        <v>1</v>
      </c>
      <c r="U1766" s="650">
        <v>0</v>
      </c>
      <c r="V1766" s="650">
        <v>0</v>
      </c>
      <c r="W1766" s="650">
        <v>0</v>
      </c>
      <c r="X1766" s="627">
        <v>2</v>
      </c>
      <c r="Y1766" s="650">
        <v>1</v>
      </c>
      <c r="Z1766" s="650">
        <v>0</v>
      </c>
      <c r="AA1766" s="650">
        <v>0</v>
      </c>
      <c r="AB1766" s="650">
        <v>0</v>
      </c>
    </row>
    <row r="1767" spans="1:28" ht="15" hidden="1" x14ac:dyDescent="0.25">
      <c r="A1767" s="310" t="s">
        <v>47</v>
      </c>
      <c r="B1767" s="310" t="s">
        <v>291</v>
      </c>
      <c r="C1767" s="310" t="str">
        <f t="shared" si="132"/>
        <v>Munshiganj Tongibari</v>
      </c>
      <c r="D1767" s="627">
        <v>26</v>
      </c>
      <c r="E1767" s="650">
        <v>0</v>
      </c>
      <c r="F1767" s="650">
        <v>0</v>
      </c>
      <c r="G1767" s="650">
        <v>0</v>
      </c>
      <c r="H1767" s="650">
        <v>0</v>
      </c>
      <c r="I1767" s="627">
        <v>7</v>
      </c>
      <c r="J1767" s="650">
        <v>0</v>
      </c>
      <c r="K1767" s="650">
        <v>0</v>
      </c>
      <c r="L1767" s="650">
        <v>0</v>
      </c>
      <c r="M1767" s="650">
        <v>0</v>
      </c>
      <c r="N1767" s="324"/>
      <c r="O1767" s="324"/>
      <c r="P1767" s="310" t="s">
        <v>47</v>
      </c>
      <c r="Q1767" s="310" t="s">
        <v>291</v>
      </c>
      <c r="R1767" s="310" t="str">
        <f t="shared" si="133"/>
        <v>Munshiganj Tongibari</v>
      </c>
      <c r="S1767" s="627">
        <v>8</v>
      </c>
      <c r="T1767" s="650">
        <v>0</v>
      </c>
      <c r="U1767" s="650">
        <v>0</v>
      </c>
      <c r="V1767" s="650">
        <v>0</v>
      </c>
      <c r="W1767" s="650">
        <v>0</v>
      </c>
      <c r="X1767" s="627">
        <v>4</v>
      </c>
      <c r="Y1767" s="650">
        <v>0</v>
      </c>
      <c r="Z1767" s="650">
        <v>0</v>
      </c>
      <c r="AA1767" s="650">
        <v>0</v>
      </c>
      <c r="AB1767" s="650">
        <v>0</v>
      </c>
    </row>
    <row r="1768" spans="1:28" ht="15" hidden="1" x14ac:dyDescent="0.25">
      <c r="A1768" s="310" t="s">
        <v>49</v>
      </c>
      <c r="B1768" s="310" t="s">
        <v>304</v>
      </c>
      <c r="C1768" s="310" t="str">
        <f t="shared" si="132"/>
        <v>Narayanganj Araihazar</v>
      </c>
      <c r="D1768" s="627">
        <v>58</v>
      </c>
      <c r="E1768" s="634">
        <v>2</v>
      </c>
      <c r="F1768" s="634">
        <v>0</v>
      </c>
      <c r="G1768" s="634">
        <v>0</v>
      </c>
      <c r="H1768" s="634">
        <v>0</v>
      </c>
      <c r="I1768" s="627">
        <v>16</v>
      </c>
      <c r="J1768" s="634">
        <v>0</v>
      </c>
      <c r="K1768" s="634">
        <v>0</v>
      </c>
      <c r="L1768" s="634">
        <v>0</v>
      </c>
      <c r="M1768" s="634">
        <v>0</v>
      </c>
      <c r="N1768" s="322"/>
      <c r="O1768" s="322"/>
      <c r="P1768" s="310" t="s">
        <v>49</v>
      </c>
      <c r="Q1768" s="310" t="s">
        <v>304</v>
      </c>
      <c r="R1768" s="310" t="str">
        <f t="shared" si="133"/>
        <v>Narayanganj Araihazar</v>
      </c>
      <c r="S1768" s="627">
        <v>31</v>
      </c>
      <c r="T1768" s="634">
        <v>1</v>
      </c>
      <c r="U1768" s="634">
        <v>0</v>
      </c>
      <c r="V1768" s="634">
        <v>0</v>
      </c>
      <c r="W1768" s="634">
        <v>0</v>
      </c>
      <c r="X1768" s="627">
        <v>15</v>
      </c>
      <c r="Y1768" s="634">
        <v>0</v>
      </c>
      <c r="Z1768" s="634">
        <v>0</v>
      </c>
      <c r="AA1768" s="634">
        <v>0</v>
      </c>
      <c r="AB1768" s="634">
        <v>0</v>
      </c>
    </row>
    <row r="1769" spans="1:28" ht="15" hidden="1" x14ac:dyDescent="0.25">
      <c r="A1769" s="310" t="s">
        <v>49</v>
      </c>
      <c r="B1769" s="310" t="s">
        <v>305</v>
      </c>
      <c r="C1769" s="310" t="str">
        <f t="shared" si="132"/>
        <v>Narayanganj Bandar</v>
      </c>
      <c r="D1769" s="627">
        <v>31</v>
      </c>
      <c r="E1769" s="634">
        <v>2</v>
      </c>
      <c r="F1769" s="634">
        <v>0</v>
      </c>
      <c r="G1769" s="634">
        <v>0</v>
      </c>
      <c r="H1769" s="634">
        <v>0</v>
      </c>
      <c r="I1769" s="627">
        <v>4</v>
      </c>
      <c r="J1769" s="634">
        <v>2</v>
      </c>
      <c r="K1769" s="634">
        <v>0</v>
      </c>
      <c r="L1769" s="634">
        <v>0</v>
      </c>
      <c r="M1769" s="634">
        <v>0</v>
      </c>
      <c r="N1769" s="322"/>
      <c r="O1769" s="322"/>
      <c r="P1769" s="310" t="s">
        <v>49</v>
      </c>
      <c r="Q1769" s="310" t="s">
        <v>305</v>
      </c>
      <c r="R1769" s="310" t="str">
        <f t="shared" si="133"/>
        <v>Narayanganj Bandar</v>
      </c>
      <c r="S1769" s="627">
        <v>30</v>
      </c>
      <c r="T1769" s="634">
        <v>0</v>
      </c>
      <c r="U1769" s="634">
        <v>0</v>
      </c>
      <c r="V1769" s="634">
        <v>0</v>
      </c>
      <c r="W1769" s="634">
        <v>0</v>
      </c>
      <c r="X1769" s="627">
        <v>6</v>
      </c>
      <c r="Y1769" s="634">
        <v>0</v>
      </c>
      <c r="Z1769" s="634">
        <v>0</v>
      </c>
      <c r="AA1769" s="634">
        <v>0</v>
      </c>
      <c r="AB1769" s="634">
        <v>0</v>
      </c>
    </row>
    <row r="1770" spans="1:28" ht="15" hidden="1" x14ac:dyDescent="0.25">
      <c r="A1770" s="310" t="s">
        <v>49</v>
      </c>
      <c r="B1770" s="310" t="s">
        <v>306</v>
      </c>
      <c r="C1770" s="310" t="str">
        <f>A1770&amp;" "&amp;B1770</f>
        <v>Narayanganj Narayanganj BGMEA</v>
      </c>
      <c r="D1770" s="627">
        <v>6</v>
      </c>
      <c r="E1770" s="635">
        <v>0</v>
      </c>
      <c r="F1770" s="635">
        <v>0</v>
      </c>
      <c r="G1770" s="635">
        <v>0</v>
      </c>
      <c r="H1770" s="635">
        <v>0</v>
      </c>
      <c r="I1770" s="627">
        <v>5</v>
      </c>
      <c r="J1770" s="635">
        <v>0</v>
      </c>
      <c r="K1770" s="635">
        <v>0</v>
      </c>
      <c r="L1770" s="635">
        <v>0</v>
      </c>
      <c r="M1770" s="635">
        <v>0</v>
      </c>
      <c r="N1770" s="323"/>
      <c r="O1770" s="323"/>
      <c r="P1770" s="310" t="s">
        <v>49</v>
      </c>
      <c r="Q1770" s="310" t="s">
        <v>306</v>
      </c>
      <c r="R1770" s="310" t="str">
        <f>P1770&amp;" "&amp;Q1770</f>
        <v>Narayanganj Narayanganj BGMEA</v>
      </c>
      <c r="S1770" s="627">
        <v>4</v>
      </c>
      <c r="T1770" s="635">
        <v>0</v>
      </c>
      <c r="U1770" s="635">
        <v>0</v>
      </c>
      <c r="V1770" s="635">
        <v>0</v>
      </c>
      <c r="W1770" s="635">
        <v>0</v>
      </c>
      <c r="X1770" s="627">
        <v>0</v>
      </c>
      <c r="Y1770" s="635">
        <v>1</v>
      </c>
      <c r="Z1770" s="635">
        <v>0</v>
      </c>
      <c r="AA1770" s="635">
        <v>0</v>
      </c>
      <c r="AB1770" s="635">
        <v>0</v>
      </c>
    </row>
    <row r="1771" spans="1:28" ht="15" hidden="1" x14ac:dyDescent="0.25">
      <c r="A1771" s="310" t="s">
        <v>49</v>
      </c>
      <c r="B1771" s="310" t="s">
        <v>1045</v>
      </c>
      <c r="C1771" s="310" t="str">
        <f t="shared" si="132"/>
        <v>Narayanganj Narayanganj BKMEA</v>
      </c>
      <c r="D1771" s="627">
        <v>20</v>
      </c>
      <c r="E1771" s="634">
        <v>4</v>
      </c>
      <c r="F1771" s="634">
        <v>0</v>
      </c>
      <c r="G1771" s="634">
        <v>0</v>
      </c>
      <c r="H1771" s="634">
        <v>0</v>
      </c>
      <c r="I1771" s="627">
        <v>22</v>
      </c>
      <c r="J1771" s="634">
        <v>11</v>
      </c>
      <c r="K1771" s="634">
        <v>0</v>
      </c>
      <c r="L1771" s="634">
        <v>0</v>
      </c>
      <c r="M1771" s="634">
        <v>0</v>
      </c>
      <c r="N1771" s="323"/>
      <c r="O1771" s="323"/>
      <c r="P1771" s="310" t="s">
        <v>49</v>
      </c>
      <c r="Q1771" s="310" t="s">
        <v>1045</v>
      </c>
      <c r="R1771" s="310" t="str">
        <f t="shared" si="133"/>
        <v>Narayanganj Narayanganj BKMEA</v>
      </c>
      <c r="S1771" s="627">
        <v>5</v>
      </c>
      <c r="T1771" s="634">
        <v>0</v>
      </c>
      <c r="U1771" s="634">
        <v>0</v>
      </c>
      <c r="V1771" s="634">
        <v>0</v>
      </c>
      <c r="W1771" s="634">
        <v>0</v>
      </c>
      <c r="X1771" s="627">
        <v>12</v>
      </c>
      <c r="Y1771" s="634">
        <v>2</v>
      </c>
      <c r="Z1771" s="634">
        <v>0</v>
      </c>
      <c r="AA1771" s="634">
        <v>0</v>
      </c>
      <c r="AB1771" s="634">
        <v>0</v>
      </c>
    </row>
    <row r="1772" spans="1:28" ht="15" hidden="1" x14ac:dyDescent="0.25">
      <c r="A1772" s="310" t="s">
        <v>49</v>
      </c>
      <c r="B1772" s="325" t="s">
        <v>986</v>
      </c>
      <c r="C1772" s="310" t="str">
        <f t="shared" si="132"/>
        <v>Narayanganj Narayanganj DOTs Corner</v>
      </c>
      <c r="D1772" s="627">
        <v>0</v>
      </c>
      <c r="E1772" s="634">
        <v>0</v>
      </c>
      <c r="F1772" s="634">
        <v>0</v>
      </c>
      <c r="G1772" s="634">
        <v>0</v>
      </c>
      <c r="H1772" s="634">
        <v>0</v>
      </c>
      <c r="I1772" s="627">
        <v>0</v>
      </c>
      <c r="J1772" s="634">
        <v>0</v>
      </c>
      <c r="K1772" s="634">
        <v>0</v>
      </c>
      <c r="L1772" s="634">
        <v>0</v>
      </c>
      <c r="M1772" s="634">
        <v>0</v>
      </c>
      <c r="N1772" s="322"/>
      <c r="O1772" s="322"/>
      <c r="P1772" s="310" t="s">
        <v>49</v>
      </c>
      <c r="Q1772" s="325" t="s">
        <v>986</v>
      </c>
      <c r="R1772" s="310" t="str">
        <f t="shared" si="133"/>
        <v>Narayanganj Narayanganj DOTs Corner</v>
      </c>
      <c r="S1772" s="627">
        <v>0</v>
      </c>
      <c r="T1772" s="634">
        <v>0</v>
      </c>
      <c r="U1772" s="634">
        <v>0</v>
      </c>
      <c r="V1772" s="634">
        <v>0</v>
      </c>
      <c r="W1772" s="634">
        <v>0</v>
      </c>
      <c r="X1772" s="627">
        <v>0</v>
      </c>
      <c r="Y1772" s="634">
        <v>0</v>
      </c>
      <c r="Z1772" s="634">
        <v>0</v>
      </c>
      <c r="AA1772" s="634">
        <v>0</v>
      </c>
      <c r="AB1772" s="634">
        <v>0</v>
      </c>
    </row>
    <row r="1773" spans="1:28" ht="15" hidden="1" x14ac:dyDescent="0.25">
      <c r="A1773" s="310" t="s">
        <v>49</v>
      </c>
      <c r="B1773" t="s">
        <v>595</v>
      </c>
      <c r="C1773" s="310" t="str">
        <f t="shared" si="132"/>
        <v>Narayanganj Narayanganj Sadar</v>
      </c>
      <c r="D1773" s="627">
        <v>158</v>
      </c>
      <c r="E1773" s="634">
        <v>7</v>
      </c>
      <c r="F1773" s="634">
        <v>0</v>
      </c>
      <c r="G1773" s="634">
        <v>0</v>
      </c>
      <c r="H1773" s="634">
        <v>0</v>
      </c>
      <c r="I1773" s="627">
        <v>70</v>
      </c>
      <c r="J1773" s="634">
        <v>3</v>
      </c>
      <c r="K1773" s="634">
        <v>0</v>
      </c>
      <c r="L1773" s="634">
        <v>0</v>
      </c>
      <c r="M1773" s="634">
        <v>0</v>
      </c>
      <c r="N1773" s="322"/>
      <c r="O1773" s="322"/>
      <c r="P1773" s="310" t="s">
        <v>49</v>
      </c>
      <c r="Q1773" t="s">
        <v>595</v>
      </c>
      <c r="R1773" s="310" t="str">
        <f t="shared" si="133"/>
        <v>Narayanganj Narayanganj Sadar</v>
      </c>
      <c r="S1773" s="627">
        <v>78</v>
      </c>
      <c r="T1773" s="634">
        <v>2</v>
      </c>
      <c r="U1773" s="634">
        <v>0</v>
      </c>
      <c r="V1773" s="634">
        <v>0</v>
      </c>
      <c r="W1773" s="634">
        <v>0</v>
      </c>
      <c r="X1773" s="627">
        <v>46</v>
      </c>
      <c r="Y1773" s="634">
        <v>3</v>
      </c>
      <c r="Z1773" s="634">
        <v>0</v>
      </c>
      <c r="AA1773" s="634">
        <v>0</v>
      </c>
      <c r="AB1773" s="634">
        <v>0</v>
      </c>
    </row>
    <row r="1774" spans="1:28" ht="15" hidden="1" x14ac:dyDescent="0.25">
      <c r="A1774" s="310" t="s">
        <v>49</v>
      </c>
      <c r="B1774" s="311" t="s">
        <v>88</v>
      </c>
      <c r="C1774" s="310" t="str">
        <f t="shared" si="132"/>
        <v>Narayanganj Prison</v>
      </c>
      <c r="D1774" s="627">
        <v>0</v>
      </c>
      <c r="E1774" s="634">
        <v>0</v>
      </c>
      <c r="F1774" s="634">
        <v>0</v>
      </c>
      <c r="G1774" s="634">
        <v>0</v>
      </c>
      <c r="H1774" s="634">
        <v>0</v>
      </c>
      <c r="I1774" s="627">
        <v>0</v>
      </c>
      <c r="J1774" s="634">
        <v>0</v>
      </c>
      <c r="K1774" s="634">
        <v>0</v>
      </c>
      <c r="L1774" s="634">
        <v>0</v>
      </c>
      <c r="M1774" s="634">
        <v>0</v>
      </c>
      <c r="N1774" s="322"/>
      <c r="O1774" s="322"/>
      <c r="P1774" s="310" t="s">
        <v>49</v>
      </c>
      <c r="Q1774" s="311" t="s">
        <v>88</v>
      </c>
      <c r="R1774" s="310" t="str">
        <f t="shared" si="133"/>
        <v>Narayanganj Prison</v>
      </c>
      <c r="S1774" s="627">
        <v>0</v>
      </c>
      <c r="T1774" s="634">
        <v>0</v>
      </c>
      <c r="U1774" s="634">
        <v>0</v>
      </c>
      <c r="V1774" s="634">
        <v>0</v>
      </c>
      <c r="W1774" s="634">
        <v>0</v>
      </c>
      <c r="X1774" s="627">
        <v>0</v>
      </c>
      <c r="Y1774" s="634">
        <v>0</v>
      </c>
      <c r="Z1774" s="634">
        <v>0</v>
      </c>
      <c r="AA1774" s="634">
        <v>0</v>
      </c>
      <c r="AB1774" s="634">
        <v>0</v>
      </c>
    </row>
    <row r="1775" spans="1:28" ht="15" hidden="1" x14ac:dyDescent="0.25">
      <c r="A1775" s="310" t="s">
        <v>49</v>
      </c>
      <c r="B1775" s="310" t="s">
        <v>307</v>
      </c>
      <c r="C1775" s="310" t="str">
        <f t="shared" si="132"/>
        <v>Narayanganj Rupganj</v>
      </c>
      <c r="D1775" s="627">
        <v>61</v>
      </c>
      <c r="E1775" s="634">
        <v>6</v>
      </c>
      <c r="F1775" s="634">
        <v>0</v>
      </c>
      <c r="G1775" s="634">
        <v>0</v>
      </c>
      <c r="H1775" s="634">
        <v>0</v>
      </c>
      <c r="I1775" s="627">
        <v>15</v>
      </c>
      <c r="J1775" s="634">
        <v>1</v>
      </c>
      <c r="K1775" s="634">
        <v>0</v>
      </c>
      <c r="L1775" s="634">
        <v>0</v>
      </c>
      <c r="M1775" s="634">
        <v>0</v>
      </c>
      <c r="N1775" s="322"/>
      <c r="O1775" s="322"/>
      <c r="P1775" s="310" t="s">
        <v>49</v>
      </c>
      <c r="Q1775" s="310" t="s">
        <v>307</v>
      </c>
      <c r="R1775" s="310" t="str">
        <f t="shared" si="133"/>
        <v>Narayanganj Rupganj</v>
      </c>
      <c r="S1775" s="627">
        <v>54</v>
      </c>
      <c r="T1775" s="634">
        <v>3</v>
      </c>
      <c r="U1775" s="634">
        <v>0</v>
      </c>
      <c r="V1775" s="634">
        <v>0</v>
      </c>
      <c r="W1775" s="634">
        <v>0</v>
      </c>
      <c r="X1775" s="627">
        <v>9</v>
      </c>
      <c r="Y1775" s="634">
        <v>1</v>
      </c>
      <c r="Z1775" s="634">
        <v>0</v>
      </c>
      <c r="AA1775" s="634">
        <v>0</v>
      </c>
      <c r="AB1775" s="634">
        <v>0</v>
      </c>
    </row>
    <row r="1776" spans="1:28" ht="15" hidden="1" x14ac:dyDescent="0.25">
      <c r="A1776" s="310" t="s">
        <v>49</v>
      </c>
      <c r="B1776" s="310" t="s">
        <v>308</v>
      </c>
      <c r="C1776" s="310" t="str">
        <f t="shared" si="132"/>
        <v>Narayanganj Sonargaon</v>
      </c>
      <c r="D1776" s="627">
        <v>46</v>
      </c>
      <c r="E1776" s="634">
        <v>1</v>
      </c>
      <c r="F1776" s="634">
        <v>0</v>
      </c>
      <c r="G1776" s="634">
        <v>0</v>
      </c>
      <c r="H1776" s="634">
        <v>0</v>
      </c>
      <c r="I1776" s="627">
        <v>28</v>
      </c>
      <c r="J1776" s="634">
        <v>8</v>
      </c>
      <c r="K1776" s="634">
        <v>0</v>
      </c>
      <c r="L1776" s="634">
        <v>0</v>
      </c>
      <c r="M1776" s="634">
        <v>0</v>
      </c>
      <c r="N1776" s="322"/>
      <c r="O1776" s="322"/>
      <c r="P1776" s="310" t="s">
        <v>49</v>
      </c>
      <c r="Q1776" s="310" t="s">
        <v>308</v>
      </c>
      <c r="R1776" s="310" t="str">
        <f t="shared" si="133"/>
        <v>Narayanganj Sonargaon</v>
      </c>
      <c r="S1776" s="627">
        <v>54</v>
      </c>
      <c r="T1776" s="634">
        <v>2</v>
      </c>
      <c r="U1776" s="634">
        <v>0</v>
      </c>
      <c r="V1776" s="634">
        <v>0</v>
      </c>
      <c r="W1776" s="634">
        <v>0</v>
      </c>
      <c r="X1776" s="627">
        <v>20</v>
      </c>
      <c r="Y1776" s="634">
        <v>2</v>
      </c>
      <c r="Z1776" s="634">
        <v>0</v>
      </c>
      <c r="AA1776" s="634">
        <v>0</v>
      </c>
      <c r="AB1776" s="634">
        <v>0</v>
      </c>
    </row>
    <row r="1777" spans="1:28" ht="15" hidden="1" x14ac:dyDescent="0.25">
      <c r="A1777" s="310" t="s">
        <v>50</v>
      </c>
      <c r="B1777" s="310" t="s">
        <v>309</v>
      </c>
      <c r="C1777" s="310" t="str">
        <f t="shared" si="132"/>
        <v>Narsinghdi Belabo</v>
      </c>
      <c r="D1777" s="627">
        <v>19</v>
      </c>
      <c r="E1777" s="637">
        <v>3</v>
      </c>
      <c r="F1777" s="637">
        <v>0</v>
      </c>
      <c r="G1777" s="637">
        <v>0</v>
      </c>
      <c r="H1777" s="637">
        <v>0</v>
      </c>
      <c r="I1777" s="627">
        <v>15</v>
      </c>
      <c r="J1777" s="637">
        <v>5</v>
      </c>
      <c r="K1777" s="637">
        <v>0</v>
      </c>
      <c r="L1777" s="637">
        <v>0</v>
      </c>
      <c r="M1777" s="637">
        <v>0</v>
      </c>
      <c r="N1777" s="326"/>
      <c r="O1777" s="326"/>
      <c r="P1777" s="310" t="s">
        <v>50</v>
      </c>
      <c r="Q1777" s="310" t="s">
        <v>309</v>
      </c>
      <c r="R1777" s="310" t="str">
        <f t="shared" si="133"/>
        <v>Narsinghdi Belabo</v>
      </c>
      <c r="S1777" s="627">
        <v>13</v>
      </c>
      <c r="T1777" s="637">
        <v>2</v>
      </c>
      <c r="U1777" s="637">
        <v>0</v>
      </c>
      <c r="V1777" s="637">
        <v>0</v>
      </c>
      <c r="W1777" s="637">
        <v>0</v>
      </c>
      <c r="X1777" s="627">
        <v>8</v>
      </c>
      <c r="Y1777" s="637">
        <v>1</v>
      </c>
      <c r="Z1777" s="637">
        <v>0</v>
      </c>
      <c r="AA1777" s="637">
        <v>0</v>
      </c>
      <c r="AB1777" s="637">
        <v>0</v>
      </c>
    </row>
    <row r="1778" spans="1:28" ht="15" hidden="1" x14ac:dyDescent="0.25">
      <c r="A1778" s="310" t="s">
        <v>50</v>
      </c>
      <c r="B1778" s="310" t="s">
        <v>310</v>
      </c>
      <c r="C1778" s="310" t="str">
        <f t="shared" si="132"/>
        <v>Narsinghdi Monohardi</v>
      </c>
      <c r="D1778" s="627">
        <v>17</v>
      </c>
      <c r="E1778" s="637">
        <v>1</v>
      </c>
      <c r="F1778" s="637">
        <v>0</v>
      </c>
      <c r="G1778" s="637">
        <v>0</v>
      </c>
      <c r="H1778" s="637">
        <v>0</v>
      </c>
      <c r="I1778" s="627">
        <v>16</v>
      </c>
      <c r="J1778" s="637">
        <v>4</v>
      </c>
      <c r="K1778" s="637">
        <v>0</v>
      </c>
      <c r="L1778" s="637">
        <v>0</v>
      </c>
      <c r="M1778" s="637">
        <v>0</v>
      </c>
      <c r="N1778" s="326"/>
      <c r="O1778" s="326"/>
      <c r="P1778" s="310" t="s">
        <v>50</v>
      </c>
      <c r="Q1778" s="310" t="s">
        <v>310</v>
      </c>
      <c r="R1778" s="310" t="str">
        <f t="shared" si="133"/>
        <v>Narsinghdi Monohardi</v>
      </c>
      <c r="S1778" s="627">
        <v>12</v>
      </c>
      <c r="T1778" s="637">
        <v>0</v>
      </c>
      <c r="U1778" s="637">
        <v>0</v>
      </c>
      <c r="V1778" s="637">
        <v>0</v>
      </c>
      <c r="W1778" s="637">
        <v>0</v>
      </c>
      <c r="X1778" s="627">
        <v>13</v>
      </c>
      <c r="Y1778" s="637">
        <v>2</v>
      </c>
      <c r="Z1778" s="637">
        <v>0</v>
      </c>
      <c r="AA1778" s="637">
        <v>0</v>
      </c>
      <c r="AB1778" s="637">
        <v>0</v>
      </c>
    </row>
    <row r="1779" spans="1:28" ht="15" hidden="1" x14ac:dyDescent="0.25">
      <c r="A1779" s="310" t="s">
        <v>50</v>
      </c>
      <c r="B1779" s="310" t="s">
        <v>311</v>
      </c>
      <c r="C1779" s="310" t="str">
        <f t="shared" si="132"/>
        <v>Narsinghdi Narsinghdi (100 Bed Dist. Hospital)</v>
      </c>
      <c r="D1779" s="627">
        <v>1</v>
      </c>
      <c r="E1779" s="637">
        <v>0</v>
      </c>
      <c r="F1779" s="637">
        <v>0</v>
      </c>
      <c r="G1779" s="637">
        <v>0</v>
      </c>
      <c r="H1779" s="637">
        <v>0</v>
      </c>
      <c r="I1779" s="627">
        <v>0</v>
      </c>
      <c r="J1779" s="637">
        <v>0</v>
      </c>
      <c r="K1779" s="637">
        <v>0</v>
      </c>
      <c r="L1779" s="637">
        <v>0</v>
      </c>
      <c r="M1779" s="637">
        <v>0</v>
      </c>
      <c r="N1779" s="326"/>
      <c r="O1779" s="326"/>
      <c r="P1779" s="310" t="s">
        <v>50</v>
      </c>
      <c r="Q1779" s="310" t="s">
        <v>311</v>
      </c>
      <c r="R1779" s="310" t="str">
        <f t="shared" si="133"/>
        <v>Narsinghdi Narsinghdi (100 Bed Dist. Hospital)</v>
      </c>
      <c r="S1779" s="627">
        <v>0</v>
      </c>
      <c r="T1779" s="637">
        <v>0</v>
      </c>
      <c r="U1779" s="637">
        <v>0</v>
      </c>
      <c r="V1779" s="637">
        <v>0</v>
      </c>
      <c r="W1779" s="637">
        <v>0</v>
      </c>
      <c r="X1779" s="627">
        <v>0</v>
      </c>
      <c r="Y1779" s="637">
        <v>0</v>
      </c>
      <c r="Z1779" s="637">
        <v>0</v>
      </c>
      <c r="AA1779" s="637">
        <v>0</v>
      </c>
      <c r="AB1779" s="637">
        <v>0</v>
      </c>
    </row>
    <row r="1780" spans="1:28" ht="15" hidden="1" x14ac:dyDescent="0.25">
      <c r="A1780" s="310" t="s">
        <v>50</v>
      </c>
      <c r="B1780" t="s">
        <v>596</v>
      </c>
      <c r="C1780" s="310" t="str">
        <f t="shared" si="132"/>
        <v>Narsinghdi Narsinghdi Sadar</v>
      </c>
      <c r="D1780" s="627">
        <v>83</v>
      </c>
      <c r="E1780" s="637">
        <v>6</v>
      </c>
      <c r="F1780" s="637">
        <v>0</v>
      </c>
      <c r="G1780" s="637">
        <v>0</v>
      </c>
      <c r="H1780" s="637">
        <v>0</v>
      </c>
      <c r="I1780" s="627">
        <v>56</v>
      </c>
      <c r="J1780" s="637">
        <v>0</v>
      </c>
      <c r="K1780" s="637">
        <v>0</v>
      </c>
      <c r="L1780" s="637">
        <v>0</v>
      </c>
      <c r="M1780" s="637">
        <v>0</v>
      </c>
      <c r="N1780" s="326"/>
      <c r="O1780" s="326"/>
      <c r="P1780" s="310" t="s">
        <v>50</v>
      </c>
      <c r="Q1780" t="s">
        <v>596</v>
      </c>
      <c r="R1780" s="310" t="str">
        <f t="shared" si="133"/>
        <v>Narsinghdi Narsinghdi Sadar</v>
      </c>
      <c r="S1780" s="627">
        <v>49</v>
      </c>
      <c r="T1780" s="637">
        <v>2</v>
      </c>
      <c r="U1780" s="637">
        <v>0</v>
      </c>
      <c r="V1780" s="637">
        <v>0</v>
      </c>
      <c r="W1780" s="637">
        <v>0</v>
      </c>
      <c r="X1780" s="627">
        <v>31</v>
      </c>
      <c r="Y1780" s="637">
        <v>2</v>
      </c>
      <c r="Z1780" s="637">
        <v>0</v>
      </c>
      <c r="AA1780" s="637">
        <v>0</v>
      </c>
      <c r="AB1780" s="637">
        <v>0</v>
      </c>
    </row>
    <row r="1781" spans="1:28" ht="15" hidden="1" x14ac:dyDescent="0.25">
      <c r="A1781" s="310" t="s">
        <v>50</v>
      </c>
      <c r="B1781" s="310" t="s">
        <v>312</v>
      </c>
      <c r="C1781" s="310" t="str">
        <f t="shared" si="132"/>
        <v>Narsinghdi Polash</v>
      </c>
      <c r="D1781" s="627">
        <v>18</v>
      </c>
      <c r="E1781" s="637">
        <v>1</v>
      </c>
      <c r="F1781" s="637">
        <v>0</v>
      </c>
      <c r="G1781" s="637">
        <v>0</v>
      </c>
      <c r="H1781" s="637">
        <v>0</v>
      </c>
      <c r="I1781" s="627">
        <v>13</v>
      </c>
      <c r="J1781" s="637">
        <v>3</v>
      </c>
      <c r="K1781" s="637">
        <v>0</v>
      </c>
      <c r="L1781" s="637">
        <v>0</v>
      </c>
      <c r="M1781" s="637">
        <v>0</v>
      </c>
      <c r="N1781" s="326"/>
      <c r="O1781" s="326"/>
      <c r="P1781" s="310" t="s">
        <v>50</v>
      </c>
      <c r="Q1781" s="310" t="s">
        <v>312</v>
      </c>
      <c r="R1781" s="310" t="str">
        <f t="shared" si="133"/>
        <v>Narsinghdi Polash</v>
      </c>
      <c r="S1781" s="627">
        <v>8</v>
      </c>
      <c r="T1781" s="637">
        <v>0</v>
      </c>
      <c r="U1781" s="637">
        <v>0</v>
      </c>
      <c r="V1781" s="637">
        <v>0</v>
      </c>
      <c r="W1781" s="637">
        <v>0</v>
      </c>
      <c r="X1781" s="627">
        <v>16</v>
      </c>
      <c r="Y1781" s="637">
        <v>3</v>
      </c>
      <c r="Z1781" s="637">
        <v>0</v>
      </c>
      <c r="AA1781" s="637">
        <v>0</v>
      </c>
      <c r="AB1781" s="637">
        <v>0</v>
      </c>
    </row>
    <row r="1782" spans="1:28" ht="15" hidden="1" x14ac:dyDescent="0.25">
      <c r="A1782" s="310" t="s">
        <v>50</v>
      </c>
      <c r="B1782" s="311" t="s">
        <v>88</v>
      </c>
      <c r="C1782" s="310" t="str">
        <f t="shared" si="132"/>
        <v>Narsinghdi Prison</v>
      </c>
      <c r="D1782" s="627">
        <v>0</v>
      </c>
      <c r="E1782" s="637">
        <v>0</v>
      </c>
      <c r="F1782" s="637">
        <v>0</v>
      </c>
      <c r="G1782" s="637">
        <v>0</v>
      </c>
      <c r="H1782" s="637">
        <v>0</v>
      </c>
      <c r="I1782" s="627">
        <v>1</v>
      </c>
      <c r="J1782" s="637">
        <v>0</v>
      </c>
      <c r="K1782" s="637">
        <v>0</v>
      </c>
      <c r="L1782" s="637">
        <v>0</v>
      </c>
      <c r="M1782" s="637">
        <v>0</v>
      </c>
      <c r="N1782" s="326"/>
      <c r="O1782" s="326"/>
      <c r="P1782" s="310" t="s">
        <v>50</v>
      </c>
      <c r="Q1782" s="311" t="s">
        <v>88</v>
      </c>
      <c r="R1782" s="310" t="str">
        <f t="shared" si="133"/>
        <v>Narsinghdi Prison</v>
      </c>
      <c r="S1782" s="627">
        <v>0</v>
      </c>
      <c r="T1782" s="637">
        <v>0</v>
      </c>
      <c r="U1782" s="637">
        <v>0</v>
      </c>
      <c r="V1782" s="637">
        <v>0</v>
      </c>
      <c r="W1782" s="637">
        <v>0</v>
      </c>
      <c r="X1782" s="627">
        <v>0</v>
      </c>
      <c r="Y1782" s="637">
        <v>0</v>
      </c>
      <c r="Z1782" s="637">
        <v>0</v>
      </c>
      <c r="AA1782" s="637">
        <v>0</v>
      </c>
      <c r="AB1782" s="637">
        <v>0</v>
      </c>
    </row>
    <row r="1783" spans="1:28" ht="15" hidden="1" x14ac:dyDescent="0.25">
      <c r="A1783" s="310" t="s">
        <v>50</v>
      </c>
      <c r="B1783" s="310" t="s">
        <v>313</v>
      </c>
      <c r="C1783" s="310" t="str">
        <f t="shared" si="132"/>
        <v>Narsinghdi Raipura</v>
      </c>
      <c r="D1783" s="627">
        <v>34</v>
      </c>
      <c r="E1783" s="637">
        <v>2</v>
      </c>
      <c r="F1783" s="637">
        <v>0</v>
      </c>
      <c r="G1783" s="637">
        <v>0</v>
      </c>
      <c r="H1783" s="637">
        <v>0</v>
      </c>
      <c r="I1783" s="627">
        <v>93</v>
      </c>
      <c r="J1783" s="637">
        <v>5</v>
      </c>
      <c r="K1783" s="637">
        <v>0</v>
      </c>
      <c r="L1783" s="637">
        <v>0</v>
      </c>
      <c r="M1783" s="637">
        <v>0</v>
      </c>
      <c r="N1783" s="326"/>
      <c r="O1783" s="326"/>
      <c r="P1783" s="310" t="s">
        <v>50</v>
      </c>
      <c r="Q1783" s="310" t="s">
        <v>313</v>
      </c>
      <c r="R1783" s="310" t="str">
        <f t="shared" si="133"/>
        <v>Narsinghdi Raipura</v>
      </c>
      <c r="S1783" s="627">
        <v>29</v>
      </c>
      <c r="T1783" s="637">
        <v>1</v>
      </c>
      <c r="U1783" s="637">
        <v>0</v>
      </c>
      <c r="V1783" s="637">
        <v>0</v>
      </c>
      <c r="W1783" s="637">
        <v>0</v>
      </c>
      <c r="X1783" s="627">
        <v>61</v>
      </c>
      <c r="Y1783" s="637">
        <v>1</v>
      </c>
      <c r="Z1783" s="637">
        <v>0</v>
      </c>
      <c r="AA1783" s="637">
        <v>0</v>
      </c>
      <c r="AB1783" s="637">
        <v>0</v>
      </c>
    </row>
    <row r="1784" spans="1:28" ht="15" hidden="1" x14ac:dyDescent="0.25">
      <c r="A1784" s="310" t="s">
        <v>50</v>
      </c>
      <c r="B1784" s="310" t="s">
        <v>314</v>
      </c>
      <c r="C1784" s="310" t="str">
        <f t="shared" si="132"/>
        <v>Narsinghdi Shibpur</v>
      </c>
      <c r="D1784" s="627">
        <v>31</v>
      </c>
      <c r="E1784" s="637">
        <v>0</v>
      </c>
      <c r="F1784" s="637">
        <v>0</v>
      </c>
      <c r="G1784" s="637">
        <v>0</v>
      </c>
      <c r="H1784" s="637">
        <v>0</v>
      </c>
      <c r="I1784" s="627">
        <v>24</v>
      </c>
      <c r="J1784" s="637">
        <v>2</v>
      </c>
      <c r="K1784" s="637">
        <v>0</v>
      </c>
      <c r="L1784" s="637">
        <v>0</v>
      </c>
      <c r="M1784" s="637">
        <v>0</v>
      </c>
      <c r="N1784" s="326"/>
      <c r="O1784" s="326"/>
      <c r="P1784" s="310" t="s">
        <v>50</v>
      </c>
      <c r="Q1784" s="310" t="s">
        <v>314</v>
      </c>
      <c r="R1784" s="310" t="str">
        <f t="shared" si="133"/>
        <v>Narsinghdi Shibpur</v>
      </c>
      <c r="S1784" s="627">
        <v>15</v>
      </c>
      <c r="T1784" s="637">
        <v>2</v>
      </c>
      <c r="U1784" s="637">
        <v>0</v>
      </c>
      <c r="V1784" s="637">
        <v>0</v>
      </c>
      <c r="W1784" s="637">
        <v>0</v>
      </c>
      <c r="X1784" s="627">
        <v>20</v>
      </c>
      <c r="Y1784" s="637">
        <v>0</v>
      </c>
      <c r="Z1784" s="637">
        <v>0</v>
      </c>
      <c r="AA1784" s="637">
        <v>0</v>
      </c>
      <c r="AB1784" s="637">
        <v>0</v>
      </c>
    </row>
    <row r="1785" spans="1:28" ht="15" hidden="1" x14ac:dyDescent="0.25">
      <c r="A1785" s="310" t="s">
        <v>52</v>
      </c>
      <c r="B1785" s="310" t="s">
        <v>326</v>
      </c>
      <c r="C1785" s="310" t="str">
        <f t="shared" si="132"/>
        <v>Rajbari Baliakandi</v>
      </c>
      <c r="D1785" s="627">
        <v>9</v>
      </c>
      <c r="E1785" s="629">
        <v>1</v>
      </c>
      <c r="F1785" s="629">
        <v>0</v>
      </c>
      <c r="G1785" s="629">
        <v>0</v>
      </c>
      <c r="H1785" s="629">
        <v>0</v>
      </c>
      <c r="I1785" s="627">
        <v>2</v>
      </c>
      <c r="J1785" s="629">
        <v>0</v>
      </c>
      <c r="K1785" s="629">
        <v>0</v>
      </c>
      <c r="L1785" s="629">
        <v>0</v>
      </c>
      <c r="M1785" s="629">
        <v>0</v>
      </c>
      <c r="N1785" s="316"/>
      <c r="O1785" s="316"/>
      <c r="P1785" s="310" t="s">
        <v>52</v>
      </c>
      <c r="Q1785" s="310" t="s">
        <v>326</v>
      </c>
      <c r="R1785" s="310" t="str">
        <f t="shared" si="133"/>
        <v>Rajbari Baliakandi</v>
      </c>
      <c r="S1785" s="627">
        <v>2</v>
      </c>
      <c r="T1785" s="629">
        <v>1</v>
      </c>
      <c r="U1785" s="629">
        <v>0</v>
      </c>
      <c r="V1785" s="629">
        <v>0</v>
      </c>
      <c r="W1785" s="629">
        <v>0</v>
      </c>
      <c r="X1785" s="627">
        <v>0</v>
      </c>
      <c r="Y1785" s="629">
        <v>2</v>
      </c>
      <c r="Z1785" s="629">
        <v>0</v>
      </c>
      <c r="AA1785" s="629">
        <v>0</v>
      </c>
      <c r="AB1785" s="629">
        <v>0</v>
      </c>
    </row>
    <row r="1786" spans="1:28" ht="15" hidden="1" x14ac:dyDescent="0.25">
      <c r="A1786" s="310" t="s">
        <v>52</v>
      </c>
      <c r="B1786" s="310" t="s">
        <v>327</v>
      </c>
      <c r="C1786" s="310" t="str">
        <f t="shared" si="132"/>
        <v>Rajbari Goalanda</v>
      </c>
      <c r="D1786" s="627">
        <v>9</v>
      </c>
      <c r="E1786" s="629">
        <v>1</v>
      </c>
      <c r="F1786" s="629">
        <v>0</v>
      </c>
      <c r="G1786" s="629">
        <v>0</v>
      </c>
      <c r="H1786" s="629">
        <v>0</v>
      </c>
      <c r="I1786" s="627">
        <v>3</v>
      </c>
      <c r="J1786" s="629">
        <v>0</v>
      </c>
      <c r="K1786" s="629">
        <v>0</v>
      </c>
      <c r="L1786" s="629">
        <v>0</v>
      </c>
      <c r="M1786" s="629">
        <v>0</v>
      </c>
      <c r="N1786" s="316"/>
      <c r="O1786" s="316"/>
      <c r="P1786" s="310" t="s">
        <v>52</v>
      </c>
      <c r="Q1786" s="310" t="s">
        <v>327</v>
      </c>
      <c r="R1786" s="310" t="str">
        <f t="shared" si="133"/>
        <v>Rajbari Goalanda</v>
      </c>
      <c r="S1786" s="627">
        <v>5</v>
      </c>
      <c r="T1786" s="629">
        <v>0</v>
      </c>
      <c r="U1786" s="629">
        <v>0</v>
      </c>
      <c r="V1786" s="629">
        <v>0</v>
      </c>
      <c r="W1786" s="629">
        <v>0</v>
      </c>
      <c r="X1786" s="627">
        <v>1</v>
      </c>
      <c r="Y1786" s="629">
        <v>0</v>
      </c>
      <c r="Z1786" s="629">
        <v>0</v>
      </c>
      <c r="AA1786" s="629">
        <v>0</v>
      </c>
      <c r="AB1786" s="629">
        <v>0</v>
      </c>
    </row>
    <row r="1787" spans="1:28" ht="15" hidden="1" x14ac:dyDescent="0.25">
      <c r="A1787" s="310" t="s">
        <v>52</v>
      </c>
      <c r="B1787" s="385" t="s">
        <v>1047</v>
      </c>
      <c r="C1787" s="310" t="str">
        <f>A1787&amp;" "&amp;B1787</f>
        <v>Rajbari Kalukhale</v>
      </c>
      <c r="D1787" s="627">
        <v>6</v>
      </c>
      <c r="E1787" s="629">
        <v>1</v>
      </c>
      <c r="F1787" s="629">
        <v>0</v>
      </c>
      <c r="G1787" s="629">
        <v>1</v>
      </c>
      <c r="H1787" s="629">
        <v>0</v>
      </c>
      <c r="I1787" s="627">
        <v>1</v>
      </c>
      <c r="J1787" s="629">
        <v>0</v>
      </c>
      <c r="K1787" s="629">
        <v>0</v>
      </c>
      <c r="L1787" s="629">
        <v>0</v>
      </c>
      <c r="M1787" s="629">
        <v>0</v>
      </c>
      <c r="N1787" s="316"/>
      <c r="O1787" s="316"/>
      <c r="P1787" s="310" t="s">
        <v>52</v>
      </c>
      <c r="Q1787" s="385" t="s">
        <v>1047</v>
      </c>
      <c r="R1787" s="310" t="str">
        <f>P1787&amp;" "&amp;Q1787</f>
        <v>Rajbari Kalukhale</v>
      </c>
      <c r="S1787" s="627">
        <v>1</v>
      </c>
      <c r="T1787" s="629">
        <v>0</v>
      </c>
      <c r="U1787" s="629">
        <v>0</v>
      </c>
      <c r="V1787" s="629">
        <v>0</v>
      </c>
      <c r="W1787" s="629">
        <v>0</v>
      </c>
      <c r="X1787" s="627">
        <v>0</v>
      </c>
      <c r="Y1787" s="629">
        <v>0</v>
      </c>
      <c r="Z1787" s="629">
        <v>0</v>
      </c>
      <c r="AA1787" s="629">
        <v>0</v>
      </c>
      <c r="AB1787" s="629">
        <v>0</v>
      </c>
    </row>
    <row r="1788" spans="1:28" ht="15" hidden="1" x14ac:dyDescent="0.25">
      <c r="A1788" s="310" t="s">
        <v>52</v>
      </c>
      <c r="B1788" s="310" t="s">
        <v>328</v>
      </c>
      <c r="C1788" s="310" t="str">
        <f t="shared" si="132"/>
        <v>Rajbari Pangsa</v>
      </c>
      <c r="D1788" s="627">
        <v>13</v>
      </c>
      <c r="E1788" s="629">
        <v>0</v>
      </c>
      <c r="F1788" s="629">
        <v>0</v>
      </c>
      <c r="G1788" s="629">
        <v>0</v>
      </c>
      <c r="H1788" s="629">
        <v>0</v>
      </c>
      <c r="I1788" s="627">
        <v>2</v>
      </c>
      <c r="J1788" s="629">
        <v>2</v>
      </c>
      <c r="K1788" s="629">
        <v>0</v>
      </c>
      <c r="L1788" s="629">
        <v>0</v>
      </c>
      <c r="M1788" s="629">
        <v>0</v>
      </c>
      <c r="N1788" s="316"/>
      <c r="O1788" s="316"/>
      <c r="P1788" s="310" t="s">
        <v>52</v>
      </c>
      <c r="Q1788" s="310" t="s">
        <v>328</v>
      </c>
      <c r="R1788" s="310" t="str">
        <f t="shared" si="133"/>
        <v>Rajbari Pangsa</v>
      </c>
      <c r="S1788" s="627">
        <v>4</v>
      </c>
      <c r="T1788" s="629">
        <v>1</v>
      </c>
      <c r="U1788" s="629">
        <v>0</v>
      </c>
      <c r="V1788" s="629">
        <v>0</v>
      </c>
      <c r="W1788" s="629">
        <v>0</v>
      </c>
      <c r="X1788" s="627">
        <v>2</v>
      </c>
      <c r="Y1788" s="629">
        <v>0</v>
      </c>
      <c r="Z1788" s="629">
        <v>0</v>
      </c>
      <c r="AA1788" s="629">
        <v>0</v>
      </c>
      <c r="AB1788" s="629">
        <v>0</v>
      </c>
    </row>
    <row r="1789" spans="1:28" ht="15" hidden="1" x14ac:dyDescent="0.25">
      <c r="A1789" s="310" t="s">
        <v>52</v>
      </c>
      <c r="B1789" s="311" t="s">
        <v>88</v>
      </c>
      <c r="C1789" s="310" t="str">
        <f t="shared" si="132"/>
        <v>Rajbari Prison</v>
      </c>
      <c r="D1789" s="627">
        <v>0</v>
      </c>
      <c r="E1789" s="629">
        <v>0</v>
      </c>
      <c r="F1789" s="629">
        <v>0</v>
      </c>
      <c r="G1789" s="629">
        <v>0</v>
      </c>
      <c r="H1789" s="629">
        <v>0</v>
      </c>
      <c r="I1789" s="627">
        <v>0</v>
      </c>
      <c r="J1789" s="629">
        <v>0</v>
      </c>
      <c r="K1789" s="629">
        <v>0</v>
      </c>
      <c r="L1789" s="629">
        <v>0</v>
      </c>
      <c r="M1789" s="629">
        <v>0</v>
      </c>
      <c r="N1789" s="316"/>
      <c r="O1789" s="316"/>
      <c r="P1789" s="310" t="s">
        <v>52</v>
      </c>
      <c r="Q1789" s="311" t="s">
        <v>88</v>
      </c>
      <c r="R1789" s="310" t="str">
        <f t="shared" si="133"/>
        <v>Rajbari Prison</v>
      </c>
      <c r="S1789" s="627">
        <v>0</v>
      </c>
      <c r="T1789" s="629">
        <v>0</v>
      </c>
      <c r="U1789" s="629">
        <v>0</v>
      </c>
      <c r="V1789" s="629">
        <v>0</v>
      </c>
      <c r="W1789" s="629">
        <v>0</v>
      </c>
      <c r="X1789" s="627">
        <v>0</v>
      </c>
      <c r="Y1789" s="629">
        <v>0</v>
      </c>
      <c r="Z1789" s="629">
        <v>0</v>
      </c>
      <c r="AA1789" s="629">
        <v>0</v>
      </c>
      <c r="AB1789" s="629">
        <v>0</v>
      </c>
    </row>
    <row r="1790" spans="1:28" ht="15" hidden="1" x14ac:dyDescent="0.25">
      <c r="A1790" s="310" t="s">
        <v>52</v>
      </c>
      <c r="B1790" t="s">
        <v>598</v>
      </c>
      <c r="C1790" s="310" t="str">
        <f t="shared" si="132"/>
        <v>Rajbari Rajbari Sadar</v>
      </c>
      <c r="D1790" s="627">
        <v>10</v>
      </c>
      <c r="E1790" s="629">
        <v>1</v>
      </c>
      <c r="F1790" s="629">
        <v>0</v>
      </c>
      <c r="G1790" s="629">
        <v>0</v>
      </c>
      <c r="H1790" s="629">
        <v>0</v>
      </c>
      <c r="I1790" s="627">
        <v>2</v>
      </c>
      <c r="J1790" s="629">
        <v>1</v>
      </c>
      <c r="K1790" s="629">
        <v>0</v>
      </c>
      <c r="L1790" s="629">
        <v>0</v>
      </c>
      <c r="M1790" s="629">
        <v>0</v>
      </c>
      <c r="N1790" s="316"/>
      <c r="O1790" s="316"/>
      <c r="P1790" s="310" t="s">
        <v>52</v>
      </c>
      <c r="Q1790" t="s">
        <v>598</v>
      </c>
      <c r="R1790" s="310" t="str">
        <f t="shared" si="133"/>
        <v>Rajbari Rajbari Sadar</v>
      </c>
      <c r="S1790" s="627">
        <v>5</v>
      </c>
      <c r="T1790" s="629">
        <v>0</v>
      </c>
      <c r="U1790" s="629">
        <v>0</v>
      </c>
      <c r="V1790" s="629">
        <v>0</v>
      </c>
      <c r="W1790" s="629">
        <v>0</v>
      </c>
      <c r="X1790" s="627">
        <v>3</v>
      </c>
      <c r="Y1790" s="629">
        <v>0</v>
      </c>
      <c r="Z1790" s="629">
        <v>0</v>
      </c>
      <c r="AA1790" s="629">
        <v>0</v>
      </c>
      <c r="AB1790" s="629">
        <v>0</v>
      </c>
    </row>
    <row r="1791" spans="1:28" ht="15" hidden="1" x14ac:dyDescent="0.25">
      <c r="A1791" s="310" t="s">
        <v>53</v>
      </c>
      <c r="B1791" s="310" t="s">
        <v>329</v>
      </c>
      <c r="C1791" s="310" t="str">
        <f t="shared" si="132"/>
        <v>Shariatpur Bhedarganj</v>
      </c>
      <c r="D1791" s="627">
        <v>20</v>
      </c>
      <c r="E1791" s="629">
        <v>0</v>
      </c>
      <c r="F1791" s="629">
        <v>0</v>
      </c>
      <c r="G1791" s="629">
        <v>0</v>
      </c>
      <c r="H1791" s="629">
        <v>0</v>
      </c>
      <c r="I1791" s="627">
        <v>11</v>
      </c>
      <c r="J1791" s="629">
        <v>1</v>
      </c>
      <c r="K1791" s="629">
        <v>0</v>
      </c>
      <c r="L1791" s="629">
        <v>0</v>
      </c>
      <c r="M1791" s="629">
        <v>0</v>
      </c>
      <c r="N1791" s="316"/>
      <c r="O1791" s="316"/>
      <c r="P1791" s="310" t="s">
        <v>53</v>
      </c>
      <c r="Q1791" s="310" t="s">
        <v>329</v>
      </c>
      <c r="R1791" s="310" t="str">
        <f t="shared" si="133"/>
        <v>Shariatpur Bhedarganj</v>
      </c>
      <c r="S1791" s="627">
        <v>7</v>
      </c>
      <c r="T1791" s="629">
        <v>1</v>
      </c>
      <c r="U1791" s="629">
        <v>0</v>
      </c>
      <c r="V1791" s="629">
        <v>0</v>
      </c>
      <c r="W1791" s="629">
        <v>1</v>
      </c>
      <c r="X1791" s="627">
        <v>7</v>
      </c>
      <c r="Y1791" s="629">
        <v>0</v>
      </c>
      <c r="Z1791" s="629">
        <v>0</v>
      </c>
      <c r="AA1791" s="629">
        <v>0</v>
      </c>
      <c r="AB1791" s="629">
        <v>0</v>
      </c>
    </row>
    <row r="1792" spans="1:28" ht="15" hidden="1" x14ac:dyDescent="0.25">
      <c r="A1792" s="310" t="s">
        <v>53</v>
      </c>
      <c r="B1792" s="310" t="s">
        <v>330</v>
      </c>
      <c r="C1792" s="310" t="str">
        <f t="shared" si="132"/>
        <v>Shariatpur Damudya</v>
      </c>
      <c r="D1792" s="627">
        <v>8</v>
      </c>
      <c r="E1792" s="629">
        <v>1</v>
      </c>
      <c r="F1792" s="629">
        <v>0</v>
      </c>
      <c r="G1792" s="629">
        <v>0</v>
      </c>
      <c r="H1792" s="629">
        <v>0</v>
      </c>
      <c r="I1792" s="627">
        <v>9</v>
      </c>
      <c r="J1792" s="629">
        <v>0</v>
      </c>
      <c r="K1792" s="629">
        <v>0</v>
      </c>
      <c r="L1792" s="629">
        <v>0</v>
      </c>
      <c r="M1792" s="629">
        <v>0</v>
      </c>
      <c r="N1792" s="316"/>
      <c r="O1792" s="316"/>
      <c r="P1792" s="310" t="s">
        <v>53</v>
      </c>
      <c r="Q1792" s="310" t="s">
        <v>330</v>
      </c>
      <c r="R1792" s="310" t="str">
        <f t="shared" si="133"/>
        <v>Shariatpur Damudya</v>
      </c>
      <c r="S1792" s="627">
        <v>4</v>
      </c>
      <c r="T1792" s="629">
        <v>0</v>
      </c>
      <c r="U1792" s="629">
        <v>0</v>
      </c>
      <c r="V1792" s="629">
        <v>0</v>
      </c>
      <c r="W1792" s="629">
        <v>0</v>
      </c>
      <c r="X1792" s="627">
        <v>15</v>
      </c>
      <c r="Y1792" s="629">
        <v>0</v>
      </c>
      <c r="Z1792" s="629">
        <v>0</v>
      </c>
      <c r="AA1792" s="629">
        <v>0</v>
      </c>
      <c r="AB1792" s="629">
        <v>0</v>
      </c>
    </row>
    <row r="1793" spans="1:28" ht="15" hidden="1" x14ac:dyDescent="0.25">
      <c r="A1793" s="310" t="s">
        <v>53</v>
      </c>
      <c r="B1793" s="310" t="s">
        <v>331</v>
      </c>
      <c r="C1793" s="310" t="str">
        <f t="shared" si="132"/>
        <v>Shariatpur Goshairhat</v>
      </c>
      <c r="D1793" s="627">
        <v>15</v>
      </c>
      <c r="E1793" s="629">
        <v>2</v>
      </c>
      <c r="F1793" s="629">
        <v>1</v>
      </c>
      <c r="G1793" s="629">
        <v>0</v>
      </c>
      <c r="H1793" s="629">
        <v>0</v>
      </c>
      <c r="I1793" s="627">
        <v>12</v>
      </c>
      <c r="J1793" s="629">
        <v>0</v>
      </c>
      <c r="K1793" s="629">
        <v>0</v>
      </c>
      <c r="L1793" s="629">
        <v>0</v>
      </c>
      <c r="M1793" s="629">
        <v>0</v>
      </c>
      <c r="N1793" s="316"/>
      <c r="O1793" s="316"/>
      <c r="P1793" s="310" t="s">
        <v>53</v>
      </c>
      <c r="Q1793" s="310" t="s">
        <v>331</v>
      </c>
      <c r="R1793" s="310" t="str">
        <f t="shared" si="133"/>
        <v>Shariatpur Goshairhat</v>
      </c>
      <c r="S1793" s="627">
        <v>8</v>
      </c>
      <c r="T1793" s="629">
        <v>1</v>
      </c>
      <c r="U1793" s="629">
        <v>0</v>
      </c>
      <c r="V1793" s="629">
        <v>0</v>
      </c>
      <c r="W1793" s="629">
        <v>0</v>
      </c>
      <c r="X1793" s="627">
        <v>13</v>
      </c>
      <c r="Y1793" s="629">
        <v>0</v>
      </c>
      <c r="Z1793" s="629">
        <v>0</v>
      </c>
      <c r="AA1793" s="629">
        <v>0</v>
      </c>
      <c r="AB1793" s="629">
        <v>0</v>
      </c>
    </row>
    <row r="1794" spans="1:28" ht="15" hidden="1" x14ac:dyDescent="0.25">
      <c r="A1794" s="310" t="s">
        <v>53</v>
      </c>
      <c r="B1794" s="310" t="s">
        <v>332</v>
      </c>
      <c r="C1794" s="310" t="str">
        <f t="shared" si="132"/>
        <v>Shariatpur Naria</v>
      </c>
      <c r="D1794" s="627">
        <v>16</v>
      </c>
      <c r="E1794" s="629">
        <v>0</v>
      </c>
      <c r="F1794" s="629">
        <v>0</v>
      </c>
      <c r="G1794" s="629">
        <v>0</v>
      </c>
      <c r="H1794" s="629">
        <v>0</v>
      </c>
      <c r="I1794" s="627">
        <v>8</v>
      </c>
      <c r="J1794" s="629">
        <v>3</v>
      </c>
      <c r="K1794" s="629">
        <v>0</v>
      </c>
      <c r="L1794" s="629">
        <v>0</v>
      </c>
      <c r="M1794" s="629">
        <v>0</v>
      </c>
      <c r="N1794" s="316"/>
      <c r="O1794" s="316"/>
      <c r="P1794" s="310" t="s">
        <v>53</v>
      </c>
      <c r="Q1794" s="310" t="s">
        <v>332</v>
      </c>
      <c r="R1794" s="310" t="str">
        <f t="shared" si="133"/>
        <v>Shariatpur Naria</v>
      </c>
      <c r="S1794" s="627">
        <v>2</v>
      </c>
      <c r="T1794" s="629">
        <v>0</v>
      </c>
      <c r="U1794" s="629">
        <v>0</v>
      </c>
      <c r="V1794" s="629">
        <v>0</v>
      </c>
      <c r="W1794" s="629">
        <v>0</v>
      </c>
      <c r="X1794" s="627">
        <v>23</v>
      </c>
      <c r="Y1794" s="629">
        <v>1</v>
      </c>
      <c r="Z1794" s="629">
        <v>0</v>
      </c>
      <c r="AA1794" s="629">
        <v>0</v>
      </c>
      <c r="AB1794" s="629">
        <v>0</v>
      </c>
    </row>
    <row r="1795" spans="1:28" ht="15" hidden="1" x14ac:dyDescent="0.25">
      <c r="A1795" s="310" t="s">
        <v>53</v>
      </c>
      <c r="B1795" t="s">
        <v>599</v>
      </c>
      <c r="C1795" s="310" t="str">
        <f t="shared" si="132"/>
        <v>Shariatpur Shariatpur Sadar</v>
      </c>
      <c r="D1795" s="627">
        <v>11</v>
      </c>
      <c r="E1795" s="629">
        <v>1</v>
      </c>
      <c r="F1795" s="629">
        <v>0</v>
      </c>
      <c r="G1795" s="629">
        <v>0</v>
      </c>
      <c r="H1795" s="629">
        <v>0</v>
      </c>
      <c r="I1795" s="627">
        <v>16</v>
      </c>
      <c r="J1795" s="629">
        <v>1</v>
      </c>
      <c r="K1795" s="629">
        <v>0</v>
      </c>
      <c r="L1795" s="629">
        <v>0</v>
      </c>
      <c r="M1795" s="629">
        <v>0</v>
      </c>
      <c r="N1795" s="316"/>
      <c r="O1795" s="316"/>
      <c r="P1795" s="310" t="s">
        <v>53</v>
      </c>
      <c r="Q1795" t="s">
        <v>599</v>
      </c>
      <c r="R1795" s="310" t="str">
        <f t="shared" si="133"/>
        <v>Shariatpur Shariatpur Sadar</v>
      </c>
      <c r="S1795" s="627">
        <v>3</v>
      </c>
      <c r="T1795" s="629">
        <v>0</v>
      </c>
      <c r="U1795" s="629">
        <v>0</v>
      </c>
      <c r="V1795" s="629">
        <v>0</v>
      </c>
      <c r="W1795" s="629">
        <v>0</v>
      </c>
      <c r="X1795" s="627">
        <v>9</v>
      </c>
      <c r="Y1795" s="629">
        <v>0</v>
      </c>
      <c r="Z1795" s="629">
        <v>0</v>
      </c>
      <c r="AA1795" s="629">
        <v>0</v>
      </c>
      <c r="AB1795" s="629">
        <v>1</v>
      </c>
    </row>
    <row r="1796" spans="1:28" ht="15" hidden="1" x14ac:dyDescent="0.25">
      <c r="A1796" s="310" t="s">
        <v>53</v>
      </c>
      <c r="B1796" s="310" t="s">
        <v>333</v>
      </c>
      <c r="C1796" s="310" t="str">
        <f t="shared" si="132"/>
        <v>Shariatpur Zanjira</v>
      </c>
      <c r="D1796" s="627">
        <v>17</v>
      </c>
      <c r="E1796" s="629">
        <v>3</v>
      </c>
      <c r="F1796" s="629">
        <v>1</v>
      </c>
      <c r="G1796" s="629">
        <v>0</v>
      </c>
      <c r="H1796" s="629">
        <v>0</v>
      </c>
      <c r="I1796" s="627">
        <v>9</v>
      </c>
      <c r="J1796" s="629">
        <v>0</v>
      </c>
      <c r="K1796" s="629">
        <v>0</v>
      </c>
      <c r="L1796" s="629">
        <v>0</v>
      </c>
      <c r="M1796" s="629">
        <v>0</v>
      </c>
      <c r="N1796" s="316"/>
      <c r="O1796" s="316"/>
      <c r="P1796" s="310" t="s">
        <v>53</v>
      </c>
      <c r="Q1796" s="310" t="s">
        <v>333</v>
      </c>
      <c r="R1796" s="310" t="str">
        <f t="shared" si="133"/>
        <v>Shariatpur Zanjira</v>
      </c>
      <c r="S1796" s="627">
        <v>7</v>
      </c>
      <c r="T1796" s="629">
        <v>0</v>
      </c>
      <c r="U1796" s="629">
        <v>0</v>
      </c>
      <c r="V1796" s="629">
        <v>0</v>
      </c>
      <c r="W1796" s="629">
        <v>0</v>
      </c>
      <c r="X1796" s="627">
        <v>8</v>
      </c>
      <c r="Y1796" s="629">
        <v>0</v>
      </c>
      <c r="Z1796" s="629">
        <v>0</v>
      </c>
      <c r="AA1796" s="629">
        <v>0</v>
      </c>
      <c r="AB1796" s="629">
        <v>0</v>
      </c>
    </row>
    <row r="1797" spans="1:28" ht="15" hidden="1" x14ac:dyDescent="0.25">
      <c r="A1797" s="310" t="s">
        <v>53</v>
      </c>
      <c r="B1797" s="311" t="s">
        <v>88</v>
      </c>
      <c r="C1797" s="310" t="str">
        <f t="shared" si="132"/>
        <v>Shariatpur Prison</v>
      </c>
      <c r="D1797" s="627">
        <v>0</v>
      </c>
      <c r="E1797" s="629">
        <v>0</v>
      </c>
      <c r="F1797" s="629">
        <v>0</v>
      </c>
      <c r="G1797" s="629">
        <v>0</v>
      </c>
      <c r="H1797" s="629">
        <v>0</v>
      </c>
      <c r="I1797" s="627">
        <v>0</v>
      </c>
      <c r="J1797" s="629">
        <v>0</v>
      </c>
      <c r="K1797" s="629">
        <v>0</v>
      </c>
      <c r="L1797" s="629">
        <v>0</v>
      </c>
      <c r="M1797" s="629">
        <v>0</v>
      </c>
      <c r="N1797" s="316"/>
      <c r="O1797" s="316"/>
      <c r="P1797" s="310" t="s">
        <v>53</v>
      </c>
      <c r="Q1797" s="311" t="s">
        <v>88</v>
      </c>
      <c r="R1797" s="310" t="str">
        <f t="shared" si="133"/>
        <v>Shariatpur Prison</v>
      </c>
      <c r="S1797" s="627">
        <v>0</v>
      </c>
      <c r="T1797" s="629">
        <v>0</v>
      </c>
      <c r="U1797" s="629">
        <v>0</v>
      </c>
      <c r="V1797" s="629">
        <v>0</v>
      </c>
      <c r="W1797" s="629">
        <v>0</v>
      </c>
      <c r="X1797" s="627">
        <v>0</v>
      </c>
      <c r="Y1797" s="629">
        <v>0</v>
      </c>
      <c r="Z1797" s="629">
        <v>0</v>
      </c>
      <c r="AA1797" s="629">
        <v>0</v>
      </c>
      <c r="AB1797" s="629">
        <v>0</v>
      </c>
    </row>
    <row r="1798" spans="1:28" ht="15" hidden="1" x14ac:dyDescent="0.25">
      <c r="A1798" s="310" t="s">
        <v>55</v>
      </c>
      <c r="B1798" s="310" t="s">
        <v>339</v>
      </c>
      <c r="C1798" s="310" t="str">
        <f t="shared" si="132"/>
        <v>Tangail Basail</v>
      </c>
      <c r="D1798" s="627">
        <v>12</v>
      </c>
      <c r="E1798" s="629">
        <v>1</v>
      </c>
      <c r="F1798" s="629">
        <v>0</v>
      </c>
      <c r="G1798" s="629">
        <v>0</v>
      </c>
      <c r="H1798" s="629">
        <v>0</v>
      </c>
      <c r="I1798" s="627">
        <v>13</v>
      </c>
      <c r="J1798" s="629">
        <v>5</v>
      </c>
      <c r="K1798" s="629">
        <v>0</v>
      </c>
      <c r="L1798" s="629">
        <v>0</v>
      </c>
      <c r="M1798" s="629">
        <v>0</v>
      </c>
      <c r="N1798" s="316"/>
      <c r="O1798" s="316"/>
      <c r="P1798" s="310" t="s">
        <v>55</v>
      </c>
      <c r="Q1798" s="310" t="s">
        <v>339</v>
      </c>
      <c r="R1798" s="310" t="str">
        <f t="shared" si="133"/>
        <v>Tangail Basail</v>
      </c>
      <c r="S1798" s="627">
        <v>8</v>
      </c>
      <c r="T1798" s="629">
        <v>0</v>
      </c>
      <c r="U1798" s="629">
        <v>0</v>
      </c>
      <c r="V1798" s="629">
        <v>0</v>
      </c>
      <c r="W1798" s="629">
        <v>0</v>
      </c>
      <c r="X1798" s="627">
        <v>4</v>
      </c>
      <c r="Y1798" s="629">
        <v>3</v>
      </c>
      <c r="Z1798" s="629">
        <v>0</v>
      </c>
      <c r="AA1798" s="629">
        <v>0</v>
      </c>
      <c r="AB1798" s="629">
        <v>0</v>
      </c>
    </row>
    <row r="1799" spans="1:28" ht="15" hidden="1" x14ac:dyDescent="0.25">
      <c r="A1799" s="310" t="s">
        <v>55</v>
      </c>
      <c r="B1799" s="310" t="s">
        <v>340</v>
      </c>
      <c r="C1799" s="310" t="str">
        <f t="shared" ref="C1799:C1863" si="134">A1799&amp;" "&amp;B1799</f>
        <v>Tangail Bhuapur</v>
      </c>
      <c r="D1799" s="627">
        <v>18</v>
      </c>
      <c r="E1799" s="629">
        <v>4</v>
      </c>
      <c r="F1799" s="629">
        <v>0</v>
      </c>
      <c r="G1799" s="629">
        <v>0</v>
      </c>
      <c r="H1799" s="629">
        <v>0</v>
      </c>
      <c r="I1799" s="627">
        <v>8</v>
      </c>
      <c r="J1799" s="629">
        <v>0</v>
      </c>
      <c r="K1799" s="629">
        <v>0</v>
      </c>
      <c r="L1799" s="629">
        <v>0</v>
      </c>
      <c r="M1799" s="629">
        <v>0</v>
      </c>
      <c r="N1799" s="316"/>
      <c r="O1799" s="316"/>
      <c r="P1799" s="310" t="s">
        <v>55</v>
      </c>
      <c r="Q1799" s="310" t="s">
        <v>340</v>
      </c>
      <c r="R1799" s="310" t="str">
        <f t="shared" ref="R1799:R1863" si="135">P1799&amp;" "&amp;Q1799</f>
        <v>Tangail Bhuapur</v>
      </c>
      <c r="S1799" s="627">
        <v>9</v>
      </c>
      <c r="T1799" s="629">
        <v>1</v>
      </c>
      <c r="U1799" s="629">
        <v>0</v>
      </c>
      <c r="V1799" s="629">
        <v>0</v>
      </c>
      <c r="W1799" s="629">
        <v>0</v>
      </c>
      <c r="X1799" s="627">
        <v>2</v>
      </c>
      <c r="Y1799" s="629">
        <v>1</v>
      </c>
      <c r="Z1799" s="629">
        <v>0</v>
      </c>
      <c r="AA1799" s="629">
        <v>0</v>
      </c>
      <c r="AB1799" s="629">
        <v>0</v>
      </c>
    </row>
    <row r="1800" spans="1:28" ht="15" hidden="1" x14ac:dyDescent="0.25">
      <c r="A1800" s="310" t="s">
        <v>55</v>
      </c>
      <c r="B1800" s="310" t="s">
        <v>341</v>
      </c>
      <c r="C1800" s="310" t="str">
        <f t="shared" si="134"/>
        <v>Tangail Delduar</v>
      </c>
      <c r="D1800" s="627">
        <v>30</v>
      </c>
      <c r="E1800" s="629">
        <v>0</v>
      </c>
      <c r="F1800" s="629">
        <v>0</v>
      </c>
      <c r="G1800" s="629">
        <v>0</v>
      </c>
      <c r="H1800" s="629">
        <v>0</v>
      </c>
      <c r="I1800" s="627">
        <v>26</v>
      </c>
      <c r="J1800" s="629">
        <v>3</v>
      </c>
      <c r="K1800" s="629">
        <v>0</v>
      </c>
      <c r="L1800" s="629">
        <v>0</v>
      </c>
      <c r="M1800" s="629">
        <v>0</v>
      </c>
      <c r="N1800" s="316"/>
      <c r="O1800" s="316"/>
      <c r="P1800" s="310" t="s">
        <v>55</v>
      </c>
      <c r="Q1800" s="310" t="s">
        <v>341</v>
      </c>
      <c r="R1800" s="310" t="str">
        <f t="shared" si="135"/>
        <v>Tangail Delduar</v>
      </c>
      <c r="S1800" s="627">
        <v>14</v>
      </c>
      <c r="T1800" s="629">
        <v>1</v>
      </c>
      <c r="U1800" s="629">
        <v>0</v>
      </c>
      <c r="V1800" s="629">
        <v>0</v>
      </c>
      <c r="W1800" s="629">
        <v>0</v>
      </c>
      <c r="X1800" s="627">
        <v>14</v>
      </c>
      <c r="Y1800" s="629">
        <v>0</v>
      </c>
      <c r="Z1800" s="629">
        <v>0</v>
      </c>
      <c r="AA1800" s="629">
        <v>0</v>
      </c>
      <c r="AB1800" s="629">
        <v>0</v>
      </c>
    </row>
    <row r="1801" spans="1:28" ht="15" hidden="1" x14ac:dyDescent="0.25">
      <c r="A1801" s="310" t="s">
        <v>55</v>
      </c>
      <c r="B1801" s="310" t="s">
        <v>342</v>
      </c>
      <c r="C1801" s="310" t="str">
        <f t="shared" si="134"/>
        <v>Tangail Dhanbari</v>
      </c>
      <c r="D1801" s="627">
        <v>21</v>
      </c>
      <c r="E1801" s="629">
        <v>1</v>
      </c>
      <c r="F1801" s="629">
        <v>0</v>
      </c>
      <c r="G1801" s="629">
        <v>0</v>
      </c>
      <c r="H1801" s="629">
        <v>0</v>
      </c>
      <c r="I1801" s="627">
        <v>22</v>
      </c>
      <c r="J1801" s="629">
        <v>4</v>
      </c>
      <c r="K1801" s="629">
        <v>0</v>
      </c>
      <c r="L1801" s="629">
        <v>0</v>
      </c>
      <c r="M1801" s="629">
        <v>0</v>
      </c>
      <c r="N1801" s="316"/>
      <c r="O1801" s="316"/>
      <c r="P1801" s="310" t="s">
        <v>55</v>
      </c>
      <c r="Q1801" s="310" t="s">
        <v>342</v>
      </c>
      <c r="R1801" s="310" t="str">
        <f t="shared" si="135"/>
        <v>Tangail Dhanbari</v>
      </c>
      <c r="S1801" s="627">
        <v>4</v>
      </c>
      <c r="T1801" s="629">
        <v>0</v>
      </c>
      <c r="U1801" s="629">
        <v>0</v>
      </c>
      <c r="V1801" s="629">
        <v>0</v>
      </c>
      <c r="W1801" s="629">
        <v>0</v>
      </c>
      <c r="X1801" s="627">
        <v>13</v>
      </c>
      <c r="Y1801" s="629">
        <v>1</v>
      </c>
      <c r="Z1801" s="629">
        <v>0</v>
      </c>
      <c r="AA1801" s="629">
        <v>0</v>
      </c>
      <c r="AB1801" s="629">
        <v>0</v>
      </c>
    </row>
    <row r="1802" spans="1:28" ht="15" hidden="1" x14ac:dyDescent="0.25">
      <c r="A1802" s="310" t="s">
        <v>55</v>
      </c>
      <c r="B1802" s="310" t="s">
        <v>343</v>
      </c>
      <c r="C1802" s="310" t="str">
        <f t="shared" si="134"/>
        <v>Tangail Ghatail</v>
      </c>
      <c r="D1802" s="627">
        <v>21</v>
      </c>
      <c r="E1802" s="629">
        <v>0</v>
      </c>
      <c r="F1802" s="629">
        <v>0</v>
      </c>
      <c r="G1802" s="629">
        <v>1</v>
      </c>
      <c r="H1802" s="629">
        <v>1</v>
      </c>
      <c r="I1802" s="627">
        <v>46</v>
      </c>
      <c r="J1802" s="629">
        <v>4</v>
      </c>
      <c r="K1802" s="629">
        <v>0</v>
      </c>
      <c r="L1802" s="629">
        <v>0</v>
      </c>
      <c r="M1802" s="629">
        <v>0</v>
      </c>
      <c r="N1802" s="316"/>
      <c r="O1802" s="316"/>
      <c r="P1802" s="310" t="s">
        <v>55</v>
      </c>
      <c r="Q1802" s="310" t="s">
        <v>343</v>
      </c>
      <c r="R1802" s="310" t="str">
        <f t="shared" si="135"/>
        <v>Tangail Ghatail</v>
      </c>
      <c r="S1802" s="627">
        <v>10</v>
      </c>
      <c r="T1802" s="629">
        <v>1</v>
      </c>
      <c r="U1802" s="629">
        <v>1</v>
      </c>
      <c r="V1802" s="629">
        <v>0</v>
      </c>
      <c r="W1802" s="629">
        <v>0</v>
      </c>
      <c r="X1802" s="627">
        <v>33</v>
      </c>
      <c r="Y1802" s="629">
        <v>3</v>
      </c>
      <c r="Z1802" s="629">
        <v>0</v>
      </c>
      <c r="AA1802" s="629">
        <v>0</v>
      </c>
      <c r="AB1802" s="629">
        <v>0</v>
      </c>
    </row>
    <row r="1803" spans="1:28" ht="15" hidden="1" x14ac:dyDescent="0.25">
      <c r="A1803" s="310" t="s">
        <v>55</v>
      </c>
      <c r="B1803" s="310" t="s">
        <v>344</v>
      </c>
      <c r="C1803" s="310" t="str">
        <f t="shared" si="134"/>
        <v>Tangail Ghatail 2nd Lab (Dhalapara)</v>
      </c>
      <c r="D1803" s="627">
        <v>16</v>
      </c>
      <c r="E1803" s="629">
        <v>0</v>
      </c>
      <c r="F1803" s="629">
        <v>1</v>
      </c>
      <c r="G1803" s="629">
        <v>0</v>
      </c>
      <c r="H1803" s="629">
        <v>0</v>
      </c>
      <c r="I1803" s="627">
        <v>7</v>
      </c>
      <c r="J1803" s="629">
        <v>4</v>
      </c>
      <c r="K1803" s="629">
        <v>0</v>
      </c>
      <c r="L1803" s="629">
        <v>0</v>
      </c>
      <c r="M1803" s="629">
        <v>0</v>
      </c>
      <c r="N1803" s="316"/>
      <c r="O1803" s="316"/>
      <c r="P1803" s="310" t="s">
        <v>55</v>
      </c>
      <c r="Q1803" s="310" t="s">
        <v>344</v>
      </c>
      <c r="R1803" s="310" t="str">
        <f t="shared" si="135"/>
        <v>Tangail Ghatail 2nd Lab (Dhalapara)</v>
      </c>
      <c r="S1803" s="627">
        <v>4</v>
      </c>
      <c r="T1803" s="629">
        <v>0</v>
      </c>
      <c r="U1803" s="629">
        <v>1</v>
      </c>
      <c r="V1803" s="629">
        <v>0</v>
      </c>
      <c r="W1803" s="629">
        <v>0</v>
      </c>
      <c r="X1803" s="627">
        <v>7</v>
      </c>
      <c r="Y1803" s="629">
        <v>1</v>
      </c>
      <c r="Z1803" s="629">
        <v>0</v>
      </c>
      <c r="AA1803" s="629">
        <v>0</v>
      </c>
      <c r="AB1803" s="629">
        <v>0</v>
      </c>
    </row>
    <row r="1804" spans="1:28" ht="15" hidden="1" x14ac:dyDescent="0.25">
      <c r="A1804" s="310" t="s">
        <v>55</v>
      </c>
      <c r="B1804" s="310" t="s">
        <v>345</v>
      </c>
      <c r="C1804" s="310" t="str">
        <f t="shared" si="134"/>
        <v>Tangail Gopalpur</v>
      </c>
      <c r="D1804" s="627">
        <v>24</v>
      </c>
      <c r="E1804" s="629">
        <v>3</v>
      </c>
      <c r="F1804" s="629">
        <v>0</v>
      </c>
      <c r="G1804" s="629">
        <v>0</v>
      </c>
      <c r="H1804" s="629">
        <v>0</v>
      </c>
      <c r="I1804" s="627">
        <v>17</v>
      </c>
      <c r="J1804" s="629">
        <v>2</v>
      </c>
      <c r="K1804" s="629">
        <v>0</v>
      </c>
      <c r="L1804" s="629">
        <v>0</v>
      </c>
      <c r="M1804" s="629">
        <v>0</v>
      </c>
      <c r="N1804" s="316"/>
      <c r="O1804" s="316"/>
      <c r="P1804" s="310" t="s">
        <v>55</v>
      </c>
      <c r="Q1804" s="310" t="s">
        <v>345</v>
      </c>
      <c r="R1804" s="310" t="str">
        <f t="shared" si="135"/>
        <v>Tangail Gopalpur</v>
      </c>
      <c r="S1804" s="627">
        <v>12</v>
      </c>
      <c r="T1804" s="629">
        <v>0</v>
      </c>
      <c r="U1804" s="629">
        <v>0</v>
      </c>
      <c r="V1804" s="629">
        <v>0</v>
      </c>
      <c r="W1804" s="629">
        <v>0</v>
      </c>
      <c r="X1804" s="627">
        <v>13</v>
      </c>
      <c r="Y1804" s="629">
        <v>0</v>
      </c>
      <c r="Z1804" s="629">
        <v>0</v>
      </c>
      <c r="AA1804" s="629">
        <v>0</v>
      </c>
      <c r="AB1804" s="629">
        <v>0</v>
      </c>
    </row>
    <row r="1805" spans="1:28" ht="15" hidden="1" x14ac:dyDescent="0.25">
      <c r="A1805" s="310" t="s">
        <v>55</v>
      </c>
      <c r="B1805" s="310" t="s">
        <v>346</v>
      </c>
      <c r="C1805" s="310" t="str">
        <f t="shared" si="134"/>
        <v>Tangail Gopalpur 2nd Lab (Hemnagar)</v>
      </c>
      <c r="D1805" s="627">
        <v>9</v>
      </c>
      <c r="E1805" s="629">
        <v>2</v>
      </c>
      <c r="F1805" s="629">
        <v>0</v>
      </c>
      <c r="G1805" s="629">
        <v>0</v>
      </c>
      <c r="H1805" s="629">
        <v>0</v>
      </c>
      <c r="I1805" s="627">
        <v>1</v>
      </c>
      <c r="J1805" s="629">
        <v>1</v>
      </c>
      <c r="K1805" s="629">
        <v>0</v>
      </c>
      <c r="L1805" s="629">
        <v>0</v>
      </c>
      <c r="M1805" s="629">
        <v>0</v>
      </c>
      <c r="N1805" s="316"/>
      <c r="O1805" s="316"/>
      <c r="P1805" s="310" t="s">
        <v>55</v>
      </c>
      <c r="Q1805" s="310" t="s">
        <v>346</v>
      </c>
      <c r="R1805" s="310" t="str">
        <f t="shared" si="135"/>
        <v>Tangail Gopalpur 2nd Lab (Hemnagar)</v>
      </c>
      <c r="S1805" s="627">
        <v>4</v>
      </c>
      <c r="T1805" s="629">
        <v>0</v>
      </c>
      <c r="U1805" s="629">
        <v>0</v>
      </c>
      <c r="V1805" s="629">
        <v>0</v>
      </c>
      <c r="W1805" s="629">
        <v>0</v>
      </c>
      <c r="X1805" s="627">
        <v>3</v>
      </c>
      <c r="Y1805" s="629">
        <v>0</v>
      </c>
      <c r="Z1805" s="629">
        <v>0</v>
      </c>
      <c r="AA1805" s="629">
        <v>0</v>
      </c>
      <c r="AB1805" s="629">
        <v>0</v>
      </c>
    </row>
    <row r="1806" spans="1:28" ht="15" hidden="1" x14ac:dyDescent="0.25">
      <c r="A1806" s="310" t="s">
        <v>55</v>
      </c>
      <c r="B1806" s="310" t="s">
        <v>347</v>
      </c>
      <c r="C1806" s="310" t="str">
        <f t="shared" si="134"/>
        <v>Tangail Kalihati</v>
      </c>
      <c r="D1806" s="627">
        <v>20</v>
      </c>
      <c r="E1806" s="629">
        <v>0</v>
      </c>
      <c r="F1806" s="629">
        <v>0</v>
      </c>
      <c r="G1806" s="629">
        <v>0</v>
      </c>
      <c r="H1806" s="629">
        <v>0</v>
      </c>
      <c r="I1806" s="627">
        <v>12</v>
      </c>
      <c r="J1806" s="629">
        <v>7</v>
      </c>
      <c r="K1806" s="629">
        <v>0</v>
      </c>
      <c r="L1806" s="629">
        <v>0</v>
      </c>
      <c r="M1806" s="629">
        <v>0</v>
      </c>
      <c r="N1806" s="316"/>
      <c r="O1806" s="316"/>
      <c r="P1806" s="310" t="s">
        <v>55</v>
      </c>
      <c r="Q1806" s="310" t="s">
        <v>347</v>
      </c>
      <c r="R1806" s="310" t="str">
        <f t="shared" si="135"/>
        <v>Tangail Kalihati</v>
      </c>
      <c r="S1806" s="627">
        <v>7</v>
      </c>
      <c r="T1806" s="629">
        <v>0</v>
      </c>
      <c r="U1806" s="629">
        <v>0</v>
      </c>
      <c r="V1806" s="629">
        <v>0</v>
      </c>
      <c r="W1806" s="629">
        <v>0</v>
      </c>
      <c r="X1806" s="627">
        <v>16</v>
      </c>
      <c r="Y1806" s="629">
        <v>1</v>
      </c>
      <c r="Z1806" s="629">
        <v>0</v>
      </c>
      <c r="AA1806" s="629">
        <v>0</v>
      </c>
      <c r="AB1806" s="629">
        <v>0</v>
      </c>
    </row>
    <row r="1807" spans="1:28" ht="15" hidden="1" x14ac:dyDescent="0.25">
      <c r="A1807" s="310" t="s">
        <v>55</v>
      </c>
      <c r="B1807" s="311" t="s">
        <v>348</v>
      </c>
      <c r="C1807" s="310" t="str">
        <f t="shared" si="134"/>
        <v>Tangail Kalihati 2nd Lab (Elenga)</v>
      </c>
      <c r="D1807" s="627">
        <v>12</v>
      </c>
      <c r="E1807" s="629">
        <v>1</v>
      </c>
      <c r="F1807" s="629">
        <v>0</v>
      </c>
      <c r="G1807" s="629">
        <v>0</v>
      </c>
      <c r="H1807" s="629">
        <v>0</v>
      </c>
      <c r="I1807" s="627">
        <v>19</v>
      </c>
      <c r="J1807" s="629">
        <v>12</v>
      </c>
      <c r="K1807" s="629">
        <v>0</v>
      </c>
      <c r="L1807" s="629">
        <v>0</v>
      </c>
      <c r="M1807" s="629">
        <v>0</v>
      </c>
      <c r="N1807" s="316"/>
      <c r="O1807" s="316"/>
      <c r="P1807" s="310" t="s">
        <v>55</v>
      </c>
      <c r="Q1807" s="311" t="s">
        <v>348</v>
      </c>
      <c r="R1807" s="310" t="str">
        <f t="shared" si="135"/>
        <v>Tangail Kalihati 2nd Lab (Elenga)</v>
      </c>
      <c r="S1807" s="627">
        <v>4</v>
      </c>
      <c r="T1807" s="629">
        <v>0</v>
      </c>
      <c r="U1807" s="629">
        <v>0</v>
      </c>
      <c r="V1807" s="629">
        <v>0</v>
      </c>
      <c r="W1807" s="629">
        <v>0</v>
      </c>
      <c r="X1807" s="627">
        <v>11</v>
      </c>
      <c r="Y1807" s="629">
        <v>0</v>
      </c>
      <c r="Z1807" s="629">
        <v>0</v>
      </c>
      <c r="AA1807" s="629">
        <v>0</v>
      </c>
      <c r="AB1807" s="629">
        <v>0</v>
      </c>
    </row>
    <row r="1808" spans="1:28" ht="15" hidden="1" x14ac:dyDescent="0.25">
      <c r="A1808" s="310" t="s">
        <v>55</v>
      </c>
      <c r="B1808" s="310" t="s">
        <v>349</v>
      </c>
      <c r="C1808" s="310" t="str">
        <f t="shared" si="134"/>
        <v>Tangail Madhupur</v>
      </c>
      <c r="D1808" s="627">
        <v>51</v>
      </c>
      <c r="E1808" s="629">
        <v>4</v>
      </c>
      <c r="F1808" s="629">
        <v>1</v>
      </c>
      <c r="G1808" s="629">
        <v>0</v>
      </c>
      <c r="H1808" s="629">
        <v>0</v>
      </c>
      <c r="I1808" s="627">
        <v>26</v>
      </c>
      <c r="J1808" s="629">
        <v>1</v>
      </c>
      <c r="K1808" s="629">
        <v>0</v>
      </c>
      <c r="L1808" s="629">
        <v>0</v>
      </c>
      <c r="M1808" s="629">
        <v>0</v>
      </c>
      <c r="N1808" s="316"/>
      <c r="O1808" s="316"/>
      <c r="P1808" s="310" t="s">
        <v>55</v>
      </c>
      <c r="Q1808" s="310" t="s">
        <v>349</v>
      </c>
      <c r="R1808" s="310" t="str">
        <f t="shared" si="135"/>
        <v>Tangail Madhupur</v>
      </c>
      <c r="S1808" s="627">
        <v>24</v>
      </c>
      <c r="T1808" s="629">
        <v>0</v>
      </c>
      <c r="U1808" s="629">
        <v>0</v>
      </c>
      <c r="V1808" s="629">
        <v>0</v>
      </c>
      <c r="W1808" s="629">
        <v>0</v>
      </c>
      <c r="X1808" s="627">
        <v>31</v>
      </c>
      <c r="Y1808" s="629">
        <v>1</v>
      </c>
      <c r="Z1808" s="629">
        <v>0</v>
      </c>
      <c r="AA1808" s="629">
        <v>0</v>
      </c>
      <c r="AB1808" s="629">
        <v>0</v>
      </c>
    </row>
    <row r="1809" spans="1:28" ht="15" hidden="1" x14ac:dyDescent="0.25">
      <c r="A1809" s="310" t="s">
        <v>55</v>
      </c>
      <c r="B1809" s="310" t="s">
        <v>350</v>
      </c>
      <c r="C1809" s="310" t="str">
        <f t="shared" si="134"/>
        <v>Tangail Mirzapur</v>
      </c>
      <c r="D1809" s="627">
        <v>21</v>
      </c>
      <c r="E1809" s="629">
        <v>1</v>
      </c>
      <c r="F1809" s="629">
        <v>0</v>
      </c>
      <c r="G1809" s="629">
        <v>0</v>
      </c>
      <c r="H1809" s="629">
        <v>0</v>
      </c>
      <c r="I1809" s="627">
        <v>32</v>
      </c>
      <c r="J1809" s="629">
        <v>5</v>
      </c>
      <c r="K1809" s="629">
        <v>0</v>
      </c>
      <c r="L1809" s="629">
        <v>0</v>
      </c>
      <c r="M1809" s="629">
        <v>0</v>
      </c>
      <c r="N1809" s="316"/>
      <c r="O1809" s="316"/>
      <c r="P1809" s="310" t="s">
        <v>55</v>
      </c>
      <c r="Q1809" s="310" t="s">
        <v>350</v>
      </c>
      <c r="R1809" s="310" t="str">
        <f t="shared" si="135"/>
        <v>Tangail Mirzapur</v>
      </c>
      <c r="S1809" s="627">
        <v>7</v>
      </c>
      <c r="T1809" s="629">
        <v>0</v>
      </c>
      <c r="U1809" s="629">
        <v>0</v>
      </c>
      <c r="V1809" s="629">
        <v>0</v>
      </c>
      <c r="W1809" s="629">
        <v>0</v>
      </c>
      <c r="X1809" s="627">
        <v>17</v>
      </c>
      <c r="Y1809" s="629">
        <v>5</v>
      </c>
      <c r="Z1809" s="629">
        <v>0</v>
      </c>
      <c r="AA1809" s="629">
        <v>0</v>
      </c>
      <c r="AB1809" s="629">
        <v>0</v>
      </c>
    </row>
    <row r="1810" spans="1:28" ht="15" hidden="1" x14ac:dyDescent="0.25">
      <c r="A1810" s="310" t="s">
        <v>55</v>
      </c>
      <c r="B1810" s="310" t="s">
        <v>351</v>
      </c>
      <c r="C1810" s="310" t="str">
        <f t="shared" si="134"/>
        <v>Tangail Mirzapur (Kumudini Hospital)</v>
      </c>
      <c r="D1810" s="627">
        <v>16</v>
      </c>
      <c r="E1810" s="629">
        <v>2</v>
      </c>
      <c r="F1810" s="629">
        <v>0</v>
      </c>
      <c r="G1810" s="629">
        <v>0</v>
      </c>
      <c r="H1810" s="629">
        <v>0</v>
      </c>
      <c r="I1810" s="627">
        <v>13</v>
      </c>
      <c r="J1810" s="629">
        <v>2</v>
      </c>
      <c r="K1810" s="629">
        <v>0</v>
      </c>
      <c r="L1810" s="629">
        <v>0</v>
      </c>
      <c r="M1810" s="629">
        <v>0</v>
      </c>
      <c r="N1810" s="316"/>
      <c r="O1810" s="316"/>
      <c r="P1810" s="310" t="s">
        <v>55</v>
      </c>
      <c r="Q1810" s="310" t="s">
        <v>351</v>
      </c>
      <c r="R1810" s="310" t="str">
        <f t="shared" si="135"/>
        <v>Tangail Mirzapur (Kumudini Hospital)</v>
      </c>
      <c r="S1810" s="627">
        <v>3</v>
      </c>
      <c r="T1810" s="629">
        <v>0</v>
      </c>
      <c r="U1810" s="629">
        <v>0</v>
      </c>
      <c r="V1810" s="629">
        <v>0</v>
      </c>
      <c r="W1810" s="629">
        <v>0</v>
      </c>
      <c r="X1810" s="627">
        <v>7</v>
      </c>
      <c r="Y1810" s="629">
        <v>1</v>
      </c>
      <c r="Z1810" s="629">
        <v>0</v>
      </c>
      <c r="AA1810" s="629">
        <v>0</v>
      </c>
      <c r="AB1810" s="629">
        <v>0</v>
      </c>
    </row>
    <row r="1811" spans="1:28" ht="15" hidden="1" x14ac:dyDescent="0.25">
      <c r="A1811" s="310" t="s">
        <v>55</v>
      </c>
      <c r="B1811" s="310" t="s">
        <v>1010</v>
      </c>
      <c r="C1811" s="310" t="str">
        <f>A1811&amp;" "&amp;B1811</f>
        <v>Tangail Mirzapur 2nd Lab (Gorai)</v>
      </c>
      <c r="D1811" s="627">
        <v>11</v>
      </c>
      <c r="E1811" s="629">
        <v>0</v>
      </c>
      <c r="F1811" s="629">
        <v>0</v>
      </c>
      <c r="G1811" s="629">
        <v>0</v>
      </c>
      <c r="H1811" s="629">
        <v>0</v>
      </c>
      <c r="I1811" s="627">
        <v>10</v>
      </c>
      <c r="J1811" s="629">
        <v>1</v>
      </c>
      <c r="K1811" s="629">
        <v>0</v>
      </c>
      <c r="L1811" s="629">
        <v>0</v>
      </c>
      <c r="M1811" s="629">
        <v>0</v>
      </c>
      <c r="N1811" s="316"/>
      <c r="O1811" s="316"/>
      <c r="P1811" s="310" t="s">
        <v>55</v>
      </c>
      <c r="Q1811" s="310" t="s">
        <v>1010</v>
      </c>
      <c r="R1811" s="310" t="str">
        <f>P1811&amp;" "&amp;Q1811</f>
        <v>Tangail Mirzapur 2nd Lab (Gorai)</v>
      </c>
      <c r="S1811" s="627">
        <v>9</v>
      </c>
      <c r="T1811" s="629">
        <v>0</v>
      </c>
      <c r="U1811" s="629">
        <v>0</v>
      </c>
      <c r="V1811" s="629">
        <v>0</v>
      </c>
      <c r="W1811" s="629">
        <v>0</v>
      </c>
      <c r="X1811" s="627">
        <v>4</v>
      </c>
      <c r="Y1811" s="629">
        <v>0</v>
      </c>
      <c r="Z1811" s="629">
        <v>0</v>
      </c>
      <c r="AA1811" s="629">
        <v>0</v>
      </c>
      <c r="AB1811" s="629">
        <v>0</v>
      </c>
    </row>
    <row r="1812" spans="1:28" ht="15" hidden="1" x14ac:dyDescent="0.25">
      <c r="A1812" s="310" t="s">
        <v>55</v>
      </c>
      <c r="B1812" s="310" t="s">
        <v>352</v>
      </c>
      <c r="C1812" s="310" t="str">
        <f t="shared" si="134"/>
        <v>Tangail Nagarpur</v>
      </c>
      <c r="D1812" s="627">
        <v>36</v>
      </c>
      <c r="E1812" s="629">
        <v>5</v>
      </c>
      <c r="F1812" s="629">
        <v>0</v>
      </c>
      <c r="G1812" s="629">
        <v>0</v>
      </c>
      <c r="H1812" s="629">
        <v>0</v>
      </c>
      <c r="I1812" s="627">
        <v>23</v>
      </c>
      <c r="J1812" s="629">
        <v>4</v>
      </c>
      <c r="K1812" s="629">
        <v>0</v>
      </c>
      <c r="L1812" s="629">
        <v>0</v>
      </c>
      <c r="M1812" s="629">
        <v>0</v>
      </c>
      <c r="N1812" s="316"/>
      <c r="O1812" s="316"/>
      <c r="P1812" s="310" t="s">
        <v>55</v>
      </c>
      <c r="Q1812" s="310" t="s">
        <v>352</v>
      </c>
      <c r="R1812" s="310" t="str">
        <f t="shared" si="135"/>
        <v>Tangail Nagarpur</v>
      </c>
      <c r="S1812" s="627">
        <v>20</v>
      </c>
      <c r="T1812" s="629">
        <v>1</v>
      </c>
      <c r="U1812" s="629">
        <v>0</v>
      </c>
      <c r="V1812" s="629">
        <v>0</v>
      </c>
      <c r="W1812" s="629">
        <v>0</v>
      </c>
      <c r="X1812" s="627">
        <v>16</v>
      </c>
      <c r="Y1812" s="629">
        <v>3</v>
      </c>
      <c r="Z1812" s="629">
        <v>0</v>
      </c>
      <c r="AA1812" s="629">
        <v>0</v>
      </c>
      <c r="AB1812" s="629">
        <v>0</v>
      </c>
    </row>
    <row r="1813" spans="1:28" ht="15" hidden="1" x14ac:dyDescent="0.25">
      <c r="A1813" s="310" t="s">
        <v>55</v>
      </c>
      <c r="B1813" s="310" t="s">
        <v>353</v>
      </c>
      <c r="C1813" s="310" t="str">
        <f t="shared" si="134"/>
        <v>Tangail Shakhipur</v>
      </c>
      <c r="D1813" s="627">
        <v>35</v>
      </c>
      <c r="E1813" s="629">
        <v>0</v>
      </c>
      <c r="F1813" s="629">
        <v>0</v>
      </c>
      <c r="G1813" s="629">
        <v>0</v>
      </c>
      <c r="H1813" s="629">
        <v>0</v>
      </c>
      <c r="I1813" s="627">
        <v>5</v>
      </c>
      <c r="J1813" s="629">
        <v>3</v>
      </c>
      <c r="K1813" s="629">
        <v>0</v>
      </c>
      <c r="L1813" s="629">
        <v>0</v>
      </c>
      <c r="M1813" s="629">
        <v>0</v>
      </c>
      <c r="N1813" s="316"/>
      <c r="O1813" s="316"/>
      <c r="P1813" s="310" t="s">
        <v>55</v>
      </c>
      <c r="Q1813" s="310" t="s">
        <v>353</v>
      </c>
      <c r="R1813" s="310" t="str">
        <f t="shared" si="135"/>
        <v>Tangail Shakhipur</v>
      </c>
      <c r="S1813" s="627">
        <v>8</v>
      </c>
      <c r="T1813" s="629">
        <v>0</v>
      </c>
      <c r="U1813" s="629">
        <v>0</v>
      </c>
      <c r="V1813" s="629">
        <v>0</v>
      </c>
      <c r="W1813" s="629">
        <v>0</v>
      </c>
      <c r="X1813" s="627">
        <v>2</v>
      </c>
      <c r="Y1813" s="629">
        <v>0</v>
      </c>
      <c r="Z1813" s="629">
        <v>0</v>
      </c>
      <c r="AA1813" s="629">
        <v>0</v>
      </c>
      <c r="AB1813" s="629">
        <v>0</v>
      </c>
    </row>
    <row r="1814" spans="1:28" ht="15" hidden="1" x14ac:dyDescent="0.25">
      <c r="A1814" s="310" t="s">
        <v>55</v>
      </c>
      <c r="B1814" t="s">
        <v>601</v>
      </c>
      <c r="C1814" s="310" t="str">
        <f t="shared" si="134"/>
        <v>Tangail Tangail Sadar</v>
      </c>
      <c r="D1814" s="627">
        <v>27</v>
      </c>
      <c r="E1814" s="629">
        <v>3</v>
      </c>
      <c r="F1814" s="629">
        <v>0</v>
      </c>
      <c r="G1814" s="629">
        <v>0</v>
      </c>
      <c r="H1814" s="629">
        <v>0</v>
      </c>
      <c r="I1814" s="627">
        <v>29</v>
      </c>
      <c r="J1814" s="629">
        <v>4</v>
      </c>
      <c r="K1814" s="629">
        <v>0</v>
      </c>
      <c r="L1814" s="629">
        <v>0</v>
      </c>
      <c r="M1814" s="629">
        <v>0</v>
      </c>
      <c r="N1814" s="316"/>
      <c r="O1814" s="316"/>
      <c r="P1814" s="310" t="s">
        <v>55</v>
      </c>
      <c r="Q1814" t="s">
        <v>601</v>
      </c>
      <c r="R1814" s="310" t="str">
        <f t="shared" si="135"/>
        <v>Tangail Tangail Sadar</v>
      </c>
      <c r="S1814" s="627">
        <v>15</v>
      </c>
      <c r="T1814" s="629">
        <v>1</v>
      </c>
      <c r="U1814" s="629">
        <v>0</v>
      </c>
      <c r="V1814" s="629">
        <v>0</v>
      </c>
      <c r="W1814" s="629">
        <v>0</v>
      </c>
      <c r="X1814" s="627">
        <v>16</v>
      </c>
      <c r="Y1814" s="629">
        <v>1</v>
      </c>
      <c r="Z1814" s="629">
        <v>0</v>
      </c>
      <c r="AA1814" s="629">
        <v>0</v>
      </c>
      <c r="AB1814" s="629">
        <v>0</v>
      </c>
    </row>
    <row r="1815" spans="1:28" ht="15" hidden="1" x14ac:dyDescent="0.25">
      <c r="A1815" s="310" t="s">
        <v>56</v>
      </c>
      <c r="B1815" t="s">
        <v>602</v>
      </c>
      <c r="C1815" s="310" t="str">
        <f t="shared" si="134"/>
        <v>Bagerhat Bagerhat Sadar</v>
      </c>
      <c r="D1815" s="627">
        <v>10</v>
      </c>
      <c r="E1815" s="637">
        <v>1</v>
      </c>
      <c r="F1815" s="637">
        <v>0</v>
      </c>
      <c r="G1815" s="637">
        <v>0</v>
      </c>
      <c r="H1815" s="637">
        <v>0</v>
      </c>
      <c r="I1815" s="627">
        <v>7</v>
      </c>
      <c r="J1815" s="637">
        <v>1</v>
      </c>
      <c r="K1815" s="637">
        <v>0</v>
      </c>
      <c r="L1815" s="637">
        <v>0</v>
      </c>
      <c r="M1815" s="637">
        <v>0</v>
      </c>
      <c r="N1815" s="326"/>
      <c r="O1815" s="326"/>
      <c r="P1815" s="310" t="s">
        <v>56</v>
      </c>
      <c r="Q1815" t="s">
        <v>602</v>
      </c>
      <c r="R1815" s="310" t="str">
        <f t="shared" si="135"/>
        <v>Bagerhat Bagerhat Sadar</v>
      </c>
      <c r="S1815" s="627"/>
      <c r="T1815" s="637"/>
      <c r="U1815" s="637"/>
      <c r="V1815" s="637"/>
      <c r="W1815" s="637"/>
      <c r="X1815" s="627"/>
      <c r="Y1815" s="637"/>
      <c r="Z1815" s="637"/>
      <c r="AA1815" s="637"/>
      <c r="AB1815" s="637"/>
    </row>
    <row r="1816" spans="1:28" ht="15" hidden="1" x14ac:dyDescent="0.25">
      <c r="A1816" s="310" t="s">
        <v>56</v>
      </c>
      <c r="B1816" s="310" t="s">
        <v>354</v>
      </c>
      <c r="C1816" s="310" t="str">
        <f t="shared" si="134"/>
        <v>Bagerhat Chitalmari</v>
      </c>
      <c r="D1816" s="627"/>
      <c r="E1816" s="637"/>
      <c r="F1816" s="637"/>
      <c r="G1816" s="637"/>
      <c r="H1816" s="637"/>
      <c r="I1816" s="627"/>
      <c r="J1816" s="637"/>
      <c r="K1816" s="637"/>
      <c r="L1816" s="637"/>
      <c r="M1816" s="637"/>
      <c r="N1816" s="326"/>
      <c r="O1816" s="326"/>
      <c r="P1816" s="310" t="s">
        <v>56</v>
      </c>
      <c r="Q1816" s="310" t="s">
        <v>354</v>
      </c>
      <c r="R1816" s="310" t="str">
        <f t="shared" si="135"/>
        <v>Bagerhat Chitalmari</v>
      </c>
      <c r="S1816" s="627"/>
      <c r="T1816" s="637"/>
      <c r="U1816" s="637"/>
      <c r="V1816" s="637"/>
      <c r="W1816" s="637"/>
      <c r="X1816" s="627"/>
      <c r="Y1816" s="637"/>
      <c r="Z1816" s="637"/>
      <c r="AA1816" s="637"/>
      <c r="AB1816" s="637"/>
    </row>
    <row r="1817" spans="1:28" ht="15" hidden="1" x14ac:dyDescent="0.25">
      <c r="A1817" s="310" t="s">
        <v>56</v>
      </c>
      <c r="B1817" s="325" t="s">
        <v>987</v>
      </c>
      <c r="C1817" s="310" t="str">
        <f t="shared" si="134"/>
        <v>Bagerhat Bagerhat DOTs Corner</v>
      </c>
      <c r="D1817" s="627"/>
      <c r="E1817" s="637"/>
      <c r="F1817" s="637"/>
      <c r="G1817" s="637"/>
      <c r="H1817" s="637"/>
      <c r="I1817" s="627"/>
      <c r="J1817" s="637"/>
      <c r="K1817" s="637"/>
      <c r="L1817" s="637"/>
      <c r="M1817" s="637"/>
      <c r="N1817" s="326"/>
      <c r="O1817" s="326"/>
      <c r="P1817" s="310" t="s">
        <v>56</v>
      </c>
      <c r="Q1817" s="325" t="s">
        <v>987</v>
      </c>
      <c r="R1817" s="310" t="str">
        <f t="shared" si="135"/>
        <v>Bagerhat Bagerhat DOTs Corner</v>
      </c>
      <c r="S1817" s="627"/>
      <c r="T1817" s="637"/>
      <c r="U1817" s="637"/>
      <c r="V1817" s="637"/>
      <c r="W1817" s="637"/>
      <c r="X1817" s="627"/>
      <c r="Y1817" s="637"/>
      <c r="Z1817" s="637"/>
      <c r="AA1817" s="637"/>
      <c r="AB1817" s="637"/>
    </row>
    <row r="1818" spans="1:28" ht="15" hidden="1" x14ac:dyDescent="0.25">
      <c r="A1818" s="310" t="s">
        <v>56</v>
      </c>
      <c r="B1818" s="310" t="s">
        <v>355</v>
      </c>
      <c r="C1818" s="310" t="str">
        <f t="shared" si="134"/>
        <v>Bagerhat Fakirhat</v>
      </c>
      <c r="D1818" s="627"/>
      <c r="E1818" s="637"/>
      <c r="F1818" s="637"/>
      <c r="G1818" s="637"/>
      <c r="H1818" s="637"/>
      <c r="I1818" s="627"/>
      <c r="J1818" s="637"/>
      <c r="K1818" s="637"/>
      <c r="L1818" s="637"/>
      <c r="M1818" s="637"/>
      <c r="N1818" s="326"/>
      <c r="O1818" s="326"/>
      <c r="P1818" s="310" t="s">
        <v>56</v>
      </c>
      <c r="Q1818" s="310" t="s">
        <v>355</v>
      </c>
      <c r="R1818" s="310" t="str">
        <f t="shared" si="135"/>
        <v>Bagerhat Fakirhat</v>
      </c>
      <c r="S1818" s="627"/>
      <c r="T1818" s="637"/>
      <c r="U1818" s="637"/>
      <c r="V1818" s="637"/>
      <c r="W1818" s="637"/>
      <c r="X1818" s="627"/>
      <c r="Y1818" s="637"/>
      <c r="Z1818" s="637"/>
      <c r="AA1818" s="637"/>
      <c r="AB1818" s="637"/>
    </row>
    <row r="1819" spans="1:28" ht="15" hidden="1" x14ac:dyDescent="0.25">
      <c r="A1819" s="310" t="s">
        <v>56</v>
      </c>
      <c r="B1819" s="310" t="s">
        <v>142</v>
      </c>
      <c r="C1819" s="310" t="str">
        <f t="shared" si="134"/>
        <v>Bagerhat Kachua</v>
      </c>
      <c r="D1819" s="627"/>
      <c r="E1819" s="637"/>
      <c r="F1819" s="637"/>
      <c r="G1819" s="637"/>
      <c r="H1819" s="637"/>
      <c r="I1819" s="627"/>
      <c r="J1819" s="637"/>
      <c r="K1819" s="637"/>
      <c r="L1819" s="637"/>
      <c r="M1819" s="637"/>
      <c r="N1819" s="326"/>
      <c r="O1819" s="326"/>
      <c r="P1819" s="310" t="s">
        <v>56</v>
      </c>
      <c r="Q1819" s="310" t="s">
        <v>142</v>
      </c>
      <c r="R1819" s="310" t="str">
        <f t="shared" si="135"/>
        <v>Bagerhat Kachua</v>
      </c>
      <c r="S1819" s="627"/>
      <c r="T1819" s="637"/>
      <c r="U1819" s="637"/>
      <c r="V1819" s="637"/>
      <c r="W1819" s="637"/>
      <c r="X1819" s="627"/>
      <c r="Y1819" s="637"/>
      <c r="Z1819" s="637"/>
      <c r="AA1819" s="637"/>
      <c r="AB1819" s="637"/>
    </row>
    <row r="1820" spans="1:28" ht="15" hidden="1" x14ac:dyDescent="0.25">
      <c r="A1820" s="310" t="s">
        <v>56</v>
      </c>
      <c r="B1820" s="310" t="s">
        <v>356</v>
      </c>
      <c r="C1820" s="310" t="str">
        <f t="shared" si="134"/>
        <v>Bagerhat Mollahat</v>
      </c>
      <c r="D1820" s="627"/>
      <c r="E1820" s="637"/>
      <c r="F1820" s="637"/>
      <c r="G1820" s="637"/>
      <c r="H1820" s="637"/>
      <c r="I1820" s="627"/>
      <c r="J1820" s="637"/>
      <c r="K1820" s="637"/>
      <c r="L1820" s="637"/>
      <c r="M1820" s="637"/>
      <c r="N1820" s="326"/>
      <c r="O1820" s="326"/>
      <c r="P1820" s="310" t="s">
        <v>56</v>
      </c>
      <c r="Q1820" s="310" t="s">
        <v>356</v>
      </c>
      <c r="R1820" s="310" t="str">
        <f t="shared" si="135"/>
        <v>Bagerhat Mollahat</v>
      </c>
      <c r="S1820" s="627"/>
      <c r="T1820" s="637"/>
      <c r="U1820" s="637"/>
      <c r="V1820" s="637"/>
      <c r="W1820" s="637"/>
      <c r="X1820" s="627"/>
      <c r="Y1820" s="637"/>
      <c r="Z1820" s="637"/>
      <c r="AA1820" s="637"/>
      <c r="AB1820" s="637"/>
    </row>
    <row r="1821" spans="1:28" ht="15" hidden="1" x14ac:dyDescent="0.25">
      <c r="A1821" s="310" t="s">
        <v>56</v>
      </c>
      <c r="B1821" s="310" t="s">
        <v>357</v>
      </c>
      <c r="C1821" s="310" t="str">
        <f t="shared" si="134"/>
        <v>Bagerhat Mongla</v>
      </c>
      <c r="D1821" s="627"/>
      <c r="E1821" s="637"/>
      <c r="F1821" s="637"/>
      <c r="G1821" s="637"/>
      <c r="H1821" s="637"/>
      <c r="I1821" s="627"/>
      <c r="J1821" s="637"/>
      <c r="K1821" s="637"/>
      <c r="L1821" s="637"/>
      <c r="M1821" s="637"/>
      <c r="N1821" s="326"/>
      <c r="O1821" s="326"/>
      <c r="P1821" s="310" t="s">
        <v>56</v>
      </c>
      <c r="Q1821" s="310" t="s">
        <v>357</v>
      </c>
      <c r="R1821" s="310" t="str">
        <f t="shared" si="135"/>
        <v>Bagerhat Mongla</v>
      </c>
      <c r="S1821" s="627"/>
      <c r="T1821" s="637"/>
      <c r="U1821" s="637"/>
      <c r="V1821" s="637"/>
      <c r="W1821" s="637"/>
      <c r="X1821" s="627"/>
      <c r="Y1821" s="637"/>
      <c r="Z1821" s="637"/>
      <c r="AA1821" s="637"/>
      <c r="AB1821" s="637"/>
    </row>
    <row r="1822" spans="1:28" ht="15" hidden="1" x14ac:dyDescent="0.25">
      <c r="A1822" s="310" t="s">
        <v>56</v>
      </c>
      <c r="B1822" s="310" t="s">
        <v>358</v>
      </c>
      <c r="C1822" s="310" t="str">
        <f t="shared" si="134"/>
        <v>Bagerhat Mongla Port Autthority</v>
      </c>
      <c r="D1822" s="627"/>
      <c r="E1822" s="637"/>
      <c r="F1822" s="637"/>
      <c r="G1822" s="637"/>
      <c r="H1822" s="637"/>
      <c r="I1822" s="627"/>
      <c r="J1822" s="637"/>
      <c r="K1822" s="637"/>
      <c r="L1822" s="637"/>
      <c r="M1822" s="637"/>
      <c r="N1822" s="326"/>
      <c r="O1822" s="326"/>
      <c r="P1822" s="310" t="s">
        <v>56</v>
      </c>
      <c r="Q1822" s="310" t="s">
        <v>358</v>
      </c>
      <c r="R1822" s="310" t="str">
        <f t="shared" si="135"/>
        <v>Bagerhat Mongla Port Autthority</v>
      </c>
      <c r="S1822" s="627"/>
      <c r="T1822" s="637"/>
      <c r="U1822" s="637"/>
      <c r="V1822" s="637"/>
      <c r="W1822" s="637"/>
      <c r="X1822" s="627"/>
      <c r="Y1822" s="637"/>
      <c r="Z1822" s="637"/>
      <c r="AA1822" s="637"/>
      <c r="AB1822" s="637"/>
    </row>
    <row r="1823" spans="1:28" ht="15" hidden="1" x14ac:dyDescent="0.25">
      <c r="A1823" s="310" t="s">
        <v>56</v>
      </c>
      <c r="B1823" s="310" t="s">
        <v>359</v>
      </c>
      <c r="C1823" s="310" t="str">
        <f t="shared" si="134"/>
        <v>Bagerhat Morelganj</v>
      </c>
      <c r="D1823" s="627"/>
      <c r="E1823" s="637"/>
      <c r="F1823" s="637"/>
      <c r="G1823" s="637"/>
      <c r="H1823" s="637"/>
      <c r="I1823" s="627"/>
      <c r="J1823" s="637"/>
      <c r="K1823" s="637"/>
      <c r="L1823" s="637"/>
      <c r="M1823" s="637"/>
      <c r="N1823" s="326"/>
      <c r="O1823" s="326"/>
      <c r="P1823" s="310" t="s">
        <v>56</v>
      </c>
      <c r="Q1823" s="310" t="s">
        <v>359</v>
      </c>
      <c r="R1823" s="310" t="str">
        <f t="shared" si="135"/>
        <v>Bagerhat Morelganj</v>
      </c>
      <c r="S1823" s="627"/>
      <c r="T1823" s="637"/>
      <c r="U1823" s="637"/>
      <c r="V1823" s="637"/>
      <c r="W1823" s="637"/>
      <c r="X1823" s="627"/>
      <c r="Y1823" s="637"/>
      <c r="Z1823" s="637"/>
      <c r="AA1823" s="637"/>
      <c r="AB1823" s="637"/>
    </row>
    <row r="1824" spans="1:28" ht="15" hidden="1" x14ac:dyDescent="0.25">
      <c r="A1824" s="310" t="s">
        <v>56</v>
      </c>
      <c r="B1824" s="311" t="s">
        <v>88</v>
      </c>
      <c r="C1824" s="310" t="str">
        <f t="shared" si="134"/>
        <v>Bagerhat Prison</v>
      </c>
      <c r="D1824" s="627"/>
      <c r="E1824" s="637"/>
      <c r="F1824" s="637"/>
      <c r="G1824" s="637"/>
      <c r="H1824" s="637"/>
      <c r="I1824" s="627"/>
      <c r="J1824" s="637"/>
      <c r="K1824" s="637"/>
      <c r="L1824" s="637"/>
      <c r="M1824" s="637"/>
      <c r="N1824" s="326"/>
      <c r="O1824" s="326"/>
      <c r="P1824" s="310" t="s">
        <v>56</v>
      </c>
      <c r="Q1824" s="311" t="s">
        <v>88</v>
      </c>
      <c r="R1824" s="310" t="str">
        <f t="shared" si="135"/>
        <v>Bagerhat Prison</v>
      </c>
      <c r="S1824" s="627"/>
      <c r="T1824" s="637"/>
      <c r="U1824" s="637"/>
      <c r="V1824" s="637"/>
      <c r="W1824" s="637"/>
      <c r="X1824" s="627"/>
      <c r="Y1824" s="637"/>
      <c r="Z1824" s="637"/>
      <c r="AA1824" s="637"/>
      <c r="AB1824" s="637"/>
    </row>
    <row r="1825" spans="1:28" ht="15" hidden="1" x14ac:dyDescent="0.25">
      <c r="A1825" s="310" t="s">
        <v>56</v>
      </c>
      <c r="B1825" s="310" t="s">
        <v>360</v>
      </c>
      <c r="C1825" s="310" t="str">
        <f t="shared" si="134"/>
        <v>Bagerhat Rampal</v>
      </c>
      <c r="D1825" s="627"/>
      <c r="E1825" s="637"/>
      <c r="F1825" s="637"/>
      <c r="G1825" s="637"/>
      <c r="H1825" s="637"/>
      <c r="I1825" s="627"/>
      <c r="J1825" s="637"/>
      <c r="K1825" s="637"/>
      <c r="L1825" s="637"/>
      <c r="M1825" s="637"/>
      <c r="N1825" s="326"/>
      <c r="O1825" s="326"/>
      <c r="P1825" s="310" t="s">
        <v>56</v>
      </c>
      <c r="Q1825" s="310" t="s">
        <v>360</v>
      </c>
      <c r="R1825" s="310" t="str">
        <f t="shared" si="135"/>
        <v>Bagerhat Rampal</v>
      </c>
      <c r="S1825" s="627"/>
      <c r="T1825" s="637"/>
      <c r="U1825" s="637"/>
      <c r="V1825" s="637"/>
      <c r="W1825" s="637"/>
      <c r="X1825" s="627"/>
      <c r="Y1825" s="637"/>
      <c r="Z1825" s="637"/>
      <c r="AA1825" s="637"/>
      <c r="AB1825" s="637"/>
    </row>
    <row r="1826" spans="1:28" ht="15" hidden="1" x14ac:dyDescent="0.25">
      <c r="A1826" s="310" t="s">
        <v>56</v>
      </c>
      <c r="B1826" s="310" t="s">
        <v>361</v>
      </c>
      <c r="C1826" s="310" t="str">
        <f t="shared" si="134"/>
        <v>Bagerhat Sarankhola</v>
      </c>
      <c r="D1826" s="627"/>
      <c r="E1826" s="637"/>
      <c r="F1826" s="637"/>
      <c r="G1826" s="637"/>
      <c r="H1826" s="637"/>
      <c r="I1826" s="627"/>
      <c r="J1826" s="637"/>
      <c r="K1826" s="637"/>
      <c r="L1826" s="637"/>
      <c r="M1826" s="637"/>
      <c r="N1826" s="326"/>
      <c r="O1826" s="326"/>
      <c r="P1826" s="310" t="s">
        <v>56</v>
      </c>
      <c r="Q1826" s="310" t="s">
        <v>361</v>
      </c>
      <c r="R1826" s="310" t="str">
        <f t="shared" si="135"/>
        <v>Bagerhat Sarankhola</v>
      </c>
      <c r="S1826" s="627"/>
      <c r="T1826" s="637"/>
      <c r="U1826" s="637"/>
      <c r="V1826" s="637"/>
      <c r="W1826" s="637"/>
      <c r="X1826" s="627"/>
      <c r="Y1826" s="637"/>
      <c r="Z1826" s="637"/>
      <c r="AA1826" s="637"/>
      <c r="AB1826" s="637"/>
    </row>
    <row r="1827" spans="1:28" ht="15" hidden="1" x14ac:dyDescent="0.25">
      <c r="A1827" s="310" t="s">
        <v>57</v>
      </c>
      <c r="B1827" s="310" t="s">
        <v>362</v>
      </c>
      <c r="C1827" s="310" t="str">
        <f t="shared" si="134"/>
        <v>Chuadanga Alamdanga</v>
      </c>
      <c r="D1827" s="627"/>
      <c r="E1827" s="630"/>
      <c r="F1827" s="630"/>
      <c r="G1827" s="630"/>
      <c r="H1827" s="630"/>
      <c r="I1827" s="627"/>
      <c r="J1827" s="630"/>
      <c r="K1827" s="630"/>
      <c r="L1827" s="630"/>
      <c r="M1827" s="630"/>
      <c r="N1827" s="315"/>
      <c r="O1827" s="315"/>
      <c r="P1827" s="310" t="s">
        <v>57</v>
      </c>
      <c r="Q1827" s="310" t="s">
        <v>362</v>
      </c>
      <c r="R1827" s="310" t="str">
        <f t="shared" si="135"/>
        <v>Chuadanga Alamdanga</v>
      </c>
      <c r="S1827" s="627"/>
      <c r="T1827" s="630"/>
      <c r="U1827" s="630"/>
      <c r="V1827" s="630"/>
      <c r="W1827" s="630"/>
      <c r="X1827" s="627"/>
      <c r="Y1827" s="630"/>
      <c r="Z1827" s="630"/>
      <c r="AA1827" s="630"/>
      <c r="AB1827" s="630"/>
    </row>
    <row r="1828" spans="1:28" ht="15" hidden="1" x14ac:dyDescent="0.25">
      <c r="A1828" s="310" t="s">
        <v>57</v>
      </c>
      <c r="B1828" t="s">
        <v>604</v>
      </c>
      <c r="C1828" s="310" t="str">
        <f t="shared" si="134"/>
        <v>Chuadanga Chuadanga Sadar</v>
      </c>
      <c r="D1828" s="627"/>
      <c r="E1828" s="630"/>
      <c r="F1828" s="630"/>
      <c r="G1828" s="630"/>
      <c r="H1828" s="630"/>
      <c r="I1828" s="627"/>
      <c r="J1828" s="630"/>
      <c r="K1828" s="630"/>
      <c r="L1828" s="630"/>
      <c r="M1828" s="630"/>
      <c r="N1828" s="315"/>
      <c r="O1828" s="315"/>
      <c r="P1828" s="310" t="s">
        <v>57</v>
      </c>
      <c r="Q1828" t="s">
        <v>604</v>
      </c>
      <c r="R1828" s="310" t="str">
        <f t="shared" si="135"/>
        <v>Chuadanga Chuadanga Sadar</v>
      </c>
      <c r="S1828" s="627"/>
      <c r="T1828" s="630"/>
      <c r="U1828" s="630"/>
      <c r="V1828" s="630"/>
      <c r="W1828" s="630"/>
      <c r="X1828" s="627"/>
      <c r="Y1828" s="630"/>
      <c r="Z1828" s="630"/>
      <c r="AA1828" s="630"/>
      <c r="AB1828" s="630"/>
    </row>
    <row r="1829" spans="1:28" ht="15" hidden="1" x14ac:dyDescent="0.25">
      <c r="A1829" s="310" t="s">
        <v>57</v>
      </c>
      <c r="B1829" s="310" t="s">
        <v>363</v>
      </c>
      <c r="C1829" s="310" t="str">
        <f t="shared" si="134"/>
        <v>Chuadanga Damurhuda</v>
      </c>
      <c r="D1829" s="627"/>
      <c r="E1829" s="630"/>
      <c r="F1829" s="630"/>
      <c r="G1829" s="630"/>
      <c r="H1829" s="630"/>
      <c r="I1829" s="627"/>
      <c r="J1829" s="630"/>
      <c r="K1829" s="630"/>
      <c r="L1829" s="630"/>
      <c r="M1829" s="630"/>
      <c r="N1829" s="315"/>
      <c r="O1829" s="315"/>
      <c r="P1829" s="310" t="s">
        <v>57</v>
      </c>
      <c r="Q1829" s="310" t="s">
        <v>363</v>
      </c>
      <c r="R1829" s="310" t="str">
        <f t="shared" si="135"/>
        <v>Chuadanga Damurhuda</v>
      </c>
      <c r="S1829" s="627"/>
      <c r="T1829" s="630"/>
      <c r="U1829" s="630"/>
      <c r="V1829" s="630"/>
      <c r="W1829" s="630"/>
      <c r="X1829" s="627"/>
      <c r="Y1829" s="630"/>
      <c r="Z1829" s="630"/>
      <c r="AA1829" s="630"/>
      <c r="AB1829" s="630"/>
    </row>
    <row r="1830" spans="1:28" ht="15" hidden="1" x14ac:dyDescent="0.25">
      <c r="A1830" s="310" t="s">
        <v>57</v>
      </c>
      <c r="B1830" s="35" t="s">
        <v>1110</v>
      </c>
      <c r="C1830" s="310" t="str">
        <f>A1830&amp;" "&amp;B1830</f>
        <v>Chuadanga DOTS Corner: Sadar Hospital</v>
      </c>
      <c r="D1830" s="627"/>
      <c r="E1830" s="630"/>
      <c r="F1830" s="630"/>
      <c r="G1830" s="630"/>
      <c r="H1830" s="630"/>
      <c r="I1830" s="627"/>
      <c r="J1830" s="630"/>
      <c r="K1830" s="630"/>
      <c r="L1830" s="630"/>
      <c r="M1830" s="630"/>
      <c r="N1830" s="315"/>
      <c r="O1830" s="315"/>
      <c r="P1830" s="310" t="s">
        <v>57</v>
      </c>
      <c r="Q1830" s="35" t="s">
        <v>1110</v>
      </c>
      <c r="R1830" s="310" t="str">
        <f>P1830&amp;" "&amp;Q1830</f>
        <v>Chuadanga DOTS Corner: Sadar Hospital</v>
      </c>
      <c r="S1830" s="627"/>
      <c r="T1830" s="630"/>
      <c r="U1830" s="630"/>
      <c r="V1830" s="630"/>
      <c r="W1830" s="630"/>
      <c r="X1830" s="627"/>
      <c r="Y1830" s="630"/>
      <c r="Z1830" s="630"/>
      <c r="AA1830" s="630"/>
      <c r="AB1830" s="630"/>
    </row>
    <row r="1831" spans="1:28" ht="15" hidden="1" x14ac:dyDescent="0.25">
      <c r="A1831" s="310" t="s">
        <v>57</v>
      </c>
      <c r="B1831" s="310" t="s">
        <v>364</v>
      </c>
      <c r="C1831" s="310" t="str">
        <f t="shared" si="134"/>
        <v>Chuadanga Jiban Nagar</v>
      </c>
      <c r="D1831" s="627"/>
      <c r="E1831" s="630"/>
      <c r="F1831" s="630"/>
      <c r="G1831" s="630"/>
      <c r="H1831" s="630"/>
      <c r="I1831" s="627"/>
      <c r="J1831" s="630"/>
      <c r="K1831" s="630"/>
      <c r="L1831" s="630"/>
      <c r="M1831" s="630"/>
      <c r="N1831" s="315"/>
      <c r="O1831" s="315"/>
      <c r="P1831" s="310" t="s">
        <v>57</v>
      </c>
      <c r="Q1831" s="310" t="s">
        <v>364</v>
      </c>
      <c r="R1831" s="310" t="str">
        <f t="shared" si="135"/>
        <v>Chuadanga Jiban Nagar</v>
      </c>
      <c r="S1831" s="627"/>
      <c r="T1831" s="630"/>
      <c r="U1831" s="630"/>
      <c r="V1831" s="630"/>
      <c r="W1831" s="630"/>
      <c r="X1831" s="627"/>
      <c r="Y1831" s="630"/>
      <c r="Z1831" s="630"/>
      <c r="AA1831" s="630"/>
      <c r="AB1831" s="630"/>
    </row>
    <row r="1832" spans="1:28" ht="15" hidden="1" x14ac:dyDescent="0.25">
      <c r="A1832" s="310" t="s">
        <v>57</v>
      </c>
      <c r="B1832" s="311" t="s">
        <v>88</v>
      </c>
      <c r="C1832" s="310" t="str">
        <f t="shared" si="134"/>
        <v>Chuadanga Prison</v>
      </c>
      <c r="D1832" s="627"/>
      <c r="E1832" s="630"/>
      <c r="F1832" s="630"/>
      <c r="G1832" s="630"/>
      <c r="H1832" s="630"/>
      <c r="I1832" s="627"/>
      <c r="J1832" s="630"/>
      <c r="K1832" s="630"/>
      <c r="L1832" s="630"/>
      <c r="M1832" s="630"/>
      <c r="N1832" s="315"/>
      <c r="O1832" s="315"/>
      <c r="P1832" s="310" t="s">
        <v>57</v>
      </c>
      <c r="Q1832" s="311" t="s">
        <v>88</v>
      </c>
      <c r="R1832" s="310" t="str">
        <f t="shared" si="135"/>
        <v>Chuadanga Prison</v>
      </c>
      <c r="S1832" s="627"/>
      <c r="T1832" s="630"/>
      <c r="U1832" s="630"/>
      <c r="V1832" s="630"/>
      <c r="W1832" s="630"/>
      <c r="X1832" s="627"/>
      <c r="Y1832" s="630"/>
      <c r="Z1832" s="630"/>
      <c r="AA1832" s="630"/>
      <c r="AB1832" s="630"/>
    </row>
    <row r="1833" spans="1:28" ht="15" hidden="1" x14ac:dyDescent="0.25">
      <c r="A1833" s="310" t="s">
        <v>1179</v>
      </c>
      <c r="B1833" s="310" t="s">
        <v>365</v>
      </c>
      <c r="C1833" s="310" t="str">
        <f t="shared" si="134"/>
        <v>Jashore Abhaynagar</v>
      </c>
      <c r="D1833" s="627"/>
      <c r="E1833" s="637"/>
      <c r="F1833" s="637"/>
      <c r="G1833" s="637"/>
      <c r="H1833" s="637"/>
      <c r="I1833" s="627"/>
      <c r="J1833" s="637"/>
      <c r="K1833" s="637"/>
      <c r="L1833" s="637"/>
      <c r="M1833" s="637"/>
      <c r="N1833" s="326"/>
      <c r="O1833" s="326"/>
      <c r="P1833" s="310" t="s">
        <v>1179</v>
      </c>
      <c r="Q1833" s="310" t="s">
        <v>365</v>
      </c>
      <c r="R1833" s="310" t="str">
        <f t="shared" si="135"/>
        <v>Jashore Abhaynagar</v>
      </c>
      <c r="S1833" s="627"/>
      <c r="T1833" s="637"/>
      <c r="U1833" s="637"/>
      <c r="V1833" s="637"/>
      <c r="W1833" s="637"/>
      <c r="X1833" s="627"/>
      <c r="Y1833" s="637"/>
      <c r="Z1833" s="637"/>
      <c r="AA1833" s="637"/>
      <c r="AB1833" s="637"/>
    </row>
    <row r="1834" spans="1:28" ht="15" hidden="1" x14ac:dyDescent="0.25">
      <c r="A1834" s="310" t="s">
        <v>1179</v>
      </c>
      <c r="B1834" s="310" t="s">
        <v>366</v>
      </c>
      <c r="C1834" s="310" t="str">
        <f t="shared" si="134"/>
        <v>Jashore Bagerpara</v>
      </c>
      <c r="D1834" s="627"/>
      <c r="E1834" s="637"/>
      <c r="F1834" s="637"/>
      <c r="G1834" s="637"/>
      <c r="H1834" s="637"/>
      <c r="I1834" s="627"/>
      <c r="J1834" s="637"/>
      <c r="K1834" s="637"/>
      <c r="L1834" s="637"/>
      <c r="M1834" s="637"/>
      <c r="N1834" s="326"/>
      <c r="O1834" s="326"/>
      <c r="P1834" s="310" t="s">
        <v>1179</v>
      </c>
      <c r="Q1834" s="310" t="s">
        <v>366</v>
      </c>
      <c r="R1834" s="310" t="str">
        <f t="shared" si="135"/>
        <v>Jashore Bagerpara</v>
      </c>
      <c r="S1834" s="627"/>
      <c r="T1834" s="637"/>
      <c r="U1834" s="637"/>
      <c r="V1834" s="637"/>
      <c r="W1834" s="637"/>
      <c r="X1834" s="627"/>
      <c r="Y1834" s="637"/>
      <c r="Z1834" s="637"/>
      <c r="AA1834" s="637"/>
      <c r="AB1834" s="637"/>
    </row>
    <row r="1835" spans="1:28" ht="15" hidden="1" x14ac:dyDescent="0.25">
      <c r="A1835" s="310" t="s">
        <v>1179</v>
      </c>
      <c r="B1835" s="310" t="s">
        <v>367</v>
      </c>
      <c r="C1835" s="310" t="str">
        <f t="shared" si="134"/>
        <v>Jashore Chougacha</v>
      </c>
      <c r="D1835" s="627"/>
      <c r="E1835" s="637"/>
      <c r="F1835" s="637"/>
      <c r="G1835" s="637"/>
      <c r="H1835" s="637"/>
      <c r="I1835" s="627"/>
      <c r="J1835" s="637"/>
      <c r="K1835" s="637"/>
      <c r="L1835" s="637"/>
      <c r="M1835" s="637"/>
      <c r="N1835" s="326"/>
      <c r="O1835" s="326"/>
      <c r="P1835" s="310" t="s">
        <v>1179</v>
      </c>
      <c r="Q1835" s="310" t="s">
        <v>367</v>
      </c>
      <c r="R1835" s="310" t="str">
        <f t="shared" si="135"/>
        <v>Jashore Chougacha</v>
      </c>
      <c r="S1835" s="627"/>
      <c r="T1835" s="637"/>
      <c r="U1835" s="637"/>
      <c r="V1835" s="637"/>
      <c r="W1835" s="637"/>
      <c r="X1835" s="627"/>
      <c r="Y1835" s="637"/>
      <c r="Z1835" s="637"/>
      <c r="AA1835" s="637"/>
      <c r="AB1835" s="637"/>
    </row>
    <row r="1836" spans="1:28" ht="15" hidden="1" x14ac:dyDescent="0.25">
      <c r="A1836" s="310" t="s">
        <v>1179</v>
      </c>
      <c r="B1836" s="310" t="s">
        <v>165</v>
      </c>
      <c r="C1836" s="310" t="str">
        <f t="shared" si="134"/>
        <v>Jashore Comb M Hospital</v>
      </c>
      <c r="D1836" s="627"/>
      <c r="E1836" s="637"/>
      <c r="F1836" s="637"/>
      <c r="G1836" s="637"/>
      <c r="H1836" s="637"/>
      <c r="I1836" s="627"/>
      <c r="J1836" s="637"/>
      <c r="K1836" s="637"/>
      <c r="L1836" s="637"/>
      <c r="M1836" s="637"/>
      <c r="N1836" s="326"/>
      <c r="O1836" s="326"/>
      <c r="P1836" s="310" t="s">
        <v>1179</v>
      </c>
      <c r="Q1836" s="310" t="s">
        <v>165</v>
      </c>
      <c r="R1836" s="310" t="str">
        <f t="shared" si="135"/>
        <v>Jashore Comb M Hospital</v>
      </c>
      <c r="S1836" s="627"/>
      <c r="T1836" s="637"/>
      <c r="U1836" s="637"/>
      <c r="V1836" s="637"/>
      <c r="W1836" s="637"/>
      <c r="X1836" s="627"/>
      <c r="Y1836" s="637"/>
      <c r="Z1836" s="637"/>
      <c r="AA1836" s="637"/>
      <c r="AB1836" s="637"/>
    </row>
    <row r="1837" spans="1:28" ht="15" hidden="1" x14ac:dyDescent="0.25">
      <c r="A1837" s="310" t="s">
        <v>1179</v>
      </c>
      <c r="B1837" s="311" t="s">
        <v>988</v>
      </c>
      <c r="C1837" s="310" t="str">
        <f t="shared" si="134"/>
        <v>Jashore Dots Corner: 250 Bed GH</v>
      </c>
      <c r="D1837" s="627"/>
      <c r="E1837" s="637"/>
      <c r="F1837" s="637"/>
      <c r="G1837" s="637"/>
      <c r="H1837" s="637"/>
      <c r="I1837" s="627"/>
      <c r="J1837" s="637"/>
      <c r="K1837" s="637"/>
      <c r="L1837" s="637"/>
      <c r="M1837" s="637"/>
      <c r="N1837" s="326"/>
      <c r="O1837" s="326"/>
      <c r="P1837" s="310" t="s">
        <v>1179</v>
      </c>
      <c r="Q1837" s="311" t="s">
        <v>988</v>
      </c>
      <c r="R1837" s="310" t="str">
        <f t="shared" si="135"/>
        <v>Jashore Dots Corner: 250 Bed GH</v>
      </c>
      <c r="S1837" s="627"/>
      <c r="T1837" s="637"/>
      <c r="U1837" s="637"/>
      <c r="V1837" s="637"/>
      <c r="W1837" s="637"/>
      <c r="X1837" s="627"/>
      <c r="Y1837" s="637"/>
      <c r="Z1837" s="637"/>
      <c r="AA1837" s="637"/>
      <c r="AB1837" s="637"/>
    </row>
    <row r="1838" spans="1:28" ht="15" hidden="1" x14ac:dyDescent="0.25">
      <c r="A1838" s="310" t="s">
        <v>1179</v>
      </c>
      <c r="B1838" t="s">
        <v>1180</v>
      </c>
      <c r="C1838" s="310" t="str">
        <f t="shared" si="134"/>
        <v>Jashore Jashore Sadar</v>
      </c>
      <c r="D1838" s="627"/>
      <c r="E1838" s="637"/>
      <c r="F1838" s="637"/>
      <c r="G1838" s="637"/>
      <c r="H1838" s="637"/>
      <c r="I1838" s="627"/>
      <c r="J1838" s="637"/>
      <c r="K1838" s="637"/>
      <c r="L1838" s="637"/>
      <c r="M1838" s="637"/>
      <c r="N1838" s="326"/>
      <c r="O1838" s="326"/>
      <c r="P1838" s="310" t="s">
        <v>1179</v>
      </c>
      <c r="Q1838" t="s">
        <v>1180</v>
      </c>
      <c r="R1838" s="310" t="str">
        <f t="shared" si="135"/>
        <v>Jashore Jashore Sadar</v>
      </c>
      <c r="S1838" s="627"/>
      <c r="T1838" s="637"/>
      <c r="U1838" s="637"/>
      <c r="V1838" s="637"/>
      <c r="W1838" s="637"/>
      <c r="X1838" s="627"/>
      <c r="Y1838" s="637"/>
      <c r="Z1838" s="637"/>
      <c r="AA1838" s="637"/>
      <c r="AB1838" s="637"/>
    </row>
    <row r="1839" spans="1:28" ht="15" hidden="1" x14ac:dyDescent="0.25">
      <c r="A1839" s="310" t="s">
        <v>1179</v>
      </c>
      <c r="B1839" s="310" t="s">
        <v>368</v>
      </c>
      <c r="C1839" s="310" t="str">
        <f t="shared" si="134"/>
        <v>Jashore Jhikorgacha</v>
      </c>
      <c r="D1839" s="627"/>
      <c r="E1839" s="637"/>
      <c r="F1839" s="637"/>
      <c r="G1839" s="637"/>
      <c r="H1839" s="637"/>
      <c r="I1839" s="627"/>
      <c r="J1839" s="637"/>
      <c r="K1839" s="637"/>
      <c r="L1839" s="637"/>
      <c r="M1839" s="637"/>
      <c r="N1839" s="326"/>
      <c r="O1839" s="326"/>
      <c r="P1839" s="310" t="s">
        <v>1179</v>
      </c>
      <c r="Q1839" s="310" t="s">
        <v>368</v>
      </c>
      <c r="R1839" s="310" t="str">
        <f t="shared" si="135"/>
        <v>Jashore Jhikorgacha</v>
      </c>
      <c r="S1839" s="627"/>
      <c r="T1839" s="637"/>
      <c r="U1839" s="637"/>
      <c r="V1839" s="637"/>
      <c r="W1839" s="637"/>
      <c r="X1839" s="627"/>
      <c r="Y1839" s="637"/>
      <c r="Z1839" s="637"/>
      <c r="AA1839" s="637"/>
      <c r="AB1839" s="637"/>
    </row>
    <row r="1840" spans="1:28" ht="15" hidden="1" x14ac:dyDescent="0.25">
      <c r="A1840" s="310" t="s">
        <v>1179</v>
      </c>
      <c r="B1840" s="310" t="s">
        <v>369</v>
      </c>
      <c r="C1840" s="310" t="str">
        <f t="shared" si="134"/>
        <v>Jashore Keshobpur</v>
      </c>
      <c r="D1840" s="627"/>
      <c r="E1840" s="637"/>
      <c r="F1840" s="637"/>
      <c r="G1840" s="637"/>
      <c r="H1840" s="637"/>
      <c r="I1840" s="627"/>
      <c r="J1840" s="637"/>
      <c r="K1840" s="637"/>
      <c r="L1840" s="637"/>
      <c r="M1840" s="637"/>
      <c r="N1840" s="326"/>
      <c r="O1840" s="326"/>
      <c r="P1840" s="310" t="s">
        <v>1179</v>
      </c>
      <c r="Q1840" s="310" t="s">
        <v>369</v>
      </c>
      <c r="R1840" s="310" t="str">
        <f t="shared" si="135"/>
        <v>Jashore Keshobpur</v>
      </c>
      <c r="S1840" s="627"/>
      <c r="T1840" s="637"/>
      <c r="U1840" s="637"/>
      <c r="V1840" s="637"/>
      <c r="W1840" s="637"/>
      <c r="X1840" s="627"/>
      <c r="Y1840" s="637"/>
      <c r="Z1840" s="637"/>
      <c r="AA1840" s="637"/>
      <c r="AB1840" s="637"/>
    </row>
    <row r="1841" spans="1:28" ht="15" hidden="1" x14ac:dyDescent="0.25">
      <c r="A1841" s="310" t="s">
        <v>1179</v>
      </c>
      <c r="B1841" s="310" t="s">
        <v>370</v>
      </c>
      <c r="C1841" s="310" t="str">
        <f t="shared" si="134"/>
        <v>Jashore Monirampur</v>
      </c>
      <c r="D1841" s="627"/>
      <c r="E1841" s="637"/>
      <c r="F1841" s="637"/>
      <c r="G1841" s="637"/>
      <c r="H1841" s="637"/>
      <c r="I1841" s="627"/>
      <c r="J1841" s="637"/>
      <c r="K1841" s="637"/>
      <c r="L1841" s="637"/>
      <c r="M1841" s="637"/>
      <c r="N1841" s="326"/>
      <c r="O1841" s="326"/>
      <c r="P1841" s="310" t="s">
        <v>1179</v>
      </c>
      <c r="Q1841" s="310" t="s">
        <v>370</v>
      </c>
      <c r="R1841" s="310" t="str">
        <f t="shared" si="135"/>
        <v>Jashore Monirampur</v>
      </c>
      <c r="S1841" s="627"/>
      <c r="T1841" s="637"/>
      <c r="U1841" s="637"/>
      <c r="V1841" s="637"/>
      <c r="W1841" s="637"/>
      <c r="X1841" s="627"/>
      <c r="Y1841" s="637"/>
      <c r="Z1841" s="637"/>
      <c r="AA1841" s="637"/>
      <c r="AB1841" s="637"/>
    </row>
    <row r="1842" spans="1:28" ht="15" hidden="1" x14ac:dyDescent="0.25">
      <c r="A1842" s="310" t="s">
        <v>1179</v>
      </c>
      <c r="B1842" s="311" t="s">
        <v>88</v>
      </c>
      <c r="C1842" s="310" t="str">
        <f t="shared" si="134"/>
        <v>Jashore Prison</v>
      </c>
      <c r="D1842" s="627"/>
      <c r="E1842" s="637"/>
      <c r="F1842" s="637"/>
      <c r="G1842" s="637"/>
      <c r="H1842" s="637"/>
      <c r="I1842" s="627"/>
      <c r="J1842" s="637"/>
      <c r="K1842" s="637"/>
      <c r="L1842" s="637"/>
      <c r="M1842" s="637"/>
      <c r="N1842" s="326"/>
      <c r="O1842" s="326"/>
      <c r="P1842" s="310" t="s">
        <v>1179</v>
      </c>
      <c r="Q1842" s="311" t="s">
        <v>88</v>
      </c>
      <c r="R1842" s="310" t="str">
        <f t="shared" si="135"/>
        <v>Jashore Prison</v>
      </c>
      <c r="S1842" s="627"/>
      <c r="T1842" s="637"/>
      <c r="U1842" s="637"/>
      <c r="V1842" s="637"/>
      <c r="W1842" s="637"/>
      <c r="X1842" s="627"/>
      <c r="Y1842" s="637"/>
      <c r="Z1842" s="637"/>
      <c r="AA1842" s="637"/>
      <c r="AB1842" s="637"/>
    </row>
    <row r="1843" spans="1:28" ht="15" hidden="1" x14ac:dyDescent="0.25">
      <c r="A1843" s="310" t="s">
        <v>1179</v>
      </c>
      <c r="B1843" s="310" t="s">
        <v>371</v>
      </c>
      <c r="C1843" s="310" t="str">
        <f t="shared" si="134"/>
        <v>Jashore Sarsa</v>
      </c>
      <c r="D1843" s="627"/>
      <c r="E1843" s="637"/>
      <c r="F1843" s="637"/>
      <c r="G1843" s="637"/>
      <c r="H1843" s="637"/>
      <c r="I1843" s="627"/>
      <c r="J1843" s="637"/>
      <c r="K1843" s="637"/>
      <c r="L1843" s="637"/>
      <c r="M1843" s="637"/>
      <c r="N1843" s="326"/>
      <c r="O1843" s="326"/>
      <c r="P1843" s="310" t="s">
        <v>1179</v>
      </c>
      <c r="Q1843" s="310" t="s">
        <v>371</v>
      </c>
      <c r="R1843" s="310" t="str">
        <f t="shared" si="135"/>
        <v>Jashore Sarsa</v>
      </c>
      <c r="S1843" s="627"/>
      <c r="T1843" s="637"/>
      <c r="U1843" s="637"/>
      <c r="V1843" s="637"/>
      <c r="W1843" s="637"/>
      <c r="X1843" s="627"/>
      <c r="Y1843" s="637"/>
      <c r="Z1843" s="637"/>
      <c r="AA1843" s="637"/>
      <c r="AB1843" s="637"/>
    </row>
    <row r="1844" spans="1:28" ht="15" hidden="1" x14ac:dyDescent="0.25">
      <c r="A1844" s="310" t="s">
        <v>58</v>
      </c>
      <c r="B1844" s="310" t="s">
        <v>372</v>
      </c>
      <c r="C1844" s="310" t="str">
        <f t="shared" si="134"/>
        <v>Jhenaidah Harinakunda</v>
      </c>
      <c r="D1844" s="627"/>
      <c r="E1844" s="638"/>
      <c r="F1844" s="638"/>
      <c r="G1844" s="638"/>
      <c r="H1844" s="638"/>
      <c r="I1844" s="627"/>
      <c r="J1844" s="638"/>
      <c r="K1844" s="638"/>
      <c r="L1844" s="638"/>
      <c r="M1844" s="638"/>
      <c r="N1844" s="326"/>
      <c r="O1844" s="326"/>
      <c r="P1844" s="310" t="s">
        <v>58</v>
      </c>
      <c r="Q1844" s="310" t="s">
        <v>372</v>
      </c>
      <c r="R1844" s="310" t="str">
        <f t="shared" si="135"/>
        <v>Jhenaidah Harinakunda</v>
      </c>
      <c r="S1844" s="627"/>
      <c r="T1844" s="638"/>
      <c r="U1844" s="638"/>
      <c r="V1844" s="638"/>
      <c r="W1844" s="638"/>
      <c r="X1844" s="627"/>
      <c r="Y1844" s="638"/>
      <c r="Z1844" s="638"/>
      <c r="AA1844" s="638"/>
      <c r="AB1844" s="638"/>
    </row>
    <row r="1845" spans="1:28" ht="15" hidden="1" x14ac:dyDescent="0.25">
      <c r="A1845" s="310" t="s">
        <v>58</v>
      </c>
      <c r="B1845" s="310" t="s">
        <v>989</v>
      </c>
      <c r="C1845" s="310" t="str">
        <f t="shared" si="134"/>
        <v>Jhenaidah Jhenaidah DOTs Corner</v>
      </c>
      <c r="D1845" s="627"/>
      <c r="E1845" s="638"/>
      <c r="F1845" s="638"/>
      <c r="G1845" s="638"/>
      <c r="H1845" s="638"/>
      <c r="I1845" s="627"/>
      <c r="J1845" s="638"/>
      <c r="K1845" s="638"/>
      <c r="L1845" s="638"/>
      <c r="M1845" s="638"/>
      <c r="N1845" s="326"/>
      <c r="O1845" s="326"/>
      <c r="P1845" s="310" t="s">
        <v>58</v>
      </c>
      <c r="Q1845" s="310" t="s">
        <v>989</v>
      </c>
      <c r="R1845" s="310" t="str">
        <f t="shared" si="135"/>
        <v>Jhenaidah Jhenaidah DOTs Corner</v>
      </c>
      <c r="S1845" s="627"/>
      <c r="T1845" s="638"/>
      <c r="U1845" s="638"/>
      <c r="V1845" s="638"/>
      <c r="W1845" s="638"/>
      <c r="X1845" s="627"/>
      <c r="Y1845" s="638"/>
      <c r="Z1845" s="638"/>
      <c r="AA1845" s="638"/>
      <c r="AB1845" s="638"/>
    </row>
    <row r="1846" spans="1:28" ht="15" hidden="1" x14ac:dyDescent="0.25">
      <c r="A1846" s="310" t="s">
        <v>58</v>
      </c>
      <c r="B1846" t="s">
        <v>607</v>
      </c>
      <c r="C1846" s="310" t="str">
        <f t="shared" si="134"/>
        <v>Jhenaidah Jhenaidah Sadar</v>
      </c>
      <c r="D1846" s="627"/>
      <c r="E1846" s="638"/>
      <c r="F1846" s="638"/>
      <c r="G1846" s="638"/>
      <c r="H1846" s="638"/>
      <c r="I1846" s="627"/>
      <c r="J1846" s="638"/>
      <c r="K1846" s="638"/>
      <c r="L1846" s="638"/>
      <c r="M1846" s="638"/>
      <c r="N1846" s="326"/>
      <c r="O1846" s="326"/>
      <c r="P1846" s="310" t="s">
        <v>58</v>
      </c>
      <c r="Q1846" t="s">
        <v>607</v>
      </c>
      <c r="R1846" s="310" t="str">
        <f t="shared" si="135"/>
        <v>Jhenaidah Jhenaidah Sadar</v>
      </c>
      <c r="S1846" s="627"/>
      <c r="T1846" s="638"/>
      <c r="U1846" s="638"/>
      <c r="V1846" s="638"/>
      <c r="W1846" s="638"/>
      <c r="X1846" s="627"/>
      <c r="Y1846" s="638"/>
      <c r="Z1846" s="638"/>
      <c r="AA1846" s="638"/>
      <c r="AB1846" s="638"/>
    </row>
    <row r="1847" spans="1:28" ht="15" hidden="1" x14ac:dyDescent="0.25">
      <c r="A1847" s="310" t="s">
        <v>58</v>
      </c>
      <c r="B1847" s="310" t="s">
        <v>373</v>
      </c>
      <c r="C1847" s="310" t="str">
        <f t="shared" si="134"/>
        <v>Jhenaidah Kaliganj</v>
      </c>
      <c r="D1847" s="627"/>
      <c r="E1847" s="638"/>
      <c r="F1847" s="638"/>
      <c r="G1847" s="638"/>
      <c r="H1847" s="638"/>
      <c r="I1847" s="627"/>
      <c r="J1847" s="638"/>
      <c r="K1847" s="638"/>
      <c r="L1847" s="638"/>
      <c r="M1847" s="638"/>
      <c r="N1847" s="326"/>
      <c r="O1847" s="326"/>
      <c r="P1847" s="310" t="s">
        <v>58</v>
      </c>
      <c r="Q1847" s="310" t="s">
        <v>373</v>
      </c>
      <c r="R1847" s="310" t="str">
        <f t="shared" si="135"/>
        <v>Jhenaidah Kaliganj</v>
      </c>
      <c r="S1847" s="627"/>
      <c r="T1847" s="638"/>
      <c r="U1847" s="638"/>
      <c r="V1847" s="638"/>
      <c r="W1847" s="638"/>
      <c r="X1847" s="627"/>
      <c r="Y1847" s="638"/>
      <c r="Z1847" s="638"/>
      <c r="AA1847" s="638"/>
      <c r="AB1847" s="638"/>
    </row>
    <row r="1848" spans="1:28" ht="15" hidden="1" x14ac:dyDescent="0.25">
      <c r="A1848" s="310" t="s">
        <v>58</v>
      </c>
      <c r="B1848" s="310" t="s">
        <v>374</v>
      </c>
      <c r="C1848" s="310" t="str">
        <f t="shared" si="134"/>
        <v>Jhenaidah Kotchandpur</v>
      </c>
      <c r="D1848" s="627"/>
      <c r="E1848" s="638"/>
      <c r="F1848" s="638"/>
      <c r="G1848" s="638"/>
      <c r="H1848" s="638"/>
      <c r="I1848" s="627"/>
      <c r="J1848" s="638"/>
      <c r="K1848" s="638"/>
      <c r="L1848" s="638"/>
      <c r="M1848" s="638"/>
      <c r="N1848" s="326"/>
      <c r="O1848" s="326"/>
      <c r="P1848" s="310" t="s">
        <v>58</v>
      </c>
      <c r="Q1848" s="310" t="s">
        <v>374</v>
      </c>
      <c r="R1848" s="310" t="str">
        <f t="shared" si="135"/>
        <v>Jhenaidah Kotchandpur</v>
      </c>
      <c r="S1848" s="627"/>
      <c r="T1848" s="638"/>
      <c r="U1848" s="638"/>
      <c r="V1848" s="638"/>
      <c r="W1848" s="638"/>
      <c r="X1848" s="627"/>
      <c r="Y1848" s="638"/>
      <c r="Z1848" s="638"/>
      <c r="AA1848" s="638"/>
      <c r="AB1848" s="638"/>
    </row>
    <row r="1849" spans="1:28" ht="15" hidden="1" x14ac:dyDescent="0.25">
      <c r="A1849" s="310" t="s">
        <v>58</v>
      </c>
      <c r="B1849" s="310" t="s">
        <v>375</v>
      </c>
      <c r="C1849" s="310" t="str">
        <f t="shared" si="134"/>
        <v>Jhenaidah Moheshpur</v>
      </c>
      <c r="D1849" s="627"/>
      <c r="E1849" s="638"/>
      <c r="F1849" s="638"/>
      <c r="G1849" s="638"/>
      <c r="H1849" s="638"/>
      <c r="I1849" s="627"/>
      <c r="J1849" s="638"/>
      <c r="K1849" s="638"/>
      <c r="L1849" s="638"/>
      <c r="M1849" s="638"/>
      <c r="N1849" s="326"/>
      <c r="O1849" s="326"/>
      <c r="P1849" s="310" t="s">
        <v>58</v>
      </c>
      <c r="Q1849" s="310" t="s">
        <v>375</v>
      </c>
      <c r="R1849" s="310" t="str">
        <f t="shared" si="135"/>
        <v>Jhenaidah Moheshpur</v>
      </c>
      <c r="S1849" s="627"/>
      <c r="T1849" s="638"/>
      <c r="U1849" s="638"/>
      <c r="V1849" s="638"/>
      <c r="W1849" s="638"/>
      <c r="X1849" s="627"/>
      <c r="Y1849" s="638"/>
      <c r="Z1849" s="638"/>
      <c r="AA1849" s="638"/>
      <c r="AB1849" s="638"/>
    </row>
    <row r="1850" spans="1:28" ht="15" hidden="1" x14ac:dyDescent="0.25">
      <c r="A1850" s="310" t="s">
        <v>58</v>
      </c>
      <c r="B1850" s="311" t="s">
        <v>88</v>
      </c>
      <c r="C1850" s="310" t="str">
        <f t="shared" si="134"/>
        <v>Jhenaidah Prison</v>
      </c>
      <c r="D1850" s="627"/>
      <c r="E1850" s="638"/>
      <c r="F1850" s="638"/>
      <c r="G1850" s="638"/>
      <c r="H1850" s="638"/>
      <c r="I1850" s="627"/>
      <c r="J1850" s="638"/>
      <c r="K1850" s="638"/>
      <c r="L1850" s="638"/>
      <c r="M1850" s="638"/>
      <c r="N1850" s="326"/>
      <c r="O1850" s="326"/>
      <c r="P1850" s="310" t="s">
        <v>58</v>
      </c>
      <c r="Q1850" s="311" t="s">
        <v>88</v>
      </c>
      <c r="R1850" s="310" t="str">
        <f t="shared" si="135"/>
        <v>Jhenaidah Prison</v>
      </c>
      <c r="S1850" s="627"/>
      <c r="T1850" s="638"/>
      <c r="U1850" s="638"/>
      <c r="V1850" s="638"/>
      <c r="W1850" s="638"/>
      <c r="X1850" s="627"/>
      <c r="Y1850" s="638"/>
      <c r="Z1850" s="638"/>
      <c r="AA1850" s="638"/>
      <c r="AB1850" s="638"/>
    </row>
    <row r="1851" spans="1:28" ht="15" hidden="1" x14ac:dyDescent="0.25">
      <c r="A1851" s="310" t="s">
        <v>58</v>
      </c>
      <c r="B1851" s="310" t="s">
        <v>376</v>
      </c>
      <c r="C1851" s="310" t="str">
        <f t="shared" si="134"/>
        <v>Jhenaidah Sailakupa</v>
      </c>
      <c r="D1851" s="627"/>
      <c r="E1851" s="638"/>
      <c r="F1851" s="638"/>
      <c r="G1851" s="638"/>
      <c r="H1851" s="638"/>
      <c r="I1851" s="627"/>
      <c r="J1851" s="638"/>
      <c r="K1851" s="638"/>
      <c r="L1851" s="638"/>
      <c r="M1851" s="638"/>
      <c r="N1851" s="326"/>
      <c r="O1851" s="326"/>
      <c r="P1851" s="310" t="s">
        <v>58</v>
      </c>
      <c r="Q1851" s="310" t="s">
        <v>376</v>
      </c>
      <c r="R1851" s="310" t="str">
        <f t="shared" si="135"/>
        <v>Jhenaidah Sailakupa</v>
      </c>
      <c r="S1851" s="627"/>
      <c r="T1851" s="638"/>
      <c r="U1851" s="638"/>
      <c r="V1851" s="638"/>
      <c r="W1851" s="638"/>
      <c r="X1851" s="627"/>
      <c r="Y1851" s="638"/>
      <c r="Z1851" s="638"/>
      <c r="AA1851" s="638"/>
      <c r="AB1851" s="638"/>
    </row>
    <row r="1852" spans="1:28" ht="15" hidden="1" x14ac:dyDescent="0.25">
      <c r="A1852" s="310" t="s">
        <v>59</v>
      </c>
      <c r="B1852" s="310" t="s">
        <v>377</v>
      </c>
      <c r="C1852" s="310" t="str">
        <f t="shared" si="134"/>
        <v>Khulna Batiaghata</v>
      </c>
      <c r="D1852" s="627"/>
      <c r="E1852" s="637"/>
      <c r="F1852" s="637"/>
      <c r="G1852" s="637"/>
      <c r="H1852" s="637"/>
      <c r="I1852" s="627"/>
      <c r="J1852" s="637"/>
      <c r="K1852" s="637"/>
      <c r="L1852" s="637"/>
      <c r="M1852" s="637"/>
      <c r="N1852" s="326"/>
      <c r="O1852" s="326"/>
      <c r="P1852" s="310" t="s">
        <v>59</v>
      </c>
      <c r="Q1852" s="310" t="s">
        <v>377</v>
      </c>
      <c r="R1852" s="310" t="str">
        <f t="shared" si="135"/>
        <v>Khulna Batiaghata</v>
      </c>
      <c r="S1852" s="627"/>
      <c r="T1852" s="637"/>
      <c r="U1852" s="637"/>
      <c r="V1852" s="637"/>
      <c r="W1852" s="637"/>
      <c r="X1852" s="627"/>
      <c r="Y1852" s="637"/>
      <c r="Z1852" s="637"/>
      <c r="AA1852" s="637"/>
      <c r="AB1852" s="637"/>
    </row>
    <row r="1853" spans="1:28" ht="15" hidden="1" x14ac:dyDescent="0.25">
      <c r="A1853" s="310" t="s">
        <v>59</v>
      </c>
      <c r="B1853" s="310" t="s">
        <v>378</v>
      </c>
      <c r="C1853" s="310" t="str">
        <f t="shared" si="134"/>
        <v>Khulna Dacope</v>
      </c>
      <c r="D1853" s="627"/>
      <c r="E1853" s="637"/>
      <c r="F1853" s="637"/>
      <c r="G1853" s="637"/>
      <c r="H1853" s="637"/>
      <c r="I1853" s="627"/>
      <c r="J1853" s="637"/>
      <c r="K1853" s="637"/>
      <c r="L1853" s="637"/>
      <c r="M1853" s="637"/>
      <c r="N1853" s="326"/>
      <c r="O1853" s="326"/>
      <c r="P1853" s="310" t="s">
        <v>59</v>
      </c>
      <c r="Q1853" s="310" t="s">
        <v>378</v>
      </c>
      <c r="R1853" s="310" t="str">
        <f t="shared" si="135"/>
        <v>Khulna Dacope</v>
      </c>
      <c r="S1853" s="627"/>
      <c r="T1853" s="637"/>
      <c r="U1853" s="637"/>
      <c r="V1853" s="637"/>
      <c r="W1853" s="637"/>
      <c r="X1853" s="627"/>
      <c r="Y1853" s="637"/>
      <c r="Z1853" s="637"/>
      <c r="AA1853" s="637"/>
      <c r="AB1853" s="637"/>
    </row>
    <row r="1854" spans="1:28" ht="15" hidden="1" x14ac:dyDescent="0.25">
      <c r="A1854" s="310" t="s">
        <v>59</v>
      </c>
      <c r="B1854" s="310" t="s">
        <v>379</v>
      </c>
      <c r="C1854" s="310" t="str">
        <f t="shared" si="134"/>
        <v>Khulna Digholia</v>
      </c>
      <c r="D1854" s="627"/>
      <c r="E1854" s="637"/>
      <c r="F1854" s="637"/>
      <c r="G1854" s="637"/>
      <c r="H1854" s="637"/>
      <c r="I1854" s="627"/>
      <c r="J1854" s="637"/>
      <c r="K1854" s="637"/>
      <c r="L1854" s="637"/>
      <c r="M1854" s="637"/>
      <c r="N1854" s="326"/>
      <c r="O1854" s="326"/>
      <c r="P1854" s="310" t="s">
        <v>59</v>
      </c>
      <c r="Q1854" s="310" t="s">
        <v>379</v>
      </c>
      <c r="R1854" s="310" t="str">
        <f t="shared" si="135"/>
        <v>Khulna Digholia</v>
      </c>
      <c r="S1854" s="627"/>
      <c r="T1854" s="637"/>
      <c r="U1854" s="637"/>
      <c r="V1854" s="637"/>
      <c r="W1854" s="637"/>
      <c r="X1854" s="627"/>
      <c r="Y1854" s="637"/>
      <c r="Z1854" s="637"/>
      <c r="AA1854" s="637"/>
      <c r="AB1854" s="637"/>
    </row>
    <row r="1855" spans="1:28" ht="15" hidden="1" x14ac:dyDescent="0.25">
      <c r="A1855" s="310" t="s">
        <v>59</v>
      </c>
      <c r="B1855" s="310" t="s">
        <v>380</v>
      </c>
      <c r="C1855" s="310" t="str">
        <f t="shared" si="134"/>
        <v>Khulna Dumuria</v>
      </c>
      <c r="D1855" s="627"/>
      <c r="E1855" s="637"/>
      <c r="F1855" s="637"/>
      <c r="G1855" s="637"/>
      <c r="H1855" s="637"/>
      <c r="I1855" s="627"/>
      <c r="J1855" s="637"/>
      <c r="K1855" s="637"/>
      <c r="L1855" s="637"/>
      <c r="M1855" s="637"/>
      <c r="N1855" s="326"/>
      <c r="O1855" s="326"/>
      <c r="P1855" s="310" t="s">
        <v>59</v>
      </c>
      <c r="Q1855" s="310" t="s">
        <v>380</v>
      </c>
      <c r="R1855" s="310" t="str">
        <f t="shared" si="135"/>
        <v>Khulna Dumuria</v>
      </c>
      <c r="S1855" s="627"/>
      <c r="T1855" s="637"/>
      <c r="U1855" s="637"/>
      <c r="V1855" s="637"/>
      <c r="W1855" s="637"/>
      <c r="X1855" s="627"/>
      <c r="Y1855" s="637"/>
      <c r="Z1855" s="637"/>
      <c r="AA1855" s="637"/>
      <c r="AB1855" s="637"/>
    </row>
    <row r="1856" spans="1:28" ht="15" hidden="1" x14ac:dyDescent="0.25">
      <c r="A1856" s="310" t="s">
        <v>59</v>
      </c>
      <c r="B1856" s="310" t="s">
        <v>381</v>
      </c>
      <c r="C1856" s="310" t="str">
        <f t="shared" si="134"/>
        <v>Khulna Fultala</v>
      </c>
      <c r="D1856" s="627"/>
      <c r="E1856" s="637"/>
      <c r="F1856" s="637"/>
      <c r="G1856" s="637"/>
      <c r="H1856" s="637"/>
      <c r="I1856" s="627"/>
      <c r="J1856" s="637"/>
      <c r="K1856" s="637"/>
      <c r="L1856" s="637"/>
      <c r="M1856" s="637"/>
      <c r="N1856" s="326"/>
      <c r="O1856" s="326"/>
      <c r="P1856" s="310" t="s">
        <v>59</v>
      </c>
      <c r="Q1856" s="310" t="s">
        <v>381</v>
      </c>
      <c r="R1856" s="310" t="str">
        <f t="shared" si="135"/>
        <v>Khulna Fultala</v>
      </c>
      <c r="S1856" s="627"/>
      <c r="T1856" s="637"/>
      <c r="U1856" s="637"/>
      <c r="V1856" s="637"/>
      <c r="W1856" s="637"/>
      <c r="X1856" s="627"/>
      <c r="Y1856" s="637"/>
      <c r="Z1856" s="637"/>
      <c r="AA1856" s="637"/>
      <c r="AB1856" s="637"/>
    </row>
    <row r="1857" spans="1:28" ht="15" hidden="1" x14ac:dyDescent="0.25">
      <c r="A1857" s="310" t="s">
        <v>59</v>
      </c>
      <c r="B1857" s="310" t="s">
        <v>382</v>
      </c>
      <c r="C1857" s="310" t="str">
        <f t="shared" si="134"/>
        <v>Khulna Koira</v>
      </c>
      <c r="D1857" s="627"/>
      <c r="E1857" s="637"/>
      <c r="F1857" s="637"/>
      <c r="G1857" s="637"/>
      <c r="H1857" s="637"/>
      <c r="I1857" s="627"/>
      <c r="J1857" s="637"/>
      <c r="K1857" s="637"/>
      <c r="L1857" s="637"/>
      <c r="M1857" s="637"/>
      <c r="N1857" s="326"/>
      <c r="O1857" s="326"/>
      <c r="P1857" s="310" t="s">
        <v>59</v>
      </c>
      <c r="Q1857" s="310" t="s">
        <v>382</v>
      </c>
      <c r="R1857" s="310" t="str">
        <f t="shared" si="135"/>
        <v>Khulna Koira</v>
      </c>
      <c r="S1857" s="627"/>
      <c r="T1857" s="637"/>
      <c r="U1857" s="637"/>
      <c r="V1857" s="637"/>
      <c r="W1857" s="637"/>
      <c r="X1857" s="627"/>
      <c r="Y1857" s="637"/>
      <c r="Z1857" s="637"/>
      <c r="AA1857" s="637"/>
      <c r="AB1857" s="637"/>
    </row>
    <row r="1858" spans="1:28" ht="15" hidden="1" x14ac:dyDescent="0.25">
      <c r="A1858" s="310" t="s">
        <v>59</v>
      </c>
      <c r="B1858" s="310" t="s">
        <v>383</v>
      </c>
      <c r="C1858" s="310" t="str">
        <f t="shared" si="134"/>
        <v>Khulna Paikgacha</v>
      </c>
      <c r="D1858" s="627"/>
      <c r="E1858" s="637"/>
      <c r="F1858" s="637"/>
      <c r="G1858" s="637"/>
      <c r="H1858" s="637"/>
      <c r="I1858" s="627"/>
      <c r="J1858" s="637"/>
      <c r="K1858" s="637"/>
      <c r="L1858" s="637"/>
      <c r="M1858" s="637"/>
      <c r="N1858" s="326"/>
      <c r="O1858" s="326"/>
      <c r="P1858" s="310" t="s">
        <v>59</v>
      </c>
      <c r="Q1858" s="310" t="s">
        <v>383</v>
      </c>
      <c r="R1858" s="310" t="str">
        <f t="shared" si="135"/>
        <v>Khulna Paikgacha</v>
      </c>
      <c r="S1858" s="627"/>
      <c r="T1858" s="637"/>
      <c r="U1858" s="637"/>
      <c r="V1858" s="637"/>
      <c r="W1858" s="637"/>
      <c r="X1858" s="627"/>
      <c r="Y1858" s="637"/>
      <c r="Z1858" s="637"/>
      <c r="AA1858" s="637"/>
      <c r="AB1858" s="637"/>
    </row>
    <row r="1859" spans="1:28" ht="15" hidden="1" x14ac:dyDescent="0.25">
      <c r="A1859" s="310" t="s">
        <v>59</v>
      </c>
      <c r="B1859" s="310" t="s">
        <v>384</v>
      </c>
      <c r="C1859" s="310" t="str">
        <f t="shared" si="134"/>
        <v>Khulna Rupsa</v>
      </c>
      <c r="D1859" s="627"/>
      <c r="E1859" s="637"/>
      <c r="F1859" s="637"/>
      <c r="G1859" s="637"/>
      <c r="H1859" s="637"/>
      <c r="I1859" s="627"/>
      <c r="J1859" s="637"/>
      <c r="K1859" s="637"/>
      <c r="L1859" s="637"/>
      <c r="M1859" s="637"/>
      <c r="N1859" s="326"/>
      <c r="O1859" s="326"/>
      <c r="P1859" s="310" t="s">
        <v>59</v>
      </c>
      <c r="Q1859" s="310" t="s">
        <v>384</v>
      </c>
      <c r="R1859" s="310" t="str">
        <f t="shared" si="135"/>
        <v>Khulna Rupsa</v>
      </c>
      <c r="S1859" s="627"/>
      <c r="T1859" s="637"/>
      <c r="U1859" s="637"/>
      <c r="V1859" s="637"/>
      <c r="W1859" s="637"/>
      <c r="X1859" s="627"/>
      <c r="Y1859" s="637"/>
      <c r="Z1859" s="637"/>
      <c r="AA1859" s="637"/>
      <c r="AB1859" s="637"/>
    </row>
    <row r="1860" spans="1:28" ht="15" hidden="1" x14ac:dyDescent="0.25">
      <c r="A1860" s="310" t="s">
        <v>59</v>
      </c>
      <c r="B1860" s="310" t="s">
        <v>385</v>
      </c>
      <c r="C1860" s="310" t="str">
        <f t="shared" si="134"/>
        <v>Khulna Terokhada</v>
      </c>
      <c r="D1860" s="627"/>
      <c r="E1860" s="637"/>
      <c r="F1860" s="637"/>
      <c r="G1860" s="637"/>
      <c r="H1860" s="637"/>
      <c r="I1860" s="627"/>
      <c r="J1860" s="637"/>
      <c r="K1860" s="637"/>
      <c r="L1860" s="637"/>
      <c r="M1860" s="637"/>
      <c r="N1860" s="326"/>
      <c r="O1860" s="326"/>
      <c r="P1860" s="310" t="s">
        <v>59</v>
      </c>
      <c r="Q1860" s="310" t="s">
        <v>385</v>
      </c>
      <c r="R1860" s="310" t="str">
        <f t="shared" si="135"/>
        <v>Khulna Terokhada</v>
      </c>
      <c r="S1860" s="627"/>
      <c r="T1860" s="637"/>
      <c r="U1860" s="637"/>
      <c r="V1860" s="637"/>
      <c r="W1860" s="637"/>
      <c r="X1860" s="627"/>
      <c r="Y1860" s="637"/>
      <c r="Z1860" s="637"/>
      <c r="AA1860" s="637"/>
      <c r="AB1860" s="637"/>
    </row>
    <row r="1861" spans="1:28" ht="15" hidden="1" x14ac:dyDescent="0.25">
      <c r="A1861" s="310" t="s">
        <v>60</v>
      </c>
      <c r="B1861" s="310" t="s">
        <v>386</v>
      </c>
      <c r="C1861" s="310" t="str">
        <f t="shared" si="134"/>
        <v>Kushtia Bheramara</v>
      </c>
      <c r="D1861" s="627"/>
      <c r="E1861" s="637"/>
      <c r="F1861" s="637"/>
      <c r="G1861" s="637"/>
      <c r="H1861" s="637"/>
      <c r="I1861" s="627"/>
      <c r="J1861" s="637"/>
      <c r="K1861" s="637"/>
      <c r="L1861" s="637"/>
      <c r="M1861" s="637"/>
      <c r="N1861" s="326"/>
      <c r="O1861" s="326"/>
      <c r="P1861" s="310" t="s">
        <v>60</v>
      </c>
      <c r="Q1861" s="310" t="s">
        <v>386</v>
      </c>
      <c r="R1861" s="310" t="str">
        <f t="shared" si="135"/>
        <v>Kushtia Bheramara</v>
      </c>
      <c r="S1861" s="627"/>
      <c r="T1861" s="637"/>
      <c r="U1861" s="637"/>
      <c r="V1861" s="637"/>
      <c r="W1861" s="637"/>
      <c r="X1861" s="627"/>
      <c r="Y1861" s="637"/>
      <c r="Z1861" s="637"/>
      <c r="AA1861" s="637"/>
      <c r="AB1861" s="637"/>
    </row>
    <row r="1862" spans="1:28" ht="15" hidden="1" x14ac:dyDescent="0.25">
      <c r="A1862" s="310" t="s">
        <v>60</v>
      </c>
      <c r="B1862" s="310" t="s">
        <v>280</v>
      </c>
      <c r="C1862" s="310" t="str">
        <f t="shared" si="134"/>
        <v>Kushtia Daulatpur</v>
      </c>
      <c r="D1862" s="627"/>
      <c r="E1862" s="637"/>
      <c r="F1862" s="637"/>
      <c r="G1862" s="637"/>
      <c r="H1862" s="637"/>
      <c r="I1862" s="627"/>
      <c r="J1862" s="637"/>
      <c r="K1862" s="637"/>
      <c r="L1862" s="637"/>
      <c r="M1862" s="637"/>
      <c r="N1862" s="326"/>
      <c r="O1862" s="326"/>
      <c r="P1862" s="310" t="s">
        <v>60</v>
      </c>
      <c r="Q1862" s="310" t="s">
        <v>280</v>
      </c>
      <c r="R1862" s="310" t="str">
        <f t="shared" si="135"/>
        <v>Kushtia Daulatpur</v>
      </c>
      <c r="S1862" s="627"/>
      <c r="T1862" s="637"/>
      <c r="U1862" s="637"/>
      <c r="V1862" s="637"/>
      <c r="W1862" s="637"/>
      <c r="X1862" s="627"/>
      <c r="Y1862" s="637"/>
      <c r="Z1862" s="637"/>
      <c r="AA1862" s="637"/>
      <c r="AB1862" s="637"/>
    </row>
    <row r="1863" spans="1:28" ht="15" hidden="1" x14ac:dyDescent="0.25">
      <c r="A1863" s="310" t="s">
        <v>60</v>
      </c>
      <c r="B1863" s="310" t="s">
        <v>387</v>
      </c>
      <c r="C1863" s="310" t="str">
        <f t="shared" si="134"/>
        <v>Kushtia Khoksha</v>
      </c>
      <c r="D1863" s="627"/>
      <c r="E1863" s="637"/>
      <c r="F1863" s="637"/>
      <c r="G1863" s="637"/>
      <c r="H1863" s="637"/>
      <c r="I1863" s="627"/>
      <c r="J1863" s="637"/>
      <c r="K1863" s="637"/>
      <c r="L1863" s="637"/>
      <c r="M1863" s="637"/>
      <c r="N1863" s="326"/>
      <c r="O1863" s="326"/>
      <c r="P1863" s="310" t="s">
        <v>60</v>
      </c>
      <c r="Q1863" s="310" t="s">
        <v>387</v>
      </c>
      <c r="R1863" s="310" t="str">
        <f t="shared" si="135"/>
        <v>Kushtia Khoksha</v>
      </c>
      <c r="S1863" s="627"/>
      <c r="T1863" s="637"/>
      <c r="U1863" s="637"/>
      <c r="V1863" s="637"/>
      <c r="W1863" s="637"/>
      <c r="X1863" s="627"/>
      <c r="Y1863" s="637"/>
      <c r="Z1863" s="637"/>
      <c r="AA1863" s="637"/>
      <c r="AB1863" s="637"/>
    </row>
    <row r="1864" spans="1:28" ht="15" hidden="1" x14ac:dyDescent="0.25">
      <c r="A1864" s="310" t="s">
        <v>60</v>
      </c>
      <c r="B1864" s="310" t="s">
        <v>388</v>
      </c>
      <c r="C1864" s="310" t="str">
        <f t="shared" ref="C1864:C1977" si="136">A1864&amp;" "&amp;B1864</f>
        <v>Kushtia Kumarkhali</v>
      </c>
      <c r="D1864" s="627"/>
      <c r="E1864" s="637"/>
      <c r="F1864" s="637"/>
      <c r="G1864" s="637"/>
      <c r="H1864" s="637"/>
      <c r="I1864" s="627"/>
      <c r="J1864" s="637"/>
      <c r="K1864" s="637"/>
      <c r="L1864" s="637"/>
      <c r="M1864" s="637"/>
      <c r="N1864" s="326"/>
      <c r="O1864" s="326"/>
      <c r="P1864" s="310" t="s">
        <v>60</v>
      </c>
      <c r="Q1864" s="310" t="s">
        <v>388</v>
      </c>
      <c r="R1864" s="310" t="str">
        <f t="shared" ref="R1864:R1977" si="137">P1864&amp;" "&amp;Q1864</f>
        <v>Kushtia Kumarkhali</v>
      </c>
      <c r="S1864" s="627"/>
      <c r="T1864" s="637"/>
      <c r="U1864" s="637"/>
      <c r="V1864" s="637"/>
      <c r="W1864" s="637"/>
      <c r="X1864" s="627"/>
      <c r="Y1864" s="637"/>
      <c r="Z1864" s="637"/>
      <c r="AA1864" s="637"/>
      <c r="AB1864" s="637"/>
    </row>
    <row r="1865" spans="1:28" ht="15" hidden="1" x14ac:dyDescent="0.25">
      <c r="A1865" s="310" t="s">
        <v>60</v>
      </c>
      <c r="B1865" s="310" t="s">
        <v>990</v>
      </c>
      <c r="C1865" s="310" t="str">
        <f t="shared" si="136"/>
        <v>Kushtia Kushtia DOTs Corner</v>
      </c>
      <c r="D1865" s="627"/>
      <c r="E1865" s="637"/>
      <c r="F1865" s="637"/>
      <c r="G1865" s="637"/>
      <c r="H1865" s="637"/>
      <c r="I1865" s="627"/>
      <c r="J1865" s="637"/>
      <c r="K1865" s="637"/>
      <c r="L1865" s="637"/>
      <c r="M1865" s="637"/>
      <c r="N1865" s="326"/>
      <c r="O1865" s="326"/>
      <c r="P1865" s="310" t="s">
        <v>60</v>
      </c>
      <c r="Q1865" s="310" t="s">
        <v>990</v>
      </c>
      <c r="R1865" s="310" t="str">
        <f t="shared" si="137"/>
        <v>Kushtia Kushtia DOTs Corner</v>
      </c>
      <c r="S1865" s="627"/>
      <c r="T1865" s="637"/>
      <c r="U1865" s="637"/>
      <c r="V1865" s="637"/>
      <c r="W1865" s="637"/>
      <c r="X1865" s="627"/>
      <c r="Y1865" s="637"/>
      <c r="Z1865" s="637"/>
      <c r="AA1865" s="637"/>
      <c r="AB1865" s="637"/>
    </row>
    <row r="1866" spans="1:28" ht="15" hidden="1" x14ac:dyDescent="0.25">
      <c r="A1866" s="310" t="s">
        <v>60</v>
      </c>
      <c r="B1866" t="s">
        <v>609</v>
      </c>
      <c r="C1866" s="310" t="str">
        <f t="shared" si="136"/>
        <v>Kushtia Kushtia Sadar</v>
      </c>
      <c r="D1866" s="627"/>
      <c r="E1866" s="637"/>
      <c r="F1866" s="637"/>
      <c r="G1866" s="637"/>
      <c r="H1866" s="637"/>
      <c r="I1866" s="627"/>
      <c r="J1866" s="637"/>
      <c r="K1866" s="637"/>
      <c r="L1866" s="637"/>
      <c r="M1866" s="637"/>
      <c r="N1866" s="326"/>
      <c r="O1866" s="326"/>
      <c r="P1866" s="310" t="s">
        <v>60</v>
      </c>
      <c r="Q1866" t="s">
        <v>609</v>
      </c>
      <c r="R1866" s="310" t="str">
        <f t="shared" si="137"/>
        <v>Kushtia Kushtia Sadar</v>
      </c>
      <c r="S1866" s="627"/>
      <c r="T1866" s="637"/>
      <c r="U1866" s="637"/>
      <c r="V1866" s="637"/>
      <c r="W1866" s="637"/>
      <c r="X1866" s="627"/>
      <c r="Y1866" s="637"/>
      <c r="Z1866" s="637"/>
      <c r="AA1866" s="637"/>
      <c r="AB1866" s="637"/>
    </row>
    <row r="1867" spans="1:28" ht="15" hidden="1" x14ac:dyDescent="0.25">
      <c r="A1867" s="310" t="s">
        <v>60</v>
      </c>
      <c r="B1867" s="310" t="s">
        <v>389</v>
      </c>
      <c r="C1867" s="310" t="str">
        <f t="shared" si="136"/>
        <v>Kushtia Mirpur</v>
      </c>
      <c r="D1867" s="627"/>
      <c r="E1867" s="637"/>
      <c r="F1867" s="637"/>
      <c r="G1867" s="637"/>
      <c r="H1867" s="637"/>
      <c r="I1867" s="627"/>
      <c r="J1867" s="637"/>
      <c r="K1867" s="637"/>
      <c r="L1867" s="637"/>
      <c r="M1867" s="637"/>
      <c r="N1867" s="326"/>
      <c r="O1867" s="326"/>
      <c r="P1867" s="310" t="s">
        <v>60</v>
      </c>
      <c r="Q1867" s="310" t="s">
        <v>389</v>
      </c>
      <c r="R1867" s="310" t="str">
        <f t="shared" si="137"/>
        <v>Kushtia Mirpur</v>
      </c>
      <c r="S1867" s="627"/>
      <c r="T1867" s="637"/>
      <c r="U1867" s="637"/>
      <c r="V1867" s="637"/>
      <c r="W1867" s="637"/>
      <c r="X1867" s="627"/>
      <c r="Y1867" s="637"/>
      <c r="Z1867" s="637"/>
      <c r="AA1867" s="637"/>
      <c r="AB1867" s="637"/>
    </row>
    <row r="1868" spans="1:28" ht="15" hidden="1" x14ac:dyDescent="0.25">
      <c r="A1868" s="310" t="s">
        <v>60</v>
      </c>
      <c r="B1868" s="311" t="s">
        <v>88</v>
      </c>
      <c r="C1868" s="310" t="str">
        <f t="shared" si="136"/>
        <v>Kushtia Prison</v>
      </c>
      <c r="D1868" s="627"/>
      <c r="E1868" s="637"/>
      <c r="F1868" s="637"/>
      <c r="G1868" s="637"/>
      <c r="H1868" s="637"/>
      <c r="I1868" s="627"/>
      <c r="J1868" s="637"/>
      <c r="K1868" s="637"/>
      <c r="L1868" s="637"/>
      <c r="M1868" s="637"/>
      <c r="N1868" s="326"/>
      <c r="O1868" s="326"/>
      <c r="P1868" s="310" t="s">
        <v>60</v>
      </c>
      <c r="Q1868" s="311" t="s">
        <v>88</v>
      </c>
      <c r="R1868" s="310" t="str">
        <f t="shared" si="137"/>
        <v>Kushtia Prison</v>
      </c>
      <c r="S1868" s="627"/>
      <c r="T1868" s="637"/>
      <c r="U1868" s="637"/>
      <c r="V1868" s="637"/>
      <c r="W1868" s="637"/>
      <c r="X1868" s="627"/>
      <c r="Y1868" s="637"/>
      <c r="Z1868" s="637"/>
      <c r="AA1868" s="637"/>
      <c r="AB1868" s="637"/>
    </row>
    <row r="1869" spans="1:28" ht="15" hidden="1" x14ac:dyDescent="0.25">
      <c r="A1869" s="310" t="s">
        <v>61</v>
      </c>
      <c r="B1869" t="s">
        <v>610</v>
      </c>
      <c r="C1869" s="310" t="str">
        <f t="shared" si="136"/>
        <v>Magura Magura Sadar</v>
      </c>
      <c r="D1869" s="627"/>
      <c r="E1869" s="634"/>
      <c r="F1869" s="634"/>
      <c r="G1869" s="634"/>
      <c r="H1869" s="634"/>
      <c r="I1869" s="627"/>
      <c r="J1869" s="634"/>
      <c r="K1869" s="634"/>
      <c r="L1869" s="634"/>
      <c r="M1869" s="634"/>
      <c r="N1869" s="322"/>
      <c r="O1869" s="322"/>
      <c r="P1869" s="310" t="s">
        <v>61</v>
      </c>
      <c r="Q1869" t="s">
        <v>610</v>
      </c>
      <c r="R1869" s="310" t="str">
        <f t="shared" si="137"/>
        <v>Magura Magura Sadar</v>
      </c>
      <c r="S1869" s="627"/>
      <c r="T1869" s="634"/>
      <c r="U1869" s="634"/>
      <c r="V1869" s="634"/>
      <c r="W1869" s="634"/>
      <c r="X1869" s="627"/>
      <c r="Y1869" s="634"/>
      <c r="Z1869" s="634"/>
      <c r="AA1869" s="634"/>
      <c r="AB1869" s="634"/>
    </row>
    <row r="1870" spans="1:28" ht="15" hidden="1" x14ac:dyDescent="0.25">
      <c r="A1870" s="310" t="s">
        <v>61</v>
      </c>
      <c r="B1870" s="310" t="s">
        <v>390</v>
      </c>
      <c r="C1870" s="310" t="str">
        <f t="shared" si="136"/>
        <v>Magura Mohammadpur</v>
      </c>
      <c r="D1870" s="627"/>
      <c r="E1870" s="634"/>
      <c r="F1870" s="634"/>
      <c r="G1870" s="634"/>
      <c r="H1870" s="634"/>
      <c r="I1870" s="627"/>
      <c r="J1870" s="634"/>
      <c r="K1870" s="634"/>
      <c r="L1870" s="634"/>
      <c r="M1870" s="634"/>
      <c r="N1870" s="322"/>
      <c r="O1870" s="322"/>
      <c r="P1870" s="310" t="s">
        <v>61</v>
      </c>
      <c r="Q1870" s="310" t="s">
        <v>390</v>
      </c>
      <c r="R1870" s="310" t="str">
        <f t="shared" si="137"/>
        <v>Magura Mohammadpur</v>
      </c>
      <c r="S1870" s="627"/>
      <c r="T1870" s="634"/>
      <c r="U1870" s="634"/>
      <c r="V1870" s="634"/>
      <c r="W1870" s="634"/>
      <c r="X1870" s="627"/>
      <c r="Y1870" s="634"/>
      <c r="Z1870" s="634"/>
      <c r="AA1870" s="634"/>
      <c r="AB1870" s="634"/>
    </row>
    <row r="1871" spans="1:28" ht="15" hidden="1" x14ac:dyDescent="0.25">
      <c r="A1871" s="310" t="s">
        <v>61</v>
      </c>
      <c r="B1871" s="311" t="s">
        <v>88</v>
      </c>
      <c r="C1871" s="310" t="str">
        <f t="shared" si="136"/>
        <v>Magura Prison</v>
      </c>
      <c r="D1871" s="627"/>
      <c r="E1871" s="634"/>
      <c r="F1871" s="634"/>
      <c r="G1871" s="634"/>
      <c r="H1871" s="634"/>
      <c r="I1871" s="627"/>
      <c r="J1871" s="634"/>
      <c r="K1871" s="634"/>
      <c r="L1871" s="634"/>
      <c r="M1871" s="634"/>
      <c r="N1871" s="322"/>
      <c r="O1871" s="322"/>
      <c r="P1871" s="310" t="s">
        <v>61</v>
      </c>
      <c r="Q1871" s="311" t="s">
        <v>88</v>
      </c>
      <c r="R1871" s="310" t="str">
        <f t="shared" si="137"/>
        <v>Magura Prison</v>
      </c>
      <c r="S1871" s="627"/>
      <c r="T1871" s="634"/>
      <c r="U1871" s="634"/>
      <c r="V1871" s="634"/>
      <c r="W1871" s="634"/>
      <c r="X1871" s="627"/>
      <c r="Y1871" s="634"/>
      <c r="Z1871" s="634"/>
      <c r="AA1871" s="634"/>
      <c r="AB1871" s="634"/>
    </row>
    <row r="1872" spans="1:28" ht="15" hidden="1" x14ac:dyDescent="0.25">
      <c r="A1872" s="310" t="s">
        <v>61</v>
      </c>
      <c r="B1872" s="310" t="s">
        <v>391</v>
      </c>
      <c r="C1872" s="310" t="str">
        <f t="shared" si="136"/>
        <v>Magura Salikha</v>
      </c>
      <c r="D1872" s="627"/>
      <c r="E1872" s="634"/>
      <c r="F1872" s="634"/>
      <c r="G1872" s="634"/>
      <c r="H1872" s="634"/>
      <c r="I1872" s="627"/>
      <c r="J1872" s="634"/>
      <c r="K1872" s="634"/>
      <c r="L1872" s="634"/>
      <c r="M1872" s="634"/>
      <c r="N1872" s="322"/>
      <c r="O1872" s="322"/>
      <c r="P1872" s="310" t="s">
        <v>61</v>
      </c>
      <c r="Q1872" s="310" t="s">
        <v>391</v>
      </c>
      <c r="R1872" s="310" t="str">
        <f t="shared" si="137"/>
        <v>Magura Salikha</v>
      </c>
      <c r="S1872" s="627"/>
      <c r="T1872" s="634"/>
      <c r="U1872" s="634"/>
      <c r="V1872" s="634"/>
      <c r="W1872" s="634"/>
      <c r="X1872" s="627"/>
      <c r="Y1872" s="634"/>
      <c r="Z1872" s="634"/>
      <c r="AA1872" s="634"/>
      <c r="AB1872" s="634"/>
    </row>
    <row r="1873" spans="1:28" ht="15" hidden="1" x14ac:dyDescent="0.25">
      <c r="A1873" s="310" t="s">
        <v>61</v>
      </c>
      <c r="B1873" s="310" t="s">
        <v>392</v>
      </c>
      <c r="C1873" s="310" t="str">
        <f t="shared" si="136"/>
        <v>Magura Sripur</v>
      </c>
      <c r="D1873" s="627"/>
      <c r="E1873" s="634"/>
      <c r="F1873" s="634"/>
      <c r="G1873" s="634"/>
      <c r="H1873" s="634"/>
      <c r="I1873" s="627"/>
      <c r="J1873" s="634"/>
      <c r="K1873" s="634"/>
      <c r="L1873" s="634"/>
      <c r="M1873" s="634"/>
      <c r="N1873" s="322"/>
      <c r="O1873" s="322"/>
      <c r="P1873" s="310" t="s">
        <v>61</v>
      </c>
      <c r="Q1873" s="310" t="s">
        <v>392</v>
      </c>
      <c r="R1873" s="310" t="str">
        <f t="shared" si="137"/>
        <v>Magura Sripur</v>
      </c>
      <c r="S1873" s="627"/>
      <c r="T1873" s="634"/>
      <c r="U1873" s="634"/>
      <c r="V1873" s="634"/>
      <c r="W1873" s="634"/>
      <c r="X1873" s="627"/>
      <c r="Y1873" s="634"/>
      <c r="Z1873" s="634"/>
      <c r="AA1873" s="634"/>
      <c r="AB1873" s="634"/>
    </row>
    <row r="1874" spans="1:28" ht="15" hidden="1" x14ac:dyDescent="0.25">
      <c r="A1874" s="310" t="s">
        <v>62</v>
      </c>
      <c r="B1874" s="310" t="s">
        <v>393</v>
      </c>
      <c r="C1874" s="310" t="str">
        <f t="shared" si="136"/>
        <v>Meherpur Gangni</v>
      </c>
      <c r="D1874" s="627"/>
      <c r="E1874" s="637"/>
      <c r="F1874" s="637"/>
      <c r="G1874" s="637"/>
      <c r="H1874" s="637"/>
      <c r="I1874" s="627"/>
      <c r="J1874" s="637"/>
      <c r="K1874" s="637"/>
      <c r="L1874" s="637"/>
      <c r="M1874" s="637"/>
      <c r="N1874" s="326"/>
      <c r="O1874" s="326"/>
      <c r="P1874" s="310" t="s">
        <v>62</v>
      </c>
      <c r="Q1874" s="310" t="s">
        <v>393</v>
      </c>
      <c r="R1874" s="310" t="str">
        <f t="shared" si="137"/>
        <v>Meherpur Gangni</v>
      </c>
      <c r="S1874" s="627"/>
      <c r="T1874" s="637"/>
      <c r="U1874" s="637"/>
      <c r="V1874" s="637"/>
      <c r="W1874" s="637"/>
      <c r="X1874" s="627"/>
      <c r="Y1874" s="637"/>
      <c r="Z1874" s="637"/>
      <c r="AA1874" s="637"/>
      <c r="AB1874" s="637"/>
    </row>
    <row r="1875" spans="1:28" ht="15" hidden="1" x14ac:dyDescent="0.25">
      <c r="A1875" s="310" t="s">
        <v>62</v>
      </c>
      <c r="B1875" s="310" t="s">
        <v>991</v>
      </c>
      <c r="C1875" s="310" t="str">
        <f t="shared" si="136"/>
        <v>Meherpur Meherpur DOTs Corner</v>
      </c>
      <c r="D1875" s="627"/>
      <c r="E1875" s="637"/>
      <c r="F1875" s="637"/>
      <c r="G1875" s="637"/>
      <c r="H1875" s="637"/>
      <c r="I1875" s="627"/>
      <c r="J1875" s="637"/>
      <c r="K1875" s="637"/>
      <c r="L1875" s="637"/>
      <c r="M1875" s="637"/>
      <c r="N1875" s="326"/>
      <c r="O1875" s="326"/>
      <c r="P1875" s="310" t="s">
        <v>62</v>
      </c>
      <c r="Q1875" s="310" t="s">
        <v>991</v>
      </c>
      <c r="R1875" s="310" t="str">
        <f t="shared" si="137"/>
        <v>Meherpur Meherpur DOTs Corner</v>
      </c>
      <c r="S1875" s="627"/>
      <c r="T1875" s="637"/>
      <c r="U1875" s="637"/>
      <c r="V1875" s="637"/>
      <c r="W1875" s="637"/>
      <c r="X1875" s="627"/>
      <c r="Y1875" s="637"/>
      <c r="Z1875" s="637"/>
      <c r="AA1875" s="637"/>
      <c r="AB1875" s="637"/>
    </row>
    <row r="1876" spans="1:28" ht="15" hidden="1" x14ac:dyDescent="0.25">
      <c r="A1876" s="310" t="s">
        <v>62</v>
      </c>
      <c r="B1876" t="s">
        <v>612</v>
      </c>
      <c r="C1876" s="310" t="str">
        <f t="shared" si="136"/>
        <v>Meherpur Meherpur Sadar</v>
      </c>
      <c r="D1876" s="627"/>
      <c r="E1876" s="637"/>
      <c r="F1876" s="637"/>
      <c r="G1876" s="637"/>
      <c r="H1876" s="637"/>
      <c r="I1876" s="627"/>
      <c r="J1876" s="637"/>
      <c r="K1876" s="637"/>
      <c r="L1876" s="637"/>
      <c r="M1876" s="637"/>
      <c r="N1876" s="326"/>
      <c r="O1876" s="326"/>
      <c r="P1876" s="310" t="s">
        <v>62</v>
      </c>
      <c r="Q1876" t="s">
        <v>612</v>
      </c>
      <c r="R1876" s="310" t="str">
        <f t="shared" si="137"/>
        <v>Meherpur Meherpur Sadar</v>
      </c>
      <c r="S1876" s="627"/>
      <c r="T1876" s="637"/>
      <c r="U1876" s="637"/>
      <c r="V1876" s="637"/>
      <c r="W1876" s="637"/>
      <c r="X1876" s="627"/>
      <c r="Y1876" s="637"/>
      <c r="Z1876" s="637"/>
      <c r="AA1876" s="637"/>
      <c r="AB1876" s="637"/>
    </row>
    <row r="1877" spans="1:28" ht="15" hidden="1" x14ac:dyDescent="0.25">
      <c r="A1877" s="310" t="s">
        <v>62</v>
      </c>
      <c r="B1877" s="310" t="s">
        <v>394</v>
      </c>
      <c r="C1877" s="310" t="str">
        <f t="shared" si="136"/>
        <v>Meherpur Mujibnagar</v>
      </c>
      <c r="D1877" s="627"/>
      <c r="E1877" s="637"/>
      <c r="F1877" s="637"/>
      <c r="G1877" s="637"/>
      <c r="H1877" s="637"/>
      <c r="I1877" s="627"/>
      <c r="J1877" s="637"/>
      <c r="K1877" s="637"/>
      <c r="L1877" s="637"/>
      <c r="M1877" s="637"/>
      <c r="N1877" s="326"/>
      <c r="O1877" s="326"/>
      <c r="P1877" s="310" t="s">
        <v>62</v>
      </c>
      <c r="Q1877" s="310" t="s">
        <v>394</v>
      </c>
      <c r="R1877" s="310" t="str">
        <f t="shared" si="137"/>
        <v>Meherpur Mujibnagar</v>
      </c>
      <c r="S1877" s="627"/>
      <c r="T1877" s="637"/>
      <c r="U1877" s="637"/>
      <c r="V1877" s="637"/>
      <c r="W1877" s="637"/>
      <c r="X1877" s="627"/>
      <c r="Y1877" s="637"/>
      <c r="Z1877" s="637"/>
      <c r="AA1877" s="637"/>
      <c r="AB1877" s="637"/>
    </row>
    <row r="1878" spans="1:28" ht="15" hidden="1" x14ac:dyDescent="0.25">
      <c r="A1878" s="310" t="s">
        <v>62</v>
      </c>
      <c r="B1878" s="311" t="s">
        <v>88</v>
      </c>
      <c r="C1878" s="310" t="str">
        <f t="shared" si="136"/>
        <v>Meherpur Prison</v>
      </c>
      <c r="D1878" s="627"/>
      <c r="E1878" s="637"/>
      <c r="F1878" s="637"/>
      <c r="G1878" s="637"/>
      <c r="H1878" s="637"/>
      <c r="I1878" s="627"/>
      <c r="J1878" s="637"/>
      <c r="K1878" s="637"/>
      <c r="L1878" s="637"/>
      <c r="M1878" s="637"/>
      <c r="N1878" s="326"/>
      <c r="O1878" s="326"/>
      <c r="P1878" s="310" t="s">
        <v>62</v>
      </c>
      <c r="Q1878" s="311" t="s">
        <v>88</v>
      </c>
      <c r="R1878" s="310" t="str">
        <f t="shared" si="137"/>
        <v>Meherpur Prison</v>
      </c>
      <c r="S1878" s="627"/>
      <c r="T1878" s="637"/>
      <c r="U1878" s="637"/>
      <c r="V1878" s="637"/>
      <c r="W1878" s="637"/>
      <c r="X1878" s="627"/>
      <c r="Y1878" s="637"/>
      <c r="Z1878" s="637"/>
      <c r="AA1878" s="637"/>
      <c r="AB1878" s="637"/>
    </row>
    <row r="1879" spans="1:28" ht="15" hidden="1" x14ac:dyDescent="0.25">
      <c r="A1879" s="310" t="s">
        <v>63</v>
      </c>
      <c r="B1879" s="310" t="s">
        <v>395</v>
      </c>
      <c r="C1879" s="310" t="str">
        <f t="shared" si="136"/>
        <v>Narail Kalia</v>
      </c>
      <c r="D1879" s="627"/>
      <c r="E1879" s="637"/>
      <c r="F1879" s="637"/>
      <c r="G1879" s="637"/>
      <c r="H1879" s="637"/>
      <c r="I1879" s="627"/>
      <c r="J1879" s="637"/>
      <c r="K1879" s="637"/>
      <c r="L1879" s="637"/>
      <c r="M1879" s="637"/>
      <c r="N1879" s="326"/>
      <c r="O1879" s="326"/>
      <c r="P1879" s="310" t="s">
        <v>63</v>
      </c>
      <c r="Q1879" s="310" t="s">
        <v>395</v>
      </c>
      <c r="R1879" s="310" t="str">
        <f t="shared" si="137"/>
        <v>Narail Kalia</v>
      </c>
      <c r="S1879" s="627"/>
      <c r="T1879" s="637"/>
      <c r="U1879" s="637"/>
      <c r="V1879" s="637"/>
      <c r="W1879" s="637"/>
      <c r="X1879" s="627"/>
      <c r="Y1879" s="637"/>
      <c r="Z1879" s="637"/>
      <c r="AA1879" s="637"/>
      <c r="AB1879" s="637"/>
    </row>
    <row r="1880" spans="1:28" ht="15" hidden="1" x14ac:dyDescent="0.25">
      <c r="A1880" s="310" t="s">
        <v>63</v>
      </c>
      <c r="B1880" s="310" t="s">
        <v>152</v>
      </c>
      <c r="C1880" s="310" t="str">
        <f t="shared" si="136"/>
        <v>Narail Lohagara</v>
      </c>
      <c r="D1880" s="627"/>
      <c r="E1880" s="637"/>
      <c r="F1880" s="637"/>
      <c r="G1880" s="637"/>
      <c r="H1880" s="637"/>
      <c r="I1880" s="627"/>
      <c r="J1880" s="637"/>
      <c r="K1880" s="637"/>
      <c r="L1880" s="637"/>
      <c r="M1880" s="637"/>
      <c r="N1880" s="326"/>
      <c r="O1880" s="326"/>
      <c r="P1880" s="310" t="s">
        <v>63</v>
      </c>
      <c r="Q1880" s="310" t="s">
        <v>152</v>
      </c>
      <c r="R1880" s="310" t="str">
        <f t="shared" si="137"/>
        <v>Narail Lohagara</v>
      </c>
      <c r="S1880" s="627"/>
      <c r="T1880" s="637"/>
      <c r="U1880" s="637"/>
      <c r="V1880" s="637"/>
      <c r="W1880" s="637"/>
      <c r="X1880" s="627"/>
      <c r="Y1880" s="637"/>
      <c r="Z1880" s="637"/>
      <c r="AA1880" s="637"/>
      <c r="AB1880" s="637"/>
    </row>
    <row r="1881" spans="1:28" ht="15" hidden="1" x14ac:dyDescent="0.25">
      <c r="A1881" s="310" t="s">
        <v>63</v>
      </c>
      <c r="B1881" s="310" t="s">
        <v>992</v>
      </c>
      <c r="C1881" s="310" t="str">
        <f t="shared" si="136"/>
        <v>Narail Narail DOTs Corner</v>
      </c>
      <c r="D1881" s="627"/>
      <c r="E1881" s="637"/>
      <c r="F1881" s="637"/>
      <c r="G1881" s="637"/>
      <c r="H1881" s="637"/>
      <c r="I1881" s="627"/>
      <c r="J1881" s="637"/>
      <c r="K1881" s="637"/>
      <c r="L1881" s="637"/>
      <c r="M1881" s="637"/>
      <c r="N1881" s="326"/>
      <c r="O1881" s="326"/>
      <c r="P1881" s="310" t="s">
        <v>63</v>
      </c>
      <c r="Q1881" s="310" t="s">
        <v>992</v>
      </c>
      <c r="R1881" s="310" t="str">
        <f t="shared" si="137"/>
        <v>Narail Narail DOTs Corner</v>
      </c>
      <c r="S1881" s="627"/>
      <c r="T1881" s="637"/>
      <c r="U1881" s="637"/>
      <c r="V1881" s="637"/>
      <c r="W1881" s="637"/>
      <c r="X1881" s="627"/>
      <c r="Y1881" s="637"/>
      <c r="Z1881" s="637"/>
      <c r="AA1881" s="637"/>
      <c r="AB1881" s="637"/>
    </row>
    <row r="1882" spans="1:28" ht="15" hidden="1" x14ac:dyDescent="0.25">
      <c r="A1882" s="310" t="s">
        <v>63</v>
      </c>
      <c r="B1882" t="s">
        <v>614</v>
      </c>
      <c r="C1882" s="310" t="str">
        <f t="shared" si="136"/>
        <v>Narail Narail Sadar</v>
      </c>
      <c r="D1882" s="627"/>
      <c r="E1882" s="637"/>
      <c r="F1882" s="637"/>
      <c r="G1882" s="637"/>
      <c r="H1882" s="637"/>
      <c r="I1882" s="627"/>
      <c r="J1882" s="637"/>
      <c r="K1882" s="637"/>
      <c r="L1882" s="637"/>
      <c r="M1882" s="637"/>
      <c r="N1882" s="326"/>
      <c r="O1882" s="326"/>
      <c r="P1882" s="310" t="s">
        <v>63</v>
      </c>
      <c r="Q1882" t="s">
        <v>614</v>
      </c>
      <c r="R1882" s="310" t="str">
        <f t="shared" si="137"/>
        <v>Narail Narail Sadar</v>
      </c>
      <c r="S1882" s="627"/>
      <c r="T1882" s="637"/>
      <c r="U1882" s="637"/>
      <c r="V1882" s="637"/>
      <c r="W1882" s="637"/>
      <c r="X1882" s="627"/>
      <c r="Y1882" s="637"/>
      <c r="Z1882" s="637"/>
      <c r="AA1882" s="637"/>
      <c r="AB1882" s="637"/>
    </row>
    <row r="1883" spans="1:28" ht="15" hidden="1" x14ac:dyDescent="0.25">
      <c r="A1883" s="310" t="s">
        <v>63</v>
      </c>
      <c r="B1883" s="311" t="s">
        <v>88</v>
      </c>
      <c r="C1883" s="310" t="str">
        <f t="shared" si="136"/>
        <v>Narail Prison</v>
      </c>
      <c r="D1883" s="627"/>
      <c r="E1883" s="637"/>
      <c r="F1883" s="637"/>
      <c r="G1883" s="637"/>
      <c r="H1883" s="637"/>
      <c r="I1883" s="627"/>
      <c r="J1883" s="637"/>
      <c r="K1883" s="637"/>
      <c r="L1883" s="637"/>
      <c r="M1883" s="637"/>
      <c r="N1883" s="326"/>
      <c r="O1883" s="326"/>
      <c r="P1883" s="310" t="s">
        <v>63</v>
      </c>
      <c r="Q1883" s="311" t="s">
        <v>88</v>
      </c>
      <c r="R1883" s="310" t="str">
        <f t="shared" si="137"/>
        <v>Narail Prison</v>
      </c>
      <c r="S1883" s="627"/>
      <c r="T1883" s="637"/>
      <c r="U1883" s="637"/>
      <c r="V1883" s="637"/>
      <c r="W1883" s="637"/>
      <c r="X1883" s="627"/>
      <c r="Y1883" s="637"/>
      <c r="Z1883" s="637"/>
      <c r="AA1883" s="637"/>
      <c r="AB1883" s="637"/>
    </row>
    <row r="1884" spans="1:28" ht="15" hidden="1" x14ac:dyDescent="0.25">
      <c r="A1884" s="310" t="s">
        <v>64</v>
      </c>
      <c r="B1884" s="310" t="s">
        <v>396</v>
      </c>
      <c r="C1884" s="310" t="str">
        <f t="shared" si="136"/>
        <v>Satkhira Ashasoni</v>
      </c>
      <c r="D1884" s="627"/>
      <c r="E1884" s="637"/>
      <c r="F1884" s="637"/>
      <c r="G1884" s="637"/>
      <c r="H1884" s="637"/>
      <c r="I1884" s="627"/>
      <c r="J1884" s="637"/>
      <c r="K1884" s="637"/>
      <c r="L1884" s="637"/>
      <c r="M1884" s="637"/>
      <c r="N1884" s="326"/>
      <c r="O1884" s="326"/>
      <c r="P1884" s="310" t="s">
        <v>64</v>
      </c>
      <c r="Q1884" s="310" t="s">
        <v>396</v>
      </c>
      <c r="R1884" s="310" t="str">
        <f t="shared" si="137"/>
        <v>Satkhira Ashasoni</v>
      </c>
      <c r="S1884" s="627"/>
      <c r="T1884" s="637"/>
      <c r="U1884" s="637"/>
      <c r="V1884" s="637"/>
      <c r="W1884" s="637"/>
      <c r="X1884" s="627"/>
      <c r="Y1884" s="637"/>
      <c r="Z1884" s="637"/>
      <c r="AA1884" s="637"/>
      <c r="AB1884" s="637"/>
    </row>
    <row r="1885" spans="1:28" ht="15" hidden="1" x14ac:dyDescent="0.25">
      <c r="A1885" s="310" t="s">
        <v>64</v>
      </c>
      <c r="B1885" s="310" t="s">
        <v>397</v>
      </c>
      <c r="C1885" s="310" t="str">
        <f t="shared" si="136"/>
        <v>Satkhira Debhata</v>
      </c>
      <c r="D1885" s="627"/>
      <c r="E1885" s="637"/>
      <c r="F1885" s="637"/>
      <c r="G1885" s="637"/>
      <c r="H1885" s="637"/>
      <c r="I1885" s="627"/>
      <c r="J1885" s="637"/>
      <c r="K1885" s="637"/>
      <c r="L1885" s="637"/>
      <c r="M1885" s="637"/>
      <c r="N1885" s="326"/>
      <c r="O1885" s="326"/>
      <c r="P1885" s="310" t="s">
        <v>64</v>
      </c>
      <c r="Q1885" s="310" t="s">
        <v>397</v>
      </c>
      <c r="R1885" s="310" t="str">
        <f t="shared" si="137"/>
        <v>Satkhira Debhata</v>
      </c>
      <c r="S1885" s="627"/>
      <c r="T1885" s="637"/>
      <c r="U1885" s="637"/>
      <c r="V1885" s="637"/>
      <c r="W1885" s="637"/>
      <c r="X1885" s="627"/>
      <c r="Y1885" s="637"/>
      <c r="Z1885" s="637"/>
      <c r="AA1885" s="637"/>
      <c r="AB1885" s="637"/>
    </row>
    <row r="1886" spans="1:28" ht="15" hidden="1" x14ac:dyDescent="0.25">
      <c r="A1886" s="310" t="s">
        <v>64</v>
      </c>
      <c r="B1886" s="310" t="s">
        <v>398</v>
      </c>
      <c r="C1886" s="310" t="str">
        <f t="shared" si="136"/>
        <v>Satkhira Kalaroa</v>
      </c>
      <c r="D1886" s="627"/>
      <c r="E1886" s="637"/>
      <c r="F1886" s="637"/>
      <c r="G1886" s="637"/>
      <c r="H1886" s="637"/>
      <c r="I1886" s="627"/>
      <c r="J1886" s="637"/>
      <c r="K1886" s="637"/>
      <c r="L1886" s="637"/>
      <c r="M1886" s="637"/>
      <c r="N1886" s="326"/>
      <c r="O1886" s="326"/>
      <c r="P1886" s="310" t="s">
        <v>64</v>
      </c>
      <c r="Q1886" s="310" t="s">
        <v>398</v>
      </c>
      <c r="R1886" s="310" t="str">
        <f t="shared" si="137"/>
        <v>Satkhira Kalaroa</v>
      </c>
      <c r="S1886" s="627"/>
      <c r="T1886" s="637"/>
      <c r="U1886" s="637"/>
      <c r="V1886" s="637"/>
      <c r="W1886" s="637"/>
      <c r="X1886" s="627"/>
      <c r="Y1886" s="637"/>
      <c r="Z1886" s="637"/>
      <c r="AA1886" s="637"/>
      <c r="AB1886" s="637"/>
    </row>
    <row r="1887" spans="1:28" ht="15" hidden="1" x14ac:dyDescent="0.25">
      <c r="A1887" s="310" t="s">
        <v>64</v>
      </c>
      <c r="B1887" s="310" t="s">
        <v>373</v>
      </c>
      <c r="C1887" s="310" t="str">
        <f t="shared" si="136"/>
        <v>Satkhira Kaliganj</v>
      </c>
      <c r="D1887" s="627"/>
      <c r="E1887" s="637"/>
      <c r="F1887" s="637"/>
      <c r="G1887" s="637"/>
      <c r="H1887" s="637"/>
      <c r="I1887" s="627"/>
      <c r="J1887" s="637"/>
      <c r="K1887" s="637"/>
      <c r="L1887" s="637"/>
      <c r="M1887" s="637"/>
      <c r="N1887" s="326"/>
      <c r="O1887" s="326"/>
      <c r="P1887" s="310" t="s">
        <v>64</v>
      </c>
      <c r="Q1887" s="310" t="s">
        <v>373</v>
      </c>
      <c r="R1887" s="310" t="str">
        <f t="shared" si="137"/>
        <v>Satkhira Kaliganj</v>
      </c>
      <c r="S1887" s="627"/>
      <c r="T1887" s="637"/>
      <c r="U1887" s="637"/>
      <c r="V1887" s="637"/>
      <c r="W1887" s="637"/>
      <c r="X1887" s="627"/>
      <c r="Y1887" s="637"/>
      <c r="Z1887" s="637"/>
      <c r="AA1887" s="637"/>
      <c r="AB1887" s="637"/>
    </row>
    <row r="1888" spans="1:28" ht="15" hidden="1" x14ac:dyDescent="0.25">
      <c r="A1888" s="310" t="s">
        <v>64</v>
      </c>
      <c r="B1888" s="311" t="s">
        <v>615</v>
      </c>
      <c r="C1888" s="310" t="str">
        <f t="shared" si="136"/>
        <v>Satkhira Nalta Hospital, Kaliganj</v>
      </c>
      <c r="D1888" s="627"/>
      <c r="E1888" s="637"/>
      <c r="F1888" s="637"/>
      <c r="G1888" s="637"/>
      <c r="H1888" s="637"/>
      <c r="I1888" s="627"/>
      <c r="J1888" s="637"/>
      <c r="K1888" s="637"/>
      <c r="L1888" s="637"/>
      <c r="M1888" s="637"/>
      <c r="N1888" s="326"/>
      <c r="O1888" s="326"/>
      <c r="P1888" s="310" t="s">
        <v>64</v>
      </c>
      <c r="Q1888" s="311" t="s">
        <v>615</v>
      </c>
      <c r="R1888" s="310" t="str">
        <f t="shared" si="137"/>
        <v>Satkhira Nalta Hospital, Kaliganj</v>
      </c>
      <c r="S1888" s="627"/>
      <c r="T1888" s="637"/>
      <c r="U1888" s="637"/>
      <c r="V1888" s="637"/>
      <c r="W1888" s="637"/>
      <c r="X1888" s="627"/>
      <c r="Y1888" s="637"/>
      <c r="Z1888" s="637"/>
      <c r="AA1888" s="637"/>
      <c r="AB1888" s="637"/>
    </row>
    <row r="1889" spans="1:28" ht="15" hidden="1" x14ac:dyDescent="0.25">
      <c r="A1889" s="310" t="s">
        <v>64</v>
      </c>
      <c r="B1889" s="311" t="s">
        <v>88</v>
      </c>
      <c r="C1889" s="310" t="str">
        <f t="shared" si="136"/>
        <v>Satkhira Prison</v>
      </c>
      <c r="D1889" s="627"/>
      <c r="E1889" s="637"/>
      <c r="F1889" s="637"/>
      <c r="G1889" s="637"/>
      <c r="H1889" s="637"/>
      <c r="I1889" s="627"/>
      <c r="J1889" s="637"/>
      <c r="K1889" s="637"/>
      <c r="L1889" s="637"/>
      <c r="M1889" s="637"/>
      <c r="N1889" s="326"/>
      <c r="O1889" s="326"/>
      <c r="P1889" s="310" t="s">
        <v>64</v>
      </c>
      <c r="Q1889" s="311" t="s">
        <v>88</v>
      </c>
      <c r="R1889" s="310" t="str">
        <f t="shared" si="137"/>
        <v>Satkhira Prison</v>
      </c>
      <c r="S1889" s="627"/>
      <c r="T1889" s="637"/>
      <c r="U1889" s="637"/>
      <c r="V1889" s="637"/>
      <c r="W1889" s="637"/>
      <c r="X1889" s="627"/>
      <c r="Y1889" s="637"/>
      <c r="Z1889" s="637"/>
      <c r="AA1889" s="637"/>
      <c r="AB1889" s="637"/>
    </row>
    <row r="1890" spans="1:28" ht="15" hidden="1" x14ac:dyDescent="0.25">
      <c r="A1890" s="310" t="s">
        <v>64</v>
      </c>
      <c r="B1890" s="310" t="s">
        <v>993</v>
      </c>
      <c r="C1890" s="310" t="str">
        <f t="shared" si="136"/>
        <v>Satkhira Satkhira DOTs Corner</v>
      </c>
      <c r="D1890" s="627"/>
      <c r="E1890" s="637"/>
      <c r="F1890" s="637"/>
      <c r="G1890" s="637"/>
      <c r="H1890" s="637"/>
      <c r="I1890" s="627"/>
      <c r="J1890" s="637"/>
      <c r="K1890" s="637"/>
      <c r="L1890" s="637"/>
      <c r="M1890" s="637"/>
      <c r="N1890" s="326"/>
      <c r="O1890" s="326"/>
      <c r="P1890" s="310" t="s">
        <v>64</v>
      </c>
      <c r="Q1890" s="310" t="s">
        <v>993</v>
      </c>
      <c r="R1890" s="310" t="str">
        <f t="shared" si="137"/>
        <v>Satkhira Satkhira DOTs Corner</v>
      </c>
      <c r="S1890" s="627"/>
      <c r="T1890" s="637"/>
      <c r="U1890" s="637"/>
      <c r="V1890" s="637"/>
      <c r="W1890" s="637"/>
      <c r="X1890" s="627"/>
      <c r="Y1890" s="637"/>
      <c r="Z1890" s="637"/>
      <c r="AA1890" s="637"/>
      <c r="AB1890" s="637"/>
    </row>
    <row r="1891" spans="1:28" ht="15" hidden="1" x14ac:dyDescent="0.25">
      <c r="A1891" s="310" t="s">
        <v>64</v>
      </c>
      <c r="B1891" s="310" t="s">
        <v>1100</v>
      </c>
      <c r="C1891" s="310" t="str">
        <f>A1891&amp;" "&amp;B1891</f>
        <v>Satkhira Satkhira Medical College Hospital</v>
      </c>
      <c r="D1891" s="627"/>
      <c r="E1891" s="637"/>
      <c r="F1891" s="637"/>
      <c r="G1891" s="637"/>
      <c r="H1891" s="637"/>
      <c r="I1891" s="627"/>
      <c r="J1891" s="637"/>
      <c r="K1891" s="637"/>
      <c r="L1891" s="637"/>
      <c r="M1891" s="637"/>
      <c r="N1891" s="326"/>
      <c r="O1891" s="326"/>
      <c r="P1891" s="310" t="s">
        <v>64</v>
      </c>
      <c r="Q1891" s="310" t="s">
        <v>1100</v>
      </c>
      <c r="R1891" s="310" t="str">
        <f>P1891&amp;" "&amp;Q1891</f>
        <v>Satkhira Satkhira Medical College Hospital</v>
      </c>
      <c r="S1891" s="627"/>
      <c r="T1891" s="637"/>
      <c r="U1891" s="637"/>
      <c r="V1891" s="637"/>
      <c r="W1891" s="637"/>
      <c r="X1891" s="627"/>
      <c r="Y1891" s="637"/>
      <c r="Z1891" s="637"/>
      <c r="AA1891" s="637"/>
      <c r="AB1891" s="637"/>
    </row>
    <row r="1892" spans="1:28" ht="15" hidden="1" x14ac:dyDescent="0.25">
      <c r="A1892" s="310" t="s">
        <v>64</v>
      </c>
      <c r="B1892" t="s">
        <v>617</v>
      </c>
      <c r="C1892" s="310" t="str">
        <f t="shared" si="136"/>
        <v>Satkhira Satkhira Sadar</v>
      </c>
      <c r="D1892" s="627"/>
      <c r="E1892" s="637"/>
      <c r="F1892" s="637"/>
      <c r="G1892" s="637"/>
      <c r="H1892" s="637"/>
      <c r="I1892" s="627"/>
      <c r="J1892" s="637"/>
      <c r="K1892" s="637"/>
      <c r="L1892" s="637"/>
      <c r="M1892" s="637"/>
      <c r="N1892" s="326"/>
      <c r="O1892" s="326"/>
      <c r="P1892" s="310" t="s">
        <v>64</v>
      </c>
      <c r="Q1892" t="s">
        <v>617</v>
      </c>
      <c r="R1892" s="310" t="str">
        <f t="shared" si="137"/>
        <v>Satkhira Satkhira Sadar</v>
      </c>
      <c r="S1892" s="627"/>
      <c r="T1892" s="637"/>
      <c r="U1892" s="637"/>
      <c r="V1892" s="637"/>
      <c r="W1892" s="637"/>
      <c r="X1892" s="627"/>
      <c r="Y1892" s="637"/>
      <c r="Z1892" s="637"/>
      <c r="AA1892" s="637"/>
      <c r="AB1892" s="637"/>
    </row>
    <row r="1893" spans="1:28" ht="15" hidden="1" x14ac:dyDescent="0.25">
      <c r="A1893" s="310" t="s">
        <v>64</v>
      </c>
      <c r="B1893" s="310" t="s">
        <v>399</v>
      </c>
      <c r="C1893" s="310" t="str">
        <f t="shared" si="136"/>
        <v>Satkhira Shyamnagar</v>
      </c>
      <c r="D1893" s="627"/>
      <c r="E1893" s="637"/>
      <c r="F1893" s="637"/>
      <c r="G1893" s="637"/>
      <c r="H1893" s="637"/>
      <c r="I1893" s="627"/>
      <c r="J1893" s="637"/>
      <c r="K1893" s="637"/>
      <c r="L1893" s="637"/>
      <c r="M1893" s="637"/>
      <c r="N1893" s="326"/>
      <c r="O1893" s="326"/>
      <c r="P1893" s="310" t="s">
        <v>64</v>
      </c>
      <c r="Q1893" s="310" t="s">
        <v>399</v>
      </c>
      <c r="R1893" s="310" t="str">
        <f t="shared" si="137"/>
        <v>Satkhira Shyamnagar</v>
      </c>
      <c r="S1893" s="627"/>
      <c r="T1893" s="637"/>
      <c r="U1893" s="637"/>
      <c r="V1893" s="637"/>
      <c r="W1893" s="637"/>
      <c r="X1893" s="627"/>
      <c r="Y1893" s="637"/>
      <c r="Z1893" s="637"/>
      <c r="AA1893" s="637"/>
      <c r="AB1893" s="637"/>
    </row>
    <row r="1894" spans="1:28" ht="15" hidden="1" x14ac:dyDescent="0.25">
      <c r="A1894" s="310" t="s">
        <v>64</v>
      </c>
      <c r="B1894" s="310" t="s">
        <v>400</v>
      </c>
      <c r="C1894" s="310" t="str">
        <f t="shared" si="136"/>
        <v>Satkhira Tala</v>
      </c>
      <c r="D1894" s="627"/>
      <c r="E1894" s="637"/>
      <c r="F1894" s="637"/>
      <c r="G1894" s="637"/>
      <c r="H1894" s="637"/>
      <c r="I1894" s="627"/>
      <c r="J1894" s="637"/>
      <c r="K1894" s="637"/>
      <c r="L1894" s="637"/>
      <c r="M1894" s="637"/>
      <c r="N1894" s="326"/>
      <c r="O1894" s="326"/>
      <c r="P1894" s="310" t="s">
        <v>64</v>
      </c>
      <c r="Q1894" s="310" t="s">
        <v>400</v>
      </c>
      <c r="R1894" s="310" t="str">
        <f t="shared" si="137"/>
        <v>Satkhira Tala</v>
      </c>
      <c r="S1894" s="627"/>
      <c r="T1894" s="637"/>
      <c r="U1894" s="637"/>
      <c r="V1894" s="637"/>
      <c r="W1894" s="637"/>
      <c r="X1894" s="627"/>
      <c r="Y1894" s="637"/>
      <c r="Z1894" s="637"/>
      <c r="AA1894" s="637"/>
      <c r="AB1894" s="637"/>
    </row>
    <row r="1895" spans="1:28" ht="15" hidden="1" x14ac:dyDescent="0.25">
      <c r="A1895" s="320" t="s">
        <v>43</v>
      </c>
      <c r="B1895" s="310" t="s">
        <v>253</v>
      </c>
      <c r="C1895" s="310" t="str">
        <f t="shared" ref="C1895:C1943" si="138">A1895&amp;" "&amp;B1895</f>
        <v>Jamalpur Bokshiganj</v>
      </c>
      <c r="D1895" s="627"/>
      <c r="E1895" s="629"/>
      <c r="F1895" s="629"/>
      <c r="G1895" s="629"/>
      <c r="H1895" s="629"/>
      <c r="I1895" s="627"/>
      <c r="J1895" s="629"/>
      <c r="K1895" s="629"/>
      <c r="L1895" s="629"/>
      <c r="M1895" s="629"/>
      <c r="N1895" s="316"/>
      <c r="O1895" s="316"/>
      <c r="P1895" s="320" t="s">
        <v>43</v>
      </c>
      <c r="Q1895" s="310" t="s">
        <v>253</v>
      </c>
      <c r="R1895" s="310" t="str">
        <f t="shared" ref="R1895:R1943" si="139">P1895&amp;" "&amp;Q1895</f>
        <v>Jamalpur Bokshiganj</v>
      </c>
      <c r="S1895" s="627"/>
      <c r="T1895" s="629"/>
      <c r="U1895" s="629"/>
      <c r="V1895" s="629"/>
      <c r="W1895" s="629"/>
      <c r="X1895" s="627"/>
      <c r="Y1895" s="629"/>
      <c r="Z1895" s="629"/>
      <c r="AA1895" s="629"/>
      <c r="AB1895" s="629"/>
    </row>
    <row r="1896" spans="1:28" ht="15" hidden="1" x14ac:dyDescent="0.25">
      <c r="A1896" s="310" t="s">
        <v>43</v>
      </c>
      <c r="B1896" s="310" t="s">
        <v>254</v>
      </c>
      <c r="C1896" s="310" t="str">
        <f t="shared" si="138"/>
        <v>Jamalpur Dewanganj</v>
      </c>
      <c r="D1896" s="627"/>
      <c r="E1896" s="629"/>
      <c r="F1896" s="629"/>
      <c r="G1896" s="629"/>
      <c r="H1896" s="629"/>
      <c r="I1896" s="627"/>
      <c r="J1896" s="629"/>
      <c r="K1896" s="629"/>
      <c r="L1896" s="629"/>
      <c r="M1896" s="629"/>
      <c r="N1896" s="316"/>
      <c r="O1896" s="316"/>
      <c r="P1896" s="310" t="s">
        <v>43</v>
      </c>
      <c r="Q1896" s="310" t="s">
        <v>254</v>
      </c>
      <c r="R1896" s="310" t="str">
        <f t="shared" si="139"/>
        <v>Jamalpur Dewanganj</v>
      </c>
      <c r="S1896" s="627"/>
      <c r="T1896" s="629"/>
      <c r="U1896" s="629"/>
      <c r="V1896" s="629"/>
      <c r="W1896" s="629"/>
      <c r="X1896" s="627"/>
      <c r="Y1896" s="629"/>
      <c r="Z1896" s="629"/>
      <c r="AA1896" s="629"/>
      <c r="AB1896" s="629"/>
    </row>
    <row r="1897" spans="1:28" ht="15" hidden="1" x14ac:dyDescent="0.25">
      <c r="A1897" s="310" t="s">
        <v>43</v>
      </c>
      <c r="B1897" s="310" t="s">
        <v>255</v>
      </c>
      <c r="C1897" s="310" t="str">
        <f t="shared" si="138"/>
        <v>Jamalpur Dewanganj (Sanandabari)</v>
      </c>
      <c r="D1897" s="627"/>
      <c r="E1897" s="629"/>
      <c r="F1897" s="629"/>
      <c r="G1897" s="629"/>
      <c r="H1897" s="629"/>
      <c r="I1897" s="627"/>
      <c r="J1897" s="629"/>
      <c r="K1897" s="629"/>
      <c r="L1897" s="629"/>
      <c r="M1897" s="629"/>
      <c r="N1897" s="316"/>
      <c r="O1897" s="316"/>
      <c r="P1897" s="310" t="s">
        <v>43</v>
      </c>
      <c r="Q1897" s="310" t="s">
        <v>255</v>
      </c>
      <c r="R1897" s="310" t="str">
        <f t="shared" si="139"/>
        <v>Jamalpur Dewanganj (Sanandabari)</v>
      </c>
      <c r="S1897" s="627"/>
      <c r="T1897" s="629"/>
      <c r="U1897" s="629"/>
      <c r="V1897" s="629"/>
      <c r="W1897" s="629"/>
      <c r="X1897" s="627"/>
      <c r="Y1897" s="629"/>
      <c r="Z1897" s="629"/>
      <c r="AA1897" s="629"/>
      <c r="AB1897" s="629"/>
    </row>
    <row r="1898" spans="1:28" ht="15" hidden="1" x14ac:dyDescent="0.25">
      <c r="A1898" s="310" t="s">
        <v>43</v>
      </c>
      <c r="B1898" s="310" t="s">
        <v>256</v>
      </c>
      <c r="C1898" s="310" t="str">
        <f t="shared" si="138"/>
        <v>Jamalpur Islampur</v>
      </c>
      <c r="D1898" s="627"/>
      <c r="E1898" s="629"/>
      <c r="F1898" s="629"/>
      <c r="G1898" s="629"/>
      <c r="H1898" s="629"/>
      <c r="I1898" s="627"/>
      <c r="J1898" s="629"/>
      <c r="K1898" s="629"/>
      <c r="L1898" s="629"/>
      <c r="M1898" s="629"/>
      <c r="N1898" s="316"/>
      <c r="O1898" s="316"/>
      <c r="P1898" s="310" t="s">
        <v>43</v>
      </c>
      <c r="Q1898" s="310" t="s">
        <v>256</v>
      </c>
      <c r="R1898" s="310" t="str">
        <f t="shared" si="139"/>
        <v>Jamalpur Islampur</v>
      </c>
      <c r="S1898" s="627"/>
      <c r="T1898" s="629"/>
      <c r="U1898" s="629"/>
      <c r="V1898" s="629"/>
      <c r="W1898" s="629"/>
      <c r="X1898" s="627"/>
      <c r="Y1898" s="629"/>
      <c r="Z1898" s="629"/>
      <c r="AA1898" s="629"/>
      <c r="AB1898" s="629"/>
    </row>
    <row r="1899" spans="1:28" ht="15" hidden="1" x14ac:dyDescent="0.25">
      <c r="A1899" s="310" t="s">
        <v>43</v>
      </c>
      <c r="B1899" s="310" t="s">
        <v>257</v>
      </c>
      <c r="C1899" s="310" t="str">
        <f t="shared" si="138"/>
        <v>Jamalpur Islampur (Guthail)</v>
      </c>
      <c r="D1899" s="627"/>
      <c r="E1899" s="629"/>
      <c r="F1899" s="629"/>
      <c r="G1899" s="629"/>
      <c r="H1899" s="629"/>
      <c r="I1899" s="627"/>
      <c r="J1899" s="629"/>
      <c r="K1899" s="629"/>
      <c r="L1899" s="629"/>
      <c r="M1899" s="629"/>
      <c r="N1899" s="316"/>
      <c r="O1899" s="316"/>
      <c r="P1899" s="310" t="s">
        <v>43</v>
      </c>
      <c r="Q1899" s="310" t="s">
        <v>257</v>
      </c>
      <c r="R1899" s="310" t="str">
        <f t="shared" si="139"/>
        <v>Jamalpur Islampur (Guthail)</v>
      </c>
      <c r="S1899" s="627"/>
      <c r="T1899" s="629"/>
      <c r="U1899" s="629"/>
      <c r="V1899" s="629"/>
      <c r="W1899" s="629"/>
      <c r="X1899" s="627"/>
      <c r="Y1899" s="629"/>
      <c r="Z1899" s="629"/>
      <c r="AA1899" s="629"/>
      <c r="AB1899" s="629"/>
    </row>
    <row r="1900" spans="1:28" ht="15" hidden="1" x14ac:dyDescent="0.25">
      <c r="A1900" s="310" t="s">
        <v>43</v>
      </c>
      <c r="B1900" t="s">
        <v>584</v>
      </c>
      <c r="C1900" s="310" t="str">
        <f t="shared" si="138"/>
        <v>Jamalpur Jamalpur Sadar</v>
      </c>
      <c r="D1900" s="627"/>
      <c r="E1900" s="629"/>
      <c r="F1900" s="629"/>
      <c r="G1900" s="629"/>
      <c r="H1900" s="629"/>
      <c r="I1900" s="627"/>
      <c r="J1900" s="629"/>
      <c r="K1900" s="629"/>
      <c r="L1900" s="629"/>
      <c r="M1900" s="629"/>
      <c r="N1900" s="316"/>
      <c r="O1900" s="316"/>
      <c r="P1900" s="310" t="s">
        <v>43</v>
      </c>
      <c r="Q1900" t="s">
        <v>584</v>
      </c>
      <c r="R1900" s="310" t="str">
        <f t="shared" si="139"/>
        <v>Jamalpur Jamalpur Sadar</v>
      </c>
      <c r="S1900" s="627"/>
      <c r="T1900" s="629"/>
      <c r="U1900" s="629"/>
      <c r="V1900" s="629"/>
      <c r="W1900" s="629"/>
      <c r="X1900" s="627"/>
      <c r="Y1900" s="629"/>
      <c r="Z1900" s="629"/>
      <c r="AA1900" s="629"/>
      <c r="AB1900" s="629"/>
    </row>
    <row r="1901" spans="1:28" ht="15" hidden="1" x14ac:dyDescent="0.25">
      <c r="A1901" s="310" t="s">
        <v>43</v>
      </c>
      <c r="B1901" t="s">
        <v>585</v>
      </c>
      <c r="C1901" s="310" t="str">
        <f t="shared" si="138"/>
        <v>Jamalpur Jamalpur Sadar (Digpaith)</v>
      </c>
      <c r="D1901" s="627"/>
      <c r="E1901" s="629"/>
      <c r="F1901" s="629"/>
      <c r="G1901" s="629"/>
      <c r="H1901" s="629"/>
      <c r="I1901" s="627"/>
      <c r="J1901" s="629"/>
      <c r="K1901" s="629"/>
      <c r="L1901" s="629"/>
      <c r="M1901" s="629"/>
      <c r="N1901" s="316"/>
      <c r="O1901" s="316"/>
      <c r="P1901" s="310" t="s">
        <v>43</v>
      </c>
      <c r="Q1901" t="s">
        <v>585</v>
      </c>
      <c r="R1901" s="310" t="str">
        <f t="shared" si="139"/>
        <v>Jamalpur Jamalpur Sadar (Digpaith)</v>
      </c>
      <c r="S1901" s="627"/>
      <c r="T1901" s="629"/>
      <c r="U1901" s="629"/>
      <c r="V1901" s="629"/>
      <c r="W1901" s="629"/>
      <c r="X1901" s="627"/>
      <c r="Y1901" s="629"/>
      <c r="Z1901" s="629"/>
      <c r="AA1901" s="629"/>
      <c r="AB1901" s="629"/>
    </row>
    <row r="1902" spans="1:28" ht="15" hidden="1" x14ac:dyDescent="0.25">
      <c r="A1902" s="310" t="s">
        <v>43</v>
      </c>
      <c r="B1902" t="s">
        <v>586</v>
      </c>
      <c r="C1902" s="310" t="str">
        <f t="shared" si="138"/>
        <v>Jamalpur Jamalpur Sadar (Narundi)</v>
      </c>
      <c r="D1902" s="627"/>
      <c r="E1902" s="629"/>
      <c r="F1902" s="629"/>
      <c r="G1902" s="629"/>
      <c r="H1902" s="629"/>
      <c r="I1902" s="627"/>
      <c r="J1902" s="629"/>
      <c r="K1902" s="629"/>
      <c r="L1902" s="629"/>
      <c r="M1902" s="629"/>
      <c r="N1902" s="316"/>
      <c r="O1902" s="316"/>
      <c r="P1902" s="310" t="s">
        <v>43</v>
      </c>
      <c r="Q1902" t="s">
        <v>586</v>
      </c>
      <c r="R1902" s="310" t="str">
        <f t="shared" si="139"/>
        <v>Jamalpur Jamalpur Sadar (Narundi)</v>
      </c>
      <c r="S1902" s="627"/>
      <c r="T1902" s="629"/>
      <c r="U1902" s="629"/>
      <c r="V1902" s="629"/>
      <c r="W1902" s="629"/>
      <c r="X1902" s="627"/>
      <c r="Y1902" s="629"/>
      <c r="Z1902" s="629"/>
      <c r="AA1902" s="629"/>
      <c r="AB1902" s="629"/>
    </row>
    <row r="1903" spans="1:28" ht="15" hidden="1" x14ac:dyDescent="0.25">
      <c r="A1903" s="310" t="s">
        <v>43</v>
      </c>
      <c r="B1903" s="310" t="s">
        <v>258</v>
      </c>
      <c r="C1903" s="310" t="str">
        <f t="shared" si="138"/>
        <v>Jamalpur Madarganj</v>
      </c>
      <c r="D1903" s="627"/>
      <c r="E1903" s="629"/>
      <c r="F1903" s="629"/>
      <c r="G1903" s="629"/>
      <c r="H1903" s="629"/>
      <c r="I1903" s="627"/>
      <c r="J1903" s="629"/>
      <c r="K1903" s="629"/>
      <c r="L1903" s="629"/>
      <c r="M1903" s="629"/>
      <c r="N1903" s="316"/>
      <c r="O1903" s="316"/>
      <c r="P1903" s="310" t="s">
        <v>43</v>
      </c>
      <c r="Q1903" s="310" t="s">
        <v>258</v>
      </c>
      <c r="R1903" s="310" t="str">
        <f t="shared" si="139"/>
        <v>Jamalpur Madarganj</v>
      </c>
      <c r="S1903" s="627"/>
      <c r="T1903" s="629"/>
      <c r="U1903" s="629"/>
      <c r="V1903" s="629"/>
      <c r="W1903" s="629"/>
      <c r="X1903" s="627"/>
      <c r="Y1903" s="629"/>
      <c r="Z1903" s="629"/>
      <c r="AA1903" s="629"/>
      <c r="AB1903" s="629"/>
    </row>
    <row r="1904" spans="1:28" ht="15" hidden="1" x14ac:dyDescent="0.25">
      <c r="A1904" s="310" t="s">
        <v>43</v>
      </c>
      <c r="B1904" s="310" t="s">
        <v>259</v>
      </c>
      <c r="C1904" s="310" t="str">
        <f t="shared" si="138"/>
        <v>Jamalpur Madarganj (Kalibari)</v>
      </c>
      <c r="D1904" s="627"/>
      <c r="E1904" s="629"/>
      <c r="F1904" s="629"/>
      <c r="G1904" s="629"/>
      <c r="H1904" s="629"/>
      <c r="I1904" s="627"/>
      <c r="J1904" s="629"/>
      <c r="K1904" s="629"/>
      <c r="L1904" s="629"/>
      <c r="M1904" s="629"/>
      <c r="N1904" s="316"/>
      <c r="O1904" s="316"/>
      <c r="P1904" s="310" t="s">
        <v>43</v>
      </c>
      <c r="Q1904" s="310" t="s">
        <v>259</v>
      </c>
      <c r="R1904" s="310" t="str">
        <f t="shared" si="139"/>
        <v>Jamalpur Madarganj (Kalibari)</v>
      </c>
      <c r="S1904" s="627"/>
      <c r="T1904" s="629"/>
      <c r="U1904" s="629"/>
      <c r="V1904" s="629"/>
      <c r="W1904" s="629"/>
      <c r="X1904" s="627"/>
      <c r="Y1904" s="629"/>
      <c r="Z1904" s="629"/>
      <c r="AA1904" s="629"/>
      <c r="AB1904" s="629"/>
    </row>
    <row r="1905" spans="1:28" ht="15" hidden="1" x14ac:dyDescent="0.25">
      <c r="A1905" s="310" t="s">
        <v>43</v>
      </c>
      <c r="B1905" s="310" t="s">
        <v>260</v>
      </c>
      <c r="C1905" s="310" t="str">
        <f t="shared" si="138"/>
        <v>Jamalpur Melandaha</v>
      </c>
      <c r="D1905" s="627"/>
      <c r="E1905" s="629"/>
      <c r="F1905" s="629"/>
      <c r="G1905" s="629"/>
      <c r="H1905" s="629"/>
      <c r="I1905" s="627"/>
      <c r="J1905" s="629"/>
      <c r="K1905" s="629"/>
      <c r="L1905" s="629"/>
      <c r="M1905" s="629"/>
      <c r="N1905" s="316"/>
      <c r="O1905" s="316"/>
      <c r="P1905" s="310" t="s">
        <v>43</v>
      </c>
      <c r="Q1905" s="310" t="s">
        <v>260</v>
      </c>
      <c r="R1905" s="310" t="str">
        <f t="shared" si="139"/>
        <v>Jamalpur Melandaha</v>
      </c>
      <c r="S1905" s="627"/>
      <c r="T1905" s="629"/>
      <c r="U1905" s="629"/>
      <c r="V1905" s="629"/>
      <c r="W1905" s="629"/>
      <c r="X1905" s="627"/>
      <c r="Y1905" s="629"/>
      <c r="Z1905" s="629"/>
      <c r="AA1905" s="629"/>
      <c r="AB1905" s="629"/>
    </row>
    <row r="1906" spans="1:28" ht="15" hidden="1" x14ac:dyDescent="0.25">
      <c r="A1906" s="310" t="s">
        <v>43</v>
      </c>
      <c r="B1906" s="310" t="s">
        <v>261</v>
      </c>
      <c r="C1906" s="310" t="str">
        <f t="shared" si="138"/>
        <v>Jamalpur Melandaha (Ghosherpara)</v>
      </c>
      <c r="D1906" s="627"/>
      <c r="E1906" s="629"/>
      <c r="F1906" s="629"/>
      <c r="G1906" s="629"/>
      <c r="H1906" s="629"/>
      <c r="I1906" s="627"/>
      <c r="J1906" s="629"/>
      <c r="K1906" s="629"/>
      <c r="L1906" s="629"/>
      <c r="M1906" s="629"/>
      <c r="N1906" s="316"/>
      <c r="O1906" s="316"/>
      <c r="P1906" s="310" t="s">
        <v>43</v>
      </c>
      <c r="Q1906" s="310" t="s">
        <v>261</v>
      </c>
      <c r="R1906" s="310" t="str">
        <f t="shared" si="139"/>
        <v>Jamalpur Melandaha (Ghosherpara)</v>
      </c>
      <c r="S1906" s="627"/>
      <c r="T1906" s="629"/>
      <c r="U1906" s="629"/>
      <c r="V1906" s="629"/>
      <c r="W1906" s="629"/>
      <c r="X1906" s="627"/>
      <c r="Y1906" s="629"/>
      <c r="Z1906" s="629"/>
      <c r="AA1906" s="629"/>
      <c r="AB1906" s="629"/>
    </row>
    <row r="1907" spans="1:28" ht="15" hidden="1" x14ac:dyDescent="0.25">
      <c r="A1907" s="310" t="s">
        <v>43</v>
      </c>
      <c r="B1907" s="310" t="s">
        <v>262</v>
      </c>
      <c r="C1907" s="310" t="str">
        <f t="shared" si="138"/>
        <v>Jamalpur Sharishabari</v>
      </c>
      <c r="D1907" s="627"/>
      <c r="E1907" s="629"/>
      <c r="F1907" s="629"/>
      <c r="G1907" s="629"/>
      <c r="H1907" s="629"/>
      <c r="I1907" s="627"/>
      <c r="J1907" s="629"/>
      <c r="K1907" s="629"/>
      <c r="L1907" s="629"/>
      <c r="M1907" s="629"/>
      <c r="N1907" s="316"/>
      <c r="O1907" s="316"/>
      <c r="P1907" s="310" t="s">
        <v>43</v>
      </c>
      <c r="Q1907" s="310" t="s">
        <v>262</v>
      </c>
      <c r="R1907" s="310" t="str">
        <f t="shared" si="139"/>
        <v>Jamalpur Sharishabari</v>
      </c>
      <c r="S1907" s="627"/>
      <c r="T1907" s="629"/>
      <c r="U1907" s="629"/>
      <c r="V1907" s="629"/>
      <c r="W1907" s="629"/>
      <c r="X1907" s="627"/>
      <c r="Y1907" s="629"/>
      <c r="Z1907" s="629"/>
      <c r="AA1907" s="629"/>
      <c r="AB1907" s="629"/>
    </row>
    <row r="1908" spans="1:28" ht="15" hidden="1" x14ac:dyDescent="0.25">
      <c r="A1908" s="310" t="s">
        <v>43</v>
      </c>
      <c r="B1908" s="310" t="s">
        <v>263</v>
      </c>
      <c r="C1908" s="310" t="str">
        <f t="shared" si="138"/>
        <v>Jamalpur Sharishabari (Pingna)</v>
      </c>
      <c r="D1908" s="627"/>
      <c r="E1908" s="629"/>
      <c r="F1908" s="629"/>
      <c r="G1908" s="629"/>
      <c r="H1908" s="629"/>
      <c r="I1908" s="627"/>
      <c r="J1908" s="629"/>
      <c r="K1908" s="629"/>
      <c r="L1908" s="629"/>
      <c r="M1908" s="629"/>
      <c r="N1908" s="316"/>
      <c r="O1908" s="316"/>
      <c r="P1908" s="310" t="s">
        <v>43</v>
      </c>
      <c r="Q1908" s="310" t="s">
        <v>263</v>
      </c>
      <c r="R1908" s="310" t="str">
        <f t="shared" si="139"/>
        <v>Jamalpur Sharishabari (Pingna)</v>
      </c>
      <c r="S1908" s="627"/>
      <c r="T1908" s="629"/>
      <c r="U1908" s="629"/>
      <c r="V1908" s="629"/>
      <c r="W1908" s="629"/>
      <c r="X1908" s="627"/>
      <c r="Y1908" s="629"/>
      <c r="Z1908" s="629"/>
      <c r="AA1908" s="629"/>
      <c r="AB1908" s="629"/>
    </row>
    <row r="1909" spans="1:28" ht="15" hidden="1" x14ac:dyDescent="0.25">
      <c r="A1909" s="310" t="s">
        <v>48</v>
      </c>
      <c r="B1909" s="310" t="s">
        <v>292</v>
      </c>
      <c r="C1909" s="310" t="str">
        <f t="shared" si="138"/>
        <v>Mymensingh Bhaluka</v>
      </c>
      <c r="D1909" s="627"/>
      <c r="E1909" s="630"/>
      <c r="F1909" s="630"/>
      <c r="G1909" s="630"/>
      <c r="H1909" s="630"/>
      <c r="I1909" s="627"/>
      <c r="J1909" s="630"/>
      <c r="K1909" s="630"/>
      <c r="L1909" s="630"/>
      <c r="M1909" s="630"/>
      <c r="N1909" s="315"/>
      <c r="O1909" s="315"/>
      <c r="P1909" s="310" t="s">
        <v>48</v>
      </c>
      <c r="Q1909" s="310" t="s">
        <v>292</v>
      </c>
      <c r="R1909" s="310" t="str">
        <f t="shared" si="139"/>
        <v>Mymensingh Bhaluka</v>
      </c>
      <c r="S1909" s="627"/>
      <c r="T1909" s="630"/>
      <c r="U1909" s="630"/>
      <c r="V1909" s="630"/>
      <c r="W1909" s="630"/>
      <c r="X1909" s="627"/>
      <c r="Y1909" s="630"/>
      <c r="Z1909" s="630"/>
      <c r="AA1909" s="630"/>
      <c r="AB1909" s="630"/>
    </row>
    <row r="1910" spans="1:28" ht="15" hidden="1" x14ac:dyDescent="0.25">
      <c r="A1910" s="310" t="s">
        <v>48</v>
      </c>
      <c r="B1910" s="310" t="s">
        <v>293</v>
      </c>
      <c r="C1910" s="310" t="str">
        <f t="shared" si="138"/>
        <v>Mymensingh Community Based Medical College Hosp.</v>
      </c>
      <c r="D1910" s="627"/>
      <c r="E1910" s="630"/>
      <c r="F1910" s="630"/>
      <c r="G1910" s="630"/>
      <c r="H1910" s="630"/>
      <c r="I1910" s="627"/>
      <c r="J1910" s="630"/>
      <c r="K1910" s="630"/>
      <c r="L1910" s="630"/>
      <c r="M1910" s="630"/>
      <c r="N1910" s="315"/>
      <c r="O1910" s="315"/>
      <c r="P1910" s="310" t="s">
        <v>48</v>
      </c>
      <c r="Q1910" s="310" t="s">
        <v>293</v>
      </c>
      <c r="R1910" s="310" t="str">
        <f t="shared" si="139"/>
        <v>Mymensingh Community Based Medical College Hosp.</v>
      </c>
      <c r="S1910" s="627"/>
      <c r="T1910" s="630"/>
      <c r="U1910" s="630"/>
      <c r="V1910" s="630"/>
      <c r="W1910" s="630"/>
      <c r="X1910" s="627"/>
      <c r="Y1910" s="630"/>
      <c r="Z1910" s="630"/>
      <c r="AA1910" s="630"/>
      <c r="AB1910" s="630"/>
    </row>
    <row r="1911" spans="1:28" ht="15" hidden="1" x14ac:dyDescent="0.25">
      <c r="A1911" s="310" t="s">
        <v>48</v>
      </c>
      <c r="B1911" s="310" t="s">
        <v>294</v>
      </c>
      <c r="C1911" s="310" t="str">
        <f t="shared" si="138"/>
        <v>Mymensingh Dhubaura</v>
      </c>
      <c r="D1911" s="627"/>
      <c r="E1911" s="630"/>
      <c r="F1911" s="630"/>
      <c r="G1911" s="630"/>
      <c r="H1911" s="630"/>
      <c r="I1911" s="627"/>
      <c r="J1911" s="630"/>
      <c r="K1911" s="630"/>
      <c r="L1911" s="630"/>
      <c r="M1911" s="630"/>
      <c r="N1911" s="315"/>
      <c r="O1911" s="315"/>
      <c r="P1911" s="310" t="s">
        <v>48</v>
      </c>
      <c r="Q1911" s="310" t="s">
        <v>294</v>
      </c>
      <c r="R1911" s="310" t="str">
        <f t="shared" si="139"/>
        <v>Mymensingh Dhubaura</v>
      </c>
      <c r="S1911" s="627"/>
      <c r="T1911" s="630"/>
      <c r="U1911" s="630"/>
      <c r="V1911" s="630"/>
      <c r="W1911" s="630"/>
      <c r="X1911" s="627"/>
      <c r="Y1911" s="630"/>
      <c r="Z1911" s="630"/>
      <c r="AA1911" s="630"/>
      <c r="AB1911" s="630"/>
    </row>
    <row r="1912" spans="1:28" ht="15" hidden="1" x14ac:dyDescent="0.25">
      <c r="A1912" s="310" t="s">
        <v>48</v>
      </c>
      <c r="B1912" s="310" t="s">
        <v>295</v>
      </c>
      <c r="C1912" s="310" t="str">
        <f t="shared" si="138"/>
        <v>Mymensingh Fulbaria</v>
      </c>
      <c r="D1912" s="627"/>
      <c r="E1912" s="630"/>
      <c r="F1912" s="630"/>
      <c r="G1912" s="630"/>
      <c r="H1912" s="630"/>
      <c r="I1912" s="627"/>
      <c r="J1912" s="630"/>
      <c r="K1912" s="630"/>
      <c r="L1912" s="630"/>
      <c r="M1912" s="630"/>
      <c r="N1912" s="315"/>
      <c r="O1912" s="315"/>
      <c r="P1912" s="310" t="s">
        <v>48</v>
      </c>
      <c r="Q1912" s="310" t="s">
        <v>295</v>
      </c>
      <c r="R1912" s="310" t="str">
        <f t="shared" si="139"/>
        <v>Mymensingh Fulbaria</v>
      </c>
      <c r="S1912" s="627"/>
      <c r="T1912" s="630"/>
      <c r="U1912" s="630"/>
      <c r="V1912" s="630"/>
      <c r="W1912" s="630"/>
      <c r="X1912" s="627"/>
      <c r="Y1912" s="630"/>
      <c r="Z1912" s="630"/>
      <c r="AA1912" s="630"/>
      <c r="AB1912" s="630"/>
    </row>
    <row r="1913" spans="1:28" ht="15" hidden="1" x14ac:dyDescent="0.25">
      <c r="A1913" s="310" t="s">
        <v>48</v>
      </c>
      <c r="B1913" s="310" t="s">
        <v>296</v>
      </c>
      <c r="C1913" s="310" t="str">
        <f t="shared" si="138"/>
        <v>Mymensingh Gafargaon</v>
      </c>
      <c r="D1913" s="627"/>
      <c r="E1913" s="630"/>
      <c r="F1913" s="630"/>
      <c r="G1913" s="630"/>
      <c r="H1913" s="630"/>
      <c r="I1913" s="627"/>
      <c r="J1913" s="630"/>
      <c r="K1913" s="630"/>
      <c r="L1913" s="630"/>
      <c r="M1913" s="630"/>
      <c r="N1913" s="315"/>
      <c r="O1913" s="315"/>
      <c r="P1913" s="310" t="s">
        <v>48</v>
      </c>
      <c r="Q1913" s="310" t="s">
        <v>296</v>
      </c>
      <c r="R1913" s="310" t="str">
        <f t="shared" si="139"/>
        <v>Mymensingh Gafargaon</v>
      </c>
      <c r="S1913" s="627"/>
      <c r="T1913" s="630"/>
      <c r="U1913" s="630"/>
      <c r="V1913" s="630"/>
      <c r="W1913" s="630"/>
      <c r="X1913" s="627"/>
      <c r="Y1913" s="630"/>
      <c r="Z1913" s="630"/>
      <c r="AA1913" s="630"/>
      <c r="AB1913" s="630"/>
    </row>
    <row r="1914" spans="1:28" ht="15" hidden="1" x14ac:dyDescent="0.25">
      <c r="A1914" s="310" t="s">
        <v>48</v>
      </c>
      <c r="B1914" s="310" t="s">
        <v>297</v>
      </c>
      <c r="C1914" s="310" t="str">
        <f t="shared" si="138"/>
        <v>Mymensingh Gauripur</v>
      </c>
      <c r="D1914" s="627"/>
      <c r="E1914" s="630"/>
      <c r="F1914" s="630"/>
      <c r="G1914" s="630"/>
      <c r="H1914" s="630"/>
      <c r="I1914" s="627"/>
      <c r="J1914" s="630"/>
      <c r="K1914" s="630"/>
      <c r="L1914" s="630"/>
      <c r="M1914" s="630"/>
      <c r="N1914" s="315"/>
      <c r="O1914" s="315"/>
      <c r="P1914" s="310" t="s">
        <v>48</v>
      </c>
      <c r="Q1914" s="310" t="s">
        <v>297</v>
      </c>
      <c r="R1914" s="310" t="str">
        <f t="shared" si="139"/>
        <v>Mymensingh Gauripur</v>
      </c>
      <c r="S1914" s="627"/>
      <c r="T1914" s="630"/>
      <c r="U1914" s="630"/>
      <c r="V1914" s="630"/>
      <c r="W1914" s="630"/>
      <c r="X1914" s="627"/>
      <c r="Y1914" s="630"/>
      <c r="Z1914" s="630"/>
      <c r="AA1914" s="630"/>
      <c r="AB1914" s="630"/>
    </row>
    <row r="1915" spans="1:28" ht="15" hidden="1" x14ac:dyDescent="0.25">
      <c r="A1915" s="310" t="s">
        <v>48</v>
      </c>
      <c r="B1915" s="310" t="s">
        <v>298</v>
      </c>
      <c r="C1915" s="310" t="str">
        <f t="shared" si="138"/>
        <v>Mymensingh Haluaghat</v>
      </c>
      <c r="D1915" s="627"/>
      <c r="E1915" s="630"/>
      <c r="F1915" s="630"/>
      <c r="G1915" s="630"/>
      <c r="H1915" s="630"/>
      <c r="I1915" s="627"/>
      <c r="J1915" s="630"/>
      <c r="K1915" s="630"/>
      <c r="L1915" s="630"/>
      <c r="M1915" s="630"/>
      <c r="N1915" s="315"/>
      <c r="O1915" s="315"/>
      <c r="P1915" s="310" t="s">
        <v>48</v>
      </c>
      <c r="Q1915" s="310" t="s">
        <v>298</v>
      </c>
      <c r="R1915" s="310" t="str">
        <f t="shared" si="139"/>
        <v>Mymensingh Haluaghat</v>
      </c>
      <c r="S1915" s="627"/>
      <c r="T1915" s="630"/>
      <c r="U1915" s="630"/>
      <c r="V1915" s="630"/>
      <c r="W1915" s="630"/>
      <c r="X1915" s="627"/>
      <c r="Y1915" s="630"/>
      <c r="Z1915" s="630"/>
      <c r="AA1915" s="630"/>
      <c r="AB1915" s="630"/>
    </row>
    <row r="1916" spans="1:28" ht="15" hidden="1" x14ac:dyDescent="0.25">
      <c r="A1916" s="310" t="s">
        <v>48</v>
      </c>
      <c r="B1916" s="310" t="s">
        <v>299</v>
      </c>
      <c r="C1916" s="310" t="str">
        <f t="shared" si="138"/>
        <v>Mymensingh Ishwarganj</v>
      </c>
      <c r="D1916" s="627"/>
      <c r="E1916" s="630"/>
      <c r="F1916" s="630"/>
      <c r="G1916" s="630"/>
      <c r="H1916" s="630"/>
      <c r="I1916" s="627"/>
      <c r="J1916" s="630"/>
      <c r="K1916" s="630"/>
      <c r="L1916" s="630"/>
      <c r="M1916" s="630"/>
      <c r="N1916" s="315"/>
      <c r="O1916" s="315"/>
      <c r="P1916" s="310" t="s">
        <v>48</v>
      </c>
      <c r="Q1916" s="310" t="s">
        <v>299</v>
      </c>
      <c r="R1916" s="310" t="str">
        <f t="shared" si="139"/>
        <v>Mymensingh Ishwarganj</v>
      </c>
      <c r="S1916" s="627"/>
      <c r="T1916" s="630"/>
      <c r="U1916" s="630"/>
      <c r="V1916" s="630"/>
      <c r="W1916" s="630"/>
      <c r="X1916" s="627"/>
      <c r="Y1916" s="630"/>
      <c r="Z1916" s="630"/>
      <c r="AA1916" s="630"/>
      <c r="AB1916" s="630"/>
    </row>
    <row r="1917" spans="1:28" ht="15" hidden="1" x14ac:dyDescent="0.25">
      <c r="A1917" s="310" t="s">
        <v>48</v>
      </c>
      <c r="B1917" t="s">
        <v>592</v>
      </c>
      <c r="C1917" s="310" t="str">
        <f t="shared" si="138"/>
        <v>Mymensingh Mymensing Medical College Hosp.</v>
      </c>
      <c r="D1917" s="627"/>
      <c r="E1917" s="630"/>
      <c r="F1917" s="630"/>
      <c r="G1917" s="630"/>
      <c r="H1917" s="630"/>
      <c r="I1917" s="627"/>
      <c r="J1917" s="630"/>
      <c r="K1917" s="630"/>
      <c r="L1917" s="630"/>
      <c r="M1917" s="630"/>
      <c r="N1917" s="315"/>
      <c r="O1917" s="315"/>
      <c r="P1917" s="310" t="s">
        <v>48</v>
      </c>
      <c r="Q1917" t="s">
        <v>592</v>
      </c>
      <c r="R1917" s="310" t="str">
        <f t="shared" si="139"/>
        <v>Mymensingh Mymensing Medical College Hosp.</v>
      </c>
      <c r="S1917" s="627"/>
      <c r="T1917" s="630"/>
      <c r="U1917" s="630"/>
      <c r="V1917" s="630"/>
      <c r="W1917" s="630"/>
      <c r="X1917" s="627"/>
      <c r="Y1917" s="630"/>
      <c r="Z1917" s="630"/>
      <c r="AA1917" s="630"/>
      <c r="AB1917" s="630"/>
    </row>
    <row r="1918" spans="1:28" ht="15" hidden="1" x14ac:dyDescent="0.25">
      <c r="A1918" s="310" t="s">
        <v>48</v>
      </c>
      <c r="B1918" s="310" t="s">
        <v>300</v>
      </c>
      <c r="C1918" s="310" t="str">
        <f t="shared" si="138"/>
        <v>Mymensingh Muktagacha</v>
      </c>
      <c r="D1918" s="627"/>
      <c r="E1918" s="630"/>
      <c r="F1918" s="630"/>
      <c r="G1918" s="630"/>
      <c r="H1918" s="630"/>
      <c r="I1918" s="627"/>
      <c r="J1918" s="630"/>
      <c r="K1918" s="630"/>
      <c r="L1918" s="630"/>
      <c r="M1918" s="630"/>
      <c r="N1918" s="315"/>
      <c r="O1918" s="315"/>
      <c r="P1918" s="310" t="s">
        <v>48</v>
      </c>
      <c r="Q1918" s="310" t="s">
        <v>300</v>
      </c>
      <c r="R1918" s="310" t="str">
        <f t="shared" si="139"/>
        <v>Mymensingh Muktagacha</v>
      </c>
      <c r="S1918" s="627"/>
      <c r="T1918" s="630"/>
      <c r="U1918" s="630"/>
      <c r="V1918" s="630"/>
      <c r="W1918" s="630"/>
      <c r="X1918" s="627"/>
      <c r="Y1918" s="630"/>
      <c r="Z1918" s="630"/>
      <c r="AA1918" s="630"/>
      <c r="AB1918" s="630"/>
    </row>
    <row r="1919" spans="1:28" ht="15" hidden="1" x14ac:dyDescent="0.25">
      <c r="A1919" s="310" t="s">
        <v>48</v>
      </c>
      <c r="B1919" t="s">
        <v>593</v>
      </c>
      <c r="C1919" s="310" t="str">
        <f t="shared" si="138"/>
        <v>Mymensingh Mymensingh Sadar</v>
      </c>
      <c r="D1919" s="627"/>
      <c r="E1919" s="630"/>
      <c r="F1919" s="630"/>
      <c r="G1919" s="630"/>
      <c r="H1919" s="630"/>
      <c r="I1919" s="627"/>
      <c r="J1919" s="630"/>
      <c r="K1919" s="630"/>
      <c r="L1919" s="630"/>
      <c r="M1919" s="630"/>
      <c r="N1919" s="315"/>
      <c r="O1919" s="315"/>
      <c r="P1919" s="310" t="s">
        <v>48</v>
      </c>
      <c r="Q1919" t="s">
        <v>593</v>
      </c>
      <c r="R1919" s="310" t="str">
        <f t="shared" si="139"/>
        <v>Mymensingh Mymensingh Sadar</v>
      </c>
      <c r="S1919" s="627"/>
      <c r="T1919" s="630"/>
      <c r="U1919" s="630"/>
      <c r="V1919" s="630"/>
      <c r="W1919" s="630"/>
      <c r="X1919" s="627"/>
      <c r="Y1919" s="630"/>
      <c r="Z1919" s="630"/>
      <c r="AA1919" s="630"/>
      <c r="AB1919" s="630"/>
    </row>
    <row r="1920" spans="1:28" ht="15" hidden="1" x14ac:dyDescent="0.25">
      <c r="A1920" s="310" t="s">
        <v>48</v>
      </c>
      <c r="B1920" s="310" t="s">
        <v>301</v>
      </c>
      <c r="C1920" s="310" t="str">
        <f t="shared" si="138"/>
        <v>Mymensingh Nandail</v>
      </c>
      <c r="D1920" s="627"/>
      <c r="E1920" s="630"/>
      <c r="F1920" s="630"/>
      <c r="G1920" s="630"/>
      <c r="H1920" s="630"/>
      <c r="I1920" s="627"/>
      <c r="J1920" s="630"/>
      <c r="K1920" s="630"/>
      <c r="L1920" s="630"/>
      <c r="M1920" s="630"/>
      <c r="N1920" s="315"/>
      <c r="O1920" s="315"/>
      <c r="P1920" s="310" t="s">
        <v>48</v>
      </c>
      <c r="Q1920" s="310" t="s">
        <v>301</v>
      </c>
      <c r="R1920" s="310" t="str">
        <f t="shared" si="139"/>
        <v>Mymensingh Nandail</v>
      </c>
      <c r="S1920" s="627"/>
      <c r="T1920" s="630"/>
      <c r="U1920" s="630"/>
      <c r="V1920" s="630"/>
      <c r="W1920" s="630"/>
      <c r="X1920" s="627"/>
      <c r="Y1920" s="630"/>
      <c r="Z1920" s="630"/>
      <c r="AA1920" s="630"/>
      <c r="AB1920" s="630"/>
    </row>
    <row r="1921" spans="1:28" ht="15" hidden="1" x14ac:dyDescent="0.25">
      <c r="A1921" s="310" t="s">
        <v>48</v>
      </c>
      <c r="B1921" s="310" t="s">
        <v>302</v>
      </c>
      <c r="C1921" s="310" t="str">
        <f t="shared" si="138"/>
        <v>Mymensingh Phulpur</v>
      </c>
      <c r="D1921" s="627"/>
      <c r="E1921" s="630"/>
      <c r="F1921" s="630"/>
      <c r="G1921" s="630"/>
      <c r="H1921" s="630"/>
      <c r="I1921" s="627"/>
      <c r="J1921" s="630"/>
      <c r="K1921" s="630"/>
      <c r="L1921" s="630"/>
      <c r="M1921" s="630"/>
      <c r="N1921" s="315"/>
      <c r="O1921" s="315"/>
      <c r="P1921" s="310" t="s">
        <v>48</v>
      </c>
      <c r="Q1921" s="310" t="s">
        <v>302</v>
      </c>
      <c r="R1921" s="310" t="str">
        <f t="shared" si="139"/>
        <v>Mymensingh Phulpur</v>
      </c>
      <c r="S1921" s="627"/>
      <c r="T1921" s="630"/>
      <c r="U1921" s="630"/>
      <c r="V1921" s="630"/>
      <c r="W1921" s="630"/>
      <c r="X1921" s="627"/>
      <c r="Y1921" s="630"/>
      <c r="Z1921" s="630"/>
      <c r="AA1921" s="630"/>
      <c r="AB1921" s="630"/>
    </row>
    <row r="1922" spans="1:28" ht="15" hidden="1" x14ac:dyDescent="0.25">
      <c r="A1922" s="310" t="s">
        <v>48</v>
      </c>
      <c r="B1922" s="311" t="s">
        <v>88</v>
      </c>
      <c r="C1922" s="310" t="str">
        <f t="shared" si="138"/>
        <v>Mymensingh Prison</v>
      </c>
      <c r="D1922" s="627"/>
      <c r="E1922" s="630"/>
      <c r="F1922" s="630"/>
      <c r="G1922" s="630"/>
      <c r="H1922" s="630"/>
      <c r="I1922" s="627"/>
      <c r="J1922" s="630"/>
      <c r="K1922" s="630"/>
      <c r="L1922" s="630"/>
      <c r="M1922" s="630"/>
      <c r="N1922" s="315"/>
      <c r="O1922" s="315"/>
      <c r="P1922" s="310" t="s">
        <v>48</v>
      </c>
      <c r="Q1922" s="311" t="s">
        <v>88</v>
      </c>
      <c r="R1922" s="310" t="str">
        <f t="shared" si="139"/>
        <v>Mymensingh Prison</v>
      </c>
      <c r="S1922" s="627"/>
      <c r="T1922" s="630"/>
      <c r="U1922" s="630"/>
      <c r="V1922" s="630"/>
      <c r="W1922" s="630"/>
      <c r="X1922" s="627"/>
      <c r="Y1922" s="630"/>
      <c r="Z1922" s="630"/>
      <c r="AA1922" s="630"/>
      <c r="AB1922" s="630"/>
    </row>
    <row r="1923" spans="1:28" ht="15" hidden="1" x14ac:dyDescent="0.25">
      <c r="A1923" s="310" t="s">
        <v>48</v>
      </c>
      <c r="B1923" s="310" t="s">
        <v>303</v>
      </c>
      <c r="C1923" s="310" t="str">
        <f t="shared" si="138"/>
        <v>Mymensingh Trisal</v>
      </c>
      <c r="D1923" s="627"/>
      <c r="E1923" s="630"/>
      <c r="F1923" s="630"/>
      <c r="G1923" s="630"/>
      <c r="H1923" s="630"/>
      <c r="I1923" s="627"/>
      <c r="J1923" s="630"/>
      <c r="K1923" s="630"/>
      <c r="L1923" s="630"/>
      <c r="M1923" s="630"/>
      <c r="N1923" s="315"/>
      <c r="O1923" s="315"/>
      <c r="P1923" s="310" t="s">
        <v>48</v>
      </c>
      <c r="Q1923" s="310" t="s">
        <v>303</v>
      </c>
      <c r="R1923" s="310" t="str">
        <f t="shared" si="139"/>
        <v>Mymensingh Trisal</v>
      </c>
      <c r="S1923" s="627"/>
      <c r="T1923" s="630"/>
      <c r="U1923" s="630"/>
      <c r="V1923" s="630"/>
      <c r="W1923" s="630"/>
      <c r="X1923" s="627"/>
      <c r="Y1923" s="630"/>
      <c r="Z1923" s="630"/>
      <c r="AA1923" s="630"/>
      <c r="AB1923" s="630"/>
    </row>
    <row r="1924" spans="1:28" ht="15" hidden="1" x14ac:dyDescent="0.25">
      <c r="A1924" s="310" t="s">
        <v>51</v>
      </c>
      <c r="B1924" s="310" t="s">
        <v>315</v>
      </c>
      <c r="C1924" s="310" t="str">
        <f t="shared" si="138"/>
        <v>Netrakona Atpara</v>
      </c>
      <c r="D1924" s="652"/>
      <c r="E1924" s="652"/>
      <c r="F1924" s="652"/>
      <c r="G1924" s="652"/>
      <c r="H1924" s="652"/>
      <c r="I1924" s="652"/>
      <c r="J1924" s="652"/>
      <c r="K1924" s="652"/>
      <c r="L1924" s="652"/>
      <c r="M1924" s="652"/>
      <c r="N1924" s="316"/>
      <c r="O1924" s="316"/>
      <c r="P1924" s="310" t="s">
        <v>51</v>
      </c>
      <c r="Q1924" s="310" t="s">
        <v>315</v>
      </c>
      <c r="R1924" s="310" t="str">
        <f t="shared" si="139"/>
        <v>Netrakona Atpara</v>
      </c>
      <c r="S1924" s="651"/>
      <c r="T1924" s="651"/>
      <c r="U1924" s="651"/>
      <c r="V1924" s="651"/>
      <c r="W1924" s="651"/>
      <c r="X1924" s="651"/>
      <c r="Y1924" s="651"/>
      <c r="Z1924" s="651"/>
      <c r="AA1924" s="651"/>
      <c r="AB1924" s="651"/>
    </row>
    <row r="1925" spans="1:28" ht="15" hidden="1" x14ac:dyDescent="0.25">
      <c r="A1925" s="310" t="s">
        <v>51</v>
      </c>
      <c r="B1925" s="310" t="s">
        <v>316</v>
      </c>
      <c r="C1925" s="310" t="str">
        <f t="shared" si="138"/>
        <v>Netrakona Barhatta</v>
      </c>
      <c r="D1925" s="652"/>
      <c r="E1925" s="652"/>
      <c r="F1925" s="652"/>
      <c r="G1925" s="652"/>
      <c r="H1925" s="652"/>
      <c r="I1925" s="652"/>
      <c r="J1925" s="652"/>
      <c r="K1925" s="652"/>
      <c r="L1925" s="652"/>
      <c r="M1925" s="652"/>
      <c r="N1925" s="316"/>
      <c r="O1925" s="316"/>
      <c r="P1925" s="310" t="s">
        <v>51</v>
      </c>
      <c r="Q1925" s="310" t="s">
        <v>316</v>
      </c>
      <c r="R1925" s="310" t="str">
        <f t="shared" si="139"/>
        <v>Netrakona Barhatta</v>
      </c>
      <c r="S1925" s="651"/>
      <c r="T1925" s="651"/>
      <c r="U1925" s="651"/>
      <c r="V1925" s="651"/>
      <c r="W1925" s="651"/>
      <c r="X1925" s="651"/>
      <c r="Y1925" s="651"/>
      <c r="Z1925" s="651"/>
      <c r="AA1925" s="651"/>
      <c r="AB1925" s="651"/>
    </row>
    <row r="1926" spans="1:28" ht="15" hidden="1" x14ac:dyDescent="0.25">
      <c r="A1926" s="310" t="s">
        <v>51</v>
      </c>
      <c r="B1926" s="310" t="s">
        <v>317</v>
      </c>
      <c r="C1926" s="310" t="str">
        <f t="shared" si="138"/>
        <v>Netrakona Durgapur</v>
      </c>
      <c r="D1926" s="652"/>
      <c r="E1926" s="652"/>
      <c r="F1926" s="652"/>
      <c r="G1926" s="652"/>
      <c r="H1926" s="652"/>
      <c r="I1926" s="652"/>
      <c r="J1926" s="652"/>
      <c r="K1926" s="652"/>
      <c r="L1926" s="652"/>
      <c r="M1926" s="652"/>
      <c r="N1926" s="316"/>
      <c r="O1926" s="316"/>
      <c r="P1926" s="310" t="s">
        <v>51</v>
      </c>
      <c r="Q1926" s="310" t="s">
        <v>317</v>
      </c>
      <c r="R1926" s="310" t="str">
        <f t="shared" si="139"/>
        <v>Netrakona Durgapur</v>
      </c>
      <c r="S1926" s="651"/>
      <c r="T1926" s="651"/>
      <c r="U1926" s="651"/>
      <c r="V1926" s="651"/>
      <c r="W1926" s="651"/>
      <c r="X1926" s="651"/>
      <c r="Y1926" s="651"/>
      <c r="Z1926" s="651"/>
      <c r="AA1926" s="651"/>
      <c r="AB1926" s="651"/>
    </row>
    <row r="1927" spans="1:28" ht="15" hidden="1" x14ac:dyDescent="0.25">
      <c r="A1927" s="310" t="s">
        <v>51</v>
      </c>
      <c r="B1927" s="310" t="s">
        <v>318</v>
      </c>
      <c r="C1927" s="310" t="str">
        <f t="shared" si="138"/>
        <v>Netrakona Kalmakanda</v>
      </c>
      <c r="D1927" s="652"/>
      <c r="E1927" s="652"/>
      <c r="F1927" s="652"/>
      <c r="G1927" s="652"/>
      <c r="H1927" s="652"/>
      <c r="I1927" s="652"/>
      <c r="J1927" s="652"/>
      <c r="K1927" s="652"/>
      <c r="L1927" s="652"/>
      <c r="M1927" s="652"/>
      <c r="N1927" s="316"/>
      <c r="O1927" s="316"/>
      <c r="P1927" s="310" t="s">
        <v>51</v>
      </c>
      <c r="Q1927" s="310" t="s">
        <v>318</v>
      </c>
      <c r="R1927" s="310" t="str">
        <f t="shared" si="139"/>
        <v>Netrakona Kalmakanda</v>
      </c>
      <c r="S1927" s="651"/>
      <c r="T1927" s="651"/>
      <c r="U1927" s="651"/>
      <c r="V1927" s="651"/>
      <c r="W1927" s="651"/>
      <c r="X1927" s="651"/>
      <c r="Y1927" s="651"/>
      <c r="Z1927" s="651"/>
      <c r="AA1927" s="651"/>
      <c r="AB1927" s="651"/>
    </row>
    <row r="1928" spans="1:28" ht="15" hidden="1" x14ac:dyDescent="0.25">
      <c r="A1928" s="310" t="s">
        <v>51</v>
      </c>
      <c r="B1928" s="310" t="s">
        <v>319</v>
      </c>
      <c r="C1928" s="310" t="str">
        <f t="shared" si="138"/>
        <v>Netrakona Kendua-1</v>
      </c>
      <c r="D1928" s="652"/>
      <c r="E1928" s="652"/>
      <c r="F1928" s="652"/>
      <c r="G1928" s="652"/>
      <c r="H1928" s="652"/>
      <c r="I1928" s="652"/>
      <c r="J1928" s="652"/>
      <c r="K1928" s="652"/>
      <c r="L1928" s="652"/>
      <c r="M1928" s="652"/>
      <c r="N1928" s="316"/>
      <c r="O1928" s="316"/>
      <c r="P1928" s="310" t="s">
        <v>51</v>
      </c>
      <c r="Q1928" s="310" t="s">
        <v>319</v>
      </c>
      <c r="R1928" s="310" t="str">
        <f t="shared" si="139"/>
        <v>Netrakona Kendua-1</v>
      </c>
      <c r="S1928" s="651"/>
      <c r="T1928" s="651"/>
      <c r="U1928" s="651"/>
      <c r="V1928" s="651"/>
      <c r="W1928" s="651"/>
      <c r="X1928" s="651"/>
      <c r="Y1928" s="651"/>
      <c r="Z1928" s="651"/>
      <c r="AA1928" s="651"/>
      <c r="AB1928" s="651"/>
    </row>
    <row r="1929" spans="1:28" ht="15" hidden="1" x14ac:dyDescent="0.25">
      <c r="A1929" s="310" t="s">
        <v>51</v>
      </c>
      <c r="B1929" s="310" t="s">
        <v>320</v>
      </c>
      <c r="C1929" s="310" t="str">
        <f t="shared" si="138"/>
        <v>Netrakona Kendua-2</v>
      </c>
      <c r="D1929" s="652"/>
      <c r="E1929" s="652"/>
      <c r="F1929" s="652"/>
      <c r="G1929" s="652"/>
      <c r="H1929" s="652"/>
      <c r="I1929" s="652"/>
      <c r="J1929" s="652"/>
      <c r="K1929" s="652"/>
      <c r="L1929" s="652"/>
      <c r="M1929" s="652"/>
      <c r="N1929" s="316"/>
      <c r="O1929" s="316"/>
      <c r="P1929" s="310" t="s">
        <v>51</v>
      </c>
      <c r="Q1929" s="310" t="s">
        <v>320</v>
      </c>
      <c r="R1929" s="310" t="str">
        <f t="shared" si="139"/>
        <v>Netrakona Kendua-2</v>
      </c>
      <c r="S1929" s="651"/>
      <c r="T1929" s="651"/>
      <c r="U1929" s="651"/>
      <c r="V1929" s="651"/>
      <c r="W1929" s="651"/>
      <c r="X1929" s="651"/>
      <c r="Y1929" s="651"/>
      <c r="Z1929" s="651"/>
      <c r="AA1929" s="651"/>
      <c r="AB1929" s="651"/>
    </row>
    <row r="1930" spans="1:28" ht="15" hidden="1" x14ac:dyDescent="0.25">
      <c r="A1930" s="310" t="s">
        <v>51</v>
      </c>
      <c r="B1930" s="310" t="s">
        <v>321</v>
      </c>
      <c r="C1930" s="310" t="str">
        <f t="shared" si="138"/>
        <v>Netrakona Khaliajuri</v>
      </c>
      <c r="D1930" s="652"/>
      <c r="E1930" s="652"/>
      <c r="F1930" s="652"/>
      <c r="G1930" s="652"/>
      <c r="H1930" s="652"/>
      <c r="I1930" s="652"/>
      <c r="J1930" s="652"/>
      <c r="K1930" s="652"/>
      <c r="L1930" s="652"/>
      <c r="M1930" s="652"/>
      <c r="N1930" s="316"/>
      <c r="O1930" s="316"/>
      <c r="P1930" s="310" t="s">
        <v>51</v>
      </c>
      <c r="Q1930" s="310" t="s">
        <v>321</v>
      </c>
      <c r="R1930" s="310" t="str">
        <f t="shared" si="139"/>
        <v>Netrakona Khaliajuri</v>
      </c>
      <c r="S1930" s="651"/>
      <c r="T1930" s="651"/>
      <c r="U1930" s="651"/>
      <c r="V1930" s="651"/>
      <c r="W1930" s="651"/>
      <c r="X1930" s="651"/>
      <c r="Y1930" s="651"/>
      <c r="Z1930" s="651"/>
      <c r="AA1930" s="651"/>
      <c r="AB1930" s="651"/>
    </row>
    <row r="1931" spans="1:28" ht="15" hidden="1" x14ac:dyDescent="0.25">
      <c r="A1931" s="310" t="s">
        <v>51</v>
      </c>
      <c r="B1931" s="310" t="s">
        <v>322</v>
      </c>
      <c r="C1931" s="310" t="str">
        <f t="shared" si="138"/>
        <v>Netrakona Modan</v>
      </c>
      <c r="D1931" s="652"/>
      <c r="E1931" s="652"/>
      <c r="F1931" s="652"/>
      <c r="G1931" s="652"/>
      <c r="H1931" s="652"/>
      <c r="I1931" s="652"/>
      <c r="J1931" s="652"/>
      <c r="K1931" s="652"/>
      <c r="L1931" s="652"/>
      <c r="M1931" s="652"/>
      <c r="N1931" s="316"/>
      <c r="O1931" s="316"/>
      <c r="P1931" s="310" t="s">
        <v>51</v>
      </c>
      <c r="Q1931" s="310" t="s">
        <v>322</v>
      </c>
      <c r="R1931" s="310" t="str">
        <f t="shared" si="139"/>
        <v>Netrakona Modan</v>
      </c>
      <c r="S1931" s="651"/>
      <c r="T1931" s="651"/>
      <c r="U1931" s="651"/>
      <c r="V1931" s="651"/>
      <c r="W1931" s="651"/>
      <c r="X1931" s="651"/>
      <c r="Y1931" s="651"/>
      <c r="Z1931" s="651"/>
      <c r="AA1931" s="651"/>
      <c r="AB1931" s="651"/>
    </row>
    <row r="1932" spans="1:28" ht="15" hidden="1" x14ac:dyDescent="0.25">
      <c r="A1932" s="310" t="s">
        <v>51</v>
      </c>
      <c r="B1932" s="310" t="s">
        <v>323</v>
      </c>
      <c r="C1932" s="310" t="str">
        <f t="shared" si="138"/>
        <v>Netrakona Mohanganj</v>
      </c>
      <c r="D1932" s="652"/>
      <c r="E1932" s="652"/>
      <c r="F1932" s="652"/>
      <c r="G1932" s="652"/>
      <c r="H1932" s="652"/>
      <c r="I1932" s="652"/>
      <c r="J1932" s="652"/>
      <c r="K1932" s="652"/>
      <c r="L1932" s="652"/>
      <c r="M1932" s="652"/>
      <c r="N1932" s="316"/>
      <c r="O1932" s="316"/>
      <c r="P1932" s="310" t="s">
        <v>51</v>
      </c>
      <c r="Q1932" s="310" t="s">
        <v>323</v>
      </c>
      <c r="R1932" s="310" t="str">
        <f t="shared" si="139"/>
        <v>Netrakona Mohanganj</v>
      </c>
      <c r="S1932" s="651"/>
      <c r="T1932" s="651"/>
      <c r="U1932" s="651"/>
      <c r="V1932" s="651"/>
      <c r="W1932" s="651"/>
      <c r="X1932" s="651"/>
      <c r="Y1932" s="651"/>
      <c r="Z1932" s="651"/>
      <c r="AA1932" s="651"/>
      <c r="AB1932" s="651"/>
    </row>
    <row r="1933" spans="1:28" ht="15" hidden="1" x14ac:dyDescent="0.25">
      <c r="A1933" s="310" t="s">
        <v>51</v>
      </c>
      <c r="B1933" t="s">
        <v>597</v>
      </c>
      <c r="C1933" s="310" t="str">
        <f t="shared" si="138"/>
        <v>Netrakona Netrakona Sadar</v>
      </c>
      <c r="D1933" s="652"/>
      <c r="E1933" s="652"/>
      <c r="F1933" s="652"/>
      <c r="G1933" s="652"/>
      <c r="H1933" s="652"/>
      <c r="I1933" s="652"/>
      <c r="J1933" s="652"/>
      <c r="K1933" s="652"/>
      <c r="L1933" s="652"/>
      <c r="M1933" s="652"/>
      <c r="N1933" s="316"/>
      <c r="O1933" s="316"/>
      <c r="P1933" s="310" t="s">
        <v>51</v>
      </c>
      <c r="Q1933" t="s">
        <v>597</v>
      </c>
      <c r="R1933" s="310" t="str">
        <f t="shared" si="139"/>
        <v>Netrakona Netrakona Sadar</v>
      </c>
      <c r="S1933" s="651"/>
      <c r="T1933" s="651"/>
      <c r="U1933" s="651"/>
      <c r="V1933" s="651"/>
      <c r="W1933" s="651"/>
      <c r="X1933" s="651"/>
      <c r="Y1933" s="651"/>
      <c r="Z1933" s="651"/>
      <c r="AA1933" s="651"/>
      <c r="AB1933" s="651"/>
    </row>
    <row r="1934" spans="1:28" ht="15" hidden="1" x14ac:dyDescent="0.25">
      <c r="A1934" s="310" t="s">
        <v>51</v>
      </c>
      <c r="B1934" s="35" t="s">
        <v>88</v>
      </c>
      <c r="C1934" s="310" t="str">
        <f>A1934&amp;" "&amp;B1934</f>
        <v>Netrakona Prison</v>
      </c>
      <c r="D1934" s="652"/>
      <c r="E1934" s="652"/>
      <c r="F1934" s="652"/>
      <c r="G1934" s="652"/>
      <c r="H1934" s="652"/>
      <c r="I1934" s="652"/>
      <c r="J1934" s="652"/>
      <c r="K1934" s="652"/>
      <c r="L1934" s="652"/>
      <c r="M1934" s="652"/>
      <c r="N1934" s="316"/>
      <c r="O1934" s="316"/>
      <c r="P1934" s="310" t="s">
        <v>51</v>
      </c>
      <c r="Q1934" s="35" t="s">
        <v>88</v>
      </c>
      <c r="R1934" s="310" t="str">
        <f>P1934&amp;" "&amp;Q1934</f>
        <v>Netrakona Prison</v>
      </c>
      <c r="S1934" s="651"/>
      <c r="T1934" s="651"/>
      <c r="U1934" s="651"/>
      <c r="V1934" s="651"/>
      <c r="W1934" s="651"/>
      <c r="X1934" s="651"/>
      <c r="Y1934" s="651"/>
      <c r="Z1934" s="651"/>
      <c r="AA1934" s="651"/>
      <c r="AB1934" s="651"/>
    </row>
    <row r="1935" spans="1:28" ht="15" hidden="1" x14ac:dyDescent="0.25">
      <c r="A1935" s="310" t="s">
        <v>51</v>
      </c>
      <c r="B1935" s="310" t="s">
        <v>324</v>
      </c>
      <c r="C1935" s="310" t="str">
        <f t="shared" si="138"/>
        <v>Netrakona Purbodhola-1</v>
      </c>
      <c r="D1935" s="652"/>
      <c r="E1935" s="652"/>
      <c r="F1935" s="652"/>
      <c r="G1935" s="652"/>
      <c r="H1935" s="652"/>
      <c r="I1935" s="652"/>
      <c r="J1935" s="652"/>
      <c r="K1935" s="652"/>
      <c r="L1935" s="652"/>
      <c r="M1935" s="652"/>
      <c r="N1935" s="316"/>
      <c r="O1935" s="316"/>
      <c r="P1935" s="310" t="s">
        <v>51</v>
      </c>
      <c r="Q1935" s="310" t="s">
        <v>324</v>
      </c>
      <c r="R1935" s="310" t="str">
        <f t="shared" si="139"/>
        <v>Netrakona Purbodhola-1</v>
      </c>
      <c r="S1935" s="651"/>
      <c r="T1935" s="651"/>
      <c r="U1935" s="651"/>
      <c r="V1935" s="651"/>
      <c r="W1935" s="651"/>
      <c r="X1935" s="651"/>
      <c r="Y1935" s="651"/>
      <c r="Z1935" s="651"/>
      <c r="AA1935" s="651"/>
      <c r="AB1935" s="651"/>
    </row>
    <row r="1936" spans="1:28" ht="15" hidden="1" x14ac:dyDescent="0.25">
      <c r="A1936" s="310" t="s">
        <v>51</v>
      </c>
      <c r="B1936" s="310" t="s">
        <v>325</v>
      </c>
      <c r="C1936" s="310" t="str">
        <f t="shared" si="138"/>
        <v>Netrakona Purbodhola-2</v>
      </c>
      <c r="D1936" s="652"/>
      <c r="E1936" s="652"/>
      <c r="F1936" s="652"/>
      <c r="G1936" s="652"/>
      <c r="H1936" s="652"/>
      <c r="I1936" s="652"/>
      <c r="J1936" s="652"/>
      <c r="K1936" s="652"/>
      <c r="L1936" s="652"/>
      <c r="M1936" s="652"/>
      <c r="N1936" s="316"/>
      <c r="O1936" s="316"/>
      <c r="P1936" s="310" t="s">
        <v>51</v>
      </c>
      <c r="Q1936" s="310" t="s">
        <v>325</v>
      </c>
      <c r="R1936" s="310" t="str">
        <f t="shared" si="139"/>
        <v>Netrakona Purbodhola-2</v>
      </c>
      <c r="S1936" s="651"/>
      <c r="T1936" s="651"/>
      <c r="U1936" s="651"/>
      <c r="V1936" s="651"/>
      <c r="W1936" s="651"/>
      <c r="X1936" s="651"/>
      <c r="Y1936" s="651"/>
      <c r="Z1936" s="651"/>
      <c r="AA1936" s="651"/>
      <c r="AB1936" s="651"/>
    </row>
    <row r="1937" spans="1:28" ht="15" hidden="1" x14ac:dyDescent="0.25">
      <c r="A1937" s="310" t="s">
        <v>54</v>
      </c>
      <c r="B1937" s="310" t="s">
        <v>334</v>
      </c>
      <c r="C1937" s="310" t="str">
        <f t="shared" si="138"/>
        <v>Sherpur Jhinaigati</v>
      </c>
      <c r="D1937" s="627"/>
      <c r="E1937" s="630"/>
      <c r="F1937" s="630"/>
      <c r="G1937" s="630"/>
      <c r="H1937" s="630"/>
      <c r="I1937" s="627"/>
      <c r="J1937" s="630"/>
      <c r="K1937" s="630"/>
      <c r="L1937" s="630"/>
      <c r="M1937" s="630"/>
      <c r="N1937" s="315"/>
      <c r="O1937" s="315"/>
      <c r="P1937" s="310" t="s">
        <v>54</v>
      </c>
      <c r="Q1937" s="310" t="s">
        <v>334</v>
      </c>
      <c r="R1937" s="310" t="str">
        <f t="shared" si="139"/>
        <v>Sherpur Jhinaigati</v>
      </c>
      <c r="S1937" s="627"/>
      <c r="T1937" s="630"/>
      <c r="U1937" s="630"/>
      <c r="V1937" s="630"/>
      <c r="W1937" s="630"/>
      <c r="X1937" s="627"/>
      <c r="Y1937" s="630"/>
      <c r="Z1937" s="630"/>
      <c r="AA1937" s="630"/>
      <c r="AB1937" s="630"/>
    </row>
    <row r="1938" spans="1:28" ht="15" hidden="1" x14ac:dyDescent="0.25">
      <c r="A1938" s="310" t="s">
        <v>54</v>
      </c>
      <c r="B1938" s="310" t="s">
        <v>335</v>
      </c>
      <c r="C1938" s="310" t="str">
        <f t="shared" si="138"/>
        <v>Sherpur Nakla</v>
      </c>
      <c r="D1938" s="627"/>
      <c r="E1938" s="630"/>
      <c r="F1938" s="630"/>
      <c r="G1938" s="630"/>
      <c r="H1938" s="630"/>
      <c r="I1938" s="627"/>
      <c r="J1938" s="630"/>
      <c r="K1938" s="630"/>
      <c r="L1938" s="630"/>
      <c r="M1938" s="630"/>
      <c r="N1938" s="315"/>
      <c r="O1938" s="315"/>
      <c r="P1938" s="310" t="s">
        <v>54</v>
      </c>
      <c r="Q1938" s="310" t="s">
        <v>335</v>
      </c>
      <c r="R1938" s="310" t="str">
        <f t="shared" si="139"/>
        <v>Sherpur Nakla</v>
      </c>
      <c r="S1938" s="627"/>
      <c r="T1938" s="630"/>
      <c r="U1938" s="630"/>
      <c r="V1938" s="630"/>
      <c r="W1938" s="630"/>
      <c r="X1938" s="627"/>
      <c r="Y1938" s="630"/>
      <c r="Z1938" s="630"/>
      <c r="AA1938" s="630"/>
      <c r="AB1938" s="630"/>
    </row>
    <row r="1939" spans="1:28" ht="15" hidden="1" x14ac:dyDescent="0.25">
      <c r="A1939" s="310" t="s">
        <v>54</v>
      </c>
      <c r="B1939" s="310" t="s">
        <v>336</v>
      </c>
      <c r="C1939" s="310" t="str">
        <f t="shared" si="138"/>
        <v>Sherpur Nalitabari</v>
      </c>
      <c r="D1939" s="627"/>
      <c r="E1939" s="630"/>
      <c r="F1939" s="630"/>
      <c r="G1939" s="630"/>
      <c r="H1939" s="630"/>
      <c r="I1939" s="627"/>
      <c r="J1939" s="630"/>
      <c r="K1939" s="630"/>
      <c r="L1939" s="630"/>
      <c r="M1939" s="630"/>
      <c r="N1939" s="315"/>
      <c r="O1939" s="315"/>
      <c r="P1939" s="310" t="s">
        <v>54</v>
      </c>
      <c r="Q1939" s="310" t="s">
        <v>336</v>
      </c>
      <c r="R1939" s="310" t="str">
        <f t="shared" si="139"/>
        <v>Sherpur Nalitabari</v>
      </c>
      <c r="S1939" s="627"/>
      <c r="T1939" s="630"/>
      <c r="U1939" s="630"/>
      <c r="V1939" s="630"/>
      <c r="W1939" s="630"/>
      <c r="X1939" s="627"/>
      <c r="Y1939" s="630"/>
      <c r="Z1939" s="630"/>
      <c r="AA1939" s="630"/>
      <c r="AB1939" s="630"/>
    </row>
    <row r="1940" spans="1:28" ht="15" hidden="1" x14ac:dyDescent="0.25">
      <c r="A1940" s="310" t="s">
        <v>54</v>
      </c>
      <c r="B1940" s="311" t="s">
        <v>88</v>
      </c>
      <c r="C1940" s="310" t="str">
        <f t="shared" si="138"/>
        <v>Sherpur Prison</v>
      </c>
      <c r="D1940" s="627"/>
      <c r="E1940" s="630"/>
      <c r="F1940" s="630"/>
      <c r="G1940" s="630"/>
      <c r="H1940" s="630"/>
      <c r="I1940" s="627"/>
      <c r="J1940" s="630"/>
      <c r="K1940" s="630"/>
      <c r="L1940" s="630"/>
      <c r="M1940" s="630"/>
      <c r="N1940" s="315"/>
      <c r="O1940" s="315"/>
      <c r="P1940" s="310" t="s">
        <v>54</v>
      </c>
      <c r="Q1940" s="311" t="s">
        <v>88</v>
      </c>
      <c r="R1940" s="310" t="str">
        <f t="shared" si="139"/>
        <v>Sherpur Prison</v>
      </c>
      <c r="S1940" s="627"/>
      <c r="T1940" s="630"/>
      <c r="U1940" s="630"/>
      <c r="V1940" s="630"/>
      <c r="W1940" s="630"/>
      <c r="X1940" s="627"/>
      <c r="Y1940" s="630"/>
      <c r="Z1940" s="630"/>
      <c r="AA1940" s="630"/>
      <c r="AB1940" s="630"/>
    </row>
    <row r="1941" spans="1:28" ht="15" hidden="1" x14ac:dyDescent="0.25">
      <c r="A1941" s="310" t="s">
        <v>54</v>
      </c>
      <c r="B1941" t="s">
        <v>600</v>
      </c>
      <c r="C1941" s="310" t="str">
        <f t="shared" si="138"/>
        <v>Sherpur Sherpur Sadar</v>
      </c>
      <c r="D1941" s="627"/>
      <c r="E1941" s="630"/>
      <c r="F1941" s="630"/>
      <c r="G1941" s="630"/>
      <c r="H1941" s="630"/>
      <c r="I1941" s="627"/>
      <c r="J1941" s="630"/>
      <c r="K1941" s="630"/>
      <c r="L1941" s="630"/>
      <c r="M1941" s="630"/>
      <c r="N1941" s="315"/>
      <c r="O1941" s="315"/>
      <c r="P1941" s="310" t="s">
        <v>54</v>
      </c>
      <c r="Q1941" t="s">
        <v>600</v>
      </c>
      <c r="R1941" s="310" t="str">
        <f t="shared" si="139"/>
        <v>Sherpur Sherpur Sadar</v>
      </c>
      <c r="S1941" s="627"/>
      <c r="T1941" s="630"/>
      <c r="U1941" s="630"/>
      <c r="V1941" s="630"/>
      <c r="W1941" s="630"/>
      <c r="X1941" s="627"/>
      <c r="Y1941" s="630"/>
      <c r="Z1941" s="630"/>
      <c r="AA1941" s="630"/>
      <c r="AB1941" s="630"/>
    </row>
    <row r="1942" spans="1:28" ht="15" hidden="1" x14ac:dyDescent="0.25">
      <c r="A1942" s="310" t="s">
        <v>54</v>
      </c>
      <c r="B1942" s="310" t="s">
        <v>337</v>
      </c>
      <c r="C1942" s="310" t="str">
        <f t="shared" si="138"/>
        <v>Sherpur Sherpur Shadar Hospital</v>
      </c>
      <c r="D1942" s="627"/>
      <c r="E1942" s="630"/>
      <c r="F1942" s="630"/>
      <c r="G1942" s="630"/>
      <c r="H1942" s="630"/>
      <c r="I1942" s="627"/>
      <c r="J1942" s="630"/>
      <c r="K1942" s="630"/>
      <c r="L1942" s="630"/>
      <c r="M1942" s="630"/>
      <c r="N1942" s="315"/>
      <c r="O1942" s="315"/>
      <c r="P1942" s="310" t="s">
        <v>54</v>
      </c>
      <c r="Q1942" s="310" t="s">
        <v>337</v>
      </c>
      <c r="R1942" s="310" t="str">
        <f t="shared" si="139"/>
        <v>Sherpur Sherpur Shadar Hospital</v>
      </c>
      <c r="S1942" s="627"/>
      <c r="T1942" s="630"/>
      <c r="U1942" s="630"/>
      <c r="V1942" s="630"/>
      <c r="W1942" s="630"/>
      <c r="X1942" s="627"/>
      <c r="Y1942" s="630"/>
      <c r="Z1942" s="630"/>
      <c r="AA1942" s="630"/>
      <c r="AB1942" s="630"/>
    </row>
    <row r="1943" spans="1:28" ht="15" hidden="1" x14ac:dyDescent="0.25">
      <c r="A1943" s="310" t="s">
        <v>54</v>
      </c>
      <c r="B1943" s="310" t="s">
        <v>338</v>
      </c>
      <c r="C1943" s="310" t="str">
        <f t="shared" si="138"/>
        <v>Sherpur Sreebardi</v>
      </c>
      <c r="D1943" s="627"/>
      <c r="E1943" s="630"/>
      <c r="F1943" s="630"/>
      <c r="G1943" s="630"/>
      <c r="H1943" s="630"/>
      <c r="I1943" s="627"/>
      <c r="J1943" s="630"/>
      <c r="K1943" s="630"/>
      <c r="L1943" s="630"/>
      <c r="M1943" s="630"/>
      <c r="N1943" s="315"/>
      <c r="O1943" s="315"/>
      <c r="P1943" s="310" t="s">
        <v>54</v>
      </c>
      <c r="Q1943" s="310" t="s">
        <v>338</v>
      </c>
      <c r="R1943" s="310" t="str">
        <f t="shared" si="139"/>
        <v>Sherpur Sreebardi</v>
      </c>
      <c r="S1943" s="627"/>
      <c r="T1943" s="630"/>
      <c r="U1943" s="630"/>
      <c r="V1943" s="630"/>
      <c r="W1943" s="630"/>
      <c r="X1943" s="627"/>
      <c r="Y1943" s="630"/>
      <c r="Z1943" s="630"/>
      <c r="AA1943" s="630"/>
      <c r="AB1943" s="630"/>
    </row>
    <row r="1944" spans="1:28" ht="15" hidden="1" x14ac:dyDescent="0.25">
      <c r="A1944" s="310" t="s">
        <v>1181</v>
      </c>
      <c r="B1944" s="310" t="s">
        <v>401</v>
      </c>
      <c r="C1944" s="310" t="str">
        <f t="shared" si="136"/>
        <v>Bogura Adamdighi</v>
      </c>
      <c r="D1944" s="627"/>
      <c r="E1944" s="635"/>
      <c r="F1944" s="635"/>
      <c r="G1944" s="635"/>
      <c r="H1944" s="635"/>
      <c r="I1944" s="627"/>
      <c r="J1944" s="635"/>
      <c r="K1944" s="635"/>
      <c r="L1944" s="635"/>
      <c r="M1944" s="635"/>
      <c r="N1944" s="323"/>
      <c r="O1944" s="323"/>
      <c r="P1944" s="310" t="s">
        <v>1181</v>
      </c>
      <c r="Q1944" s="310" t="s">
        <v>401</v>
      </c>
      <c r="R1944" s="310" t="str">
        <f t="shared" si="137"/>
        <v>Bogura Adamdighi</v>
      </c>
      <c r="S1944" s="627"/>
      <c r="T1944" s="635"/>
      <c r="U1944" s="635"/>
      <c r="V1944" s="635"/>
      <c r="W1944" s="635"/>
      <c r="X1944" s="627"/>
      <c r="Y1944" s="635"/>
      <c r="Z1944" s="635"/>
      <c r="AA1944" s="635"/>
      <c r="AB1944" s="635"/>
    </row>
    <row r="1945" spans="1:28" ht="15" hidden="1" x14ac:dyDescent="0.25">
      <c r="A1945" s="310" t="s">
        <v>1181</v>
      </c>
      <c r="B1945" t="s">
        <v>1182</v>
      </c>
      <c r="C1945" s="310" t="str">
        <f t="shared" si="136"/>
        <v>Bogura Bogura Sadar</v>
      </c>
      <c r="D1945" s="627"/>
      <c r="E1945" s="635"/>
      <c r="F1945" s="635"/>
      <c r="G1945" s="635"/>
      <c r="H1945" s="635"/>
      <c r="I1945" s="627"/>
      <c r="J1945" s="635"/>
      <c r="K1945" s="635"/>
      <c r="L1945" s="635"/>
      <c r="M1945" s="635"/>
      <c r="N1945" s="323"/>
      <c r="O1945" s="323"/>
      <c r="P1945" s="310" t="s">
        <v>1181</v>
      </c>
      <c r="Q1945" t="s">
        <v>1182</v>
      </c>
      <c r="R1945" s="310" t="str">
        <f t="shared" si="137"/>
        <v>Bogura Bogura Sadar</v>
      </c>
      <c r="S1945" s="627"/>
      <c r="T1945" s="635"/>
      <c r="U1945" s="635"/>
      <c r="V1945" s="635"/>
      <c r="W1945" s="635"/>
      <c r="X1945" s="627"/>
      <c r="Y1945" s="635"/>
      <c r="Z1945" s="635"/>
      <c r="AA1945" s="635"/>
      <c r="AB1945" s="635"/>
    </row>
    <row r="1946" spans="1:28" ht="15" hidden="1" x14ac:dyDescent="0.25">
      <c r="A1946" s="310" t="s">
        <v>1181</v>
      </c>
      <c r="B1946" s="310" t="s">
        <v>1183</v>
      </c>
      <c r="C1946" s="310" t="str">
        <f t="shared" si="136"/>
        <v>Bogura CMH Bogura</v>
      </c>
      <c r="D1946" s="627"/>
      <c r="E1946" s="635"/>
      <c r="F1946" s="635"/>
      <c r="G1946" s="635"/>
      <c r="H1946" s="635"/>
      <c r="I1946" s="627"/>
      <c r="J1946" s="635"/>
      <c r="K1946" s="635"/>
      <c r="L1946" s="635"/>
      <c r="M1946" s="635"/>
      <c r="N1946" s="323"/>
      <c r="O1946" s="323"/>
      <c r="P1946" s="310" t="s">
        <v>1181</v>
      </c>
      <c r="Q1946" s="310" t="s">
        <v>1183</v>
      </c>
      <c r="R1946" s="310" t="str">
        <f t="shared" si="137"/>
        <v>Bogura CMH Bogura</v>
      </c>
      <c r="S1946" s="627"/>
      <c r="T1946" s="635"/>
      <c r="U1946" s="635"/>
      <c r="V1946" s="635"/>
      <c r="W1946" s="635"/>
      <c r="X1946" s="627"/>
      <c r="Y1946" s="635"/>
      <c r="Z1946" s="635"/>
      <c r="AA1946" s="635"/>
      <c r="AB1946" s="635"/>
    </row>
    <row r="1947" spans="1:28" ht="15" hidden="1" x14ac:dyDescent="0.25">
      <c r="A1947" s="310" t="s">
        <v>1181</v>
      </c>
      <c r="B1947" s="310" t="s">
        <v>402</v>
      </c>
      <c r="C1947" s="310" t="str">
        <f t="shared" si="136"/>
        <v>Bogura Dhunot</v>
      </c>
      <c r="D1947" s="627"/>
      <c r="E1947" s="635"/>
      <c r="F1947" s="635"/>
      <c r="G1947" s="635"/>
      <c r="H1947" s="635"/>
      <c r="I1947" s="627"/>
      <c r="J1947" s="635"/>
      <c r="K1947" s="635"/>
      <c r="L1947" s="635"/>
      <c r="M1947" s="635"/>
      <c r="N1947" s="323"/>
      <c r="O1947" s="323"/>
      <c r="P1947" s="310" t="s">
        <v>1181</v>
      </c>
      <c r="Q1947" s="310" t="s">
        <v>402</v>
      </c>
      <c r="R1947" s="310" t="str">
        <f t="shared" si="137"/>
        <v>Bogura Dhunot</v>
      </c>
      <c r="S1947" s="627"/>
      <c r="T1947" s="635"/>
      <c r="U1947" s="635"/>
      <c r="V1947" s="635"/>
      <c r="W1947" s="635"/>
      <c r="X1947" s="627"/>
      <c r="Y1947" s="635"/>
      <c r="Z1947" s="635"/>
      <c r="AA1947" s="635"/>
      <c r="AB1947" s="635"/>
    </row>
    <row r="1948" spans="1:28" ht="15" hidden="1" x14ac:dyDescent="0.25">
      <c r="A1948" s="310" t="s">
        <v>1181</v>
      </c>
      <c r="B1948" s="310" t="s">
        <v>403</v>
      </c>
      <c r="C1948" s="310" t="str">
        <f t="shared" si="136"/>
        <v>Bogura Dupchachia</v>
      </c>
      <c r="D1948" s="627"/>
      <c r="E1948" s="635"/>
      <c r="F1948" s="635"/>
      <c r="G1948" s="635"/>
      <c r="H1948" s="635"/>
      <c r="I1948" s="627"/>
      <c r="J1948" s="635"/>
      <c r="K1948" s="635"/>
      <c r="L1948" s="635"/>
      <c r="M1948" s="635"/>
      <c r="N1948" s="323"/>
      <c r="O1948" s="323"/>
      <c r="P1948" s="310" t="s">
        <v>1181</v>
      </c>
      <c r="Q1948" s="310" t="s">
        <v>403</v>
      </c>
      <c r="R1948" s="310" t="str">
        <f t="shared" si="137"/>
        <v>Bogura Dupchachia</v>
      </c>
      <c r="S1948" s="627"/>
      <c r="T1948" s="635"/>
      <c r="U1948" s="635"/>
      <c r="V1948" s="635"/>
      <c r="W1948" s="635"/>
      <c r="X1948" s="627"/>
      <c r="Y1948" s="635"/>
      <c r="Z1948" s="635"/>
      <c r="AA1948" s="635"/>
      <c r="AB1948" s="635"/>
    </row>
    <row r="1949" spans="1:28" ht="15" hidden="1" x14ac:dyDescent="0.25">
      <c r="A1949" s="310" t="s">
        <v>1181</v>
      </c>
      <c r="B1949" s="310" t="s">
        <v>404</v>
      </c>
      <c r="C1949" s="310" t="str">
        <f t="shared" si="136"/>
        <v>Bogura Gabtali</v>
      </c>
      <c r="D1949" s="627"/>
      <c r="E1949" s="635"/>
      <c r="F1949" s="635"/>
      <c r="G1949" s="635"/>
      <c r="H1949" s="635"/>
      <c r="I1949" s="627"/>
      <c r="J1949" s="635"/>
      <c r="K1949" s="635"/>
      <c r="L1949" s="635"/>
      <c r="M1949" s="635"/>
      <c r="N1949" s="323"/>
      <c r="O1949" s="323"/>
      <c r="P1949" s="310" t="s">
        <v>1181</v>
      </c>
      <c r="Q1949" s="310" t="s">
        <v>404</v>
      </c>
      <c r="R1949" s="310" t="str">
        <f t="shared" si="137"/>
        <v>Bogura Gabtali</v>
      </c>
      <c r="S1949" s="627"/>
      <c r="T1949" s="635"/>
      <c r="U1949" s="635"/>
      <c r="V1949" s="635"/>
      <c r="W1949" s="635"/>
      <c r="X1949" s="627"/>
      <c r="Y1949" s="635"/>
      <c r="Z1949" s="635"/>
      <c r="AA1949" s="635"/>
      <c r="AB1949" s="635"/>
    </row>
    <row r="1950" spans="1:28" ht="15" hidden="1" x14ac:dyDescent="0.25">
      <c r="A1950" s="310" t="s">
        <v>1181</v>
      </c>
      <c r="B1950" s="310" t="s">
        <v>405</v>
      </c>
      <c r="C1950" s="310" t="str">
        <f t="shared" si="136"/>
        <v>Bogura Kahalu</v>
      </c>
      <c r="D1950" s="627"/>
      <c r="E1950" s="635"/>
      <c r="F1950" s="635"/>
      <c r="G1950" s="635"/>
      <c r="H1950" s="635"/>
      <c r="I1950" s="627"/>
      <c r="J1950" s="635"/>
      <c r="K1950" s="635"/>
      <c r="L1950" s="635"/>
      <c r="M1950" s="635"/>
      <c r="N1950" s="323"/>
      <c r="O1950" s="323"/>
      <c r="P1950" s="310" t="s">
        <v>1181</v>
      </c>
      <c r="Q1950" s="310" t="s">
        <v>405</v>
      </c>
      <c r="R1950" s="310" t="str">
        <f t="shared" si="137"/>
        <v>Bogura Kahalu</v>
      </c>
      <c r="S1950" s="627"/>
      <c r="T1950" s="635"/>
      <c r="U1950" s="635"/>
      <c r="V1950" s="635"/>
      <c r="W1950" s="635"/>
      <c r="X1950" s="627"/>
      <c r="Y1950" s="635"/>
      <c r="Z1950" s="635"/>
      <c r="AA1950" s="635"/>
      <c r="AB1950" s="635"/>
    </row>
    <row r="1951" spans="1:28" ht="15" hidden="1" x14ac:dyDescent="0.25">
      <c r="A1951" s="310" t="s">
        <v>1181</v>
      </c>
      <c r="B1951" s="310" t="s">
        <v>406</v>
      </c>
      <c r="C1951" s="310" t="str">
        <f t="shared" si="136"/>
        <v>Bogura M A Hospital</v>
      </c>
      <c r="D1951" s="627"/>
      <c r="E1951" s="635"/>
      <c r="F1951" s="635"/>
      <c r="G1951" s="635"/>
      <c r="H1951" s="635"/>
      <c r="I1951" s="627"/>
      <c r="J1951" s="635"/>
      <c r="K1951" s="635"/>
      <c r="L1951" s="635"/>
      <c r="M1951" s="635"/>
      <c r="N1951" s="323"/>
      <c r="O1951" s="323"/>
      <c r="P1951" s="310" t="s">
        <v>1181</v>
      </c>
      <c r="Q1951" s="310" t="s">
        <v>406</v>
      </c>
      <c r="R1951" s="310" t="str">
        <f t="shared" si="137"/>
        <v>Bogura M A Hospital</v>
      </c>
      <c r="S1951" s="627"/>
      <c r="T1951" s="635"/>
      <c r="U1951" s="635"/>
      <c r="V1951" s="635"/>
      <c r="W1951" s="635"/>
      <c r="X1951" s="627"/>
      <c r="Y1951" s="635"/>
      <c r="Z1951" s="635"/>
      <c r="AA1951" s="635"/>
      <c r="AB1951" s="635"/>
    </row>
    <row r="1952" spans="1:28" ht="15" hidden="1" x14ac:dyDescent="0.25">
      <c r="A1952" s="310" t="s">
        <v>1181</v>
      </c>
      <c r="B1952" s="310" t="s">
        <v>407</v>
      </c>
      <c r="C1952" s="310" t="str">
        <f t="shared" si="136"/>
        <v>Bogura Nandigram</v>
      </c>
      <c r="D1952" s="627"/>
      <c r="E1952" s="635"/>
      <c r="F1952" s="635"/>
      <c r="G1952" s="635"/>
      <c r="H1952" s="635"/>
      <c r="I1952" s="627"/>
      <c r="J1952" s="635"/>
      <c r="K1952" s="635"/>
      <c r="L1952" s="635"/>
      <c r="M1952" s="635"/>
      <c r="N1952" s="323"/>
      <c r="O1952" s="323"/>
      <c r="P1952" s="310" t="s">
        <v>1181</v>
      </c>
      <c r="Q1952" s="310" t="s">
        <v>407</v>
      </c>
      <c r="R1952" s="310" t="str">
        <f t="shared" si="137"/>
        <v>Bogura Nandigram</v>
      </c>
      <c r="S1952" s="627"/>
      <c r="T1952" s="635"/>
      <c r="U1952" s="635"/>
      <c r="V1952" s="635"/>
      <c r="W1952" s="635"/>
      <c r="X1952" s="627"/>
      <c r="Y1952" s="635"/>
      <c r="Z1952" s="635"/>
      <c r="AA1952" s="635"/>
      <c r="AB1952" s="635"/>
    </row>
    <row r="1953" spans="1:28" ht="15" hidden="1" x14ac:dyDescent="0.25">
      <c r="A1953" s="310" t="s">
        <v>1181</v>
      </c>
      <c r="B1953" s="311" t="s">
        <v>88</v>
      </c>
      <c r="C1953" s="310" t="str">
        <f t="shared" si="136"/>
        <v>Bogura Prison</v>
      </c>
      <c r="D1953" s="627"/>
      <c r="E1953" s="635"/>
      <c r="F1953" s="635"/>
      <c r="G1953" s="635"/>
      <c r="H1953" s="635"/>
      <c r="I1953" s="627"/>
      <c r="J1953" s="635"/>
      <c r="K1953" s="635"/>
      <c r="L1953" s="635"/>
      <c r="M1953" s="635"/>
      <c r="N1953" s="323"/>
      <c r="O1953" s="323"/>
      <c r="P1953" s="310" t="s">
        <v>1181</v>
      </c>
      <c r="Q1953" s="311" t="s">
        <v>88</v>
      </c>
      <c r="R1953" s="310" t="str">
        <f t="shared" si="137"/>
        <v>Bogura Prison</v>
      </c>
      <c r="S1953" s="627"/>
      <c r="T1953" s="635"/>
      <c r="U1953" s="635"/>
      <c r="V1953" s="635"/>
      <c r="W1953" s="635"/>
      <c r="X1953" s="627"/>
      <c r="Y1953" s="635"/>
      <c r="Z1953" s="635"/>
      <c r="AA1953" s="635"/>
      <c r="AB1953" s="635"/>
    </row>
    <row r="1954" spans="1:28" ht="15" hidden="1" x14ac:dyDescent="0.25">
      <c r="A1954" s="310" t="s">
        <v>1181</v>
      </c>
      <c r="B1954" s="310" t="s">
        <v>408</v>
      </c>
      <c r="C1954" s="310" t="str">
        <f t="shared" si="136"/>
        <v>Bogura Shajanpur</v>
      </c>
      <c r="D1954" s="627"/>
      <c r="E1954" s="635"/>
      <c r="F1954" s="635"/>
      <c r="G1954" s="635"/>
      <c r="H1954" s="635"/>
      <c r="I1954" s="627"/>
      <c r="J1954" s="635"/>
      <c r="K1954" s="635"/>
      <c r="L1954" s="635"/>
      <c r="M1954" s="635"/>
      <c r="N1954" s="323"/>
      <c r="O1954" s="323"/>
      <c r="P1954" s="310" t="s">
        <v>1181</v>
      </c>
      <c r="Q1954" s="310" t="s">
        <v>408</v>
      </c>
      <c r="R1954" s="310" t="str">
        <f t="shared" si="137"/>
        <v>Bogura Shajanpur</v>
      </c>
      <c r="S1954" s="627"/>
      <c r="T1954" s="635"/>
      <c r="U1954" s="635"/>
      <c r="V1954" s="635"/>
      <c r="W1954" s="635"/>
      <c r="X1954" s="627"/>
      <c r="Y1954" s="635"/>
      <c r="Z1954" s="635"/>
      <c r="AA1954" s="635"/>
      <c r="AB1954" s="635"/>
    </row>
    <row r="1955" spans="1:28" ht="15" hidden="1" x14ac:dyDescent="0.25">
      <c r="A1955" s="310" t="s">
        <v>1181</v>
      </c>
      <c r="B1955" s="310" t="s">
        <v>409</v>
      </c>
      <c r="C1955" s="310" t="str">
        <f t="shared" si="136"/>
        <v>Bogura Shariakandi</v>
      </c>
      <c r="D1955" s="627"/>
      <c r="E1955" s="635"/>
      <c r="F1955" s="635"/>
      <c r="G1955" s="635"/>
      <c r="H1955" s="635"/>
      <c r="I1955" s="627"/>
      <c r="J1955" s="635"/>
      <c r="K1955" s="635"/>
      <c r="L1955" s="635"/>
      <c r="M1955" s="635"/>
      <c r="N1955" s="323"/>
      <c r="O1955" s="323"/>
      <c r="P1955" s="310" t="s">
        <v>1181</v>
      </c>
      <c r="Q1955" s="310" t="s">
        <v>409</v>
      </c>
      <c r="R1955" s="310" t="str">
        <f t="shared" si="137"/>
        <v>Bogura Shariakandi</v>
      </c>
      <c r="S1955" s="627"/>
      <c r="T1955" s="635"/>
      <c r="U1955" s="635"/>
      <c r="V1955" s="635"/>
      <c r="W1955" s="635"/>
      <c r="X1955" s="627"/>
      <c r="Y1955" s="635"/>
      <c r="Z1955" s="635"/>
      <c r="AA1955" s="635"/>
      <c r="AB1955" s="635"/>
    </row>
    <row r="1956" spans="1:28" ht="15" hidden="1" x14ac:dyDescent="0.25">
      <c r="A1956" s="310" t="s">
        <v>1181</v>
      </c>
      <c r="B1956" s="310" t="s">
        <v>54</v>
      </c>
      <c r="C1956" s="310" t="str">
        <f t="shared" si="136"/>
        <v>Bogura Sherpur</v>
      </c>
      <c r="D1956" s="627"/>
      <c r="E1956" s="635"/>
      <c r="F1956" s="635"/>
      <c r="G1956" s="635"/>
      <c r="H1956" s="635"/>
      <c r="I1956" s="627"/>
      <c r="J1956" s="635"/>
      <c r="K1956" s="635"/>
      <c r="L1956" s="635"/>
      <c r="M1956" s="635"/>
      <c r="N1956" s="323"/>
      <c r="O1956" s="323"/>
      <c r="P1956" s="310" t="s">
        <v>1181</v>
      </c>
      <c r="Q1956" s="310" t="s">
        <v>54</v>
      </c>
      <c r="R1956" s="310" t="str">
        <f t="shared" si="137"/>
        <v>Bogura Sherpur</v>
      </c>
      <c r="S1956" s="627"/>
      <c r="T1956" s="635"/>
      <c r="U1956" s="635"/>
      <c r="V1956" s="635"/>
      <c r="W1956" s="635"/>
      <c r="X1956" s="627"/>
      <c r="Y1956" s="635"/>
      <c r="Z1956" s="635"/>
      <c r="AA1956" s="635"/>
      <c r="AB1956" s="635"/>
    </row>
    <row r="1957" spans="1:28" ht="15" hidden="1" x14ac:dyDescent="0.25">
      <c r="A1957" s="310" t="s">
        <v>1181</v>
      </c>
      <c r="B1957" s="310" t="s">
        <v>410</v>
      </c>
      <c r="C1957" s="310" t="str">
        <f t="shared" si="136"/>
        <v>Bogura Sibganj</v>
      </c>
      <c r="D1957" s="627"/>
      <c r="E1957" s="635"/>
      <c r="F1957" s="635"/>
      <c r="G1957" s="635"/>
      <c r="H1957" s="635"/>
      <c r="I1957" s="627"/>
      <c r="J1957" s="635"/>
      <c r="K1957" s="635"/>
      <c r="L1957" s="635"/>
      <c r="M1957" s="635"/>
      <c r="N1957" s="323"/>
      <c r="O1957" s="323"/>
      <c r="P1957" s="310" t="s">
        <v>1181</v>
      </c>
      <c r="Q1957" s="310" t="s">
        <v>410</v>
      </c>
      <c r="R1957" s="310" t="str">
        <f t="shared" si="137"/>
        <v>Bogura Sibganj</v>
      </c>
      <c r="S1957" s="627"/>
      <c r="T1957" s="635"/>
      <c r="U1957" s="635"/>
      <c r="V1957" s="635"/>
      <c r="W1957" s="635"/>
      <c r="X1957" s="627"/>
      <c r="Y1957" s="635"/>
      <c r="Z1957" s="635"/>
      <c r="AA1957" s="635"/>
      <c r="AB1957" s="635"/>
    </row>
    <row r="1958" spans="1:28" ht="15" hidden="1" x14ac:dyDescent="0.25">
      <c r="A1958" s="310" t="s">
        <v>1181</v>
      </c>
      <c r="B1958" s="310" t="s">
        <v>411</v>
      </c>
      <c r="C1958" s="310" t="str">
        <f t="shared" si="136"/>
        <v>Bogura Sonatola</v>
      </c>
      <c r="D1958" s="627"/>
      <c r="E1958" s="635"/>
      <c r="F1958" s="635"/>
      <c r="G1958" s="635"/>
      <c r="H1958" s="635"/>
      <c r="I1958" s="627"/>
      <c r="J1958" s="635"/>
      <c r="K1958" s="635"/>
      <c r="L1958" s="635"/>
      <c r="M1958" s="635"/>
      <c r="N1958" s="323"/>
      <c r="O1958" s="323"/>
      <c r="P1958" s="310" t="s">
        <v>1181</v>
      </c>
      <c r="Q1958" s="310" t="s">
        <v>411</v>
      </c>
      <c r="R1958" s="310" t="str">
        <f t="shared" si="137"/>
        <v>Bogura Sonatola</v>
      </c>
      <c r="S1958" s="627"/>
      <c r="T1958" s="635"/>
      <c r="U1958" s="635"/>
      <c r="V1958" s="635"/>
      <c r="W1958" s="635"/>
      <c r="X1958" s="627"/>
      <c r="Y1958" s="635"/>
      <c r="Z1958" s="635"/>
      <c r="AA1958" s="635"/>
      <c r="AB1958" s="635"/>
    </row>
    <row r="1959" spans="1:28" ht="15" hidden="1" x14ac:dyDescent="0.25">
      <c r="A1959" s="310" t="s">
        <v>1181</v>
      </c>
      <c r="B1959" s="310" t="s">
        <v>412</v>
      </c>
      <c r="C1959" s="310" t="str">
        <f t="shared" si="136"/>
        <v>Bogura SZMC Hosp.</v>
      </c>
      <c r="D1959" s="627"/>
      <c r="E1959" s="635"/>
      <c r="F1959" s="635"/>
      <c r="G1959" s="635"/>
      <c r="H1959" s="635"/>
      <c r="I1959" s="627"/>
      <c r="J1959" s="635"/>
      <c r="K1959" s="635"/>
      <c r="L1959" s="635"/>
      <c r="M1959" s="635"/>
      <c r="N1959" s="323"/>
      <c r="O1959" s="323"/>
      <c r="P1959" s="310" t="s">
        <v>1181</v>
      </c>
      <c r="Q1959" s="310" t="s">
        <v>412</v>
      </c>
      <c r="R1959" s="310" t="str">
        <f t="shared" si="137"/>
        <v>Bogura SZMC Hosp.</v>
      </c>
      <c r="S1959" s="627"/>
      <c r="T1959" s="635"/>
      <c r="U1959" s="635"/>
      <c r="V1959" s="635"/>
      <c r="W1959" s="635"/>
      <c r="X1959" s="627"/>
      <c r="Y1959" s="635"/>
      <c r="Z1959" s="635"/>
      <c r="AA1959" s="635"/>
      <c r="AB1959" s="635"/>
    </row>
    <row r="1960" spans="1:28" ht="15" hidden="1" x14ac:dyDescent="0.25">
      <c r="A1960" s="310" t="s">
        <v>1181</v>
      </c>
      <c r="B1960" s="321" t="s">
        <v>994</v>
      </c>
      <c r="C1960" s="310" t="str">
        <f t="shared" si="136"/>
        <v>Bogura T.M.S.S Medical College &amp; Rafatullah Community Hospital</v>
      </c>
      <c r="D1960" s="627"/>
      <c r="E1960" s="635"/>
      <c r="F1960" s="635"/>
      <c r="G1960" s="635"/>
      <c r="H1960" s="635"/>
      <c r="I1960" s="627"/>
      <c r="J1960" s="635"/>
      <c r="K1960" s="635"/>
      <c r="L1960" s="635"/>
      <c r="M1960" s="635"/>
      <c r="N1960" s="323"/>
      <c r="O1960" s="323"/>
      <c r="P1960" s="310" t="s">
        <v>1181</v>
      </c>
      <c r="Q1960" s="321" t="s">
        <v>994</v>
      </c>
      <c r="R1960" s="310" t="str">
        <f t="shared" si="137"/>
        <v>Bogura T.M.S.S Medical College &amp; Rafatullah Community Hospital</v>
      </c>
      <c r="S1960" s="627"/>
      <c r="T1960" s="635"/>
      <c r="U1960" s="635"/>
      <c r="V1960" s="635"/>
      <c r="W1960" s="635"/>
      <c r="X1960" s="627"/>
      <c r="Y1960" s="635"/>
      <c r="Z1960" s="635"/>
      <c r="AA1960" s="635"/>
      <c r="AB1960" s="635"/>
    </row>
    <row r="1961" spans="1:28" ht="15" hidden="1" x14ac:dyDescent="0.25">
      <c r="A1961" s="310" t="s">
        <v>65</v>
      </c>
      <c r="B1961" s="310" t="s">
        <v>431</v>
      </c>
      <c r="C1961" s="310" t="str">
        <f t="shared" si="136"/>
        <v>Jaipurhat Akkelpur</v>
      </c>
      <c r="D1961" s="627"/>
      <c r="E1961" s="637"/>
      <c r="F1961" s="637"/>
      <c r="G1961" s="637"/>
      <c r="H1961" s="637"/>
      <c r="I1961" s="627"/>
      <c r="J1961" s="637"/>
      <c r="K1961" s="637"/>
      <c r="L1961" s="637"/>
      <c r="M1961" s="637"/>
      <c r="N1961" s="326"/>
      <c r="O1961" s="326"/>
      <c r="P1961" s="310" t="s">
        <v>65</v>
      </c>
      <c r="Q1961" s="310" t="s">
        <v>431</v>
      </c>
      <c r="R1961" s="310" t="str">
        <f t="shared" si="137"/>
        <v>Jaipurhat Akkelpur</v>
      </c>
      <c r="S1961" s="627"/>
      <c r="T1961" s="637"/>
      <c r="U1961" s="637"/>
      <c r="V1961" s="637"/>
      <c r="W1961" s="637"/>
      <c r="X1961" s="627"/>
      <c r="Y1961" s="637"/>
      <c r="Z1961" s="637"/>
      <c r="AA1961" s="637"/>
      <c r="AB1961" s="637"/>
    </row>
    <row r="1962" spans="1:28" ht="15" hidden="1" x14ac:dyDescent="0.25">
      <c r="A1962" s="310" t="s">
        <v>65</v>
      </c>
      <c r="B1962" s="310" t="s">
        <v>995</v>
      </c>
      <c r="C1962" s="310" t="str">
        <f t="shared" si="136"/>
        <v>Jaipurhat Jaipurhat DOTs Corner</v>
      </c>
      <c r="D1962" s="627"/>
      <c r="E1962" s="637"/>
      <c r="F1962" s="637"/>
      <c r="G1962" s="637"/>
      <c r="H1962" s="637"/>
      <c r="I1962" s="627"/>
      <c r="J1962" s="637"/>
      <c r="K1962" s="637"/>
      <c r="L1962" s="637"/>
      <c r="M1962" s="637"/>
      <c r="N1962" s="326"/>
      <c r="O1962" s="326"/>
      <c r="P1962" s="310" t="s">
        <v>65</v>
      </c>
      <c r="Q1962" s="310" t="s">
        <v>995</v>
      </c>
      <c r="R1962" s="310" t="str">
        <f t="shared" si="137"/>
        <v>Jaipurhat Jaipurhat DOTs Corner</v>
      </c>
      <c r="S1962" s="627"/>
      <c r="T1962" s="637"/>
      <c r="U1962" s="637"/>
      <c r="V1962" s="637"/>
      <c r="W1962" s="637"/>
      <c r="X1962" s="627"/>
      <c r="Y1962" s="637"/>
      <c r="Z1962" s="637"/>
      <c r="AA1962" s="637"/>
      <c r="AB1962" s="637"/>
    </row>
    <row r="1963" spans="1:28" ht="15" hidden="1" x14ac:dyDescent="0.25">
      <c r="A1963" s="310" t="s">
        <v>65</v>
      </c>
      <c r="B1963" t="s">
        <v>625</v>
      </c>
      <c r="C1963" s="310" t="str">
        <f t="shared" si="136"/>
        <v>Jaipurhat Jaipurhat Sadar</v>
      </c>
      <c r="D1963" s="627"/>
      <c r="E1963" s="637"/>
      <c r="F1963" s="637"/>
      <c r="G1963" s="637"/>
      <c r="H1963" s="637"/>
      <c r="I1963" s="627"/>
      <c r="J1963" s="637"/>
      <c r="K1963" s="637"/>
      <c r="L1963" s="637"/>
      <c r="M1963" s="637"/>
      <c r="N1963" s="326"/>
      <c r="O1963" s="326"/>
      <c r="P1963" s="310" t="s">
        <v>65</v>
      </c>
      <c r="Q1963" t="s">
        <v>625</v>
      </c>
      <c r="R1963" s="310" t="str">
        <f t="shared" si="137"/>
        <v>Jaipurhat Jaipurhat Sadar</v>
      </c>
      <c r="S1963" s="627"/>
      <c r="T1963" s="637"/>
      <c r="U1963" s="637"/>
      <c r="V1963" s="637"/>
      <c r="W1963" s="637"/>
      <c r="X1963" s="627"/>
      <c r="Y1963" s="637"/>
      <c r="Z1963" s="637"/>
      <c r="AA1963" s="637"/>
      <c r="AB1963" s="637"/>
    </row>
    <row r="1964" spans="1:28" ht="15" hidden="1" x14ac:dyDescent="0.25">
      <c r="A1964" s="310" t="s">
        <v>65</v>
      </c>
      <c r="B1964" s="310" t="s">
        <v>432</v>
      </c>
      <c r="C1964" s="310" t="str">
        <f t="shared" si="136"/>
        <v>Jaipurhat Kalai</v>
      </c>
      <c r="D1964" s="627"/>
      <c r="E1964" s="637"/>
      <c r="F1964" s="637"/>
      <c r="G1964" s="637"/>
      <c r="H1964" s="637"/>
      <c r="I1964" s="627"/>
      <c r="J1964" s="637"/>
      <c r="K1964" s="637"/>
      <c r="L1964" s="637"/>
      <c r="M1964" s="637"/>
      <c r="N1964" s="326"/>
      <c r="O1964" s="326"/>
      <c r="P1964" s="310" t="s">
        <v>65</v>
      </c>
      <c r="Q1964" s="310" t="s">
        <v>432</v>
      </c>
      <c r="R1964" s="310" t="str">
        <f t="shared" si="137"/>
        <v>Jaipurhat Kalai</v>
      </c>
      <c r="S1964" s="627"/>
      <c r="T1964" s="637"/>
      <c r="U1964" s="637"/>
      <c r="V1964" s="637"/>
      <c r="W1964" s="637"/>
      <c r="X1964" s="627"/>
      <c r="Y1964" s="637"/>
      <c r="Z1964" s="637"/>
      <c r="AA1964" s="637"/>
      <c r="AB1964" s="637"/>
    </row>
    <row r="1965" spans="1:28" ht="15" hidden="1" x14ac:dyDescent="0.25">
      <c r="A1965" s="310" t="s">
        <v>65</v>
      </c>
      <c r="B1965" s="310" t="s">
        <v>433</v>
      </c>
      <c r="C1965" s="310" t="str">
        <f t="shared" si="136"/>
        <v>Jaipurhat Khetlal</v>
      </c>
      <c r="D1965" s="627"/>
      <c r="E1965" s="637"/>
      <c r="F1965" s="637"/>
      <c r="G1965" s="637"/>
      <c r="H1965" s="637"/>
      <c r="I1965" s="627"/>
      <c r="J1965" s="637"/>
      <c r="K1965" s="637"/>
      <c r="L1965" s="637"/>
      <c r="M1965" s="637"/>
      <c r="N1965" s="326"/>
      <c r="O1965" s="326"/>
      <c r="P1965" s="310" t="s">
        <v>65</v>
      </c>
      <c r="Q1965" s="310" t="s">
        <v>433</v>
      </c>
      <c r="R1965" s="310" t="str">
        <f t="shared" si="137"/>
        <v>Jaipurhat Khetlal</v>
      </c>
      <c r="S1965" s="627"/>
      <c r="T1965" s="637"/>
      <c r="U1965" s="637"/>
      <c r="V1965" s="637"/>
      <c r="W1965" s="637"/>
      <c r="X1965" s="627"/>
      <c r="Y1965" s="637"/>
      <c r="Z1965" s="637"/>
      <c r="AA1965" s="637"/>
      <c r="AB1965" s="637"/>
    </row>
    <row r="1966" spans="1:28" ht="15" hidden="1" x14ac:dyDescent="0.25">
      <c r="A1966" s="310" t="s">
        <v>65</v>
      </c>
      <c r="B1966" s="310" t="s">
        <v>434</v>
      </c>
      <c r="C1966" s="310" t="str">
        <f t="shared" si="136"/>
        <v>Jaipurhat Panchbibi</v>
      </c>
      <c r="D1966" s="627"/>
      <c r="E1966" s="637"/>
      <c r="F1966" s="637"/>
      <c r="G1966" s="637"/>
      <c r="H1966" s="637"/>
      <c r="I1966" s="627"/>
      <c r="J1966" s="637"/>
      <c r="K1966" s="637"/>
      <c r="L1966" s="637"/>
      <c r="M1966" s="637"/>
      <c r="N1966" s="326"/>
      <c r="O1966" s="326"/>
      <c r="P1966" s="310" t="s">
        <v>65</v>
      </c>
      <c r="Q1966" s="310" t="s">
        <v>434</v>
      </c>
      <c r="R1966" s="310" t="str">
        <f t="shared" si="137"/>
        <v>Jaipurhat Panchbibi</v>
      </c>
      <c r="S1966" s="627"/>
      <c r="T1966" s="637"/>
      <c r="U1966" s="637"/>
      <c r="V1966" s="637"/>
      <c r="W1966" s="637"/>
      <c r="X1966" s="627"/>
      <c r="Y1966" s="637"/>
      <c r="Z1966" s="637"/>
      <c r="AA1966" s="637"/>
      <c r="AB1966" s="637"/>
    </row>
    <row r="1967" spans="1:28" ht="15" hidden="1" x14ac:dyDescent="0.25">
      <c r="A1967" s="310" t="s">
        <v>65</v>
      </c>
      <c r="B1967" s="311" t="s">
        <v>88</v>
      </c>
      <c r="C1967" s="310" t="str">
        <f t="shared" si="136"/>
        <v>Jaipurhat Prison</v>
      </c>
      <c r="D1967" s="627"/>
      <c r="E1967" s="637"/>
      <c r="F1967" s="637"/>
      <c r="G1967" s="637"/>
      <c r="H1967" s="637"/>
      <c r="I1967" s="627"/>
      <c r="J1967" s="637"/>
      <c r="K1967" s="637"/>
      <c r="L1967" s="637"/>
      <c r="M1967" s="637"/>
      <c r="N1967" s="326"/>
      <c r="O1967" s="326"/>
      <c r="P1967" s="310" t="s">
        <v>65</v>
      </c>
      <c r="Q1967" s="311" t="s">
        <v>88</v>
      </c>
      <c r="R1967" s="310" t="str">
        <f t="shared" si="137"/>
        <v>Jaipurhat Prison</v>
      </c>
      <c r="S1967" s="627"/>
      <c r="T1967" s="637"/>
      <c r="U1967" s="637"/>
      <c r="V1967" s="637"/>
      <c r="W1967" s="637"/>
      <c r="X1967" s="627"/>
      <c r="Y1967" s="637"/>
      <c r="Z1967" s="637"/>
      <c r="AA1967" s="637"/>
      <c r="AB1967" s="637"/>
    </row>
    <row r="1968" spans="1:28" ht="15" hidden="1" x14ac:dyDescent="0.25">
      <c r="A1968" s="320" t="s">
        <v>66</v>
      </c>
      <c r="B1968" s="310" t="s">
        <v>445</v>
      </c>
      <c r="C1968" s="310" t="str">
        <f t="shared" si="136"/>
        <v>Naogaon Atrai</v>
      </c>
      <c r="D1968" s="627"/>
      <c r="E1968" s="637"/>
      <c r="F1968" s="637"/>
      <c r="G1968" s="637"/>
      <c r="H1968" s="637"/>
      <c r="I1968" s="627"/>
      <c r="J1968" s="637"/>
      <c r="K1968" s="637"/>
      <c r="L1968" s="637"/>
      <c r="M1968" s="637"/>
      <c r="N1968" s="326"/>
      <c r="O1968" s="326"/>
      <c r="P1968" s="320" t="s">
        <v>66</v>
      </c>
      <c r="Q1968" s="310" t="s">
        <v>445</v>
      </c>
      <c r="R1968" s="310" t="str">
        <f t="shared" si="137"/>
        <v>Naogaon Atrai</v>
      </c>
      <c r="S1968" s="627"/>
      <c r="T1968" s="637"/>
      <c r="U1968" s="637"/>
      <c r="V1968" s="637"/>
      <c r="W1968" s="637"/>
      <c r="X1968" s="627"/>
      <c r="Y1968" s="637"/>
      <c r="Z1968" s="637"/>
      <c r="AA1968" s="637"/>
      <c r="AB1968" s="637"/>
    </row>
    <row r="1969" spans="1:28" ht="15" hidden="1" x14ac:dyDescent="0.25">
      <c r="A1969" s="320" t="s">
        <v>66</v>
      </c>
      <c r="B1969" s="310" t="s">
        <v>446</v>
      </c>
      <c r="C1969" s="310" t="str">
        <f t="shared" si="136"/>
        <v>Naogaon Badalgachi</v>
      </c>
      <c r="D1969" s="627"/>
      <c r="E1969" s="637"/>
      <c r="F1969" s="637"/>
      <c r="G1969" s="637"/>
      <c r="H1969" s="637"/>
      <c r="I1969" s="627"/>
      <c r="J1969" s="637"/>
      <c r="K1969" s="637"/>
      <c r="L1969" s="637"/>
      <c r="M1969" s="637"/>
      <c r="N1969" s="326"/>
      <c r="O1969" s="326"/>
      <c r="P1969" s="320" t="s">
        <v>66</v>
      </c>
      <c r="Q1969" s="310" t="s">
        <v>446</v>
      </c>
      <c r="R1969" s="310" t="str">
        <f t="shared" si="137"/>
        <v>Naogaon Badalgachi</v>
      </c>
      <c r="S1969" s="627"/>
      <c r="T1969" s="637"/>
      <c r="U1969" s="637"/>
      <c r="V1969" s="637"/>
      <c r="W1969" s="637"/>
      <c r="X1969" s="627"/>
      <c r="Y1969" s="637"/>
      <c r="Z1969" s="637"/>
      <c r="AA1969" s="637"/>
      <c r="AB1969" s="637"/>
    </row>
    <row r="1970" spans="1:28" ht="15" hidden="1" x14ac:dyDescent="0.25">
      <c r="A1970" s="320" t="s">
        <v>66</v>
      </c>
      <c r="B1970" s="310" t="s">
        <v>447</v>
      </c>
      <c r="C1970" s="310" t="str">
        <f t="shared" si="136"/>
        <v>Naogaon Dhamoirhat</v>
      </c>
      <c r="D1970" s="627"/>
      <c r="E1970" s="637"/>
      <c r="F1970" s="637"/>
      <c r="G1970" s="637"/>
      <c r="H1970" s="637"/>
      <c r="I1970" s="627"/>
      <c r="J1970" s="637"/>
      <c r="K1970" s="637"/>
      <c r="L1970" s="637"/>
      <c r="M1970" s="637"/>
      <c r="N1970" s="326"/>
      <c r="O1970" s="326"/>
      <c r="P1970" s="320" t="s">
        <v>66</v>
      </c>
      <c r="Q1970" s="310" t="s">
        <v>447</v>
      </c>
      <c r="R1970" s="310" t="str">
        <f t="shared" si="137"/>
        <v>Naogaon Dhamoirhat</v>
      </c>
      <c r="S1970" s="627"/>
      <c r="T1970" s="637"/>
      <c r="U1970" s="637"/>
      <c r="V1970" s="637"/>
      <c r="W1970" s="637"/>
      <c r="X1970" s="627"/>
      <c r="Y1970" s="637"/>
      <c r="Z1970" s="637"/>
      <c r="AA1970" s="637"/>
      <c r="AB1970" s="637"/>
    </row>
    <row r="1971" spans="1:28" ht="15" hidden="1" x14ac:dyDescent="0.25">
      <c r="A1971" s="320" t="s">
        <v>66</v>
      </c>
      <c r="B1971" s="310" t="s">
        <v>448</v>
      </c>
      <c r="C1971" s="310" t="str">
        <f t="shared" si="136"/>
        <v>Naogaon Mahadebpur</v>
      </c>
      <c r="D1971" s="627"/>
      <c r="E1971" s="637"/>
      <c r="F1971" s="637"/>
      <c r="G1971" s="637"/>
      <c r="H1971" s="637"/>
      <c r="I1971" s="627"/>
      <c r="J1971" s="637"/>
      <c r="K1971" s="637"/>
      <c r="L1971" s="637"/>
      <c r="M1971" s="637"/>
      <c r="N1971" s="326"/>
      <c r="O1971" s="326"/>
      <c r="P1971" s="320" t="s">
        <v>66</v>
      </c>
      <c r="Q1971" s="310" t="s">
        <v>448</v>
      </c>
      <c r="R1971" s="310" t="str">
        <f t="shared" si="137"/>
        <v>Naogaon Mahadebpur</v>
      </c>
      <c r="S1971" s="627"/>
      <c r="T1971" s="637"/>
      <c r="U1971" s="637"/>
      <c r="V1971" s="637"/>
      <c r="W1971" s="637"/>
      <c r="X1971" s="627"/>
      <c r="Y1971" s="637"/>
      <c r="Z1971" s="637"/>
      <c r="AA1971" s="637"/>
      <c r="AB1971" s="637"/>
    </row>
    <row r="1972" spans="1:28" ht="15" hidden="1" x14ac:dyDescent="0.25">
      <c r="A1972" s="320" t="s">
        <v>66</v>
      </c>
      <c r="B1972" s="310" t="s">
        <v>449</v>
      </c>
      <c r="C1972" s="310" t="str">
        <f t="shared" si="136"/>
        <v>Naogaon Manda</v>
      </c>
      <c r="D1972" s="627"/>
      <c r="E1972" s="637"/>
      <c r="F1972" s="637"/>
      <c r="G1972" s="637"/>
      <c r="H1972" s="637"/>
      <c r="I1972" s="627"/>
      <c r="J1972" s="637"/>
      <c r="K1972" s="637"/>
      <c r="L1972" s="637"/>
      <c r="M1972" s="637"/>
      <c r="N1972" s="326"/>
      <c r="O1972" s="326"/>
      <c r="P1972" s="320" t="s">
        <v>66</v>
      </c>
      <c r="Q1972" s="310" t="s">
        <v>449</v>
      </c>
      <c r="R1972" s="310" t="str">
        <f t="shared" si="137"/>
        <v>Naogaon Manda</v>
      </c>
      <c r="S1972" s="627"/>
      <c r="T1972" s="637"/>
      <c r="U1972" s="637"/>
      <c r="V1972" s="637"/>
      <c r="W1972" s="637"/>
      <c r="X1972" s="627"/>
      <c r="Y1972" s="637"/>
      <c r="Z1972" s="637"/>
      <c r="AA1972" s="637"/>
      <c r="AB1972" s="637"/>
    </row>
    <row r="1973" spans="1:28" ht="15" hidden="1" x14ac:dyDescent="0.25">
      <c r="A1973" s="320" t="s">
        <v>66</v>
      </c>
      <c r="B1973" t="s">
        <v>628</v>
      </c>
      <c r="C1973" s="310" t="str">
        <f t="shared" si="136"/>
        <v>Naogaon Naogaon Sadar</v>
      </c>
      <c r="D1973" s="627"/>
      <c r="E1973" s="637"/>
      <c r="F1973" s="637"/>
      <c r="G1973" s="637"/>
      <c r="H1973" s="637"/>
      <c r="I1973" s="627"/>
      <c r="J1973" s="637"/>
      <c r="K1973" s="637"/>
      <c r="L1973" s="637"/>
      <c r="M1973" s="637"/>
      <c r="N1973" s="326"/>
      <c r="O1973" s="326"/>
      <c r="P1973" s="320" t="s">
        <v>66</v>
      </c>
      <c r="Q1973" t="s">
        <v>628</v>
      </c>
      <c r="R1973" s="310" t="str">
        <f t="shared" si="137"/>
        <v>Naogaon Naogaon Sadar</v>
      </c>
      <c r="S1973" s="627"/>
      <c r="T1973" s="637"/>
      <c r="U1973" s="637"/>
      <c r="V1973" s="637"/>
      <c r="W1973" s="637"/>
      <c r="X1973" s="627"/>
      <c r="Y1973" s="637"/>
      <c r="Z1973" s="637"/>
      <c r="AA1973" s="637"/>
      <c r="AB1973" s="637"/>
    </row>
    <row r="1974" spans="1:28" ht="15" hidden="1" x14ac:dyDescent="0.25">
      <c r="A1974" s="320" t="s">
        <v>66</v>
      </c>
      <c r="B1974" t="s">
        <v>629</v>
      </c>
      <c r="C1974" s="310" t="str">
        <f t="shared" si="136"/>
        <v>Naogaon Naogaon Sadar 2nd Lab</v>
      </c>
      <c r="D1974" s="627"/>
      <c r="E1974" s="637"/>
      <c r="F1974" s="637"/>
      <c r="G1974" s="637"/>
      <c r="H1974" s="637"/>
      <c r="I1974" s="627"/>
      <c r="J1974" s="637"/>
      <c r="K1974" s="637"/>
      <c r="L1974" s="637"/>
      <c r="M1974" s="637"/>
      <c r="N1974" s="326"/>
      <c r="O1974" s="326"/>
      <c r="P1974" s="320" t="s">
        <v>66</v>
      </c>
      <c r="Q1974" t="s">
        <v>629</v>
      </c>
      <c r="R1974" s="310" t="str">
        <f t="shared" si="137"/>
        <v>Naogaon Naogaon Sadar 2nd Lab</v>
      </c>
      <c r="S1974" s="627"/>
      <c r="T1974" s="637"/>
      <c r="U1974" s="637"/>
      <c r="V1974" s="637"/>
      <c r="W1974" s="637"/>
      <c r="X1974" s="627"/>
      <c r="Y1974" s="637"/>
      <c r="Z1974" s="637"/>
      <c r="AA1974" s="637"/>
      <c r="AB1974" s="637"/>
    </row>
    <row r="1975" spans="1:28" ht="15" hidden="1" x14ac:dyDescent="0.25">
      <c r="A1975" s="320" t="s">
        <v>66</v>
      </c>
      <c r="B1975" s="310" t="s">
        <v>450</v>
      </c>
      <c r="C1975" s="310" t="str">
        <f t="shared" si="136"/>
        <v>Naogaon Niamatpur</v>
      </c>
      <c r="D1975" s="627"/>
      <c r="E1975" s="637"/>
      <c r="F1975" s="637"/>
      <c r="G1975" s="637"/>
      <c r="H1975" s="637"/>
      <c r="I1975" s="627"/>
      <c r="J1975" s="637"/>
      <c r="K1975" s="637"/>
      <c r="L1975" s="637"/>
      <c r="M1975" s="637"/>
      <c r="N1975" s="326"/>
      <c r="O1975" s="326"/>
      <c r="P1975" s="320" t="s">
        <v>66</v>
      </c>
      <c r="Q1975" s="310" t="s">
        <v>450</v>
      </c>
      <c r="R1975" s="310" t="str">
        <f t="shared" si="137"/>
        <v>Naogaon Niamatpur</v>
      </c>
      <c r="S1975" s="627"/>
      <c r="T1975" s="637"/>
      <c r="U1975" s="637"/>
      <c r="V1975" s="637"/>
      <c r="W1975" s="637"/>
      <c r="X1975" s="627"/>
      <c r="Y1975" s="637"/>
      <c r="Z1975" s="637"/>
      <c r="AA1975" s="637"/>
      <c r="AB1975" s="637"/>
    </row>
    <row r="1976" spans="1:28" ht="15" hidden="1" x14ac:dyDescent="0.25">
      <c r="A1976" s="320" t="s">
        <v>66</v>
      </c>
      <c r="B1976" s="310" t="s">
        <v>451</v>
      </c>
      <c r="C1976" s="310" t="str">
        <f t="shared" si="136"/>
        <v>Naogaon Patnitola</v>
      </c>
      <c r="D1976" s="627"/>
      <c r="E1976" s="637"/>
      <c r="F1976" s="637"/>
      <c r="G1976" s="637"/>
      <c r="H1976" s="637"/>
      <c r="I1976" s="627"/>
      <c r="J1976" s="637"/>
      <c r="K1976" s="637"/>
      <c r="L1976" s="637"/>
      <c r="M1976" s="637"/>
      <c r="N1976" s="326"/>
      <c r="O1976" s="326"/>
      <c r="P1976" s="320" t="s">
        <v>66</v>
      </c>
      <c r="Q1976" s="310" t="s">
        <v>451</v>
      </c>
      <c r="R1976" s="310" t="str">
        <f t="shared" si="137"/>
        <v>Naogaon Patnitola</v>
      </c>
      <c r="S1976" s="627"/>
      <c r="T1976" s="637"/>
      <c r="U1976" s="637"/>
      <c r="V1976" s="637"/>
      <c r="W1976" s="637"/>
      <c r="X1976" s="627"/>
      <c r="Y1976" s="637"/>
      <c r="Z1976" s="637"/>
      <c r="AA1976" s="637"/>
      <c r="AB1976" s="637"/>
    </row>
    <row r="1977" spans="1:28" ht="15" hidden="1" x14ac:dyDescent="0.25">
      <c r="A1977" s="320" t="s">
        <v>66</v>
      </c>
      <c r="B1977" s="310" t="s">
        <v>452</v>
      </c>
      <c r="C1977" s="310" t="str">
        <f t="shared" si="136"/>
        <v>Naogaon Porsha</v>
      </c>
      <c r="D1977" s="627"/>
      <c r="E1977" s="637"/>
      <c r="F1977" s="637"/>
      <c r="G1977" s="637"/>
      <c r="H1977" s="637"/>
      <c r="I1977" s="627"/>
      <c r="J1977" s="637"/>
      <c r="K1977" s="637"/>
      <c r="L1977" s="637"/>
      <c r="M1977" s="637"/>
      <c r="N1977" s="326"/>
      <c r="O1977" s="326"/>
      <c r="P1977" s="320" t="s">
        <v>66</v>
      </c>
      <c r="Q1977" s="310" t="s">
        <v>452</v>
      </c>
      <c r="R1977" s="310" t="str">
        <f t="shared" si="137"/>
        <v>Naogaon Porsha</v>
      </c>
      <c r="S1977" s="627"/>
      <c r="T1977" s="637"/>
      <c r="U1977" s="637"/>
      <c r="V1977" s="637"/>
      <c r="W1977" s="637"/>
      <c r="X1977" s="627"/>
      <c r="Y1977" s="637"/>
      <c r="Z1977" s="637"/>
      <c r="AA1977" s="637"/>
      <c r="AB1977" s="637"/>
    </row>
    <row r="1978" spans="1:28" ht="15" hidden="1" x14ac:dyDescent="0.25">
      <c r="A1978" s="320" t="s">
        <v>66</v>
      </c>
      <c r="B1978" s="310" t="s">
        <v>453</v>
      </c>
      <c r="C1978" s="310" t="str">
        <f t="shared" ref="C1978:C2041" si="140">A1978&amp;" "&amp;B1978</f>
        <v>Naogaon Raninagar</v>
      </c>
      <c r="D1978" s="627"/>
      <c r="E1978" s="637"/>
      <c r="F1978" s="637"/>
      <c r="G1978" s="637"/>
      <c r="H1978" s="637"/>
      <c r="I1978" s="627"/>
      <c r="J1978" s="637"/>
      <c r="K1978" s="637"/>
      <c r="L1978" s="637"/>
      <c r="M1978" s="637"/>
      <c r="N1978" s="326"/>
      <c r="O1978" s="326"/>
      <c r="P1978" s="320" t="s">
        <v>66</v>
      </c>
      <c r="Q1978" s="310" t="s">
        <v>453</v>
      </c>
      <c r="R1978" s="310" t="str">
        <f t="shared" ref="R1978:R2041" si="141">P1978&amp;" "&amp;Q1978</f>
        <v>Naogaon Raninagar</v>
      </c>
      <c r="S1978" s="627"/>
      <c r="T1978" s="637"/>
      <c r="U1978" s="637"/>
      <c r="V1978" s="637"/>
      <c r="W1978" s="637"/>
      <c r="X1978" s="627"/>
      <c r="Y1978" s="637"/>
      <c r="Z1978" s="637"/>
      <c r="AA1978" s="637"/>
      <c r="AB1978" s="637"/>
    </row>
    <row r="1979" spans="1:28" ht="15" hidden="1" x14ac:dyDescent="0.25">
      <c r="A1979" s="320" t="s">
        <v>66</v>
      </c>
      <c r="B1979" s="310" t="s">
        <v>454</v>
      </c>
      <c r="C1979" s="310" t="str">
        <f t="shared" si="140"/>
        <v>Naogaon Shapahar</v>
      </c>
      <c r="D1979" s="627"/>
      <c r="E1979" s="637"/>
      <c r="F1979" s="637"/>
      <c r="G1979" s="637"/>
      <c r="H1979" s="637"/>
      <c r="I1979" s="627"/>
      <c r="J1979" s="637"/>
      <c r="K1979" s="637"/>
      <c r="L1979" s="637"/>
      <c r="M1979" s="637"/>
      <c r="N1979" s="326"/>
      <c r="O1979" s="326"/>
      <c r="P1979" s="320" t="s">
        <v>66</v>
      </c>
      <c r="Q1979" s="310" t="s">
        <v>454</v>
      </c>
      <c r="R1979" s="310" t="str">
        <f t="shared" si="141"/>
        <v>Naogaon Shapahar</v>
      </c>
      <c r="S1979" s="627"/>
      <c r="T1979" s="637"/>
      <c r="U1979" s="637"/>
      <c r="V1979" s="637"/>
      <c r="W1979" s="637"/>
      <c r="X1979" s="627"/>
      <c r="Y1979" s="637"/>
      <c r="Z1979" s="637"/>
      <c r="AA1979" s="637"/>
      <c r="AB1979" s="637"/>
    </row>
    <row r="1980" spans="1:28" ht="15" hidden="1" x14ac:dyDescent="0.25">
      <c r="A1980" s="310" t="s">
        <v>67</v>
      </c>
      <c r="B1980" s="310" t="s">
        <v>455</v>
      </c>
      <c r="C1980" s="310" t="str">
        <f t="shared" si="140"/>
        <v>Natore Bagtipara</v>
      </c>
      <c r="D1980" s="627"/>
      <c r="E1980" s="637"/>
      <c r="F1980" s="637"/>
      <c r="G1980" s="637"/>
      <c r="H1980" s="637"/>
      <c r="I1980" s="627"/>
      <c r="J1980" s="637"/>
      <c r="K1980" s="637"/>
      <c r="L1980" s="637"/>
      <c r="M1980" s="637"/>
      <c r="N1980" s="326"/>
      <c r="O1980" s="326"/>
      <c r="P1980" s="310" t="s">
        <v>67</v>
      </c>
      <c r="Q1980" s="310" t="s">
        <v>455</v>
      </c>
      <c r="R1980" s="310" t="str">
        <f t="shared" si="141"/>
        <v>Natore Bagtipara</v>
      </c>
      <c r="S1980" s="627"/>
      <c r="T1980" s="637"/>
      <c r="U1980" s="637"/>
      <c r="V1980" s="637"/>
      <c r="W1980" s="637"/>
      <c r="X1980" s="627"/>
      <c r="Y1980" s="637"/>
      <c r="Z1980" s="637"/>
      <c r="AA1980" s="637"/>
      <c r="AB1980" s="637"/>
    </row>
    <row r="1981" spans="1:28" ht="15" hidden="1" x14ac:dyDescent="0.25">
      <c r="A1981" s="310" t="s">
        <v>67</v>
      </c>
      <c r="B1981" s="310" t="s">
        <v>456</v>
      </c>
      <c r="C1981" s="310" t="str">
        <f t="shared" si="140"/>
        <v>Natore Baraigram</v>
      </c>
      <c r="D1981" s="627"/>
      <c r="E1981" s="637"/>
      <c r="F1981" s="637"/>
      <c r="G1981" s="637"/>
      <c r="H1981" s="637"/>
      <c r="I1981" s="627"/>
      <c r="J1981" s="637"/>
      <c r="K1981" s="637"/>
      <c r="L1981" s="637"/>
      <c r="M1981" s="637"/>
      <c r="N1981" s="326"/>
      <c r="O1981" s="326"/>
      <c r="P1981" s="310" t="s">
        <v>67</v>
      </c>
      <c r="Q1981" s="310" t="s">
        <v>456</v>
      </c>
      <c r="R1981" s="310" t="str">
        <f t="shared" si="141"/>
        <v>Natore Baraigram</v>
      </c>
      <c r="S1981" s="627"/>
      <c r="T1981" s="637"/>
      <c r="U1981" s="637"/>
      <c r="V1981" s="637"/>
      <c r="W1981" s="637"/>
      <c r="X1981" s="627"/>
      <c r="Y1981" s="637"/>
      <c r="Z1981" s="637"/>
      <c r="AA1981" s="637"/>
      <c r="AB1981" s="637"/>
    </row>
    <row r="1982" spans="1:28" ht="15" hidden="1" x14ac:dyDescent="0.25">
      <c r="A1982" s="310" t="s">
        <v>67</v>
      </c>
      <c r="B1982" s="310" t="s">
        <v>457</v>
      </c>
      <c r="C1982" s="310" t="str">
        <f t="shared" si="140"/>
        <v>Natore Gurudaspur</v>
      </c>
      <c r="D1982" s="627"/>
      <c r="E1982" s="637"/>
      <c r="F1982" s="637"/>
      <c r="G1982" s="637"/>
      <c r="H1982" s="637"/>
      <c r="I1982" s="627"/>
      <c r="J1982" s="637"/>
      <c r="K1982" s="637"/>
      <c r="L1982" s="637"/>
      <c r="M1982" s="637"/>
      <c r="N1982" s="326"/>
      <c r="O1982" s="326"/>
      <c r="P1982" s="310" t="s">
        <v>67</v>
      </c>
      <c r="Q1982" s="310" t="s">
        <v>457</v>
      </c>
      <c r="R1982" s="310" t="str">
        <f t="shared" si="141"/>
        <v>Natore Gurudaspur</v>
      </c>
      <c r="S1982" s="627"/>
      <c r="T1982" s="637"/>
      <c r="U1982" s="637"/>
      <c r="V1982" s="637"/>
      <c r="W1982" s="637"/>
      <c r="X1982" s="627"/>
      <c r="Y1982" s="637"/>
      <c r="Z1982" s="637"/>
      <c r="AA1982" s="637"/>
      <c r="AB1982" s="637"/>
    </row>
    <row r="1983" spans="1:28" ht="15" hidden="1" x14ac:dyDescent="0.25">
      <c r="A1983" s="310" t="s">
        <v>67</v>
      </c>
      <c r="B1983" s="310" t="s">
        <v>458</v>
      </c>
      <c r="C1983" s="310" t="str">
        <f t="shared" si="140"/>
        <v>Natore Lalpur</v>
      </c>
      <c r="D1983" s="627"/>
      <c r="E1983" s="637"/>
      <c r="F1983" s="637"/>
      <c r="G1983" s="637"/>
      <c r="H1983" s="637"/>
      <c r="I1983" s="627"/>
      <c r="J1983" s="637"/>
      <c r="K1983" s="637"/>
      <c r="L1983" s="637"/>
      <c r="M1983" s="637"/>
      <c r="N1983" s="326"/>
      <c r="O1983" s="326"/>
      <c r="P1983" s="310" t="s">
        <v>67</v>
      </c>
      <c r="Q1983" s="310" t="s">
        <v>458</v>
      </c>
      <c r="R1983" s="310" t="str">
        <f t="shared" si="141"/>
        <v>Natore Lalpur</v>
      </c>
      <c r="S1983" s="627"/>
      <c r="T1983" s="637"/>
      <c r="U1983" s="637"/>
      <c r="V1983" s="637"/>
      <c r="W1983" s="637"/>
      <c r="X1983" s="627"/>
      <c r="Y1983" s="637"/>
      <c r="Z1983" s="637"/>
      <c r="AA1983" s="637"/>
      <c r="AB1983" s="637"/>
    </row>
    <row r="1984" spans="1:28" ht="15" hidden="1" x14ac:dyDescent="0.25">
      <c r="A1984" s="310" t="s">
        <v>67</v>
      </c>
      <c r="B1984" t="s">
        <v>630</v>
      </c>
      <c r="C1984" s="310" t="str">
        <f t="shared" si="140"/>
        <v>Natore Natore Sadar</v>
      </c>
      <c r="D1984" s="627"/>
      <c r="E1984" s="637"/>
      <c r="F1984" s="637"/>
      <c r="G1984" s="637"/>
      <c r="H1984" s="637"/>
      <c r="I1984" s="627"/>
      <c r="J1984" s="637"/>
      <c r="K1984" s="637"/>
      <c r="L1984" s="637"/>
      <c r="M1984" s="637"/>
      <c r="N1984" s="326"/>
      <c r="O1984" s="326"/>
      <c r="P1984" s="310" t="s">
        <v>67</v>
      </c>
      <c r="Q1984" t="s">
        <v>630</v>
      </c>
      <c r="R1984" s="310" t="str">
        <f t="shared" si="141"/>
        <v>Natore Natore Sadar</v>
      </c>
      <c r="S1984" s="627"/>
      <c r="T1984" s="637"/>
      <c r="U1984" s="637"/>
      <c r="V1984" s="637"/>
      <c r="W1984" s="637"/>
      <c r="X1984" s="627"/>
      <c r="Y1984" s="637"/>
      <c r="Z1984" s="637"/>
      <c r="AA1984" s="637"/>
      <c r="AB1984" s="637"/>
    </row>
    <row r="1985" spans="1:28" ht="15" hidden="1" x14ac:dyDescent="0.25">
      <c r="A1985" s="310" t="s">
        <v>67</v>
      </c>
      <c r="B1985" s="310" t="s">
        <v>459</v>
      </c>
      <c r="C1985" s="310" t="str">
        <f t="shared" si="140"/>
        <v>Natore Singra</v>
      </c>
      <c r="D1985" s="627"/>
      <c r="E1985" s="637"/>
      <c r="F1985" s="637"/>
      <c r="G1985" s="637"/>
      <c r="H1985" s="637"/>
      <c r="I1985" s="627"/>
      <c r="J1985" s="637"/>
      <c r="K1985" s="637"/>
      <c r="L1985" s="637"/>
      <c r="M1985" s="637"/>
      <c r="N1985" s="326"/>
      <c r="O1985" s="326"/>
      <c r="P1985" s="310" t="s">
        <v>67</v>
      </c>
      <c r="Q1985" s="310" t="s">
        <v>459</v>
      </c>
      <c r="R1985" s="310" t="str">
        <f t="shared" si="141"/>
        <v>Natore Singra</v>
      </c>
      <c r="S1985" s="627"/>
      <c r="T1985" s="637"/>
      <c r="U1985" s="637"/>
      <c r="V1985" s="637"/>
      <c r="W1985" s="637"/>
      <c r="X1985" s="627"/>
      <c r="Y1985" s="637"/>
      <c r="Z1985" s="637"/>
      <c r="AA1985" s="637"/>
      <c r="AB1985" s="637"/>
    </row>
    <row r="1986" spans="1:28" ht="15" hidden="1" x14ac:dyDescent="0.25">
      <c r="A1986" s="310" t="s">
        <v>228</v>
      </c>
      <c r="B1986" s="310" t="s">
        <v>460</v>
      </c>
      <c r="C1986" s="310" t="str">
        <f t="shared" si="140"/>
        <v>Nawabganj Bholahat</v>
      </c>
      <c r="D1986" s="627"/>
      <c r="E1986" s="629"/>
      <c r="F1986" s="629"/>
      <c r="G1986" s="629"/>
      <c r="H1986" s="629"/>
      <c r="I1986" s="627"/>
      <c r="J1986" s="629"/>
      <c r="K1986" s="629"/>
      <c r="L1986" s="629"/>
      <c r="M1986" s="629"/>
      <c r="N1986" s="316"/>
      <c r="O1986" s="316"/>
      <c r="P1986" s="310" t="s">
        <v>228</v>
      </c>
      <c r="Q1986" s="310" t="s">
        <v>460</v>
      </c>
      <c r="R1986" s="310" t="str">
        <f t="shared" si="141"/>
        <v>Nawabganj Bholahat</v>
      </c>
      <c r="S1986" s="627"/>
      <c r="T1986" s="629"/>
      <c r="U1986" s="629"/>
      <c r="V1986" s="629"/>
      <c r="W1986" s="629"/>
      <c r="X1986" s="627"/>
      <c r="Y1986" s="629"/>
      <c r="Z1986" s="629"/>
      <c r="AA1986" s="629"/>
      <c r="AB1986" s="629"/>
    </row>
    <row r="1987" spans="1:28" ht="15" hidden="1" x14ac:dyDescent="0.25">
      <c r="A1987" s="310" t="s">
        <v>228</v>
      </c>
      <c r="B1987" s="310" t="s">
        <v>461</v>
      </c>
      <c r="C1987" s="310" t="str">
        <f t="shared" si="140"/>
        <v>Nawabganj Gomastapur</v>
      </c>
      <c r="D1987" s="627"/>
      <c r="E1987" s="629"/>
      <c r="F1987" s="629"/>
      <c r="G1987" s="629"/>
      <c r="H1987" s="629"/>
      <c r="I1987" s="627"/>
      <c r="J1987" s="629"/>
      <c r="K1987" s="629"/>
      <c r="L1987" s="629"/>
      <c r="M1987" s="629"/>
      <c r="N1987" s="316"/>
      <c r="O1987" s="316"/>
      <c r="P1987" s="310" t="s">
        <v>228</v>
      </c>
      <c r="Q1987" s="310" t="s">
        <v>461</v>
      </c>
      <c r="R1987" s="310" t="str">
        <f t="shared" si="141"/>
        <v>Nawabganj Gomastapur</v>
      </c>
      <c r="S1987" s="627"/>
      <c r="T1987" s="629"/>
      <c r="U1987" s="629"/>
      <c r="V1987" s="629"/>
      <c r="W1987" s="629"/>
      <c r="X1987" s="627"/>
      <c r="Y1987" s="629"/>
      <c r="Z1987" s="629"/>
      <c r="AA1987" s="629"/>
      <c r="AB1987" s="629"/>
    </row>
    <row r="1988" spans="1:28" ht="15" hidden="1" x14ac:dyDescent="0.25">
      <c r="A1988" s="310" t="s">
        <v>228</v>
      </c>
      <c r="B1988" s="310" t="s">
        <v>462</v>
      </c>
      <c r="C1988" s="310" t="str">
        <f t="shared" si="140"/>
        <v>Nawabganj Nachole</v>
      </c>
      <c r="D1988" s="627"/>
      <c r="E1988" s="629"/>
      <c r="F1988" s="629"/>
      <c r="G1988" s="629"/>
      <c r="H1988" s="629"/>
      <c r="I1988" s="627"/>
      <c r="J1988" s="629"/>
      <c r="K1988" s="629"/>
      <c r="L1988" s="629"/>
      <c r="M1988" s="629"/>
      <c r="N1988" s="316"/>
      <c r="O1988" s="316"/>
      <c r="P1988" s="310" t="s">
        <v>228</v>
      </c>
      <c r="Q1988" s="310" t="s">
        <v>462</v>
      </c>
      <c r="R1988" s="310" t="str">
        <f t="shared" si="141"/>
        <v>Nawabganj Nachole</v>
      </c>
      <c r="S1988" s="627"/>
      <c r="T1988" s="629"/>
      <c r="U1988" s="629"/>
      <c r="V1988" s="629"/>
      <c r="W1988" s="629"/>
      <c r="X1988" s="627"/>
      <c r="Y1988" s="629"/>
      <c r="Z1988" s="629"/>
      <c r="AA1988" s="629"/>
      <c r="AB1988" s="629"/>
    </row>
    <row r="1989" spans="1:28" ht="15" hidden="1" x14ac:dyDescent="0.25">
      <c r="A1989" s="310" t="s">
        <v>228</v>
      </c>
      <c r="B1989" t="s">
        <v>631</v>
      </c>
      <c r="C1989" s="310" t="str">
        <f t="shared" si="140"/>
        <v>Nawabganj Nawabganj Sadar</v>
      </c>
      <c r="D1989" s="627"/>
      <c r="E1989" s="629"/>
      <c r="F1989" s="629"/>
      <c r="G1989" s="629"/>
      <c r="H1989" s="629"/>
      <c r="I1989" s="627"/>
      <c r="J1989" s="629"/>
      <c r="K1989" s="629"/>
      <c r="L1989" s="629"/>
      <c r="M1989" s="629"/>
      <c r="N1989" s="316"/>
      <c r="O1989" s="316"/>
      <c r="P1989" s="310" t="s">
        <v>228</v>
      </c>
      <c r="Q1989" t="s">
        <v>631</v>
      </c>
      <c r="R1989" s="310" t="str">
        <f t="shared" si="141"/>
        <v>Nawabganj Nawabganj Sadar</v>
      </c>
      <c r="S1989" s="627"/>
      <c r="T1989" s="629"/>
      <c r="U1989" s="629"/>
      <c r="V1989" s="629"/>
      <c r="W1989" s="629"/>
      <c r="X1989" s="627"/>
      <c r="Y1989" s="629"/>
      <c r="Z1989" s="629"/>
      <c r="AA1989" s="629"/>
      <c r="AB1989" s="629"/>
    </row>
    <row r="1990" spans="1:28" ht="15" hidden="1" x14ac:dyDescent="0.25">
      <c r="A1990" s="310" t="s">
        <v>228</v>
      </c>
      <c r="B1990" t="s">
        <v>632</v>
      </c>
      <c r="C1990" s="310" t="str">
        <f t="shared" si="140"/>
        <v>Nawabganj Nawabganj Sadar 2nd Lab</v>
      </c>
      <c r="D1990" s="627"/>
      <c r="E1990" s="629"/>
      <c r="F1990" s="629"/>
      <c r="G1990" s="629"/>
      <c r="H1990" s="629"/>
      <c r="I1990" s="627"/>
      <c r="J1990" s="629"/>
      <c r="K1990" s="629"/>
      <c r="L1990" s="629"/>
      <c r="M1990" s="629"/>
      <c r="N1990" s="316"/>
      <c r="O1990" s="316"/>
      <c r="P1990" s="310" t="s">
        <v>228</v>
      </c>
      <c r="Q1990" t="s">
        <v>632</v>
      </c>
      <c r="R1990" s="310" t="str">
        <f t="shared" si="141"/>
        <v>Nawabganj Nawabganj Sadar 2nd Lab</v>
      </c>
      <c r="S1990" s="627"/>
      <c r="T1990" s="629"/>
      <c r="U1990" s="629"/>
      <c r="V1990" s="629"/>
      <c r="W1990" s="629"/>
      <c r="X1990" s="627"/>
      <c r="Y1990" s="629"/>
      <c r="Z1990" s="629"/>
      <c r="AA1990" s="629"/>
      <c r="AB1990" s="629"/>
    </row>
    <row r="1991" spans="1:28" ht="15" hidden="1" x14ac:dyDescent="0.25">
      <c r="A1991" s="310" t="s">
        <v>228</v>
      </c>
      <c r="B1991" s="310" t="s">
        <v>463</v>
      </c>
      <c r="C1991" s="310" t="str">
        <f t="shared" si="140"/>
        <v>Nawabganj Shibganj</v>
      </c>
      <c r="D1991" s="627"/>
      <c r="E1991" s="629"/>
      <c r="F1991" s="629"/>
      <c r="G1991" s="629"/>
      <c r="H1991" s="629"/>
      <c r="I1991" s="627"/>
      <c r="J1991" s="629"/>
      <c r="K1991" s="629"/>
      <c r="L1991" s="629"/>
      <c r="M1991" s="629"/>
      <c r="N1991" s="316"/>
      <c r="O1991" s="316"/>
      <c r="P1991" s="310" t="s">
        <v>228</v>
      </c>
      <c r="Q1991" s="310" t="s">
        <v>463</v>
      </c>
      <c r="R1991" s="310" t="str">
        <f t="shared" si="141"/>
        <v>Nawabganj Shibganj</v>
      </c>
      <c r="S1991" s="627"/>
      <c r="T1991" s="629"/>
      <c r="U1991" s="629"/>
      <c r="V1991" s="629"/>
      <c r="W1991" s="629"/>
      <c r="X1991" s="627"/>
      <c r="Y1991" s="629"/>
      <c r="Z1991" s="629"/>
      <c r="AA1991" s="629"/>
      <c r="AB1991" s="629"/>
    </row>
    <row r="1992" spans="1:28" ht="15" hidden="1" x14ac:dyDescent="0.25">
      <c r="A1992" s="310" t="s">
        <v>228</v>
      </c>
      <c r="B1992" s="310" t="s">
        <v>464</v>
      </c>
      <c r="C1992" s="310" t="str">
        <f t="shared" si="140"/>
        <v>Nawabganj Shibganj 2nd Lab</v>
      </c>
      <c r="D1992" s="627"/>
      <c r="E1992" s="629"/>
      <c r="F1992" s="629"/>
      <c r="G1992" s="629"/>
      <c r="H1992" s="629"/>
      <c r="I1992" s="627"/>
      <c r="J1992" s="629"/>
      <c r="K1992" s="629"/>
      <c r="L1992" s="629"/>
      <c r="M1992" s="629"/>
      <c r="N1992" s="316"/>
      <c r="O1992" s="316"/>
      <c r="P1992" s="310" t="s">
        <v>228</v>
      </c>
      <c r="Q1992" s="310" t="s">
        <v>464</v>
      </c>
      <c r="R1992" s="310" t="str">
        <f t="shared" si="141"/>
        <v>Nawabganj Shibganj 2nd Lab</v>
      </c>
      <c r="S1992" s="627"/>
      <c r="T1992" s="629"/>
      <c r="U1992" s="629"/>
      <c r="V1992" s="629"/>
      <c r="W1992" s="629"/>
      <c r="X1992" s="627"/>
      <c r="Y1992" s="629"/>
      <c r="Z1992" s="629"/>
      <c r="AA1992" s="629"/>
      <c r="AB1992" s="629"/>
    </row>
    <row r="1993" spans="1:28" ht="15" hidden="1" x14ac:dyDescent="0.25">
      <c r="A1993" s="310" t="s">
        <v>68</v>
      </c>
      <c r="B1993" s="310" t="s">
        <v>469</v>
      </c>
      <c r="C1993" s="310" t="str">
        <f t="shared" si="140"/>
        <v>Pabna Atgharia</v>
      </c>
      <c r="D1993" s="627"/>
      <c r="E1993" s="637"/>
      <c r="F1993" s="637"/>
      <c r="G1993" s="637"/>
      <c r="H1993" s="637"/>
      <c r="I1993" s="627"/>
      <c r="J1993" s="637"/>
      <c r="K1993" s="637"/>
      <c r="L1993" s="637"/>
      <c r="M1993" s="637"/>
      <c r="N1993" s="326"/>
      <c r="O1993" s="326"/>
      <c r="P1993" s="310" t="s">
        <v>68</v>
      </c>
      <c r="Q1993" s="310" t="s">
        <v>469</v>
      </c>
      <c r="R1993" s="310" t="str">
        <f t="shared" si="141"/>
        <v>Pabna Atgharia</v>
      </c>
      <c r="S1993" s="627"/>
      <c r="T1993" s="637"/>
      <c r="U1993" s="637"/>
      <c r="V1993" s="637"/>
      <c r="W1993" s="637"/>
      <c r="X1993" s="627"/>
      <c r="Y1993" s="637"/>
      <c r="Z1993" s="637"/>
      <c r="AA1993" s="637"/>
      <c r="AB1993" s="637"/>
    </row>
    <row r="1994" spans="1:28" ht="15" hidden="1" x14ac:dyDescent="0.25">
      <c r="A1994" s="310" t="s">
        <v>68</v>
      </c>
      <c r="B1994" s="310" t="s">
        <v>470</v>
      </c>
      <c r="C1994" s="310" t="str">
        <f t="shared" si="140"/>
        <v>Pabna Bera</v>
      </c>
      <c r="D1994" s="627"/>
      <c r="E1994" s="637"/>
      <c r="F1994" s="637"/>
      <c r="G1994" s="637"/>
      <c r="H1994" s="637"/>
      <c r="I1994" s="627"/>
      <c r="J1994" s="637"/>
      <c r="K1994" s="637"/>
      <c r="L1994" s="637"/>
      <c r="M1994" s="637"/>
      <c r="N1994" s="326"/>
      <c r="O1994" s="326"/>
      <c r="P1994" s="310" t="s">
        <v>68</v>
      </c>
      <c r="Q1994" s="310" t="s">
        <v>470</v>
      </c>
      <c r="R1994" s="310" t="str">
        <f t="shared" si="141"/>
        <v>Pabna Bera</v>
      </c>
      <c r="S1994" s="627"/>
      <c r="T1994" s="637"/>
      <c r="U1994" s="637"/>
      <c r="V1994" s="637"/>
      <c r="W1994" s="637"/>
      <c r="X1994" s="627"/>
      <c r="Y1994" s="637"/>
      <c r="Z1994" s="637"/>
      <c r="AA1994" s="637"/>
      <c r="AB1994" s="637"/>
    </row>
    <row r="1995" spans="1:28" ht="15" hidden="1" x14ac:dyDescent="0.25">
      <c r="A1995" s="310" t="s">
        <v>68</v>
      </c>
      <c r="B1995" s="310" t="s">
        <v>471</v>
      </c>
      <c r="C1995" s="310" t="str">
        <f t="shared" si="140"/>
        <v>Pabna Bhangura</v>
      </c>
      <c r="D1995" s="627"/>
      <c r="E1995" s="637"/>
      <c r="F1995" s="637"/>
      <c r="G1995" s="637"/>
      <c r="H1995" s="637"/>
      <c r="I1995" s="627"/>
      <c r="J1995" s="637"/>
      <c r="K1995" s="637"/>
      <c r="L1995" s="637"/>
      <c r="M1995" s="637"/>
      <c r="N1995" s="326"/>
      <c r="O1995" s="326"/>
      <c r="P1995" s="310" t="s">
        <v>68</v>
      </c>
      <c r="Q1995" s="310" t="s">
        <v>471</v>
      </c>
      <c r="R1995" s="310" t="str">
        <f t="shared" si="141"/>
        <v>Pabna Bhangura</v>
      </c>
      <c r="S1995" s="627"/>
      <c r="T1995" s="637"/>
      <c r="U1995" s="637"/>
      <c r="V1995" s="637"/>
      <c r="W1995" s="637"/>
      <c r="X1995" s="627"/>
      <c r="Y1995" s="637"/>
      <c r="Z1995" s="637"/>
      <c r="AA1995" s="637"/>
      <c r="AB1995" s="637"/>
    </row>
    <row r="1996" spans="1:28" ht="15" hidden="1" x14ac:dyDescent="0.25">
      <c r="A1996" s="310" t="s">
        <v>68</v>
      </c>
      <c r="B1996" s="310" t="s">
        <v>472</v>
      </c>
      <c r="C1996" s="310" t="str">
        <f t="shared" si="140"/>
        <v>Pabna Chatmohar</v>
      </c>
      <c r="D1996" s="627"/>
      <c r="E1996" s="637"/>
      <c r="F1996" s="637"/>
      <c r="G1996" s="637"/>
      <c r="H1996" s="637"/>
      <c r="I1996" s="627"/>
      <c r="J1996" s="637"/>
      <c r="K1996" s="637"/>
      <c r="L1996" s="637"/>
      <c r="M1996" s="637"/>
      <c r="N1996" s="326"/>
      <c r="O1996" s="326"/>
      <c r="P1996" s="310" t="s">
        <v>68</v>
      </c>
      <c r="Q1996" s="310" t="s">
        <v>472</v>
      </c>
      <c r="R1996" s="310" t="str">
        <f t="shared" si="141"/>
        <v>Pabna Chatmohar</v>
      </c>
      <c r="S1996" s="627"/>
      <c r="T1996" s="637"/>
      <c r="U1996" s="637"/>
      <c r="V1996" s="637"/>
      <c r="W1996" s="637"/>
      <c r="X1996" s="627"/>
      <c r="Y1996" s="637"/>
      <c r="Z1996" s="637"/>
      <c r="AA1996" s="637"/>
      <c r="AB1996" s="637"/>
    </row>
    <row r="1997" spans="1:28" ht="15" hidden="1" x14ac:dyDescent="0.25">
      <c r="A1997" s="310" t="s">
        <v>68</v>
      </c>
      <c r="B1997" s="310" t="s">
        <v>40</v>
      </c>
      <c r="C1997" s="310" t="str">
        <f t="shared" si="140"/>
        <v>Pabna Faridpur</v>
      </c>
      <c r="D1997" s="627"/>
      <c r="E1997" s="637"/>
      <c r="F1997" s="637"/>
      <c r="G1997" s="637"/>
      <c r="H1997" s="637"/>
      <c r="I1997" s="627"/>
      <c r="J1997" s="637"/>
      <c r="K1997" s="637"/>
      <c r="L1997" s="637"/>
      <c r="M1997" s="637"/>
      <c r="N1997" s="326"/>
      <c r="O1997" s="326"/>
      <c r="P1997" s="310" t="s">
        <v>68</v>
      </c>
      <c r="Q1997" s="310" t="s">
        <v>40</v>
      </c>
      <c r="R1997" s="310" t="str">
        <f t="shared" si="141"/>
        <v>Pabna Faridpur</v>
      </c>
      <c r="S1997" s="627"/>
      <c r="T1997" s="637"/>
      <c r="U1997" s="637"/>
      <c r="V1997" s="637"/>
      <c r="W1997" s="637"/>
      <c r="X1997" s="627"/>
      <c r="Y1997" s="637"/>
      <c r="Z1997" s="637"/>
      <c r="AA1997" s="637"/>
      <c r="AB1997" s="637"/>
    </row>
    <row r="1998" spans="1:28" ht="15" hidden="1" x14ac:dyDescent="0.25">
      <c r="A1998" s="310" t="s">
        <v>68</v>
      </c>
      <c r="B1998" s="310" t="s">
        <v>473</v>
      </c>
      <c r="C1998" s="310" t="str">
        <f t="shared" si="140"/>
        <v>Pabna Iswardi</v>
      </c>
      <c r="D1998" s="627"/>
      <c r="E1998" s="637"/>
      <c r="F1998" s="637"/>
      <c r="G1998" s="637"/>
      <c r="H1998" s="637"/>
      <c r="I1998" s="627"/>
      <c r="J1998" s="637"/>
      <c r="K1998" s="637"/>
      <c r="L1998" s="637"/>
      <c r="M1998" s="637"/>
      <c r="N1998" s="326"/>
      <c r="O1998" s="326"/>
      <c r="P1998" s="310" t="s">
        <v>68</v>
      </c>
      <c r="Q1998" s="310" t="s">
        <v>473</v>
      </c>
      <c r="R1998" s="310" t="str">
        <f t="shared" si="141"/>
        <v>Pabna Iswardi</v>
      </c>
      <c r="S1998" s="627"/>
      <c r="T1998" s="637"/>
      <c r="U1998" s="637"/>
      <c r="V1998" s="637"/>
      <c r="W1998" s="637"/>
      <c r="X1998" s="627"/>
      <c r="Y1998" s="637"/>
      <c r="Z1998" s="637"/>
      <c r="AA1998" s="637"/>
      <c r="AB1998" s="637"/>
    </row>
    <row r="1999" spans="1:28" ht="15" hidden="1" x14ac:dyDescent="0.25">
      <c r="A1999" s="310" t="s">
        <v>68</v>
      </c>
      <c r="B1999" t="s">
        <v>636</v>
      </c>
      <c r="C1999" s="310" t="str">
        <f t="shared" si="140"/>
        <v>Pabna Pabna Sadar</v>
      </c>
      <c r="D1999" s="627"/>
      <c r="E1999" s="637"/>
      <c r="F1999" s="637"/>
      <c r="G1999" s="637"/>
      <c r="H1999" s="637"/>
      <c r="I1999" s="627"/>
      <c r="J1999" s="637"/>
      <c r="K1999" s="637"/>
      <c r="L1999" s="637"/>
      <c r="M1999" s="637"/>
      <c r="N1999" s="326"/>
      <c r="O1999" s="326"/>
      <c r="P1999" s="310" t="s">
        <v>68</v>
      </c>
      <c r="Q1999" t="s">
        <v>636</v>
      </c>
      <c r="R1999" s="310" t="str">
        <f t="shared" si="141"/>
        <v>Pabna Pabna Sadar</v>
      </c>
      <c r="S1999" s="627"/>
      <c r="T1999" s="637"/>
      <c r="U1999" s="637"/>
      <c r="V1999" s="637"/>
      <c r="W1999" s="637"/>
      <c r="X1999" s="627"/>
      <c r="Y1999" s="637"/>
      <c r="Z1999" s="637"/>
      <c r="AA1999" s="637"/>
      <c r="AB1999" s="637"/>
    </row>
    <row r="2000" spans="1:28" ht="15" hidden="1" x14ac:dyDescent="0.25">
      <c r="A2000" s="310" t="s">
        <v>68</v>
      </c>
      <c r="B2000" s="310" t="s">
        <v>474</v>
      </c>
      <c r="C2000" s="310" t="str">
        <f t="shared" si="140"/>
        <v>Pabna Santhia</v>
      </c>
      <c r="D2000" s="627"/>
      <c r="E2000" s="637"/>
      <c r="F2000" s="637"/>
      <c r="G2000" s="637"/>
      <c r="H2000" s="637"/>
      <c r="I2000" s="627"/>
      <c r="J2000" s="637"/>
      <c r="K2000" s="637"/>
      <c r="L2000" s="637"/>
      <c r="M2000" s="637"/>
      <c r="N2000" s="326"/>
      <c r="O2000" s="326"/>
      <c r="P2000" s="310" t="s">
        <v>68</v>
      </c>
      <c r="Q2000" s="310" t="s">
        <v>474</v>
      </c>
      <c r="R2000" s="310" t="str">
        <f t="shared" si="141"/>
        <v>Pabna Santhia</v>
      </c>
      <c r="S2000" s="627"/>
      <c r="T2000" s="637"/>
      <c r="U2000" s="637"/>
      <c r="V2000" s="637"/>
      <c r="W2000" s="637"/>
      <c r="X2000" s="627"/>
      <c r="Y2000" s="637"/>
      <c r="Z2000" s="637"/>
      <c r="AA2000" s="637"/>
      <c r="AB2000" s="637"/>
    </row>
    <row r="2001" spans="1:28" ht="15" hidden="1" x14ac:dyDescent="0.25">
      <c r="A2001" s="310" t="s">
        <v>68</v>
      </c>
      <c r="B2001" s="310" t="s">
        <v>475</v>
      </c>
      <c r="C2001" s="310" t="str">
        <f t="shared" si="140"/>
        <v>Pabna Sujanagar</v>
      </c>
      <c r="D2001" s="627"/>
      <c r="E2001" s="637"/>
      <c r="F2001" s="637"/>
      <c r="G2001" s="637"/>
      <c r="H2001" s="637"/>
      <c r="I2001" s="627"/>
      <c r="J2001" s="637"/>
      <c r="K2001" s="637"/>
      <c r="L2001" s="637"/>
      <c r="M2001" s="637"/>
      <c r="N2001" s="326"/>
      <c r="O2001" s="326"/>
      <c r="P2001" s="310" t="s">
        <v>68</v>
      </c>
      <c r="Q2001" s="310" t="s">
        <v>475</v>
      </c>
      <c r="R2001" s="310" t="str">
        <f t="shared" si="141"/>
        <v>Pabna Sujanagar</v>
      </c>
      <c r="S2001" s="627"/>
      <c r="T2001" s="637"/>
      <c r="U2001" s="637"/>
      <c r="V2001" s="637"/>
      <c r="W2001" s="637"/>
      <c r="X2001" s="627"/>
      <c r="Y2001" s="637"/>
      <c r="Z2001" s="637"/>
      <c r="AA2001" s="637"/>
      <c r="AB2001" s="637"/>
    </row>
    <row r="2002" spans="1:28" ht="15" hidden="1" x14ac:dyDescent="0.25">
      <c r="A2002" s="310" t="s">
        <v>69</v>
      </c>
      <c r="B2002" s="310" t="s">
        <v>480</v>
      </c>
      <c r="C2002" s="310" t="str">
        <f t="shared" si="140"/>
        <v>Rajshahi Bagha</v>
      </c>
      <c r="D2002" s="627"/>
      <c r="E2002" s="629"/>
      <c r="F2002" s="629"/>
      <c r="G2002" s="629"/>
      <c r="H2002" s="629"/>
      <c r="I2002" s="627"/>
      <c r="J2002" s="629"/>
      <c r="K2002" s="629"/>
      <c r="L2002" s="629"/>
      <c r="M2002" s="629"/>
      <c r="N2002" s="316"/>
      <c r="O2002" s="316"/>
      <c r="P2002" s="310" t="s">
        <v>69</v>
      </c>
      <c r="Q2002" s="310" t="s">
        <v>480</v>
      </c>
      <c r="R2002" s="310" t="str">
        <f t="shared" si="141"/>
        <v>Rajshahi Bagha</v>
      </c>
      <c r="S2002" s="627"/>
      <c r="T2002" s="629"/>
      <c r="U2002" s="629"/>
      <c r="V2002" s="629"/>
      <c r="W2002" s="629"/>
      <c r="X2002" s="627"/>
      <c r="Y2002" s="629"/>
      <c r="Z2002" s="629"/>
      <c r="AA2002" s="629"/>
      <c r="AB2002" s="629"/>
    </row>
    <row r="2003" spans="1:28" ht="15" hidden="1" x14ac:dyDescent="0.25">
      <c r="A2003" s="310" t="s">
        <v>69</v>
      </c>
      <c r="B2003" s="310" t="s">
        <v>481</v>
      </c>
      <c r="C2003" s="310" t="str">
        <f t="shared" si="140"/>
        <v>Rajshahi Bagmara</v>
      </c>
      <c r="D2003" s="627"/>
      <c r="E2003" s="629"/>
      <c r="F2003" s="629"/>
      <c r="G2003" s="629"/>
      <c r="H2003" s="629"/>
      <c r="I2003" s="627"/>
      <c r="J2003" s="629"/>
      <c r="K2003" s="629"/>
      <c r="L2003" s="629"/>
      <c r="M2003" s="629"/>
      <c r="N2003" s="316"/>
      <c r="O2003" s="316"/>
      <c r="P2003" s="310" t="s">
        <v>69</v>
      </c>
      <c r="Q2003" s="310" t="s">
        <v>481</v>
      </c>
      <c r="R2003" s="310" t="str">
        <f t="shared" si="141"/>
        <v>Rajshahi Bagmara</v>
      </c>
      <c r="S2003" s="627"/>
      <c r="T2003" s="629"/>
      <c r="U2003" s="629"/>
      <c r="V2003" s="629"/>
      <c r="W2003" s="629"/>
      <c r="X2003" s="627"/>
      <c r="Y2003" s="629"/>
      <c r="Z2003" s="629"/>
      <c r="AA2003" s="629"/>
      <c r="AB2003" s="629"/>
    </row>
    <row r="2004" spans="1:28" ht="15" hidden="1" x14ac:dyDescent="0.25">
      <c r="A2004" s="310" t="s">
        <v>69</v>
      </c>
      <c r="B2004" s="311" t="s">
        <v>482</v>
      </c>
      <c r="C2004" s="310" t="str">
        <f t="shared" si="140"/>
        <v>Rajshahi Bagmara 2nd Lab</v>
      </c>
      <c r="D2004" s="627"/>
      <c r="E2004" s="629"/>
      <c r="F2004" s="629"/>
      <c r="G2004" s="629"/>
      <c r="H2004" s="629"/>
      <c r="I2004" s="627"/>
      <c r="J2004" s="629"/>
      <c r="K2004" s="629"/>
      <c r="L2004" s="629"/>
      <c r="M2004" s="629"/>
      <c r="N2004" s="316"/>
      <c r="O2004" s="316"/>
      <c r="P2004" s="310" t="s">
        <v>69</v>
      </c>
      <c r="Q2004" s="311" t="s">
        <v>482</v>
      </c>
      <c r="R2004" s="310" t="str">
        <f t="shared" si="141"/>
        <v>Rajshahi Bagmara 2nd Lab</v>
      </c>
      <c r="S2004" s="627"/>
      <c r="T2004" s="629"/>
      <c r="U2004" s="629"/>
      <c r="V2004" s="629"/>
      <c r="W2004" s="629"/>
      <c r="X2004" s="627"/>
      <c r="Y2004" s="629"/>
      <c r="Z2004" s="629"/>
      <c r="AA2004" s="629"/>
      <c r="AB2004" s="629"/>
    </row>
    <row r="2005" spans="1:28" ht="15" hidden="1" x14ac:dyDescent="0.25">
      <c r="A2005" s="310" t="s">
        <v>69</v>
      </c>
      <c r="B2005" s="310" t="s">
        <v>483</v>
      </c>
      <c r="C2005" s="310" t="str">
        <f t="shared" si="140"/>
        <v>Rajshahi Charghat</v>
      </c>
      <c r="D2005" s="627"/>
      <c r="E2005" s="629"/>
      <c r="F2005" s="629"/>
      <c r="G2005" s="629"/>
      <c r="H2005" s="629"/>
      <c r="I2005" s="627"/>
      <c r="J2005" s="629"/>
      <c r="K2005" s="629"/>
      <c r="L2005" s="629"/>
      <c r="M2005" s="629"/>
      <c r="N2005" s="316"/>
      <c r="O2005" s="316"/>
      <c r="P2005" s="310" t="s">
        <v>69</v>
      </c>
      <c r="Q2005" s="310" t="s">
        <v>483</v>
      </c>
      <c r="R2005" s="310" t="str">
        <f t="shared" si="141"/>
        <v>Rajshahi Charghat</v>
      </c>
      <c r="S2005" s="627"/>
      <c r="T2005" s="629"/>
      <c r="U2005" s="629"/>
      <c r="V2005" s="629"/>
      <c r="W2005" s="629"/>
      <c r="X2005" s="627"/>
      <c r="Y2005" s="629"/>
      <c r="Z2005" s="629"/>
      <c r="AA2005" s="629"/>
      <c r="AB2005" s="629"/>
    </row>
    <row r="2006" spans="1:28" ht="15" hidden="1" x14ac:dyDescent="0.25">
      <c r="A2006" s="310" t="s">
        <v>69</v>
      </c>
      <c r="B2006" s="310" t="s">
        <v>317</v>
      </c>
      <c r="C2006" s="310" t="str">
        <f t="shared" si="140"/>
        <v>Rajshahi Durgapur</v>
      </c>
      <c r="D2006" s="627"/>
      <c r="E2006" s="629"/>
      <c r="F2006" s="629"/>
      <c r="G2006" s="629"/>
      <c r="H2006" s="629"/>
      <c r="I2006" s="627"/>
      <c r="J2006" s="629"/>
      <c r="K2006" s="629"/>
      <c r="L2006" s="629"/>
      <c r="M2006" s="629"/>
      <c r="N2006" s="316"/>
      <c r="O2006" s="316"/>
      <c r="P2006" s="310" t="s">
        <v>69</v>
      </c>
      <c r="Q2006" s="310" t="s">
        <v>317</v>
      </c>
      <c r="R2006" s="310" t="str">
        <f t="shared" si="141"/>
        <v>Rajshahi Durgapur</v>
      </c>
      <c r="S2006" s="627"/>
      <c r="T2006" s="629"/>
      <c r="U2006" s="629"/>
      <c r="V2006" s="629"/>
      <c r="W2006" s="629"/>
      <c r="X2006" s="627"/>
      <c r="Y2006" s="629"/>
      <c r="Z2006" s="629"/>
      <c r="AA2006" s="629"/>
      <c r="AB2006" s="629"/>
    </row>
    <row r="2007" spans="1:28" ht="15" hidden="1" x14ac:dyDescent="0.25">
      <c r="A2007" s="310" t="s">
        <v>69</v>
      </c>
      <c r="B2007" s="310" t="s">
        <v>484</v>
      </c>
      <c r="C2007" s="310" t="str">
        <f t="shared" si="140"/>
        <v>Rajshahi Godagari</v>
      </c>
      <c r="D2007" s="627"/>
      <c r="E2007" s="629"/>
      <c r="F2007" s="629"/>
      <c r="G2007" s="629"/>
      <c r="H2007" s="629"/>
      <c r="I2007" s="627"/>
      <c r="J2007" s="629"/>
      <c r="K2007" s="629"/>
      <c r="L2007" s="629"/>
      <c r="M2007" s="629"/>
      <c r="N2007" s="316"/>
      <c r="O2007" s="316"/>
      <c r="P2007" s="310" t="s">
        <v>69</v>
      </c>
      <c r="Q2007" s="310" t="s">
        <v>484</v>
      </c>
      <c r="R2007" s="310" t="str">
        <f t="shared" si="141"/>
        <v>Rajshahi Godagari</v>
      </c>
      <c r="S2007" s="627"/>
      <c r="T2007" s="629"/>
      <c r="U2007" s="629"/>
      <c r="V2007" s="629"/>
      <c r="W2007" s="629"/>
      <c r="X2007" s="627"/>
      <c r="Y2007" s="629"/>
      <c r="Z2007" s="629"/>
      <c r="AA2007" s="629"/>
      <c r="AB2007" s="629"/>
    </row>
    <row r="2008" spans="1:28" ht="15" hidden="1" x14ac:dyDescent="0.25">
      <c r="A2008" s="310" t="s">
        <v>69</v>
      </c>
      <c r="B2008" s="310" t="s">
        <v>485</v>
      </c>
      <c r="C2008" s="310" t="str">
        <f t="shared" si="140"/>
        <v>Rajshahi Godagari 2nd Lab</v>
      </c>
      <c r="D2008" s="627"/>
      <c r="E2008" s="629"/>
      <c r="F2008" s="629"/>
      <c r="G2008" s="629"/>
      <c r="H2008" s="629"/>
      <c r="I2008" s="627"/>
      <c r="J2008" s="629"/>
      <c r="K2008" s="629"/>
      <c r="L2008" s="629"/>
      <c r="M2008" s="629"/>
      <c r="N2008" s="316"/>
      <c r="O2008" s="316"/>
      <c r="P2008" s="310" t="s">
        <v>69</v>
      </c>
      <c r="Q2008" s="310" t="s">
        <v>485</v>
      </c>
      <c r="R2008" s="310" t="str">
        <f t="shared" si="141"/>
        <v>Rajshahi Godagari 2nd Lab</v>
      </c>
      <c r="S2008" s="627"/>
      <c r="T2008" s="629"/>
      <c r="U2008" s="629"/>
      <c r="V2008" s="629"/>
      <c r="W2008" s="629"/>
      <c r="X2008" s="627"/>
      <c r="Y2008" s="629"/>
      <c r="Z2008" s="629"/>
      <c r="AA2008" s="629"/>
      <c r="AB2008" s="629"/>
    </row>
    <row r="2009" spans="1:28" ht="15" hidden="1" x14ac:dyDescent="0.25">
      <c r="A2009" s="310" t="s">
        <v>69</v>
      </c>
      <c r="B2009" s="310" t="s">
        <v>486</v>
      </c>
      <c r="C2009" s="310" t="str">
        <f t="shared" si="140"/>
        <v>Rajshahi Mohanpur</v>
      </c>
      <c r="D2009" s="627"/>
      <c r="E2009" s="629"/>
      <c r="F2009" s="629"/>
      <c r="G2009" s="629"/>
      <c r="H2009" s="629"/>
      <c r="I2009" s="627"/>
      <c r="J2009" s="629"/>
      <c r="K2009" s="629"/>
      <c r="L2009" s="629"/>
      <c r="M2009" s="629"/>
      <c r="N2009" s="316"/>
      <c r="O2009" s="316"/>
      <c r="P2009" s="310" t="s">
        <v>69</v>
      </c>
      <c r="Q2009" s="310" t="s">
        <v>486</v>
      </c>
      <c r="R2009" s="310" t="str">
        <f t="shared" si="141"/>
        <v>Rajshahi Mohanpur</v>
      </c>
      <c r="S2009" s="627"/>
      <c r="T2009" s="629"/>
      <c r="U2009" s="629"/>
      <c r="V2009" s="629"/>
      <c r="W2009" s="629"/>
      <c r="X2009" s="627"/>
      <c r="Y2009" s="629"/>
      <c r="Z2009" s="629"/>
      <c r="AA2009" s="629"/>
      <c r="AB2009" s="629"/>
    </row>
    <row r="2010" spans="1:28" ht="15" hidden="1" x14ac:dyDescent="0.25">
      <c r="A2010" s="310" t="s">
        <v>69</v>
      </c>
      <c r="B2010" s="310" t="s">
        <v>487</v>
      </c>
      <c r="C2010" s="310" t="str">
        <f t="shared" si="140"/>
        <v>Rajshahi Paba</v>
      </c>
      <c r="D2010" s="627"/>
      <c r="E2010" s="629"/>
      <c r="F2010" s="629"/>
      <c r="G2010" s="629"/>
      <c r="H2010" s="629"/>
      <c r="I2010" s="627"/>
      <c r="J2010" s="629"/>
      <c r="K2010" s="629"/>
      <c r="L2010" s="629"/>
      <c r="M2010" s="629"/>
      <c r="N2010" s="316"/>
      <c r="O2010" s="316"/>
      <c r="P2010" s="310" t="s">
        <v>69</v>
      </c>
      <c r="Q2010" s="310" t="s">
        <v>487</v>
      </c>
      <c r="R2010" s="310" t="str">
        <f t="shared" si="141"/>
        <v>Rajshahi Paba</v>
      </c>
      <c r="S2010" s="627"/>
      <c r="T2010" s="629"/>
      <c r="U2010" s="629"/>
      <c r="V2010" s="629"/>
      <c r="W2010" s="629"/>
      <c r="X2010" s="627"/>
      <c r="Y2010" s="629"/>
      <c r="Z2010" s="629"/>
      <c r="AA2010" s="629"/>
      <c r="AB2010" s="629"/>
    </row>
    <row r="2011" spans="1:28" ht="15" hidden="1" x14ac:dyDescent="0.25">
      <c r="A2011" s="310" t="s">
        <v>69</v>
      </c>
      <c r="B2011" s="310" t="s">
        <v>488</v>
      </c>
      <c r="C2011" s="310" t="str">
        <f t="shared" si="140"/>
        <v>Rajshahi Paba 2nd Lab</v>
      </c>
      <c r="D2011" s="627"/>
      <c r="E2011" s="629"/>
      <c r="F2011" s="629"/>
      <c r="G2011" s="629"/>
      <c r="H2011" s="629"/>
      <c r="I2011" s="627"/>
      <c r="J2011" s="629"/>
      <c r="K2011" s="629"/>
      <c r="L2011" s="629"/>
      <c r="M2011" s="629"/>
      <c r="N2011" s="316"/>
      <c r="O2011" s="316"/>
      <c r="P2011" s="310" t="s">
        <v>69</v>
      </c>
      <c r="Q2011" s="310" t="s">
        <v>488</v>
      </c>
      <c r="R2011" s="310" t="str">
        <f t="shared" si="141"/>
        <v>Rajshahi Paba 2nd Lab</v>
      </c>
      <c r="S2011" s="627"/>
      <c r="T2011" s="629"/>
      <c r="U2011" s="629"/>
      <c r="V2011" s="629"/>
      <c r="W2011" s="629"/>
      <c r="X2011" s="627"/>
      <c r="Y2011" s="629"/>
      <c r="Z2011" s="629"/>
      <c r="AA2011" s="629"/>
      <c r="AB2011" s="629"/>
    </row>
    <row r="2012" spans="1:28" ht="15" hidden="1" x14ac:dyDescent="0.25">
      <c r="A2012" s="310" t="s">
        <v>69</v>
      </c>
      <c r="B2012" s="310" t="s">
        <v>489</v>
      </c>
      <c r="C2012" s="310" t="str">
        <f t="shared" si="140"/>
        <v>Rajshahi Puthia</v>
      </c>
      <c r="D2012" s="627"/>
      <c r="E2012" s="629"/>
      <c r="F2012" s="629"/>
      <c r="G2012" s="629"/>
      <c r="H2012" s="629"/>
      <c r="I2012" s="627"/>
      <c r="J2012" s="629"/>
      <c r="K2012" s="629"/>
      <c r="L2012" s="629"/>
      <c r="M2012" s="629"/>
      <c r="N2012" s="316"/>
      <c r="O2012" s="316"/>
      <c r="P2012" s="310" t="s">
        <v>69</v>
      </c>
      <c r="Q2012" s="310" t="s">
        <v>489</v>
      </c>
      <c r="R2012" s="310" t="str">
        <f t="shared" si="141"/>
        <v>Rajshahi Puthia</v>
      </c>
      <c r="S2012" s="627"/>
      <c r="T2012" s="629"/>
      <c r="U2012" s="629"/>
      <c r="V2012" s="629"/>
      <c r="W2012" s="629"/>
      <c r="X2012" s="627"/>
      <c r="Y2012" s="629"/>
      <c r="Z2012" s="629"/>
      <c r="AA2012" s="629"/>
      <c r="AB2012" s="629"/>
    </row>
    <row r="2013" spans="1:28" ht="15" hidden="1" x14ac:dyDescent="0.25">
      <c r="A2013" s="310" t="s">
        <v>69</v>
      </c>
      <c r="B2013" s="310" t="s">
        <v>490</v>
      </c>
      <c r="C2013" s="310" t="str">
        <f t="shared" si="140"/>
        <v>Rajshahi Tanore</v>
      </c>
      <c r="D2013" s="627"/>
      <c r="E2013" s="629"/>
      <c r="F2013" s="629"/>
      <c r="G2013" s="629"/>
      <c r="H2013" s="629"/>
      <c r="I2013" s="627"/>
      <c r="J2013" s="629"/>
      <c r="K2013" s="629"/>
      <c r="L2013" s="629"/>
      <c r="M2013" s="629"/>
      <c r="N2013" s="316"/>
      <c r="O2013" s="316"/>
      <c r="P2013" s="310" t="s">
        <v>69</v>
      </c>
      <c r="Q2013" s="310" t="s">
        <v>490</v>
      </c>
      <c r="R2013" s="310" t="str">
        <f t="shared" si="141"/>
        <v>Rajshahi Tanore</v>
      </c>
      <c r="S2013" s="627"/>
      <c r="T2013" s="629"/>
      <c r="U2013" s="629"/>
      <c r="V2013" s="629"/>
      <c r="W2013" s="629"/>
      <c r="X2013" s="627"/>
      <c r="Y2013" s="629"/>
      <c r="Z2013" s="629"/>
      <c r="AA2013" s="629"/>
      <c r="AB2013" s="629"/>
    </row>
    <row r="2014" spans="1:28" ht="15" hidden="1" x14ac:dyDescent="0.25">
      <c r="A2014" s="310" t="s">
        <v>70</v>
      </c>
      <c r="B2014" s="310" t="s">
        <v>499</v>
      </c>
      <c r="C2014" s="310" t="str">
        <f t="shared" si="140"/>
        <v>Sirajganj Belkuchi</v>
      </c>
      <c r="D2014" s="627"/>
      <c r="E2014" s="637"/>
      <c r="F2014" s="637"/>
      <c r="G2014" s="637"/>
      <c r="H2014" s="637"/>
      <c r="I2014" s="627"/>
      <c r="J2014" s="637"/>
      <c r="K2014" s="637"/>
      <c r="L2014" s="637"/>
      <c r="M2014" s="637"/>
      <c r="N2014" s="326"/>
      <c r="O2014" s="326"/>
      <c r="P2014" s="310" t="s">
        <v>70</v>
      </c>
      <c r="Q2014" s="310" t="s">
        <v>499</v>
      </c>
      <c r="R2014" s="310" t="str">
        <f t="shared" si="141"/>
        <v>Sirajganj Belkuchi</v>
      </c>
      <c r="S2014" s="627"/>
      <c r="T2014" s="637"/>
      <c r="U2014" s="637"/>
      <c r="V2014" s="637"/>
      <c r="W2014" s="637"/>
      <c r="X2014" s="627"/>
      <c r="Y2014" s="637"/>
      <c r="Z2014" s="637"/>
      <c r="AA2014" s="637"/>
      <c r="AB2014" s="637"/>
    </row>
    <row r="2015" spans="1:28" ht="15" hidden="1" x14ac:dyDescent="0.25">
      <c r="A2015" s="310" t="s">
        <v>70</v>
      </c>
      <c r="B2015" s="310" t="s">
        <v>500</v>
      </c>
      <c r="C2015" s="310" t="str">
        <f t="shared" si="140"/>
        <v>Sirajganj Chauhali</v>
      </c>
      <c r="D2015" s="627"/>
      <c r="E2015" s="637"/>
      <c r="F2015" s="637"/>
      <c r="G2015" s="637"/>
      <c r="H2015" s="637"/>
      <c r="I2015" s="627"/>
      <c r="J2015" s="637"/>
      <c r="K2015" s="637"/>
      <c r="L2015" s="637"/>
      <c r="M2015" s="637"/>
      <c r="N2015" s="326"/>
      <c r="O2015" s="326"/>
      <c r="P2015" s="310" t="s">
        <v>70</v>
      </c>
      <c r="Q2015" s="310" t="s">
        <v>500</v>
      </c>
      <c r="R2015" s="310" t="str">
        <f t="shared" si="141"/>
        <v>Sirajganj Chauhali</v>
      </c>
      <c r="S2015" s="627"/>
      <c r="T2015" s="637"/>
      <c r="U2015" s="637"/>
      <c r="V2015" s="637"/>
      <c r="W2015" s="637"/>
      <c r="X2015" s="627"/>
      <c r="Y2015" s="637"/>
      <c r="Z2015" s="637"/>
      <c r="AA2015" s="637"/>
      <c r="AB2015" s="637"/>
    </row>
    <row r="2016" spans="1:28" ht="15" hidden="1" x14ac:dyDescent="0.25">
      <c r="A2016" s="310" t="s">
        <v>70</v>
      </c>
      <c r="B2016" s="310" t="s">
        <v>501</v>
      </c>
      <c r="C2016" s="310" t="str">
        <f t="shared" si="140"/>
        <v>Sirajganj Kamarkhanda</v>
      </c>
      <c r="D2016" s="627"/>
      <c r="E2016" s="637"/>
      <c r="F2016" s="637"/>
      <c r="G2016" s="637"/>
      <c r="H2016" s="637"/>
      <c r="I2016" s="627"/>
      <c r="J2016" s="637"/>
      <c r="K2016" s="637"/>
      <c r="L2016" s="637"/>
      <c r="M2016" s="637"/>
      <c r="N2016" s="326"/>
      <c r="O2016" s="326"/>
      <c r="P2016" s="310" t="s">
        <v>70</v>
      </c>
      <c r="Q2016" s="310" t="s">
        <v>501</v>
      </c>
      <c r="R2016" s="310" t="str">
        <f t="shared" si="141"/>
        <v>Sirajganj Kamarkhanda</v>
      </c>
      <c r="S2016" s="627"/>
      <c r="T2016" s="637"/>
      <c r="U2016" s="637"/>
      <c r="V2016" s="637"/>
      <c r="W2016" s="637"/>
      <c r="X2016" s="627"/>
      <c r="Y2016" s="637"/>
      <c r="Z2016" s="637"/>
      <c r="AA2016" s="637"/>
      <c r="AB2016" s="637"/>
    </row>
    <row r="2017" spans="1:28" ht="15" hidden="1" x14ac:dyDescent="0.25">
      <c r="A2017" s="310" t="s">
        <v>70</v>
      </c>
      <c r="B2017" s="310" t="s">
        <v>502</v>
      </c>
      <c r="C2017" s="310" t="str">
        <f t="shared" si="140"/>
        <v>Sirajganj Kazipur</v>
      </c>
      <c r="D2017" s="627"/>
      <c r="E2017" s="637"/>
      <c r="F2017" s="637"/>
      <c r="G2017" s="637"/>
      <c r="H2017" s="637"/>
      <c r="I2017" s="627"/>
      <c r="J2017" s="637"/>
      <c r="K2017" s="637"/>
      <c r="L2017" s="637"/>
      <c r="M2017" s="637"/>
      <c r="N2017" s="326"/>
      <c r="O2017" s="326"/>
      <c r="P2017" s="310" t="s">
        <v>70</v>
      </c>
      <c r="Q2017" s="310" t="s">
        <v>502</v>
      </c>
      <c r="R2017" s="310" t="str">
        <f t="shared" si="141"/>
        <v>Sirajganj Kazipur</v>
      </c>
      <c r="S2017" s="627"/>
      <c r="T2017" s="637"/>
      <c r="U2017" s="637"/>
      <c r="V2017" s="637"/>
      <c r="W2017" s="637"/>
      <c r="X2017" s="627"/>
      <c r="Y2017" s="637"/>
      <c r="Z2017" s="637"/>
      <c r="AA2017" s="637"/>
      <c r="AB2017" s="637"/>
    </row>
    <row r="2018" spans="1:28" ht="15" hidden="1" x14ac:dyDescent="0.25">
      <c r="A2018" s="310" t="s">
        <v>70</v>
      </c>
      <c r="B2018" s="310" t="s">
        <v>503</v>
      </c>
      <c r="C2018" s="310" t="str">
        <f t="shared" si="140"/>
        <v>Sirajganj Rayganj</v>
      </c>
      <c r="D2018" s="627"/>
      <c r="E2018" s="637"/>
      <c r="F2018" s="637"/>
      <c r="G2018" s="637"/>
      <c r="H2018" s="637"/>
      <c r="I2018" s="627"/>
      <c r="J2018" s="637"/>
      <c r="K2018" s="637"/>
      <c r="L2018" s="637"/>
      <c r="M2018" s="637"/>
      <c r="N2018" s="326"/>
      <c r="O2018" s="326"/>
      <c r="P2018" s="310" t="s">
        <v>70</v>
      </c>
      <c r="Q2018" s="310" t="s">
        <v>503</v>
      </c>
      <c r="R2018" s="310" t="str">
        <f t="shared" si="141"/>
        <v>Sirajganj Rayganj</v>
      </c>
      <c r="S2018" s="627"/>
      <c r="T2018" s="637"/>
      <c r="U2018" s="637"/>
      <c r="V2018" s="637"/>
      <c r="W2018" s="637"/>
      <c r="X2018" s="627"/>
      <c r="Y2018" s="637"/>
      <c r="Z2018" s="637"/>
      <c r="AA2018" s="637"/>
      <c r="AB2018" s="637"/>
    </row>
    <row r="2019" spans="1:28" ht="15" hidden="1" x14ac:dyDescent="0.25">
      <c r="A2019" s="310" t="s">
        <v>70</v>
      </c>
      <c r="B2019" s="310" t="s">
        <v>504</v>
      </c>
      <c r="C2019" s="310" t="str">
        <f t="shared" si="140"/>
        <v>Sirajganj Shahzadpur</v>
      </c>
      <c r="D2019" s="627"/>
      <c r="E2019" s="637"/>
      <c r="F2019" s="637"/>
      <c r="G2019" s="637"/>
      <c r="H2019" s="637"/>
      <c r="I2019" s="627"/>
      <c r="J2019" s="637"/>
      <c r="K2019" s="637"/>
      <c r="L2019" s="637"/>
      <c r="M2019" s="637"/>
      <c r="N2019" s="326"/>
      <c r="O2019" s="326"/>
      <c r="P2019" s="310" t="s">
        <v>70</v>
      </c>
      <c r="Q2019" s="310" t="s">
        <v>504</v>
      </c>
      <c r="R2019" s="310" t="str">
        <f t="shared" si="141"/>
        <v>Sirajganj Shahzadpur</v>
      </c>
      <c r="S2019" s="627"/>
      <c r="T2019" s="637"/>
      <c r="U2019" s="637"/>
      <c r="V2019" s="637"/>
      <c r="W2019" s="637"/>
      <c r="X2019" s="627"/>
      <c r="Y2019" s="637"/>
      <c r="Z2019" s="637"/>
      <c r="AA2019" s="637"/>
      <c r="AB2019" s="637"/>
    </row>
    <row r="2020" spans="1:28" ht="15" hidden="1" x14ac:dyDescent="0.25">
      <c r="A2020" s="310" t="s">
        <v>70</v>
      </c>
      <c r="B2020" t="s">
        <v>640</v>
      </c>
      <c r="C2020" s="310" t="str">
        <f t="shared" si="140"/>
        <v>Sirajganj Sirajganj Sadar</v>
      </c>
      <c r="D2020" s="627"/>
      <c r="E2020" s="637"/>
      <c r="F2020" s="637"/>
      <c r="G2020" s="637"/>
      <c r="H2020" s="637"/>
      <c r="I2020" s="627"/>
      <c r="J2020" s="637"/>
      <c r="K2020" s="637"/>
      <c r="L2020" s="637"/>
      <c r="M2020" s="637"/>
      <c r="N2020" s="326"/>
      <c r="O2020" s="326"/>
      <c r="P2020" s="310" t="s">
        <v>70</v>
      </c>
      <c r="Q2020" t="s">
        <v>640</v>
      </c>
      <c r="R2020" s="310" t="str">
        <f t="shared" si="141"/>
        <v>Sirajganj Sirajganj Sadar</v>
      </c>
      <c r="S2020" s="627"/>
      <c r="T2020" s="637"/>
      <c r="U2020" s="637"/>
      <c r="V2020" s="637"/>
      <c r="W2020" s="637"/>
      <c r="X2020" s="627"/>
      <c r="Y2020" s="637"/>
      <c r="Z2020" s="637"/>
      <c r="AA2020" s="637"/>
      <c r="AB2020" s="637"/>
    </row>
    <row r="2021" spans="1:28" ht="15" hidden="1" x14ac:dyDescent="0.25">
      <c r="A2021" s="310" t="s">
        <v>70</v>
      </c>
      <c r="B2021" s="310" t="s">
        <v>505</v>
      </c>
      <c r="C2021" s="310" t="str">
        <f t="shared" si="140"/>
        <v>Sirajganj Tarash</v>
      </c>
      <c r="D2021" s="627"/>
      <c r="E2021" s="637"/>
      <c r="F2021" s="637"/>
      <c r="G2021" s="637"/>
      <c r="H2021" s="637"/>
      <c r="I2021" s="627"/>
      <c r="J2021" s="637"/>
      <c r="K2021" s="637"/>
      <c r="L2021" s="637"/>
      <c r="M2021" s="637"/>
      <c r="N2021" s="326"/>
      <c r="O2021" s="326"/>
      <c r="P2021" s="310" t="s">
        <v>70</v>
      </c>
      <c r="Q2021" s="310" t="s">
        <v>505</v>
      </c>
      <c r="R2021" s="310" t="str">
        <f t="shared" si="141"/>
        <v>Sirajganj Tarash</v>
      </c>
      <c r="S2021" s="627"/>
      <c r="T2021" s="637"/>
      <c r="U2021" s="637"/>
      <c r="V2021" s="637"/>
      <c r="W2021" s="637"/>
      <c r="X2021" s="627"/>
      <c r="Y2021" s="637"/>
      <c r="Z2021" s="637"/>
      <c r="AA2021" s="637"/>
      <c r="AB2021" s="637"/>
    </row>
    <row r="2022" spans="1:28" ht="15" hidden="1" x14ac:dyDescent="0.25">
      <c r="A2022" s="310" t="s">
        <v>70</v>
      </c>
      <c r="B2022" s="310" t="s">
        <v>506</v>
      </c>
      <c r="C2022" s="310" t="str">
        <f t="shared" si="140"/>
        <v>Sirajganj Ullapara</v>
      </c>
      <c r="D2022" s="627"/>
      <c r="E2022" s="637"/>
      <c r="F2022" s="637"/>
      <c r="G2022" s="637"/>
      <c r="H2022" s="637"/>
      <c r="I2022" s="627"/>
      <c r="J2022" s="637"/>
      <c r="K2022" s="637"/>
      <c r="L2022" s="637"/>
      <c r="M2022" s="637"/>
      <c r="N2022" s="326"/>
      <c r="O2022" s="326"/>
      <c r="P2022" s="310" t="s">
        <v>70</v>
      </c>
      <c r="Q2022" s="310" t="s">
        <v>506</v>
      </c>
      <c r="R2022" s="310" t="str">
        <f t="shared" si="141"/>
        <v>Sirajganj Ullapara</v>
      </c>
      <c r="S2022" s="627"/>
      <c r="T2022" s="637"/>
      <c r="U2022" s="637"/>
      <c r="V2022" s="637"/>
      <c r="W2022" s="637"/>
      <c r="X2022" s="627"/>
      <c r="Y2022" s="637"/>
      <c r="Z2022" s="637"/>
      <c r="AA2022" s="637"/>
      <c r="AB2022" s="637"/>
    </row>
    <row r="2023" spans="1:28" ht="15" hidden="1" x14ac:dyDescent="0.25">
      <c r="A2023" s="310" t="s">
        <v>71</v>
      </c>
      <c r="B2023" s="310" t="s">
        <v>413</v>
      </c>
      <c r="C2023" s="310" t="str">
        <f t="shared" si="140"/>
        <v>Dinajpur Birampur</v>
      </c>
      <c r="D2023" s="627"/>
      <c r="E2023" s="636"/>
      <c r="F2023" s="636"/>
      <c r="G2023" s="636"/>
      <c r="H2023" s="636"/>
      <c r="I2023" s="627"/>
      <c r="J2023" s="636"/>
      <c r="K2023" s="636"/>
      <c r="L2023" s="636"/>
      <c r="M2023" s="636"/>
      <c r="N2023" s="324"/>
      <c r="O2023" s="324"/>
      <c r="P2023" s="310" t="s">
        <v>71</v>
      </c>
      <c r="Q2023" s="310" t="s">
        <v>413</v>
      </c>
      <c r="R2023" s="310" t="str">
        <f t="shared" si="141"/>
        <v>Dinajpur Birampur</v>
      </c>
      <c r="S2023" s="627"/>
      <c r="T2023" s="636"/>
      <c r="U2023" s="636"/>
      <c r="V2023" s="636"/>
      <c r="W2023" s="636"/>
      <c r="X2023" s="627"/>
      <c r="Y2023" s="636"/>
      <c r="Z2023" s="636"/>
      <c r="AA2023" s="636"/>
      <c r="AB2023" s="636"/>
    </row>
    <row r="2024" spans="1:28" ht="15" hidden="1" x14ac:dyDescent="0.25">
      <c r="A2024" s="310" t="s">
        <v>71</v>
      </c>
      <c r="B2024" s="310" t="s">
        <v>414</v>
      </c>
      <c r="C2024" s="310" t="str">
        <f t="shared" si="140"/>
        <v>Dinajpur Birganj</v>
      </c>
      <c r="D2024" s="627"/>
      <c r="E2024" s="636"/>
      <c r="F2024" s="636"/>
      <c r="G2024" s="636"/>
      <c r="H2024" s="636"/>
      <c r="I2024" s="627"/>
      <c r="J2024" s="636"/>
      <c r="K2024" s="636"/>
      <c r="L2024" s="636"/>
      <c r="M2024" s="636"/>
      <c r="N2024" s="324"/>
      <c r="O2024" s="324"/>
      <c r="P2024" s="310" t="s">
        <v>71</v>
      </c>
      <c r="Q2024" s="310" t="s">
        <v>414</v>
      </c>
      <c r="R2024" s="310" t="str">
        <f t="shared" si="141"/>
        <v>Dinajpur Birganj</v>
      </c>
      <c r="S2024" s="627"/>
      <c r="T2024" s="636"/>
      <c r="U2024" s="636"/>
      <c r="V2024" s="636"/>
      <c r="W2024" s="636"/>
      <c r="X2024" s="627"/>
      <c r="Y2024" s="636"/>
      <c r="Z2024" s="636"/>
      <c r="AA2024" s="636"/>
      <c r="AB2024" s="636"/>
    </row>
    <row r="2025" spans="1:28" ht="15" hidden="1" x14ac:dyDescent="0.25">
      <c r="A2025" s="310" t="s">
        <v>71</v>
      </c>
      <c r="B2025" s="310" t="s">
        <v>415</v>
      </c>
      <c r="C2025" s="310" t="str">
        <f t="shared" si="140"/>
        <v>Dinajpur Birol</v>
      </c>
      <c r="D2025" s="627"/>
      <c r="E2025" s="636"/>
      <c r="F2025" s="636"/>
      <c r="G2025" s="636"/>
      <c r="H2025" s="636"/>
      <c r="I2025" s="627"/>
      <c r="J2025" s="636"/>
      <c r="K2025" s="636"/>
      <c r="L2025" s="636"/>
      <c r="M2025" s="636"/>
      <c r="N2025" s="324"/>
      <c r="O2025" s="324"/>
      <c r="P2025" s="310" t="s">
        <v>71</v>
      </c>
      <c r="Q2025" s="310" t="s">
        <v>415</v>
      </c>
      <c r="R2025" s="310" t="str">
        <f t="shared" si="141"/>
        <v>Dinajpur Birol</v>
      </c>
      <c r="S2025" s="627"/>
      <c r="T2025" s="636"/>
      <c r="U2025" s="636"/>
      <c r="V2025" s="636"/>
      <c r="W2025" s="636"/>
      <c r="X2025" s="627"/>
      <c r="Y2025" s="636"/>
      <c r="Z2025" s="636"/>
      <c r="AA2025" s="636"/>
      <c r="AB2025" s="636"/>
    </row>
    <row r="2026" spans="1:28" ht="15" hidden="1" x14ac:dyDescent="0.25">
      <c r="A2026" s="310" t="s">
        <v>71</v>
      </c>
      <c r="B2026" s="310" t="s">
        <v>416</v>
      </c>
      <c r="C2026" s="310" t="str">
        <f t="shared" si="140"/>
        <v>Dinajpur Bochaganj</v>
      </c>
      <c r="D2026" s="627"/>
      <c r="E2026" s="636"/>
      <c r="F2026" s="636"/>
      <c r="G2026" s="636"/>
      <c r="H2026" s="636"/>
      <c r="I2026" s="627"/>
      <c r="J2026" s="636"/>
      <c r="K2026" s="636"/>
      <c r="L2026" s="636"/>
      <c r="M2026" s="636"/>
      <c r="N2026" s="324"/>
      <c r="O2026" s="324"/>
      <c r="P2026" s="310" t="s">
        <v>71</v>
      </c>
      <c r="Q2026" s="310" t="s">
        <v>416</v>
      </c>
      <c r="R2026" s="310" t="str">
        <f t="shared" si="141"/>
        <v>Dinajpur Bochaganj</v>
      </c>
      <c r="S2026" s="627"/>
      <c r="T2026" s="636"/>
      <c r="U2026" s="636"/>
      <c r="V2026" s="636"/>
      <c r="W2026" s="636"/>
      <c r="X2026" s="627"/>
      <c r="Y2026" s="636"/>
      <c r="Z2026" s="636"/>
      <c r="AA2026" s="636"/>
      <c r="AB2026" s="636"/>
    </row>
    <row r="2027" spans="1:28" ht="15" hidden="1" x14ac:dyDescent="0.25">
      <c r="A2027" s="310" t="s">
        <v>71</v>
      </c>
      <c r="B2027" t="s">
        <v>618</v>
      </c>
      <c r="C2027" s="310" t="str">
        <f t="shared" si="140"/>
        <v>Dinajpur Chiribandar/ LAMB</v>
      </c>
      <c r="D2027" s="627"/>
      <c r="E2027" s="636"/>
      <c r="F2027" s="636"/>
      <c r="G2027" s="636"/>
      <c r="H2027" s="636"/>
      <c r="I2027" s="627"/>
      <c r="J2027" s="636"/>
      <c r="K2027" s="636"/>
      <c r="L2027" s="636"/>
      <c r="M2027" s="636"/>
      <c r="N2027" s="324"/>
      <c r="O2027" s="324"/>
      <c r="P2027" s="310" t="s">
        <v>71</v>
      </c>
      <c r="Q2027" t="s">
        <v>618</v>
      </c>
      <c r="R2027" s="310" t="str">
        <f t="shared" si="141"/>
        <v>Dinajpur Chiribandar/ LAMB</v>
      </c>
      <c r="S2027" s="627"/>
      <c r="T2027" s="636"/>
      <c r="U2027" s="636"/>
      <c r="V2027" s="636"/>
      <c r="W2027" s="636"/>
      <c r="X2027" s="627"/>
      <c r="Y2027" s="636"/>
      <c r="Z2027" s="636"/>
      <c r="AA2027" s="636"/>
      <c r="AB2027" s="636"/>
    </row>
    <row r="2028" spans="1:28" ht="15" hidden="1" x14ac:dyDescent="0.25">
      <c r="A2028" s="310" t="s">
        <v>71</v>
      </c>
      <c r="B2028" s="325" t="s">
        <v>417</v>
      </c>
      <c r="C2028" s="310" t="str">
        <f t="shared" si="140"/>
        <v>Dinajpur Dinajpur Hospital (Sadar)</v>
      </c>
      <c r="D2028" s="627"/>
      <c r="E2028" s="636"/>
      <c r="F2028" s="636"/>
      <c r="G2028" s="636"/>
      <c r="H2028" s="636"/>
      <c r="I2028" s="627"/>
      <c r="J2028" s="636"/>
      <c r="K2028" s="636"/>
      <c r="L2028" s="636"/>
      <c r="M2028" s="636"/>
      <c r="N2028" s="324"/>
      <c r="O2028" s="324"/>
      <c r="P2028" s="310" t="s">
        <v>71</v>
      </c>
      <c r="Q2028" s="325" t="s">
        <v>417</v>
      </c>
      <c r="R2028" s="310" t="str">
        <f t="shared" si="141"/>
        <v>Dinajpur Dinajpur Hospital (Sadar)</v>
      </c>
      <c r="S2028" s="627"/>
      <c r="T2028" s="636"/>
      <c r="U2028" s="636"/>
      <c r="V2028" s="636"/>
      <c r="W2028" s="636"/>
      <c r="X2028" s="627"/>
      <c r="Y2028" s="636"/>
      <c r="Z2028" s="636"/>
      <c r="AA2028" s="636"/>
      <c r="AB2028" s="636"/>
    </row>
    <row r="2029" spans="1:28" ht="15" hidden="1" x14ac:dyDescent="0.25">
      <c r="A2029" s="310" t="s">
        <v>71</v>
      </c>
      <c r="B2029" s="310" t="s">
        <v>418</v>
      </c>
      <c r="C2029" s="310" t="str">
        <f t="shared" si="140"/>
        <v>Dinajpur Dinajpur Medical College Hosp.</v>
      </c>
      <c r="D2029" s="627"/>
      <c r="E2029" s="636"/>
      <c r="F2029" s="636"/>
      <c r="G2029" s="636"/>
      <c r="H2029" s="636"/>
      <c r="I2029" s="627"/>
      <c r="J2029" s="636"/>
      <c r="K2029" s="636"/>
      <c r="L2029" s="636"/>
      <c r="M2029" s="636"/>
      <c r="N2029" s="324"/>
      <c r="O2029" s="324"/>
      <c r="P2029" s="310" t="s">
        <v>71</v>
      </c>
      <c r="Q2029" s="310" t="s">
        <v>418</v>
      </c>
      <c r="R2029" s="310" t="str">
        <f t="shared" si="141"/>
        <v>Dinajpur Dinajpur Medical College Hosp.</v>
      </c>
      <c r="S2029" s="627"/>
      <c r="T2029" s="636"/>
      <c r="U2029" s="636"/>
      <c r="V2029" s="636"/>
      <c r="W2029" s="636"/>
      <c r="X2029" s="627"/>
      <c r="Y2029" s="636"/>
      <c r="Z2029" s="636"/>
      <c r="AA2029" s="636"/>
      <c r="AB2029" s="636"/>
    </row>
    <row r="2030" spans="1:28" ht="15" hidden="1" x14ac:dyDescent="0.25">
      <c r="A2030" s="310" t="s">
        <v>71</v>
      </c>
      <c r="B2030" t="s">
        <v>619</v>
      </c>
      <c r="C2030" s="310" t="str">
        <f t="shared" si="140"/>
        <v>Dinajpur Dinajpur Sadar</v>
      </c>
      <c r="D2030" s="627"/>
      <c r="E2030" s="636"/>
      <c r="F2030" s="636"/>
      <c r="G2030" s="636"/>
      <c r="H2030" s="636"/>
      <c r="I2030" s="627"/>
      <c r="J2030" s="636"/>
      <c r="K2030" s="636"/>
      <c r="L2030" s="636"/>
      <c r="M2030" s="636"/>
      <c r="N2030" s="324"/>
      <c r="O2030" s="324"/>
      <c r="P2030" s="310" t="s">
        <v>71</v>
      </c>
      <c r="Q2030" t="s">
        <v>619</v>
      </c>
      <c r="R2030" s="310" t="str">
        <f t="shared" si="141"/>
        <v>Dinajpur Dinajpur Sadar</v>
      </c>
      <c r="S2030" s="627"/>
      <c r="T2030" s="636"/>
      <c r="U2030" s="636"/>
      <c r="V2030" s="636"/>
      <c r="W2030" s="636"/>
      <c r="X2030" s="627"/>
      <c r="Y2030" s="636"/>
      <c r="Z2030" s="636"/>
      <c r="AA2030" s="636"/>
      <c r="AB2030" s="636"/>
    </row>
    <row r="2031" spans="1:28" ht="15" hidden="1" x14ac:dyDescent="0.25">
      <c r="A2031" s="310" t="s">
        <v>71</v>
      </c>
      <c r="B2031" s="310" t="s">
        <v>419</v>
      </c>
      <c r="C2031" s="310" t="str">
        <f t="shared" si="140"/>
        <v>Dinajpur Fulbari</v>
      </c>
      <c r="D2031" s="627"/>
      <c r="E2031" s="636"/>
      <c r="F2031" s="636"/>
      <c r="G2031" s="636"/>
      <c r="H2031" s="636"/>
      <c r="I2031" s="627"/>
      <c r="J2031" s="636"/>
      <c r="K2031" s="636"/>
      <c r="L2031" s="636"/>
      <c r="M2031" s="636"/>
      <c r="N2031" s="324"/>
      <c r="O2031" s="324"/>
      <c r="P2031" s="310" t="s">
        <v>71</v>
      </c>
      <c r="Q2031" s="310" t="s">
        <v>419</v>
      </c>
      <c r="R2031" s="310" t="str">
        <f t="shared" si="141"/>
        <v>Dinajpur Fulbari</v>
      </c>
      <c r="S2031" s="627"/>
      <c r="T2031" s="636"/>
      <c r="U2031" s="636"/>
      <c r="V2031" s="636"/>
      <c r="W2031" s="636"/>
      <c r="X2031" s="627"/>
      <c r="Y2031" s="636"/>
      <c r="Z2031" s="636"/>
      <c r="AA2031" s="636"/>
      <c r="AB2031" s="636"/>
    </row>
    <row r="2032" spans="1:28" ht="15" hidden="1" x14ac:dyDescent="0.25">
      <c r="A2032" s="310" t="s">
        <v>71</v>
      </c>
      <c r="B2032" s="310" t="s">
        <v>420</v>
      </c>
      <c r="C2032" s="310" t="str">
        <f t="shared" si="140"/>
        <v>Dinajpur Ghoraghat</v>
      </c>
      <c r="D2032" s="627"/>
      <c r="E2032" s="636"/>
      <c r="F2032" s="636"/>
      <c r="G2032" s="636"/>
      <c r="H2032" s="636"/>
      <c r="I2032" s="627"/>
      <c r="J2032" s="636"/>
      <c r="K2032" s="636"/>
      <c r="L2032" s="636"/>
      <c r="M2032" s="636"/>
      <c r="N2032" s="324"/>
      <c r="O2032" s="324"/>
      <c r="P2032" s="310" t="s">
        <v>71</v>
      </c>
      <c r="Q2032" s="310" t="s">
        <v>420</v>
      </c>
      <c r="R2032" s="310" t="str">
        <f t="shared" si="141"/>
        <v>Dinajpur Ghoraghat</v>
      </c>
      <c r="S2032" s="627"/>
      <c r="T2032" s="636"/>
      <c r="U2032" s="636"/>
      <c r="V2032" s="636"/>
      <c r="W2032" s="636"/>
      <c r="X2032" s="627"/>
      <c r="Y2032" s="636"/>
      <c r="Z2032" s="636"/>
      <c r="AA2032" s="636"/>
      <c r="AB2032" s="636"/>
    </row>
    <row r="2033" spans="1:28" ht="15" hidden="1" x14ac:dyDescent="0.25">
      <c r="A2033" s="310" t="s">
        <v>71</v>
      </c>
      <c r="B2033" s="310" t="s">
        <v>421</v>
      </c>
      <c r="C2033" s="310" t="str">
        <f t="shared" si="140"/>
        <v>Dinajpur Hakimpur</v>
      </c>
      <c r="D2033" s="627"/>
      <c r="E2033" s="636"/>
      <c r="F2033" s="636"/>
      <c r="G2033" s="636"/>
      <c r="H2033" s="636"/>
      <c r="I2033" s="627"/>
      <c r="J2033" s="636"/>
      <c r="K2033" s="636"/>
      <c r="L2033" s="636"/>
      <c r="M2033" s="636"/>
      <c r="N2033" s="324"/>
      <c r="O2033" s="324"/>
      <c r="P2033" s="310" t="s">
        <v>71</v>
      </c>
      <c r="Q2033" s="310" t="s">
        <v>421</v>
      </c>
      <c r="R2033" s="310" t="str">
        <f t="shared" si="141"/>
        <v>Dinajpur Hakimpur</v>
      </c>
      <c r="S2033" s="627"/>
      <c r="T2033" s="636"/>
      <c r="U2033" s="636"/>
      <c r="V2033" s="636"/>
      <c r="W2033" s="636"/>
      <c r="X2033" s="627"/>
      <c r="Y2033" s="636"/>
      <c r="Z2033" s="636"/>
      <c r="AA2033" s="636"/>
      <c r="AB2033" s="636"/>
    </row>
    <row r="2034" spans="1:28" ht="15" hidden="1" x14ac:dyDescent="0.25">
      <c r="A2034" s="310" t="s">
        <v>71</v>
      </c>
      <c r="B2034" s="310" t="s">
        <v>422</v>
      </c>
      <c r="C2034" s="310" t="str">
        <f t="shared" si="140"/>
        <v>Dinajpur Kaharol</v>
      </c>
      <c r="D2034" s="627"/>
      <c r="E2034" s="636"/>
      <c r="F2034" s="636"/>
      <c r="G2034" s="636"/>
      <c r="H2034" s="636"/>
      <c r="I2034" s="627"/>
      <c r="J2034" s="636"/>
      <c r="K2034" s="636"/>
      <c r="L2034" s="636"/>
      <c r="M2034" s="636"/>
      <c r="N2034" s="324"/>
      <c r="O2034" s="324"/>
      <c r="P2034" s="310" t="s">
        <v>71</v>
      </c>
      <c r="Q2034" s="310" t="s">
        <v>422</v>
      </c>
      <c r="R2034" s="310" t="str">
        <f t="shared" si="141"/>
        <v>Dinajpur Kaharol</v>
      </c>
      <c r="S2034" s="627"/>
      <c r="T2034" s="636"/>
      <c r="U2034" s="636"/>
      <c r="V2034" s="636"/>
      <c r="W2034" s="636"/>
      <c r="X2034" s="627"/>
      <c r="Y2034" s="636"/>
      <c r="Z2034" s="636"/>
      <c r="AA2034" s="636"/>
      <c r="AB2034" s="636"/>
    </row>
    <row r="2035" spans="1:28" ht="15" hidden="1" x14ac:dyDescent="0.25">
      <c r="A2035" s="310" t="s">
        <v>71</v>
      </c>
      <c r="B2035" t="s">
        <v>620</v>
      </c>
      <c r="C2035" s="310" t="str">
        <f t="shared" si="140"/>
        <v>Dinajpur Khansama/ LAMB</v>
      </c>
      <c r="D2035" s="627"/>
      <c r="E2035" s="636"/>
      <c r="F2035" s="636"/>
      <c r="G2035" s="636"/>
      <c r="H2035" s="636"/>
      <c r="I2035" s="627"/>
      <c r="J2035" s="636"/>
      <c r="K2035" s="636"/>
      <c r="L2035" s="636"/>
      <c r="M2035" s="636"/>
      <c r="N2035" s="324"/>
      <c r="O2035" s="324"/>
      <c r="P2035" s="310" t="s">
        <v>71</v>
      </c>
      <c r="Q2035" t="s">
        <v>620</v>
      </c>
      <c r="R2035" s="310" t="str">
        <f t="shared" si="141"/>
        <v>Dinajpur Khansama/ LAMB</v>
      </c>
      <c r="S2035" s="627"/>
      <c r="T2035" s="636"/>
      <c r="U2035" s="636"/>
      <c r="V2035" s="636"/>
      <c r="W2035" s="636"/>
      <c r="X2035" s="627"/>
      <c r="Y2035" s="636"/>
      <c r="Z2035" s="636"/>
      <c r="AA2035" s="636"/>
      <c r="AB2035" s="636"/>
    </row>
    <row r="2036" spans="1:28" ht="15" hidden="1" x14ac:dyDescent="0.25">
      <c r="A2036" s="310" t="s">
        <v>71</v>
      </c>
      <c r="B2036" s="310" t="s">
        <v>423</v>
      </c>
      <c r="C2036" s="310" t="str">
        <f t="shared" si="140"/>
        <v>Dinajpur Nowabganj</v>
      </c>
      <c r="D2036" s="627"/>
      <c r="E2036" s="636"/>
      <c r="F2036" s="636"/>
      <c r="G2036" s="636"/>
      <c r="H2036" s="636"/>
      <c r="I2036" s="627"/>
      <c r="J2036" s="636"/>
      <c r="K2036" s="636"/>
      <c r="L2036" s="636"/>
      <c r="M2036" s="636"/>
      <c r="N2036" s="324"/>
      <c r="O2036" s="324"/>
      <c r="P2036" s="310" t="s">
        <v>71</v>
      </c>
      <c r="Q2036" s="310" t="s">
        <v>423</v>
      </c>
      <c r="R2036" s="310" t="str">
        <f t="shared" si="141"/>
        <v>Dinajpur Nowabganj</v>
      </c>
      <c r="S2036" s="627"/>
      <c r="T2036" s="636"/>
      <c r="U2036" s="636"/>
      <c r="V2036" s="636"/>
      <c r="W2036" s="636"/>
      <c r="X2036" s="627"/>
      <c r="Y2036" s="636"/>
      <c r="Z2036" s="636"/>
      <c r="AA2036" s="636"/>
      <c r="AB2036" s="636"/>
    </row>
    <row r="2037" spans="1:28" ht="15" hidden="1" x14ac:dyDescent="0.25">
      <c r="A2037" s="310" t="s">
        <v>71</v>
      </c>
      <c r="B2037" s="310" t="s">
        <v>424</v>
      </c>
      <c r="C2037" s="310" t="str">
        <f t="shared" si="140"/>
        <v>Dinajpur Parbatipur</v>
      </c>
      <c r="D2037" s="627"/>
      <c r="E2037" s="636"/>
      <c r="F2037" s="636"/>
      <c r="G2037" s="636"/>
      <c r="H2037" s="636"/>
      <c r="I2037" s="627"/>
      <c r="J2037" s="636"/>
      <c r="K2037" s="636"/>
      <c r="L2037" s="636"/>
      <c r="M2037" s="636"/>
      <c r="N2037" s="324"/>
      <c r="O2037" s="324"/>
      <c r="P2037" s="310" t="s">
        <v>71</v>
      </c>
      <c r="Q2037" s="310" t="s">
        <v>424</v>
      </c>
      <c r="R2037" s="310" t="str">
        <f t="shared" si="141"/>
        <v>Dinajpur Parbatipur</v>
      </c>
      <c r="S2037" s="627"/>
      <c r="T2037" s="636"/>
      <c r="U2037" s="636"/>
      <c r="V2037" s="636"/>
      <c r="W2037" s="636"/>
      <c r="X2037" s="627"/>
      <c r="Y2037" s="636"/>
      <c r="Z2037" s="636"/>
      <c r="AA2037" s="636"/>
      <c r="AB2037" s="636"/>
    </row>
    <row r="2038" spans="1:28" ht="15" hidden="1" x14ac:dyDescent="0.25">
      <c r="A2038" s="310" t="s">
        <v>71</v>
      </c>
      <c r="B2038" t="s">
        <v>621</v>
      </c>
      <c r="C2038" s="310" t="str">
        <f t="shared" si="140"/>
        <v>Dinajpur Parbatipur (Hospital)/ LAMB</v>
      </c>
      <c r="D2038" s="627"/>
      <c r="E2038" s="636"/>
      <c r="F2038" s="636"/>
      <c r="G2038" s="636"/>
      <c r="H2038" s="636"/>
      <c r="I2038" s="627"/>
      <c r="J2038" s="636"/>
      <c r="K2038" s="636"/>
      <c r="L2038" s="636"/>
      <c r="M2038" s="636"/>
      <c r="N2038" s="324"/>
      <c r="O2038" s="324"/>
      <c r="P2038" s="310" t="s">
        <v>71</v>
      </c>
      <c r="Q2038" t="s">
        <v>621</v>
      </c>
      <c r="R2038" s="310" t="str">
        <f t="shared" si="141"/>
        <v>Dinajpur Parbatipur (Hospital)/ LAMB</v>
      </c>
      <c r="S2038" s="627"/>
      <c r="T2038" s="636"/>
      <c r="U2038" s="636"/>
      <c r="V2038" s="636"/>
      <c r="W2038" s="636"/>
      <c r="X2038" s="627"/>
      <c r="Y2038" s="636"/>
      <c r="Z2038" s="636"/>
      <c r="AA2038" s="636"/>
      <c r="AB2038" s="636"/>
    </row>
    <row r="2039" spans="1:28" ht="15" hidden="1" x14ac:dyDescent="0.25">
      <c r="A2039" s="310" t="s">
        <v>71</v>
      </c>
      <c r="B2039" s="311" t="s">
        <v>88</v>
      </c>
      <c r="C2039" s="310" t="str">
        <f t="shared" si="140"/>
        <v>Dinajpur Prison</v>
      </c>
      <c r="D2039" s="627"/>
      <c r="E2039" s="636"/>
      <c r="F2039" s="636"/>
      <c r="G2039" s="636"/>
      <c r="H2039" s="636"/>
      <c r="I2039" s="627"/>
      <c r="J2039" s="636"/>
      <c r="K2039" s="636"/>
      <c r="L2039" s="636"/>
      <c r="M2039" s="636"/>
      <c r="N2039" s="324"/>
      <c r="O2039" s="324"/>
      <c r="P2039" s="310" t="s">
        <v>71</v>
      </c>
      <c r="Q2039" s="311" t="s">
        <v>88</v>
      </c>
      <c r="R2039" s="310" t="str">
        <f t="shared" si="141"/>
        <v>Dinajpur Prison</v>
      </c>
      <c r="S2039" s="627"/>
      <c r="T2039" s="636"/>
      <c r="U2039" s="636"/>
      <c r="V2039" s="636"/>
      <c r="W2039" s="636"/>
      <c r="X2039" s="627"/>
      <c r="Y2039" s="636"/>
      <c r="Z2039" s="636"/>
      <c r="AA2039" s="636"/>
      <c r="AB2039" s="636"/>
    </row>
    <row r="2040" spans="1:28" ht="15" hidden="1" x14ac:dyDescent="0.25">
      <c r="A2040" s="310" t="s">
        <v>72</v>
      </c>
      <c r="B2040" s="310" t="s">
        <v>425</v>
      </c>
      <c r="C2040" s="310" t="str">
        <f t="shared" si="140"/>
        <v>Gaibandha Fulchari</v>
      </c>
      <c r="D2040" s="627"/>
      <c r="E2040" s="636"/>
      <c r="F2040" s="636"/>
      <c r="G2040" s="636"/>
      <c r="H2040" s="636"/>
      <c r="I2040" s="627"/>
      <c r="J2040" s="636"/>
      <c r="K2040" s="636"/>
      <c r="L2040" s="636"/>
      <c r="M2040" s="636"/>
      <c r="N2040" s="324"/>
      <c r="O2040" s="324"/>
      <c r="P2040" s="310" t="s">
        <v>72</v>
      </c>
      <c r="Q2040" s="310" t="s">
        <v>425</v>
      </c>
      <c r="R2040" s="310" t="str">
        <f t="shared" si="141"/>
        <v>Gaibandha Fulchari</v>
      </c>
      <c r="S2040" s="627"/>
      <c r="T2040" s="636"/>
      <c r="U2040" s="636"/>
      <c r="V2040" s="636"/>
      <c r="W2040" s="636"/>
      <c r="X2040" s="627"/>
      <c r="Y2040" s="636"/>
      <c r="Z2040" s="636"/>
      <c r="AA2040" s="636"/>
      <c r="AB2040" s="636"/>
    </row>
    <row r="2041" spans="1:28" ht="15" hidden="1" x14ac:dyDescent="0.25">
      <c r="A2041" s="310" t="s">
        <v>72</v>
      </c>
      <c r="B2041" s="310" t="s">
        <v>996</v>
      </c>
      <c r="C2041" s="310" t="str">
        <f t="shared" si="140"/>
        <v>Gaibandha Gaibandha DOTs Corner</v>
      </c>
      <c r="D2041" s="627"/>
      <c r="E2041" s="636"/>
      <c r="F2041" s="636"/>
      <c r="G2041" s="636"/>
      <c r="H2041" s="636"/>
      <c r="I2041" s="627"/>
      <c r="J2041" s="636"/>
      <c r="K2041" s="636"/>
      <c r="L2041" s="636"/>
      <c r="M2041" s="636"/>
      <c r="N2041" s="324"/>
      <c r="O2041" s="324"/>
      <c r="P2041" s="310" t="s">
        <v>72</v>
      </c>
      <c r="Q2041" s="310" t="s">
        <v>996</v>
      </c>
      <c r="R2041" s="310" t="str">
        <f t="shared" si="141"/>
        <v>Gaibandha Gaibandha DOTs Corner</v>
      </c>
      <c r="S2041" s="627"/>
      <c r="T2041" s="636"/>
      <c r="U2041" s="636"/>
      <c r="V2041" s="636"/>
      <c r="W2041" s="636"/>
      <c r="X2041" s="627"/>
      <c r="Y2041" s="636"/>
      <c r="Z2041" s="636"/>
      <c r="AA2041" s="636"/>
      <c r="AB2041" s="636"/>
    </row>
    <row r="2042" spans="1:28" ht="15" hidden="1" x14ac:dyDescent="0.25">
      <c r="A2042" s="310" t="s">
        <v>72</v>
      </c>
      <c r="B2042" t="s">
        <v>623</v>
      </c>
      <c r="C2042" s="310" t="str">
        <f t="shared" ref="C2042:C2105" si="142">A2042&amp;" "&amp;B2042</f>
        <v>Gaibandha Gaibandha Sadar</v>
      </c>
      <c r="D2042" s="627"/>
      <c r="E2042" s="636"/>
      <c r="F2042" s="636"/>
      <c r="G2042" s="636"/>
      <c r="H2042" s="636"/>
      <c r="I2042" s="627"/>
      <c r="J2042" s="636"/>
      <c r="K2042" s="636"/>
      <c r="L2042" s="636"/>
      <c r="M2042" s="636"/>
      <c r="N2042" s="324"/>
      <c r="O2042" s="324"/>
      <c r="P2042" s="310" t="s">
        <v>72</v>
      </c>
      <c r="Q2042" t="s">
        <v>623</v>
      </c>
      <c r="R2042" s="310" t="str">
        <f t="shared" ref="R2042:R2105" si="143">P2042&amp;" "&amp;Q2042</f>
        <v>Gaibandha Gaibandha Sadar</v>
      </c>
      <c r="S2042" s="627"/>
      <c r="T2042" s="636"/>
      <c r="U2042" s="636"/>
      <c r="V2042" s="636"/>
      <c r="W2042" s="636"/>
      <c r="X2042" s="627"/>
      <c r="Y2042" s="636"/>
      <c r="Z2042" s="636"/>
      <c r="AA2042" s="636"/>
      <c r="AB2042" s="636"/>
    </row>
    <row r="2043" spans="1:28" ht="15" hidden="1" x14ac:dyDescent="0.25">
      <c r="A2043" s="310" t="s">
        <v>72</v>
      </c>
      <c r="B2043" s="310" t="s">
        <v>426</v>
      </c>
      <c r="C2043" s="310" t="str">
        <f t="shared" si="142"/>
        <v>Gaibandha Gobindaganj</v>
      </c>
      <c r="D2043" s="627"/>
      <c r="E2043" s="636"/>
      <c r="F2043" s="636"/>
      <c r="G2043" s="636"/>
      <c r="H2043" s="636"/>
      <c r="I2043" s="627"/>
      <c r="J2043" s="636"/>
      <c r="K2043" s="636"/>
      <c r="L2043" s="636"/>
      <c r="M2043" s="636"/>
      <c r="N2043" s="324"/>
      <c r="O2043" s="324"/>
      <c r="P2043" s="310" t="s">
        <v>72</v>
      </c>
      <c r="Q2043" s="310" t="s">
        <v>426</v>
      </c>
      <c r="R2043" s="310" t="str">
        <f t="shared" si="143"/>
        <v>Gaibandha Gobindaganj</v>
      </c>
      <c r="S2043" s="627"/>
      <c r="T2043" s="636"/>
      <c r="U2043" s="636"/>
      <c r="V2043" s="636"/>
      <c r="W2043" s="636"/>
      <c r="X2043" s="627"/>
      <c r="Y2043" s="636"/>
      <c r="Z2043" s="636"/>
      <c r="AA2043" s="636"/>
      <c r="AB2043" s="636"/>
    </row>
    <row r="2044" spans="1:28" ht="15" hidden="1" x14ac:dyDescent="0.25">
      <c r="A2044" s="310" t="s">
        <v>72</v>
      </c>
      <c r="B2044" s="310" t="s">
        <v>427</v>
      </c>
      <c r="C2044" s="310" t="str">
        <f t="shared" si="142"/>
        <v>Gaibandha Palasbari</v>
      </c>
      <c r="D2044" s="627"/>
      <c r="E2044" s="636"/>
      <c r="F2044" s="636"/>
      <c r="G2044" s="636"/>
      <c r="H2044" s="636"/>
      <c r="I2044" s="627"/>
      <c r="J2044" s="636"/>
      <c r="K2044" s="636"/>
      <c r="L2044" s="636"/>
      <c r="M2044" s="636"/>
      <c r="N2044" s="324"/>
      <c r="O2044" s="324"/>
      <c r="P2044" s="310" t="s">
        <v>72</v>
      </c>
      <c r="Q2044" s="310" t="s">
        <v>427</v>
      </c>
      <c r="R2044" s="310" t="str">
        <f t="shared" si="143"/>
        <v>Gaibandha Palasbari</v>
      </c>
      <c r="S2044" s="627"/>
      <c r="T2044" s="636"/>
      <c r="U2044" s="636"/>
      <c r="V2044" s="636"/>
      <c r="W2044" s="636"/>
      <c r="X2044" s="627"/>
      <c r="Y2044" s="636"/>
      <c r="Z2044" s="636"/>
      <c r="AA2044" s="636"/>
      <c r="AB2044" s="636"/>
    </row>
    <row r="2045" spans="1:28" ht="15" hidden="1" x14ac:dyDescent="0.25">
      <c r="A2045" s="310" t="s">
        <v>72</v>
      </c>
      <c r="B2045" s="311" t="s">
        <v>88</v>
      </c>
      <c r="C2045" s="310" t="str">
        <f t="shared" si="142"/>
        <v>Gaibandha Prison</v>
      </c>
      <c r="D2045" s="627"/>
      <c r="E2045" s="636"/>
      <c r="F2045" s="636"/>
      <c r="G2045" s="636"/>
      <c r="H2045" s="636"/>
      <c r="I2045" s="627"/>
      <c r="J2045" s="636"/>
      <c r="K2045" s="636"/>
      <c r="L2045" s="636"/>
      <c r="M2045" s="636"/>
      <c r="N2045" s="324"/>
      <c r="O2045" s="324"/>
      <c r="P2045" s="310" t="s">
        <v>72</v>
      </c>
      <c r="Q2045" s="311" t="s">
        <v>88</v>
      </c>
      <c r="R2045" s="310" t="str">
        <f t="shared" si="143"/>
        <v>Gaibandha Prison</v>
      </c>
      <c r="S2045" s="627"/>
      <c r="T2045" s="636"/>
      <c r="U2045" s="636"/>
      <c r="V2045" s="636"/>
      <c r="W2045" s="636"/>
      <c r="X2045" s="627"/>
      <c r="Y2045" s="636"/>
      <c r="Z2045" s="636"/>
      <c r="AA2045" s="636"/>
      <c r="AB2045" s="636"/>
    </row>
    <row r="2046" spans="1:28" ht="15" hidden="1" x14ac:dyDescent="0.25">
      <c r="A2046" s="310" t="s">
        <v>72</v>
      </c>
      <c r="B2046" s="310" t="s">
        <v>428</v>
      </c>
      <c r="C2046" s="310" t="str">
        <f t="shared" si="142"/>
        <v>Gaibandha Sadullapur</v>
      </c>
      <c r="D2046" s="627"/>
      <c r="E2046" s="636"/>
      <c r="F2046" s="636"/>
      <c r="G2046" s="636"/>
      <c r="H2046" s="636"/>
      <c r="I2046" s="627"/>
      <c r="J2046" s="636"/>
      <c r="K2046" s="636"/>
      <c r="L2046" s="636"/>
      <c r="M2046" s="636"/>
      <c r="N2046" s="324"/>
      <c r="O2046" s="324"/>
      <c r="P2046" s="310" t="s">
        <v>72</v>
      </c>
      <c r="Q2046" s="310" t="s">
        <v>428</v>
      </c>
      <c r="R2046" s="310" t="str">
        <f t="shared" si="143"/>
        <v>Gaibandha Sadullapur</v>
      </c>
      <c r="S2046" s="627"/>
      <c r="T2046" s="636"/>
      <c r="U2046" s="636"/>
      <c r="V2046" s="636"/>
      <c r="W2046" s="636"/>
      <c r="X2046" s="627"/>
      <c r="Y2046" s="636"/>
      <c r="Z2046" s="636"/>
      <c r="AA2046" s="636"/>
      <c r="AB2046" s="636"/>
    </row>
    <row r="2047" spans="1:28" ht="15" hidden="1" x14ac:dyDescent="0.25">
      <c r="A2047" s="310" t="s">
        <v>72</v>
      </c>
      <c r="B2047" s="310" t="s">
        <v>429</v>
      </c>
      <c r="C2047" s="310" t="str">
        <f t="shared" si="142"/>
        <v>Gaibandha Shaghata</v>
      </c>
      <c r="D2047" s="627"/>
      <c r="E2047" s="636"/>
      <c r="F2047" s="636"/>
      <c r="G2047" s="636"/>
      <c r="H2047" s="636"/>
      <c r="I2047" s="627"/>
      <c r="J2047" s="636"/>
      <c r="K2047" s="636"/>
      <c r="L2047" s="636"/>
      <c r="M2047" s="636"/>
      <c r="N2047" s="324"/>
      <c r="O2047" s="324"/>
      <c r="P2047" s="310" t="s">
        <v>72</v>
      </c>
      <c r="Q2047" s="310" t="s">
        <v>429</v>
      </c>
      <c r="R2047" s="310" t="str">
        <f t="shared" si="143"/>
        <v>Gaibandha Shaghata</v>
      </c>
      <c r="S2047" s="627"/>
      <c r="T2047" s="636"/>
      <c r="U2047" s="636"/>
      <c r="V2047" s="636"/>
      <c r="W2047" s="636"/>
      <c r="X2047" s="627"/>
      <c r="Y2047" s="636"/>
      <c r="Z2047" s="636"/>
      <c r="AA2047" s="636"/>
      <c r="AB2047" s="636"/>
    </row>
    <row r="2048" spans="1:28" ht="15" hidden="1" x14ac:dyDescent="0.25">
      <c r="A2048" s="310" t="s">
        <v>72</v>
      </c>
      <c r="B2048" s="310" t="s">
        <v>430</v>
      </c>
      <c r="C2048" s="310" t="str">
        <f t="shared" si="142"/>
        <v>Gaibandha Sundarganj</v>
      </c>
      <c r="D2048" s="627"/>
      <c r="E2048" s="636"/>
      <c r="F2048" s="636"/>
      <c r="G2048" s="636"/>
      <c r="H2048" s="636"/>
      <c r="I2048" s="627"/>
      <c r="J2048" s="636"/>
      <c r="K2048" s="636"/>
      <c r="L2048" s="636"/>
      <c r="M2048" s="636"/>
      <c r="N2048" s="324"/>
      <c r="O2048" s="324"/>
      <c r="P2048" s="310" t="s">
        <v>72</v>
      </c>
      <c r="Q2048" s="310" t="s">
        <v>430</v>
      </c>
      <c r="R2048" s="310" t="str">
        <f t="shared" si="143"/>
        <v>Gaibandha Sundarganj</v>
      </c>
      <c r="S2048" s="627"/>
      <c r="T2048" s="636"/>
      <c r="U2048" s="636"/>
      <c r="V2048" s="636"/>
      <c r="W2048" s="636"/>
      <c r="X2048" s="627"/>
      <c r="Y2048" s="636"/>
      <c r="Z2048" s="636"/>
      <c r="AA2048" s="636"/>
      <c r="AB2048" s="636"/>
    </row>
    <row r="2049" spans="1:28" ht="15" hidden="1" x14ac:dyDescent="0.25">
      <c r="A2049" s="310" t="s">
        <v>73</v>
      </c>
      <c r="B2049" s="310" t="s">
        <v>435</v>
      </c>
      <c r="C2049" s="310" t="str">
        <f t="shared" si="142"/>
        <v>Kurigram Bhurungamari</v>
      </c>
      <c r="D2049" s="627"/>
      <c r="E2049" s="636"/>
      <c r="F2049" s="636"/>
      <c r="G2049" s="636"/>
      <c r="H2049" s="636"/>
      <c r="I2049" s="627"/>
      <c r="J2049" s="636"/>
      <c r="K2049" s="636"/>
      <c r="L2049" s="636"/>
      <c r="M2049" s="636"/>
      <c r="N2049" s="324"/>
      <c r="O2049" s="324"/>
      <c r="P2049" s="310" t="s">
        <v>73</v>
      </c>
      <c r="Q2049" s="310" t="s">
        <v>435</v>
      </c>
      <c r="R2049" s="310" t="str">
        <f t="shared" si="143"/>
        <v>Kurigram Bhurungamari</v>
      </c>
      <c r="S2049" s="627"/>
      <c r="T2049" s="636"/>
      <c r="U2049" s="636"/>
      <c r="V2049" s="636"/>
      <c r="W2049" s="636"/>
      <c r="X2049" s="627"/>
      <c r="Y2049" s="636"/>
      <c r="Z2049" s="636"/>
      <c r="AA2049" s="636"/>
      <c r="AB2049" s="636"/>
    </row>
    <row r="2050" spans="1:28" ht="15" hidden="1" x14ac:dyDescent="0.25">
      <c r="A2050" s="310" t="s">
        <v>73</v>
      </c>
      <c r="B2050" s="310" t="s">
        <v>436</v>
      </c>
      <c r="C2050" s="310" t="str">
        <f t="shared" si="142"/>
        <v>Kurigram Chilmari</v>
      </c>
      <c r="D2050" s="627"/>
      <c r="E2050" s="636"/>
      <c r="F2050" s="636"/>
      <c r="G2050" s="636"/>
      <c r="H2050" s="636"/>
      <c r="I2050" s="627"/>
      <c r="J2050" s="636"/>
      <c r="K2050" s="636"/>
      <c r="L2050" s="636"/>
      <c r="M2050" s="636"/>
      <c r="N2050" s="324"/>
      <c r="O2050" s="324"/>
      <c r="P2050" s="310" t="s">
        <v>73</v>
      </c>
      <c r="Q2050" s="310" t="s">
        <v>436</v>
      </c>
      <c r="R2050" s="310" t="str">
        <f t="shared" si="143"/>
        <v>Kurigram Chilmari</v>
      </c>
      <c r="S2050" s="627"/>
      <c r="T2050" s="636"/>
      <c r="U2050" s="636"/>
      <c r="V2050" s="636"/>
      <c r="W2050" s="636"/>
      <c r="X2050" s="627"/>
      <c r="Y2050" s="636"/>
      <c r="Z2050" s="636"/>
      <c r="AA2050" s="636"/>
      <c r="AB2050" s="636"/>
    </row>
    <row r="2051" spans="1:28" ht="15" hidden="1" x14ac:dyDescent="0.25">
      <c r="A2051" s="310" t="s">
        <v>73</v>
      </c>
      <c r="B2051" s="310" t="s">
        <v>419</v>
      </c>
      <c r="C2051" s="310" t="str">
        <f t="shared" si="142"/>
        <v>Kurigram Fulbari</v>
      </c>
      <c r="D2051" s="627"/>
      <c r="E2051" s="636"/>
      <c r="F2051" s="636"/>
      <c r="G2051" s="636"/>
      <c r="H2051" s="636"/>
      <c r="I2051" s="627"/>
      <c r="J2051" s="636"/>
      <c r="K2051" s="636"/>
      <c r="L2051" s="636"/>
      <c r="M2051" s="636"/>
      <c r="N2051" s="324"/>
      <c r="O2051" s="324"/>
      <c r="P2051" s="310" t="s">
        <v>73</v>
      </c>
      <c r="Q2051" s="310" t="s">
        <v>419</v>
      </c>
      <c r="R2051" s="310" t="str">
        <f t="shared" si="143"/>
        <v>Kurigram Fulbari</v>
      </c>
      <c r="S2051" s="627"/>
      <c r="T2051" s="636"/>
      <c r="U2051" s="636"/>
      <c r="V2051" s="636"/>
      <c r="W2051" s="636"/>
      <c r="X2051" s="627"/>
      <c r="Y2051" s="636"/>
      <c r="Z2051" s="636"/>
      <c r="AA2051" s="636"/>
      <c r="AB2051" s="636"/>
    </row>
    <row r="2052" spans="1:28" ht="15" hidden="1" x14ac:dyDescent="0.25">
      <c r="A2052" s="310" t="s">
        <v>73</v>
      </c>
      <c r="B2052" t="s">
        <v>626</v>
      </c>
      <c r="C2052" s="310" t="str">
        <f t="shared" si="142"/>
        <v>Kurigram Kurigram Sadar</v>
      </c>
      <c r="D2052" s="627"/>
      <c r="E2052" s="636"/>
      <c r="F2052" s="636"/>
      <c r="G2052" s="636"/>
      <c r="H2052" s="636"/>
      <c r="I2052" s="627"/>
      <c r="J2052" s="636"/>
      <c r="K2052" s="636"/>
      <c r="L2052" s="636"/>
      <c r="M2052" s="636"/>
      <c r="N2052" s="324"/>
      <c r="O2052" s="324"/>
      <c r="P2052" s="310" t="s">
        <v>73</v>
      </c>
      <c r="Q2052" t="s">
        <v>626</v>
      </c>
      <c r="R2052" s="310" t="str">
        <f t="shared" si="143"/>
        <v>Kurigram Kurigram Sadar</v>
      </c>
      <c r="S2052" s="627"/>
      <c r="T2052" s="636"/>
      <c r="U2052" s="636"/>
      <c r="V2052" s="636"/>
      <c r="W2052" s="636"/>
      <c r="X2052" s="627"/>
      <c r="Y2052" s="636"/>
      <c r="Z2052" s="636"/>
      <c r="AA2052" s="636"/>
      <c r="AB2052" s="636"/>
    </row>
    <row r="2053" spans="1:28" ht="15" hidden="1" x14ac:dyDescent="0.25">
      <c r="A2053" s="310" t="s">
        <v>73</v>
      </c>
      <c r="B2053" s="310" t="s">
        <v>437</v>
      </c>
      <c r="C2053" s="310" t="str">
        <f t="shared" si="142"/>
        <v>Kurigram Nageswari</v>
      </c>
      <c r="D2053" s="627"/>
      <c r="E2053" s="636"/>
      <c r="F2053" s="636"/>
      <c r="G2053" s="636"/>
      <c r="H2053" s="636"/>
      <c r="I2053" s="627"/>
      <c r="J2053" s="636"/>
      <c r="K2053" s="636"/>
      <c r="L2053" s="636"/>
      <c r="M2053" s="636"/>
      <c r="N2053" s="324"/>
      <c r="O2053" s="324"/>
      <c r="P2053" s="310" t="s">
        <v>73</v>
      </c>
      <c r="Q2053" s="310" t="s">
        <v>437</v>
      </c>
      <c r="R2053" s="310" t="str">
        <f t="shared" si="143"/>
        <v>Kurigram Nageswari</v>
      </c>
      <c r="S2053" s="627"/>
      <c r="T2053" s="636"/>
      <c r="U2053" s="636"/>
      <c r="V2053" s="636"/>
      <c r="W2053" s="636"/>
      <c r="X2053" s="627"/>
      <c r="Y2053" s="636"/>
      <c r="Z2053" s="636"/>
      <c r="AA2053" s="636"/>
      <c r="AB2053" s="636"/>
    </row>
    <row r="2054" spans="1:28" ht="15" hidden="1" x14ac:dyDescent="0.25">
      <c r="A2054" s="310" t="s">
        <v>73</v>
      </c>
      <c r="B2054" s="310" t="s">
        <v>438</v>
      </c>
      <c r="C2054" s="310" t="str">
        <f t="shared" si="142"/>
        <v>Kurigram Rajibpur</v>
      </c>
      <c r="D2054" s="627"/>
      <c r="E2054" s="636"/>
      <c r="F2054" s="636"/>
      <c r="G2054" s="636"/>
      <c r="H2054" s="636"/>
      <c r="I2054" s="627"/>
      <c r="J2054" s="636"/>
      <c r="K2054" s="636"/>
      <c r="L2054" s="636"/>
      <c r="M2054" s="636"/>
      <c r="N2054" s="324"/>
      <c r="O2054" s="324"/>
      <c r="P2054" s="310" t="s">
        <v>73</v>
      </c>
      <c r="Q2054" s="310" t="s">
        <v>438</v>
      </c>
      <c r="R2054" s="310" t="str">
        <f t="shared" si="143"/>
        <v>Kurigram Rajibpur</v>
      </c>
      <c r="S2054" s="627"/>
      <c r="T2054" s="636"/>
      <c r="U2054" s="636"/>
      <c r="V2054" s="636"/>
      <c r="W2054" s="636"/>
      <c r="X2054" s="627"/>
      <c r="Y2054" s="636"/>
      <c r="Z2054" s="636"/>
      <c r="AA2054" s="636"/>
      <c r="AB2054" s="636"/>
    </row>
    <row r="2055" spans="1:28" ht="15" hidden="1" x14ac:dyDescent="0.25">
      <c r="A2055" s="310" t="s">
        <v>73</v>
      </c>
      <c r="B2055" s="310" t="s">
        <v>439</v>
      </c>
      <c r="C2055" s="310" t="str">
        <f t="shared" si="142"/>
        <v>Kurigram Razarhat</v>
      </c>
      <c r="D2055" s="627"/>
      <c r="E2055" s="636"/>
      <c r="F2055" s="636"/>
      <c r="G2055" s="636"/>
      <c r="H2055" s="636"/>
      <c r="I2055" s="627"/>
      <c r="J2055" s="636"/>
      <c r="K2055" s="636"/>
      <c r="L2055" s="636"/>
      <c r="M2055" s="636"/>
      <c r="N2055" s="324"/>
      <c r="O2055" s="324"/>
      <c r="P2055" s="310" t="s">
        <v>73</v>
      </c>
      <c r="Q2055" s="310" t="s">
        <v>439</v>
      </c>
      <c r="R2055" s="310" t="str">
        <f t="shared" si="143"/>
        <v>Kurigram Razarhat</v>
      </c>
      <c r="S2055" s="627"/>
      <c r="T2055" s="636"/>
      <c r="U2055" s="636"/>
      <c r="V2055" s="636"/>
      <c r="W2055" s="636"/>
      <c r="X2055" s="627"/>
      <c r="Y2055" s="636"/>
      <c r="Z2055" s="636"/>
      <c r="AA2055" s="636"/>
      <c r="AB2055" s="636"/>
    </row>
    <row r="2056" spans="1:28" ht="15" hidden="1" x14ac:dyDescent="0.25">
      <c r="A2056" s="310" t="s">
        <v>73</v>
      </c>
      <c r="B2056" s="310" t="s">
        <v>440</v>
      </c>
      <c r="C2056" s="310" t="str">
        <f t="shared" si="142"/>
        <v>Kurigram Rowmari</v>
      </c>
      <c r="D2056" s="627"/>
      <c r="E2056" s="636"/>
      <c r="F2056" s="636"/>
      <c r="G2056" s="636"/>
      <c r="H2056" s="636"/>
      <c r="I2056" s="627"/>
      <c r="J2056" s="636"/>
      <c r="K2056" s="636"/>
      <c r="L2056" s="636"/>
      <c r="M2056" s="636"/>
      <c r="N2056" s="324"/>
      <c r="O2056" s="324"/>
      <c r="P2056" s="310" t="s">
        <v>73</v>
      </c>
      <c r="Q2056" s="310" t="s">
        <v>440</v>
      </c>
      <c r="R2056" s="310" t="str">
        <f t="shared" si="143"/>
        <v>Kurigram Rowmari</v>
      </c>
      <c r="S2056" s="627"/>
      <c r="T2056" s="636"/>
      <c r="U2056" s="636"/>
      <c r="V2056" s="636"/>
      <c r="W2056" s="636"/>
      <c r="X2056" s="627"/>
      <c r="Y2056" s="636"/>
      <c r="Z2056" s="636"/>
      <c r="AA2056" s="636"/>
      <c r="AB2056" s="636"/>
    </row>
    <row r="2057" spans="1:28" ht="15" hidden="1" x14ac:dyDescent="0.25">
      <c r="A2057" s="310" t="s">
        <v>73</v>
      </c>
      <c r="B2057" s="310" t="s">
        <v>441</v>
      </c>
      <c r="C2057" s="310" t="str">
        <f t="shared" si="142"/>
        <v>Kurigram Ullipur</v>
      </c>
      <c r="D2057" s="627"/>
      <c r="E2057" s="636"/>
      <c r="F2057" s="636"/>
      <c r="G2057" s="636"/>
      <c r="H2057" s="636"/>
      <c r="I2057" s="627"/>
      <c r="J2057" s="636"/>
      <c r="K2057" s="636"/>
      <c r="L2057" s="636"/>
      <c r="M2057" s="636"/>
      <c r="N2057" s="324"/>
      <c r="O2057" s="324"/>
      <c r="P2057" s="310" t="s">
        <v>73</v>
      </c>
      <c r="Q2057" s="310" t="s">
        <v>441</v>
      </c>
      <c r="R2057" s="310" t="str">
        <f t="shared" si="143"/>
        <v>Kurigram Ullipur</v>
      </c>
      <c r="S2057" s="627"/>
      <c r="T2057" s="636"/>
      <c r="U2057" s="636"/>
      <c r="V2057" s="636"/>
      <c r="W2057" s="636"/>
      <c r="X2057" s="627"/>
      <c r="Y2057" s="636"/>
      <c r="Z2057" s="636"/>
      <c r="AA2057" s="636"/>
      <c r="AB2057" s="636"/>
    </row>
    <row r="2058" spans="1:28" ht="15" hidden="1" x14ac:dyDescent="0.25">
      <c r="A2058" s="310" t="s">
        <v>74</v>
      </c>
      <c r="B2058" s="310" t="s">
        <v>442</v>
      </c>
      <c r="C2058" s="310" t="str">
        <f t="shared" si="142"/>
        <v>Lalmonirhat Aditmari</v>
      </c>
      <c r="D2058" s="627"/>
      <c r="E2058" s="636"/>
      <c r="F2058" s="636"/>
      <c r="G2058" s="636"/>
      <c r="H2058" s="636"/>
      <c r="I2058" s="627"/>
      <c r="J2058" s="636"/>
      <c r="K2058" s="636"/>
      <c r="L2058" s="636"/>
      <c r="M2058" s="636"/>
      <c r="N2058" s="324"/>
      <c r="O2058" s="324"/>
      <c r="P2058" s="310" t="s">
        <v>74</v>
      </c>
      <c r="Q2058" s="310" t="s">
        <v>442</v>
      </c>
      <c r="R2058" s="310" t="str">
        <f t="shared" si="143"/>
        <v>Lalmonirhat Aditmari</v>
      </c>
      <c r="S2058" s="627"/>
      <c r="T2058" s="636"/>
      <c r="U2058" s="636"/>
      <c r="V2058" s="636"/>
      <c r="W2058" s="636"/>
      <c r="X2058" s="627"/>
      <c r="Y2058" s="636"/>
      <c r="Z2058" s="636"/>
      <c r="AA2058" s="636"/>
      <c r="AB2058" s="636"/>
    </row>
    <row r="2059" spans="1:28" ht="15" hidden="1" x14ac:dyDescent="0.25">
      <c r="A2059" s="310" t="s">
        <v>74</v>
      </c>
      <c r="B2059" s="310" t="s">
        <v>443</v>
      </c>
      <c r="C2059" s="310" t="str">
        <f t="shared" si="142"/>
        <v>Lalmonirhat Hatibanda</v>
      </c>
      <c r="D2059" s="627"/>
      <c r="E2059" s="636"/>
      <c r="F2059" s="636"/>
      <c r="G2059" s="636"/>
      <c r="H2059" s="636"/>
      <c r="I2059" s="627"/>
      <c r="J2059" s="636"/>
      <c r="K2059" s="636"/>
      <c r="L2059" s="636"/>
      <c r="M2059" s="636"/>
      <c r="N2059" s="324"/>
      <c r="O2059" s="324"/>
      <c r="P2059" s="310" t="s">
        <v>74</v>
      </c>
      <c r="Q2059" s="310" t="s">
        <v>443</v>
      </c>
      <c r="R2059" s="310" t="str">
        <f t="shared" si="143"/>
        <v>Lalmonirhat Hatibanda</v>
      </c>
      <c r="S2059" s="627"/>
      <c r="T2059" s="636"/>
      <c r="U2059" s="636"/>
      <c r="V2059" s="636"/>
      <c r="W2059" s="636"/>
      <c r="X2059" s="627"/>
      <c r="Y2059" s="636"/>
      <c r="Z2059" s="636"/>
      <c r="AA2059" s="636"/>
      <c r="AB2059" s="636"/>
    </row>
    <row r="2060" spans="1:28" ht="15" hidden="1" x14ac:dyDescent="0.25">
      <c r="A2060" s="310" t="s">
        <v>74</v>
      </c>
      <c r="B2060" s="310" t="s">
        <v>373</v>
      </c>
      <c r="C2060" s="310" t="str">
        <f t="shared" si="142"/>
        <v>Lalmonirhat Kaliganj</v>
      </c>
      <c r="D2060" s="627"/>
      <c r="E2060" s="636"/>
      <c r="F2060" s="636"/>
      <c r="G2060" s="636"/>
      <c r="H2060" s="636"/>
      <c r="I2060" s="627"/>
      <c r="J2060" s="636"/>
      <c r="K2060" s="636"/>
      <c r="L2060" s="636"/>
      <c r="M2060" s="636"/>
      <c r="N2060" s="324"/>
      <c r="O2060" s="324"/>
      <c r="P2060" s="310" t="s">
        <v>74</v>
      </c>
      <c r="Q2060" s="310" t="s">
        <v>373</v>
      </c>
      <c r="R2060" s="310" t="str">
        <f t="shared" si="143"/>
        <v>Lalmonirhat Kaliganj</v>
      </c>
      <c r="S2060" s="627"/>
      <c r="T2060" s="636"/>
      <c r="U2060" s="636"/>
      <c r="V2060" s="636"/>
      <c r="W2060" s="636"/>
      <c r="X2060" s="627"/>
      <c r="Y2060" s="636"/>
      <c r="Z2060" s="636"/>
      <c r="AA2060" s="636"/>
      <c r="AB2060" s="636"/>
    </row>
    <row r="2061" spans="1:28" ht="15" hidden="1" x14ac:dyDescent="0.25">
      <c r="A2061" s="310" t="s">
        <v>74</v>
      </c>
      <c r="B2061" t="s">
        <v>627</v>
      </c>
      <c r="C2061" s="310" t="str">
        <f t="shared" si="142"/>
        <v>Lalmonirhat Lalmonirhat Sadar</v>
      </c>
      <c r="D2061" s="627"/>
      <c r="E2061" s="636"/>
      <c r="F2061" s="636"/>
      <c r="G2061" s="636"/>
      <c r="H2061" s="636"/>
      <c r="I2061" s="627"/>
      <c r="J2061" s="636"/>
      <c r="K2061" s="636"/>
      <c r="L2061" s="636"/>
      <c r="M2061" s="636"/>
      <c r="N2061" s="324"/>
      <c r="O2061" s="324"/>
      <c r="P2061" s="310" t="s">
        <v>74</v>
      </c>
      <c r="Q2061" t="s">
        <v>627</v>
      </c>
      <c r="R2061" s="310" t="str">
        <f t="shared" si="143"/>
        <v>Lalmonirhat Lalmonirhat Sadar</v>
      </c>
      <c r="S2061" s="627"/>
      <c r="T2061" s="636"/>
      <c r="U2061" s="636"/>
      <c r="V2061" s="636"/>
      <c r="W2061" s="636"/>
      <c r="X2061" s="627"/>
      <c r="Y2061" s="636"/>
      <c r="Z2061" s="636"/>
      <c r="AA2061" s="636"/>
      <c r="AB2061" s="636"/>
    </row>
    <row r="2062" spans="1:28" ht="15" hidden="1" x14ac:dyDescent="0.25">
      <c r="A2062" s="310" t="s">
        <v>74</v>
      </c>
      <c r="B2062" s="310" t="s">
        <v>444</v>
      </c>
      <c r="C2062" s="310" t="str">
        <f t="shared" si="142"/>
        <v>Lalmonirhat Patgram</v>
      </c>
      <c r="D2062" s="627"/>
      <c r="E2062" s="636"/>
      <c r="F2062" s="636"/>
      <c r="G2062" s="636"/>
      <c r="H2062" s="636"/>
      <c r="I2062" s="627"/>
      <c r="J2062" s="636"/>
      <c r="K2062" s="636"/>
      <c r="L2062" s="636"/>
      <c r="M2062" s="636"/>
      <c r="N2062" s="324"/>
      <c r="O2062" s="324"/>
      <c r="P2062" s="310" t="s">
        <v>74</v>
      </c>
      <c r="Q2062" s="310" t="s">
        <v>444</v>
      </c>
      <c r="R2062" s="310" t="str">
        <f t="shared" si="143"/>
        <v>Lalmonirhat Patgram</v>
      </c>
      <c r="S2062" s="627"/>
      <c r="T2062" s="636"/>
      <c r="U2062" s="636"/>
      <c r="V2062" s="636"/>
      <c r="W2062" s="636"/>
      <c r="X2062" s="627"/>
      <c r="Y2062" s="636"/>
      <c r="Z2062" s="636"/>
      <c r="AA2062" s="636"/>
      <c r="AB2062" s="636"/>
    </row>
    <row r="2063" spans="1:28" ht="15" hidden="1" x14ac:dyDescent="0.25">
      <c r="A2063" s="310" t="s">
        <v>75</v>
      </c>
      <c r="B2063" s="310" t="s">
        <v>465</v>
      </c>
      <c r="C2063" s="310" t="str">
        <f t="shared" si="142"/>
        <v>Nilphamari Dimla</v>
      </c>
      <c r="D2063" s="627"/>
      <c r="E2063" s="636"/>
      <c r="F2063" s="636"/>
      <c r="G2063" s="636"/>
      <c r="H2063" s="636"/>
      <c r="I2063" s="627"/>
      <c r="J2063" s="636"/>
      <c r="K2063" s="636"/>
      <c r="L2063" s="636"/>
      <c r="M2063" s="636"/>
      <c r="N2063" s="324"/>
      <c r="O2063" s="324"/>
      <c r="P2063" s="310" t="s">
        <v>75</v>
      </c>
      <c r="Q2063" s="310" t="s">
        <v>465</v>
      </c>
      <c r="R2063" s="310" t="str">
        <f t="shared" si="143"/>
        <v>Nilphamari Dimla</v>
      </c>
      <c r="S2063" s="627"/>
      <c r="T2063" s="636"/>
      <c r="U2063" s="636"/>
      <c r="V2063" s="636"/>
      <c r="W2063" s="636"/>
      <c r="X2063" s="627"/>
      <c r="Y2063" s="636"/>
      <c r="Z2063" s="636"/>
      <c r="AA2063" s="636"/>
      <c r="AB2063" s="636"/>
    </row>
    <row r="2064" spans="1:28" ht="15" hidden="1" x14ac:dyDescent="0.25">
      <c r="A2064" s="310" t="s">
        <v>75</v>
      </c>
      <c r="B2064" s="310" t="s">
        <v>466</v>
      </c>
      <c r="C2064" s="310" t="str">
        <f t="shared" si="142"/>
        <v>Nilphamari Domar</v>
      </c>
      <c r="D2064" s="627"/>
      <c r="E2064" s="636"/>
      <c r="F2064" s="636"/>
      <c r="G2064" s="636"/>
      <c r="H2064" s="636"/>
      <c r="I2064" s="627"/>
      <c r="J2064" s="636"/>
      <c r="K2064" s="636"/>
      <c r="L2064" s="636"/>
      <c r="M2064" s="636"/>
      <c r="N2064" s="324"/>
      <c r="O2064" s="324"/>
      <c r="P2064" s="310" t="s">
        <v>75</v>
      </c>
      <c r="Q2064" s="310" t="s">
        <v>466</v>
      </c>
      <c r="R2064" s="310" t="str">
        <f t="shared" si="143"/>
        <v>Nilphamari Domar</v>
      </c>
      <c r="S2064" s="627"/>
      <c r="T2064" s="636"/>
      <c r="U2064" s="636"/>
      <c r="V2064" s="636"/>
      <c r="W2064" s="636"/>
      <c r="X2064" s="627"/>
      <c r="Y2064" s="636"/>
      <c r="Z2064" s="636"/>
      <c r="AA2064" s="636"/>
      <c r="AB2064" s="636"/>
    </row>
    <row r="2065" spans="1:28" ht="15" hidden="1" x14ac:dyDescent="0.25">
      <c r="A2065" s="310" t="s">
        <v>75</v>
      </c>
      <c r="B2065" s="310" t="s">
        <v>467</v>
      </c>
      <c r="C2065" s="310" t="str">
        <f t="shared" si="142"/>
        <v>Nilphamari Jaldhaka</v>
      </c>
      <c r="D2065" s="627"/>
      <c r="E2065" s="636"/>
      <c r="F2065" s="636"/>
      <c r="G2065" s="636"/>
      <c r="H2065" s="636"/>
      <c r="I2065" s="627"/>
      <c r="J2065" s="636"/>
      <c r="K2065" s="636"/>
      <c r="L2065" s="636"/>
      <c r="M2065" s="636"/>
      <c r="N2065" s="324"/>
      <c r="O2065" s="324"/>
      <c r="P2065" s="310" t="s">
        <v>75</v>
      </c>
      <c r="Q2065" s="310" t="s">
        <v>467</v>
      </c>
      <c r="R2065" s="310" t="str">
        <f t="shared" si="143"/>
        <v>Nilphamari Jaldhaka</v>
      </c>
      <c r="S2065" s="627"/>
      <c r="T2065" s="636"/>
      <c r="U2065" s="636"/>
      <c r="V2065" s="636"/>
      <c r="W2065" s="636"/>
      <c r="X2065" s="627"/>
      <c r="Y2065" s="636"/>
      <c r="Z2065" s="636"/>
      <c r="AA2065" s="636"/>
      <c r="AB2065" s="636"/>
    </row>
    <row r="2066" spans="1:28" ht="15" hidden="1" x14ac:dyDescent="0.25">
      <c r="A2066" s="310" t="s">
        <v>75</v>
      </c>
      <c r="B2066" s="310" t="s">
        <v>468</v>
      </c>
      <c r="C2066" s="310" t="str">
        <f t="shared" si="142"/>
        <v>Nilphamari Kishorganj</v>
      </c>
      <c r="D2066" s="627"/>
      <c r="E2066" s="636"/>
      <c r="F2066" s="636"/>
      <c r="G2066" s="636"/>
      <c r="H2066" s="636"/>
      <c r="I2066" s="627"/>
      <c r="J2066" s="636"/>
      <c r="K2066" s="636"/>
      <c r="L2066" s="636"/>
      <c r="M2066" s="636"/>
      <c r="N2066" s="324"/>
      <c r="O2066" s="324"/>
      <c r="P2066" s="310" t="s">
        <v>75</v>
      </c>
      <c r="Q2066" s="310" t="s">
        <v>468</v>
      </c>
      <c r="R2066" s="310" t="str">
        <f t="shared" si="143"/>
        <v>Nilphamari Kishorganj</v>
      </c>
      <c r="S2066" s="627"/>
      <c r="T2066" s="636"/>
      <c r="U2066" s="636"/>
      <c r="V2066" s="636"/>
      <c r="W2066" s="636"/>
      <c r="X2066" s="627"/>
      <c r="Y2066" s="636"/>
      <c r="Z2066" s="636"/>
      <c r="AA2066" s="636"/>
      <c r="AB2066" s="636"/>
    </row>
    <row r="2067" spans="1:28" ht="15" hidden="1" x14ac:dyDescent="0.25">
      <c r="A2067" s="310" t="s">
        <v>75</v>
      </c>
      <c r="B2067" s="310" t="s">
        <v>997</v>
      </c>
      <c r="C2067" s="310" t="str">
        <f t="shared" si="142"/>
        <v>Nilphamari Nilphamari DOTs Corner</v>
      </c>
      <c r="D2067" s="627"/>
      <c r="E2067" s="636"/>
      <c r="F2067" s="636"/>
      <c r="G2067" s="636"/>
      <c r="H2067" s="636"/>
      <c r="I2067" s="627"/>
      <c r="J2067" s="636"/>
      <c r="K2067" s="636"/>
      <c r="L2067" s="636"/>
      <c r="M2067" s="636"/>
      <c r="N2067" s="324"/>
      <c r="O2067" s="324"/>
      <c r="P2067" s="310" t="s">
        <v>75</v>
      </c>
      <c r="Q2067" s="310" t="s">
        <v>997</v>
      </c>
      <c r="R2067" s="310" t="str">
        <f t="shared" si="143"/>
        <v>Nilphamari Nilphamari DOTs Corner</v>
      </c>
      <c r="S2067" s="627"/>
      <c r="T2067" s="636"/>
      <c r="U2067" s="636"/>
      <c r="V2067" s="636"/>
      <c r="W2067" s="636"/>
      <c r="X2067" s="627"/>
      <c r="Y2067" s="636"/>
      <c r="Z2067" s="636"/>
      <c r="AA2067" s="636"/>
      <c r="AB2067" s="636"/>
    </row>
    <row r="2068" spans="1:28" ht="15" hidden="1" x14ac:dyDescent="0.25">
      <c r="A2068" s="310" t="s">
        <v>75</v>
      </c>
      <c r="B2068" t="s">
        <v>634</v>
      </c>
      <c r="C2068" s="310" t="str">
        <f t="shared" si="142"/>
        <v>Nilphamari Nilphamari Sadar</v>
      </c>
      <c r="D2068" s="627"/>
      <c r="E2068" s="636"/>
      <c r="F2068" s="636"/>
      <c r="G2068" s="636"/>
      <c r="H2068" s="636"/>
      <c r="I2068" s="627"/>
      <c r="J2068" s="636"/>
      <c r="K2068" s="636"/>
      <c r="L2068" s="636"/>
      <c r="M2068" s="636"/>
      <c r="N2068" s="324"/>
      <c r="O2068" s="324"/>
      <c r="P2068" s="310" t="s">
        <v>75</v>
      </c>
      <c r="Q2068" t="s">
        <v>634</v>
      </c>
      <c r="R2068" s="310" t="str">
        <f t="shared" si="143"/>
        <v>Nilphamari Nilphamari Sadar</v>
      </c>
      <c r="S2068" s="627"/>
      <c r="T2068" s="636"/>
      <c r="U2068" s="636"/>
      <c r="V2068" s="636"/>
      <c r="W2068" s="636"/>
      <c r="X2068" s="627"/>
      <c r="Y2068" s="636"/>
      <c r="Z2068" s="636"/>
      <c r="AA2068" s="636"/>
      <c r="AB2068" s="636"/>
    </row>
    <row r="2069" spans="1:28" ht="15" hidden="1" x14ac:dyDescent="0.25">
      <c r="A2069" s="310" t="s">
        <v>75</v>
      </c>
      <c r="B2069" s="311" t="s">
        <v>88</v>
      </c>
      <c r="C2069" s="310" t="str">
        <f t="shared" si="142"/>
        <v>Nilphamari Prison</v>
      </c>
      <c r="D2069" s="627"/>
      <c r="E2069" s="636"/>
      <c r="F2069" s="636"/>
      <c r="G2069" s="636"/>
      <c r="H2069" s="636"/>
      <c r="I2069" s="627"/>
      <c r="J2069" s="636"/>
      <c r="K2069" s="636"/>
      <c r="L2069" s="636"/>
      <c r="M2069" s="636"/>
      <c r="N2069" s="324"/>
      <c r="O2069" s="324"/>
      <c r="P2069" s="310" t="s">
        <v>75</v>
      </c>
      <c r="Q2069" s="311" t="s">
        <v>88</v>
      </c>
      <c r="R2069" s="310" t="str">
        <f t="shared" si="143"/>
        <v>Nilphamari Prison</v>
      </c>
      <c r="S2069" s="627"/>
      <c r="T2069" s="636"/>
      <c r="U2069" s="636"/>
      <c r="V2069" s="636"/>
      <c r="W2069" s="636"/>
      <c r="X2069" s="627"/>
      <c r="Y2069" s="636"/>
      <c r="Z2069" s="636"/>
      <c r="AA2069" s="636"/>
      <c r="AB2069" s="636"/>
    </row>
    <row r="2070" spans="1:28" ht="15" hidden="1" x14ac:dyDescent="0.25">
      <c r="A2070" s="310" t="s">
        <v>75</v>
      </c>
      <c r="B2070" t="s">
        <v>635</v>
      </c>
      <c r="C2070" s="310" t="str">
        <f t="shared" si="142"/>
        <v>Nilphamari Saidpur/ LAMB</v>
      </c>
      <c r="D2070" s="627"/>
      <c r="E2070" s="636"/>
      <c r="F2070" s="636"/>
      <c r="G2070" s="636"/>
      <c r="H2070" s="636"/>
      <c r="I2070" s="627"/>
      <c r="J2070" s="636"/>
      <c r="K2070" s="636"/>
      <c r="L2070" s="636"/>
      <c r="M2070" s="636"/>
      <c r="N2070" s="324"/>
      <c r="O2070" s="324"/>
      <c r="P2070" s="310" t="s">
        <v>75</v>
      </c>
      <c r="Q2070" t="s">
        <v>635</v>
      </c>
      <c r="R2070" s="310" t="str">
        <f t="shared" si="143"/>
        <v>Nilphamari Saidpur/ LAMB</v>
      </c>
      <c r="S2070" s="627"/>
      <c r="T2070" s="636"/>
      <c r="U2070" s="636"/>
      <c r="V2070" s="636"/>
      <c r="W2070" s="636"/>
      <c r="X2070" s="627"/>
      <c r="Y2070" s="636"/>
      <c r="Z2070" s="636"/>
      <c r="AA2070" s="636"/>
      <c r="AB2070" s="636"/>
    </row>
    <row r="2071" spans="1:28" ht="15" hidden="1" x14ac:dyDescent="0.25">
      <c r="A2071" s="310" t="s">
        <v>76</v>
      </c>
      <c r="B2071" s="310" t="s">
        <v>476</v>
      </c>
      <c r="C2071" s="310" t="str">
        <f t="shared" si="142"/>
        <v>Panchagarh Atwari</v>
      </c>
      <c r="D2071" s="627"/>
      <c r="E2071" s="636"/>
      <c r="F2071" s="636"/>
      <c r="G2071" s="636"/>
      <c r="H2071" s="636"/>
      <c r="I2071" s="627"/>
      <c r="J2071" s="636"/>
      <c r="K2071" s="636"/>
      <c r="L2071" s="636"/>
      <c r="M2071" s="636"/>
      <c r="N2071" s="324"/>
      <c r="O2071" s="324"/>
      <c r="P2071" s="310" t="s">
        <v>76</v>
      </c>
      <c r="Q2071" s="310" t="s">
        <v>476</v>
      </c>
      <c r="R2071" s="310" t="str">
        <f t="shared" si="143"/>
        <v>Panchagarh Atwari</v>
      </c>
      <c r="S2071" s="627"/>
      <c r="T2071" s="636"/>
      <c r="U2071" s="636"/>
      <c r="V2071" s="636"/>
      <c r="W2071" s="636"/>
      <c r="X2071" s="627"/>
      <c r="Y2071" s="636"/>
      <c r="Z2071" s="636"/>
      <c r="AA2071" s="636"/>
      <c r="AB2071" s="636"/>
    </row>
    <row r="2072" spans="1:28" ht="15" hidden="1" x14ac:dyDescent="0.25">
      <c r="A2072" s="310" t="s">
        <v>76</v>
      </c>
      <c r="B2072" s="310" t="s">
        <v>477</v>
      </c>
      <c r="C2072" s="310" t="str">
        <f t="shared" si="142"/>
        <v>Panchagarh Boda</v>
      </c>
      <c r="D2072" s="627"/>
      <c r="E2072" s="636"/>
      <c r="F2072" s="636"/>
      <c r="G2072" s="636"/>
      <c r="H2072" s="636"/>
      <c r="I2072" s="627"/>
      <c r="J2072" s="636"/>
      <c r="K2072" s="636"/>
      <c r="L2072" s="636"/>
      <c r="M2072" s="636"/>
      <c r="N2072" s="324"/>
      <c r="O2072" s="324"/>
      <c r="P2072" s="310" t="s">
        <v>76</v>
      </c>
      <c r="Q2072" s="310" t="s">
        <v>477</v>
      </c>
      <c r="R2072" s="310" t="str">
        <f t="shared" si="143"/>
        <v>Panchagarh Boda</v>
      </c>
      <c r="S2072" s="627"/>
      <c r="T2072" s="636"/>
      <c r="U2072" s="636"/>
      <c r="V2072" s="636"/>
      <c r="W2072" s="636"/>
      <c r="X2072" s="627"/>
      <c r="Y2072" s="636"/>
      <c r="Z2072" s="636"/>
      <c r="AA2072" s="636"/>
      <c r="AB2072" s="636"/>
    </row>
    <row r="2073" spans="1:28" ht="15" hidden="1" x14ac:dyDescent="0.25">
      <c r="A2073" s="310" t="s">
        <v>76</v>
      </c>
      <c r="B2073" s="310" t="s">
        <v>478</v>
      </c>
      <c r="C2073" s="310" t="str">
        <f t="shared" si="142"/>
        <v>Panchagarh Debiganj</v>
      </c>
      <c r="D2073" s="627"/>
      <c r="E2073" s="636"/>
      <c r="F2073" s="636"/>
      <c r="G2073" s="636"/>
      <c r="H2073" s="636"/>
      <c r="I2073" s="627"/>
      <c r="J2073" s="636"/>
      <c r="K2073" s="636"/>
      <c r="L2073" s="636"/>
      <c r="M2073" s="636"/>
      <c r="N2073" s="324"/>
      <c r="O2073" s="324"/>
      <c r="P2073" s="310" t="s">
        <v>76</v>
      </c>
      <c r="Q2073" s="310" t="s">
        <v>478</v>
      </c>
      <c r="R2073" s="310" t="str">
        <f t="shared" si="143"/>
        <v>Panchagarh Debiganj</v>
      </c>
      <c r="S2073" s="627"/>
      <c r="T2073" s="636"/>
      <c r="U2073" s="636"/>
      <c r="V2073" s="636"/>
      <c r="W2073" s="636"/>
      <c r="X2073" s="627"/>
      <c r="Y2073" s="636"/>
      <c r="Z2073" s="636"/>
      <c r="AA2073" s="636"/>
      <c r="AB2073" s="636"/>
    </row>
    <row r="2074" spans="1:28" ht="15" hidden="1" x14ac:dyDescent="0.25">
      <c r="A2074" s="310" t="s">
        <v>76</v>
      </c>
      <c r="B2074" t="s">
        <v>637</v>
      </c>
      <c r="C2074" s="310" t="str">
        <f t="shared" si="142"/>
        <v>Panchagarh Panchagarh Sadar</v>
      </c>
      <c r="D2074" s="627"/>
      <c r="E2074" s="636"/>
      <c r="F2074" s="636"/>
      <c r="G2074" s="636"/>
      <c r="H2074" s="636"/>
      <c r="I2074" s="627"/>
      <c r="J2074" s="636"/>
      <c r="K2074" s="636"/>
      <c r="L2074" s="636"/>
      <c r="M2074" s="636"/>
      <c r="N2074" s="324"/>
      <c r="O2074" s="324"/>
      <c r="P2074" s="310" t="s">
        <v>76</v>
      </c>
      <c r="Q2074" t="s">
        <v>637</v>
      </c>
      <c r="R2074" s="310" t="str">
        <f t="shared" si="143"/>
        <v>Panchagarh Panchagarh Sadar</v>
      </c>
      <c r="S2074" s="627"/>
      <c r="T2074" s="636"/>
      <c r="U2074" s="636"/>
      <c r="V2074" s="636"/>
      <c r="W2074" s="636"/>
      <c r="X2074" s="627"/>
      <c r="Y2074" s="636"/>
      <c r="Z2074" s="636"/>
      <c r="AA2074" s="636"/>
      <c r="AB2074" s="636"/>
    </row>
    <row r="2075" spans="1:28" ht="15" hidden="1" x14ac:dyDescent="0.25">
      <c r="A2075" s="310" t="s">
        <v>76</v>
      </c>
      <c r="B2075" s="310" t="s">
        <v>479</v>
      </c>
      <c r="C2075" s="310" t="str">
        <f t="shared" si="142"/>
        <v>Panchagarh Tetulia</v>
      </c>
      <c r="D2075" s="627"/>
      <c r="E2075" s="636"/>
      <c r="F2075" s="636"/>
      <c r="G2075" s="636"/>
      <c r="H2075" s="636"/>
      <c r="I2075" s="627"/>
      <c r="J2075" s="636"/>
      <c r="K2075" s="636"/>
      <c r="L2075" s="636"/>
      <c r="M2075" s="636"/>
      <c r="N2075" s="324"/>
      <c r="O2075" s="324"/>
      <c r="P2075" s="310" t="s">
        <v>76</v>
      </c>
      <c r="Q2075" s="310" t="s">
        <v>479</v>
      </c>
      <c r="R2075" s="310" t="str">
        <f t="shared" si="143"/>
        <v>Panchagarh Tetulia</v>
      </c>
      <c r="S2075" s="627"/>
      <c r="T2075" s="636"/>
      <c r="U2075" s="636"/>
      <c r="V2075" s="636"/>
      <c r="W2075" s="636"/>
      <c r="X2075" s="627"/>
      <c r="Y2075" s="636"/>
      <c r="Z2075" s="636"/>
      <c r="AA2075" s="636"/>
      <c r="AB2075" s="636"/>
    </row>
    <row r="2076" spans="1:28" ht="15" hidden="1" x14ac:dyDescent="0.25">
      <c r="A2076" s="310" t="s">
        <v>77</v>
      </c>
      <c r="B2076" s="310" t="s">
        <v>491</v>
      </c>
      <c r="C2076" s="310" t="str">
        <f t="shared" si="142"/>
        <v>Rangpur Bodorgonj</v>
      </c>
      <c r="D2076" s="627"/>
      <c r="E2076" s="636"/>
      <c r="F2076" s="636"/>
      <c r="G2076" s="636"/>
      <c r="H2076" s="636"/>
      <c r="I2076" s="627"/>
      <c r="J2076" s="636"/>
      <c r="K2076" s="636"/>
      <c r="L2076" s="636"/>
      <c r="M2076" s="636"/>
      <c r="N2076" s="324"/>
      <c r="O2076" s="324"/>
      <c r="P2076" s="310" t="s">
        <v>77</v>
      </c>
      <c r="Q2076" s="310" t="s">
        <v>491</v>
      </c>
      <c r="R2076" s="310" t="str">
        <f t="shared" si="143"/>
        <v>Rangpur Bodorgonj</v>
      </c>
      <c r="S2076" s="627"/>
      <c r="T2076" s="636"/>
      <c r="U2076" s="636"/>
      <c r="V2076" s="636"/>
      <c r="W2076" s="636"/>
      <c r="X2076" s="627"/>
      <c r="Y2076" s="636"/>
      <c r="Z2076" s="636"/>
      <c r="AA2076" s="636"/>
      <c r="AB2076" s="636"/>
    </row>
    <row r="2077" spans="1:28" ht="15" hidden="1" x14ac:dyDescent="0.25">
      <c r="A2077" s="310" t="s">
        <v>77</v>
      </c>
      <c r="B2077" s="320" t="s">
        <v>165</v>
      </c>
      <c r="C2077" s="310" t="str">
        <f t="shared" si="142"/>
        <v>Rangpur Comb M Hospital</v>
      </c>
      <c r="D2077" s="627"/>
      <c r="E2077" s="636"/>
      <c r="F2077" s="636"/>
      <c r="G2077" s="636"/>
      <c r="H2077" s="636"/>
      <c r="I2077" s="627"/>
      <c r="J2077" s="636"/>
      <c r="K2077" s="636"/>
      <c r="L2077" s="636"/>
      <c r="M2077" s="636"/>
      <c r="N2077" s="324"/>
      <c r="O2077" s="324"/>
      <c r="P2077" s="310" t="s">
        <v>77</v>
      </c>
      <c r="Q2077" s="320" t="s">
        <v>165</v>
      </c>
      <c r="R2077" s="310" t="str">
        <f t="shared" si="143"/>
        <v>Rangpur Comb M Hospital</v>
      </c>
      <c r="S2077" s="627"/>
      <c r="T2077" s="636"/>
      <c r="U2077" s="636"/>
      <c r="V2077" s="636"/>
      <c r="W2077" s="636"/>
      <c r="X2077" s="627"/>
      <c r="Y2077" s="636"/>
      <c r="Z2077" s="636"/>
      <c r="AA2077" s="636"/>
      <c r="AB2077" s="636"/>
    </row>
    <row r="2078" spans="1:28" ht="15" hidden="1" x14ac:dyDescent="0.25">
      <c r="A2078" s="310" t="s">
        <v>77</v>
      </c>
      <c r="B2078" s="310" t="s">
        <v>492</v>
      </c>
      <c r="C2078" s="310" t="str">
        <f t="shared" si="142"/>
        <v>Rangpur Gangachara</v>
      </c>
      <c r="D2078" s="627"/>
      <c r="E2078" s="636"/>
      <c r="F2078" s="636"/>
      <c r="G2078" s="636"/>
      <c r="H2078" s="636"/>
      <c r="I2078" s="627"/>
      <c r="J2078" s="636"/>
      <c r="K2078" s="636"/>
      <c r="L2078" s="636"/>
      <c r="M2078" s="636"/>
      <c r="N2078" s="324"/>
      <c r="O2078" s="324"/>
      <c r="P2078" s="310" t="s">
        <v>77</v>
      </c>
      <c r="Q2078" s="310" t="s">
        <v>492</v>
      </c>
      <c r="R2078" s="310" t="str">
        <f t="shared" si="143"/>
        <v>Rangpur Gangachara</v>
      </c>
      <c r="S2078" s="627"/>
      <c r="T2078" s="636"/>
      <c r="U2078" s="636"/>
      <c r="V2078" s="636"/>
      <c r="W2078" s="636"/>
      <c r="X2078" s="627"/>
      <c r="Y2078" s="636"/>
      <c r="Z2078" s="636"/>
      <c r="AA2078" s="636"/>
      <c r="AB2078" s="636"/>
    </row>
    <row r="2079" spans="1:28" ht="15" hidden="1" x14ac:dyDescent="0.25">
      <c r="A2079" s="310" t="s">
        <v>77</v>
      </c>
      <c r="B2079" s="310" t="s">
        <v>493</v>
      </c>
      <c r="C2079" s="310" t="str">
        <f t="shared" si="142"/>
        <v>Rangpur Kownia</v>
      </c>
      <c r="D2079" s="627"/>
      <c r="E2079" s="636"/>
      <c r="F2079" s="636"/>
      <c r="G2079" s="636"/>
      <c r="H2079" s="636"/>
      <c r="I2079" s="627"/>
      <c r="J2079" s="636"/>
      <c r="K2079" s="636"/>
      <c r="L2079" s="636"/>
      <c r="M2079" s="636"/>
      <c r="N2079" s="324"/>
      <c r="O2079" s="324"/>
      <c r="P2079" s="310" t="s">
        <v>77</v>
      </c>
      <c r="Q2079" s="310" t="s">
        <v>493</v>
      </c>
      <c r="R2079" s="310" t="str">
        <f t="shared" si="143"/>
        <v>Rangpur Kownia</v>
      </c>
      <c r="S2079" s="627"/>
      <c r="T2079" s="636"/>
      <c r="U2079" s="636"/>
      <c r="V2079" s="636"/>
      <c r="W2079" s="636"/>
      <c r="X2079" s="627"/>
      <c r="Y2079" s="636"/>
      <c r="Z2079" s="636"/>
      <c r="AA2079" s="636"/>
      <c r="AB2079" s="636"/>
    </row>
    <row r="2080" spans="1:28" ht="15" hidden="1" x14ac:dyDescent="0.25">
      <c r="A2080" s="310" t="s">
        <v>77</v>
      </c>
      <c r="B2080" s="310" t="s">
        <v>494</v>
      </c>
      <c r="C2080" s="310" t="str">
        <f t="shared" si="142"/>
        <v>Rangpur Mithapukur</v>
      </c>
      <c r="D2080" s="627"/>
      <c r="E2080" s="636"/>
      <c r="F2080" s="636"/>
      <c r="G2080" s="636"/>
      <c r="H2080" s="636"/>
      <c r="I2080" s="627"/>
      <c r="J2080" s="636"/>
      <c r="K2080" s="636"/>
      <c r="L2080" s="636"/>
      <c r="M2080" s="636"/>
      <c r="N2080" s="324"/>
      <c r="O2080" s="324"/>
      <c r="P2080" s="310" t="s">
        <v>77</v>
      </c>
      <c r="Q2080" s="310" t="s">
        <v>494</v>
      </c>
      <c r="R2080" s="310" t="str">
        <f t="shared" si="143"/>
        <v>Rangpur Mithapukur</v>
      </c>
      <c r="S2080" s="627"/>
      <c r="T2080" s="636"/>
      <c r="U2080" s="636"/>
      <c r="V2080" s="636"/>
      <c r="W2080" s="636"/>
      <c r="X2080" s="627"/>
      <c r="Y2080" s="636"/>
      <c r="Z2080" s="636"/>
      <c r="AA2080" s="636"/>
      <c r="AB2080" s="636"/>
    </row>
    <row r="2081" spans="1:28" ht="15" hidden="1" x14ac:dyDescent="0.25">
      <c r="A2081" s="310" t="s">
        <v>77</v>
      </c>
      <c r="B2081" s="310" t="s">
        <v>495</v>
      </c>
      <c r="C2081" s="310" t="str">
        <f t="shared" si="142"/>
        <v>Rangpur Pirgacha</v>
      </c>
      <c r="D2081" s="627"/>
      <c r="E2081" s="636"/>
      <c r="F2081" s="636"/>
      <c r="G2081" s="636"/>
      <c r="H2081" s="636"/>
      <c r="I2081" s="627"/>
      <c r="J2081" s="636"/>
      <c r="K2081" s="636"/>
      <c r="L2081" s="636"/>
      <c r="M2081" s="636"/>
      <c r="N2081" s="324"/>
      <c r="O2081" s="324"/>
      <c r="P2081" s="310" t="s">
        <v>77</v>
      </c>
      <c r="Q2081" s="310" t="s">
        <v>495</v>
      </c>
      <c r="R2081" s="310" t="str">
        <f t="shared" si="143"/>
        <v>Rangpur Pirgacha</v>
      </c>
      <c r="S2081" s="627"/>
      <c r="T2081" s="636"/>
      <c r="U2081" s="636"/>
      <c r="V2081" s="636"/>
      <c r="W2081" s="636"/>
      <c r="X2081" s="627"/>
      <c r="Y2081" s="636"/>
      <c r="Z2081" s="636"/>
      <c r="AA2081" s="636"/>
      <c r="AB2081" s="636"/>
    </row>
    <row r="2082" spans="1:28" ht="15" hidden="1" x14ac:dyDescent="0.25">
      <c r="A2082" s="310" t="s">
        <v>77</v>
      </c>
      <c r="B2082" s="310" t="s">
        <v>496</v>
      </c>
      <c r="C2082" s="310" t="str">
        <f t="shared" si="142"/>
        <v>Rangpur Pirganj</v>
      </c>
      <c r="D2082" s="627"/>
      <c r="E2082" s="636"/>
      <c r="F2082" s="636"/>
      <c r="G2082" s="636"/>
      <c r="H2082" s="636"/>
      <c r="I2082" s="627"/>
      <c r="J2082" s="636"/>
      <c r="K2082" s="636"/>
      <c r="L2082" s="636"/>
      <c r="M2082" s="636"/>
      <c r="N2082" s="324"/>
      <c r="O2082" s="324"/>
      <c r="P2082" s="310" t="s">
        <v>77</v>
      </c>
      <c r="Q2082" s="310" t="s">
        <v>496</v>
      </c>
      <c r="R2082" s="310" t="str">
        <f t="shared" si="143"/>
        <v>Rangpur Pirganj</v>
      </c>
      <c r="S2082" s="627"/>
      <c r="T2082" s="636"/>
      <c r="U2082" s="636"/>
      <c r="V2082" s="636"/>
      <c r="W2082" s="636"/>
      <c r="X2082" s="627"/>
      <c r="Y2082" s="636"/>
      <c r="Z2082" s="636"/>
      <c r="AA2082" s="636"/>
      <c r="AB2082" s="636"/>
    </row>
    <row r="2083" spans="1:28" ht="15" hidden="1" x14ac:dyDescent="0.25">
      <c r="A2083" s="310" t="s">
        <v>77</v>
      </c>
      <c r="B2083" s="311" t="s">
        <v>638</v>
      </c>
      <c r="C2083" s="310" t="str">
        <f t="shared" si="142"/>
        <v>Rangpur Prime Medical College Hosp.</v>
      </c>
      <c r="D2083" s="627"/>
      <c r="E2083" s="636"/>
      <c r="F2083" s="636"/>
      <c r="G2083" s="636"/>
      <c r="H2083" s="636"/>
      <c r="I2083" s="627"/>
      <c r="J2083" s="636"/>
      <c r="K2083" s="636"/>
      <c r="L2083" s="636"/>
      <c r="M2083" s="636"/>
      <c r="N2083" s="324"/>
      <c r="O2083" s="324"/>
      <c r="P2083" s="310" t="s">
        <v>77</v>
      </c>
      <c r="Q2083" s="311" t="s">
        <v>638</v>
      </c>
      <c r="R2083" s="310" t="str">
        <f t="shared" si="143"/>
        <v>Rangpur Prime Medical College Hosp.</v>
      </c>
      <c r="S2083" s="627"/>
      <c r="T2083" s="636"/>
      <c r="U2083" s="636"/>
      <c r="V2083" s="636"/>
      <c r="W2083" s="636"/>
      <c r="X2083" s="627"/>
      <c r="Y2083" s="636"/>
      <c r="Z2083" s="636"/>
      <c r="AA2083" s="636"/>
      <c r="AB2083" s="636"/>
    </row>
    <row r="2084" spans="1:28" ht="15" hidden="1" x14ac:dyDescent="0.25">
      <c r="A2084" s="310" t="s">
        <v>77</v>
      </c>
      <c r="B2084" s="311" t="s">
        <v>88</v>
      </c>
      <c r="C2084" s="310" t="str">
        <f t="shared" si="142"/>
        <v>Rangpur Prison</v>
      </c>
      <c r="D2084" s="627"/>
      <c r="E2084" s="636"/>
      <c r="F2084" s="636"/>
      <c r="G2084" s="636"/>
      <c r="H2084" s="636"/>
      <c r="I2084" s="627"/>
      <c r="J2084" s="636"/>
      <c r="K2084" s="636"/>
      <c r="L2084" s="636"/>
      <c r="M2084" s="636"/>
      <c r="N2084" s="324"/>
      <c r="O2084" s="324"/>
      <c r="P2084" s="310" t="s">
        <v>77</v>
      </c>
      <c r="Q2084" s="311" t="s">
        <v>88</v>
      </c>
      <c r="R2084" s="310" t="str">
        <f t="shared" si="143"/>
        <v>Rangpur Prison</v>
      </c>
      <c r="S2084" s="627"/>
      <c r="T2084" s="636"/>
      <c r="U2084" s="636"/>
      <c r="V2084" s="636"/>
      <c r="W2084" s="636"/>
      <c r="X2084" s="627"/>
      <c r="Y2084" s="636"/>
      <c r="Z2084" s="636"/>
      <c r="AA2084" s="636"/>
      <c r="AB2084" s="636"/>
    </row>
    <row r="2085" spans="1:28" ht="15" hidden="1" x14ac:dyDescent="0.25">
      <c r="A2085" s="310" t="s">
        <v>77</v>
      </c>
      <c r="B2085" s="310" t="s">
        <v>497</v>
      </c>
      <c r="C2085" s="310" t="str">
        <f t="shared" si="142"/>
        <v>Rangpur Rangpur Medical College Hosp.</v>
      </c>
      <c r="D2085" s="627"/>
      <c r="E2085" s="636"/>
      <c r="F2085" s="636"/>
      <c r="G2085" s="636"/>
      <c r="H2085" s="636"/>
      <c r="I2085" s="627"/>
      <c r="J2085" s="636"/>
      <c r="K2085" s="636"/>
      <c r="L2085" s="636"/>
      <c r="M2085" s="636"/>
      <c r="N2085" s="324"/>
      <c r="O2085" s="324"/>
      <c r="P2085" s="310" t="s">
        <v>77</v>
      </c>
      <c r="Q2085" s="310" t="s">
        <v>497</v>
      </c>
      <c r="R2085" s="310" t="str">
        <f t="shared" si="143"/>
        <v>Rangpur Rangpur Medical College Hosp.</v>
      </c>
      <c r="S2085" s="627"/>
      <c r="T2085" s="636"/>
      <c r="U2085" s="636"/>
      <c r="V2085" s="636"/>
      <c r="W2085" s="636"/>
      <c r="X2085" s="627"/>
      <c r="Y2085" s="636"/>
      <c r="Z2085" s="636"/>
      <c r="AA2085" s="636"/>
      <c r="AB2085" s="636"/>
    </row>
    <row r="2086" spans="1:28" ht="15" hidden="1" x14ac:dyDescent="0.25">
      <c r="A2086" s="310" t="s">
        <v>77</v>
      </c>
      <c r="B2086" t="s">
        <v>639</v>
      </c>
      <c r="C2086" s="310" t="str">
        <f t="shared" si="142"/>
        <v>Rangpur Rangpur Sadar</v>
      </c>
      <c r="D2086" s="627"/>
      <c r="E2086" s="636"/>
      <c r="F2086" s="636"/>
      <c r="G2086" s="636"/>
      <c r="H2086" s="636"/>
      <c r="I2086" s="627"/>
      <c r="J2086" s="636"/>
      <c r="K2086" s="636"/>
      <c r="L2086" s="636"/>
      <c r="M2086" s="636"/>
      <c r="N2086" s="324"/>
      <c r="O2086" s="324"/>
      <c r="P2086" s="310" t="s">
        <v>77</v>
      </c>
      <c r="Q2086" t="s">
        <v>639</v>
      </c>
      <c r="R2086" s="310" t="str">
        <f t="shared" si="143"/>
        <v>Rangpur Rangpur Sadar</v>
      </c>
      <c r="S2086" s="627"/>
      <c r="T2086" s="636"/>
      <c r="U2086" s="636"/>
      <c r="V2086" s="636"/>
      <c r="W2086" s="636"/>
      <c r="X2086" s="627"/>
      <c r="Y2086" s="636"/>
      <c r="Z2086" s="636"/>
      <c r="AA2086" s="636"/>
      <c r="AB2086" s="636"/>
    </row>
    <row r="2087" spans="1:28" ht="15" hidden="1" x14ac:dyDescent="0.25">
      <c r="A2087" s="310" t="s">
        <v>77</v>
      </c>
      <c r="B2087" s="310" t="s">
        <v>498</v>
      </c>
      <c r="C2087" s="310" t="str">
        <f t="shared" si="142"/>
        <v>Rangpur Taraganj</v>
      </c>
      <c r="D2087" s="627"/>
      <c r="E2087" s="636"/>
      <c r="F2087" s="636"/>
      <c r="G2087" s="636"/>
      <c r="H2087" s="636"/>
      <c r="I2087" s="627"/>
      <c r="J2087" s="636"/>
      <c r="K2087" s="636"/>
      <c r="L2087" s="636"/>
      <c r="M2087" s="636"/>
      <c r="N2087" s="324"/>
      <c r="O2087" s="324"/>
      <c r="P2087" s="310" t="s">
        <v>77</v>
      </c>
      <c r="Q2087" s="310" t="s">
        <v>498</v>
      </c>
      <c r="R2087" s="310" t="str">
        <f t="shared" si="143"/>
        <v>Rangpur Taraganj</v>
      </c>
      <c r="S2087" s="627"/>
      <c r="T2087" s="636"/>
      <c r="U2087" s="636"/>
      <c r="V2087" s="636"/>
      <c r="W2087" s="636"/>
      <c r="X2087" s="627"/>
      <c r="Y2087" s="636"/>
      <c r="Z2087" s="636"/>
      <c r="AA2087" s="636"/>
      <c r="AB2087" s="636"/>
    </row>
    <row r="2088" spans="1:28" ht="15" hidden="1" x14ac:dyDescent="0.25">
      <c r="A2088" s="320" t="s">
        <v>78</v>
      </c>
      <c r="B2088" s="310" t="s">
        <v>507</v>
      </c>
      <c r="C2088" s="310" t="str">
        <f t="shared" si="142"/>
        <v>Thakurgaon Baliadangi</v>
      </c>
      <c r="D2088" s="627"/>
      <c r="E2088" s="636"/>
      <c r="F2088" s="636"/>
      <c r="G2088" s="636"/>
      <c r="H2088" s="636"/>
      <c r="I2088" s="627"/>
      <c r="J2088" s="636"/>
      <c r="K2088" s="636"/>
      <c r="L2088" s="636"/>
      <c r="M2088" s="636"/>
      <c r="N2088" s="324"/>
      <c r="O2088" s="324"/>
      <c r="P2088" s="320" t="s">
        <v>78</v>
      </c>
      <c r="Q2088" s="310" t="s">
        <v>507</v>
      </c>
      <c r="R2088" s="310" t="str">
        <f t="shared" si="143"/>
        <v>Thakurgaon Baliadangi</v>
      </c>
      <c r="S2088" s="627"/>
      <c r="T2088" s="636"/>
      <c r="U2088" s="636"/>
      <c r="V2088" s="636"/>
      <c r="W2088" s="636"/>
      <c r="X2088" s="627"/>
      <c r="Y2088" s="636"/>
      <c r="Z2088" s="636"/>
      <c r="AA2088" s="636"/>
      <c r="AB2088" s="636"/>
    </row>
    <row r="2089" spans="1:28" ht="15" hidden="1" x14ac:dyDescent="0.25">
      <c r="A2089" s="320" t="s">
        <v>78</v>
      </c>
      <c r="B2089" s="310" t="s">
        <v>508</v>
      </c>
      <c r="C2089" s="310" t="str">
        <f t="shared" si="142"/>
        <v>Thakurgaon Haripur</v>
      </c>
      <c r="D2089" s="627"/>
      <c r="E2089" s="636"/>
      <c r="F2089" s="636"/>
      <c r="G2089" s="636"/>
      <c r="H2089" s="636"/>
      <c r="I2089" s="627"/>
      <c r="J2089" s="636"/>
      <c r="K2089" s="636"/>
      <c r="L2089" s="636"/>
      <c r="M2089" s="636"/>
      <c r="N2089" s="324"/>
      <c r="O2089" s="324"/>
      <c r="P2089" s="320" t="s">
        <v>78</v>
      </c>
      <c r="Q2089" s="310" t="s">
        <v>508</v>
      </c>
      <c r="R2089" s="310" t="str">
        <f t="shared" si="143"/>
        <v>Thakurgaon Haripur</v>
      </c>
      <c r="S2089" s="627"/>
      <c r="T2089" s="636"/>
      <c r="U2089" s="636"/>
      <c r="V2089" s="636"/>
      <c r="W2089" s="636"/>
      <c r="X2089" s="627"/>
      <c r="Y2089" s="636"/>
      <c r="Z2089" s="636"/>
      <c r="AA2089" s="636"/>
      <c r="AB2089" s="636"/>
    </row>
    <row r="2090" spans="1:28" ht="15" hidden="1" x14ac:dyDescent="0.25">
      <c r="A2090" s="320" t="s">
        <v>78</v>
      </c>
      <c r="B2090" s="310" t="s">
        <v>496</v>
      </c>
      <c r="C2090" s="310" t="str">
        <f t="shared" si="142"/>
        <v>Thakurgaon Pirganj</v>
      </c>
      <c r="D2090" s="627"/>
      <c r="E2090" s="636"/>
      <c r="F2090" s="636"/>
      <c r="G2090" s="636"/>
      <c r="H2090" s="636"/>
      <c r="I2090" s="627"/>
      <c r="J2090" s="636"/>
      <c r="K2090" s="636"/>
      <c r="L2090" s="636"/>
      <c r="M2090" s="636"/>
      <c r="N2090" s="324"/>
      <c r="O2090" s="324"/>
      <c r="P2090" s="320" t="s">
        <v>78</v>
      </c>
      <c r="Q2090" s="310" t="s">
        <v>496</v>
      </c>
      <c r="R2090" s="310" t="str">
        <f t="shared" si="143"/>
        <v>Thakurgaon Pirganj</v>
      </c>
      <c r="S2090" s="627"/>
      <c r="T2090" s="636"/>
      <c r="U2090" s="636"/>
      <c r="V2090" s="636"/>
      <c r="W2090" s="636"/>
      <c r="X2090" s="627"/>
      <c r="Y2090" s="636"/>
      <c r="Z2090" s="636"/>
      <c r="AA2090" s="636"/>
      <c r="AB2090" s="636"/>
    </row>
    <row r="2091" spans="1:28" ht="15" hidden="1" x14ac:dyDescent="0.25">
      <c r="A2091" s="320" t="s">
        <v>78</v>
      </c>
      <c r="B2091" s="310" t="s">
        <v>509</v>
      </c>
      <c r="C2091" s="310" t="str">
        <f t="shared" si="142"/>
        <v>Thakurgaon Ranisonkail</v>
      </c>
      <c r="D2091" s="627"/>
      <c r="E2091" s="636"/>
      <c r="F2091" s="636"/>
      <c r="G2091" s="636"/>
      <c r="H2091" s="636"/>
      <c r="I2091" s="627"/>
      <c r="J2091" s="636"/>
      <c r="K2091" s="636"/>
      <c r="L2091" s="636"/>
      <c r="M2091" s="636"/>
      <c r="N2091" s="324"/>
      <c r="O2091" s="324"/>
      <c r="P2091" s="320" t="s">
        <v>78</v>
      </c>
      <c r="Q2091" s="310" t="s">
        <v>509</v>
      </c>
      <c r="R2091" s="310" t="str">
        <f t="shared" si="143"/>
        <v>Thakurgaon Ranisonkail</v>
      </c>
      <c r="S2091" s="627"/>
      <c r="T2091" s="636"/>
      <c r="U2091" s="636"/>
      <c r="V2091" s="636"/>
      <c r="W2091" s="636"/>
      <c r="X2091" s="627"/>
      <c r="Y2091" s="636"/>
      <c r="Z2091" s="636"/>
      <c r="AA2091" s="636"/>
      <c r="AB2091" s="636"/>
    </row>
    <row r="2092" spans="1:28" ht="15" hidden="1" x14ac:dyDescent="0.25">
      <c r="A2092" s="320" t="s">
        <v>78</v>
      </c>
      <c r="B2092" t="s">
        <v>641</v>
      </c>
      <c r="C2092" s="310" t="str">
        <f t="shared" si="142"/>
        <v>Thakurgaon Thakurgaon Sadar</v>
      </c>
      <c r="D2092" s="627"/>
      <c r="E2092" s="636"/>
      <c r="F2092" s="636"/>
      <c r="G2092" s="636"/>
      <c r="H2092" s="636"/>
      <c r="I2092" s="627"/>
      <c r="J2092" s="636"/>
      <c r="K2092" s="636"/>
      <c r="L2092" s="636"/>
      <c r="M2092" s="636"/>
      <c r="N2092" s="324"/>
      <c r="O2092" s="324"/>
      <c r="P2092" s="320" t="s">
        <v>78</v>
      </c>
      <c r="Q2092" t="s">
        <v>641</v>
      </c>
      <c r="R2092" s="310" t="str">
        <f t="shared" si="143"/>
        <v>Thakurgaon Thakurgaon Sadar</v>
      </c>
      <c r="S2092" s="627"/>
      <c r="T2092" s="636"/>
      <c r="U2092" s="636"/>
      <c r="V2092" s="636"/>
      <c r="W2092" s="636"/>
      <c r="X2092" s="627"/>
      <c r="Y2092" s="636"/>
      <c r="Z2092" s="636"/>
      <c r="AA2092" s="636"/>
      <c r="AB2092" s="636"/>
    </row>
    <row r="2093" spans="1:28" ht="15" hidden="1" x14ac:dyDescent="0.25">
      <c r="A2093" s="310" t="s">
        <v>79</v>
      </c>
      <c r="B2093" s="310" t="s">
        <v>510</v>
      </c>
      <c r="C2093" s="310" t="str">
        <f t="shared" si="142"/>
        <v>Habiganj Ajmiriganj</v>
      </c>
      <c r="D2093" s="627"/>
      <c r="E2093" s="636"/>
      <c r="F2093" s="636"/>
      <c r="G2093" s="636"/>
      <c r="H2093" s="636"/>
      <c r="I2093" s="627"/>
      <c r="J2093" s="636"/>
      <c r="K2093" s="636"/>
      <c r="L2093" s="636"/>
      <c r="M2093" s="636"/>
      <c r="N2093" s="324"/>
      <c r="O2093" s="324"/>
      <c r="P2093" s="310" t="s">
        <v>79</v>
      </c>
      <c r="Q2093" s="310" t="s">
        <v>510</v>
      </c>
      <c r="R2093" s="310" t="str">
        <f t="shared" si="143"/>
        <v>Habiganj Ajmiriganj</v>
      </c>
      <c r="S2093" s="627"/>
      <c r="T2093" s="636"/>
      <c r="U2093" s="636"/>
      <c r="V2093" s="636"/>
      <c r="W2093" s="636"/>
      <c r="X2093" s="627"/>
      <c r="Y2093" s="636"/>
      <c r="Z2093" s="636"/>
      <c r="AA2093" s="636"/>
      <c r="AB2093" s="636"/>
    </row>
    <row r="2094" spans="1:28" ht="15" hidden="1" x14ac:dyDescent="0.25">
      <c r="A2094" s="310" t="s">
        <v>79</v>
      </c>
      <c r="B2094" s="310" t="s">
        <v>511</v>
      </c>
      <c r="C2094" s="310" t="str">
        <f t="shared" si="142"/>
        <v>Habiganj Bahubal</v>
      </c>
      <c r="D2094" s="627"/>
      <c r="E2094" s="636"/>
      <c r="F2094" s="636"/>
      <c r="G2094" s="636"/>
      <c r="H2094" s="636"/>
      <c r="I2094" s="627"/>
      <c r="J2094" s="636"/>
      <c r="K2094" s="636"/>
      <c r="L2094" s="636"/>
      <c r="M2094" s="636"/>
      <c r="N2094" s="324"/>
      <c r="O2094" s="324"/>
      <c r="P2094" s="310" t="s">
        <v>79</v>
      </c>
      <c r="Q2094" s="310" t="s">
        <v>511</v>
      </c>
      <c r="R2094" s="310" t="str">
        <f t="shared" si="143"/>
        <v>Habiganj Bahubal</v>
      </c>
      <c r="S2094" s="627"/>
      <c r="T2094" s="636"/>
      <c r="U2094" s="636"/>
      <c r="V2094" s="636"/>
      <c r="W2094" s="636"/>
      <c r="X2094" s="627"/>
      <c r="Y2094" s="636"/>
      <c r="Z2094" s="636"/>
      <c r="AA2094" s="636"/>
      <c r="AB2094" s="636"/>
    </row>
    <row r="2095" spans="1:28" ht="15" hidden="1" x14ac:dyDescent="0.25">
      <c r="A2095" s="310" t="s">
        <v>79</v>
      </c>
      <c r="B2095" s="310" t="s">
        <v>512</v>
      </c>
      <c r="C2095" s="310" t="str">
        <f t="shared" si="142"/>
        <v>Habiganj Baniachang</v>
      </c>
      <c r="D2095" s="627"/>
      <c r="E2095" s="636"/>
      <c r="F2095" s="636"/>
      <c r="G2095" s="636"/>
      <c r="H2095" s="636"/>
      <c r="I2095" s="627"/>
      <c r="J2095" s="636"/>
      <c r="K2095" s="636"/>
      <c r="L2095" s="636"/>
      <c r="M2095" s="636"/>
      <c r="N2095" s="324"/>
      <c r="O2095" s="324"/>
      <c r="P2095" s="310" t="s">
        <v>79</v>
      </c>
      <c r="Q2095" s="310" t="s">
        <v>512</v>
      </c>
      <c r="R2095" s="310" t="str">
        <f t="shared" si="143"/>
        <v>Habiganj Baniachang</v>
      </c>
      <c r="S2095" s="627"/>
      <c r="T2095" s="636"/>
      <c r="U2095" s="636"/>
      <c r="V2095" s="636"/>
      <c r="W2095" s="636"/>
      <c r="X2095" s="627"/>
      <c r="Y2095" s="636"/>
      <c r="Z2095" s="636"/>
      <c r="AA2095" s="636"/>
      <c r="AB2095" s="636"/>
    </row>
    <row r="2096" spans="1:28" ht="15" hidden="1" x14ac:dyDescent="0.25">
      <c r="A2096" s="310" t="s">
        <v>79</v>
      </c>
      <c r="B2096" s="310" t="s">
        <v>513</v>
      </c>
      <c r="C2096" s="310" t="str">
        <f t="shared" si="142"/>
        <v>Habiganj Chunarughat</v>
      </c>
      <c r="D2096" s="627"/>
      <c r="E2096" s="636"/>
      <c r="F2096" s="636"/>
      <c r="G2096" s="636"/>
      <c r="H2096" s="636"/>
      <c r="I2096" s="627"/>
      <c r="J2096" s="636"/>
      <c r="K2096" s="636"/>
      <c r="L2096" s="636"/>
      <c r="M2096" s="636"/>
      <c r="N2096" s="324"/>
      <c r="O2096" s="324"/>
      <c r="P2096" s="310" t="s">
        <v>79</v>
      </c>
      <c r="Q2096" s="310" t="s">
        <v>513</v>
      </c>
      <c r="R2096" s="310" t="str">
        <f t="shared" si="143"/>
        <v>Habiganj Chunarughat</v>
      </c>
      <c r="S2096" s="627"/>
      <c r="T2096" s="636"/>
      <c r="U2096" s="636"/>
      <c r="V2096" s="636"/>
      <c r="W2096" s="636"/>
      <c r="X2096" s="627"/>
      <c r="Y2096" s="636"/>
      <c r="Z2096" s="636"/>
      <c r="AA2096" s="636"/>
      <c r="AB2096" s="636"/>
    </row>
    <row r="2097" spans="1:28" ht="15" hidden="1" x14ac:dyDescent="0.25">
      <c r="A2097" s="310" t="s">
        <v>79</v>
      </c>
      <c r="B2097" t="s">
        <v>642</v>
      </c>
      <c r="C2097" s="310" t="str">
        <f t="shared" si="142"/>
        <v>Habiganj Habiganj Sadar</v>
      </c>
      <c r="D2097" s="627"/>
      <c r="E2097" s="636"/>
      <c r="F2097" s="636"/>
      <c r="G2097" s="636"/>
      <c r="H2097" s="636"/>
      <c r="I2097" s="627"/>
      <c r="J2097" s="636"/>
      <c r="K2097" s="636"/>
      <c r="L2097" s="636"/>
      <c r="M2097" s="636"/>
      <c r="N2097" s="324"/>
      <c r="O2097" s="324"/>
      <c r="P2097" s="310" t="s">
        <v>79</v>
      </c>
      <c r="Q2097" t="s">
        <v>642</v>
      </c>
      <c r="R2097" s="310" t="str">
        <f t="shared" si="143"/>
        <v>Habiganj Habiganj Sadar</v>
      </c>
      <c r="S2097" s="627"/>
      <c r="T2097" s="636"/>
      <c r="U2097" s="636"/>
      <c r="V2097" s="636"/>
      <c r="W2097" s="636"/>
      <c r="X2097" s="627"/>
      <c r="Y2097" s="636"/>
      <c r="Z2097" s="636"/>
      <c r="AA2097" s="636"/>
      <c r="AB2097" s="636"/>
    </row>
    <row r="2098" spans="1:28" ht="15" hidden="1" x14ac:dyDescent="0.25">
      <c r="A2098" s="310" t="s">
        <v>79</v>
      </c>
      <c r="B2098" s="310" t="s">
        <v>514</v>
      </c>
      <c r="C2098" s="310" t="str">
        <f t="shared" si="142"/>
        <v>Habiganj Lakhai</v>
      </c>
      <c r="D2098" s="627"/>
      <c r="E2098" s="636"/>
      <c r="F2098" s="636"/>
      <c r="G2098" s="636"/>
      <c r="H2098" s="636"/>
      <c r="I2098" s="627"/>
      <c r="J2098" s="636"/>
      <c r="K2098" s="636"/>
      <c r="L2098" s="636"/>
      <c r="M2098" s="636"/>
      <c r="N2098" s="324"/>
      <c r="O2098" s="324"/>
      <c r="P2098" s="310" t="s">
        <v>79</v>
      </c>
      <c r="Q2098" s="310" t="s">
        <v>514</v>
      </c>
      <c r="R2098" s="310" t="str">
        <f t="shared" si="143"/>
        <v>Habiganj Lakhai</v>
      </c>
      <c r="S2098" s="627"/>
      <c r="T2098" s="636"/>
      <c r="U2098" s="636"/>
      <c r="V2098" s="636"/>
      <c r="W2098" s="636"/>
      <c r="X2098" s="627"/>
      <c r="Y2098" s="636"/>
      <c r="Z2098" s="636"/>
      <c r="AA2098" s="636"/>
      <c r="AB2098" s="636"/>
    </row>
    <row r="2099" spans="1:28" ht="15" hidden="1" x14ac:dyDescent="0.25">
      <c r="A2099" s="310" t="s">
        <v>79</v>
      </c>
      <c r="B2099" s="310" t="s">
        <v>515</v>
      </c>
      <c r="C2099" s="310" t="str">
        <f t="shared" si="142"/>
        <v>Habiganj Madhabpur</v>
      </c>
      <c r="D2099" s="627"/>
      <c r="E2099" s="636"/>
      <c r="F2099" s="636"/>
      <c r="G2099" s="636"/>
      <c r="H2099" s="636"/>
      <c r="I2099" s="627"/>
      <c r="J2099" s="636"/>
      <c r="K2099" s="636"/>
      <c r="L2099" s="636"/>
      <c r="M2099" s="636"/>
      <c r="N2099" s="324"/>
      <c r="O2099" s="324"/>
      <c r="P2099" s="310" t="s">
        <v>79</v>
      </c>
      <c r="Q2099" s="310" t="s">
        <v>515</v>
      </c>
      <c r="R2099" s="310" t="str">
        <f t="shared" si="143"/>
        <v>Habiganj Madhabpur</v>
      </c>
      <c r="S2099" s="627"/>
      <c r="T2099" s="636"/>
      <c r="U2099" s="636"/>
      <c r="V2099" s="636"/>
      <c r="W2099" s="636"/>
      <c r="X2099" s="627"/>
      <c r="Y2099" s="636"/>
      <c r="Z2099" s="636"/>
      <c r="AA2099" s="636"/>
      <c r="AB2099" s="636"/>
    </row>
    <row r="2100" spans="1:28" ht="15" hidden="1" x14ac:dyDescent="0.25">
      <c r="A2100" s="310" t="s">
        <v>79</v>
      </c>
      <c r="B2100" s="310" t="s">
        <v>516</v>
      </c>
      <c r="C2100" s="310" t="str">
        <f t="shared" si="142"/>
        <v>Habiganj Nabiganj</v>
      </c>
      <c r="D2100" s="627"/>
      <c r="E2100" s="636"/>
      <c r="F2100" s="636"/>
      <c r="G2100" s="636"/>
      <c r="H2100" s="636"/>
      <c r="I2100" s="627"/>
      <c r="J2100" s="636"/>
      <c r="K2100" s="636"/>
      <c r="L2100" s="636"/>
      <c r="M2100" s="636"/>
      <c r="N2100" s="324"/>
      <c r="O2100" s="324"/>
      <c r="P2100" s="310" t="s">
        <v>79</v>
      </c>
      <c r="Q2100" s="310" t="s">
        <v>516</v>
      </c>
      <c r="R2100" s="310" t="str">
        <f t="shared" si="143"/>
        <v>Habiganj Nabiganj</v>
      </c>
      <c r="S2100" s="627"/>
      <c r="T2100" s="636"/>
      <c r="U2100" s="636"/>
      <c r="V2100" s="636"/>
      <c r="W2100" s="636"/>
      <c r="X2100" s="627"/>
      <c r="Y2100" s="636"/>
      <c r="Z2100" s="636"/>
      <c r="AA2100" s="636"/>
      <c r="AB2100" s="636"/>
    </row>
    <row r="2101" spans="1:28" ht="15" hidden="1" x14ac:dyDescent="0.25">
      <c r="A2101" s="310" t="s">
        <v>80</v>
      </c>
      <c r="B2101" s="310" t="s">
        <v>517</v>
      </c>
      <c r="C2101" s="310" t="str">
        <f t="shared" si="142"/>
        <v>Moulvibazar Baralekha</v>
      </c>
      <c r="D2101" s="627"/>
      <c r="E2101" s="636"/>
      <c r="F2101" s="636"/>
      <c r="G2101" s="636"/>
      <c r="H2101" s="636"/>
      <c r="I2101" s="627"/>
      <c r="J2101" s="636"/>
      <c r="K2101" s="636"/>
      <c r="L2101" s="636"/>
      <c r="M2101" s="636"/>
      <c r="N2101" s="324"/>
      <c r="O2101" s="324"/>
      <c r="P2101" s="310" t="s">
        <v>80</v>
      </c>
      <c r="Q2101" s="310" t="s">
        <v>517</v>
      </c>
      <c r="R2101" s="310" t="str">
        <f t="shared" si="143"/>
        <v>Moulvibazar Baralekha</v>
      </c>
      <c r="S2101" s="627"/>
      <c r="T2101" s="636"/>
      <c r="U2101" s="636"/>
      <c r="V2101" s="636"/>
      <c r="W2101" s="636"/>
      <c r="X2101" s="627"/>
      <c r="Y2101" s="636"/>
      <c r="Z2101" s="636"/>
      <c r="AA2101" s="636"/>
      <c r="AB2101" s="636"/>
    </row>
    <row r="2102" spans="1:28" ht="15" hidden="1" x14ac:dyDescent="0.25">
      <c r="A2102" s="310" t="s">
        <v>80</v>
      </c>
      <c r="B2102" s="311" t="s">
        <v>518</v>
      </c>
      <c r="C2102" s="310" t="str">
        <f t="shared" si="142"/>
        <v>Moulvibazar Juri</v>
      </c>
      <c r="D2102" s="627"/>
      <c r="E2102" s="636"/>
      <c r="F2102" s="636"/>
      <c r="G2102" s="636"/>
      <c r="H2102" s="636"/>
      <c r="I2102" s="627"/>
      <c r="J2102" s="636"/>
      <c r="K2102" s="636"/>
      <c r="L2102" s="636"/>
      <c r="M2102" s="636"/>
      <c r="N2102" s="324"/>
      <c r="O2102" s="324"/>
      <c r="P2102" s="310" t="s">
        <v>80</v>
      </c>
      <c r="Q2102" s="311" t="s">
        <v>518</v>
      </c>
      <c r="R2102" s="310" t="str">
        <f t="shared" si="143"/>
        <v>Moulvibazar Juri</v>
      </c>
      <c r="S2102" s="627"/>
      <c r="T2102" s="636"/>
      <c r="U2102" s="636"/>
      <c r="V2102" s="636"/>
      <c r="W2102" s="636"/>
      <c r="X2102" s="627"/>
      <c r="Y2102" s="636"/>
      <c r="Z2102" s="636"/>
      <c r="AA2102" s="636"/>
      <c r="AB2102" s="636"/>
    </row>
    <row r="2103" spans="1:28" ht="15" hidden="1" x14ac:dyDescent="0.25">
      <c r="A2103" s="310" t="s">
        <v>80</v>
      </c>
      <c r="B2103" s="310" t="s">
        <v>519</v>
      </c>
      <c r="C2103" s="310" t="str">
        <f t="shared" si="142"/>
        <v>Moulvibazar Kamalganj</v>
      </c>
      <c r="D2103" s="627"/>
      <c r="E2103" s="636"/>
      <c r="F2103" s="636"/>
      <c r="G2103" s="636"/>
      <c r="H2103" s="636"/>
      <c r="I2103" s="627"/>
      <c r="J2103" s="636"/>
      <c r="K2103" s="636"/>
      <c r="L2103" s="636"/>
      <c r="M2103" s="636"/>
      <c r="N2103" s="324"/>
      <c r="O2103" s="324"/>
      <c r="P2103" s="310" t="s">
        <v>80</v>
      </c>
      <c r="Q2103" s="310" t="s">
        <v>519</v>
      </c>
      <c r="R2103" s="310" t="str">
        <f t="shared" si="143"/>
        <v>Moulvibazar Kamalganj</v>
      </c>
      <c r="S2103" s="627"/>
      <c r="T2103" s="636"/>
      <c r="U2103" s="636"/>
      <c r="V2103" s="636"/>
      <c r="W2103" s="636"/>
      <c r="X2103" s="627"/>
      <c r="Y2103" s="636"/>
      <c r="Z2103" s="636"/>
      <c r="AA2103" s="636"/>
      <c r="AB2103" s="636"/>
    </row>
    <row r="2104" spans="1:28" ht="15" hidden="1" x14ac:dyDescent="0.25">
      <c r="A2104" s="310" t="s">
        <v>80</v>
      </c>
      <c r="B2104" s="310" t="s">
        <v>520</v>
      </c>
      <c r="C2104" s="310" t="str">
        <f t="shared" si="142"/>
        <v>Moulvibazar Kulaura</v>
      </c>
      <c r="D2104" s="627"/>
      <c r="E2104" s="636"/>
      <c r="F2104" s="636"/>
      <c r="G2104" s="636"/>
      <c r="H2104" s="636"/>
      <c r="I2104" s="627"/>
      <c r="J2104" s="636"/>
      <c r="K2104" s="636"/>
      <c r="L2104" s="636"/>
      <c r="M2104" s="636"/>
      <c r="N2104" s="324"/>
      <c r="O2104" s="324"/>
      <c r="P2104" s="310" t="s">
        <v>80</v>
      </c>
      <c r="Q2104" s="310" t="s">
        <v>520</v>
      </c>
      <c r="R2104" s="310" t="str">
        <f t="shared" si="143"/>
        <v>Moulvibazar Kulaura</v>
      </c>
      <c r="S2104" s="627"/>
      <c r="T2104" s="636"/>
      <c r="U2104" s="636"/>
      <c r="V2104" s="636"/>
      <c r="W2104" s="636"/>
      <c r="X2104" s="627"/>
      <c r="Y2104" s="636"/>
      <c r="Z2104" s="636"/>
      <c r="AA2104" s="636"/>
      <c r="AB2104" s="636"/>
    </row>
    <row r="2105" spans="1:28" ht="15" hidden="1" x14ac:dyDescent="0.25">
      <c r="A2105" s="310" t="s">
        <v>80</v>
      </c>
      <c r="B2105" t="s">
        <v>643</v>
      </c>
      <c r="C2105" s="310" t="str">
        <f t="shared" si="142"/>
        <v>Moulvibazar Moulvibazar Sadar</v>
      </c>
      <c r="D2105" s="627"/>
      <c r="E2105" s="636"/>
      <c r="F2105" s="636"/>
      <c r="G2105" s="636"/>
      <c r="H2105" s="636"/>
      <c r="I2105" s="627"/>
      <c r="J2105" s="636"/>
      <c r="K2105" s="636"/>
      <c r="L2105" s="636"/>
      <c r="M2105" s="636"/>
      <c r="N2105" s="324"/>
      <c r="O2105" s="324"/>
      <c r="P2105" s="310" t="s">
        <v>80</v>
      </c>
      <c r="Q2105" t="s">
        <v>643</v>
      </c>
      <c r="R2105" s="310" t="str">
        <f t="shared" si="143"/>
        <v>Moulvibazar Moulvibazar Sadar</v>
      </c>
      <c r="S2105" s="627"/>
      <c r="T2105" s="636"/>
      <c r="U2105" s="636"/>
      <c r="V2105" s="636"/>
      <c r="W2105" s="636"/>
      <c r="X2105" s="627"/>
      <c r="Y2105" s="636"/>
      <c r="Z2105" s="636"/>
      <c r="AA2105" s="636"/>
      <c r="AB2105" s="636"/>
    </row>
    <row r="2106" spans="1:28" ht="15" hidden="1" x14ac:dyDescent="0.25">
      <c r="A2106" s="310" t="s">
        <v>80</v>
      </c>
      <c r="B2106" s="310" t="s">
        <v>521</v>
      </c>
      <c r="C2106" s="310" t="str">
        <f t="shared" ref="C2106:C2131" si="144">A2106&amp;" "&amp;B2106</f>
        <v>Moulvibazar Rajnagar</v>
      </c>
      <c r="D2106" s="627"/>
      <c r="E2106" s="636"/>
      <c r="F2106" s="636"/>
      <c r="G2106" s="636"/>
      <c r="H2106" s="636"/>
      <c r="I2106" s="627"/>
      <c r="J2106" s="636"/>
      <c r="K2106" s="636"/>
      <c r="L2106" s="636"/>
      <c r="M2106" s="636"/>
      <c r="N2106" s="324"/>
      <c r="O2106" s="324"/>
      <c r="P2106" s="310" t="s">
        <v>80</v>
      </c>
      <c r="Q2106" s="310" t="s">
        <v>521</v>
      </c>
      <c r="R2106" s="310" t="str">
        <f t="shared" ref="R2106:R2131" si="145">P2106&amp;" "&amp;Q2106</f>
        <v>Moulvibazar Rajnagar</v>
      </c>
      <c r="S2106" s="627"/>
      <c r="T2106" s="636"/>
      <c r="U2106" s="636"/>
      <c r="V2106" s="636"/>
      <c r="W2106" s="636"/>
      <c r="X2106" s="627"/>
      <c r="Y2106" s="636"/>
      <c r="Z2106" s="636"/>
      <c r="AA2106" s="636"/>
      <c r="AB2106" s="636"/>
    </row>
    <row r="2107" spans="1:28" ht="15" hidden="1" x14ac:dyDescent="0.25">
      <c r="A2107" s="310" t="s">
        <v>80</v>
      </c>
      <c r="B2107" s="310" t="s">
        <v>522</v>
      </c>
      <c r="C2107" s="310" t="str">
        <f t="shared" si="144"/>
        <v>Moulvibazar Srimangal</v>
      </c>
      <c r="D2107" s="627"/>
      <c r="E2107" s="636"/>
      <c r="F2107" s="636"/>
      <c r="G2107" s="636"/>
      <c r="H2107" s="636"/>
      <c r="I2107" s="627"/>
      <c r="J2107" s="636"/>
      <c r="K2107" s="636"/>
      <c r="L2107" s="636"/>
      <c r="M2107" s="636"/>
      <c r="N2107" s="324"/>
      <c r="O2107" s="324"/>
      <c r="P2107" s="310" t="s">
        <v>80</v>
      </c>
      <c r="Q2107" s="310" t="s">
        <v>522</v>
      </c>
      <c r="R2107" s="310" t="str">
        <f t="shared" si="145"/>
        <v>Moulvibazar Srimangal</v>
      </c>
      <c r="S2107" s="627"/>
      <c r="T2107" s="636"/>
      <c r="U2107" s="636"/>
      <c r="V2107" s="636"/>
      <c r="W2107" s="636"/>
      <c r="X2107" s="627"/>
      <c r="Y2107" s="636"/>
      <c r="Z2107" s="636"/>
      <c r="AA2107" s="636"/>
      <c r="AB2107" s="636"/>
    </row>
    <row r="2108" spans="1:28" ht="15" hidden="1" x14ac:dyDescent="0.25">
      <c r="A2108" s="310" t="s">
        <v>81</v>
      </c>
      <c r="B2108" s="310" t="s">
        <v>523</v>
      </c>
      <c r="C2108" s="310" t="str">
        <f t="shared" si="144"/>
        <v>Sunamganj Bishambarpur</v>
      </c>
      <c r="D2108" s="627"/>
      <c r="E2108" s="630"/>
      <c r="F2108" s="630"/>
      <c r="G2108" s="630"/>
      <c r="H2108" s="630"/>
      <c r="I2108" s="627"/>
      <c r="J2108" s="630"/>
      <c r="K2108" s="630"/>
      <c r="L2108" s="630"/>
      <c r="M2108" s="630"/>
      <c r="N2108" s="315"/>
      <c r="O2108" s="315"/>
      <c r="P2108" s="310" t="s">
        <v>81</v>
      </c>
      <c r="Q2108" s="310" t="s">
        <v>523</v>
      </c>
      <c r="R2108" s="310" t="str">
        <f t="shared" si="145"/>
        <v>Sunamganj Bishambarpur</v>
      </c>
      <c r="S2108" s="627"/>
      <c r="T2108" s="630"/>
      <c r="U2108" s="630"/>
      <c r="V2108" s="630"/>
      <c r="W2108" s="630"/>
      <c r="X2108" s="627"/>
      <c r="Y2108" s="630"/>
      <c r="Z2108" s="630"/>
      <c r="AA2108" s="630"/>
      <c r="AB2108" s="630"/>
    </row>
    <row r="2109" spans="1:28" ht="15" hidden="1" x14ac:dyDescent="0.25">
      <c r="A2109" s="310" t="s">
        <v>81</v>
      </c>
      <c r="B2109" s="310" t="s">
        <v>524</v>
      </c>
      <c r="C2109" s="310" t="str">
        <f t="shared" si="144"/>
        <v>Sunamganj Chatak</v>
      </c>
      <c r="D2109" s="627"/>
      <c r="E2109" s="630"/>
      <c r="F2109" s="630"/>
      <c r="G2109" s="630"/>
      <c r="H2109" s="630"/>
      <c r="I2109" s="627"/>
      <c r="J2109" s="630"/>
      <c r="K2109" s="630"/>
      <c r="L2109" s="630"/>
      <c r="M2109" s="630"/>
      <c r="N2109" s="315"/>
      <c r="O2109" s="315"/>
      <c r="P2109" s="310" t="s">
        <v>81</v>
      </c>
      <c r="Q2109" s="310" t="s">
        <v>524</v>
      </c>
      <c r="R2109" s="310" t="str">
        <f t="shared" si="145"/>
        <v>Sunamganj Chatak</v>
      </c>
      <c r="S2109" s="627"/>
      <c r="T2109" s="630"/>
      <c r="U2109" s="630"/>
      <c r="V2109" s="630"/>
      <c r="W2109" s="630"/>
      <c r="X2109" s="627"/>
      <c r="Y2109" s="630"/>
      <c r="Z2109" s="630"/>
      <c r="AA2109" s="630"/>
      <c r="AB2109" s="630"/>
    </row>
    <row r="2110" spans="1:28" ht="15" hidden="1" x14ac:dyDescent="0.25">
      <c r="A2110" s="310" t="s">
        <v>81</v>
      </c>
      <c r="B2110" s="310" t="s">
        <v>525</v>
      </c>
      <c r="C2110" s="310" t="str">
        <f t="shared" si="144"/>
        <v>Sunamganj Dharampasha</v>
      </c>
      <c r="D2110" s="627"/>
      <c r="E2110" s="630"/>
      <c r="F2110" s="630"/>
      <c r="G2110" s="630"/>
      <c r="H2110" s="630"/>
      <c r="I2110" s="627"/>
      <c r="J2110" s="630"/>
      <c r="K2110" s="630"/>
      <c r="L2110" s="630"/>
      <c r="M2110" s="630"/>
      <c r="N2110" s="315"/>
      <c r="O2110" s="315"/>
      <c r="P2110" s="310" t="s">
        <v>81</v>
      </c>
      <c r="Q2110" s="310" t="s">
        <v>525</v>
      </c>
      <c r="R2110" s="310" t="str">
        <f t="shared" si="145"/>
        <v>Sunamganj Dharampasha</v>
      </c>
      <c r="S2110" s="627"/>
      <c r="T2110" s="630"/>
      <c r="U2110" s="630"/>
      <c r="V2110" s="630"/>
      <c r="W2110" s="630"/>
      <c r="X2110" s="627"/>
      <c r="Y2110" s="630"/>
      <c r="Z2110" s="630"/>
      <c r="AA2110" s="630"/>
      <c r="AB2110" s="630"/>
    </row>
    <row r="2111" spans="1:28" ht="15" hidden="1" x14ac:dyDescent="0.25">
      <c r="A2111" s="310" t="s">
        <v>81</v>
      </c>
      <c r="B2111" s="310" t="s">
        <v>526</v>
      </c>
      <c r="C2111" s="310" t="str">
        <f t="shared" si="144"/>
        <v>Sunamganj Dirai</v>
      </c>
      <c r="D2111" s="627"/>
      <c r="E2111" s="630"/>
      <c r="F2111" s="630"/>
      <c r="G2111" s="630"/>
      <c r="H2111" s="630"/>
      <c r="I2111" s="627"/>
      <c r="J2111" s="630"/>
      <c r="K2111" s="630"/>
      <c r="L2111" s="630"/>
      <c r="M2111" s="630"/>
      <c r="N2111" s="315"/>
      <c r="O2111" s="315"/>
      <c r="P2111" s="310" t="s">
        <v>81</v>
      </c>
      <c r="Q2111" s="310" t="s">
        <v>526</v>
      </c>
      <c r="R2111" s="310" t="str">
        <f t="shared" si="145"/>
        <v>Sunamganj Dirai</v>
      </c>
      <c r="S2111" s="627"/>
      <c r="T2111" s="630"/>
      <c r="U2111" s="630"/>
      <c r="V2111" s="630"/>
      <c r="W2111" s="630"/>
      <c r="X2111" s="627"/>
      <c r="Y2111" s="630"/>
      <c r="Z2111" s="630"/>
      <c r="AA2111" s="630"/>
      <c r="AB2111" s="630"/>
    </row>
    <row r="2112" spans="1:28" ht="15" hidden="1" x14ac:dyDescent="0.25">
      <c r="A2112" s="310" t="s">
        <v>81</v>
      </c>
      <c r="B2112" s="310" t="s">
        <v>527</v>
      </c>
      <c r="C2112" s="310" t="str">
        <f t="shared" si="144"/>
        <v>Sunamganj Dwarabazar</v>
      </c>
      <c r="D2112" s="627"/>
      <c r="E2112" s="630"/>
      <c r="F2112" s="630"/>
      <c r="G2112" s="630"/>
      <c r="H2112" s="630"/>
      <c r="I2112" s="627"/>
      <c r="J2112" s="630"/>
      <c r="K2112" s="630"/>
      <c r="L2112" s="630"/>
      <c r="M2112" s="630"/>
      <c r="N2112" s="315"/>
      <c r="O2112" s="315"/>
      <c r="P2112" s="310" t="s">
        <v>81</v>
      </c>
      <c r="Q2112" s="310" t="s">
        <v>527</v>
      </c>
      <c r="R2112" s="310" t="str">
        <f t="shared" si="145"/>
        <v>Sunamganj Dwarabazar</v>
      </c>
      <c r="S2112" s="627"/>
      <c r="T2112" s="630"/>
      <c r="U2112" s="630"/>
      <c r="V2112" s="630"/>
      <c r="W2112" s="630"/>
      <c r="X2112" s="627"/>
      <c r="Y2112" s="630"/>
      <c r="Z2112" s="630"/>
      <c r="AA2112" s="630"/>
      <c r="AB2112" s="630"/>
    </row>
    <row r="2113" spans="1:28" ht="15" hidden="1" x14ac:dyDescent="0.25">
      <c r="A2113" s="310" t="s">
        <v>81</v>
      </c>
      <c r="B2113" s="310" t="s">
        <v>120</v>
      </c>
      <c r="C2113" s="310" t="str">
        <f t="shared" si="144"/>
        <v>Sunamganj Jagannathpur</v>
      </c>
      <c r="D2113" s="627"/>
      <c r="E2113" s="630"/>
      <c r="F2113" s="630"/>
      <c r="G2113" s="630"/>
      <c r="H2113" s="630"/>
      <c r="I2113" s="627"/>
      <c r="J2113" s="630"/>
      <c r="K2113" s="630"/>
      <c r="L2113" s="630"/>
      <c r="M2113" s="630"/>
      <c r="N2113" s="315"/>
      <c r="O2113" s="315"/>
      <c r="P2113" s="310" t="s">
        <v>81</v>
      </c>
      <c r="Q2113" s="310" t="s">
        <v>120</v>
      </c>
      <c r="R2113" s="310" t="str">
        <f t="shared" si="145"/>
        <v>Sunamganj Jagannathpur</v>
      </c>
      <c r="S2113" s="627"/>
      <c r="T2113" s="630"/>
      <c r="U2113" s="630"/>
      <c r="V2113" s="630"/>
      <c r="W2113" s="630"/>
      <c r="X2113" s="627"/>
      <c r="Y2113" s="630"/>
      <c r="Z2113" s="630"/>
      <c r="AA2113" s="630"/>
      <c r="AB2113" s="630"/>
    </row>
    <row r="2114" spans="1:28" ht="15" hidden="1" x14ac:dyDescent="0.25">
      <c r="A2114" s="310" t="s">
        <v>81</v>
      </c>
      <c r="B2114" s="310" t="s">
        <v>528</v>
      </c>
      <c r="C2114" s="310" t="str">
        <f t="shared" si="144"/>
        <v>Sunamganj Jamalganj</v>
      </c>
      <c r="D2114" s="627"/>
      <c r="E2114" s="630"/>
      <c r="F2114" s="630"/>
      <c r="G2114" s="630"/>
      <c r="H2114" s="630"/>
      <c r="I2114" s="627"/>
      <c r="J2114" s="630"/>
      <c r="K2114" s="630"/>
      <c r="L2114" s="630"/>
      <c r="M2114" s="630"/>
      <c r="N2114" s="315"/>
      <c r="O2114" s="315"/>
      <c r="P2114" s="310" t="s">
        <v>81</v>
      </c>
      <c r="Q2114" s="310" t="s">
        <v>528</v>
      </c>
      <c r="R2114" s="310" t="str">
        <f t="shared" si="145"/>
        <v>Sunamganj Jamalganj</v>
      </c>
      <c r="S2114" s="627"/>
      <c r="T2114" s="630"/>
      <c r="U2114" s="630"/>
      <c r="V2114" s="630"/>
      <c r="W2114" s="630"/>
      <c r="X2114" s="627"/>
      <c r="Y2114" s="630"/>
      <c r="Z2114" s="630"/>
      <c r="AA2114" s="630"/>
      <c r="AB2114" s="630"/>
    </row>
    <row r="2115" spans="1:28" ht="15" hidden="1" x14ac:dyDescent="0.25">
      <c r="A2115" s="310" t="s">
        <v>81</v>
      </c>
      <c r="B2115" s="311" t="s">
        <v>88</v>
      </c>
      <c r="C2115" s="310" t="str">
        <f t="shared" si="144"/>
        <v>Sunamganj Prison</v>
      </c>
      <c r="D2115" s="627"/>
      <c r="E2115" s="630"/>
      <c r="F2115" s="630"/>
      <c r="G2115" s="630"/>
      <c r="H2115" s="630"/>
      <c r="I2115" s="627"/>
      <c r="J2115" s="630"/>
      <c r="K2115" s="630"/>
      <c r="L2115" s="630"/>
      <c r="M2115" s="630"/>
      <c r="N2115" s="315"/>
      <c r="O2115" s="315"/>
      <c r="P2115" s="310" t="s">
        <v>81</v>
      </c>
      <c r="Q2115" s="311" t="s">
        <v>88</v>
      </c>
      <c r="R2115" s="310" t="str">
        <f t="shared" si="145"/>
        <v>Sunamganj Prison</v>
      </c>
      <c r="S2115" s="627"/>
      <c r="T2115" s="630"/>
      <c r="U2115" s="630"/>
      <c r="V2115" s="630"/>
      <c r="W2115" s="630"/>
      <c r="X2115" s="627"/>
      <c r="Y2115" s="630"/>
      <c r="Z2115" s="630"/>
      <c r="AA2115" s="630"/>
      <c r="AB2115" s="630"/>
    </row>
    <row r="2116" spans="1:28" ht="15" hidden="1" x14ac:dyDescent="0.25">
      <c r="A2116" s="310" t="s">
        <v>81</v>
      </c>
      <c r="B2116" s="310" t="s">
        <v>529</v>
      </c>
      <c r="C2116" s="310" t="str">
        <f t="shared" si="144"/>
        <v>Sunamganj Sulla</v>
      </c>
      <c r="D2116" s="627"/>
      <c r="E2116" s="630"/>
      <c r="F2116" s="630"/>
      <c r="G2116" s="630"/>
      <c r="H2116" s="630"/>
      <c r="I2116" s="627"/>
      <c r="J2116" s="630"/>
      <c r="K2116" s="630"/>
      <c r="L2116" s="630"/>
      <c r="M2116" s="630"/>
      <c r="N2116" s="315"/>
      <c r="O2116" s="315"/>
      <c r="P2116" s="310" t="s">
        <v>81</v>
      </c>
      <c r="Q2116" s="310" t="s">
        <v>529</v>
      </c>
      <c r="R2116" s="310" t="str">
        <f t="shared" si="145"/>
        <v>Sunamganj Sulla</v>
      </c>
      <c r="S2116" s="627"/>
      <c r="T2116" s="630"/>
      <c r="U2116" s="630"/>
      <c r="V2116" s="630"/>
      <c r="W2116" s="630"/>
      <c r="X2116" s="627"/>
      <c r="Y2116" s="630"/>
      <c r="Z2116" s="630"/>
      <c r="AA2116" s="630"/>
      <c r="AB2116" s="630"/>
    </row>
    <row r="2117" spans="1:28" ht="15" hidden="1" x14ac:dyDescent="0.25">
      <c r="A2117" s="310" t="s">
        <v>81</v>
      </c>
      <c r="B2117" s="310" t="s">
        <v>998</v>
      </c>
      <c r="C2117" s="310" t="str">
        <f t="shared" si="144"/>
        <v>Sunamganj Sunamganj DOTs Corner</v>
      </c>
      <c r="D2117" s="627"/>
      <c r="E2117" s="630"/>
      <c r="F2117" s="630"/>
      <c r="G2117" s="630"/>
      <c r="H2117" s="630"/>
      <c r="I2117" s="627"/>
      <c r="J2117" s="630"/>
      <c r="K2117" s="630"/>
      <c r="L2117" s="630"/>
      <c r="M2117" s="630"/>
      <c r="N2117" s="315"/>
      <c r="O2117" s="315"/>
      <c r="P2117" s="310" t="s">
        <v>81</v>
      </c>
      <c r="Q2117" s="310" t="s">
        <v>998</v>
      </c>
      <c r="R2117" s="310" t="str">
        <f t="shared" si="145"/>
        <v>Sunamganj Sunamganj DOTs Corner</v>
      </c>
      <c r="S2117" s="627"/>
      <c r="T2117" s="630"/>
      <c r="U2117" s="630"/>
      <c r="V2117" s="630"/>
      <c r="W2117" s="630"/>
      <c r="X2117" s="627"/>
      <c r="Y2117" s="630"/>
      <c r="Z2117" s="630"/>
      <c r="AA2117" s="630"/>
      <c r="AB2117" s="630"/>
    </row>
    <row r="2118" spans="1:28" ht="15" hidden="1" x14ac:dyDescent="0.25">
      <c r="A2118" s="310" t="s">
        <v>81</v>
      </c>
      <c r="B2118" t="s">
        <v>645</v>
      </c>
      <c r="C2118" s="310" t="str">
        <f t="shared" si="144"/>
        <v>Sunamganj Sunamganj Sadar</v>
      </c>
      <c r="D2118" s="627"/>
      <c r="E2118" s="630"/>
      <c r="F2118" s="630"/>
      <c r="G2118" s="630"/>
      <c r="H2118" s="630"/>
      <c r="I2118" s="627"/>
      <c r="J2118" s="630"/>
      <c r="K2118" s="630"/>
      <c r="L2118" s="630"/>
      <c r="M2118" s="630"/>
      <c r="N2118" s="315"/>
      <c r="O2118" s="315"/>
      <c r="P2118" s="310" t="s">
        <v>81</v>
      </c>
      <c r="Q2118" t="s">
        <v>645</v>
      </c>
      <c r="R2118" s="310" t="str">
        <f t="shared" si="145"/>
        <v>Sunamganj Sunamganj Sadar</v>
      </c>
      <c r="S2118" s="627"/>
      <c r="T2118" s="630"/>
      <c r="U2118" s="630"/>
      <c r="V2118" s="630"/>
      <c r="W2118" s="630"/>
      <c r="X2118" s="627"/>
      <c r="Y2118" s="630"/>
      <c r="Z2118" s="630"/>
      <c r="AA2118" s="630"/>
      <c r="AB2118" s="630"/>
    </row>
    <row r="2119" spans="1:28" ht="15" hidden="1" x14ac:dyDescent="0.25">
      <c r="A2119" s="310" t="s">
        <v>81</v>
      </c>
      <c r="B2119" s="310" t="s">
        <v>530</v>
      </c>
      <c r="C2119" s="310" t="str">
        <f t="shared" si="144"/>
        <v>Sunamganj Tahirpur</v>
      </c>
      <c r="D2119" s="627"/>
      <c r="E2119" s="630"/>
      <c r="F2119" s="630"/>
      <c r="G2119" s="630"/>
      <c r="H2119" s="630"/>
      <c r="I2119" s="627"/>
      <c r="J2119" s="630"/>
      <c r="K2119" s="630"/>
      <c r="L2119" s="630"/>
      <c r="M2119" s="630"/>
      <c r="N2119" s="315"/>
      <c r="O2119" s="315"/>
      <c r="P2119" s="310" t="s">
        <v>81</v>
      </c>
      <c r="Q2119" s="310" t="s">
        <v>530</v>
      </c>
      <c r="R2119" s="310" t="str">
        <f t="shared" si="145"/>
        <v>Sunamganj Tahirpur</v>
      </c>
      <c r="S2119" s="627"/>
      <c r="T2119" s="630"/>
      <c r="U2119" s="630"/>
      <c r="V2119" s="630"/>
      <c r="W2119" s="630"/>
      <c r="X2119" s="627"/>
      <c r="Y2119" s="630"/>
      <c r="Z2119" s="630"/>
      <c r="AA2119" s="630"/>
      <c r="AB2119" s="630"/>
    </row>
    <row r="2120" spans="1:28" ht="15" hidden="1" x14ac:dyDescent="0.25">
      <c r="A2120" s="310" t="s">
        <v>82</v>
      </c>
      <c r="B2120" s="310" t="s">
        <v>531</v>
      </c>
      <c r="C2120" s="310" t="str">
        <f t="shared" si="144"/>
        <v>Sylhet Balaganj</v>
      </c>
      <c r="D2120" s="627"/>
      <c r="E2120" s="636"/>
      <c r="F2120" s="636"/>
      <c r="G2120" s="636"/>
      <c r="H2120" s="636"/>
      <c r="I2120" s="627"/>
      <c r="J2120" s="636"/>
      <c r="K2120" s="636"/>
      <c r="L2120" s="636"/>
      <c r="M2120" s="636"/>
      <c r="N2120" s="324"/>
      <c r="O2120" s="324"/>
      <c r="P2120" s="310" t="s">
        <v>82</v>
      </c>
      <c r="Q2120" s="310" t="s">
        <v>531</v>
      </c>
      <c r="R2120" s="310" t="str">
        <f t="shared" si="145"/>
        <v>Sylhet Balaganj</v>
      </c>
      <c r="S2120" s="627"/>
      <c r="T2120" s="636"/>
      <c r="U2120" s="636"/>
      <c r="V2120" s="636"/>
      <c r="W2120" s="636"/>
      <c r="X2120" s="627"/>
      <c r="Y2120" s="636"/>
      <c r="Z2120" s="636"/>
      <c r="AA2120" s="636"/>
      <c r="AB2120" s="636"/>
    </row>
    <row r="2121" spans="1:28" ht="15" hidden="1" x14ac:dyDescent="0.25">
      <c r="A2121" s="310" t="s">
        <v>82</v>
      </c>
      <c r="B2121" s="310" t="s">
        <v>532</v>
      </c>
      <c r="C2121" s="310" t="str">
        <f t="shared" si="144"/>
        <v>Sylhet Beani Bazar</v>
      </c>
      <c r="D2121" s="627"/>
      <c r="E2121" s="636"/>
      <c r="F2121" s="636"/>
      <c r="G2121" s="636"/>
      <c r="H2121" s="636"/>
      <c r="I2121" s="627"/>
      <c r="J2121" s="636"/>
      <c r="K2121" s="636"/>
      <c r="L2121" s="636"/>
      <c r="M2121" s="636"/>
      <c r="N2121" s="324"/>
      <c r="O2121" s="324"/>
      <c r="P2121" s="310" t="s">
        <v>82</v>
      </c>
      <c r="Q2121" s="310" t="s">
        <v>532</v>
      </c>
      <c r="R2121" s="310" t="str">
        <f t="shared" si="145"/>
        <v>Sylhet Beani Bazar</v>
      </c>
      <c r="S2121" s="627"/>
      <c r="T2121" s="636"/>
      <c r="U2121" s="636"/>
      <c r="V2121" s="636"/>
      <c r="W2121" s="636"/>
      <c r="X2121" s="627"/>
      <c r="Y2121" s="636"/>
      <c r="Z2121" s="636"/>
      <c r="AA2121" s="636"/>
      <c r="AB2121" s="636"/>
    </row>
    <row r="2122" spans="1:28" ht="15" hidden="1" x14ac:dyDescent="0.25">
      <c r="A2122" s="310" t="s">
        <v>82</v>
      </c>
      <c r="B2122" s="310" t="s">
        <v>533</v>
      </c>
      <c r="C2122" s="310" t="str">
        <f t="shared" si="144"/>
        <v>Sylhet Biswanath</v>
      </c>
      <c r="D2122" s="627"/>
      <c r="E2122" s="636"/>
      <c r="F2122" s="636"/>
      <c r="G2122" s="636"/>
      <c r="H2122" s="636"/>
      <c r="I2122" s="627"/>
      <c r="J2122" s="636"/>
      <c r="K2122" s="636"/>
      <c r="L2122" s="636"/>
      <c r="M2122" s="636"/>
      <c r="N2122" s="324"/>
      <c r="O2122" s="324"/>
      <c r="P2122" s="310" t="s">
        <v>82</v>
      </c>
      <c r="Q2122" s="310" t="s">
        <v>533</v>
      </c>
      <c r="R2122" s="310" t="str">
        <f t="shared" si="145"/>
        <v>Sylhet Biswanath</v>
      </c>
      <c r="S2122" s="627"/>
      <c r="T2122" s="636"/>
      <c r="U2122" s="636"/>
      <c r="V2122" s="636"/>
      <c r="W2122" s="636"/>
      <c r="X2122" s="627"/>
      <c r="Y2122" s="636"/>
      <c r="Z2122" s="636"/>
      <c r="AA2122" s="636"/>
      <c r="AB2122" s="636"/>
    </row>
    <row r="2123" spans="1:28" ht="15" hidden="1" x14ac:dyDescent="0.25">
      <c r="A2123" s="310" t="s">
        <v>82</v>
      </c>
      <c r="B2123" s="310" t="s">
        <v>206</v>
      </c>
      <c r="C2123" s="310" t="str">
        <f t="shared" si="144"/>
        <v>Sylhet Companiganj</v>
      </c>
      <c r="D2123" s="627"/>
      <c r="E2123" s="636"/>
      <c r="F2123" s="636"/>
      <c r="G2123" s="636"/>
      <c r="H2123" s="636"/>
      <c r="I2123" s="627"/>
      <c r="J2123" s="636"/>
      <c r="K2123" s="636"/>
      <c r="L2123" s="636"/>
      <c r="M2123" s="636"/>
      <c r="N2123" s="324"/>
      <c r="O2123" s="324"/>
      <c r="P2123" s="310" t="s">
        <v>82</v>
      </c>
      <c r="Q2123" s="310" t="s">
        <v>206</v>
      </c>
      <c r="R2123" s="310" t="str">
        <f t="shared" si="145"/>
        <v>Sylhet Companiganj</v>
      </c>
      <c r="S2123" s="627"/>
      <c r="T2123" s="636"/>
      <c r="U2123" s="636"/>
      <c r="V2123" s="636"/>
      <c r="W2123" s="636"/>
      <c r="X2123" s="627"/>
      <c r="Y2123" s="636"/>
      <c r="Z2123" s="636"/>
      <c r="AA2123" s="636"/>
      <c r="AB2123" s="636"/>
    </row>
    <row r="2124" spans="1:28" ht="15" hidden="1" x14ac:dyDescent="0.25">
      <c r="A2124" s="310" t="s">
        <v>82</v>
      </c>
      <c r="B2124" s="310" t="s">
        <v>534</v>
      </c>
      <c r="C2124" s="310" t="str">
        <f t="shared" si="144"/>
        <v>Sylhet Fenchuganj</v>
      </c>
      <c r="D2124" s="627"/>
      <c r="E2124" s="636"/>
      <c r="F2124" s="636"/>
      <c r="G2124" s="636"/>
      <c r="H2124" s="636"/>
      <c r="I2124" s="627"/>
      <c r="J2124" s="636"/>
      <c r="K2124" s="636"/>
      <c r="L2124" s="636"/>
      <c r="M2124" s="636"/>
      <c r="N2124" s="324"/>
      <c r="O2124" s="324"/>
      <c r="P2124" s="310" t="s">
        <v>82</v>
      </c>
      <c r="Q2124" s="310" t="s">
        <v>534</v>
      </c>
      <c r="R2124" s="310" t="str">
        <f t="shared" si="145"/>
        <v>Sylhet Fenchuganj</v>
      </c>
      <c r="S2124" s="627"/>
      <c r="T2124" s="636"/>
      <c r="U2124" s="636"/>
      <c r="V2124" s="636"/>
      <c r="W2124" s="636"/>
      <c r="X2124" s="627"/>
      <c r="Y2124" s="636"/>
      <c r="Z2124" s="636"/>
      <c r="AA2124" s="636"/>
      <c r="AB2124" s="636"/>
    </row>
    <row r="2125" spans="1:28" ht="15" hidden="1" x14ac:dyDescent="0.25">
      <c r="A2125" s="310" t="s">
        <v>82</v>
      </c>
      <c r="B2125" s="310" t="s">
        <v>535</v>
      </c>
      <c r="C2125" s="310" t="str">
        <f t="shared" si="144"/>
        <v>Sylhet Golapganj</v>
      </c>
      <c r="D2125" s="627"/>
      <c r="E2125" s="636"/>
      <c r="F2125" s="636"/>
      <c r="G2125" s="636"/>
      <c r="H2125" s="636"/>
      <c r="I2125" s="627"/>
      <c r="J2125" s="636"/>
      <c r="K2125" s="636"/>
      <c r="L2125" s="636"/>
      <c r="M2125" s="636"/>
      <c r="N2125" s="324"/>
      <c r="O2125" s="324"/>
      <c r="P2125" s="310" t="s">
        <v>82</v>
      </c>
      <c r="Q2125" s="310" t="s">
        <v>535</v>
      </c>
      <c r="R2125" s="310" t="str">
        <f t="shared" si="145"/>
        <v>Sylhet Golapganj</v>
      </c>
      <c r="S2125" s="627"/>
      <c r="T2125" s="636"/>
      <c r="U2125" s="636"/>
      <c r="V2125" s="636"/>
      <c r="W2125" s="636"/>
      <c r="X2125" s="627"/>
      <c r="Y2125" s="636"/>
      <c r="Z2125" s="636"/>
      <c r="AA2125" s="636"/>
      <c r="AB2125" s="636"/>
    </row>
    <row r="2126" spans="1:28" ht="15" hidden="1" x14ac:dyDescent="0.25">
      <c r="A2126" s="310" t="s">
        <v>82</v>
      </c>
      <c r="B2126" s="310" t="s">
        <v>536</v>
      </c>
      <c r="C2126" s="310" t="str">
        <f t="shared" si="144"/>
        <v>Sylhet Gowaingath</v>
      </c>
      <c r="D2126" s="627"/>
      <c r="E2126" s="636"/>
      <c r="F2126" s="636"/>
      <c r="G2126" s="636"/>
      <c r="H2126" s="636"/>
      <c r="I2126" s="627"/>
      <c r="J2126" s="636"/>
      <c r="K2126" s="636"/>
      <c r="L2126" s="636"/>
      <c r="M2126" s="636"/>
      <c r="N2126" s="324"/>
      <c r="O2126" s="324"/>
      <c r="P2126" s="310" t="s">
        <v>82</v>
      </c>
      <c r="Q2126" s="310" t="s">
        <v>536</v>
      </c>
      <c r="R2126" s="310" t="str">
        <f t="shared" si="145"/>
        <v>Sylhet Gowaingath</v>
      </c>
      <c r="S2126" s="627"/>
      <c r="T2126" s="636"/>
      <c r="U2126" s="636"/>
      <c r="V2126" s="636"/>
      <c r="W2126" s="636"/>
      <c r="X2126" s="627"/>
      <c r="Y2126" s="636"/>
      <c r="Z2126" s="636"/>
      <c r="AA2126" s="636"/>
      <c r="AB2126" s="636"/>
    </row>
    <row r="2127" spans="1:28" ht="15" hidden="1" x14ac:dyDescent="0.25">
      <c r="A2127" s="310" t="s">
        <v>82</v>
      </c>
      <c r="B2127" s="310" t="s">
        <v>537</v>
      </c>
      <c r="C2127" s="310" t="str">
        <f t="shared" si="144"/>
        <v>Sylhet Jointiapur</v>
      </c>
      <c r="D2127" s="627"/>
      <c r="E2127" s="636"/>
      <c r="F2127" s="636"/>
      <c r="G2127" s="636"/>
      <c r="H2127" s="636"/>
      <c r="I2127" s="627"/>
      <c r="J2127" s="636"/>
      <c r="K2127" s="636"/>
      <c r="L2127" s="636"/>
      <c r="M2127" s="636"/>
      <c r="N2127" s="324"/>
      <c r="O2127" s="324"/>
      <c r="P2127" s="310" t="s">
        <v>82</v>
      </c>
      <c r="Q2127" s="310" t="s">
        <v>537</v>
      </c>
      <c r="R2127" s="310" t="str">
        <f t="shared" si="145"/>
        <v>Sylhet Jointiapur</v>
      </c>
      <c r="S2127" s="627"/>
      <c r="T2127" s="636"/>
      <c r="U2127" s="636"/>
      <c r="V2127" s="636"/>
      <c r="W2127" s="636"/>
      <c r="X2127" s="627"/>
      <c r="Y2127" s="636"/>
      <c r="Z2127" s="636"/>
      <c r="AA2127" s="636"/>
      <c r="AB2127" s="636"/>
    </row>
    <row r="2128" spans="1:28" ht="15" hidden="1" x14ac:dyDescent="0.25">
      <c r="A2128" s="310" t="s">
        <v>82</v>
      </c>
      <c r="B2128" s="310" t="s">
        <v>538</v>
      </c>
      <c r="C2128" s="310" t="str">
        <f t="shared" si="144"/>
        <v>Sylhet Kanairghat</v>
      </c>
      <c r="D2128" s="627"/>
      <c r="E2128" s="636"/>
      <c r="F2128" s="636"/>
      <c r="G2128" s="636"/>
      <c r="H2128" s="636"/>
      <c r="I2128" s="627"/>
      <c r="J2128" s="636"/>
      <c r="K2128" s="636"/>
      <c r="L2128" s="636"/>
      <c r="M2128" s="636"/>
      <c r="N2128" s="324"/>
      <c r="O2128" s="324"/>
      <c r="P2128" s="310" t="s">
        <v>82</v>
      </c>
      <c r="Q2128" s="310" t="s">
        <v>538</v>
      </c>
      <c r="R2128" s="310" t="str">
        <f t="shared" si="145"/>
        <v>Sylhet Kanairghat</v>
      </c>
      <c r="S2128" s="627"/>
      <c r="T2128" s="636"/>
      <c r="U2128" s="636"/>
      <c r="V2128" s="636"/>
      <c r="W2128" s="636"/>
      <c r="X2128" s="627"/>
      <c r="Y2128" s="636"/>
      <c r="Z2128" s="636"/>
      <c r="AA2128" s="636"/>
      <c r="AB2128" s="636"/>
    </row>
    <row r="2129" spans="1:28" ht="15" hidden="1" x14ac:dyDescent="0.25">
      <c r="A2129" s="310" t="s">
        <v>82</v>
      </c>
      <c r="B2129" s="311" t="s">
        <v>539</v>
      </c>
      <c r="C2129" s="310" t="str">
        <f t="shared" si="144"/>
        <v>Sylhet South Surma</v>
      </c>
      <c r="D2129" s="627"/>
      <c r="E2129" s="636"/>
      <c r="F2129" s="636"/>
      <c r="G2129" s="636"/>
      <c r="H2129" s="636"/>
      <c r="I2129" s="627"/>
      <c r="J2129" s="636"/>
      <c r="K2129" s="636"/>
      <c r="L2129" s="636"/>
      <c r="M2129" s="636"/>
      <c r="N2129" s="324"/>
      <c r="O2129" s="324"/>
      <c r="P2129" s="310" t="s">
        <v>82</v>
      </c>
      <c r="Q2129" s="311" t="s">
        <v>539</v>
      </c>
      <c r="R2129" s="310" t="str">
        <f t="shared" si="145"/>
        <v>Sylhet South Surma</v>
      </c>
      <c r="S2129" s="627"/>
      <c r="T2129" s="636"/>
      <c r="U2129" s="636"/>
      <c r="V2129" s="636"/>
      <c r="W2129" s="636"/>
      <c r="X2129" s="627"/>
      <c r="Y2129" s="636"/>
      <c r="Z2129" s="636"/>
      <c r="AA2129" s="636"/>
      <c r="AB2129" s="636"/>
    </row>
    <row r="2130" spans="1:28" ht="15" hidden="1" x14ac:dyDescent="0.25">
      <c r="A2130" s="310" t="s">
        <v>82</v>
      </c>
      <c r="B2130" t="s">
        <v>646</v>
      </c>
      <c r="C2130" s="310" t="str">
        <f t="shared" si="144"/>
        <v>Sylhet Sylhet Sadar</v>
      </c>
      <c r="D2130" s="627"/>
      <c r="E2130" s="636"/>
      <c r="F2130" s="636"/>
      <c r="G2130" s="636"/>
      <c r="H2130" s="636"/>
      <c r="I2130" s="627"/>
      <c r="J2130" s="636"/>
      <c r="K2130" s="636"/>
      <c r="L2130" s="636"/>
      <c r="M2130" s="636"/>
      <c r="N2130" s="324"/>
      <c r="O2130" s="324"/>
      <c r="P2130" s="310" t="s">
        <v>82</v>
      </c>
      <c r="Q2130" t="s">
        <v>646</v>
      </c>
      <c r="R2130" s="310" t="str">
        <f t="shared" si="145"/>
        <v>Sylhet Sylhet Sadar</v>
      </c>
      <c r="S2130" s="627"/>
      <c r="T2130" s="636"/>
      <c r="U2130" s="636"/>
      <c r="V2130" s="636"/>
      <c r="W2130" s="636"/>
      <c r="X2130" s="627"/>
      <c r="Y2130" s="636"/>
      <c r="Z2130" s="636"/>
      <c r="AA2130" s="636"/>
      <c r="AB2130" s="636"/>
    </row>
    <row r="2131" spans="1:28" ht="15" hidden="1" x14ac:dyDescent="0.25">
      <c r="A2131" s="310" t="s">
        <v>82</v>
      </c>
      <c r="B2131" s="310" t="s">
        <v>540</v>
      </c>
      <c r="C2131" s="310" t="str">
        <f t="shared" si="144"/>
        <v>Sylhet Zakiganj</v>
      </c>
      <c r="D2131" s="627"/>
      <c r="E2131" s="636"/>
      <c r="F2131" s="636"/>
      <c r="G2131" s="636"/>
      <c r="H2131" s="636"/>
      <c r="I2131" s="627"/>
      <c r="J2131" s="636"/>
      <c r="K2131" s="636"/>
      <c r="L2131" s="636"/>
      <c r="M2131" s="636"/>
      <c r="N2131" s="324"/>
      <c r="O2131" s="324"/>
      <c r="P2131" s="310" t="s">
        <v>82</v>
      </c>
      <c r="Q2131" s="310" t="s">
        <v>540</v>
      </c>
      <c r="R2131" s="310" t="str">
        <f t="shared" si="145"/>
        <v>Sylhet Zakiganj</v>
      </c>
      <c r="S2131" s="627"/>
      <c r="T2131" s="636"/>
      <c r="U2131" s="636"/>
      <c r="V2131" s="636"/>
      <c r="W2131" s="636"/>
      <c r="X2131" s="627"/>
      <c r="Y2131" s="636"/>
      <c r="Z2131" s="636"/>
      <c r="AA2131" s="636"/>
      <c r="AB2131" s="636"/>
    </row>
    <row r="2132" spans="1:28" ht="105" hidden="1" customHeight="1" x14ac:dyDescent="0.25">
      <c r="A2132" s="327"/>
      <c r="B2132" s="328"/>
      <c r="C2132" s="329"/>
      <c r="D2132" s="313" t="s">
        <v>908</v>
      </c>
      <c r="E2132" s="313" t="s">
        <v>909</v>
      </c>
      <c r="F2132" s="313" t="s">
        <v>910</v>
      </c>
      <c r="G2132" s="313" t="s">
        <v>911</v>
      </c>
      <c r="H2132" s="313" t="s">
        <v>912</v>
      </c>
      <c r="I2132" s="356" t="s">
        <v>914</v>
      </c>
      <c r="J2132" s="356" t="s">
        <v>915</v>
      </c>
      <c r="K2132" s="356" t="s">
        <v>916</v>
      </c>
      <c r="L2132" s="356" t="s">
        <v>917</v>
      </c>
      <c r="M2132" s="356" t="s">
        <v>918</v>
      </c>
      <c r="P2132" s="327"/>
      <c r="Q2132" s="328"/>
      <c r="R2132" s="329"/>
      <c r="S2132" s="313" t="s">
        <v>908</v>
      </c>
      <c r="T2132" s="313" t="s">
        <v>909</v>
      </c>
      <c r="U2132" s="313" t="s">
        <v>910</v>
      </c>
      <c r="V2132" s="313" t="s">
        <v>911</v>
      </c>
      <c r="W2132" s="313" t="s">
        <v>912</v>
      </c>
      <c r="X2132" s="356" t="s">
        <v>914</v>
      </c>
      <c r="Y2132" s="356" t="s">
        <v>915</v>
      </c>
      <c r="Z2132" s="356" t="s">
        <v>916</v>
      </c>
      <c r="AA2132" s="356" t="s">
        <v>917</v>
      </c>
      <c r="AB2132" s="356" t="s">
        <v>918</v>
      </c>
    </row>
    <row r="2133" spans="1:28" ht="51" hidden="1" x14ac:dyDescent="0.25">
      <c r="A2133" s="327" t="s">
        <v>975</v>
      </c>
      <c r="B2133" s="328" t="s">
        <v>999</v>
      </c>
      <c r="C2133" s="328" t="str">
        <f>A2133&amp;" "&amp;B2133</f>
        <v>Division CUnit</v>
      </c>
      <c r="D2133" s="308" t="s">
        <v>852</v>
      </c>
      <c r="E2133" s="308" t="s">
        <v>852</v>
      </c>
      <c r="F2133" s="308" t="s">
        <v>852</v>
      </c>
      <c r="G2133" s="308" t="s">
        <v>852</v>
      </c>
      <c r="H2133" s="308" t="s">
        <v>852</v>
      </c>
      <c r="I2133" s="309" t="s">
        <v>852</v>
      </c>
      <c r="J2133" s="309" t="s">
        <v>852</v>
      </c>
      <c r="K2133" s="309" t="s">
        <v>852</v>
      </c>
      <c r="L2133" s="309" t="s">
        <v>852</v>
      </c>
      <c r="M2133" s="309" t="s">
        <v>852</v>
      </c>
      <c r="P2133" s="327" t="s">
        <v>975</v>
      </c>
      <c r="Q2133" s="328" t="s">
        <v>999</v>
      </c>
      <c r="R2133" s="328" t="str">
        <f>P2133&amp;" "&amp;Q2133</f>
        <v>Division CUnit</v>
      </c>
      <c r="S2133" s="308" t="s">
        <v>853</v>
      </c>
      <c r="T2133" s="308" t="s">
        <v>853</v>
      </c>
      <c r="U2133" s="308" t="s">
        <v>853</v>
      </c>
      <c r="V2133" s="308" t="s">
        <v>853</v>
      </c>
      <c r="W2133" s="308" t="s">
        <v>853</v>
      </c>
      <c r="X2133" s="309" t="s">
        <v>853</v>
      </c>
      <c r="Y2133" s="309" t="s">
        <v>853</v>
      </c>
      <c r="Z2133" s="309" t="s">
        <v>853</v>
      </c>
      <c r="AA2133" s="309" t="s">
        <v>853</v>
      </c>
      <c r="AB2133" s="309" t="s">
        <v>853</v>
      </c>
    </row>
    <row r="2134" spans="1:28" ht="15" hidden="1" x14ac:dyDescent="0.25">
      <c r="A2134" t="s">
        <v>1171</v>
      </c>
      <c r="B2134" s="330" t="s">
        <v>1175</v>
      </c>
      <c r="C2134" s="330" t="str">
        <f>A2134&amp;" "&amp;B2134</f>
        <v>Barishal_Metropolitan_BRAC BRAC: Barishal Urban</v>
      </c>
      <c r="D2134" s="627"/>
      <c r="E2134" s="628"/>
      <c r="F2134" s="628"/>
      <c r="G2134" s="628"/>
      <c r="H2134" s="628"/>
      <c r="I2134" s="627"/>
      <c r="J2134" s="628"/>
      <c r="K2134" s="628"/>
      <c r="L2134" s="628"/>
      <c r="M2134" s="628"/>
      <c r="P2134" t="s">
        <v>1171</v>
      </c>
      <c r="Q2134" s="330" t="s">
        <v>1175</v>
      </c>
      <c r="R2134" s="330" t="str">
        <f>P2134&amp;" "&amp;Q2134</f>
        <v>Barishal_Metropolitan_BRAC BRAC: Barishal Urban</v>
      </c>
      <c r="S2134" s="627"/>
      <c r="T2134" s="628"/>
      <c r="U2134" s="628"/>
      <c r="V2134" s="628"/>
      <c r="W2134" s="628"/>
      <c r="X2134" s="627"/>
      <c r="Y2134" s="628"/>
      <c r="Z2134" s="628"/>
      <c r="AA2134" s="628"/>
      <c r="AB2134" s="628"/>
    </row>
    <row r="2135" spans="1:28" ht="15" hidden="1" x14ac:dyDescent="0.25">
      <c r="A2135" t="s">
        <v>1171</v>
      </c>
      <c r="B2135" s="330" t="s">
        <v>1176</v>
      </c>
      <c r="C2135" s="330" t="str">
        <f t="shared" ref="C2135:C2203" si="146">A2135&amp;" "&amp;B2135</f>
        <v>Barishal_Metropolitan_BRAC BRAC: Central Jail Barishal</v>
      </c>
      <c r="D2135" s="627"/>
      <c r="E2135" s="630"/>
      <c r="F2135" s="630"/>
      <c r="G2135" s="630"/>
      <c r="H2135" s="630"/>
      <c r="I2135" s="627"/>
      <c r="J2135" s="630"/>
      <c r="K2135" s="630"/>
      <c r="L2135" s="630"/>
      <c r="M2135" s="630"/>
      <c r="P2135" t="s">
        <v>1171</v>
      </c>
      <c r="Q2135" s="330" t="s">
        <v>1176</v>
      </c>
      <c r="R2135" s="330" t="str">
        <f t="shared" ref="R2135:R2203" si="147">P2135&amp;" "&amp;Q2135</f>
        <v>Barishal_Metropolitan_BRAC BRAC: Central Jail Barishal</v>
      </c>
      <c r="S2135" s="627"/>
      <c r="T2135" s="630"/>
      <c r="U2135" s="630"/>
      <c r="V2135" s="630"/>
      <c r="W2135" s="630"/>
      <c r="X2135" s="627"/>
      <c r="Y2135" s="630"/>
      <c r="Z2135" s="630"/>
      <c r="AA2135" s="630"/>
      <c r="AB2135" s="630"/>
    </row>
    <row r="2136" spans="1:28" ht="15" hidden="1" x14ac:dyDescent="0.25">
      <c r="A2136" t="s">
        <v>1171</v>
      </c>
      <c r="B2136" s="330" t="s">
        <v>1177</v>
      </c>
      <c r="C2136" s="330" t="str">
        <f t="shared" si="146"/>
        <v>Barishal_Metropolitan_BRAC BRAC: DOTS Corner: Barishal Gen. Hosp.</v>
      </c>
      <c r="D2136" s="627"/>
      <c r="E2136" s="630"/>
      <c r="F2136" s="630"/>
      <c r="G2136" s="630"/>
      <c r="H2136" s="630"/>
      <c r="I2136" s="627"/>
      <c r="J2136" s="630"/>
      <c r="K2136" s="630"/>
      <c r="L2136" s="630"/>
      <c r="M2136" s="630"/>
      <c r="P2136" t="s">
        <v>1171</v>
      </c>
      <c r="Q2136" s="330" t="s">
        <v>1177</v>
      </c>
      <c r="R2136" s="330" t="str">
        <f t="shared" si="147"/>
        <v>Barishal_Metropolitan_BRAC BRAC: DOTS Corner: Barishal Gen. Hosp.</v>
      </c>
      <c r="S2136" s="627"/>
      <c r="T2136" s="630"/>
      <c r="U2136" s="630"/>
      <c r="V2136" s="630"/>
      <c r="W2136" s="630"/>
      <c r="X2136" s="627"/>
      <c r="Y2136" s="630"/>
      <c r="Z2136" s="630"/>
      <c r="AA2136" s="630"/>
      <c r="AB2136" s="630"/>
    </row>
    <row r="2137" spans="1:28" ht="15" hidden="1" x14ac:dyDescent="0.25">
      <c r="A2137" t="s">
        <v>1171</v>
      </c>
      <c r="B2137" s="330" t="s">
        <v>1178</v>
      </c>
      <c r="C2137" s="330" t="str">
        <f t="shared" si="146"/>
        <v>Barishal_Metropolitan_BRAC BRAC: DOTS Corner: Barishal Medical College Hosp. (SBMCH)</v>
      </c>
      <c r="D2137" s="627"/>
      <c r="E2137" s="630"/>
      <c r="F2137" s="630"/>
      <c r="G2137" s="630"/>
      <c r="H2137" s="630"/>
      <c r="I2137" s="627"/>
      <c r="J2137" s="630"/>
      <c r="K2137" s="630"/>
      <c r="L2137" s="630"/>
      <c r="M2137" s="630"/>
      <c r="P2137" t="s">
        <v>1171</v>
      </c>
      <c r="Q2137" s="330" t="s">
        <v>1178</v>
      </c>
      <c r="R2137" s="330" t="str">
        <f t="shared" si="147"/>
        <v>Barishal_Metropolitan_BRAC BRAC: DOTS Corner: Barishal Medical College Hosp. (SBMCH)</v>
      </c>
      <c r="S2137" s="627"/>
      <c r="T2137" s="630"/>
      <c r="U2137" s="630"/>
      <c r="V2137" s="630"/>
      <c r="W2137" s="630"/>
      <c r="X2137" s="627"/>
      <c r="Y2137" s="630"/>
      <c r="Z2137" s="630"/>
      <c r="AA2137" s="630"/>
      <c r="AB2137" s="630"/>
    </row>
    <row r="2138" spans="1:28" ht="15" hidden="1" x14ac:dyDescent="0.2">
      <c r="A2138" s="29" t="s">
        <v>1154</v>
      </c>
      <c r="B2138" s="330" t="s">
        <v>738</v>
      </c>
      <c r="C2138" s="330" t="str">
        <f t="shared" si="146"/>
        <v>Chattogram_Metropolitan_CCC Agrabad South</v>
      </c>
      <c r="D2138" s="627"/>
      <c r="E2138" s="639"/>
      <c r="F2138" s="639"/>
      <c r="G2138" s="639"/>
      <c r="H2138" s="639"/>
      <c r="I2138" s="627"/>
      <c r="J2138" s="639"/>
      <c r="K2138" s="639"/>
      <c r="L2138" s="639"/>
      <c r="M2138" s="639"/>
      <c r="P2138" s="29" t="s">
        <v>1154</v>
      </c>
      <c r="Q2138" s="330" t="s">
        <v>738</v>
      </c>
      <c r="R2138" s="330" t="str">
        <f t="shared" si="147"/>
        <v>Chattogram_Metropolitan_CCC Agrabad South</v>
      </c>
      <c r="S2138" s="627"/>
      <c r="T2138" s="639"/>
      <c r="U2138" s="639"/>
      <c r="V2138" s="639"/>
      <c r="W2138" s="639"/>
      <c r="X2138" s="627"/>
      <c r="Y2138" s="639"/>
      <c r="Z2138" s="639"/>
      <c r="AA2138" s="639"/>
      <c r="AB2138" s="639"/>
    </row>
    <row r="2139" spans="1:28" ht="15" hidden="1" x14ac:dyDescent="0.2">
      <c r="A2139" s="29" t="s">
        <v>1154</v>
      </c>
      <c r="B2139" s="330" t="s">
        <v>739</v>
      </c>
      <c r="C2139" s="330" t="str">
        <f t="shared" ref="C2139:C2150" si="148">A2139&amp;" "&amp;B2139</f>
        <v>Chattogram_Metropolitan_CCC Bakalia East</v>
      </c>
      <c r="D2139" s="627"/>
      <c r="E2139" s="628"/>
      <c r="F2139" s="628"/>
      <c r="G2139" s="628"/>
      <c r="H2139" s="628"/>
      <c r="I2139" s="627"/>
      <c r="J2139" s="628"/>
      <c r="K2139" s="628"/>
      <c r="L2139" s="628"/>
      <c r="M2139" s="628"/>
      <c r="P2139" s="29" t="s">
        <v>1154</v>
      </c>
      <c r="Q2139" s="330" t="s">
        <v>739</v>
      </c>
      <c r="R2139" s="330" t="str">
        <f t="shared" ref="R2139:R2150" si="149">P2139&amp;" "&amp;Q2139</f>
        <v>Chattogram_Metropolitan_CCC Bakalia East</v>
      </c>
      <c r="S2139" s="627"/>
      <c r="T2139" s="628"/>
      <c r="U2139" s="628"/>
      <c r="V2139" s="628"/>
      <c r="W2139" s="628"/>
      <c r="X2139" s="627"/>
      <c r="Y2139" s="628"/>
      <c r="Z2139" s="628"/>
      <c r="AA2139" s="628"/>
      <c r="AB2139" s="628"/>
    </row>
    <row r="2140" spans="1:28" ht="15" hidden="1" x14ac:dyDescent="0.2">
      <c r="A2140" s="29" t="s">
        <v>1154</v>
      </c>
      <c r="B2140" s="330" t="s">
        <v>740</v>
      </c>
      <c r="C2140" s="330" t="str">
        <f t="shared" si="148"/>
        <v>Chattogram_Metropolitan_CCC Bakalia South</v>
      </c>
      <c r="D2140" s="627"/>
      <c r="E2140" s="627"/>
      <c r="F2140" s="627"/>
      <c r="G2140" s="627"/>
      <c r="H2140" s="627"/>
      <c r="I2140" s="627"/>
      <c r="J2140" s="627"/>
      <c r="K2140" s="627"/>
      <c r="L2140" s="627"/>
      <c r="M2140" s="627"/>
      <c r="P2140" s="29" t="s">
        <v>1154</v>
      </c>
      <c r="Q2140" s="330" t="s">
        <v>740</v>
      </c>
      <c r="R2140" s="330" t="str">
        <f t="shared" si="149"/>
        <v>Chattogram_Metropolitan_CCC Bakalia South</v>
      </c>
      <c r="S2140" s="627"/>
      <c r="T2140" s="627"/>
      <c r="U2140" s="627"/>
      <c r="V2140" s="627"/>
      <c r="W2140" s="627"/>
      <c r="X2140" s="627"/>
      <c r="Y2140" s="627"/>
      <c r="Z2140" s="627"/>
      <c r="AA2140" s="627"/>
      <c r="AB2140" s="627"/>
    </row>
    <row r="2141" spans="1:28" ht="15" hidden="1" x14ac:dyDescent="0.2">
      <c r="A2141" s="29" t="s">
        <v>1154</v>
      </c>
      <c r="B2141" s="330" t="s">
        <v>741</v>
      </c>
      <c r="C2141" s="330" t="str">
        <f t="shared" si="148"/>
        <v>Chattogram_Metropolitan_CCC Chawk Bazar</v>
      </c>
      <c r="D2141" s="627"/>
      <c r="E2141" s="627"/>
      <c r="F2141" s="627"/>
      <c r="G2141" s="627"/>
      <c r="H2141" s="627"/>
      <c r="I2141" s="627"/>
      <c r="J2141" s="627"/>
      <c r="K2141" s="627"/>
      <c r="L2141" s="627"/>
      <c r="M2141" s="627"/>
      <c r="P2141" s="29" t="s">
        <v>1154</v>
      </c>
      <c r="Q2141" s="330" t="s">
        <v>741</v>
      </c>
      <c r="R2141" s="330" t="str">
        <f t="shared" si="149"/>
        <v>Chattogram_Metropolitan_CCC Chawk Bazar</v>
      </c>
      <c r="S2141" s="627"/>
      <c r="T2141" s="627"/>
      <c r="U2141" s="627"/>
      <c r="V2141" s="627"/>
      <c r="W2141" s="627"/>
      <c r="X2141" s="627"/>
      <c r="Y2141" s="627"/>
      <c r="Z2141" s="627"/>
      <c r="AA2141" s="627"/>
      <c r="AB2141" s="627"/>
    </row>
    <row r="2142" spans="1:28" ht="15" hidden="1" x14ac:dyDescent="0.2">
      <c r="A2142" s="29" t="s">
        <v>1154</v>
      </c>
      <c r="B2142" s="330" t="s">
        <v>742</v>
      </c>
      <c r="C2142" s="330" t="str">
        <f t="shared" si="148"/>
        <v>Chattogram_Metropolitan_CCC Dewan Bazar</v>
      </c>
      <c r="D2142" s="627"/>
      <c r="E2142" s="627"/>
      <c r="F2142" s="627"/>
      <c r="G2142" s="627"/>
      <c r="H2142" s="627"/>
      <c r="I2142" s="627"/>
      <c r="J2142" s="627"/>
      <c r="K2142" s="627"/>
      <c r="L2142" s="627"/>
      <c r="M2142" s="627"/>
      <c r="P2142" s="29" t="s">
        <v>1154</v>
      </c>
      <c r="Q2142" s="330" t="s">
        <v>742</v>
      </c>
      <c r="R2142" s="330" t="str">
        <f t="shared" si="149"/>
        <v>Chattogram_Metropolitan_CCC Dewan Bazar</v>
      </c>
      <c r="S2142" s="627"/>
      <c r="T2142" s="627"/>
      <c r="U2142" s="627"/>
      <c r="V2142" s="627"/>
      <c r="W2142" s="627"/>
      <c r="X2142" s="627"/>
      <c r="Y2142" s="627"/>
      <c r="Z2142" s="627"/>
      <c r="AA2142" s="627"/>
      <c r="AB2142" s="627"/>
    </row>
    <row r="2143" spans="1:28" ht="15" hidden="1" x14ac:dyDescent="0.2">
      <c r="A2143" s="29" t="s">
        <v>1154</v>
      </c>
      <c r="B2143" s="330" t="s">
        <v>743</v>
      </c>
      <c r="C2143" s="330" t="str">
        <f t="shared" si="148"/>
        <v>Chattogram_Metropolitan_CCC Dewn Hat</v>
      </c>
      <c r="D2143" s="627"/>
      <c r="E2143" s="628"/>
      <c r="F2143" s="628"/>
      <c r="G2143" s="628"/>
      <c r="H2143" s="628"/>
      <c r="I2143" s="627"/>
      <c r="J2143" s="628"/>
      <c r="K2143" s="628"/>
      <c r="L2143" s="628"/>
      <c r="M2143" s="628"/>
      <c r="P2143" s="29" t="s">
        <v>1154</v>
      </c>
      <c r="Q2143" s="330" t="s">
        <v>743</v>
      </c>
      <c r="R2143" s="330" t="str">
        <f t="shared" si="149"/>
        <v>Chattogram_Metropolitan_CCC Dewn Hat</v>
      </c>
      <c r="S2143" s="627"/>
      <c r="T2143" s="628"/>
      <c r="U2143" s="628"/>
      <c r="V2143" s="628"/>
      <c r="W2143" s="628"/>
      <c r="X2143" s="627"/>
      <c r="Y2143" s="628"/>
      <c r="Z2143" s="628"/>
      <c r="AA2143" s="628"/>
      <c r="AB2143" s="628"/>
    </row>
    <row r="2144" spans="1:28" ht="15" hidden="1" x14ac:dyDescent="0.2">
      <c r="A2144" s="29" t="s">
        <v>1154</v>
      </c>
      <c r="B2144" s="330" t="s">
        <v>744</v>
      </c>
      <c r="C2144" s="330" t="str">
        <f t="shared" si="148"/>
        <v>Chattogram_Metropolitan_CCC Firingee Bazar</v>
      </c>
      <c r="D2144" s="627"/>
      <c r="E2144" s="627"/>
      <c r="F2144" s="627"/>
      <c r="G2144" s="627"/>
      <c r="H2144" s="627"/>
      <c r="I2144" s="627"/>
      <c r="J2144" s="627"/>
      <c r="K2144" s="627"/>
      <c r="L2144" s="627"/>
      <c r="M2144" s="627"/>
      <c r="P2144" s="29" t="s">
        <v>1154</v>
      </c>
      <c r="Q2144" s="330" t="s">
        <v>744</v>
      </c>
      <c r="R2144" s="330" t="str">
        <f t="shared" si="149"/>
        <v>Chattogram_Metropolitan_CCC Firingee Bazar</v>
      </c>
      <c r="S2144" s="627"/>
      <c r="T2144" s="627"/>
      <c r="U2144" s="627"/>
      <c r="V2144" s="627"/>
      <c r="W2144" s="627"/>
      <c r="X2144" s="627"/>
      <c r="Y2144" s="627"/>
      <c r="Z2144" s="627"/>
      <c r="AA2144" s="627"/>
      <c r="AB2144" s="627"/>
    </row>
    <row r="2145" spans="1:28" ht="15" hidden="1" x14ac:dyDescent="0.2">
      <c r="A2145" s="29" t="s">
        <v>1154</v>
      </c>
      <c r="B2145" s="330" t="s">
        <v>745</v>
      </c>
      <c r="C2145" s="330" t="str">
        <f t="shared" si="148"/>
        <v>Chattogram_Metropolitan_CCC Lalkhan Bazar</v>
      </c>
      <c r="D2145" s="627"/>
      <c r="E2145" s="627"/>
      <c r="F2145" s="627"/>
      <c r="G2145" s="627"/>
      <c r="H2145" s="627"/>
      <c r="I2145" s="627"/>
      <c r="J2145" s="627"/>
      <c r="K2145" s="627"/>
      <c r="L2145" s="627"/>
      <c r="M2145" s="627"/>
      <c r="P2145" s="29" t="s">
        <v>1154</v>
      </c>
      <c r="Q2145" s="330" t="s">
        <v>745</v>
      </c>
      <c r="R2145" s="330" t="str">
        <f t="shared" si="149"/>
        <v>Chattogram_Metropolitan_CCC Lalkhan Bazar</v>
      </c>
      <c r="S2145" s="627"/>
      <c r="T2145" s="627"/>
      <c r="U2145" s="627"/>
      <c r="V2145" s="627"/>
      <c r="W2145" s="627"/>
      <c r="X2145" s="627"/>
      <c r="Y2145" s="627"/>
      <c r="Z2145" s="627"/>
      <c r="AA2145" s="627"/>
      <c r="AB2145" s="627"/>
    </row>
    <row r="2146" spans="1:28" ht="15" hidden="1" x14ac:dyDescent="0.2">
      <c r="A2146" s="29" t="s">
        <v>1154</v>
      </c>
      <c r="B2146" s="330" t="s">
        <v>746</v>
      </c>
      <c r="C2146" s="330" t="str">
        <f t="shared" si="148"/>
        <v>Chattogram_Metropolitan_CCC Madarbari East (Ynus Miah)</v>
      </c>
      <c r="D2146" s="627"/>
      <c r="E2146" s="627"/>
      <c r="F2146" s="627"/>
      <c r="G2146" s="627"/>
      <c r="H2146" s="627"/>
      <c r="I2146" s="627"/>
      <c r="J2146" s="627"/>
      <c r="K2146" s="627"/>
      <c r="L2146" s="627"/>
      <c r="M2146" s="627"/>
      <c r="P2146" s="29" t="s">
        <v>1154</v>
      </c>
      <c r="Q2146" s="330" t="s">
        <v>746</v>
      </c>
      <c r="R2146" s="330" t="str">
        <f t="shared" si="149"/>
        <v>Chattogram_Metropolitan_CCC Madarbari East (Ynus Miah)</v>
      </c>
      <c r="S2146" s="627"/>
      <c r="T2146" s="627"/>
      <c r="U2146" s="627"/>
      <c r="V2146" s="627"/>
      <c r="W2146" s="627"/>
      <c r="X2146" s="627"/>
      <c r="Y2146" s="627"/>
      <c r="Z2146" s="627"/>
      <c r="AA2146" s="627"/>
      <c r="AB2146" s="627"/>
    </row>
    <row r="2147" spans="1:28" ht="15" hidden="1" x14ac:dyDescent="0.2">
      <c r="A2147" s="29" t="s">
        <v>1154</v>
      </c>
      <c r="B2147" s="330" t="s">
        <v>747</v>
      </c>
      <c r="C2147" s="330" t="str">
        <f t="shared" si="148"/>
        <v>Chattogram_Metropolitan_CCC Madarbari West</v>
      </c>
      <c r="D2147" s="627"/>
      <c r="E2147" s="627"/>
      <c r="F2147" s="627"/>
      <c r="G2147" s="627"/>
      <c r="H2147" s="627"/>
      <c r="I2147" s="627"/>
      <c r="J2147" s="627"/>
      <c r="K2147" s="627"/>
      <c r="L2147" s="627"/>
      <c r="M2147" s="627"/>
      <c r="P2147" s="29" t="s">
        <v>1154</v>
      </c>
      <c r="Q2147" s="330" t="s">
        <v>747</v>
      </c>
      <c r="R2147" s="330" t="str">
        <f t="shared" si="149"/>
        <v>Chattogram_Metropolitan_CCC Madarbari West</v>
      </c>
      <c r="S2147" s="627"/>
      <c r="T2147" s="627"/>
      <c r="U2147" s="627"/>
      <c r="V2147" s="627"/>
      <c r="W2147" s="627"/>
      <c r="X2147" s="627"/>
      <c r="Y2147" s="627"/>
      <c r="Z2147" s="627"/>
      <c r="AA2147" s="627"/>
      <c r="AB2147" s="627"/>
    </row>
    <row r="2148" spans="1:28" ht="15" hidden="1" x14ac:dyDescent="0.2">
      <c r="A2148" s="29" t="s">
        <v>1154</v>
      </c>
      <c r="B2148" s="330" t="s">
        <v>748</v>
      </c>
      <c r="C2148" s="330" t="str">
        <f t="shared" si="148"/>
        <v>Chattogram_Metropolitan_CCC Panchlaish</v>
      </c>
      <c r="D2148" s="627"/>
      <c r="E2148" s="627"/>
      <c r="F2148" s="627"/>
      <c r="G2148" s="627"/>
      <c r="H2148" s="627"/>
      <c r="I2148" s="627"/>
      <c r="J2148" s="627"/>
      <c r="K2148" s="627"/>
      <c r="L2148" s="627"/>
      <c r="M2148" s="627"/>
      <c r="P2148" s="29" t="s">
        <v>1154</v>
      </c>
      <c r="Q2148" s="330" t="s">
        <v>748</v>
      </c>
      <c r="R2148" s="330" t="str">
        <f t="shared" si="149"/>
        <v>Chattogram_Metropolitan_CCC Panchlaish</v>
      </c>
      <c r="S2148" s="627"/>
      <c r="T2148" s="627"/>
      <c r="U2148" s="627"/>
      <c r="V2148" s="627"/>
      <c r="W2148" s="627"/>
      <c r="X2148" s="627"/>
      <c r="Y2148" s="627"/>
      <c r="Z2148" s="627"/>
      <c r="AA2148" s="627"/>
      <c r="AB2148" s="627"/>
    </row>
    <row r="2149" spans="1:28" ht="15" hidden="1" x14ac:dyDescent="0.2">
      <c r="A2149" s="29" t="s">
        <v>1154</v>
      </c>
      <c r="B2149" s="330" t="s">
        <v>749</v>
      </c>
      <c r="C2149" s="330" t="str">
        <f t="shared" si="148"/>
        <v>Chattogram_Metropolitan_CCC Sarai Para</v>
      </c>
      <c r="D2149" s="627"/>
      <c r="E2149" s="627"/>
      <c r="F2149" s="627"/>
      <c r="G2149" s="627"/>
      <c r="H2149" s="627"/>
      <c r="I2149" s="627"/>
      <c r="J2149" s="627"/>
      <c r="K2149" s="627"/>
      <c r="L2149" s="627"/>
      <c r="M2149" s="627"/>
      <c r="P2149" s="29" t="s">
        <v>1154</v>
      </c>
      <c r="Q2149" s="330" t="s">
        <v>749</v>
      </c>
      <c r="R2149" s="330" t="str">
        <f t="shared" si="149"/>
        <v>Chattogram_Metropolitan_CCC Sarai Para</v>
      </c>
      <c r="S2149" s="627"/>
      <c r="T2149" s="627"/>
      <c r="U2149" s="627"/>
      <c r="V2149" s="627"/>
      <c r="W2149" s="627"/>
      <c r="X2149" s="627"/>
      <c r="Y2149" s="627"/>
      <c r="Z2149" s="627"/>
      <c r="AA2149" s="627"/>
      <c r="AB2149" s="627"/>
    </row>
    <row r="2150" spans="1:28" ht="15" hidden="1" x14ac:dyDescent="0.2">
      <c r="A2150" s="29" t="s">
        <v>1154</v>
      </c>
      <c r="B2150" s="330" t="s">
        <v>750</v>
      </c>
      <c r="C2150" s="330" t="str">
        <f t="shared" si="148"/>
        <v>Chattogram_Metropolitan_CCC South Kattali, word 11</v>
      </c>
      <c r="D2150" s="627"/>
      <c r="E2150" s="627"/>
      <c r="F2150" s="627"/>
      <c r="G2150" s="627"/>
      <c r="H2150" s="627"/>
      <c r="I2150" s="627"/>
      <c r="J2150" s="627"/>
      <c r="K2150" s="627"/>
      <c r="L2150" s="627"/>
      <c r="M2150" s="627"/>
      <c r="P2150" s="29" t="s">
        <v>1154</v>
      </c>
      <c r="Q2150" s="330" t="s">
        <v>750</v>
      </c>
      <c r="R2150" s="330" t="str">
        <f t="shared" si="149"/>
        <v>Chattogram_Metropolitan_CCC South Kattali, word 11</v>
      </c>
      <c r="S2150" s="627"/>
      <c r="T2150" s="627"/>
      <c r="U2150" s="627"/>
      <c r="V2150" s="627"/>
      <c r="W2150" s="627"/>
      <c r="X2150" s="627"/>
      <c r="Y2150" s="627"/>
      <c r="Z2150" s="627"/>
      <c r="AA2150" s="627"/>
      <c r="AB2150" s="627"/>
    </row>
    <row r="2151" spans="1:28" ht="15" hidden="1" x14ac:dyDescent="0.2">
      <c r="A2151" s="29" t="s">
        <v>1155</v>
      </c>
      <c r="B2151" s="330" t="s">
        <v>751</v>
      </c>
      <c r="C2151" s="330" t="str">
        <f t="shared" si="146"/>
        <v>Chattogram_Metropolitan_GoB Agrabad Urban Dispensary</v>
      </c>
      <c r="D2151" s="627"/>
      <c r="E2151" s="639"/>
      <c r="F2151" s="639"/>
      <c r="G2151" s="639"/>
      <c r="H2151" s="639"/>
      <c r="I2151" s="627"/>
      <c r="J2151" s="639"/>
      <c r="K2151" s="639"/>
      <c r="L2151" s="639"/>
      <c r="M2151" s="639"/>
      <c r="P2151" s="29" t="s">
        <v>1155</v>
      </c>
      <c r="Q2151" s="330" t="s">
        <v>751</v>
      </c>
      <c r="R2151" s="330" t="str">
        <f t="shared" si="147"/>
        <v>Chattogram_Metropolitan_GoB Agrabad Urban Dispensary</v>
      </c>
      <c r="S2151" s="627"/>
      <c r="T2151" s="639"/>
      <c r="U2151" s="639"/>
      <c r="V2151" s="639"/>
      <c r="W2151" s="639"/>
      <c r="X2151" s="627"/>
      <c r="Y2151" s="639"/>
      <c r="Z2151" s="639"/>
      <c r="AA2151" s="639"/>
      <c r="AB2151" s="639"/>
    </row>
    <row r="2152" spans="1:28" ht="15" hidden="1" x14ac:dyDescent="0.2">
      <c r="A2152" s="29" t="s">
        <v>1155</v>
      </c>
      <c r="B2152" s="330" t="s">
        <v>752</v>
      </c>
      <c r="C2152" s="330" t="str">
        <f t="shared" ref="C2152:C2163" si="150">A2152&amp;" "&amp;B2152</f>
        <v>Chattogram_Metropolitan_GoB BNS Potenga-Hospital</v>
      </c>
      <c r="D2152" s="627"/>
      <c r="E2152" s="627"/>
      <c r="F2152" s="627"/>
      <c r="G2152" s="627"/>
      <c r="H2152" s="627"/>
      <c r="I2152" s="627"/>
      <c r="J2152" s="627"/>
      <c r="K2152" s="627"/>
      <c r="L2152" s="627"/>
      <c r="M2152" s="627"/>
      <c r="P2152" s="29" t="s">
        <v>1155</v>
      </c>
      <c r="Q2152" s="330" t="s">
        <v>752</v>
      </c>
      <c r="R2152" s="330" t="str">
        <f t="shared" ref="R2152:R2163" si="151">P2152&amp;" "&amp;Q2152</f>
        <v>Chattogram_Metropolitan_GoB BNS Potenga-Hospital</v>
      </c>
      <c r="S2152" s="627"/>
      <c r="T2152" s="627"/>
      <c r="U2152" s="627"/>
      <c r="V2152" s="627"/>
      <c r="W2152" s="627"/>
      <c r="X2152" s="627"/>
      <c r="Y2152" s="627"/>
      <c r="Z2152" s="627"/>
      <c r="AA2152" s="627"/>
      <c r="AB2152" s="627"/>
    </row>
    <row r="2153" spans="1:28" ht="15" hidden="1" x14ac:dyDescent="0.2">
      <c r="A2153" s="29" t="s">
        <v>1155</v>
      </c>
      <c r="B2153" s="330" t="s">
        <v>753</v>
      </c>
      <c r="C2153" s="330" t="str">
        <f t="shared" si="150"/>
        <v>Chattogram_Metropolitan_GoB Colonel Hat Urban Dispensary</v>
      </c>
      <c r="D2153" s="627"/>
      <c r="E2153" s="627"/>
      <c r="F2153" s="627"/>
      <c r="G2153" s="627"/>
      <c r="H2153" s="627"/>
      <c r="I2153" s="627"/>
      <c r="J2153" s="627"/>
      <c r="K2153" s="627"/>
      <c r="L2153" s="627"/>
      <c r="M2153" s="627"/>
      <c r="P2153" s="29" t="s">
        <v>1155</v>
      </c>
      <c r="Q2153" s="330" t="s">
        <v>753</v>
      </c>
      <c r="R2153" s="330" t="str">
        <f t="shared" si="151"/>
        <v>Chattogram_Metropolitan_GoB Colonel Hat Urban Dispensary</v>
      </c>
      <c r="S2153" s="627"/>
      <c r="T2153" s="627"/>
      <c r="U2153" s="627"/>
      <c r="V2153" s="627"/>
      <c r="W2153" s="627"/>
      <c r="X2153" s="627"/>
      <c r="Y2153" s="627"/>
      <c r="Z2153" s="627"/>
      <c r="AA2153" s="627"/>
      <c r="AB2153" s="627"/>
    </row>
    <row r="2154" spans="1:28" ht="15" hidden="1" x14ac:dyDescent="0.2">
      <c r="A2154" s="29" t="s">
        <v>1155</v>
      </c>
      <c r="B2154" s="334" t="s">
        <v>1166</v>
      </c>
      <c r="C2154" s="330" t="str">
        <f t="shared" si="150"/>
        <v>Chattogram_Metropolitan_GoB Comb M Hospital- Chattogram</v>
      </c>
      <c r="D2154" s="627"/>
      <c r="E2154" s="627"/>
      <c r="F2154" s="627"/>
      <c r="G2154" s="627"/>
      <c r="H2154" s="627"/>
      <c r="I2154" s="627"/>
      <c r="J2154" s="627"/>
      <c r="K2154" s="627"/>
      <c r="L2154" s="627"/>
      <c r="M2154" s="627"/>
      <c r="P2154" s="29" t="s">
        <v>1155</v>
      </c>
      <c r="Q2154" s="334" t="s">
        <v>1166</v>
      </c>
      <c r="R2154" s="330" t="str">
        <f t="shared" si="151"/>
        <v>Chattogram_Metropolitan_GoB Comb M Hospital- Chattogram</v>
      </c>
      <c r="S2154" s="627"/>
      <c r="T2154" s="627"/>
      <c r="U2154" s="627"/>
      <c r="V2154" s="627"/>
      <c r="W2154" s="627"/>
      <c r="X2154" s="627"/>
      <c r="Y2154" s="627"/>
      <c r="Z2154" s="627"/>
      <c r="AA2154" s="627"/>
      <c r="AB2154" s="627"/>
    </row>
    <row r="2155" spans="1:28" ht="15" hidden="1" x14ac:dyDescent="0.2">
      <c r="A2155" s="29" t="s">
        <v>1155</v>
      </c>
      <c r="B2155" s="330" t="s">
        <v>754</v>
      </c>
      <c r="C2155" s="330" t="str">
        <f t="shared" si="150"/>
        <v>Chattogram_Metropolitan_GoB CSSHC, Skin &amp; Ven. Dis. Agrabad South</v>
      </c>
      <c r="D2155" s="627"/>
      <c r="E2155" s="627"/>
      <c r="F2155" s="627"/>
      <c r="G2155" s="627"/>
      <c r="H2155" s="627"/>
      <c r="I2155" s="627"/>
      <c r="J2155" s="627"/>
      <c r="K2155" s="627"/>
      <c r="L2155" s="627"/>
      <c r="M2155" s="627"/>
      <c r="P2155" s="29" t="s">
        <v>1155</v>
      </c>
      <c r="Q2155" s="330" t="s">
        <v>754</v>
      </c>
      <c r="R2155" s="330" t="str">
        <f t="shared" si="151"/>
        <v>Chattogram_Metropolitan_GoB CSSHC, Skin &amp; Ven. Dis. Agrabad South</v>
      </c>
      <c r="S2155" s="627"/>
      <c r="T2155" s="627"/>
      <c r="U2155" s="627"/>
      <c r="V2155" s="627"/>
      <c r="W2155" s="627"/>
      <c r="X2155" s="627"/>
      <c r="Y2155" s="627"/>
      <c r="Z2155" s="627"/>
      <c r="AA2155" s="627"/>
      <c r="AB2155" s="627"/>
    </row>
    <row r="2156" spans="1:28" ht="15" hidden="1" x14ac:dyDescent="0.2">
      <c r="A2156" s="29" t="s">
        <v>1155</v>
      </c>
      <c r="B2156" s="330" t="s">
        <v>755</v>
      </c>
      <c r="C2156" s="330" t="str">
        <f t="shared" si="150"/>
        <v>Chattogram_Metropolitan_GoB Gousal Azam Urban Dispensary</v>
      </c>
      <c r="D2156" s="627"/>
      <c r="E2156" s="627"/>
      <c r="F2156" s="627"/>
      <c r="G2156" s="627"/>
      <c r="H2156" s="627"/>
      <c r="I2156" s="627"/>
      <c r="J2156" s="627"/>
      <c r="K2156" s="627"/>
      <c r="L2156" s="627"/>
      <c r="M2156" s="627"/>
      <c r="P2156" s="29" t="s">
        <v>1155</v>
      </c>
      <c r="Q2156" s="330" t="s">
        <v>755</v>
      </c>
      <c r="R2156" s="330" t="str">
        <f t="shared" si="151"/>
        <v>Chattogram_Metropolitan_GoB Gousal Azam Urban Dispensary</v>
      </c>
      <c r="S2156" s="627"/>
      <c r="T2156" s="627"/>
      <c r="U2156" s="627"/>
      <c r="V2156" s="627"/>
      <c r="W2156" s="627"/>
      <c r="X2156" s="627"/>
      <c r="Y2156" s="627"/>
      <c r="Z2156" s="627"/>
      <c r="AA2156" s="627"/>
      <c r="AB2156" s="627"/>
    </row>
    <row r="2157" spans="1:28" ht="15" hidden="1" x14ac:dyDescent="0.2">
      <c r="A2157" s="29" t="s">
        <v>1155</v>
      </c>
      <c r="B2157" s="330" t="s">
        <v>756</v>
      </c>
      <c r="C2157" s="330" t="str">
        <f t="shared" si="150"/>
        <v>Chattogram_Metropolitan_GoB Halishahar Govt. Urban Dispensary</v>
      </c>
      <c r="D2157" s="627"/>
      <c r="E2157" s="627"/>
      <c r="F2157" s="627"/>
      <c r="G2157" s="627"/>
      <c r="H2157" s="627"/>
      <c r="I2157" s="627"/>
      <c r="J2157" s="627"/>
      <c r="K2157" s="627"/>
      <c r="L2157" s="627"/>
      <c r="M2157" s="627"/>
      <c r="P2157" s="29" t="s">
        <v>1155</v>
      </c>
      <c r="Q2157" s="330" t="s">
        <v>756</v>
      </c>
      <c r="R2157" s="330" t="str">
        <f t="shared" si="151"/>
        <v>Chattogram_Metropolitan_GoB Halishahar Govt. Urban Dispensary</v>
      </c>
      <c r="S2157" s="627"/>
      <c r="T2157" s="627"/>
      <c r="U2157" s="627"/>
      <c r="V2157" s="627"/>
      <c r="W2157" s="627"/>
      <c r="X2157" s="627"/>
      <c r="Y2157" s="627"/>
      <c r="Z2157" s="627"/>
      <c r="AA2157" s="627"/>
      <c r="AB2157" s="627"/>
    </row>
    <row r="2158" spans="1:28" ht="15" hidden="1" x14ac:dyDescent="0.2">
      <c r="A2158" s="29" t="s">
        <v>1155</v>
      </c>
      <c r="B2158" s="330" t="s">
        <v>757</v>
      </c>
      <c r="C2158" s="330" t="str">
        <f t="shared" si="150"/>
        <v>Chattogram_Metropolitan_GoB Merin Academy Urban Dispensary</v>
      </c>
      <c r="D2158" s="627"/>
      <c r="E2158" s="627"/>
      <c r="F2158" s="627"/>
      <c r="G2158" s="627"/>
      <c r="H2158" s="627"/>
      <c r="I2158" s="627"/>
      <c r="J2158" s="627"/>
      <c r="K2158" s="627"/>
      <c r="L2158" s="627"/>
      <c r="M2158" s="627"/>
      <c r="P2158" s="29" t="s">
        <v>1155</v>
      </c>
      <c r="Q2158" s="330" t="s">
        <v>757</v>
      </c>
      <c r="R2158" s="330" t="str">
        <f t="shared" si="151"/>
        <v>Chattogram_Metropolitan_GoB Merin Academy Urban Dispensary</v>
      </c>
      <c r="S2158" s="627"/>
      <c r="T2158" s="627"/>
      <c r="U2158" s="627"/>
      <c r="V2158" s="627"/>
      <c r="W2158" s="627"/>
      <c r="X2158" s="627"/>
      <c r="Y2158" s="627"/>
      <c r="Z2158" s="627"/>
      <c r="AA2158" s="627"/>
      <c r="AB2158" s="627"/>
    </row>
    <row r="2159" spans="1:28" ht="15" hidden="1" x14ac:dyDescent="0.2">
      <c r="A2159" s="29" t="s">
        <v>1155</v>
      </c>
      <c r="B2159" s="330" t="s">
        <v>758</v>
      </c>
      <c r="C2159" s="330" t="str">
        <f t="shared" si="150"/>
        <v>Chattogram_Metropolitan_GoB Pahartali North (Feroz Shah)</v>
      </c>
      <c r="D2159" s="627"/>
      <c r="E2159" s="568"/>
      <c r="F2159" s="568"/>
      <c r="G2159" s="568"/>
      <c r="H2159" s="568"/>
      <c r="I2159" s="627"/>
      <c r="J2159" s="568"/>
      <c r="K2159" s="568"/>
      <c r="L2159" s="568"/>
      <c r="M2159" s="568"/>
      <c r="P2159" s="29" t="s">
        <v>1155</v>
      </c>
      <c r="Q2159" s="330" t="s">
        <v>758</v>
      </c>
      <c r="R2159" s="330" t="str">
        <f t="shared" si="151"/>
        <v>Chattogram_Metropolitan_GoB Pahartali North (Feroz Shah)</v>
      </c>
      <c r="S2159" s="627"/>
      <c r="T2159" s="568"/>
      <c r="U2159" s="568"/>
      <c r="V2159" s="568"/>
      <c r="W2159" s="568"/>
      <c r="X2159" s="627"/>
      <c r="Y2159" s="568"/>
      <c r="Z2159" s="568"/>
      <c r="AA2159" s="568"/>
      <c r="AB2159" s="568"/>
    </row>
    <row r="2160" spans="1:28" ht="15" hidden="1" x14ac:dyDescent="0.2">
      <c r="A2160" s="29" t="s">
        <v>1155</v>
      </c>
      <c r="B2160" s="330" t="s">
        <v>759</v>
      </c>
      <c r="C2160" s="330" t="str">
        <f t="shared" si="150"/>
        <v>Chattogram_Metropolitan_GoB Panshlish Urban Dispensary</v>
      </c>
      <c r="D2160" s="627"/>
      <c r="E2160" s="627"/>
      <c r="F2160" s="627"/>
      <c r="G2160" s="627"/>
      <c r="H2160" s="627"/>
      <c r="I2160" s="627"/>
      <c r="J2160" s="627"/>
      <c r="K2160" s="627"/>
      <c r="L2160" s="627"/>
      <c r="M2160" s="627"/>
      <c r="P2160" s="29" t="s">
        <v>1155</v>
      </c>
      <c r="Q2160" s="330" t="s">
        <v>759</v>
      </c>
      <c r="R2160" s="330" t="str">
        <f t="shared" si="151"/>
        <v>Chattogram_Metropolitan_GoB Panshlish Urban Dispensary</v>
      </c>
      <c r="S2160" s="627"/>
      <c r="T2160" s="627"/>
      <c r="U2160" s="627"/>
      <c r="V2160" s="627"/>
      <c r="W2160" s="627"/>
      <c r="X2160" s="627"/>
      <c r="Y2160" s="627"/>
      <c r="Z2160" s="627"/>
      <c r="AA2160" s="627"/>
      <c r="AB2160" s="627"/>
    </row>
    <row r="2161" spans="1:28" ht="15" hidden="1" x14ac:dyDescent="0.2">
      <c r="A2161" s="29" t="s">
        <v>1155</v>
      </c>
      <c r="B2161" s="330" t="s">
        <v>760</v>
      </c>
      <c r="C2161" s="330" t="str">
        <f t="shared" si="150"/>
        <v>Chattogram_Metropolitan_GoB Roufabad Urban Dispensary</v>
      </c>
      <c r="D2161" s="627"/>
      <c r="E2161" s="627"/>
      <c r="F2161" s="627"/>
      <c r="G2161" s="627"/>
      <c r="H2161" s="627"/>
      <c r="I2161" s="627"/>
      <c r="J2161" s="627"/>
      <c r="K2161" s="627"/>
      <c r="L2161" s="627"/>
      <c r="M2161" s="627"/>
      <c r="P2161" s="29" t="s">
        <v>1155</v>
      </c>
      <c r="Q2161" s="330" t="s">
        <v>760</v>
      </c>
      <c r="R2161" s="330" t="str">
        <f t="shared" si="151"/>
        <v>Chattogram_Metropolitan_GoB Roufabad Urban Dispensary</v>
      </c>
      <c r="S2161" s="627"/>
      <c r="T2161" s="627"/>
      <c r="U2161" s="627"/>
      <c r="V2161" s="627"/>
      <c r="W2161" s="627"/>
      <c r="X2161" s="627"/>
      <c r="Y2161" s="627"/>
      <c r="Z2161" s="627"/>
      <c r="AA2161" s="627"/>
      <c r="AB2161" s="627"/>
    </row>
    <row r="2162" spans="1:28" ht="15" hidden="1" x14ac:dyDescent="0.2">
      <c r="A2162" s="29" t="s">
        <v>1155</v>
      </c>
      <c r="B2162" s="330" t="s">
        <v>761</v>
      </c>
      <c r="C2162" s="330" t="str">
        <f t="shared" si="150"/>
        <v>Chattogram_Metropolitan_GoB Seamans Dispensary</v>
      </c>
      <c r="D2162" s="627"/>
      <c r="E2162" s="627"/>
      <c r="F2162" s="627"/>
      <c r="G2162" s="627"/>
      <c r="H2162" s="627"/>
      <c r="I2162" s="627"/>
      <c r="J2162" s="627"/>
      <c r="K2162" s="627"/>
      <c r="L2162" s="627"/>
      <c r="M2162" s="627"/>
      <c r="P2162" s="29" t="s">
        <v>1155</v>
      </c>
      <c r="Q2162" s="330" t="s">
        <v>761</v>
      </c>
      <c r="R2162" s="330" t="str">
        <f t="shared" si="151"/>
        <v>Chattogram_Metropolitan_GoB Seamans Dispensary</v>
      </c>
      <c r="S2162" s="627"/>
      <c r="T2162" s="627"/>
      <c r="U2162" s="627"/>
      <c r="V2162" s="627"/>
      <c r="W2162" s="627"/>
      <c r="X2162" s="627"/>
      <c r="Y2162" s="627"/>
      <c r="Z2162" s="627"/>
      <c r="AA2162" s="627"/>
      <c r="AB2162" s="627"/>
    </row>
    <row r="2163" spans="1:28" ht="15" hidden="1" x14ac:dyDescent="0.2">
      <c r="A2163" s="29" t="s">
        <v>1155</v>
      </c>
      <c r="B2163" s="330" t="s">
        <v>762</v>
      </c>
      <c r="C2163" s="330" t="str">
        <f t="shared" si="150"/>
        <v>Chattogram_Metropolitan_GoB Shershah Colony Urban Dispensary</v>
      </c>
      <c r="D2163" s="627"/>
      <c r="E2163" s="627"/>
      <c r="F2163" s="627"/>
      <c r="G2163" s="627"/>
      <c r="H2163" s="627"/>
      <c r="I2163" s="627"/>
      <c r="J2163" s="627"/>
      <c r="K2163" s="627"/>
      <c r="L2163" s="627"/>
      <c r="M2163" s="627"/>
      <c r="P2163" s="29" t="s">
        <v>1155</v>
      </c>
      <c r="Q2163" s="330" t="s">
        <v>762</v>
      </c>
      <c r="R2163" s="330" t="str">
        <f t="shared" si="151"/>
        <v>Chattogram_Metropolitan_GoB Shershah Colony Urban Dispensary</v>
      </c>
      <c r="S2163" s="627"/>
      <c r="T2163" s="627"/>
      <c r="U2163" s="627"/>
      <c r="V2163" s="627"/>
      <c r="W2163" s="627"/>
      <c r="X2163" s="627"/>
      <c r="Y2163" s="627"/>
      <c r="Z2163" s="627"/>
      <c r="AA2163" s="627"/>
      <c r="AB2163" s="627"/>
    </row>
    <row r="2164" spans="1:28" ht="15" hidden="1" x14ac:dyDescent="0.25">
      <c r="A2164" s="29" t="s">
        <v>1152</v>
      </c>
      <c r="B2164" t="s">
        <v>725</v>
      </c>
      <c r="C2164" s="330" t="str">
        <f t="shared" si="146"/>
        <v xml:space="preserve">Chattogram_Metropolitan_BGMEA BGMEA </v>
      </c>
      <c r="D2164" s="627"/>
      <c r="E2164" s="635"/>
      <c r="F2164" s="635"/>
      <c r="G2164" s="635"/>
      <c r="H2164" s="635"/>
      <c r="I2164" s="627"/>
      <c r="J2164" s="635"/>
      <c r="K2164" s="635"/>
      <c r="L2164" s="635"/>
      <c r="M2164" s="635"/>
      <c r="P2164" s="29" t="s">
        <v>1152</v>
      </c>
      <c r="Q2164" t="s">
        <v>725</v>
      </c>
      <c r="R2164" s="330" t="str">
        <f t="shared" si="147"/>
        <v xml:space="preserve">Chattogram_Metropolitan_BGMEA BGMEA </v>
      </c>
      <c r="S2164" s="627"/>
      <c r="T2164" s="635"/>
      <c r="U2164" s="635"/>
      <c r="V2164" s="635"/>
      <c r="W2164" s="635"/>
      <c r="X2164" s="627"/>
      <c r="Y2164" s="635"/>
      <c r="Z2164" s="635"/>
      <c r="AA2164" s="635"/>
      <c r="AB2164" s="635"/>
    </row>
    <row r="2165" spans="1:28" ht="15" hidden="1" x14ac:dyDescent="0.2">
      <c r="A2165" s="29" t="s">
        <v>1153</v>
      </c>
      <c r="B2165" s="330" t="s">
        <v>726</v>
      </c>
      <c r="C2165" s="330" t="str">
        <f t="shared" si="146"/>
        <v>Chattogram_Metropolitan_BRAC BRAC/Alkaron</v>
      </c>
      <c r="D2165" s="627"/>
      <c r="E2165" s="634"/>
      <c r="F2165" s="634"/>
      <c r="G2165" s="634"/>
      <c r="H2165" s="634"/>
      <c r="I2165" s="627"/>
      <c r="J2165" s="634"/>
      <c r="K2165" s="634"/>
      <c r="L2165" s="634"/>
      <c r="M2165" s="634"/>
      <c r="P2165" s="29" t="s">
        <v>1153</v>
      </c>
      <c r="Q2165" s="330" t="s">
        <v>726</v>
      </c>
      <c r="R2165" s="330" t="str">
        <f t="shared" si="147"/>
        <v>Chattogram_Metropolitan_BRAC BRAC/Alkaron</v>
      </c>
      <c r="S2165" s="627"/>
      <c r="T2165" s="634"/>
      <c r="U2165" s="634"/>
      <c r="V2165" s="634"/>
      <c r="W2165" s="634"/>
      <c r="X2165" s="627"/>
      <c r="Y2165" s="634"/>
      <c r="Z2165" s="634"/>
      <c r="AA2165" s="634"/>
      <c r="AB2165" s="634"/>
    </row>
    <row r="2166" spans="1:28" ht="15" hidden="1" x14ac:dyDescent="0.2">
      <c r="A2166" s="29" t="s">
        <v>1153</v>
      </c>
      <c r="B2166" s="330" t="s">
        <v>727</v>
      </c>
      <c r="C2166" s="330" t="str">
        <f t="shared" si="146"/>
        <v>Chattogram_Metropolitan_BRAC BRAC/Central Jail</v>
      </c>
      <c r="D2166" s="627"/>
      <c r="E2166" s="634"/>
      <c r="F2166" s="634"/>
      <c r="G2166" s="634"/>
      <c r="H2166" s="634"/>
      <c r="I2166" s="627"/>
      <c r="J2166" s="634"/>
      <c r="K2166" s="634"/>
      <c r="L2166" s="634"/>
      <c r="M2166" s="634"/>
      <c r="P2166" s="29" t="s">
        <v>1153</v>
      </c>
      <c r="Q2166" s="330" t="s">
        <v>727</v>
      </c>
      <c r="R2166" s="330" t="str">
        <f t="shared" si="147"/>
        <v>Chattogram_Metropolitan_BRAC BRAC/Central Jail</v>
      </c>
      <c r="S2166" s="627"/>
      <c r="T2166" s="634"/>
      <c r="U2166" s="634"/>
      <c r="V2166" s="634"/>
      <c r="W2166" s="634"/>
      <c r="X2166" s="627"/>
      <c r="Y2166" s="634"/>
      <c r="Z2166" s="634"/>
      <c r="AA2166" s="634"/>
      <c r="AB2166" s="634"/>
    </row>
    <row r="2167" spans="1:28" ht="15" hidden="1" x14ac:dyDescent="0.2">
      <c r="A2167" s="29" t="s">
        <v>1153</v>
      </c>
      <c r="B2167" s="330" t="s">
        <v>728</v>
      </c>
      <c r="C2167" s="330" t="str">
        <f t="shared" si="146"/>
        <v>Chattogram_Metropolitan_BRAC BRAC/CPEZ</v>
      </c>
      <c r="D2167" s="627"/>
      <c r="E2167" s="634"/>
      <c r="F2167" s="634"/>
      <c r="G2167" s="634"/>
      <c r="H2167" s="634"/>
      <c r="I2167" s="627"/>
      <c r="J2167" s="634"/>
      <c r="K2167" s="634"/>
      <c r="L2167" s="634"/>
      <c r="M2167" s="634"/>
      <c r="P2167" s="29" t="s">
        <v>1153</v>
      </c>
      <c r="Q2167" s="330" t="s">
        <v>728</v>
      </c>
      <c r="R2167" s="330" t="str">
        <f t="shared" si="147"/>
        <v>Chattogram_Metropolitan_BRAC BRAC/CPEZ</v>
      </c>
      <c r="S2167" s="627"/>
      <c r="T2167" s="634"/>
      <c r="U2167" s="634"/>
      <c r="V2167" s="634"/>
      <c r="W2167" s="634"/>
      <c r="X2167" s="627"/>
      <c r="Y2167" s="634"/>
      <c r="Z2167" s="634"/>
      <c r="AA2167" s="634"/>
      <c r="AB2167" s="634"/>
    </row>
    <row r="2168" spans="1:28" ht="15" hidden="1" x14ac:dyDescent="0.2">
      <c r="A2168" s="29" t="s">
        <v>1153</v>
      </c>
      <c r="B2168" s="330" t="s">
        <v>729</v>
      </c>
      <c r="C2168" s="330" t="str">
        <f t="shared" si="146"/>
        <v>Chattogram_Metropolitan_BRAC BRAC/DOTS Corner, CPA Hospital</v>
      </c>
      <c r="D2168" s="627"/>
      <c r="E2168" s="634"/>
      <c r="F2168" s="634"/>
      <c r="G2168" s="634"/>
      <c r="H2168" s="634"/>
      <c r="I2168" s="627"/>
      <c r="J2168" s="634"/>
      <c r="K2168" s="634"/>
      <c r="L2168" s="634"/>
      <c r="M2168" s="634"/>
      <c r="P2168" s="29" t="s">
        <v>1153</v>
      </c>
      <c r="Q2168" s="330" t="s">
        <v>729</v>
      </c>
      <c r="R2168" s="330" t="str">
        <f t="shared" si="147"/>
        <v>Chattogram_Metropolitan_BRAC BRAC/DOTS Corner, CPA Hospital</v>
      </c>
      <c r="S2168" s="627"/>
      <c r="T2168" s="634"/>
      <c r="U2168" s="634"/>
      <c r="V2168" s="634"/>
      <c r="W2168" s="634"/>
      <c r="X2168" s="627"/>
      <c r="Y2168" s="634"/>
      <c r="Z2168" s="634"/>
      <c r="AA2168" s="634"/>
      <c r="AB2168" s="634"/>
    </row>
    <row r="2169" spans="1:28" ht="15" hidden="1" x14ac:dyDescent="0.2">
      <c r="A2169" s="29" t="s">
        <v>1153</v>
      </c>
      <c r="B2169" s="330" t="s">
        <v>730</v>
      </c>
      <c r="C2169" s="330" t="str">
        <f t="shared" si="146"/>
        <v>Chattogram_Metropolitan_BRAC BRAC/Fozdarhat Industries area</v>
      </c>
      <c r="D2169" s="627"/>
      <c r="E2169" s="634"/>
      <c r="F2169" s="634"/>
      <c r="G2169" s="634"/>
      <c r="H2169" s="634"/>
      <c r="I2169" s="627"/>
      <c r="J2169" s="634"/>
      <c r="K2169" s="634"/>
      <c r="L2169" s="634"/>
      <c r="M2169" s="634"/>
      <c r="P2169" s="29" t="s">
        <v>1153</v>
      </c>
      <c r="Q2169" s="330" t="s">
        <v>730</v>
      </c>
      <c r="R2169" s="330" t="str">
        <f t="shared" si="147"/>
        <v>Chattogram_Metropolitan_BRAC BRAC/Fozdarhat Industries area</v>
      </c>
      <c r="S2169" s="627"/>
      <c r="T2169" s="634"/>
      <c r="U2169" s="634"/>
      <c r="V2169" s="634"/>
      <c r="W2169" s="634"/>
      <c r="X2169" s="627"/>
      <c r="Y2169" s="634"/>
      <c r="Z2169" s="634"/>
      <c r="AA2169" s="634"/>
      <c r="AB2169" s="634"/>
    </row>
    <row r="2170" spans="1:28" ht="15" hidden="1" x14ac:dyDescent="0.2">
      <c r="A2170" s="29" t="s">
        <v>1153</v>
      </c>
      <c r="B2170" s="330" t="s">
        <v>731</v>
      </c>
      <c r="C2170" s="330" t="str">
        <f t="shared" si="146"/>
        <v>Chattogram_Metropolitan_BRAC BRAC/Kalurghat Inds. Area</v>
      </c>
      <c r="D2170" s="627"/>
      <c r="E2170" s="634"/>
      <c r="F2170" s="634"/>
      <c r="G2170" s="634"/>
      <c r="H2170" s="634"/>
      <c r="I2170" s="627"/>
      <c r="J2170" s="634"/>
      <c r="K2170" s="634"/>
      <c r="L2170" s="634"/>
      <c r="M2170" s="634"/>
      <c r="P2170" s="29" t="s">
        <v>1153</v>
      </c>
      <c r="Q2170" s="330" t="s">
        <v>731</v>
      </c>
      <c r="R2170" s="330" t="str">
        <f t="shared" si="147"/>
        <v>Chattogram_Metropolitan_BRAC BRAC/Kalurghat Inds. Area</v>
      </c>
      <c r="S2170" s="627"/>
      <c r="T2170" s="634"/>
      <c r="U2170" s="634"/>
      <c r="V2170" s="634"/>
      <c r="W2170" s="634"/>
      <c r="X2170" s="627"/>
      <c r="Y2170" s="634"/>
      <c r="Z2170" s="634"/>
      <c r="AA2170" s="634"/>
      <c r="AB2170" s="634"/>
    </row>
    <row r="2171" spans="1:28" ht="15" hidden="1" x14ac:dyDescent="0.2">
      <c r="A2171" s="29" t="s">
        <v>1153</v>
      </c>
      <c r="B2171" s="330" t="s">
        <v>732</v>
      </c>
      <c r="C2171" s="330" t="str">
        <f t="shared" si="146"/>
        <v>Chattogram_Metropolitan_BRAC BRAC/Karnophully  Inds. Area</v>
      </c>
      <c r="D2171" s="627"/>
      <c r="E2171" s="634"/>
      <c r="F2171" s="634"/>
      <c r="G2171" s="634"/>
      <c r="H2171" s="634"/>
      <c r="I2171" s="627"/>
      <c r="J2171" s="634"/>
      <c r="K2171" s="634"/>
      <c r="L2171" s="634"/>
      <c r="M2171" s="634"/>
      <c r="P2171" s="29" t="s">
        <v>1153</v>
      </c>
      <c r="Q2171" s="330" t="s">
        <v>732</v>
      </c>
      <c r="R2171" s="330" t="str">
        <f t="shared" si="147"/>
        <v>Chattogram_Metropolitan_BRAC BRAC/Karnophully  Inds. Area</v>
      </c>
      <c r="S2171" s="627"/>
      <c r="T2171" s="634"/>
      <c r="U2171" s="634"/>
      <c r="V2171" s="634"/>
      <c r="W2171" s="634"/>
      <c r="X2171" s="627"/>
      <c r="Y2171" s="634"/>
      <c r="Z2171" s="634"/>
      <c r="AA2171" s="634"/>
      <c r="AB2171" s="634"/>
    </row>
    <row r="2172" spans="1:28" ht="15" hidden="1" x14ac:dyDescent="0.2">
      <c r="A2172" s="29" t="s">
        <v>1153</v>
      </c>
      <c r="B2172" s="330" t="s">
        <v>733</v>
      </c>
      <c r="C2172" s="330" t="str">
        <f t="shared" si="146"/>
        <v>Chattogram_Metropolitan_BRAC BRAC/KEPZ</v>
      </c>
      <c r="D2172" s="627"/>
      <c r="E2172" s="634"/>
      <c r="F2172" s="634"/>
      <c r="G2172" s="634"/>
      <c r="H2172" s="634"/>
      <c r="I2172" s="627"/>
      <c r="J2172" s="634"/>
      <c r="K2172" s="634"/>
      <c r="L2172" s="634"/>
      <c r="M2172" s="634"/>
      <c r="P2172" s="29" t="s">
        <v>1153</v>
      </c>
      <c r="Q2172" s="330" t="s">
        <v>733</v>
      </c>
      <c r="R2172" s="330" t="str">
        <f t="shared" si="147"/>
        <v>Chattogram_Metropolitan_BRAC BRAC/KEPZ</v>
      </c>
      <c r="S2172" s="627"/>
      <c r="T2172" s="634"/>
      <c r="U2172" s="634"/>
      <c r="V2172" s="634"/>
      <c r="W2172" s="634"/>
      <c r="X2172" s="627"/>
      <c r="Y2172" s="634"/>
      <c r="Z2172" s="634"/>
      <c r="AA2172" s="634"/>
      <c r="AB2172" s="634"/>
    </row>
    <row r="2173" spans="1:28" ht="15" hidden="1" x14ac:dyDescent="0.2">
      <c r="A2173" s="29" t="s">
        <v>1153</v>
      </c>
      <c r="B2173" s="330" t="s">
        <v>734</v>
      </c>
      <c r="C2173" s="330" t="str">
        <f t="shared" si="146"/>
        <v>Chattogram_Metropolitan_BRAC BRAC/Pathantooli</v>
      </c>
      <c r="D2173" s="627"/>
      <c r="E2173" s="634"/>
      <c r="F2173" s="634"/>
      <c r="G2173" s="634"/>
      <c r="H2173" s="634"/>
      <c r="I2173" s="627"/>
      <c r="J2173" s="634"/>
      <c r="K2173" s="634"/>
      <c r="L2173" s="634"/>
      <c r="M2173" s="634"/>
      <c r="P2173" s="29" t="s">
        <v>1153</v>
      </c>
      <c r="Q2173" s="330" t="s">
        <v>734</v>
      </c>
      <c r="R2173" s="330" t="str">
        <f t="shared" si="147"/>
        <v>Chattogram_Metropolitan_BRAC BRAC/Pathantooli</v>
      </c>
      <c r="S2173" s="627"/>
      <c r="T2173" s="634"/>
      <c r="U2173" s="634"/>
      <c r="V2173" s="634"/>
      <c r="W2173" s="634"/>
      <c r="X2173" s="627"/>
      <c r="Y2173" s="634"/>
      <c r="Z2173" s="634"/>
      <c r="AA2173" s="634"/>
      <c r="AB2173" s="634"/>
    </row>
    <row r="2174" spans="1:28" ht="15" hidden="1" x14ac:dyDescent="0.2">
      <c r="A2174" s="29" t="s">
        <v>1153</v>
      </c>
      <c r="B2174" s="330" t="s">
        <v>735</v>
      </c>
      <c r="C2174" s="330" t="str">
        <f t="shared" si="146"/>
        <v>Chattogram_Metropolitan_BRAC BRAC/Pathargata</v>
      </c>
      <c r="D2174" s="627"/>
      <c r="E2174" s="634"/>
      <c r="F2174" s="634"/>
      <c r="G2174" s="634"/>
      <c r="H2174" s="634"/>
      <c r="I2174" s="627"/>
      <c r="J2174" s="634"/>
      <c r="K2174" s="634"/>
      <c r="L2174" s="634"/>
      <c r="M2174" s="634"/>
      <c r="P2174" s="29" t="s">
        <v>1153</v>
      </c>
      <c r="Q2174" s="330" t="s">
        <v>735</v>
      </c>
      <c r="R2174" s="330" t="str">
        <f t="shared" si="147"/>
        <v>Chattogram_Metropolitan_BRAC BRAC/Pathargata</v>
      </c>
      <c r="S2174" s="627"/>
      <c r="T2174" s="634"/>
      <c r="U2174" s="634"/>
      <c r="V2174" s="634"/>
      <c r="W2174" s="634"/>
      <c r="X2174" s="627"/>
      <c r="Y2174" s="634"/>
      <c r="Z2174" s="634"/>
      <c r="AA2174" s="634"/>
      <c r="AB2174" s="634"/>
    </row>
    <row r="2175" spans="1:28" ht="15" hidden="1" x14ac:dyDescent="0.2">
      <c r="A2175" s="29" t="s">
        <v>1153</v>
      </c>
      <c r="B2175" s="330" t="s">
        <v>736</v>
      </c>
      <c r="C2175" s="330" t="str">
        <f t="shared" si="146"/>
        <v>Chattogram_Metropolitan_BRAC BRAC/Railway Hospital</v>
      </c>
      <c r="D2175" s="627"/>
      <c r="E2175" s="634"/>
      <c r="F2175" s="634"/>
      <c r="G2175" s="634"/>
      <c r="H2175" s="634"/>
      <c r="I2175" s="627"/>
      <c r="J2175" s="634"/>
      <c r="K2175" s="634"/>
      <c r="L2175" s="634"/>
      <c r="M2175" s="634"/>
      <c r="P2175" s="29" t="s">
        <v>1153</v>
      </c>
      <c r="Q2175" s="330" t="s">
        <v>736</v>
      </c>
      <c r="R2175" s="330" t="str">
        <f t="shared" si="147"/>
        <v>Chattogram_Metropolitan_BRAC BRAC/Railway Hospital</v>
      </c>
      <c r="S2175" s="627"/>
      <c r="T2175" s="634"/>
      <c r="U2175" s="634"/>
      <c r="V2175" s="634"/>
      <c r="W2175" s="634"/>
      <c r="X2175" s="627"/>
      <c r="Y2175" s="634"/>
      <c r="Z2175" s="634"/>
      <c r="AA2175" s="634"/>
      <c r="AB2175" s="634"/>
    </row>
    <row r="2176" spans="1:28" ht="15" hidden="1" x14ac:dyDescent="0.2">
      <c r="A2176" s="29" t="s">
        <v>1153</v>
      </c>
      <c r="B2176" s="330" t="s">
        <v>1163</v>
      </c>
      <c r="C2176" s="330" t="str">
        <f t="shared" si="146"/>
        <v>Chattogram_Metropolitan_BRAC BRAC: Chattogram Medical College Hosp.</v>
      </c>
      <c r="D2176" s="627"/>
      <c r="E2176" s="634"/>
      <c r="F2176" s="634"/>
      <c r="G2176" s="634"/>
      <c r="H2176" s="634"/>
      <c r="I2176" s="627"/>
      <c r="J2176" s="634"/>
      <c r="K2176" s="634"/>
      <c r="L2176" s="634"/>
      <c r="M2176" s="634"/>
      <c r="P2176" s="29" t="s">
        <v>1153</v>
      </c>
      <c r="Q2176" s="330" t="s">
        <v>1163</v>
      </c>
      <c r="R2176" s="330" t="str">
        <f t="shared" si="147"/>
        <v>Chattogram_Metropolitan_BRAC BRAC: Chattogram Medical College Hosp.</v>
      </c>
      <c r="S2176" s="627"/>
      <c r="T2176" s="634"/>
      <c r="U2176" s="634"/>
      <c r="V2176" s="634"/>
      <c r="W2176" s="634"/>
      <c r="X2176" s="627"/>
      <c r="Y2176" s="634"/>
      <c r="Z2176" s="634"/>
      <c r="AA2176" s="634"/>
      <c r="AB2176" s="634"/>
    </row>
    <row r="2177" spans="1:28" ht="15" hidden="1" x14ac:dyDescent="0.2">
      <c r="A2177" s="29" t="s">
        <v>1153</v>
      </c>
      <c r="B2177" s="330" t="s">
        <v>737</v>
      </c>
      <c r="C2177" s="330" t="str">
        <f t="shared" si="146"/>
        <v>Chattogram_Metropolitan_BRAC Ma-O-Shishu-General Hospital</v>
      </c>
      <c r="D2177" s="627"/>
      <c r="E2177" s="634"/>
      <c r="F2177" s="634"/>
      <c r="G2177" s="634"/>
      <c r="H2177" s="634"/>
      <c r="I2177" s="627"/>
      <c r="J2177" s="634"/>
      <c r="K2177" s="634"/>
      <c r="L2177" s="634"/>
      <c r="M2177" s="634"/>
      <c r="P2177" s="29" t="s">
        <v>1153</v>
      </c>
      <c r="Q2177" s="330" t="s">
        <v>737</v>
      </c>
      <c r="R2177" s="330" t="str">
        <f t="shared" si="147"/>
        <v>Chattogram_Metropolitan_BRAC Ma-O-Shishu-General Hospital</v>
      </c>
      <c r="S2177" s="627"/>
      <c r="T2177" s="634"/>
      <c r="U2177" s="634"/>
      <c r="V2177" s="634"/>
      <c r="W2177" s="634"/>
      <c r="X2177" s="627"/>
      <c r="Y2177" s="634"/>
      <c r="Z2177" s="634"/>
      <c r="AA2177" s="634"/>
      <c r="AB2177" s="634"/>
    </row>
    <row r="2178" spans="1:28" ht="15" hidden="1" x14ac:dyDescent="0.2">
      <c r="A2178" s="29" t="s">
        <v>1153</v>
      </c>
      <c r="B2178" s="330" t="s">
        <v>1164</v>
      </c>
      <c r="C2178" s="330" t="str">
        <f t="shared" si="146"/>
        <v>Chattogram_Metropolitan_BRAC TB Hospital, Chattogram(Fauzdharhat)</v>
      </c>
      <c r="D2178" s="627"/>
      <c r="E2178" s="634"/>
      <c r="F2178" s="634"/>
      <c r="G2178" s="634"/>
      <c r="H2178" s="634"/>
      <c r="I2178" s="627"/>
      <c r="J2178" s="634"/>
      <c r="K2178" s="634"/>
      <c r="L2178" s="634"/>
      <c r="M2178" s="634"/>
      <c r="P2178" s="29" t="s">
        <v>1153</v>
      </c>
      <c r="Q2178" s="330" t="s">
        <v>1164</v>
      </c>
      <c r="R2178" s="330" t="str">
        <f t="shared" si="147"/>
        <v>Chattogram_Metropolitan_BRAC TB Hospital, Chattogram(Fauzdharhat)</v>
      </c>
      <c r="S2178" s="627"/>
      <c r="T2178" s="634"/>
      <c r="U2178" s="634"/>
      <c r="V2178" s="634"/>
      <c r="W2178" s="634"/>
      <c r="X2178" s="627"/>
      <c r="Y2178" s="634"/>
      <c r="Z2178" s="634"/>
      <c r="AA2178" s="634"/>
      <c r="AB2178" s="634"/>
    </row>
    <row r="2179" spans="1:28" ht="15" hidden="1" x14ac:dyDescent="0.2">
      <c r="A2179" s="29" t="s">
        <v>1153</v>
      </c>
      <c r="B2179" s="393" t="s">
        <v>1165</v>
      </c>
      <c r="C2179" s="330" t="str">
        <f>A2179&amp;" "&amp;B2179</f>
        <v>Chattogram_Metropolitan_BRAC DOTS Corner: Chattogram International Medical College Hosp. (CIMCH)</v>
      </c>
      <c r="D2179" s="627"/>
      <c r="E2179" s="634"/>
      <c r="F2179" s="634"/>
      <c r="G2179" s="634"/>
      <c r="H2179" s="634"/>
      <c r="I2179" s="627"/>
      <c r="J2179" s="634"/>
      <c r="K2179" s="634"/>
      <c r="L2179" s="634"/>
      <c r="M2179" s="634"/>
      <c r="P2179" s="29" t="s">
        <v>1153</v>
      </c>
      <c r="Q2179" s="393" t="s">
        <v>1165</v>
      </c>
      <c r="R2179" s="330" t="str">
        <f>P2179&amp;" "&amp;Q2179</f>
        <v>Chattogram_Metropolitan_BRAC DOTS Corner: Chattogram International Medical College Hosp. (CIMCH)</v>
      </c>
      <c r="S2179" s="627"/>
      <c r="T2179" s="634"/>
      <c r="U2179" s="634"/>
      <c r="V2179" s="634"/>
      <c r="W2179" s="634"/>
      <c r="X2179" s="627"/>
      <c r="Y2179" s="634"/>
      <c r="Z2179" s="634"/>
      <c r="AA2179" s="634"/>
      <c r="AB2179" s="634"/>
    </row>
    <row r="2180" spans="1:28" ht="15" hidden="1" x14ac:dyDescent="0.2">
      <c r="A2180" s="29" t="s">
        <v>1153</v>
      </c>
      <c r="B2180" s="393" t="s">
        <v>1113</v>
      </c>
      <c r="C2180" s="330" t="str">
        <f>A2180&amp;" "&amp;B2180</f>
        <v>Chattogram_Metropolitan_BRAC DOTS Corner: Bangabandhu Memorial Hospital (BBMH-USTC)</v>
      </c>
      <c r="D2180" s="627"/>
      <c r="E2180" s="634"/>
      <c r="F2180" s="634"/>
      <c r="G2180" s="634"/>
      <c r="H2180" s="634"/>
      <c r="I2180" s="627"/>
      <c r="J2180" s="634"/>
      <c r="K2180" s="634"/>
      <c r="L2180" s="634"/>
      <c r="M2180" s="634"/>
      <c r="P2180" s="29" t="s">
        <v>1153</v>
      </c>
      <c r="Q2180" s="393" t="s">
        <v>1113</v>
      </c>
      <c r="R2180" s="330" t="str">
        <f>P2180&amp;" "&amp;Q2180</f>
        <v>Chattogram_Metropolitan_BRAC DOTS Corner: Bangabandhu Memorial Hospital (BBMH-USTC)</v>
      </c>
      <c r="S2180" s="627"/>
      <c r="T2180" s="634"/>
      <c r="U2180" s="634"/>
      <c r="V2180" s="634"/>
      <c r="W2180" s="634"/>
      <c r="X2180" s="627"/>
      <c r="Y2180" s="634"/>
      <c r="Z2180" s="634"/>
      <c r="AA2180" s="634"/>
      <c r="AB2180" s="634"/>
    </row>
    <row r="2181" spans="1:28" ht="15" hidden="1" x14ac:dyDescent="0.25">
      <c r="A2181" s="29" t="s">
        <v>1161</v>
      </c>
      <c r="B2181" t="s">
        <v>782</v>
      </c>
      <c r="C2181" s="330" t="str">
        <f t="shared" si="146"/>
        <v>Chattogram_Metropolitan_YOUNGONE Halishahar South (YoungOne-CEPZ)</v>
      </c>
      <c r="D2181" s="627"/>
      <c r="E2181" s="639"/>
      <c r="F2181" s="639"/>
      <c r="G2181" s="639"/>
      <c r="H2181" s="639"/>
      <c r="I2181" s="627"/>
      <c r="J2181" s="639"/>
      <c r="K2181" s="639"/>
      <c r="L2181" s="639"/>
      <c r="M2181" s="639"/>
      <c r="P2181" s="29" t="s">
        <v>1161</v>
      </c>
      <c r="Q2181" t="s">
        <v>782</v>
      </c>
      <c r="R2181" s="330" t="str">
        <f t="shared" si="147"/>
        <v>Chattogram_Metropolitan_YOUNGONE Halishahar South (YoungOne-CEPZ)</v>
      </c>
      <c r="S2181" s="627"/>
      <c r="T2181" s="639"/>
      <c r="U2181" s="639"/>
      <c r="V2181" s="639"/>
      <c r="W2181" s="639"/>
      <c r="X2181" s="627"/>
      <c r="Y2181" s="639"/>
      <c r="Z2181" s="639"/>
      <c r="AA2181" s="639"/>
      <c r="AB2181" s="639"/>
    </row>
    <row r="2182" spans="1:28" ht="15" hidden="1" x14ac:dyDescent="0.2">
      <c r="A2182" s="29" t="s">
        <v>1156</v>
      </c>
      <c r="B2182" s="330" t="s">
        <v>1142</v>
      </c>
      <c r="C2182" s="330" t="str">
        <f>A2182&amp;" "&amp;B2182</f>
        <v>Chattogram_Metropolitan_ICDDRB ICDDR,B: Golpahar</v>
      </c>
      <c r="D2182" s="627"/>
      <c r="E2182" s="627"/>
      <c r="F2182" s="627"/>
      <c r="G2182" s="627"/>
      <c r="H2182" s="627"/>
      <c r="I2182" s="627"/>
      <c r="J2182" s="627"/>
      <c r="K2182" s="627"/>
      <c r="L2182" s="627"/>
      <c r="M2182" s="627"/>
      <c r="P2182" s="29" t="s">
        <v>1156</v>
      </c>
      <c r="Q2182" s="330" t="s">
        <v>1142</v>
      </c>
      <c r="R2182" s="330" t="str">
        <f>P2182&amp;" "&amp;Q2182</f>
        <v>Chattogram_Metropolitan_ICDDRB ICDDR,B: Golpahar</v>
      </c>
      <c r="S2182" s="627"/>
      <c r="T2182" s="627"/>
      <c r="U2182" s="627"/>
      <c r="V2182" s="627"/>
      <c r="W2182" s="627"/>
      <c r="X2182" s="627"/>
      <c r="Y2182" s="627"/>
      <c r="Z2182" s="627"/>
      <c r="AA2182" s="627"/>
      <c r="AB2182" s="627"/>
    </row>
    <row r="2183" spans="1:28" ht="15" hidden="1" x14ac:dyDescent="0.2">
      <c r="A2183" s="29" t="s">
        <v>1157</v>
      </c>
      <c r="B2183" s="330" t="s">
        <v>763</v>
      </c>
      <c r="C2183" s="330" t="str">
        <f t="shared" si="146"/>
        <v>Chattogram_Metropolitan_IMAGE Image I (Nasirabad)</v>
      </c>
      <c r="D2183" s="627"/>
      <c r="E2183" s="630"/>
      <c r="F2183" s="630"/>
      <c r="G2183" s="630"/>
      <c r="H2183" s="630"/>
      <c r="I2183" s="627"/>
      <c r="J2183" s="630"/>
      <c r="K2183" s="630"/>
      <c r="L2183" s="630"/>
      <c r="M2183" s="630"/>
      <c r="P2183" s="29" t="s">
        <v>1157</v>
      </c>
      <c r="Q2183" s="330" t="s">
        <v>763</v>
      </c>
      <c r="R2183" s="330" t="str">
        <f t="shared" si="147"/>
        <v>Chattogram_Metropolitan_IMAGE Image I (Nasirabad)</v>
      </c>
      <c r="S2183" s="627"/>
      <c r="T2183" s="630"/>
      <c r="U2183" s="630"/>
      <c r="V2183" s="630"/>
      <c r="W2183" s="630"/>
      <c r="X2183" s="627"/>
      <c r="Y2183" s="630"/>
      <c r="Z2183" s="630"/>
      <c r="AA2183" s="630"/>
      <c r="AB2183" s="630"/>
    </row>
    <row r="2184" spans="1:28" ht="15" hidden="1" x14ac:dyDescent="0.2">
      <c r="A2184" s="29" t="s">
        <v>1157</v>
      </c>
      <c r="B2184" s="330" t="s">
        <v>764</v>
      </c>
      <c r="C2184" s="330" t="str">
        <f>A2184&amp;" "&amp;B2184</f>
        <v>Chattogram_Metropolitan_IMAGE Image-II (Jalalabad)</v>
      </c>
      <c r="D2184" s="627"/>
      <c r="E2184" s="630"/>
      <c r="F2184" s="630"/>
      <c r="G2184" s="630"/>
      <c r="H2184" s="630"/>
      <c r="I2184" s="627"/>
      <c r="J2184" s="630"/>
      <c r="K2184" s="630"/>
      <c r="L2184" s="630"/>
      <c r="M2184" s="630"/>
      <c r="P2184" s="29" t="s">
        <v>1157</v>
      </c>
      <c r="Q2184" s="330" t="s">
        <v>764</v>
      </c>
      <c r="R2184" s="330" t="str">
        <f>P2184&amp;" "&amp;Q2184</f>
        <v>Chattogram_Metropolitan_IMAGE Image-II (Jalalabad)</v>
      </c>
      <c r="S2184" s="627"/>
      <c r="T2184" s="630"/>
      <c r="U2184" s="630"/>
      <c r="V2184" s="630"/>
      <c r="W2184" s="630"/>
      <c r="X2184" s="627"/>
      <c r="Y2184" s="630"/>
      <c r="Z2184" s="630"/>
      <c r="AA2184" s="630"/>
      <c r="AB2184" s="630"/>
    </row>
    <row r="2185" spans="1:28" ht="15" hidden="1" x14ac:dyDescent="0.2">
      <c r="A2185" s="29" t="s">
        <v>1157</v>
      </c>
      <c r="B2185" s="330" t="s">
        <v>765</v>
      </c>
      <c r="C2185" s="330" t="str">
        <f>A2185&amp;" "&amp;B2185</f>
        <v>Chattogram_Metropolitan_IMAGE Image-III (Chandgaon )</v>
      </c>
      <c r="D2185" s="627"/>
      <c r="E2185" s="630"/>
      <c r="F2185" s="630"/>
      <c r="G2185" s="630"/>
      <c r="H2185" s="630"/>
      <c r="I2185" s="627"/>
      <c r="J2185" s="630"/>
      <c r="K2185" s="630"/>
      <c r="L2185" s="630"/>
      <c r="M2185" s="630"/>
      <c r="P2185" s="29" t="s">
        <v>1157</v>
      </c>
      <c r="Q2185" s="330" t="s">
        <v>765</v>
      </c>
      <c r="R2185" s="330" t="str">
        <f>P2185&amp;" "&amp;Q2185</f>
        <v>Chattogram_Metropolitan_IMAGE Image-III (Chandgaon )</v>
      </c>
      <c r="S2185" s="627"/>
      <c r="T2185" s="630"/>
      <c r="U2185" s="630"/>
      <c r="V2185" s="630"/>
      <c r="W2185" s="630"/>
      <c r="X2185" s="627"/>
      <c r="Y2185" s="630"/>
      <c r="Z2185" s="630"/>
      <c r="AA2185" s="630"/>
      <c r="AB2185" s="630"/>
    </row>
    <row r="2186" spans="1:28" ht="15" hidden="1" x14ac:dyDescent="0.2">
      <c r="A2186" s="29" t="s">
        <v>1157</v>
      </c>
      <c r="B2186" s="330" t="s">
        <v>766</v>
      </c>
      <c r="C2186" s="330" t="str">
        <f t="shared" si="146"/>
        <v>Chattogram_Metropolitan_IMAGE Image IV (Amanbazar)</v>
      </c>
      <c r="D2186" s="627"/>
      <c r="E2186" s="630"/>
      <c r="F2186" s="630"/>
      <c r="G2186" s="630"/>
      <c r="H2186" s="630"/>
      <c r="I2186" s="627"/>
      <c r="J2186" s="630"/>
      <c r="K2186" s="630"/>
      <c r="L2186" s="630"/>
      <c r="M2186" s="630"/>
      <c r="P2186" s="29" t="s">
        <v>1157</v>
      </c>
      <c r="Q2186" s="330" t="s">
        <v>766</v>
      </c>
      <c r="R2186" s="330" t="str">
        <f t="shared" si="147"/>
        <v>Chattogram_Metropolitan_IMAGE Image IV (Amanbazar)</v>
      </c>
      <c r="S2186" s="627"/>
      <c r="T2186" s="630"/>
      <c r="U2186" s="630"/>
      <c r="V2186" s="630"/>
      <c r="W2186" s="630"/>
      <c r="X2186" s="627"/>
      <c r="Y2186" s="630"/>
      <c r="Z2186" s="630"/>
      <c r="AA2186" s="630"/>
      <c r="AB2186" s="630"/>
    </row>
    <row r="2187" spans="1:28" ht="15" hidden="1" x14ac:dyDescent="0.2">
      <c r="A2187" s="29" t="s">
        <v>1157</v>
      </c>
      <c r="B2187" s="332" t="s">
        <v>767</v>
      </c>
      <c r="C2187" s="330" t="str">
        <f t="shared" si="146"/>
        <v>Chattogram_Metropolitan_IMAGE Image (Kattali Clinic)</v>
      </c>
      <c r="D2187" s="627"/>
      <c r="E2187" s="630"/>
      <c r="F2187" s="630"/>
      <c r="G2187" s="630"/>
      <c r="H2187" s="630"/>
      <c r="I2187" s="627"/>
      <c r="J2187" s="630"/>
      <c r="K2187" s="630"/>
      <c r="L2187" s="630"/>
      <c r="M2187" s="630"/>
      <c r="P2187" s="29" t="s">
        <v>1157</v>
      </c>
      <c r="Q2187" s="332" t="s">
        <v>767</v>
      </c>
      <c r="R2187" s="330" t="str">
        <f t="shared" si="147"/>
        <v>Chattogram_Metropolitan_IMAGE Image (Kattali Clinic)</v>
      </c>
      <c r="S2187" s="627"/>
      <c r="T2187" s="630"/>
      <c r="U2187" s="630"/>
      <c r="V2187" s="630"/>
      <c r="W2187" s="630"/>
      <c r="X2187" s="627"/>
      <c r="Y2187" s="630"/>
      <c r="Z2187" s="630"/>
      <c r="AA2187" s="630"/>
      <c r="AB2187" s="630"/>
    </row>
    <row r="2188" spans="1:28" ht="15" hidden="1" x14ac:dyDescent="0.2">
      <c r="A2188" s="29" t="s">
        <v>1158</v>
      </c>
      <c r="B2188" s="330" t="s">
        <v>768</v>
      </c>
      <c r="C2188" s="330" t="str">
        <f t="shared" si="146"/>
        <v>Chattogram_Metropolitan_MAMATA Mamata-CHC-1</v>
      </c>
      <c r="D2188" s="627"/>
      <c r="E2188" s="633"/>
      <c r="F2188" s="633"/>
      <c r="G2188" s="633"/>
      <c r="H2188" s="633"/>
      <c r="I2188" s="627"/>
      <c r="J2188" s="633"/>
      <c r="K2188" s="633"/>
      <c r="L2188" s="633"/>
      <c r="M2188" s="633"/>
      <c r="P2188" s="29" t="s">
        <v>1158</v>
      </c>
      <c r="Q2188" s="330" t="s">
        <v>768</v>
      </c>
      <c r="R2188" s="330" t="str">
        <f t="shared" si="147"/>
        <v>Chattogram_Metropolitan_MAMATA Mamata-CHC-1</v>
      </c>
      <c r="S2188" s="627"/>
      <c r="T2188" s="633"/>
      <c r="U2188" s="633"/>
      <c r="V2188" s="633"/>
      <c r="W2188" s="633"/>
      <c r="X2188" s="627"/>
      <c r="Y2188" s="633"/>
      <c r="Z2188" s="633"/>
      <c r="AA2188" s="633"/>
      <c r="AB2188" s="633"/>
    </row>
    <row r="2189" spans="1:28" ht="15" hidden="1" x14ac:dyDescent="0.2">
      <c r="A2189" s="29" t="s">
        <v>1158</v>
      </c>
      <c r="B2189" s="330" t="s">
        <v>769</v>
      </c>
      <c r="C2189" s="330" t="str">
        <f t="shared" si="146"/>
        <v>Chattogram_Metropolitan_MAMATA Mamata-CHC-2 ( West Madarbari)</v>
      </c>
      <c r="D2189" s="627"/>
      <c r="E2189" s="633"/>
      <c r="F2189" s="633"/>
      <c r="G2189" s="633"/>
      <c r="H2189" s="633"/>
      <c r="I2189" s="627"/>
      <c r="J2189" s="633"/>
      <c r="K2189" s="633"/>
      <c r="L2189" s="633"/>
      <c r="M2189" s="633"/>
      <c r="P2189" s="29" t="s">
        <v>1158</v>
      </c>
      <c r="Q2189" s="330" t="s">
        <v>769</v>
      </c>
      <c r="R2189" s="330" t="str">
        <f t="shared" si="147"/>
        <v>Chattogram_Metropolitan_MAMATA Mamata-CHC-2 ( West Madarbari)</v>
      </c>
      <c r="S2189" s="627"/>
      <c r="T2189" s="633"/>
      <c r="U2189" s="633"/>
      <c r="V2189" s="633"/>
      <c r="W2189" s="633"/>
      <c r="X2189" s="627"/>
      <c r="Y2189" s="633"/>
      <c r="Z2189" s="633"/>
      <c r="AA2189" s="633"/>
      <c r="AB2189" s="633"/>
    </row>
    <row r="2190" spans="1:28" ht="15" hidden="1" x14ac:dyDescent="0.2">
      <c r="A2190" s="29" t="s">
        <v>1158</v>
      </c>
      <c r="B2190" s="330" t="s">
        <v>770</v>
      </c>
      <c r="C2190" s="330" t="str">
        <f t="shared" si="146"/>
        <v>Chattogram_Metropolitan_MAMATA Mamata-CHC-4</v>
      </c>
      <c r="D2190" s="627"/>
      <c r="E2190" s="633"/>
      <c r="F2190" s="633"/>
      <c r="G2190" s="633"/>
      <c r="H2190" s="633"/>
      <c r="I2190" s="627"/>
      <c r="J2190" s="633"/>
      <c r="K2190" s="633"/>
      <c r="L2190" s="633"/>
      <c r="M2190" s="633"/>
      <c r="P2190" s="29" t="s">
        <v>1158</v>
      </c>
      <c r="Q2190" s="330" t="s">
        <v>770</v>
      </c>
      <c r="R2190" s="330" t="str">
        <f t="shared" si="147"/>
        <v>Chattogram_Metropolitan_MAMATA Mamata-CHC-4</v>
      </c>
      <c r="S2190" s="627"/>
      <c r="T2190" s="633"/>
      <c r="U2190" s="633"/>
      <c r="V2190" s="633"/>
      <c r="W2190" s="633"/>
      <c r="X2190" s="627"/>
      <c r="Y2190" s="633"/>
      <c r="Z2190" s="633"/>
      <c r="AA2190" s="633"/>
      <c r="AB2190" s="633"/>
    </row>
    <row r="2191" spans="1:28" ht="15" hidden="1" x14ac:dyDescent="0.2">
      <c r="A2191" s="29" t="s">
        <v>1158</v>
      </c>
      <c r="B2191" s="330" t="s">
        <v>771</v>
      </c>
      <c r="C2191" s="330" t="str">
        <f t="shared" si="146"/>
        <v>Chattogram_Metropolitan_MAMATA Mamata-CHC-5</v>
      </c>
      <c r="D2191" s="627"/>
      <c r="E2191" s="633"/>
      <c r="F2191" s="633"/>
      <c r="G2191" s="633"/>
      <c r="H2191" s="633"/>
      <c r="I2191" s="627"/>
      <c r="J2191" s="633"/>
      <c r="K2191" s="633"/>
      <c r="L2191" s="633"/>
      <c r="M2191" s="633"/>
      <c r="P2191" s="29" t="s">
        <v>1158</v>
      </c>
      <c r="Q2191" s="330" t="s">
        <v>771</v>
      </c>
      <c r="R2191" s="330" t="str">
        <f t="shared" si="147"/>
        <v>Chattogram_Metropolitan_MAMATA Mamata-CHC-5</v>
      </c>
      <c r="S2191" s="627"/>
      <c r="T2191" s="633"/>
      <c r="U2191" s="633"/>
      <c r="V2191" s="633"/>
      <c r="W2191" s="633"/>
      <c r="X2191" s="627"/>
      <c r="Y2191" s="633"/>
      <c r="Z2191" s="633"/>
      <c r="AA2191" s="633"/>
      <c r="AB2191" s="633"/>
    </row>
    <row r="2192" spans="1:28" ht="15" hidden="1" x14ac:dyDescent="0.2">
      <c r="A2192" s="29" t="s">
        <v>1158</v>
      </c>
      <c r="B2192" s="330" t="s">
        <v>772</v>
      </c>
      <c r="C2192" s="330" t="str">
        <f t="shared" si="146"/>
        <v>Chattogram_Metropolitan_MAMATA Mamata-CHC-6 ( Khulshi)</v>
      </c>
      <c r="D2192" s="627"/>
      <c r="E2192" s="633"/>
      <c r="F2192" s="633"/>
      <c r="G2192" s="633"/>
      <c r="H2192" s="633"/>
      <c r="I2192" s="627"/>
      <c r="J2192" s="633"/>
      <c r="K2192" s="633"/>
      <c r="L2192" s="633"/>
      <c r="M2192" s="633"/>
      <c r="P2192" s="29" t="s">
        <v>1158</v>
      </c>
      <c r="Q2192" s="330" t="s">
        <v>772</v>
      </c>
      <c r="R2192" s="330" t="str">
        <f t="shared" si="147"/>
        <v>Chattogram_Metropolitan_MAMATA Mamata-CHC-6 ( Khulshi)</v>
      </c>
      <c r="S2192" s="627"/>
      <c r="T2192" s="633"/>
      <c r="U2192" s="633"/>
      <c r="V2192" s="633"/>
      <c r="W2192" s="633"/>
      <c r="X2192" s="627"/>
      <c r="Y2192" s="633"/>
      <c r="Z2192" s="633"/>
      <c r="AA2192" s="633"/>
      <c r="AB2192" s="633"/>
    </row>
    <row r="2193" spans="1:28" ht="15" hidden="1" x14ac:dyDescent="0.2">
      <c r="A2193" s="29" t="s">
        <v>1158</v>
      </c>
      <c r="B2193" s="330" t="s">
        <v>773</v>
      </c>
      <c r="C2193" s="330" t="str">
        <f t="shared" si="146"/>
        <v>Chattogram_Metropolitan_MAMATA Mamata-CHC-7 ( Ambagan, Pahartoly)</v>
      </c>
      <c r="D2193" s="627"/>
      <c r="E2193" s="633"/>
      <c r="F2193" s="633"/>
      <c r="G2193" s="633"/>
      <c r="H2193" s="633"/>
      <c r="I2193" s="627"/>
      <c r="J2193" s="633"/>
      <c r="K2193" s="633"/>
      <c r="L2193" s="633"/>
      <c r="M2193" s="633"/>
      <c r="P2193" s="29" t="s">
        <v>1158</v>
      </c>
      <c r="Q2193" s="330" t="s">
        <v>773</v>
      </c>
      <c r="R2193" s="330" t="str">
        <f t="shared" si="147"/>
        <v>Chattogram_Metropolitan_MAMATA Mamata-CHC-7 ( Ambagan, Pahartoly)</v>
      </c>
      <c r="S2193" s="627"/>
      <c r="T2193" s="633"/>
      <c r="U2193" s="633"/>
      <c r="V2193" s="633"/>
      <c r="W2193" s="633"/>
      <c r="X2193" s="627"/>
      <c r="Y2193" s="633"/>
      <c r="Z2193" s="633"/>
      <c r="AA2193" s="633"/>
      <c r="AB2193" s="633"/>
    </row>
    <row r="2194" spans="1:28" ht="15" hidden="1" x14ac:dyDescent="0.2">
      <c r="A2194" s="29" t="s">
        <v>1158</v>
      </c>
      <c r="B2194" s="330" t="s">
        <v>774</v>
      </c>
      <c r="C2194" s="330" t="str">
        <f t="shared" si="146"/>
        <v>Chattogram_Metropolitan_MAMATA Mamata-I (Bandar )</v>
      </c>
      <c r="D2194" s="627"/>
      <c r="E2194" s="633"/>
      <c r="F2194" s="633"/>
      <c r="G2194" s="633"/>
      <c r="H2194" s="633"/>
      <c r="I2194" s="627"/>
      <c r="J2194" s="633"/>
      <c r="K2194" s="633"/>
      <c r="L2194" s="633"/>
      <c r="M2194" s="633"/>
      <c r="P2194" s="29" t="s">
        <v>1158</v>
      </c>
      <c r="Q2194" s="330" t="s">
        <v>774</v>
      </c>
      <c r="R2194" s="330" t="str">
        <f t="shared" si="147"/>
        <v>Chattogram_Metropolitan_MAMATA Mamata-I (Bandar )</v>
      </c>
      <c r="S2194" s="627"/>
      <c r="T2194" s="633"/>
      <c r="U2194" s="633"/>
      <c r="V2194" s="633"/>
      <c r="W2194" s="633"/>
      <c r="X2194" s="627"/>
      <c r="Y2194" s="633"/>
      <c r="Z2194" s="633"/>
      <c r="AA2194" s="633"/>
      <c r="AB2194" s="633"/>
    </row>
    <row r="2195" spans="1:28" ht="15" hidden="1" x14ac:dyDescent="0.25">
      <c r="A2195" s="29" t="s">
        <v>1159</v>
      </c>
      <c r="B2195" t="s">
        <v>775</v>
      </c>
      <c r="C2195" s="330" t="str">
        <f t="shared" si="146"/>
        <v>Chattogram_Metropolitan_NISHKRITI Nishkriti- Double Muring/ Firingee Bazar</v>
      </c>
      <c r="D2195" s="627"/>
      <c r="E2195" s="630"/>
      <c r="F2195" s="630"/>
      <c r="G2195" s="630"/>
      <c r="H2195" s="630"/>
      <c r="I2195" s="627"/>
      <c r="J2195" s="630"/>
      <c r="K2195" s="630"/>
      <c r="L2195" s="630"/>
      <c r="M2195" s="630"/>
      <c r="P2195" s="29" t="s">
        <v>1159</v>
      </c>
      <c r="Q2195" t="s">
        <v>775</v>
      </c>
      <c r="R2195" s="330" t="str">
        <f t="shared" si="147"/>
        <v>Chattogram_Metropolitan_NISHKRITI Nishkriti- Double Muring/ Firingee Bazar</v>
      </c>
      <c r="S2195" s="627"/>
      <c r="T2195" s="630"/>
      <c r="U2195" s="630"/>
      <c r="V2195" s="630"/>
      <c r="W2195" s="630"/>
      <c r="X2195" s="627"/>
      <c r="Y2195" s="630"/>
      <c r="Z2195" s="630"/>
      <c r="AA2195" s="630"/>
      <c r="AB2195" s="630"/>
    </row>
    <row r="2196" spans="1:28" ht="15" hidden="1" x14ac:dyDescent="0.2">
      <c r="A2196" s="29" t="s">
        <v>1159</v>
      </c>
      <c r="B2196" s="330" t="s">
        <v>776</v>
      </c>
      <c r="C2196" s="330" t="str">
        <f t="shared" si="146"/>
        <v>Chattogram_Metropolitan_NISHKRITI Nishkriti -Jamal Khan</v>
      </c>
      <c r="D2196" s="627"/>
      <c r="E2196" s="630"/>
      <c r="F2196" s="630"/>
      <c r="G2196" s="630"/>
      <c r="H2196" s="630"/>
      <c r="I2196" s="627"/>
      <c r="J2196" s="630"/>
      <c r="K2196" s="630"/>
      <c r="L2196" s="630"/>
      <c r="M2196" s="630"/>
      <c r="P2196" s="29" t="s">
        <v>1159</v>
      </c>
      <c r="Q2196" s="330" t="s">
        <v>776</v>
      </c>
      <c r="R2196" s="330" t="str">
        <f t="shared" si="147"/>
        <v>Chattogram_Metropolitan_NISHKRITI Nishkriti -Jamal Khan</v>
      </c>
      <c r="S2196" s="627"/>
      <c r="T2196" s="630"/>
      <c r="U2196" s="630"/>
      <c r="V2196" s="630"/>
      <c r="W2196" s="630"/>
      <c r="X2196" s="627"/>
      <c r="Y2196" s="630"/>
      <c r="Z2196" s="630"/>
      <c r="AA2196" s="630"/>
      <c r="AB2196" s="630"/>
    </row>
    <row r="2197" spans="1:28" ht="15" hidden="1" x14ac:dyDescent="0.2">
      <c r="A2197" s="29" t="s">
        <v>1159</v>
      </c>
      <c r="B2197" s="330" t="s">
        <v>777</v>
      </c>
      <c r="C2197" s="330" t="str">
        <f t="shared" si="146"/>
        <v>Chattogram_Metropolitan_NISHKRITI Nishkriti- Pahartali</v>
      </c>
      <c r="D2197" s="627"/>
      <c r="E2197" s="630"/>
      <c r="F2197" s="630"/>
      <c r="G2197" s="630"/>
      <c r="H2197" s="630"/>
      <c r="I2197" s="627"/>
      <c r="J2197" s="630"/>
      <c r="K2197" s="630"/>
      <c r="L2197" s="630"/>
      <c r="M2197" s="630"/>
      <c r="P2197" s="29" t="s">
        <v>1159</v>
      </c>
      <c r="Q2197" s="330" t="s">
        <v>777</v>
      </c>
      <c r="R2197" s="330" t="str">
        <f t="shared" si="147"/>
        <v>Chattogram_Metropolitan_NISHKRITI Nishkriti- Pahartali</v>
      </c>
      <c r="S2197" s="627"/>
      <c r="T2197" s="630"/>
      <c r="U2197" s="630"/>
      <c r="V2197" s="630"/>
      <c r="W2197" s="630"/>
      <c r="X2197" s="627"/>
      <c r="Y2197" s="630"/>
      <c r="Z2197" s="630"/>
      <c r="AA2197" s="630"/>
      <c r="AB2197" s="630"/>
    </row>
    <row r="2198" spans="1:28" ht="15" hidden="1" x14ac:dyDescent="0.2">
      <c r="A2198" s="29" t="s">
        <v>1159</v>
      </c>
      <c r="B2198" s="330" t="s">
        <v>778</v>
      </c>
      <c r="C2198" s="330" t="str">
        <f t="shared" si="146"/>
        <v>Chattogram_Metropolitan_NISHKRITI Nishkriti-West Bakalia</v>
      </c>
      <c r="D2198" s="627"/>
      <c r="E2198" s="630"/>
      <c r="F2198" s="630"/>
      <c r="G2198" s="630"/>
      <c r="H2198" s="630"/>
      <c r="I2198" s="627"/>
      <c r="J2198" s="630"/>
      <c r="K2198" s="630"/>
      <c r="L2198" s="630"/>
      <c r="M2198" s="630"/>
      <c r="P2198" s="29" t="s">
        <v>1159</v>
      </c>
      <c r="Q2198" s="330" t="s">
        <v>778</v>
      </c>
      <c r="R2198" s="330" t="str">
        <f t="shared" si="147"/>
        <v>Chattogram_Metropolitan_NISHKRITI Nishkriti-West Bakalia</v>
      </c>
      <c r="S2198" s="627"/>
      <c r="T2198" s="630"/>
      <c r="U2198" s="630"/>
      <c r="V2198" s="630"/>
      <c r="W2198" s="630"/>
      <c r="X2198" s="627"/>
      <c r="Y2198" s="630"/>
      <c r="Z2198" s="630"/>
      <c r="AA2198" s="630"/>
      <c r="AB2198" s="630"/>
    </row>
    <row r="2199" spans="1:28" ht="15" hidden="1" x14ac:dyDescent="0.25">
      <c r="A2199" s="29" t="s">
        <v>1159</v>
      </c>
      <c r="B2199" t="s">
        <v>779</v>
      </c>
      <c r="C2199" s="330" t="str">
        <f t="shared" si="146"/>
        <v>Chattogram_Metropolitan_NISHKRITI Nishkriti - Bandar/ Halishahar</v>
      </c>
      <c r="D2199" s="627"/>
      <c r="E2199" s="630"/>
      <c r="F2199" s="630"/>
      <c r="G2199" s="630"/>
      <c r="H2199" s="630"/>
      <c r="I2199" s="627"/>
      <c r="J2199" s="630"/>
      <c r="K2199" s="630"/>
      <c r="L2199" s="630"/>
      <c r="M2199" s="630"/>
      <c r="P2199" s="29" t="s">
        <v>1159</v>
      </c>
      <c r="Q2199" t="s">
        <v>779</v>
      </c>
      <c r="R2199" s="330" t="str">
        <f t="shared" si="147"/>
        <v>Chattogram_Metropolitan_NISHKRITI Nishkriti - Bandar/ Halishahar</v>
      </c>
      <c r="S2199" s="627"/>
      <c r="T2199" s="630"/>
      <c r="U2199" s="630"/>
      <c r="V2199" s="630"/>
      <c r="W2199" s="630"/>
      <c r="X2199" s="627"/>
      <c r="Y2199" s="630"/>
      <c r="Z2199" s="630"/>
      <c r="AA2199" s="630"/>
      <c r="AB2199" s="630"/>
    </row>
    <row r="2200" spans="1:28" ht="15" hidden="1" x14ac:dyDescent="0.25">
      <c r="A2200" s="29" t="s">
        <v>1159</v>
      </c>
      <c r="B2200" t="s">
        <v>780</v>
      </c>
      <c r="C2200" s="330" t="str">
        <f t="shared" si="146"/>
        <v>Chattogram_Metropolitan_NISHKRITI Nishkriti- Monsurabad</v>
      </c>
      <c r="D2200" s="627"/>
      <c r="E2200" s="630"/>
      <c r="F2200" s="630"/>
      <c r="G2200" s="630"/>
      <c r="H2200" s="630"/>
      <c r="I2200" s="627"/>
      <c r="J2200" s="630"/>
      <c r="K2200" s="630"/>
      <c r="L2200" s="630"/>
      <c r="M2200" s="630"/>
      <c r="P2200" s="29" t="s">
        <v>1159</v>
      </c>
      <c r="Q2200" t="s">
        <v>780</v>
      </c>
      <c r="R2200" s="330" t="str">
        <f t="shared" si="147"/>
        <v>Chattogram_Metropolitan_NISHKRITI Nishkriti- Monsurabad</v>
      </c>
      <c r="S2200" s="627"/>
      <c r="T2200" s="630"/>
      <c r="U2200" s="630"/>
      <c r="V2200" s="630"/>
      <c r="W2200" s="630"/>
      <c r="X2200" s="627"/>
      <c r="Y2200" s="630"/>
      <c r="Z2200" s="630"/>
      <c r="AA2200" s="630"/>
      <c r="AB2200" s="630"/>
    </row>
    <row r="2201" spans="1:28" ht="15" hidden="1" x14ac:dyDescent="0.2">
      <c r="A2201" s="29" t="s">
        <v>1160</v>
      </c>
      <c r="B2201" s="330" t="s">
        <v>781</v>
      </c>
      <c r="C2201" s="330" t="str">
        <f>A2201&amp;" "&amp;B2201</f>
        <v>Chattogram_Metropolitan_NATAB Sholashahar West (NATAB)</v>
      </c>
      <c r="D2201" s="627"/>
      <c r="E2201" s="639"/>
      <c r="F2201" s="639"/>
      <c r="G2201" s="639"/>
      <c r="H2201" s="639"/>
      <c r="I2201" s="627"/>
      <c r="J2201" s="639"/>
      <c r="K2201" s="639"/>
      <c r="L2201" s="639"/>
      <c r="M2201" s="639"/>
      <c r="P2201" s="29" t="s">
        <v>1160</v>
      </c>
      <c r="Q2201" s="330" t="s">
        <v>781</v>
      </c>
      <c r="R2201" s="330" t="str">
        <f>P2201&amp;" "&amp;Q2201</f>
        <v>Chattogram_Metropolitan_NATAB Sholashahar West (NATAB)</v>
      </c>
      <c r="S2201" s="627"/>
      <c r="T2201" s="639"/>
      <c r="U2201" s="639"/>
      <c r="V2201" s="639"/>
      <c r="W2201" s="639"/>
      <c r="X2201" s="627"/>
      <c r="Y2201" s="639"/>
      <c r="Z2201" s="639"/>
      <c r="AA2201" s="639"/>
      <c r="AB2201" s="639"/>
    </row>
    <row r="2202" spans="1:28" ht="15" hidden="1" x14ac:dyDescent="0.2">
      <c r="A2202" s="29" t="s">
        <v>1151</v>
      </c>
      <c r="B2202" s="358" t="s">
        <v>1006</v>
      </c>
      <c r="C2202" s="330" t="str">
        <f>A2202&amp;" "&amp;B2202</f>
        <v>Chattogram_Metropolitan_AAS Ashar Alo Society</v>
      </c>
      <c r="D2202" s="627"/>
      <c r="E2202" s="628"/>
      <c r="F2202" s="628"/>
      <c r="G2202" s="628"/>
      <c r="H2202" s="628"/>
      <c r="I2202" s="627"/>
      <c r="J2202" s="628"/>
      <c r="K2202" s="628"/>
      <c r="L2202" s="628"/>
      <c r="M2202" s="628"/>
      <c r="P2202" s="29" t="s">
        <v>1151</v>
      </c>
      <c r="Q2202" s="358" t="s">
        <v>1006</v>
      </c>
      <c r="R2202" s="330" t="str">
        <f>P2202&amp;" "&amp;Q2202</f>
        <v>Chattogram_Metropolitan_AAS Ashar Alo Society</v>
      </c>
      <c r="S2202" s="627"/>
      <c r="T2202" s="628"/>
      <c r="U2202" s="628"/>
      <c r="V2202" s="628"/>
      <c r="W2202" s="628"/>
      <c r="X2202" s="627"/>
      <c r="Y2202" s="628"/>
      <c r="Z2202" s="628"/>
      <c r="AA2202" s="628"/>
      <c r="AB2202" s="628"/>
    </row>
    <row r="2203" spans="1:28" ht="15" hidden="1" x14ac:dyDescent="0.2">
      <c r="A2203" s="29" t="s">
        <v>1053</v>
      </c>
      <c r="B2203" s="358" t="s">
        <v>1006</v>
      </c>
      <c r="C2203" s="330" t="str">
        <f t="shared" si="146"/>
        <v>Dhaka_Metropolitan_AAS Ashar Alo Society</v>
      </c>
      <c r="D2203" s="627">
        <v>10</v>
      </c>
      <c r="E2203" s="628">
        <v>1</v>
      </c>
      <c r="F2203" s="628">
        <v>0</v>
      </c>
      <c r="G2203" s="628">
        <v>0</v>
      </c>
      <c r="H2203" s="628">
        <v>0</v>
      </c>
      <c r="I2203" s="627">
        <v>7</v>
      </c>
      <c r="J2203" s="628">
        <v>1</v>
      </c>
      <c r="K2203" s="628">
        <v>0</v>
      </c>
      <c r="L2203" s="628">
        <v>0</v>
      </c>
      <c r="M2203" s="628">
        <v>0</v>
      </c>
      <c r="P2203" s="29" t="s">
        <v>1053</v>
      </c>
      <c r="Q2203" s="358" t="s">
        <v>1006</v>
      </c>
      <c r="R2203" s="330" t="str">
        <f t="shared" si="147"/>
        <v>Dhaka_Metropolitan_AAS Ashar Alo Society</v>
      </c>
      <c r="S2203" s="627">
        <v>1</v>
      </c>
      <c r="T2203" s="628">
        <v>1</v>
      </c>
      <c r="U2203" s="628">
        <v>0</v>
      </c>
      <c r="V2203" s="628">
        <v>0</v>
      </c>
      <c r="W2203" s="628">
        <v>0</v>
      </c>
      <c r="X2203" s="627">
        <v>1</v>
      </c>
      <c r="Y2203" s="628">
        <v>0</v>
      </c>
      <c r="Z2203" s="628">
        <v>0</v>
      </c>
      <c r="AA2203" s="628">
        <v>0</v>
      </c>
      <c r="AB2203" s="628">
        <v>0</v>
      </c>
    </row>
    <row r="2204" spans="1:28" ht="15" hidden="1" x14ac:dyDescent="0.2">
      <c r="A2204" s="29" t="s">
        <v>1189</v>
      </c>
      <c r="B2204" s="330" t="s">
        <v>682</v>
      </c>
      <c r="C2204" s="330" t="str">
        <f t="shared" ref="C2204:C2276" si="152">A2204&amp;" "&amp;B2204</f>
        <v>Dhaka_Metropolitan_BRAC_AreaWise_01 Badda</v>
      </c>
      <c r="D2204" s="627">
        <v>15</v>
      </c>
      <c r="E2204" s="640">
        <v>3</v>
      </c>
      <c r="F2204" s="640">
        <v>0</v>
      </c>
      <c r="G2204" s="640">
        <v>0</v>
      </c>
      <c r="H2204" s="640">
        <v>0</v>
      </c>
      <c r="I2204" s="627">
        <v>6</v>
      </c>
      <c r="J2204" s="640">
        <v>0</v>
      </c>
      <c r="K2204" s="640">
        <v>0</v>
      </c>
      <c r="L2204" s="640">
        <v>0</v>
      </c>
      <c r="M2204" s="640">
        <v>0</v>
      </c>
      <c r="P2204" s="29" t="s">
        <v>1189</v>
      </c>
      <c r="Q2204" s="330" t="s">
        <v>682</v>
      </c>
      <c r="R2204" s="330" t="str">
        <f t="shared" ref="R2204:R2276" si="153">P2204&amp;" "&amp;Q2204</f>
        <v>Dhaka_Metropolitan_BRAC_AreaWise_01 Badda</v>
      </c>
      <c r="S2204" s="627">
        <v>8</v>
      </c>
      <c r="T2204" s="640">
        <v>0</v>
      </c>
      <c r="U2204" s="640">
        <v>0</v>
      </c>
      <c r="V2204" s="640">
        <v>0</v>
      </c>
      <c r="W2204" s="640">
        <v>0</v>
      </c>
      <c r="X2204" s="627">
        <v>6</v>
      </c>
      <c r="Y2204" s="640">
        <v>2</v>
      </c>
      <c r="Z2204" s="640">
        <v>0</v>
      </c>
      <c r="AA2204" s="640">
        <v>0</v>
      </c>
      <c r="AB2204" s="640">
        <v>0</v>
      </c>
    </row>
    <row r="2205" spans="1:28" ht="15" hidden="1" x14ac:dyDescent="0.25">
      <c r="A2205" s="29" t="s">
        <v>1189</v>
      </c>
      <c r="B2205" t="s">
        <v>683</v>
      </c>
      <c r="C2205" s="330" t="str">
        <f t="shared" si="152"/>
        <v>Dhaka_Metropolitan_BRAC_AreaWise_01 Bhagolpur</v>
      </c>
      <c r="D2205" s="627">
        <v>26</v>
      </c>
      <c r="E2205" s="640">
        <v>2</v>
      </c>
      <c r="F2205" s="640">
        <v>0</v>
      </c>
      <c r="G2205" s="640">
        <v>0</v>
      </c>
      <c r="H2205" s="640">
        <v>0</v>
      </c>
      <c r="I2205" s="627">
        <v>5</v>
      </c>
      <c r="J2205" s="640">
        <v>0</v>
      </c>
      <c r="K2205" s="640">
        <v>0</v>
      </c>
      <c r="L2205" s="640">
        <v>0</v>
      </c>
      <c r="M2205" s="640">
        <v>0</v>
      </c>
      <c r="P2205" s="29" t="s">
        <v>1189</v>
      </c>
      <c r="Q2205" t="s">
        <v>683</v>
      </c>
      <c r="R2205" s="330" t="str">
        <f t="shared" si="153"/>
        <v>Dhaka_Metropolitan_BRAC_AreaWise_01 Bhagolpur</v>
      </c>
      <c r="S2205" s="627">
        <v>12</v>
      </c>
      <c r="T2205" s="640">
        <v>1</v>
      </c>
      <c r="U2205" s="640">
        <v>0</v>
      </c>
      <c r="V2205" s="640">
        <v>0</v>
      </c>
      <c r="W2205" s="640">
        <v>0</v>
      </c>
      <c r="X2205" s="627">
        <v>7</v>
      </c>
      <c r="Y2205" s="640">
        <v>0</v>
      </c>
      <c r="Z2205" s="640">
        <v>0</v>
      </c>
      <c r="AA2205" s="640">
        <v>0</v>
      </c>
      <c r="AB2205" s="640">
        <v>0</v>
      </c>
    </row>
    <row r="2206" spans="1:28" ht="15" hidden="1" x14ac:dyDescent="0.2">
      <c r="A2206" s="29" t="s">
        <v>1189</v>
      </c>
      <c r="B2206" s="330" t="s">
        <v>684</v>
      </c>
      <c r="C2206" s="330" t="str">
        <f t="shared" si="152"/>
        <v>Dhaka_Metropolitan_BRAC_AreaWise_01 Cantonment</v>
      </c>
      <c r="D2206" s="627">
        <v>7</v>
      </c>
      <c r="E2206" s="640">
        <v>0</v>
      </c>
      <c r="F2206" s="640">
        <v>0</v>
      </c>
      <c r="G2206" s="640">
        <v>0</v>
      </c>
      <c r="H2206" s="640">
        <v>0</v>
      </c>
      <c r="I2206" s="627">
        <v>5</v>
      </c>
      <c r="J2206" s="640">
        <v>0</v>
      </c>
      <c r="K2206" s="640">
        <v>0</v>
      </c>
      <c r="L2206" s="640">
        <v>0</v>
      </c>
      <c r="M2206" s="640">
        <v>0</v>
      </c>
      <c r="P2206" s="29" t="s">
        <v>1189</v>
      </c>
      <c r="Q2206" s="330" t="s">
        <v>684</v>
      </c>
      <c r="R2206" s="330" t="str">
        <f t="shared" si="153"/>
        <v>Dhaka_Metropolitan_BRAC_AreaWise_01 Cantonment</v>
      </c>
      <c r="S2206" s="627">
        <v>5</v>
      </c>
      <c r="T2206" s="640">
        <v>0</v>
      </c>
      <c r="U2206" s="640">
        <v>0</v>
      </c>
      <c r="V2206" s="640">
        <v>0</v>
      </c>
      <c r="W2206" s="640">
        <v>0</v>
      </c>
      <c r="X2206" s="627">
        <v>5</v>
      </c>
      <c r="Y2206" s="640">
        <v>0</v>
      </c>
      <c r="Z2206" s="640">
        <v>0</v>
      </c>
      <c r="AA2206" s="640">
        <v>0</v>
      </c>
      <c r="AB2206" s="640">
        <v>0</v>
      </c>
    </row>
    <row r="2207" spans="1:28" ht="15" hidden="1" x14ac:dyDescent="0.25">
      <c r="A2207" s="29" t="s">
        <v>1189</v>
      </c>
      <c r="B2207" t="s">
        <v>685</v>
      </c>
      <c r="C2207" s="330" t="str">
        <f t="shared" si="152"/>
        <v>Dhaka_Metropolitan_BRAC_AreaWise_01 Dakkhinkhan</v>
      </c>
      <c r="D2207" s="627">
        <v>17</v>
      </c>
      <c r="E2207" s="640">
        <v>2</v>
      </c>
      <c r="F2207" s="640">
        <v>0</v>
      </c>
      <c r="G2207" s="640">
        <v>0</v>
      </c>
      <c r="H2207" s="640">
        <v>0</v>
      </c>
      <c r="I2207" s="627">
        <v>5</v>
      </c>
      <c r="J2207" s="640">
        <v>0</v>
      </c>
      <c r="K2207" s="640">
        <v>0</v>
      </c>
      <c r="L2207" s="640">
        <v>0</v>
      </c>
      <c r="M2207" s="640">
        <v>0</v>
      </c>
      <c r="P2207" s="29" t="s">
        <v>1189</v>
      </c>
      <c r="Q2207" t="s">
        <v>685</v>
      </c>
      <c r="R2207" s="330" t="str">
        <f t="shared" si="153"/>
        <v>Dhaka_Metropolitan_BRAC_AreaWise_01 Dakkhinkhan</v>
      </c>
      <c r="S2207" s="627">
        <v>9</v>
      </c>
      <c r="T2207" s="640">
        <v>0</v>
      </c>
      <c r="U2207" s="640">
        <v>0</v>
      </c>
      <c r="V2207" s="640">
        <v>0</v>
      </c>
      <c r="W2207" s="640">
        <v>0</v>
      </c>
      <c r="X2207" s="627">
        <v>4</v>
      </c>
      <c r="Y2207" s="640">
        <v>0</v>
      </c>
      <c r="Z2207" s="640">
        <v>0</v>
      </c>
      <c r="AA2207" s="640">
        <v>0</v>
      </c>
      <c r="AB2207" s="640">
        <v>0</v>
      </c>
    </row>
    <row r="2208" spans="1:28" ht="15" hidden="1" x14ac:dyDescent="0.25">
      <c r="A2208" s="29" t="s">
        <v>1189</v>
      </c>
      <c r="B2208" t="s">
        <v>686</v>
      </c>
      <c r="C2208" s="330" t="str">
        <f t="shared" si="152"/>
        <v>Dhaka_Metropolitan_BRAC_AreaWise_01 Demra</v>
      </c>
      <c r="D2208" s="627">
        <v>25</v>
      </c>
      <c r="E2208" s="640">
        <v>5</v>
      </c>
      <c r="F2208" s="640">
        <v>0</v>
      </c>
      <c r="G2208" s="640">
        <v>0</v>
      </c>
      <c r="H2208" s="640">
        <v>0</v>
      </c>
      <c r="I2208" s="627">
        <v>10</v>
      </c>
      <c r="J2208" s="640">
        <v>0</v>
      </c>
      <c r="K2208" s="640">
        <v>0</v>
      </c>
      <c r="L2208" s="640">
        <v>0</v>
      </c>
      <c r="M2208" s="640">
        <v>0</v>
      </c>
      <c r="P2208" s="29" t="s">
        <v>1189</v>
      </c>
      <c r="Q2208" t="s">
        <v>686</v>
      </c>
      <c r="R2208" s="330" t="str">
        <f t="shared" si="153"/>
        <v>Dhaka_Metropolitan_BRAC_AreaWise_01 Demra</v>
      </c>
      <c r="S2208" s="627">
        <v>20</v>
      </c>
      <c r="T2208" s="640">
        <v>1</v>
      </c>
      <c r="U2208" s="640">
        <v>0</v>
      </c>
      <c r="V2208" s="640">
        <v>0</v>
      </c>
      <c r="W2208" s="640">
        <v>0</v>
      </c>
      <c r="X2208" s="627">
        <v>6</v>
      </c>
      <c r="Y2208" s="640">
        <v>2</v>
      </c>
      <c r="Z2208" s="640">
        <v>0</v>
      </c>
      <c r="AA2208" s="640">
        <v>0</v>
      </c>
      <c r="AB2208" s="640">
        <v>0</v>
      </c>
    </row>
    <row r="2209" spans="1:28" ht="15" hidden="1" x14ac:dyDescent="0.25">
      <c r="A2209" s="29" t="s">
        <v>1189</v>
      </c>
      <c r="B2209" t="s">
        <v>687</v>
      </c>
      <c r="C2209" s="330" t="str">
        <f t="shared" si="152"/>
        <v>Dhaka_Metropolitan_BRAC_AreaWise_01 Dhanmondi</v>
      </c>
      <c r="D2209" s="627">
        <v>8</v>
      </c>
      <c r="E2209" s="640">
        <v>1</v>
      </c>
      <c r="F2209" s="640">
        <v>0</v>
      </c>
      <c r="G2209" s="640">
        <v>0</v>
      </c>
      <c r="H2209" s="640">
        <v>0</v>
      </c>
      <c r="I2209" s="627">
        <v>3</v>
      </c>
      <c r="J2209" s="640">
        <v>0</v>
      </c>
      <c r="K2209" s="640">
        <v>0</v>
      </c>
      <c r="L2209" s="640">
        <v>0</v>
      </c>
      <c r="M2209" s="640">
        <v>0</v>
      </c>
      <c r="P2209" s="29" t="s">
        <v>1189</v>
      </c>
      <c r="Q2209" t="s">
        <v>687</v>
      </c>
      <c r="R2209" s="330" t="str">
        <f t="shared" si="153"/>
        <v>Dhaka_Metropolitan_BRAC_AreaWise_01 Dhanmondi</v>
      </c>
      <c r="S2209" s="627">
        <v>13</v>
      </c>
      <c r="T2209" s="640">
        <v>2</v>
      </c>
      <c r="U2209" s="640">
        <v>0</v>
      </c>
      <c r="V2209" s="640">
        <v>0</v>
      </c>
      <c r="W2209" s="640">
        <v>0</v>
      </c>
      <c r="X2209" s="627">
        <v>2</v>
      </c>
      <c r="Y2209" s="640">
        <v>0</v>
      </c>
      <c r="Z2209" s="640">
        <v>0</v>
      </c>
      <c r="AA2209" s="640">
        <v>0</v>
      </c>
      <c r="AB2209" s="640">
        <v>0</v>
      </c>
    </row>
    <row r="2210" spans="1:28" ht="15" hidden="1" x14ac:dyDescent="0.2">
      <c r="A2210" s="29" t="s">
        <v>1189</v>
      </c>
      <c r="B2210" s="330" t="s">
        <v>120</v>
      </c>
      <c r="C2210" s="330" t="str">
        <f t="shared" si="152"/>
        <v>Dhaka_Metropolitan_BRAC_AreaWise_01 Jagannathpur</v>
      </c>
      <c r="D2210" s="627">
        <v>14</v>
      </c>
      <c r="E2210" s="640">
        <v>2</v>
      </c>
      <c r="F2210" s="640">
        <v>1</v>
      </c>
      <c r="G2210" s="640">
        <v>0</v>
      </c>
      <c r="H2210" s="640">
        <v>0</v>
      </c>
      <c r="I2210" s="627">
        <v>5</v>
      </c>
      <c r="J2210" s="640">
        <v>1</v>
      </c>
      <c r="K2210" s="640">
        <v>0</v>
      </c>
      <c r="L2210" s="640">
        <v>0</v>
      </c>
      <c r="M2210" s="640">
        <v>0</v>
      </c>
      <c r="P2210" s="29" t="s">
        <v>1189</v>
      </c>
      <c r="Q2210" s="330" t="s">
        <v>120</v>
      </c>
      <c r="R2210" s="330" t="str">
        <f t="shared" si="153"/>
        <v>Dhaka_Metropolitan_BRAC_AreaWise_01 Jagannathpur</v>
      </c>
      <c r="S2210" s="627">
        <v>11</v>
      </c>
      <c r="T2210" s="640">
        <v>0</v>
      </c>
      <c r="U2210" s="640">
        <v>0</v>
      </c>
      <c r="V2210" s="640">
        <v>0</v>
      </c>
      <c r="W2210" s="640">
        <v>0</v>
      </c>
      <c r="X2210" s="627">
        <v>3</v>
      </c>
      <c r="Y2210" s="640">
        <v>0</v>
      </c>
      <c r="Z2210" s="640">
        <v>0</v>
      </c>
      <c r="AA2210" s="640">
        <v>0</v>
      </c>
      <c r="AB2210" s="640">
        <v>0</v>
      </c>
    </row>
    <row r="2211" spans="1:28" ht="15" hidden="1" x14ac:dyDescent="0.25">
      <c r="A2211" s="29" t="s">
        <v>1189</v>
      </c>
      <c r="B2211" t="s">
        <v>688</v>
      </c>
      <c r="C2211" s="330" t="str">
        <f t="shared" si="152"/>
        <v>Dhaka_Metropolitan_BRAC_AreaWise_01 Kamrangirchar</v>
      </c>
      <c r="D2211" s="627">
        <v>15</v>
      </c>
      <c r="E2211" s="640">
        <v>5</v>
      </c>
      <c r="F2211" s="640">
        <v>0</v>
      </c>
      <c r="G2211" s="640">
        <v>0</v>
      </c>
      <c r="H2211" s="640">
        <v>0</v>
      </c>
      <c r="I2211" s="627">
        <v>19</v>
      </c>
      <c r="J2211" s="640">
        <v>5</v>
      </c>
      <c r="K2211" s="640">
        <v>0</v>
      </c>
      <c r="L2211" s="640">
        <v>0</v>
      </c>
      <c r="M2211" s="640">
        <v>0</v>
      </c>
      <c r="P2211" s="29" t="s">
        <v>1189</v>
      </c>
      <c r="Q2211" t="s">
        <v>688</v>
      </c>
      <c r="R2211" s="330" t="str">
        <f t="shared" si="153"/>
        <v>Dhaka_Metropolitan_BRAC_AreaWise_01 Kamrangirchar</v>
      </c>
      <c r="S2211" s="627">
        <v>19</v>
      </c>
      <c r="T2211" s="640">
        <v>3</v>
      </c>
      <c r="U2211" s="640">
        <v>0</v>
      </c>
      <c r="V2211" s="640">
        <v>0</v>
      </c>
      <c r="W2211" s="640">
        <v>0</v>
      </c>
      <c r="X2211" s="627">
        <v>26</v>
      </c>
      <c r="Y2211" s="640">
        <v>3</v>
      </c>
      <c r="Z2211" s="640">
        <v>0</v>
      </c>
      <c r="AA2211" s="640">
        <v>0</v>
      </c>
      <c r="AB2211" s="640">
        <v>0</v>
      </c>
    </row>
    <row r="2212" spans="1:28" ht="15" hidden="1" x14ac:dyDescent="0.2">
      <c r="A2212" s="29" t="s">
        <v>1189</v>
      </c>
      <c r="B2212" s="330" t="s">
        <v>689</v>
      </c>
      <c r="C2212" s="330" t="str">
        <f t="shared" si="152"/>
        <v>Dhaka_Metropolitan_BRAC_AreaWise_01 Mathertech</v>
      </c>
      <c r="D2212" s="627">
        <v>15</v>
      </c>
      <c r="E2212" s="640">
        <v>4</v>
      </c>
      <c r="F2212" s="640">
        <v>0</v>
      </c>
      <c r="G2212" s="640">
        <v>0</v>
      </c>
      <c r="H2212" s="640">
        <v>0</v>
      </c>
      <c r="I2212" s="627">
        <v>1</v>
      </c>
      <c r="J2212" s="640">
        <v>1</v>
      </c>
      <c r="K2212" s="640">
        <v>0</v>
      </c>
      <c r="L2212" s="640">
        <v>0</v>
      </c>
      <c r="M2212" s="640">
        <v>0</v>
      </c>
      <c r="P2212" s="29" t="s">
        <v>1189</v>
      </c>
      <c r="Q2212" s="330" t="s">
        <v>689</v>
      </c>
      <c r="R2212" s="330" t="str">
        <f t="shared" si="153"/>
        <v>Dhaka_Metropolitan_BRAC_AreaWise_01 Mathertech</v>
      </c>
      <c r="S2212" s="627">
        <v>12</v>
      </c>
      <c r="T2212" s="640">
        <v>0</v>
      </c>
      <c r="U2212" s="640">
        <v>0</v>
      </c>
      <c r="V2212" s="640">
        <v>0</v>
      </c>
      <c r="W2212" s="640">
        <v>0</v>
      </c>
      <c r="X2212" s="627">
        <v>0</v>
      </c>
      <c r="Y2212" s="640">
        <v>0</v>
      </c>
      <c r="Z2212" s="640">
        <v>0</v>
      </c>
      <c r="AA2212" s="640">
        <v>0</v>
      </c>
      <c r="AB2212" s="640">
        <v>0</v>
      </c>
    </row>
    <row r="2213" spans="1:28" ht="15" hidden="1" x14ac:dyDescent="0.2">
      <c r="A2213" s="29" t="s">
        <v>1189</v>
      </c>
      <c r="B2213" s="330" t="s">
        <v>690</v>
      </c>
      <c r="C2213" s="330" t="str">
        <f t="shared" si="152"/>
        <v>Dhaka_Metropolitan_BRAC_AreaWise_01 Matuail</v>
      </c>
      <c r="D2213" s="627">
        <v>25</v>
      </c>
      <c r="E2213" s="640">
        <v>4</v>
      </c>
      <c r="F2213" s="640">
        <v>0</v>
      </c>
      <c r="G2213" s="640">
        <v>0</v>
      </c>
      <c r="H2213" s="640">
        <v>0</v>
      </c>
      <c r="I2213" s="627">
        <v>12</v>
      </c>
      <c r="J2213" s="640">
        <v>0</v>
      </c>
      <c r="K2213" s="640">
        <v>0</v>
      </c>
      <c r="L2213" s="640">
        <v>0</v>
      </c>
      <c r="M2213" s="640">
        <v>0</v>
      </c>
      <c r="P2213" s="29" t="s">
        <v>1189</v>
      </c>
      <c r="Q2213" s="330" t="s">
        <v>690</v>
      </c>
      <c r="R2213" s="330" t="str">
        <f t="shared" si="153"/>
        <v>Dhaka_Metropolitan_BRAC_AreaWise_01 Matuail</v>
      </c>
      <c r="S2213" s="627">
        <v>13</v>
      </c>
      <c r="T2213" s="640">
        <v>2</v>
      </c>
      <c r="U2213" s="640">
        <v>0</v>
      </c>
      <c r="V2213" s="640">
        <v>0</v>
      </c>
      <c r="W2213" s="640">
        <v>0</v>
      </c>
      <c r="X2213" s="627">
        <v>6</v>
      </c>
      <c r="Y2213" s="640">
        <v>2</v>
      </c>
      <c r="Z2213" s="640">
        <v>0</v>
      </c>
      <c r="AA2213" s="640">
        <v>0</v>
      </c>
      <c r="AB2213" s="640">
        <v>0</v>
      </c>
    </row>
    <row r="2214" spans="1:28" ht="15" hidden="1" x14ac:dyDescent="0.25">
      <c r="A2214" s="29" t="s">
        <v>1189</v>
      </c>
      <c r="B2214" t="s">
        <v>691</v>
      </c>
      <c r="C2214" s="330" t="str">
        <f t="shared" si="152"/>
        <v>Dhaka_Metropolitan_BRAC_AreaWise_01 Mirpur-1</v>
      </c>
      <c r="D2214" s="627">
        <v>12</v>
      </c>
      <c r="E2214" s="640">
        <v>4</v>
      </c>
      <c r="F2214" s="640">
        <v>0</v>
      </c>
      <c r="G2214" s="640">
        <v>0</v>
      </c>
      <c r="H2214" s="640">
        <v>0</v>
      </c>
      <c r="I2214" s="627">
        <v>1</v>
      </c>
      <c r="J2214" s="640">
        <v>0</v>
      </c>
      <c r="K2214" s="640">
        <v>0</v>
      </c>
      <c r="L2214" s="640">
        <v>0</v>
      </c>
      <c r="M2214" s="640">
        <v>0</v>
      </c>
      <c r="P2214" s="29" t="s">
        <v>1189</v>
      </c>
      <c r="Q2214" t="s">
        <v>691</v>
      </c>
      <c r="R2214" s="330" t="str">
        <f t="shared" si="153"/>
        <v>Dhaka_Metropolitan_BRAC_AreaWise_01 Mirpur-1</v>
      </c>
      <c r="S2214" s="627">
        <v>9</v>
      </c>
      <c r="T2214" s="640">
        <v>1</v>
      </c>
      <c r="U2214" s="640">
        <v>0</v>
      </c>
      <c r="V2214" s="640">
        <v>0</v>
      </c>
      <c r="W2214" s="640">
        <v>0</v>
      </c>
      <c r="X2214" s="627">
        <v>1</v>
      </c>
      <c r="Y2214" s="640">
        <v>0</v>
      </c>
      <c r="Z2214" s="640">
        <v>0</v>
      </c>
      <c r="AA2214" s="640">
        <v>0</v>
      </c>
      <c r="AB2214" s="640">
        <v>0</v>
      </c>
    </row>
    <row r="2215" spans="1:28" ht="15" hidden="1" x14ac:dyDescent="0.2">
      <c r="A2215" s="29" t="s">
        <v>1189</v>
      </c>
      <c r="B2215" s="331" t="s">
        <v>692</v>
      </c>
      <c r="C2215" s="330" t="str">
        <f t="shared" si="152"/>
        <v>Dhaka_Metropolitan_BRAC_AreaWise_01 Rasulpur</v>
      </c>
      <c r="D2215" s="627">
        <v>9</v>
      </c>
      <c r="E2215" s="640">
        <v>3</v>
      </c>
      <c r="F2215" s="640">
        <v>0</v>
      </c>
      <c r="G2215" s="640">
        <v>0</v>
      </c>
      <c r="H2215" s="640">
        <v>0</v>
      </c>
      <c r="I2215" s="627">
        <v>13</v>
      </c>
      <c r="J2215" s="640">
        <v>0</v>
      </c>
      <c r="K2215" s="640">
        <v>0</v>
      </c>
      <c r="L2215" s="640">
        <v>0</v>
      </c>
      <c r="M2215" s="640">
        <v>0</v>
      </c>
      <c r="P2215" s="29" t="s">
        <v>1189</v>
      </c>
      <c r="Q2215" s="331" t="s">
        <v>692</v>
      </c>
      <c r="R2215" s="330" t="str">
        <f t="shared" si="153"/>
        <v>Dhaka_Metropolitan_BRAC_AreaWise_01 Rasulpur</v>
      </c>
      <c r="S2215" s="627">
        <v>12</v>
      </c>
      <c r="T2215" s="640">
        <v>0</v>
      </c>
      <c r="U2215" s="640">
        <v>0</v>
      </c>
      <c r="V2215" s="640">
        <v>0</v>
      </c>
      <c r="W2215" s="640">
        <v>0</v>
      </c>
      <c r="X2215" s="627">
        <v>3</v>
      </c>
      <c r="Y2215" s="640">
        <v>2</v>
      </c>
      <c r="Z2215" s="640">
        <v>0</v>
      </c>
      <c r="AA2215" s="640">
        <v>0</v>
      </c>
      <c r="AB2215" s="640">
        <v>0</v>
      </c>
    </row>
    <row r="2216" spans="1:28" ht="15" hidden="1" x14ac:dyDescent="0.25">
      <c r="A2216" s="29" t="s">
        <v>1189</v>
      </c>
      <c r="B2216" t="s">
        <v>693</v>
      </c>
      <c r="C2216" s="330" t="str">
        <f t="shared" si="152"/>
        <v>Dhaka_Metropolitan_BRAC_AreaWise_01 Sabujbag</v>
      </c>
      <c r="D2216" s="627">
        <v>8</v>
      </c>
      <c r="E2216" s="640">
        <v>2</v>
      </c>
      <c r="F2216" s="640">
        <v>0</v>
      </c>
      <c r="G2216" s="640">
        <v>0</v>
      </c>
      <c r="H2216" s="640">
        <v>0</v>
      </c>
      <c r="I2216" s="627">
        <v>4</v>
      </c>
      <c r="J2216" s="640">
        <v>2</v>
      </c>
      <c r="K2216" s="640">
        <v>0</v>
      </c>
      <c r="L2216" s="640">
        <v>0</v>
      </c>
      <c r="M2216" s="640">
        <v>0</v>
      </c>
      <c r="P2216" s="29" t="s">
        <v>1189</v>
      </c>
      <c r="Q2216" t="s">
        <v>693</v>
      </c>
      <c r="R2216" s="330" t="str">
        <f t="shared" si="153"/>
        <v>Dhaka_Metropolitan_BRAC_AreaWise_01 Sabujbag</v>
      </c>
      <c r="S2216" s="627">
        <v>23</v>
      </c>
      <c r="T2216" s="640">
        <v>0</v>
      </c>
      <c r="U2216" s="640">
        <v>0</v>
      </c>
      <c r="V2216" s="640">
        <v>0</v>
      </c>
      <c r="W2216" s="640">
        <v>0</v>
      </c>
      <c r="X2216" s="627">
        <v>8</v>
      </c>
      <c r="Y2216" s="640">
        <v>0</v>
      </c>
      <c r="Z2216" s="640">
        <v>0</v>
      </c>
      <c r="AA2216" s="640">
        <v>0</v>
      </c>
      <c r="AB2216" s="640">
        <v>0</v>
      </c>
    </row>
    <row r="2217" spans="1:28" ht="15" hidden="1" x14ac:dyDescent="0.2">
      <c r="A2217" s="29" t="s">
        <v>1189</v>
      </c>
      <c r="B2217" s="331" t="s">
        <v>694</v>
      </c>
      <c r="C2217" s="330" t="str">
        <f t="shared" si="152"/>
        <v>Dhaka_Metropolitan_BRAC_AreaWise_01 Shyampur</v>
      </c>
      <c r="D2217" s="627">
        <v>26</v>
      </c>
      <c r="E2217" s="640">
        <v>4</v>
      </c>
      <c r="F2217" s="640">
        <v>0</v>
      </c>
      <c r="G2217" s="640">
        <v>0</v>
      </c>
      <c r="H2217" s="640">
        <v>0</v>
      </c>
      <c r="I2217" s="627">
        <v>5</v>
      </c>
      <c r="J2217" s="640">
        <v>0</v>
      </c>
      <c r="K2217" s="640">
        <v>0</v>
      </c>
      <c r="L2217" s="640">
        <v>0</v>
      </c>
      <c r="M2217" s="640">
        <v>0</v>
      </c>
      <c r="P2217" s="29" t="s">
        <v>1189</v>
      </c>
      <c r="Q2217" s="331" t="s">
        <v>694</v>
      </c>
      <c r="R2217" s="330" t="str">
        <f t="shared" si="153"/>
        <v>Dhaka_Metropolitan_BRAC_AreaWise_01 Shyampur</v>
      </c>
      <c r="S2217" s="627">
        <v>11</v>
      </c>
      <c r="T2217" s="640">
        <v>1</v>
      </c>
      <c r="U2217" s="640">
        <v>0</v>
      </c>
      <c r="V2217" s="640">
        <v>0</v>
      </c>
      <c r="W2217" s="640">
        <v>0</v>
      </c>
      <c r="X2217" s="627">
        <v>9</v>
      </c>
      <c r="Y2217" s="640">
        <v>0</v>
      </c>
      <c r="Z2217" s="640">
        <v>0</v>
      </c>
      <c r="AA2217" s="640">
        <v>0</v>
      </c>
      <c r="AB2217" s="640">
        <v>0</v>
      </c>
    </row>
    <row r="2218" spans="1:28" ht="15" hidden="1" x14ac:dyDescent="0.25">
      <c r="A2218" s="29" t="s">
        <v>1189</v>
      </c>
      <c r="B2218" t="s">
        <v>695</v>
      </c>
      <c r="C2218" s="330" t="str">
        <f t="shared" si="152"/>
        <v>Dhaka_Metropolitan_BRAC_AreaWise_01 Sutrapur</v>
      </c>
      <c r="D2218" s="627">
        <v>11</v>
      </c>
      <c r="E2218" s="640">
        <v>0</v>
      </c>
      <c r="F2218" s="640">
        <v>0</v>
      </c>
      <c r="G2218" s="640">
        <v>0</v>
      </c>
      <c r="H2218" s="640">
        <v>0</v>
      </c>
      <c r="I2218" s="627">
        <v>4</v>
      </c>
      <c r="J2218" s="640">
        <v>0</v>
      </c>
      <c r="K2218" s="640">
        <v>0</v>
      </c>
      <c r="L2218" s="640">
        <v>0</v>
      </c>
      <c r="M2218" s="640">
        <v>0</v>
      </c>
      <c r="P2218" s="29" t="s">
        <v>1189</v>
      </c>
      <c r="Q2218" t="s">
        <v>695</v>
      </c>
      <c r="R2218" s="330" t="str">
        <f t="shared" si="153"/>
        <v>Dhaka_Metropolitan_BRAC_AreaWise_01 Sutrapur</v>
      </c>
      <c r="S2218" s="627">
        <v>11</v>
      </c>
      <c r="T2218" s="640">
        <v>0</v>
      </c>
      <c r="U2218" s="640">
        <v>0</v>
      </c>
      <c r="V2218" s="640">
        <v>0</v>
      </c>
      <c r="W2218" s="640">
        <v>0</v>
      </c>
      <c r="X2218" s="627">
        <v>1</v>
      </c>
      <c r="Y2218" s="640">
        <v>0</v>
      </c>
      <c r="Z2218" s="640">
        <v>0</v>
      </c>
      <c r="AA2218" s="640">
        <v>0</v>
      </c>
      <c r="AB2218" s="640">
        <v>0</v>
      </c>
    </row>
    <row r="2219" spans="1:28" ht="15" hidden="1" x14ac:dyDescent="0.2">
      <c r="A2219" s="29" t="s">
        <v>1189</v>
      </c>
      <c r="B2219" s="330" t="s">
        <v>696</v>
      </c>
      <c r="C2219" s="330" t="str">
        <f t="shared" si="152"/>
        <v>Dhaka_Metropolitan_BRAC_AreaWise_01 Uttara</v>
      </c>
      <c r="D2219" s="627">
        <v>15</v>
      </c>
      <c r="E2219" s="640">
        <v>3</v>
      </c>
      <c r="F2219" s="640">
        <v>0</v>
      </c>
      <c r="G2219" s="640">
        <v>0</v>
      </c>
      <c r="H2219" s="640">
        <v>0</v>
      </c>
      <c r="I2219" s="627">
        <v>8</v>
      </c>
      <c r="J2219" s="640">
        <v>0</v>
      </c>
      <c r="K2219" s="640">
        <v>0</v>
      </c>
      <c r="L2219" s="640">
        <v>0</v>
      </c>
      <c r="M2219" s="640">
        <v>0</v>
      </c>
      <c r="P2219" s="29" t="s">
        <v>1189</v>
      </c>
      <c r="Q2219" s="330" t="s">
        <v>696</v>
      </c>
      <c r="R2219" s="330" t="str">
        <f t="shared" si="153"/>
        <v>Dhaka_Metropolitan_BRAC_AreaWise_01 Uttara</v>
      </c>
      <c r="S2219" s="627">
        <v>12</v>
      </c>
      <c r="T2219" s="640">
        <v>0</v>
      </c>
      <c r="U2219" s="640">
        <v>0</v>
      </c>
      <c r="V2219" s="640">
        <v>0</v>
      </c>
      <c r="W2219" s="640">
        <v>0</v>
      </c>
      <c r="X2219" s="627">
        <v>3</v>
      </c>
      <c r="Y2219" s="640">
        <v>0</v>
      </c>
      <c r="Z2219" s="640">
        <v>0</v>
      </c>
      <c r="AA2219" s="640">
        <v>0</v>
      </c>
      <c r="AB2219" s="640">
        <v>0</v>
      </c>
    </row>
    <row r="2220" spans="1:28" ht="15" hidden="1" x14ac:dyDescent="0.2">
      <c r="A2220" s="29" t="s">
        <v>1189</v>
      </c>
      <c r="B2220" s="330" t="s">
        <v>697</v>
      </c>
      <c r="C2220" s="330" t="str">
        <f t="shared" si="152"/>
        <v>Dhaka_Metropolitan_BRAC_AreaWise_01 Uttarkhan</v>
      </c>
      <c r="D2220" s="627">
        <v>8</v>
      </c>
      <c r="E2220" s="640">
        <v>2</v>
      </c>
      <c r="F2220" s="640">
        <v>0</v>
      </c>
      <c r="G2220" s="640">
        <v>0</v>
      </c>
      <c r="H2220" s="640">
        <v>0</v>
      </c>
      <c r="I2220" s="627">
        <v>7</v>
      </c>
      <c r="J2220" s="640">
        <v>0</v>
      </c>
      <c r="K2220" s="640">
        <v>0</v>
      </c>
      <c r="L2220" s="640">
        <v>0</v>
      </c>
      <c r="M2220" s="640">
        <v>0</v>
      </c>
      <c r="P2220" s="29" t="s">
        <v>1189</v>
      </c>
      <c r="Q2220" s="330" t="s">
        <v>697</v>
      </c>
      <c r="R2220" s="330" t="str">
        <f t="shared" si="153"/>
        <v>Dhaka_Metropolitan_BRAC_AreaWise_01 Uttarkhan</v>
      </c>
      <c r="S2220" s="627">
        <v>11</v>
      </c>
      <c r="T2220" s="640">
        <v>0</v>
      </c>
      <c r="U2220" s="640">
        <v>0</v>
      </c>
      <c r="V2220" s="640">
        <v>0</v>
      </c>
      <c r="W2220" s="640">
        <v>0</v>
      </c>
      <c r="X2220" s="627">
        <v>3</v>
      </c>
      <c r="Y2220" s="640">
        <v>0</v>
      </c>
      <c r="Z2220" s="640">
        <v>0</v>
      </c>
      <c r="AA2220" s="640">
        <v>0</v>
      </c>
      <c r="AB2220" s="640">
        <v>0</v>
      </c>
    </row>
    <row r="2221" spans="1:28" ht="15" hidden="1" x14ac:dyDescent="0.2">
      <c r="A2221" s="29" t="s">
        <v>1189</v>
      </c>
      <c r="B2221" s="401" t="s">
        <v>1061</v>
      </c>
      <c r="C2221" s="330" t="str">
        <f t="shared" ref="C2221:C2228" si="154">A2221&amp;" "&amp;B2221</f>
        <v>Dhaka_Metropolitan_BRAC_AreaWise_01 South Jatrabari</v>
      </c>
      <c r="D2221" s="627">
        <v>17</v>
      </c>
      <c r="E2221" s="641">
        <v>5</v>
      </c>
      <c r="F2221" s="641">
        <v>0</v>
      </c>
      <c r="G2221" s="641">
        <v>0</v>
      </c>
      <c r="H2221" s="641">
        <v>0</v>
      </c>
      <c r="I2221" s="627">
        <v>3</v>
      </c>
      <c r="J2221" s="641">
        <v>0</v>
      </c>
      <c r="K2221" s="641">
        <v>0</v>
      </c>
      <c r="L2221" s="641">
        <v>0</v>
      </c>
      <c r="M2221" s="641">
        <v>0</v>
      </c>
      <c r="P2221" s="29" t="s">
        <v>1189</v>
      </c>
      <c r="Q2221" s="401" t="s">
        <v>1061</v>
      </c>
      <c r="R2221" s="330" t="str">
        <f t="shared" ref="R2221:R2228" si="155">P2221&amp;" "&amp;Q2221</f>
        <v>Dhaka_Metropolitan_BRAC_AreaWise_01 South Jatrabari</v>
      </c>
      <c r="S2221" s="627">
        <v>8</v>
      </c>
      <c r="T2221" s="641">
        <v>1</v>
      </c>
      <c r="U2221" s="641">
        <v>0</v>
      </c>
      <c r="V2221" s="641">
        <v>0</v>
      </c>
      <c r="W2221" s="641">
        <v>0</v>
      </c>
      <c r="X2221" s="627">
        <v>2</v>
      </c>
      <c r="Y2221" s="641">
        <v>1</v>
      </c>
      <c r="Z2221" s="641">
        <v>0</v>
      </c>
      <c r="AA2221" s="641">
        <v>0</v>
      </c>
      <c r="AB2221" s="641">
        <v>0</v>
      </c>
    </row>
    <row r="2222" spans="1:28" ht="15" hidden="1" x14ac:dyDescent="0.2">
      <c r="A2222" s="29" t="s">
        <v>1189</v>
      </c>
      <c r="B2222" s="401" t="s">
        <v>1062</v>
      </c>
      <c r="C2222" s="330" t="str">
        <f t="shared" si="154"/>
        <v>Dhaka_Metropolitan_BRAC_AreaWise_01 Jurain</v>
      </c>
      <c r="D2222" s="627">
        <v>7</v>
      </c>
      <c r="E2222" s="641">
        <v>0</v>
      </c>
      <c r="F2222" s="641">
        <v>0</v>
      </c>
      <c r="G2222" s="641">
        <v>0</v>
      </c>
      <c r="H2222" s="641">
        <v>0</v>
      </c>
      <c r="I2222" s="627">
        <v>2</v>
      </c>
      <c r="J2222" s="641">
        <v>0</v>
      </c>
      <c r="K2222" s="641">
        <v>0</v>
      </c>
      <c r="L2222" s="641">
        <v>0</v>
      </c>
      <c r="M2222" s="641">
        <v>0</v>
      </c>
      <c r="P2222" s="29" t="s">
        <v>1189</v>
      </c>
      <c r="Q2222" s="401" t="s">
        <v>1062</v>
      </c>
      <c r="R2222" s="330" t="str">
        <f t="shared" si="155"/>
        <v>Dhaka_Metropolitan_BRAC_AreaWise_01 Jurain</v>
      </c>
      <c r="S2222" s="627">
        <v>2</v>
      </c>
      <c r="T2222" s="641">
        <v>0</v>
      </c>
      <c r="U2222" s="641">
        <v>0</v>
      </c>
      <c r="V2222" s="641">
        <v>0</v>
      </c>
      <c r="W2222" s="641">
        <v>0</v>
      </c>
      <c r="X2222" s="627">
        <v>0</v>
      </c>
      <c r="Y2222" s="641">
        <v>0</v>
      </c>
      <c r="Z2222" s="641">
        <v>0</v>
      </c>
      <c r="AA2222" s="641">
        <v>0</v>
      </c>
      <c r="AB2222" s="641">
        <v>0</v>
      </c>
    </row>
    <row r="2223" spans="1:28" ht="15" hidden="1" x14ac:dyDescent="0.25">
      <c r="A2223" s="29" t="s">
        <v>1189</v>
      </c>
      <c r="B2223" t="s">
        <v>1057</v>
      </c>
      <c r="C2223" s="330" t="str">
        <f t="shared" si="154"/>
        <v>Dhaka_Metropolitan_BRAC_AreaWise_01 Mugda</v>
      </c>
      <c r="D2223" s="627">
        <v>15</v>
      </c>
      <c r="E2223" s="630">
        <v>3</v>
      </c>
      <c r="F2223" s="630">
        <v>0</v>
      </c>
      <c r="G2223" s="630">
        <v>0</v>
      </c>
      <c r="H2223" s="630">
        <v>0</v>
      </c>
      <c r="I2223" s="627">
        <v>6</v>
      </c>
      <c r="J2223" s="630">
        <v>1</v>
      </c>
      <c r="K2223" s="630">
        <v>0</v>
      </c>
      <c r="L2223" s="630">
        <v>0</v>
      </c>
      <c r="M2223" s="630">
        <v>0</v>
      </c>
      <c r="P2223" s="29" t="s">
        <v>1189</v>
      </c>
      <c r="Q2223" t="s">
        <v>1057</v>
      </c>
      <c r="R2223" s="330" t="str">
        <f t="shared" si="155"/>
        <v>Dhaka_Metropolitan_BRAC_AreaWise_01 Mugda</v>
      </c>
      <c r="S2223" s="627">
        <v>8</v>
      </c>
      <c r="T2223" s="630">
        <v>2</v>
      </c>
      <c r="U2223" s="630">
        <v>0</v>
      </c>
      <c r="V2223" s="630">
        <v>0</v>
      </c>
      <c r="W2223" s="630">
        <v>0</v>
      </c>
      <c r="X2223" s="627">
        <v>3</v>
      </c>
      <c r="Y2223" s="630">
        <v>3</v>
      </c>
      <c r="Z2223" s="630">
        <v>0</v>
      </c>
      <c r="AA2223" s="630">
        <v>0</v>
      </c>
      <c r="AB2223" s="630">
        <v>0</v>
      </c>
    </row>
    <row r="2224" spans="1:28" ht="15" hidden="1" x14ac:dyDescent="0.25">
      <c r="A2224" s="29" t="s">
        <v>1189</v>
      </c>
      <c r="B2224" t="s">
        <v>1060</v>
      </c>
      <c r="C2224" s="330" t="str">
        <f t="shared" si="154"/>
        <v>Dhaka_Metropolitan_BRAC_AreaWise_01 Kamalapur</v>
      </c>
      <c r="D2224" s="627">
        <v>9</v>
      </c>
      <c r="E2224" s="630">
        <v>3</v>
      </c>
      <c r="F2224" s="630">
        <v>0</v>
      </c>
      <c r="G2224" s="630">
        <v>0</v>
      </c>
      <c r="H2224" s="630">
        <v>0</v>
      </c>
      <c r="I2224" s="627">
        <v>4</v>
      </c>
      <c r="J2224" s="630">
        <v>0</v>
      </c>
      <c r="K2224" s="630">
        <v>0</v>
      </c>
      <c r="L2224" s="630">
        <v>0</v>
      </c>
      <c r="M2224" s="630">
        <v>0</v>
      </c>
      <c r="P2224" s="29" t="s">
        <v>1189</v>
      </c>
      <c r="Q2224" t="s">
        <v>1060</v>
      </c>
      <c r="R2224" s="330" t="str">
        <f t="shared" si="155"/>
        <v>Dhaka_Metropolitan_BRAC_AreaWise_01 Kamalapur</v>
      </c>
      <c r="S2224" s="627">
        <v>6</v>
      </c>
      <c r="T2224" s="630">
        <v>0</v>
      </c>
      <c r="U2224" s="630">
        <v>0</v>
      </c>
      <c r="V2224" s="630">
        <v>0</v>
      </c>
      <c r="W2224" s="630">
        <v>0</v>
      </c>
      <c r="X2224" s="627">
        <v>3</v>
      </c>
      <c r="Y2224" s="630">
        <v>0</v>
      </c>
      <c r="Z2224" s="630">
        <v>0</v>
      </c>
      <c r="AA2224" s="630">
        <v>0</v>
      </c>
      <c r="AB2224" s="630">
        <v>0</v>
      </c>
    </row>
    <row r="2225" spans="1:28" ht="15" hidden="1" x14ac:dyDescent="0.25">
      <c r="A2225" s="29" t="s">
        <v>1189</v>
      </c>
      <c r="B2225" t="s">
        <v>1063</v>
      </c>
      <c r="C2225" s="330" t="str">
        <f t="shared" si="154"/>
        <v>Dhaka_Metropolitan_BRAC_AreaWise_01 Shahjahanpur</v>
      </c>
      <c r="D2225" s="627">
        <v>5</v>
      </c>
      <c r="E2225" s="630">
        <v>1</v>
      </c>
      <c r="F2225" s="630">
        <v>0</v>
      </c>
      <c r="G2225" s="630">
        <v>0</v>
      </c>
      <c r="H2225" s="630">
        <v>0</v>
      </c>
      <c r="I2225" s="627">
        <v>2</v>
      </c>
      <c r="J2225" s="630">
        <v>1</v>
      </c>
      <c r="K2225" s="630">
        <v>0</v>
      </c>
      <c r="L2225" s="630">
        <v>0</v>
      </c>
      <c r="M2225" s="630">
        <v>0</v>
      </c>
      <c r="P2225" s="29" t="s">
        <v>1189</v>
      </c>
      <c r="Q2225" t="s">
        <v>1063</v>
      </c>
      <c r="R2225" s="330" t="str">
        <f t="shared" si="155"/>
        <v>Dhaka_Metropolitan_BRAC_AreaWise_01 Shahjahanpur</v>
      </c>
      <c r="S2225" s="627">
        <v>2</v>
      </c>
      <c r="T2225" s="630">
        <v>1</v>
      </c>
      <c r="U2225" s="630">
        <v>0</v>
      </c>
      <c r="V2225" s="630">
        <v>0</v>
      </c>
      <c r="W2225" s="630">
        <v>0</v>
      </c>
      <c r="X2225" s="627">
        <v>0</v>
      </c>
      <c r="Y2225" s="630">
        <v>0</v>
      </c>
      <c r="Z2225" s="630">
        <v>0</v>
      </c>
      <c r="AA2225" s="630">
        <v>0</v>
      </c>
      <c r="AB2225" s="630">
        <v>0</v>
      </c>
    </row>
    <row r="2226" spans="1:28" ht="15" hidden="1" x14ac:dyDescent="0.2">
      <c r="A2226" s="29" t="s">
        <v>1189</v>
      </c>
      <c r="B2226" s="456" t="s">
        <v>1058</v>
      </c>
      <c r="C2226" s="330" t="str">
        <f t="shared" si="154"/>
        <v>Dhaka_Metropolitan_BRAC_AreaWise_01 Khilgaon</v>
      </c>
      <c r="D2226" s="627">
        <v>8</v>
      </c>
      <c r="E2226" s="642">
        <v>0</v>
      </c>
      <c r="F2226" s="642">
        <v>0</v>
      </c>
      <c r="G2226" s="642">
        <v>0</v>
      </c>
      <c r="H2226" s="642">
        <v>0</v>
      </c>
      <c r="I2226" s="627">
        <v>2</v>
      </c>
      <c r="J2226" s="642">
        <v>2</v>
      </c>
      <c r="K2226" s="642">
        <v>0</v>
      </c>
      <c r="L2226" s="642">
        <v>0</v>
      </c>
      <c r="M2226" s="642">
        <v>0</v>
      </c>
      <c r="P2226" s="29" t="s">
        <v>1189</v>
      </c>
      <c r="Q2226" s="456" t="s">
        <v>1058</v>
      </c>
      <c r="R2226" s="330" t="str">
        <f t="shared" si="155"/>
        <v>Dhaka_Metropolitan_BRAC_AreaWise_01 Khilgaon</v>
      </c>
      <c r="S2226" s="627">
        <v>7</v>
      </c>
      <c r="T2226" s="642">
        <v>0</v>
      </c>
      <c r="U2226" s="642">
        <v>0</v>
      </c>
      <c r="V2226" s="642">
        <v>0</v>
      </c>
      <c r="W2226" s="642">
        <v>0</v>
      </c>
      <c r="X2226" s="627">
        <v>5</v>
      </c>
      <c r="Y2226" s="642">
        <v>0</v>
      </c>
      <c r="Z2226" s="642">
        <v>0</v>
      </c>
      <c r="AA2226" s="642">
        <v>0</v>
      </c>
      <c r="AB2226" s="642">
        <v>0</v>
      </c>
    </row>
    <row r="2227" spans="1:28" ht="15" hidden="1" x14ac:dyDescent="0.2">
      <c r="A2227" s="29" t="s">
        <v>1189</v>
      </c>
      <c r="B2227" s="456" t="s">
        <v>1059</v>
      </c>
      <c r="C2227" s="330" t="str">
        <f t="shared" si="154"/>
        <v>Dhaka_Metropolitan_BRAC_AreaWise_01 Goran</v>
      </c>
      <c r="D2227" s="627">
        <v>10</v>
      </c>
      <c r="E2227" s="642">
        <v>1</v>
      </c>
      <c r="F2227" s="642">
        <v>0</v>
      </c>
      <c r="G2227" s="642">
        <v>0</v>
      </c>
      <c r="H2227" s="642">
        <v>0</v>
      </c>
      <c r="I2227" s="627">
        <v>5</v>
      </c>
      <c r="J2227" s="642">
        <v>1</v>
      </c>
      <c r="K2227" s="642">
        <v>0</v>
      </c>
      <c r="L2227" s="642">
        <v>0</v>
      </c>
      <c r="M2227" s="642">
        <v>0</v>
      </c>
      <c r="P2227" s="29" t="s">
        <v>1189</v>
      </c>
      <c r="Q2227" s="456" t="s">
        <v>1059</v>
      </c>
      <c r="R2227" s="330" t="str">
        <f t="shared" si="155"/>
        <v>Dhaka_Metropolitan_BRAC_AreaWise_01 Goran</v>
      </c>
      <c r="S2227" s="627">
        <v>1</v>
      </c>
      <c r="T2227" s="642">
        <v>2</v>
      </c>
      <c r="U2227" s="642">
        <v>0</v>
      </c>
      <c r="V2227" s="642">
        <v>0</v>
      </c>
      <c r="W2227" s="642">
        <v>0</v>
      </c>
      <c r="X2227" s="627">
        <v>4</v>
      </c>
      <c r="Y2227" s="642">
        <v>0</v>
      </c>
      <c r="Z2227" s="642">
        <v>0</v>
      </c>
      <c r="AA2227" s="642">
        <v>0</v>
      </c>
      <c r="AB2227" s="642">
        <v>0</v>
      </c>
    </row>
    <row r="2228" spans="1:28" ht="15" hidden="1" x14ac:dyDescent="0.2">
      <c r="A2228" s="29" t="s">
        <v>1190</v>
      </c>
      <c r="B2228" s="330" t="s">
        <v>1191</v>
      </c>
      <c r="C2228" s="330" t="str">
        <f t="shared" si="154"/>
        <v>Dhaka_Metropolitan_BRAC_AreaWise_02 Aftabnagor</v>
      </c>
      <c r="D2228" s="627">
        <v>5</v>
      </c>
      <c r="E2228" s="642">
        <v>0</v>
      </c>
      <c r="F2228" s="642">
        <v>0</v>
      </c>
      <c r="G2228" s="642">
        <v>0</v>
      </c>
      <c r="H2228" s="642">
        <v>0</v>
      </c>
      <c r="I2228" s="627">
        <v>2</v>
      </c>
      <c r="J2228" s="642">
        <v>0</v>
      </c>
      <c r="K2228" s="642">
        <v>0</v>
      </c>
      <c r="L2228" s="642">
        <v>0</v>
      </c>
      <c r="M2228" s="642">
        <v>0</v>
      </c>
      <c r="P2228" s="29" t="s">
        <v>1190</v>
      </c>
      <c r="Q2228" s="330" t="s">
        <v>1191</v>
      </c>
      <c r="R2228" s="330" t="str">
        <f t="shared" si="155"/>
        <v>Dhaka_Metropolitan_BRAC_AreaWise_02 Aftabnagor</v>
      </c>
      <c r="S2228" s="627">
        <v>3</v>
      </c>
      <c r="T2228" s="642">
        <v>0</v>
      </c>
      <c r="U2228" s="642">
        <v>0</v>
      </c>
      <c r="V2228" s="642">
        <v>0</v>
      </c>
      <c r="W2228" s="642">
        <v>0</v>
      </c>
      <c r="X2228" s="627">
        <v>0</v>
      </c>
      <c r="Y2228" s="642">
        <v>0</v>
      </c>
      <c r="Z2228" s="642">
        <v>0</v>
      </c>
      <c r="AA2228" s="642">
        <v>0</v>
      </c>
      <c r="AB2228" s="642">
        <v>0</v>
      </c>
    </row>
    <row r="2229" spans="1:28" ht="15" hidden="1" x14ac:dyDescent="0.2">
      <c r="A2229" s="29" t="s">
        <v>1190</v>
      </c>
      <c r="B2229" s="401" t="s">
        <v>1192</v>
      </c>
      <c r="C2229" s="330" t="str">
        <f t="shared" ref="C2229:C2235" si="156">A2229&amp;" "&amp;B2229</f>
        <v>Dhaka_Metropolitan_BRAC_AreaWise_02 Circular Road</v>
      </c>
      <c r="D2229" s="627">
        <v>4</v>
      </c>
      <c r="E2229" s="642">
        <v>2</v>
      </c>
      <c r="F2229" s="642">
        <v>0</v>
      </c>
      <c r="G2229" s="642">
        <v>0</v>
      </c>
      <c r="H2229" s="642">
        <v>0</v>
      </c>
      <c r="I2229" s="627">
        <v>0</v>
      </c>
      <c r="J2229" s="642">
        <v>0</v>
      </c>
      <c r="K2229" s="642">
        <v>0</v>
      </c>
      <c r="L2229" s="642">
        <v>0</v>
      </c>
      <c r="M2229" s="642">
        <v>0</v>
      </c>
      <c r="P2229" s="29" t="s">
        <v>1190</v>
      </c>
      <c r="Q2229" s="401" t="s">
        <v>1192</v>
      </c>
      <c r="R2229" s="330" t="str">
        <f t="shared" ref="R2229:R2235" si="157">P2229&amp;" "&amp;Q2229</f>
        <v>Dhaka_Metropolitan_BRAC_AreaWise_02 Circular Road</v>
      </c>
      <c r="S2229" s="627">
        <v>2</v>
      </c>
      <c r="T2229" s="642">
        <v>1</v>
      </c>
      <c r="U2229" s="642">
        <v>0</v>
      </c>
      <c r="V2229" s="642">
        <v>0</v>
      </c>
      <c r="W2229" s="642">
        <v>0</v>
      </c>
      <c r="X2229" s="627">
        <v>3</v>
      </c>
      <c r="Y2229" s="642">
        <v>0</v>
      </c>
      <c r="Z2229" s="642">
        <v>0</v>
      </c>
      <c r="AA2229" s="642">
        <v>0</v>
      </c>
      <c r="AB2229" s="642">
        <v>0</v>
      </c>
    </row>
    <row r="2230" spans="1:28" ht="15" hidden="1" x14ac:dyDescent="0.2">
      <c r="A2230" s="29" t="s">
        <v>1190</v>
      </c>
      <c r="B2230" s="401" t="s">
        <v>1193</v>
      </c>
      <c r="C2230" s="330" t="str">
        <f t="shared" si="156"/>
        <v>Dhaka_Metropolitan_BRAC_AreaWise_02 Dhalpur</v>
      </c>
      <c r="D2230" s="627">
        <v>22</v>
      </c>
      <c r="E2230" s="642">
        <v>5</v>
      </c>
      <c r="F2230" s="642">
        <v>0</v>
      </c>
      <c r="G2230" s="642">
        <v>0</v>
      </c>
      <c r="H2230" s="642">
        <v>0</v>
      </c>
      <c r="I2230" s="627">
        <v>2</v>
      </c>
      <c r="J2230" s="642">
        <v>0</v>
      </c>
      <c r="K2230" s="642">
        <v>0</v>
      </c>
      <c r="L2230" s="642">
        <v>0</v>
      </c>
      <c r="M2230" s="642">
        <v>0</v>
      </c>
      <c r="P2230" s="29" t="s">
        <v>1190</v>
      </c>
      <c r="Q2230" s="401" t="s">
        <v>1193</v>
      </c>
      <c r="R2230" s="330" t="str">
        <f t="shared" si="157"/>
        <v>Dhaka_Metropolitan_BRAC_AreaWise_02 Dhalpur</v>
      </c>
      <c r="S2230" s="627">
        <v>7</v>
      </c>
      <c r="T2230" s="642">
        <v>1</v>
      </c>
      <c r="U2230" s="642">
        <v>0</v>
      </c>
      <c r="V2230" s="642">
        <v>0</v>
      </c>
      <c r="W2230" s="642">
        <v>0</v>
      </c>
      <c r="X2230" s="627">
        <v>0</v>
      </c>
      <c r="Y2230" s="642">
        <v>0</v>
      </c>
      <c r="Z2230" s="642">
        <v>0</v>
      </c>
      <c r="AA2230" s="642">
        <v>0</v>
      </c>
      <c r="AB2230" s="642">
        <v>0</v>
      </c>
    </row>
    <row r="2231" spans="1:28" ht="15" hidden="1" x14ac:dyDescent="0.25">
      <c r="A2231" s="29" t="s">
        <v>1190</v>
      </c>
      <c r="B2231" t="s">
        <v>1194</v>
      </c>
      <c r="C2231" s="330" t="str">
        <f t="shared" si="156"/>
        <v>Dhaka_Metropolitan_BRAC_AreaWise_02 Green Road</v>
      </c>
      <c r="D2231" s="627">
        <v>4</v>
      </c>
      <c r="E2231" s="642">
        <v>0</v>
      </c>
      <c r="F2231" s="642">
        <v>0</v>
      </c>
      <c r="G2231" s="642">
        <v>0</v>
      </c>
      <c r="H2231" s="642">
        <v>0</v>
      </c>
      <c r="I2231" s="627">
        <v>6</v>
      </c>
      <c r="J2231" s="642">
        <v>0</v>
      </c>
      <c r="K2231" s="642">
        <v>0</v>
      </c>
      <c r="L2231" s="642">
        <v>0</v>
      </c>
      <c r="M2231" s="642">
        <v>0</v>
      </c>
      <c r="P2231" s="29" t="s">
        <v>1190</v>
      </c>
      <c r="Q2231" t="s">
        <v>1194</v>
      </c>
      <c r="R2231" s="330" t="str">
        <f t="shared" si="157"/>
        <v>Dhaka_Metropolitan_BRAC_AreaWise_02 Green Road</v>
      </c>
      <c r="S2231" s="627">
        <v>0</v>
      </c>
      <c r="T2231" s="642">
        <v>0</v>
      </c>
      <c r="U2231" s="642">
        <v>0</v>
      </c>
      <c r="V2231" s="642">
        <v>0</v>
      </c>
      <c r="W2231" s="642">
        <v>0</v>
      </c>
      <c r="X2231" s="627">
        <v>1</v>
      </c>
      <c r="Y2231" s="642">
        <v>0</v>
      </c>
      <c r="Z2231" s="642">
        <v>0</v>
      </c>
      <c r="AA2231" s="642">
        <v>0</v>
      </c>
      <c r="AB2231" s="642">
        <v>0</v>
      </c>
    </row>
    <row r="2232" spans="1:28" ht="15" hidden="1" x14ac:dyDescent="0.25">
      <c r="A2232" s="29" t="s">
        <v>1190</v>
      </c>
      <c r="B2232" t="s">
        <v>1195</v>
      </c>
      <c r="C2232" s="330" t="str">
        <f t="shared" si="156"/>
        <v>Dhaka_Metropolitan_BRAC_AreaWise_02 Mirpur-11</v>
      </c>
      <c r="D2232" s="627">
        <v>11</v>
      </c>
      <c r="E2232" s="642">
        <v>0</v>
      </c>
      <c r="F2232" s="642">
        <v>0</v>
      </c>
      <c r="G2232" s="642">
        <v>0</v>
      </c>
      <c r="H2232" s="642">
        <v>0</v>
      </c>
      <c r="I2232" s="627">
        <v>3</v>
      </c>
      <c r="J2232" s="642">
        <v>0</v>
      </c>
      <c r="K2232" s="642">
        <v>0</v>
      </c>
      <c r="L2232" s="642">
        <v>0</v>
      </c>
      <c r="M2232" s="642">
        <v>0</v>
      </c>
      <c r="P2232" s="29" t="s">
        <v>1190</v>
      </c>
      <c r="Q2232" t="s">
        <v>1195</v>
      </c>
      <c r="R2232" s="330" t="str">
        <f t="shared" si="157"/>
        <v>Dhaka_Metropolitan_BRAC_AreaWise_02 Mirpur-11</v>
      </c>
      <c r="S2232" s="627">
        <v>3</v>
      </c>
      <c r="T2232" s="642">
        <v>1</v>
      </c>
      <c r="U2232" s="642">
        <v>0</v>
      </c>
      <c r="V2232" s="642">
        <v>0</v>
      </c>
      <c r="W2232" s="642">
        <v>0</v>
      </c>
      <c r="X2232" s="627">
        <v>3</v>
      </c>
      <c r="Y2232" s="642">
        <v>0</v>
      </c>
      <c r="Z2232" s="642">
        <v>0</v>
      </c>
      <c r="AA2232" s="642">
        <v>0</v>
      </c>
      <c r="AB2232" s="642">
        <v>0</v>
      </c>
    </row>
    <row r="2233" spans="1:28" ht="15" hidden="1" x14ac:dyDescent="0.25">
      <c r="A2233" s="29" t="s">
        <v>1190</v>
      </c>
      <c r="B2233" t="s">
        <v>1196</v>
      </c>
      <c r="C2233" s="330" t="str">
        <f t="shared" si="156"/>
        <v>Dhaka_Metropolitan_BRAC_AreaWise_02 Mirpur-13</v>
      </c>
      <c r="D2233" s="627">
        <v>10</v>
      </c>
      <c r="E2233" s="642">
        <v>0</v>
      </c>
      <c r="F2233" s="642">
        <v>0</v>
      </c>
      <c r="G2233" s="642">
        <v>0</v>
      </c>
      <c r="H2233" s="642">
        <v>0</v>
      </c>
      <c r="I2233" s="627">
        <v>3</v>
      </c>
      <c r="J2233" s="642">
        <v>0</v>
      </c>
      <c r="K2233" s="642">
        <v>0</v>
      </c>
      <c r="L2233" s="642">
        <v>0</v>
      </c>
      <c r="M2233" s="642">
        <v>0</v>
      </c>
      <c r="P2233" s="29" t="s">
        <v>1190</v>
      </c>
      <c r="Q2233" t="s">
        <v>1196</v>
      </c>
      <c r="R2233" s="330" t="str">
        <f t="shared" si="157"/>
        <v>Dhaka_Metropolitan_BRAC_AreaWise_02 Mirpur-13</v>
      </c>
      <c r="S2233" s="627">
        <v>0</v>
      </c>
      <c r="T2233" s="642">
        <v>0</v>
      </c>
      <c r="U2233" s="642">
        <v>0</v>
      </c>
      <c r="V2233" s="642">
        <v>0</v>
      </c>
      <c r="W2233" s="642">
        <v>0</v>
      </c>
      <c r="X2233" s="627">
        <v>3</v>
      </c>
      <c r="Y2233" s="642">
        <v>0</v>
      </c>
      <c r="Z2233" s="642">
        <v>0</v>
      </c>
      <c r="AA2233" s="642">
        <v>0</v>
      </c>
      <c r="AB2233" s="642">
        <v>0</v>
      </c>
    </row>
    <row r="2234" spans="1:28" ht="15" hidden="1" x14ac:dyDescent="0.2">
      <c r="A2234" s="29" t="s">
        <v>1190</v>
      </c>
      <c r="B2234" s="456" t="s">
        <v>1197</v>
      </c>
      <c r="C2234" s="330" t="str">
        <f t="shared" si="156"/>
        <v>Dhaka_Metropolitan_BRAC_AreaWise_02 Tikatuli</v>
      </c>
      <c r="D2234" s="627">
        <v>8</v>
      </c>
      <c r="E2234" s="642">
        <v>0</v>
      </c>
      <c r="F2234" s="642">
        <v>0</v>
      </c>
      <c r="G2234" s="642">
        <v>0</v>
      </c>
      <c r="H2234" s="642">
        <v>0</v>
      </c>
      <c r="I2234" s="627">
        <v>1</v>
      </c>
      <c r="J2234" s="642">
        <v>0</v>
      </c>
      <c r="K2234" s="642">
        <v>0</v>
      </c>
      <c r="L2234" s="642">
        <v>0</v>
      </c>
      <c r="M2234" s="642">
        <v>0</v>
      </c>
      <c r="P2234" s="29" t="s">
        <v>1190</v>
      </c>
      <c r="Q2234" s="456" t="s">
        <v>1197</v>
      </c>
      <c r="R2234" s="330" t="str">
        <f t="shared" si="157"/>
        <v>Dhaka_Metropolitan_BRAC_AreaWise_02 Tikatuli</v>
      </c>
      <c r="S2234" s="627">
        <v>1</v>
      </c>
      <c r="T2234" s="642">
        <v>0</v>
      </c>
      <c r="U2234" s="642">
        <v>0</v>
      </c>
      <c r="V2234" s="642">
        <v>0</v>
      </c>
      <c r="W2234" s="642">
        <v>0</v>
      </c>
      <c r="X2234" s="627">
        <v>1</v>
      </c>
      <c r="Y2234" s="642">
        <v>0</v>
      </c>
      <c r="Z2234" s="642">
        <v>0</v>
      </c>
      <c r="AA2234" s="642">
        <v>0</v>
      </c>
      <c r="AB2234" s="642">
        <v>0</v>
      </c>
    </row>
    <row r="2235" spans="1:28" ht="15" hidden="1" x14ac:dyDescent="0.2">
      <c r="A2235" s="29" t="s">
        <v>1190</v>
      </c>
      <c r="B2235" s="456" t="s">
        <v>1198</v>
      </c>
      <c r="C2235" s="330" t="str">
        <f t="shared" si="156"/>
        <v>Dhaka_Metropolitan_BRAC_AreaWise_02 Rampura</v>
      </c>
      <c r="D2235" s="627">
        <v>6</v>
      </c>
      <c r="E2235" s="642">
        <v>0</v>
      </c>
      <c r="F2235" s="642">
        <v>0</v>
      </c>
      <c r="G2235" s="642">
        <v>0</v>
      </c>
      <c r="H2235" s="642">
        <v>0</v>
      </c>
      <c r="I2235" s="627">
        <v>2</v>
      </c>
      <c r="J2235" s="642">
        <v>0</v>
      </c>
      <c r="K2235" s="642">
        <v>0</v>
      </c>
      <c r="L2235" s="642">
        <v>0</v>
      </c>
      <c r="M2235" s="642">
        <v>0</v>
      </c>
      <c r="P2235" s="29" t="s">
        <v>1190</v>
      </c>
      <c r="Q2235" s="456" t="s">
        <v>1198</v>
      </c>
      <c r="R2235" s="330" t="str">
        <f t="shared" si="157"/>
        <v>Dhaka_Metropolitan_BRAC_AreaWise_02 Rampura</v>
      </c>
      <c r="S2235" s="627">
        <v>3</v>
      </c>
      <c r="T2235" s="642">
        <v>1</v>
      </c>
      <c r="U2235" s="642">
        <v>0</v>
      </c>
      <c r="V2235" s="642">
        <v>0</v>
      </c>
      <c r="W2235" s="642">
        <v>0</v>
      </c>
      <c r="X2235" s="627">
        <v>1</v>
      </c>
      <c r="Y2235" s="642">
        <v>0</v>
      </c>
      <c r="Z2235" s="642">
        <v>0</v>
      </c>
      <c r="AA2235" s="642">
        <v>0</v>
      </c>
      <c r="AB2235" s="642">
        <v>0</v>
      </c>
    </row>
    <row r="2236" spans="1:28" ht="15" hidden="1" x14ac:dyDescent="0.25">
      <c r="A2236" s="29" t="s">
        <v>1190</v>
      </c>
      <c r="B2236" t="s">
        <v>1204</v>
      </c>
      <c r="C2236" s="330" t="str">
        <f>A2236&amp;" "&amp;B2236</f>
        <v>Dhaka_Metropolitan_BRAC_AreaWise_02 Ahamednagar</v>
      </c>
      <c r="D2236" s="627">
        <v>4</v>
      </c>
      <c r="E2236" s="642">
        <v>1</v>
      </c>
      <c r="F2236" s="642">
        <v>0</v>
      </c>
      <c r="G2236" s="642">
        <v>0</v>
      </c>
      <c r="H2236" s="642">
        <v>0</v>
      </c>
      <c r="I2236" s="627">
        <v>3</v>
      </c>
      <c r="J2236" s="642">
        <v>0</v>
      </c>
      <c r="K2236" s="642">
        <v>0</v>
      </c>
      <c r="L2236" s="642">
        <v>0</v>
      </c>
      <c r="M2236" s="642">
        <v>0</v>
      </c>
      <c r="P2236" s="29" t="s">
        <v>1190</v>
      </c>
      <c r="Q2236" t="s">
        <v>1204</v>
      </c>
      <c r="R2236" s="330" t="str">
        <f>P2236&amp;" "&amp;Q2236</f>
        <v>Dhaka_Metropolitan_BRAC_AreaWise_02 Ahamednagar</v>
      </c>
      <c r="S2236" s="627">
        <v>4</v>
      </c>
      <c r="T2236" s="642">
        <v>0</v>
      </c>
      <c r="U2236" s="642">
        <v>0</v>
      </c>
      <c r="V2236" s="642">
        <v>0</v>
      </c>
      <c r="W2236" s="642">
        <v>0</v>
      </c>
      <c r="X2236" s="627">
        <v>3</v>
      </c>
      <c r="Y2236" s="642">
        <v>0</v>
      </c>
      <c r="Z2236" s="642">
        <v>0</v>
      </c>
      <c r="AA2236" s="642">
        <v>0</v>
      </c>
      <c r="AB2236" s="642">
        <v>0</v>
      </c>
    </row>
    <row r="2237" spans="1:28" ht="15" hidden="1" x14ac:dyDescent="0.25">
      <c r="A2237" s="29" t="s">
        <v>1190</v>
      </c>
      <c r="B2237" t="s">
        <v>1205</v>
      </c>
      <c r="C2237" s="330" t="str">
        <f>A2237&amp;" "&amp;B2237</f>
        <v>Dhaka_Metropolitan_BRAC_AreaWise_02 Adabor</v>
      </c>
      <c r="D2237" s="627">
        <v>17</v>
      </c>
      <c r="E2237" s="642">
        <v>3</v>
      </c>
      <c r="F2237" s="642">
        <v>0</v>
      </c>
      <c r="G2237" s="642">
        <v>0</v>
      </c>
      <c r="H2237" s="642">
        <v>0</v>
      </c>
      <c r="I2237" s="627">
        <v>5</v>
      </c>
      <c r="J2237" s="642">
        <v>0</v>
      </c>
      <c r="K2237" s="642">
        <v>0</v>
      </c>
      <c r="L2237" s="642">
        <v>0</v>
      </c>
      <c r="M2237" s="642">
        <v>0</v>
      </c>
      <c r="P2237" s="29" t="s">
        <v>1190</v>
      </c>
      <c r="Q2237" t="s">
        <v>1205</v>
      </c>
      <c r="R2237" s="330" t="str">
        <f>P2237&amp;" "&amp;Q2237</f>
        <v>Dhaka_Metropolitan_BRAC_AreaWise_02 Adabor</v>
      </c>
      <c r="S2237" s="627">
        <v>14</v>
      </c>
      <c r="T2237" s="642">
        <v>0</v>
      </c>
      <c r="U2237" s="642">
        <v>0</v>
      </c>
      <c r="V2237" s="642">
        <v>0</v>
      </c>
      <c r="W2237" s="642">
        <v>0</v>
      </c>
      <c r="X2237" s="627">
        <v>2</v>
      </c>
      <c r="Y2237" s="642">
        <v>0</v>
      </c>
      <c r="Z2237" s="642">
        <v>0</v>
      </c>
      <c r="AA2237" s="642">
        <v>0</v>
      </c>
      <c r="AB2237" s="642">
        <v>0</v>
      </c>
    </row>
    <row r="2238" spans="1:28" ht="15" hidden="1" x14ac:dyDescent="0.25">
      <c r="A2238" s="29" t="s">
        <v>1190</v>
      </c>
      <c r="B2238" t="s">
        <v>1206</v>
      </c>
      <c r="C2238" s="330" t="str">
        <f>A2238&amp;" "&amp;B2238</f>
        <v>Dhaka_Metropolitan_BRAC_AreaWise_02 Rajabazar</v>
      </c>
      <c r="D2238" s="627">
        <v>5</v>
      </c>
      <c r="E2238" s="642">
        <v>0</v>
      </c>
      <c r="F2238" s="642">
        <v>0</v>
      </c>
      <c r="G2238" s="642">
        <v>0</v>
      </c>
      <c r="H2238" s="642">
        <v>0</v>
      </c>
      <c r="I2238" s="627">
        <v>3</v>
      </c>
      <c r="J2238" s="642">
        <v>0</v>
      </c>
      <c r="K2238" s="642">
        <v>0</v>
      </c>
      <c r="L2238" s="642">
        <v>0</v>
      </c>
      <c r="M2238" s="642">
        <v>0</v>
      </c>
      <c r="P2238" s="29" t="s">
        <v>1190</v>
      </c>
      <c r="Q2238" t="s">
        <v>1206</v>
      </c>
      <c r="R2238" s="330" t="str">
        <f>P2238&amp;" "&amp;Q2238</f>
        <v>Dhaka_Metropolitan_BRAC_AreaWise_02 Rajabazar</v>
      </c>
      <c r="S2238" s="627">
        <v>4</v>
      </c>
      <c r="T2238" s="642">
        <v>1</v>
      </c>
      <c r="U2238" s="642">
        <v>0</v>
      </c>
      <c r="V2238" s="642">
        <v>0</v>
      </c>
      <c r="W2238" s="642">
        <v>0</v>
      </c>
      <c r="X2238" s="627">
        <v>4</v>
      </c>
      <c r="Y2238" s="642">
        <v>0</v>
      </c>
      <c r="Z2238" s="642">
        <v>0</v>
      </c>
      <c r="AA2238" s="642">
        <v>0</v>
      </c>
      <c r="AB2238" s="642">
        <v>0</v>
      </c>
    </row>
    <row r="2239" spans="1:28" ht="15" hidden="1" x14ac:dyDescent="0.2">
      <c r="A2239" s="29" t="s">
        <v>1190</v>
      </c>
      <c r="B2239" s="456" t="s">
        <v>1207</v>
      </c>
      <c r="C2239" s="330" t="str">
        <f>A2239&amp;" "&amp;B2239</f>
        <v>Dhaka_Metropolitan_BRAC_AreaWise_02 Swerapara</v>
      </c>
      <c r="D2239" s="627">
        <v>7</v>
      </c>
      <c r="E2239" s="642">
        <v>1</v>
      </c>
      <c r="F2239" s="642">
        <v>0</v>
      </c>
      <c r="G2239" s="642">
        <v>0</v>
      </c>
      <c r="H2239" s="642">
        <v>0</v>
      </c>
      <c r="I2239" s="627">
        <v>3</v>
      </c>
      <c r="J2239" s="642">
        <v>0</v>
      </c>
      <c r="K2239" s="642">
        <v>0</v>
      </c>
      <c r="L2239" s="642">
        <v>0</v>
      </c>
      <c r="M2239" s="642">
        <v>0</v>
      </c>
      <c r="P2239" s="29" t="s">
        <v>1190</v>
      </c>
      <c r="Q2239" s="456" t="s">
        <v>1207</v>
      </c>
      <c r="R2239" s="330" t="str">
        <f>P2239&amp;" "&amp;Q2239</f>
        <v>Dhaka_Metropolitan_BRAC_AreaWise_02 Swerapara</v>
      </c>
      <c r="S2239" s="627">
        <v>4</v>
      </c>
      <c r="T2239" s="642">
        <v>0</v>
      </c>
      <c r="U2239" s="642">
        <v>0</v>
      </c>
      <c r="V2239" s="642">
        <v>0</v>
      </c>
      <c r="W2239" s="642">
        <v>0</v>
      </c>
      <c r="X2239" s="627">
        <v>2</v>
      </c>
      <c r="Y2239" s="642">
        <v>0</v>
      </c>
      <c r="Z2239" s="642">
        <v>0</v>
      </c>
      <c r="AA2239" s="642">
        <v>0</v>
      </c>
      <c r="AB2239" s="642">
        <v>0</v>
      </c>
    </row>
    <row r="2240" spans="1:28" ht="15" hidden="1" x14ac:dyDescent="0.2">
      <c r="A2240" s="29" t="s">
        <v>1190</v>
      </c>
      <c r="B2240" s="456" t="s">
        <v>1208</v>
      </c>
      <c r="C2240" s="330" t="str">
        <f>A2240&amp;" "&amp;B2240</f>
        <v>Dhaka_Metropolitan_BRAC_AreaWise_02 Gabtoil</v>
      </c>
      <c r="D2240" s="627">
        <v>4</v>
      </c>
      <c r="E2240" s="642">
        <v>1</v>
      </c>
      <c r="F2240" s="642">
        <v>0</v>
      </c>
      <c r="G2240" s="642">
        <v>0</v>
      </c>
      <c r="H2240" s="642">
        <v>0</v>
      </c>
      <c r="I2240" s="627">
        <v>0</v>
      </c>
      <c r="J2240" s="642">
        <v>0</v>
      </c>
      <c r="K2240" s="642">
        <v>0</v>
      </c>
      <c r="L2240" s="642">
        <v>0</v>
      </c>
      <c r="M2240" s="642">
        <v>0</v>
      </c>
      <c r="P2240" s="29" t="s">
        <v>1190</v>
      </c>
      <c r="Q2240" s="456" t="s">
        <v>1208</v>
      </c>
      <c r="R2240" s="330" t="str">
        <f>P2240&amp;" "&amp;Q2240</f>
        <v>Dhaka_Metropolitan_BRAC_AreaWise_02 Gabtoil</v>
      </c>
      <c r="S2240" s="627">
        <v>3</v>
      </c>
      <c r="T2240" s="642">
        <v>1</v>
      </c>
      <c r="U2240" s="642">
        <v>0</v>
      </c>
      <c r="V2240" s="642">
        <v>0</v>
      </c>
      <c r="W2240" s="642">
        <v>0</v>
      </c>
      <c r="X2240" s="627">
        <v>0</v>
      </c>
      <c r="Y2240" s="642">
        <v>0</v>
      </c>
      <c r="Z2240" s="642">
        <v>0</v>
      </c>
      <c r="AA2240" s="642">
        <v>0</v>
      </c>
      <c r="AB2240" s="642">
        <v>0</v>
      </c>
    </row>
    <row r="2241" spans="1:28" ht="15" hidden="1" x14ac:dyDescent="0.2">
      <c r="A2241" s="29" t="s">
        <v>555</v>
      </c>
      <c r="B2241" s="331" t="s">
        <v>673</v>
      </c>
      <c r="C2241" s="330" t="str">
        <f t="shared" si="152"/>
        <v>Dhaka_Metropolitan_BAMANEH BAMANEH:  Nakhal Para , Ward -25(N)</v>
      </c>
      <c r="D2241" s="627">
        <v>28</v>
      </c>
      <c r="E2241" s="627">
        <v>2</v>
      </c>
      <c r="F2241" s="627">
        <v>0</v>
      </c>
      <c r="G2241" s="627">
        <v>0</v>
      </c>
      <c r="H2241" s="627">
        <v>0</v>
      </c>
      <c r="I2241" s="627">
        <v>15</v>
      </c>
      <c r="J2241" s="627">
        <v>0</v>
      </c>
      <c r="K2241" s="627">
        <v>0</v>
      </c>
      <c r="L2241" s="627">
        <v>0</v>
      </c>
      <c r="M2241" s="627">
        <v>0</v>
      </c>
      <c r="P2241" s="29" t="s">
        <v>555</v>
      </c>
      <c r="Q2241" s="331" t="s">
        <v>673</v>
      </c>
      <c r="R2241" s="330" t="str">
        <f t="shared" si="153"/>
        <v>Dhaka_Metropolitan_BAMANEH BAMANEH:  Nakhal Para , Ward -25(N)</v>
      </c>
      <c r="S2241" s="627">
        <v>21</v>
      </c>
      <c r="T2241" s="627">
        <v>1</v>
      </c>
      <c r="U2241" s="627">
        <v>0</v>
      </c>
      <c r="V2241" s="627">
        <v>0</v>
      </c>
      <c r="W2241" s="627">
        <v>0</v>
      </c>
      <c r="X2241" s="627">
        <v>18</v>
      </c>
      <c r="Y2241" s="627">
        <v>0</v>
      </c>
      <c r="Z2241" s="627">
        <v>0</v>
      </c>
      <c r="AA2241" s="627">
        <v>0</v>
      </c>
      <c r="AB2241" s="627">
        <v>0</v>
      </c>
    </row>
    <row r="2242" spans="1:28" ht="15" hidden="1" x14ac:dyDescent="0.2">
      <c r="A2242" s="29" t="s">
        <v>558</v>
      </c>
      <c r="B2242" s="330" t="s">
        <v>698</v>
      </c>
      <c r="C2242" s="330" t="str">
        <f t="shared" si="152"/>
        <v>Dhaka_Metropolitan_BRAC_DOTSWise Bangladesh  Medical College Hosp.</v>
      </c>
      <c r="D2242" s="627">
        <v>0</v>
      </c>
      <c r="E2242" s="643">
        <v>0</v>
      </c>
      <c r="F2242" s="643">
        <v>0</v>
      </c>
      <c r="G2242" s="643">
        <v>0</v>
      </c>
      <c r="H2242" s="643">
        <v>0</v>
      </c>
      <c r="I2242" s="627">
        <v>0</v>
      </c>
      <c r="J2242" s="643">
        <v>0</v>
      </c>
      <c r="K2242" s="643">
        <v>0</v>
      </c>
      <c r="L2242" s="643">
        <v>0</v>
      </c>
      <c r="M2242" s="643">
        <v>0</v>
      </c>
      <c r="P2242" s="29" t="s">
        <v>558</v>
      </c>
      <c r="Q2242" s="330" t="s">
        <v>698</v>
      </c>
      <c r="R2242" s="330" t="str">
        <f t="shared" si="153"/>
        <v>Dhaka_Metropolitan_BRAC_DOTSWise Bangladesh  Medical College Hosp.</v>
      </c>
      <c r="S2242" s="627">
        <v>0</v>
      </c>
      <c r="T2242" s="643">
        <v>0</v>
      </c>
      <c r="U2242" s="643">
        <v>0</v>
      </c>
      <c r="V2242" s="643">
        <v>0</v>
      </c>
      <c r="W2242" s="643">
        <v>0</v>
      </c>
      <c r="X2242" s="627">
        <v>0</v>
      </c>
      <c r="Y2242" s="643">
        <v>0</v>
      </c>
      <c r="Z2242" s="643">
        <v>0</v>
      </c>
      <c r="AA2242" s="643">
        <v>0</v>
      </c>
      <c r="AB2242" s="643">
        <v>0</v>
      </c>
    </row>
    <row r="2243" spans="1:28" ht="15" hidden="1" x14ac:dyDescent="0.2">
      <c r="A2243" s="29" t="s">
        <v>558</v>
      </c>
      <c r="B2243" s="330" t="s">
        <v>699</v>
      </c>
      <c r="C2243" s="330" t="str">
        <f t="shared" si="152"/>
        <v>Dhaka_Metropolitan_BRAC_DOTSWise BIRDEM Hospital</v>
      </c>
      <c r="D2243" s="627">
        <v>1</v>
      </c>
      <c r="E2243" s="643">
        <v>1</v>
      </c>
      <c r="F2243" s="643">
        <v>0</v>
      </c>
      <c r="G2243" s="643">
        <v>0</v>
      </c>
      <c r="H2243" s="643">
        <v>0</v>
      </c>
      <c r="I2243" s="627">
        <v>1</v>
      </c>
      <c r="J2243" s="643">
        <v>0</v>
      </c>
      <c r="K2243" s="643">
        <v>0</v>
      </c>
      <c r="L2243" s="643">
        <v>0</v>
      </c>
      <c r="M2243" s="643">
        <v>0</v>
      </c>
      <c r="P2243" s="29" t="s">
        <v>558</v>
      </c>
      <c r="Q2243" s="330" t="s">
        <v>699</v>
      </c>
      <c r="R2243" s="330" t="str">
        <f t="shared" si="153"/>
        <v>Dhaka_Metropolitan_BRAC_DOTSWise BIRDEM Hospital</v>
      </c>
      <c r="S2243" s="627">
        <v>0</v>
      </c>
      <c r="T2243" s="643">
        <v>0</v>
      </c>
      <c r="U2243" s="643">
        <v>0</v>
      </c>
      <c r="V2243" s="643">
        <v>0</v>
      </c>
      <c r="W2243" s="643">
        <v>0</v>
      </c>
      <c r="X2243" s="627">
        <v>0</v>
      </c>
      <c r="Y2243" s="643">
        <v>0</v>
      </c>
      <c r="Z2243" s="643">
        <v>0</v>
      </c>
      <c r="AA2243" s="643">
        <v>0</v>
      </c>
      <c r="AB2243" s="643">
        <v>0</v>
      </c>
    </row>
    <row r="2244" spans="1:28" ht="15" hidden="1" x14ac:dyDescent="0.2">
      <c r="A2244" s="29" t="s">
        <v>558</v>
      </c>
      <c r="B2244" s="330" t="s">
        <v>700</v>
      </c>
      <c r="C2244" s="330" t="str">
        <f t="shared" si="152"/>
        <v>Dhaka_Metropolitan_BRAC_DOTSWise BSMMU Hospital</v>
      </c>
      <c r="D2244" s="627">
        <v>0</v>
      </c>
      <c r="E2244" s="643">
        <v>0</v>
      </c>
      <c r="F2244" s="643">
        <v>0</v>
      </c>
      <c r="G2244" s="643">
        <v>0</v>
      </c>
      <c r="H2244" s="643">
        <v>0</v>
      </c>
      <c r="I2244" s="627">
        <v>0</v>
      </c>
      <c r="J2244" s="643">
        <v>0</v>
      </c>
      <c r="K2244" s="643">
        <v>0</v>
      </c>
      <c r="L2244" s="643">
        <v>0</v>
      </c>
      <c r="M2244" s="643">
        <v>0</v>
      </c>
      <c r="P2244" s="29" t="s">
        <v>558</v>
      </c>
      <c r="Q2244" s="330" t="s">
        <v>700</v>
      </c>
      <c r="R2244" s="330" t="str">
        <f t="shared" si="153"/>
        <v>Dhaka_Metropolitan_BRAC_DOTSWise BSMMU Hospital</v>
      </c>
      <c r="S2244" s="627">
        <v>0</v>
      </c>
      <c r="T2244" s="643">
        <v>0</v>
      </c>
      <c r="U2244" s="643">
        <v>0</v>
      </c>
      <c r="V2244" s="643">
        <v>0</v>
      </c>
      <c r="W2244" s="643">
        <v>0</v>
      </c>
      <c r="X2244" s="627">
        <v>0</v>
      </c>
      <c r="Y2244" s="643">
        <v>0</v>
      </c>
      <c r="Z2244" s="643">
        <v>0</v>
      </c>
      <c r="AA2244" s="643">
        <v>0</v>
      </c>
      <c r="AB2244" s="643">
        <v>0</v>
      </c>
    </row>
    <row r="2245" spans="1:28" ht="15" hidden="1" x14ac:dyDescent="0.25">
      <c r="A2245" s="29" t="s">
        <v>558</v>
      </c>
      <c r="B2245" t="s">
        <v>701</v>
      </c>
      <c r="C2245" s="330" t="str">
        <f t="shared" si="152"/>
        <v>Dhaka_Metropolitan_BRAC_DOTSWise Dhaka Medical College and Hosp.</v>
      </c>
      <c r="D2245" s="627">
        <v>0</v>
      </c>
      <c r="E2245" s="643">
        <v>0</v>
      </c>
      <c r="F2245" s="643">
        <v>0</v>
      </c>
      <c r="G2245" s="643">
        <v>0</v>
      </c>
      <c r="H2245" s="643">
        <v>0</v>
      </c>
      <c r="I2245" s="627">
        <v>0</v>
      </c>
      <c r="J2245" s="643">
        <v>0</v>
      </c>
      <c r="K2245" s="643">
        <v>0</v>
      </c>
      <c r="L2245" s="643">
        <v>0</v>
      </c>
      <c r="M2245" s="643">
        <v>0</v>
      </c>
      <c r="P2245" s="29" t="s">
        <v>558</v>
      </c>
      <c r="Q2245" t="s">
        <v>701</v>
      </c>
      <c r="R2245" s="330" t="str">
        <f t="shared" si="153"/>
        <v>Dhaka_Metropolitan_BRAC_DOTSWise Dhaka Medical College and Hosp.</v>
      </c>
      <c r="S2245" s="627">
        <v>0</v>
      </c>
      <c r="T2245" s="643">
        <v>0</v>
      </c>
      <c r="U2245" s="643">
        <v>0</v>
      </c>
      <c r="V2245" s="643">
        <v>0</v>
      </c>
      <c r="W2245" s="643">
        <v>0</v>
      </c>
      <c r="X2245" s="627">
        <v>0</v>
      </c>
      <c r="Y2245" s="643">
        <v>0</v>
      </c>
      <c r="Z2245" s="643">
        <v>0</v>
      </c>
      <c r="AA2245" s="643">
        <v>0</v>
      </c>
      <c r="AB2245" s="643">
        <v>0</v>
      </c>
    </row>
    <row r="2246" spans="1:28" ht="15" hidden="1" x14ac:dyDescent="0.2">
      <c r="A2246" s="29" t="s">
        <v>558</v>
      </c>
      <c r="B2246" s="330" t="s">
        <v>702</v>
      </c>
      <c r="C2246" s="330" t="str">
        <f t="shared" si="152"/>
        <v>Dhaka_Metropolitan_BRAC_DOTSWise Dhaka National Medical College Hosp.</v>
      </c>
      <c r="D2246" s="627">
        <v>0</v>
      </c>
      <c r="E2246" s="643">
        <v>0</v>
      </c>
      <c r="F2246" s="643">
        <v>0</v>
      </c>
      <c r="G2246" s="643">
        <v>0</v>
      </c>
      <c r="H2246" s="643">
        <v>0</v>
      </c>
      <c r="I2246" s="627">
        <v>0</v>
      </c>
      <c r="J2246" s="643">
        <v>0</v>
      </c>
      <c r="K2246" s="643">
        <v>0</v>
      </c>
      <c r="L2246" s="643">
        <v>0</v>
      </c>
      <c r="M2246" s="643">
        <v>0</v>
      </c>
      <c r="P2246" s="29" t="s">
        <v>558</v>
      </c>
      <c r="Q2246" s="330" t="s">
        <v>702</v>
      </c>
      <c r="R2246" s="330" t="str">
        <f t="shared" si="153"/>
        <v>Dhaka_Metropolitan_BRAC_DOTSWise Dhaka National Medical College Hosp.</v>
      </c>
      <c r="S2246" s="627">
        <v>0</v>
      </c>
      <c r="T2246" s="643">
        <v>0</v>
      </c>
      <c r="U2246" s="643">
        <v>0</v>
      </c>
      <c r="V2246" s="643">
        <v>0</v>
      </c>
      <c r="W2246" s="643">
        <v>0</v>
      </c>
      <c r="X2246" s="627">
        <v>0</v>
      </c>
      <c r="Y2246" s="643">
        <v>0</v>
      </c>
      <c r="Z2246" s="643">
        <v>0</v>
      </c>
      <c r="AA2246" s="643">
        <v>0</v>
      </c>
      <c r="AB2246" s="643">
        <v>0</v>
      </c>
    </row>
    <row r="2247" spans="1:28" ht="15" hidden="1" x14ac:dyDescent="0.2">
      <c r="A2247" s="29" t="s">
        <v>558</v>
      </c>
      <c r="B2247" s="330" t="s">
        <v>703</v>
      </c>
      <c r="C2247" s="330" t="str">
        <f t="shared" si="152"/>
        <v>Dhaka_Metropolitan_BRAC_DOTSWise Dhaka Shishu Hospital</v>
      </c>
      <c r="D2247" s="627">
        <v>0</v>
      </c>
      <c r="E2247" s="643">
        <v>0</v>
      </c>
      <c r="F2247" s="643">
        <v>0</v>
      </c>
      <c r="G2247" s="643">
        <v>0</v>
      </c>
      <c r="H2247" s="643">
        <v>0</v>
      </c>
      <c r="I2247" s="627">
        <v>0</v>
      </c>
      <c r="J2247" s="643">
        <v>0</v>
      </c>
      <c r="K2247" s="643">
        <v>0</v>
      </c>
      <c r="L2247" s="643">
        <v>0</v>
      </c>
      <c r="M2247" s="643">
        <v>0</v>
      </c>
      <c r="P2247" s="29" t="s">
        <v>558</v>
      </c>
      <c r="Q2247" s="330" t="s">
        <v>703</v>
      </c>
      <c r="R2247" s="330" t="str">
        <f t="shared" si="153"/>
        <v>Dhaka_Metropolitan_BRAC_DOTSWise Dhaka Shishu Hospital</v>
      </c>
      <c r="S2247" s="627">
        <v>0</v>
      </c>
      <c r="T2247" s="643">
        <v>0</v>
      </c>
      <c r="U2247" s="643">
        <v>0</v>
      </c>
      <c r="V2247" s="643">
        <v>0</v>
      </c>
      <c r="W2247" s="643">
        <v>0</v>
      </c>
      <c r="X2247" s="627">
        <v>0</v>
      </c>
      <c r="Y2247" s="643">
        <v>0</v>
      </c>
      <c r="Z2247" s="643">
        <v>0</v>
      </c>
      <c r="AA2247" s="643">
        <v>0</v>
      </c>
      <c r="AB2247" s="643">
        <v>0</v>
      </c>
    </row>
    <row r="2248" spans="1:28" ht="15" hidden="1" x14ac:dyDescent="0.2">
      <c r="A2248" s="29" t="s">
        <v>558</v>
      </c>
      <c r="B2248" s="330" t="s">
        <v>704</v>
      </c>
      <c r="C2248" s="330" t="str">
        <f t="shared" si="152"/>
        <v>Dhaka_Metropolitan_BRAC_DOTSWise East West Hospital, Uttara</v>
      </c>
      <c r="D2248" s="627">
        <v>0</v>
      </c>
      <c r="E2248" s="643">
        <v>0</v>
      </c>
      <c r="F2248" s="643">
        <v>0</v>
      </c>
      <c r="G2248" s="643">
        <v>0</v>
      </c>
      <c r="H2248" s="643">
        <v>0</v>
      </c>
      <c r="I2248" s="627">
        <v>0</v>
      </c>
      <c r="J2248" s="643">
        <v>0</v>
      </c>
      <c r="K2248" s="643">
        <v>0</v>
      </c>
      <c r="L2248" s="643">
        <v>0</v>
      </c>
      <c r="M2248" s="643">
        <v>0</v>
      </c>
      <c r="P2248" s="29" t="s">
        <v>558</v>
      </c>
      <c r="Q2248" s="330" t="s">
        <v>704</v>
      </c>
      <c r="R2248" s="330" t="str">
        <f t="shared" si="153"/>
        <v>Dhaka_Metropolitan_BRAC_DOTSWise East West Hospital, Uttara</v>
      </c>
      <c r="S2248" s="627">
        <v>0</v>
      </c>
      <c r="T2248" s="643">
        <v>0</v>
      </c>
      <c r="U2248" s="643">
        <v>0</v>
      </c>
      <c r="V2248" s="643">
        <v>0</v>
      </c>
      <c r="W2248" s="643">
        <v>0</v>
      </c>
      <c r="X2248" s="627">
        <v>0</v>
      </c>
      <c r="Y2248" s="643">
        <v>0</v>
      </c>
      <c r="Z2248" s="643">
        <v>0</v>
      </c>
      <c r="AA2248" s="643">
        <v>0</v>
      </c>
      <c r="AB2248" s="643">
        <v>0</v>
      </c>
    </row>
    <row r="2249" spans="1:28" ht="15" hidden="1" x14ac:dyDescent="0.25">
      <c r="A2249" s="29" t="s">
        <v>558</v>
      </c>
      <c r="B2249" t="s">
        <v>705</v>
      </c>
      <c r="C2249" s="330" t="str">
        <f t="shared" si="152"/>
        <v>Dhaka_Metropolitan_BRAC_DOTSWise Holy Family Medical College Hosp.</v>
      </c>
      <c r="D2249" s="627">
        <v>1</v>
      </c>
      <c r="E2249" s="643">
        <v>0</v>
      </c>
      <c r="F2249" s="643">
        <v>0</v>
      </c>
      <c r="G2249" s="643">
        <v>0</v>
      </c>
      <c r="H2249" s="643">
        <v>0</v>
      </c>
      <c r="I2249" s="627">
        <v>0</v>
      </c>
      <c r="J2249" s="643">
        <v>0</v>
      </c>
      <c r="K2249" s="643">
        <v>0</v>
      </c>
      <c r="L2249" s="643">
        <v>0</v>
      </c>
      <c r="M2249" s="643">
        <v>0</v>
      </c>
      <c r="P2249" s="29" t="s">
        <v>558</v>
      </c>
      <c r="Q2249" t="s">
        <v>705</v>
      </c>
      <c r="R2249" s="330" t="str">
        <f t="shared" si="153"/>
        <v>Dhaka_Metropolitan_BRAC_DOTSWise Holy Family Medical College Hosp.</v>
      </c>
      <c r="S2249" s="627">
        <v>0</v>
      </c>
      <c r="T2249" s="643">
        <v>0</v>
      </c>
      <c r="U2249" s="643">
        <v>0</v>
      </c>
      <c r="V2249" s="643">
        <v>0</v>
      </c>
      <c r="W2249" s="643">
        <v>0</v>
      </c>
      <c r="X2249" s="627">
        <v>0</v>
      </c>
      <c r="Y2249" s="643">
        <v>0</v>
      </c>
      <c r="Z2249" s="643">
        <v>0</v>
      </c>
      <c r="AA2249" s="643">
        <v>0</v>
      </c>
      <c r="AB2249" s="643">
        <v>0</v>
      </c>
    </row>
    <row r="2250" spans="1:28" ht="15" hidden="1" x14ac:dyDescent="0.2">
      <c r="A2250" s="29" t="s">
        <v>558</v>
      </c>
      <c r="B2250" s="330" t="s">
        <v>706</v>
      </c>
      <c r="C2250" s="330" t="str">
        <f t="shared" si="152"/>
        <v>Dhaka_Metropolitan_BRAC_DOTSWise IC M Hospital</v>
      </c>
      <c r="D2250" s="627">
        <v>0</v>
      </c>
      <c r="E2250" s="643">
        <v>0</v>
      </c>
      <c r="F2250" s="643">
        <v>0</v>
      </c>
      <c r="G2250" s="643">
        <v>0</v>
      </c>
      <c r="H2250" s="643">
        <v>0</v>
      </c>
      <c r="I2250" s="627">
        <v>0</v>
      </c>
      <c r="J2250" s="643">
        <v>0</v>
      </c>
      <c r="K2250" s="643">
        <v>0</v>
      </c>
      <c r="L2250" s="643">
        <v>0</v>
      </c>
      <c r="M2250" s="643">
        <v>0</v>
      </c>
      <c r="P2250" s="29" t="s">
        <v>558</v>
      </c>
      <c r="Q2250" s="330" t="s">
        <v>706</v>
      </c>
      <c r="R2250" s="330" t="str">
        <f t="shared" si="153"/>
        <v>Dhaka_Metropolitan_BRAC_DOTSWise IC M Hospital</v>
      </c>
      <c r="S2250" s="627">
        <v>0</v>
      </c>
      <c r="T2250" s="643">
        <v>0</v>
      </c>
      <c r="U2250" s="643">
        <v>0</v>
      </c>
      <c r="V2250" s="643">
        <v>0</v>
      </c>
      <c r="W2250" s="643">
        <v>0</v>
      </c>
      <c r="X2250" s="627">
        <v>0</v>
      </c>
      <c r="Y2250" s="643">
        <v>0</v>
      </c>
      <c r="Z2250" s="643">
        <v>0</v>
      </c>
      <c r="AA2250" s="643">
        <v>0</v>
      </c>
      <c r="AB2250" s="643">
        <v>0</v>
      </c>
    </row>
    <row r="2251" spans="1:28" ht="15" hidden="1" x14ac:dyDescent="0.25">
      <c r="A2251" s="29" t="s">
        <v>558</v>
      </c>
      <c r="B2251" t="s">
        <v>707</v>
      </c>
      <c r="C2251" s="330" t="str">
        <f t="shared" si="152"/>
        <v>Dhaka_Metropolitan_BRAC_DOTSWise Kurmitola General Hosp.</v>
      </c>
      <c r="D2251" s="627">
        <v>0</v>
      </c>
      <c r="E2251" s="643">
        <v>0</v>
      </c>
      <c r="F2251" s="643">
        <v>0</v>
      </c>
      <c r="G2251" s="643">
        <v>0</v>
      </c>
      <c r="H2251" s="643">
        <v>0</v>
      </c>
      <c r="I2251" s="627">
        <v>0</v>
      </c>
      <c r="J2251" s="643">
        <v>0</v>
      </c>
      <c r="K2251" s="643">
        <v>0</v>
      </c>
      <c r="L2251" s="643">
        <v>0</v>
      </c>
      <c r="M2251" s="643">
        <v>0</v>
      </c>
      <c r="P2251" s="29" t="s">
        <v>558</v>
      </c>
      <c r="Q2251" t="s">
        <v>707</v>
      </c>
      <c r="R2251" s="330" t="str">
        <f t="shared" si="153"/>
        <v>Dhaka_Metropolitan_BRAC_DOTSWise Kurmitola General Hosp.</v>
      </c>
      <c r="S2251" s="627">
        <v>0</v>
      </c>
      <c r="T2251" s="643">
        <v>0</v>
      </c>
      <c r="U2251" s="643">
        <v>0</v>
      </c>
      <c r="V2251" s="643">
        <v>0</v>
      </c>
      <c r="W2251" s="643">
        <v>0</v>
      </c>
      <c r="X2251" s="627">
        <v>0</v>
      </c>
      <c r="Y2251" s="643">
        <v>0</v>
      </c>
      <c r="Z2251" s="643">
        <v>0</v>
      </c>
      <c r="AA2251" s="643">
        <v>0</v>
      </c>
      <c r="AB2251" s="643">
        <v>0</v>
      </c>
    </row>
    <row r="2252" spans="1:28" ht="15" hidden="1" x14ac:dyDescent="0.2">
      <c r="A2252" s="29" t="s">
        <v>558</v>
      </c>
      <c r="B2252" s="330" t="s">
        <v>708</v>
      </c>
      <c r="C2252" s="330" t="str">
        <f t="shared" si="152"/>
        <v>Dhaka_Metropolitan_BRAC_DOTSWise Medical College for Women and Hospital (MCWH), Uttara</v>
      </c>
      <c r="D2252" s="627">
        <v>0</v>
      </c>
      <c r="E2252" s="643">
        <v>0</v>
      </c>
      <c r="F2252" s="643">
        <v>0</v>
      </c>
      <c r="G2252" s="643">
        <v>0</v>
      </c>
      <c r="H2252" s="643">
        <v>0</v>
      </c>
      <c r="I2252" s="627">
        <v>0</v>
      </c>
      <c r="J2252" s="643">
        <v>0</v>
      </c>
      <c r="K2252" s="643">
        <v>0</v>
      </c>
      <c r="L2252" s="643">
        <v>0</v>
      </c>
      <c r="M2252" s="643">
        <v>0</v>
      </c>
      <c r="P2252" s="29" t="s">
        <v>558</v>
      </c>
      <c r="Q2252" s="330" t="s">
        <v>708</v>
      </c>
      <c r="R2252" s="330" t="str">
        <f t="shared" si="153"/>
        <v>Dhaka_Metropolitan_BRAC_DOTSWise Medical College for Women and Hospital (MCWH), Uttara</v>
      </c>
      <c r="S2252" s="627">
        <v>0</v>
      </c>
      <c r="T2252" s="643">
        <v>0</v>
      </c>
      <c r="U2252" s="643">
        <v>0</v>
      </c>
      <c r="V2252" s="643">
        <v>0</v>
      </c>
      <c r="W2252" s="643">
        <v>0</v>
      </c>
      <c r="X2252" s="627">
        <v>0</v>
      </c>
      <c r="Y2252" s="643">
        <v>0</v>
      </c>
      <c r="Z2252" s="643">
        <v>0</v>
      </c>
      <c r="AA2252" s="643">
        <v>0</v>
      </c>
      <c r="AB2252" s="643">
        <v>0</v>
      </c>
    </row>
    <row r="2253" spans="1:28" ht="15" hidden="1" x14ac:dyDescent="0.2">
      <c r="A2253" s="29" t="s">
        <v>558</v>
      </c>
      <c r="B2253" s="330" t="s">
        <v>709</v>
      </c>
      <c r="C2253" s="330" t="str">
        <f t="shared" si="152"/>
        <v>Dhaka_Metropolitan_BRAC_DOTSWise Shaheed Monsur Ali Medical College &amp; Hospital (SMAMCH)</v>
      </c>
      <c r="D2253" s="627">
        <v>0</v>
      </c>
      <c r="E2253" s="643">
        <v>0</v>
      </c>
      <c r="F2253" s="643">
        <v>0</v>
      </c>
      <c r="G2253" s="643">
        <v>0</v>
      </c>
      <c r="H2253" s="643">
        <v>0</v>
      </c>
      <c r="I2253" s="627">
        <v>0</v>
      </c>
      <c r="J2253" s="643">
        <v>0</v>
      </c>
      <c r="K2253" s="643">
        <v>0</v>
      </c>
      <c r="L2253" s="643">
        <v>0</v>
      </c>
      <c r="M2253" s="643">
        <v>0</v>
      </c>
      <c r="P2253" s="29" t="s">
        <v>558</v>
      </c>
      <c r="Q2253" s="330" t="s">
        <v>709</v>
      </c>
      <c r="R2253" s="330" t="str">
        <f t="shared" si="153"/>
        <v>Dhaka_Metropolitan_BRAC_DOTSWise Shaheed Monsur Ali Medical College &amp; Hospital (SMAMCH)</v>
      </c>
      <c r="S2253" s="627">
        <v>0</v>
      </c>
      <c r="T2253" s="643">
        <v>0</v>
      </c>
      <c r="U2253" s="643">
        <v>0</v>
      </c>
      <c r="V2253" s="643">
        <v>0</v>
      </c>
      <c r="W2253" s="643">
        <v>0</v>
      </c>
      <c r="X2253" s="627">
        <v>0</v>
      </c>
      <c r="Y2253" s="643">
        <v>0</v>
      </c>
      <c r="Z2253" s="643">
        <v>0</v>
      </c>
      <c r="AA2253" s="643">
        <v>0</v>
      </c>
      <c r="AB2253" s="643">
        <v>0</v>
      </c>
    </row>
    <row r="2254" spans="1:28" ht="15" hidden="1" x14ac:dyDescent="0.2">
      <c r="A2254" s="29" t="s">
        <v>558</v>
      </c>
      <c r="B2254" s="331" t="s">
        <v>710</v>
      </c>
      <c r="C2254" s="330" t="str">
        <f t="shared" si="152"/>
        <v>Dhaka_Metropolitan_BRAC_DOTSWise Shahid Sohrawardi Hospital</v>
      </c>
      <c r="D2254" s="627">
        <v>0</v>
      </c>
      <c r="E2254" s="643">
        <v>0</v>
      </c>
      <c r="F2254" s="643">
        <v>0</v>
      </c>
      <c r="G2254" s="643">
        <v>0</v>
      </c>
      <c r="H2254" s="643">
        <v>0</v>
      </c>
      <c r="I2254" s="627">
        <v>0</v>
      </c>
      <c r="J2254" s="643">
        <v>0</v>
      </c>
      <c r="K2254" s="643">
        <v>0</v>
      </c>
      <c r="L2254" s="643">
        <v>0</v>
      </c>
      <c r="M2254" s="643">
        <v>0</v>
      </c>
      <c r="P2254" s="29" t="s">
        <v>558</v>
      </c>
      <c r="Q2254" s="331" t="s">
        <v>710</v>
      </c>
      <c r="R2254" s="330" t="str">
        <f t="shared" si="153"/>
        <v>Dhaka_Metropolitan_BRAC_DOTSWise Shahid Sohrawardi Hospital</v>
      </c>
      <c r="S2254" s="627">
        <v>0</v>
      </c>
      <c r="T2254" s="643">
        <v>0</v>
      </c>
      <c r="U2254" s="643">
        <v>0</v>
      </c>
      <c r="V2254" s="643">
        <v>0</v>
      </c>
      <c r="W2254" s="643">
        <v>0</v>
      </c>
      <c r="X2254" s="627">
        <v>0</v>
      </c>
      <c r="Y2254" s="643">
        <v>0</v>
      </c>
      <c r="Z2254" s="643">
        <v>0</v>
      </c>
      <c r="AA2254" s="643">
        <v>0</v>
      </c>
      <c r="AB2254" s="643">
        <v>0</v>
      </c>
    </row>
    <row r="2255" spans="1:28" ht="15" hidden="1" x14ac:dyDescent="0.25">
      <c r="A2255" s="29" t="s">
        <v>558</v>
      </c>
      <c r="B2255" t="s">
        <v>711</v>
      </c>
      <c r="C2255" s="330" t="str">
        <f t="shared" si="152"/>
        <v>Dhaka_Metropolitan_BRAC_DOTSWise Sir Salimullah Medical College &amp; Mitford Hosp.</v>
      </c>
      <c r="D2255" s="627">
        <v>0</v>
      </c>
      <c r="E2255" s="643">
        <v>0</v>
      </c>
      <c r="F2255" s="643">
        <v>0</v>
      </c>
      <c r="G2255" s="643">
        <v>0</v>
      </c>
      <c r="H2255" s="643">
        <v>0</v>
      </c>
      <c r="I2255" s="627">
        <v>0</v>
      </c>
      <c r="J2255" s="643">
        <v>0</v>
      </c>
      <c r="K2255" s="643">
        <v>0</v>
      </c>
      <c r="L2255" s="643">
        <v>0</v>
      </c>
      <c r="M2255" s="643">
        <v>0</v>
      </c>
      <c r="P2255" s="29" t="s">
        <v>558</v>
      </c>
      <c r="Q2255" t="s">
        <v>711</v>
      </c>
      <c r="R2255" s="330" t="str">
        <f t="shared" si="153"/>
        <v>Dhaka_Metropolitan_BRAC_DOTSWise Sir Salimullah Medical College &amp; Mitford Hosp.</v>
      </c>
      <c r="S2255" s="627">
        <v>0</v>
      </c>
      <c r="T2255" s="643">
        <v>0</v>
      </c>
      <c r="U2255" s="643">
        <v>0</v>
      </c>
      <c r="V2255" s="643">
        <v>0</v>
      </c>
      <c r="W2255" s="643">
        <v>0</v>
      </c>
      <c r="X2255" s="627">
        <v>0</v>
      </c>
      <c r="Y2255" s="643">
        <v>0</v>
      </c>
      <c r="Z2255" s="643">
        <v>0</v>
      </c>
      <c r="AA2255" s="643">
        <v>0</v>
      </c>
      <c r="AB2255" s="643">
        <v>0</v>
      </c>
    </row>
    <row r="2256" spans="1:28" ht="15" hidden="1" x14ac:dyDescent="0.2">
      <c r="A2256" s="29" t="s">
        <v>558</v>
      </c>
      <c r="B2256" s="331" t="s">
        <v>1115</v>
      </c>
      <c r="C2256" s="330" t="str">
        <f t="shared" ref="C2256:C2261" si="158">A2256&amp;" "&amp;B2256</f>
        <v>Dhaka_Metropolitan_BRAC_DOTSWise Uttara Adhunik Medical College Hospital</v>
      </c>
      <c r="D2256" s="627">
        <v>0</v>
      </c>
      <c r="E2256" s="643">
        <v>0</v>
      </c>
      <c r="F2256" s="643">
        <v>0</v>
      </c>
      <c r="G2256" s="643">
        <v>0</v>
      </c>
      <c r="H2256" s="643">
        <v>0</v>
      </c>
      <c r="I2256" s="627">
        <v>0</v>
      </c>
      <c r="J2256" s="643">
        <v>0</v>
      </c>
      <c r="K2256" s="643">
        <v>0</v>
      </c>
      <c r="L2256" s="643">
        <v>0</v>
      </c>
      <c r="M2256" s="643">
        <v>0</v>
      </c>
      <c r="P2256" s="29" t="s">
        <v>558</v>
      </c>
      <c r="Q2256" s="331" t="s">
        <v>1115</v>
      </c>
      <c r="R2256" s="330" t="str">
        <f t="shared" ref="R2256:R2261" si="159">P2256&amp;" "&amp;Q2256</f>
        <v>Dhaka_Metropolitan_BRAC_DOTSWise Uttara Adhunik Medical College Hospital</v>
      </c>
      <c r="S2256" s="627">
        <v>0</v>
      </c>
      <c r="T2256" s="643">
        <v>0</v>
      </c>
      <c r="U2256" s="643">
        <v>0</v>
      </c>
      <c r="V2256" s="643">
        <v>0</v>
      </c>
      <c r="W2256" s="643">
        <v>0</v>
      </c>
      <c r="X2256" s="627">
        <v>0</v>
      </c>
      <c r="Y2256" s="643">
        <v>0</v>
      </c>
      <c r="Z2256" s="643">
        <v>0</v>
      </c>
      <c r="AA2256" s="643">
        <v>0</v>
      </c>
      <c r="AB2256" s="643">
        <v>0</v>
      </c>
    </row>
    <row r="2257" spans="1:28" ht="15" hidden="1" x14ac:dyDescent="0.25">
      <c r="A2257" s="29" t="s">
        <v>558</v>
      </c>
      <c r="B2257" t="s">
        <v>1116</v>
      </c>
      <c r="C2257" s="330" t="str">
        <f t="shared" si="158"/>
        <v>Dhaka_Metropolitan_BRAC_DOTSWise Mugda General Hospital</v>
      </c>
      <c r="D2257" s="627">
        <v>0</v>
      </c>
      <c r="E2257" s="643">
        <v>0</v>
      </c>
      <c r="F2257" s="643">
        <v>0</v>
      </c>
      <c r="G2257" s="643">
        <v>0</v>
      </c>
      <c r="H2257" s="643">
        <v>0</v>
      </c>
      <c r="I2257" s="627">
        <v>0</v>
      </c>
      <c r="J2257" s="643">
        <v>0</v>
      </c>
      <c r="K2257" s="643">
        <v>0</v>
      </c>
      <c r="L2257" s="643">
        <v>0</v>
      </c>
      <c r="M2257" s="643">
        <v>0</v>
      </c>
      <c r="P2257" s="29" t="s">
        <v>558</v>
      </c>
      <c r="Q2257" t="s">
        <v>1116</v>
      </c>
      <c r="R2257" s="330" t="str">
        <f t="shared" si="159"/>
        <v>Dhaka_Metropolitan_BRAC_DOTSWise Mugda General Hospital</v>
      </c>
      <c r="S2257" s="627">
        <v>0</v>
      </c>
      <c r="T2257" s="643">
        <v>0</v>
      </c>
      <c r="U2257" s="643">
        <v>0</v>
      </c>
      <c r="V2257" s="643">
        <v>0</v>
      </c>
      <c r="W2257" s="643">
        <v>0</v>
      </c>
      <c r="X2257" s="627">
        <v>0</v>
      </c>
      <c r="Y2257" s="643">
        <v>0</v>
      </c>
      <c r="Z2257" s="643">
        <v>0</v>
      </c>
      <c r="AA2257" s="643">
        <v>0</v>
      </c>
      <c r="AB2257" s="643">
        <v>0</v>
      </c>
    </row>
    <row r="2258" spans="1:28" ht="15" hidden="1" x14ac:dyDescent="0.25">
      <c r="A2258" s="29" t="s">
        <v>558</v>
      </c>
      <c r="B2258" s="35" t="s">
        <v>1143</v>
      </c>
      <c r="C2258" s="330" t="str">
        <f t="shared" si="158"/>
        <v>Dhaka_Metropolitan_BRAC_DOTSWise Sarkari Karmachari Hospital</v>
      </c>
      <c r="D2258" s="627">
        <v>0</v>
      </c>
      <c r="E2258" s="643">
        <v>0</v>
      </c>
      <c r="F2258" s="643">
        <v>0</v>
      </c>
      <c r="G2258" s="643">
        <v>0</v>
      </c>
      <c r="H2258" s="643">
        <v>0</v>
      </c>
      <c r="I2258" s="627">
        <v>0</v>
      </c>
      <c r="J2258" s="643">
        <v>0</v>
      </c>
      <c r="K2258" s="643">
        <v>0</v>
      </c>
      <c r="L2258" s="643">
        <v>0</v>
      </c>
      <c r="M2258" s="643">
        <v>0</v>
      </c>
      <c r="P2258" s="29" t="s">
        <v>558</v>
      </c>
      <c r="Q2258" s="35" t="s">
        <v>1143</v>
      </c>
      <c r="R2258" s="330" t="str">
        <f t="shared" si="159"/>
        <v>Dhaka_Metropolitan_BRAC_DOTSWise Sarkari Karmachari Hospital</v>
      </c>
      <c r="S2258" s="627">
        <v>0</v>
      </c>
      <c r="T2258" s="643">
        <v>0</v>
      </c>
      <c r="U2258" s="643">
        <v>0</v>
      </c>
      <c r="V2258" s="643">
        <v>0</v>
      </c>
      <c r="W2258" s="643">
        <v>0</v>
      </c>
      <c r="X2258" s="627">
        <v>0</v>
      </c>
      <c r="Y2258" s="643">
        <v>0</v>
      </c>
      <c r="Z2258" s="643">
        <v>0</v>
      </c>
      <c r="AA2258" s="643">
        <v>0</v>
      </c>
      <c r="AB2258" s="643">
        <v>0</v>
      </c>
    </row>
    <row r="2259" spans="1:28" ht="15" hidden="1" x14ac:dyDescent="0.2">
      <c r="A2259" s="441" t="s">
        <v>556</v>
      </c>
      <c r="B2259" s="398" t="s">
        <v>1209</v>
      </c>
      <c r="C2259" s="330" t="str">
        <f t="shared" si="158"/>
        <v>Dhaka_Metropolitan_BAPSA DOTS and MC: House# 48, Nilambar Shah Road, Ward# 22, Hazaribagh, Dhaka</v>
      </c>
      <c r="D2259" s="627">
        <v>10</v>
      </c>
      <c r="E2259" s="627">
        <v>3</v>
      </c>
      <c r="F2259" s="627">
        <v>0</v>
      </c>
      <c r="G2259" s="627">
        <v>0</v>
      </c>
      <c r="H2259" s="627">
        <v>0</v>
      </c>
      <c r="I2259" s="627">
        <v>5</v>
      </c>
      <c r="J2259" s="627">
        <v>2</v>
      </c>
      <c r="K2259" s="627">
        <v>0</v>
      </c>
      <c r="L2259" s="627">
        <v>0</v>
      </c>
      <c r="M2259" s="627">
        <v>0</v>
      </c>
      <c r="P2259" s="29" t="s">
        <v>556</v>
      </c>
      <c r="Q2259" s="398" t="s">
        <v>1209</v>
      </c>
      <c r="R2259" s="330" t="str">
        <f t="shared" si="159"/>
        <v>Dhaka_Metropolitan_BAPSA DOTS and MC: House# 48, Nilambar Shah Road, Ward# 22, Hazaribagh, Dhaka</v>
      </c>
      <c r="S2259" s="627">
        <v>16</v>
      </c>
      <c r="T2259" s="627">
        <v>2</v>
      </c>
      <c r="U2259" s="627">
        <v>0</v>
      </c>
      <c r="V2259" s="627">
        <v>0</v>
      </c>
      <c r="W2259" s="627">
        <v>0</v>
      </c>
      <c r="X2259" s="627">
        <v>9</v>
      </c>
      <c r="Y2259" s="627">
        <v>1</v>
      </c>
      <c r="Z2259" s="627">
        <v>0</v>
      </c>
      <c r="AA2259" s="627">
        <v>0</v>
      </c>
      <c r="AB2259" s="627">
        <v>0</v>
      </c>
    </row>
    <row r="2260" spans="1:28" ht="15" hidden="1" x14ac:dyDescent="0.2">
      <c r="A2260" s="441" t="s">
        <v>556</v>
      </c>
      <c r="B2260" s="398" t="s">
        <v>1041</v>
      </c>
      <c r="C2260" s="330" t="str">
        <f t="shared" si="158"/>
        <v>Dhaka_Metropolitan_BAPSA DOTS and MC: House#42/1, Shahidnaghor Boubazar, Ward# 24, Dhaka</v>
      </c>
      <c r="D2260" s="627">
        <v>10</v>
      </c>
      <c r="E2260" s="627">
        <v>2</v>
      </c>
      <c r="F2260" s="627">
        <v>0</v>
      </c>
      <c r="G2260" s="627">
        <v>0</v>
      </c>
      <c r="H2260" s="627">
        <v>0</v>
      </c>
      <c r="I2260" s="627">
        <v>15</v>
      </c>
      <c r="J2260" s="627">
        <v>1</v>
      </c>
      <c r="K2260" s="627">
        <v>0</v>
      </c>
      <c r="L2260" s="627">
        <v>0</v>
      </c>
      <c r="M2260" s="627">
        <v>0</v>
      </c>
      <c r="P2260" s="29" t="s">
        <v>556</v>
      </c>
      <c r="Q2260" s="398" t="s">
        <v>1041</v>
      </c>
      <c r="R2260" s="330" t="str">
        <f t="shared" si="159"/>
        <v>Dhaka_Metropolitan_BAPSA DOTS and MC: House#42/1, Shahidnaghor Boubazar, Ward# 24, Dhaka</v>
      </c>
      <c r="S2260" s="627">
        <v>10</v>
      </c>
      <c r="T2260" s="627">
        <v>1</v>
      </c>
      <c r="U2260" s="627">
        <v>0</v>
      </c>
      <c r="V2260" s="627">
        <v>0</v>
      </c>
      <c r="W2260" s="627">
        <v>0</v>
      </c>
      <c r="X2260" s="627">
        <v>9</v>
      </c>
      <c r="Y2260" s="627">
        <v>1</v>
      </c>
      <c r="Z2260" s="627">
        <v>0</v>
      </c>
      <c r="AA2260" s="627">
        <v>0</v>
      </c>
      <c r="AB2260" s="627">
        <v>0</v>
      </c>
    </row>
    <row r="2261" spans="1:28" ht="15" hidden="1" x14ac:dyDescent="0.2">
      <c r="A2261" s="441" t="s">
        <v>556</v>
      </c>
      <c r="B2261" s="398" t="s">
        <v>1210</v>
      </c>
      <c r="C2261" s="330" t="str">
        <f t="shared" si="158"/>
        <v>Dhaka_Metropolitan_BAPSA DOTS and MC: House# 60/1, Water Walks Road, Rahmatgonj, Ward#29, Dhaka</v>
      </c>
      <c r="D2261" s="627">
        <v>14</v>
      </c>
      <c r="E2261" s="627">
        <v>1</v>
      </c>
      <c r="F2261" s="627">
        <v>0</v>
      </c>
      <c r="G2261" s="627">
        <v>0</v>
      </c>
      <c r="H2261" s="627">
        <v>0</v>
      </c>
      <c r="I2261" s="627">
        <v>6</v>
      </c>
      <c r="J2261" s="627">
        <v>2</v>
      </c>
      <c r="K2261" s="627">
        <v>0</v>
      </c>
      <c r="L2261" s="627">
        <v>0</v>
      </c>
      <c r="M2261" s="627">
        <v>0</v>
      </c>
      <c r="P2261" s="29" t="s">
        <v>556</v>
      </c>
      <c r="Q2261" s="398" t="s">
        <v>1210</v>
      </c>
      <c r="R2261" s="330" t="str">
        <f t="shared" si="159"/>
        <v>Dhaka_Metropolitan_BAPSA DOTS and MC: House# 60/1, Water Walks Road, Rahmatgonj, Ward#29, Dhaka</v>
      </c>
      <c r="S2261" s="627">
        <v>6</v>
      </c>
      <c r="T2261" s="627">
        <v>2</v>
      </c>
      <c r="U2261" s="627">
        <v>1</v>
      </c>
      <c r="V2261" s="627">
        <v>0</v>
      </c>
      <c r="W2261" s="627">
        <v>0</v>
      </c>
      <c r="X2261" s="627">
        <v>12</v>
      </c>
      <c r="Y2261" s="627">
        <v>0</v>
      </c>
      <c r="Z2261" s="627">
        <v>0</v>
      </c>
      <c r="AA2261" s="627">
        <v>0</v>
      </c>
      <c r="AB2261" s="627">
        <v>0</v>
      </c>
    </row>
    <row r="2262" spans="1:28" ht="15" hidden="1" x14ac:dyDescent="0.2">
      <c r="A2262" s="29" t="s">
        <v>557</v>
      </c>
      <c r="B2262" s="332" t="s">
        <v>674</v>
      </c>
      <c r="C2262" s="330" t="str">
        <f t="shared" si="152"/>
        <v>Dhaka_Metropolitan_BGMEA BGMEA : Gulshan</v>
      </c>
      <c r="D2262" s="627"/>
      <c r="E2262" s="627"/>
      <c r="F2262" s="627"/>
      <c r="G2262" s="627"/>
      <c r="H2262" s="627"/>
      <c r="I2262" s="627"/>
      <c r="J2262" s="627"/>
      <c r="K2262" s="627"/>
      <c r="L2262" s="627"/>
      <c r="M2262" s="627"/>
      <c r="P2262" s="29" t="s">
        <v>557</v>
      </c>
      <c r="Q2262" s="332" t="s">
        <v>674</v>
      </c>
      <c r="R2262" s="330" t="str">
        <f t="shared" si="153"/>
        <v>Dhaka_Metropolitan_BGMEA BGMEA : Gulshan</v>
      </c>
      <c r="S2262" s="627"/>
      <c r="T2262" s="627"/>
      <c r="U2262" s="627"/>
      <c r="V2262" s="627"/>
      <c r="W2262" s="627"/>
      <c r="X2262" s="627"/>
      <c r="Y2262" s="627"/>
      <c r="Z2262" s="627"/>
      <c r="AA2262" s="627"/>
      <c r="AB2262" s="627"/>
    </row>
    <row r="2263" spans="1:28" ht="15" hidden="1" x14ac:dyDescent="0.2">
      <c r="A2263" s="29" t="s">
        <v>557</v>
      </c>
      <c r="B2263" s="332" t="s">
        <v>675</v>
      </c>
      <c r="C2263" s="330" t="str">
        <f t="shared" si="152"/>
        <v>Dhaka_Metropolitan_BGMEA BGMEA : Malibagh Health Center</v>
      </c>
      <c r="D2263" s="627">
        <v>13</v>
      </c>
      <c r="E2263" s="635">
        <v>1</v>
      </c>
      <c r="F2263" s="635">
        <v>0</v>
      </c>
      <c r="G2263" s="635">
        <v>0</v>
      </c>
      <c r="H2263" s="635">
        <v>0</v>
      </c>
      <c r="I2263" s="627">
        <v>6</v>
      </c>
      <c r="J2263" s="635">
        <v>0</v>
      </c>
      <c r="K2263" s="635">
        <v>0</v>
      </c>
      <c r="L2263" s="635">
        <v>0</v>
      </c>
      <c r="M2263" s="635">
        <v>0</v>
      </c>
      <c r="P2263" s="29" t="s">
        <v>557</v>
      </c>
      <c r="Q2263" s="332" t="s">
        <v>675</v>
      </c>
      <c r="R2263" s="330" t="str">
        <f t="shared" si="153"/>
        <v>Dhaka_Metropolitan_BGMEA BGMEA : Malibagh Health Center</v>
      </c>
      <c r="S2263" s="627">
        <v>7</v>
      </c>
      <c r="T2263" s="635">
        <v>0</v>
      </c>
      <c r="U2263" s="635">
        <v>0</v>
      </c>
      <c r="V2263" s="635">
        <v>0</v>
      </c>
      <c r="W2263" s="635">
        <v>0</v>
      </c>
      <c r="X2263" s="627">
        <v>3</v>
      </c>
      <c r="Y2263" s="635">
        <v>0</v>
      </c>
      <c r="Z2263" s="635">
        <v>0</v>
      </c>
      <c r="AA2263" s="635">
        <v>0</v>
      </c>
      <c r="AB2263" s="635">
        <v>0</v>
      </c>
    </row>
    <row r="2264" spans="1:28" ht="15" hidden="1" x14ac:dyDescent="0.2">
      <c r="A2264" s="29" t="s">
        <v>557</v>
      </c>
      <c r="B2264" s="332" t="s">
        <v>676</v>
      </c>
      <c r="C2264" s="330" t="str">
        <f t="shared" si="152"/>
        <v>Dhaka_Metropolitan_BGMEA BGMEA : Mirpur</v>
      </c>
      <c r="D2264" s="627">
        <v>29</v>
      </c>
      <c r="E2264" s="635">
        <v>3</v>
      </c>
      <c r="F2264" s="635">
        <v>0</v>
      </c>
      <c r="G2264" s="635">
        <v>0</v>
      </c>
      <c r="H2264" s="635">
        <v>0</v>
      </c>
      <c r="I2264" s="627">
        <v>0</v>
      </c>
      <c r="J2264" s="635">
        <v>0</v>
      </c>
      <c r="K2264" s="635">
        <v>0</v>
      </c>
      <c r="L2264" s="635">
        <v>0</v>
      </c>
      <c r="M2264" s="635">
        <v>0</v>
      </c>
      <c r="P2264" s="29" t="s">
        <v>557</v>
      </c>
      <c r="Q2264" s="332" t="s">
        <v>676</v>
      </c>
      <c r="R2264" s="330" t="str">
        <f t="shared" si="153"/>
        <v>Dhaka_Metropolitan_BGMEA BGMEA : Mirpur</v>
      </c>
      <c r="S2264" s="627">
        <v>21</v>
      </c>
      <c r="T2264" s="635">
        <v>1</v>
      </c>
      <c r="U2264" s="635">
        <v>0</v>
      </c>
      <c r="V2264" s="635">
        <v>0</v>
      </c>
      <c r="W2264" s="635">
        <v>0</v>
      </c>
      <c r="X2264" s="627">
        <v>1</v>
      </c>
      <c r="Y2264" s="635">
        <v>0</v>
      </c>
      <c r="Z2264" s="635">
        <v>0</v>
      </c>
      <c r="AA2264" s="635">
        <v>0</v>
      </c>
      <c r="AB2264" s="635">
        <v>0</v>
      </c>
    </row>
    <row r="2265" spans="1:28" ht="15" hidden="1" x14ac:dyDescent="0.2">
      <c r="A2265" s="29" t="s">
        <v>557</v>
      </c>
      <c r="B2265" s="332" t="s">
        <v>677</v>
      </c>
      <c r="C2265" s="330" t="str">
        <f t="shared" si="152"/>
        <v>Dhaka_Metropolitan_BGMEA BGMEA : Mohammadpur Health Center</v>
      </c>
      <c r="D2265" s="627">
        <v>14</v>
      </c>
      <c r="E2265" s="635">
        <v>1</v>
      </c>
      <c r="F2265" s="635">
        <v>0</v>
      </c>
      <c r="G2265" s="635">
        <v>0</v>
      </c>
      <c r="H2265" s="635">
        <v>0</v>
      </c>
      <c r="I2265" s="627">
        <v>2</v>
      </c>
      <c r="J2265" s="635">
        <v>0</v>
      </c>
      <c r="K2265" s="635">
        <v>0</v>
      </c>
      <c r="L2265" s="635">
        <v>0</v>
      </c>
      <c r="M2265" s="635">
        <v>0</v>
      </c>
      <c r="P2265" s="29" t="s">
        <v>557</v>
      </c>
      <c r="Q2265" s="332" t="s">
        <v>677</v>
      </c>
      <c r="R2265" s="330" t="str">
        <f t="shared" si="153"/>
        <v>Dhaka_Metropolitan_BGMEA BGMEA : Mohammadpur Health Center</v>
      </c>
      <c r="S2265" s="627">
        <v>5</v>
      </c>
      <c r="T2265" s="635">
        <v>2</v>
      </c>
      <c r="U2265" s="635">
        <v>0</v>
      </c>
      <c r="V2265" s="635">
        <v>0</v>
      </c>
      <c r="W2265" s="635">
        <v>0</v>
      </c>
      <c r="X2265" s="627">
        <v>1</v>
      </c>
      <c r="Y2265" s="635">
        <v>0</v>
      </c>
      <c r="Z2265" s="635">
        <v>0</v>
      </c>
      <c r="AA2265" s="635">
        <v>0</v>
      </c>
      <c r="AB2265" s="635">
        <v>0</v>
      </c>
    </row>
    <row r="2266" spans="1:28" ht="15" hidden="1" x14ac:dyDescent="0.2">
      <c r="A2266" s="29" t="s">
        <v>557</v>
      </c>
      <c r="B2266" s="332" t="s">
        <v>678</v>
      </c>
      <c r="C2266" s="330" t="str">
        <f t="shared" si="152"/>
        <v>Dhaka_Metropolitan_BGMEA BGMEA : Uttara</v>
      </c>
      <c r="D2266" s="627">
        <v>13</v>
      </c>
      <c r="E2266" s="635">
        <v>2</v>
      </c>
      <c r="F2266" s="635">
        <v>0</v>
      </c>
      <c r="G2266" s="635">
        <v>0</v>
      </c>
      <c r="H2266" s="635">
        <v>0</v>
      </c>
      <c r="I2266" s="627">
        <v>8</v>
      </c>
      <c r="J2266" s="635">
        <v>6</v>
      </c>
      <c r="K2266" s="635">
        <v>0</v>
      </c>
      <c r="L2266" s="635">
        <v>0</v>
      </c>
      <c r="M2266" s="635">
        <v>0</v>
      </c>
      <c r="P2266" s="29" t="s">
        <v>557</v>
      </c>
      <c r="Q2266" s="332" t="s">
        <v>678</v>
      </c>
      <c r="R2266" s="330" t="str">
        <f t="shared" si="153"/>
        <v>Dhaka_Metropolitan_BGMEA BGMEA : Uttara</v>
      </c>
      <c r="S2266" s="627">
        <v>7</v>
      </c>
      <c r="T2266" s="635">
        <v>1</v>
      </c>
      <c r="U2266" s="635">
        <v>0</v>
      </c>
      <c r="V2266" s="635">
        <v>0</v>
      </c>
      <c r="W2266" s="635">
        <v>0</v>
      </c>
      <c r="X2266" s="627">
        <v>5</v>
      </c>
      <c r="Y2266" s="635">
        <v>3</v>
      </c>
      <c r="Z2266" s="635">
        <v>0</v>
      </c>
      <c r="AA2266" s="635">
        <v>0</v>
      </c>
      <c r="AB2266" s="635">
        <v>0</v>
      </c>
    </row>
    <row r="2267" spans="1:28" ht="15" hidden="1" x14ac:dyDescent="0.25">
      <c r="A2267" s="29" t="s">
        <v>557</v>
      </c>
      <c r="B2267" s="349" t="s">
        <v>679</v>
      </c>
      <c r="C2267" s="330" t="str">
        <f t="shared" si="152"/>
        <v>Dhaka_Metropolitan_BGMEA BGMEA : Gazipur</v>
      </c>
      <c r="D2267" s="627">
        <v>20</v>
      </c>
      <c r="E2267" s="635">
        <v>1</v>
      </c>
      <c r="F2267" s="635">
        <v>0</v>
      </c>
      <c r="G2267" s="635">
        <v>0</v>
      </c>
      <c r="H2267" s="635">
        <v>0</v>
      </c>
      <c r="I2267" s="627">
        <v>11</v>
      </c>
      <c r="J2267" s="635">
        <v>1</v>
      </c>
      <c r="K2267" s="635">
        <v>0</v>
      </c>
      <c r="L2267" s="635">
        <v>0</v>
      </c>
      <c r="M2267" s="635">
        <v>0</v>
      </c>
      <c r="P2267" s="29" t="s">
        <v>557</v>
      </c>
      <c r="Q2267" s="355" t="s">
        <v>679</v>
      </c>
      <c r="R2267" s="330" t="str">
        <f t="shared" si="153"/>
        <v>Dhaka_Metropolitan_BGMEA BGMEA : Gazipur</v>
      </c>
      <c r="S2267" s="627">
        <v>13</v>
      </c>
      <c r="T2267" s="635">
        <v>0</v>
      </c>
      <c r="U2267" s="635">
        <v>0</v>
      </c>
      <c r="V2267" s="635">
        <v>0</v>
      </c>
      <c r="W2267" s="635">
        <v>0</v>
      </c>
      <c r="X2267" s="627">
        <v>12</v>
      </c>
      <c r="Y2267" s="635">
        <v>0</v>
      </c>
      <c r="Z2267" s="635">
        <v>0</v>
      </c>
      <c r="AA2267" s="635">
        <v>0</v>
      </c>
      <c r="AB2267" s="635">
        <v>0</v>
      </c>
    </row>
    <row r="2268" spans="1:28" ht="15" hidden="1" x14ac:dyDescent="0.25">
      <c r="A2268" s="29" t="s">
        <v>557</v>
      </c>
      <c r="B2268" s="349" t="s">
        <v>680</v>
      </c>
      <c r="C2268" s="330" t="str">
        <f t="shared" si="152"/>
        <v>Dhaka_Metropolitan_BGMEA BGMEA : Gazipur (Konabari)</v>
      </c>
      <c r="D2268" s="627">
        <v>30</v>
      </c>
      <c r="E2268" s="635">
        <v>2</v>
      </c>
      <c r="F2268" s="635">
        <v>0</v>
      </c>
      <c r="G2268" s="635">
        <v>0</v>
      </c>
      <c r="H2268" s="635">
        <v>0</v>
      </c>
      <c r="I2268" s="627">
        <v>9</v>
      </c>
      <c r="J2268" s="635">
        <v>1</v>
      </c>
      <c r="K2268" s="635">
        <v>0</v>
      </c>
      <c r="L2268" s="635">
        <v>0</v>
      </c>
      <c r="M2268" s="635">
        <v>0</v>
      </c>
      <c r="P2268" s="29" t="s">
        <v>557</v>
      </c>
      <c r="Q2268" s="355" t="s">
        <v>680</v>
      </c>
      <c r="R2268" s="330" t="str">
        <f t="shared" si="153"/>
        <v>Dhaka_Metropolitan_BGMEA BGMEA : Gazipur (Konabari)</v>
      </c>
      <c r="S2268" s="627">
        <v>18</v>
      </c>
      <c r="T2268" s="635">
        <v>1</v>
      </c>
      <c r="U2268" s="635">
        <v>0</v>
      </c>
      <c r="V2268" s="635">
        <v>0</v>
      </c>
      <c r="W2268" s="635">
        <v>0</v>
      </c>
      <c r="X2268" s="627">
        <v>5</v>
      </c>
      <c r="Y2268" s="635">
        <v>2</v>
      </c>
      <c r="Z2268" s="635">
        <v>0</v>
      </c>
      <c r="AA2268" s="635">
        <v>0</v>
      </c>
      <c r="AB2268" s="635">
        <v>0</v>
      </c>
    </row>
    <row r="2269" spans="1:28" ht="15" hidden="1" x14ac:dyDescent="0.25">
      <c r="A2269" s="29" t="s">
        <v>557</v>
      </c>
      <c r="B2269" s="349" t="s">
        <v>681</v>
      </c>
      <c r="C2269" s="330" t="str">
        <f t="shared" si="152"/>
        <v>Dhaka_Metropolitan_BGMEA BGMEA : Narayanganj</v>
      </c>
      <c r="D2269" s="627">
        <v>6</v>
      </c>
      <c r="E2269" s="635">
        <v>0</v>
      </c>
      <c r="F2269" s="635">
        <v>0</v>
      </c>
      <c r="G2269" s="635">
        <v>0</v>
      </c>
      <c r="H2269" s="635">
        <v>0</v>
      </c>
      <c r="I2269" s="627">
        <v>5</v>
      </c>
      <c r="J2269" s="635">
        <v>0</v>
      </c>
      <c r="K2269" s="635">
        <v>0</v>
      </c>
      <c r="L2269" s="635">
        <v>0</v>
      </c>
      <c r="M2269" s="635">
        <v>0</v>
      </c>
      <c r="P2269" s="29" t="s">
        <v>557</v>
      </c>
      <c r="Q2269" s="355" t="s">
        <v>681</v>
      </c>
      <c r="R2269" s="330" t="str">
        <f t="shared" si="153"/>
        <v>Dhaka_Metropolitan_BGMEA BGMEA : Narayanganj</v>
      </c>
      <c r="S2269" s="627">
        <v>4</v>
      </c>
      <c r="T2269" s="635">
        <v>0</v>
      </c>
      <c r="U2269" s="635">
        <v>0</v>
      </c>
      <c r="V2269" s="635">
        <v>0</v>
      </c>
      <c r="W2269" s="635">
        <v>0</v>
      </c>
      <c r="X2269" s="627">
        <v>0</v>
      </c>
      <c r="Y2269" s="635">
        <v>1</v>
      </c>
      <c r="Z2269" s="635">
        <v>0</v>
      </c>
      <c r="AA2269" s="635">
        <v>0</v>
      </c>
      <c r="AB2269" s="635">
        <v>0</v>
      </c>
    </row>
    <row r="2270" spans="1:28" ht="15" hidden="1" x14ac:dyDescent="0.25">
      <c r="A2270" s="29" t="s">
        <v>557</v>
      </c>
      <c r="B2270" s="349" t="s">
        <v>1162</v>
      </c>
      <c r="C2270" s="330" t="str">
        <f t="shared" si="152"/>
        <v>Dhaka_Metropolitan_BGMEA BGMEA : Chattogram</v>
      </c>
      <c r="D2270" s="627">
        <v>9</v>
      </c>
      <c r="E2270" s="635">
        <v>0</v>
      </c>
      <c r="F2270" s="635">
        <v>0</v>
      </c>
      <c r="G2270" s="635">
        <v>0</v>
      </c>
      <c r="H2270" s="635">
        <v>0</v>
      </c>
      <c r="I2270" s="627">
        <v>2</v>
      </c>
      <c r="J2270" s="635">
        <v>1</v>
      </c>
      <c r="K2270" s="635">
        <v>0</v>
      </c>
      <c r="L2270" s="635">
        <v>0</v>
      </c>
      <c r="M2270" s="635">
        <v>0</v>
      </c>
      <c r="P2270" s="29" t="s">
        <v>557</v>
      </c>
      <c r="Q2270" s="355" t="s">
        <v>1162</v>
      </c>
      <c r="R2270" s="330" t="str">
        <f t="shared" si="153"/>
        <v>Dhaka_Metropolitan_BGMEA BGMEA : Chattogram</v>
      </c>
      <c r="S2270" s="627">
        <v>5</v>
      </c>
      <c r="T2270" s="635">
        <v>1</v>
      </c>
      <c r="U2270" s="635">
        <v>0</v>
      </c>
      <c r="V2270" s="635">
        <v>0</v>
      </c>
      <c r="W2270" s="635">
        <v>0</v>
      </c>
      <c r="X2270" s="627">
        <v>1</v>
      </c>
      <c r="Y2270" s="635">
        <v>3</v>
      </c>
      <c r="Z2270" s="635">
        <v>0</v>
      </c>
      <c r="AA2270" s="635">
        <v>0</v>
      </c>
      <c r="AB2270" s="635">
        <v>0</v>
      </c>
    </row>
    <row r="2271" spans="1:28" ht="15" hidden="1" x14ac:dyDescent="0.25">
      <c r="A2271" s="29" t="s">
        <v>557</v>
      </c>
      <c r="B2271" s="349" t="s">
        <v>1026</v>
      </c>
      <c r="C2271" s="330" t="str">
        <f t="shared" si="152"/>
        <v>Dhaka_Metropolitan_BGMEA BGMEA : Hemayetpur, Savar</v>
      </c>
      <c r="D2271" s="627">
        <v>15</v>
      </c>
      <c r="E2271" s="635">
        <v>0</v>
      </c>
      <c r="F2271" s="635">
        <v>0</v>
      </c>
      <c r="G2271" s="635">
        <v>0</v>
      </c>
      <c r="H2271" s="635">
        <v>0</v>
      </c>
      <c r="I2271" s="627">
        <v>2</v>
      </c>
      <c r="J2271" s="635">
        <v>0</v>
      </c>
      <c r="K2271" s="635">
        <v>0</v>
      </c>
      <c r="L2271" s="635">
        <v>0</v>
      </c>
      <c r="M2271" s="635">
        <v>0</v>
      </c>
      <c r="P2271" s="29" t="s">
        <v>557</v>
      </c>
      <c r="Q2271" s="355" t="s">
        <v>1026</v>
      </c>
      <c r="R2271" s="330" t="str">
        <f t="shared" si="153"/>
        <v>Dhaka_Metropolitan_BGMEA BGMEA : Hemayetpur, Savar</v>
      </c>
      <c r="S2271" s="627">
        <v>13</v>
      </c>
      <c r="T2271" s="635">
        <v>0</v>
      </c>
      <c r="U2271" s="635">
        <v>0</v>
      </c>
      <c r="V2271" s="635">
        <v>0</v>
      </c>
      <c r="W2271" s="635">
        <v>0</v>
      </c>
      <c r="X2271" s="627">
        <v>1</v>
      </c>
      <c r="Y2271" s="635">
        <v>0</v>
      </c>
      <c r="Z2271" s="635">
        <v>0</v>
      </c>
      <c r="AA2271" s="635">
        <v>0</v>
      </c>
      <c r="AB2271" s="635">
        <v>0</v>
      </c>
    </row>
    <row r="2272" spans="1:28" ht="15" hidden="1" x14ac:dyDescent="0.25">
      <c r="A2272" s="29" t="s">
        <v>557</v>
      </c>
      <c r="B2272" s="349" t="s">
        <v>141</v>
      </c>
      <c r="C2272" s="330" t="str">
        <f t="shared" si="152"/>
        <v>Dhaka_Metropolitan_BGMEA BGMEA : Jamgora, Ashulia</v>
      </c>
      <c r="D2272" s="627">
        <v>13</v>
      </c>
      <c r="E2272" s="635">
        <v>0</v>
      </c>
      <c r="F2272" s="635">
        <v>0</v>
      </c>
      <c r="G2272" s="635">
        <v>0</v>
      </c>
      <c r="H2272" s="635">
        <v>0</v>
      </c>
      <c r="I2272" s="627">
        <v>10</v>
      </c>
      <c r="J2272" s="635">
        <v>0</v>
      </c>
      <c r="K2272" s="635">
        <v>0</v>
      </c>
      <c r="L2272" s="635">
        <v>0</v>
      </c>
      <c r="M2272" s="635">
        <v>0</v>
      </c>
      <c r="P2272" s="29" t="s">
        <v>557</v>
      </c>
      <c r="Q2272" s="355" t="s">
        <v>141</v>
      </c>
      <c r="R2272" s="330" t="str">
        <f t="shared" si="153"/>
        <v>Dhaka_Metropolitan_BGMEA BGMEA : Jamgora, Ashulia</v>
      </c>
      <c r="S2272" s="627">
        <v>20</v>
      </c>
      <c r="T2272" s="635">
        <v>5</v>
      </c>
      <c r="U2272" s="635">
        <v>0</v>
      </c>
      <c r="V2272" s="635">
        <v>0</v>
      </c>
      <c r="W2272" s="635">
        <v>0</v>
      </c>
      <c r="X2272" s="627">
        <v>9</v>
      </c>
      <c r="Y2272" s="635">
        <v>0</v>
      </c>
      <c r="Z2272" s="635">
        <v>0</v>
      </c>
      <c r="AA2272" s="635">
        <v>0</v>
      </c>
      <c r="AB2272" s="635">
        <v>0</v>
      </c>
    </row>
    <row r="2273" spans="1:28" ht="15" hidden="1" x14ac:dyDescent="0.25">
      <c r="A2273" s="29" t="s">
        <v>1050</v>
      </c>
      <c r="B2273" s="35" t="s">
        <v>1111</v>
      </c>
      <c r="C2273" s="330" t="str">
        <f t="shared" si="152"/>
        <v>Dhaka_Metropolitan_KMSS_DSCC KMSS: DSCC, Ward 33, 90/1, Aga Sadek Road, Dhaka</v>
      </c>
      <c r="D2273" s="627">
        <v>26</v>
      </c>
      <c r="E2273" s="630">
        <v>7</v>
      </c>
      <c r="F2273" s="630">
        <v>0</v>
      </c>
      <c r="G2273" s="630">
        <v>0</v>
      </c>
      <c r="H2273" s="630">
        <v>0</v>
      </c>
      <c r="I2273" s="627">
        <v>6</v>
      </c>
      <c r="J2273" s="630">
        <v>0</v>
      </c>
      <c r="K2273" s="630">
        <v>0</v>
      </c>
      <c r="L2273" s="630">
        <v>0</v>
      </c>
      <c r="M2273" s="630">
        <v>0</v>
      </c>
      <c r="P2273" s="29" t="s">
        <v>1050</v>
      </c>
      <c r="Q2273" s="35" t="s">
        <v>1111</v>
      </c>
      <c r="R2273" s="330" t="str">
        <f t="shared" si="153"/>
        <v>Dhaka_Metropolitan_KMSS_DSCC KMSS: DSCC, Ward 33, 90/1, Aga Sadek Road, Dhaka</v>
      </c>
      <c r="S2273" s="627">
        <v>22</v>
      </c>
      <c r="T2273" s="630">
        <v>2</v>
      </c>
      <c r="U2273" s="630">
        <v>0</v>
      </c>
      <c r="V2273" s="630">
        <v>0</v>
      </c>
      <c r="W2273" s="630">
        <v>0</v>
      </c>
      <c r="X2273" s="627">
        <v>1</v>
      </c>
      <c r="Y2273" s="630">
        <v>1</v>
      </c>
      <c r="Z2273" s="630">
        <v>0</v>
      </c>
      <c r="AA2273" s="630">
        <v>0</v>
      </c>
      <c r="AB2273" s="630">
        <v>0</v>
      </c>
    </row>
    <row r="2274" spans="1:28" ht="15" hidden="1" x14ac:dyDescent="0.25">
      <c r="A2274" s="29" t="s">
        <v>1050</v>
      </c>
      <c r="B2274" s="454" t="s">
        <v>1112</v>
      </c>
      <c r="C2274" s="330" t="str">
        <f t="shared" si="152"/>
        <v>Dhaka_Metropolitan_KMSS_DSCC KMSS: DSCC, Ward 35, 1 No. Bashabari Lane, Dhaka</v>
      </c>
      <c r="D2274" s="627">
        <v>40</v>
      </c>
      <c r="E2274" s="630">
        <v>9</v>
      </c>
      <c r="F2274" s="630">
        <v>0</v>
      </c>
      <c r="G2274" s="630">
        <v>0</v>
      </c>
      <c r="H2274" s="630">
        <v>0</v>
      </c>
      <c r="I2274" s="627">
        <v>15</v>
      </c>
      <c r="J2274" s="630">
        <v>1</v>
      </c>
      <c r="K2274" s="630">
        <v>0</v>
      </c>
      <c r="L2274" s="630">
        <v>0</v>
      </c>
      <c r="M2274" s="630">
        <v>0</v>
      </c>
      <c r="P2274" s="29" t="s">
        <v>1050</v>
      </c>
      <c r="Q2274" s="454" t="s">
        <v>1112</v>
      </c>
      <c r="R2274" s="330" t="str">
        <f t="shared" si="153"/>
        <v>Dhaka_Metropolitan_KMSS_DSCC KMSS: DSCC, Ward 35, 1 No. Bashabari Lane, Dhaka</v>
      </c>
      <c r="S2274" s="627">
        <v>22</v>
      </c>
      <c r="T2274" s="630">
        <v>0</v>
      </c>
      <c r="U2274" s="630">
        <v>0</v>
      </c>
      <c r="V2274" s="630">
        <v>0</v>
      </c>
      <c r="W2274" s="630">
        <v>0</v>
      </c>
      <c r="X2274" s="627">
        <v>6</v>
      </c>
      <c r="Y2274" s="630">
        <v>0</v>
      </c>
      <c r="Z2274" s="630">
        <v>0</v>
      </c>
      <c r="AA2274" s="630">
        <v>0</v>
      </c>
      <c r="AB2274" s="630">
        <v>0</v>
      </c>
    </row>
    <row r="2275" spans="1:28" ht="15" hidden="1" x14ac:dyDescent="0.2">
      <c r="A2275" s="29" t="s">
        <v>562</v>
      </c>
      <c r="B2275" s="330" t="s">
        <v>716</v>
      </c>
      <c r="C2275" s="330" t="str">
        <f t="shared" si="152"/>
        <v>Dhaka_Metropolitan_GoB Comb M Hospital, Dhaka</v>
      </c>
      <c r="D2275" s="627">
        <v>0</v>
      </c>
      <c r="E2275" s="628"/>
      <c r="F2275" s="628"/>
      <c r="G2275" s="628"/>
      <c r="H2275" s="628"/>
      <c r="I2275" s="627">
        <v>0</v>
      </c>
      <c r="J2275" s="628"/>
      <c r="K2275" s="628"/>
      <c r="L2275" s="628"/>
      <c r="M2275" s="628"/>
      <c r="P2275" s="29" t="s">
        <v>562</v>
      </c>
      <c r="Q2275" s="330" t="s">
        <v>716</v>
      </c>
      <c r="R2275" s="330" t="str">
        <f t="shared" si="153"/>
        <v>Dhaka_Metropolitan_GoB Comb M Hospital, Dhaka</v>
      </c>
      <c r="S2275" s="627">
        <v>0</v>
      </c>
      <c r="T2275" s="628"/>
      <c r="U2275" s="628"/>
      <c r="V2275" s="628"/>
      <c r="W2275" s="628"/>
      <c r="X2275" s="627">
        <v>0</v>
      </c>
      <c r="Y2275" s="628"/>
      <c r="Z2275" s="628"/>
      <c r="AA2275" s="628"/>
      <c r="AB2275" s="628"/>
    </row>
    <row r="2276" spans="1:28" ht="15" hidden="1" x14ac:dyDescent="0.2">
      <c r="A2276" s="29" t="s">
        <v>559</v>
      </c>
      <c r="B2276" s="333" t="s">
        <v>1201</v>
      </c>
      <c r="C2276" s="330" t="str">
        <f t="shared" si="152"/>
        <v>Dhaka_Metropolitan_CWFD CWFD : Ward 2(N): Pallabi</v>
      </c>
      <c r="D2276" s="627">
        <v>26</v>
      </c>
      <c r="E2276" s="630">
        <v>6</v>
      </c>
      <c r="F2276" s="630">
        <v>0</v>
      </c>
      <c r="G2276" s="630">
        <v>0</v>
      </c>
      <c r="H2276" s="630">
        <v>0</v>
      </c>
      <c r="I2276" s="627">
        <v>16</v>
      </c>
      <c r="J2276" s="630">
        <v>1</v>
      </c>
      <c r="K2276" s="630">
        <v>0</v>
      </c>
      <c r="L2276" s="630">
        <v>0</v>
      </c>
      <c r="M2276" s="630">
        <v>0</v>
      </c>
      <c r="P2276" s="29" t="s">
        <v>559</v>
      </c>
      <c r="Q2276" s="333" t="s">
        <v>1201</v>
      </c>
      <c r="R2276" s="330" t="str">
        <f t="shared" si="153"/>
        <v>Dhaka_Metropolitan_CWFD CWFD : Ward 2(N): Pallabi</v>
      </c>
      <c r="S2276" s="627">
        <v>16</v>
      </c>
      <c r="T2276" s="630">
        <v>2</v>
      </c>
      <c r="U2276" s="630">
        <v>0</v>
      </c>
      <c r="V2276" s="630">
        <v>0</v>
      </c>
      <c r="W2276" s="630">
        <v>0</v>
      </c>
      <c r="X2276" s="627">
        <v>11</v>
      </c>
      <c r="Y2276" s="630">
        <v>0</v>
      </c>
      <c r="Z2276" s="630">
        <v>0</v>
      </c>
      <c r="AA2276" s="630">
        <v>0</v>
      </c>
      <c r="AB2276" s="630">
        <v>0</v>
      </c>
    </row>
    <row r="2277" spans="1:28" ht="15" hidden="1" x14ac:dyDescent="0.2">
      <c r="A2277" s="29" t="s">
        <v>559</v>
      </c>
      <c r="B2277" s="333" t="s">
        <v>1202</v>
      </c>
      <c r="C2277" s="330" t="str">
        <f t="shared" ref="C2277:C2303" si="160">A2277&amp;" "&amp;B2277</f>
        <v>Dhaka_Metropolitan_CWFD CWFD:  Ward 24(N): Tejgaon</v>
      </c>
      <c r="D2277" s="627">
        <v>14</v>
      </c>
      <c r="E2277" s="630">
        <v>1</v>
      </c>
      <c r="F2277" s="630">
        <v>0</v>
      </c>
      <c r="G2277" s="630">
        <v>0</v>
      </c>
      <c r="H2277" s="630">
        <v>0</v>
      </c>
      <c r="I2277" s="627">
        <v>6</v>
      </c>
      <c r="J2277" s="630">
        <v>0</v>
      </c>
      <c r="K2277" s="630">
        <v>0</v>
      </c>
      <c r="L2277" s="630">
        <v>0</v>
      </c>
      <c r="M2277" s="630">
        <v>0</v>
      </c>
      <c r="P2277" s="29" t="s">
        <v>559</v>
      </c>
      <c r="Q2277" s="333" t="s">
        <v>1202</v>
      </c>
      <c r="R2277" s="330" t="str">
        <f t="shared" ref="R2277:R2303" si="161">P2277&amp;" "&amp;Q2277</f>
        <v>Dhaka_Metropolitan_CWFD CWFD:  Ward 24(N): Tejgaon</v>
      </c>
      <c r="S2277" s="627">
        <v>10</v>
      </c>
      <c r="T2277" s="630">
        <v>1</v>
      </c>
      <c r="U2277" s="630">
        <v>0</v>
      </c>
      <c r="V2277" s="630">
        <v>0</v>
      </c>
      <c r="W2277" s="630">
        <v>0</v>
      </c>
      <c r="X2277" s="627">
        <v>4</v>
      </c>
      <c r="Y2277" s="630">
        <v>1</v>
      </c>
      <c r="Z2277" s="630">
        <v>0</v>
      </c>
      <c r="AA2277" s="630">
        <v>0</v>
      </c>
      <c r="AB2277" s="630">
        <v>0</v>
      </c>
    </row>
    <row r="2278" spans="1:28" ht="15" hidden="1" x14ac:dyDescent="0.2">
      <c r="A2278" s="29" t="s">
        <v>559</v>
      </c>
      <c r="B2278" s="333" t="s">
        <v>1203</v>
      </c>
      <c r="C2278" s="330" t="str">
        <f t="shared" si="160"/>
        <v>Dhaka_Metropolitan_CWFD CWFD:  Ward 53(S): East Jurain</v>
      </c>
      <c r="D2278" s="627">
        <v>17</v>
      </c>
      <c r="E2278" s="630">
        <v>4</v>
      </c>
      <c r="F2278" s="630">
        <v>0</v>
      </c>
      <c r="G2278" s="630">
        <v>0</v>
      </c>
      <c r="H2278" s="630">
        <v>0</v>
      </c>
      <c r="I2278" s="627">
        <v>4</v>
      </c>
      <c r="J2278" s="630">
        <v>0</v>
      </c>
      <c r="K2278" s="630">
        <v>0</v>
      </c>
      <c r="L2278" s="630">
        <v>0</v>
      </c>
      <c r="M2278" s="630">
        <v>0</v>
      </c>
      <c r="P2278" s="29" t="s">
        <v>559</v>
      </c>
      <c r="Q2278" s="333" t="s">
        <v>1203</v>
      </c>
      <c r="R2278" s="330" t="str">
        <f t="shared" si="161"/>
        <v>Dhaka_Metropolitan_CWFD CWFD:  Ward 53(S): East Jurain</v>
      </c>
      <c r="S2278" s="627">
        <v>4</v>
      </c>
      <c r="T2278" s="630">
        <v>1</v>
      </c>
      <c r="U2278" s="630">
        <v>0</v>
      </c>
      <c r="V2278" s="630">
        <v>0</v>
      </c>
      <c r="W2278" s="630">
        <v>0</v>
      </c>
      <c r="X2278" s="627">
        <v>2</v>
      </c>
      <c r="Y2278" s="630">
        <v>0</v>
      </c>
      <c r="Z2278" s="630">
        <v>0</v>
      </c>
      <c r="AA2278" s="630">
        <v>0</v>
      </c>
      <c r="AB2278" s="630">
        <v>0</v>
      </c>
    </row>
    <row r="2279" spans="1:28" ht="15" hidden="1" x14ac:dyDescent="0.2">
      <c r="A2279" s="29" t="s">
        <v>559</v>
      </c>
      <c r="B2279" s="333" t="s">
        <v>712</v>
      </c>
      <c r="C2279" s="330" t="str">
        <f t="shared" si="160"/>
        <v>Dhaka_Metropolitan_CWFD CWFD: Ward 25&amp;26(S): Lalbag</v>
      </c>
      <c r="D2279" s="627">
        <v>17</v>
      </c>
      <c r="E2279" s="630">
        <v>5</v>
      </c>
      <c r="F2279" s="630">
        <v>0</v>
      </c>
      <c r="G2279" s="630">
        <v>0</v>
      </c>
      <c r="H2279" s="630">
        <v>0</v>
      </c>
      <c r="I2279" s="627">
        <v>4</v>
      </c>
      <c r="J2279" s="630">
        <v>1</v>
      </c>
      <c r="K2279" s="630">
        <v>0</v>
      </c>
      <c r="L2279" s="630">
        <v>0</v>
      </c>
      <c r="M2279" s="630">
        <v>0</v>
      </c>
      <c r="P2279" s="29" t="s">
        <v>559</v>
      </c>
      <c r="Q2279" s="333" t="s">
        <v>712</v>
      </c>
      <c r="R2279" s="330" t="str">
        <f t="shared" si="161"/>
        <v>Dhaka_Metropolitan_CWFD CWFD: Ward 25&amp;26(S): Lalbag</v>
      </c>
      <c r="S2279" s="627">
        <v>9</v>
      </c>
      <c r="T2279" s="630">
        <v>3</v>
      </c>
      <c r="U2279" s="630">
        <v>0</v>
      </c>
      <c r="V2279" s="630">
        <v>0</v>
      </c>
      <c r="W2279" s="630">
        <v>0</v>
      </c>
      <c r="X2279" s="627">
        <v>5</v>
      </c>
      <c r="Y2279" s="630">
        <v>0</v>
      </c>
      <c r="Z2279" s="630">
        <v>0</v>
      </c>
      <c r="AA2279" s="630">
        <v>0</v>
      </c>
      <c r="AB2279" s="630">
        <v>0</v>
      </c>
    </row>
    <row r="2280" spans="1:28" ht="15" hidden="1" x14ac:dyDescent="0.2">
      <c r="A2280" s="29" t="s">
        <v>559</v>
      </c>
      <c r="B2280" s="333" t="s">
        <v>713</v>
      </c>
      <c r="C2280" s="330" t="str">
        <f t="shared" si="160"/>
        <v>Dhaka_Metropolitan_CWFD CWFD: Ward 38&amp;41(S): Wari</v>
      </c>
      <c r="D2280" s="627">
        <v>25</v>
      </c>
      <c r="E2280" s="630">
        <v>2</v>
      </c>
      <c r="F2280" s="630">
        <v>0</v>
      </c>
      <c r="G2280" s="630">
        <v>0</v>
      </c>
      <c r="H2280" s="630">
        <v>0</v>
      </c>
      <c r="I2280" s="627">
        <v>4</v>
      </c>
      <c r="J2280" s="630">
        <v>1</v>
      </c>
      <c r="K2280" s="630">
        <v>0</v>
      </c>
      <c r="L2280" s="630">
        <v>0</v>
      </c>
      <c r="M2280" s="630">
        <v>0</v>
      </c>
      <c r="P2280" s="29" t="s">
        <v>559</v>
      </c>
      <c r="Q2280" s="333" t="s">
        <v>713</v>
      </c>
      <c r="R2280" s="330" t="str">
        <f t="shared" si="161"/>
        <v>Dhaka_Metropolitan_CWFD CWFD: Ward 38&amp;41(S): Wari</v>
      </c>
      <c r="S2280" s="627">
        <v>7</v>
      </c>
      <c r="T2280" s="630">
        <v>1</v>
      </c>
      <c r="U2280" s="630">
        <v>0</v>
      </c>
      <c r="V2280" s="630">
        <v>0</v>
      </c>
      <c r="W2280" s="630">
        <v>0</v>
      </c>
      <c r="X2280" s="627">
        <v>3</v>
      </c>
      <c r="Y2280" s="630">
        <v>0</v>
      </c>
      <c r="Z2280" s="630">
        <v>0</v>
      </c>
      <c r="AA2280" s="630">
        <v>0</v>
      </c>
      <c r="AB2280" s="630">
        <v>0</v>
      </c>
    </row>
    <row r="2281" spans="1:28" ht="15" hidden="1" x14ac:dyDescent="0.2">
      <c r="A2281" s="29" t="s">
        <v>559</v>
      </c>
      <c r="B2281" s="333" t="s">
        <v>714</v>
      </c>
      <c r="C2281" s="330" t="str">
        <f t="shared" si="160"/>
        <v>Dhaka_Metropolitan_CWFD CWFD: Ward 45(S): Ganderia</v>
      </c>
      <c r="D2281" s="627">
        <v>40</v>
      </c>
      <c r="E2281" s="630">
        <v>6</v>
      </c>
      <c r="F2281" s="630">
        <v>0</v>
      </c>
      <c r="G2281" s="630">
        <v>0</v>
      </c>
      <c r="H2281" s="630">
        <v>0</v>
      </c>
      <c r="I2281" s="627">
        <v>6</v>
      </c>
      <c r="J2281" s="630">
        <v>0</v>
      </c>
      <c r="K2281" s="630">
        <v>0</v>
      </c>
      <c r="L2281" s="630">
        <v>0</v>
      </c>
      <c r="M2281" s="630">
        <v>0</v>
      </c>
      <c r="P2281" s="29" t="s">
        <v>559</v>
      </c>
      <c r="Q2281" s="333" t="s">
        <v>714</v>
      </c>
      <c r="R2281" s="330" t="str">
        <f t="shared" si="161"/>
        <v>Dhaka_Metropolitan_CWFD CWFD: Ward 45(S): Ganderia</v>
      </c>
      <c r="S2281" s="627">
        <v>30</v>
      </c>
      <c r="T2281" s="630">
        <v>1</v>
      </c>
      <c r="U2281" s="630">
        <v>0</v>
      </c>
      <c r="V2281" s="630">
        <v>0</v>
      </c>
      <c r="W2281" s="630">
        <v>0</v>
      </c>
      <c r="X2281" s="627">
        <v>6</v>
      </c>
      <c r="Y2281" s="630">
        <v>0</v>
      </c>
      <c r="Z2281" s="630">
        <v>0</v>
      </c>
      <c r="AA2281" s="630">
        <v>0</v>
      </c>
      <c r="AB2281" s="630">
        <v>0</v>
      </c>
    </row>
    <row r="2282" spans="1:28" ht="15" hidden="1" x14ac:dyDescent="0.2">
      <c r="A2282" s="29" t="s">
        <v>562</v>
      </c>
      <c r="B2282" s="330" t="s">
        <v>717</v>
      </c>
      <c r="C2282" s="330" t="str">
        <f t="shared" si="160"/>
        <v>Dhaka_Metropolitan_GoB Dhaka Central Jail</v>
      </c>
      <c r="D2282" s="627">
        <v>6</v>
      </c>
      <c r="E2282" s="627">
        <v>1</v>
      </c>
      <c r="F2282" s="627">
        <v>0</v>
      </c>
      <c r="G2282" s="627">
        <v>0</v>
      </c>
      <c r="H2282" s="627">
        <v>0</v>
      </c>
      <c r="I2282" s="627">
        <v>0</v>
      </c>
      <c r="J2282" s="627">
        <v>0</v>
      </c>
      <c r="K2282" s="627">
        <v>0</v>
      </c>
      <c r="L2282" s="627">
        <v>0</v>
      </c>
      <c r="M2282" s="627">
        <v>0</v>
      </c>
      <c r="P2282" s="29" t="s">
        <v>562</v>
      </c>
      <c r="Q2282" s="330" t="s">
        <v>717</v>
      </c>
      <c r="R2282" s="330" t="str">
        <f t="shared" si="161"/>
        <v>Dhaka_Metropolitan_GoB Dhaka Central Jail</v>
      </c>
      <c r="S2282" s="627">
        <v>0</v>
      </c>
      <c r="T2282" s="627">
        <v>0</v>
      </c>
      <c r="U2282" s="627">
        <v>0</v>
      </c>
      <c r="V2282" s="627">
        <v>0</v>
      </c>
      <c r="W2282" s="627">
        <v>0</v>
      </c>
      <c r="X2282" s="627">
        <v>0</v>
      </c>
      <c r="Y2282" s="627">
        <v>0</v>
      </c>
      <c r="Z2282" s="627">
        <v>0</v>
      </c>
      <c r="AA2282" s="627">
        <v>0</v>
      </c>
      <c r="AB2282" s="627">
        <v>0</v>
      </c>
    </row>
    <row r="2283" spans="1:28" ht="15" hidden="1" x14ac:dyDescent="0.2">
      <c r="A2283" s="29" t="s">
        <v>565</v>
      </c>
      <c r="B2283" s="330" t="s">
        <v>721</v>
      </c>
      <c r="C2283" s="330" t="str">
        <f>A2283&amp;" "&amp;B2283</f>
        <v>Dhaka_Metropolitan_PVT Dhaka Community Hospital, Ramna</v>
      </c>
      <c r="D2283" s="627">
        <v>0</v>
      </c>
      <c r="E2283" s="627"/>
      <c r="F2283" s="627"/>
      <c r="G2283" s="627"/>
      <c r="H2283" s="627"/>
      <c r="I2283" s="627">
        <v>0</v>
      </c>
      <c r="J2283" s="627"/>
      <c r="K2283" s="627"/>
      <c r="L2283" s="627"/>
      <c r="M2283" s="627"/>
      <c r="P2283" s="29" t="s">
        <v>565</v>
      </c>
      <c r="Q2283" s="330" t="s">
        <v>721</v>
      </c>
      <c r="R2283" s="330" t="str">
        <f>P2283&amp;" "&amp;Q2283</f>
        <v>Dhaka_Metropolitan_PVT Dhaka Community Hospital, Ramna</v>
      </c>
      <c r="S2283" s="627">
        <v>0</v>
      </c>
      <c r="T2283" s="627"/>
      <c r="U2283" s="627"/>
      <c r="V2283" s="627"/>
      <c r="W2283" s="627"/>
      <c r="X2283" s="627">
        <v>0</v>
      </c>
      <c r="Y2283" s="627"/>
      <c r="Z2283" s="627"/>
      <c r="AA2283" s="627"/>
      <c r="AB2283" s="627"/>
    </row>
    <row r="2284" spans="1:28" ht="15" hidden="1" x14ac:dyDescent="0.2">
      <c r="A2284" s="29" t="s">
        <v>565</v>
      </c>
      <c r="B2284" s="330" t="s">
        <v>1005</v>
      </c>
      <c r="C2284" s="330" t="str">
        <f t="shared" si="160"/>
        <v>Dhaka_Metropolitan_PVT Dhaka Mahanagar General Hospital, Nayabazar</v>
      </c>
      <c r="D2284" s="627">
        <v>0</v>
      </c>
      <c r="E2284" s="627"/>
      <c r="F2284" s="627"/>
      <c r="G2284" s="627"/>
      <c r="H2284" s="627"/>
      <c r="I2284" s="627">
        <v>0</v>
      </c>
      <c r="J2284" s="627"/>
      <c r="K2284" s="627"/>
      <c r="L2284" s="627"/>
      <c r="M2284" s="627"/>
      <c r="P2284" s="29" t="s">
        <v>565</v>
      </c>
      <c r="Q2284" s="330" t="s">
        <v>1005</v>
      </c>
      <c r="R2284" s="330" t="str">
        <f t="shared" si="161"/>
        <v>Dhaka_Metropolitan_PVT Dhaka Mahanagar General Hospital, Nayabazar</v>
      </c>
      <c r="S2284" s="627">
        <v>0</v>
      </c>
      <c r="T2284" s="627"/>
      <c r="U2284" s="627"/>
      <c r="V2284" s="627"/>
      <c r="W2284" s="627"/>
      <c r="X2284" s="627">
        <v>0</v>
      </c>
      <c r="Y2284" s="627"/>
      <c r="Z2284" s="627"/>
      <c r="AA2284" s="627"/>
      <c r="AB2284" s="627"/>
    </row>
    <row r="2285" spans="1:28" ht="15" hidden="1" x14ac:dyDescent="0.2">
      <c r="A2285" s="29" t="s">
        <v>561</v>
      </c>
      <c r="B2285" s="330" t="s">
        <v>715</v>
      </c>
      <c r="C2285" s="330" t="str">
        <f t="shared" si="160"/>
        <v>Dhaka_Metropolitan_FOB FOB(Syedabad)</v>
      </c>
      <c r="D2285" s="627">
        <v>0</v>
      </c>
      <c r="E2285" s="627">
        <v>0</v>
      </c>
      <c r="F2285" s="627">
        <v>0</v>
      </c>
      <c r="G2285" s="627">
        <v>0</v>
      </c>
      <c r="H2285" s="627">
        <v>0</v>
      </c>
      <c r="I2285" s="627">
        <v>0</v>
      </c>
      <c r="J2285" s="627">
        <v>0</v>
      </c>
      <c r="K2285" s="627">
        <v>0</v>
      </c>
      <c r="L2285" s="627">
        <v>0</v>
      </c>
      <c r="M2285" s="627">
        <v>0</v>
      </c>
      <c r="P2285" s="29" t="s">
        <v>561</v>
      </c>
      <c r="Q2285" s="330" t="s">
        <v>715</v>
      </c>
      <c r="R2285" s="330" t="str">
        <f t="shared" si="161"/>
        <v>Dhaka_Metropolitan_FOB FOB(Syedabad)</v>
      </c>
      <c r="S2285" s="627">
        <v>0</v>
      </c>
      <c r="T2285" s="627">
        <v>0</v>
      </c>
      <c r="U2285" s="627">
        <v>0</v>
      </c>
      <c r="V2285" s="627">
        <v>0</v>
      </c>
      <c r="W2285" s="627">
        <v>0</v>
      </c>
      <c r="X2285" s="627">
        <v>2</v>
      </c>
      <c r="Y2285" s="627">
        <v>0</v>
      </c>
      <c r="Z2285" s="627">
        <v>0</v>
      </c>
      <c r="AA2285" s="627">
        <v>0</v>
      </c>
      <c r="AB2285" s="627">
        <v>0</v>
      </c>
    </row>
    <row r="2286" spans="1:28" ht="15" hidden="1" x14ac:dyDescent="0.2">
      <c r="A2286" s="29" t="s">
        <v>565</v>
      </c>
      <c r="B2286" s="330" t="s">
        <v>722</v>
      </c>
      <c r="C2286" s="330" t="str">
        <f t="shared" si="160"/>
        <v>Dhaka_Metropolitan_PVT Gonoshathaya Kendra, Nagar Hospital</v>
      </c>
      <c r="D2286" s="627">
        <v>0</v>
      </c>
      <c r="E2286" s="627"/>
      <c r="F2286" s="627"/>
      <c r="G2286" s="627"/>
      <c r="H2286" s="627"/>
      <c r="I2286" s="627">
        <v>0</v>
      </c>
      <c r="J2286" s="627"/>
      <c r="K2286" s="627"/>
      <c r="L2286" s="627"/>
      <c r="M2286" s="627"/>
      <c r="P2286" s="29" t="s">
        <v>565</v>
      </c>
      <c r="Q2286" s="330" t="s">
        <v>722</v>
      </c>
      <c r="R2286" s="330" t="str">
        <f t="shared" si="161"/>
        <v>Dhaka_Metropolitan_PVT Gonoshathaya Kendra, Nagar Hospital</v>
      </c>
      <c r="S2286" s="627">
        <v>0</v>
      </c>
      <c r="T2286" s="627"/>
      <c r="U2286" s="627"/>
      <c r="V2286" s="627"/>
      <c r="W2286" s="627"/>
      <c r="X2286" s="627">
        <v>0</v>
      </c>
      <c r="Y2286" s="627"/>
      <c r="Z2286" s="627"/>
      <c r="AA2286" s="627"/>
      <c r="AB2286" s="627"/>
    </row>
    <row r="2287" spans="1:28" ht="15" hidden="1" x14ac:dyDescent="0.2">
      <c r="A2287" s="29" t="s">
        <v>563</v>
      </c>
      <c r="B2287" s="330" t="s">
        <v>1064</v>
      </c>
      <c r="C2287" s="330" t="str">
        <f t="shared" si="160"/>
        <v>Dhaka_Metropolitan_ICDDRB ICDDR,B</v>
      </c>
      <c r="D2287" s="627">
        <v>15</v>
      </c>
      <c r="E2287" s="627">
        <v>1</v>
      </c>
      <c r="F2287" s="627">
        <v>0</v>
      </c>
      <c r="G2287" s="627">
        <v>0</v>
      </c>
      <c r="H2287" s="627">
        <v>0</v>
      </c>
      <c r="I2287" s="627">
        <v>4</v>
      </c>
      <c r="J2287" s="627">
        <v>0</v>
      </c>
      <c r="K2287" s="627">
        <v>0</v>
      </c>
      <c r="L2287" s="627">
        <v>0</v>
      </c>
      <c r="M2287" s="627">
        <v>0</v>
      </c>
      <c r="P2287" s="29" t="s">
        <v>563</v>
      </c>
      <c r="Q2287" s="330" t="s">
        <v>1064</v>
      </c>
      <c r="R2287" s="330" t="str">
        <f t="shared" si="161"/>
        <v>Dhaka_Metropolitan_ICDDRB ICDDR,B</v>
      </c>
      <c r="S2287" s="627">
        <v>5</v>
      </c>
      <c r="T2287" s="627">
        <v>1</v>
      </c>
      <c r="U2287" s="627">
        <v>0</v>
      </c>
      <c r="V2287" s="627">
        <v>0</v>
      </c>
      <c r="W2287" s="627">
        <v>1</v>
      </c>
      <c r="X2287" s="627">
        <v>1</v>
      </c>
      <c r="Y2287" s="627">
        <v>0</v>
      </c>
      <c r="Z2287" s="627">
        <v>0</v>
      </c>
      <c r="AA2287" s="627">
        <v>0</v>
      </c>
      <c r="AB2287" s="627">
        <v>0</v>
      </c>
    </row>
    <row r="2288" spans="1:28" ht="15" hidden="1" x14ac:dyDescent="0.2">
      <c r="A2288" s="29" t="s">
        <v>563</v>
      </c>
      <c r="B2288" s="330" t="s">
        <v>1103</v>
      </c>
      <c r="C2288" s="330" t="str">
        <f>A2288&amp;" "&amp;B2288</f>
        <v>Dhaka_Metropolitan_ICDDRB ICDDR,B: Dhanmondi</v>
      </c>
      <c r="D2288" s="627">
        <v>8</v>
      </c>
      <c r="E2288" s="627">
        <v>1</v>
      </c>
      <c r="F2288" s="627">
        <v>0</v>
      </c>
      <c r="G2288" s="627">
        <v>1</v>
      </c>
      <c r="H2288" s="627">
        <v>0</v>
      </c>
      <c r="I2288" s="627">
        <v>4</v>
      </c>
      <c r="J2288" s="627">
        <v>0</v>
      </c>
      <c r="K2288" s="627">
        <v>0</v>
      </c>
      <c r="L2288" s="627">
        <v>0</v>
      </c>
      <c r="M2288" s="627">
        <v>0</v>
      </c>
      <c r="P2288" s="29" t="s">
        <v>563</v>
      </c>
      <c r="Q2288" s="330" t="s">
        <v>1103</v>
      </c>
      <c r="R2288" s="330" t="str">
        <f>P2288&amp;" "&amp;Q2288</f>
        <v>Dhaka_Metropolitan_ICDDRB ICDDR,B: Dhanmondi</v>
      </c>
      <c r="S2288" s="627">
        <v>3</v>
      </c>
      <c r="T2288" s="627">
        <v>1</v>
      </c>
      <c r="U2288" s="627">
        <v>0</v>
      </c>
      <c r="V2288" s="627">
        <v>0</v>
      </c>
      <c r="W2288" s="627">
        <v>0</v>
      </c>
      <c r="X2288" s="627">
        <v>2</v>
      </c>
      <c r="Y2288" s="627">
        <v>0</v>
      </c>
      <c r="Z2288" s="627">
        <v>0</v>
      </c>
      <c r="AA2288" s="627">
        <v>0</v>
      </c>
      <c r="AB2288" s="627">
        <v>0</v>
      </c>
    </row>
    <row r="2289" spans="1:28" ht="15" hidden="1" x14ac:dyDescent="0.2">
      <c r="A2289" s="29" t="s">
        <v>563</v>
      </c>
      <c r="B2289" s="330" t="s">
        <v>1104</v>
      </c>
      <c r="C2289" s="330" t="str">
        <f>A2289&amp;" "&amp;B2289</f>
        <v>Dhaka_Metropolitan_ICDDRB ICDDR,B: Golapbagh</v>
      </c>
      <c r="D2289" s="627">
        <v>9</v>
      </c>
      <c r="E2289" s="627">
        <v>1</v>
      </c>
      <c r="F2289" s="627">
        <v>0</v>
      </c>
      <c r="G2289" s="627">
        <v>0</v>
      </c>
      <c r="H2289" s="627">
        <v>0</v>
      </c>
      <c r="I2289" s="627">
        <v>3</v>
      </c>
      <c r="J2289" s="627">
        <v>0</v>
      </c>
      <c r="K2289" s="627">
        <v>0</v>
      </c>
      <c r="L2289" s="627">
        <v>0</v>
      </c>
      <c r="M2289" s="627">
        <v>0</v>
      </c>
      <c r="P2289" s="29" t="s">
        <v>563</v>
      </c>
      <c r="Q2289" s="330" t="s">
        <v>1104</v>
      </c>
      <c r="R2289" s="330" t="str">
        <f>P2289&amp;" "&amp;Q2289</f>
        <v>Dhaka_Metropolitan_ICDDRB ICDDR,B: Golapbagh</v>
      </c>
      <c r="S2289" s="627">
        <v>7</v>
      </c>
      <c r="T2289" s="627">
        <v>1</v>
      </c>
      <c r="U2289" s="627">
        <v>0</v>
      </c>
      <c r="V2289" s="627">
        <v>0</v>
      </c>
      <c r="W2289" s="627">
        <v>0</v>
      </c>
      <c r="X2289" s="627">
        <v>2</v>
      </c>
      <c r="Y2289" s="627">
        <v>0</v>
      </c>
      <c r="Z2289" s="627">
        <v>0</v>
      </c>
      <c r="AA2289" s="627">
        <v>0</v>
      </c>
      <c r="AB2289" s="627">
        <v>0</v>
      </c>
    </row>
    <row r="2290" spans="1:28" ht="15" hidden="1" x14ac:dyDescent="0.2">
      <c r="A2290" s="29" t="s">
        <v>563</v>
      </c>
      <c r="B2290" s="330" t="s">
        <v>1105</v>
      </c>
      <c r="C2290" s="330" t="str">
        <f>A2290&amp;" "&amp;B2290</f>
        <v>Dhaka_Metropolitan_ICDDRB ICDDR,B: Mohakhali</v>
      </c>
      <c r="D2290" s="627">
        <v>13</v>
      </c>
      <c r="E2290" s="627">
        <v>2</v>
      </c>
      <c r="F2290" s="627">
        <v>0</v>
      </c>
      <c r="G2290" s="627">
        <v>0</v>
      </c>
      <c r="H2290" s="627">
        <v>0</v>
      </c>
      <c r="I2290" s="627">
        <v>2</v>
      </c>
      <c r="J2290" s="627">
        <v>0</v>
      </c>
      <c r="K2290" s="627">
        <v>0</v>
      </c>
      <c r="L2290" s="627">
        <v>0</v>
      </c>
      <c r="M2290" s="627">
        <v>0</v>
      </c>
      <c r="P2290" s="29" t="s">
        <v>563</v>
      </c>
      <c r="Q2290" s="330" t="s">
        <v>1105</v>
      </c>
      <c r="R2290" s="330" t="str">
        <f>P2290&amp;" "&amp;Q2290</f>
        <v>Dhaka_Metropolitan_ICDDRB ICDDR,B: Mohakhali</v>
      </c>
      <c r="S2290" s="627">
        <v>5</v>
      </c>
      <c r="T2290" s="627">
        <v>3</v>
      </c>
      <c r="U2290" s="627">
        <v>0</v>
      </c>
      <c r="V2290" s="627">
        <v>0</v>
      </c>
      <c r="W2290" s="627">
        <v>0</v>
      </c>
      <c r="X2290" s="627">
        <v>2</v>
      </c>
      <c r="Y2290" s="627">
        <v>0</v>
      </c>
      <c r="Z2290" s="627">
        <v>0</v>
      </c>
      <c r="AA2290" s="627">
        <v>0</v>
      </c>
      <c r="AB2290" s="627">
        <v>0</v>
      </c>
    </row>
    <row r="2291" spans="1:28" ht="15" hidden="1" x14ac:dyDescent="0.2">
      <c r="A2291" s="29" t="s">
        <v>563</v>
      </c>
      <c r="B2291" s="330" t="s">
        <v>1140</v>
      </c>
      <c r="C2291" s="330" t="str">
        <f>A2291&amp;" "&amp;B2291</f>
        <v>Dhaka_Metropolitan_ICDDRB ICDDR,B: Rampura</v>
      </c>
      <c r="D2291" s="627">
        <v>14</v>
      </c>
      <c r="E2291" s="627">
        <v>0</v>
      </c>
      <c r="F2291" s="627">
        <v>0</v>
      </c>
      <c r="G2291" s="627">
        <v>0</v>
      </c>
      <c r="H2291" s="627">
        <v>1</v>
      </c>
      <c r="I2291" s="627">
        <v>2</v>
      </c>
      <c r="J2291" s="627">
        <v>0</v>
      </c>
      <c r="K2291" s="627">
        <v>0</v>
      </c>
      <c r="L2291" s="627">
        <v>0</v>
      </c>
      <c r="M2291" s="627">
        <v>0</v>
      </c>
      <c r="P2291" s="29" t="s">
        <v>563</v>
      </c>
      <c r="Q2291" s="330" t="s">
        <v>1140</v>
      </c>
      <c r="R2291" s="330" t="str">
        <f>P2291&amp;" "&amp;Q2291</f>
        <v>Dhaka_Metropolitan_ICDDRB ICDDR,B: Rampura</v>
      </c>
      <c r="S2291" s="627">
        <v>6</v>
      </c>
      <c r="T2291" s="627">
        <v>0</v>
      </c>
      <c r="U2291" s="627">
        <v>0</v>
      </c>
      <c r="V2291" s="627">
        <v>0</v>
      </c>
      <c r="W2291" s="627">
        <v>0</v>
      </c>
      <c r="X2291" s="627">
        <v>4</v>
      </c>
      <c r="Y2291" s="627">
        <v>0</v>
      </c>
      <c r="Z2291" s="627">
        <v>0</v>
      </c>
      <c r="AA2291" s="627">
        <v>0</v>
      </c>
      <c r="AB2291" s="627">
        <v>0</v>
      </c>
    </row>
    <row r="2292" spans="1:28" ht="15" hidden="1" x14ac:dyDescent="0.2">
      <c r="A2292" s="29" t="s">
        <v>563</v>
      </c>
      <c r="B2292" s="330" t="s">
        <v>1141</v>
      </c>
      <c r="C2292" s="330" t="str">
        <f>A2292&amp;" "&amp;B2292</f>
        <v>Dhaka_Metropolitan_ICDDRB ICDDR,B: Uttara</v>
      </c>
      <c r="D2292" s="627">
        <v>13</v>
      </c>
      <c r="E2292" s="627">
        <v>0</v>
      </c>
      <c r="F2292" s="627">
        <v>0</v>
      </c>
      <c r="G2292" s="627">
        <v>0</v>
      </c>
      <c r="H2292" s="627">
        <v>0</v>
      </c>
      <c r="I2292" s="627">
        <v>1</v>
      </c>
      <c r="J2292" s="627">
        <v>1</v>
      </c>
      <c r="K2292" s="627">
        <v>0</v>
      </c>
      <c r="L2292" s="627">
        <v>0</v>
      </c>
      <c r="M2292" s="627">
        <v>0</v>
      </c>
      <c r="P2292" s="29" t="s">
        <v>563</v>
      </c>
      <c r="Q2292" s="330" t="s">
        <v>1141</v>
      </c>
      <c r="R2292" s="330" t="str">
        <f>P2292&amp;" "&amp;Q2292</f>
        <v>Dhaka_Metropolitan_ICDDRB ICDDR,B: Uttara</v>
      </c>
      <c r="S2292" s="627">
        <v>3</v>
      </c>
      <c r="T2292" s="627">
        <v>1</v>
      </c>
      <c r="U2292" s="627">
        <v>0</v>
      </c>
      <c r="V2292" s="627">
        <v>0</v>
      </c>
      <c r="W2292" s="627">
        <v>0</v>
      </c>
      <c r="X2292" s="627">
        <v>2</v>
      </c>
      <c r="Y2292" s="627">
        <v>0</v>
      </c>
      <c r="Z2292" s="627">
        <v>0</v>
      </c>
      <c r="AA2292" s="627">
        <v>0</v>
      </c>
      <c r="AB2292" s="627">
        <v>0</v>
      </c>
    </row>
    <row r="2293" spans="1:28" ht="15" hidden="1" x14ac:dyDescent="0.2">
      <c r="A2293" s="29" t="s">
        <v>564</v>
      </c>
      <c r="B2293" s="330" t="s">
        <v>720</v>
      </c>
      <c r="C2293" s="330" t="str">
        <f t="shared" si="160"/>
        <v>Dhaka_Metropolitan_IOM International Organization for Migration- IOM, Dhanmondi</v>
      </c>
      <c r="D2293" s="627">
        <v>0</v>
      </c>
      <c r="E2293" s="627">
        <v>0</v>
      </c>
      <c r="F2293" s="627">
        <v>0</v>
      </c>
      <c r="G2293" s="627">
        <v>0</v>
      </c>
      <c r="H2293" s="627">
        <v>0</v>
      </c>
      <c r="I2293" s="627">
        <v>0</v>
      </c>
      <c r="J2293" s="627">
        <v>0</v>
      </c>
      <c r="K2293" s="627">
        <v>0</v>
      </c>
      <c r="L2293" s="627">
        <v>0</v>
      </c>
      <c r="M2293" s="627">
        <v>0</v>
      </c>
      <c r="P2293" s="29" t="s">
        <v>564</v>
      </c>
      <c r="Q2293" s="330" t="s">
        <v>720</v>
      </c>
      <c r="R2293" s="330" t="str">
        <f t="shared" si="161"/>
        <v>Dhaka_Metropolitan_IOM International Organization for Migration- IOM, Dhanmondi</v>
      </c>
      <c r="S2293" s="627">
        <v>0</v>
      </c>
      <c r="T2293" s="627">
        <v>0</v>
      </c>
      <c r="U2293" s="627">
        <v>0</v>
      </c>
      <c r="V2293" s="627">
        <v>0</v>
      </c>
      <c r="W2293" s="627">
        <v>0</v>
      </c>
      <c r="X2293" s="627">
        <v>0</v>
      </c>
      <c r="Y2293" s="627">
        <v>0</v>
      </c>
      <c r="Z2293" s="627">
        <v>0</v>
      </c>
      <c r="AA2293" s="627">
        <v>0</v>
      </c>
      <c r="AB2293" s="627">
        <v>0</v>
      </c>
    </row>
    <row r="2294" spans="1:28" ht="15" hidden="1" x14ac:dyDescent="0.2">
      <c r="A2294" s="29" t="s">
        <v>562</v>
      </c>
      <c r="B2294" s="330" t="s">
        <v>718</v>
      </c>
      <c r="C2294" s="330" t="str">
        <f t="shared" si="160"/>
        <v>Dhaka_Metropolitan_GoB Kamrangir(GOB)</v>
      </c>
      <c r="D2294" s="627">
        <v>0</v>
      </c>
      <c r="E2294" s="627"/>
      <c r="F2294" s="627"/>
      <c r="G2294" s="627"/>
      <c r="H2294" s="627"/>
      <c r="I2294" s="627">
        <v>0</v>
      </c>
      <c r="J2294" s="627"/>
      <c r="K2294" s="627"/>
      <c r="L2294" s="627"/>
      <c r="M2294" s="627"/>
      <c r="P2294" s="29" t="s">
        <v>562</v>
      </c>
      <c r="Q2294" s="330" t="s">
        <v>718</v>
      </c>
      <c r="R2294" s="330" t="str">
        <f t="shared" si="161"/>
        <v>Dhaka_Metropolitan_GoB Kamrangir(GOB)</v>
      </c>
      <c r="S2294" s="627">
        <v>0</v>
      </c>
      <c r="T2294" s="627"/>
      <c r="U2294" s="627"/>
      <c r="V2294" s="627"/>
      <c r="W2294" s="627"/>
      <c r="X2294" s="627">
        <v>0</v>
      </c>
      <c r="Y2294" s="627"/>
      <c r="Z2294" s="627"/>
      <c r="AA2294" s="627"/>
      <c r="AB2294" s="627"/>
    </row>
    <row r="2295" spans="1:28" ht="15" hidden="1" x14ac:dyDescent="0.2">
      <c r="A2295" s="442" t="s">
        <v>1052</v>
      </c>
      <c r="B2295" s="29" t="s">
        <v>1042</v>
      </c>
      <c r="C2295" s="330" t="str">
        <f>A2295&amp;" "&amp;B2295</f>
        <v>Dhaka_Metropolitan_NariMaitree DOTS and MC: House#177, Noyatola, Maghbazar</v>
      </c>
      <c r="D2295" s="627">
        <v>8</v>
      </c>
      <c r="E2295" s="635">
        <v>1</v>
      </c>
      <c r="F2295" s="635">
        <v>0</v>
      </c>
      <c r="G2295" s="635">
        <v>0</v>
      </c>
      <c r="H2295" s="635">
        <v>0</v>
      </c>
      <c r="I2295" s="627">
        <v>6</v>
      </c>
      <c r="J2295" s="635">
        <v>2</v>
      </c>
      <c r="K2295" s="635">
        <v>0</v>
      </c>
      <c r="L2295" s="635">
        <v>1</v>
      </c>
      <c r="M2295" s="635">
        <v>0</v>
      </c>
      <c r="P2295" s="442" t="s">
        <v>1052</v>
      </c>
      <c r="Q2295" s="29" t="s">
        <v>1042</v>
      </c>
      <c r="R2295" s="330" t="str">
        <f>P2295&amp;" "&amp;Q2295</f>
        <v>Dhaka_Metropolitan_NariMaitree DOTS and MC: House#177, Noyatola, Maghbazar</v>
      </c>
      <c r="S2295" s="627">
        <v>9</v>
      </c>
      <c r="T2295" s="635">
        <v>0</v>
      </c>
      <c r="U2295" s="635">
        <v>0</v>
      </c>
      <c r="V2295" s="635">
        <v>0</v>
      </c>
      <c r="W2295" s="635">
        <v>0</v>
      </c>
      <c r="X2295" s="627">
        <v>7</v>
      </c>
      <c r="Y2295" s="635">
        <v>1</v>
      </c>
      <c r="Z2295" s="635">
        <v>0</v>
      </c>
      <c r="AA2295" s="635">
        <v>0</v>
      </c>
      <c r="AB2295" s="635">
        <v>0</v>
      </c>
    </row>
    <row r="2296" spans="1:28" ht="15" hidden="1" x14ac:dyDescent="0.2">
      <c r="A2296" s="442" t="s">
        <v>1052</v>
      </c>
      <c r="B2296" s="29" t="s">
        <v>1043</v>
      </c>
      <c r="C2296" s="330" t="str">
        <f>A2296&amp;" "&amp;B2296</f>
        <v>Dhaka_Metropolitan_NariMaitree DOTS and MC: House# G-188/3, Mohakahali School Road, (Wireless Gate) Gulshan</v>
      </c>
      <c r="D2296" s="627">
        <v>23</v>
      </c>
      <c r="E2296" s="635">
        <v>1</v>
      </c>
      <c r="F2296" s="635">
        <v>0</v>
      </c>
      <c r="G2296" s="635">
        <v>0</v>
      </c>
      <c r="H2296" s="635">
        <v>0</v>
      </c>
      <c r="I2296" s="627">
        <v>12</v>
      </c>
      <c r="J2296" s="635">
        <v>0</v>
      </c>
      <c r="K2296" s="635">
        <v>0</v>
      </c>
      <c r="L2296" s="635">
        <v>0</v>
      </c>
      <c r="M2296" s="635">
        <v>0</v>
      </c>
      <c r="P2296" s="442" t="s">
        <v>1052</v>
      </c>
      <c r="Q2296" s="29" t="s">
        <v>1043</v>
      </c>
      <c r="R2296" s="330" t="str">
        <f>P2296&amp;" "&amp;Q2296</f>
        <v>Dhaka_Metropolitan_NariMaitree DOTS and MC: House# G-188/3, Mohakahali School Road, (Wireless Gate) Gulshan</v>
      </c>
      <c r="S2296" s="627">
        <v>13</v>
      </c>
      <c r="T2296" s="635">
        <v>1</v>
      </c>
      <c r="U2296" s="635">
        <v>0</v>
      </c>
      <c r="V2296" s="635">
        <v>0</v>
      </c>
      <c r="W2296" s="635">
        <v>0</v>
      </c>
      <c r="X2296" s="627">
        <v>10</v>
      </c>
      <c r="Y2296" s="635">
        <v>2</v>
      </c>
      <c r="Z2296" s="635">
        <v>0</v>
      </c>
      <c r="AA2296" s="635">
        <v>0</v>
      </c>
      <c r="AB2296" s="635">
        <v>0</v>
      </c>
    </row>
    <row r="2297" spans="1:28" ht="15" hidden="1" x14ac:dyDescent="0.2">
      <c r="A2297" s="442" t="s">
        <v>1052</v>
      </c>
      <c r="B2297" s="29" t="s">
        <v>1044</v>
      </c>
      <c r="C2297" s="330" t="str">
        <f>A2297&amp;" "&amp;B2297</f>
        <v>Dhaka_Metropolitan_NariMaitree DOTS and MC: House# W/3 Noorjahan Road, Mohammadpur</v>
      </c>
      <c r="D2297" s="627">
        <v>13</v>
      </c>
      <c r="E2297" s="635">
        <v>5</v>
      </c>
      <c r="F2297" s="635">
        <v>0</v>
      </c>
      <c r="G2297" s="635">
        <v>0</v>
      </c>
      <c r="H2297" s="635">
        <v>0</v>
      </c>
      <c r="I2297" s="627">
        <v>8</v>
      </c>
      <c r="J2297" s="635">
        <v>1</v>
      </c>
      <c r="K2297" s="635">
        <v>0</v>
      </c>
      <c r="L2297" s="635">
        <v>0</v>
      </c>
      <c r="M2297" s="635">
        <v>0</v>
      </c>
      <c r="P2297" s="442" t="s">
        <v>1052</v>
      </c>
      <c r="Q2297" s="29" t="s">
        <v>1044</v>
      </c>
      <c r="R2297" s="330" t="str">
        <f>P2297&amp;" "&amp;Q2297</f>
        <v>Dhaka_Metropolitan_NariMaitree DOTS and MC: House# W/3 Noorjahan Road, Mohammadpur</v>
      </c>
      <c r="S2297" s="627">
        <v>10</v>
      </c>
      <c r="T2297" s="635">
        <v>3</v>
      </c>
      <c r="U2297" s="635">
        <v>0</v>
      </c>
      <c r="V2297" s="635">
        <v>0</v>
      </c>
      <c r="W2297" s="635">
        <v>0</v>
      </c>
      <c r="X2297" s="627">
        <v>3</v>
      </c>
      <c r="Y2297" s="635">
        <v>2</v>
      </c>
      <c r="Z2297" s="635">
        <v>0</v>
      </c>
      <c r="AA2297" s="635">
        <v>0</v>
      </c>
      <c r="AB2297" s="635">
        <v>0</v>
      </c>
    </row>
    <row r="2298" spans="1:28" ht="15" hidden="1" x14ac:dyDescent="0.2">
      <c r="A2298" s="442" t="s">
        <v>1052</v>
      </c>
      <c r="B2298" s="29" t="s">
        <v>1188</v>
      </c>
      <c r="C2298" s="330" t="str">
        <f>A2298&amp;" "&amp;B2298</f>
        <v>Dhaka_Metropolitan_NariMaitree DOTS and MC: House# 97/5-A, North Jafarabad, Pulpar, Mohammadpur</v>
      </c>
      <c r="D2298" s="627">
        <v>16</v>
      </c>
      <c r="E2298" s="635">
        <v>3</v>
      </c>
      <c r="F2298" s="635">
        <v>1</v>
      </c>
      <c r="G2298" s="635">
        <v>0</v>
      </c>
      <c r="H2298" s="635">
        <v>0</v>
      </c>
      <c r="I2298" s="627">
        <v>13</v>
      </c>
      <c r="J2298" s="635">
        <v>1</v>
      </c>
      <c r="K2298" s="635">
        <v>0</v>
      </c>
      <c r="L2298" s="635">
        <v>0</v>
      </c>
      <c r="M2298" s="635">
        <v>0</v>
      </c>
      <c r="P2298" s="442" t="s">
        <v>1052</v>
      </c>
      <c r="Q2298" s="29" t="s">
        <v>1188</v>
      </c>
      <c r="R2298" s="330" t="str">
        <f>P2298&amp;" "&amp;Q2298</f>
        <v>Dhaka_Metropolitan_NariMaitree DOTS and MC: House# 97/5-A, North Jafarabad, Pulpar, Mohammadpur</v>
      </c>
      <c r="S2298" s="627">
        <v>12</v>
      </c>
      <c r="T2298" s="635">
        <v>2</v>
      </c>
      <c r="U2298" s="635">
        <v>0</v>
      </c>
      <c r="V2298" s="635">
        <v>0</v>
      </c>
      <c r="W2298" s="635">
        <v>0</v>
      </c>
      <c r="X2298" s="627">
        <v>7</v>
      </c>
      <c r="Y2298" s="635">
        <v>3</v>
      </c>
      <c r="Z2298" s="635">
        <v>0</v>
      </c>
      <c r="AA2298" s="635">
        <v>0</v>
      </c>
      <c r="AB2298" s="635">
        <v>0</v>
      </c>
    </row>
    <row r="2299" spans="1:28" ht="15" hidden="1" x14ac:dyDescent="0.2">
      <c r="A2299" s="29" t="s">
        <v>562</v>
      </c>
      <c r="B2299" s="331" t="s">
        <v>719</v>
      </c>
      <c r="C2299" s="330" t="str">
        <f t="shared" si="160"/>
        <v>Dhaka_Metropolitan_GoB NIDCH (hospital - opd)</v>
      </c>
      <c r="D2299" s="627">
        <v>6</v>
      </c>
      <c r="E2299" s="627">
        <v>0</v>
      </c>
      <c r="F2299" s="627">
        <v>0</v>
      </c>
      <c r="G2299" s="627">
        <v>0</v>
      </c>
      <c r="H2299" s="627">
        <v>0</v>
      </c>
      <c r="I2299" s="627">
        <v>1</v>
      </c>
      <c r="J2299" s="627">
        <v>0</v>
      </c>
      <c r="K2299" s="627">
        <v>0</v>
      </c>
      <c r="L2299" s="627">
        <v>0</v>
      </c>
      <c r="M2299" s="627">
        <v>0</v>
      </c>
      <c r="P2299" s="29" t="s">
        <v>562</v>
      </c>
      <c r="Q2299" s="331" t="s">
        <v>719</v>
      </c>
      <c r="R2299" s="330" t="str">
        <f t="shared" si="161"/>
        <v>Dhaka_Metropolitan_GoB NIDCH (hospital - opd)</v>
      </c>
      <c r="S2299" s="627">
        <v>5</v>
      </c>
      <c r="T2299" s="627">
        <v>0</v>
      </c>
      <c r="U2299" s="627">
        <v>0</v>
      </c>
      <c r="V2299" s="627">
        <v>0</v>
      </c>
      <c r="W2299" s="627">
        <v>0</v>
      </c>
      <c r="X2299" s="627">
        <v>1</v>
      </c>
      <c r="Y2299" s="627">
        <v>1</v>
      </c>
      <c r="Z2299" s="627">
        <v>0</v>
      </c>
      <c r="AA2299" s="627">
        <v>0</v>
      </c>
      <c r="AB2299" s="627">
        <v>0</v>
      </c>
    </row>
    <row r="2300" spans="1:28" ht="15" hidden="1" x14ac:dyDescent="0.2">
      <c r="A2300" s="29" t="s">
        <v>565</v>
      </c>
      <c r="B2300" s="331" t="s">
        <v>723</v>
      </c>
      <c r="C2300" s="330" t="str">
        <f t="shared" si="160"/>
        <v>Dhaka_Metropolitan_PVT PSKP/ Ward 17: Khil Khat</v>
      </c>
      <c r="D2300" s="627">
        <v>0</v>
      </c>
      <c r="E2300" s="627"/>
      <c r="F2300" s="627"/>
      <c r="G2300" s="627"/>
      <c r="H2300" s="627"/>
      <c r="I2300" s="627">
        <v>0</v>
      </c>
      <c r="J2300" s="627"/>
      <c r="K2300" s="627"/>
      <c r="L2300" s="627"/>
      <c r="M2300" s="627"/>
      <c r="P2300" s="29" t="s">
        <v>565</v>
      </c>
      <c r="Q2300" s="331" t="s">
        <v>723</v>
      </c>
      <c r="R2300" s="330" t="str">
        <f t="shared" si="161"/>
        <v>Dhaka_Metropolitan_PVT PSKP/ Ward 17: Khil Khat</v>
      </c>
      <c r="S2300" s="627">
        <v>0</v>
      </c>
      <c r="T2300" s="627"/>
      <c r="U2300" s="627"/>
      <c r="V2300" s="627"/>
      <c r="W2300" s="627"/>
      <c r="X2300" s="627">
        <v>0</v>
      </c>
      <c r="Y2300" s="627"/>
      <c r="Z2300" s="627"/>
      <c r="AA2300" s="627"/>
      <c r="AB2300" s="627"/>
    </row>
    <row r="2301" spans="1:28" ht="15" hidden="1" x14ac:dyDescent="0.2">
      <c r="A2301" s="29" t="s">
        <v>1051</v>
      </c>
      <c r="B2301" s="333" t="s">
        <v>1048</v>
      </c>
      <c r="C2301" s="330" t="str">
        <f t="shared" si="160"/>
        <v>Dhaka_Metropolitan_KMSS_DNCC KMSS: DNCC, J-2/A, Extension Pallabi, Mirpur, Dhaka</v>
      </c>
      <c r="D2301" s="627">
        <v>43</v>
      </c>
      <c r="E2301" s="630">
        <v>5</v>
      </c>
      <c r="F2301" s="630">
        <v>0</v>
      </c>
      <c r="G2301" s="630">
        <v>0</v>
      </c>
      <c r="H2301" s="630">
        <v>0</v>
      </c>
      <c r="I2301" s="627">
        <v>6</v>
      </c>
      <c r="J2301" s="630">
        <v>0</v>
      </c>
      <c r="K2301" s="630">
        <v>0</v>
      </c>
      <c r="L2301" s="630">
        <v>0</v>
      </c>
      <c r="M2301" s="630">
        <v>0</v>
      </c>
      <c r="P2301" s="29" t="s">
        <v>1051</v>
      </c>
      <c r="Q2301" s="333" t="s">
        <v>1048</v>
      </c>
      <c r="R2301" s="330" t="str">
        <f t="shared" si="161"/>
        <v>Dhaka_Metropolitan_KMSS_DNCC KMSS: DNCC, J-2/A, Extension Pallabi, Mirpur, Dhaka</v>
      </c>
      <c r="S2301" s="627">
        <v>39</v>
      </c>
      <c r="T2301" s="630">
        <v>2</v>
      </c>
      <c r="U2301" s="630">
        <v>0</v>
      </c>
      <c r="V2301" s="630">
        <v>0</v>
      </c>
      <c r="W2301" s="630">
        <v>0</v>
      </c>
      <c r="X2301" s="627">
        <v>8</v>
      </c>
      <c r="Y2301" s="630">
        <v>1</v>
      </c>
      <c r="Z2301" s="630">
        <v>0</v>
      </c>
      <c r="AA2301" s="630">
        <v>0</v>
      </c>
      <c r="AB2301" s="630">
        <v>0</v>
      </c>
    </row>
    <row r="2302" spans="1:28" ht="15" hidden="1" x14ac:dyDescent="0.2">
      <c r="A2302" s="29" t="s">
        <v>1051</v>
      </c>
      <c r="B2302" s="333" t="s">
        <v>1049</v>
      </c>
      <c r="C2302" s="330" t="str">
        <f t="shared" si="160"/>
        <v>Dhaka_Metropolitan_KMSS_DNCC KMSS: DNCC, House-32, Road-6, Mirpur-1, Dhaka</v>
      </c>
      <c r="D2302" s="627">
        <v>21</v>
      </c>
      <c r="E2302" s="630">
        <v>3</v>
      </c>
      <c r="F2302" s="630">
        <v>0</v>
      </c>
      <c r="G2302" s="630">
        <v>0</v>
      </c>
      <c r="H2302" s="630">
        <v>0</v>
      </c>
      <c r="I2302" s="627">
        <v>19</v>
      </c>
      <c r="J2302" s="630">
        <v>0</v>
      </c>
      <c r="K2302" s="630">
        <v>0</v>
      </c>
      <c r="L2302" s="630">
        <v>0</v>
      </c>
      <c r="M2302" s="630">
        <v>0</v>
      </c>
      <c r="P2302" s="29" t="s">
        <v>1051</v>
      </c>
      <c r="Q2302" s="333" t="s">
        <v>1049</v>
      </c>
      <c r="R2302" s="330" t="str">
        <f t="shared" si="161"/>
        <v>Dhaka_Metropolitan_KMSS_DNCC KMSS: DNCC, House-32, Road-6, Mirpur-1, Dhaka</v>
      </c>
      <c r="S2302" s="627">
        <v>8</v>
      </c>
      <c r="T2302" s="630">
        <v>1</v>
      </c>
      <c r="U2302" s="630">
        <v>0</v>
      </c>
      <c r="V2302" s="630">
        <v>0</v>
      </c>
      <c r="W2302" s="630">
        <v>0</v>
      </c>
      <c r="X2302" s="627">
        <v>2</v>
      </c>
      <c r="Y2302" s="630">
        <v>0</v>
      </c>
      <c r="Z2302" s="630">
        <v>0</v>
      </c>
      <c r="AA2302" s="630">
        <v>0</v>
      </c>
      <c r="AB2302" s="630">
        <v>0</v>
      </c>
    </row>
    <row r="2303" spans="1:28" ht="15" hidden="1" x14ac:dyDescent="0.2">
      <c r="A2303" s="29" t="s">
        <v>566</v>
      </c>
      <c r="B2303" s="331" t="s">
        <v>724</v>
      </c>
      <c r="C2303" s="330" t="str">
        <f t="shared" si="160"/>
        <v>Dhaka_Metropolitan_SalvationArmy Salvation Army: Ward 5: Mirpur</v>
      </c>
      <c r="D2303" s="627">
        <v>0</v>
      </c>
      <c r="E2303" s="627">
        <v>2</v>
      </c>
      <c r="F2303" s="627">
        <v>0</v>
      </c>
      <c r="G2303" s="627">
        <v>0</v>
      </c>
      <c r="H2303" s="627">
        <v>0</v>
      </c>
      <c r="I2303" s="627">
        <v>0</v>
      </c>
      <c r="J2303" s="627">
        <v>1</v>
      </c>
      <c r="K2303" s="627">
        <v>0</v>
      </c>
      <c r="L2303" s="627">
        <v>0</v>
      </c>
      <c r="M2303" s="627">
        <v>0</v>
      </c>
      <c r="P2303" s="29" t="s">
        <v>566</v>
      </c>
      <c r="Q2303" s="331" t="s">
        <v>724</v>
      </c>
      <c r="R2303" s="330" t="str">
        <f t="shared" si="161"/>
        <v>Dhaka_Metropolitan_SalvationArmy Salvation Army: Ward 5: Mirpur</v>
      </c>
      <c r="S2303" s="627">
        <v>4</v>
      </c>
      <c r="T2303" s="627">
        <v>0</v>
      </c>
      <c r="U2303" s="627">
        <v>0</v>
      </c>
      <c r="V2303" s="627">
        <v>0</v>
      </c>
      <c r="W2303" s="627">
        <v>0</v>
      </c>
      <c r="X2303" s="627">
        <v>1</v>
      </c>
      <c r="Y2303" s="627">
        <v>0</v>
      </c>
      <c r="Z2303" s="627">
        <v>0</v>
      </c>
      <c r="AA2303" s="627">
        <v>0</v>
      </c>
      <c r="AB2303" s="627">
        <v>0</v>
      </c>
    </row>
    <row r="2304" spans="1:28" ht="15" hidden="1" x14ac:dyDescent="0.25">
      <c r="A2304" s="29" t="s">
        <v>562</v>
      </c>
      <c r="B2304" s="550" t="s">
        <v>1106</v>
      </c>
      <c r="C2304" s="330" t="str">
        <f t="shared" ref="C2304:C2309" si="162">A2304&amp;" "&amp;B2304</f>
        <v>Dhaka_Metropolitan_GoB Shyamoli 250 Bed TB Hospital</v>
      </c>
      <c r="D2304" s="627">
        <v>17</v>
      </c>
      <c r="E2304" s="627">
        <v>0</v>
      </c>
      <c r="F2304" s="627">
        <v>0</v>
      </c>
      <c r="G2304" s="627">
        <v>0</v>
      </c>
      <c r="H2304" s="627">
        <v>0</v>
      </c>
      <c r="I2304" s="627">
        <v>2</v>
      </c>
      <c r="J2304" s="627">
        <v>0</v>
      </c>
      <c r="K2304" s="627">
        <v>0</v>
      </c>
      <c r="L2304" s="627">
        <v>0</v>
      </c>
      <c r="M2304" s="627">
        <v>0</v>
      </c>
      <c r="P2304" s="29" t="s">
        <v>562</v>
      </c>
      <c r="Q2304" s="550" t="s">
        <v>1106</v>
      </c>
      <c r="R2304" s="330" t="str">
        <f t="shared" ref="R2304:R2309" si="163">P2304&amp;" "&amp;Q2304</f>
        <v>Dhaka_Metropolitan_GoB Shyamoli 250 Bed TB Hospital</v>
      </c>
      <c r="S2304" s="627">
        <v>9</v>
      </c>
      <c r="T2304" s="627">
        <v>0</v>
      </c>
      <c r="U2304" s="627">
        <v>0</v>
      </c>
      <c r="V2304" s="627">
        <v>0</v>
      </c>
      <c r="W2304" s="627">
        <v>0</v>
      </c>
      <c r="X2304" s="627">
        <v>0</v>
      </c>
      <c r="Y2304" s="627">
        <v>0</v>
      </c>
      <c r="Z2304" s="627">
        <v>0</v>
      </c>
      <c r="AA2304" s="627">
        <v>0</v>
      </c>
      <c r="AB2304" s="627">
        <v>0</v>
      </c>
    </row>
    <row r="2305" spans="1:28" ht="15" hidden="1" x14ac:dyDescent="0.2">
      <c r="A2305" s="441" t="s">
        <v>567</v>
      </c>
      <c r="B2305" s="398" t="s">
        <v>1039</v>
      </c>
      <c r="C2305" s="330" t="str">
        <f t="shared" si="162"/>
        <v xml:space="preserve">Dhaka_Metropolitan_UTPS DOTS Centre: Second Colony, Mazar Road, Horirampur Bazar(South Community Centre), Mirpur                                                          </v>
      </c>
      <c r="D2305" s="627">
        <v>6</v>
      </c>
      <c r="E2305" s="630">
        <v>1</v>
      </c>
      <c r="F2305" s="630">
        <v>0</v>
      </c>
      <c r="G2305" s="630">
        <v>0</v>
      </c>
      <c r="H2305" s="630">
        <v>0</v>
      </c>
      <c r="I2305" s="627">
        <v>10</v>
      </c>
      <c r="J2305" s="630">
        <v>1</v>
      </c>
      <c r="K2305" s="630">
        <v>0</v>
      </c>
      <c r="L2305" s="630">
        <v>0</v>
      </c>
      <c r="M2305" s="630">
        <v>0</v>
      </c>
      <c r="P2305" s="29" t="s">
        <v>567</v>
      </c>
      <c r="Q2305" s="398" t="s">
        <v>1039</v>
      </c>
      <c r="R2305" s="330" t="str">
        <f t="shared" si="163"/>
        <v xml:space="preserve">Dhaka_Metropolitan_UTPS DOTS Centre: Second Colony, Mazar Road, Horirampur Bazar(South Community Centre), Mirpur                                                          </v>
      </c>
      <c r="S2305" s="627">
        <v>8</v>
      </c>
      <c r="T2305" s="630">
        <v>0</v>
      </c>
      <c r="U2305" s="630">
        <v>0</v>
      </c>
      <c r="V2305" s="630">
        <v>0</v>
      </c>
      <c r="W2305" s="630">
        <v>0</v>
      </c>
      <c r="X2305" s="627">
        <v>3</v>
      </c>
      <c r="Y2305" s="630">
        <v>0</v>
      </c>
      <c r="Z2305" s="630">
        <v>0</v>
      </c>
      <c r="AA2305" s="630">
        <v>0</v>
      </c>
      <c r="AB2305" s="630">
        <v>0</v>
      </c>
    </row>
    <row r="2306" spans="1:28" ht="15" hidden="1" x14ac:dyDescent="0.2">
      <c r="A2306" s="441" t="s">
        <v>567</v>
      </c>
      <c r="B2306" s="398" t="s">
        <v>1040</v>
      </c>
      <c r="C2306" s="330" t="str">
        <f t="shared" si="162"/>
        <v>Dhaka_Metropolitan_UTPS DOTS and MC:House# 490, Dakkhin Paikpara, DNCC Ward-11(Near New Bazar)</v>
      </c>
      <c r="D2306" s="627">
        <v>20</v>
      </c>
      <c r="E2306" s="630">
        <v>3</v>
      </c>
      <c r="F2306" s="630">
        <v>0</v>
      </c>
      <c r="G2306" s="630">
        <v>0</v>
      </c>
      <c r="H2306" s="630">
        <v>0</v>
      </c>
      <c r="I2306" s="627">
        <v>4</v>
      </c>
      <c r="J2306" s="630">
        <v>0</v>
      </c>
      <c r="K2306" s="630">
        <v>0</v>
      </c>
      <c r="L2306" s="630">
        <v>0</v>
      </c>
      <c r="M2306" s="630">
        <v>0</v>
      </c>
      <c r="P2306" s="29" t="s">
        <v>567</v>
      </c>
      <c r="Q2306" s="398" t="s">
        <v>1040</v>
      </c>
      <c r="R2306" s="330" t="str">
        <f t="shared" si="163"/>
        <v>Dhaka_Metropolitan_UTPS DOTS and MC:House# 490, Dakkhin Paikpara, DNCC Ward-11(Near New Bazar)</v>
      </c>
      <c r="S2306" s="627">
        <v>8</v>
      </c>
      <c r="T2306" s="630">
        <v>0</v>
      </c>
      <c r="U2306" s="630">
        <v>0</v>
      </c>
      <c r="V2306" s="630">
        <v>0</v>
      </c>
      <c r="W2306" s="630">
        <v>0</v>
      </c>
      <c r="X2306" s="627">
        <v>2</v>
      </c>
      <c r="Y2306" s="630">
        <v>0</v>
      </c>
      <c r="Z2306" s="630">
        <v>0</v>
      </c>
      <c r="AA2306" s="630">
        <v>0</v>
      </c>
      <c r="AB2306" s="630">
        <v>0</v>
      </c>
    </row>
    <row r="2307" spans="1:28" ht="15" hidden="1" x14ac:dyDescent="0.2">
      <c r="A2307" s="441" t="s">
        <v>567</v>
      </c>
      <c r="B2307" s="29" t="s">
        <v>1054</v>
      </c>
      <c r="C2307" s="330" t="str">
        <f t="shared" si="162"/>
        <v xml:space="preserve">Dhaka_Metropolitan_UTPS DOTS and MC: House No. 389, Munsibari Sarak, Ground Floor, North Ibrahimpur, Dhaka                                </v>
      </c>
      <c r="D2307" s="627">
        <v>16</v>
      </c>
      <c r="E2307" s="630">
        <v>0</v>
      </c>
      <c r="F2307" s="630">
        <v>0</v>
      </c>
      <c r="G2307" s="630">
        <v>0</v>
      </c>
      <c r="H2307" s="630">
        <v>0</v>
      </c>
      <c r="I2307" s="627">
        <v>8</v>
      </c>
      <c r="J2307" s="630">
        <v>1</v>
      </c>
      <c r="K2307" s="630">
        <v>0</v>
      </c>
      <c r="L2307" s="630">
        <v>0</v>
      </c>
      <c r="M2307" s="630">
        <v>0</v>
      </c>
      <c r="P2307" s="29" t="s">
        <v>567</v>
      </c>
      <c r="Q2307" s="29" t="s">
        <v>1054</v>
      </c>
      <c r="R2307" s="330" t="str">
        <f t="shared" si="163"/>
        <v xml:space="preserve">Dhaka_Metropolitan_UTPS DOTS and MC: House No. 389, Munsibari Sarak, Ground Floor, North Ibrahimpur, Dhaka                                </v>
      </c>
      <c r="S2307" s="627">
        <v>14</v>
      </c>
      <c r="T2307" s="630">
        <v>0</v>
      </c>
      <c r="U2307" s="630">
        <v>0</v>
      </c>
      <c r="V2307" s="630">
        <v>0</v>
      </c>
      <c r="W2307" s="630">
        <v>0</v>
      </c>
      <c r="X2307" s="627">
        <v>5</v>
      </c>
      <c r="Y2307" s="630">
        <v>2</v>
      </c>
      <c r="Z2307" s="630">
        <v>0</v>
      </c>
      <c r="AA2307" s="630">
        <v>0</v>
      </c>
      <c r="AB2307" s="630">
        <v>0</v>
      </c>
    </row>
    <row r="2308" spans="1:28" ht="15" hidden="1" x14ac:dyDescent="0.2">
      <c r="A2308" s="441" t="s">
        <v>560</v>
      </c>
      <c r="B2308" s="331" t="s">
        <v>1038</v>
      </c>
      <c r="C2308" s="330" t="str">
        <f t="shared" si="162"/>
        <v>Dhaka_Metropolitan_DAM Jamtola DOTS and MC :Sector# 4, House# 241, Uttara</v>
      </c>
      <c r="D2308" s="627">
        <v>32</v>
      </c>
      <c r="E2308" s="630">
        <v>4</v>
      </c>
      <c r="F2308" s="630">
        <v>0</v>
      </c>
      <c r="G2308" s="630">
        <v>0</v>
      </c>
      <c r="H2308" s="630">
        <v>0</v>
      </c>
      <c r="I2308" s="627">
        <v>3</v>
      </c>
      <c r="J2308" s="630">
        <v>0</v>
      </c>
      <c r="K2308" s="630">
        <v>0</v>
      </c>
      <c r="L2308" s="630">
        <v>0</v>
      </c>
      <c r="M2308" s="630">
        <v>0</v>
      </c>
      <c r="P2308" s="29" t="s">
        <v>560</v>
      </c>
      <c r="Q2308" s="331" t="s">
        <v>1038</v>
      </c>
      <c r="R2308" s="330" t="str">
        <f t="shared" si="163"/>
        <v>Dhaka_Metropolitan_DAM Jamtola DOTS and MC :Sector# 4, House# 241, Uttara</v>
      </c>
      <c r="S2308" s="627">
        <v>10</v>
      </c>
      <c r="T2308" s="630">
        <v>3</v>
      </c>
      <c r="U2308" s="630">
        <v>0</v>
      </c>
      <c r="V2308" s="630">
        <v>0</v>
      </c>
      <c r="W2308" s="630">
        <v>0</v>
      </c>
      <c r="X2308" s="627">
        <v>1</v>
      </c>
      <c r="Y2308" s="630">
        <v>3</v>
      </c>
      <c r="Z2308" s="630">
        <v>0</v>
      </c>
      <c r="AA2308" s="630">
        <v>0</v>
      </c>
      <c r="AB2308" s="630">
        <v>0</v>
      </c>
    </row>
    <row r="2309" spans="1:28" ht="15" hidden="1" x14ac:dyDescent="0.25">
      <c r="A2309" s="441" t="s">
        <v>560</v>
      </c>
      <c r="B2309" s="35" t="s">
        <v>1090</v>
      </c>
      <c r="C2309" s="330" t="str">
        <f t="shared" si="162"/>
        <v xml:space="preserve">Dhaka_Metropolitan_DAM Khilkhet DOTS and MC: Ka-147/3-A, Nowa Nogor, Khilkhet, Dhaka-1229
</v>
      </c>
      <c r="D2309" s="627">
        <v>15</v>
      </c>
      <c r="E2309" s="630">
        <v>0</v>
      </c>
      <c r="F2309" s="630">
        <v>0</v>
      </c>
      <c r="G2309" s="630">
        <v>0</v>
      </c>
      <c r="H2309" s="630">
        <v>0</v>
      </c>
      <c r="I2309" s="627">
        <v>1</v>
      </c>
      <c r="J2309" s="630">
        <v>0</v>
      </c>
      <c r="K2309" s="630">
        <v>0</v>
      </c>
      <c r="L2309" s="630">
        <v>0</v>
      </c>
      <c r="M2309" s="630">
        <v>0</v>
      </c>
      <c r="P2309" s="29" t="s">
        <v>560</v>
      </c>
      <c r="Q2309" s="35" t="s">
        <v>1090</v>
      </c>
      <c r="R2309" s="330" t="str">
        <f t="shared" si="163"/>
        <v xml:space="preserve">Dhaka_Metropolitan_DAM Khilkhet DOTS and MC: Ka-147/3-A, Nowa Nogor, Khilkhet, Dhaka-1229
</v>
      </c>
      <c r="S2309" s="627">
        <v>12</v>
      </c>
      <c r="T2309" s="630">
        <v>0</v>
      </c>
      <c r="U2309" s="630">
        <v>0</v>
      </c>
      <c r="V2309" s="630">
        <v>0</v>
      </c>
      <c r="W2309" s="630">
        <v>0</v>
      </c>
      <c r="X2309" s="627">
        <v>10</v>
      </c>
      <c r="Y2309" s="630">
        <v>1</v>
      </c>
      <c r="Z2309" s="630">
        <v>0</v>
      </c>
      <c r="AA2309" s="630">
        <v>0</v>
      </c>
      <c r="AB2309" s="630">
        <v>0</v>
      </c>
    </row>
    <row r="2310" spans="1:28" ht="15" hidden="1" x14ac:dyDescent="0.2">
      <c r="A2310" s="29" t="s">
        <v>553</v>
      </c>
      <c r="B2310" s="330" t="s">
        <v>670</v>
      </c>
      <c r="C2310" s="330" t="str">
        <f t="shared" ref="C2310:C2341" si="164">A2310&amp;" "&amp;B2310</f>
        <v>Khulna_Metropolitan_BRAC DOTS Corner, Siromoni Industrial Area.</v>
      </c>
      <c r="D2310" s="627"/>
      <c r="E2310" s="627"/>
      <c r="F2310" s="627"/>
      <c r="G2310" s="627"/>
      <c r="H2310" s="627"/>
      <c r="I2310" s="627"/>
      <c r="J2310" s="627"/>
      <c r="K2310" s="627"/>
      <c r="L2310" s="627"/>
      <c r="M2310" s="627"/>
      <c r="P2310" s="29" t="s">
        <v>553</v>
      </c>
      <c r="Q2310" s="330" t="s">
        <v>670</v>
      </c>
      <c r="R2310" s="330" t="str">
        <f t="shared" ref="R2310:R2341" si="165">P2310&amp;" "&amp;Q2310</f>
        <v>Khulna_Metropolitan_BRAC DOTS Corner, Siromoni Industrial Area.</v>
      </c>
      <c r="S2310" s="627"/>
      <c r="T2310" s="627"/>
      <c r="U2310" s="627"/>
      <c r="V2310" s="627"/>
      <c r="W2310" s="627"/>
      <c r="X2310" s="627"/>
      <c r="Y2310" s="627"/>
      <c r="Z2310" s="627"/>
      <c r="AA2310" s="627"/>
      <c r="AB2310" s="627"/>
    </row>
    <row r="2311" spans="1:28" ht="15" hidden="1" x14ac:dyDescent="0.2">
      <c r="A2311" s="29" t="s">
        <v>553</v>
      </c>
      <c r="B2311" s="330" t="s">
        <v>671</v>
      </c>
      <c r="C2311" s="330" t="str">
        <f t="shared" si="164"/>
        <v>Khulna_Metropolitan_BRAC DOTS Corner. Khulna Medical College Hosp.</v>
      </c>
      <c r="D2311" s="627"/>
      <c r="E2311" s="627"/>
      <c r="F2311" s="627"/>
      <c r="G2311" s="627"/>
      <c r="H2311" s="627"/>
      <c r="I2311" s="627"/>
      <c r="J2311" s="627"/>
      <c r="K2311" s="627"/>
      <c r="L2311" s="627"/>
      <c r="M2311" s="627"/>
      <c r="P2311" s="29" t="s">
        <v>553</v>
      </c>
      <c r="Q2311" s="330" t="s">
        <v>671</v>
      </c>
      <c r="R2311" s="330" t="str">
        <f t="shared" si="165"/>
        <v>Khulna_Metropolitan_BRAC DOTS Corner. Khulna Medical College Hosp.</v>
      </c>
      <c r="S2311" s="627"/>
      <c r="T2311" s="627"/>
      <c r="U2311" s="627"/>
      <c r="V2311" s="627"/>
      <c r="W2311" s="627"/>
      <c r="X2311" s="627"/>
      <c r="Y2311" s="627"/>
      <c r="Z2311" s="627"/>
      <c r="AA2311" s="627"/>
      <c r="AB2311" s="627"/>
    </row>
    <row r="2312" spans="1:28" ht="15" hidden="1" x14ac:dyDescent="0.25">
      <c r="A2312" s="29" t="s">
        <v>553</v>
      </c>
      <c r="B2312" s="550" t="s">
        <v>1102</v>
      </c>
      <c r="C2312" s="330" t="str">
        <f>A2312&amp;" "&amp;B2312</f>
        <v>Khulna_Metropolitan_BRAC DOTS Corner. Ad-din Akij Medical College Hosp.</v>
      </c>
      <c r="D2312" s="627"/>
      <c r="E2312" s="627"/>
      <c r="F2312" s="627"/>
      <c r="G2312" s="627"/>
      <c r="H2312" s="627"/>
      <c r="I2312" s="627"/>
      <c r="J2312" s="627"/>
      <c r="K2312" s="627"/>
      <c r="L2312" s="627"/>
      <c r="M2312" s="627"/>
      <c r="P2312" s="29" t="s">
        <v>553</v>
      </c>
      <c r="Q2312" s="550" t="s">
        <v>1102</v>
      </c>
      <c r="R2312" s="330" t="str">
        <f>P2312&amp;" "&amp;Q2312</f>
        <v>Khulna_Metropolitan_BRAC DOTS Corner. Ad-din Akij Medical College Hosp.</v>
      </c>
      <c r="S2312" s="627"/>
      <c r="T2312" s="627"/>
      <c r="U2312" s="627"/>
      <c r="V2312" s="627"/>
      <c r="W2312" s="627"/>
      <c r="X2312" s="627"/>
      <c r="Y2312" s="627"/>
      <c r="Z2312" s="627"/>
      <c r="AA2312" s="627"/>
      <c r="AB2312" s="627"/>
    </row>
    <row r="2313" spans="1:28" ht="15" hidden="1" x14ac:dyDescent="0.2">
      <c r="A2313" s="29" t="s">
        <v>554</v>
      </c>
      <c r="B2313" s="335" t="s">
        <v>672</v>
      </c>
      <c r="C2313" s="330" t="str">
        <f t="shared" si="164"/>
        <v>Khulna_Metropolitan_KMSS KMSS, UPHCSDP, PA-1, KCC</v>
      </c>
      <c r="D2313" s="627"/>
      <c r="E2313" s="627"/>
      <c r="F2313" s="627"/>
      <c r="G2313" s="627"/>
      <c r="H2313" s="627"/>
      <c r="I2313" s="627"/>
      <c r="J2313" s="627"/>
      <c r="K2313" s="627"/>
      <c r="L2313" s="627"/>
      <c r="M2313" s="627"/>
      <c r="P2313" s="29" t="s">
        <v>554</v>
      </c>
      <c r="Q2313" s="335" t="s">
        <v>672</v>
      </c>
      <c r="R2313" s="330" t="str">
        <f t="shared" si="165"/>
        <v>Khulna_Metropolitan_KMSS KMSS, UPHCSDP, PA-1, KCC</v>
      </c>
      <c r="S2313" s="627"/>
      <c r="T2313" s="627"/>
      <c r="U2313" s="627"/>
      <c r="V2313" s="627"/>
      <c r="W2313" s="627"/>
      <c r="X2313" s="627"/>
      <c r="Y2313" s="627"/>
      <c r="Z2313" s="627"/>
      <c r="AA2313" s="627"/>
      <c r="AB2313" s="627"/>
    </row>
    <row r="2314" spans="1:28" ht="15" hidden="1" x14ac:dyDescent="0.25">
      <c r="A2314" s="29" t="s">
        <v>552</v>
      </c>
      <c r="B2314" t="s">
        <v>660</v>
      </c>
      <c r="C2314" s="330" t="str">
        <f t="shared" si="164"/>
        <v>Khulna_Metropolitan_PKS PKS : Moheshwarpasha, Ward-1</v>
      </c>
      <c r="D2314" s="627"/>
      <c r="E2314" s="630"/>
      <c r="F2314" s="630"/>
      <c r="G2314" s="630"/>
      <c r="H2314" s="630"/>
      <c r="I2314" s="627"/>
      <c r="J2314" s="630"/>
      <c r="K2314" s="630"/>
      <c r="L2314" s="630"/>
      <c r="M2314" s="630"/>
      <c r="P2314" s="29" t="s">
        <v>552</v>
      </c>
      <c r="Q2314" t="s">
        <v>660</v>
      </c>
      <c r="R2314" s="330" t="str">
        <f t="shared" si="165"/>
        <v>Khulna_Metropolitan_PKS PKS : Moheshwarpasha, Ward-1</v>
      </c>
      <c r="S2314" s="627"/>
      <c r="T2314" s="630"/>
      <c r="U2314" s="630"/>
      <c r="V2314" s="630"/>
      <c r="W2314" s="630"/>
      <c r="X2314" s="627"/>
      <c r="Y2314" s="630"/>
      <c r="Z2314" s="630"/>
      <c r="AA2314" s="630"/>
      <c r="AB2314" s="630"/>
    </row>
    <row r="2315" spans="1:28" ht="15" hidden="1" x14ac:dyDescent="0.25">
      <c r="A2315" s="29" t="s">
        <v>552</v>
      </c>
      <c r="B2315" t="s">
        <v>661</v>
      </c>
      <c r="C2315" s="330" t="str">
        <f>A2315&amp;" "&amp;B2315</f>
        <v>Khulna_Metropolitan_PKS PKS : Mirerdanga, Ward-2</v>
      </c>
      <c r="D2315" s="627"/>
      <c r="E2315" s="630"/>
      <c r="F2315" s="630"/>
      <c r="G2315" s="630"/>
      <c r="H2315" s="630"/>
      <c r="I2315" s="627"/>
      <c r="J2315" s="630"/>
      <c r="K2315" s="630"/>
      <c r="L2315" s="630"/>
      <c r="M2315" s="630"/>
      <c r="P2315" s="29" t="s">
        <v>552</v>
      </c>
      <c r="Q2315" t="s">
        <v>661</v>
      </c>
      <c r="R2315" s="330" t="str">
        <f>P2315&amp;" "&amp;Q2315</f>
        <v>Khulna_Metropolitan_PKS PKS : Mirerdanga, Ward-2</v>
      </c>
      <c r="S2315" s="627"/>
      <c r="T2315" s="630"/>
      <c r="U2315" s="630"/>
      <c r="V2315" s="630"/>
      <c r="W2315" s="630"/>
      <c r="X2315" s="627"/>
      <c r="Y2315" s="630"/>
      <c r="Z2315" s="630"/>
      <c r="AA2315" s="630"/>
      <c r="AB2315" s="630"/>
    </row>
    <row r="2316" spans="1:28" ht="15" hidden="1" x14ac:dyDescent="0.25">
      <c r="A2316" s="29" t="s">
        <v>552</v>
      </c>
      <c r="B2316" t="s">
        <v>662</v>
      </c>
      <c r="C2316" s="330" t="str">
        <f t="shared" si="164"/>
        <v>Khulna_Metropolitan_PKS PKS : Deana, Ward-4</v>
      </c>
      <c r="D2316" s="627"/>
      <c r="E2316" s="630"/>
      <c r="F2316" s="630"/>
      <c r="G2316" s="630"/>
      <c r="H2316" s="630"/>
      <c r="I2316" s="627"/>
      <c r="J2316" s="630"/>
      <c r="K2316" s="630"/>
      <c r="L2316" s="630"/>
      <c r="M2316" s="630"/>
      <c r="P2316" s="29" t="s">
        <v>552</v>
      </c>
      <c r="Q2316" t="s">
        <v>662</v>
      </c>
      <c r="R2316" s="330" t="str">
        <f t="shared" si="165"/>
        <v>Khulna_Metropolitan_PKS PKS : Deana, Ward-4</v>
      </c>
      <c r="S2316" s="627"/>
      <c r="T2316" s="630"/>
      <c r="U2316" s="630"/>
      <c r="V2316" s="630"/>
      <c r="W2316" s="630"/>
      <c r="X2316" s="627"/>
      <c r="Y2316" s="630"/>
      <c r="Z2316" s="630"/>
      <c r="AA2316" s="630"/>
      <c r="AB2316" s="630"/>
    </row>
    <row r="2317" spans="1:28" ht="15" hidden="1" x14ac:dyDescent="0.25">
      <c r="A2317" s="29" t="s">
        <v>552</v>
      </c>
      <c r="B2317" t="s">
        <v>663</v>
      </c>
      <c r="C2317" s="330" t="str">
        <f t="shared" si="164"/>
        <v>Khulna_Metropolitan_PKS PKS : Daulatpur, Ward-6</v>
      </c>
      <c r="D2317" s="627"/>
      <c r="E2317" s="630"/>
      <c r="F2317" s="630"/>
      <c r="G2317" s="630"/>
      <c r="H2317" s="630"/>
      <c r="I2317" s="627"/>
      <c r="J2317" s="630"/>
      <c r="K2317" s="630"/>
      <c r="L2317" s="630"/>
      <c r="M2317" s="630"/>
      <c r="P2317" s="29" t="s">
        <v>552</v>
      </c>
      <c r="Q2317" t="s">
        <v>663</v>
      </c>
      <c r="R2317" s="330" t="str">
        <f t="shared" si="165"/>
        <v>Khulna_Metropolitan_PKS PKS : Daulatpur, Ward-6</v>
      </c>
      <c r="S2317" s="627"/>
      <c r="T2317" s="630"/>
      <c r="U2317" s="630"/>
      <c r="V2317" s="630"/>
      <c r="W2317" s="630"/>
      <c r="X2317" s="627"/>
      <c r="Y2317" s="630"/>
      <c r="Z2317" s="630"/>
      <c r="AA2317" s="630"/>
      <c r="AB2317" s="630"/>
    </row>
    <row r="2318" spans="1:28" ht="15" hidden="1" x14ac:dyDescent="0.25">
      <c r="A2318" s="29" t="s">
        <v>552</v>
      </c>
      <c r="B2318" t="s">
        <v>664</v>
      </c>
      <c r="C2318" s="330" t="str">
        <f t="shared" si="164"/>
        <v>Khulna_Metropolitan_PKS PKS : Khalishpur, Ward-12</v>
      </c>
      <c r="D2318" s="627"/>
      <c r="E2318" s="630"/>
      <c r="F2318" s="630"/>
      <c r="G2318" s="630"/>
      <c r="H2318" s="630"/>
      <c r="I2318" s="627"/>
      <c r="J2318" s="630"/>
      <c r="K2318" s="630"/>
      <c r="L2318" s="630"/>
      <c r="M2318" s="630"/>
      <c r="P2318" s="29" t="s">
        <v>552</v>
      </c>
      <c r="Q2318" t="s">
        <v>664</v>
      </c>
      <c r="R2318" s="330" t="str">
        <f t="shared" si="165"/>
        <v>Khulna_Metropolitan_PKS PKS : Khalishpur, Ward-12</v>
      </c>
      <c r="S2318" s="627"/>
      <c r="T2318" s="630"/>
      <c r="U2318" s="630"/>
      <c r="V2318" s="630"/>
      <c r="W2318" s="630"/>
      <c r="X2318" s="627"/>
      <c r="Y2318" s="630"/>
      <c r="Z2318" s="630"/>
      <c r="AA2318" s="630"/>
      <c r="AB2318" s="630"/>
    </row>
    <row r="2319" spans="1:28" ht="15" hidden="1" x14ac:dyDescent="0.25">
      <c r="A2319" s="29" t="s">
        <v>552</v>
      </c>
      <c r="B2319" t="s">
        <v>665</v>
      </c>
      <c r="C2319" s="330" t="str">
        <f t="shared" ref="C2319:C2324" si="166">A2319&amp;" "&amp;B2319</f>
        <v>Khulna_Metropolitan_PKS PKS : Islamabad, Ward-19</v>
      </c>
      <c r="D2319" s="627"/>
      <c r="E2319" s="630"/>
      <c r="F2319" s="630"/>
      <c r="G2319" s="630"/>
      <c r="H2319" s="630"/>
      <c r="I2319" s="627"/>
      <c r="J2319" s="630"/>
      <c r="K2319" s="630"/>
      <c r="L2319" s="630"/>
      <c r="M2319" s="630"/>
      <c r="P2319" s="29" t="s">
        <v>552</v>
      </c>
      <c r="Q2319" t="s">
        <v>665</v>
      </c>
      <c r="R2319" s="330" t="str">
        <f t="shared" ref="R2319:R2324" si="167">P2319&amp;" "&amp;Q2319</f>
        <v>Khulna_Metropolitan_PKS PKS : Islamabad, Ward-19</v>
      </c>
      <c r="S2319" s="627"/>
      <c r="T2319" s="630"/>
      <c r="U2319" s="630"/>
      <c r="V2319" s="630"/>
      <c r="W2319" s="630"/>
      <c r="X2319" s="627"/>
      <c r="Y2319" s="630"/>
      <c r="Z2319" s="630"/>
      <c r="AA2319" s="630"/>
      <c r="AB2319" s="630"/>
    </row>
    <row r="2320" spans="1:28" ht="15" hidden="1" x14ac:dyDescent="0.25">
      <c r="A2320" s="29" t="s">
        <v>552</v>
      </c>
      <c r="B2320" t="s">
        <v>666</v>
      </c>
      <c r="C2320" s="330" t="str">
        <f t="shared" si="166"/>
        <v>Khulna_Metropolitan_PKS PKS : Sheikhpara, Ward-20</v>
      </c>
      <c r="D2320" s="627"/>
      <c r="E2320" s="630"/>
      <c r="F2320" s="630"/>
      <c r="G2320" s="630"/>
      <c r="H2320" s="630"/>
      <c r="I2320" s="627"/>
      <c r="J2320" s="630"/>
      <c r="K2320" s="630"/>
      <c r="L2320" s="630"/>
      <c r="M2320" s="630"/>
      <c r="P2320" s="29" t="s">
        <v>552</v>
      </c>
      <c r="Q2320" t="s">
        <v>666</v>
      </c>
      <c r="R2320" s="330" t="str">
        <f t="shared" si="167"/>
        <v>Khulna_Metropolitan_PKS PKS : Sheikhpara, Ward-20</v>
      </c>
      <c r="S2320" s="627"/>
      <c r="T2320" s="630"/>
      <c r="U2320" s="630"/>
      <c r="V2320" s="630"/>
      <c r="W2320" s="630"/>
      <c r="X2320" s="627"/>
      <c r="Y2320" s="630"/>
      <c r="Z2320" s="630"/>
      <c r="AA2320" s="630"/>
      <c r="AB2320" s="630"/>
    </row>
    <row r="2321" spans="1:28" ht="15" hidden="1" x14ac:dyDescent="0.25">
      <c r="A2321" s="29" t="s">
        <v>552</v>
      </c>
      <c r="B2321" t="s">
        <v>667</v>
      </c>
      <c r="C2321" s="330" t="str">
        <f t="shared" si="166"/>
        <v>Khulna_Metropolitan_PKS PKS : South Central Road, Ward-22&amp;29</v>
      </c>
      <c r="D2321" s="627"/>
      <c r="E2321" s="630"/>
      <c r="F2321" s="630"/>
      <c r="G2321" s="630"/>
      <c r="H2321" s="630"/>
      <c r="I2321" s="627"/>
      <c r="J2321" s="630"/>
      <c r="K2321" s="630"/>
      <c r="L2321" s="630"/>
      <c r="M2321" s="630"/>
      <c r="P2321" s="29" t="s">
        <v>552</v>
      </c>
      <c r="Q2321" t="s">
        <v>667</v>
      </c>
      <c r="R2321" s="330" t="str">
        <f t="shared" si="167"/>
        <v>Khulna_Metropolitan_PKS PKS : South Central Road, Ward-22&amp;29</v>
      </c>
      <c r="S2321" s="627"/>
      <c r="T2321" s="630"/>
      <c r="U2321" s="630"/>
      <c r="V2321" s="630"/>
      <c r="W2321" s="630"/>
      <c r="X2321" s="627"/>
      <c r="Y2321" s="630"/>
      <c r="Z2321" s="630"/>
      <c r="AA2321" s="630"/>
      <c r="AB2321" s="630"/>
    </row>
    <row r="2322" spans="1:28" ht="15" hidden="1" x14ac:dyDescent="0.25">
      <c r="A2322" s="29" t="s">
        <v>552</v>
      </c>
      <c r="B2322" t="s">
        <v>668</v>
      </c>
      <c r="C2322" s="330" t="str">
        <f t="shared" si="166"/>
        <v>Khulna_Metropolitan_PKS PKS : Nirala, Ward-24</v>
      </c>
      <c r="D2322" s="627"/>
      <c r="E2322" s="630"/>
      <c r="F2322" s="630"/>
      <c r="G2322" s="630"/>
      <c r="H2322" s="630"/>
      <c r="I2322" s="627"/>
      <c r="J2322" s="630"/>
      <c r="K2322" s="630"/>
      <c r="L2322" s="630"/>
      <c r="M2322" s="630"/>
      <c r="P2322" s="29" t="s">
        <v>552</v>
      </c>
      <c r="Q2322" t="s">
        <v>668</v>
      </c>
      <c r="R2322" s="330" t="str">
        <f t="shared" si="167"/>
        <v>Khulna_Metropolitan_PKS PKS : Nirala, Ward-24</v>
      </c>
      <c r="S2322" s="627"/>
      <c r="T2322" s="630"/>
      <c r="U2322" s="630"/>
      <c r="V2322" s="630"/>
      <c r="W2322" s="630"/>
      <c r="X2322" s="627"/>
      <c r="Y2322" s="630"/>
      <c r="Z2322" s="630"/>
      <c r="AA2322" s="630"/>
      <c r="AB2322" s="630"/>
    </row>
    <row r="2323" spans="1:28" ht="15" hidden="1" x14ac:dyDescent="0.25">
      <c r="A2323" s="29" t="s">
        <v>552</v>
      </c>
      <c r="B2323" t="s">
        <v>669</v>
      </c>
      <c r="C2323" s="330" t="str">
        <f t="shared" si="166"/>
        <v>Khulna_Metropolitan_PKS PKS : Islampur Road, Ward-27&amp;28</v>
      </c>
      <c r="D2323" s="627"/>
      <c r="E2323" s="630"/>
      <c r="F2323" s="630"/>
      <c r="G2323" s="630"/>
      <c r="H2323" s="630"/>
      <c r="I2323" s="627"/>
      <c r="J2323" s="630"/>
      <c r="K2323" s="630"/>
      <c r="L2323" s="630"/>
      <c r="M2323" s="630"/>
      <c r="P2323" s="29" t="s">
        <v>552</v>
      </c>
      <c r="Q2323" t="s">
        <v>669</v>
      </c>
      <c r="R2323" s="330" t="str">
        <f t="shared" si="167"/>
        <v>Khulna_Metropolitan_PKS PKS : Islampur Road, Ward-27&amp;28</v>
      </c>
      <c r="S2323" s="627"/>
      <c r="T2323" s="630"/>
      <c r="U2323" s="630"/>
      <c r="V2323" s="630"/>
      <c r="W2323" s="630"/>
      <c r="X2323" s="627"/>
      <c r="Y2323" s="630"/>
      <c r="Z2323" s="630"/>
      <c r="AA2323" s="630"/>
      <c r="AB2323" s="630"/>
    </row>
    <row r="2324" spans="1:28" ht="15" hidden="1" x14ac:dyDescent="0.25">
      <c r="A2324" s="29" t="s">
        <v>551</v>
      </c>
      <c r="B2324" t="s">
        <v>657</v>
      </c>
      <c r="C2324" s="330" t="str">
        <f t="shared" si="166"/>
        <v>Khulna_Metropolitan_PIMESISTERS PIME SISTERS: Urban</v>
      </c>
      <c r="D2324" s="627"/>
      <c r="E2324" s="627"/>
      <c r="F2324" s="627"/>
      <c r="G2324" s="627"/>
      <c r="H2324" s="627"/>
      <c r="I2324" s="627"/>
      <c r="J2324" s="627"/>
      <c r="K2324" s="627"/>
      <c r="L2324" s="627"/>
      <c r="M2324" s="627"/>
      <c r="P2324" s="29" t="s">
        <v>551</v>
      </c>
      <c r="Q2324" t="s">
        <v>657</v>
      </c>
      <c r="R2324" s="330" t="str">
        <f t="shared" si="167"/>
        <v>Khulna_Metropolitan_PIMESISTERS PIME SISTERS: Urban</v>
      </c>
      <c r="S2324" s="627"/>
      <c r="T2324" s="627"/>
      <c r="U2324" s="627"/>
      <c r="V2324" s="627"/>
      <c r="W2324" s="627"/>
      <c r="X2324" s="627"/>
      <c r="Y2324" s="627"/>
      <c r="Z2324" s="627"/>
      <c r="AA2324" s="627"/>
      <c r="AB2324" s="627"/>
    </row>
    <row r="2325" spans="1:28" ht="15" hidden="1" x14ac:dyDescent="0.25">
      <c r="A2325" s="29" t="s">
        <v>551</v>
      </c>
      <c r="B2325" t="s">
        <v>658</v>
      </c>
      <c r="C2325" s="330" t="str">
        <f t="shared" si="164"/>
        <v>Khulna_Metropolitan_PIMESISTERS PIME SISTERS: Thana</v>
      </c>
      <c r="D2325" s="627"/>
      <c r="E2325" s="627"/>
      <c r="F2325" s="627"/>
      <c r="G2325" s="627"/>
      <c r="H2325" s="627"/>
      <c r="I2325" s="627"/>
      <c r="J2325" s="627"/>
      <c r="K2325" s="627"/>
      <c r="L2325" s="627"/>
      <c r="M2325" s="627"/>
      <c r="P2325" s="29" t="s">
        <v>551</v>
      </c>
      <c r="Q2325" t="s">
        <v>658</v>
      </c>
      <c r="R2325" s="330" t="str">
        <f t="shared" si="165"/>
        <v>Khulna_Metropolitan_PIMESISTERS PIME SISTERS: Thana</v>
      </c>
      <c r="S2325" s="627"/>
      <c r="T2325" s="627"/>
      <c r="U2325" s="627"/>
      <c r="V2325" s="627"/>
      <c r="W2325" s="627"/>
      <c r="X2325" s="627"/>
      <c r="Y2325" s="627"/>
      <c r="Z2325" s="627"/>
      <c r="AA2325" s="627"/>
      <c r="AB2325" s="627"/>
    </row>
    <row r="2326" spans="1:28" ht="15" hidden="1" x14ac:dyDescent="0.25">
      <c r="A2326" s="29" t="s">
        <v>551</v>
      </c>
      <c r="B2326" t="s">
        <v>659</v>
      </c>
      <c r="C2326" s="330" t="str">
        <f>A2326&amp;" "&amp;B2326</f>
        <v>Khulna_Metropolitan_PIMESISTERS PIME SISTERS: Jail</v>
      </c>
      <c r="D2326" s="627"/>
      <c r="E2326" s="627"/>
      <c r="F2326" s="627"/>
      <c r="G2326" s="627"/>
      <c r="H2326" s="627"/>
      <c r="I2326" s="627"/>
      <c r="J2326" s="627"/>
      <c r="K2326" s="627"/>
      <c r="L2326" s="627"/>
      <c r="M2326" s="627"/>
      <c r="P2326" s="29" t="s">
        <v>551</v>
      </c>
      <c r="Q2326" t="s">
        <v>659</v>
      </c>
      <c r="R2326" s="330" t="str">
        <f>P2326&amp;" "&amp;Q2326</f>
        <v>Khulna_Metropolitan_PIMESISTERS PIME SISTERS: Jail</v>
      </c>
      <c r="S2326" s="627"/>
      <c r="T2326" s="627"/>
      <c r="U2326" s="627"/>
      <c r="V2326" s="627"/>
      <c r="W2326" s="627"/>
      <c r="X2326" s="627"/>
      <c r="Y2326" s="627"/>
      <c r="Z2326" s="627"/>
      <c r="AA2326" s="627"/>
      <c r="AB2326" s="627"/>
    </row>
    <row r="2327" spans="1:28" ht="15" hidden="1" x14ac:dyDescent="0.25">
      <c r="A2327" s="29" t="s">
        <v>549</v>
      </c>
      <c r="B2327" t="s">
        <v>653</v>
      </c>
      <c r="C2327" s="330" t="str">
        <f t="shared" si="164"/>
        <v>Rajshahi_Metropolitan_DF Jail Hospital</v>
      </c>
      <c r="D2327" s="627"/>
      <c r="E2327" s="627"/>
      <c r="F2327" s="627"/>
      <c r="G2327" s="627"/>
      <c r="H2327" s="627"/>
      <c r="I2327" s="627"/>
      <c r="J2327" s="627"/>
      <c r="K2327" s="627"/>
      <c r="L2327" s="627"/>
      <c r="M2327" s="627"/>
      <c r="P2327" s="29" t="s">
        <v>549</v>
      </c>
      <c r="Q2327" t="s">
        <v>653</v>
      </c>
      <c r="R2327" s="330" t="str">
        <f t="shared" si="165"/>
        <v>Rajshahi_Metropolitan_DF Jail Hospital</v>
      </c>
      <c r="S2327" s="627"/>
      <c r="T2327" s="627"/>
      <c r="U2327" s="627"/>
      <c r="V2327" s="627"/>
      <c r="W2327" s="627"/>
      <c r="X2327" s="627"/>
      <c r="Y2327" s="627"/>
      <c r="Z2327" s="627"/>
      <c r="AA2327" s="627"/>
      <c r="AB2327" s="627"/>
    </row>
    <row r="2328" spans="1:28" ht="15" hidden="1" x14ac:dyDescent="0.2">
      <c r="A2328" s="29" t="s">
        <v>549</v>
      </c>
      <c r="B2328" s="330" t="s">
        <v>654</v>
      </c>
      <c r="C2328" s="330" t="str">
        <f t="shared" si="164"/>
        <v>Rajshahi_Metropolitan_DF Rajshahi Medical College Hosp.</v>
      </c>
      <c r="D2328" s="627"/>
      <c r="E2328" s="627"/>
      <c r="F2328" s="627"/>
      <c r="G2328" s="627"/>
      <c r="H2328" s="627"/>
      <c r="I2328" s="627"/>
      <c r="J2328" s="627"/>
      <c r="K2328" s="627"/>
      <c r="L2328" s="627"/>
      <c r="M2328" s="627"/>
      <c r="P2328" s="29" t="s">
        <v>549</v>
      </c>
      <c r="Q2328" s="330" t="s">
        <v>654</v>
      </c>
      <c r="R2328" s="330" t="str">
        <f t="shared" si="165"/>
        <v>Rajshahi_Metropolitan_DF Rajshahi Medical College Hosp.</v>
      </c>
      <c r="S2328" s="627"/>
      <c r="T2328" s="627"/>
      <c r="U2328" s="627"/>
      <c r="V2328" s="627"/>
      <c r="W2328" s="627"/>
      <c r="X2328" s="627"/>
      <c r="Y2328" s="627"/>
      <c r="Z2328" s="627"/>
      <c r="AA2328" s="627"/>
      <c r="AB2328" s="627"/>
    </row>
    <row r="2329" spans="1:28" ht="15" hidden="1" x14ac:dyDescent="0.2">
      <c r="A2329" s="29" t="s">
        <v>550</v>
      </c>
      <c r="B2329" s="393" t="s">
        <v>655</v>
      </c>
      <c r="C2329" s="330" t="str">
        <f t="shared" si="164"/>
        <v>Rajshahi_Metropolitan_Tilottama Tilottama Bulonpur</v>
      </c>
      <c r="D2329" s="627"/>
      <c r="E2329" s="635"/>
      <c r="F2329" s="635"/>
      <c r="G2329" s="635"/>
      <c r="H2329" s="635"/>
      <c r="I2329" s="627"/>
      <c r="J2329" s="635"/>
      <c r="K2329" s="635"/>
      <c r="L2329" s="635"/>
      <c r="M2329" s="635"/>
      <c r="P2329" s="29" t="s">
        <v>550</v>
      </c>
      <c r="Q2329" s="393" t="s">
        <v>655</v>
      </c>
      <c r="R2329" s="330" t="str">
        <f t="shared" si="165"/>
        <v>Rajshahi_Metropolitan_Tilottama Tilottama Bulonpur</v>
      </c>
      <c r="S2329" s="627"/>
      <c r="T2329" s="635"/>
      <c r="U2329" s="635"/>
      <c r="V2329" s="635"/>
      <c r="W2329" s="635"/>
      <c r="X2329" s="627"/>
      <c r="Y2329" s="635"/>
      <c r="Z2329" s="635"/>
      <c r="AA2329" s="635"/>
      <c r="AB2329" s="635"/>
    </row>
    <row r="2330" spans="1:28" ht="15" hidden="1" x14ac:dyDescent="0.2">
      <c r="A2330" s="29" t="s">
        <v>550</v>
      </c>
      <c r="B2330" s="393" t="s">
        <v>656</v>
      </c>
      <c r="C2330" s="330" t="str">
        <f t="shared" si="164"/>
        <v>Rajshahi_Metropolitan_Tilottama Tilottama Noadapara</v>
      </c>
      <c r="D2330" s="627"/>
      <c r="E2330" s="635"/>
      <c r="F2330" s="635"/>
      <c r="G2330" s="635"/>
      <c r="H2330" s="635"/>
      <c r="I2330" s="627"/>
      <c r="J2330" s="635"/>
      <c r="K2330" s="635"/>
      <c r="L2330" s="635"/>
      <c r="M2330" s="635"/>
      <c r="P2330" s="29" t="s">
        <v>550</v>
      </c>
      <c r="Q2330" s="393" t="s">
        <v>656</v>
      </c>
      <c r="R2330" s="330" t="str">
        <f t="shared" si="165"/>
        <v>Rajshahi_Metropolitan_Tilottama Tilottama Noadapara</v>
      </c>
      <c r="S2330" s="627"/>
      <c r="T2330" s="635"/>
      <c r="U2330" s="635"/>
      <c r="V2330" s="635"/>
      <c r="W2330" s="635"/>
      <c r="X2330" s="627"/>
      <c r="Y2330" s="635"/>
      <c r="Z2330" s="635"/>
      <c r="AA2330" s="635"/>
      <c r="AB2330" s="635"/>
    </row>
    <row r="2331" spans="1:28" ht="15" hidden="1" x14ac:dyDescent="0.2">
      <c r="A2331" s="29" t="s">
        <v>1055</v>
      </c>
      <c r="B2331" s="330" t="s">
        <v>1056</v>
      </c>
      <c r="C2331" s="330" t="str">
        <f>A2331&amp;" "&amp;B2331</f>
        <v>Rajshahi_Metropolitan_BRAC BRAC Kazla, Rajshahi</v>
      </c>
      <c r="D2331" s="627"/>
      <c r="E2331" s="627"/>
      <c r="F2331" s="627"/>
      <c r="G2331" s="627"/>
      <c r="H2331" s="627"/>
      <c r="I2331" s="627"/>
      <c r="J2331" s="627"/>
      <c r="K2331" s="627"/>
      <c r="L2331" s="627"/>
      <c r="M2331" s="627"/>
      <c r="P2331" s="29" t="s">
        <v>1055</v>
      </c>
      <c r="Q2331" s="330" t="s">
        <v>1056</v>
      </c>
      <c r="R2331" s="330" t="str">
        <f>P2331&amp;" "&amp;Q2331</f>
        <v>Rajshahi_Metropolitan_BRAC BRAC Kazla, Rajshahi</v>
      </c>
      <c r="S2331" s="627"/>
      <c r="T2331" s="627"/>
      <c r="U2331" s="627"/>
      <c r="V2331" s="627"/>
      <c r="W2331" s="627"/>
      <c r="X2331" s="627"/>
      <c r="Y2331" s="627"/>
      <c r="Z2331" s="627"/>
      <c r="AA2331" s="627"/>
      <c r="AB2331" s="627"/>
    </row>
    <row r="2332" spans="1:28" ht="15" hidden="1" x14ac:dyDescent="0.2">
      <c r="A2332" s="29" t="s">
        <v>1024</v>
      </c>
      <c r="B2332" s="330" t="s">
        <v>1025</v>
      </c>
      <c r="C2332" s="330" t="str">
        <f t="shared" si="164"/>
        <v>Rajshahi_Metropolitan_RIC RIC, RCC, PA-01</v>
      </c>
      <c r="D2332" s="627"/>
      <c r="E2332" s="627"/>
      <c r="F2332" s="627"/>
      <c r="G2332" s="627"/>
      <c r="H2332" s="627"/>
      <c r="I2332" s="627"/>
      <c r="J2332" s="627"/>
      <c r="K2332" s="627"/>
      <c r="L2332" s="627"/>
      <c r="M2332" s="627"/>
      <c r="P2332" s="29" t="s">
        <v>1024</v>
      </c>
      <c r="Q2332" s="330" t="s">
        <v>1025</v>
      </c>
      <c r="R2332" s="330" t="str">
        <f t="shared" si="165"/>
        <v>Rajshahi_Metropolitan_RIC RIC, RCC, PA-01</v>
      </c>
      <c r="S2332" s="627"/>
      <c r="T2332" s="627"/>
      <c r="U2332" s="627"/>
      <c r="V2332" s="627"/>
      <c r="W2332" s="627"/>
      <c r="X2332" s="627"/>
      <c r="Y2332" s="627"/>
      <c r="Z2332" s="627"/>
      <c r="AA2332" s="627"/>
      <c r="AB2332" s="627"/>
    </row>
    <row r="2333" spans="1:28" ht="15" hidden="1" x14ac:dyDescent="0.2">
      <c r="A2333" s="29" t="s">
        <v>1184</v>
      </c>
      <c r="B2333" s="358" t="s">
        <v>1006</v>
      </c>
      <c r="C2333" s="330" t="str">
        <f>A2333&amp;" "&amp;B2333</f>
        <v>Sylhet_Metropolitan_AAS Ashar Alo Society</v>
      </c>
      <c r="D2333" s="627"/>
      <c r="E2333" s="627"/>
      <c r="F2333" s="627"/>
      <c r="G2333" s="627"/>
      <c r="H2333" s="627"/>
      <c r="I2333" s="627"/>
      <c r="J2333" s="627"/>
      <c r="K2333" s="627"/>
      <c r="L2333" s="627"/>
      <c r="M2333" s="627"/>
      <c r="P2333" s="29" t="s">
        <v>1184</v>
      </c>
      <c r="Q2333" s="358" t="s">
        <v>1006</v>
      </c>
      <c r="R2333" s="330" t="str">
        <f>P2333&amp;" "&amp;Q2333</f>
        <v>Sylhet_Metropolitan_AAS Ashar Alo Society</v>
      </c>
      <c r="S2333" s="627"/>
      <c r="T2333" s="627"/>
      <c r="U2333" s="627"/>
      <c r="V2333" s="627"/>
      <c r="W2333" s="627"/>
      <c r="X2333" s="627"/>
      <c r="Y2333" s="627"/>
      <c r="Z2333" s="627"/>
      <c r="AA2333" s="627"/>
      <c r="AB2333" s="627"/>
    </row>
    <row r="2334" spans="1:28" ht="15" hidden="1" x14ac:dyDescent="0.2">
      <c r="A2334" s="29" t="s">
        <v>547</v>
      </c>
      <c r="B2334" s="330" t="s">
        <v>647</v>
      </c>
      <c r="C2334" s="330" t="str">
        <f t="shared" si="164"/>
        <v>Sylhet_Metropolitan_BRAC BRAC: Ragib Rabeya Hospital (Jalalabad)</v>
      </c>
      <c r="D2334" s="627"/>
      <c r="E2334" s="636"/>
      <c r="F2334" s="636"/>
      <c r="G2334" s="636"/>
      <c r="H2334" s="636"/>
      <c r="I2334" s="627"/>
      <c r="J2334" s="636"/>
      <c r="K2334" s="636"/>
      <c r="L2334" s="636"/>
      <c r="M2334" s="636"/>
      <c r="P2334" s="29" t="s">
        <v>547</v>
      </c>
      <c r="Q2334" s="330" t="s">
        <v>647</v>
      </c>
      <c r="R2334" s="330" t="str">
        <f t="shared" si="165"/>
        <v>Sylhet_Metropolitan_BRAC BRAC: Ragib Rabeya Hospital (Jalalabad)</v>
      </c>
      <c r="S2334" s="627"/>
      <c r="T2334" s="636"/>
      <c r="U2334" s="636"/>
      <c r="V2334" s="636"/>
      <c r="W2334" s="636"/>
      <c r="X2334" s="627"/>
      <c r="Y2334" s="636"/>
      <c r="Z2334" s="636"/>
      <c r="AA2334" s="636"/>
      <c r="AB2334" s="636"/>
    </row>
    <row r="2335" spans="1:28" ht="15" hidden="1" x14ac:dyDescent="0.2">
      <c r="A2335" s="29" t="s">
        <v>547</v>
      </c>
      <c r="B2335" s="330" t="s">
        <v>648</v>
      </c>
      <c r="C2335" s="330" t="str">
        <f t="shared" si="164"/>
        <v>Sylhet_Metropolitan_BRAC BRAC: Sylhet Jail</v>
      </c>
      <c r="D2335" s="627"/>
      <c r="E2335" s="636"/>
      <c r="F2335" s="636"/>
      <c r="G2335" s="636"/>
      <c r="H2335" s="636"/>
      <c r="I2335" s="627"/>
      <c r="J2335" s="636"/>
      <c r="K2335" s="636"/>
      <c r="L2335" s="636"/>
      <c r="M2335" s="636"/>
      <c r="P2335" s="29" t="s">
        <v>547</v>
      </c>
      <c r="Q2335" s="330" t="s">
        <v>648</v>
      </c>
      <c r="R2335" s="330" t="str">
        <f t="shared" si="165"/>
        <v>Sylhet_Metropolitan_BRAC BRAC: Sylhet Jail</v>
      </c>
      <c r="S2335" s="627"/>
      <c r="T2335" s="636"/>
      <c r="U2335" s="636"/>
      <c r="V2335" s="636"/>
      <c r="W2335" s="636"/>
      <c r="X2335" s="627"/>
      <c r="Y2335" s="636"/>
      <c r="Z2335" s="636"/>
      <c r="AA2335" s="636"/>
      <c r="AB2335" s="636"/>
    </row>
    <row r="2336" spans="1:28" ht="15" hidden="1" x14ac:dyDescent="0.2">
      <c r="A2336" s="29" t="s">
        <v>547</v>
      </c>
      <c r="B2336" s="330" t="s">
        <v>649</v>
      </c>
      <c r="C2336" s="330" t="str">
        <f t="shared" si="164"/>
        <v>Sylhet_Metropolitan_BRAC BRAC: Sylhet Osmani Medical College Hosp.</v>
      </c>
      <c r="D2336" s="647"/>
      <c r="E2336" s="648"/>
      <c r="F2336" s="648"/>
      <c r="G2336" s="648"/>
      <c r="H2336" s="648"/>
      <c r="I2336" s="647"/>
      <c r="J2336" s="648"/>
      <c r="K2336" s="648"/>
      <c r="L2336" s="648"/>
      <c r="M2336" s="648"/>
      <c r="P2336" s="29" t="s">
        <v>547</v>
      </c>
      <c r="Q2336" s="330" t="s">
        <v>649</v>
      </c>
      <c r="R2336" s="330" t="str">
        <f t="shared" si="165"/>
        <v>Sylhet_Metropolitan_BRAC BRAC: Sylhet Osmani Medical College Hosp.</v>
      </c>
      <c r="S2336" s="649"/>
      <c r="T2336" s="650"/>
      <c r="U2336" s="650"/>
      <c r="V2336" s="650"/>
      <c r="W2336" s="650"/>
      <c r="X2336" s="649"/>
      <c r="Y2336" s="650"/>
      <c r="Z2336" s="650"/>
      <c r="AA2336" s="650"/>
      <c r="AB2336" s="650"/>
    </row>
    <row r="2337" spans="1:28" ht="15" hidden="1" x14ac:dyDescent="0.2">
      <c r="A2337" s="29" t="s">
        <v>547</v>
      </c>
      <c r="B2337" s="330" t="s">
        <v>650</v>
      </c>
      <c r="C2337" s="330" t="str">
        <f t="shared" si="164"/>
        <v>Sylhet_Metropolitan_BRAC BRAC: North East Medical College Hospital (South Surma)</v>
      </c>
      <c r="D2337" s="627"/>
      <c r="E2337" s="636"/>
      <c r="F2337" s="636"/>
      <c r="G2337" s="636"/>
      <c r="H2337" s="636"/>
      <c r="I2337" s="627"/>
      <c r="J2337" s="636"/>
      <c r="K2337" s="636"/>
      <c r="L2337" s="636"/>
      <c r="M2337" s="636"/>
      <c r="P2337" s="29" t="s">
        <v>547</v>
      </c>
      <c r="Q2337" s="330" t="s">
        <v>650</v>
      </c>
      <c r="R2337" s="330" t="str">
        <f t="shared" si="165"/>
        <v>Sylhet_Metropolitan_BRAC BRAC: North East Medical College Hospital (South Surma)</v>
      </c>
      <c r="S2337" s="627"/>
      <c r="T2337" s="636"/>
      <c r="U2337" s="636"/>
      <c r="V2337" s="636"/>
      <c r="W2337" s="636"/>
      <c r="X2337" s="627"/>
      <c r="Y2337" s="636"/>
      <c r="Z2337" s="636"/>
      <c r="AA2337" s="636"/>
      <c r="AB2337" s="636"/>
    </row>
    <row r="2338" spans="1:28" ht="15" hidden="1" x14ac:dyDescent="0.2">
      <c r="A2338" s="29" t="s">
        <v>547</v>
      </c>
      <c r="B2338" s="330" t="s">
        <v>651</v>
      </c>
      <c r="C2338" s="330" t="str">
        <f>A2338&amp;" "&amp;B2338</f>
        <v>Sylhet_Metropolitan_BRAC BRAC: Urban</v>
      </c>
      <c r="D2338" s="627"/>
      <c r="E2338" s="636"/>
      <c r="F2338" s="636"/>
      <c r="G2338" s="636"/>
      <c r="H2338" s="636"/>
      <c r="I2338" s="627"/>
      <c r="J2338" s="636"/>
      <c r="K2338" s="636"/>
      <c r="L2338" s="636"/>
      <c r="M2338" s="636"/>
      <c r="P2338" s="29" t="s">
        <v>547</v>
      </c>
      <c r="Q2338" s="330" t="s">
        <v>651</v>
      </c>
      <c r="R2338" s="330" t="str">
        <f>P2338&amp;" "&amp;Q2338</f>
        <v>Sylhet_Metropolitan_BRAC BRAC: Urban</v>
      </c>
      <c r="S2338" s="627"/>
      <c r="T2338" s="636"/>
      <c r="U2338" s="636"/>
      <c r="V2338" s="636"/>
      <c r="W2338" s="636"/>
      <c r="X2338" s="627"/>
      <c r="Y2338" s="636"/>
      <c r="Z2338" s="636"/>
      <c r="AA2338" s="636"/>
      <c r="AB2338" s="636"/>
    </row>
    <row r="2339" spans="1:28" ht="15" hidden="1" x14ac:dyDescent="0.25">
      <c r="A2339" s="29" t="s">
        <v>547</v>
      </c>
      <c r="B2339" s="35" t="s">
        <v>1109</v>
      </c>
      <c r="C2339" s="330" t="str">
        <f>A2339&amp;" "&amp;B2339</f>
        <v>Sylhet_Metropolitan_BRAC BRAC: Parkview Medical College Hospital</v>
      </c>
      <c r="D2339" s="627"/>
      <c r="E2339" s="636"/>
      <c r="F2339" s="636"/>
      <c r="G2339" s="636"/>
      <c r="H2339" s="636"/>
      <c r="I2339" s="627"/>
      <c r="J2339" s="636"/>
      <c r="K2339" s="636"/>
      <c r="L2339" s="636"/>
      <c r="M2339" s="636"/>
      <c r="P2339" s="29" t="s">
        <v>547</v>
      </c>
      <c r="Q2339" s="35" t="s">
        <v>1109</v>
      </c>
      <c r="R2339" s="330" t="str">
        <f>P2339&amp;" "&amp;Q2339</f>
        <v>Sylhet_Metropolitan_BRAC BRAC: Parkview Medical College Hospital</v>
      </c>
      <c r="S2339" s="627"/>
      <c r="T2339" s="636"/>
      <c r="U2339" s="636"/>
      <c r="V2339" s="636"/>
      <c r="W2339" s="636"/>
      <c r="X2339" s="627"/>
      <c r="Y2339" s="636"/>
      <c r="Z2339" s="636"/>
      <c r="AA2339" s="636"/>
      <c r="AB2339" s="636"/>
    </row>
    <row r="2340" spans="1:28" ht="15" hidden="1" x14ac:dyDescent="0.2">
      <c r="A2340" s="29" t="s">
        <v>547</v>
      </c>
      <c r="B2340" s="645" t="s">
        <v>1266</v>
      </c>
      <c r="C2340" s="330" t="str">
        <f>A2340&amp;" "&amp;B2340</f>
        <v>Sylhet_Metropolitan_BRAC BRAC: Sylhet Women's Medical College Hospital</v>
      </c>
      <c r="D2340" s="627"/>
      <c r="E2340" s="636"/>
      <c r="F2340" s="636"/>
      <c r="G2340" s="636"/>
      <c r="H2340" s="636"/>
      <c r="I2340" s="627"/>
      <c r="J2340" s="636"/>
      <c r="K2340" s="636"/>
      <c r="L2340" s="636"/>
      <c r="M2340" s="636"/>
      <c r="P2340" s="29" t="s">
        <v>547</v>
      </c>
      <c r="Q2340" s="645" t="s">
        <v>1266</v>
      </c>
      <c r="R2340" s="330" t="str">
        <f>P2340&amp;" "&amp;Q2340</f>
        <v>Sylhet_Metropolitan_BRAC BRAC: Sylhet Women's Medical College Hospital</v>
      </c>
      <c r="S2340" s="627"/>
      <c r="T2340" s="636"/>
      <c r="U2340" s="636"/>
      <c r="V2340" s="636"/>
      <c r="W2340" s="636"/>
      <c r="X2340" s="627"/>
      <c r="Y2340" s="636"/>
      <c r="Z2340" s="636"/>
      <c r="AA2340" s="636"/>
      <c r="AB2340" s="636"/>
    </row>
    <row r="2341" spans="1:28" ht="15" hidden="1" x14ac:dyDescent="0.25">
      <c r="A2341" s="29" t="s">
        <v>548</v>
      </c>
      <c r="B2341" t="s">
        <v>652</v>
      </c>
      <c r="C2341" s="330" t="str">
        <f t="shared" si="164"/>
        <v>Sylhet_Metropolitan_IOM International Organization for Migration- IOM</v>
      </c>
      <c r="D2341" s="627"/>
      <c r="E2341" s="627"/>
      <c r="F2341" s="627"/>
      <c r="G2341" s="627"/>
      <c r="H2341" s="627"/>
      <c r="I2341" s="627"/>
      <c r="J2341" s="627"/>
      <c r="K2341" s="627"/>
      <c r="L2341" s="627"/>
      <c r="M2341" s="627"/>
      <c r="P2341" s="29" t="s">
        <v>548</v>
      </c>
      <c r="Q2341" t="s">
        <v>652</v>
      </c>
      <c r="R2341" s="330" t="str">
        <f t="shared" si="165"/>
        <v>Sylhet_Metropolitan_IOM International Organization for Migration- IOM</v>
      </c>
      <c r="S2341" s="627"/>
      <c r="T2341" s="627"/>
      <c r="U2341" s="627"/>
      <c r="V2341" s="627"/>
      <c r="W2341" s="627"/>
      <c r="X2341" s="627"/>
      <c r="Y2341" s="627"/>
      <c r="Z2341" s="627"/>
      <c r="AA2341" s="627"/>
      <c r="AB2341" s="627"/>
    </row>
    <row r="2342" spans="1:28" ht="105" hidden="1" customHeight="1" x14ac:dyDescent="0.25">
      <c r="A2342" s="336"/>
      <c r="B2342" s="337"/>
      <c r="C2342" s="337"/>
      <c r="D2342" s="313" t="s">
        <v>908</v>
      </c>
      <c r="E2342" s="313" t="s">
        <v>909</v>
      </c>
      <c r="F2342" s="313" t="s">
        <v>910</v>
      </c>
      <c r="G2342" s="313" t="s">
        <v>911</v>
      </c>
      <c r="H2342" s="313" t="s">
        <v>912</v>
      </c>
      <c r="I2342" s="356" t="s">
        <v>914</v>
      </c>
      <c r="J2342" s="356" t="s">
        <v>915</v>
      </c>
      <c r="K2342" s="356" t="s">
        <v>916</v>
      </c>
      <c r="L2342" s="356" t="s">
        <v>917</v>
      </c>
      <c r="M2342" s="356" t="s">
        <v>918</v>
      </c>
      <c r="P2342" s="336"/>
      <c r="Q2342" s="337"/>
      <c r="R2342" s="337"/>
      <c r="S2342" s="313" t="s">
        <v>908</v>
      </c>
      <c r="T2342" s="313" t="s">
        <v>909</v>
      </c>
      <c r="U2342" s="313" t="s">
        <v>910</v>
      </c>
      <c r="V2342" s="313" t="s">
        <v>911</v>
      </c>
      <c r="W2342" s="313" t="s">
        <v>912</v>
      </c>
      <c r="X2342" s="356" t="s">
        <v>914</v>
      </c>
      <c r="Y2342" s="356" t="s">
        <v>915</v>
      </c>
      <c r="Z2342" s="356" t="s">
        <v>916</v>
      </c>
      <c r="AA2342" s="356" t="s">
        <v>917</v>
      </c>
      <c r="AB2342" s="356" t="s">
        <v>918</v>
      </c>
    </row>
    <row r="2343" spans="1:28" hidden="1" x14ac:dyDescent="0.25">
      <c r="A2343" s="338" t="s">
        <v>12</v>
      </c>
      <c r="B2343" s="338" t="s">
        <v>569</v>
      </c>
      <c r="C2343" s="339" t="str">
        <f>A2343&amp;" "&amp;B2343</f>
        <v>District CDC</v>
      </c>
      <c r="D2343" s="308" t="s">
        <v>852</v>
      </c>
      <c r="E2343" s="308" t="s">
        <v>852</v>
      </c>
      <c r="F2343" s="308" t="s">
        <v>852</v>
      </c>
      <c r="G2343" s="308" t="s">
        <v>852</v>
      </c>
      <c r="H2343" s="308" t="s">
        <v>852</v>
      </c>
      <c r="I2343" s="309" t="s">
        <v>852</v>
      </c>
      <c r="J2343" s="309" t="s">
        <v>852</v>
      </c>
      <c r="K2343" s="309" t="s">
        <v>852</v>
      </c>
      <c r="L2343" s="309" t="s">
        <v>852</v>
      </c>
      <c r="M2343" s="309" t="s">
        <v>852</v>
      </c>
      <c r="P2343" s="338" t="s">
        <v>12</v>
      </c>
      <c r="Q2343" s="338" t="s">
        <v>569</v>
      </c>
      <c r="R2343" s="339" t="str">
        <f>P2343&amp;" "&amp;Q2343</f>
        <v>District CDC</v>
      </c>
      <c r="S2343" s="308" t="s">
        <v>853</v>
      </c>
      <c r="T2343" s="308" t="s">
        <v>853</v>
      </c>
      <c r="U2343" s="308" t="s">
        <v>853</v>
      </c>
      <c r="V2343" s="308" t="s">
        <v>853</v>
      </c>
      <c r="W2343" s="308" t="s">
        <v>853</v>
      </c>
      <c r="X2343" s="309" t="s">
        <v>853</v>
      </c>
      <c r="Y2343" s="309" t="s">
        <v>853</v>
      </c>
      <c r="Z2343" s="309" t="s">
        <v>853</v>
      </c>
      <c r="AA2343" s="309" t="s">
        <v>853</v>
      </c>
      <c r="AB2343" s="309" t="s">
        <v>853</v>
      </c>
    </row>
    <row r="2344" spans="1:28" ht="15" hidden="1" x14ac:dyDescent="0.25">
      <c r="A2344" s="340" t="s">
        <v>1172</v>
      </c>
      <c r="B2344" s="339" t="s">
        <v>569</v>
      </c>
      <c r="C2344" s="339" t="str">
        <f>A2344&amp;" "&amp;B2344</f>
        <v>Barishal CDC</v>
      </c>
      <c r="D2344" s="627"/>
      <c r="E2344" s="628"/>
      <c r="F2344" s="628"/>
      <c r="G2344" s="628"/>
      <c r="H2344" s="628"/>
      <c r="I2344" s="627"/>
      <c r="J2344" s="628"/>
      <c r="K2344" s="628"/>
      <c r="L2344" s="628"/>
      <c r="M2344" s="628"/>
      <c r="P2344" s="340" t="s">
        <v>1172</v>
      </c>
      <c r="Q2344" s="339" t="s">
        <v>569</v>
      </c>
      <c r="R2344" s="339" t="str">
        <f>P2344&amp;" "&amp;Q2344</f>
        <v>Barishal CDC</v>
      </c>
      <c r="S2344" s="627"/>
      <c r="T2344" s="628"/>
      <c r="U2344" s="628"/>
      <c r="V2344" s="628"/>
      <c r="W2344" s="628"/>
      <c r="X2344" s="627"/>
      <c r="Y2344" s="628"/>
      <c r="Z2344" s="628"/>
      <c r="AA2344" s="628"/>
      <c r="AB2344" s="628"/>
    </row>
    <row r="2345" spans="1:28" ht="15" hidden="1" x14ac:dyDescent="0.25">
      <c r="A2345" s="340" t="s">
        <v>10</v>
      </c>
      <c r="B2345" s="339" t="s">
        <v>569</v>
      </c>
      <c r="C2345" s="339" t="str">
        <f t="shared" ref="C2345:C2387" si="168">A2345&amp;" "&amp;B2345</f>
        <v>Bhola CDC</v>
      </c>
      <c r="D2345" s="627"/>
      <c r="E2345" s="627"/>
      <c r="F2345" s="627"/>
      <c r="G2345" s="627"/>
      <c r="H2345" s="627"/>
      <c r="I2345" s="627"/>
      <c r="J2345" s="627"/>
      <c r="K2345" s="627"/>
      <c r="L2345" s="627"/>
      <c r="M2345" s="627"/>
      <c r="P2345" s="340" t="s">
        <v>10</v>
      </c>
      <c r="Q2345" s="339" t="s">
        <v>569</v>
      </c>
      <c r="R2345" s="339" t="str">
        <f t="shared" ref="R2345:R2387" si="169">P2345&amp;" "&amp;Q2345</f>
        <v>Bhola CDC</v>
      </c>
      <c r="S2345" s="627"/>
      <c r="T2345" s="627"/>
      <c r="U2345" s="627"/>
      <c r="V2345" s="627"/>
      <c r="W2345" s="627"/>
      <c r="X2345" s="627"/>
      <c r="Y2345" s="627"/>
      <c r="Z2345" s="627"/>
      <c r="AA2345" s="627"/>
      <c r="AB2345" s="627"/>
    </row>
    <row r="2346" spans="1:28" ht="15" hidden="1" x14ac:dyDescent="0.25">
      <c r="A2346" s="340" t="s">
        <v>17</v>
      </c>
      <c r="B2346" s="339" t="s">
        <v>569</v>
      </c>
      <c r="C2346" s="339" t="str">
        <f t="shared" si="168"/>
        <v>Patuakhali CDC</v>
      </c>
      <c r="D2346" s="627"/>
      <c r="E2346" s="639"/>
      <c r="F2346" s="639"/>
      <c r="G2346" s="639"/>
      <c r="H2346" s="639"/>
      <c r="I2346" s="627"/>
      <c r="J2346" s="639"/>
      <c r="K2346" s="639"/>
      <c r="L2346" s="639"/>
      <c r="M2346" s="639"/>
      <c r="P2346" s="340" t="s">
        <v>17</v>
      </c>
      <c r="Q2346" s="339" t="s">
        <v>569</v>
      </c>
      <c r="R2346" s="339" t="str">
        <f t="shared" si="169"/>
        <v>Patuakhali CDC</v>
      </c>
      <c r="S2346" s="627"/>
      <c r="T2346" s="639"/>
      <c r="U2346" s="639"/>
      <c r="V2346" s="639"/>
      <c r="W2346" s="639"/>
      <c r="X2346" s="627"/>
      <c r="Y2346" s="639"/>
      <c r="Z2346" s="639"/>
      <c r="AA2346" s="639"/>
      <c r="AB2346" s="639"/>
    </row>
    <row r="2347" spans="1:28" ht="15" hidden="1" x14ac:dyDescent="0.25">
      <c r="A2347" s="340" t="s">
        <v>20</v>
      </c>
      <c r="B2347" s="339" t="s">
        <v>569</v>
      </c>
      <c r="C2347" s="339" t="str">
        <f t="shared" si="168"/>
        <v>Pirojpur CDC</v>
      </c>
      <c r="D2347" s="627"/>
      <c r="E2347" s="627"/>
      <c r="F2347" s="627"/>
      <c r="G2347" s="627"/>
      <c r="H2347" s="627"/>
      <c r="I2347" s="627"/>
      <c r="J2347" s="627"/>
      <c r="K2347" s="627"/>
      <c r="L2347" s="627"/>
      <c r="M2347" s="627"/>
      <c r="P2347" s="340" t="s">
        <v>20</v>
      </c>
      <c r="Q2347" s="339" t="s">
        <v>569</v>
      </c>
      <c r="R2347" s="339" t="str">
        <f t="shared" si="169"/>
        <v>Pirojpur CDC</v>
      </c>
      <c r="S2347" s="627"/>
      <c r="T2347" s="627"/>
      <c r="U2347" s="627"/>
      <c r="V2347" s="627"/>
      <c r="W2347" s="627"/>
      <c r="X2347" s="627"/>
      <c r="Y2347" s="627"/>
      <c r="Z2347" s="627"/>
      <c r="AA2347" s="627"/>
      <c r="AB2347" s="627"/>
    </row>
    <row r="2348" spans="1:28" ht="15" hidden="1" x14ac:dyDescent="0.25">
      <c r="A2348" s="340" t="s">
        <v>25</v>
      </c>
      <c r="B2348" s="339" t="s">
        <v>569</v>
      </c>
      <c r="C2348" s="339" t="str">
        <f t="shared" si="168"/>
        <v>Brahmanbaria CDC</v>
      </c>
      <c r="D2348" s="627"/>
      <c r="E2348" s="627"/>
      <c r="F2348" s="627"/>
      <c r="G2348" s="627"/>
      <c r="H2348" s="627"/>
      <c r="I2348" s="627"/>
      <c r="J2348" s="627"/>
      <c r="K2348" s="627"/>
      <c r="L2348" s="627"/>
      <c r="M2348" s="627"/>
      <c r="P2348" s="340" t="s">
        <v>25</v>
      </c>
      <c r="Q2348" s="339" t="s">
        <v>569</v>
      </c>
      <c r="R2348" s="339" t="str">
        <f t="shared" si="169"/>
        <v>Brahmanbaria CDC</v>
      </c>
      <c r="S2348" s="627"/>
      <c r="T2348" s="627"/>
      <c r="U2348" s="627"/>
      <c r="V2348" s="627"/>
      <c r="W2348" s="627"/>
      <c r="X2348" s="627"/>
      <c r="Y2348" s="627"/>
      <c r="Z2348" s="627"/>
      <c r="AA2348" s="627"/>
      <c r="AB2348" s="627"/>
    </row>
    <row r="2349" spans="1:28" ht="15" hidden="1" x14ac:dyDescent="0.25">
      <c r="A2349" s="340" t="s">
        <v>27</v>
      </c>
      <c r="B2349" s="339" t="s">
        <v>569</v>
      </c>
      <c r="C2349" s="339" t="str">
        <f t="shared" si="168"/>
        <v>Chandpur CDC</v>
      </c>
      <c r="D2349" s="627"/>
      <c r="E2349" s="639"/>
      <c r="F2349" s="639"/>
      <c r="G2349" s="639"/>
      <c r="H2349" s="639"/>
      <c r="I2349" s="627"/>
      <c r="J2349" s="639"/>
      <c r="K2349" s="639"/>
      <c r="L2349" s="639"/>
      <c r="M2349" s="639"/>
      <c r="P2349" s="340" t="s">
        <v>27</v>
      </c>
      <c r="Q2349" s="339" t="s">
        <v>569</v>
      </c>
      <c r="R2349" s="339" t="str">
        <f t="shared" si="169"/>
        <v>Chandpur CDC</v>
      </c>
      <c r="S2349" s="627"/>
      <c r="T2349" s="639"/>
      <c r="U2349" s="639"/>
      <c r="V2349" s="639"/>
      <c r="W2349" s="639"/>
      <c r="X2349" s="627"/>
      <c r="Y2349" s="639"/>
      <c r="Z2349" s="639"/>
      <c r="AA2349" s="639"/>
      <c r="AB2349" s="639"/>
    </row>
    <row r="2350" spans="1:28" ht="15" hidden="1" x14ac:dyDescent="0.25">
      <c r="A2350" s="340" t="s">
        <v>1150</v>
      </c>
      <c r="B2350" s="339" t="s">
        <v>569</v>
      </c>
      <c r="C2350" s="339" t="str">
        <f t="shared" si="168"/>
        <v>Chattogram CDC</v>
      </c>
      <c r="D2350" s="627"/>
      <c r="E2350" s="628"/>
      <c r="F2350" s="628"/>
      <c r="G2350" s="628"/>
      <c r="H2350" s="628"/>
      <c r="I2350" s="627"/>
      <c r="J2350" s="628"/>
      <c r="K2350" s="628"/>
      <c r="L2350" s="628"/>
      <c r="M2350" s="628"/>
      <c r="P2350" s="340" t="s">
        <v>1150</v>
      </c>
      <c r="Q2350" s="339" t="s">
        <v>569</v>
      </c>
      <c r="R2350" s="339" t="str">
        <f t="shared" si="169"/>
        <v>Chattogram CDC</v>
      </c>
      <c r="S2350" s="627"/>
      <c r="T2350" s="628"/>
      <c r="U2350" s="628"/>
      <c r="V2350" s="628"/>
      <c r="W2350" s="628"/>
      <c r="X2350" s="627"/>
      <c r="Y2350" s="628"/>
      <c r="Z2350" s="628"/>
      <c r="AA2350" s="628"/>
      <c r="AB2350" s="628"/>
    </row>
    <row r="2351" spans="1:28" ht="15" hidden="1" x14ac:dyDescent="0.25">
      <c r="A2351" s="340" t="s">
        <v>1167</v>
      </c>
      <c r="B2351" s="339" t="s">
        <v>569</v>
      </c>
      <c r="C2351" s="339" t="str">
        <f t="shared" si="168"/>
        <v>Cumilla CDC</v>
      </c>
      <c r="D2351" s="627"/>
      <c r="E2351" s="627"/>
      <c r="F2351" s="627"/>
      <c r="G2351" s="627"/>
      <c r="H2351" s="627"/>
      <c r="I2351" s="627"/>
      <c r="J2351" s="627"/>
      <c r="K2351" s="627"/>
      <c r="L2351" s="627"/>
      <c r="M2351" s="627"/>
      <c r="P2351" s="340" t="s">
        <v>1167</v>
      </c>
      <c r="Q2351" s="339" t="s">
        <v>569</v>
      </c>
      <c r="R2351" s="339" t="str">
        <f t="shared" si="169"/>
        <v>Cumilla CDC</v>
      </c>
      <c r="S2351" s="627"/>
      <c r="T2351" s="627"/>
      <c r="U2351" s="627"/>
      <c r="V2351" s="627"/>
      <c r="W2351" s="627"/>
      <c r="X2351" s="627"/>
      <c r="Y2351" s="627"/>
      <c r="Z2351" s="627"/>
      <c r="AA2351" s="627"/>
      <c r="AB2351" s="627"/>
    </row>
    <row r="2352" spans="1:28" ht="15" hidden="1" x14ac:dyDescent="0.25">
      <c r="A2352" s="310" t="s">
        <v>13</v>
      </c>
      <c r="B2352" s="339" t="s">
        <v>569</v>
      </c>
      <c r="C2352" s="339" t="str">
        <f t="shared" si="168"/>
        <v>Coxs_Bazar CDC</v>
      </c>
      <c r="D2352" s="627"/>
      <c r="E2352" s="627"/>
      <c r="F2352" s="627"/>
      <c r="G2352" s="627"/>
      <c r="H2352" s="627"/>
      <c r="I2352" s="627"/>
      <c r="J2352" s="627"/>
      <c r="K2352" s="627"/>
      <c r="L2352" s="627"/>
      <c r="M2352" s="627"/>
      <c r="P2352" s="310" t="s">
        <v>13</v>
      </c>
      <c r="Q2352" s="339" t="s">
        <v>569</v>
      </c>
      <c r="R2352" s="339" t="str">
        <f t="shared" si="169"/>
        <v>Coxs_Bazar CDC</v>
      </c>
      <c r="S2352" s="627"/>
      <c r="T2352" s="627"/>
      <c r="U2352" s="627"/>
      <c r="V2352" s="627"/>
      <c r="W2352" s="627"/>
      <c r="X2352" s="627"/>
      <c r="Y2352" s="627"/>
      <c r="Z2352" s="627"/>
      <c r="AA2352" s="627"/>
      <c r="AB2352" s="627"/>
    </row>
    <row r="2353" spans="1:28" ht="15" hidden="1" x14ac:dyDescent="0.25">
      <c r="A2353" s="340" t="s">
        <v>33</v>
      </c>
      <c r="B2353" s="339" t="s">
        <v>569</v>
      </c>
      <c r="C2353" s="339" t="str">
        <f t="shared" si="168"/>
        <v>Feni CDC</v>
      </c>
      <c r="D2353" s="627"/>
      <c r="E2353" s="627"/>
      <c r="F2353" s="627"/>
      <c r="G2353" s="627"/>
      <c r="H2353" s="627"/>
      <c r="I2353" s="627"/>
      <c r="J2353" s="627"/>
      <c r="K2353" s="627"/>
      <c r="L2353" s="627"/>
      <c r="M2353" s="627"/>
      <c r="P2353" s="340" t="s">
        <v>33</v>
      </c>
      <c r="Q2353" s="339" t="s">
        <v>569</v>
      </c>
      <c r="R2353" s="339" t="str">
        <f t="shared" si="169"/>
        <v>Feni CDC</v>
      </c>
      <c r="S2353" s="627"/>
      <c r="T2353" s="627"/>
      <c r="U2353" s="627"/>
      <c r="V2353" s="627"/>
      <c r="W2353" s="627"/>
      <c r="X2353" s="627"/>
      <c r="Y2353" s="627"/>
      <c r="Z2353" s="627"/>
      <c r="AA2353" s="627"/>
      <c r="AB2353" s="627"/>
    </row>
    <row r="2354" spans="1:28" ht="15" hidden="1" x14ac:dyDescent="0.25">
      <c r="A2354" s="340" t="s">
        <v>37</v>
      </c>
      <c r="B2354" s="339" t="s">
        <v>569</v>
      </c>
      <c r="C2354" s="339" t="str">
        <f t="shared" si="168"/>
        <v>Noakhali CDC</v>
      </c>
      <c r="D2354" s="627"/>
      <c r="E2354" s="627"/>
      <c r="F2354" s="627"/>
      <c r="G2354" s="627"/>
      <c r="H2354" s="627"/>
      <c r="I2354" s="627"/>
      <c r="J2354" s="627"/>
      <c r="K2354" s="627"/>
      <c r="L2354" s="627"/>
      <c r="M2354" s="627"/>
      <c r="P2354" s="340" t="s">
        <v>37</v>
      </c>
      <c r="Q2354" s="339" t="s">
        <v>569</v>
      </c>
      <c r="R2354" s="339" t="str">
        <f t="shared" si="169"/>
        <v>Noakhali CDC</v>
      </c>
      <c r="S2354" s="627"/>
      <c r="T2354" s="627"/>
      <c r="U2354" s="627"/>
      <c r="V2354" s="627"/>
      <c r="W2354" s="627"/>
      <c r="X2354" s="627"/>
      <c r="Y2354" s="627"/>
      <c r="Z2354" s="627"/>
      <c r="AA2354" s="627"/>
      <c r="AB2354" s="627"/>
    </row>
    <row r="2355" spans="1:28" ht="15" hidden="1" x14ac:dyDescent="0.25">
      <c r="A2355" s="340" t="s">
        <v>38</v>
      </c>
      <c r="B2355" s="339" t="s">
        <v>569</v>
      </c>
      <c r="C2355" s="339" t="str">
        <f t="shared" si="168"/>
        <v>Rangamati CDC</v>
      </c>
      <c r="D2355" s="627"/>
      <c r="E2355" s="627"/>
      <c r="F2355" s="627"/>
      <c r="G2355" s="627"/>
      <c r="H2355" s="627"/>
      <c r="I2355" s="627"/>
      <c r="J2355" s="627"/>
      <c r="K2355" s="627"/>
      <c r="L2355" s="627"/>
      <c r="M2355" s="627"/>
      <c r="P2355" s="340" t="s">
        <v>38</v>
      </c>
      <c r="Q2355" s="339" t="s">
        <v>569</v>
      </c>
      <c r="R2355" s="339" t="str">
        <f t="shared" si="169"/>
        <v>Rangamati CDC</v>
      </c>
      <c r="S2355" s="627"/>
      <c r="T2355" s="627"/>
      <c r="U2355" s="627"/>
      <c r="V2355" s="627"/>
      <c r="W2355" s="627"/>
      <c r="X2355" s="627"/>
      <c r="Y2355" s="627"/>
      <c r="Z2355" s="627"/>
      <c r="AA2355" s="627"/>
      <c r="AB2355" s="627"/>
    </row>
    <row r="2356" spans="1:28" ht="15" hidden="1" x14ac:dyDescent="0.25">
      <c r="A2356" s="35" t="s">
        <v>39</v>
      </c>
      <c r="B2356" s="35" t="s">
        <v>1144</v>
      </c>
      <c r="C2356" s="339" t="str">
        <f t="shared" si="168"/>
        <v>Dhaka CDC- Chankharpool</v>
      </c>
      <c r="D2356" s="627">
        <v>1</v>
      </c>
      <c r="E2356" s="627">
        <v>0</v>
      </c>
      <c r="F2356" s="627">
        <v>0</v>
      </c>
      <c r="G2356" s="627">
        <v>0</v>
      </c>
      <c r="H2356" s="627">
        <v>0</v>
      </c>
      <c r="I2356" s="627">
        <v>0</v>
      </c>
      <c r="J2356" s="627">
        <v>0</v>
      </c>
      <c r="K2356" s="627">
        <v>0</v>
      </c>
      <c r="L2356" s="627">
        <v>0</v>
      </c>
      <c r="M2356" s="627">
        <v>0</v>
      </c>
      <c r="P2356" s="35" t="s">
        <v>39</v>
      </c>
      <c r="Q2356" s="35" t="s">
        <v>1144</v>
      </c>
      <c r="R2356" s="339" t="str">
        <f t="shared" si="169"/>
        <v>Dhaka CDC- Chankharpool</v>
      </c>
      <c r="S2356" s="627">
        <v>0</v>
      </c>
      <c r="T2356" s="627">
        <v>0</v>
      </c>
      <c r="U2356" s="627">
        <v>0</v>
      </c>
      <c r="V2356" s="627">
        <v>0</v>
      </c>
      <c r="W2356" s="627">
        <v>0</v>
      </c>
      <c r="X2356" s="627">
        <v>0</v>
      </c>
      <c r="Y2356" s="627">
        <v>0</v>
      </c>
      <c r="Z2356" s="627">
        <v>0</v>
      </c>
      <c r="AA2356" s="627">
        <v>0</v>
      </c>
      <c r="AB2356" s="627">
        <v>0</v>
      </c>
    </row>
    <row r="2357" spans="1:28" ht="15" hidden="1" x14ac:dyDescent="0.25">
      <c r="A2357" s="340" t="s">
        <v>40</v>
      </c>
      <c r="B2357" s="339" t="s">
        <v>569</v>
      </c>
      <c r="C2357" s="339" t="str">
        <f t="shared" si="168"/>
        <v>Faridpur CDC</v>
      </c>
      <c r="D2357" s="627">
        <v>5</v>
      </c>
      <c r="E2357" s="627">
        <v>1</v>
      </c>
      <c r="F2357" s="627">
        <v>0</v>
      </c>
      <c r="G2357" s="627">
        <v>0</v>
      </c>
      <c r="H2357" s="627">
        <v>0</v>
      </c>
      <c r="I2357" s="627">
        <v>1</v>
      </c>
      <c r="J2357" s="627">
        <v>0</v>
      </c>
      <c r="K2357" s="627">
        <v>0</v>
      </c>
      <c r="L2357" s="627">
        <v>0</v>
      </c>
      <c r="M2357" s="627">
        <v>0</v>
      </c>
      <c r="P2357" s="340" t="s">
        <v>40</v>
      </c>
      <c r="Q2357" s="339" t="s">
        <v>569</v>
      </c>
      <c r="R2357" s="339" t="str">
        <f t="shared" si="169"/>
        <v>Faridpur CDC</v>
      </c>
      <c r="S2357" s="627">
        <v>1</v>
      </c>
      <c r="T2357" s="627">
        <v>0</v>
      </c>
      <c r="U2357" s="627">
        <v>0</v>
      </c>
      <c r="V2357" s="627">
        <v>0</v>
      </c>
      <c r="W2357" s="627">
        <v>0</v>
      </c>
      <c r="X2357" s="627">
        <v>0</v>
      </c>
      <c r="Y2357" s="627">
        <v>0</v>
      </c>
      <c r="Z2357" s="627">
        <v>0</v>
      </c>
      <c r="AA2357" s="627">
        <v>0</v>
      </c>
      <c r="AB2357" s="627">
        <v>0</v>
      </c>
    </row>
    <row r="2358" spans="1:28" ht="15" hidden="1" x14ac:dyDescent="0.25">
      <c r="A2358" s="340" t="s">
        <v>42</v>
      </c>
      <c r="B2358" s="339" t="s">
        <v>569</v>
      </c>
      <c r="C2358" s="339" t="str">
        <f t="shared" si="168"/>
        <v>Gopalganj CDC</v>
      </c>
      <c r="D2358" s="627">
        <v>4</v>
      </c>
      <c r="E2358" s="627">
        <v>1</v>
      </c>
      <c r="F2358" s="627">
        <v>0</v>
      </c>
      <c r="G2358" s="627">
        <v>0</v>
      </c>
      <c r="H2358" s="627">
        <v>0</v>
      </c>
      <c r="I2358" s="627">
        <v>3</v>
      </c>
      <c r="J2358" s="627">
        <v>0</v>
      </c>
      <c r="K2358" s="627">
        <v>0</v>
      </c>
      <c r="L2358" s="627">
        <v>0</v>
      </c>
      <c r="M2358" s="627">
        <v>0</v>
      </c>
      <c r="P2358" s="340" t="s">
        <v>42</v>
      </c>
      <c r="Q2358" s="339" t="s">
        <v>569</v>
      </c>
      <c r="R2358" s="339" t="str">
        <f t="shared" si="169"/>
        <v>Gopalganj CDC</v>
      </c>
      <c r="S2358" s="627">
        <v>3</v>
      </c>
      <c r="T2358" s="627">
        <v>0</v>
      </c>
      <c r="U2358" s="627">
        <v>1</v>
      </c>
      <c r="V2358" s="627">
        <v>0</v>
      </c>
      <c r="W2358" s="627">
        <v>1</v>
      </c>
      <c r="X2358" s="627">
        <v>1</v>
      </c>
      <c r="Y2358" s="627">
        <v>0</v>
      </c>
      <c r="Z2358" s="627">
        <v>0</v>
      </c>
      <c r="AA2358" s="627">
        <v>0</v>
      </c>
      <c r="AB2358" s="627">
        <v>0</v>
      </c>
    </row>
    <row r="2359" spans="1:28" ht="15" hidden="1" x14ac:dyDescent="0.25">
      <c r="A2359" s="340" t="s">
        <v>44</v>
      </c>
      <c r="B2359" s="339" t="s">
        <v>569</v>
      </c>
      <c r="C2359" s="339" t="str">
        <f t="shared" si="168"/>
        <v>Kishoreganj CDC</v>
      </c>
      <c r="D2359" s="627">
        <v>9</v>
      </c>
      <c r="E2359" s="627">
        <v>2</v>
      </c>
      <c r="F2359" s="627">
        <v>0</v>
      </c>
      <c r="G2359" s="627">
        <v>0</v>
      </c>
      <c r="H2359" s="627">
        <v>0</v>
      </c>
      <c r="I2359" s="627">
        <v>4</v>
      </c>
      <c r="J2359" s="627">
        <v>0</v>
      </c>
      <c r="K2359" s="627">
        <v>0</v>
      </c>
      <c r="L2359" s="627">
        <v>0</v>
      </c>
      <c r="M2359" s="627">
        <v>0</v>
      </c>
      <c r="P2359" s="340" t="s">
        <v>44</v>
      </c>
      <c r="Q2359" s="339" t="s">
        <v>569</v>
      </c>
      <c r="R2359" s="339" t="str">
        <f t="shared" si="169"/>
        <v>Kishoreganj CDC</v>
      </c>
      <c r="S2359" s="627">
        <v>4</v>
      </c>
      <c r="T2359" s="627">
        <v>1</v>
      </c>
      <c r="U2359" s="627">
        <v>0</v>
      </c>
      <c r="V2359" s="627">
        <v>0</v>
      </c>
      <c r="W2359" s="627">
        <v>0</v>
      </c>
      <c r="X2359" s="627">
        <v>6</v>
      </c>
      <c r="Y2359" s="627">
        <v>0</v>
      </c>
      <c r="Z2359" s="627">
        <v>0</v>
      </c>
      <c r="AA2359" s="627">
        <v>0</v>
      </c>
      <c r="AB2359" s="627">
        <v>0</v>
      </c>
    </row>
    <row r="2360" spans="1:28" ht="15" hidden="1" x14ac:dyDescent="0.25">
      <c r="A2360" s="340" t="s">
        <v>45</v>
      </c>
      <c r="B2360" s="339" t="s">
        <v>569</v>
      </c>
      <c r="C2360" s="339" t="str">
        <f t="shared" si="168"/>
        <v>Madaripur CDC</v>
      </c>
      <c r="D2360" s="627">
        <v>3</v>
      </c>
      <c r="E2360" s="627">
        <v>0</v>
      </c>
      <c r="F2360" s="627">
        <v>0</v>
      </c>
      <c r="G2360" s="627">
        <v>0</v>
      </c>
      <c r="H2360" s="627">
        <v>0</v>
      </c>
      <c r="I2360" s="627">
        <v>1</v>
      </c>
      <c r="J2360" s="627">
        <v>0</v>
      </c>
      <c r="K2360" s="627">
        <v>0</v>
      </c>
      <c r="L2360" s="627">
        <v>0</v>
      </c>
      <c r="M2360" s="627">
        <v>0</v>
      </c>
      <c r="P2360" s="340" t="s">
        <v>45</v>
      </c>
      <c r="Q2360" s="339" t="s">
        <v>569</v>
      </c>
      <c r="R2360" s="339" t="str">
        <f t="shared" si="169"/>
        <v>Madaripur CDC</v>
      </c>
      <c r="S2360" s="627">
        <v>1</v>
      </c>
      <c r="T2360" s="627">
        <v>0</v>
      </c>
      <c r="U2360" s="627">
        <v>0</v>
      </c>
      <c r="V2360" s="627">
        <v>0</v>
      </c>
      <c r="W2360" s="627">
        <v>0</v>
      </c>
      <c r="X2360" s="627">
        <v>1</v>
      </c>
      <c r="Y2360" s="627">
        <v>1</v>
      </c>
      <c r="Z2360" s="627">
        <v>0</v>
      </c>
      <c r="AA2360" s="627">
        <v>0</v>
      </c>
      <c r="AB2360" s="627">
        <v>0</v>
      </c>
    </row>
    <row r="2361" spans="1:28" ht="15" hidden="1" x14ac:dyDescent="0.25">
      <c r="A2361" s="340" t="s">
        <v>47</v>
      </c>
      <c r="B2361" s="339" t="s">
        <v>569</v>
      </c>
      <c r="C2361" s="339" t="str">
        <f t="shared" si="168"/>
        <v>Munshiganj CDC</v>
      </c>
      <c r="D2361" s="627">
        <v>0</v>
      </c>
      <c r="E2361" s="627">
        <v>0</v>
      </c>
      <c r="F2361" s="627">
        <v>0</v>
      </c>
      <c r="G2361" s="627">
        <v>0</v>
      </c>
      <c r="H2361" s="627">
        <v>0</v>
      </c>
      <c r="I2361" s="627">
        <v>0</v>
      </c>
      <c r="J2361" s="627">
        <v>0</v>
      </c>
      <c r="K2361" s="627">
        <v>0</v>
      </c>
      <c r="L2361" s="627">
        <v>0</v>
      </c>
      <c r="M2361" s="627">
        <v>0</v>
      </c>
      <c r="P2361" s="340" t="s">
        <v>47</v>
      </c>
      <c r="Q2361" s="339" t="s">
        <v>569</v>
      </c>
      <c r="R2361" s="339" t="str">
        <f t="shared" si="169"/>
        <v>Munshiganj CDC</v>
      </c>
      <c r="S2361" s="627">
        <v>0</v>
      </c>
      <c r="T2361" s="627">
        <v>0</v>
      </c>
      <c r="U2361" s="627">
        <v>0</v>
      </c>
      <c r="V2361" s="627">
        <v>0</v>
      </c>
      <c r="W2361" s="627">
        <v>0</v>
      </c>
      <c r="X2361" s="627">
        <v>0</v>
      </c>
      <c r="Y2361" s="627">
        <v>0</v>
      </c>
      <c r="Z2361" s="627">
        <v>0</v>
      </c>
      <c r="AA2361" s="627">
        <v>0</v>
      </c>
      <c r="AB2361" s="627">
        <v>0</v>
      </c>
    </row>
    <row r="2362" spans="1:28" ht="15" hidden="1" x14ac:dyDescent="0.25">
      <c r="A2362" s="340" t="s">
        <v>55</v>
      </c>
      <c r="B2362" s="339" t="s">
        <v>569</v>
      </c>
      <c r="C2362" s="339" t="str">
        <f t="shared" si="168"/>
        <v>Tangail CDC</v>
      </c>
      <c r="D2362" s="627">
        <v>23</v>
      </c>
      <c r="E2362" s="627">
        <v>2</v>
      </c>
      <c r="F2362" s="627">
        <v>1</v>
      </c>
      <c r="G2362" s="627">
        <v>0</v>
      </c>
      <c r="H2362" s="627">
        <v>0</v>
      </c>
      <c r="I2362" s="627">
        <v>16</v>
      </c>
      <c r="J2362" s="627">
        <v>1</v>
      </c>
      <c r="K2362" s="627">
        <v>0</v>
      </c>
      <c r="L2362" s="627">
        <v>0</v>
      </c>
      <c r="M2362" s="627">
        <v>0</v>
      </c>
      <c r="P2362" s="340" t="s">
        <v>55</v>
      </c>
      <c r="Q2362" s="339" t="s">
        <v>569</v>
      </c>
      <c r="R2362" s="339" t="str">
        <f t="shared" si="169"/>
        <v>Tangail CDC</v>
      </c>
      <c r="S2362" s="627">
        <v>12</v>
      </c>
      <c r="T2362" s="627">
        <v>1</v>
      </c>
      <c r="U2362" s="627">
        <v>0</v>
      </c>
      <c r="V2362" s="627">
        <v>0</v>
      </c>
      <c r="W2362" s="627">
        <v>0</v>
      </c>
      <c r="X2362" s="627">
        <v>5</v>
      </c>
      <c r="Y2362" s="627">
        <v>1</v>
      </c>
      <c r="Z2362" s="627">
        <v>0</v>
      </c>
      <c r="AA2362" s="627">
        <v>0</v>
      </c>
      <c r="AB2362" s="627">
        <v>0</v>
      </c>
    </row>
    <row r="2363" spans="1:28" ht="15" hidden="1" x14ac:dyDescent="0.25">
      <c r="A2363" s="340" t="s">
        <v>56</v>
      </c>
      <c r="B2363" s="339" t="s">
        <v>569</v>
      </c>
      <c r="C2363" s="339" t="str">
        <f t="shared" si="168"/>
        <v>Bagerhat CDC</v>
      </c>
      <c r="D2363" s="627"/>
      <c r="E2363" s="639"/>
      <c r="F2363" s="639"/>
      <c r="G2363" s="639"/>
      <c r="H2363" s="639"/>
      <c r="I2363" s="627"/>
      <c r="J2363" s="639"/>
      <c r="K2363" s="639"/>
      <c r="L2363" s="639"/>
      <c r="M2363" s="639"/>
      <c r="P2363" s="340" t="s">
        <v>56</v>
      </c>
      <c r="Q2363" s="339" t="s">
        <v>569</v>
      </c>
      <c r="R2363" s="339" t="str">
        <f t="shared" si="169"/>
        <v>Bagerhat CDC</v>
      </c>
      <c r="S2363" s="627"/>
      <c r="T2363" s="639"/>
      <c r="U2363" s="639"/>
      <c r="V2363" s="639"/>
      <c r="W2363" s="639"/>
      <c r="X2363" s="627"/>
      <c r="Y2363" s="639"/>
      <c r="Z2363" s="639"/>
      <c r="AA2363" s="639"/>
      <c r="AB2363" s="639"/>
    </row>
    <row r="2364" spans="1:28" ht="15" hidden="1" x14ac:dyDescent="0.25">
      <c r="A2364" s="340" t="s">
        <v>57</v>
      </c>
      <c r="B2364" s="339" t="s">
        <v>569</v>
      </c>
      <c r="C2364" s="339" t="str">
        <f t="shared" si="168"/>
        <v>Chuadanga CDC</v>
      </c>
      <c r="D2364" s="627"/>
      <c r="E2364" s="627"/>
      <c r="F2364" s="627"/>
      <c r="G2364" s="627"/>
      <c r="H2364" s="627"/>
      <c r="I2364" s="627"/>
      <c r="J2364" s="627"/>
      <c r="K2364" s="627"/>
      <c r="L2364" s="627"/>
      <c r="M2364" s="627"/>
      <c r="P2364" s="340" t="s">
        <v>57</v>
      </c>
      <c r="Q2364" s="339" t="s">
        <v>569</v>
      </c>
      <c r="R2364" s="339" t="str">
        <f t="shared" si="169"/>
        <v>Chuadanga CDC</v>
      </c>
      <c r="S2364" s="627"/>
      <c r="T2364" s="627"/>
      <c r="U2364" s="627"/>
      <c r="V2364" s="627"/>
      <c r="W2364" s="627"/>
      <c r="X2364" s="627"/>
      <c r="Y2364" s="627"/>
      <c r="Z2364" s="627"/>
      <c r="AA2364" s="627"/>
      <c r="AB2364" s="627"/>
    </row>
    <row r="2365" spans="1:28" ht="15" hidden="1" x14ac:dyDescent="0.25">
      <c r="A2365" s="340" t="s">
        <v>1179</v>
      </c>
      <c r="B2365" s="339" t="s">
        <v>569</v>
      </c>
      <c r="C2365" s="339" t="str">
        <f t="shared" si="168"/>
        <v>Jashore CDC</v>
      </c>
      <c r="D2365" s="627"/>
      <c r="E2365" s="627"/>
      <c r="F2365" s="627"/>
      <c r="G2365" s="627"/>
      <c r="H2365" s="627"/>
      <c r="I2365" s="627"/>
      <c r="J2365" s="627"/>
      <c r="K2365" s="627"/>
      <c r="L2365" s="627"/>
      <c r="M2365" s="627"/>
      <c r="P2365" s="340" t="s">
        <v>1179</v>
      </c>
      <c r="Q2365" s="339" t="s">
        <v>569</v>
      </c>
      <c r="R2365" s="339" t="str">
        <f t="shared" si="169"/>
        <v>Jashore CDC</v>
      </c>
      <c r="S2365" s="627"/>
      <c r="T2365" s="627"/>
      <c r="U2365" s="627"/>
      <c r="V2365" s="627"/>
      <c r="W2365" s="627"/>
      <c r="X2365" s="627"/>
      <c r="Y2365" s="627"/>
      <c r="Z2365" s="627"/>
      <c r="AA2365" s="627"/>
      <c r="AB2365" s="627"/>
    </row>
    <row r="2366" spans="1:28" ht="15" hidden="1" x14ac:dyDescent="0.25">
      <c r="A2366" s="340" t="s">
        <v>59</v>
      </c>
      <c r="B2366" s="339" t="s">
        <v>569</v>
      </c>
      <c r="C2366" s="339" t="str">
        <f t="shared" si="168"/>
        <v>Khulna CDC</v>
      </c>
      <c r="D2366" s="627"/>
      <c r="E2366" s="628"/>
      <c r="F2366" s="628"/>
      <c r="G2366" s="628"/>
      <c r="H2366" s="628"/>
      <c r="I2366" s="627"/>
      <c r="J2366" s="628"/>
      <c r="K2366" s="628"/>
      <c r="L2366" s="628"/>
      <c r="M2366" s="628"/>
      <c r="P2366" s="340" t="s">
        <v>59</v>
      </c>
      <c r="Q2366" s="339" t="s">
        <v>569</v>
      </c>
      <c r="R2366" s="339" t="str">
        <f t="shared" si="169"/>
        <v>Khulna CDC</v>
      </c>
      <c r="S2366" s="627"/>
      <c r="T2366" s="628"/>
      <c r="U2366" s="628"/>
      <c r="V2366" s="628"/>
      <c r="W2366" s="628"/>
      <c r="X2366" s="627"/>
      <c r="Y2366" s="628"/>
      <c r="Z2366" s="628"/>
      <c r="AA2366" s="628"/>
      <c r="AB2366" s="628"/>
    </row>
    <row r="2367" spans="1:28" ht="15" hidden="1" x14ac:dyDescent="0.25">
      <c r="A2367" s="340" t="s">
        <v>60</v>
      </c>
      <c r="B2367" s="339" t="s">
        <v>569</v>
      </c>
      <c r="C2367" s="339" t="str">
        <f t="shared" si="168"/>
        <v>Kushtia CDC</v>
      </c>
      <c r="D2367" s="627"/>
      <c r="E2367" s="627"/>
      <c r="F2367" s="627"/>
      <c r="G2367" s="627"/>
      <c r="H2367" s="627"/>
      <c r="I2367" s="627"/>
      <c r="J2367" s="627"/>
      <c r="K2367" s="627"/>
      <c r="L2367" s="627"/>
      <c r="M2367" s="627"/>
      <c r="P2367" s="340" t="s">
        <v>60</v>
      </c>
      <c r="Q2367" s="339" t="s">
        <v>569</v>
      </c>
      <c r="R2367" s="339" t="str">
        <f t="shared" si="169"/>
        <v>Kushtia CDC</v>
      </c>
      <c r="S2367" s="627"/>
      <c r="T2367" s="627"/>
      <c r="U2367" s="627"/>
      <c r="V2367" s="627"/>
      <c r="W2367" s="627"/>
      <c r="X2367" s="627"/>
      <c r="Y2367" s="627"/>
      <c r="Z2367" s="627"/>
      <c r="AA2367" s="627"/>
      <c r="AB2367" s="627"/>
    </row>
    <row r="2368" spans="1:28" ht="15" hidden="1" x14ac:dyDescent="0.25">
      <c r="A2368" s="340" t="s">
        <v>61</v>
      </c>
      <c r="B2368" s="339" t="s">
        <v>569</v>
      </c>
      <c r="C2368" s="339" t="str">
        <f t="shared" si="168"/>
        <v>Magura CDC</v>
      </c>
      <c r="D2368" s="627"/>
      <c r="E2368" s="627"/>
      <c r="F2368" s="627"/>
      <c r="G2368" s="627"/>
      <c r="H2368" s="627"/>
      <c r="I2368" s="627"/>
      <c r="J2368" s="627"/>
      <c r="K2368" s="627"/>
      <c r="L2368" s="627"/>
      <c r="M2368" s="627"/>
      <c r="P2368" s="340" t="s">
        <v>61</v>
      </c>
      <c r="Q2368" s="339" t="s">
        <v>569</v>
      </c>
      <c r="R2368" s="339" t="str">
        <f t="shared" si="169"/>
        <v>Magura CDC</v>
      </c>
      <c r="S2368" s="627"/>
      <c r="T2368" s="627"/>
      <c r="U2368" s="627"/>
      <c r="V2368" s="627"/>
      <c r="W2368" s="627"/>
      <c r="X2368" s="627"/>
      <c r="Y2368" s="627"/>
      <c r="Z2368" s="627"/>
      <c r="AA2368" s="627"/>
      <c r="AB2368" s="627"/>
    </row>
    <row r="2369" spans="1:28" ht="15" hidden="1" x14ac:dyDescent="0.25">
      <c r="A2369" s="340" t="s">
        <v>62</v>
      </c>
      <c r="B2369" s="339" t="s">
        <v>569</v>
      </c>
      <c r="C2369" s="339" t="str">
        <f t="shared" si="168"/>
        <v>Meherpur CDC</v>
      </c>
      <c r="D2369" s="627"/>
      <c r="E2369" s="627"/>
      <c r="F2369" s="627"/>
      <c r="G2369" s="627"/>
      <c r="H2369" s="627"/>
      <c r="I2369" s="627"/>
      <c r="J2369" s="627"/>
      <c r="K2369" s="627"/>
      <c r="L2369" s="627"/>
      <c r="M2369" s="627"/>
      <c r="P2369" s="340" t="s">
        <v>62</v>
      </c>
      <c r="Q2369" s="339" t="s">
        <v>569</v>
      </c>
      <c r="R2369" s="339" t="str">
        <f t="shared" si="169"/>
        <v>Meherpur CDC</v>
      </c>
      <c r="S2369" s="627"/>
      <c r="T2369" s="627"/>
      <c r="U2369" s="627"/>
      <c r="V2369" s="627"/>
      <c r="W2369" s="627"/>
      <c r="X2369" s="627"/>
      <c r="Y2369" s="627"/>
      <c r="Z2369" s="627"/>
      <c r="AA2369" s="627"/>
      <c r="AB2369" s="627"/>
    </row>
    <row r="2370" spans="1:28" ht="15" hidden="1" x14ac:dyDescent="0.25">
      <c r="A2370" s="340" t="s">
        <v>64</v>
      </c>
      <c r="B2370" s="339" t="s">
        <v>569</v>
      </c>
      <c r="C2370" s="339" t="str">
        <f t="shared" si="168"/>
        <v>Satkhira CDC</v>
      </c>
      <c r="D2370" s="627"/>
      <c r="E2370" s="627"/>
      <c r="F2370" s="627"/>
      <c r="G2370" s="627"/>
      <c r="H2370" s="627"/>
      <c r="I2370" s="627"/>
      <c r="J2370" s="627"/>
      <c r="K2370" s="627"/>
      <c r="L2370" s="627"/>
      <c r="M2370" s="627"/>
      <c r="P2370" s="340" t="s">
        <v>64</v>
      </c>
      <c r="Q2370" s="339" t="s">
        <v>569</v>
      </c>
      <c r="R2370" s="339" t="str">
        <f t="shared" si="169"/>
        <v>Satkhira CDC</v>
      </c>
      <c r="S2370" s="627"/>
      <c r="T2370" s="627"/>
      <c r="U2370" s="627"/>
      <c r="V2370" s="627"/>
      <c r="W2370" s="627"/>
      <c r="X2370" s="627"/>
      <c r="Y2370" s="627"/>
      <c r="Z2370" s="627"/>
      <c r="AA2370" s="627"/>
      <c r="AB2370" s="627"/>
    </row>
    <row r="2371" spans="1:28" ht="15" hidden="1" x14ac:dyDescent="0.25">
      <c r="A2371" s="340" t="s">
        <v>43</v>
      </c>
      <c r="B2371" s="339" t="s">
        <v>569</v>
      </c>
      <c r="C2371" s="339" t="str">
        <f>A2371&amp;" "&amp;B2371</f>
        <v>Jamalpur CDC</v>
      </c>
      <c r="D2371" s="627"/>
      <c r="E2371" s="628"/>
      <c r="F2371" s="628"/>
      <c r="G2371" s="628"/>
      <c r="H2371" s="628"/>
      <c r="I2371" s="627"/>
      <c r="J2371" s="628"/>
      <c r="K2371" s="628"/>
      <c r="L2371" s="628"/>
      <c r="M2371" s="628"/>
      <c r="P2371" s="340" t="s">
        <v>43</v>
      </c>
      <c r="Q2371" s="339" t="s">
        <v>569</v>
      </c>
      <c r="R2371" s="339" t="str">
        <f>P2371&amp;" "&amp;Q2371</f>
        <v>Jamalpur CDC</v>
      </c>
      <c r="S2371" s="627"/>
      <c r="T2371" s="628"/>
      <c r="U2371" s="628"/>
      <c r="V2371" s="628"/>
      <c r="W2371" s="628"/>
      <c r="X2371" s="627"/>
      <c r="Y2371" s="628"/>
      <c r="Z2371" s="628"/>
      <c r="AA2371" s="628"/>
      <c r="AB2371" s="628"/>
    </row>
    <row r="2372" spans="1:28" ht="15" hidden="1" x14ac:dyDescent="0.25">
      <c r="A2372" s="340" t="s">
        <v>48</v>
      </c>
      <c r="B2372" s="339" t="s">
        <v>569</v>
      </c>
      <c r="C2372" s="339" t="str">
        <f>A2372&amp;" "&amp;B2372</f>
        <v>Mymensingh CDC</v>
      </c>
      <c r="D2372" s="627"/>
      <c r="E2372" s="627"/>
      <c r="F2372" s="627"/>
      <c r="G2372" s="627"/>
      <c r="H2372" s="627"/>
      <c r="I2372" s="627"/>
      <c r="J2372" s="627"/>
      <c r="K2372" s="627"/>
      <c r="L2372" s="627"/>
      <c r="M2372" s="627"/>
      <c r="P2372" s="340" t="s">
        <v>48</v>
      </c>
      <c r="Q2372" s="339" t="s">
        <v>569</v>
      </c>
      <c r="R2372" s="339" t="str">
        <f>P2372&amp;" "&amp;Q2372</f>
        <v>Mymensingh CDC</v>
      </c>
      <c r="S2372" s="627"/>
      <c r="T2372" s="627"/>
      <c r="U2372" s="627"/>
      <c r="V2372" s="627"/>
      <c r="W2372" s="627"/>
      <c r="X2372" s="627"/>
      <c r="Y2372" s="627"/>
      <c r="Z2372" s="627"/>
      <c r="AA2372" s="627"/>
      <c r="AB2372" s="627"/>
    </row>
    <row r="2373" spans="1:28" ht="15" hidden="1" x14ac:dyDescent="0.25">
      <c r="A2373" s="340" t="s">
        <v>1181</v>
      </c>
      <c r="B2373" s="339" t="s">
        <v>569</v>
      </c>
      <c r="C2373" s="339" t="str">
        <f t="shared" si="168"/>
        <v>Bogura CDC</v>
      </c>
      <c r="D2373" s="627"/>
      <c r="E2373" s="639"/>
      <c r="F2373" s="639"/>
      <c r="G2373" s="639"/>
      <c r="H2373" s="639"/>
      <c r="I2373" s="627"/>
      <c r="J2373" s="639"/>
      <c r="K2373" s="639"/>
      <c r="L2373" s="639"/>
      <c r="M2373" s="639"/>
      <c r="P2373" s="340" t="s">
        <v>1181</v>
      </c>
      <c r="Q2373" s="339" t="s">
        <v>569</v>
      </c>
      <c r="R2373" s="339" t="str">
        <f t="shared" si="169"/>
        <v>Bogura CDC</v>
      </c>
      <c r="S2373" s="627"/>
      <c r="T2373" s="639"/>
      <c r="U2373" s="639"/>
      <c r="V2373" s="639"/>
      <c r="W2373" s="639"/>
      <c r="X2373" s="627"/>
      <c r="Y2373" s="639"/>
      <c r="Z2373" s="639"/>
      <c r="AA2373" s="639"/>
      <c r="AB2373" s="639"/>
    </row>
    <row r="2374" spans="1:28" ht="15" hidden="1" x14ac:dyDescent="0.25">
      <c r="A2374" s="340" t="s">
        <v>67</v>
      </c>
      <c r="B2374" s="339" t="s">
        <v>569</v>
      </c>
      <c r="C2374" s="339" t="str">
        <f t="shared" si="168"/>
        <v>Natore CDC</v>
      </c>
      <c r="D2374" s="627"/>
      <c r="E2374" s="627"/>
      <c r="F2374" s="627"/>
      <c r="G2374" s="627"/>
      <c r="H2374" s="627"/>
      <c r="I2374" s="627"/>
      <c r="J2374" s="627"/>
      <c r="K2374" s="627"/>
      <c r="L2374" s="627"/>
      <c r="M2374" s="627"/>
      <c r="P2374" s="340" t="s">
        <v>67</v>
      </c>
      <c r="Q2374" s="339" t="s">
        <v>569</v>
      </c>
      <c r="R2374" s="339" t="str">
        <f t="shared" si="169"/>
        <v>Natore CDC</v>
      </c>
      <c r="S2374" s="627"/>
      <c r="T2374" s="627"/>
      <c r="U2374" s="627"/>
      <c r="V2374" s="627"/>
      <c r="W2374" s="627"/>
      <c r="X2374" s="627"/>
      <c r="Y2374" s="627"/>
      <c r="Z2374" s="627"/>
      <c r="AA2374" s="627"/>
      <c r="AB2374" s="627"/>
    </row>
    <row r="2375" spans="1:28" ht="15" hidden="1" x14ac:dyDescent="0.25">
      <c r="A2375" s="340" t="s">
        <v>228</v>
      </c>
      <c r="B2375" s="339" t="s">
        <v>569</v>
      </c>
      <c r="C2375" s="339" t="str">
        <f t="shared" si="168"/>
        <v>Nawabganj CDC</v>
      </c>
      <c r="D2375" s="627"/>
      <c r="E2375" s="627"/>
      <c r="F2375" s="627"/>
      <c r="G2375" s="627"/>
      <c r="H2375" s="627"/>
      <c r="I2375" s="627"/>
      <c r="J2375" s="627"/>
      <c r="K2375" s="627"/>
      <c r="L2375" s="627"/>
      <c r="M2375" s="627"/>
      <c r="P2375" s="340" t="s">
        <v>228</v>
      </c>
      <c r="Q2375" s="339" t="s">
        <v>569</v>
      </c>
      <c r="R2375" s="339" t="str">
        <f t="shared" si="169"/>
        <v>Nawabganj CDC</v>
      </c>
      <c r="S2375" s="627"/>
      <c r="T2375" s="627"/>
      <c r="U2375" s="627"/>
      <c r="V2375" s="627"/>
      <c r="W2375" s="627"/>
      <c r="X2375" s="627"/>
      <c r="Y2375" s="627"/>
      <c r="Z2375" s="627"/>
      <c r="AA2375" s="627"/>
      <c r="AB2375" s="627"/>
    </row>
    <row r="2376" spans="1:28" ht="15" hidden="1" x14ac:dyDescent="0.25">
      <c r="A2376" s="340" t="s">
        <v>68</v>
      </c>
      <c r="B2376" s="339" t="s">
        <v>569</v>
      </c>
      <c r="C2376" s="339" t="str">
        <f t="shared" si="168"/>
        <v>Pabna CDC</v>
      </c>
      <c r="D2376" s="627"/>
      <c r="E2376" s="639"/>
      <c r="F2376" s="639"/>
      <c r="G2376" s="639"/>
      <c r="H2376" s="639"/>
      <c r="I2376" s="627"/>
      <c r="J2376" s="639"/>
      <c r="K2376" s="639"/>
      <c r="L2376" s="639"/>
      <c r="M2376" s="639"/>
      <c r="P2376" s="340" t="s">
        <v>68</v>
      </c>
      <c r="Q2376" s="339" t="s">
        <v>569</v>
      </c>
      <c r="R2376" s="339" t="str">
        <f t="shared" si="169"/>
        <v>Pabna CDC</v>
      </c>
      <c r="S2376" s="627"/>
      <c r="T2376" s="639"/>
      <c r="U2376" s="639"/>
      <c r="V2376" s="639"/>
      <c r="W2376" s="639"/>
      <c r="X2376" s="627"/>
      <c r="Y2376" s="639"/>
      <c r="Z2376" s="639"/>
      <c r="AA2376" s="639"/>
      <c r="AB2376" s="639"/>
    </row>
    <row r="2377" spans="1:28" ht="15" hidden="1" x14ac:dyDescent="0.25">
      <c r="A2377" s="340" t="s">
        <v>69</v>
      </c>
      <c r="B2377" s="339" t="s">
        <v>569</v>
      </c>
      <c r="C2377" s="339" t="str">
        <f t="shared" si="168"/>
        <v>Rajshahi CDC</v>
      </c>
      <c r="D2377" s="627"/>
      <c r="E2377" s="627"/>
      <c r="F2377" s="627"/>
      <c r="G2377" s="627"/>
      <c r="H2377" s="627"/>
      <c r="I2377" s="627"/>
      <c r="J2377" s="627"/>
      <c r="K2377" s="627"/>
      <c r="L2377" s="627"/>
      <c r="M2377" s="627"/>
      <c r="P2377" s="340" t="s">
        <v>69</v>
      </c>
      <c r="Q2377" s="339" t="s">
        <v>569</v>
      </c>
      <c r="R2377" s="339" t="str">
        <f t="shared" si="169"/>
        <v>Rajshahi CDC</v>
      </c>
      <c r="S2377" s="627"/>
      <c r="T2377" s="627"/>
      <c r="U2377" s="627"/>
      <c r="V2377" s="627"/>
      <c r="W2377" s="627"/>
      <c r="X2377" s="627"/>
      <c r="Y2377" s="627"/>
      <c r="Z2377" s="627"/>
      <c r="AA2377" s="627"/>
      <c r="AB2377" s="627"/>
    </row>
    <row r="2378" spans="1:28" ht="15" hidden="1" x14ac:dyDescent="0.25">
      <c r="A2378" s="340" t="s">
        <v>70</v>
      </c>
      <c r="B2378" s="339" t="s">
        <v>569</v>
      </c>
      <c r="C2378" s="339" t="str">
        <f t="shared" si="168"/>
        <v>Sirajganj CDC</v>
      </c>
      <c r="D2378" s="627"/>
      <c r="E2378" s="627"/>
      <c r="F2378" s="627"/>
      <c r="G2378" s="627"/>
      <c r="H2378" s="627"/>
      <c r="I2378" s="627"/>
      <c r="J2378" s="627"/>
      <c r="K2378" s="627"/>
      <c r="L2378" s="627"/>
      <c r="M2378" s="627"/>
      <c r="P2378" s="340" t="s">
        <v>70</v>
      </c>
      <c r="Q2378" s="339" t="s">
        <v>569</v>
      </c>
      <c r="R2378" s="339" t="str">
        <f t="shared" si="169"/>
        <v>Sirajganj CDC</v>
      </c>
      <c r="S2378" s="627"/>
      <c r="T2378" s="627"/>
      <c r="U2378" s="627"/>
      <c r="V2378" s="627"/>
      <c r="W2378" s="627"/>
      <c r="X2378" s="627"/>
      <c r="Y2378" s="627"/>
      <c r="Z2378" s="627"/>
      <c r="AA2378" s="627"/>
      <c r="AB2378" s="627"/>
    </row>
    <row r="2379" spans="1:28" ht="15" hidden="1" x14ac:dyDescent="0.25">
      <c r="A2379" s="340" t="s">
        <v>71</v>
      </c>
      <c r="B2379" s="339" t="s">
        <v>569</v>
      </c>
      <c r="C2379" s="339" t="str">
        <f t="shared" si="168"/>
        <v>Dinajpur CDC</v>
      </c>
      <c r="D2379" s="627"/>
      <c r="E2379" s="628"/>
      <c r="F2379" s="628"/>
      <c r="G2379" s="628"/>
      <c r="H2379" s="628"/>
      <c r="I2379" s="627"/>
      <c r="J2379" s="628"/>
      <c r="K2379" s="628"/>
      <c r="L2379" s="628"/>
      <c r="M2379" s="628"/>
      <c r="P2379" s="340" t="s">
        <v>71</v>
      </c>
      <c r="Q2379" s="339" t="s">
        <v>569</v>
      </c>
      <c r="R2379" s="339" t="str">
        <f t="shared" si="169"/>
        <v>Dinajpur CDC</v>
      </c>
      <c r="S2379" s="627"/>
      <c r="T2379" s="628"/>
      <c r="U2379" s="628"/>
      <c r="V2379" s="628"/>
      <c r="W2379" s="628"/>
      <c r="X2379" s="627"/>
      <c r="Y2379" s="628"/>
      <c r="Z2379" s="628"/>
      <c r="AA2379" s="628"/>
      <c r="AB2379" s="628"/>
    </row>
    <row r="2380" spans="1:28" ht="15" hidden="1" x14ac:dyDescent="0.25">
      <c r="A2380" s="340" t="s">
        <v>72</v>
      </c>
      <c r="B2380" s="339" t="s">
        <v>569</v>
      </c>
      <c r="C2380" s="339" t="str">
        <f t="shared" si="168"/>
        <v>Gaibandha CDC</v>
      </c>
      <c r="D2380" s="627"/>
      <c r="E2380" s="627"/>
      <c r="F2380" s="627"/>
      <c r="G2380" s="627"/>
      <c r="H2380" s="627"/>
      <c r="I2380" s="627"/>
      <c r="J2380" s="627"/>
      <c r="K2380" s="627"/>
      <c r="L2380" s="627"/>
      <c r="M2380" s="627"/>
      <c r="P2380" s="340" t="s">
        <v>72</v>
      </c>
      <c r="Q2380" s="339" t="s">
        <v>569</v>
      </c>
      <c r="R2380" s="339" t="str">
        <f t="shared" si="169"/>
        <v>Gaibandha CDC</v>
      </c>
      <c r="S2380" s="627"/>
      <c r="T2380" s="627"/>
      <c r="U2380" s="627"/>
      <c r="V2380" s="627"/>
      <c r="W2380" s="627"/>
      <c r="X2380" s="627"/>
      <c r="Y2380" s="627"/>
      <c r="Z2380" s="627"/>
      <c r="AA2380" s="627"/>
      <c r="AB2380" s="627"/>
    </row>
    <row r="2381" spans="1:28" ht="15" hidden="1" x14ac:dyDescent="0.25">
      <c r="A2381" s="340" t="s">
        <v>73</v>
      </c>
      <c r="B2381" s="339" t="s">
        <v>569</v>
      </c>
      <c r="C2381" s="339" t="str">
        <f t="shared" si="168"/>
        <v>Kurigram CDC</v>
      </c>
      <c r="D2381" s="627"/>
      <c r="E2381" s="627"/>
      <c r="F2381" s="627"/>
      <c r="G2381" s="627"/>
      <c r="H2381" s="627"/>
      <c r="I2381" s="627"/>
      <c r="J2381" s="627"/>
      <c r="K2381" s="627"/>
      <c r="L2381" s="627"/>
      <c r="M2381" s="627"/>
      <c r="P2381" s="340" t="s">
        <v>73</v>
      </c>
      <c r="Q2381" s="339" t="s">
        <v>569</v>
      </c>
      <c r="R2381" s="339" t="str">
        <f t="shared" si="169"/>
        <v>Kurigram CDC</v>
      </c>
      <c r="S2381" s="627"/>
      <c r="T2381" s="627"/>
      <c r="U2381" s="627"/>
      <c r="V2381" s="627"/>
      <c r="W2381" s="627"/>
      <c r="X2381" s="627"/>
      <c r="Y2381" s="627"/>
      <c r="Z2381" s="627"/>
      <c r="AA2381" s="627"/>
      <c r="AB2381" s="627"/>
    </row>
    <row r="2382" spans="1:28" ht="15" hidden="1" x14ac:dyDescent="0.25">
      <c r="A2382" s="340" t="s">
        <v>75</v>
      </c>
      <c r="B2382" s="339" t="s">
        <v>569</v>
      </c>
      <c r="C2382" s="339" t="str">
        <f t="shared" si="168"/>
        <v>Nilphamari CDC</v>
      </c>
      <c r="D2382" s="627"/>
      <c r="E2382" s="627"/>
      <c r="F2382" s="627"/>
      <c r="G2382" s="627"/>
      <c r="H2382" s="627"/>
      <c r="I2382" s="627"/>
      <c r="J2382" s="627"/>
      <c r="K2382" s="627"/>
      <c r="L2382" s="627"/>
      <c r="M2382" s="627"/>
      <c r="P2382" s="340" t="s">
        <v>75</v>
      </c>
      <c r="Q2382" s="339" t="s">
        <v>569</v>
      </c>
      <c r="R2382" s="339" t="str">
        <f t="shared" si="169"/>
        <v>Nilphamari CDC</v>
      </c>
      <c r="S2382" s="627"/>
      <c r="T2382" s="627"/>
      <c r="U2382" s="627"/>
      <c r="V2382" s="627"/>
      <c r="W2382" s="627"/>
      <c r="X2382" s="627"/>
      <c r="Y2382" s="627"/>
      <c r="Z2382" s="627"/>
      <c r="AA2382" s="627"/>
      <c r="AB2382" s="627"/>
    </row>
    <row r="2383" spans="1:28" ht="15" hidden="1" x14ac:dyDescent="0.25">
      <c r="A2383" s="340" t="s">
        <v>77</v>
      </c>
      <c r="B2383" s="339" t="s">
        <v>569</v>
      </c>
      <c r="C2383" s="339" t="str">
        <f t="shared" si="168"/>
        <v>Rangpur CDC</v>
      </c>
      <c r="D2383" s="627"/>
      <c r="E2383" s="639"/>
      <c r="F2383" s="639"/>
      <c r="G2383" s="639"/>
      <c r="H2383" s="639"/>
      <c r="I2383" s="627"/>
      <c r="J2383" s="639"/>
      <c r="K2383" s="639"/>
      <c r="L2383" s="639"/>
      <c r="M2383" s="639"/>
      <c r="P2383" s="340" t="s">
        <v>77</v>
      </c>
      <c r="Q2383" s="339" t="s">
        <v>569</v>
      </c>
      <c r="R2383" s="339" t="str">
        <f t="shared" si="169"/>
        <v>Rangpur CDC</v>
      </c>
      <c r="S2383" s="627"/>
      <c r="T2383" s="639"/>
      <c r="U2383" s="639"/>
      <c r="V2383" s="639"/>
      <c r="W2383" s="639"/>
      <c r="X2383" s="627"/>
      <c r="Y2383" s="639"/>
      <c r="Z2383" s="639"/>
      <c r="AA2383" s="639"/>
      <c r="AB2383" s="639"/>
    </row>
    <row r="2384" spans="1:28" ht="15" hidden="1" x14ac:dyDescent="0.25">
      <c r="A2384" s="340" t="s">
        <v>78</v>
      </c>
      <c r="B2384" s="339" t="s">
        <v>569</v>
      </c>
      <c r="C2384" s="339" t="str">
        <f t="shared" si="168"/>
        <v>Thakurgaon CDC</v>
      </c>
      <c r="D2384" s="627"/>
      <c r="E2384" s="628"/>
      <c r="F2384" s="628"/>
      <c r="G2384" s="628"/>
      <c r="H2384" s="628"/>
      <c r="I2384" s="627"/>
      <c r="J2384" s="628"/>
      <c r="K2384" s="628"/>
      <c r="L2384" s="628"/>
      <c r="M2384" s="628"/>
      <c r="P2384" s="340" t="s">
        <v>78</v>
      </c>
      <c r="Q2384" s="339" t="s">
        <v>569</v>
      </c>
      <c r="R2384" s="339" t="str">
        <f t="shared" si="169"/>
        <v>Thakurgaon CDC</v>
      </c>
      <c r="S2384" s="627"/>
      <c r="T2384" s="628"/>
      <c r="U2384" s="628"/>
      <c r="V2384" s="628"/>
      <c r="W2384" s="628"/>
      <c r="X2384" s="627"/>
      <c r="Y2384" s="628"/>
      <c r="Z2384" s="628"/>
      <c r="AA2384" s="628"/>
      <c r="AB2384" s="628"/>
    </row>
    <row r="2385" spans="1:28" ht="15" hidden="1" x14ac:dyDescent="0.25">
      <c r="A2385" s="340" t="s">
        <v>80</v>
      </c>
      <c r="B2385" s="339" t="s">
        <v>569</v>
      </c>
      <c r="C2385" s="339" t="str">
        <f t="shared" si="168"/>
        <v>Moulvibazar CDC</v>
      </c>
      <c r="D2385" s="627"/>
      <c r="E2385" s="627"/>
      <c r="F2385" s="627"/>
      <c r="G2385" s="627"/>
      <c r="H2385" s="627"/>
      <c r="I2385" s="627"/>
      <c r="J2385" s="627"/>
      <c r="K2385" s="627"/>
      <c r="L2385" s="627"/>
      <c r="M2385" s="627"/>
      <c r="P2385" s="340" t="s">
        <v>80</v>
      </c>
      <c r="Q2385" s="339" t="s">
        <v>569</v>
      </c>
      <c r="R2385" s="339" t="str">
        <f t="shared" si="169"/>
        <v>Moulvibazar CDC</v>
      </c>
      <c r="S2385" s="627"/>
      <c r="T2385" s="627"/>
      <c r="U2385" s="627"/>
      <c r="V2385" s="627"/>
      <c r="W2385" s="627"/>
      <c r="X2385" s="627"/>
      <c r="Y2385" s="627"/>
      <c r="Z2385" s="627"/>
      <c r="AA2385" s="627"/>
      <c r="AB2385" s="627"/>
    </row>
    <row r="2386" spans="1:28" ht="15" hidden="1" x14ac:dyDescent="0.25">
      <c r="A2386" s="340" t="s">
        <v>81</v>
      </c>
      <c r="B2386" s="339" t="s">
        <v>569</v>
      </c>
      <c r="C2386" s="339" t="str">
        <f t="shared" si="168"/>
        <v>Sunamganj CDC</v>
      </c>
      <c r="D2386" s="627"/>
      <c r="E2386" s="627"/>
      <c r="F2386" s="627"/>
      <c r="G2386" s="627"/>
      <c r="H2386" s="627"/>
      <c r="I2386" s="627"/>
      <c r="J2386" s="627"/>
      <c r="K2386" s="627"/>
      <c r="L2386" s="627"/>
      <c r="M2386" s="627"/>
      <c r="P2386" s="340" t="s">
        <v>81</v>
      </c>
      <c r="Q2386" s="339" t="s">
        <v>569</v>
      </c>
      <c r="R2386" s="339" t="str">
        <f t="shared" si="169"/>
        <v>Sunamganj CDC</v>
      </c>
      <c r="S2386" s="627"/>
      <c r="T2386" s="627"/>
      <c r="U2386" s="627"/>
      <c r="V2386" s="627"/>
      <c r="W2386" s="627"/>
      <c r="X2386" s="627"/>
      <c r="Y2386" s="627"/>
      <c r="Z2386" s="627"/>
      <c r="AA2386" s="627"/>
      <c r="AB2386" s="627"/>
    </row>
    <row r="2387" spans="1:28" ht="15" hidden="1" x14ac:dyDescent="0.25">
      <c r="A2387" s="340" t="s">
        <v>82</v>
      </c>
      <c r="B2387" s="339" t="s">
        <v>569</v>
      </c>
      <c r="C2387" s="339" t="str">
        <f t="shared" si="168"/>
        <v>Sylhet CDC</v>
      </c>
      <c r="D2387" s="627"/>
      <c r="E2387" s="627"/>
      <c r="F2387" s="627"/>
      <c r="G2387" s="627"/>
      <c r="H2387" s="627"/>
      <c r="I2387" s="627"/>
      <c r="J2387" s="627"/>
      <c r="K2387" s="627"/>
      <c r="L2387" s="627"/>
      <c r="M2387" s="627"/>
      <c r="P2387" s="340" t="s">
        <v>82</v>
      </c>
      <c r="Q2387" s="339" t="s">
        <v>569</v>
      </c>
      <c r="R2387" s="339" t="str">
        <f t="shared" si="169"/>
        <v>Sylhet CDC</v>
      </c>
      <c r="S2387" s="627"/>
      <c r="T2387" s="627"/>
      <c r="U2387" s="627"/>
      <c r="V2387" s="627"/>
      <c r="W2387" s="627"/>
      <c r="X2387" s="627"/>
      <c r="Y2387" s="627"/>
      <c r="Z2387" s="627"/>
      <c r="AA2387" s="627"/>
      <c r="AB2387" s="627"/>
    </row>
    <row r="2388" spans="1:28" ht="15" x14ac:dyDescent="0.25">
      <c r="D2388"/>
      <c r="E2388"/>
      <c r="F2388"/>
      <c r="G2388"/>
      <c r="H2388"/>
      <c r="I2388"/>
      <c r="J2388"/>
      <c r="K2388"/>
      <c r="L2388"/>
      <c r="M2388"/>
      <c r="S2388"/>
      <c r="T2388"/>
      <c r="U2388"/>
      <c r="V2388"/>
      <c r="W2388"/>
      <c r="X2388"/>
      <c r="Y2388"/>
      <c r="Z2388"/>
      <c r="AA2388"/>
      <c r="AB2388"/>
    </row>
    <row r="2389" spans="1:28" ht="15" x14ac:dyDescent="0.25">
      <c r="D2389"/>
      <c r="E2389"/>
      <c r="F2389"/>
      <c r="G2389"/>
      <c r="H2389"/>
      <c r="I2389"/>
      <c r="J2389"/>
      <c r="K2389"/>
      <c r="L2389"/>
      <c r="M2389"/>
      <c r="S2389"/>
      <c r="T2389"/>
      <c r="U2389"/>
      <c r="V2389"/>
      <c r="W2389"/>
      <c r="X2389"/>
      <c r="Y2389"/>
      <c r="Z2389"/>
      <c r="AA2389"/>
      <c r="AB2389"/>
    </row>
    <row r="2390" spans="1:28" ht="15" x14ac:dyDescent="0.25">
      <c r="D2390"/>
      <c r="E2390"/>
      <c r="F2390"/>
      <c r="G2390"/>
      <c r="H2390"/>
      <c r="I2390"/>
      <c r="J2390"/>
      <c r="K2390"/>
      <c r="L2390"/>
      <c r="M2390"/>
      <c r="S2390"/>
      <c r="T2390"/>
      <c r="U2390"/>
      <c r="V2390"/>
      <c r="W2390"/>
      <c r="X2390"/>
      <c r="Y2390"/>
      <c r="Z2390"/>
      <c r="AA2390"/>
      <c r="AB2390"/>
    </row>
    <row r="2391" spans="1:28" ht="15" x14ac:dyDescent="0.25">
      <c r="S2391"/>
      <c r="T2391"/>
      <c r="U2391"/>
      <c r="V2391"/>
      <c r="W2391"/>
      <c r="X2391"/>
      <c r="Y2391"/>
      <c r="Z2391"/>
      <c r="AA2391"/>
      <c r="AB2391"/>
    </row>
  </sheetData>
  <sheetProtection algorithmName="SHA-512" hashValue="9TJTyEdPtAlwQnYSOxZCtlsgbC2V9XJQ7vesIz40Aa5KfL3uHWM0rcEQ1cfR0Wn7NtoYBi9C0vH6M5rYHY6RcQ==" saltValue="u9tm8YyFs0NwvDzp5AGmMg==" spinCount="100000" sheet="1" autoFilter="0"/>
  <customSheetViews>
    <customSheetView guid="{F6944D1D-EB59-4805-AF21-A03688D1882C}" scale="60" showPageBreaks="1" printArea="1" view="pageBreakPreview">
      <selection activeCell="I7" sqref="I7"/>
      <rowBreaks count="24" manualBreakCount="24">
        <brk id="33" min="1" max="22" man="1"/>
        <brk id="64" min="1" max="22" man="1"/>
        <brk id="95" min="1" max="22" man="1"/>
        <brk id="127" min="1" max="22" man="1"/>
        <brk id="158" min="1" max="22" man="1"/>
        <brk id="190" min="1" max="22" man="1"/>
        <brk id="221" min="1" max="22" man="1"/>
        <brk id="253" min="1" max="22" man="1"/>
        <brk id="285" min="1" max="22" man="1"/>
        <brk id="316" min="1" max="22" man="1"/>
        <brk id="347" min="1" max="22" man="1"/>
        <brk id="379" min="1" max="22" man="1"/>
        <brk id="410" min="1" max="22" man="1"/>
        <brk id="442" min="1" max="22" man="1"/>
        <brk id="473" min="1" max="22" man="1"/>
        <brk id="505" min="1" max="22" man="1"/>
        <brk id="537" min="1" max="22" man="1"/>
        <brk id="568" min="1" max="22" man="1"/>
        <brk id="599" min="1" max="22" man="1"/>
        <brk id="631" min="1" max="22" man="1"/>
        <brk id="662" min="1" max="22" man="1"/>
        <brk id="694" min="1" max="22" man="1"/>
        <brk id="725" min="1" max="22" man="1"/>
        <brk id="756" min="1" max="22" man="1"/>
      </rowBreaks>
      <colBreaks count="1" manualBreakCount="1">
        <brk id="23" max="1048575" man="1"/>
      </colBreaks>
      <pageMargins left="0.3" right="0.1" top="0.75" bottom="0.05" header="0.51180555555555551" footer="0.51180555555555551"/>
      <printOptions horizontalCentered="1"/>
      <pageSetup paperSize="9" scale="88" firstPageNumber="0" orientation="landscape" horizontalDpi="300" verticalDpi="300" r:id="rId1"/>
      <headerFooter alignWithMargins="0"/>
    </customSheetView>
    <customSheetView guid="{0CC9586D-DEC8-48D3-AD62-EDB82E4D3123}" scale="60" showPageBreaks="1" printArea="1" view="pageBreakPreview">
      <selection activeCell="I7" sqref="I7"/>
      <rowBreaks count="24" manualBreakCount="24">
        <brk id="33" min="1" max="22" man="1"/>
        <brk id="64" min="1" max="22" man="1"/>
        <brk id="95" min="1" max="22" man="1"/>
        <brk id="127" min="1" max="22" man="1"/>
        <brk id="158" min="1" max="22" man="1"/>
        <brk id="190" min="1" max="22" man="1"/>
        <brk id="221" min="1" max="22" man="1"/>
        <brk id="253" min="1" max="22" man="1"/>
        <brk id="285" min="1" max="22" man="1"/>
        <brk id="316" min="1" max="22" man="1"/>
        <brk id="347" min="1" max="22" man="1"/>
        <brk id="379" min="1" max="22" man="1"/>
        <brk id="410" min="1" max="22" man="1"/>
        <brk id="442" min="1" max="22" man="1"/>
        <brk id="473" min="1" max="22" man="1"/>
        <brk id="505" min="1" max="22" man="1"/>
        <brk id="537" min="1" max="22" man="1"/>
        <brk id="568" min="1" max="22" man="1"/>
        <brk id="599" min="1" max="22" man="1"/>
        <brk id="631" min="1" max="22" man="1"/>
        <brk id="662" min="1" max="22" man="1"/>
        <brk id="694" min="1" max="22" man="1"/>
        <brk id="725" min="1" max="22" man="1"/>
        <brk id="756" min="1" max="22" man="1"/>
      </rowBreaks>
      <colBreaks count="1" manualBreakCount="1">
        <brk id="23" max="1048575" man="1"/>
      </colBreaks>
      <pageMargins left="0.3" right="0.1" top="0.75" bottom="0.05" header="0.51180555555555551" footer="0.51180555555555551"/>
      <printOptions horizontalCentered="1"/>
      <pageSetup paperSize="9" scale="88" firstPageNumber="0" orientation="landscape" horizontalDpi="300" verticalDpi="300" r:id="rId2"/>
      <headerFooter alignWithMargins="0"/>
    </customSheetView>
  </customSheetViews>
  <mergeCells count="1200">
    <mergeCell ref="B797:C797"/>
    <mergeCell ref="O797:V800"/>
    <mergeCell ref="B739:W739"/>
    <mergeCell ref="B740:W740"/>
    <mergeCell ref="B741:C741"/>
    <mergeCell ref="D741:H741"/>
    <mergeCell ref="I741:N741"/>
    <mergeCell ref="O741:S741"/>
    <mergeCell ref="T741:W741"/>
    <mergeCell ref="B742:E742"/>
    <mergeCell ref="F742:H742"/>
    <mergeCell ref="I742:N742"/>
    <mergeCell ref="J743:K743"/>
    <mergeCell ref="M743:N743"/>
    <mergeCell ref="O743:W743"/>
    <mergeCell ref="B744:H744"/>
    <mergeCell ref="I744:N744"/>
    <mergeCell ref="O744:W744"/>
    <mergeCell ref="B745:H745"/>
    <mergeCell ref="I745:L745"/>
    <mergeCell ref="M745:N745"/>
    <mergeCell ref="O745:W745"/>
    <mergeCell ref="B747:D747"/>
    <mergeCell ref="E747:F747"/>
    <mergeCell ref="G747:H747"/>
    <mergeCell ref="I747:J747"/>
    <mergeCell ref="K747:L747"/>
    <mergeCell ref="M747:N747"/>
    <mergeCell ref="O747:P747"/>
    <mergeCell ref="Q747:R747"/>
    <mergeCell ref="S747:T747"/>
    <mergeCell ref="U747:W747"/>
    <mergeCell ref="E748:F748"/>
    <mergeCell ref="E749:F749"/>
    <mergeCell ref="E750:F750"/>
    <mergeCell ref="E751:F751"/>
    <mergeCell ref="E752:F752"/>
    <mergeCell ref="E753:F753"/>
    <mergeCell ref="E754:F754"/>
    <mergeCell ref="M754:N754"/>
    <mergeCell ref="E756:F756"/>
    <mergeCell ref="E757:F757"/>
    <mergeCell ref="E758:F758"/>
    <mergeCell ref="E759:F759"/>
    <mergeCell ref="E760:F760"/>
    <mergeCell ref="E761:F761"/>
    <mergeCell ref="E762:F762"/>
    <mergeCell ref="I762:J762"/>
    <mergeCell ref="B765:C765"/>
    <mergeCell ref="O765:V768"/>
    <mergeCell ref="B771:W771"/>
    <mergeCell ref="B772:W772"/>
    <mergeCell ref="B773:C773"/>
    <mergeCell ref="D773:H773"/>
    <mergeCell ref="I773:N773"/>
    <mergeCell ref="O773:S773"/>
    <mergeCell ref="T773:W773"/>
    <mergeCell ref="B774:E774"/>
    <mergeCell ref="F774:H774"/>
    <mergeCell ref="I774:N774"/>
    <mergeCell ref="J775:K775"/>
    <mergeCell ref="M775:N775"/>
    <mergeCell ref="O775:W775"/>
    <mergeCell ref="B776:H776"/>
    <mergeCell ref="I776:N776"/>
    <mergeCell ref="O776:W776"/>
    <mergeCell ref="B777:H777"/>
    <mergeCell ref="I777:L777"/>
    <mergeCell ref="M777:N777"/>
    <mergeCell ref="O777:W777"/>
    <mergeCell ref="B779:D779"/>
    <mergeCell ref="E779:F779"/>
    <mergeCell ref="G779:H779"/>
    <mergeCell ref="I779:J779"/>
    <mergeCell ref="K779:L779"/>
    <mergeCell ref="M779:N779"/>
    <mergeCell ref="M786:N786"/>
    <mergeCell ref="O779:P779"/>
    <mergeCell ref="Q779:R779"/>
    <mergeCell ref="S779:T779"/>
    <mergeCell ref="U779:W779"/>
    <mergeCell ref="E780:F780"/>
    <mergeCell ref="E781:F781"/>
    <mergeCell ref="E792:F792"/>
    <mergeCell ref="E793:F793"/>
    <mergeCell ref="E782:F782"/>
    <mergeCell ref="E783:F783"/>
    <mergeCell ref="E784:F784"/>
    <mergeCell ref="E785:F785"/>
    <mergeCell ref="E786:F786"/>
    <mergeCell ref="E730:F730"/>
    <mergeCell ref="I730:J730"/>
    <mergeCell ref="B733:C733"/>
    <mergeCell ref="O733:V736"/>
    <mergeCell ref="E794:F794"/>
    <mergeCell ref="I794:J794"/>
    <mergeCell ref="E788:F788"/>
    <mergeCell ref="E789:F789"/>
    <mergeCell ref="E790:F790"/>
    <mergeCell ref="E791:F791"/>
    <mergeCell ref="E724:F724"/>
    <mergeCell ref="E725:F725"/>
    <mergeCell ref="E726:F726"/>
    <mergeCell ref="E727:F727"/>
    <mergeCell ref="E728:F728"/>
    <mergeCell ref="E729:F729"/>
    <mergeCell ref="E718:F718"/>
    <mergeCell ref="E719:F719"/>
    <mergeCell ref="E720:F720"/>
    <mergeCell ref="E721:F721"/>
    <mergeCell ref="E722:F722"/>
    <mergeCell ref="M722:N722"/>
    <mergeCell ref="O715:P715"/>
    <mergeCell ref="Q715:R715"/>
    <mergeCell ref="S715:T715"/>
    <mergeCell ref="U715:W715"/>
    <mergeCell ref="E716:F716"/>
    <mergeCell ref="E717:F717"/>
    <mergeCell ref="B713:H713"/>
    <mergeCell ref="I713:L713"/>
    <mergeCell ref="M713:N713"/>
    <mergeCell ref="O713:W713"/>
    <mergeCell ref="B715:D715"/>
    <mergeCell ref="E715:F715"/>
    <mergeCell ref="G715:H715"/>
    <mergeCell ref="I715:J715"/>
    <mergeCell ref="K715:L715"/>
    <mergeCell ref="M715:N715"/>
    <mergeCell ref="J711:K711"/>
    <mergeCell ref="M711:N711"/>
    <mergeCell ref="O711:W711"/>
    <mergeCell ref="B712:H712"/>
    <mergeCell ref="I712:N712"/>
    <mergeCell ref="O712:W712"/>
    <mergeCell ref="B709:C709"/>
    <mergeCell ref="D709:H709"/>
    <mergeCell ref="I709:N709"/>
    <mergeCell ref="O709:S709"/>
    <mergeCell ref="T709:W709"/>
    <mergeCell ref="B710:E710"/>
    <mergeCell ref="F710:H710"/>
    <mergeCell ref="I710:N710"/>
    <mergeCell ref="E698:F698"/>
    <mergeCell ref="I698:J698"/>
    <mergeCell ref="B701:C701"/>
    <mergeCell ref="O701:V704"/>
    <mergeCell ref="B707:W707"/>
    <mergeCell ref="B708:W708"/>
    <mergeCell ref="E692:F692"/>
    <mergeCell ref="E693:F693"/>
    <mergeCell ref="E694:F694"/>
    <mergeCell ref="E695:F695"/>
    <mergeCell ref="E696:F696"/>
    <mergeCell ref="E697:F697"/>
    <mergeCell ref="E686:F686"/>
    <mergeCell ref="E687:F687"/>
    <mergeCell ref="E688:F688"/>
    <mergeCell ref="E689:F689"/>
    <mergeCell ref="E690:F690"/>
    <mergeCell ref="M690:N690"/>
    <mergeCell ref="O683:P683"/>
    <mergeCell ref="Q683:R683"/>
    <mergeCell ref="S683:T683"/>
    <mergeCell ref="U683:W683"/>
    <mergeCell ref="E684:F684"/>
    <mergeCell ref="E685:F685"/>
    <mergeCell ref="B681:H681"/>
    <mergeCell ref="I681:L681"/>
    <mergeCell ref="M681:N681"/>
    <mergeCell ref="O681:W681"/>
    <mergeCell ref="B683:D683"/>
    <mergeCell ref="E683:F683"/>
    <mergeCell ref="G683:H683"/>
    <mergeCell ref="I683:J683"/>
    <mergeCell ref="K683:L683"/>
    <mergeCell ref="M683:N683"/>
    <mergeCell ref="J679:K679"/>
    <mergeCell ref="M679:N679"/>
    <mergeCell ref="O679:W679"/>
    <mergeCell ref="B680:H680"/>
    <mergeCell ref="I680:N680"/>
    <mergeCell ref="O680:W680"/>
    <mergeCell ref="B677:C677"/>
    <mergeCell ref="D677:H677"/>
    <mergeCell ref="I677:N677"/>
    <mergeCell ref="O677:S677"/>
    <mergeCell ref="T677:W677"/>
    <mergeCell ref="B678:E678"/>
    <mergeCell ref="F678:H678"/>
    <mergeCell ref="I678:N678"/>
    <mergeCell ref="E666:F666"/>
    <mergeCell ref="I666:J666"/>
    <mergeCell ref="B669:C669"/>
    <mergeCell ref="O669:V672"/>
    <mergeCell ref="B675:W675"/>
    <mergeCell ref="B676:W676"/>
    <mergeCell ref="E660:F660"/>
    <mergeCell ref="E661:F661"/>
    <mergeCell ref="E662:F662"/>
    <mergeCell ref="E663:F663"/>
    <mergeCell ref="E664:F664"/>
    <mergeCell ref="E665:F665"/>
    <mergeCell ref="E654:F654"/>
    <mergeCell ref="E655:F655"/>
    <mergeCell ref="E656:F656"/>
    <mergeCell ref="E657:F657"/>
    <mergeCell ref="E658:F658"/>
    <mergeCell ref="M658:N658"/>
    <mergeCell ref="O651:P651"/>
    <mergeCell ref="Q651:R651"/>
    <mergeCell ref="S651:T651"/>
    <mergeCell ref="U651:W651"/>
    <mergeCell ref="E652:F652"/>
    <mergeCell ref="E653:F653"/>
    <mergeCell ref="B649:H649"/>
    <mergeCell ref="I649:L649"/>
    <mergeCell ref="M649:N649"/>
    <mergeCell ref="O649:W649"/>
    <mergeCell ref="B651:D651"/>
    <mergeCell ref="E651:F651"/>
    <mergeCell ref="G651:H651"/>
    <mergeCell ref="I651:J651"/>
    <mergeCell ref="K651:L651"/>
    <mergeCell ref="M651:N651"/>
    <mergeCell ref="J647:K647"/>
    <mergeCell ref="M647:N647"/>
    <mergeCell ref="O647:W647"/>
    <mergeCell ref="B648:H648"/>
    <mergeCell ref="I648:N648"/>
    <mergeCell ref="O648:W648"/>
    <mergeCell ref="B645:C645"/>
    <mergeCell ref="D645:H645"/>
    <mergeCell ref="I645:N645"/>
    <mergeCell ref="O645:S645"/>
    <mergeCell ref="T645:W645"/>
    <mergeCell ref="B646:E646"/>
    <mergeCell ref="F646:H646"/>
    <mergeCell ref="I646:N646"/>
    <mergeCell ref="E634:F634"/>
    <mergeCell ref="I634:J634"/>
    <mergeCell ref="B637:C637"/>
    <mergeCell ref="O637:V640"/>
    <mergeCell ref="B643:W643"/>
    <mergeCell ref="B644:W644"/>
    <mergeCell ref="E628:F628"/>
    <mergeCell ref="E629:F629"/>
    <mergeCell ref="E630:F630"/>
    <mergeCell ref="E631:F631"/>
    <mergeCell ref="E632:F632"/>
    <mergeCell ref="E633:F633"/>
    <mergeCell ref="E622:F622"/>
    <mergeCell ref="E623:F623"/>
    <mergeCell ref="E624:F624"/>
    <mergeCell ref="E625:F625"/>
    <mergeCell ref="E626:F626"/>
    <mergeCell ref="M626:N626"/>
    <mergeCell ref="O619:P619"/>
    <mergeCell ref="Q619:R619"/>
    <mergeCell ref="S619:T619"/>
    <mergeCell ref="U619:W619"/>
    <mergeCell ref="E620:F620"/>
    <mergeCell ref="E621:F621"/>
    <mergeCell ref="B617:H617"/>
    <mergeCell ref="I617:L617"/>
    <mergeCell ref="M617:N617"/>
    <mergeCell ref="O617:W617"/>
    <mergeCell ref="B619:D619"/>
    <mergeCell ref="E619:F619"/>
    <mergeCell ref="G619:H619"/>
    <mergeCell ref="I619:J619"/>
    <mergeCell ref="K619:L619"/>
    <mergeCell ref="M619:N619"/>
    <mergeCell ref="J615:K615"/>
    <mergeCell ref="M615:N615"/>
    <mergeCell ref="O615:W615"/>
    <mergeCell ref="B616:H616"/>
    <mergeCell ref="I616:N616"/>
    <mergeCell ref="O616:W616"/>
    <mergeCell ref="B613:C613"/>
    <mergeCell ref="D613:H613"/>
    <mergeCell ref="I613:N613"/>
    <mergeCell ref="O613:S613"/>
    <mergeCell ref="T613:W613"/>
    <mergeCell ref="B614:E614"/>
    <mergeCell ref="F614:H614"/>
    <mergeCell ref="I614:N614"/>
    <mergeCell ref="E602:F602"/>
    <mergeCell ref="I602:J602"/>
    <mergeCell ref="B605:C605"/>
    <mergeCell ref="O605:V608"/>
    <mergeCell ref="B611:W611"/>
    <mergeCell ref="B612:W612"/>
    <mergeCell ref="E596:F596"/>
    <mergeCell ref="E597:F597"/>
    <mergeCell ref="E598:F598"/>
    <mergeCell ref="E599:F599"/>
    <mergeCell ref="E600:F600"/>
    <mergeCell ref="E601:F601"/>
    <mergeCell ref="E590:F590"/>
    <mergeCell ref="E591:F591"/>
    <mergeCell ref="E592:F592"/>
    <mergeCell ref="E593:F593"/>
    <mergeCell ref="E594:F594"/>
    <mergeCell ref="M594:N594"/>
    <mergeCell ref="O587:P587"/>
    <mergeCell ref="Q587:R587"/>
    <mergeCell ref="S587:T587"/>
    <mergeCell ref="U587:W587"/>
    <mergeCell ref="E588:F588"/>
    <mergeCell ref="E589:F589"/>
    <mergeCell ref="B585:H585"/>
    <mergeCell ref="I585:L585"/>
    <mergeCell ref="M585:N585"/>
    <mergeCell ref="O585:W585"/>
    <mergeCell ref="B587:D587"/>
    <mergeCell ref="E587:F587"/>
    <mergeCell ref="G587:H587"/>
    <mergeCell ref="I587:J587"/>
    <mergeCell ref="K587:L587"/>
    <mergeCell ref="M587:N587"/>
    <mergeCell ref="J583:K583"/>
    <mergeCell ref="M583:N583"/>
    <mergeCell ref="O583:W583"/>
    <mergeCell ref="B584:H584"/>
    <mergeCell ref="I584:N584"/>
    <mergeCell ref="O584:W584"/>
    <mergeCell ref="B581:C581"/>
    <mergeCell ref="D581:H581"/>
    <mergeCell ref="I581:N581"/>
    <mergeCell ref="O581:S581"/>
    <mergeCell ref="T581:W581"/>
    <mergeCell ref="B582:E582"/>
    <mergeCell ref="F582:H582"/>
    <mergeCell ref="I582:N582"/>
    <mergeCell ref="E570:F570"/>
    <mergeCell ref="I570:J570"/>
    <mergeCell ref="B573:C573"/>
    <mergeCell ref="O573:V576"/>
    <mergeCell ref="B579:W579"/>
    <mergeCell ref="B580:W580"/>
    <mergeCell ref="E564:F564"/>
    <mergeCell ref="E565:F565"/>
    <mergeCell ref="E566:F566"/>
    <mergeCell ref="E567:F567"/>
    <mergeCell ref="E568:F568"/>
    <mergeCell ref="E569:F569"/>
    <mergeCell ref="E558:F558"/>
    <mergeCell ref="E559:F559"/>
    <mergeCell ref="E560:F560"/>
    <mergeCell ref="E561:F561"/>
    <mergeCell ref="E562:F562"/>
    <mergeCell ref="M562:N562"/>
    <mergeCell ref="O555:P555"/>
    <mergeCell ref="Q555:R555"/>
    <mergeCell ref="S555:T555"/>
    <mergeCell ref="U555:W555"/>
    <mergeCell ref="E556:F556"/>
    <mergeCell ref="E557:F557"/>
    <mergeCell ref="B553:H553"/>
    <mergeCell ref="I553:L553"/>
    <mergeCell ref="M553:N553"/>
    <mergeCell ref="O553:W553"/>
    <mergeCell ref="B555:D555"/>
    <mergeCell ref="E555:F555"/>
    <mergeCell ref="G555:H555"/>
    <mergeCell ref="I555:J555"/>
    <mergeCell ref="K555:L555"/>
    <mergeCell ref="M555:N555"/>
    <mergeCell ref="J551:K551"/>
    <mergeCell ref="M551:N551"/>
    <mergeCell ref="O551:W551"/>
    <mergeCell ref="B552:H552"/>
    <mergeCell ref="I552:N552"/>
    <mergeCell ref="O552:W552"/>
    <mergeCell ref="B549:C549"/>
    <mergeCell ref="D549:H549"/>
    <mergeCell ref="I549:N549"/>
    <mergeCell ref="O549:S549"/>
    <mergeCell ref="T549:W549"/>
    <mergeCell ref="B550:E550"/>
    <mergeCell ref="F550:H550"/>
    <mergeCell ref="I550:N550"/>
    <mergeCell ref="E538:F538"/>
    <mergeCell ref="I538:J538"/>
    <mergeCell ref="B541:C541"/>
    <mergeCell ref="O541:V544"/>
    <mergeCell ref="B547:W547"/>
    <mergeCell ref="B548:W548"/>
    <mergeCell ref="E532:F532"/>
    <mergeCell ref="E533:F533"/>
    <mergeCell ref="E534:F534"/>
    <mergeCell ref="E535:F535"/>
    <mergeCell ref="E536:F536"/>
    <mergeCell ref="E537:F537"/>
    <mergeCell ref="E526:F526"/>
    <mergeCell ref="E527:F527"/>
    <mergeCell ref="E528:F528"/>
    <mergeCell ref="E529:F529"/>
    <mergeCell ref="E530:F530"/>
    <mergeCell ref="M530:N530"/>
    <mergeCell ref="O523:P523"/>
    <mergeCell ref="Q523:R523"/>
    <mergeCell ref="S523:T523"/>
    <mergeCell ref="U523:W523"/>
    <mergeCell ref="E524:F524"/>
    <mergeCell ref="E525:F525"/>
    <mergeCell ref="B521:H521"/>
    <mergeCell ref="I521:L521"/>
    <mergeCell ref="M521:N521"/>
    <mergeCell ref="O521:W521"/>
    <mergeCell ref="B523:D523"/>
    <mergeCell ref="E523:F523"/>
    <mergeCell ref="G523:H523"/>
    <mergeCell ref="I523:J523"/>
    <mergeCell ref="K523:L523"/>
    <mergeCell ref="M523:N523"/>
    <mergeCell ref="J519:K519"/>
    <mergeCell ref="M519:N519"/>
    <mergeCell ref="O519:W519"/>
    <mergeCell ref="B520:H520"/>
    <mergeCell ref="I520:N520"/>
    <mergeCell ref="O520:W520"/>
    <mergeCell ref="B517:C517"/>
    <mergeCell ref="D517:H517"/>
    <mergeCell ref="I517:N517"/>
    <mergeCell ref="O517:S517"/>
    <mergeCell ref="T517:W517"/>
    <mergeCell ref="B518:E518"/>
    <mergeCell ref="F518:H518"/>
    <mergeCell ref="I518:N518"/>
    <mergeCell ref="E506:F506"/>
    <mergeCell ref="I506:J506"/>
    <mergeCell ref="B509:C509"/>
    <mergeCell ref="O509:V512"/>
    <mergeCell ref="B515:W515"/>
    <mergeCell ref="B516:W516"/>
    <mergeCell ref="E500:F500"/>
    <mergeCell ref="E501:F501"/>
    <mergeCell ref="E502:F502"/>
    <mergeCell ref="E503:F503"/>
    <mergeCell ref="E504:F504"/>
    <mergeCell ref="E505:F505"/>
    <mergeCell ref="E494:F494"/>
    <mergeCell ref="E495:F495"/>
    <mergeCell ref="E496:F496"/>
    <mergeCell ref="E497:F497"/>
    <mergeCell ref="E498:F498"/>
    <mergeCell ref="M498:N498"/>
    <mergeCell ref="O491:P491"/>
    <mergeCell ref="Q491:R491"/>
    <mergeCell ref="S491:T491"/>
    <mergeCell ref="U491:W491"/>
    <mergeCell ref="E492:F492"/>
    <mergeCell ref="E493:F493"/>
    <mergeCell ref="B489:H489"/>
    <mergeCell ref="I489:L489"/>
    <mergeCell ref="M489:N489"/>
    <mergeCell ref="O489:W489"/>
    <mergeCell ref="B491:D491"/>
    <mergeCell ref="E491:F491"/>
    <mergeCell ref="G491:H491"/>
    <mergeCell ref="I491:J491"/>
    <mergeCell ref="K491:L491"/>
    <mergeCell ref="M491:N491"/>
    <mergeCell ref="J487:K487"/>
    <mergeCell ref="M487:N487"/>
    <mergeCell ref="O487:W487"/>
    <mergeCell ref="B488:H488"/>
    <mergeCell ref="I488:N488"/>
    <mergeCell ref="O488:W488"/>
    <mergeCell ref="B485:C485"/>
    <mergeCell ref="D485:H485"/>
    <mergeCell ref="I485:N485"/>
    <mergeCell ref="O485:S485"/>
    <mergeCell ref="T485:W485"/>
    <mergeCell ref="B486:E486"/>
    <mergeCell ref="F486:H486"/>
    <mergeCell ref="I486:N486"/>
    <mergeCell ref="E474:F474"/>
    <mergeCell ref="I474:J474"/>
    <mergeCell ref="B477:C477"/>
    <mergeCell ref="O477:V480"/>
    <mergeCell ref="B483:W483"/>
    <mergeCell ref="B484:W484"/>
    <mergeCell ref="E468:F468"/>
    <mergeCell ref="E469:F469"/>
    <mergeCell ref="E470:F470"/>
    <mergeCell ref="E471:F471"/>
    <mergeCell ref="E472:F472"/>
    <mergeCell ref="E473:F473"/>
    <mergeCell ref="E462:F462"/>
    <mergeCell ref="E463:F463"/>
    <mergeCell ref="E464:F464"/>
    <mergeCell ref="E465:F465"/>
    <mergeCell ref="E466:F466"/>
    <mergeCell ref="M466:N466"/>
    <mergeCell ref="O459:P459"/>
    <mergeCell ref="Q459:R459"/>
    <mergeCell ref="S459:T459"/>
    <mergeCell ref="U459:W459"/>
    <mergeCell ref="E460:F460"/>
    <mergeCell ref="E461:F461"/>
    <mergeCell ref="B457:H457"/>
    <mergeCell ref="I457:L457"/>
    <mergeCell ref="M457:N457"/>
    <mergeCell ref="O457:W457"/>
    <mergeCell ref="B459:D459"/>
    <mergeCell ref="E459:F459"/>
    <mergeCell ref="G459:H459"/>
    <mergeCell ref="I459:J459"/>
    <mergeCell ref="K459:L459"/>
    <mergeCell ref="M459:N459"/>
    <mergeCell ref="J455:K455"/>
    <mergeCell ref="M455:N455"/>
    <mergeCell ref="O455:W455"/>
    <mergeCell ref="B456:H456"/>
    <mergeCell ref="I456:N456"/>
    <mergeCell ref="O456:W456"/>
    <mergeCell ref="B453:C453"/>
    <mergeCell ref="D453:H453"/>
    <mergeCell ref="I453:N453"/>
    <mergeCell ref="O453:S453"/>
    <mergeCell ref="T453:W453"/>
    <mergeCell ref="B454:E454"/>
    <mergeCell ref="F454:H454"/>
    <mergeCell ref="I454:N454"/>
    <mergeCell ref="E442:F442"/>
    <mergeCell ref="I442:J442"/>
    <mergeCell ref="B445:C445"/>
    <mergeCell ref="O445:V448"/>
    <mergeCell ref="B451:W451"/>
    <mergeCell ref="B452:W452"/>
    <mergeCell ref="E436:F436"/>
    <mergeCell ref="E437:F437"/>
    <mergeCell ref="E438:F438"/>
    <mergeCell ref="E439:F439"/>
    <mergeCell ref="E440:F440"/>
    <mergeCell ref="E441:F441"/>
    <mergeCell ref="E430:F430"/>
    <mergeCell ref="E431:F431"/>
    <mergeCell ref="E432:F432"/>
    <mergeCell ref="E433:F433"/>
    <mergeCell ref="E434:F434"/>
    <mergeCell ref="M434:N434"/>
    <mergeCell ref="O427:P427"/>
    <mergeCell ref="Q427:R427"/>
    <mergeCell ref="S427:T427"/>
    <mergeCell ref="U427:W427"/>
    <mergeCell ref="E428:F428"/>
    <mergeCell ref="E429:F429"/>
    <mergeCell ref="B425:H425"/>
    <mergeCell ref="I425:L425"/>
    <mergeCell ref="M425:N425"/>
    <mergeCell ref="O425:W425"/>
    <mergeCell ref="B427:D427"/>
    <mergeCell ref="E427:F427"/>
    <mergeCell ref="G427:H427"/>
    <mergeCell ref="I427:J427"/>
    <mergeCell ref="K427:L427"/>
    <mergeCell ref="M427:N427"/>
    <mergeCell ref="J423:K423"/>
    <mergeCell ref="M423:N423"/>
    <mergeCell ref="O423:W423"/>
    <mergeCell ref="B424:H424"/>
    <mergeCell ref="I424:N424"/>
    <mergeCell ref="O424:W424"/>
    <mergeCell ref="B421:C421"/>
    <mergeCell ref="D421:H421"/>
    <mergeCell ref="I421:N421"/>
    <mergeCell ref="O421:S421"/>
    <mergeCell ref="T421:W421"/>
    <mergeCell ref="B422:E422"/>
    <mergeCell ref="F422:H422"/>
    <mergeCell ref="I422:N422"/>
    <mergeCell ref="E410:F410"/>
    <mergeCell ref="I410:J410"/>
    <mergeCell ref="B413:C413"/>
    <mergeCell ref="O413:V416"/>
    <mergeCell ref="B419:W419"/>
    <mergeCell ref="B420:W420"/>
    <mergeCell ref="E404:F404"/>
    <mergeCell ref="E405:F405"/>
    <mergeCell ref="E406:F406"/>
    <mergeCell ref="E407:F407"/>
    <mergeCell ref="E408:F408"/>
    <mergeCell ref="E409:F409"/>
    <mergeCell ref="E398:F398"/>
    <mergeCell ref="E399:F399"/>
    <mergeCell ref="E400:F400"/>
    <mergeCell ref="E401:F401"/>
    <mergeCell ref="E402:F402"/>
    <mergeCell ref="M402:N402"/>
    <mergeCell ref="O395:P395"/>
    <mergeCell ref="Q395:R395"/>
    <mergeCell ref="S395:T395"/>
    <mergeCell ref="U395:W395"/>
    <mergeCell ref="E396:F396"/>
    <mergeCell ref="E397:F397"/>
    <mergeCell ref="B393:H393"/>
    <mergeCell ref="I393:L393"/>
    <mergeCell ref="M393:N393"/>
    <mergeCell ref="O393:W393"/>
    <mergeCell ref="B395:D395"/>
    <mergeCell ref="E395:F395"/>
    <mergeCell ref="G395:H395"/>
    <mergeCell ref="I395:J395"/>
    <mergeCell ref="K395:L395"/>
    <mergeCell ref="M395:N395"/>
    <mergeCell ref="J391:K391"/>
    <mergeCell ref="M391:N391"/>
    <mergeCell ref="O391:W391"/>
    <mergeCell ref="B392:H392"/>
    <mergeCell ref="I392:N392"/>
    <mergeCell ref="O392:W392"/>
    <mergeCell ref="B389:C389"/>
    <mergeCell ref="D389:H389"/>
    <mergeCell ref="I389:N389"/>
    <mergeCell ref="O389:S389"/>
    <mergeCell ref="T389:W389"/>
    <mergeCell ref="B390:E390"/>
    <mergeCell ref="F390:H390"/>
    <mergeCell ref="I390:N390"/>
    <mergeCell ref="E378:F378"/>
    <mergeCell ref="I378:J378"/>
    <mergeCell ref="B381:C381"/>
    <mergeCell ref="O381:V384"/>
    <mergeCell ref="B387:W387"/>
    <mergeCell ref="B388:W388"/>
    <mergeCell ref="E372:F372"/>
    <mergeCell ref="E373:F373"/>
    <mergeCell ref="E374:F374"/>
    <mergeCell ref="E375:F375"/>
    <mergeCell ref="E376:F376"/>
    <mergeCell ref="E377:F377"/>
    <mergeCell ref="E366:F366"/>
    <mergeCell ref="E367:F367"/>
    <mergeCell ref="E368:F368"/>
    <mergeCell ref="E369:F369"/>
    <mergeCell ref="E370:F370"/>
    <mergeCell ref="M370:N370"/>
    <mergeCell ref="O363:P363"/>
    <mergeCell ref="Q363:R363"/>
    <mergeCell ref="S363:T363"/>
    <mergeCell ref="U363:W363"/>
    <mergeCell ref="E364:F364"/>
    <mergeCell ref="E365:F365"/>
    <mergeCell ref="B361:H361"/>
    <mergeCell ref="I361:L361"/>
    <mergeCell ref="M361:N361"/>
    <mergeCell ref="O361:W361"/>
    <mergeCell ref="B363:D363"/>
    <mergeCell ref="E363:F363"/>
    <mergeCell ref="G363:H363"/>
    <mergeCell ref="I363:J363"/>
    <mergeCell ref="K363:L363"/>
    <mergeCell ref="M363:N363"/>
    <mergeCell ref="J359:K359"/>
    <mergeCell ref="M359:N359"/>
    <mergeCell ref="O359:W359"/>
    <mergeCell ref="B360:H360"/>
    <mergeCell ref="I360:N360"/>
    <mergeCell ref="O360:W360"/>
    <mergeCell ref="B357:C357"/>
    <mergeCell ref="D357:H357"/>
    <mergeCell ref="I357:N357"/>
    <mergeCell ref="O357:S357"/>
    <mergeCell ref="T357:W357"/>
    <mergeCell ref="B358:E358"/>
    <mergeCell ref="F358:H358"/>
    <mergeCell ref="I358:N358"/>
    <mergeCell ref="E346:F346"/>
    <mergeCell ref="I346:J346"/>
    <mergeCell ref="B349:C349"/>
    <mergeCell ref="O349:V352"/>
    <mergeCell ref="B355:W355"/>
    <mergeCell ref="B356:W356"/>
    <mergeCell ref="E340:F340"/>
    <mergeCell ref="E341:F341"/>
    <mergeCell ref="E342:F342"/>
    <mergeCell ref="E343:F343"/>
    <mergeCell ref="E344:F344"/>
    <mergeCell ref="E345:F345"/>
    <mergeCell ref="E334:F334"/>
    <mergeCell ref="E335:F335"/>
    <mergeCell ref="E336:F336"/>
    <mergeCell ref="E337:F337"/>
    <mergeCell ref="E338:F338"/>
    <mergeCell ref="M338:N338"/>
    <mergeCell ref="O331:P331"/>
    <mergeCell ref="Q331:R331"/>
    <mergeCell ref="S331:T331"/>
    <mergeCell ref="U331:W331"/>
    <mergeCell ref="E332:F332"/>
    <mergeCell ref="E333:F333"/>
    <mergeCell ref="B329:H329"/>
    <mergeCell ref="I329:L329"/>
    <mergeCell ref="M329:N329"/>
    <mergeCell ref="O329:W329"/>
    <mergeCell ref="B331:D331"/>
    <mergeCell ref="E331:F331"/>
    <mergeCell ref="G331:H331"/>
    <mergeCell ref="I331:J331"/>
    <mergeCell ref="K331:L331"/>
    <mergeCell ref="M331:N331"/>
    <mergeCell ref="J327:K327"/>
    <mergeCell ref="M327:N327"/>
    <mergeCell ref="O327:W327"/>
    <mergeCell ref="B328:H328"/>
    <mergeCell ref="I328:N328"/>
    <mergeCell ref="O328:W328"/>
    <mergeCell ref="B325:C325"/>
    <mergeCell ref="D325:H325"/>
    <mergeCell ref="I325:N325"/>
    <mergeCell ref="O325:S325"/>
    <mergeCell ref="T325:W325"/>
    <mergeCell ref="B326:E326"/>
    <mergeCell ref="F326:H326"/>
    <mergeCell ref="I326:N326"/>
    <mergeCell ref="E314:F314"/>
    <mergeCell ref="I314:J314"/>
    <mergeCell ref="B317:C317"/>
    <mergeCell ref="O317:V320"/>
    <mergeCell ref="B323:W323"/>
    <mergeCell ref="B324:W324"/>
    <mergeCell ref="E308:F308"/>
    <mergeCell ref="E309:F309"/>
    <mergeCell ref="E310:F310"/>
    <mergeCell ref="E311:F311"/>
    <mergeCell ref="E312:F312"/>
    <mergeCell ref="E313:F313"/>
    <mergeCell ref="E302:F302"/>
    <mergeCell ref="E303:F303"/>
    <mergeCell ref="E304:F304"/>
    <mergeCell ref="E305:F305"/>
    <mergeCell ref="E306:F306"/>
    <mergeCell ref="M306:N306"/>
    <mergeCell ref="O299:P299"/>
    <mergeCell ref="Q299:R299"/>
    <mergeCell ref="S299:T299"/>
    <mergeCell ref="U299:W299"/>
    <mergeCell ref="E300:F300"/>
    <mergeCell ref="E301:F301"/>
    <mergeCell ref="B297:H297"/>
    <mergeCell ref="I297:L297"/>
    <mergeCell ref="M297:N297"/>
    <mergeCell ref="O297:W297"/>
    <mergeCell ref="B299:D299"/>
    <mergeCell ref="E299:F299"/>
    <mergeCell ref="G299:H299"/>
    <mergeCell ref="I299:J299"/>
    <mergeCell ref="K299:L299"/>
    <mergeCell ref="M299:N299"/>
    <mergeCell ref="J295:K295"/>
    <mergeCell ref="M295:N295"/>
    <mergeCell ref="O295:W295"/>
    <mergeCell ref="B296:H296"/>
    <mergeCell ref="I296:N296"/>
    <mergeCell ref="O296:W296"/>
    <mergeCell ref="B293:C293"/>
    <mergeCell ref="D293:H293"/>
    <mergeCell ref="I293:N293"/>
    <mergeCell ref="O293:S293"/>
    <mergeCell ref="T293:W293"/>
    <mergeCell ref="B294:E294"/>
    <mergeCell ref="F294:H294"/>
    <mergeCell ref="I294:N294"/>
    <mergeCell ref="E282:F282"/>
    <mergeCell ref="I282:J282"/>
    <mergeCell ref="B285:C285"/>
    <mergeCell ref="O285:V288"/>
    <mergeCell ref="B291:W291"/>
    <mergeCell ref="B292:W292"/>
    <mergeCell ref="E276:F276"/>
    <mergeCell ref="E277:F277"/>
    <mergeCell ref="E278:F278"/>
    <mergeCell ref="E279:F279"/>
    <mergeCell ref="E280:F280"/>
    <mergeCell ref="E281:F281"/>
    <mergeCell ref="E270:F270"/>
    <mergeCell ref="E271:F271"/>
    <mergeCell ref="E272:F272"/>
    <mergeCell ref="E273:F273"/>
    <mergeCell ref="E274:F274"/>
    <mergeCell ref="M274:N274"/>
    <mergeCell ref="O267:P267"/>
    <mergeCell ref="Q267:R267"/>
    <mergeCell ref="S267:T267"/>
    <mergeCell ref="U267:W267"/>
    <mergeCell ref="E268:F268"/>
    <mergeCell ref="E269:F269"/>
    <mergeCell ref="B265:H265"/>
    <mergeCell ref="I265:L265"/>
    <mergeCell ref="M265:N265"/>
    <mergeCell ref="O265:W265"/>
    <mergeCell ref="B267:D267"/>
    <mergeCell ref="E267:F267"/>
    <mergeCell ref="G267:H267"/>
    <mergeCell ref="I267:J267"/>
    <mergeCell ref="K267:L267"/>
    <mergeCell ref="M267:N267"/>
    <mergeCell ref="J263:K263"/>
    <mergeCell ref="M263:N263"/>
    <mergeCell ref="O263:W263"/>
    <mergeCell ref="B264:H264"/>
    <mergeCell ref="I264:N264"/>
    <mergeCell ref="O264:W264"/>
    <mergeCell ref="B261:C261"/>
    <mergeCell ref="D261:H261"/>
    <mergeCell ref="I261:N261"/>
    <mergeCell ref="O261:S261"/>
    <mergeCell ref="T261:W261"/>
    <mergeCell ref="B262:E262"/>
    <mergeCell ref="F262:H262"/>
    <mergeCell ref="I262:N262"/>
    <mergeCell ref="E250:F250"/>
    <mergeCell ref="I250:J250"/>
    <mergeCell ref="B253:C253"/>
    <mergeCell ref="O253:V256"/>
    <mergeCell ref="B259:W259"/>
    <mergeCell ref="B260:W260"/>
    <mergeCell ref="E244:F244"/>
    <mergeCell ref="E245:F245"/>
    <mergeCell ref="E246:F246"/>
    <mergeCell ref="E247:F247"/>
    <mergeCell ref="E248:F248"/>
    <mergeCell ref="E249:F249"/>
    <mergeCell ref="E238:F238"/>
    <mergeCell ref="E239:F239"/>
    <mergeCell ref="E240:F240"/>
    <mergeCell ref="E241:F241"/>
    <mergeCell ref="E242:F242"/>
    <mergeCell ref="M242:N242"/>
    <mergeCell ref="O235:P235"/>
    <mergeCell ref="Q235:R235"/>
    <mergeCell ref="S235:T235"/>
    <mergeCell ref="U235:W235"/>
    <mergeCell ref="E236:F236"/>
    <mergeCell ref="E237:F237"/>
    <mergeCell ref="B233:H233"/>
    <mergeCell ref="I233:L233"/>
    <mergeCell ref="M233:N233"/>
    <mergeCell ref="O233:W233"/>
    <mergeCell ref="B235:D235"/>
    <mergeCell ref="E235:F235"/>
    <mergeCell ref="G235:H235"/>
    <mergeCell ref="I235:J235"/>
    <mergeCell ref="K235:L235"/>
    <mergeCell ref="M235:N235"/>
    <mergeCell ref="J231:K231"/>
    <mergeCell ref="M231:N231"/>
    <mergeCell ref="O231:W231"/>
    <mergeCell ref="B232:H232"/>
    <mergeCell ref="I232:N232"/>
    <mergeCell ref="O232:W232"/>
    <mergeCell ref="B229:C229"/>
    <mergeCell ref="D229:H229"/>
    <mergeCell ref="I229:N229"/>
    <mergeCell ref="O229:S229"/>
    <mergeCell ref="T229:W229"/>
    <mergeCell ref="B230:E230"/>
    <mergeCell ref="F230:H230"/>
    <mergeCell ref="I230:N230"/>
    <mergeCell ref="E218:F218"/>
    <mergeCell ref="I218:J218"/>
    <mergeCell ref="B221:C221"/>
    <mergeCell ref="O221:V224"/>
    <mergeCell ref="B227:W227"/>
    <mergeCell ref="B228:W228"/>
    <mergeCell ref="E212:F212"/>
    <mergeCell ref="E213:F213"/>
    <mergeCell ref="E214:F214"/>
    <mergeCell ref="E215:F215"/>
    <mergeCell ref="E216:F216"/>
    <mergeCell ref="E217:F217"/>
    <mergeCell ref="E206:F206"/>
    <mergeCell ref="E207:F207"/>
    <mergeCell ref="E208:F208"/>
    <mergeCell ref="E209:F209"/>
    <mergeCell ref="E210:F210"/>
    <mergeCell ref="M210:N210"/>
    <mergeCell ref="O203:P203"/>
    <mergeCell ref="Q203:R203"/>
    <mergeCell ref="S203:T203"/>
    <mergeCell ref="U203:W203"/>
    <mergeCell ref="E204:F204"/>
    <mergeCell ref="E205:F205"/>
    <mergeCell ref="B201:H201"/>
    <mergeCell ref="I201:L201"/>
    <mergeCell ref="M201:N201"/>
    <mergeCell ref="O201:W201"/>
    <mergeCell ref="B203:D203"/>
    <mergeCell ref="E203:F203"/>
    <mergeCell ref="G203:H203"/>
    <mergeCell ref="I203:J203"/>
    <mergeCell ref="K203:L203"/>
    <mergeCell ref="M203:N203"/>
    <mergeCell ref="J199:K199"/>
    <mergeCell ref="M199:N199"/>
    <mergeCell ref="O199:W199"/>
    <mergeCell ref="B200:H200"/>
    <mergeCell ref="I200:N200"/>
    <mergeCell ref="O200:W200"/>
    <mergeCell ref="B197:C197"/>
    <mergeCell ref="D197:H197"/>
    <mergeCell ref="I197:N197"/>
    <mergeCell ref="O197:S197"/>
    <mergeCell ref="T197:W197"/>
    <mergeCell ref="B198:E198"/>
    <mergeCell ref="F198:H198"/>
    <mergeCell ref="I198:N198"/>
    <mergeCell ref="E186:F186"/>
    <mergeCell ref="I186:J186"/>
    <mergeCell ref="B189:C189"/>
    <mergeCell ref="O189:V192"/>
    <mergeCell ref="B195:W195"/>
    <mergeCell ref="B196:W196"/>
    <mergeCell ref="E180:F180"/>
    <mergeCell ref="E181:F181"/>
    <mergeCell ref="E182:F182"/>
    <mergeCell ref="E183:F183"/>
    <mergeCell ref="E184:F184"/>
    <mergeCell ref="E185:F185"/>
    <mergeCell ref="E174:F174"/>
    <mergeCell ref="E175:F175"/>
    <mergeCell ref="E176:F176"/>
    <mergeCell ref="E177:F177"/>
    <mergeCell ref="E178:F178"/>
    <mergeCell ref="M178:N178"/>
    <mergeCell ref="O171:P171"/>
    <mergeCell ref="Q171:R171"/>
    <mergeCell ref="S171:T171"/>
    <mergeCell ref="U171:W171"/>
    <mergeCell ref="E172:F172"/>
    <mergeCell ref="E173:F173"/>
    <mergeCell ref="B169:H169"/>
    <mergeCell ref="I169:L169"/>
    <mergeCell ref="M169:N169"/>
    <mergeCell ref="O169:W169"/>
    <mergeCell ref="B171:D171"/>
    <mergeCell ref="E171:F171"/>
    <mergeCell ref="G171:H171"/>
    <mergeCell ref="I171:J171"/>
    <mergeCell ref="K171:L171"/>
    <mergeCell ref="M171:N171"/>
    <mergeCell ref="J167:K167"/>
    <mergeCell ref="M167:N167"/>
    <mergeCell ref="O167:W167"/>
    <mergeCell ref="B168:H168"/>
    <mergeCell ref="I168:N168"/>
    <mergeCell ref="O168:W168"/>
    <mergeCell ref="B165:C165"/>
    <mergeCell ref="D165:H165"/>
    <mergeCell ref="I165:N165"/>
    <mergeCell ref="O165:S165"/>
    <mergeCell ref="T165:W165"/>
    <mergeCell ref="B166:E166"/>
    <mergeCell ref="F166:H166"/>
    <mergeCell ref="I166:N166"/>
    <mergeCell ref="E154:F154"/>
    <mergeCell ref="I154:J154"/>
    <mergeCell ref="B157:C157"/>
    <mergeCell ref="O157:V160"/>
    <mergeCell ref="B163:W163"/>
    <mergeCell ref="B164:W164"/>
    <mergeCell ref="E148:F148"/>
    <mergeCell ref="E149:F149"/>
    <mergeCell ref="E150:F150"/>
    <mergeCell ref="E151:F151"/>
    <mergeCell ref="E152:F152"/>
    <mergeCell ref="E153:F153"/>
    <mergeCell ref="E142:F142"/>
    <mergeCell ref="E143:F143"/>
    <mergeCell ref="E144:F144"/>
    <mergeCell ref="E145:F145"/>
    <mergeCell ref="E146:F146"/>
    <mergeCell ref="M146:N146"/>
    <mergeCell ref="O139:P139"/>
    <mergeCell ref="Q139:R139"/>
    <mergeCell ref="S139:T139"/>
    <mergeCell ref="U139:W139"/>
    <mergeCell ref="E140:F140"/>
    <mergeCell ref="E141:F141"/>
    <mergeCell ref="B137:H137"/>
    <mergeCell ref="I137:L137"/>
    <mergeCell ref="M137:N137"/>
    <mergeCell ref="O137:W137"/>
    <mergeCell ref="B139:D139"/>
    <mergeCell ref="E139:F139"/>
    <mergeCell ref="G139:H139"/>
    <mergeCell ref="I139:J139"/>
    <mergeCell ref="K139:L139"/>
    <mergeCell ref="M139:N139"/>
    <mergeCell ref="J135:K135"/>
    <mergeCell ref="M135:N135"/>
    <mergeCell ref="O135:W135"/>
    <mergeCell ref="B136:H136"/>
    <mergeCell ref="I136:N136"/>
    <mergeCell ref="O136:W136"/>
    <mergeCell ref="B133:C133"/>
    <mergeCell ref="D133:H133"/>
    <mergeCell ref="I133:N133"/>
    <mergeCell ref="O133:S133"/>
    <mergeCell ref="T133:W133"/>
    <mergeCell ref="B134:E134"/>
    <mergeCell ref="F134:H134"/>
    <mergeCell ref="I134:N134"/>
    <mergeCell ref="E122:F122"/>
    <mergeCell ref="I122:J122"/>
    <mergeCell ref="B125:C125"/>
    <mergeCell ref="O125:V128"/>
    <mergeCell ref="B131:W131"/>
    <mergeCell ref="B132:W132"/>
    <mergeCell ref="E116:F116"/>
    <mergeCell ref="E117:F117"/>
    <mergeCell ref="E118:F118"/>
    <mergeCell ref="E119:F119"/>
    <mergeCell ref="E120:F120"/>
    <mergeCell ref="E121:F121"/>
    <mergeCell ref="E110:F110"/>
    <mergeCell ref="E111:F111"/>
    <mergeCell ref="E112:F112"/>
    <mergeCell ref="E113:F113"/>
    <mergeCell ref="E114:F114"/>
    <mergeCell ref="M114:N114"/>
    <mergeCell ref="O107:P107"/>
    <mergeCell ref="Q107:R107"/>
    <mergeCell ref="S107:T107"/>
    <mergeCell ref="U107:W107"/>
    <mergeCell ref="E108:F108"/>
    <mergeCell ref="E109:F109"/>
    <mergeCell ref="B105:H105"/>
    <mergeCell ref="I105:L105"/>
    <mergeCell ref="M105:N105"/>
    <mergeCell ref="O105:W105"/>
    <mergeCell ref="B107:D107"/>
    <mergeCell ref="E107:F107"/>
    <mergeCell ref="G107:H107"/>
    <mergeCell ref="I107:J107"/>
    <mergeCell ref="K107:L107"/>
    <mergeCell ref="M107:N107"/>
    <mergeCell ref="J103:K103"/>
    <mergeCell ref="M103:N103"/>
    <mergeCell ref="O103:W103"/>
    <mergeCell ref="B104:H104"/>
    <mergeCell ref="I104:N104"/>
    <mergeCell ref="O104:W104"/>
    <mergeCell ref="B101:C101"/>
    <mergeCell ref="D101:H101"/>
    <mergeCell ref="I101:N101"/>
    <mergeCell ref="O101:S101"/>
    <mergeCell ref="T101:W101"/>
    <mergeCell ref="B102:E102"/>
    <mergeCell ref="F102:H102"/>
    <mergeCell ref="I102:N102"/>
    <mergeCell ref="E90:F90"/>
    <mergeCell ref="I90:J90"/>
    <mergeCell ref="B93:C93"/>
    <mergeCell ref="O93:V96"/>
    <mergeCell ref="B99:W99"/>
    <mergeCell ref="B100:W100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M82:N82"/>
    <mergeCell ref="O75:P75"/>
    <mergeCell ref="Q75:R75"/>
    <mergeCell ref="S75:T75"/>
    <mergeCell ref="U75:W75"/>
    <mergeCell ref="E76:F76"/>
    <mergeCell ref="E77:F77"/>
    <mergeCell ref="B73:H73"/>
    <mergeCell ref="I73:L73"/>
    <mergeCell ref="M73:N73"/>
    <mergeCell ref="O73:W73"/>
    <mergeCell ref="B75:D75"/>
    <mergeCell ref="E75:F75"/>
    <mergeCell ref="G75:H75"/>
    <mergeCell ref="I75:J75"/>
    <mergeCell ref="K75:L75"/>
    <mergeCell ref="M75:N75"/>
    <mergeCell ref="J71:K71"/>
    <mergeCell ref="M71:N71"/>
    <mergeCell ref="O71:W71"/>
    <mergeCell ref="B72:H72"/>
    <mergeCell ref="I72:N72"/>
    <mergeCell ref="O72:W72"/>
    <mergeCell ref="B69:C69"/>
    <mergeCell ref="D69:H69"/>
    <mergeCell ref="I69:N69"/>
    <mergeCell ref="O69:S69"/>
    <mergeCell ref="T69:W69"/>
    <mergeCell ref="B70:E70"/>
    <mergeCell ref="F70:H70"/>
    <mergeCell ref="I70:N70"/>
    <mergeCell ref="E58:F58"/>
    <mergeCell ref="I58:J58"/>
    <mergeCell ref="B61:C61"/>
    <mergeCell ref="O61:V64"/>
    <mergeCell ref="B67:W67"/>
    <mergeCell ref="B68:W68"/>
    <mergeCell ref="E52:F52"/>
    <mergeCell ref="E53:F53"/>
    <mergeCell ref="E54:F54"/>
    <mergeCell ref="E55:F55"/>
    <mergeCell ref="E56:F56"/>
    <mergeCell ref="E57:F57"/>
    <mergeCell ref="E46:F46"/>
    <mergeCell ref="E47:F47"/>
    <mergeCell ref="E48:F48"/>
    <mergeCell ref="E49:F49"/>
    <mergeCell ref="E50:F50"/>
    <mergeCell ref="M50:N50"/>
    <mergeCell ref="O43:P43"/>
    <mergeCell ref="Q43:R43"/>
    <mergeCell ref="S43:T43"/>
    <mergeCell ref="U43:W43"/>
    <mergeCell ref="E44:F44"/>
    <mergeCell ref="E45:F45"/>
    <mergeCell ref="B43:D43"/>
    <mergeCell ref="E43:F43"/>
    <mergeCell ref="G43:H43"/>
    <mergeCell ref="I43:J43"/>
    <mergeCell ref="K43:L43"/>
    <mergeCell ref="M43:N43"/>
    <mergeCell ref="B40:H40"/>
    <mergeCell ref="I40:N40"/>
    <mergeCell ref="O40:W40"/>
    <mergeCell ref="B41:H41"/>
    <mergeCell ref="I41:L41"/>
    <mergeCell ref="M41:N41"/>
    <mergeCell ref="O41:W41"/>
    <mergeCell ref="B38:E38"/>
    <mergeCell ref="F38:H38"/>
    <mergeCell ref="I38:N38"/>
    <mergeCell ref="J39:K39"/>
    <mergeCell ref="M39:N39"/>
    <mergeCell ref="O39:W39"/>
    <mergeCell ref="B35:W35"/>
    <mergeCell ref="B36:W36"/>
    <mergeCell ref="B37:C37"/>
    <mergeCell ref="D37:H37"/>
    <mergeCell ref="I37:N37"/>
    <mergeCell ref="O37:S37"/>
    <mergeCell ref="T37:W37"/>
    <mergeCell ref="B3:W3"/>
    <mergeCell ref="B4:W4"/>
    <mergeCell ref="B5:C5"/>
    <mergeCell ref="D5:H5"/>
    <mergeCell ref="I5:N5"/>
    <mergeCell ref="O5:S5"/>
    <mergeCell ref="T5:W5"/>
    <mergeCell ref="B6:E6"/>
    <mergeCell ref="F6:H6"/>
    <mergeCell ref="I6:N6"/>
    <mergeCell ref="J7:K7"/>
    <mergeCell ref="M7:N7"/>
    <mergeCell ref="O7:W7"/>
    <mergeCell ref="B8:H8"/>
    <mergeCell ref="I8:N8"/>
    <mergeCell ref="O8:W8"/>
    <mergeCell ref="B9:H9"/>
    <mergeCell ref="I9:L9"/>
    <mergeCell ref="M9:N9"/>
    <mergeCell ref="O9:W9"/>
    <mergeCell ref="B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W11"/>
    <mergeCell ref="E12:F12"/>
    <mergeCell ref="E13:F13"/>
    <mergeCell ref="E14:F14"/>
    <mergeCell ref="E15:F15"/>
    <mergeCell ref="E16:F16"/>
    <mergeCell ref="E17:F17"/>
    <mergeCell ref="E18:F18"/>
    <mergeCell ref="M18:N18"/>
    <mergeCell ref="E26:F26"/>
    <mergeCell ref="I26:J26"/>
    <mergeCell ref="B29:C29"/>
    <mergeCell ref="O29:V32"/>
    <mergeCell ref="E20:F20"/>
    <mergeCell ref="E21:F21"/>
    <mergeCell ref="E22:F22"/>
    <mergeCell ref="E23:F23"/>
    <mergeCell ref="E24:F24"/>
    <mergeCell ref="E25:F25"/>
  </mergeCells>
  <conditionalFormatting sqref="A2357:C2372 P2357:R2372 Q1511:Q1513 Q1523:Q1527 Q1515:Q1521 Q1529:Q1537 Q1539:Q1549 Q1551:Q1557 Q1576:Q1581 Q1583:Q1612 Q1614:Q1616 Q1651:Q1659 Q1661:Q1670 Q1672:Q1687 Q1689:Q1703 Q1706:Q1709 Q1715:Q1720 Q1740:Q1746 Q1748:Q1754 Q1756:Q1762 Q1918 Q1774:Q1779 Q1791:Q1794 Q1816:Q1827 Q1829 Q1839:Q1845 Q1847:Q1865 Q1867:Q1868 Q1870:Q1875 Q1877:Q1881 Q1883:Q1890 Q1946:Q1962 Q2028:Q2029 Q2031:Q2034 Q2036:Q2037 Q2039:Q2041 Q2043:Q2051 Q1964:Q1972 Q2053:Q2060 Q2062:Q2067 Q1975:Q1983 Q1985:Q1988 Q1991:Q1998 Q2069 Q2071:Q2073 Q2000:Q2019 Q2075:Q2085 Q2087:Q2091 Q2093:Q2096 Q2021:Q2026 Q2098:Q2104 Q2106:Q2117 Q2119:Q2129 Q2131 Q1812:Q1813 Q1564:Q1571 B1511:C1513 B1515:C1521 C1514 B1523:C1527 C1522 B1529:C1537 C1528 B1539:C1549 C1538 B1551:C1557 C1550 C1558 C1563 B1576:C1581 C1575 B1583:C1612 C1582 C1613 C1627 B1651:C1659 C1650 B1661:C1670 C1660 B1672:C1687 C1671 C1688 B1706:C1709 C1704:C1705 C1714 C1725 C1900:C1902 B1740:C1746 C1739 B1748:C1754 C1747 B1756:C1762 C1755 C1763 B1918:C1918 C1917 C1919 B1774:C1779 C1773 C1780 B1791:C1794 C1790 C1795 C1941 B1816:C1827 C1814:C1815 B1829:C1829 C1828 B1839:C1845 C1838 B1847:C1865 C1846 B1867:C1868 C1866 B1870:C1875 C1869 B1877:C1881 C1876 C1882 C1892 B1946:C1962 C1945 B2028:C2029 C2027 B2031:C2034 C2030 B2036:C2037 C2035 B2039:C2041 C2038 B2043:C2051 C2042 B1964:C1972 C1963 B2053:C2060 C2052 B2062:C2067 C2061 B1975:C1983 C1973:C1974 B1985:C1988 C1984 B1991:C1998 C1989:C1990 B2069:C2069 C2068 B2071:C2073 C2070 B2000:C2019 C1999 B2075:C2085 C2074 B2087:C2091 C2086 B2093:C2096 C2092 B2021:C2026 C2020 B2098:C2104 C2097 B2106:C2117 C2105 B2119:C2129 C2118 B2131:C2131 C2130 B1689:C1703 R1511:R1571 R1618:R1637 Q1618:Q1626 B1831:C1837 Q1831:Q1837 Q1640:Q1649 Q1628:Q1637 Q1893:Q1899 B1893:C1899 B1726:C1738 Q1903:Q1916 Q1764:Q1772 B1903:C1916 B1764:C1772 Q1920:Q1932 Q1781:Q1789 B1920:C1932 B1781:C1789 Q1796:Q1797 Q1935:Q1940 Q1942:Q1944 B1935:C1940 B1796:C1813 B1942:C1944 Q1798:R1811 R1573:R1616 Q1573:Q1574 Q1722:Q1724 B1614:C1626 Q1617:R1617 B1883:C1891 Q1891:R1891 C1830 R1812:R1890 B1628:C1649 Q1638:R1639 B1564:C1574 Q1572:R1572 C1933:C1934 R1892:R2131 B1715:C1724 Q1721:R1721 B1559:C1562 Q1559:Q1562 R1711:R1720 B1711:C1713 Q1711:Q1713 Q1726:Q1738 R1722:R1797 R1640:R1709">
    <cfRule type="cellIs" dxfId="491" priority="929" stopIfTrue="1" operator="notEqual">
      <formula>#REF!</formula>
    </cfRule>
  </conditionalFormatting>
  <conditionalFormatting sqref="C2341 B2332:C2332 B2334:C2338 B2310:B2311 B2313 B2308 B2306 Q2308 Q2306 R2306:R2309 B2328:C2330 Q2310:R2311 R2314:R2327 Q2313:R2313 Q2328:R2330 C2306:C2327 R2312 B2293:B2294 B2305:C2305 B2299:B2303 Q2305:R2305 Q2283:R2287 Q2299:R2303 R2304 C2293:C2304 R2288:R2298 B2283:C2292 Q2288:Q2294 Q2201:R2203 B2206:C2206 C2205 B2210:C2210 C2207:C2209 B2212:C2213 C2211 B2215:C2215 C2214 B2217:C2217 C2216 C2218 B2246:C2248 C2245 B2250:C2250 C2249 B2252:C2254 C2251 C2255 B2196:C2198 C2195 C2199:C2200 C2181 C2164 B2134:C2163 Q2134:R2163 R2164 B1595:C1595 Q1595:R1595 Q2246:R2248 R2245 Q2250:R2250 R2249 Q2252:R2254 R2251 Q2196:R2198 R2195 R2199:R2200 R2181 B2201:C2204 C2223:C2225 B2273 B2165:C2180 Q2165:R2180 B2241:C2244 Q2241:R2244 B2275:B2282 C2267:C2282 Q2275:Q2282 R2267:R2282 Q2273 B2219:C2222 B2256:C2256 Q2256 Q2182:R2194 B2182:C2194 C2257:C2258 R2255:R2258 C2231:C2233 B2226:C2230 B2234:C2235 Q2206 Q2210 Q2212:Q2213 Q2215 Q2217 Q2204 Q2219:Q2222 Q2226:Q2230 Q2234:Q2235 R2204:R2240 C2236:C2240 B2239:B2240 Q2239:Q2240 B2259:C2266 Q2259:R2266 B2340">
    <cfRule type="cellIs" dxfId="490" priority="928" stopIfTrue="1" operator="notEqual">
      <formula>#REF!</formula>
    </cfRule>
  </conditionalFormatting>
  <conditionalFormatting sqref="R2341 Q2334:R2338 R2332 Q2340">
    <cfRule type="cellIs" dxfId="489" priority="927" stopIfTrue="1" operator="notEqual">
      <formula>#REF!</formula>
    </cfRule>
  </conditionalFormatting>
  <conditionalFormatting sqref="A2344:C2351 C2343 C2356 A2353:C2355 B2352:C2352 A2373:C2387">
    <cfRule type="cellIs" dxfId="488" priority="926" stopIfTrue="1" operator="notEqual">
      <formula>#REF!</formula>
    </cfRule>
  </conditionalFormatting>
  <conditionalFormatting sqref="P2344:R2351 R2343 R2356 P2353:R2355 Q2352:R2352 P2373:R2387">
    <cfRule type="cellIs" dxfId="487" priority="925" stopIfTrue="1" operator="notEqual">
      <formula>#REF!</formula>
    </cfRule>
  </conditionalFormatting>
  <conditionalFormatting sqref="B2331:C2331">
    <cfRule type="cellIs" dxfId="486" priority="682" stopIfTrue="1" operator="notEqual">
      <formula>#REF!</formula>
    </cfRule>
  </conditionalFormatting>
  <conditionalFormatting sqref="Q2331:R2331">
    <cfRule type="cellIs" dxfId="485" priority="681" stopIfTrue="1" operator="notEqual">
      <formula>#REF!</formula>
    </cfRule>
  </conditionalFormatting>
  <conditionalFormatting sqref="Q2332">
    <cfRule type="cellIs" dxfId="484" priority="680" stopIfTrue="1" operator="notEqual">
      <formula>#REF!</formula>
    </cfRule>
  </conditionalFormatting>
  <conditionalFormatting sqref="U13">
    <cfRule type="cellIs" dxfId="483" priority="539" stopIfTrue="1" operator="notEqual">
      <formula>$B13</formula>
    </cfRule>
  </conditionalFormatting>
  <conditionalFormatting sqref="U14:U18">
    <cfRule type="cellIs" dxfId="482" priority="538" stopIfTrue="1" operator="notEqual">
      <formula>$B14</formula>
    </cfRule>
  </conditionalFormatting>
  <conditionalFormatting sqref="U45">
    <cfRule type="cellIs" dxfId="481" priority="533" stopIfTrue="1" operator="notEqual">
      <formula>$B45</formula>
    </cfRule>
  </conditionalFormatting>
  <conditionalFormatting sqref="U46:U50">
    <cfRule type="cellIs" dxfId="480" priority="532" stopIfTrue="1" operator="notEqual">
      <formula>$B46</formula>
    </cfRule>
  </conditionalFormatting>
  <conditionalFormatting sqref="U77">
    <cfRule type="cellIs" dxfId="479" priority="527" stopIfTrue="1" operator="notEqual">
      <formula>$B77</formula>
    </cfRule>
  </conditionalFormatting>
  <conditionalFormatting sqref="U78:U82">
    <cfRule type="cellIs" dxfId="478" priority="526" stopIfTrue="1" operator="notEqual">
      <formula>$B78</formula>
    </cfRule>
  </conditionalFormatting>
  <conditionalFormatting sqref="U109">
    <cfRule type="cellIs" dxfId="477" priority="521" stopIfTrue="1" operator="notEqual">
      <formula>$B109</formula>
    </cfRule>
  </conditionalFormatting>
  <conditionalFormatting sqref="U110:U114">
    <cfRule type="cellIs" dxfId="476" priority="520" stopIfTrue="1" operator="notEqual">
      <formula>$B110</formula>
    </cfRule>
  </conditionalFormatting>
  <conditionalFormatting sqref="U141">
    <cfRule type="cellIs" dxfId="475" priority="515" stopIfTrue="1" operator="notEqual">
      <formula>$B141</formula>
    </cfRule>
  </conditionalFormatting>
  <conditionalFormatting sqref="U142:U146">
    <cfRule type="cellIs" dxfId="474" priority="514" stopIfTrue="1" operator="notEqual">
      <formula>$B142</formula>
    </cfRule>
  </conditionalFormatting>
  <conditionalFormatting sqref="U173">
    <cfRule type="cellIs" dxfId="473" priority="509" stopIfTrue="1" operator="notEqual">
      <formula>$B173</formula>
    </cfRule>
  </conditionalFormatting>
  <conditionalFormatting sqref="U174:U178">
    <cfRule type="cellIs" dxfId="472" priority="508" stopIfTrue="1" operator="notEqual">
      <formula>$B174</formula>
    </cfRule>
  </conditionalFormatting>
  <conditionalFormatting sqref="U205">
    <cfRule type="cellIs" dxfId="471" priority="503" stopIfTrue="1" operator="notEqual">
      <formula>$B205</formula>
    </cfRule>
  </conditionalFormatting>
  <conditionalFormatting sqref="U206:U210">
    <cfRule type="cellIs" dxfId="470" priority="502" stopIfTrue="1" operator="notEqual">
      <formula>$B206</formula>
    </cfRule>
  </conditionalFormatting>
  <conditionalFormatting sqref="U237">
    <cfRule type="cellIs" dxfId="469" priority="497" stopIfTrue="1" operator="notEqual">
      <formula>$B237</formula>
    </cfRule>
  </conditionalFormatting>
  <conditionalFormatting sqref="U238:U242">
    <cfRule type="cellIs" dxfId="468" priority="496" stopIfTrue="1" operator="notEqual">
      <formula>$B238</formula>
    </cfRule>
  </conditionalFormatting>
  <conditionalFormatting sqref="U269">
    <cfRule type="cellIs" dxfId="467" priority="491" stopIfTrue="1" operator="notEqual">
      <formula>$B269</formula>
    </cfRule>
  </conditionalFormatting>
  <conditionalFormatting sqref="U270:U274">
    <cfRule type="cellIs" dxfId="466" priority="490" stopIfTrue="1" operator="notEqual">
      <formula>$B270</formula>
    </cfRule>
  </conditionalFormatting>
  <conditionalFormatting sqref="U301">
    <cfRule type="cellIs" dxfId="465" priority="485" stopIfTrue="1" operator="notEqual">
      <formula>$B301</formula>
    </cfRule>
  </conditionalFormatting>
  <conditionalFormatting sqref="U302:U306">
    <cfRule type="cellIs" dxfId="464" priority="484" stopIfTrue="1" operator="notEqual">
      <formula>$B302</formula>
    </cfRule>
  </conditionalFormatting>
  <conditionalFormatting sqref="U333">
    <cfRule type="cellIs" dxfId="463" priority="479" stopIfTrue="1" operator="notEqual">
      <formula>$B333</formula>
    </cfRule>
  </conditionalFormatting>
  <conditionalFormatting sqref="U334:U338">
    <cfRule type="cellIs" dxfId="462" priority="478" stopIfTrue="1" operator="notEqual">
      <formula>$B334</formula>
    </cfRule>
  </conditionalFormatting>
  <conditionalFormatting sqref="U365">
    <cfRule type="cellIs" dxfId="461" priority="473" stopIfTrue="1" operator="notEqual">
      <formula>$B365</formula>
    </cfRule>
  </conditionalFormatting>
  <conditionalFormatting sqref="U366:U370">
    <cfRule type="cellIs" dxfId="460" priority="472" stopIfTrue="1" operator="notEqual">
      <formula>$B366</formula>
    </cfRule>
  </conditionalFormatting>
  <conditionalFormatting sqref="U397">
    <cfRule type="cellIs" dxfId="459" priority="467" stopIfTrue="1" operator="notEqual">
      <formula>$B397</formula>
    </cfRule>
  </conditionalFormatting>
  <conditionalFormatting sqref="U398:U402">
    <cfRule type="cellIs" dxfId="458" priority="466" stopIfTrue="1" operator="notEqual">
      <formula>$B398</formula>
    </cfRule>
  </conditionalFormatting>
  <conditionalFormatting sqref="U429">
    <cfRule type="cellIs" dxfId="457" priority="461" stopIfTrue="1" operator="notEqual">
      <formula>$B429</formula>
    </cfRule>
  </conditionalFormatting>
  <conditionalFormatting sqref="U430:U434">
    <cfRule type="cellIs" dxfId="456" priority="460" stopIfTrue="1" operator="notEqual">
      <formula>$B430</formula>
    </cfRule>
  </conditionalFormatting>
  <conditionalFormatting sqref="U461">
    <cfRule type="cellIs" dxfId="455" priority="455" stopIfTrue="1" operator="notEqual">
      <formula>$B461</formula>
    </cfRule>
  </conditionalFormatting>
  <conditionalFormatting sqref="U462:U466">
    <cfRule type="cellIs" dxfId="454" priority="454" stopIfTrue="1" operator="notEqual">
      <formula>$B462</formula>
    </cfRule>
  </conditionalFormatting>
  <conditionalFormatting sqref="U493">
    <cfRule type="cellIs" dxfId="453" priority="449" stopIfTrue="1" operator="notEqual">
      <formula>$B493</formula>
    </cfRule>
  </conditionalFormatting>
  <conditionalFormatting sqref="U494:U498">
    <cfRule type="cellIs" dxfId="452" priority="448" stopIfTrue="1" operator="notEqual">
      <formula>$B494</formula>
    </cfRule>
  </conditionalFormatting>
  <conditionalFormatting sqref="U525">
    <cfRule type="cellIs" dxfId="451" priority="443" stopIfTrue="1" operator="notEqual">
      <formula>$B525</formula>
    </cfRule>
  </conditionalFormatting>
  <conditionalFormatting sqref="U526:U530">
    <cfRule type="cellIs" dxfId="450" priority="442" stopIfTrue="1" operator="notEqual">
      <formula>$B526</formula>
    </cfRule>
  </conditionalFormatting>
  <conditionalFormatting sqref="U557">
    <cfRule type="cellIs" dxfId="449" priority="437" stopIfTrue="1" operator="notEqual">
      <formula>$B557</formula>
    </cfRule>
  </conditionalFormatting>
  <conditionalFormatting sqref="U558:U562">
    <cfRule type="cellIs" dxfId="448" priority="436" stopIfTrue="1" operator="notEqual">
      <formula>$B558</formula>
    </cfRule>
  </conditionalFormatting>
  <conditionalFormatting sqref="U589">
    <cfRule type="cellIs" dxfId="447" priority="431" stopIfTrue="1" operator="notEqual">
      <formula>$B589</formula>
    </cfRule>
  </conditionalFormatting>
  <conditionalFormatting sqref="U590:U594">
    <cfRule type="cellIs" dxfId="446" priority="430" stopIfTrue="1" operator="notEqual">
      <formula>$B590</formula>
    </cfRule>
  </conditionalFormatting>
  <conditionalFormatting sqref="U621">
    <cfRule type="cellIs" dxfId="445" priority="425" stopIfTrue="1" operator="notEqual">
      <formula>$B621</formula>
    </cfRule>
  </conditionalFormatting>
  <conditionalFormatting sqref="U622:U626">
    <cfRule type="cellIs" dxfId="444" priority="424" stopIfTrue="1" operator="notEqual">
      <formula>$B622</formula>
    </cfRule>
  </conditionalFormatting>
  <conditionalFormatting sqref="U653">
    <cfRule type="cellIs" dxfId="443" priority="419" stopIfTrue="1" operator="notEqual">
      <formula>$B653</formula>
    </cfRule>
  </conditionalFormatting>
  <conditionalFormatting sqref="U654:U658">
    <cfRule type="cellIs" dxfId="442" priority="418" stopIfTrue="1" operator="notEqual">
      <formula>$B654</formula>
    </cfRule>
  </conditionalFormatting>
  <conditionalFormatting sqref="U685">
    <cfRule type="cellIs" dxfId="441" priority="413" stopIfTrue="1" operator="notEqual">
      <formula>$B685</formula>
    </cfRule>
  </conditionalFormatting>
  <conditionalFormatting sqref="U686:U690">
    <cfRule type="cellIs" dxfId="440" priority="412" stopIfTrue="1" operator="notEqual">
      <formula>$B686</formula>
    </cfRule>
  </conditionalFormatting>
  <conditionalFormatting sqref="U717">
    <cfRule type="cellIs" dxfId="439" priority="407" stopIfTrue="1" operator="notEqual">
      <formula>$B717</formula>
    </cfRule>
  </conditionalFormatting>
  <conditionalFormatting sqref="U718:U722">
    <cfRule type="cellIs" dxfId="438" priority="406" stopIfTrue="1" operator="notEqual">
      <formula>$B718</formula>
    </cfRule>
  </conditionalFormatting>
  <conditionalFormatting sqref="U749">
    <cfRule type="cellIs" dxfId="437" priority="401" stopIfTrue="1" operator="notEqual">
      <formula>$B749</formula>
    </cfRule>
  </conditionalFormatting>
  <conditionalFormatting sqref="U750:U754">
    <cfRule type="cellIs" dxfId="436" priority="400" stopIfTrue="1" operator="notEqual">
      <formula>$B750</formula>
    </cfRule>
  </conditionalFormatting>
  <conditionalFormatting sqref="U781">
    <cfRule type="cellIs" dxfId="435" priority="395" stopIfTrue="1" operator="notEqual">
      <formula>$B781</formula>
    </cfRule>
  </conditionalFormatting>
  <conditionalFormatting sqref="U782:U786">
    <cfRule type="cellIs" dxfId="434" priority="394" stopIfTrue="1" operator="notEqual">
      <formula>$B782</formula>
    </cfRule>
  </conditionalFormatting>
  <conditionalFormatting sqref="U21:U26">
    <cfRule type="cellIs" dxfId="433" priority="389" stopIfTrue="1" operator="notEqual">
      <formula>$B21</formula>
    </cfRule>
  </conditionalFormatting>
  <conditionalFormatting sqref="U53:U58">
    <cfRule type="cellIs" dxfId="432" priority="386" stopIfTrue="1" operator="notEqual">
      <formula>$B53</formula>
    </cfRule>
  </conditionalFormatting>
  <conditionalFormatting sqref="U85:U90">
    <cfRule type="cellIs" dxfId="431" priority="383" stopIfTrue="1" operator="notEqual">
      <formula>$B85</formula>
    </cfRule>
  </conditionalFormatting>
  <conditionalFormatting sqref="U117:U122">
    <cfRule type="cellIs" dxfId="430" priority="380" stopIfTrue="1" operator="notEqual">
      <formula>$B117</formula>
    </cfRule>
  </conditionalFormatting>
  <conditionalFormatting sqref="U149:U154">
    <cfRule type="cellIs" dxfId="429" priority="377" stopIfTrue="1" operator="notEqual">
      <formula>$B149</formula>
    </cfRule>
  </conditionalFormatting>
  <conditionalFormatting sqref="U181:U186">
    <cfRule type="cellIs" dxfId="428" priority="374" stopIfTrue="1" operator="notEqual">
      <formula>$B181</formula>
    </cfRule>
  </conditionalFormatting>
  <conditionalFormatting sqref="U213:U218">
    <cfRule type="cellIs" dxfId="427" priority="371" stopIfTrue="1" operator="notEqual">
      <formula>$B213</formula>
    </cfRule>
  </conditionalFormatting>
  <conditionalFormatting sqref="U245:U250">
    <cfRule type="cellIs" dxfId="426" priority="368" stopIfTrue="1" operator="notEqual">
      <formula>$B245</formula>
    </cfRule>
  </conditionalFormatting>
  <conditionalFormatting sqref="U277:U282">
    <cfRule type="cellIs" dxfId="425" priority="365" stopIfTrue="1" operator="notEqual">
      <formula>$B277</formula>
    </cfRule>
  </conditionalFormatting>
  <conditionalFormatting sqref="U309:U314">
    <cfRule type="cellIs" dxfId="424" priority="362" stopIfTrue="1" operator="notEqual">
      <formula>$B309</formula>
    </cfRule>
  </conditionalFormatting>
  <conditionalFormatting sqref="U341:U346">
    <cfRule type="cellIs" dxfId="423" priority="359" stopIfTrue="1" operator="notEqual">
      <formula>$B341</formula>
    </cfRule>
  </conditionalFormatting>
  <conditionalFormatting sqref="U373:U378">
    <cfRule type="cellIs" dxfId="422" priority="356" stopIfTrue="1" operator="notEqual">
      <formula>$B373</formula>
    </cfRule>
  </conditionalFormatting>
  <conditionalFormatting sqref="U405:U410">
    <cfRule type="cellIs" dxfId="421" priority="353" stopIfTrue="1" operator="notEqual">
      <formula>$B405</formula>
    </cfRule>
  </conditionalFormatting>
  <conditionalFormatting sqref="U437:U442">
    <cfRule type="cellIs" dxfId="420" priority="350" stopIfTrue="1" operator="notEqual">
      <formula>$B437</formula>
    </cfRule>
  </conditionalFormatting>
  <conditionalFormatting sqref="U469:U474">
    <cfRule type="cellIs" dxfId="419" priority="347" stopIfTrue="1" operator="notEqual">
      <formula>$B469</formula>
    </cfRule>
  </conditionalFormatting>
  <conditionalFormatting sqref="U501:U506">
    <cfRule type="cellIs" dxfId="418" priority="344" stopIfTrue="1" operator="notEqual">
      <formula>$B501</formula>
    </cfRule>
  </conditionalFormatting>
  <conditionalFormatting sqref="U533:U538">
    <cfRule type="cellIs" dxfId="417" priority="341" stopIfTrue="1" operator="notEqual">
      <formula>$B533</formula>
    </cfRule>
  </conditionalFormatting>
  <conditionalFormatting sqref="U565:U570">
    <cfRule type="cellIs" dxfId="416" priority="338" stopIfTrue="1" operator="notEqual">
      <formula>$B565</formula>
    </cfRule>
  </conditionalFormatting>
  <conditionalFormatting sqref="U597:U602">
    <cfRule type="cellIs" dxfId="415" priority="335" stopIfTrue="1" operator="notEqual">
      <formula>$B597</formula>
    </cfRule>
  </conditionalFormatting>
  <conditionalFormatting sqref="U629:U634">
    <cfRule type="cellIs" dxfId="414" priority="332" stopIfTrue="1" operator="notEqual">
      <formula>$B629</formula>
    </cfRule>
  </conditionalFormatting>
  <conditionalFormatting sqref="U661:U666">
    <cfRule type="cellIs" dxfId="413" priority="329" stopIfTrue="1" operator="notEqual">
      <formula>$B661</formula>
    </cfRule>
  </conditionalFormatting>
  <conditionalFormatting sqref="U693:U698">
    <cfRule type="cellIs" dxfId="412" priority="326" stopIfTrue="1" operator="notEqual">
      <formula>$B693</formula>
    </cfRule>
  </conditionalFormatting>
  <conditionalFormatting sqref="U725:U730">
    <cfRule type="cellIs" dxfId="411" priority="323" stopIfTrue="1" operator="notEqual">
      <formula>$B725</formula>
    </cfRule>
  </conditionalFormatting>
  <conditionalFormatting sqref="U757:U762">
    <cfRule type="cellIs" dxfId="410" priority="320" stopIfTrue="1" operator="notEqual">
      <formula>$B757</formula>
    </cfRule>
  </conditionalFormatting>
  <conditionalFormatting sqref="U789:U794">
    <cfRule type="cellIs" dxfId="409" priority="317" stopIfTrue="1" operator="notEqual">
      <formula>$B789</formula>
    </cfRule>
  </conditionalFormatting>
  <conditionalFormatting sqref="C2339:C2340">
    <cfRule type="cellIs" dxfId="408" priority="303" stopIfTrue="1" operator="notEqual">
      <formula>#REF!</formula>
    </cfRule>
  </conditionalFormatting>
  <conditionalFormatting sqref="R2339:R2340">
    <cfRule type="cellIs" dxfId="407" priority="302" stopIfTrue="1" operator="notEqual">
      <formula>#REF!</formula>
    </cfRule>
  </conditionalFormatting>
  <conditionalFormatting sqref="B2273">
    <cfRule type="cellIs" dxfId="406" priority="300" stopIfTrue="1" operator="notEqual">
      <formula>C2273</formula>
    </cfRule>
  </conditionalFormatting>
  <conditionalFormatting sqref="Q2273">
    <cfRule type="cellIs" dxfId="405" priority="299" stopIfTrue="1" operator="notEqual">
      <formula>R2273</formula>
    </cfRule>
  </conditionalFormatting>
  <conditionalFormatting sqref="Q2333:R2333 B2333:C2333">
    <cfRule type="cellIs" dxfId="404" priority="130" stopIfTrue="1" operator="notEqual">
      <formula>#REF!</formula>
    </cfRule>
  </conditionalFormatting>
  <conditionalFormatting sqref="B1710:C1710 Q1710:R1710">
    <cfRule type="cellIs" dxfId="403" priority="101" stopIfTrue="1" operator="notEqual">
      <formula>#REF!</formula>
    </cfRule>
  </conditionalFormatting>
  <conditionalFormatting sqref="V13">
    <cfRule type="expression" dxfId="402" priority="100" stopIfTrue="1">
      <formula>$C13&lt;&gt;$V13</formula>
    </cfRule>
  </conditionalFormatting>
  <conditionalFormatting sqref="V14:V18">
    <cfRule type="expression" dxfId="401" priority="99" stopIfTrue="1">
      <formula>$C14&lt;&gt;$V14</formula>
    </cfRule>
  </conditionalFormatting>
  <conditionalFormatting sqref="V21">
    <cfRule type="expression" dxfId="400" priority="98" stopIfTrue="1">
      <formula>$C21&lt;&gt;$V21</formula>
    </cfRule>
  </conditionalFormatting>
  <conditionalFormatting sqref="V22:V26">
    <cfRule type="expression" dxfId="399" priority="97" stopIfTrue="1">
      <formula>$C22&lt;&gt;$V22</formula>
    </cfRule>
  </conditionalFormatting>
  <conditionalFormatting sqref="V45">
    <cfRule type="expression" dxfId="398" priority="96" stopIfTrue="1">
      <formula>$C45&lt;&gt;$V45</formula>
    </cfRule>
  </conditionalFormatting>
  <conditionalFormatting sqref="V46:V50">
    <cfRule type="expression" dxfId="397" priority="95" stopIfTrue="1">
      <formula>$C46&lt;&gt;$V46</formula>
    </cfRule>
  </conditionalFormatting>
  <conditionalFormatting sqref="V53">
    <cfRule type="expression" dxfId="396" priority="94" stopIfTrue="1">
      <formula>$C53&lt;&gt;$V53</formula>
    </cfRule>
  </conditionalFormatting>
  <conditionalFormatting sqref="V54:V58">
    <cfRule type="expression" dxfId="395" priority="93" stopIfTrue="1">
      <formula>$C54&lt;&gt;$V54</formula>
    </cfRule>
  </conditionalFormatting>
  <conditionalFormatting sqref="V77">
    <cfRule type="expression" dxfId="394" priority="92" stopIfTrue="1">
      <formula>$C77&lt;&gt;$V77</formula>
    </cfRule>
  </conditionalFormatting>
  <conditionalFormatting sqref="V78:V82">
    <cfRule type="expression" dxfId="393" priority="91" stopIfTrue="1">
      <formula>$C78&lt;&gt;$V78</formula>
    </cfRule>
  </conditionalFormatting>
  <conditionalFormatting sqref="V85">
    <cfRule type="expression" dxfId="392" priority="90" stopIfTrue="1">
      <formula>$C85&lt;&gt;$V85</formula>
    </cfRule>
  </conditionalFormatting>
  <conditionalFormatting sqref="V86:V90">
    <cfRule type="expression" dxfId="391" priority="89" stopIfTrue="1">
      <formula>$C86&lt;&gt;$V86</formula>
    </cfRule>
  </conditionalFormatting>
  <conditionalFormatting sqref="V109">
    <cfRule type="expression" dxfId="390" priority="88" stopIfTrue="1">
      <formula>$C109&lt;&gt;$V109</formula>
    </cfRule>
  </conditionalFormatting>
  <conditionalFormatting sqref="V110:V114">
    <cfRule type="expression" dxfId="389" priority="87" stopIfTrue="1">
      <formula>$C110&lt;&gt;$V110</formula>
    </cfRule>
  </conditionalFormatting>
  <conditionalFormatting sqref="V117">
    <cfRule type="expression" dxfId="388" priority="86" stopIfTrue="1">
      <formula>$C117&lt;&gt;$V117</formula>
    </cfRule>
  </conditionalFormatting>
  <conditionalFormatting sqref="V118:V122">
    <cfRule type="expression" dxfId="387" priority="85" stopIfTrue="1">
      <formula>$C118&lt;&gt;$V118</formula>
    </cfRule>
  </conditionalFormatting>
  <conditionalFormatting sqref="V141">
    <cfRule type="expression" dxfId="386" priority="84" stopIfTrue="1">
      <formula>$C141&lt;&gt;$V141</formula>
    </cfRule>
  </conditionalFormatting>
  <conditionalFormatting sqref="V142:V146">
    <cfRule type="expression" dxfId="385" priority="83" stopIfTrue="1">
      <formula>$C142&lt;&gt;$V142</formula>
    </cfRule>
  </conditionalFormatting>
  <conditionalFormatting sqref="V149">
    <cfRule type="expression" dxfId="384" priority="82" stopIfTrue="1">
      <formula>$C149&lt;&gt;$V149</formula>
    </cfRule>
  </conditionalFormatting>
  <conditionalFormatting sqref="V150:V154">
    <cfRule type="expression" dxfId="383" priority="81" stopIfTrue="1">
      <formula>$C150&lt;&gt;$V150</formula>
    </cfRule>
  </conditionalFormatting>
  <conditionalFormatting sqref="V173">
    <cfRule type="expression" dxfId="382" priority="80" stopIfTrue="1">
      <formula>$C173&lt;&gt;$V173</formula>
    </cfRule>
  </conditionalFormatting>
  <conditionalFormatting sqref="V174:V178">
    <cfRule type="expression" dxfId="381" priority="79" stopIfTrue="1">
      <formula>$C174&lt;&gt;$V174</formula>
    </cfRule>
  </conditionalFormatting>
  <conditionalFormatting sqref="V181">
    <cfRule type="expression" dxfId="380" priority="78" stopIfTrue="1">
      <formula>$C181&lt;&gt;$V181</formula>
    </cfRule>
  </conditionalFormatting>
  <conditionalFormatting sqref="V182:V186">
    <cfRule type="expression" dxfId="379" priority="77" stopIfTrue="1">
      <formula>$C182&lt;&gt;$V182</formula>
    </cfRule>
  </conditionalFormatting>
  <conditionalFormatting sqref="V205">
    <cfRule type="expression" dxfId="378" priority="76" stopIfTrue="1">
      <formula>$C205&lt;&gt;$V205</formula>
    </cfRule>
  </conditionalFormatting>
  <conditionalFormatting sqref="V206:V210">
    <cfRule type="expression" dxfId="377" priority="75" stopIfTrue="1">
      <formula>$C206&lt;&gt;$V206</formula>
    </cfRule>
  </conditionalFormatting>
  <conditionalFormatting sqref="V213">
    <cfRule type="expression" dxfId="376" priority="74" stopIfTrue="1">
      <formula>$C213&lt;&gt;$V213</formula>
    </cfRule>
  </conditionalFormatting>
  <conditionalFormatting sqref="V214:V218">
    <cfRule type="expression" dxfId="375" priority="73" stopIfTrue="1">
      <formula>$C214&lt;&gt;$V214</formula>
    </cfRule>
  </conditionalFormatting>
  <conditionalFormatting sqref="V237">
    <cfRule type="expression" dxfId="374" priority="72" stopIfTrue="1">
      <formula>$C237&lt;&gt;$V237</formula>
    </cfRule>
  </conditionalFormatting>
  <conditionalFormatting sqref="V238:V242">
    <cfRule type="expression" dxfId="373" priority="71" stopIfTrue="1">
      <formula>$C238&lt;&gt;$V238</formula>
    </cfRule>
  </conditionalFormatting>
  <conditionalFormatting sqref="V245">
    <cfRule type="expression" dxfId="372" priority="70" stopIfTrue="1">
      <formula>$C245&lt;&gt;$V245</formula>
    </cfRule>
  </conditionalFormatting>
  <conditionalFormatting sqref="V246:V250">
    <cfRule type="expression" dxfId="371" priority="69" stopIfTrue="1">
      <formula>$C246&lt;&gt;$V246</formula>
    </cfRule>
  </conditionalFormatting>
  <conditionalFormatting sqref="V269">
    <cfRule type="expression" dxfId="370" priority="68" stopIfTrue="1">
      <formula>$C269&lt;&gt;$V269</formula>
    </cfRule>
  </conditionalFormatting>
  <conditionalFormatting sqref="V270:V274">
    <cfRule type="expression" dxfId="369" priority="67" stopIfTrue="1">
      <formula>$C270&lt;&gt;$V270</formula>
    </cfRule>
  </conditionalFormatting>
  <conditionalFormatting sqref="V277">
    <cfRule type="expression" dxfId="368" priority="66" stopIfTrue="1">
      <formula>$C277&lt;&gt;$V277</formula>
    </cfRule>
  </conditionalFormatting>
  <conditionalFormatting sqref="V278:V282">
    <cfRule type="expression" dxfId="367" priority="65" stopIfTrue="1">
      <formula>$C278&lt;&gt;$V278</formula>
    </cfRule>
  </conditionalFormatting>
  <conditionalFormatting sqref="V301">
    <cfRule type="expression" dxfId="366" priority="64" stopIfTrue="1">
      <formula>$C301&lt;&gt;$V301</formula>
    </cfRule>
  </conditionalFormatting>
  <conditionalFormatting sqref="V302:V306">
    <cfRule type="expression" dxfId="365" priority="63" stopIfTrue="1">
      <formula>$C302&lt;&gt;$V302</formula>
    </cfRule>
  </conditionalFormatting>
  <conditionalFormatting sqref="V309">
    <cfRule type="expression" dxfId="364" priority="62" stopIfTrue="1">
      <formula>$C309&lt;&gt;$V309</formula>
    </cfRule>
  </conditionalFormatting>
  <conditionalFormatting sqref="V310:V314">
    <cfRule type="expression" dxfId="363" priority="61" stopIfTrue="1">
      <formula>$C310&lt;&gt;$V310</formula>
    </cfRule>
  </conditionalFormatting>
  <conditionalFormatting sqref="V333">
    <cfRule type="expression" dxfId="362" priority="60" stopIfTrue="1">
      <formula>$C333&lt;&gt;$V333</formula>
    </cfRule>
  </conditionalFormatting>
  <conditionalFormatting sqref="V334:V338">
    <cfRule type="expression" dxfId="361" priority="59" stopIfTrue="1">
      <formula>$C334&lt;&gt;$V334</formula>
    </cfRule>
  </conditionalFormatting>
  <conditionalFormatting sqref="V341">
    <cfRule type="expression" dxfId="360" priority="58" stopIfTrue="1">
      <formula>$C341&lt;&gt;$V341</formula>
    </cfRule>
  </conditionalFormatting>
  <conditionalFormatting sqref="V342:V346">
    <cfRule type="expression" dxfId="359" priority="57" stopIfTrue="1">
      <formula>$C342&lt;&gt;$V342</formula>
    </cfRule>
  </conditionalFormatting>
  <conditionalFormatting sqref="V365">
    <cfRule type="expression" dxfId="358" priority="56" stopIfTrue="1">
      <formula>$C365&lt;&gt;$V365</formula>
    </cfRule>
  </conditionalFormatting>
  <conditionalFormatting sqref="V366:V370">
    <cfRule type="expression" dxfId="357" priority="55" stopIfTrue="1">
      <formula>$C366&lt;&gt;$V366</formula>
    </cfRule>
  </conditionalFormatting>
  <conditionalFormatting sqref="V373">
    <cfRule type="expression" dxfId="356" priority="54" stopIfTrue="1">
      <formula>$C373&lt;&gt;$V373</formula>
    </cfRule>
  </conditionalFormatting>
  <conditionalFormatting sqref="V374:V378">
    <cfRule type="expression" dxfId="355" priority="53" stopIfTrue="1">
      <formula>$C374&lt;&gt;$V374</formula>
    </cfRule>
  </conditionalFormatting>
  <conditionalFormatting sqref="V397">
    <cfRule type="expression" dxfId="354" priority="52" stopIfTrue="1">
      <formula>$C397&lt;&gt;$V397</formula>
    </cfRule>
  </conditionalFormatting>
  <conditionalFormatting sqref="V398:V402">
    <cfRule type="expression" dxfId="353" priority="51" stopIfTrue="1">
      <formula>$C398&lt;&gt;$V398</formula>
    </cfRule>
  </conditionalFormatting>
  <conditionalFormatting sqref="V405">
    <cfRule type="expression" dxfId="352" priority="50" stopIfTrue="1">
      <formula>$C405&lt;&gt;$V405</formula>
    </cfRule>
  </conditionalFormatting>
  <conditionalFormatting sqref="V406:V410">
    <cfRule type="expression" dxfId="351" priority="49" stopIfTrue="1">
      <formula>$C406&lt;&gt;$V406</formula>
    </cfRule>
  </conditionalFormatting>
  <conditionalFormatting sqref="V429">
    <cfRule type="expression" dxfId="350" priority="48" stopIfTrue="1">
      <formula>$C429&lt;&gt;$V429</formula>
    </cfRule>
  </conditionalFormatting>
  <conditionalFormatting sqref="V430:V434">
    <cfRule type="expression" dxfId="349" priority="47" stopIfTrue="1">
      <formula>$C430&lt;&gt;$V430</formula>
    </cfRule>
  </conditionalFormatting>
  <conditionalFormatting sqref="V437">
    <cfRule type="expression" dxfId="348" priority="46" stopIfTrue="1">
      <formula>$C437&lt;&gt;$V437</formula>
    </cfRule>
  </conditionalFormatting>
  <conditionalFormatting sqref="V438:V442">
    <cfRule type="expression" dxfId="347" priority="45" stopIfTrue="1">
      <formula>$C438&lt;&gt;$V438</formula>
    </cfRule>
  </conditionalFormatting>
  <conditionalFormatting sqref="V461">
    <cfRule type="expression" dxfId="346" priority="44" stopIfTrue="1">
      <formula>$C461&lt;&gt;$V461</formula>
    </cfRule>
  </conditionalFormatting>
  <conditionalFormatting sqref="V462:V466">
    <cfRule type="expression" dxfId="345" priority="43" stopIfTrue="1">
      <formula>$C462&lt;&gt;$V462</formula>
    </cfRule>
  </conditionalFormatting>
  <conditionalFormatting sqref="V469">
    <cfRule type="expression" dxfId="344" priority="42" stopIfTrue="1">
      <formula>$C469&lt;&gt;$V469</formula>
    </cfRule>
  </conditionalFormatting>
  <conditionalFormatting sqref="V470:V474">
    <cfRule type="expression" dxfId="343" priority="41" stopIfTrue="1">
      <formula>$C470&lt;&gt;$V470</formula>
    </cfRule>
  </conditionalFormatting>
  <conditionalFormatting sqref="V493">
    <cfRule type="expression" dxfId="342" priority="40" stopIfTrue="1">
      <formula>$C493&lt;&gt;$V493</formula>
    </cfRule>
  </conditionalFormatting>
  <conditionalFormatting sqref="V494:V498">
    <cfRule type="expression" dxfId="341" priority="39" stopIfTrue="1">
      <formula>$C494&lt;&gt;$V494</formula>
    </cfRule>
  </conditionalFormatting>
  <conditionalFormatting sqref="V501">
    <cfRule type="expression" dxfId="340" priority="38" stopIfTrue="1">
      <formula>$C501&lt;&gt;$V501</formula>
    </cfRule>
  </conditionalFormatting>
  <conditionalFormatting sqref="V502:V506">
    <cfRule type="expression" dxfId="339" priority="37" stopIfTrue="1">
      <formula>$C502&lt;&gt;$V502</formula>
    </cfRule>
  </conditionalFormatting>
  <conditionalFormatting sqref="V525">
    <cfRule type="expression" dxfId="338" priority="36" stopIfTrue="1">
      <formula>$C525&lt;&gt;$V525</formula>
    </cfRule>
  </conditionalFormatting>
  <conditionalFormatting sqref="V526:V530">
    <cfRule type="expression" dxfId="337" priority="35" stopIfTrue="1">
      <formula>$C526&lt;&gt;$V526</formula>
    </cfRule>
  </conditionalFormatting>
  <conditionalFormatting sqref="V533">
    <cfRule type="expression" dxfId="336" priority="34" stopIfTrue="1">
      <formula>$C533&lt;&gt;$V533</formula>
    </cfRule>
  </conditionalFormatting>
  <conditionalFormatting sqref="V534:V538">
    <cfRule type="expression" dxfId="335" priority="33" stopIfTrue="1">
      <formula>$C534&lt;&gt;$V534</formula>
    </cfRule>
  </conditionalFormatting>
  <conditionalFormatting sqref="V557">
    <cfRule type="expression" dxfId="334" priority="32" stopIfTrue="1">
      <formula>$C557&lt;&gt;$V557</formula>
    </cfRule>
  </conditionalFormatting>
  <conditionalFormatting sqref="V558:V562">
    <cfRule type="expression" dxfId="333" priority="31" stopIfTrue="1">
      <formula>$C558&lt;&gt;$V558</formula>
    </cfRule>
  </conditionalFormatting>
  <conditionalFormatting sqref="V565">
    <cfRule type="expression" dxfId="332" priority="30" stopIfTrue="1">
      <formula>$C565&lt;&gt;$V565</formula>
    </cfRule>
  </conditionalFormatting>
  <conditionalFormatting sqref="V566:V570">
    <cfRule type="expression" dxfId="331" priority="29" stopIfTrue="1">
      <formula>$C566&lt;&gt;$V566</formula>
    </cfRule>
  </conditionalFormatting>
  <conditionalFormatting sqref="V589">
    <cfRule type="expression" dxfId="330" priority="28" stopIfTrue="1">
      <formula>$C589&lt;&gt;$V589</formula>
    </cfRule>
  </conditionalFormatting>
  <conditionalFormatting sqref="V590:V594">
    <cfRule type="expression" dxfId="329" priority="27" stopIfTrue="1">
      <formula>$C590&lt;&gt;$V590</formula>
    </cfRule>
  </conditionalFormatting>
  <conditionalFormatting sqref="V597">
    <cfRule type="expression" dxfId="328" priority="26" stopIfTrue="1">
      <formula>$C597&lt;&gt;$V597</formula>
    </cfRule>
  </conditionalFormatting>
  <conditionalFormatting sqref="V598:V602">
    <cfRule type="expression" dxfId="327" priority="25" stopIfTrue="1">
      <formula>$C598&lt;&gt;$V598</formula>
    </cfRule>
  </conditionalFormatting>
  <conditionalFormatting sqref="V621">
    <cfRule type="expression" dxfId="326" priority="24" stopIfTrue="1">
      <formula>$C621&lt;&gt;$V621</formula>
    </cfRule>
  </conditionalFormatting>
  <conditionalFormatting sqref="V622:V626">
    <cfRule type="expression" dxfId="325" priority="23" stopIfTrue="1">
      <formula>$C622&lt;&gt;$V622</formula>
    </cfRule>
  </conditionalFormatting>
  <conditionalFormatting sqref="V629">
    <cfRule type="expression" dxfId="324" priority="22" stopIfTrue="1">
      <formula>$C629&lt;&gt;$V629</formula>
    </cfRule>
  </conditionalFormatting>
  <conditionalFormatting sqref="V630:V634">
    <cfRule type="expression" dxfId="323" priority="21" stopIfTrue="1">
      <formula>$C630&lt;&gt;$V630</formula>
    </cfRule>
  </conditionalFormatting>
  <conditionalFormatting sqref="V653">
    <cfRule type="expression" dxfId="322" priority="20" stopIfTrue="1">
      <formula>$C653&lt;&gt;$V653</formula>
    </cfRule>
  </conditionalFormatting>
  <conditionalFormatting sqref="V654:V658">
    <cfRule type="expression" dxfId="321" priority="19" stopIfTrue="1">
      <formula>$C654&lt;&gt;$V654</formula>
    </cfRule>
  </conditionalFormatting>
  <conditionalFormatting sqref="V661">
    <cfRule type="expression" dxfId="320" priority="18" stopIfTrue="1">
      <formula>$C661&lt;&gt;$V661</formula>
    </cfRule>
  </conditionalFormatting>
  <conditionalFormatting sqref="V662:V666">
    <cfRule type="expression" dxfId="319" priority="17" stopIfTrue="1">
      <formula>$C662&lt;&gt;$V662</formula>
    </cfRule>
  </conditionalFormatting>
  <conditionalFormatting sqref="V685">
    <cfRule type="expression" dxfId="318" priority="16" stopIfTrue="1">
      <formula>$C685&lt;&gt;$V685</formula>
    </cfRule>
  </conditionalFormatting>
  <conditionalFormatting sqref="V686:V690">
    <cfRule type="expression" dxfId="317" priority="15" stopIfTrue="1">
      <formula>$C686&lt;&gt;$V686</formula>
    </cfRule>
  </conditionalFormatting>
  <conditionalFormatting sqref="V693">
    <cfRule type="expression" dxfId="316" priority="14" stopIfTrue="1">
      <formula>$C693&lt;&gt;$V693</formula>
    </cfRule>
  </conditionalFormatting>
  <conditionalFormatting sqref="V694:V698">
    <cfRule type="expression" dxfId="315" priority="13" stopIfTrue="1">
      <formula>$C694&lt;&gt;$V694</formula>
    </cfRule>
  </conditionalFormatting>
  <conditionalFormatting sqref="V717">
    <cfRule type="expression" dxfId="314" priority="12" stopIfTrue="1">
      <formula>$C717&lt;&gt;$V717</formula>
    </cfRule>
  </conditionalFormatting>
  <conditionalFormatting sqref="V718:V722">
    <cfRule type="expression" dxfId="313" priority="11" stopIfTrue="1">
      <formula>$C718&lt;&gt;$V718</formula>
    </cfRule>
  </conditionalFormatting>
  <conditionalFormatting sqref="V725">
    <cfRule type="expression" dxfId="312" priority="10" stopIfTrue="1">
      <formula>$C725&lt;&gt;$V725</formula>
    </cfRule>
  </conditionalFormatting>
  <conditionalFormatting sqref="V726:V730">
    <cfRule type="expression" dxfId="311" priority="9" stopIfTrue="1">
      <formula>$C726&lt;&gt;$V726</formula>
    </cfRule>
  </conditionalFormatting>
  <conditionalFormatting sqref="V749">
    <cfRule type="expression" dxfId="310" priority="8" stopIfTrue="1">
      <formula>$C749&lt;&gt;$V749</formula>
    </cfRule>
  </conditionalFormatting>
  <conditionalFormatting sqref="V750:V754">
    <cfRule type="expression" dxfId="309" priority="7" stopIfTrue="1">
      <formula>$C750&lt;&gt;$V750</formula>
    </cfRule>
  </conditionalFormatting>
  <conditionalFormatting sqref="V757">
    <cfRule type="expression" dxfId="308" priority="6" stopIfTrue="1">
      <formula>$C757&lt;&gt;$V757</formula>
    </cfRule>
  </conditionalFormatting>
  <conditionalFormatting sqref="V758:V762">
    <cfRule type="expression" dxfId="307" priority="5" stopIfTrue="1">
      <formula>$C758&lt;&gt;$V758</formula>
    </cfRule>
  </conditionalFormatting>
  <conditionalFormatting sqref="V781">
    <cfRule type="expression" dxfId="306" priority="4" stopIfTrue="1">
      <formula>$C781&lt;&gt;$V781</formula>
    </cfRule>
  </conditionalFormatting>
  <conditionalFormatting sqref="V782:V786">
    <cfRule type="expression" dxfId="305" priority="3" stopIfTrue="1">
      <formula>$C782&lt;&gt;$V782</formula>
    </cfRule>
  </conditionalFormatting>
  <conditionalFormatting sqref="V789">
    <cfRule type="expression" dxfId="304" priority="2" stopIfTrue="1">
      <formula>$C789&lt;&gt;$V789</formula>
    </cfRule>
  </conditionalFormatting>
  <conditionalFormatting sqref="V790:V794">
    <cfRule type="expression" dxfId="303" priority="1" stopIfTrue="1">
      <formula>$C790&lt;&gt;$V790</formula>
    </cfRule>
  </conditionalFormatting>
  <dataValidations xWindow="976" yWindow="444" count="3">
    <dataValidation allowBlank="1" showInputMessage="1" showErrorMessage="1" prompt="Must match with registered cases" sqref="U213:W218 U205:W210 U141:W146 U149:W154 U173:W178 U181:W186 U117:W122 U109:W114 U77:W82 U85:W90 U53:W58 U45:W50 U781:W786 U13:W18 U21:W26 U757:W762 U469:W474 U461:W466 U397:W402 U405:W410 U429:W434 U437:W442 U373:W378 U365:W370 U333:W338 U341:W346 U309:W314 U301:W306 U245:W250 U269:W274 U277:W282 U237:W242 U653:W658 U661:W666 U685:W690 U693:W698 U629:W634 U621:W626 U589:W594 U597:W602 U565:W570 U557:W562 U501:W506 U525:W530 U533:W538 U493:W498 U717:W722 U725:W730 U749:W754 U789:W794">
      <formula1>0</formula1>
      <formula2>0</formula2>
    </dataValidation>
    <dataValidation type="whole" operator="greaterThanOrEqual" allowBlank="1" showErrorMessage="1" sqref="I249:T249 G245:T248 I593:T593 I241:T241 G240:T240 I238:T239 G237:T237 I750:T751 I753:T753 G173:T173 I174:T175 G176:T176 I177:T177 I590:T591 G181:T184 I185:T185 G752:T752 G205:T205 I206:T207 G208:T208 I209:T209 G592:T592 G213:T216 I217:T217 I153:T153 G149:T152 G589:T589 I145:T145 G144:T144 I142:T143 G141:T141 I657:T657 G757:T760 G109:T109 I110:T111 G112:T112 I113:T113 G557:T557 G117:T120 I121:T121 I89:T89 G85:T88 G525:T525 I81:T81 G80:T80 I78:T79 G77:T77 I761:T761 G13:T13 I14:T15 G16:T16 I17:T17 G653:T653 G21:T24 I25:T25 G781:T785 G45:T45 I46:T47 G48:T48 I49:T49 I526:T527 G53:T56 I57:T57 G789:T793 I505:T505 G501:T504 G624:T624 I497:T497 G496:T496 I494:T495 G493:T493 G560:T560 G621:T621 G429:T429 I430:T431 G432:T432 I433:T433 G533:T536 G437:T440 I441:T441 I561:T561 G461:T461 I462:T463 G464:T464 I465:T465 I625:T625 G469:T472 I473:T473 I409:T409 G405:T408 G629:T632 I401:T401 G400:T400 I398:T399 G397:T397 G565:T568 I569:T569 G365:T365 I366:T367 G368:T368 I369:T369 I633:T633 G373:T376 I377:T377 I345:T345 G341:T344 I601:T601 I337:T337 G336:T336 I334:T335 G333:T333 I558:T559 G269:T269 I270:T271 G272:T272 I273:T273 I537:T537 G277:T280 I281:T281 G528:T528 G301:T301 I302:T303 G304:T304 I305:T305 G597:T600 G309:T312 I313:T313 G749:T749 I622:T623 G685:T685 I686:T687 G688:T688 I689:T689 I654:T655 G693:T696 I697:T697 I529:T529 G717:T717 I718:T719 G720:T720 I721:T721 G656:T656 G725:T728 I729:T729 I665:T665 G661:T664">
      <formula1>0</formula1>
      <formula2>0</formula2>
    </dataValidation>
    <dataValidation type="whole" operator="greaterThanOrEqual" allowBlank="1" showInputMessage="1" showErrorMessage="1" sqref="G57:H57">
      <formula1>0</formula1>
    </dataValidation>
  </dataValidations>
  <hyperlinks>
    <hyperlink ref="A1" location="Menu!A1" display="Menu"/>
  </hyperlinks>
  <printOptions horizontalCentered="1"/>
  <pageMargins left="0.3" right="0.1" top="0.75" bottom="0.05" header="0.51180555555555551" footer="0.51180555555555551"/>
  <pageSetup paperSize="9" scale="88" firstPageNumber="0" orientation="landscape" horizontalDpi="300" verticalDpi="300" r:id="rId3"/>
  <headerFooter alignWithMargins="0"/>
  <rowBreaks count="24" manualBreakCount="24">
    <brk id="33" min="1" max="22" man="1"/>
    <brk id="65" min="1" max="22" man="1"/>
    <brk id="97" min="1" max="22" man="1"/>
    <brk id="129" min="1" max="22" man="1"/>
    <brk id="161" min="1" max="22" man="1"/>
    <brk id="193" min="1" max="22" man="1"/>
    <brk id="225" min="1" max="22" man="1"/>
    <brk id="257" min="1" max="22" man="1"/>
    <brk id="289" min="1" max="22" man="1"/>
    <brk id="321" min="1" max="22" man="1"/>
    <brk id="353" min="1" max="22" man="1"/>
    <brk id="385" min="1" max="22" man="1"/>
    <brk id="417" min="1" max="22" man="1"/>
    <brk id="449" min="1" max="22" man="1"/>
    <brk id="481" min="1" max="22" man="1"/>
    <brk id="513" min="1" max="22" man="1"/>
    <brk id="545" min="1" max="22" man="1"/>
    <brk id="577" min="1" max="22" man="1"/>
    <brk id="609" min="1" max="22" man="1"/>
    <brk id="641" min="1" max="22" man="1"/>
    <brk id="673" min="1" max="22" man="1"/>
    <brk id="705" min="1" max="22" man="1"/>
    <brk id="737" min="1" max="22" man="1"/>
    <brk id="769" min="1" max="22" man="1"/>
  </rowBreaks>
  <colBreaks count="1" manualBreakCount="1">
    <brk id="2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575"/>
  <sheetViews>
    <sheetView view="pageBreakPreview" topLeftCell="A7" zoomScale="70" zoomScaleNormal="100" zoomScaleSheetLayoutView="70" workbookViewId="0">
      <selection activeCell="C12" sqref="C12:E12"/>
    </sheetView>
  </sheetViews>
  <sheetFormatPr defaultRowHeight="15" x14ac:dyDescent="0.25"/>
  <cols>
    <col min="1" max="1" width="28.140625" customWidth="1"/>
    <col min="2" max="11" width="15.85546875" customWidth="1"/>
  </cols>
  <sheetData>
    <row r="1" spans="1:11" ht="18.75" x14ac:dyDescent="0.25">
      <c r="A1" s="1077" t="s">
        <v>1214</v>
      </c>
      <c r="B1" s="1077"/>
      <c r="C1" s="1077"/>
      <c r="D1" s="1077"/>
      <c r="E1" s="1077"/>
      <c r="F1" s="1077"/>
      <c r="G1" s="1077"/>
      <c r="H1" s="1077"/>
      <c r="I1" s="1077"/>
      <c r="J1" s="1077"/>
      <c r="K1" s="1077"/>
    </row>
    <row r="2" spans="1:11" ht="18.75" x14ac:dyDescent="0.25">
      <c r="A2" s="1077" t="s">
        <v>1215</v>
      </c>
      <c r="B2" s="1077"/>
      <c r="C2" s="1077"/>
      <c r="D2" s="1077"/>
      <c r="E2" s="1077"/>
      <c r="F2" s="1077"/>
      <c r="G2" s="1077"/>
      <c r="H2" s="1077"/>
      <c r="I2" s="1077"/>
      <c r="J2" s="1077"/>
      <c r="K2" s="1077"/>
    </row>
    <row r="3" spans="1:11" x14ac:dyDescent="0.25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</row>
    <row r="4" spans="1:11" ht="15.75" x14ac:dyDescent="0.25">
      <c r="A4" s="590" t="s">
        <v>1216</v>
      </c>
      <c r="B4" s="591">
        <f>Menu!$D$5</f>
        <v>0</v>
      </c>
      <c r="C4" s="592"/>
      <c r="D4" s="592"/>
      <c r="E4" s="592"/>
      <c r="F4" s="592"/>
      <c r="G4" s="592"/>
      <c r="H4" s="590" t="s">
        <v>836</v>
      </c>
      <c r="I4" s="589">
        <f>Menu!$D$6</f>
        <v>0</v>
      </c>
      <c r="J4" s="591"/>
      <c r="K4" s="592"/>
    </row>
    <row r="5" spans="1:11" ht="15.75" x14ac:dyDescent="0.25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</row>
    <row r="6" spans="1:11" ht="15.75" x14ac:dyDescent="0.25">
      <c r="A6" s="590" t="s">
        <v>1217</v>
      </c>
      <c r="B6" s="592" t="str">
        <f>Menu!B9</f>
        <v/>
      </c>
      <c r="C6" s="592"/>
      <c r="D6" s="592"/>
      <c r="E6" s="592"/>
      <c r="F6" s="592"/>
      <c r="G6" s="592"/>
      <c r="H6" s="590" t="s">
        <v>1218</v>
      </c>
      <c r="I6" s="590"/>
      <c r="J6" s="592" t="str">
        <f>Menu!$D$3&amp;"Q "&amp;"-"&amp;Menu!$D$4</f>
        <v>3rdQ -2022</v>
      </c>
      <c r="K6" s="592"/>
    </row>
    <row r="7" spans="1:11" ht="16.5" thickBot="1" x14ac:dyDescent="0.3">
      <c r="A7" s="592"/>
      <c r="B7" s="592"/>
      <c r="C7" s="592"/>
      <c r="D7" s="592"/>
      <c r="E7" s="592"/>
      <c r="F7" s="592"/>
      <c r="G7" s="592"/>
      <c r="H7" s="592"/>
      <c r="I7" s="592"/>
      <c r="J7" s="592"/>
      <c r="K7" s="592"/>
    </row>
    <row r="8" spans="1:11" ht="15.75" x14ac:dyDescent="0.25">
      <c r="A8" s="1078" t="s">
        <v>1219</v>
      </c>
      <c r="B8" s="1081" t="s">
        <v>1220</v>
      </c>
      <c r="C8" s="1082"/>
      <c r="D8" s="1082"/>
      <c r="E8" s="1083"/>
      <c r="F8" s="1081" t="s">
        <v>1221</v>
      </c>
      <c r="G8" s="1082"/>
      <c r="H8" s="1082"/>
      <c r="I8" s="1082"/>
      <c r="J8" s="1082"/>
      <c r="K8" s="1084"/>
    </row>
    <row r="9" spans="1:11" ht="15.75" x14ac:dyDescent="0.25">
      <c r="A9" s="1079"/>
      <c r="B9" s="572" t="s">
        <v>825</v>
      </c>
      <c r="C9" s="573" t="s">
        <v>823</v>
      </c>
      <c r="D9" s="573" t="s">
        <v>824</v>
      </c>
      <c r="E9" s="574" t="s">
        <v>1222</v>
      </c>
      <c r="F9" s="1085" t="s">
        <v>827</v>
      </c>
      <c r="G9" s="1086"/>
      <c r="H9" s="1087" t="s">
        <v>828</v>
      </c>
      <c r="I9" s="1087"/>
      <c r="J9" s="1086" t="s">
        <v>1223</v>
      </c>
      <c r="K9" s="1088"/>
    </row>
    <row r="10" spans="1:11" ht="15.75" x14ac:dyDescent="0.25">
      <c r="A10" s="1080"/>
      <c r="B10" s="572"/>
      <c r="C10" s="573"/>
      <c r="D10" s="573"/>
      <c r="E10" s="574"/>
      <c r="F10" s="572" t="s">
        <v>823</v>
      </c>
      <c r="G10" s="573" t="s">
        <v>824</v>
      </c>
      <c r="H10" s="575" t="s">
        <v>823</v>
      </c>
      <c r="I10" s="575" t="s">
        <v>824</v>
      </c>
      <c r="J10" s="573" t="s">
        <v>823</v>
      </c>
      <c r="K10" s="576" t="s">
        <v>824</v>
      </c>
    </row>
    <row r="11" spans="1:11" ht="45.75" customHeight="1" x14ac:dyDescent="0.25">
      <c r="A11" s="593" t="s">
        <v>1224</v>
      </c>
      <c r="B11" s="1074"/>
      <c r="C11" s="1075"/>
      <c r="D11" s="1075"/>
      <c r="E11" s="1076"/>
      <c r="F11" s="584"/>
      <c r="G11" s="585"/>
      <c r="H11" s="585"/>
      <c r="I11" s="586"/>
      <c r="J11" s="586"/>
      <c r="K11" s="587"/>
    </row>
    <row r="12" spans="1:11" ht="31.5" x14ac:dyDescent="0.25">
      <c r="A12" s="593" t="s">
        <v>1225</v>
      </c>
      <c r="B12" s="588">
        <f>C12+D12+E12</f>
        <v>0</v>
      </c>
      <c r="C12" s="596"/>
      <c r="D12" s="596"/>
      <c r="E12" s="596"/>
      <c r="F12" s="596"/>
      <c r="G12" s="596"/>
      <c r="H12" s="596"/>
      <c r="I12" s="596"/>
      <c r="J12" s="596"/>
      <c r="K12" s="596"/>
    </row>
    <row r="13" spans="1:11" ht="47.25" x14ac:dyDescent="0.25">
      <c r="A13" s="593" t="s">
        <v>1226</v>
      </c>
      <c r="B13" s="588">
        <f>C13+D13+E13</f>
        <v>0</v>
      </c>
      <c r="C13" s="596"/>
      <c r="D13" s="596"/>
      <c r="E13" s="577"/>
      <c r="F13" s="578"/>
      <c r="G13" s="596"/>
      <c r="H13" s="596"/>
      <c r="I13" s="596"/>
      <c r="J13" s="596"/>
      <c r="K13" s="579"/>
    </row>
    <row r="14" spans="1:11" ht="47.25" x14ac:dyDescent="0.25">
      <c r="A14" s="593" t="s">
        <v>1227</v>
      </c>
      <c r="B14" s="588">
        <f>C14+D14+E14</f>
        <v>0</v>
      </c>
      <c r="C14" s="596"/>
      <c r="D14" s="596"/>
      <c r="E14" s="577"/>
      <c r="F14" s="578"/>
      <c r="G14" s="596"/>
      <c r="H14" s="596"/>
      <c r="I14" s="596"/>
      <c r="J14" s="596"/>
      <c r="K14" s="579"/>
    </row>
    <row r="15" spans="1:11" ht="32.25" thickBot="1" x14ac:dyDescent="0.3">
      <c r="A15" s="594" t="s">
        <v>1228</v>
      </c>
      <c r="B15" s="588">
        <f>C15+D15+E15</f>
        <v>0</v>
      </c>
      <c r="C15" s="580"/>
      <c r="D15" s="580"/>
      <c r="E15" s="581"/>
      <c r="F15" s="582"/>
      <c r="G15" s="580"/>
      <c r="H15" s="580"/>
      <c r="I15" s="580"/>
      <c r="J15" s="580"/>
      <c r="K15" s="583"/>
    </row>
    <row r="16" spans="1:11" x14ac:dyDescent="0.25">
      <c r="A16" s="569"/>
      <c r="B16" s="569"/>
      <c r="C16" s="569"/>
      <c r="D16" s="569"/>
      <c r="E16" s="569"/>
      <c r="F16" s="569"/>
      <c r="G16" s="569"/>
      <c r="H16" s="569"/>
      <c r="I16" s="569"/>
      <c r="J16" s="569"/>
      <c r="K16" s="569"/>
    </row>
    <row r="17" spans="1:11" ht="15.75" x14ac:dyDescent="0.25">
      <c r="A17" s="571"/>
      <c r="B17" s="571"/>
      <c r="C17" s="571"/>
      <c r="D17" s="571"/>
      <c r="E17" s="571"/>
      <c r="F17" s="571"/>
      <c r="G17" s="571"/>
      <c r="H17" s="571"/>
      <c r="I17" s="571"/>
      <c r="J17" s="569"/>
      <c r="K17" s="569"/>
    </row>
    <row r="18" spans="1:11" ht="15.75" x14ac:dyDescent="0.25">
      <c r="A18" s="570" t="s">
        <v>1229</v>
      </c>
      <c r="B18" s="571"/>
      <c r="C18" s="571"/>
      <c r="D18" s="595"/>
      <c r="E18" s="571"/>
      <c r="F18" s="571"/>
      <c r="G18" s="570" t="s">
        <v>1230</v>
      </c>
      <c r="H18" s="571"/>
      <c r="I18" s="571"/>
      <c r="J18" s="569"/>
      <c r="K18" s="569"/>
    </row>
    <row r="19" spans="1:11" ht="15.75" x14ac:dyDescent="0.25">
      <c r="A19" s="571"/>
      <c r="B19" s="571"/>
      <c r="C19" s="571"/>
      <c r="D19" s="595"/>
      <c r="E19" s="571"/>
      <c r="F19" s="571"/>
      <c r="G19" s="571"/>
      <c r="H19" s="571"/>
      <c r="I19" s="571"/>
      <c r="J19" s="569"/>
      <c r="K19" s="569"/>
    </row>
    <row r="20" spans="1:11" ht="15.75" x14ac:dyDescent="0.25">
      <c r="A20" s="571" t="s">
        <v>1239</v>
      </c>
      <c r="B20" s="571"/>
      <c r="C20" s="571"/>
      <c r="D20" s="595" t="s">
        <v>1240</v>
      </c>
      <c r="E20" s="571"/>
      <c r="F20" s="571"/>
      <c r="G20" s="571" t="s">
        <v>1238</v>
      </c>
      <c r="H20" s="571"/>
      <c r="I20" s="571"/>
      <c r="J20" s="569" t="s">
        <v>1237</v>
      </c>
      <c r="K20" s="569"/>
    </row>
    <row r="21" spans="1:11" ht="15.75" x14ac:dyDescent="0.25">
      <c r="A21" s="571"/>
      <c r="B21" s="571"/>
      <c r="C21" s="571"/>
      <c r="D21" s="595"/>
      <c r="E21" s="571"/>
      <c r="F21" s="571"/>
      <c r="G21" s="571"/>
      <c r="H21" s="571"/>
      <c r="I21" s="571"/>
      <c r="J21" s="569"/>
      <c r="K21" s="569"/>
    </row>
    <row r="22" spans="1:11" ht="15.75" x14ac:dyDescent="0.25">
      <c r="A22" s="571" t="s">
        <v>1233</v>
      </c>
      <c r="B22" s="571"/>
      <c r="C22" s="571"/>
      <c r="D22" s="595"/>
      <c r="E22" s="571"/>
      <c r="F22" s="571"/>
      <c r="G22" s="571" t="s">
        <v>1234</v>
      </c>
      <c r="H22" s="571"/>
      <c r="I22" s="571"/>
      <c r="J22" s="569"/>
      <c r="K22" s="569"/>
    </row>
    <row r="23" spans="1:11" ht="15.75" x14ac:dyDescent="0.25">
      <c r="A23" s="571" t="s">
        <v>1235</v>
      </c>
      <c r="B23" s="571"/>
      <c r="C23" s="571"/>
      <c r="D23" s="571"/>
      <c r="E23" s="571"/>
      <c r="F23" s="571"/>
      <c r="G23" s="571"/>
      <c r="H23" s="571"/>
      <c r="I23" s="571"/>
      <c r="J23" s="569"/>
      <c r="K23" s="569"/>
    </row>
    <row r="24" spans="1:11" ht="18.75" x14ac:dyDescent="0.25">
      <c r="A24" s="1077" t="s">
        <v>1214</v>
      </c>
      <c r="B24" s="1077"/>
      <c r="C24" s="1077"/>
      <c r="D24" s="1077"/>
      <c r="E24" s="1077"/>
      <c r="F24" s="1077"/>
      <c r="G24" s="1077"/>
      <c r="H24" s="1077"/>
      <c r="I24" s="1077"/>
      <c r="J24" s="1077"/>
      <c r="K24" s="1077"/>
    </row>
    <row r="25" spans="1:11" ht="18.75" x14ac:dyDescent="0.25">
      <c r="A25" s="1077" t="s">
        <v>1215</v>
      </c>
      <c r="B25" s="1077"/>
      <c r="C25" s="1077"/>
      <c r="D25" s="1077"/>
      <c r="E25" s="1077"/>
      <c r="F25" s="1077"/>
      <c r="G25" s="1077"/>
      <c r="H25" s="1077"/>
      <c r="I25" s="1077"/>
      <c r="J25" s="1077"/>
      <c r="K25" s="1077"/>
    </row>
    <row r="26" spans="1:11" x14ac:dyDescent="0.25">
      <c r="A26" s="589"/>
      <c r="B26" s="589"/>
      <c r="C26" s="589"/>
      <c r="D26" s="589"/>
      <c r="E26" s="589"/>
      <c r="F26" s="589"/>
      <c r="G26" s="589"/>
      <c r="H26" s="589"/>
      <c r="I26" s="589"/>
      <c r="J26" s="589"/>
      <c r="K26" s="589"/>
    </row>
    <row r="27" spans="1:11" ht="15.75" x14ac:dyDescent="0.25">
      <c r="A27" s="590" t="s">
        <v>1216</v>
      </c>
      <c r="B27" s="591">
        <f>Menu!$D$5</f>
        <v>0</v>
      </c>
      <c r="C27" s="592"/>
      <c r="D27" s="592"/>
      <c r="E27" s="592"/>
      <c r="F27" s="592"/>
      <c r="G27" s="592"/>
      <c r="H27" s="590" t="s">
        <v>836</v>
      </c>
      <c r="I27" s="589">
        <f>Menu!$D$6</f>
        <v>0</v>
      </c>
      <c r="J27" s="591"/>
      <c r="K27" s="592"/>
    </row>
    <row r="28" spans="1:11" ht="15.75" x14ac:dyDescent="0.25">
      <c r="A28" s="592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 ht="15.75" x14ac:dyDescent="0.25">
      <c r="A29" s="590" t="s">
        <v>1217</v>
      </c>
      <c r="B29" s="592" t="str">
        <f>Menu!B10</f>
        <v/>
      </c>
      <c r="C29" s="592"/>
      <c r="D29" s="592"/>
      <c r="E29" s="592"/>
      <c r="F29" s="592"/>
      <c r="G29" s="592"/>
      <c r="H29" s="590" t="s">
        <v>1218</v>
      </c>
      <c r="I29" s="590"/>
      <c r="J29" s="592" t="str">
        <f>Menu!$D$3&amp;"Q "&amp;"-"&amp;Menu!$D$4</f>
        <v>3rdQ -2022</v>
      </c>
      <c r="K29" s="592"/>
    </row>
    <row r="30" spans="1:11" ht="16.5" thickBot="1" x14ac:dyDescent="0.3">
      <c r="A30" s="592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 ht="15.75" x14ac:dyDescent="0.25">
      <c r="A31" s="1078" t="s">
        <v>1219</v>
      </c>
      <c r="B31" s="1081" t="s">
        <v>1220</v>
      </c>
      <c r="C31" s="1082"/>
      <c r="D31" s="1082"/>
      <c r="E31" s="1083"/>
      <c r="F31" s="1081" t="s">
        <v>1221</v>
      </c>
      <c r="G31" s="1082"/>
      <c r="H31" s="1082"/>
      <c r="I31" s="1082"/>
      <c r="J31" s="1082"/>
      <c r="K31" s="1084"/>
    </row>
    <row r="32" spans="1:11" ht="15.75" x14ac:dyDescent="0.25">
      <c r="A32" s="1079"/>
      <c r="B32" s="572" t="s">
        <v>825</v>
      </c>
      <c r="C32" s="573" t="s">
        <v>823</v>
      </c>
      <c r="D32" s="573" t="s">
        <v>824</v>
      </c>
      <c r="E32" s="574" t="s">
        <v>1222</v>
      </c>
      <c r="F32" s="1085" t="s">
        <v>827</v>
      </c>
      <c r="G32" s="1086"/>
      <c r="H32" s="1087" t="s">
        <v>828</v>
      </c>
      <c r="I32" s="1087"/>
      <c r="J32" s="1086" t="s">
        <v>1223</v>
      </c>
      <c r="K32" s="1088"/>
    </row>
    <row r="33" spans="1:11" ht="15.75" x14ac:dyDescent="0.25">
      <c r="A33" s="1080"/>
      <c r="B33" s="572"/>
      <c r="C33" s="573"/>
      <c r="D33" s="573"/>
      <c r="E33" s="574"/>
      <c r="F33" s="572" t="s">
        <v>823</v>
      </c>
      <c r="G33" s="573" t="s">
        <v>824</v>
      </c>
      <c r="H33" s="575" t="s">
        <v>823</v>
      </c>
      <c r="I33" s="575" t="s">
        <v>824</v>
      </c>
      <c r="J33" s="573" t="s">
        <v>823</v>
      </c>
      <c r="K33" s="576" t="s">
        <v>824</v>
      </c>
    </row>
    <row r="34" spans="1:11" ht="40.5" customHeight="1" x14ac:dyDescent="0.25">
      <c r="A34" s="593" t="s">
        <v>1224</v>
      </c>
      <c r="B34" s="1074"/>
      <c r="C34" s="1075"/>
      <c r="D34" s="1075"/>
      <c r="E34" s="1076"/>
      <c r="F34" s="584"/>
      <c r="G34" s="585"/>
      <c r="H34" s="585"/>
      <c r="I34" s="586"/>
      <c r="J34" s="586"/>
      <c r="K34" s="587"/>
    </row>
    <row r="35" spans="1:11" ht="31.5" x14ac:dyDescent="0.25">
      <c r="A35" s="593" t="s">
        <v>1225</v>
      </c>
      <c r="B35" s="588">
        <f>C35+D35+E35</f>
        <v>0</v>
      </c>
      <c r="C35" s="596"/>
      <c r="D35" s="596"/>
      <c r="E35" s="596"/>
      <c r="F35" s="596"/>
      <c r="G35" s="596"/>
      <c r="H35" s="596"/>
      <c r="I35" s="596"/>
      <c r="J35" s="596"/>
      <c r="K35" s="596"/>
    </row>
    <row r="36" spans="1:11" ht="47.25" x14ac:dyDescent="0.25">
      <c r="A36" s="593" t="s">
        <v>1226</v>
      </c>
      <c r="B36" s="588">
        <f>C36+D36+E36</f>
        <v>0</v>
      </c>
      <c r="C36" s="596"/>
      <c r="D36" s="596"/>
      <c r="E36" s="577"/>
      <c r="F36" s="578"/>
      <c r="G36" s="596"/>
      <c r="H36" s="596"/>
      <c r="I36" s="596"/>
      <c r="J36" s="596"/>
      <c r="K36" s="579"/>
    </row>
    <row r="37" spans="1:11" ht="47.25" x14ac:dyDescent="0.25">
      <c r="A37" s="593" t="s">
        <v>1227</v>
      </c>
      <c r="B37" s="588">
        <f>C37+D37+E37</f>
        <v>0</v>
      </c>
      <c r="C37" s="596"/>
      <c r="D37" s="596"/>
      <c r="E37" s="577"/>
      <c r="F37" s="578"/>
      <c r="G37" s="596"/>
      <c r="H37" s="596"/>
      <c r="I37" s="596"/>
      <c r="J37" s="596"/>
      <c r="K37" s="579"/>
    </row>
    <row r="38" spans="1:11" ht="32.25" thickBot="1" x14ac:dyDescent="0.3">
      <c r="A38" s="594" t="s">
        <v>1228</v>
      </c>
      <c r="B38" s="588">
        <f>C38+D38+E38</f>
        <v>0</v>
      </c>
      <c r="C38" s="580"/>
      <c r="D38" s="580"/>
      <c r="E38" s="581"/>
      <c r="F38" s="582"/>
      <c r="G38" s="580"/>
      <c r="H38" s="580"/>
      <c r="I38" s="580"/>
      <c r="J38" s="580"/>
      <c r="K38" s="583"/>
    </row>
    <row r="39" spans="1:11" x14ac:dyDescent="0.25">
      <c r="A39" s="569"/>
      <c r="B39" s="569"/>
      <c r="C39" s="569"/>
      <c r="D39" s="569"/>
      <c r="E39" s="569"/>
      <c r="F39" s="569"/>
      <c r="G39" s="569"/>
      <c r="H39" s="569"/>
      <c r="I39" s="569"/>
      <c r="J39" s="569"/>
      <c r="K39" s="569"/>
    </row>
    <row r="40" spans="1:11" ht="15.75" x14ac:dyDescent="0.25">
      <c r="A40" s="571"/>
      <c r="B40" s="571"/>
      <c r="C40" s="571"/>
      <c r="D40" s="571"/>
      <c r="E40" s="571"/>
      <c r="F40" s="571"/>
      <c r="G40" s="571"/>
      <c r="H40" s="571"/>
      <c r="I40" s="571"/>
      <c r="J40" s="569"/>
      <c r="K40" s="569"/>
    </row>
    <row r="41" spans="1:11" ht="15.75" x14ac:dyDescent="0.25">
      <c r="A41" s="570" t="s">
        <v>1229</v>
      </c>
      <c r="B41" s="571"/>
      <c r="C41" s="571"/>
      <c r="D41" s="595"/>
      <c r="E41" s="571"/>
      <c r="F41" s="571"/>
      <c r="G41" s="570" t="s">
        <v>1230</v>
      </c>
      <c r="H41" s="571"/>
      <c r="I41" s="571"/>
      <c r="J41" s="569"/>
      <c r="K41" s="569"/>
    </row>
    <row r="42" spans="1:11" ht="15.75" x14ac:dyDescent="0.25">
      <c r="A42" s="571"/>
      <c r="B42" s="571"/>
      <c r="C42" s="571"/>
      <c r="D42" s="595"/>
      <c r="E42" s="571"/>
      <c r="F42" s="571"/>
      <c r="G42" s="571"/>
      <c r="H42" s="571"/>
      <c r="I42" s="571"/>
      <c r="J42" s="569"/>
      <c r="K42" s="569"/>
    </row>
    <row r="43" spans="1:11" ht="15.75" x14ac:dyDescent="0.25">
      <c r="A43" s="571" t="s">
        <v>1239</v>
      </c>
      <c r="B43" s="571"/>
      <c r="C43" s="571"/>
      <c r="D43" s="595" t="s">
        <v>1240</v>
      </c>
      <c r="E43" s="571"/>
      <c r="F43" s="571"/>
      <c r="G43" s="571" t="s">
        <v>1238</v>
      </c>
      <c r="H43" s="571"/>
      <c r="I43" s="571"/>
      <c r="J43" s="569" t="s">
        <v>1237</v>
      </c>
      <c r="K43" s="569"/>
    </row>
    <row r="44" spans="1:11" ht="15.75" x14ac:dyDescent="0.25">
      <c r="A44" s="571"/>
      <c r="B44" s="571"/>
      <c r="C44" s="571"/>
      <c r="D44" s="595"/>
      <c r="E44" s="571"/>
      <c r="F44" s="571"/>
      <c r="G44" s="571"/>
      <c r="H44" s="571"/>
      <c r="I44" s="571"/>
      <c r="J44" s="569"/>
      <c r="K44" s="569"/>
    </row>
    <row r="45" spans="1:11" ht="15.75" x14ac:dyDescent="0.25">
      <c r="A45" s="571" t="s">
        <v>1233</v>
      </c>
      <c r="B45" s="571"/>
      <c r="C45" s="571"/>
      <c r="D45" s="595"/>
      <c r="E45" s="571"/>
      <c r="F45" s="571"/>
      <c r="G45" s="571" t="s">
        <v>1234</v>
      </c>
      <c r="H45" s="571"/>
      <c r="I45" s="571"/>
      <c r="J45" s="569"/>
      <c r="K45" s="569"/>
    </row>
    <row r="46" spans="1:11" ht="15.75" x14ac:dyDescent="0.25">
      <c r="A46" s="571" t="s">
        <v>1235</v>
      </c>
      <c r="B46" s="571"/>
      <c r="C46" s="571"/>
      <c r="D46" s="571"/>
      <c r="E46" s="571"/>
      <c r="F46" s="571"/>
      <c r="G46" s="571"/>
      <c r="H46" s="571"/>
      <c r="I46" s="571"/>
      <c r="J46" s="569"/>
      <c r="K46" s="569"/>
    </row>
    <row r="47" spans="1:11" ht="18.75" x14ac:dyDescent="0.25">
      <c r="A47" s="1077" t="s">
        <v>1214</v>
      </c>
      <c r="B47" s="1077"/>
      <c r="C47" s="1077"/>
      <c r="D47" s="1077"/>
      <c r="E47" s="1077"/>
      <c r="F47" s="1077"/>
      <c r="G47" s="1077"/>
      <c r="H47" s="1077"/>
      <c r="I47" s="1077"/>
      <c r="J47" s="1077"/>
      <c r="K47" s="1077"/>
    </row>
    <row r="48" spans="1:11" ht="18.75" x14ac:dyDescent="0.25">
      <c r="A48" s="1077" t="s">
        <v>1215</v>
      </c>
      <c r="B48" s="1077"/>
      <c r="C48" s="1077"/>
      <c r="D48" s="1077"/>
      <c r="E48" s="1077"/>
      <c r="F48" s="1077"/>
      <c r="G48" s="1077"/>
      <c r="H48" s="1077"/>
      <c r="I48" s="1077"/>
      <c r="J48" s="1077"/>
      <c r="K48" s="1077"/>
    </row>
    <row r="49" spans="1:11" x14ac:dyDescent="0.25">
      <c r="A49" s="589"/>
      <c r="B49" s="589"/>
      <c r="C49" s="589"/>
      <c r="D49" s="589"/>
      <c r="E49" s="589"/>
      <c r="F49" s="589"/>
      <c r="G49" s="589"/>
      <c r="H49" s="589"/>
      <c r="I49" s="589"/>
      <c r="J49" s="589"/>
      <c r="K49" s="589"/>
    </row>
    <row r="50" spans="1:11" ht="15.75" x14ac:dyDescent="0.25">
      <c r="A50" s="590" t="s">
        <v>1216</v>
      </c>
      <c r="B50" s="591">
        <f>Menu!$D$5</f>
        <v>0</v>
      </c>
      <c r="C50" s="592"/>
      <c r="D50" s="592"/>
      <c r="E50" s="592"/>
      <c r="F50" s="592"/>
      <c r="G50" s="592"/>
      <c r="H50" s="590" t="s">
        <v>836</v>
      </c>
      <c r="I50" s="589">
        <f>Menu!$D$6</f>
        <v>0</v>
      </c>
      <c r="J50" s="591"/>
      <c r="K50" s="592"/>
    </row>
    <row r="51" spans="1:11" ht="15.75" x14ac:dyDescent="0.25">
      <c r="A51" s="592"/>
      <c r="B51" s="592"/>
      <c r="C51" s="592"/>
      <c r="D51" s="592"/>
      <c r="E51" s="592"/>
      <c r="F51" s="592"/>
      <c r="G51" s="592"/>
      <c r="H51" s="592"/>
      <c r="I51" s="592"/>
      <c r="J51" s="592"/>
      <c r="K51" s="592"/>
    </row>
    <row r="52" spans="1:11" ht="15.75" x14ac:dyDescent="0.25">
      <c r="A52" s="590" t="s">
        <v>1217</v>
      </c>
      <c r="B52" s="592" t="str">
        <f>Menu!B11</f>
        <v/>
      </c>
      <c r="C52" s="592"/>
      <c r="D52" s="592"/>
      <c r="E52" s="592"/>
      <c r="F52" s="592"/>
      <c r="G52" s="592"/>
      <c r="H52" s="590" t="s">
        <v>1218</v>
      </c>
      <c r="I52" s="590"/>
      <c r="J52" s="592" t="str">
        <f>Menu!$D$3&amp;"Q "&amp;"-"&amp;Menu!$D$4</f>
        <v>3rdQ -2022</v>
      </c>
      <c r="K52" s="592"/>
    </row>
    <row r="53" spans="1:11" ht="16.5" thickBot="1" x14ac:dyDescent="0.3">
      <c r="A53" s="592"/>
      <c r="B53" s="592"/>
      <c r="C53" s="592"/>
      <c r="D53" s="592"/>
      <c r="E53" s="592"/>
      <c r="F53" s="592"/>
      <c r="G53" s="592"/>
      <c r="H53" s="592"/>
      <c r="I53" s="592"/>
      <c r="J53" s="592"/>
      <c r="K53" s="592"/>
    </row>
    <row r="54" spans="1:11" ht="15.75" x14ac:dyDescent="0.25">
      <c r="A54" s="1078" t="s">
        <v>1219</v>
      </c>
      <c r="B54" s="1081" t="s">
        <v>1220</v>
      </c>
      <c r="C54" s="1082"/>
      <c r="D54" s="1082"/>
      <c r="E54" s="1083"/>
      <c r="F54" s="1081" t="s">
        <v>1221</v>
      </c>
      <c r="G54" s="1082"/>
      <c r="H54" s="1082"/>
      <c r="I54" s="1082"/>
      <c r="J54" s="1082"/>
      <c r="K54" s="1084"/>
    </row>
    <row r="55" spans="1:11" ht="15.75" x14ac:dyDescent="0.25">
      <c r="A55" s="1079"/>
      <c r="B55" s="572" t="s">
        <v>825</v>
      </c>
      <c r="C55" s="573" t="s">
        <v>823</v>
      </c>
      <c r="D55" s="573" t="s">
        <v>824</v>
      </c>
      <c r="E55" s="574" t="s">
        <v>1222</v>
      </c>
      <c r="F55" s="1085" t="s">
        <v>827</v>
      </c>
      <c r="G55" s="1086"/>
      <c r="H55" s="1087" t="s">
        <v>828</v>
      </c>
      <c r="I55" s="1087"/>
      <c r="J55" s="1086" t="s">
        <v>1223</v>
      </c>
      <c r="K55" s="1088"/>
    </row>
    <row r="56" spans="1:11" ht="15.75" x14ac:dyDescent="0.25">
      <c r="A56" s="1080"/>
      <c r="B56" s="572"/>
      <c r="C56" s="573"/>
      <c r="D56" s="573"/>
      <c r="E56" s="574"/>
      <c r="F56" s="572" t="s">
        <v>823</v>
      </c>
      <c r="G56" s="573" t="s">
        <v>824</v>
      </c>
      <c r="H56" s="575" t="s">
        <v>823</v>
      </c>
      <c r="I56" s="575" t="s">
        <v>824</v>
      </c>
      <c r="J56" s="573" t="s">
        <v>823</v>
      </c>
      <c r="K56" s="576" t="s">
        <v>824</v>
      </c>
    </row>
    <row r="57" spans="1:11" ht="36.75" customHeight="1" x14ac:dyDescent="0.25">
      <c r="A57" s="593" t="s">
        <v>1224</v>
      </c>
      <c r="B57" s="1074"/>
      <c r="C57" s="1075"/>
      <c r="D57" s="1075"/>
      <c r="E57" s="1076"/>
      <c r="F57" s="584"/>
      <c r="G57" s="585"/>
      <c r="H57" s="585"/>
      <c r="I57" s="586"/>
      <c r="J57" s="586"/>
      <c r="K57" s="587"/>
    </row>
    <row r="58" spans="1:11" ht="31.5" x14ac:dyDescent="0.25">
      <c r="A58" s="593" t="s">
        <v>1225</v>
      </c>
      <c r="B58" s="588">
        <f>C58+D58+E58</f>
        <v>0</v>
      </c>
      <c r="C58" s="596"/>
      <c r="D58" s="596"/>
      <c r="E58" s="596"/>
      <c r="F58" s="596"/>
      <c r="G58" s="596"/>
      <c r="H58" s="596"/>
      <c r="I58" s="596"/>
      <c r="J58" s="596"/>
      <c r="K58" s="596"/>
    </row>
    <row r="59" spans="1:11" ht="47.25" x14ac:dyDescent="0.25">
      <c r="A59" s="593" t="s">
        <v>1226</v>
      </c>
      <c r="B59" s="588">
        <f>C59+D59+E59</f>
        <v>0</v>
      </c>
      <c r="C59" s="596"/>
      <c r="D59" s="596"/>
      <c r="E59" s="577"/>
      <c r="F59" s="578"/>
      <c r="G59" s="596"/>
      <c r="H59" s="596"/>
      <c r="I59" s="596"/>
      <c r="J59" s="596"/>
      <c r="K59" s="579"/>
    </row>
    <row r="60" spans="1:11" ht="47.25" x14ac:dyDescent="0.25">
      <c r="A60" s="593" t="s">
        <v>1227</v>
      </c>
      <c r="B60" s="588">
        <f>C60+D60+E60</f>
        <v>0</v>
      </c>
      <c r="C60" s="596"/>
      <c r="D60" s="596"/>
      <c r="E60" s="577"/>
      <c r="F60" s="578"/>
      <c r="G60" s="596"/>
      <c r="H60" s="596"/>
      <c r="I60" s="596"/>
      <c r="J60" s="596"/>
      <c r="K60" s="579"/>
    </row>
    <row r="61" spans="1:11" ht="32.25" thickBot="1" x14ac:dyDescent="0.3">
      <c r="A61" s="594" t="s">
        <v>1228</v>
      </c>
      <c r="B61" s="588">
        <f>C61+D61+E61</f>
        <v>0</v>
      </c>
      <c r="C61" s="580"/>
      <c r="D61" s="580"/>
      <c r="E61" s="581"/>
      <c r="F61" s="582"/>
      <c r="G61" s="580"/>
      <c r="H61" s="580"/>
      <c r="I61" s="580"/>
      <c r="J61" s="580"/>
      <c r="K61" s="583"/>
    </row>
    <row r="62" spans="1:11" x14ac:dyDescent="0.25">
      <c r="A62" s="569"/>
      <c r="B62" s="569"/>
      <c r="C62" s="569"/>
      <c r="D62" s="569"/>
      <c r="E62" s="569"/>
      <c r="F62" s="569"/>
      <c r="G62" s="569"/>
      <c r="H62" s="569"/>
      <c r="I62" s="569"/>
      <c r="J62" s="569"/>
      <c r="K62" s="569"/>
    </row>
    <row r="63" spans="1:11" ht="15.75" x14ac:dyDescent="0.25">
      <c r="A63" s="571"/>
      <c r="B63" s="571"/>
      <c r="C63" s="571"/>
      <c r="D63" s="571"/>
      <c r="E63" s="571"/>
      <c r="F63" s="571"/>
      <c r="G63" s="571"/>
      <c r="H63" s="571"/>
      <c r="I63" s="571"/>
      <c r="J63" s="569"/>
      <c r="K63" s="569"/>
    </row>
    <row r="64" spans="1:11" ht="15.75" x14ac:dyDescent="0.25">
      <c r="A64" s="570" t="s">
        <v>1229</v>
      </c>
      <c r="B64" s="571"/>
      <c r="C64" s="571"/>
      <c r="D64" s="595"/>
      <c r="E64" s="571"/>
      <c r="F64" s="571"/>
      <c r="G64" s="570" t="s">
        <v>1230</v>
      </c>
      <c r="H64" s="571"/>
      <c r="I64" s="571"/>
      <c r="J64" s="569"/>
      <c r="K64" s="569"/>
    </row>
    <row r="65" spans="1:11" ht="15.75" x14ac:dyDescent="0.25">
      <c r="A65" s="571"/>
      <c r="B65" s="571"/>
      <c r="C65" s="571"/>
      <c r="D65" s="595"/>
      <c r="E65" s="571"/>
      <c r="F65" s="571"/>
      <c r="G65" s="571"/>
      <c r="H65" s="571"/>
      <c r="I65" s="571"/>
      <c r="J65" s="569"/>
      <c r="K65" s="569"/>
    </row>
    <row r="66" spans="1:11" ht="15.75" x14ac:dyDescent="0.25">
      <c r="A66" s="571" t="s">
        <v>1239</v>
      </c>
      <c r="B66" s="571"/>
      <c r="C66" s="571"/>
      <c r="D66" s="595" t="s">
        <v>1240</v>
      </c>
      <c r="E66" s="571"/>
      <c r="F66" s="571"/>
      <c r="G66" s="571" t="s">
        <v>1238</v>
      </c>
      <c r="H66" s="571"/>
      <c r="I66" s="571"/>
      <c r="J66" s="569" t="s">
        <v>1237</v>
      </c>
      <c r="K66" s="569"/>
    </row>
    <row r="67" spans="1:11" ht="15.75" x14ac:dyDescent="0.25">
      <c r="A67" s="571"/>
      <c r="B67" s="571"/>
      <c r="C67" s="571"/>
      <c r="D67" s="595"/>
      <c r="E67" s="571"/>
      <c r="F67" s="571"/>
      <c r="G67" s="571"/>
      <c r="H67" s="571"/>
      <c r="I67" s="571"/>
      <c r="J67" s="569"/>
      <c r="K67" s="569"/>
    </row>
    <row r="68" spans="1:11" ht="15.75" x14ac:dyDescent="0.25">
      <c r="A68" s="571" t="s">
        <v>1233</v>
      </c>
      <c r="B68" s="571"/>
      <c r="C68" s="571"/>
      <c r="D68" s="595"/>
      <c r="E68" s="571"/>
      <c r="F68" s="571"/>
      <c r="G68" s="571" t="s">
        <v>1234</v>
      </c>
      <c r="H68" s="571"/>
      <c r="I68" s="571"/>
      <c r="J68" s="569"/>
      <c r="K68" s="569"/>
    </row>
    <row r="69" spans="1:11" ht="15.75" x14ac:dyDescent="0.25">
      <c r="A69" s="571" t="s">
        <v>1235</v>
      </c>
      <c r="B69" s="571"/>
      <c r="C69" s="571"/>
      <c r="D69" s="571"/>
      <c r="E69" s="571"/>
      <c r="F69" s="571"/>
      <c r="G69" s="571"/>
      <c r="H69" s="571"/>
      <c r="I69" s="571"/>
      <c r="J69" s="569"/>
      <c r="K69" s="569"/>
    </row>
    <row r="70" spans="1:11" ht="18.75" x14ac:dyDescent="0.25">
      <c r="A70" s="1077" t="s">
        <v>1214</v>
      </c>
      <c r="B70" s="1077"/>
      <c r="C70" s="1077"/>
      <c r="D70" s="1077"/>
      <c r="E70" s="1077"/>
      <c r="F70" s="1077"/>
      <c r="G70" s="1077"/>
      <c r="H70" s="1077"/>
      <c r="I70" s="1077"/>
      <c r="J70" s="1077"/>
      <c r="K70" s="1077"/>
    </row>
    <row r="71" spans="1:11" ht="18.75" x14ac:dyDescent="0.25">
      <c r="A71" s="1077" t="s">
        <v>1215</v>
      </c>
      <c r="B71" s="1077"/>
      <c r="C71" s="1077"/>
      <c r="D71" s="1077"/>
      <c r="E71" s="1077"/>
      <c r="F71" s="1077"/>
      <c r="G71" s="1077"/>
      <c r="H71" s="1077"/>
      <c r="I71" s="1077"/>
      <c r="J71" s="1077"/>
      <c r="K71" s="1077"/>
    </row>
    <row r="72" spans="1:11" x14ac:dyDescent="0.25">
      <c r="A72" s="589"/>
      <c r="B72" s="589"/>
      <c r="C72" s="589"/>
      <c r="D72" s="589"/>
      <c r="E72" s="589"/>
      <c r="F72" s="589"/>
      <c r="G72" s="589"/>
      <c r="H72" s="589"/>
      <c r="I72" s="589"/>
      <c r="J72" s="589"/>
      <c r="K72" s="589"/>
    </row>
    <row r="73" spans="1:11" ht="15.75" x14ac:dyDescent="0.25">
      <c r="A73" s="590" t="s">
        <v>1216</v>
      </c>
      <c r="B73" s="591">
        <f>Menu!$D$5</f>
        <v>0</v>
      </c>
      <c r="C73" s="592"/>
      <c r="D73" s="592"/>
      <c r="E73" s="592"/>
      <c r="F73" s="592"/>
      <c r="G73" s="592"/>
      <c r="H73" s="590" t="s">
        <v>836</v>
      </c>
      <c r="I73" s="589">
        <f>Menu!$D$6</f>
        <v>0</v>
      </c>
      <c r="J73" s="591"/>
      <c r="K73" s="592"/>
    </row>
    <row r="74" spans="1:11" ht="15.75" x14ac:dyDescent="0.25">
      <c r="A74" s="592"/>
      <c r="B74" s="592"/>
      <c r="C74" s="592"/>
      <c r="D74" s="592"/>
      <c r="E74" s="592"/>
      <c r="F74" s="592"/>
      <c r="G74" s="592"/>
      <c r="H74" s="592"/>
      <c r="I74" s="592"/>
      <c r="J74" s="592"/>
      <c r="K74" s="592"/>
    </row>
    <row r="75" spans="1:11" ht="15.75" x14ac:dyDescent="0.25">
      <c r="A75" s="590" t="s">
        <v>1217</v>
      </c>
      <c r="B75" s="592" t="str">
        <f>Menu!B12</f>
        <v/>
      </c>
      <c r="C75" s="592"/>
      <c r="D75" s="592"/>
      <c r="E75" s="592"/>
      <c r="F75" s="592"/>
      <c r="G75" s="592"/>
      <c r="H75" s="590" t="s">
        <v>1218</v>
      </c>
      <c r="I75" s="590"/>
      <c r="J75" s="592" t="str">
        <f>Menu!$D$3&amp;"Q "&amp;"-"&amp;Menu!$D$4</f>
        <v>3rdQ -2022</v>
      </c>
      <c r="K75" s="592"/>
    </row>
    <row r="76" spans="1:11" ht="16.5" thickBot="1" x14ac:dyDescent="0.3">
      <c r="A76" s="592"/>
      <c r="B76" s="592"/>
      <c r="C76" s="592"/>
      <c r="D76" s="592"/>
      <c r="E76" s="592"/>
      <c r="F76" s="592"/>
      <c r="G76" s="592"/>
      <c r="H76" s="592"/>
      <c r="I76" s="592"/>
      <c r="J76" s="592"/>
      <c r="K76" s="592"/>
    </row>
    <row r="77" spans="1:11" ht="15.75" x14ac:dyDescent="0.25">
      <c r="A77" s="1078" t="s">
        <v>1219</v>
      </c>
      <c r="B77" s="1081" t="s">
        <v>1220</v>
      </c>
      <c r="C77" s="1082"/>
      <c r="D77" s="1082"/>
      <c r="E77" s="1083"/>
      <c r="F77" s="1081" t="s">
        <v>1221</v>
      </c>
      <c r="G77" s="1082"/>
      <c r="H77" s="1082"/>
      <c r="I77" s="1082"/>
      <c r="J77" s="1082"/>
      <c r="K77" s="1084"/>
    </row>
    <row r="78" spans="1:11" ht="15.75" x14ac:dyDescent="0.25">
      <c r="A78" s="1079"/>
      <c r="B78" s="572" t="s">
        <v>825</v>
      </c>
      <c r="C78" s="573" t="s">
        <v>823</v>
      </c>
      <c r="D78" s="573" t="s">
        <v>824</v>
      </c>
      <c r="E78" s="574" t="s">
        <v>1222</v>
      </c>
      <c r="F78" s="1085" t="s">
        <v>827</v>
      </c>
      <c r="G78" s="1086"/>
      <c r="H78" s="1087" t="s">
        <v>828</v>
      </c>
      <c r="I78" s="1087"/>
      <c r="J78" s="1086" t="s">
        <v>1223</v>
      </c>
      <c r="K78" s="1088"/>
    </row>
    <row r="79" spans="1:11" ht="15.75" x14ac:dyDescent="0.25">
      <c r="A79" s="1080"/>
      <c r="B79" s="572"/>
      <c r="C79" s="573"/>
      <c r="D79" s="573"/>
      <c r="E79" s="574"/>
      <c r="F79" s="572" t="s">
        <v>823</v>
      </c>
      <c r="G79" s="573" t="s">
        <v>824</v>
      </c>
      <c r="H79" s="575" t="s">
        <v>823</v>
      </c>
      <c r="I79" s="575" t="s">
        <v>824</v>
      </c>
      <c r="J79" s="573" t="s">
        <v>823</v>
      </c>
      <c r="K79" s="576" t="s">
        <v>824</v>
      </c>
    </row>
    <row r="80" spans="1:11" ht="42" customHeight="1" x14ac:dyDescent="0.25">
      <c r="A80" s="593" t="s">
        <v>1224</v>
      </c>
      <c r="B80" s="1074"/>
      <c r="C80" s="1075"/>
      <c r="D80" s="1075"/>
      <c r="E80" s="1076"/>
      <c r="F80" s="584"/>
      <c r="G80" s="585"/>
      <c r="H80" s="585"/>
      <c r="I80" s="586"/>
      <c r="J80" s="586"/>
      <c r="K80" s="587"/>
    </row>
    <row r="81" spans="1:11" ht="31.5" x14ac:dyDescent="0.25">
      <c r="A81" s="593" t="s">
        <v>1225</v>
      </c>
      <c r="B81" s="588">
        <f>C81+D81+E81</f>
        <v>0</v>
      </c>
      <c r="C81" s="596"/>
      <c r="D81" s="596"/>
      <c r="E81" s="596"/>
      <c r="F81" s="596"/>
      <c r="G81" s="596"/>
      <c r="H81" s="596"/>
      <c r="I81" s="596"/>
      <c r="J81" s="596"/>
      <c r="K81" s="596"/>
    </row>
    <row r="82" spans="1:11" ht="47.25" x14ac:dyDescent="0.25">
      <c r="A82" s="593" t="s">
        <v>1226</v>
      </c>
      <c r="B82" s="588">
        <f>C82+D82+E82</f>
        <v>0</v>
      </c>
      <c r="C82" s="596"/>
      <c r="D82" s="596"/>
      <c r="E82" s="577"/>
      <c r="F82" s="578"/>
      <c r="G82" s="596"/>
      <c r="H82" s="596"/>
      <c r="I82" s="596"/>
      <c r="J82" s="596"/>
      <c r="K82" s="579"/>
    </row>
    <row r="83" spans="1:11" ht="47.25" x14ac:dyDescent="0.25">
      <c r="A83" s="593" t="s">
        <v>1227</v>
      </c>
      <c r="B83" s="588">
        <f>C83+D83+E83</f>
        <v>0</v>
      </c>
      <c r="C83" s="596"/>
      <c r="D83" s="596"/>
      <c r="E83" s="577"/>
      <c r="F83" s="578"/>
      <c r="G83" s="596"/>
      <c r="H83" s="596"/>
      <c r="I83" s="596"/>
      <c r="J83" s="596"/>
      <c r="K83" s="579"/>
    </row>
    <row r="84" spans="1:11" ht="32.25" thickBot="1" x14ac:dyDescent="0.3">
      <c r="A84" s="594" t="s">
        <v>1228</v>
      </c>
      <c r="B84" s="588">
        <f>C84+D84+E84</f>
        <v>0</v>
      </c>
      <c r="C84" s="580"/>
      <c r="D84" s="580"/>
      <c r="E84" s="581"/>
      <c r="F84" s="582"/>
      <c r="G84" s="580"/>
      <c r="H84" s="580"/>
      <c r="I84" s="580"/>
      <c r="J84" s="580"/>
      <c r="K84" s="583"/>
    </row>
    <row r="85" spans="1:11" x14ac:dyDescent="0.25">
      <c r="A85" s="569"/>
      <c r="B85" s="569"/>
      <c r="C85" s="569"/>
      <c r="D85" s="569"/>
      <c r="E85" s="569"/>
      <c r="F85" s="569"/>
      <c r="G85" s="569"/>
      <c r="H85" s="569"/>
      <c r="I85" s="569"/>
      <c r="J85" s="569"/>
      <c r="K85" s="569"/>
    </row>
    <row r="86" spans="1:11" ht="15.75" x14ac:dyDescent="0.25">
      <c r="A86" s="571"/>
      <c r="B86" s="571"/>
      <c r="C86" s="571"/>
      <c r="D86" s="571"/>
      <c r="E86" s="571"/>
      <c r="F86" s="571"/>
      <c r="G86" s="571"/>
      <c r="H86" s="571"/>
      <c r="I86" s="571"/>
      <c r="J86" s="569"/>
      <c r="K86" s="569"/>
    </row>
    <row r="87" spans="1:11" ht="15.75" x14ac:dyDescent="0.25">
      <c r="A87" s="570" t="s">
        <v>1229</v>
      </c>
      <c r="B87" s="571"/>
      <c r="C87" s="571"/>
      <c r="D87" s="595"/>
      <c r="E87" s="571"/>
      <c r="F87" s="571"/>
      <c r="G87" s="570" t="s">
        <v>1230</v>
      </c>
      <c r="H87" s="571"/>
      <c r="I87" s="571"/>
      <c r="J87" s="569"/>
      <c r="K87" s="569"/>
    </row>
    <row r="88" spans="1:11" ht="15.75" x14ac:dyDescent="0.25">
      <c r="A88" s="571"/>
      <c r="B88" s="571"/>
      <c r="C88" s="571"/>
      <c r="D88" s="595"/>
      <c r="E88" s="571"/>
      <c r="F88" s="571"/>
      <c r="G88" s="571"/>
      <c r="H88" s="571"/>
      <c r="I88" s="571"/>
      <c r="J88" s="569"/>
      <c r="K88" s="569"/>
    </row>
    <row r="89" spans="1:11" ht="15.75" x14ac:dyDescent="0.25">
      <c r="A89" s="571" t="s">
        <v>1239</v>
      </c>
      <c r="B89" s="571"/>
      <c r="C89" s="571"/>
      <c r="D89" s="595" t="s">
        <v>1240</v>
      </c>
      <c r="E89" s="571"/>
      <c r="F89" s="571"/>
      <c r="G89" s="571" t="s">
        <v>1238</v>
      </c>
      <c r="H89" s="571"/>
      <c r="I89" s="571"/>
      <c r="J89" s="569" t="s">
        <v>1237</v>
      </c>
      <c r="K89" s="569"/>
    </row>
    <row r="90" spans="1:11" ht="15.75" x14ac:dyDescent="0.25">
      <c r="A90" s="571"/>
      <c r="B90" s="571"/>
      <c r="C90" s="571"/>
      <c r="D90" s="595"/>
      <c r="E90" s="571"/>
      <c r="F90" s="571"/>
      <c r="G90" s="571"/>
      <c r="H90" s="571"/>
      <c r="I90" s="571"/>
      <c r="J90" s="569"/>
      <c r="K90" s="569"/>
    </row>
    <row r="91" spans="1:11" ht="15.75" x14ac:dyDescent="0.25">
      <c r="A91" s="571" t="s">
        <v>1233</v>
      </c>
      <c r="B91" s="571"/>
      <c r="C91" s="571"/>
      <c r="D91" s="595"/>
      <c r="E91" s="571"/>
      <c r="F91" s="571"/>
      <c r="G91" s="571" t="s">
        <v>1234</v>
      </c>
      <c r="H91" s="571"/>
      <c r="I91" s="571"/>
      <c r="J91" s="569"/>
      <c r="K91" s="569"/>
    </row>
    <row r="92" spans="1:11" ht="15.75" x14ac:dyDescent="0.25">
      <c r="A92" s="571" t="s">
        <v>1235</v>
      </c>
      <c r="B92" s="571"/>
      <c r="C92" s="571"/>
      <c r="D92" s="571"/>
      <c r="E92" s="571"/>
      <c r="F92" s="571"/>
      <c r="G92" s="571"/>
      <c r="H92" s="571"/>
      <c r="I92" s="571"/>
      <c r="J92" s="569"/>
      <c r="K92" s="569"/>
    </row>
    <row r="93" spans="1:11" ht="18.75" x14ac:dyDescent="0.25">
      <c r="A93" s="1077" t="s">
        <v>1214</v>
      </c>
      <c r="B93" s="1077"/>
      <c r="C93" s="1077"/>
      <c r="D93" s="1077"/>
      <c r="E93" s="1077"/>
      <c r="F93" s="1077"/>
      <c r="G93" s="1077"/>
      <c r="H93" s="1077"/>
      <c r="I93" s="1077"/>
      <c r="J93" s="1077"/>
      <c r="K93" s="1077"/>
    </row>
    <row r="94" spans="1:11" ht="18.75" x14ac:dyDescent="0.25">
      <c r="A94" s="1077" t="s">
        <v>1215</v>
      </c>
      <c r="B94" s="1077"/>
      <c r="C94" s="1077"/>
      <c r="D94" s="1077"/>
      <c r="E94" s="1077"/>
      <c r="F94" s="1077"/>
      <c r="G94" s="1077"/>
      <c r="H94" s="1077"/>
      <c r="I94" s="1077"/>
      <c r="J94" s="1077"/>
      <c r="K94" s="1077"/>
    </row>
    <row r="95" spans="1:11" x14ac:dyDescent="0.25">
      <c r="A95" s="589"/>
      <c r="B95" s="589"/>
      <c r="C95" s="589"/>
      <c r="D95" s="589"/>
      <c r="E95" s="589"/>
      <c r="F95" s="589"/>
      <c r="G95" s="589"/>
      <c r="H95" s="589"/>
      <c r="I95" s="589"/>
      <c r="J95" s="589"/>
      <c r="K95" s="589"/>
    </row>
    <row r="96" spans="1:11" ht="15.75" x14ac:dyDescent="0.25">
      <c r="A96" s="590" t="s">
        <v>1216</v>
      </c>
      <c r="B96" s="591">
        <f>Menu!$D$5</f>
        <v>0</v>
      </c>
      <c r="C96" s="592"/>
      <c r="D96" s="592"/>
      <c r="E96" s="592"/>
      <c r="F96" s="592"/>
      <c r="G96" s="592"/>
      <c r="H96" s="590" t="s">
        <v>836</v>
      </c>
      <c r="I96" s="589">
        <f>Menu!$D$6</f>
        <v>0</v>
      </c>
      <c r="J96" s="591"/>
      <c r="K96" s="592"/>
    </row>
    <row r="97" spans="1:11" ht="15.75" x14ac:dyDescent="0.25">
      <c r="A97" s="592"/>
      <c r="B97" s="592"/>
      <c r="C97" s="592"/>
      <c r="D97" s="592"/>
      <c r="E97" s="592"/>
      <c r="F97" s="592"/>
      <c r="G97" s="592"/>
      <c r="H97" s="592"/>
      <c r="I97" s="592"/>
      <c r="J97" s="592"/>
      <c r="K97" s="592"/>
    </row>
    <row r="98" spans="1:11" ht="15.75" x14ac:dyDescent="0.25">
      <c r="A98" s="590" t="s">
        <v>1217</v>
      </c>
      <c r="B98" s="592" t="str">
        <f>Menu!B13</f>
        <v/>
      </c>
      <c r="C98" s="592"/>
      <c r="D98" s="592"/>
      <c r="E98" s="592"/>
      <c r="F98" s="592"/>
      <c r="G98" s="592"/>
      <c r="H98" s="590" t="s">
        <v>1218</v>
      </c>
      <c r="I98" s="590"/>
      <c r="J98" s="592" t="str">
        <f>Menu!$D$3&amp;"Q "&amp;"-"&amp;Menu!$D$4</f>
        <v>3rdQ -2022</v>
      </c>
      <c r="K98" s="592"/>
    </row>
    <row r="99" spans="1:11" ht="16.5" thickBot="1" x14ac:dyDescent="0.3">
      <c r="A99" s="592"/>
      <c r="B99" s="592"/>
      <c r="C99" s="592"/>
      <c r="D99" s="592"/>
      <c r="E99" s="592"/>
      <c r="F99" s="592"/>
      <c r="G99" s="592"/>
      <c r="H99" s="592"/>
      <c r="I99" s="592"/>
      <c r="J99" s="592"/>
      <c r="K99" s="592"/>
    </row>
    <row r="100" spans="1:11" ht="15.75" x14ac:dyDescent="0.25">
      <c r="A100" s="1078" t="s">
        <v>1219</v>
      </c>
      <c r="B100" s="1081" t="s">
        <v>1220</v>
      </c>
      <c r="C100" s="1082"/>
      <c r="D100" s="1082"/>
      <c r="E100" s="1083"/>
      <c r="F100" s="1081" t="s">
        <v>1221</v>
      </c>
      <c r="G100" s="1082"/>
      <c r="H100" s="1082"/>
      <c r="I100" s="1082"/>
      <c r="J100" s="1082"/>
      <c r="K100" s="1084"/>
    </row>
    <row r="101" spans="1:11" ht="15.75" x14ac:dyDescent="0.25">
      <c r="A101" s="1079"/>
      <c r="B101" s="572" t="s">
        <v>825</v>
      </c>
      <c r="C101" s="573" t="s">
        <v>823</v>
      </c>
      <c r="D101" s="573" t="s">
        <v>824</v>
      </c>
      <c r="E101" s="574" t="s">
        <v>1222</v>
      </c>
      <c r="F101" s="1085" t="s">
        <v>827</v>
      </c>
      <c r="G101" s="1086"/>
      <c r="H101" s="1087" t="s">
        <v>828</v>
      </c>
      <c r="I101" s="1087"/>
      <c r="J101" s="1086" t="s">
        <v>1223</v>
      </c>
      <c r="K101" s="1088"/>
    </row>
    <row r="102" spans="1:11" ht="15.75" x14ac:dyDescent="0.25">
      <c r="A102" s="1080"/>
      <c r="B102" s="572"/>
      <c r="C102" s="573"/>
      <c r="D102" s="573"/>
      <c r="E102" s="574"/>
      <c r="F102" s="572" t="s">
        <v>823</v>
      </c>
      <c r="G102" s="573" t="s">
        <v>824</v>
      </c>
      <c r="H102" s="575" t="s">
        <v>823</v>
      </c>
      <c r="I102" s="575" t="s">
        <v>824</v>
      </c>
      <c r="J102" s="573" t="s">
        <v>823</v>
      </c>
      <c r="K102" s="576" t="s">
        <v>824</v>
      </c>
    </row>
    <row r="103" spans="1:11" ht="33" customHeight="1" x14ac:dyDescent="0.25">
      <c r="A103" s="593" t="s">
        <v>1224</v>
      </c>
      <c r="B103" s="1074"/>
      <c r="C103" s="1075"/>
      <c r="D103" s="1075"/>
      <c r="E103" s="1076"/>
      <c r="F103" s="584"/>
      <c r="G103" s="585"/>
      <c r="H103" s="585"/>
      <c r="I103" s="586"/>
      <c r="J103" s="586"/>
      <c r="K103" s="587"/>
    </row>
    <row r="104" spans="1:11" ht="31.5" x14ac:dyDescent="0.25">
      <c r="A104" s="593" t="s">
        <v>1225</v>
      </c>
      <c r="B104" s="588">
        <f>C104+D104+E104</f>
        <v>0</v>
      </c>
      <c r="C104" s="596"/>
      <c r="D104" s="596"/>
      <c r="E104" s="596"/>
      <c r="F104" s="596"/>
      <c r="G104" s="596"/>
      <c r="H104" s="596"/>
      <c r="I104" s="596"/>
      <c r="J104" s="596"/>
      <c r="K104" s="596"/>
    </row>
    <row r="105" spans="1:11" ht="47.25" x14ac:dyDescent="0.25">
      <c r="A105" s="593" t="s">
        <v>1226</v>
      </c>
      <c r="B105" s="588">
        <f>C105+D105+E105</f>
        <v>0</v>
      </c>
      <c r="C105" s="596"/>
      <c r="D105" s="596"/>
      <c r="E105" s="577"/>
      <c r="F105" s="578"/>
      <c r="G105" s="596"/>
      <c r="H105" s="596"/>
      <c r="I105" s="596"/>
      <c r="J105" s="596"/>
      <c r="K105" s="579"/>
    </row>
    <row r="106" spans="1:11" ht="47.25" x14ac:dyDescent="0.25">
      <c r="A106" s="593" t="s">
        <v>1227</v>
      </c>
      <c r="B106" s="588">
        <f>C106+D106+E106</f>
        <v>0</v>
      </c>
      <c r="C106" s="596"/>
      <c r="D106" s="596"/>
      <c r="E106" s="577"/>
      <c r="F106" s="578"/>
      <c r="G106" s="596"/>
      <c r="H106" s="596"/>
      <c r="I106" s="596"/>
      <c r="J106" s="596"/>
      <c r="K106" s="579"/>
    </row>
    <row r="107" spans="1:11" ht="32.25" thickBot="1" x14ac:dyDescent="0.3">
      <c r="A107" s="594" t="s">
        <v>1228</v>
      </c>
      <c r="B107" s="588">
        <f>C107+D107+E107</f>
        <v>0</v>
      </c>
      <c r="C107" s="580"/>
      <c r="D107" s="580"/>
      <c r="E107" s="581"/>
      <c r="F107" s="582"/>
      <c r="G107" s="580"/>
      <c r="H107" s="580"/>
      <c r="I107" s="580"/>
      <c r="J107" s="580"/>
      <c r="K107" s="583"/>
    </row>
    <row r="108" spans="1:11" x14ac:dyDescent="0.25">
      <c r="A108" s="569"/>
      <c r="B108" s="569"/>
      <c r="C108" s="569"/>
      <c r="D108" s="569"/>
      <c r="E108" s="569"/>
      <c r="F108" s="569"/>
      <c r="G108" s="569"/>
      <c r="H108" s="569"/>
      <c r="I108" s="569"/>
      <c r="J108" s="569"/>
      <c r="K108" s="569"/>
    </row>
    <row r="109" spans="1:11" ht="15.75" x14ac:dyDescent="0.25">
      <c r="A109" s="571"/>
      <c r="B109" s="571"/>
      <c r="C109" s="571"/>
      <c r="D109" s="571"/>
      <c r="E109" s="571"/>
      <c r="F109" s="571"/>
      <c r="G109" s="571"/>
      <c r="H109" s="571"/>
      <c r="I109" s="571"/>
      <c r="J109" s="569"/>
      <c r="K109" s="569"/>
    </row>
    <row r="110" spans="1:11" ht="15.75" x14ac:dyDescent="0.25">
      <c r="A110" s="570" t="s">
        <v>1229</v>
      </c>
      <c r="B110" s="571"/>
      <c r="C110" s="571"/>
      <c r="D110" s="595"/>
      <c r="E110" s="571"/>
      <c r="F110" s="571"/>
      <c r="G110" s="570" t="s">
        <v>1230</v>
      </c>
      <c r="H110" s="571"/>
      <c r="I110" s="571"/>
      <c r="J110" s="569"/>
      <c r="K110" s="569"/>
    </row>
    <row r="111" spans="1:11" ht="15.75" x14ac:dyDescent="0.25">
      <c r="A111" s="571"/>
      <c r="B111" s="571"/>
      <c r="C111" s="571"/>
      <c r="D111" s="595"/>
      <c r="E111" s="571"/>
      <c r="F111" s="571"/>
      <c r="G111" s="571"/>
      <c r="H111" s="571"/>
      <c r="I111" s="571"/>
      <c r="J111" s="569"/>
      <c r="K111" s="569"/>
    </row>
    <row r="112" spans="1:11" ht="15.75" x14ac:dyDescent="0.25">
      <c r="A112" s="571" t="s">
        <v>1239</v>
      </c>
      <c r="B112" s="571"/>
      <c r="C112" s="571"/>
      <c r="D112" s="595" t="s">
        <v>1240</v>
      </c>
      <c r="E112" s="571"/>
      <c r="F112" s="571"/>
      <c r="G112" s="571" t="s">
        <v>1238</v>
      </c>
      <c r="H112" s="571"/>
      <c r="I112" s="571"/>
      <c r="J112" s="569" t="s">
        <v>1237</v>
      </c>
      <c r="K112" s="569"/>
    </row>
    <row r="113" spans="1:11" ht="15.75" x14ac:dyDescent="0.25">
      <c r="A113" s="571"/>
      <c r="B113" s="571"/>
      <c r="C113" s="571"/>
      <c r="D113" s="595"/>
      <c r="E113" s="571"/>
      <c r="F113" s="571"/>
      <c r="G113" s="571"/>
      <c r="H113" s="571"/>
      <c r="I113" s="571"/>
      <c r="J113" s="569"/>
      <c r="K113" s="569"/>
    </row>
    <row r="114" spans="1:11" ht="15.75" x14ac:dyDescent="0.25">
      <c r="A114" s="571" t="s">
        <v>1233</v>
      </c>
      <c r="B114" s="571"/>
      <c r="C114" s="571"/>
      <c r="D114" s="595"/>
      <c r="E114" s="571"/>
      <c r="F114" s="571"/>
      <c r="G114" s="571" t="s">
        <v>1234</v>
      </c>
      <c r="H114" s="571"/>
      <c r="I114" s="571"/>
      <c r="J114" s="569"/>
      <c r="K114" s="569"/>
    </row>
    <row r="115" spans="1:11" ht="15.75" x14ac:dyDescent="0.25">
      <c r="A115" s="571" t="s">
        <v>1235</v>
      </c>
      <c r="B115" s="571"/>
      <c r="C115" s="571"/>
      <c r="D115" s="571"/>
      <c r="E115" s="571"/>
      <c r="F115" s="571"/>
      <c r="G115" s="571"/>
      <c r="H115" s="571"/>
      <c r="I115" s="571"/>
      <c r="J115" s="569"/>
      <c r="K115" s="569"/>
    </row>
    <row r="116" spans="1:11" ht="18.75" x14ac:dyDescent="0.25">
      <c r="A116" s="1077" t="s">
        <v>1214</v>
      </c>
      <c r="B116" s="1077"/>
      <c r="C116" s="1077"/>
      <c r="D116" s="1077"/>
      <c r="E116" s="1077"/>
      <c r="F116" s="1077"/>
      <c r="G116" s="1077"/>
      <c r="H116" s="1077"/>
      <c r="I116" s="1077"/>
      <c r="J116" s="1077"/>
      <c r="K116" s="1077"/>
    </row>
    <row r="117" spans="1:11" ht="18.75" x14ac:dyDescent="0.25">
      <c r="A117" s="1077" t="s">
        <v>1215</v>
      </c>
      <c r="B117" s="1077"/>
      <c r="C117" s="1077"/>
      <c r="D117" s="1077"/>
      <c r="E117" s="1077"/>
      <c r="F117" s="1077"/>
      <c r="G117" s="1077"/>
      <c r="H117" s="1077"/>
      <c r="I117" s="1077"/>
      <c r="J117" s="1077"/>
      <c r="K117" s="1077"/>
    </row>
    <row r="118" spans="1:11" x14ac:dyDescent="0.25">
      <c r="A118" s="589"/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</row>
    <row r="119" spans="1:11" ht="15.75" x14ac:dyDescent="0.25">
      <c r="A119" s="590" t="s">
        <v>1216</v>
      </c>
      <c r="B119" s="591">
        <f>Menu!$D$5</f>
        <v>0</v>
      </c>
      <c r="C119" s="592"/>
      <c r="D119" s="592"/>
      <c r="E119" s="592"/>
      <c r="F119" s="592"/>
      <c r="G119" s="592"/>
      <c r="H119" s="590" t="s">
        <v>836</v>
      </c>
      <c r="I119" s="589">
        <f>Menu!$D$6</f>
        <v>0</v>
      </c>
      <c r="J119" s="591"/>
      <c r="K119" s="592"/>
    </row>
    <row r="120" spans="1:11" ht="15.75" x14ac:dyDescent="0.25">
      <c r="A120" s="592"/>
      <c r="B120" s="592"/>
      <c r="C120" s="592"/>
      <c r="D120" s="592"/>
      <c r="E120" s="592"/>
      <c r="F120" s="592"/>
      <c r="G120" s="592"/>
      <c r="H120" s="592"/>
      <c r="I120" s="592"/>
      <c r="J120" s="592"/>
      <c r="K120" s="592"/>
    </row>
    <row r="121" spans="1:11" ht="15.75" x14ac:dyDescent="0.25">
      <c r="A121" s="590" t="s">
        <v>1217</v>
      </c>
      <c r="B121" s="592" t="str">
        <f>Menu!B14</f>
        <v/>
      </c>
      <c r="C121" s="592"/>
      <c r="D121" s="592"/>
      <c r="E121" s="592"/>
      <c r="F121" s="592"/>
      <c r="G121" s="592"/>
      <c r="H121" s="590" t="s">
        <v>1218</v>
      </c>
      <c r="I121" s="590"/>
      <c r="J121" s="592" t="str">
        <f>Menu!$D$3&amp;"Q "&amp;"-"&amp;Menu!$D$4</f>
        <v>3rdQ -2022</v>
      </c>
      <c r="K121" s="592"/>
    </row>
    <row r="122" spans="1:11" ht="16.5" thickBot="1" x14ac:dyDescent="0.3">
      <c r="A122" s="592"/>
      <c r="B122" s="592"/>
      <c r="C122" s="592"/>
      <c r="D122" s="592"/>
      <c r="E122" s="592"/>
      <c r="F122" s="592"/>
      <c r="G122" s="592"/>
      <c r="H122" s="592"/>
      <c r="I122" s="592"/>
      <c r="J122" s="592"/>
      <c r="K122" s="592"/>
    </row>
    <row r="123" spans="1:11" ht="15.75" x14ac:dyDescent="0.25">
      <c r="A123" s="1078" t="s">
        <v>1219</v>
      </c>
      <c r="B123" s="1081" t="s">
        <v>1220</v>
      </c>
      <c r="C123" s="1082"/>
      <c r="D123" s="1082"/>
      <c r="E123" s="1083"/>
      <c r="F123" s="1081" t="s">
        <v>1221</v>
      </c>
      <c r="G123" s="1082"/>
      <c r="H123" s="1082"/>
      <c r="I123" s="1082"/>
      <c r="J123" s="1082"/>
      <c r="K123" s="1084"/>
    </row>
    <row r="124" spans="1:11" ht="15.75" x14ac:dyDescent="0.25">
      <c r="A124" s="1079"/>
      <c r="B124" s="572" t="s">
        <v>825</v>
      </c>
      <c r="C124" s="573" t="s">
        <v>823</v>
      </c>
      <c r="D124" s="573" t="s">
        <v>824</v>
      </c>
      <c r="E124" s="574" t="s">
        <v>1222</v>
      </c>
      <c r="F124" s="1085" t="s">
        <v>827</v>
      </c>
      <c r="G124" s="1086"/>
      <c r="H124" s="1087" t="s">
        <v>828</v>
      </c>
      <c r="I124" s="1087"/>
      <c r="J124" s="1086" t="s">
        <v>1223</v>
      </c>
      <c r="K124" s="1088"/>
    </row>
    <row r="125" spans="1:11" ht="15.75" x14ac:dyDescent="0.25">
      <c r="A125" s="1080"/>
      <c r="B125" s="572"/>
      <c r="C125" s="573"/>
      <c r="D125" s="573"/>
      <c r="E125" s="574"/>
      <c r="F125" s="572" t="s">
        <v>823</v>
      </c>
      <c r="G125" s="573" t="s">
        <v>824</v>
      </c>
      <c r="H125" s="575" t="s">
        <v>823</v>
      </c>
      <c r="I125" s="575" t="s">
        <v>824</v>
      </c>
      <c r="J125" s="573" t="s">
        <v>823</v>
      </c>
      <c r="K125" s="576" t="s">
        <v>824</v>
      </c>
    </row>
    <row r="126" spans="1:11" ht="36.75" customHeight="1" x14ac:dyDescent="0.25">
      <c r="A126" s="593" t="s">
        <v>1224</v>
      </c>
      <c r="B126" s="1074"/>
      <c r="C126" s="1075"/>
      <c r="D126" s="1075"/>
      <c r="E126" s="1076"/>
      <c r="F126" s="584"/>
      <c r="G126" s="585"/>
      <c r="H126" s="585"/>
      <c r="I126" s="586"/>
      <c r="J126" s="586"/>
      <c r="K126" s="587"/>
    </row>
    <row r="127" spans="1:11" ht="31.5" x14ac:dyDescent="0.25">
      <c r="A127" s="593" t="s">
        <v>1225</v>
      </c>
      <c r="B127" s="588">
        <f>C127+D127+E127</f>
        <v>0</v>
      </c>
      <c r="C127" s="596"/>
      <c r="D127" s="596"/>
      <c r="E127" s="596"/>
      <c r="F127" s="596"/>
      <c r="G127" s="596"/>
      <c r="H127" s="596"/>
      <c r="I127" s="596"/>
      <c r="J127" s="596"/>
      <c r="K127" s="596"/>
    </row>
    <row r="128" spans="1:11" ht="47.25" x14ac:dyDescent="0.25">
      <c r="A128" s="593" t="s">
        <v>1226</v>
      </c>
      <c r="B128" s="588">
        <f>C128+D128+E128</f>
        <v>0</v>
      </c>
      <c r="C128" s="596"/>
      <c r="D128" s="596"/>
      <c r="E128" s="577"/>
      <c r="F128" s="578"/>
      <c r="G128" s="596"/>
      <c r="H128" s="596"/>
      <c r="I128" s="596"/>
      <c r="J128" s="596"/>
      <c r="K128" s="579"/>
    </row>
    <row r="129" spans="1:11" ht="47.25" x14ac:dyDescent="0.25">
      <c r="A129" s="593" t="s">
        <v>1227</v>
      </c>
      <c r="B129" s="588">
        <f>C129+D129+E129</f>
        <v>0</v>
      </c>
      <c r="C129" s="596"/>
      <c r="D129" s="596"/>
      <c r="E129" s="577"/>
      <c r="F129" s="578"/>
      <c r="G129" s="596"/>
      <c r="H129" s="596"/>
      <c r="I129" s="596"/>
      <c r="J129" s="596"/>
      <c r="K129" s="579"/>
    </row>
    <row r="130" spans="1:11" ht="32.25" thickBot="1" x14ac:dyDescent="0.3">
      <c r="A130" s="594" t="s">
        <v>1228</v>
      </c>
      <c r="B130" s="588">
        <f>C130+D130+E130</f>
        <v>0</v>
      </c>
      <c r="C130" s="580"/>
      <c r="D130" s="580"/>
      <c r="E130" s="581"/>
      <c r="F130" s="582"/>
      <c r="G130" s="580"/>
      <c r="H130" s="580"/>
      <c r="I130" s="580"/>
      <c r="J130" s="580"/>
      <c r="K130" s="583"/>
    </row>
    <row r="131" spans="1:11" x14ac:dyDescent="0.25">
      <c r="A131" s="569"/>
      <c r="B131" s="569"/>
      <c r="C131" s="569"/>
      <c r="D131" s="569"/>
      <c r="E131" s="569"/>
      <c r="F131" s="569"/>
      <c r="G131" s="569"/>
      <c r="H131" s="569"/>
      <c r="I131" s="569"/>
      <c r="J131" s="569"/>
      <c r="K131" s="569"/>
    </row>
    <row r="132" spans="1:11" ht="15.75" x14ac:dyDescent="0.25">
      <c r="A132" s="571"/>
      <c r="B132" s="571"/>
      <c r="C132" s="571"/>
      <c r="D132" s="571"/>
      <c r="E132" s="571"/>
      <c r="F132" s="571"/>
      <c r="G132" s="571"/>
      <c r="H132" s="571"/>
      <c r="I132" s="571"/>
      <c r="J132" s="569"/>
      <c r="K132" s="569"/>
    </row>
    <row r="133" spans="1:11" ht="15.75" x14ac:dyDescent="0.25">
      <c r="A133" s="570" t="s">
        <v>1229</v>
      </c>
      <c r="B133" s="571"/>
      <c r="C133" s="571"/>
      <c r="D133" s="595"/>
      <c r="E133" s="571"/>
      <c r="F133" s="571"/>
      <c r="G133" s="570" t="s">
        <v>1230</v>
      </c>
      <c r="H133" s="571"/>
      <c r="I133" s="571"/>
      <c r="J133" s="569"/>
      <c r="K133" s="569"/>
    </row>
    <row r="134" spans="1:11" ht="15.75" x14ac:dyDescent="0.25">
      <c r="A134" s="571"/>
      <c r="B134" s="571"/>
      <c r="C134" s="571"/>
      <c r="D134" s="595"/>
      <c r="E134" s="571"/>
      <c r="F134" s="571"/>
      <c r="G134" s="571"/>
      <c r="H134" s="571"/>
      <c r="I134" s="571"/>
      <c r="J134" s="569"/>
      <c r="K134" s="569"/>
    </row>
    <row r="135" spans="1:11" ht="15.75" x14ac:dyDescent="0.25">
      <c r="A135" s="571" t="s">
        <v>1239</v>
      </c>
      <c r="B135" s="571"/>
      <c r="C135" s="571"/>
      <c r="D135" s="595" t="s">
        <v>1240</v>
      </c>
      <c r="E135" s="571"/>
      <c r="F135" s="571"/>
      <c r="G135" s="571" t="s">
        <v>1238</v>
      </c>
      <c r="H135" s="571"/>
      <c r="I135" s="571"/>
      <c r="J135" s="569" t="s">
        <v>1237</v>
      </c>
      <c r="K135" s="569"/>
    </row>
    <row r="136" spans="1:11" ht="15.75" x14ac:dyDescent="0.25">
      <c r="A136" s="571"/>
      <c r="B136" s="571"/>
      <c r="C136" s="571"/>
      <c r="D136" s="595"/>
      <c r="E136" s="571"/>
      <c r="F136" s="571"/>
      <c r="G136" s="571"/>
      <c r="H136" s="571"/>
      <c r="I136" s="571"/>
      <c r="J136" s="569"/>
      <c r="K136" s="569"/>
    </row>
    <row r="137" spans="1:11" ht="15.75" x14ac:dyDescent="0.25">
      <c r="A137" s="571" t="s">
        <v>1233</v>
      </c>
      <c r="B137" s="571"/>
      <c r="C137" s="571"/>
      <c r="D137" s="595"/>
      <c r="E137" s="571"/>
      <c r="F137" s="571"/>
      <c r="G137" s="571" t="s">
        <v>1234</v>
      </c>
      <c r="H137" s="571"/>
      <c r="I137" s="571"/>
      <c r="J137" s="569"/>
      <c r="K137" s="569"/>
    </row>
    <row r="138" spans="1:11" ht="15.75" x14ac:dyDescent="0.25">
      <c r="A138" s="571" t="s">
        <v>1235</v>
      </c>
      <c r="B138" s="571"/>
      <c r="C138" s="571"/>
      <c r="D138" s="571"/>
      <c r="E138" s="571"/>
      <c r="F138" s="571"/>
      <c r="G138" s="571"/>
      <c r="H138" s="571"/>
      <c r="I138" s="571"/>
      <c r="J138" s="569"/>
      <c r="K138" s="569"/>
    </row>
    <row r="139" spans="1:11" ht="18.75" x14ac:dyDescent="0.25">
      <c r="A139" s="1077" t="s">
        <v>1214</v>
      </c>
      <c r="B139" s="1077"/>
      <c r="C139" s="1077"/>
      <c r="D139" s="1077"/>
      <c r="E139" s="1077"/>
      <c r="F139" s="1077"/>
      <c r="G139" s="1077"/>
      <c r="H139" s="1077"/>
      <c r="I139" s="1077"/>
      <c r="J139" s="1077"/>
      <c r="K139" s="1077"/>
    </row>
    <row r="140" spans="1:11" ht="18.75" x14ac:dyDescent="0.25">
      <c r="A140" s="1077" t="s">
        <v>1215</v>
      </c>
      <c r="B140" s="1077"/>
      <c r="C140" s="1077"/>
      <c r="D140" s="1077"/>
      <c r="E140" s="1077"/>
      <c r="F140" s="1077"/>
      <c r="G140" s="1077"/>
      <c r="H140" s="1077"/>
      <c r="I140" s="1077"/>
      <c r="J140" s="1077"/>
      <c r="K140" s="1077"/>
    </row>
    <row r="141" spans="1:11" x14ac:dyDescent="0.25">
      <c r="A141" s="589"/>
      <c r="B141" s="589"/>
      <c r="C141" s="589"/>
      <c r="D141" s="589"/>
      <c r="E141" s="589"/>
      <c r="F141" s="589"/>
      <c r="G141" s="589"/>
      <c r="H141" s="589"/>
      <c r="I141" s="589"/>
      <c r="J141" s="589"/>
      <c r="K141" s="589"/>
    </row>
    <row r="142" spans="1:11" ht="15.75" x14ac:dyDescent="0.25">
      <c r="A142" s="590" t="s">
        <v>1216</v>
      </c>
      <c r="B142" s="591">
        <f>Menu!$D$5</f>
        <v>0</v>
      </c>
      <c r="C142" s="592"/>
      <c r="D142" s="592"/>
      <c r="E142" s="592"/>
      <c r="F142" s="592"/>
      <c r="G142" s="592"/>
      <c r="H142" s="590" t="s">
        <v>836</v>
      </c>
      <c r="I142" s="589">
        <f>Menu!$D$6</f>
        <v>0</v>
      </c>
      <c r="J142" s="591"/>
      <c r="K142" s="592"/>
    </row>
    <row r="143" spans="1:11" ht="15.75" x14ac:dyDescent="0.25">
      <c r="A143" s="592"/>
      <c r="B143" s="592"/>
      <c r="C143" s="592"/>
      <c r="D143" s="592"/>
      <c r="E143" s="592"/>
      <c r="F143" s="592"/>
      <c r="G143" s="592"/>
      <c r="H143" s="592"/>
      <c r="I143" s="592"/>
      <c r="J143" s="592"/>
      <c r="K143" s="592"/>
    </row>
    <row r="144" spans="1:11" ht="15.75" x14ac:dyDescent="0.25">
      <c r="A144" s="590" t="s">
        <v>1217</v>
      </c>
      <c r="B144" s="592" t="str">
        <f>Menu!B15</f>
        <v/>
      </c>
      <c r="C144" s="592"/>
      <c r="D144" s="592"/>
      <c r="E144" s="592"/>
      <c r="F144" s="592"/>
      <c r="G144" s="592"/>
      <c r="H144" s="590" t="s">
        <v>1218</v>
      </c>
      <c r="I144" s="590"/>
      <c r="J144" s="592" t="str">
        <f>Menu!$D$3&amp;"Q "&amp;"-"&amp;Menu!$D$4</f>
        <v>3rdQ -2022</v>
      </c>
      <c r="K144" s="592"/>
    </row>
    <row r="145" spans="1:11" ht="16.5" thickBot="1" x14ac:dyDescent="0.3">
      <c r="A145" s="592"/>
      <c r="B145" s="592"/>
      <c r="C145" s="592"/>
      <c r="D145" s="592"/>
      <c r="E145" s="592"/>
      <c r="F145" s="592"/>
      <c r="G145" s="592"/>
      <c r="H145" s="592"/>
      <c r="I145" s="592"/>
      <c r="J145" s="592"/>
      <c r="K145" s="592"/>
    </row>
    <row r="146" spans="1:11" ht="15.75" x14ac:dyDescent="0.25">
      <c r="A146" s="1078" t="s">
        <v>1219</v>
      </c>
      <c r="B146" s="1081" t="s">
        <v>1220</v>
      </c>
      <c r="C146" s="1082"/>
      <c r="D146" s="1082"/>
      <c r="E146" s="1083"/>
      <c r="F146" s="1081" t="s">
        <v>1221</v>
      </c>
      <c r="G146" s="1082"/>
      <c r="H146" s="1082"/>
      <c r="I146" s="1082"/>
      <c r="J146" s="1082"/>
      <c r="K146" s="1084"/>
    </row>
    <row r="147" spans="1:11" ht="15.75" x14ac:dyDescent="0.25">
      <c r="A147" s="1079"/>
      <c r="B147" s="572" t="s">
        <v>825</v>
      </c>
      <c r="C147" s="573" t="s">
        <v>823</v>
      </c>
      <c r="D147" s="573" t="s">
        <v>824</v>
      </c>
      <c r="E147" s="574" t="s">
        <v>1222</v>
      </c>
      <c r="F147" s="1085" t="s">
        <v>827</v>
      </c>
      <c r="G147" s="1086"/>
      <c r="H147" s="1087" t="s">
        <v>828</v>
      </c>
      <c r="I147" s="1087"/>
      <c r="J147" s="1086" t="s">
        <v>1223</v>
      </c>
      <c r="K147" s="1088"/>
    </row>
    <row r="148" spans="1:11" ht="15.75" x14ac:dyDescent="0.25">
      <c r="A148" s="1080"/>
      <c r="B148" s="572"/>
      <c r="C148" s="573"/>
      <c r="D148" s="573"/>
      <c r="E148" s="574"/>
      <c r="F148" s="572" t="s">
        <v>823</v>
      </c>
      <c r="G148" s="573" t="s">
        <v>824</v>
      </c>
      <c r="H148" s="575" t="s">
        <v>823</v>
      </c>
      <c r="I148" s="575" t="s">
        <v>824</v>
      </c>
      <c r="J148" s="573" t="s">
        <v>823</v>
      </c>
      <c r="K148" s="576" t="s">
        <v>824</v>
      </c>
    </row>
    <row r="149" spans="1:11" ht="36" customHeight="1" x14ac:dyDescent="0.25">
      <c r="A149" s="593" t="s">
        <v>1224</v>
      </c>
      <c r="B149" s="1074"/>
      <c r="C149" s="1075"/>
      <c r="D149" s="1075"/>
      <c r="E149" s="1076"/>
      <c r="F149" s="584"/>
      <c r="G149" s="585"/>
      <c r="H149" s="585"/>
      <c r="I149" s="586"/>
      <c r="J149" s="586"/>
      <c r="K149" s="587"/>
    </row>
    <row r="150" spans="1:11" ht="31.5" x14ac:dyDescent="0.25">
      <c r="A150" s="593" t="s">
        <v>1225</v>
      </c>
      <c r="B150" s="588">
        <f>C150+D150+E150</f>
        <v>0</v>
      </c>
      <c r="C150" s="596"/>
      <c r="D150" s="596"/>
      <c r="E150" s="596"/>
      <c r="F150" s="596"/>
      <c r="G150" s="596"/>
      <c r="H150" s="596"/>
      <c r="I150" s="596"/>
      <c r="J150" s="596"/>
      <c r="K150" s="596"/>
    </row>
    <row r="151" spans="1:11" ht="47.25" x14ac:dyDescent="0.25">
      <c r="A151" s="593" t="s">
        <v>1226</v>
      </c>
      <c r="B151" s="588">
        <f>C151+D151+E151</f>
        <v>0</v>
      </c>
      <c r="C151" s="596"/>
      <c r="D151" s="596"/>
      <c r="E151" s="577"/>
      <c r="F151" s="578"/>
      <c r="G151" s="596"/>
      <c r="H151" s="596"/>
      <c r="I151" s="596"/>
      <c r="J151" s="596"/>
      <c r="K151" s="579"/>
    </row>
    <row r="152" spans="1:11" ht="47.25" x14ac:dyDescent="0.25">
      <c r="A152" s="593" t="s">
        <v>1227</v>
      </c>
      <c r="B152" s="588">
        <f>C152+D152+E152</f>
        <v>0</v>
      </c>
      <c r="C152" s="596"/>
      <c r="D152" s="596"/>
      <c r="E152" s="577"/>
      <c r="F152" s="578"/>
      <c r="G152" s="596"/>
      <c r="H152" s="596"/>
      <c r="I152" s="596"/>
      <c r="J152" s="596"/>
      <c r="K152" s="579"/>
    </row>
    <row r="153" spans="1:11" ht="32.25" thickBot="1" x14ac:dyDescent="0.3">
      <c r="A153" s="594" t="s">
        <v>1228</v>
      </c>
      <c r="B153" s="588">
        <f>C153+D153+E153</f>
        <v>0</v>
      </c>
      <c r="C153" s="580"/>
      <c r="D153" s="580"/>
      <c r="E153" s="581"/>
      <c r="F153" s="582"/>
      <c r="G153" s="580"/>
      <c r="H153" s="580"/>
      <c r="I153" s="580"/>
      <c r="J153" s="580"/>
      <c r="K153" s="583"/>
    </row>
    <row r="154" spans="1:11" x14ac:dyDescent="0.25">
      <c r="A154" s="569"/>
      <c r="B154" s="569"/>
      <c r="C154" s="569"/>
      <c r="D154" s="569"/>
      <c r="E154" s="569"/>
      <c r="F154" s="569"/>
      <c r="G154" s="569"/>
      <c r="H154" s="569"/>
      <c r="I154" s="569"/>
      <c r="J154" s="569"/>
      <c r="K154" s="569"/>
    </row>
    <row r="155" spans="1:11" ht="15.75" x14ac:dyDescent="0.25">
      <c r="A155" s="571"/>
      <c r="B155" s="571"/>
      <c r="C155" s="571"/>
      <c r="D155" s="571"/>
      <c r="E155" s="571"/>
      <c r="F155" s="571"/>
      <c r="G155" s="571"/>
      <c r="H155" s="571"/>
      <c r="I155" s="571"/>
      <c r="J155" s="569"/>
      <c r="K155" s="569"/>
    </row>
    <row r="156" spans="1:11" ht="15.75" x14ac:dyDescent="0.25">
      <c r="A156" s="570" t="s">
        <v>1229</v>
      </c>
      <c r="B156" s="571"/>
      <c r="C156" s="571"/>
      <c r="D156" s="595"/>
      <c r="E156" s="571"/>
      <c r="F156" s="571"/>
      <c r="G156" s="570" t="s">
        <v>1230</v>
      </c>
      <c r="H156" s="571"/>
      <c r="I156" s="571"/>
      <c r="J156" s="569"/>
      <c r="K156" s="569"/>
    </row>
    <row r="157" spans="1:11" ht="15.75" x14ac:dyDescent="0.25">
      <c r="A157" s="571"/>
      <c r="B157" s="571"/>
      <c r="C157" s="571"/>
      <c r="D157" s="595"/>
      <c r="E157" s="571"/>
      <c r="F157" s="571"/>
      <c r="G157" s="571"/>
      <c r="H157" s="571"/>
      <c r="I157" s="571"/>
      <c r="J157" s="569"/>
      <c r="K157" s="569"/>
    </row>
    <row r="158" spans="1:11" ht="15.75" x14ac:dyDescent="0.25">
      <c r="A158" s="571" t="s">
        <v>1239</v>
      </c>
      <c r="B158" s="571"/>
      <c r="C158" s="571"/>
      <c r="D158" s="595" t="s">
        <v>1240</v>
      </c>
      <c r="E158" s="571"/>
      <c r="F158" s="571"/>
      <c r="G158" s="571" t="s">
        <v>1238</v>
      </c>
      <c r="H158" s="571"/>
      <c r="I158" s="571"/>
      <c r="J158" s="569" t="s">
        <v>1237</v>
      </c>
      <c r="K158" s="569"/>
    </row>
    <row r="159" spans="1:11" ht="15.75" x14ac:dyDescent="0.25">
      <c r="A159" s="571"/>
      <c r="B159" s="571"/>
      <c r="C159" s="571"/>
      <c r="D159" s="595"/>
      <c r="E159" s="571"/>
      <c r="F159" s="571"/>
      <c r="G159" s="571"/>
      <c r="H159" s="571"/>
      <c r="I159" s="571"/>
      <c r="J159" s="569"/>
      <c r="K159" s="569"/>
    </row>
    <row r="160" spans="1:11" ht="15.75" x14ac:dyDescent="0.25">
      <c r="A160" s="571" t="s">
        <v>1233</v>
      </c>
      <c r="B160" s="571"/>
      <c r="C160" s="571"/>
      <c r="D160" s="595"/>
      <c r="E160" s="571"/>
      <c r="F160" s="571"/>
      <c r="G160" s="571" t="s">
        <v>1234</v>
      </c>
      <c r="H160" s="571"/>
      <c r="I160" s="571"/>
      <c r="J160" s="569"/>
      <c r="K160" s="569"/>
    </row>
    <row r="161" spans="1:11" ht="15.75" x14ac:dyDescent="0.25">
      <c r="A161" s="571" t="s">
        <v>1235</v>
      </c>
      <c r="B161" s="571"/>
      <c r="C161" s="571"/>
      <c r="D161" s="571"/>
      <c r="E161" s="571"/>
      <c r="F161" s="571"/>
      <c r="G161" s="571"/>
      <c r="H161" s="571"/>
      <c r="I161" s="571"/>
      <c r="J161" s="569"/>
      <c r="K161" s="569"/>
    </row>
    <row r="162" spans="1:11" ht="18.75" x14ac:dyDescent="0.25">
      <c r="A162" s="1077" t="s">
        <v>1214</v>
      </c>
      <c r="B162" s="1077"/>
      <c r="C162" s="1077"/>
      <c r="D162" s="1077"/>
      <c r="E162" s="1077"/>
      <c r="F162" s="1077"/>
      <c r="G162" s="1077"/>
      <c r="H162" s="1077"/>
      <c r="I162" s="1077"/>
      <c r="J162" s="1077"/>
      <c r="K162" s="1077"/>
    </row>
    <row r="163" spans="1:11" ht="18.75" x14ac:dyDescent="0.25">
      <c r="A163" s="1077" t="s">
        <v>1215</v>
      </c>
      <c r="B163" s="1077"/>
      <c r="C163" s="1077"/>
      <c r="D163" s="1077"/>
      <c r="E163" s="1077"/>
      <c r="F163" s="1077"/>
      <c r="G163" s="1077"/>
      <c r="H163" s="1077"/>
      <c r="I163" s="1077"/>
      <c r="J163" s="1077"/>
      <c r="K163" s="1077"/>
    </row>
    <row r="164" spans="1:11" x14ac:dyDescent="0.25">
      <c r="A164" s="589"/>
      <c r="B164" s="589"/>
      <c r="C164" s="589"/>
      <c r="D164" s="589"/>
      <c r="E164" s="589"/>
      <c r="F164" s="589"/>
      <c r="G164" s="589"/>
      <c r="H164" s="589"/>
      <c r="I164" s="589"/>
      <c r="J164" s="589"/>
      <c r="K164" s="589"/>
    </row>
    <row r="165" spans="1:11" ht="15.75" x14ac:dyDescent="0.25">
      <c r="A165" s="590" t="s">
        <v>1216</v>
      </c>
      <c r="B165" s="591">
        <f>Menu!$D$5</f>
        <v>0</v>
      </c>
      <c r="C165" s="592"/>
      <c r="D165" s="592"/>
      <c r="E165" s="592"/>
      <c r="F165" s="592"/>
      <c r="G165" s="592"/>
      <c r="H165" s="590" t="s">
        <v>836</v>
      </c>
      <c r="I165" s="589">
        <f>Menu!$D$6</f>
        <v>0</v>
      </c>
      <c r="J165" s="591"/>
      <c r="K165" s="592"/>
    </row>
    <row r="166" spans="1:11" ht="15.75" x14ac:dyDescent="0.25">
      <c r="A166" s="592"/>
      <c r="B166" s="592"/>
      <c r="C166" s="592"/>
      <c r="D166" s="592"/>
      <c r="E166" s="592"/>
      <c r="F166" s="592"/>
      <c r="G166" s="592"/>
      <c r="H166" s="592"/>
      <c r="I166" s="592"/>
      <c r="J166" s="592"/>
      <c r="K166" s="592"/>
    </row>
    <row r="167" spans="1:11" ht="15.75" x14ac:dyDescent="0.25">
      <c r="A167" s="590" t="s">
        <v>1217</v>
      </c>
      <c r="B167" s="592" t="str">
        <f>Menu!B16</f>
        <v/>
      </c>
      <c r="C167" s="592"/>
      <c r="D167" s="592"/>
      <c r="E167" s="592"/>
      <c r="F167" s="592"/>
      <c r="G167" s="592"/>
      <c r="H167" s="590" t="s">
        <v>1218</v>
      </c>
      <c r="I167" s="590"/>
      <c r="J167" s="592" t="str">
        <f>Menu!$D$3&amp;"Q "&amp;"-"&amp;Menu!$D$4</f>
        <v>3rdQ -2022</v>
      </c>
      <c r="K167" s="592"/>
    </row>
    <row r="168" spans="1:11" ht="16.5" thickBot="1" x14ac:dyDescent="0.3">
      <c r="A168" s="592"/>
      <c r="B168" s="592"/>
      <c r="C168" s="592"/>
      <c r="D168" s="592"/>
      <c r="E168" s="592"/>
      <c r="F168" s="592"/>
      <c r="G168" s="592"/>
      <c r="H168" s="592"/>
      <c r="I168" s="592"/>
      <c r="J168" s="592"/>
      <c r="K168" s="592"/>
    </row>
    <row r="169" spans="1:11" ht="15.75" x14ac:dyDescent="0.25">
      <c r="A169" s="1078" t="s">
        <v>1219</v>
      </c>
      <c r="B169" s="1081" t="s">
        <v>1220</v>
      </c>
      <c r="C169" s="1082"/>
      <c r="D169" s="1082"/>
      <c r="E169" s="1083"/>
      <c r="F169" s="1081" t="s">
        <v>1221</v>
      </c>
      <c r="G169" s="1082"/>
      <c r="H169" s="1082"/>
      <c r="I169" s="1082"/>
      <c r="J169" s="1082"/>
      <c r="K169" s="1084"/>
    </row>
    <row r="170" spans="1:11" ht="15.75" x14ac:dyDescent="0.25">
      <c r="A170" s="1079"/>
      <c r="B170" s="572" t="s">
        <v>825</v>
      </c>
      <c r="C170" s="573" t="s">
        <v>823</v>
      </c>
      <c r="D170" s="573" t="s">
        <v>824</v>
      </c>
      <c r="E170" s="574" t="s">
        <v>1222</v>
      </c>
      <c r="F170" s="1085" t="s">
        <v>827</v>
      </c>
      <c r="G170" s="1086"/>
      <c r="H170" s="1087" t="s">
        <v>828</v>
      </c>
      <c r="I170" s="1087"/>
      <c r="J170" s="1086" t="s">
        <v>1223</v>
      </c>
      <c r="K170" s="1088"/>
    </row>
    <row r="171" spans="1:11" ht="15.75" x14ac:dyDescent="0.25">
      <c r="A171" s="1080"/>
      <c r="B171" s="572"/>
      <c r="C171" s="573"/>
      <c r="D171" s="573"/>
      <c r="E171" s="574"/>
      <c r="F171" s="572" t="s">
        <v>823</v>
      </c>
      <c r="G171" s="573" t="s">
        <v>824</v>
      </c>
      <c r="H171" s="575" t="s">
        <v>823</v>
      </c>
      <c r="I171" s="575" t="s">
        <v>824</v>
      </c>
      <c r="J171" s="573" t="s">
        <v>823</v>
      </c>
      <c r="K171" s="576" t="s">
        <v>824</v>
      </c>
    </row>
    <row r="172" spans="1:11" ht="34.5" customHeight="1" x14ac:dyDescent="0.25">
      <c r="A172" s="593" t="s">
        <v>1224</v>
      </c>
      <c r="B172" s="1074"/>
      <c r="C172" s="1075"/>
      <c r="D172" s="1075"/>
      <c r="E172" s="1076"/>
      <c r="F172" s="584"/>
      <c r="G172" s="585"/>
      <c r="H172" s="585"/>
      <c r="I172" s="586"/>
      <c r="J172" s="586"/>
      <c r="K172" s="587"/>
    </row>
    <row r="173" spans="1:11" ht="31.5" x14ac:dyDescent="0.25">
      <c r="A173" s="593" t="s">
        <v>1225</v>
      </c>
      <c r="B173" s="588">
        <f>C173+D173+E173</f>
        <v>0</v>
      </c>
      <c r="C173" s="596"/>
      <c r="D173" s="596"/>
      <c r="E173" s="596"/>
      <c r="F173" s="596"/>
      <c r="G173" s="596"/>
      <c r="H173" s="596"/>
      <c r="I173" s="596"/>
      <c r="J173" s="596"/>
      <c r="K173" s="596"/>
    </row>
    <row r="174" spans="1:11" ht="47.25" x14ac:dyDescent="0.25">
      <c r="A174" s="593" t="s">
        <v>1226</v>
      </c>
      <c r="B174" s="588">
        <f>C174+D174+E174</f>
        <v>0</v>
      </c>
      <c r="C174" s="596"/>
      <c r="D174" s="596"/>
      <c r="E174" s="577"/>
      <c r="F174" s="578"/>
      <c r="G174" s="596"/>
      <c r="H174" s="596"/>
      <c r="I174" s="596"/>
      <c r="J174" s="596"/>
      <c r="K174" s="579"/>
    </row>
    <row r="175" spans="1:11" ht="47.25" x14ac:dyDescent="0.25">
      <c r="A175" s="593" t="s">
        <v>1227</v>
      </c>
      <c r="B175" s="588">
        <f>C175+D175+E175</f>
        <v>0</v>
      </c>
      <c r="C175" s="596"/>
      <c r="D175" s="596"/>
      <c r="E175" s="577"/>
      <c r="F175" s="578"/>
      <c r="G175" s="596"/>
      <c r="H175" s="596"/>
      <c r="I175" s="596"/>
      <c r="J175" s="596"/>
      <c r="K175" s="579"/>
    </row>
    <row r="176" spans="1:11" ht="32.25" thickBot="1" x14ac:dyDescent="0.3">
      <c r="A176" s="594" t="s">
        <v>1228</v>
      </c>
      <c r="B176" s="588">
        <f>C176+D176+E176</f>
        <v>0</v>
      </c>
      <c r="C176" s="580"/>
      <c r="D176" s="580"/>
      <c r="E176" s="581"/>
      <c r="F176" s="582"/>
      <c r="G176" s="580"/>
      <c r="H176" s="580"/>
      <c r="I176" s="580"/>
      <c r="J176" s="580"/>
      <c r="K176" s="583"/>
    </row>
    <row r="177" spans="1:11" x14ac:dyDescent="0.25">
      <c r="A177" s="569"/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</row>
    <row r="178" spans="1:11" ht="15.75" x14ac:dyDescent="0.25">
      <c r="A178" s="571"/>
      <c r="B178" s="571"/>
      <c r="C178" s="571"/>
      <c r="D178" s="571"/>
      <c r="E178" s="571"/>
      <c r="F178" s="571"/>
      <c r="G178" s="571"/>
      <c r="H178" s="571"/>
      <c r="I178" s="571"/>
      <c r="J178" s="569"/>
      <c r="K178" s="569"/>
    </row>
    <row r="179" spans="1:11" ht="15.75" x14ac:dyDescent="0.25">
      <c r="A179" s="570" t="s">
        <v>1229</v>
      </c>
      <c r="B179" s="571"/>
      <c r="C179" s="571"/>
      <c r="D179" s="595"/>
      <c r="E179" s="571"/>
      <c r="F179" s="571"/>
      <c r="G179" s="570" t="s">
        <v>1230</v>
      </c>
      <c r="H179" s="571"/>
      <c r="I179" s="571"/>
      <c r="J179" s="569"/>
      <c r="K179" s="569"/>
    </row>
    <row r="180" spans="1:11" ht="15.75" x14ac:dyDescent="0.25">
      <c r="A180" s="571"/>
      <c r="B180" s="571"/>
      <c r="C180" s="571"/>
      <c r="D180" s="595"/>
      <c r="E180" s="571"/>
      <c r="F180" s="571"/>
      <c r="G180" s="571"/>
      <c r="H180" s="571"/>
      <c r="I180" s="571"/>
      <c r="J180" s="569"/>
      <c r="K180" s="569"/>
    </row>
    <row r="181" spans="1:11" ht="15.75" x14ac:dyDescent="0.25">
      <c r="A181" s="571" t="s">
        <v>1239</v>
      </c>
      <c r="B181" s="571"/>
      <c r="C181" s="571"/>
      <c r="D181" s="595" t="s">
        <v>1240</v>
      </c>
      <c r="E181" s="571"/>
      <c r="F181" s="571"/>
      <c r="G181" s="571" t="s">
        <v>1238</v>
      </c>
      <c r="H181" s="571"/>
      <c r="I181" s="571"/>
      <c r="J181" s="569" t="s">
        <v>1237</v>
      </c>
      <c r="K181" s="569"/>
    </row>
    <row r="182" spans="1:11" ht="15.75" x14ac:dyDescent="0.25">
      <c r="A182" s="571"/>
      <c r="B182" s="571"/>
      <c r="C182" s="571"/>
      <c r="D182" s="595"/>
      <c r="E182" s="571"/>
      <c r="F182" s="571"/>
      <c r="G182" s="571"/>
      <c r="H182" s="571"/>
      <c r="I182" s="571"/>
      <c r="J182" s="569"/>
      <c r="K182" s="569"/>
    </row>
    <row r="183" spans="1:11" ht="15.75" x14ac:dyDescent="0.25">
      <c r="A183" s="571" t="s">
        <v>1233</v>
      </c>
      <c r="B183" s="571"/>
      <c r="C183" s="571"/>
      <c r="D183" s="595"/>
      <c r="E183" s="571"/>
      <c r="F183" s="571"/>
      <c r="G183" s="571" t="s">
        <v>1234</v>
      </c>
      <c r="H183" s="571"/>
      <c r="I183" s="571"/>
      <c r="J183" s="569"/>
      <c r="K183" s="569"/>
    </row>
    <row r="184" spans="1:11" ht="15.75" x14ac:dyDescent="0.25">
      <c r="A184" s="571" t="s">
        <v>1235</v>
      </c>
      <c r="B184" s="571"/>
      <c r="C184" s="571"/>
      <c r="D184" s="571"/>
      <c r="E184" s="571"/>
      <c r="F184" s="571"/>
      <c r="G184" s="571"/>
      <c r="H184" s="571"/>
      <c r="I184" s="571"/>
      <c r="J184" s="569"/>
      <c r="K184" s="569"/>
    </row>
    <row r="185" spans="1:11" ht="18.75" x14ac:dyDescent="0.25">
      <c r="A185" s="1077" t="s">
        <v>1214</v>
      </c>
      <c r="B185" s="1077"/>
      <c r="C185" s="1077"/>
      <c r="D185" s="1077"/>
      <c r="E185" s="1077"/>
      <c r="F185" s="1077"/>
      <c r="G185" s="1077"/>
      <c r="H185" s="1077"/>
      <c r="I185" s="1077"/>
      <c r="J185" s="1077"/>
      <c r="K185" s="1077"/>
    </row>
    <row r="186" spans="1:11" ht="18.75" x14ac:dyDescent="0.25">
      <c r="A186" s="1077" t="s">
        <v>1215</v>
      </c>
      <c r="B186" s="1077"/>
      <c r="C186" s="1077"/>
      <c r="D186" s="1077"/>
      <c r="E186" s="1077"/>
      <c r="F186" s="1077"/>
      <c r="G186" s="1077"/>
      <c r="H186" s="1077"/>
      <c r="I186" s="1077"/>
      <c r="J186" s="1077"/>
      <c r="K186" s="1077"/>
    </row>
    <row r="187" spans="1:11" x14ac:dyDescent="0.25">
      <c r="A187" s="589"/>
      <c r="B187" s="589"/>
      <c r="C187" s="589"/>
      <c r="D187" s="589"/>
      <c r="E187" s="589"/>
      <c r="F187" s="589"/>
      <c r="G187" s="589"/>
      <c r="H187" s="589"/>
      <c r="I187" s="589"/>
      <c r="J187" s="589"/>
      <c r="K187" s="589"/>
    </row>
    <row r="188" spans="1:11" ht="15.75" x14ac:dyDescent="0.25">
      <c r="A188" s="590" t="s">
        <v>1216</v>
      </c>
      <c r="B188" s="591">
        <f>Menu!$D$5</f>
        <v>0</v>
      </c>
      <c r="C188" s="592"/>
      <c r="D188" s="592"/>
      <c r="E188" s="592"/>
      <c r="F188" s="592"/>
      <c r="G188" s="592"/>
      <c r="H188" s="590" t="s">
        <v>836</v>
      </c>
      <c r="I188" s="589">
        <f>Menu!$D$6</f>
        <v>0</v>
      </c>
      <c r="J188" s="591"/>
      <c r="K188" s="592"/>
    </row>
    <row r="189" spans="1:11" ht="15.75" x14ac:dyDescent="0.25">
      <c r="A189" s="592"/>
      <c r="B189" s="592"/>
      <c r="C189" s="592"/>
      <c r="D189" s="592"/>
      <c r="E189" s="592"/>
      <c r="F189" s="592"/>
      <c r="G189" s="592"/>
      <c r="H189" s="592"/>
      <c r="I189" s="592"/>
      <c r="J189" s="592"/>
      <c r="K189" s="592"/>
    </row>
    <row r="190" spans="1:11" ht="15.75" x14ac:dyDescent="0.25">
      <c r="A190" s="590" t="s">
        <v>1217</v>
      </c>
      <c r="B190" s="592" t="str">
        <f>Menu!B17</f>
        <v/>
      </c>
      <c r="C190" s="592"/>
      <c r="D190" s="592"/>
      <c r="E190" s="592"/>
      <c r="F190" s="592"/>
      <c r="G190" s="592"/>
      <c r="H190" s="590" t="s">
        <v>1218</v>
      </c>
      <c r="I190" s="590"/>
      <c r="J190" s="592" t="str">
        <f>Menu!$D$3&amp;"Q "&amp;"-"&amp;Menu!$D$4</f>
        <v>3rdQ -2022</v>
      </c>
      <c r="K190" s="592"/>
    </row>
    <row r="191" spans="1:11" ht="16.5" thickBot="1" x14ac:dyDescent="0.3">
      <c r="A191" s="592"/>
      <c r="B191" s="592"/>
      <c r="C191" s="592"/>
      <c r="D191" s="592"/>
      <c r="E191" s="592"/>
      <c r="F191" s="592"/>
      <c r="G191" s="592"/>
      <c r="H191" s="592"/>
      <c r="I191" s="592"/>
      <c r="J191" s="592"/>
      <c r="K191" s="592"/>
    </row>
    <row r="192" spans="1:11" ht="15.75" x14ac:dyDescent="0.25">
      <c r="A192" s="1078" t="s">
        <v>1219</v>
      </c>
      <c r="B192" s="1081" t="s">
        <v>1220</v>
      </c>
      <c r="C192" s="1082"/>
      <c r="D192" s="1082"/>
      <c r="E192" s="1083"/>
      <c r="F192" s="1081" t="s">
        <v>1221</v>
      </c>
      <c r="G192" s="1082"/>
      <c r="H192" s="1082"/>
      <c r="I192" s="1082"/>
      <c r="J192" s="1082"/>
      <c r="K192" s="1084"/>
    </row>
    <row r="193" spans="1:11" ht="15.75" x14ac:dyDescent="0.25">
      <c r="A193" s="1079"/>
      <c r="B193" s="572" t="s">
        <v>825</v>
      </c>
      <c r="C193" s="573" t="s">
        <v>823</v>
      </c>
      <c r="D193" s="573" t="s">
        <v>824</v>
      </c>
      <c r="E193" s="574" t="s">
        <v>1222</v>
      </c>
      <c r="F193" s="1085" t="s">
        <v>827</v>
      </c>
      <c r="G193" s="1086"/>
      <c r="H193" s="1087" t="s">
        <v>828</v>
      </c>
      <c r="I193" s="1087"/>
      <c r="J193" s="1086" t="s">
        <v>1223</v>
      </c>
      <c r="K193" s="1088"/>
    </row>
    <row r="194" spans="1:11" ht="15.75" x14ac:dyDescent="0.25">
      <c r="A194" s="1080"/>
      <c r="B194" s="572"/>
      <c r="C194" s="573"/>
      <c r="D194" s="573"/>
      <c r="E194" s="574"/>
      <c r="F194" s="572" t="s">
        <v>823</v>
      </c>
      <c r="G194" s="573" t="s">
        <v>824</v>
      </c>
      <c r="H194" s="575" t="s">
        <v>823</v>
      </c>
      <c r="I194" s="575" t="s">
        <v>824</v>
      </c>
      <c r="J194" s="573" t="s">
        <v>823</v>
      </c>
      <c r="K194" s="576" t="s">
        <v>824</v>
      </c>
    </row>
    <row r="195" spans="1:11" ht="33" customHeight="1" x14ac:dyDescent="0.25">
      <c r="A195" s="593" t="s">
        <v>1224</v>
      </c>
      <c r="B195" s="1074"/>
      <c r="C195" s="1075"/>
      <c r="D195" s="1075"/>
      <c r="E195" s="1076"/>
      <c r="F195" s="584"/>
      <c r="G195" s="585"/>
      <c r="H195" s="585"/>
      <c r="I195" s="586"/>
      <c r="J195" s="586"/>
      <c r="K195" s="587"/>
    </row>
    <row r="196" spans="1:11" ht="31.5" x14ac:dyDescent="0.25">
      <c r="A196" s="593" t="s">
        <v>1225</v>
      </c>
      <c r="B196" s="588">
        <f>C196+D196+E196</f>
        <v>0</v>
      </c>
      <c r="C196" s="596"/>
      <c r="D196" s="596"/>
      <c r="E196" s="596"/>
      <c r="F196" s="596"/>
      <c r="G196" s="596"/>
      <c r="H196" s="596"/>
      <c r="I196" s="596"/>
      <c r="J196" s="596"/>
      <c r="K196" s="596"/>
    </row>
    <row r="197" spans="1:11" ht="47.25" x14ac:dyDescent="0.25">
      <c r="A197" s="593" t="s">
        <v>1226</v>
      </c>
      <c r="B197" s="588">
        <f>C197+D197+E197</f>
        <v>0</v>
      </c>
      <c r="C197" s="596"/>
      <c r="D197" s="596"/>
      <c r="E197" s="577"/>
      <c r="F197" s="578"/>
      <c r="G197" s="596"/>
      <c r="H197" s="596"/>
      <c r="I197" s="596"/>
      <c r="J197" s="596"/>
      <c r="K197" s="579"/>
    </row>
    <row r="198" spans="1:11" ht="47.25" x14ac:dyDescent="0.25">
      <c r="A198" s="593" t="s">
        <v>1227</v>
      </c>
      <c r="B198" s="588">
        <f>C198+D198+E198</f>
        <v>0</v>
      </c>
      <c r="C198" s="596"/>
      <c r="D198" s="596"/>
      <c r="E198" s="577"/>
      <c r="F198" s="578"/>
      <c r="G198" s="596"/>
      <c r="H198" s="596"/>
      <c r="I198" s="596"/>
      <c r="J198" s="596"/>
      <c r="K198" s="579"/>
    </row>
    <row r="199" spans="1:11" ht="32.25" thickBot="1" x14ac:dyDescent="0.3">
      <c r="A199" s="594" t="s">
        <v>1228</v>
      </c>
      <c r="B199" s="588">
        <f>C199+D199+E199</f>
        <v>0</v>
      </c>
      <c r="C199" s="580"/>
      <c r="D199" s="580"/>
      <c r="E199" s="581"/>
      <c r="F199" s="582"/>
      <c r="G199" s="580"/>
      <c r="H199" s="580"/>
      <c r="I199" s="580"/>
      <c r="J199" s="580"/>
      <c r="K199" s="583"/>
    </row>
    <row r="200" spans="1:11" x14ac:dyDescent="0.25">
      <c r="A200" s="569"/>
      <c r="B200" s="569"/>
      <c r="C200" s="569"/>
      <c r="D200" s="569"/>
      <c r="E200" s="569"/>
      <c r="F200" s="569"/>
      <c r="G200" s="569"/>
      <c r="H200" s="569"/>
      <c r="I200" s="569"/>
      <c r="J200" s="569"/>
      <c r="K200" s="569"/>
    </row>
    <row r="201" spans="1:11" ht="15.75" x14ac:dyDescent="0.25">
      <c r="A201" s="571"/>
      <c r="B201" s="571"/>
      <c r="C201" s="571"/>
      <c r="D201" s="571"/>
      <c r="E201" s="571"/>
      <c r="F201" s="571"/>
      <c r="G201" s="571"/>
      <c r="H201" s="571"/>
      <c r="I201" s="571"/>
      <c r="J201" s="569"/>
      <c r="K201" s="569"/>
    </row>
    <row r="202" spans="1:11" ht="15.75" x14ac:dyDescent="0.25">
      <c r="A202" s="570" t="s">
        <v>1229</v>
      </c>
      <c r="B202" s="571"/>
      <c r="C202" s="571"/>
      <c r="D202" s="595"/>
      <c r="E202" s="571"/>
      <c r="F202" s="571"/>
      <c r="G202" s="570" t="s">
        <v>1230</v>
      </c>
      <c r="H202" s="571"/>
      <c r="I202" s="571"/>
      <c r="J202" s="569"/>
      <c r="K202" s="569"/>
    </row>
    <row r="203" spans="1:11" ht="15.75" x14ac:dyDescent="0.25">
      <c r="A203" s="571"/>
      <c r="B203" s="571"/>
      <c r="C203" s="571"/>
      <c r="D203" s="595"/>
      <c r="E203" s="571"/>
      <c r="F203" s="571"/>
      <c r="G203" s="571"/>
      <c r="H203" s="571"/>
      <c r="I203" s="571"/>
      <c r="J203" s="569"/>
      <c r="K203" s="569"/>
    </row>
    <row r="204" spans="1:11" ht="15.75" x14ac:dyDescent="0.25">
      <c r="A204" s="571" t="s">
        <v>1239</v>
      </c>
      <c r="B204" s="571"/>
      <c r="C204" s="571"/>
      <c r="D204" s="595" t="s">
        <v>1240</v>
      </c>
      <c r="E204" s="571"/>
      <c r="F204" s="571"/>
      <c r="G204" s="571" t="s">
        <v>1238</v>
      </c>
      <c r="H204" s="571"/>
      <c r="I204" s="571"/>
      <c r="J204" s="569" t="s">
        <v>1237</v>
      </c>
      <c r="K204" s="569"/>
    </row>
    <row r="205" spans="1:11" ht="15.75" x14ac:dyDescent="0.25">
      <c r="A205" s="571"/>
      <c r="B205" s="571"/>
      <c r="C205" s="571"/>
      <c r="D205" s="595"/>
      <c r="E205" s="571"/>
      <c r="F205" s="571"/>
      <c r="G205" s="571"/>
      <c r="H205" s="571"/>
      <c r="I205" s="571"/>
      <c r="J205" s="569"/>
      <c r="K205" s="569"/>
    </row>
    <row r="206" spans="1:11" ht="15.75" x14ac:dyDescent="0.25">
      <c r="A206" s="571" t="s">
        <v>1233</v>
      </c>
      <c r="B206" s="571"/>
      <c r="C206" s="571"/>
      <c r="D206" s="595"/>
      <c r="E206" s="571"/>
      <c r="F206" s="571"/>
      <c r="G206" s="571" t="s">
        <v>1234</v>
      </c>
      <c r="H206" s="571"/>
      <c r="I206" s="571"/>
      <c r="J206" s="569"/>
      <c r="K206" s="569"/>
    </row>
    <row r="207" spans="1:11" ht="15.75" x14ac:dyDescent="0.25">
      <c r="A207" s="571" t="s">
        <v>1235</v>
      </c>
      <c r="B207" s="571"/>
      <c r="C207" s="571"/>
      <c r="D207" s="571"/>
      <c r="E207" s="571"/>
      <c r="F207" s="571"/>
      <c r="G207" s="571"/>
      <c r="H207" s="571"/>
      <c r="I207" s="571"/>
      <c r="J207" s="569"/>
      <c r="K207" s="569"/>
    </row>
    <row r="208" spans="1:11" ht="18.75" x14ac:dyDescent="0.25">
      <c r="A208" s="1077" t="s">
        <v>1214</v>
      </c>
      <c r="B208" s="1077"/>
      <c r="C208" s="1077"/>
      <c r="D208" s="1077"/>
      <c r="E208" s="1077"/>
      <c r="F208" s="1077"/>
      <c r="G208" s="1077"/>
      <c r="H208" s="1077"/>
      <c r="I208" s="1077"/>
      <c r="J208" s="1077"/>
      <c r="K208" s="1077"/>
    </row>
    <row r="209" spans="1:11" ht="18.75" x14ac:dyDescent="0.25">
      <c r="A209" s="1077" t="s">
        <v>1215</v>
      </c>
      <c r="B209" s="1077"/>
      <c r="C209" s="1077"/>
      <c r="D209" s="1077"/>
      <c r="E209" s="1077"/>
      <c r="F209" s="1077"/>
      <c r="G209" s="1077"/>
      <c r="H209" s="1077"/>
      <c r="I209" s="1077"/>
      <c r="J209" s="1077"/>
      <c r="K209" s="1077"/>
    </row>
    <row r="210" spans="1:11" x14ac:dyDescent="0.25">
      <c r="A210" s="589"/>
      <c r="B210" s="589"/>
      <c r="C210" s="589"/>
      <c r="D210" s="589"/>
      <c r="E210" s="589"/>
      <c r="F210" s="589"/>
      <c r="G210" s="589"/>
      <c r="H210" s="589"/>
      <c r="I210" s="589"/>
      <c r="J210" s="589"/>
      <c r="K210" s="589"/>
    </row>
    <row r="211" spans="1:11" ht="15.75" x14ac:dyDescent="0.25">
      <c r="A211" s="590" t="s">
        <v>1216</v>
      </c>
      <c r="B211" s="591">
        <f>Menu!$D$5</f>
        <v>0</v>
      </c>
      <c r="C211" s="592"/>
      <c r="D211" s="592"/>
      <c r="E211" s="592"/>
      <c r="F211" s="592"/>
      <c r="G211" s="592"/>
      <c r="H211" s="590" t="s">
        <v>836</v>
      </c>
      <c r="I211" s="589">
        <f>Menu!$D$6</f>
        <v>0</v>
      </c>
      <c r="J211" s="591"/>
      <c r="K211" s="592"/>
    </row>
    <row r="212" spans="1:11" ht="15.75" x14ac:dyDescent="0.25">
      <c r="A212" s="592"/>
      <c r="B212" s="592"/>
      <c r="C212" s="592"/>
      <c r="D212" s="592"/>
      <c r="E212" s="592"/>
      <c r="F212" s="592"/>
      <c r="G212" s="592"/>
      <c r="H212" s="592"/>
      <c r="I212" s="592"/>
      <c r="J212" s="592"/>
      <c r="K212" s="592"/>
    </row>
    <row r="213" spans="1:11" ht="15.75" x14ac:dyDescent="0.25">
      <c r="A213" s="590" t="s">
        <v>1217</v>
      </c>
      <c r="B213" s="592" t="str">
        <f>Menu!B18</f>
        <v/>
      </c>
      <c r="C213" s="592"/>
      <c r="D213" s="592"/>
      <c r="E213" s="592"/>
      <c r="F213" s="592"/>
      <c r="G213" s="592"/>
      <c r="H213" s="590" t="s">
        <v>1218</v>
      </c>
      <c r="I213" s="590"/>
      <c r="J213" s="592" t="str">
        <f>Menu!$D$3&amp;"Q "&amp;"-"&amp;Menu!$D$4</f>
        <v>3rdQ -2022</v>
      </c>
      <c r="K213" s="592"/>
    </row>
    <row r="214" spans="1:11" ht="16.5" thickBot="1" x14ac:dyDescent="0.3">
      <c r="A214" s="592"/>
      <c r="B214" s="592"/>
      <c r="C214" s="592"/>
      <c r="D214" s="592"/>
      <c r="E214" s="592"/>
      <c r="F214" s="592"/>
      <c r="G214" s="592"/>
      <c r="H214" s="592"/>
      <c r="I214" s="592"/>
      <c r="J214" s="592"/>
      <c r="K214" s="592"/>
    </row>
    <row r="215" spans="1:11" ht="15.75" x14ac:dyDescent="0.25">
      <c r="A215" s="1078" t="s">
        <v>1219</v>
      </c>
      <c r="B215" s="1081" t="s">
        <v>1220</v>
      </c>
      <c r="C215" s="1082"/>
      <c r="D215" s="1082"/>
      <c r="E215" s="1083"/>
      <c r="F215" s="1081" t="s">
        <v>1221</v>
      </c>
      <c r="G215" s="1082"/>
      <c r="H215" s="1082"/>
      <c r="I215" s="1082"/>
      <c r="J215" s="1082"/>
      <c r="K215" s="1084"/>
    </row>
    <row r="216" spans="1:11" ht="15.75" x14ac:dyDescent="0.25">
      <c r="A216" s="1079"/>
      <c r="B216" s="572" t="s">
        <v>825</v>
      </c>
      <c r="C216" s="573" t="s">
        <v>823</v>
      </c>
      <c r="D216" s="573" t="s">
        <v>824</v>
      </c>
      <c r="E216" s="574" t="s">
        <v>1222</v>
      </c>
      <c r="F216" s="1085" t="s">
        <v>827</v>
      </c>
      <c r="G216" s="1086"/>
      <c r="H216" s="1087" t="s">
        <v>828</v>
      </c>
      <c r="I216" s="1087"/>
      <c r="J216" s="1086" t="s">
        <v>1223</v>
      </c>
      <c r="K216" s="1088"/>
    </row>
    <row r="217" spans="1:11" ht="15.75" x14ac:dyDescent="0.25">
      <c r="A217" s="1080"/>
      <c r="B217" s="572"/>
      <c r="C217" s="573"/>
      <c r="D217" s="573"/>
      <c r="E217" s="574"/>
      <c r="F217" s="572" t="s">
        <v>823</v>
      </c>
      <c r="G217" s="573" t="s">
        <v>824</v>
      </c>
      <c r="H217" s="575" t="s">
        <v>823</v>
      </c>
      <c r="I217" s="575" t="s">
        <v>824</v>
      </c>
      <c r="J217" s="573" t="s">
        <v>823</v>
      </c>
      <c r="K217" s="576" t="s">
        <v>824</v>
      </c>
    </row>
    <row r="218" spans="1:11" ht="47.25" customHeight="1" x14ac:dyDescent="0.25">
      <c r="A218" s="593" t="s">
        <v>1224</v>
      </c>
      <c r="B218" s="1074"/>
      <c r="C218" s="1075"/>
      <c r="D218" s="1075"/>
      <c r="E218" s="1076"/>
      <c r="F218" s="584"/>
      <c r="G218" s="585"/>
      <c r="H218" s="585"/>
      <c r="I218" s="586"/>
      <c r="J218" s="586"/>
      <c r="K218" s="587"/>
    </row>
    <row r="219" spans="1:11" ht="31.5" x14ac:dyDescent="0.25">
      <c r="A219" s="593" t="s">
        <v>1225</v>
      </c>
      <c r="B219" s="588">
        <f>C219+D219+E219</f>
        <v>0</v>
      </c>
      <c r="C219" s="596"/>
      <c r="D219" s="596"/>
      <c r="E219" s="596"/>
      <c r="F219" s="596"/>
      <c r="G219" s="596"/>
      <c r="H219" s="596"/>
      <c r="I219" s="596"/>
      <c r="J219" s="596"/>
      <c r="K219" s="596"/>
    </row>
    <row r="220" spans="1:11" ht="47.25" x14ac:dyDescent="0.25">
      <c r="A220" s="593" t="s">
        <v>1226</v>
      </c>
      <c r="B220" s="588">
        <f>C220+D220+E220</f>
        <v>0</v>
      </c>
      <c r="C220" s="596"/>
      <c r="D220" s="596"/>
      <c r="E220" s="577"/>
      <c r="F220" s="578"/>
      <c r="G220" s="596"/>
      <c r="H220" s="596"/>
      <c r="I220" s="596"/>
      <c r="J220" s="596"/>
      <c r="K220" s="579"/>
    </row>
    <row r="221" spans="1:11" ht="47.25" x14ac:dyDescent="0.25">
      <c r="A221" s="593" t="s">
        <v>1227</v>
      </c>
      <c r="B221" s="588">
        <f>C221+D221+E221</f>
        <v>0</v>
      </c>
      <c r="C221" s="596"/>
      <c r="D221" s="596"/>
      <c r="E221" s="577"/>
      <c r="F221" s="578"/>
      <c r="G221" s="596"/>
      <c r="H221" s="596"/>
      <c r="I221" s="596"/>
      <c r="J221" s="596"/>
      <c r="K221" s="579"/>
    </row>
    <row r="222" spans="1:11" ht="32.25" thickBot="1" x14ac:dyDescent="0.3">
      <c r="A222" s="594" t="s">
        <v>1228</v>
      </c>
      <c r="B222" s="588">
        <f>C222+D222+E222</f>
        <v>0</v>
      </c>
      <c r="C222" s="580"/>
      <c r="D222" s="580"/>
      <c r="E222" s="581"/>
      <c r="F222" s="582"/>
      <c r="G222" s="580"/>
      <c r="H222" s="580"/>
      <c r="I222" s="580"/>
      <c r="J222" s="580"/>
      <c r="K222" s="583"/>
    </row>
    <row r="223" spans="1:11" x14ac:dyDescent="0.25">
      <c r="A223" s="569"/>
      <c r="B223" s="569"/>
      <c r="C223" s="569"/>
      <c r="D223" s="569"/>
      <c r="E223" s="569"/>
      <c r="F223" s="569"/>
      <c r="G223" s="569"/>
      <c r="H223" s="569"/>
      <c r="I223" s="569"/>
      <c r="J223" s="569"/>
      <c r="K223" s="569"/>
    </row>
    <row r="224" spans="1:11" ht="15.75" x14ac:dyDescent="0.25">
      <c r="A224" s="571"/>
      <c r="B224" s="571"/>
      <c r="C224" s="571"/>
      <c r="D224" s="571"/>
      <c r="E224" s="571"/>
      <c r="F224" s="571"/>
      <c r="G224" s="571"/>
      <c r="H224" s="571"/>
      <c r="I224" s="571"/>
      <c r="J224" s="569"/>
      <c r="K224" s="569"/>
    </row>
    <row r="225" spans="1:11" ht="15.75" x14ac:dyDescent="0.25">
      <c r="A225" s="570" t="s">
        <v>1229</v>
      </c>
      <c r="B225" s="571"/>
      <c r="C225" s="571"/>
      <c r="D225" s="595"/>
      <c r="E225" s="571"/>
      <c r="F225" s="571"/>
      <c r="G225" s="570" t="s">
        <v>1230</v>
      </c>
      <c r="H225" s="571"/>
      <c r="I225" s="571"/>
      <c r="J225" s="569"/>
      <c r="K225" s="569"/>
    </row>
    <row r="226" spans="1:11" ht="15.75" x14ac:dyDescent="0.25">
      <c r="A226" s="571"/>
      <c r="B226" s="571"/>
      <c r="C226" s="571"/>
      <c r="D226" s="595"/>
      <c r="E226" s="571"/>
      <c r="F226" s="571"/>
      <c r="G226" s="571"/>
      <c r="H226" s="571"/>
      <c r="I226" s="571"/>
      <c r="J226" s="569"/>
      <c r="K226" s="569"/>
    </row>
    <row r="227" spans="1:11" ht="15.75" x14ac:dyDescent="0.25">
      <c r="A227" s="571" t="s">
        <v>1239</v>
      </c>
      <c r="B227" s="571"/>
      <c r="C227" s="571"/>
      <c r="D227" s="595" t="s">
        <v>1240</v>
      </c>
      <c r="E227" s="571"/>
      <c r="F227" s="571"/>
      <c r="G227" s="571" t="s">
        <v>1238</v>
      </c>
      <c r="H227" s="571"/>
      <c r="I227" s="571"/>
      <c r="J227" s="569" t="s">
        <v>1237</v>
      </c>
      <c r="K227" s="569"/>
    </row>
    <row r="228" spans="1:11" ht="15.75" x14ac:dyDescent="0.25">
      <c r="A228" s="571"/>
      <c r="B228" s="571"/>
      <c r="C228" s="571"/>
      <c r="D228" s="595"/>
      <c r="E228" s="571"/>
      <c r="F228" s="571"/>
      <c r="G228" s="571"/>
      <c r="H228" s="571"/>
      <c r="I228" s="571"/>
      <c r="J228" s="569"/>
      <c r="K228" s="569"/>
    </row>
    <row r="229" spans="1:11" ht="15.75" x14ac:dyDescent="0.25">
      <c r="A229" s="571" t="s">
        <v>1233</v>
      </c>
      <c r="B229" s="571"/>
      <c r="C229" s="571"/>
      <c r="D229" s="595"/>
      <c r="E229" s="571"/>
      <c r="F229" s="571"/>
      <c r="G229" s="571" t="s">
        <v>1234</v>
      </c>
      <c r="H229" s="571"/>
      <c r="I229" s="571"/>
      <c r="J229" s="569"/>
      <c r="K229" s="569"/>
    </row>
    <row r="230" spans="1:11" ht="15.75" x14ac:dyDescent="0.25">
      <c r="A230" s="571" t="s">
        <v>1235</v>
      </c>
      <c r="B230" s="571"/>
      <c r="C230" s="571"/>
      <c r="D230" s="571"/>
      <c r="E230" s="571"/>
      <c r="F230" s="571"/>
      <c r="G230" s="571"/>
      <c r="H230" s="571"/>
      <c r="I230" s="571"/>
      <c r="J230" s="569"/>
      <c r="K230" s="569"/>
    </row>
    <row r="231" spans="1:11" ht="18.75" x14ac:dyDescent="0.25">
      <c r="A231" s="1077" t="s">
        <v>1214</v>
      </c>
      <c r="B231" s="1077"/>
      <c r="C231" s="1077"/>
      <c r="D231" s="1077"/>
      <c r="E231" s="1077"/>
      <c r="F231" s="1077"/>
      <c r="G231" s="1077"/>
      <c r="H231" s="1077"/>
      <c r="I231" s="1077"/>
      <c r="J231" s="1077"/>
      <c r="K231" s="1077"/>
    </row>
    <row r="232" spans="1:11" ht="18.75" x14ac:dyDescent="0.25">
      <c r="A232" s="1077" t="s">
        <v>1215</v>
      </c>
      <c r="B232" s="1077"/>
      <c r="C232" s="1077"/>
      <c r="D232" s="1077"/>
      <c r="E232" s="1077"/>
      <c r="F232" s="1077"/>
      <c r="G232" s="1077"/>
      <c r="H232" s="1077"/>
      <c r="I232" s="1077"/>
      <c r="J232" s="1077"/>
      <c r="K232" s="1077"/>
    </row>
    <row r="233" spans="1:11" x14ac:dyDescent="0.25">
      <c r="A233" s="589"/>
      <c r="B233" s="589"/>
      <c r="C233" s="589"/>
      <c r="D233" s="589"/>
      <c r="E233" s="589"/>
      <c r="F233" s="589"/>
      <c r="G233" s="589"/>
      <c r="H233" s="589"/>
      <c r="I233" s="589"/>
      <c r="J233" s="589"/>
      <c r="K233" s="589"/>
    </row>
    <row r="234" spans="1:11" ht="15.75" x14ac:dyDescent="0.25">
      <c r="A234" s="590" t="s">
        <v>1216</v>
      </c>
      <c r="B234" s="591">
        <f>Menu!$D$5</f>
        <v>0</v>
      </c>
      <c r="C234" s="592"/>
      <c r="D234" s="592"/>
      <c r="E234" s="592"/>
      <c r="F234" s="592"/>
      <c r="G234" s="592"/>
      <c r="H234" s="590" t="s">
        <v>836</v>
      </c>
      <c r="I234" s="589">
        <f>Menu!$D$6</f>
        <v>0</v>
      </c>
      <c r="J234" s="591"/>
      <c r="K234" s="592"/>
    </row>
    <row r="235" spans="1:11" ht="15.75" x14ac:dyDescent="0.25">
      <c r="A235" s="592"/>
      <c r="B235" s="592"/>
      <c r="C235" s="592"/>
      <c r="D235" s="592"/>
      <c r="E235" s="592"/>
      <c r="F235" s="592"/>
      <c r="G235" s="592"/>
      <c r="H235" s="592"/>
      <c r="I235" s="592"/>
      <c r="J235" s="592"/>
      <c r="K235" s="592"/>
    </row>
    <row r="236" spans="1:11" ht="15.75" x14ac:dyDescent="0.25">
      <c r="A236" s="590" t="s">
        <v>1217</v>
      </c>
      <c r="B236" s="592" t="str">
        <f>Menu!B19</f>
        <v/>
      </c>
      <c r="C236" s="592"/>
      <c r="D236" s="592"/>
      <c r="E236" s="592"/>
      <c r="F236" s="592"/>
      <c r="G236" s="592"/>
      <c r="H236" s="590" t="s">
        <v>1218</v>
      </c>
      <c r="I236" s="590"/>
      <c r="J236" s="592" t="str">
        <f>Menu!$D$3&amp;"Q "&amp;"-"&amp;Menu!$D$4</f>
        <v>3rdQ -2022</v>
      </c>
      <c r="K236" s="592"/>
    </row>
    <row r="237" spans="1:11" ht="16.5" thickBot="1" x14ac:dyDescent="0.3">
      <c r="A237" s="592"/>
      <c r="B237" s="592"/>
      <c r="C237" s="592"/>
      <c r="D237" s="592"/>
      <c r="E237" s="592"/>
      <c r="F237" s="592"/>
      <c r="G237" s="592"/>
      <c r="H237" s="592"/>
      <c r="I237" s="592"/>
      <c r="J237" s="592"/>
      <c r="K237" s="592"/>
    </row>
    <row r="238" spans="1:11" ht="15.75" x14ac:dyDescent="0.25">
      <c r="A238" s="1078" t="s">
        <v>1219</v>
      </c>
      <c r="B238" s="1081" t="s">
        <v>1220</v>
      </c>
      <c r="C238" s="1082"/>
      <c r="D238" s="1082"/>
      <c r="E238" s="1083"/>
      <c r="F238" s="1081" t="s">
        <v>1221</v>
      </c>
      <c r="G238" s="1082"/>
      <c r="H238" s="1082"/>
      <c r="I238" s="1082"/>
      <c r="J238" s="1082"/>
      <c r="K238" s="1084"/>
    </row>
    <row r="239" spans="1:11" ht="15.75" x14ac:dyDescent="0.25">
      <c r="A239" s="1079"/>
      <c r="B239" s="572" t="s">
        <v>825</v>
      </c>
      <c r="C239" s="573" t="s">
        <v>823</v>
      </c>
      <c r="D239" s="573" t="s">
        <v>824</v>
      </c>
      <c r="E239" s="574" t="s">
        <v>1222</v>
      </c>
      <c r="F239" s="1085" t="s">
        <v>827</v>
      </c>
      <c r="G239" s="1086"/>
      <c r="H239" s="1087" t="s">
        <v>828</v>
      </c>
      <c r="I239" s="1087"/>
      <c r="J239" s="1086" t="s">
        <v>1223</v>
      </c>
      <c r="K239" s="1088"/>
    </row>
    <row r="240" spans="1:11" ht="15.75" x14ac:dyDescent="0.25">
      <c r="A240" s="1080"/>
      <c r="B240" s="572"/>
      <c r="C240" s="573"/>
      <c r="D240" s="573"/>
      <c r="E240" s="574"/>
      <c r="F240" s="572" t="s">
        <v>823</v>
      </c>
      <c r="G240" s="573" t="s">
        <v>824</v>
      </c>
      <c r="H240" s="575" t="s">
        <v>823</v>
      </c>
      <c r="I240" s="575" t="s">
        <v>824</v>
      </c>
      <c r="J240" s="573" t="s">
        <v>823</v>
      </c>
      <c r="K240" s="576" t="s">
        <v>824</v>
      </c>
    </row>
    <row r="241" spans="1:11" ht="40.5" customHeight="1" x14ac:dyDescent="0.25">
      <c r="A241" s="593" t="s">
        <v>1224</v>
      </c>
      <c r="B241" s="1074"/>
      <c r="C241" s="1075"/>
      <c r="D241" s="1075"/>
      <c r="E241" s="1076"/>
      <c r="F241" s="584"/>
      <c r="G241" s="585"/>
      <c r="H241" s="585"/>
      <c r="I241" s="586"/>
      <c r="J241" s="586"/>
      <c r="K241" s="587"/>
    </row>
    <row r="242" spans="1:11" ht="31.5" x14ac:dyDescent="0.25">
      <c r="A242" s="593" t="s">
        <v>1225</v>
      </c>
      <c r="B242" s="588">
        <f>C242+D242+E242</f>
        <v>0</v>
      </c>
      <c r="C242" s="596"/>
      <c r="D242" s="596"/>
      <c r="E242" s="596"/>
      <c r="F242" s="596"/>
      <c r="G242" s="596"/>
      <c r="H242" s="596"/>
      <c r="I242" s="596"/>
      <c r="J242" s="596"/>
      <c r="K242" s="596"/>
    </row>
    <row r="243" spans="1:11" ht="47.25" x14ac:dyDescent="0.25">
      <c r="A243" s="593" t="s">
        <v>1226</v>
      </c>
      <c r="B243" s="588">
        <f>C243+D243+E243</f>
        <v>0</v>
      </c>
      <c r="C243" s="596"/>
      <c r="D243" s="596"/>
      <c r="E243" s="577"/>
      <c r="F243" s="578"/>
      <c r="G243" s="596"/>
      <c r="H243" s="596"/>
      <c r="I243" s="596"/>
      <c r="J243" s="596"/>
      <c r="K243" s="579"/>
    </row>
    <row r="244" spans="1:11" ht="47.25" x14ac:dyDescent="0.25">
      <c r="A244" s="593" t="s">
        <v>1227</v>
      </c>
      <c r="B244" s="588">
        <f>C244+D244+E244</f>
        <v>0</v>
      </c>
      <c r="C244" s="596"/>
      <c r="D244" s="596"/>
      <c r="E244" s="577"/>
      <c r="F244" s="578"/>
      <c r="G244" s="596"/>
      <c r="H244" s="596"/>
      <c r="I244" s="596"/>
      <c r="J244" s="596"/>
      <c r="K244" s="579"/>
    </row>
    <row r="245" spans="1:11" ht="32.25" thickBot="1" x14ac:dyDescent="0.3">
      <c r="A245" s="594" t="s">
        <v>1228</v>
      </c>
      <c r="B245" s="588">
        <f>C245+D245+E245</f>
        <v>0</v>
      </c>
      <c r="C245" s="580"/>
      <c r="D245" s="580"/>
      <c r="E245" s="581"/>
      <c r="F245" s="582"/>
      <c r="G245" s="580"/>
      <c r="H245" s="580"/>
      <c r="I245" s="580"/>
      <c r="J245" s="580"/>
      <c r="K245" s="583"/>
    </row>
    <row r="246" spans="1:11" x14ac:dyDescent="0.25">
      <c r="A246" s="569"/>
      <c r="B246" s="569"/>
      <c r="C246" s="569"/>
      <c r="D246" s="569"/>
      <c r="E246" s="569"/>
      <c r="F246" s="569"/>
      <c r="G246" s="569"/>
      <c r="H246" s="569"/>
      <c r="I246" s="569"/>
      <c r="J246" s="569"/>
      <c r="K246" s="569"/>
    </row>
    <row r="247" spans="1:11" ht="15.75" x14ac:dyDescent="0.25">
      <c r="A247" s="571"/>
      <c r="B247" s="571"/>
      <c r="C247" s="571"/>
      <c r="D247" s="571"/>
      <c r="E247" s="571"/>
      <c r="F247" s="571"/>
      <c r="G247" s="571"/>
      <c r="H247" s="571"/>
      <c r="I247" s="571"/>
      <c r="J247" s="569"/>
      <c r="K247" s="569"/>
    </row>
    <row r="248" spans="1:11" ht="15.75" x14ac:dyDescent="0.25">
      <c r="A248" s="570" t="s">
        <v>1229</v>
      </c>
      <c r="B248" s="571"/>
      <c r="C248" s="571"/>
      <c r="D248" s="595"/>
      <c r="E248" s="571"/>
      <c r="F248" s="571"/>
      <c r="G248" s="570" t="s">
        <v>1230</v>
      </c>
      <c r="H248" s="571"/>
      <c r="I248" s="571"/>
      <c r="J248" s="569"/>
      <c r="K248" s="569"/>
    </row>
    <row r="249" spans="1:11" ht="15.75" x14ac:dyDescent="0.25">
      <c r="A249" s="571"/>
      <c r="B249" s="571"/>
      <c r="C249" s="571"/>
      <c r="D249" s="595"/>
      <c r="E249" s="571"/>
      <c r="F249" s="571"/>
      <c r="G249" s="571"/>
      <c r="H249" s="571"/>
      <c r="I249" s="571"/>
      <c r="J249" s="569"/>
      <c r="K249" s="569"/>
    </row>
    <row r="250" spans="1:11" ht="15.75" x14ac:dyDescent="0.25">
      <c r="A250" s="571" t="s">
        <v>1239</v>
      </c>
      <c r="B250" s="571"/>
      <c r="C250" s="571"/>
      <c r="D250" s="595" t="s">
        <v>1240</v>
      </c>
      <c r="E250" s="571"/>
      <c r="F250" s="571"/>
      <c r="G250" s="571" t="s">
        <v>1238</v>
      </c>
      <c r="H250" s="571"/>
      <c r="I250" s="571"/>
      <c r="J250" s="569" t="s">
        <v>1237</v>
      </c>
      <c r="K250" s="569"/>
    </row>
    <row r="251" spans="1:11" ht="15.75" x14ac:dyDescent="0.25">
      <c r="A251" s="571"/>
      <c r="B251" s="571"/>
      <c r="C251" s="571"/>
      <c r="D251" s="595"/>
      <c r="E251" s="571"/>
      <c r="F251" s="571"/>
      <c r="G251" s="571"/>
      <c r="H251" s="571"/>
      <c r="I251" s="571"/>
      <c r="J251" s="569"/>
      <c r="K251" s="569"/>
    </row>
    <row r="252" spans="1:11" ht="15.75" x14ac:dyDescent="0.25">
      <c r="A252" s="571" t="s">
        <v>1233</v>
      </c>
      <c r="B252" s="571"/>
      <c r="C252" s="571"/>
      <c r="D252" s="595"/>
      <c r="E252" s="571"/>
      <c r="F252" s="571"/>
      <c r="G252" s="571" t="s">
        <v>1234</v>
      </c>
      <c r="H252" s="571"/>
      <c r="I252" s="571"/>
      <c r="J252" s="569"/>
      <c r="K252" s="569"/>
    </row>
    <row r="253" spans="1:11" ht="15.75" x14ac:dyDescent="0.25">
      <c r="A253" s="571" t="s">
        <v>1235</v>
      </c>
      <c r="B253" s="571"/>
      <c r="C253" s="571"/>
      <c r="D253" s="571"/>
      <c r="E253" s="571"/>
      <c r="F253" s="571"/>
      <c r="G253" s="571"/>
      <c r="H253" s="571"/>
      <c r="I253" s="571"/>
      <c r="J253" s="569"/>
      <c r="K253" s="569"/>
    </row>
    <row r="254" spans="1:11" ht="18.75" x14ac:dyDescent="0.25">
      <c r="A254" s="1077" t="s">
        <v>1214</v>
      </c>
      <c r="B254" s="1077"/>
      <c r="C254" s="1077"/>
      <c r="D254" s="1077"/>
      <c r="E254" s="1077"/>
      <c r="F254" s="1077"/>
      <c r="G254" s="1077"/>
      <c r="H254" s="1077"/>
      <c r="I254" s="1077"/>
      <c r="J254" s="1077"/>
      <c r="K254" s="1077"/>
    </row>
    <row r="255" spans="1:11" ht="18.75" x14ac:dyDescent="0.25">
      <c r="A255" s="1077" t="s">
        <v>1215</v>
      </c>
      <c r="B255" s="1077"/>
      <c r="C255" s="1077"/>
      <c r="D255" s="1077"/>
      <c r="E255" s="1077"/>
      <c r="F255" s="1077"/>
      <c r="G255" s="1077"/>
      <c r="H255" s="1077"/>
      <c r="I255" s="1077"/>
      <c r="J255" s="1077"/>
      <c r="K255" s="1077"/>
    </row>
    <row r="256" spans="1:11" x14ac:dyDescent="0.25">
      <c r="A256" s="589"/>
      <c r="B256" s="589"/>
      <c r="C256" s="589"/>
      <c r="D256" s="589"/>
      <c r="E256" s="589"/>
      <c r="F256" s="589"/>
      <c r="G256" s="589"/>
      <c r="H256" s="589"/>
      <c r="I256" s="589"/>
      <c r="J256" s="589"/>
      <c r="K256" s="589"/>
    </row>
    <row r="257" spans="1:11" ht="15.75" x14ac:dyDescent="0.25">
      <c r="A257" s="590" t="s">
        <v>1216</v>
      </c>
      <c r="B257" s="591">
        <f>Menu!$D$5</f>
        <v>0</v>
      </c>
      <c r="C257" s="592"/>
      <c r="D257" s="592"/>
      <c r="E257" s="592"/>
      <c r="F257" s="592"/>
      <c r="G257" s="592"/>
      <c r="H257" s="590" t="s">
        <v>836</v>
      </c>
      <c r="I257" s="589">
        <f>Menu!$D$6</f>
        <v>0</v>
      </c>
      <c r="J257" s="591"/>
      <c r="K257" s="592"/>
    </row>
    <row r="258" spans="1:11" ht="15.75" x14ac:dyDescent="0.25">
      <c r="A258" s="592"/>
      <c r="B258" s="592"/>
      <c r="C258" s="592"/>
      <c r="D258" s="592"/>
      <c r="E258" s="592"/>
      <c r="F258" s="592"/>
      <c r="G258" s="592"/>
      <c r="H258" s="592"/>
      <c r="I258" s="592"/>
      <c r="J258" s="592"/>
      <c r="K258" s="592"/>
    </row>
    <row r="259" spans="1:11" ht="15.75" x14ac:dyDescent="0.25">
      <c r="A259" s="590" t="s">
        <v>1217</v>
      </c>
      <c r="B259" s="592" t="str">
        <f>Menu!B20</f>
        <v/>
      </c>
      <c r="C259" s="592"/>
      <c r="D259" s="592"/>
      <c r="E259" s="592"/>
      <c r="F259" s="592"/>
      <c r="G259" s="592"/>
      <c r="H259" s="590" t="s">
        <v>1218</v>
      </c>
      <c r="I259" s="590"/>
      <c r="J259" s="592" t="str">
        <f>Menu!$D$3&amp;"Q "&amp;"-"&amp;Menu!$D$4</f>
        <v>3rdQ -2022</v>
      </c>
      <c r="K259" s="592"/>
    </row>
    <row r="260" spans="1:11" ht="16.5" thickBot="1" x14ac:dyDescent="0.3">
      <c r="A260" s="592"/>
      <c r="B260" s="592"/>
      <c r="C260" s="592"/>
      <c r="D260" s="592"/>
      <c r="E260" s="592"/>
      <c r="F260" s="592"/>
      <c r="G260" s="592"/>
      <c r="H260" s="592"/>
      <c r="I260" s="592"/>
      <c r="J260" s="592"/>
      <c r="K260" s="592"/>
    </row>
    <row r="261" spans="1:11" ht="15.75" x14ac:dyDescent="0.25">
      <c r="A261" s="1078" t="s">
        <v>1219</v>
      </c>
      <c r="B261" s="1081" t="s">
        <v>1220</v>
      </c>
      <c r="C261" s="1082"/>
      <c r="D261" s="1082"/>
      <c r="E261" s="1083"/>
      <c r="F261" s="1081" t="s">
        <v>1221</v>
      </c>
      <c r="G261" s="1082"/>
      <c r="H261" s="1082"/>
      <c r="I261" s="1082"/>
      <c r="J261" s="1082"/>
      <c r="K261" s="1084"/>
    </row>
    <row r="262" spans="1:11" ht="15.75" x14ac:dyDescent="0.25">
      <c r="A262" s="1079"/>
      <c r="B262" s="572" t="s">
        <v>825</v>
      </c>
      <c r="C262" s="573" t="s">
        <v>823</v>
      </c>
      <c r="D262" s="573" t="s">
        <v>824</v>
      </c>
      <c r="E262" s="574" t="s">
        <v>1222</v>
      </c>
      <c r="F262" s="1085" t="s">
        <v>827</v>
      </c>
      <c r="G262" s="1086"/>
      <c r="H262" s="1087" t="s">
        <v>828</v>
      </c>
      <c r="I262" s="1087"/>
      <c r="J262" s="1086" t="s">
        <v>1223</v>
      </c>
      <c r="K262" s="1088"/>
    </row>
    <row r="263" spans="1:11" ht="15.75" x14ac:dyDescent="0.25">
      <c r="A263" s="1080"/>
      <c r="B263" s="572"/>
      <c r="C263" s="573"/>
      <c r="D263" s="573"/>
      <c r="E263" s="574"/>
      <c r="F263" s="572" t="s">
        <v>823</v>
      </c>
      <c r="G263" s="573" t="s">
        <v>824</v>
      </c>
      <c r="H263" s="575" t="s">
        <v>823</v>
      </c>
      <c r="I263" s="575" t="s">
        <v>824</v>
      </c>
      <c r="J263" s="573" t="s">
        <v>823</v>
      </c>
      <c r="K263" s="576" t="s">
        <v>824</v>
      </c>
    </row>
    <row r="264" spans="1:11" ht="58.5" customHeight="1" x14ac:dyDescent="0.25">
      <c r="A264" s="593" t="s">
        <v>1224</v>
      </c>
      <c r="B264" s="1074"/>
      <c r="C264" s="1075"/>
      <c r="D264" s="1075"/>
      <c r="E264" s="1076"/>
      <c r="F264" s="584"/>
      <c r="G264" s="585"/>
      <c r="H264" s="585"/>
      <c r="I264" s="586"/>
      <c r="J264" s="586"/>
      <c r="K264" s="587"/>
    </row>
    <row r="265" spans="1:11" ht="31.5" x14ac:dyDescent="0.25">
      <c r="A265" s="593" t="s">
        <v>1225</v>
      </c>
      <c r="B265" s="588">
        <f>C265+D265+E265</f>
        <v>0</v>
      </c>
      <c r="C265" s="596"/>
      <c r="D265" s="596"/>
      <c r="E265" s="596"/>
      <c r="F265" s="596"/>
      <c r="G265" s="596"/>
      <c r="H265" s="596"/>
      <c r="I265" s="596"/>
      <c r="J265" s="596"/>
      <c r="K265" s="596"/>
    </row>
    <row r="266" spans="1:11" ht="47.25" x14ac:dyDescent="0.25">
      <c r="A266" s="593" t="s">
        <v>1226</v>
      </c>
      <c r="B266" s="588">
        <f>C266+D266+E266</f>
        <v>0</v>
      </c>
      <c r="C266" s="596"/>
      <c r="D266" s="596"/>
      <c r="E266" s="577"/>
      <c r="F266" s="578"/>
      <c r="G266" s="596"/>
      <c r="H266" s="596"/>
      <c r="I266" s="596"/>
      <c r="J266" s="596"/>
      <c r="K266" s="579"/>
    </row>
    <row r="267" spans="1:11" ht="47.25" x14ac:dyDescent="0.25">
      <c r="A267" s="593" t="s">
        <v>1227</v>
      </c>
      <c r="B267" s="588">
        <f>C267+D267+E267</f>
        <v>0</v>
      </c>
      <c r="C267" s="596"/>
      <c r="D267" s="596"/>
      <c r="E267" s="577"/>
      <c r="F267" s="578"/>
      <c r="G267" s="596"/>
      <c r="H267" s="596"/>
      <c r="I267" s="596"/>
      <c r="J267" s="596"/>
      <c r="K267" s="579"/>
    </row>
    <row r="268" spans="1:11" ht="32.25" thickBot="1" x14ac:dyDescent="0.3">
      <c r="A268" s="594" t="s">
        <v>1228</v>
      </c>
      <c r="B268" s="588">
        <f>C268+D268+E268</f>
        <v>0</v>
      </c>
      <c r="C268" s="580"/>
      <c r="D268" s="580"/>
      <c r="E268" s="581"/>
      <c r="F268" s="582"/>
      <c r="G268" s="580"/>
      <c r="H268" s="580"/>
      <c r="I268" s="580"/>
      <c r="J268" s="580"/>
      <c r="K268" s="583"/>
    </row>
    <row r="269" spans="1:11" x14ac:dyDescent="0.25">
      <c r="A269" s="569"/>
      <c r="B269" s="569"/>
      <c r="C269" s="569"/>
      <c r="D269" s="569"/>
      <c r="E269" s="569"/>
      <c r="F269" s="569"/>
      <c r="G269" s="569"/>
      <c r="H269" s="569"/>
      <c r="I269" s="569"/>
      <c r="J269" s="569"/>
      <c r="K269" s="569"/>
    </row>
    <row r="270" spans="1:11" ht="15.75" x14ac:dyDescent="0.25">
      <c r="A270" s="571"/>
      <c r="B270" s="571"/>
      <c r="C270" s="571"/>
      <c r="D270" s="571"/>
      <c r="E270" s="571"/>
      <c r="F270" s="571"/>
      <c r="G270" s="571"/>
      <c r="H270" s="571"/>
      <c r="I270" s="571"/>
      <c r="J270" s="569"/>
      <c r="K270" s="569"/>
    </row>
    <row r="271" spans="1:11" ht="15.75" x14ac:dyDescent="0.25">
      <c r="A271" s="570" t="s">
        <v>1229</v>
      </c>
      <c r="B271" s="571"/>
      <c r="C271" s="571"/>
      <c r="D271" s="595"/>
      <c r="E271" s="571"/>
      <c r="F271" s="571"/>
      <c r="G271" s="570" t="s">
        <v>1230</v>
      </c>
      <c r="H271" s="571"/>
      <c r="I271" s="571"/>
      <c r="J271" s="569"/>
      <c r="K271" s="569"/>
    </row>
    <row r="272" spans="1:11" ht="15.75" x14ac:dyDescent="0.25">
      <c r="A272" s="571"/>
      <c r="B272" s="571"/>
      <c r="C272" s="571"/>
      <c r="D272" s="595"/>
      <c r="E272" s="571"/>
      <c r="F272" s="571"/>
      <c r="G272" s="571"/>
      <c r="H272" s="571"/>
      <c r="I272" s="571"/>
      <c r="J272" s="569"/>
      <c r="K272" s="569"/>
    </row>
    <row r="273" spans="1:11" ht="15.75" x14ac:dyDescent="0.25">
      <c r="A273" s="571" t="s">
        <v>1239</v>
      </c>
      <c r="B273" s="571"/>
      <c r="C273" s="571"/>
      <c r="D273" s="595" t="s">
        <v>1240</v>
      </c>
      <c r="E273" s="571"/>
      <c r="F273" s="571"/>
      <c r="G273" s="571" t="s">
        <v>1238</v>
      </c>
      <c r="H273" s="571"/>
      <c r="I273" s="571"/>
      <c r="J273" s="569" t="s">
        <v>1237</v>
      </c>
      <c r="K273" s="569"/>
    </row>
    <row r="274" spans="1:11" ht="15.75" x14ac:dyDescent="0.25">
      <c r="A274" s="571"/>
      <c r="B274" s="571"/>
      <c r="C274" s="571"/>
      <c r="D274" s="595"/>
      <c r="E274" s="571"/>
      <c r="F274" s="571"/>
      <c r="G274" s="571"/>
      <c r="H274" s="571"/>
      <c r="I274" s="571"/>
      <c r="J274" s="569"/>
      <c r="K274" s="569"/>
    </row>
    <row r="275" spans="1:11" ht="15.75" x14ac:dyDescent="0.25">
      <c r="A275" s="571" t="s">
        <v>1233</v>
      </c>
      <c r="B275" s="571"/>
      <c r="C275" s="571"/>
      <c r="D275" s="595"/>
      <c r="E275" s="571"/>
      <c r="F275" s="571"/>
      <c r="G275" s="571" t="s">
        <v>1234</v>
      </c>
      <c r="H275" s="571"/>
      <c r="I275" s="571"/>
      <c r="J275" s="569"/>
      <c r="K275" s="569"/>
    </row>
    <row r="276" spans="1:11" ht="15.75" x14ac:dyDescent="0.25">
      <c r="A276" s="571" t="s">
        <v>1235</v>
      </c>
      <c r="B276" s="571"/>
      <c r="C276" s="571"/>
      <c r="D276" s="571"/>
      <c r="E276" s="571"/>
      <c r="F276" s="571"/>
      <c r="G276" s="571"/>
      <c r="H276" s="571"/>
      <c r="I276" s="571"/>
      <c r="J276" s="569"/>
      <c r="K276" s="569"/>
    </row>
    <row r="277" spans="1:11" ht="18.75" x14ac:dyDescent="0.25">
      <c r="A277" s="1077" t="s">
        <v>1214</v>
      </c>
      <c r="B277" s="1077"/>
      <c r="C277" s="1077"/>
      <c r="D277" s="1077"/>
      <c r="E277" s="1077"/>
      <c r="F277" s="1077"/>
      <c r="G277" s="1077"/>
      <c r="H277" s="1077"/>
      <c r="I277" s="1077"/>
      <c r="J277" s="1077"/>
      <c r="K277" s="1077"/>
    </row>
    <row r="278" spans="1:11" ht="18.75" x14ac:dyDescent="0.25">
      <c r="A278" s="1077" t="s">
        <v>1215</v>
      </c>
      <c r="B278" s="1077"/>
      <c r="C278" s="1077"/>
      <c r="D278" s="1077"/>
      <c r="E278" s="1077"/>
      <c r="F278" s="1077"/>
      <c r="G278" s="1077"/>
      <c r="H278" s="1077"/>
      <c r="I278" s="1077"/>
      <c r="J278" s="1077"/>
      <c r="K278" s="1077"/>
    </row>
    <row r="279" spans="1:11" x14ac:dyDescent="0.25">
      <c r="A279" s="589"/>
      <c r="B279" s="589"/>
      <c r="C279" s="589"/>
      <c r="D279" s="589"/>
      <c r="E279" s="589"/>
      <c r="F279" s="589"/>
      <c r="G279" s="589"/>
      <c r="H279" s="589"/>
      <c r="I279" s="589"/>
      <c r="J279" s="589"/>
      <c r="K279" s="589"/>
    </row>
    <row r="280" spans="1:11" ht="15.75" x14ac:dyDescent="0.25">
      <c r="A280" s="590" t="s">
        <v>1216</v>
      </c>
      <c r="B280" s="591">
        <f>Menu!$D$5</f>
        <v>0</v>
      </c>
      <c r="C280" s="592"/>
      <c r="D280" s="592"/>
      <c r="E280" s="592"/>
      <c r="F280" s="592"/>
      <c r="G280" s="592"/>
      <c r="H280" s="590" t="s">
        <v>836</v>
      </c>
      <c r="I280" s="589">
        <f>Menu!$D$6</f>
        <v>0</v>
      </c>
      <c r="J280" s="591"/>
      <c r="K280" s="592"/>
    </row>
    <row r="281" spans="1:11" ht="15.75" x14ac:dyDescent="0.25">
      <c r="A281" s="592"/>
      <c r="B281" s="592"/>
      <c r="C281" s="592"/>
      <c r="D281" s="592"/>
      <c r="E281" s="592"/>
      <c r="F281" s="592"/>
      <c r="G281" s="592"/>
      <c r="H281" s="592"/>
      <c r="I281" s="592"/>
      <c r="J281" s="592"/>
      <c r="K281" s="592"/>
    </row>
    <row r="282" spans="1:11" ht="15.75" x14ac:dyDescent="0.25">
      <c r="A282" s="590" t="s">
        <v>1217</v>
      </c>
      <c r="B282" s="592" t="str">
        <f>Menu!B21</f>
        <v/>
      </c>
      <c r="C282" s="592"/>
      <c r="D282" s="592"/>
      <c r="E282" s="592"/>
      <c r="F282" s="592"/>
      <c r="G282" s="592"/>
      <c r="H282" s="590" t="s">
        <v>1218</v>
      </c>
      <c r="I282" s="590"/>
      <c r="J282" s="592" t="str">
        <f>Menu!$D$3&amp;"Q "&amp;"-"&amp;Menu!$D$4</f>
        <v>3rdQ -2022</v>
      </c>
      <c r="K282" s="592"/>
    </row>
    <row r="283" spans="1:11" ht="16.5" thickBot="1" x14ac:dyDescent="0.3">
      <c r="A283" s="592"/>
      <c r="B283" s="592"/>
      <c r="C283" s="592"/>
      <c r="D283" s="592"/>
      <c r="E283" s="592"/>
      <c r="F283" s="592"/>
      <c r="G283" s="592"/>
      <c r="H283" s="592"/>
      <c r="I283" s="592"/>
      <c r="J283" s="592"/>
      <c r="K283" s="592"/>
    </row>
    <row r="284" spans="1:11" ht="15.75" x14ac:dyDescent="0.25">
      <c r="A284" s="1078" t="s">
        <v>1219</v>
      </c>
      <c r="B284" s="1081" t="s">
        <v>1220</v>
      </c>
      <c r="C284" s="1082"/>
      <c r="D284" s="1082"/>
      <c r="E284" s="1083"/>
      <c r="F284" s="1081" t="s">
        <v>1221</v>
      </c>
      <c r="G284" s="1082"/>
      <c r="H284" s="1082"/>
      <c r="I284" s="1082"/>
      <c r="J284" s="1082"/>
      <c r="K284" s="1084"/>
    </row>
    <row r="285" spans="1:11" ht="15.75" x14ac:dyDescent="0.25">
      <c r="A285" s="1079"/>
      <c r="B285" s="572" t="s">
        <v>825</v>
      </c>
      <c r="C285" s="573" t="s">
        <v>823</v>
      </c>
      <c r="D285" s="573" t="s">
        <v>824</v>
      </c>
      <c r="E285" s="574" t="s">
        <v>1222</v>
      </c>
      <c r="F285" s="1085" t="s">
        <v>827</v>
      </c>
      <c r="G285" s="1086"/>
      <c r="H285" s="1087" t="s">
        <v>828</v>
      </c>
      <c r="I285" s="1087"/>
      <c r="J285" s="1086" t="s">
        <v>1223</v>
      </c>
      <c r="K285" s="1088"/>
    </row>
    <row r="286" spans="1:11" ht="15.75" x14ac:dyDescent="0.25">
      <c r="A286" s="1080"/>
      <c r="B286" s="572"/>
      <c r="C286" s="573"/>
      <c r="D286" s="573"/>
      <c r="E286" s="574"/>
      <c r="F286" s="572" t="s">
        <v>823</v>
      </c>
      <c r="G286" s="573" t="s">
        <v>824</v>
      </c>
      <c r="H286" s="575" t="s">
        <v>823</v>
      </c>
      <c r="I286" s="575" t="s">
        <v>824</v>
      </c>
      <c r="J286" s="573" t="s">
        <v>823</v>
      </c>
      <c r="K286" s="576" t="s">
        <v>824</v>
      </c>
    </row>
    <row r="287" spans="1:11" ht="53.25" customHeight="1" x14ac:dyDescent="0.25">
      <c r="A287" s="593" t="s">
        <v>1224</v>
      </c>
      <c r="B287" s="1074"/>
      <c r="C287" s="1075"/>
      <c r="D287" s="1075"/>
      <c r="E287" s="1076"/>
      <c r="F287" s="584"/>
      <c r="G287" s="585"/>
      <c r="H287" s="585"/>
      <c r="I287" s="586"/>
      <c r="J287" s="586"/>
      <c r="K287" s="587"/>
    </row>
    <row r="288" spans="1:11" ht="31.5" x14ac:dyDescent="0.25">
      <c r="A288" s="593" t="s">
        <v>1225</v>
      </c>
      <c r="B288" s="588">
        <f>C288+D288+E288</f>
        <v>0</v>
      </c>
      <c r="C288" s="596"/>
      <c r="D288" s="596"/>
      <c r="E288" s="596"/>
      <c r="F288" s="596"/>
      <c r="G288" s="596"/>
      <c r="H288" s="596"/>
      <c r="I288" s="596"/>
      <c r="J288" s="596"/>
      <c r="K288" s="596"/>
    </row>
    <row r="289" spans="1:11" ht="47.25" x14ac:dyDescent="0.25">
      <c r="A289" s="593" t="s">
        <v>1226</v>
      </c>
      <c r="B289" s="588">
        <f>C289+D289+E289</f>
        <v>0</v>
      </c>
      <c r="C289" s="596"/>
      <c r="D289" s="596"/>
      <c r="E289" s="577"/>
      <c r="F289" s="578"/>
      <c r="G289" s="596"/>
      <c r="H289" s="596"/>
      <c r="I289" s="596"/>
      <c r="J289" s="596"/>
      <c r="K289" s="579"/>
    </row>
    <row r="290" spans="1:11" ht="47.25" x14ac:dyDescent="0.25">
      <c r="A290" s="593" t="s">
        <v>1227</v>
      </c>
      <c r="B290" s="588">
        <f>C290+D290+E290</f>
        <v>0</v>
      </c>
      <c r="C290" s="596"/>
      <c r="D290" s="596"/>
      <c r="E290" s="577"/>
      <c r="F290" s="578"/>
      <c r="G290" s="596"/>
      <c r="H290" s="596"/>
      <c r="I290" s="596"/>
      <c r="J290" s="596"/>
      <c r="K290" s="579"/>
    </row>
    <row r="291" spans="1:11" ht="32.25" thickBot="1" x14ac:dyDescent="0.3">
      <c r="A291" s="594" t="s">
        <v>1228</v>
      </c>
      <c r="B291" s="588">
        <f>C291+D291+E291</f>
        <v>0</v>
      </c>
      <c r="C291" s="580"/>
      <c r="D291" s="580"/>
      <c r="E291" s="581"/>
      <c r="F291" s="582"/>
      <c r="G291" s="580"/>
      <c r="H291" s="580"/>
      <c r="I291" s="580"/>
      <c r="J291" s="580"/>
      <c r="K291" s="583"/>
    </row>
    <row r="292" spans="1:11" x14ac:dyDescent="0.25">
      <c r="A292" s="569"/>
      <c r="B292" s="569"/>
      <c r="C292" s="569"/>
      <c r="D292" s="569"/>
      <c r="E292" s="569"/>
      <c r="F292" s="569"/>
      <c r="G292" s="569"/>
      <c r="H292" s="569"/>
      <c r="I292" s="569"/>
      <c r="J292" s="569"/>
      <c r="K292" s="569"/>
    </row>
    <row r="293" spans="1:11" ht="15.75" x14ac:dyDescent="0.25">
      <c r="A293" s="571"/>
      <c r="B293" s="571"/>
      <c r="C293" s="571"/>
      <c r="D293" s="571"/>
      <c r="E293" s="571"/>
      <c r="F293" s="571"/>
      <c r="G293" s="571"/>
      <c r="H293" s="571"/>
      <c r="I293" s="571"/>
      <c r="J293" s="569"/>
      <c r="K293" s="569"/>
    </row>
    <row r="294" spans="1:11" ht="15.75" x14ac:dyDescent="0.25">
      <c r="A294" s="570" t="s">
        <v>1229</v>
      </c>
      <c r="B294" s="571"/>
      <c r="C294" s="571"/>
      <c r="D294" s="595"/>
      <c r="E294" s="571"/>
      <c r="F294" s="571"/>
      <c r="G294" s="570" t="s">
        <v>1230</v>
      </c>
      <c r="H294" s="571"/>
      <c r="I294" s="571"/>
      <c r="J294" s="569"/>
      <c r="K294" s="569"/>
    </row>
    <row r="295" spans="1:11" ht="15.75" x14ac:dyDescent="0.25">
      <c r="A295" s="571"/>
      <c r="B295" s="571"/>
      <c r="C295" s="571"/>
      <c r="D295" s="595"/>
      <c r="E295" s="571"/>
      <c r="F295" s="571"/>
      <c r="G295" s="571"/>
      <c r="H295" s="571"/>
      <c r="I295" s="571"/>
      <c r="J295" s="569"/>
      <c r="K295" s="569"/>
    </row>
    <row r="296" spans="1:11" ht="15.75" x14ac:dyDescent="0.25">
      <c r="A296" s="571" t="s">
        <v>1239</v>
      </c>
      <c r="B296" s="571"/>
      <c r="C296" s="571"/>
      <c r="D296" s="595" t="s">
        <v>1240</v>
      </c>
      <c r="E296" s="571"/>
      <c r="F296" s="571"/>
      <c r="G296" s="571" t="s">
        <v>1238</v>
      </c>
      <c r="H296" s="571"/>
      <c r="I296" s="571"/>
      <c r="J296" s="569" t="s">
        <v>1237</v>
      </c>
      <c r="K296" s="569"/>
    </row>
    <row r="297" spans="1:11" ht="15.75" x14ac:dyDescent="0.25">
      <c r="A297" s="571"/>
      <c r="B297" s="571"/>
      <c r="C297" s="571"/>
      <c r="D297" s="595"/>
      <c r="E297" s="571"/>
      <c r="F297" s="571"/>
      <c r="G297" s="571"/>
      <c r="H297" s="571"/>
      <c r="I297" s="571"/>
      <c r="J297" s="569"/>
      <c r="K297" s="569"/>
    </row>
    <row r="298" spans="1:11" ht="15.75" x14ac:dyDescent="0.25">
      <c r="A298" s="571" t="s">
        <v>1233</v>
      </c>
      <c r="B298" s="571"/>
      <c r="C298" s="571"/>
      <c r="D298" s="595"/>
      <c r="E298" s="571"/>
      <c r="F298" s="571"/>
      <c r="G298" s="571" t="s">
        <v>1234</v>
      </c>
      <c r="H298" s="571"/>
      <c r="I298" s="571"/>
      <c r="J298" s="569"/>
      <c r="K298" s="569"/>
    </row>
    <row r="299" spans="1:11" ht="15.75" x14ac:dyDescent="0.25">
      <c r="A299" s="571" t="s">
        <v>1235</v>
      </c>
      <c r="B299" s="571"/>
      <c r="C299" s="571"/>
      <c r="D299" s="571"/>
      <c r="E299" s="571"/>
      <c r="F299" s="571"/>
      <c r="G299" s="571"/>
      <c r="H299" s="571"/>
      <c r="I299" s="571"/>
      <c r="J299" s="569"/>
      <c r="K299" s="569"/>
    </row>
    <row r="300" spans="1:11" ht="18.75" x14ac:dyDescent="0.25">
      <c r="A300" s="1077" t="s">
        <v>1214</v>
      </c>
      <c r="B300" s="1077"/>
      <c r="C300" s="1077"/>
      <c r="D300" s="1077"/>
      <c r="E300" s="1077"/>
      <c r="F300" s="1077"/>
      <c r="G300" s="1077"/>
      <c r="H300" s="1077"/>
      <c r="I300" s="1077"/>
      <c r="J300" s="1077"/>
      <c r="K300" s="1077"/>
    </row>
    <row r="301" spans="1:11" ht="18.75" x14ac:dyDescent="0.25">
      <c r="A301" s="1077" t="s">
        <v>1215</v>
      </c>
      <c r="B301" s="1077"/>
      <c r="C301" s="1077"/>
      <c r="D301" s="1077"/>
      <c r="E301" s="1077"/>
      <c r="F301" s="1077"/>
      <c r="G301" s="1077"/>
      <c r="H301" s="1077"/>
      <c r="I301" s="1077"/>
      <c r="J301" s="1077"/>
      <c r="K301" s="1077"/>
    </row>
    <row r="302" spans="1:11" x14ac:dyDescent="0.25">
      <c r="A302" s="589"/>
      <c r="B302" s="589"/>
      <c r="C302" s="589"/>
      <c r="D302" s="589"/>
      <c r="E302" s="589"/>
      <c r="F302" s="589"/>
      <c r="G302" s="589"/>
      <c r="H302" s="589"/>
      <c r="I302" s="589"/>
      <c r="J302" s="589"/>
      <c r="K302" s="589"/>
    </row>
    <row r="303" spans="1:11" ht="15.75" x14ac:dyDescent="0.25">
      <c r="A303" s="590" t="s">
        <v>1216</v>
      </c>
      <c r="B303" s="591">
        <f>Menu!$D$5</f>
        <v>0</v>
      </c>
      <c r="C303" s="592"/>
      <c r="D303" s="592"/>
      <c r="E303" s="592"/>
      <c r="F303" s="592"/>
      <c r="G303" s="592"/>
      <c r="H303" s="590" t="s">
        <v>836</v>
      </c>
      <c r="I303" s="589">
        <f>Menu!$D$6</f>
        <v>0</v>
      </c>
      <c r="J303" s="591"/>
      <c r="K303" s="592"/>
    </row>
    <row r="304" spans="1:11" ht="15.75" x14ac:dyDescent="0.25">
      <c r="A304" s="592"/>
      <c r="B304" s="592"/>
      <c r="C304" s="592"/>
      <c r="D304" s="592"/>
      <c r="E304" s="592"/>
      <c r="F304" s="592"/>
      <c r="G304" s="592"/>
      <c r="H304" s="592"/>
      <c r="I304" s="592"/>
      <c r="J304" s="592"/>
      <c r="K304" s="592"/>
    </row>
    <row r="305" spans="1:11" ht="15.75" x14ac:dyDescent="0.25">
      <c r="A305" s="590" t="s">
        <v>1217</v>
      </c>
      <c r="B305" s="592" t="str">
        <f>Menu!B22</f>
        <v/>
      </c>
      <c r="C305" s="592"/>
      <c r="D305" s="592"/>
      <c r="E305" s="592"/>
      <c r="F305" s="592"/>
      <c r="G305" s="592"/>
      <c r="H305" s="590" t="s">
        <v>1218</v>
      </c>
      <c r="I305" s="590"/>
      <c r="J305" s="592" t="str">
        <f>Menu!$D$3&amp;"Q "&amp;"-"&amp;Menu!$D$4</f>
        <v>3rdQ -2022</v>
      </c>
      <c r="K305" s="592"/>
    </row>
    <row r="306" spans="1:11" ht="16.5" thickBot="1" x14ac:dyDescent="0.3">
      <c r="A306" s="592"/>
      <c r="B306" s="592"/>
      <c r="C306" s="592"/>
      <c r="D306" s="592"/>
      <c r="E306" s="592"/>
      <c r="F306" s="592"/>
      <c r="G306" s="592"/>
      <c r="H306" s="592"/>
      <c r="I306" s="592"/>
      <c r="J306" s="592"/>
      <c r="K306" s="592"/>
    </row>
    <row r="307" spans="1:11" ht="15.75" x14ac:dyDescent="0.25">
      <c r="A307" s="1078" t="s">
        <v>1219</v>
      </c>
      <c r="B307" s="1081" t="s">
        <v>1220</v>
      </c>
      <c r="C307" s="1082"/>
      <c r="D307" s="1082"/>
      <c r="E307" s="1083"/>
      <c r="F307" s="1081" t="s">
        <v>1221</v>
      </c>
      <c r="G307" s="1082"/>
      <c r="H307" s="1082"/>
      <c r="I307" s="1082"/>
      <c r="J307" s="1082"/>
      <c r="K307" s="1084"/>
    </row>
    <row r="308" spans="1:11" ht="15.75" x14ac:dyDescent="0.25">
      <c r="A308" s="1079"/>
      <c r="B308" s="572" t="s">
        <v>825</v>
      </c>
      <c r="C308" s="573" t="s">
        <v>823</v>
      </c>
      <c r="D308" s="573" t="s">
        <v>824</v>
      </c>
      <c r="E308" s="574" t="s">
        <v>1222</v>
      </c>
      <c r="F308" s="1085" t="s">
        <v>827</v>
      </c>
      <c r="G308" s="1086"/>
      <c r="H308" s="1087" t="s">
        <v>828</v>
      </c>
      <c r="I308" s="1087"/>
      <c r="J308" s="1086" t="s">
        <v>1223</v>
      </c>
      <c r="K308" s="1088"/>
    </row>
    <row r="309" spans="1:11" ht="15.75" x14ac:dyDescent="0.25">
      <c r="A309" s="1080"/>
      <c r="B309" s="572"/>
      <c r="C309" s="573"/>
      <c r="D309" s="573"/>
      <c r="E309" s="574"/>
      <c r="F309" s="572" t="s">
        <v>823</v>
      </c>
      <c r="G309" s="573" t="s">
        <v>824</v>
      </c>
      <c r="H309" s="575" t="s">
        <v>823</v>
      </c>
      <c r="I309" s="575" t="s">
        <v>824</v>
      </c>
      <c r="J309" s="573" t="s">
        <v>823</v>
      </c>
      <c r="K309" s="576" t="s">
        <v>824</v>
      </c>
    </row>
    <row r="310" spans="1:11" ht="36.75" customHeight="1" x14ac:dyDescent="0.25">
      <c r="A310" s="593" t="s">
        <v>1224</v>
      </c>
      <c r="B310" s="1074"/>
      <c r="C310" s="1075"/>
      <c r="D310" s="1075"/>
      <c r="E310" s="1076"/>
      <c r="F310" s="584"/>
      <c r="G310" s="585"/>
      <c r="H310" s="585"/>
      <c r="I310" s="586"/>
      <c r="J310" s="586"/>
      <c r="K310" s="587"/>
    </row>
    <row r="311" spans="1:11" ht="31.5" x14ac:dyDescent="0.25">
      <c r="A311" s="593" t="s">
        <v>1225</v>
      </c>
      <c r="B311" s="588">
        <f>C311+D311+E311</f>
        <v>0</v>
      </c>
      <c r="C311" s="596"/>
      <c r="D311" s="596"/>
      <c r="E311" s="596"/>
      <c r="F311" s="596"/>
      <c r="G311" s="596"/>
      <c r="H311" s="596"/>
      <c r="I311" s="596"/>
      <c r="J311" s="596"/>
      <c r="K311" s="596"/>
    </row>
    <row r="312" spans="1:11" ht="47.25" x14ac:dyDescent="0.25">
      <c r="A312" s="593" t="s">
        <v>1226</v>
      </c>
      <c r="B312" s="588">
        <f>C312+D312+E312</f>
        <v>0</v>
      </c>
      <c r="C312" s="596"/>
      <c r="D312" s="596"/>
      <c r="E312" s="577"/>
      <c r="F312" s="578"/>
      <c r="G312" s="596"/>
      <c r="H312" s="596"/>
      <c r="I312" s="596"/>
      <c r="J312" s="596"/>
      <c r="K312" s="579"/>
    </row>
    <row r="313" spans="1:11" ht="47.25" x14ac:dyDescent="0.25">
      <c r="A313" s="593" t="s">
        <v>1227</v>
      </c>
      <c r="B313" s="588">
        <f>C313+D313+E313</f>
        <v>0</v>
      </c>
      <c r="C313" s="596"/>
      <c r="D313" s="596"/>
      <c r="E313" s="577"/>
      <c r="F313" s="578"/>
      <c r="G313" s="596"/>
      <c r="H313" s="596"/>
      <c r="I313" s="596"/>
      <c r="J313" s="596"/>
      <c r="K313" s="579"/>
    </row>
    <row r="314" spans="1:11" ht="32.25" thickBot="1" x14ac:dyDescent="0.3">
      <c r="A314" s="594" t="s">
        <v>1228</v>
      </c>
      <c r="B314" s="588">
        <f>C314+D314+E314</f>
        <v>0</v>
      </c>
      <c r="C314" s="580"/>
      <c r="D314" s="580"/>
      <c r="E314" s="581"/>
      <c r="F314" s="582"/>
      <c r="G314" s="580"/>
      <c r="H314" s="580"/>
      <c r="I314" s="580"/>
      <c r="J314" s="580"/>
      <c r="K314" s="583"/>
    </row>
    <row r="315" spans="1:11" x14ac:dyDescent="0.25">
      <c r="A315" s="569"/>
      <c r="B315" s="569"/>
      <c r="C315" s="569"/>
      <c r="D315" s="569"/>
      <c r="E315" s="569"/>
      <c r="F315" s="569"/>
      <c r="G315" s="569"/>
      <c r="H315" s="569"/>
      <c r="I315" s="569"/>
      <c r="J315" s="569"/>
      <c r="K315" s="569"/>
    </row>
    <row r="316" spans="1:11" ht="15.75" x14ac:dyDescent="0.25">
      <c r="A316" s="571"/>
      <c r="B316" s="571"/>
      <c r="C316" s="571"/>
      <c r="D316" s="571"/>
      <c r="E316" s="571"/>
      <c r="F316" s="571"/>
      <c r="G316" s="571"/>
      <c r="H316" s="571"/>
      <c r="I316" s="571"/>
      <c r="J316" s="569"/>
      <c r="K316" s="569"/>
    </row>
    <row r="317" spans="1:11" ht="15.75" x14ac:dyDescent="0.25">
      <c r="A317" s="570" t="s">
        <v>1229</v>
      </c>
      <c r="B317" s="571"/>
      <c r="C317" s="571"/>
      <c r="D317" s="595"/>
      <c r="E317" s="571"/>
      <c r="F317" s="571"/>
      <c r="G317" s="570" t="s">
        <v>1230</v>
      </c>
      <c r="H317" s="571"/>
      <c r="I317" s="571"/>
      <c r="J317" s="569"/>
      <c r="K317" s="569"/>
    </row>
    <row r="318" spans="1:11" ht="15.75" x14ac:dyDescent="0.25">
      <c r="A318" s="571"/>
      <c r="B318" s="571"/>
      <c r="C318" s="571"/>
      <c r="D318" s="595"/>
      <c r="E318" s="571"/>
      <c r="F318" s="571"/>
      <c r="G318" s="571"/>
      <c r="H318" s="571"/>
      <c r="I318" s="571"/>
      <c r="J318" s="569"/>
      <c r="K318" s="569"/>
    </row>
    <row r="319" spans="1:11" ht="15.75" x14ac:dyDescent="0.25">
      <c r="A319" s="571" t="s">
        <v>1239</v>
      </c>
      <c r="B319" s="571"/>
      <c r="C319" s="571"/>
      <c r="D319" s="595" t="s">
        <v>1240</v>
      </c>
      <c r="E319" s="571"/>
      <c r="F319" s="571"/>
      <c r="G319" s="571" t="s">
        <v>1238</v>
      </c>
      <c r="H319" s="571"/>
      <c r="I319" s="571"/>
      <c r="J319" s="569" t="s">
        <v>1237</v>
      </c>
      <c r="K319" s="569"/>
    </row>
    <row r="320" spans="1:11" ht="15.75" x14ac:dyDescent="0.25">
      <c r="A320" s="571"/>
      <c r="B320" s="571"/>
      <c r="C320" s="571"/>
      <c r="D320" s="595"/>
      <c r="E320" s="571"/>
      <c r="F320" s="571"/>
      <c r="G320" s="571"/>
      <c r="H320" s="571"/>
      <c r="I320" s="571"/>
      <c r="J320" s="569"/>
      <c r="K320" s="569"/>
    </row>
    <row r="321" spans="1:11" ht="15.75" x14ac:dyDescent="0.25">
      <c r="A321" s="571" t="s">
        <v>1233</v>
      </c>
      <c r="B321" s="571"/>
      <c r="C321" s="571"/>
      <c r="D321" s="595"/>
      <c r="E321" s="571"/>
      <c r="F321" s="571"/>
      <c r="G321" s="571" t="s">
        <v>1234</v>
      </c>
      <c r="H321" s="571"/>
      <c r="I321" s="571"/>
      <c r="J321" s="569"/>
      <c r="K321" s="569"/>
    </row>
    <row r="322" spans="1:11" ht="15.75" x14ac:dyDescent="0.25">
      <c r="A322" s="571" t="s">
        <v>1235</v>
      </c>
      <c r="B322" s="571"/>
      <c r="C322" s="571"/>
      <c r="D322" s="571"/>
      <c r="E322" s="571"/>
      <c r="F322" s="571"/>
      <c r="G322" s="571"/>
      <c r="H322" s="571"/>
      <c r="I322" s="571"/>
      <c r="J322" s="569"/>
      <c r="K322" s="569"/>
    </row>
    <row r="323" spans="1:11" ht="18.75" x14ac:dyDescent="0.25">
      <c r="A323" s="1077" t="s">
        <v>1214</v>
      </c>
      <c r="B323" s="1077"/>
      <c r="C323" s="1077"/>
      <c r="D323" s="1077"/>
      <c r="E323" s="1077"/>
      <c r="F323" s="1077"/>
      <c r="G323" s="1077"/>
      <c r="H323" s="1077"/>
      <c r="I323" s="1077"/>
      <c r="J323" s="1077"/>
      <c r="K323" s="1077"/>
    </row>
    <row r="324" spans="1:11" ht="18.75" x14ac:dyDescent="0.25">
      <c r="A324" s="1077" t="s">
        <v>1215</v>
      </c>
      <c r="B324" s="1077"/>
      <c r="C324" s="1077"/>
      <c r="D324" s="1077"/>
      <c r="E324" s="1077"/>
      <c r="F324" s="1077"/>
      <c r="G324" s="1077"/>
      <c r="H324" s="1077"/>
      <c r="I324" s="1077"/>
      <c r="J324" s="1077"/>
      <c r="K324" s="1077"/>
    </row>
    <row r="325" spans="1:11" x14ac:dyDescent="0.25">
      <c r="A325" s="589"/>
      <c r="B325" s="589"/>
      <c r="C325" s="589"/>
      <c r="D325" s="589"/>
      <c r="E325" s="589"/>
      <c r="F325" s="589"/>
      <c r="G325" s="589"/>
      <c r="H325" s="589"/>
      <c r="I325" s="589"/>
      <c r="J325" s="589"/>
      <c r="K325" s="589"/>
    </row>
    <row r="326" spans="1:11" ht="15.75" x14ac:dyDescent="0.25">
      <c r="A326" s="590" t="s">
        <v>1216</v>
      </c>
      <c r="B326" s="591">
        <f>Menu!$D$5</f>
        <v>0</v>
      </c>
      <c r="C326" s="592"/>
      <c r="D326" s="592"/>
      <c r="E326" s="592"/>
      <c r="F326" s="592"/>
      <c r="G326" s="592"/>
      <c r="H326" s="590" t="s">
        <v>836</v>
      </c>
      <c r="I326" s="589">
        <f>Menu!$D$6</f>
        <v>0</v>
      </c>
      <c r="J326" s="591"/>
      <c r="K326" s="592"/>
    </row>
    <row r="327" spans="1:11" ht="15.75" x14ac:dyDescent="0.25">
      <c r="A327" s="592"/>
      <c r="B327" s="592"/>
      <c r="C327" s="592"/>
      <c r="D327" s="592"/>
      <c r="E327" s="592"/>
      <c r="F327" s="592"/>
      <c r="G327" s="592"/>
      <c r="H327" s="592"/>
      <c r="I327" s="592"/>
      <c r="J327" s="592"/>
      <c r="K327" s="592"/>
    </row>
    <row r="328" spans="1:11" ht="15.75" x14ac:dyDescent="0.25">
      <c r="A328" s="590" t="s">
        <v>1217</v>
      </c>
      <c r="B328" s="592" t="str">
        <f>Menu!B23</f>
        <v/>
      </c>
      <c r="C328" s="592"/>
      <c r="D328" s="592"/>
      <c r="E328" s="592"/>
      <c r="F328" s="592"/>
      <c r="G328" s="592"/>
      <c r="H328" s="590" t="s">
        <v>1218</v>
      </c>
      <c r="I328" s="590"/>
      <c r="J328" s="592" t="str">
        <f>Menu!$D$3&amp;"Q "&amp;"-"&amp;Menu!$D$4</f>
        <v>3rdQ -2022</v>
      </c>
      <c r="K328" s="592"/>
    </row>
    <row r="329" spans="1:11" ht="16.5" thickBot="1" x14ac:dyDescent="0.3">
      <c r="A329" s="592"/>
      <c r="B329" s="592"/>
      <c r="C329" s="592"/>
      <c r="D329" s="592"/>
      <c r="E329" s="592"/>
      <c r="F329" s="592"/>
      <c r="G329" s="592"/>
      <c r="H329" s="592"/>
      <c r="I329" s="592"/>
      <c r="J329" s="592"/>
      <c r="K329" s="592"/>
    </row>
    <row r="330" spans="1:11" ht="15.75" x14ac:dyDescent="0.25">
      <c r="A330" s="1078" t="s">
        <v>1219</v>
      </c>
      <c r="B330" s="1081" t="s">
        <v>1220</v>
      </c>
      <c r="C330" s="1082"/>
      <c r="D330" s="1082"/>
      <c r="E330" s="1083"/>
      <c r="F330" s="1081" t="s">
        <v>1221</v>
      </c>
      <c r="G330" s="1082"/>
      <c r="H330" s="1082"/>
      <c r="I330" s="1082"/>
      <c r="J330" s="1082"/>
      <c r="K330" s="1084"/>
    </row>
    <row r="331" spans="1:11" ht="15.75" x14ac:dyDescent="0.25">
      <c r="A331" s="1079"/>
      <c r="B331" s="572" t="s">
        <v>825</v>
      </c>
      <c r="C331" s="573" t="s">
        <v>823</v>
      </c>
      <c r="D331" s="573" t="s">
        <v>824</v>
      </c>
      <c r="E331" s="574" t="s">
        <v>1222</v>
      </c>
      <c r="F331" s="1085" t="s">
        <v>827</v>
      </c>
      <c r="G331" s="1086"/>
      <c r="H331" s="1087" t="s">
        <v>828</v>
      </c>
      <c r="I331" s="1087"/>
      <c r="J331" s="1086" t="s">
        <v>1223</v>
      </c>
      <c r="K331" s="1088"/>
    </row>
    <row r="332" spans="1:11" ht="15.75" x14ac:dyDescent="0.25">
      <c r="A332" s="1080"/>
      <c r="B332" s="572"/>
      <c r="C332" s="573"/>
      <c r="D332" s="573"/>
      <c r="E332" s="574"/>
      <c r="F332" s="572" t="s">
        <v>823</v>
      </c>
      <c r="G332" s="573" t="s">
        <v>824</v>
      </c>
      <c r="H332" s="575" t="s">
        <v>823</v>
      </c>
      <c r="I332" s="575" t="s">
        <v>824</v>
      </c>
      <c r="J332" s="573" t="s">
        <v>823</v>
      </c>
      <c r="K332" s="576" t="s">
        <v>824</v>
      </c>
    </row>
    <row r="333" spans="1:11" ht="48" customHeight="1" x14ac:dyDescent="0.25">
      <c r="A333" s="593" t="s">
        <v>1224</v>
      </c>
      <c r="B333" s="1074"/>
      <c r="C333" s="1075"/>
      <c r="D333" s="1075"/>
      <c r="E333" s="1076"/>
      <c r="F333" s="584"/>
      <c r="G333" s="585"/>
      <c r="H333" s="585"/>
      <c r="I333" s="586"/>
      <c r="J333" s="586"/>
      <c r="K333" s="587"/>
    </row>
    <row r="334" spans="1:11" ht="31.5" x14ac:dyDescent="0.25">
      <c r="A334" s="593" t="s">
        <v>1225</v>
      </c>
      <c r="B334" s="588">
        <f>C334+D334+E334</f>
        <v>0</v>
      </c>
      <c r="C334" s="596"/>
      <c r="D334" s="596"/>
      <c r="E334" s="596"/>
      <c r="F334" s="596"/>
      <c r="G334" s="596"/>
      <c r="H334" s="596"/>
      <c r="I334" s="596"/>
      <c r="J334" s="596"/>
      <c r="K334" s="596"/>
    </row>
    <row r="335" spans="1:11" ht="47.25" x14ac:dyDescent="0.25">
      <c r="A335" s="593" t="s">
        <v>1226</v>
      </c>
      <c r="B335" s="588">
        <f>C335+D335+E335</f>
        <v>0</v>
      </c>
      <c r="C335" s="596"/>
      <c r="D335" s="596"/>
      <c r="E335" s="577"/>
      <c r="F335" s="578"/>
      <c r="G335" s="596"/>
      <c r="H335" s="596"/>
      <c r="I335" s="596"/>
      <c r="J335" s="596"/>
      <c r="K335" s="579"/>
    </row>
    <row r="336" spans="1:11" ht="47.25" x14ac:dyDescent="0.25">
      <c r="A336" s="593" t="s">
        <v>1227</v>
      </c>
      <c r="B336" s="588">
        <f>C336+D336+E336</f>
        <v>0</v>
      </c>
      <c r="C336" s="596"/>
      <c r="D336" s="596"/>
      <c r="E336" s="577"/>
      <c r="F336" s="578"/>
      <c r="G336" s="596"/>
      <c r="H336" s="596"/>
      <c r="I336" s="596"/>
      <c r="J336" s="596"/>
      <c r="K336" s="579"/>
    </row>
    <row r="337" spans="1:11" ht="32.25" thickBot="1" x14ac:dyDescent="0.3">
      <c r="A337" s="594" t="s">
        <v>1228</v>
      </c>
      <c r="B337" s="588">
        <f>C337+D337+E337</f>
        <v>0</v>
      </c>
      <c r="C337" s="580"/>
      <c r="D337" s="580"/>
      <c r="E337" s="581"/>
      <c r="F337" s="582"/>
      <c r="G337" s="580"/>
      <c r="H337" s="580"/>
      <c r="I337" s="580"/>
      <c r="J337" s="580"/>
      <c r="K337" s="583"/>
    </row>
    <row r="338" spans="1:11" x14ac:dyDescent="0.25">
      <c r="A338" s="569"/>
      <c r="B338" s="569"/>
      <c r="C338" s="569"/>
      <c r="D338" s="569"/>
      <c r="E338" s="569"/>
      <c r="F338" s="569"/>
      <c r="G338" s="569"/>
      <c r="H338" s="569"/>
      <c r="I338" s="569"/>
      <c r="J338" s="569"/>
      <c r="K338" s="569"/>
    </row>
    <row r="339" spans="1:11" ht="15.75" x14ac:dyDescent="0.25">
      <c r="A339" s="571"/>
      <c r="B339" s="571"/>
      <c r="C339" s="571"/>
      <c r="D339" s="571"/>
      <c r="E339" s="571"/>
      <c r="F339" s="571"/>
      <c r="G339" s="571"/>
      <c r="H339" s="571"/>
      <c r="I339" s="571"/>
      <c r="J339" s="569"/>
      <c r="K339" s="569"/>
    </row>
    <row r="340" spans="1:11" ht="15.75" x14ac:dyDescent="0.25">
      <c r="A340" s="570" t="s">
        <v>1229</v>
      </c>
      <c r="B340" s="571"/>
      <c r="C340" s="571"/>
      <c r="D340" s="595"/>
      <c r="E340" s="571"/>
      <c r="F340" s="571"/>
      <c r="G340" s="570" t="s">
        <v>1230</v>
      </c>
      <c r="H340" s="571"/>
      <c r="I340" s="571"/>
      <c r="J340" s="569"/>
      <c r="K340" s="569"/>
    </row>
    <row r="341" spans="1:11" ht="15.75" x14ac:dyDescent="0.25">
      <c r="A341" s="571"/>
      <c r="B341" s="571"/>
      <c r="C341" s="571"/>
      <c r="D341" s="595"/>
      <c r="E341" s="571"/>
      <c r="F341" s="571"/>
      <c r="G341" s="571"/>
      <c r="H341" s="571"/>
      <c r="I341" s="571"/>
      <c r="J341" s="569"/>
      <c r="K341" s="569"/>
    </row>
    <row r="342" spans="1:11" ht="15.75" x14ac:dyDescent="0.25">
      <c r="A342" s="571" t="s">
        <v>1239</v>
      </c>
      <c r="B342" s="571"/>
      <c r="C342" s="571"/>
      <c r="D342" s="595" t="s">
        <v>1240</v>
      </c>
      <c r="E342" s="571"/>
      <c r="F342" s="571"/>
      <c r="G342" s="571" t="s">
        <v>1238</v>
      </c>
      <c r="H342" s="571"/>
      <c r="I342" s="571"/>
      <c r="J342" s="569" t="s">
        <v>1237</v>
      </c>
      <c r="K342" s="569"/>
    </row>
    <row r="343" spans="1:11" ht="15.75" x14ac:dyDescent="0.25">
      <c r="A343" s="571"/>
      <c r="B343" s="571"/>
      <c r="C343" s="571"/>
      <c r="D343" s="595"/>
      <c r="E343" s="571"/>
      <c r="F343" s="571"/>
      <c r="G343" s="571"/>
      <c r="H343" s="571"/>
      <c r="I343" s="571"/>
      <c r="J343" s="569"/>
      <c r="K343" s="569"/>
    </row>
    <row r="344" spans="1:11" ht="15.75" x14ac:dyDescent="0.25">
      <c r="A344" s="571" t="s">
        <v>1233</v>
      </c>
      <c r="B344" s="571"/>
      <c r="C344" s="571"/>
      <c r="D344" s="595"/>
      <c r="E344" s="571"/>
      <c r="F344" s="571"/>
      <c r="G344" s="571" t="s">
        <v>1234</v>
      </c>
      <c r="H344" s="571"/>
      <c r="I344" s="571"/>
      <c r="J344" s="569"/>
      <c r="K344" s="569"/>
    </row>
    <row r="345" spans="1:11" ht="15.75" x14ac:dyDescent="0.25">
      <c r="A345" s="571" t="s">
        <v>1235</v>
      </c>
      <c r="B345" s="571"/>
      <c r="C345" s="571"/>
      <c r="D345" s="571"/>
      <c r="E345" s="571"/>
      <c r="F345" s="571"/>
      <c r="G345" s="571"/>
      <c r="H345" s="571"/>
      <c r="I345" s="571"/>
      <c r="J345" s="569"/>
      <c r="K345" s="569"/>
    </row>
    <row r="346" spans="1:11" ht="18.75" x14ac:dyDescent="0.25">
      <c r="A346" s="1077" t="s">
        <v>1214</v>
      </c>
      <c r="B346" s="1077"/>
      <c r="C346" s="1077"/>
      <c r="D346" s="1077"/>
      <c r="E346" s="1077"/>
      <c r="F346" s="1077"/>
      <c r="G346" s="1077"/>
      <c r="H346" s="1077"/>
      <c r="I346" s="1077"/>
      <c r="J346" s="1077"/>
      <c r="K346" s="1077"/>
    </row>
    <row r="347" spans="1:11" ht="18.75" x14ac:dyDescent="0.25">
      <c r="A347" s="1077" t="s">
        <v>1215</v>
      </c>
      <c r="B347" s="1077"/>
      <c r="C347" s="1077"/>
      <c r="D347" s="1077"/>
      <c r="E347" s="1077"/>
      <c r="F347" s="1077"/>
      <c r="G347" s="1077"/>
      <c r="H347" s="1077"/>
      <c r="I347" s="1077"/>
      <c r="J347" s="1077"/>
      <c r="K347" s="1077"/>
    </row>
    <row r="348" spans="1:11" x14ac:dyDescent="0.25">
      <c r="A348" s="589"/>
      <c r="B348" s="589"/>
      <c r="C348" s="589"/>
      <c r="D348" s="589"/>
      <c r="E348" s="589"/>
      <c r="F348" s="589"/>
      <c r="G348" s="589"/>
      <c r="H348" s="589"/>
      <c r="I348" s="589"/>
      <c r="J348" s="589"/>
      <c r="K348" s="589"/>
    </row>
    <row r="349" spans="1:11" ht="15.75" x14ac:dyDescent="0.25">
      <c r="A349" s="590" t="s">
        <v>1216</v>
      </c>
      <c r="B349" s="591">
        <f>Menu!$D$5</f>
        <v>0</v>
      </c>
      <c r="C349" s="592"/>
      <c r="D349" s="592"/>
      <c r="E349" s="592"/>
      <c r="F349" s="592"/>
      <c r="G349" s="592"/>
      <c r="H349" s="590" t="s">
        <v>836</v>
      </c>
      <c r="I349" s="589">
        <f>Menu!$D$6</f>
        <v>0</v>
      </c>
      <c r="J349" s="591"/>
      <c r="K349" s="592"/>
    </row>
    <row r="350" spans="1:11" ht="15.75" x14ac:dyDescent="0.25">
      <c r="A350" s="592"/>
      <c r="B350" s="592"/>
      <c r="C350" s="592"/>
      <c r="D350" s="592"/>
      <c r="E350" s="592"/>
      <c r="F350" s="592"/>
      <c r="G350" s="592"/>
      <c r="H350" s="592"/>
      <c r="I350" s="592"/>
      <c r="J350" s="592"/>
      <c r="K350" s="592"/>
    </row>
    <row r="351" spans="1:11" ht="15.75" x14ac:dyDescent="0.25">
      <c r="A351" s="590" t="s">
        <v>1217</v>
      </c>
      <c r="B351" s="592" t="str">
        <f>Menu!B24</f>
        <v/>
      </c>
      <c r="C351" s="592"/>
      <c r="D351" s="592"/>
      <c r="E351" s="592"/>
      <c r="F351" s="592"/>
      <c r="G351" s="592"/>
      <c r="H351" s="590" t="s">
        <v>1218</v>
      </c>
      <c r="I351" s="590"/>
      <c r="J351" s="592" t="str">
        <f>Menu!$D$3&amp;"Q "&amp;"-"&amp;Menu!$D$4</f>
        <v>3rdQ -2022</v>
      </c>
      <c r="K351" s="592"/>
    </row>
    <row r="352" spans="1:11" ht="16.5" thickBot="1" x14ac:dyDescent="0.3">
      <c r="A352" s="592"/>
      <c r="B352" s="592"/>
      <c r="C352" s="592"/>
      <c r="D352" s="592"/>
      <c r="E352" s="592"/>
      <c r="F352" s="592"/>
      <c r="G352" s="592"/>
      <c r="H352" s="592"/>
      <c r="I352" s="592"/>
      <c r="J352" s="592"/>
      <c r="K352" s="592"/>
    </row>
    <row r="353" spans="1:11" ht="15.75" x14ac:dyDescent="0.25">
      <c r="A353" s="1078" t="s">
        <v>1219</v>
      </c>
      <c r="B353" s="1081" t="s">
        <v>1220</v>
      </c>
      <c r="C353" s="1082"/>
      <c r="D353" s="1082"/>
      <c r="E353" s="1083"/>
      <c r="F353" s="1081" t="s">
        <v>1221</v>
      </c>
      <c r="G353" s="1082"/>
      <c r="H353" s="1082"/>
      <c r="I353" s="1082"/>
      <c r="J353" s="1082"/>
      <c r="K353" s="1084"/>
    </row>
    <row r="354" spans="1:11" ht="15.75" x14ac:dyDescent="0.25">
      <c r="A354" s="1079"/>
      <c r="B354" s="572" t="s">
        <v>825</v>
      </c>
      <c r="C354" s="573" t="s">
        <v>823</v>
      </c>
      <c r="D354" s="573" t="s">
        <v>824</v>
      </c>
      <c r="E354" s="574" t="s">
        <v>1222</v>
      </c>
      <c r="F354" s="1085" t="s">
        <v>827</v>
      </c>
      <c r="G354" s="1086"/>
      <c r="H354" s="1087" t="s">
        <v>828</v>
      </c>
      <c r="I354" s="1087"/>
      <c r="J354" s="1086" t="s">
        <v>1223</v>
      </c>
      <c r="K354" s="1088"/>
    </row>
    <row r="355" spans="1:11" ht="15.75" x14ac:dyDescent="0.25">
      <c r="A355" s="1080"/>
      <c r="B355" s="572"/>
      <c r="C355" s="573"/>
      <c r="D355" s="573"/>
      <c r="E355" s="574"/>
      <c r="F355" s="572" t="s">
        <v>823</v>
      </c>
      <c r="G355" s="573" t="s">
        <v>824</v>
      </c>
      <c r="H355" s="575" t="s">
        <v>823</v>
      </c>
      <c r="I355" s="575" t="s">
        <v>824</v>
      </c>
      <c r="J355" s="573" t="s">
        <v>823</v>
      </c>
      <c r="K355" s="576" t="s">
        <v>824</v>
      </c>
    </row>
    <row r="356" spans="1:11" ht="42" customHeight="1" x14ac:dyDescent="0.25">
      <c r="A356" s="593" t="s">
        <v>1224</v>
      </c>
      <c r="B356" s="1074"/>
      <c r="C356" s="1075"/>
      <c r="D356" s="1075"/>
      <c r="E356" s="1076"/>
      <c r="F356" s="584"/>
      <c r="G356" s="585"/>
      <c r="H356" s="585"/>
      <c r="I356" s="586"/>
      <c r="J356" s="586"/>
      <c r="K356" s="587"/>
    </row>
    <row r="357" spans="1:11" ht="31.5" x14ac:dyDescent="0.25">
      <c r="A357" s="593" t="s">
        <v>1225</v>
      </c>
      <c r="B357" s="588">
        <f>C357+D357+E357</f>
        <v>0</v>
      </c>
      <c r="C357" s="596"/>
      <c r="D357" s="596"/>
      <c r="E357" s="596"/>
      <c r="F357" s="596"/>
      <c r="G357" s="596"/>
      <c r="H357" s="596"/>
      <c r="I357" s="596"/>
      <c r="J357" s="596"/>
      <c r="K357" s="596"/>
    </row>
    <row r="358" spans="1:11" ht="47.25" x14ac:dyDescent="0.25">
      <c r="A358" s="593" t="s">
        <v>1226</v>
      </c>
      <c r="B358" s="588">
        <f>C358+D358+E358</f>
        <v>0</v>
      </c>
      <c r="C358" s="596"/>
      <c r="D358" s="596"/>
      <c r="E358" s="577"/>
      <c r="F358" s="578"/>
      <c r="G358" s="596"/>
      <c r="H358" s="596"/>
      <c r="I358" s="596"/>
      <c r="J358" s="596"/>
      <c r="K358" s="579"/>
    </row>
    <row r="359" spans="1:11" ht="47.25" x14ac:dyDescent="0.25">
      <c r="A359" s="593" t="s">
        <v>1227</v>
      </c>
      <c r="B359" s="588">
        <f>C359+D359+E359</f>
        <v>0</v>
      </c>
      <c r="C359" s="596"/>
      <c r="D359" s="596"/>
      <c r="E359" s="577"/>
      <c r="F359" s="578"/>
      <c r="G359" s="596"/>
      <c r="H359" s="596"/>
      <c r="I359" s="596"/>
      <c r="J359" s="596"/>
      <c r="K359" s="579"/>
    </row>
    <row r="360" spans="1:11" ht="32.25" thickBot="1" x14ac:dyDescent="0.3">
      <c r="A360" s="594" t="s">
        <v>1228</v>
      </c>
      <c r="B360" s="588">
        <f>C360+D360+E360</f>
        <v>0</v>
      </c>
      <c r="C360" s="580"/>
      <c r="D360" s="580"/>
      <c r="E360" s="581"/>
      <c r="F360" s="582"/>
      <c r="G360" s="580"/>
      <c r="H360" s="580"/>
      <c r="I360" s="580"/>
      <c r="J360" s="580"/>
      <c r="K360" s="583"/>
    </row>
    <row r="361" spans="1:11" x14ac:dyDescent="0.25">
      <c r="A361" s="569"/>
      <c r="B361" s="569"/>
      <c r="C361" s="569"/>
      <c r="D361" s="569"/>
      <c r="E361" s="569"/>
      <c r="F361" s="569"/>
      <c r="G361" s="569"/>
      <c r="H361" s="569"/>
      <c r="I361" s="569"/>
      <c r="J361" s="569"/>
      <c r="K361" s="569"/>
    </row>
    <row r="362" spans="1:11" ht="15.75" x14ac:dyDescent="0.25">
      <c r="A362" s="571"/>
      <c r="B362" s="571"/>
      <c r="C362" s="571"/>
      <c r="D362" s="571"/>
      <c r="E362" s="571"/>
      <c r="F362" s="571"/>
      <c r="G362" s="571"/>
      <c r="H362" s="571"/>
      <c r="I362" s="571"/>
      <c r="J362" s="569"/>
      <c r="K362" s="569"/>
    </row>
    <row r="363" spans="1:11" ht="15.75" x14ac:dyDescent="0.25">
      <c r="A363" s="570" t="s">
        <v>1229</v>
      </c>
      <c r="B363" s="571"/>
      <c r="C363" s="571"/>
      <c r="D363" s="595"/>
      <c r="E363" s="571"/>
      <c r="F363" s="571"/>
      <c r="G363" s="570" t="s">
        <v>1230</v>
      </c>
      <c r="H363" s="571"/>
      <c r="I363" s="571"/>
      <c r="J363" s="569"/>
      <c r="K363" s="569"/>
    </row>
    <row r="364" spans="1:11" ht="15.75" x14ac:dyDescent="0.25">
      <c r="A364" s="571"/>
      <c r="B364" s="571"/>
      <c r="C364" s="571"/>
      <c r="D364" s="595"/>
      <c r="E364" s="571"/>
      <c r="F364" s="571"/>
      <c r="G364" s="571"/>
      <c r="H364" s="571"/>
      <c r="I364" s="571"/>
      <c r="J364" s="569"/>
      <c r="K364" s="569"/>
    </row>
    <row r="365" spans="1:11" ht="15.75" x14ac:dyDescent="0.25">
      <c r="A365" s="571" t="s">
        <v>1239</v>
      </c>
      <c r="B365" s="571"/>
      <c r="C365" s="571"/>
      <c r="D365" s="595" t="s">
        <v>1240</v>
      </c>
      <c r="E365" s="571"/>
      <c r="F365" s="571"/>
      <c r="G365" s="571" t="s">
        <v>1238</v>
      </c>
      <c r="H365" s="571"/>
      <c r="I365" s="571"/>
      <c r="J365" s="569" t="s">
        <v>1237</v>
      </c>
      <c r="K365" s="569"/>
    </row>
    <row r="366" spans="1:11" ht="15.75" x14ac:dyDescent="0.25">
      <c r="A366" s="571"/>
      <c r="B366" s="571"/>
      <c r="C366" s="571"/>
      <c r="D366" s="595"/>
      <c r="E366" s="571"/>
      <c r="F366" s="571"/>
      <c r="G366" s="571"/>
      <c r="H366" s="571"/>
      <c r="I366" s="571"/>
      <c r="J366" s="569"/>
      <c r="K366" s="569"/>
    </row>
    <row r="367" spans="1:11" ht="15.75" x14ac:dyDescent="0.25">
      <c r="A367" s="571" t="s">
        <v>1233</v>
      </c>
      <c r="B367" s="571"/>
      <c r="C367" s="571"/>
      <c r="D367" s="595"/>
      <c r="E367" s="571"/>
      <c r="F367" s="571"/>
      <c r="G367" s="571" t="s">
        <v>1234</v>
      </c>
      <c r="H367" s="571"/>
      <c r="I367" s="571"/>
      <c r="J367" s="569"/>
      <c r="K367" s="569"/>
    </row>
    <row r="368" spans="1:11" ht="15.75" x14ac:dyDescent="0.25">
      <c r="A368" s="571" t="s">
        <v>1235</v>
      </c>
      <c r="B368" s="571"/>
      <c r="C368" s="571"/>
      <c r="D368" s="571"/>
      <c r="E368" s="571"/>
      <c r="F368" s="571"/>
      <c r="G368" s="571"/>
      <c r="H368" s="571"/>
      <c r="I368" s="571"/>
      <c r="J368" s="569"/>
      <c r="K368" s="569"/>
    </row>
    <row r="369" spans="1:11" ht="18.75" x14ac:dyDescent="0.25">
      <c r="A369" s="1077" t="s">
        <v>1214</v>
      </c>
      <c r="B369" s="1077"/>
      <c r="C369" s="1077"/>
      <c r="D369" s="1077"/>
      <c r="E369" s="1077"/>
      <c r="F369" s="1077"/>
      <c r="G369" s="1077"/>
      <c r="H369" s="1077"/>
      <c r="I369" s="1077"/>
      <c r="J369" s="1077"/>
      <c r="K369" s="1077"/>
    </row>
    <row r="370" spans="1:11" ht="18.75" x14ac:dyDescent="0.25">
      <c r="A370" s="1077" t="s">
        <v>1215</v>
      </c>
      <c r="B370" s="1077"/>
      <c r="C370" s="1077"/>
      <c r="D370" s="1077"/>
      <c r="E370" s="1077"/>
      <c r="F370" s="1077"/>
      <c r="G370" s="1077"/>
      <c r="H370" s="1077"/>
      <c r="I370" s="1077"/>
      <c r="J370" s="1077"/>
      <c r="K370" s="1077"/>
    </row>
    <row r="371" spans="1:11" x14ac:dyDescent="0.25">
      <c r="A371" s="589"/>
      <c r="B371" s="589"/>
      <c r="C371" s="589"/>
      <c r="D371" s="589"/>
      <c r="E371" s="589"/>
      <c r="F371" s="589"/>
      <c r="G371" s="589"/>
      <c r="H371" s="589"/>
      <c r="I371" s="589"/>
      <c r="J371" s="589"/>
      <c r="K371" s="589"/>
    </row>
    <row r="372" spans="1:11" ht="15.75" x14ac:dyDescent="0.25">
      <c r="A372" s="590" t="s">
        <v>1216</v>
      </c>
      <c r="B372" s="591">
        <f>Menu!$D$5</f>
        <v>0</v>
      </c>
      <c r="C372" s="592"/>
      <c r="D372" s="592"/>
      <c r="E372" s="592"/>
      <c r="F372" s="592"/>
      <c r="G372" s="592"/>
      <c r="H372" s="590" t="s">
        <v>836</v>
      </c>
      <c r="I372" s="589">
        <f>Menu!$D$6</f>
        <v>0</v>
      </c>
      <c r="J372" s="591"/>
      <c r="K372" s="592"/>
    </row>
    <row r="373" spans="1:11" ht="15.75" x14ac:dyDescent="0.25">
      <c r="A373" s="592"/>
      <c r="B373" s="592"/>
      <c r="C373" s="592"/>
      <c r="D373" s="592"/>
      <c r="E373" s="592"/>
      <c r="F373" s="592"/>
      <c r="G373" s="592"/>
      <c r="H373" s="592"/>
      <c r="I373" s="592"/>
      <c r="J373" s="592"/>
      <c r="K373" s="592"/>
    </row>
    <row r="374" spans="1:11" ht="15.75" x14ac:dyDescent="0.25">
      <c r="A374" s="590" t="s">
        <v>1217</v>
      </c>
      <c r="B374" s="592" t="str">
        <f>Menu!B25</f>
        <v/>
      </c>
      <c r="C374" s="592"/>
      <c r="D374" s="592"/>
      <c r="E374" s="592"/>
      <c r="F374" s="592"/>
      <c r="G374" s="592"/>
      <c r="H374" s="590" t="s">
        <v>1218</v>
      </c>
      <c r="I374" s="590"/>
      <c r="J374" s="592" t="str">
        <f>Menu!$D$3&amp;"Q "&amp;"-"&amp;Menu!$D$4</f>
        <v>3rdQ -2022</v>
      </c>
      <c r="K374" s="592"/>
    </row>
    <row r="375" spans="1:11" ht="16.5" thickBot="1" x14ac:dyDescent="0.3">
      <c r="A375" s="592"/>
      <c r="B375" s="592"/>
      <c r="C375" s="592"/>
      <c r="D375" s="592"/>
      <c r="E375" s="592"/>
      <c r="F375" s="592"/>
      <c r="G375" s="592"/>
      <c r="H375" s="592"/>
      <c r="I375" s="592"/>
      <c r="J375" s="592"/>
      <c r="K375" s="592"/>
    </row>
    <row r="376" spans="1:11" ht="15.75" x14ac:dyDescent="0.25">
      <c r="A376" s="1078" t="s">
        <v>1219</v>
      </c>
      <c r="B376" s="1081" t="s">
        <v>1220</v>
      </c>
      <c r="C376" s="1082"/>
      <c r="D376" s="1082"/>
      <c r="E376" s="1083"/>
      <c r="F376" s="1081" t="s">
        <v>1221</v>
      </c>
      <c r="G376" s="1082"/>
      <c r="H376" s="1082"/>
      <c r="I376" s="1082"/>
      <c r="J376" s="1082"/>
      <c r="K376" s="1084"/>
    </row>
    <row r="377" spans="1:11" ht="15.75" x14ac:dyDescent="0.25">
      <c r="A377" s="1079"/>
      <c r="B377" s="572" t="s">
        <v>825</v>
      </c>
      <c r="C377" s="573" t="s">
        <v>823</v>
      </c>
      <c r="D377" s="573" t="s">
        <v>824</v>
      </c>
      <c r="E377" s="574" t="s">
        <v>1222</v>
      </c>
      <c r="F377" s="1085" t="s">
        <v>827</v>
      </c>
      <c r="G377" s="1086"/>
      <c r="H377" s="1087" t="s">
        <v>828</v>
      </c>
      <c r="I377" s="1087"/>
      <c r="J377" s="1086" t="s">
        <v>1223</v>
      </c>
      <c r="K377" s="1088"/>
    </row>
    <row r="378" spans="1:11" ht="15.75" x14ac:dyDescent="0.25">
      <c r="A378" s="1080"/>
      <c r="B378" s="572"/>
      <c r="C378" s="573"/>
      <c r="D378" s="573"/>
      <c r="E378" s="574"/>
      <c r="F378" s="572" t="s">
        <v>823</v>
      </c>
      <c r="G378" s="573" t="s">
        <v>824</v>
      </c>
      <c r="H378" s="575" t="s">
        <v>823</v>
      </c>
      <c r="I378" s="575" t="s">
        <v>824</v>
      </c>
      <c r="J378" s="573" t="s">
        <v>823</v>
      </c>
      <c r="K378" s="576" t="s">
        <v>824</v>
      </c>
    </row>
    <row r="379" spans="1:11" ht="34.5" customHeight="1" x14ac:dyDescent="0.25">
      <c r="A379" s="593" t="s">
        <v>1224</v>
      </c>
      <c r="B379" s="1074"/>
      <c r="C379" s="1075"/>
      <c r="D379" s="1075"/>
      <c r="E379" s="1076"/>
      <c r="F379" s="584"/>
      <c r="G379" s="585"/>
      <c r="H379" s="585"/>
      <c r="I379" s="586"/>
      <c r="J379" s="586"/>
      <c r="K379" s="587"/>
    </row>
    <row r="380" spans="1:11" ht="31.5" x14ac:dyDescent="0.25">
      <c r="A380" s="593" t="s">
        <v>1225</v>
      </c>
      <c r="B380" s="588">
        <f>C380+D380+E380</f>
        <v>0</v>
      </c>
      <c r="C380" s="596"/>
      <c r="D380" s="596"/>
      <c r="E380" s="596"/>
      <c r="F380" s="596"/>
      <c r="G380" s="596"/>
      <c r="H380" s="596"/>
      <c r="I380" s="596"/>
      <c r="J380" s="596"/>
      <c r="K380" s="596"/>
    </row>
    <row r="381" spans="1:11" ht="47.25" x14ac:dyDescent="0.25">
      <c r="A381" s="593" t="s">
        <v>1226</v>
      </c>
      <c r="B381" s="588">
        <f>C381+D381+E381</f>
        <v>0</v>
      </c>
      <c r="C381" s="596"/>
      <c r="D381" s="596"/>
      <c r="E381" s="577"/>
      <c r="F381" s="578"/>
      <c r="G381" s="596"/>
      <c r="H381" s="596"/>
      <c r="I381" s="596"/>
      <c r="J381" s="596"/>
      <c r="K381" s="579"/>
    </row>
    <row r="382" spans="1:11" ht="47.25" x14ac:dyDescent="0.25">
      <c r="A382" s="593" t="s">
        <v>1227</v>
      </c>
      <c r="B382" s="588">
        <f>C382+D382+E382</f>
        <v>0</v>
      </c>
      <c r="C382" s="596"/>
      <c r="D382" s="596"/>
      <c r="E382" s="577"/>
      <c r="F382" s="578"/>
      <c r="G382" s="596"/>
      <c r="H382" s="596"/>
      <c r="I382" s="596"/>
      <c r="J382" s="596"/>
      <c r="K382" s="579"/>
    </row>
    <row r="383" spans="1:11" ht="32.25" thickBot="1" x14ac:dyDescent="0.3">
      <c r="A383" s="594" t="s">
        <v>1228</v>
      </c>
      <c r="B383" s="588">
        <f>C383+D383+E383</f>
        <v>0</v>
      </c>
      <c r="C383" s="580"/>
      <c r="D383" s="580"/>
      <c r="E383" s="581"/>
      <c r="F383" s="582"/>
      <c r="G383" s="580"/>
      <c r="H383" s="580"/>
      <c r="I383" s="580"/>
      <c r="J383" s="580"/>
      <c r="K383" s="583"/>
    </row>
    <row r="384" spans="1:11" x14ac:dyDescent="0.25">
      <c r="A384" s="569"/>
      <c r="B384" s="569"/>
      <c r="C384" s="569"/>
      <c r="D384" s="569"/>
      <c r="E384" s="569"/>
      <c r="F384" s="569"/>
      <c r="G384" s="569"/>
      <c r="H384" s="569"/>
      <c r="I384" s="569"/>
      <c r="J384" s="569"/>
      <c r="K384" s="569"/>
    </row>
    <row r="385" spans="1:11" ht="15.75" x14ac:dyDescent="0.25">
      <c r="A385" s="571"/>
      <c r="B385" s="571"/>
      <c r="C385" s="571"/>
      <c r="D385" s="571"/>
      <c r="E385" s="571"/>
      <c r="F385" s="571"/>
      <c r="G385" s="571"/>
      <c r="H385" s="571"/>
      <c r="I385" s="571"/>
      <c r="J385" s="569"/>
      <c r="K385" s="569"/>
    </row>
    <row r="386" spans="1:11" ht="15.75" x14ac:dyDescent="0.25">
      <c r="A386" s="570" t="s">
        <v>1229</v>
      </c>
      <c r="B386" s="571"/>
      <c r="C386" s="571"/>
      <c r="D386" s="595"/>
      <c r="E386" s="571"/>
      <c r="F386" s="571"/>
      <c r="G386" s="570" t="s">
        <v>1230</v>
      </c>
      <c r="H386" s="571"/>
      <c r="I386" s="571"/>
      <c r="J386" s="569"/>
      <c r="K386" s="569"/>
    </row>
    <row r="387" spans="1:11" ht="15.75" x14ac:dyDescent="0.25">
      <c r="A387" s="571"/>
      <c r="B387" s="571"/>
      <c r="C387" s="571"/>
      <c r="D387" s="595"/>
      <c r="E387" s="571"/>
      <c r="F387" s="571"/>
      <c r="G387" s="571"/>
      <c r="H387" s="571"/>
      <c r="I387" s="571"/>
      <c r="J387" s="569"/>
      <c r="K387" s="569"/>
    </row>
    <row r="388" spans="1:11" ht="15.75" x14ac:dyDescent="0.25">
      <c r="A388" s="571" t="s">
        <v>1239</v>
      </c>
      <c r="B388" s="571"/>
      <c r="C388" s="571"/>
      <c r="D388" s="595" t="s">
        <v>1240</v>
      </c>
      <c r="E388" s="571"/>
      <c r="F388" s="571"/>
      <c r="G388" s="571" t="s">
        <v>1238</v>
      </c>
      <c r="H388" s="571"/>
      <c r="I388" s="571"/>
      <c r="J388" s="569" t="s">
        <v>1237</v>
      </c>
      <c r="K388" s="569"/>
    </row>
    <row r="389" spans="1:11" ht="15.75" x14ac:dyDescent="0.25">
      <c r="A389" s="571"/>
      <c r="B389" s="571"/>
      <c r="C389" s="571"/>
      <c r="D389" s="595"/>
      <c r="E389" s="571"/>
      <c r="F389" s="571"/>
      <c r="G389" s="571"/>
      <c r="H389" s="571"/>
      <c r="I389" s="571"/>
      <c r="J389" s="569"/>
      <c r="K389" s="569"/>
    </row>
    <row r="390" spans="1:11" ht="15.75" x14ac:dyDescent="0.25">
      <c r="A390" s="571" t="s">
        <v>1233</v>
      </c>
      <c r="B390" s="571"/>
      <c r="C390" s="571"/>
      <c r="D390" s="595"/>
      <c r="E390" s="571"/>
      <c r="F390" s="571"/>
      <c r="G390" s="571" t="s">
        <v>1234</v>
      </c>
      <c r="H390" s="571"/>
      <c r="I390" s="571"/>
      <c r="J390" s="569"/>
      <c r="K390" s="569"/>
    </row>
    <row r="391" spans="1:11" ht="15.75" x14ac:dyDescent="0.25">
      <c r="A391" s="571" t="s">
        <v>1235</v>
      </c>
      <c r="B391" s="571"/>
      <c r="C391" s="571"/>
      <c r="D391" s="571"/>
      <c r="E391" s="571"/>
      <c r="F391" s="571"/>
      <c r="G391" s="571"/>
      <c r="H391" s="571"/>
      <c r="I391" s="571"/>
      <c r="J391" s="569"/>
      <c r="K391" s="569"/>
    </row>
    <row r="392" spans="1:11" ht="18.75" x14ac:dyDescent="0.25">
      <c r="A392" s="1077" t="s">
        <v>1214</v>
      </c>
      <c r="B392" s="1077"/>
      <c r="C392" s="1077"/>
      <c r="D392" s="1077"/>
      <c r="E392" s="1077"/>
      <c r="F392" s="1077"/>
      <c r="G392" s="1077"/>
      <c r="H392" s="1077"/>
      <c r="I392" s="1077"/>
      <c r="J392" s="1077"/>
      <c r="K392" s="1077"/>
    </row>
    <row r="393" spans="1:11" ht="18.75" x14ac:dyDescent="0.25">
      <c r="A393" s="1077" t="s">
        <v>1215</v>
      </c>
      <c r="B393" s="1077"/>
      <c r="C393" s="1077"/>
      <c r="D393" s="1077"/>
      <c r="E393" s="1077"/>
      <c r="F393" s="1077"/>
      <c r="G393" s="1077"/>
      <c r="H393" s="1077"/>
      <c r="I393" s="1077"/>
      <c r="J393" s="1077"/>
      <c r="K393" s="1077"/>
    </row>
    <row r="394" spans="1:11" x14ac:dyDescent="0.25">
      <c r="A394" s="589"/>
      <c r="B394" s="589"/>
      <c r="C394" s="589"/>
      <c r="D394" s="589"/>
      <c r="E394" s="589"/>
      <c r="F394" s="589"/>
      <c r="G394" s="589"/>
      <c r="H394" s="589"/>
      <c r="I394" s="589"/>
      <c r="J394" s="589"/>
      <c r="K394" s="589"/>
    </row>
    <row r="395" spans="1:11" ht="15.75" x14ac:dyDescent="0.25">
      <c r="A395" s="590" t="s">
        <v>1216</v>
      </c>
      <c r="B395" s="591">
        <f>Menu!$D$5</f>
        <v>0</v>
      </c>
      <c r="C395" s="592"/>
      <c r="D395" s="592"/>
      <c r="E395" s="592"/>
      <c r="F395" s="592"/>
      <c r="G395" s="592"/>
      <c r="H395" s="590" t="s">
        <v>836</v>
      </c>
      <c r="I395" s="589">
        <f>Menu!$D$6</f>
        <v>0</v>
      </c>
      <c r="J395" s="591"/>
      <c r="K395" s="592"/>
    </row>
    <row r="396" spans="1:11" ht="15.75" x14ac:dyDescent="0.25">
      <c r="A396" s="592"/>
      <c r="B396" s="592"/>
      <c r="C396" s="592"/>
      <c r="D396" s="592"/>
      <c r="E396" s="592"/>
      <c r="F396" s="592"/>
      <c r="G396" s="592"/>
      <c r="H396" s="592"/>
      <c r="I396" s="592"/>
      <c r="J396" s="592"/>
      <c r="K396" s="592"/>
    </row>
    <row r="397" spans="1:11" ht="15.75" x14ac:dyDescent="0.25">
      <c r="A397" s="590" t="s">
        <v>1217</v>
      </c>
      <c r="B397" s="592" t="str">
        <f>Menu!B26</f>
        <v/>
      </c>
      <c r="C397" s="592"/>
      <c r="D397" s="592"/>
      <c r="E397" s="592"/>
      <c r="F397" s="592"/>
      <c r="G397" s="592"/>
      <c r="H397" s="590" t="s">
        <v>1218</v>
      </c>
      <c r="I397" s="590"/>
      <c r="J397" s="592" t="str">
        <f>Menu!$D$3&amp;"Q "&amp;"-"&amp;Menu!$D$4</f>
        <v>3rdQ -2022</v>
      </c>
      <c r="K397" s="592"/>
    </row>
    <row r="398" spans="1:11" ht="16.5" thickBot="1" x14ac:dyDescent="0.3">
      <c r="A398" s="592"/>
      <c r="B398" s="592"/>
      <c r="C398" s="592"/>
      <c r="D398" s="592"/>
      <c r="E398" s="592"/>
      <c r="F398" s="592"/>
      <c r="G398" s="592"/>
      <c r="H398" s="592"/>
      <c r="I398" s="592"/>
      <c r="J398" s="592"/>
      <c r="K398" s="592"/>
    </row>
    <row r="399" spans="1:11" ht="15.75" x14ac:dyDescent="0.25">
      <c r="A399" s="1078" t="s">
        <v>1219</v>
      </c>
      <c r="B399" s="1081" t="s">
        <v>1220</v>
      </c>
      <c r="C399" s="1082"/>
      <c r="D399" s="1082"/>
      <c r="E399" s="1083"/>
      <c r="F399" s="1081" t="s">
        <v>1221</v>
      </c>
      <c r="G399" s="1082"/>
      <c r="H399" s="1082"/>
      <c r="I399" s="1082"/>
      <c r="J399" s="1082"/>
      <c r="K399" s="1084"/>
    </row>
    <row r="400" spans="1:11" ht="15.75" x14ac:dyDescent="0.25">
      <c r="A400" s="1079"/>
      <c r="B400" s="572" t="s">
        <v>825</v>
      </c>
      <c r="C400" s="573" t="s">
        <v>823</v>
      </c>
      <c r="D400" s="573" t="s">
        <v>824</v>
      </c>
      <c r="E400" s="574" t="s">
        <v>1222</v>
      </c>
      <c r="F400" s="1085" t="s">
        <v>827</v>
      </c>
      <c r="G400" s="1086"/>
      <c r="H400" s="1087" t="s">
        <v>828</v>
      </c>
      <c r="I400" s="1087"/>
      <c r="J400" s="1086" t="s">
        <v>1223</v>
      </c>
      <c r="K400" s="1088"/>
    </row>
    <row r="401" spans="1:11" ht="15.75" x14ac:dyDescent="0.25">
      <c r="A401" s="1080"/>
      <c r="B401" s="572"/>
      <c r="C401" s="573"/>
      <c r="D401" s="573"/>
      <c r="E401" s="574"/>
      <c r="F401" s="572" t="s">
        <v>823</v>
      </c>
      <c r="G401" s="573" t="s">
        <v>824</v>
      </c>
      <c r="H401" s="575" t="s">
        <v>823</v>
      </c>
      <c r="I401" s="575" t="s">
        <v>824</v>
      </c>
      <c r="J401" s="573" t="s">
        <v>823</v>
      </c>
      <c r="K401" s="576" t="s">
        <v>824</v>
      </c>
    </row>
    <row r="402" spans="1:11" ht="36" customHeight="1" x14ac:dyDescent="0.25">
      <c r="A402" s="593" t="s">
        <v>1224</v>
      </c>
      <c r="B402" s="1074"/>
      <c r="C402" s="1075"/>
      <c r="D402" s="1075"/>
      <c r="E402" s="1076"/>
      <c r="F402" s="584"/>
      <c r="G402" s="585"/>
      <c r="H402" s="585"/>
      <c r="I402" s="586"/>
      <c r="J402" s="586"/>
      <c r="K402" s="587"/>
    </row>
    <row r="403" spans="1:11" ht="31.5" x14ac:dyDescent="0.25">
      <c r="A403" s="593" t="s">
        <v>1225</v>
      </c>
      <c r="B403" s="588">
        <f>C403+D403+E403</f>
        <v>0</v>
      </c>
      <c r="C403" s="596"/>
      <c r="D403" s="596"/>
      <c r="E403" s="596"/>
      <c r="F403" s="596"/>
      <c r="G403" s="596"/>
      <c r="H403" s="596"/>
      <c r="I403" s="596"/>
      <c r="J403" s="596"/>
      <c r="K403" s="596"/>
    </row>
    <row r="404" spans="1:11" ht="47.25" x14ac:dyDescent="0.25">
      <c r="A404" s="593" t="s">
        <v>1226</v>
      </c>
      <c r="B404" s="588">
        <f>C404+D404+E404</f>
        <v>0</v>
      </c>
      <c r="C404" s="596"/>
      <c r="D404" s="596"/>
      <c r="E404" s="577"/>
      <c r="F404" s="578"/>
      <c r="G404" s="596"/>
      <c r="H404" s="596"/>
      <c r="I404" s="596"/>
      <c r="J404" s="596"/>
      <c r="K404" s="579"/>
    </row>
    <row r="405" spans="1:11" ht="47.25" x14ac:dyDescent="0.25">
      <c r="A405" s="593" t="s">
        <v>1227</v>
      </c>
      <c r="B405" s="588">
        <f>C405+D405+E405</f>
        <v>0</v>
      </c>
      <c r="C405" s="596"/>
      <c r="D405" s="596"/>
      <c r="E405" s="577"/>
      <c r="F405" s="578"/>
      <c r="G405" s="596"/>
      <c r="H405" s="596"/>
      <c r="I405" s="596"/>
      <c r="J405" s="596"/>
      <c r="K405" s="579"/>
    </row>
    <row r="406" spans="1:11" ht="32.25" thickBot="1" x14ac:dyDescent="0.3">
      <c r="A406" s="594" t="s">
        <v>1228</v>
      </c>
      <c r="B406" s="588">
        <f>C406+D406+E406</f>
        <v>0</v>
      </c>
      <c r="C406" s="580"/>
      <c r="D406" s="580"/>
      <c r="E406" s="581"/>
      <c r="F406" s="582"/>
      <c r="G406" s="580"/>
      <c r="H406" s="580"/>
      <c r="I406" s="580"/>
      <c r="J406" s="580"/>
      <c r="K406" s="583"/>
    </row>
    <row r="407" spans="1:11" x14ac:dyDescent="0.25">
      <c r="A407" s="569"/>
      <c r="B407" s="569"/>
      <c r="C407" s="569"/>
      <c r="D407" s="569"/>
      <c r="E407" s="569"/>
      <c r="F407" s="569"/>
      <c r="G407" s="569"/>
      <c r="H407" s="569"/>
      <c r="I407" s="569"/>
      <c r="J407" s="569"/>
      <c r="K407" s="569"/>
    </row>
    <row r="408" spans="1:11" ht="15.75" x14ac:dyDescent="0.25">
      <c r="A408" s="571"/>
      <c r="B408" s="571"/>
      <c r="C408" s="571"/>
      <c r="D408" s="571"/>
      <c r="E408" s="571"/>
      <c r="F408" s="571"/>
      <c r="G408" s="571"/>
      <c r="H408" s="571"/>
      <c r="I408" s="571"/>
      <c r="J408" s="569"/>
      <c r="K408" s="569"/>
    </row>
    <row r="409" spans="1:11" ht="15.75" x14ac:dyDescent="0.25">
      <c r="A409" s="570" t="s">
        <v>1229</v>
      </c>
      <c r="B409" s="571"/>
      <c r="C409" s="571"/>
      <c r="D409" s="595"/>
      <c r="E409" s="571"/>
      <c r="F409" s="571"/>
      <c r="G409" s="570" t="s">
        <v>1230</v>
      </c>
      <c r="H409" s="571"/>
      <c r="I409" s="571"/>
      <c r="J409" s="569"/>
      <c r="K409" s="569"/>
    </row>
    <row r="410" spans="1:11" ht="15.75" x14ac:dyDescent="0.25">
      <c r="A410" s="571"/>
      <c r="B410" s="571"/>
      <c r="C410" s="571"/>
      <c r="D410" s="595"/>
      <c r="E410" s="571"/>
      <c r="F410" s="571"/>
      <c r="G410" s="571"/>
      <c r="H410" s="571"/>
      <c r="I410" s="571"/>
      <c r="J410" s="569"/>
      <c r="K410" s="569"/>
    </row>
    <row r="411" spans="1:11" ht="15.75" x14ac:dyDescent="0.25">
      <c r="A411" s="571" t="s">
        <v>1239</v>
      </c>
      <c r="B411" s="571"/>
      <c r="C411" s="571"/>
      <c r="D411" s="595" t="s">
        <v>1240</v>
      </c>
      <c r="E411" s="571"/>
      <c r="F411" s="571"/>
      <c r="G411" s="571" t="s">
        <v>1238</v>
      </c>
      <c r="H411" s="571"/>
      <c r="I411" s="571"/>
      <c r="J411" s="569" t="s">
        <v>1237</v>
      </c>
      <c r="K411" s="569"/>
    </row>
    <row r="412" spans="1:11" ht="15.75" x14ac:dyDescent="0.25">
      <c r="A412" s="571"/>
      <c r="B412" s="571"/>
      <c r="C412" s="571"/>
      <c r="D412" s="595"/>
      <c r="E412" s="571"/>
      <c r="F412" s="571"/>
      <c r="G412" s="571"/>
      <c r="H412" s="571"/>
      <c r="I412" s="571"/>
      <c r="J412" s="569"/>
      <c r="K412" s="569"/>
    </row>
    <row r="413" spans="1:11" ht="15.75" x14ac:dyDescent="0.25">
      <c r="A413" s="571" t="s">
        <v>1233</v>
      </c>
      <c r="B413" s="571"/>
      <c r="C413" s="571"/>
      <c r="D413" s="595"/>
      <c r="E413" s="571"/>
      <c r="F413" s="571"/>
      <c r="G413" s="571" t="s">
        <v>1234</v>
      </c>
      <c r="H413" s="571"/>
      <c r="I413" s="571"/>
      <c r="J413" s="569"/>
      <c r="K413" s="569"/>
    </row>
    <row r="414" spans="1:11" ht="15.75" x14ac:dyDescent="0.25">
      <c r="A414" s="571" t="s">
        <v>1235</v>
      </c>
      <c r="B414" s="571"/>
      <c r="C414" s="571"/>
      <c r="D414" s="571"/>
      <c r="E414" s="571"/>
      <c r="F414" s="571"/>
      <c r="G414" s="571"/>
      <c r="H414" s="571"/>
      <c r="I414" s="571"/>
      <c r="J414" s="569"/>
      <c r="K414" s="569"/>
    </row>
    <row r="415" spans="1:11" ht="18.75" x14ac:dyDescent="0.25">
      <c r="A415" s="1077" t="s">
        <v>1214</v>
      </c>
      <c r="B415" s="1077"/>
      <c r="C415" s="1077"/>
      <c r="D415" s="1077"/>
      <c r="E415" s="1077"/>
      <c r="F415" s="1077"/>
      <c r="G415" s="1077"/>
      <c r="H415" s="1077"/>
      <c r="I415" s="1077"/>
      <c r="J415" s="1077"/>
      <c r="K415" s="1077"/>
    </row>
    <row r="416" spans="1:11" ht="18.75" x14ac:dyDescent="0.25">
      <c r="A416" s="1077" t="s">
        <v>1215</v>
      </c>
      <c r="B416" s="1077"/>
      <c r="C416" s="1077"/>
      <c r="D416" s="1077"/>
      <c r="E416" s="1077"/>
      <c r="F416" s="1077"/>
      <c r="G416" s="1077"/>
      <c r="H416" s="1077"/>
      <c r="I416" s="1077"/>
      <c r="J416" s="1077"/>
      <c r="K416" s="1077"/>
    </row>
    <row r="417" spans="1:12" x14ac:dyDescent="0.25">
      <c r="A417" s="589"/>
      <c r="B417" s="589"/>
      <c r="C417" s="589"/>
      <c r="D417" s="589"/>
      <c r="E417" s="589"/>
      <c r="F417" s="589"/>
      <c r="G417" s="589"/>
      <c r="H417" s="589"/>
      <c r="I417" s="589"/>
      <c r="J417" s="589"/>
      <c r="K417" s="589"/>
    </row>
    <row r="418" spans="1:12" ht="15.75" x14ac:dyDescent="0.25">
      <c r="A418" s="590" t="s">
        <v>1216</v>
      </c>
      <c r="B418" s="591">
        <f>Menu!$D$5</f>
        <v>0</v>
      </c>
      <c r="C418" s="592"/>
      <c r="D418" s="592"/>
      <c r="E418" s="592"/>
      <c r="F418" s="592"/>
      <c r="G418" s="592"/>
      <c r="H418" s="590" t="s">
        <v>836</v>
      </c>
      <c r="I418" s="589">
        <f>Menu!$D$6</f>
        <v>0</v>
      </c>
      <c r="J418" s="591"/>
      <c r="K418" s="592"/>
    </row>
    <row r="419" spans="1:12" ht="15.75" x14ac:dyDescent="0.25">
      <c r="A419" s="592"/>
      <c r="B419" s="592"/>
      <c r="C419" s="592"/>
      <c r="D419" s="592"/>
      <c r="E419" s="592"/>
      <c r="F419" s="592"/>
      <c r="G419" s="592"/>
      <c r="H419" s="592"/>
      <c r="I419" s="592"/>
      <c r="J419" s="592"/>
      <c r="K419" s="592"/>
    </row>
    <row r="420" spans="1:12" ht="15.75" x14ac:dyDescent="0.25">
      <c r="A420" s="590" t="s">
        <v>1217</v>
      </c>
      <c r="B420" s="592" t="str">
        <f>Menu!B27</f>
        <v/>
      </c>
      <c r="C420" s="592"/>
      <c r="D420" s="592"/>
      <c r="E420" s="592"/>
      <c r="F420" s="592"/>
      <c r="G420" s="592"/>
      <c r="H420" s="590" t="s">
        <v>1218</v>
      </c>
      <c r="I420" s="590"/>
      <c r="J420" s="592" t="str">
        <f>Menu!$D$3&amp;"Q "&amp;"-"&amp;Menu!$D$4</f>
        <v>3rdQ -2022</v>
      </c>
      <c r="K420" s="592"/>
    </row>
    <row r="421" spans="1:12" ht="16.5" thickBot="1" x14ac:dyDescent="0.3">
      <c r="A421" s="592"/>
      <c r="B421" s="592"/>
      <c r="C421" s="592"/>
      <c r="D421" s="592"/>
      <c r="E421" s="592"/>
      <c r="F421" s="592"/>
      <c r="G421" s="592"/>
      <c r="H421" s="592"/>
      <c r="I421" s="592"/>
      <c r="J421" s="592"/>
      <c r="K421" s="592"/>
    </row>
    <row r="422" spans="1:12" ht="15.75" x14ac:dyDescent="0.25">
      <c r="A422" s="1078" t="s">
        <v>1219</v>
      </c>
      <c r="B422" s="1081" t="s">
        <v>1220</v>
      </c>
      <c r="C422" s="1082"/>
      <c r="D422" s="1082"/>
      <c r="E422" s="1083"/>
      <c r="F422" s="1081" t="s">
        <v>1221</v>
      </c>
      <c r="G422" s="1082"/>
      <c r="H422" s="1082"/>
      <c r="I422" s="1082"/>
      <c r="J422" s="1082"/>
      <c r="K422" s="1084"/>
    </row>
    <row r="423" spans="1:12" ht="15.75" x14ac:dyDescent="0.25">
      <c r="A423" s="1079"/>
      <c r="B423" s="572" t="s">
        <v>825</v>
      </c>
      <c r="C423" s="573" t="s">
        <v>823</v>
      </c>
      <c r="D423" s="573" t="s">
        <v>824</v>
      </c>
      <c r="E423" s="574" t="s">
        <v>1222</v>
      </c>
      <c r="F423" s="1085" t="s">
        <v>827</v>
      </c>
      <c r="G423" s="1086"/>
      <c r="H423" s="1087" t="s">
        <v>828</v>
      </c>
      <c r="I423" s="1087"/>
      <c r="J423" s="1086" t="s">
        <v>1223</v>
      </c>
      <c r="K423" s="1088"/>
    </row>
    <row r="424" spans="1:12" ht="15.75" x14ac:dyDescent="0.25">
      <c r="A424" s="1080"/>
      <c r="B424" s="572"/>
      <c r="C424" s="573"/>
      <c r="D424" s="573"/>
      <c r="E424" s="574"/>
      <c r="F424" s="572" t="s">
        <v>823</v>
      </c>
      <c r="G424" s="573" t="s">
        <v>824</v>
      </c>
      <c r="H424" s="575" t="s">
        <v>823</v>
      </c>
      <c r="I424" s="575" t="s">
        <v>824</v>
      </c>
      <c r="J424" s="573" t="s">
        <v>823</v>
      </c>
      <c r="K424" s="576" t="s">
        <v>824</v>
      </c>
    </row>
    <row r="425" spans="1:12" ht="33" customHeight="1" x14ac:dyDescent="0.25">
      <c r="A425" s="593" t="s">
        <v>1224</v>
      </c>
      <c r="B425" s="1074"/>
      <c r="C425" s="1075"/>
      <c r="D425" s="1075"/>
      <c r="E425" s="1076"/>
      <c r="F425" s="584"/>
      <c r="G425" s="585"/>
      <c r="H425" s="585"/>
      <c r="I425" s="586"/>
      <c r="J425" s="586"/>
      <c r="K425" s="587"/>
    </row>
    <row r="426" spans="1:12" ht="31.5" x14ac:dyDescent="0.25">
      <c r="A426" s="593" t="s">
        <v>1225</v>
      </c>
      <c r="B426" s="588">
        <f>C426+D426+E426</f>
        <v>0</v>
      </c>
      <c r="C426" s="596"/>
      <c r="D426" s="596"/>
      <c r="E426" s="596"/>
      <c r="F426" s="596"/>
      <c r="G426" s="596"/>
      <c r="H426" s="596"/>
      <c r="I426" s="596"/>
      <c r="J426" s="596"/>
      <c r="K426" s="596"/>
      <c r="L426" s="600"/>
    </row>
    <row r="427" spans="1:12" ht="47.25" x14ac:dyDescent="0.25">
      <c r="A427" s="593" t="s">
        <v>1226</v>
      </c>
      <c r="B427" s="588">
        <f>C427+D427+E427</f>
        <v>0</v>
      </c>
      <c r="C427" s="596"/>
      <c r="D427" s="596"/>
      <c r="E427" s="577"/>
      <c r="F427" s="578"/>
      <c r="G427" s="596"/>
      <c r="H427" s="596"/>
      <c r="I427" s="596"/>
      <c r="J427" s="596"/>
      <c r="K427" s="579"/>
      <c r="L427" s="600"/>
    </row>
    <row r="428" spans="1:12" ht="47.25" x14ac:dyDescent="0.25">
      <c r="A428" s="593" t="s">
        <v>1227</v>
      </c>
      <c r="B428" s="588">
        <f>C428+D428+E428</f>
        <v>0</v>
      </c>
      <c r="C428" s="596"/>
      <c r="D428" s="596"/>
      <c r="E428" s="577"/>
      <c r="F428" s="578"/>
      <c r="G428" s="596"/>
      <c r="H428" s="596"/>
      <c r="I428" s="596"/>
      <c r="J428" s="596"/>
      <c r="K428" s="579"/>
      <c r="L428" s="600"/>
    </row>
    <row r="429" spans="1:12" ht="32.25" thickBot="1" x14ac:dyDescent="0.3">
      <c r="A429" s="594" t="s">
        <v>1228</v>
      </c>
      <c r="B429" s="588">
        <f>C429+D429+E429</f>
        <v>0</v>
      </c>
      <c r="C429" s="580"/>
      <c r="D429" s="580"/>
      <c r="E429" s="581"/>
      <c r="F429" s="582"/>
      <c r="G429" s="580"/>
      <c r="H429" s="580"/>
      <c r="I429" s="580"/>
      <c r="J429" s="580"/>
      <c r="K429" s="583"/>
      <c r="L429" s="600"/>
    </row>
    <row r="430" spans="1:12" x14ac:dyDescent="0.25">
      <c r="A430" s="569"/>
      <c r="B430" s="569"/>
      <c r="C430" s="569"/>
      <c r="D430" s="569"/>
      <c r="E430" s="569"/>
      <c r="F430" s="569"/>
      <c r="G430" s="569"/>
      <c r="H430" s="569"/>
      <c r="I430" s="569"/>
      <c r="J430" s="569"/>
      <c r="K430" s="569"/>
    </row>
    <row r="431" spans="1:12" ht="15.75" x14ac:dyDescent="0.25">
      <c r="A431" s="571"/>
      <c r="B431" s="571"/>
      <c r="C431" s="571"/>
      <c r="D431" s="571"/>
      <c r="E431" s="571"/>
      <c r="F431" s="571"/>
      <c r="G431" s="571"/>
      <c r="H431" s="571"/>
      <c r="I431" s="571"/>
      <c r="J431" s="569"/>
      <c r="K431" s="569"/>
    </row>
    <row r="432" spans="1:12" ht="15.75" x14ac:dyDescent="0.25">
      <c r="A432" s="570" t="s">
        <v>1229</v>
      </c>
      <c r="B432" s="571"/>
      <c r="C432" s="571"/>
      <c r="D432" s="595"/>
      <c r="E432" s="571"/>
      <c r="F432" s="571"/>
      <c r="G432" s="570" t="s">
        <v>1230</v>
      </c>
      <c r="H432" s="571"/>
      <c r="I432" s="571"/>
      <c r="J432" s="569"/>
      <c r="K432" s="569"/>
    </row>
    <row r="433" spans="1:11" ht="15.75" x14ac:dyDescent="0.25">
      <c r="A433" s="571"/>
      <c r="B433" s="571"/>
      <c r="C433" s="571"/>
      <c r="D433" s="595"/>
      <c r="E433" s="571"/>
      <c r="F433" s="571"/>
      <c r="G433" s="571"/>
      <c r="H433" s="571"/>
      <c r="I433" s="571"/>
      <c r="J433" s="569"/>
      <c r="K433" s="569"/>
    </row>
    <row r="434" spans="1:11" ht="15.75" x14ac:dyDescent="0.25">
      <c r="A434" s="571" t="s">
        <v>1239</v>
      </c>
      <c r="B434" s="571"/>
      <c r="C434" s="571"/>
      <c r="D434" s="595" t="s">
        <v>1240</v>
      </c>
      <c r="E434" s="571"/>
      <c r="F434" s="571"/>
      <c r="G434" s="571" t="s">
        <v>1238</v>
      </c>
      <c r="H434" s="571"/>
      <c r="I434" s="571"/>
      <c r="J434" s="569" t="s">
        <v>1237</v>
      </c>
      <c r="K434" s="569"/>
    </row>
    <row r="435" spans="1:11" ht="15.75" x14ac:dyDescent="0.25">
      <c r="A435" s="571"/>
      <c r="B435" s="571"/>
      <c r="C435" s="571"/>
      <c r="D435" s="595"/>
      <c r="E435" s="571"/>
      <c r="F435" s="571"/>
      <c r="G435" s="571"/>
      <c r="H435" s="571"/>
      <c r="I435" s="571"/>
      <c r="J435" s="569"/>
      <c r="K435" s="569"/>
    </row>
    <row r="436" spans="1:11" ht="15.75" x14ac:dyDescent="0.25">
      <c r="A436" s="571" t="s">
        <v>1233</v>
      </c>
      <c r="B436" s="571"/>
      <c r="C436" s="571"/>
      <c r="D436" s="595"/>
      <c r="E436" s="571"/>
      <c r="F436" s="571"/>
      <c r="G436" s="571" t="s">
        <v>1234</v>
      </c>
      <c r="H436" s="571"/>
      <c r="I436" s="571"/>
      <c r="J436" s="569"/>
      <c r="K436" s="569"/>
    </row>
    <row r="437" spans="1:11" ht="15.75" x14ac:dyDescent="0.25">
      <c r="A437" s="571" t="s">
        <v>1235</v>
      </c>
      <c r="B437" s="571"/>
      <c r="C437" s="571"/>
      <c r="D437" s="571"/>
      <c r="E437" s="571"/>
      <c r="F437" s="571"/>
      <c r="G437" s="571"/>
      <c r="H437" s="571"/>
      <c r="I437" s="571"/>
      <c r="J437" s="569"/>
      <c r="K437" s="569"/>
    </row>
    <row r="438" spans="1:11" ht="18.75" x14ac:dyDescent="0.25">
      <c r="A438" s="1077" t="s">
        <v>1214</v>
      </c>
      <c r="B438" s="1077"/>
      <c r="C438" s="1077"/>
      <c r="D438" s="1077"/>
      <c r="E438" s="1077"/>
      <c r="F438" s="1077"/>
      <c r="G438" s="1077"/>
      <c r="H438" s="1077"/>
      <c r="I438" s="1077"/>
      <c r="J438" s="1077"/>
      <c r="K438" s="1077"/>
    </row>
    <row r="439" spans="1:11" ht="18.75" x14ac:dyDescent="0.25">
      <c r="A439" s="1077" t="s">
        <v>1215</v>
      </c>
      <c r="B439" s="1077"/>
      <c r="C439" s="1077"/>
      <c r="D439" s="1077"/>
      <c r="E439" s="1077"/>
      <c r="F439" s="1077"/>
      <c r="G439" s="1077"/>
      <c r="H439" s="1077"/>
      <c r="I439" s="1077"/>
      <c r="J439" s="1077"/>
      <c r="K439" s="1077"/>
    </row>
    <row r="440" spans="1:11" x14ac:dyDescent="0.25">
      <c r="A440" s="589"/>
      <c r="B440" s="589"/>
      <c r="C440" s="589"/>
      <c r="D440" s="589"/>
      <c r="E440" s="589"/>
      <c r="F440" s="589"/>
      <c r="G440" s="589"/>
      <c r="H440" s="589"/>
      <c r="I440" s="589"/>
      <c r="J440" s="589"/>
      <c r="K440" s="589"/>
    </row>
    <row r="441" spans="1:11" ht="15.75" x14ac:dyDescent="0.25">
      <c r="A441" s="590" t="s">
        <v>1216</v>
      </c>
      <c r="B441" s="591">
        <f>Menu!$D$5</f>
        <v>0</v>
      </c>
      <c r="C441" s="592"/>
      <c r="D441" s="592"/>
      <c r="E441" s="592"/>
      <c r="F441" s="592"/>
      <c r="G441" s="592"/>
      <c r="H441" s="590" t="s">
        <v>836</v>
      </c>
      <c r="I441" s="589">
        <f>Menu!$D$6</f>
        <v>0</v>
      </c>
      <c r="J441" s="591"/>
      <c r="K441" s="592"/>
    </row>
    <row r="442" spans="1:11" ht="15.75" x14ac:dyDescent="0.25">
      <c r="A442" s="592"/>
      <c r="B442" s="592"/>
      <c r="C442" s="592"/>
      <c r="D442" s="592"/>
      <c r="E442" s="592"/>
      <c r="F442" s="592"/>
      <c r="G442" s="592"/>
      <c r="H442" s="592"/>
      <c r="I442" s="592"/>
      <c r="J442" s="592"/>
      <c r="K442" s="592"/>
    </row>
    <row r="443" spans="1:11" ht="15.75" x14ac:dyDescent="0.25">
      <c r="A443" s="590" t="s">
        <v>1217</v>
      </c>
      <c r="B443" s="592" t="str">
        <f>Menu!B28</f>
        <v/>
      </c>
      <c r="C443" s="592"/>
      <c r="D443" s="592"/>
      <c r="E443" s="592"/>
      <c r="F443" s="592"/>
      <c r="G443" s="592"/>
      <c r="H443" s="590" t="s">
        <v>1218</v>
      </c>
      <c r="I443" s="590"/>
      <c r="J443" s="592" t="str">
        <f>Menu!$D$3&amp;"Q "&amp;"-"&amp;Menu!$D$4</f>
        <v>3rdQ -2022</v>
      </c>
      <c r="K443" s="592"/>
    </row>
    <row r="444" spans="1:11" ht="16.5" thickBot="1" x14ac:dyDescent="0.3">
      <c r="A444" s="592"/>
      <c r="B444" s="592"/>
      <c r="C444" s="592"/>
      <c r="D444" s="592"/>
      <c r="E444" s="592"/>
      <c r="F444" s="592"/>
      <c r="G444" s="592"/>
      <c r="H444" s="592"/>
      <c r="I444" s="592"/>
      <c r="J444" s="592"/>
      <c r="K444" s="592"/>
    </row>
    <row r="445" spans="1:11" ht="15.75" x14ac:dyDescent="0.25">
      <c r="A445" s="1078" t="s">
        <v>1219</v>
      </c>
      <c r="B445" s="1081" t="s">
        <v>1220</v>
      </c>
      <c r="C445" s="1082"/>
      <c r="D445" s="1082"/>
      <c r="E445" s="1083"/>
      <c r="F445" s="1081" t="s">
        <v>1221</v>
      </c>
      <c r="G445" s="1082"/>
      <c r="H445" s="1082"/>
      <c r="I445" s="1082"/>
      <c r="J445" s="1082"/>
      <c r="K445" s="1084"/>
    </row>
    <row r="446" spans="1:11" ht="15.75" x14ac:dyDescent="0.25">
      <c r="A446" s="1079"/>
      <c r="B446" s="572" t="s">
        <v>825</v>
      </c>
      <c r="C446" s="573" t="s">
        <v>823</v>
      </c>
      <c r="D446" s="573" t="s">
        <v>824</v>
      </c>
      <c r="E446" s="574" t="s">
        <v>1222</v>
      </c>
      <c r="F446" s="1085" t="s">
        <v>827</v>
      </c>
      <c r="G446" s="1086"/>
      <c r="H446" s="1087" t="s">
        <v>828</v>
      </c>
      <c r="I446" s="1087"/>
      <c r="J446" s="1086" t="s">
        <v>1223</v>
      </c>
      <c r="K446" s="1088"/>
    </row>
    <row r="447" spans="1:11" ht="15.75" x14ac:dyDescent="0.25">
      <c r="A447" s="1080"/>
      <c r="B447" s="572"/>
      <c r="C447" s="573"/>
      <c r="D447" s="573"/>
      <c r="E447" s="574"/>
      <c r="F447" s="572" t="s">
        <v>823</v>
      </c>
      <c r="G447" s="573" t="s">
        <v>824</v>
      </c>
      <c r="H447" s="575" t="s">
        <v>823</v>
      </c>
      <c r="I447" s="575" t="s">
        <v>824</v>
      </c>
      <c r="J447" s="573" t="s">
        <v>823</v>
      </c>
      <c r="K447" s="576" t="s">
        <v>824</v>
      </c>
    </row>
    <row r="448" spans="1:11" ht="47.25" customHeight="1" x14ac:dyDescent="0.25">
      <c r="A448" s="593" t="s">
        <v>1224</v>
      </c>
      <c r="B448" s="1074"/>
      <c r="C448" s="1075"/>
      <c r="D448" s="1075"/>
      <c r="E448" s="1076"/>
      <c r="F448" s="584"/>
      <c r="G448" s="585"/>
      <c r="H448" s="585"/>
      <c r="I448" s="586"/>
      <c r="J448" s="586"/>
      <c r="K448" s="587"/>
    </row>
    <row r="449" spans="1:11" ht="31.5" x14ac:dyDescent="0.25">
      <c r="A449" s="593" t="s">
        <v>1225</v>
      </c>
      <c r="B449" s="588">
        <f>C449+D449+E449</f>
        <v>0</v>
      </c>
      <c r="C449" s="596"/>
      <c r="D449" s="596"/>
      <c r="E449" s="596"/>
      <c r="F449" s="596"/>
      <c r="G449" s="596"/>
      <c r="H449" s="596"/>
      <c r="I449" s="596"/>
      <c r="J449" s="596"/>
      <c r="K449" s="596"/>
    </row>
    <row r="450" spans="1:11" ht="47.25" x14ac:dyDescent="0.25">
      <c r="A450" s="593" t="s">
        <v>1226</v>
      </c>
      <c r="B450" s="588">
        <f>C450+D450+E450</f>
        <v>0</v>
      </c>
      <c r="C450" s="596"/>
      <c r="D450" s="596"/>
      <c r="E450" s="577"/>
      <c r="F450" s="578"/>
      <c r="G450" s="596"/>
      <c r="H450" s="596"/>
      <c r="I450" s="596"/>
      <c r="J450" s="596"/>
      <c r="K450" s="579"/>
    </row>
    <row r="451" spans="1:11" ht="47.25" x14ac:dyDescent="0.25">
      <c r="A451" s="593" t="s">
        <v>1227</v>
      </c>
      <c r="B451" s="588">
        <f>C451+D451+E451</f>
        <v>0</v>
      </c>
      <c r="C451" s="596"/>
      <c r="D451" s="596"/>
      <c r="E451" s="577"/>
      <c r="F451" s="578"/>
      <c r="G451" s="596"/>
      <c r="H451" s="596"/>
      <c r="I451" s="596"/>
      <c r="J451" s="596"/>
      <c r="K451" s="579"/>
    </row>
    <row r="452" spans="1:11" ht="32.25" thickBot="1" x14ac:dyDescent="0.3">
      <c r="A452" s="594" t="s">
        <v>1228</v>
      </c>
      <c r="B452" s="588">
        <f>C452+D452+E452</f>
        <v>0</v>
      </c>
      <c r="C452" s="580"/>
      <c r="D452" s="580"/>
      <c r="E452" s="581"/>
      <c r="F452" s="582"/>
      <c r="G452" s="580"/>
      <c r="H452" s="580"/>
      <c r="I452" s="580"/>
      <c r="J452" s="580"/>
      <c r="K452" s="583"/>
    </row>
    <row r="453" spans="1:11" x14ac:dyDescent="0.25">
      <c r="A453" s="569"/>
      <c r="B453" s="569"/>
      <c r="C453" s="569"/>
      <c r="D453" s="569"/>
      <c r="E453" s="569"/>
      <c r="F453" s="569"/>
      <c r="G453" s="569"/>
      <c r="H453" s="569"/>
      <c r="I453" s="569"/>
      <c r="J453" s="569"/>
      <c r="K453" s="569"/>
    </row>
    <row r="454" spans="1:11" ht="15.75" x14ac:dyDescent="0.25">
      <c r="A454" s="571"/>
      <c r="B454" s="571"/>
      <c r="C454" s="571"/>
      <c r="D454" s="571"/>
      <c r="E454" s="571"/>
      <c r="F454" s="571"/>
      <c r="G454" s="571"/>
      <c r="H454" s="571"/>
      <c r="I454" s="571"/>
      <c r="J454" s="569"/>
      <c r="K454" s="569"/>
    </row>
    <row r="455" spans="1:11" ht="15.75" x14ac:dyDescent="0.25">
      <c r="A455" s="570" t="s">
        <v>1229</v>
      </c>
      <c r="B455" s="571"/>
      <c r="C455" s="571"/>
      <c r="D455" s="595"/>
      <c r="E455" s="571"/>
      <c r="F455" s="571"/>
      <c r="G455" s="570" t="s">
        <v>1230</v>
      </c>
      <c r="H455" s="571"/>
      <c r="I455" s="571"/>
      <c r="J455" s="569"/>
      <c r="K455" s="569"/>
    </row>
    <row r="456" spans="1:11" ht="15.75" x14ac:dyDescent="0.25">
      <c r="A456" s="571"/>
      <c r="B456" s="571"/>
      <c r="C456" s="571"/>
      <c r="D456" s="595"/>
      <c r="E456" s="571"/>
      <c r="F456" s="571"/>
      <c r="G456" s="571"/>
      <c r="H456" s="571"/>
      <c r="I456" s="571"/>
      <c r="J456" s="569"/>
      <c r="K456" s="569"/>
    </row>
    <row r="457" spans="1:11" ht="15.75" x14ac:dyDescent="0.25">
      <c r="A457" s="571" t="s">
        <v>1239</v>
      </c>
      <c r="B457" s="571"/>
      <c r="C457" s="571"/>
      <c r="D457" s="595" t="s">
        <v>1240</v>
      </c>
      <c r="E457" s="571"/>
      <c r="F457" s="571"/>
      <c r="G457" s="571" t="s">
        <v>1238</v>
      </c>
      <c r="H457" s="571"/>
      <c r="I457" s="571"/>
      <c r="J457" s="569" t="s">
        <v>1237</v>
      </c>
      <c r="K457" s="569"/>
    </row>
    <row r="458" spans="1:11" ht="15.75" x14ac:dyDescent="0.25">
      <c r="A458" s="571"/>
      <c r="B458" s="571"/>
      <c r="C458" s="571"/>
      <c r="D458" s="595"/>
      <c r="E458" s="571"/>
      <c r="F458" s="571"/>
      <c r="G458" s="571"/>
      <c r="H458" s="571"/>
      <c r="I458" s="571"/>
      <c r="J458" s="569"/>
      <c r="K458" s="569"/>
    </row>
    <row r="459" spans="1:11" ht="15.75" x14ac:dyDescent="0.25">
      <c r="A459" s="571" t="s">
        <v>1233</v>
      </c>
      <c r="B459" s="571"/>
      <c r="C459" s="571"/>
      <c r="D459" s="595"/>
      <c r="E459" s="571"/>
      <c r="F459" s="571"/>
      <c r="G459" s="571" t="s">
        <v>1234</v>
      </c>
      <c r="H459" s="571"/>
      <c r="I459" s="571"/>
      <c r="J459" s="569"/>
      <c r="K459" s="569"/>
    </row>
    <row r="460" spans="1:11" ht="15.75" x14ac:dyDescent="0.25">
      <c r="A460" s="571" t="s">
        <v>1235</v>
      </c>
      <c r="B460" s="571"/>
      <c r="C460" s="571"/>
      <c r="D460" s="571"/>
      <c r="E460" s="571"/>
      <c r="F460" s="571"/>
      <c r="G460" s="571"/>
      <c r="H460" s="571"/>
      <c r="I460" s="571"/>
      <c r="J460" s="569"/>
      <c r="K460" s="569"/>
    </row>
    <row r="461" spans="1:11" ht="18.75" x14ac:dyDescent="0.25">
      <c r="A461" s="1077" t="s">
        <v>1214</v>
      </c>
      <c r="B461" s="1077"/>
      <c r="C461" s="1077"/>
      <c r="D461" s="1077"/>
      <c r="E461" s="1077"/>
      <c r="F461" s="1077"/>
      <c r="G461" s="1077"/>
      <c r="H461" s="1077"/>
      <c r="I461" s="1077"/>
      <c r="J461" s="1077"/>
      <c r="K461" s="1077"/>
    </row>
    <row r="462" spans="1:11" ht="18.75" x14ac:dyDescent="0.25">
      <c r="A462" s="1077" t="s">
        <v>1215</v>
      </c>
      <c r="B462" s="1077"/>
      <c r="C462" s="1077"/>
      <c r="D462" s="1077"/>
      <c r="E462" s="1077"/>
      <c r="F462" s="1077"/>
      <c r="G462" s="1077"/>
      <c r="H462" s="1077"/>
      <c r="I462" s="1077"/>
      <c r="J462" s="1077"/>
      <c r="K462" s="1077"/>
    </row>
    <row r="463" spans="1:11" x14ac:dyDescent="0.25">
      <c r="A463" s="589"/>
      <c r="B463" s="589"/>
      <c r="C463" s="589"/>
      <c r="D463" s="589"/>
      <c r="E463" s="589"/>
      <c r="F463" s="589"/>
      <c r="G463" s="589"/>
      <c r="H463" s="589"/>
      <c r="I463" s="589"/>
      <c r="J463" s="589"/>
      <c r="K463" s="589"/>
    </row>
    <row r="464" spans="1:11" ht="15.75" x14ac:dyDescent="0.25">
      <c r="A464" s="590" t="s">
        <v>1216</v>
      </c>
      <c r="B464" s="591">
        <f>Menu!$D$5</f>
        <v>0</v>
      </c>
      <c r="C464" s="592"/>
      <c r="D464" s="592"/>
      <c r="E464" s="592"/>
      <c r="F464" s="592"/>
      <c r="G464" s="592"/>
      <c r="H464" s="590" t="s">
        <v>836</v>
      </c>
      <c r="I464" s="589">
        <f>Menu!$D$6</f>
        <v>0</v>
      </c>
      <c r="J464" s="591"/>
      <c r="K464" s="592"/>
    </row>
    <row r="465" spans="1:11" ht="15.75" x14ac:dyDescent="0.25">
      <c r="A465" s="592"/>
      <c r="B465" s="592"/>
      <c r="C465" s="592"/>
      <c r="D465" s="592"/>
      <c r="E465" s="592"/>
      <c r="F465" s="592"/>
      <c r="G465" s="592"/>
      <c r="H465" s="592"/>
      <c r="I465" s="592"/>
      <c r="J465" s="592"/>
      <c r="K465" s="592"/>
    </row>
    <row r="466" spans="1:11" ht="15.75" x14ac:dyDescent="0.25">
      <c r="A466" s="590" t="s">
        <v>1217</v>
      </c>
      <c r="B466" s="592" t="str">
        <f>Menu!B29</f>
        <v/>
      </c>
      <c r="C466" s="592"/>
      <c r="D466" s="592"/>
      <c r="E466" s="592"/>
      <c r="F466" s="592"/>
      <c r="G466" s="592"/>
      <c r="H466" s="590" t="s">
        <v>1218</v>
      </c>
      <c r="I466" s="590"/>
      <c r="J466" s="592" t="str">
        <f>Menu!$D$3&amp;"Q "&amp;"-"&amp;Menu!$D$4</f>
        <v>3rdQ -2022</v>
      </c>
      <c r="K466" s="592"/>
    </row>
    <row r="467" spans="1:11" ht="16.5" thickBot="1" x14ac:dyDescent="0.3">
      <c r="A467" s="592"/>
      <c r="B467" s="592"/>
      <c r="C467" s="592"/>
      <c r="D467" s="592"/>
      <c r="E467" s="592"/>
      <c r="F467" s="592"/>
      <c r="G467" s="592"/>
      <c r="H467" s="592"/>
      <c r="I467" s="592"/>
      <c r="J467" s="592"/>
      <c r="K467" s="592"/>
    </row>
    <row r="468" spans="1:11" ht="15.75" x14ac:dyDescent="0.25">
      <c r="A468" s="1078" t="s">
        <v>1219</v>
      </c>
      <c r="B468" s="1081" t="s">
        <v>1220</v>
      </c>
      <c r="C468" s="1082"/>
      <c r="D468" s="1082"/>
      <c r="E468" s="1083"/>
      <c r="F468" s="1081" t="s">
        <v>1221</v>
      </c>
      <c r="G468" s="1082"/>
      <c r="H468" s="1082"/>
      <c r="I468" s="1082"/>
      <c r="J468" s="1082"/>
      <c r="K468" s="1084"/>
    </row>
    <row r="469" spans="1:11" ht="15.75" x14ac:dyDescent="0.25">
      <c r="A469" s="1079"/>
      <c r="B469" s="572" t="s">
        <v>825</v>
      </c>
      <c r="C469" s="573" t="s">
        <v>823</v>
      </c>
      <c r="D469" s="573" t="s">
        <v>824</v>
      </c>
      <c r="E469" s="574" t="s">
        <v>1222</v>
      </c>
      <c r="F469" s="1085" t="s">
        <v>827</v>
      </c>
      <c r="G469" s="1086"/>
      <c r="H469" s="1087" t="s">
        <v>828</v>
      </c>
      <c r="I469" s="1087"/>
      <c r="J469" s="1086" t="s">
        <v>1223</v>
      </c>
      <c r="K469" s="1088"/>
    </row>
    <row r="470" spans="1:11" ht="15.75" x14ac:dyDescent="0.25">
      <c r="A470" s="1080"/>
      <c r="B470" s="572"/>
      <c r="C470" s="573"/>
      <c r="D470" s="573"/>
      <c r="E470" s="574"/>
      <c r="F470" s="572" t="s">
        <v>823</v>
      </c>
      <c r="G470" s="573" t="s">
        <v>824</v>
      </c>
      <c r="H470" s="575" t="s">
        <v>823</v>
      </c>
      <c r="I470" s="575" t="s">
        <v>824</v>
      </c>
      <c r="J470" s="573" t="s">
        <v>823</v>
      </c>
      <c r="K470" s="576" t="s">
        <v>824</v>
      </c>
    </row>
    <row r="471" spans="1:11" ht="53.25" customHeight="1" x14ac:dyDescent="0.25">
      <c r="A471" s="593" t="s">
        <v>1224</v>
      </c>
      <c r="B471" s="1074"/>
      <c r="C471" s="1075"/>
      <c r="D471" s="1075"/>
      <c r="E471" s="1076"/>
      <c r="F471" s="584"/>
      <c r="G471" s="585"/>
      <c r="H471" s="585"/>
      <c r="I471" s="586"/>
      <c r="J471" s="586"/>
      <c r="K471" s="587"/>
    </row>
    <row r="472" spans="1:11" ht="31.5" x14ac:dyDescent="0.25">
      <c r="A472" s="593" t="s">
        <v>1225</v>
      </c>
      <c r="B472" s="588">
        <f>C472+D472+E472</f>
        <v>0</v>
      </c>
      <c r="C472" s="596"/>
      <c r="D472" s="596"/>
      <c r="E472" s="596"/>
      <c r="F472" s="596"/>
      <c r="G472" s="596"/>
      <c r="H472" s="596"/>
      <c r="I472" s="596"/>
      <c r="J472" s="596"/>
      <c r="K472" s="596"/>
    </row>
    <row r="473" spans="1:11" ht="47.25" x14ac:dyDescent="0.25">
      <c r="A473" s="593" t="s">
        <v>1226</v>
      </c>
      <c r="B473" s="588">
        <f>C473+D473+E473</f>
        <v>0</v>
      </c>
      <c r="C473" s="596"/>
      <c r="D473" s="596"/>
      <c r="E473" s="577"/>
      <c r="F473" s="578"/>
      <c r="G473" s="596"/>
      <c r="H473" s="596"/>
      <c r="I473" s="596"/>
      <c r="J473" s="596"/>
      <c r="K473" s="579"/>
    </row>
    <row r="474" spans="1:11" ht="47.25" x14ac:dyDescent="0.25">
      <c r="A474" s="593" t="s">
        <v>1227</v>
      </c>
      <c r="B474" s="588">
        <f>C474+D474+E474</f>
        <v>0</v>
      </c>
      <c r="C474" s="596"/>
      <c r="D474" s="596"/>
      <c r="E474" s="577"/>
      <c r="F474" s="578"/>
      <c r="G474" s="596"/>
      <c r="H474" s="596"/>
      <c r="I474" s="596"/>
      <c r="J474" s="596"/>
      <c r="K474" s="579"/>
    </row>
    <row r="475" spans="1:11" ht="32.25" thickBot="1" x14ac:dyDescent="0.3">
      <c r="A475" s="594" t="s">
        <v>1228</v>
      </c>
      <c r="B475" s="588">
        <f>C475+D475+E475</f>
        <v>0</v>
      </c>
      <c r="C475" s="580"/>
      <c r="D475" s="580"/>
      <c r="E475" s="581"/>
      <c r="F475" s="582"/>
      <c r="G475" s="580"/>
      <c r="H475" s="580"/>
      <c r="I475" s="580"/>
      <c r="J475" s="580"/>
      <c r="K475" s="583"/>
    </row>
    <row r="476" spans="1:11" x14ac:dyDescent="0.25">
      <c r="A476" s="569"/>
      <c r="B476" s="569"/>
      <c r="C476" s="569"/>
      <c r="D476" s="569"/>
      <c r="E476" s="569"/>
      <c r="F476" s="569"/>
      <c r="G476" s="569"/>
      <c r="H476" s="569"/>
      <c r="I476" s="569"/>
      <c r="J476" s="569"/>
      <c r="K476" s="569"/>
    </row>
    <row r="477" spans="1:11" ht="15.75" x14ac:dyDescent="0.25">
      <c r="A477" s="571"/>
      <c r="B477" s="571"/>
      <c r="C477" s="571"/>
      <c r="D477" s="571"/>
      <c r="E477" s="571"/>
      <c r="F477" s="571"/>
      <c r="G477" s="571"/>
      <c r="H477" s="571"/>
      <c r="I477" s="571"/>
      <c r="J477" s="569"/>
      <c r="K477" s="569"/>
    </row>
    <row r="478" spans="1:11" ht="15.75" x14ac:dyDescent="0.25">
      <c r="A478" s="570" t="s">
        <v>1229</v>
      </c>
      <c r="B478" s="571"/>
      <c r="C478" s="571"/>
      <c r="D478" s="595"/>
      <c r="E478" s="571"/>
      <c r="F478" s="571"/>
      <c r="G478" s="570" t="s">
        <v>1230</v>
      </c>
      <c r="H478" s="571"/>
      <c r="I478" s="571"/>
      <c r="J478" s="569"/>
      <c r="K478" s="569"/>
    </row>
    <row r="479" spans="1:11" ht="15.75" x14ac:dyDescent="0.25">
      <c r="A479" s="571"/>
      <c r="B479" s="571"/>
      <c r="C479" s="571"/>
      <c r="D479" s="595"/>
      <c r="E479" s="571"/>
      <c r="F479" s="571"/>
      <c r="G479" s="571"/>
      <c r="H479" s="571"/>
      <c r="I479" s="571"/>
      <c r="J479" s="569"/>
      <c r="K479" s="569"/>
    </row>
    <row r="480" spans="1:11" ht="15.75" x14ac:dyDescent="0.25">
      <c r="A480" s="571" t="s">
        <v>1239</v>
      </c>
      <c r="B480" s="571"/>
      <c r="C480" s="571"/>
      <c r="D480" s="595" t="s">
        <v>1240</v>
      </c>
      <c r="E480" s="571"/>
      <c r="F480" s="571"/>
      <c r="G480" s="571" t="s">
        <v>1238</v>
      </c>
      <c r="H480" s="571"/>
      <c r="I480" s="571"/>
      <c r="J480" s="569" t="s">
        <v>1237</v>
      </c>
      <c r="K480" s="569"/>
    </row>
    <row r="481" spans="1:11" ht="15.75" x14ac:dyDescent="0.25">
      <c r="A481" s="571"/>
      <c r="B481" s="571"/>
      <c r="C481" s="571"/>
      <c r="D481" s="595"/>
      <c r="E481" s="571"/>
      <c r="F481" s="571"/>
      <c r="G481" s="571"/>
      <c r="H481" s="571"/>
      <c r="I481" s="571"/>
      <c r="J481" s="569"/>
      <c r="K481" s="569"/>
    </row>
    <row r="482" spans="1:11" ht="15.75" x14ac:dyDescent="0.25">
      <c r="A482" s="571" t="s">
        <v>1233</v>
      </c>
      <c r="B482" s="571"/>
      <c r="C482" s="571"/>
      <c r="D482" s="595"/>
      <c r="E482" s="571"/>
      <c r="F482" s="571"/>
      <c r="G482" s="571" t="s">
        <v>1234</v>
      </c>
      <c r="H482" s="571"/>
      <c r="I482" s="571"/>
      <c r="J482" s="569"/>
      <c r="K482" s="569"/>
    </row>
    <row r="483" spans="1:11" ht="15.75" x14ac:dyDescent="0.25">
      <c r="A483" s="571" t="s">
        <v>1235</v>
      </c>
      <c r="B483" s="571"/>
      <c r="C483" s="571"/>
      <c r="D483" s="571"/>
      <c r="E483" s="571"/>
      <c r="F483" s="571"/>
      <c r="G483" s="571"/>
      <c r="H483" s="571"/>
      <c r="I483" s="571"/>
      <c r="J483" s="569"/>
      <c r="K483" s="569"/>
    </row>
    <row r="484" spans="1:11" ht="18.75" x14ac:dyDescent="0.25">
      <c r="A484" s="1077" t="s">
        <v>1214</v>
      </c>
      <c r="B484" s="1077"/>
      <c r="C484" s="1077"/>
      <c r="D484" s="1077"/>
      <c r="E484" s="1077"/>
      <c r="F484" s="1077"/>
      <c r="G484" s="1077"/>
      <c r="H484" s="1077"/>
      <c r="I484" s="1077"/>
      <c r="J484" s="1077"/>
      <c r="K484" s="1077"/>
    </row>
    <row r="485" spans="1:11" ht="18.75" x14ac:dyDescent="0.25">
      <c r="A485" s="1077" t="s">
        <v>1215</v>
      </c>
      <c r="B485" s="1077"/>
      <c r="C485" s="1077"/>
      <c r="D485" s="1077"/>
      <c r="E485" s="1077"/>
      <c r="F485" s="1077"/>
      <c r="G485" s="1077"/>
      <c r="H485" s="1077"/>
      <c r="I485" s="1077"/>
      <c r="J485" s="1077"/>
      <c r="K485" s="1077"/>
    </row>
    <row r="486" spans="1:11" x14ac:dyDescent="0.25">
      <c r="A486" s="589"/>
      <c r="B486" s="589"/>
      <c r="C486" s="589"/>
      <c r="D486" s="589"/>
      <c r="E486" s="589"/>
      <c r="F486" s="589"/>
      <c r="G486" s="589"/>
      <c r="H486" s="589"/>
      <c r="I486" s="589"/>
      <c r="J486" s="589"/>
      <c r="K486" s="589"/>
    </row>
    <row r="487" spans="1:11" ht="15.75" x14ac:dyDescent="0.25">
      <c r="A487" s="590" t="s">
        <v>1216</v>
      </c>
      <c r="B487" s="591">
        <f>Menu!$D$5</f>
        <v>0</v>
      </c>
      <c r="C487" s="592"/>
      <c r="D487" s="592"/>
      <c r="E487" s="592"/>
      <c r="F487" s="592"/>
      <c r="G487" s="592"/>
      <c r="H487" s="590" t="s">
        <v>836</v>
      </c>
      <c r="I487" s="589">
        <f>Menu!$D$6</f>
        <v>0</v>
      </c>
      <c r="J487" s="591"/>
      <c r="K487" s="592"/>
    </row>
    <row r="488" spans="1:11" ht="15.75" x14ac:dyDescent="0.25">
      <c r="A488" s="592"/>
      <c r="B488" s="592"/>
      <c r="C488" s="592"/>
      <c r="D488" s="592"/>
      <c r="E488" s="592"/>
      <c r="F488" s="592"/>
      <c r="G488" s="592"/>
      <c r="H488" s="592"/>
      <c r="I488" s="592"/>
      <c r="J488" s="592"/>
      <c r="K488" s="592"/>
    </row>
    <row r="489" spans="1:11" ht="15.75" x14ac:dyDescent="0.25">
      <c r="A489" s="590" t="s">
        <v>1217</v>
      </c>
      <c r="B489" s="592" t="str">
        <f>Menu!B30</f>
        <v/>
      </c>
      <c r="C489" s="592"/>
      <c r="D489" s="592"/>
      <c r="E489" s="592"/>
      <c r="F489" s="592"/>
      <c r="G489" s="592"/>
      <c r="H489" s="590" t="s">
        <v>1218</v>
      </c>
      <c r="I489" s="590"/>
      <c r="J489" s="592" t="str">
        <f>Menu!$D$3&amp;"Q "&amp;"-"&amp;Menu!$D$4</f>
        <v>3rdQ -2022</v>
      </c>
      <c r="K489" s="592"/>
    </row>
    <row r="490" spans="1:11" ht="16.5" thickBot="1" x14ac:dyDescent="0.3">
      <c r="A490" s="592"/>
      <c r="B490" s="592"/>
      <c r="C490" s="592"/>
      <c r="D490" s="592"/>
      <c r="E490" s="592"/>
      <c r="F490" s="592"/>
      <c r="G490" s="592"/>
      <c r="H490" s="592"/>
      <c r="I490" s="592"/>
      <c r="J490" s="592"/>
      <c r="K490" s="592"/>
    </row>
    <row r="491" spans="1:11" ht="15.75" x14ac:dyDescent="0.25">
      <c r="A491" s="1078" t="s">
        <v>1219</v>
      </c>
      <c r="B491" s="1081" t="s">
        <v>1220</v>
      </c>
      <c r="C491" s="1082"/>
      <c r="D491" s="1082"/>
      <c r="E491" s="1083"/>
      <c r="F491" s="1081" t="s">
        <v>1221</v>
      </c>
      <c r="G491" s="1082"/>
      <c r="H491" s="1082"/>
      <c r="I491" s="1082"/>
      <c r="J491" s="1082"/>
      <c r="K491" s="1084"/>
    </row>
    <row r="492" spans="1:11" ht="15.75" x14ac:dyDescent="0.25">
      <c r="A492" s="1079"/>
      <c r="B492" s="572" t="s">
        <v>825</v>
      </c>
      <c r="C492" s="573" t="s">
        <v>823</v>
      </c>
      <c r="D492" s="573" t="s">
        <v>824</v>
      </c>
      <c r="E492" s="574" t="s">
        <v>1222</v>
      </c>
      <c r="F492" s="1085" t="s">
        <v>827</v>
      </c>
      <c r="G492" s="1086"/>
      <c r="H492" s="1087" t="s">
        <v>828</v>
      </c>
      <c r="I492" s="1087"/>
      <c r="J492" s="1086" t="s">
        <v>1223</v>
      </c>
      <c r="K492" s="1088"/>
    </row>
    <row r="493" spans="1:11" ht="15.75" x14ac:dyDescent="0.25">
      <c r="A493" s="1080"/>
      <c r="B493" s="572"/>
      <c r="C493" s="573"/>
      <c r="D493" s="573"/>
      <c r="E493" s="574"/>
      <c r="F493" s="572" t="s">
        <v>823</v>
      </c>
      <c r="G493" s="573" t="s">
        <v>824</v>
      </c>
      <c r="H493" s="575" t="s">
        <v>823</v>
      </c>
      <c r="I493" s="575" t="s">
        <v>824</v>
      </c>
      <c r="J493" s="573" t="s">
        <v>823</v>
      </c>
      <c r="K493" s="576" t="s">
        <v>824</v>
      </c>
    </row>
    <row r="494" spans="1:11" ht="45.75" customHeight="1" x14ac:dyDescent="0.25">
      <c r="A494" s="593" t="s">
        <v>1224</v>
      </c>
      <c r="B494" s="1074"/>
      <c r="C494" s="1075"/>
      <c r="D494" s="1075"/>
      <c r="E494" s="1076"/>
      <c r="F494" s="584"/>
      <c r="G494" s="585"/>
      <c r="H494" s="585"/>
      <c r="I494" s="586"/>
      <c r="J494" s="586"/>
      <c r="K494" s="587"/>
    </row>
    <row r="495" spans="1:11" ht="31.5" x14ac:dyDescent="0.25">
      <c r="A495" s="593" t="s">
        <v>1225</v>
      </c>
      <c r="B495" s="588">
        <f>C495+D495+E495</f>
        <v>0</v>
      </c>
      <c r="C495" s="596"/>
      <c r="D495" s="596"/>
      <c r="E495" s="596"/>
      <c r="F495" s="596"/>
      <c r="G495" s="596"/>
      <c r="H495" s="596"/>
      <c r="I495" s="596"/>
      <c r="J495" s="596"/>
      <c r="K495" s="596"/>
    </row>
    <row r="496" spans="1:11" ht="47.25" x14ac:dyDescent="0.25">
      <c r="A496" s="593" t="s">
        <v>1226</v>
      </c>
      <c r="B496" s="588">
        <f>C496+D496+E496</f>
        <v>0</v>
      </c>
      <c r="C496" s="596"/>
      <c r="D496" s="596"/>
      <c r="E496" s="577"/>
      <c r="F496" s="578"/>
      <c r="G496" s="596"/>
      <c r="H496" s="596"/>
      <c r="I496" s="596"/>
      <c r="J496" s="596"/>
      <c r="K496" s="579"/>
    </row>
    <row r="497" spans="1:11" ht="47.25" x14ac:dyDescent="0.25">
      <c r="A497" s="593" t="s">
        <v>1227</v>
      </c>
      <c r="B497" s="588">
        <f>C497+D497+E497</f>
        <v>0</v>
      </c>
      <c r="C497" s="596"/>
      <c r="D497" s="596"/>
      <c r="E497" s="577"/>
      <c r="F497" s="578"/>
      <c r="G497" s="596"/>
      <c r="H497" s="596"/>
      <c r="I497" s="596"/>
      <c r="J497" s="596"/>
      <c r="K497" s="579"/>
    </row>
    <row r="498" spans="1:11" ht="32.25" thickBot="1" x14ac:dyDescent="0.3">
      <c r="A498" s="594" t="s">
        <v>1228</v>
      </c>
      <c r="B498" s="588">
        <f>C498+D498+E498</f>
        <v>0</v>
      </c>
      <c r="C498" s="580"/>
      <c r="D498" s="580"/>
      <c r="E498" s="581"/>
      <c r="F498" s="582"/>
      <c r="G498" s="580"/>
      <c r="H498" s="580"/>
      <c r="I498" s="580"/>
      <c r="J498" s="580"/>
      <c r="K498" s="583"/>
    </row>
    <row r="499" spans="1:11" x14ac:dyDescent="0.25">
      <c r="A499" s="569"/>
      <c r="B499" s="569"/>
      <c r="C499" s="569"/>
      <c r="D499" s="569"/>
      <c r="E499" s="569"/>
      <c r="F499" s="569"/>
      <c r="G499" s="569"/>
      <c r="H499" s="569"/>
      <c r="I499" s="569"/>
      <c r="J499" s="569"/>
      <c r="K499" s="569"/>
    </row>
    <row r="500" spans="1:11" ht="15.75" x14ac:dyDescent="0.25">
      <c r="A500" s="571"/>
      <c r="B500" s="571"/>
      <c r="C500" s="571"/>
      <c r="D500" s="571"/>
      <c r="E500" s="571"/>
      <c r="F500" s="571"/>
      <c r="G500" s="571"/>
      <c r="H500" s="571"/>
      <c r="I500" s="571"/>
      <c r="J500" s="569"/>
      <c r="K500" s="569"/>
    </row>
    <row r="501" spans="1:11" ht="15.75" x14ac:dyDescent="0.25">
      <c r="A501" s="570" t="s">
        <v>1229</v>
      </c>
      <c r="B501" s="571"/>
      <c r="C501" s="571"/>
      <c r="D501" s="595"/>
      <c r="E501" s="571"/>
      <c r="F501" s="571"/>
      <c r="G501" s="570" t="s">
        <v>1230</v>
      </c>
      <c r="H501" s="571"/>
      <c r="I501" s="571"/>
      <c r="J501" s="569"/>
      <c r="K501" s="569"/>
    </row>
    <row r="502" spans="1:11" ht="15.75" x14ac:dyDescent="0.25">
      <c r="A502" s="571"/>
      <c r="B502" s="571"/>
      <c r="C502" s="571"/>
      <c r="D502" s="595"/>
      <c r="E502" s="571"/>
      <c r="F502" s="571"/>
      <c r="G502" s="571"/>
      <c r="H502" s="571"/>
      <c r="I502" s="571"/>
      <c r="J502" s="569"/>
      <c r="K502" s="569"/>
    </row>
    <row r="503" spans="1:11" ht="15.75" x14ac:dyDescent="0.25">
      <c r="A503" s="571" t="s">
        <v>1239</v>
      </c>
      <c r="B503" s="571"/>
      <c r="C503" s="571"/>
      <c r="D503" s="595" t="s">
        <v>1240</v>
      </c>
      <c r="E503" s="571"/>
      <c r="F503" s="571"/>
      <c r="G503" s="571" t="s">
        <v>1238</v>
      </c>
      <c r="H503" s="571"/>
      <c r="I503" s="571"/>
      <c r="J503" s="569" t="s">
        <v>1237</v>
      </c>
      <c r="K503" s="569"/>
    </row>
    <row r="504" spans="1:11" ht="15.75" x14ac:dyDescent="0.25">
      <c r="A504" s="571"/>
      <c r="B504" s="571"/>
      <c r="C504" s="571"/>
      <c r="D504" s="595"/>
      <c r="E504" s="571"/>
      <c r="F504" s="571"/>
      <c r="G504" s="571"/>
      <c r="H504" s="571"/>
      <c r="I504" s="571"/>
      <c r="J504" s="569"/>
      <c r="K504" s="569"/>
    </row>
    <row r="505" spans="1:11" ht="15.75" x14ac:dyDescent="0.25">
      <c r="A505" s="571" t="s">
        <v>1233</v>
      </c>
      <c r="B505" s="571"/>
      <c r="C505" s="571"/>
      <c r="D505" s="595"/>
      <c r="E505" s="571"/>
      <c r="F505" s="571"/>
      <c r="G505" s="571" t="s">
        <v>1234</v>
      </c>
      <c r="H505" s="571"/>
      <c r="I505" s="571"/>
      <c r="J505" s="569"/>
      <c r="K505" s="569"/>
    </row>
    <row r="506" spans="1:11" ht="15.75" x14ac:dyDescent="0.25">
      <c r="A506" s="571" t="s">
        <v>1235</v>
      </c>
      <c r="B506" s="571"/>
      <c r="C506" s="571"/>
      <c r="D506" s="571"/>
      <c r="E506" s="571"/>
      <c r="F506" s="571"/>
      <c r="G506" s="571"/>
      <c r="H506" s="571"/>
      <c r="I506" s="571"/>
      <c r="J506" s="569"/>
      <c r="K506" s="569"/>
    </row>
    <row r="507" spans="1:11" ht="18.75" x14ac:dyDescent="0.25">
      <c r="A507" s="1077" t="s">
        <v>1214</v>
      </c>
      <c r="B507" s="1077"/>
      <c r="C507" s="1077"/>
      <c r="D507" s="1077"/>
      <c r="E507" s="1077"/>
      <c r="F507" s="1077"/>
      <c r="G507" s="1077"/>
      <c r="H507" s="1077"/>
      <c r="I507" s="1077"/>
      <c r="J507" s="1077"/>
      <c r="K507" s="1077"/>
    </row>
    <row r="508" spans="1:11" ht="18.75" x14ac:dyDescent="0.25">
      <c r="A508" s="1077" t="s">
        <v>1215</v>
      </c>
      <c r="B508" s="1077"/>
      <c r="C508" s="1077"/>
      <c r="D508" s="1077"/>
      <c r="E508" s="1077"/>
      <c r="F508" s="1077"/>
      <c r="G508" s="1077"/>
      <c r="H508" s="1077"/>
      <c r="I508" s="1077"/>
      <c r="J508" s="1077"/>
      <c r="K508" s="1077"/>
    </row>
    <row r="509" spans="1:11" x14ac:dyDescent="0.25">
      <c r="A509" s="589"/>
      <c r="B509" s="589"/>
      <c r="C509" s="589"/>
      <c r="D509" s="589"/>
      <c r="E509" s="589"/>
      <c r="F509" s="589"/>
      <c r="G509" s="589"/>
      <c r="H509" s="589"/>
      <c r="I509" s="589"/>
      <c r="J509" s="589"/>
      <c r="K509" s="589"/>
    </row>
    <row r="510" spans="1:11" ht="15.75" x14ac:dyDescent="0.25">
      <c r="A510" s="590" t="s">
        <v>1216</v>
      </c>
      <c r="B510" s="591">
        <f>Menu!$D$5</f>
        <v>0</v>
      </c>
      <c r="C510" s="592"/>
      <c r="D510" s="592"/>
      <c r="E510" s="592"/>
      <c r="F510" s="592"/>
      <c r="G510" s="592"/>
      <c r="H510" s="590" t="s">
        <v>836</v>
      </c>
      <c r="I510" s="589">
        <f>Menu!$D$6</f>
        <v>0</v>
      </c>
      <c r="J510" s="591"/>
      <c r="K510" s="592"/>
    </row>
    <row r="511" spans="1:11" ht="15.75" x14ac:dyDescent="0.25">
      <c r="A511" s="592"/>
      <c r="B511" s="592"/>
      <c r="C511" s="592"/>
      <c r="D511" s="592"/>
      <c r="E511" s="592"/>
      <c r="F511" s="592"/>
      <c r="G511" s="592"/>
      <c r="H511" s="592"/>
      <c r="I511" s="592"/>
      <c r="J511" s="592"/>
      <c r="K511" s="592"/>
    </row>
    <row r="512" spans="1:11" ht="15.75" x14ac:dyDescent="0.25">
      <c r="A512" s="590" t="s">
        <v>1217</v>
      </c>
      <c r="B512" s="592" t="str">
        <f>Menu!B31</f>
        <v/>
      </c>
      <c r="C512" s="592"/>
      <c r="D512" s="592"/>
      <c r="E512" s="592"/>
      <c r="F512" s="592"/>
      <c r="G512" s="592"/>
      <c r="H512" s="590" t="s">
        <v>1218</v>
      </c>
      <c r="I512" s="590"/>
      <c r="J512" s="592" t="str">
        <f>Menu!$D$3&amp;"Q "&amp;"-"&amp;Menu!$D$4</f>
        <v>3rdQ -2022</v>
      </c>
      <c r="K512" s="592"/>
    </row>
    <row r="513" spans="1:11" ht="16.5" thickBot="1" x14ac:dyDescent="0.3">
      <c r="A513" s="592"/>
      <c r="B513" s="592"/>
      <c r="C513" s="592"/>
      <c r="D513" s="592"/>
      <c r="E513" s="592"/>
      <c r="F513" s="592"/>
      <c r="G513" s="592"/>
      <c r="H513" s="592"/>
      <c r="I513" s="592"/>
      <c r="J513" s="592"/>
      <c r="K513" s="592"/>
    </row>
    <row r="514" spans="1:11" ht="15.75" x14ac:dyDescent="0.25">
      <c r="A514" s="1078" t="s">
        <v>1219</v>
      </c>
      <c r="B514" s="1081" t="s">
        <v>1220</v>
      </c>
      <c r="C514" s="1082"/>
      <c r="D514" s="1082"/>
      <c r="E514" s="1083"/>
      <c r="F514" s="1081" t="s">
        <v>1221</v>
      </c>
      <c r="G514" s="1082"/>
      <c r="H514" s="1082"/>
      <c r="I514" s="1082"/>
      <c r="J514" s="1082"/>
      <c r="K514" s="1084"/>
    </row>
    <row r="515" spans="1:11" ht="15.75" x14ac:dyDescent="0.25">
      <c r="A515" s="1079"/>
      <c r="B515" s="572" t="s">
        <v>825</v>
      </c>
      <c r="C515" s="573" t="s">
        <v>823</v>
      </c>
      <c r="D515" s="573" t="s">
        <v>824</v>
      </c>
      <c r="E515" s="574" t="s">
        <v>1222</v>
      </c>
      <c r="F515" s="1085" t="s">
        <v>827</v>
      </c>
      <c r="G515" s="1086"/>
      <c r="H515" s="1087" t="s">
        <v>828</v>
      </c>
      <c r="I515" s="1087"/>
      <c r="J515" s="1086" t="s">
        <v>1223</v>
      </c>
      <c r="K515" s="1088"/>
    </row>
    <row r="516" spans="1:11" ht="15.75" x14ac:dyDescent="0.25">
      <c r="A516" s="1080"/>
      <c r="B516" s="572"/>
      <c r="C516" s="573"/>
      <c r="D516" s="573"/>
      <c r="E516" s="574"/>
      <c r="F516" s="572" t="s">
        <v>823</v>
      </c>
      <c r="G516" s="573" t="s">
        <v>824</v>
      </c>
      <c r="H516" s="575" t="s">
        <v>823</v>
      </c>
      <c r="I516" s="575" t="s">
        <v>824</v>
      </c>
      <c r="J516" s="573" t="s">
        <v>823</v>
      </c>
      <c r="K516" s="576" t="s">
        <v>824</v>
      </c>
    </row>
    <row r="517" spans="1:11" ht="32.25" customHeight="1" x14ac:dyDescent="0.25">
      <c r="A517" s="593" t="s">
        <v>1224</v>
      </c>
      <c r="B517" s="1074"/>
      <c r="C517" s="1075"/>
      <c r="D517" s="1075"/>
      <c r="E517" s="1076"/>
      <c r="F517" s="584"/>
      <c r="G517" s="585"/>
      <c r="H517" s="585"/>
      <c r="I517" s="586"/>
      <c r="J517" s="586"/>
      <c r="K517" s="587"/>
    </row>
    <row r="518" spans="1:11" ht="31.5" x14ac:dyDescent="0.25">
      <c r="A518" s="593" t="s">
        <v>1225</v>
      </c>
      <c r="B518" s="588">
        <f>C518+D518+E518</f>
        <v>0</v>
      </c>
      <c r="C518" s="596"/>
      <c r="D518" s="596"/>
      <c r="E518" s="596"/>
      <c r="F518" s="596"/>
      <c r="G518" s="596"/>
      <c r="H518" s="596"/>
      <c r="I518" s="596"/>
      <c r="J518" s="596"/>
      <c r="K518" s="596"/>
    </row>
    <row r="519" spans="1:11" ht="47.25" x14ac:dyDescent="0.25">
      <c r="A519" s="593" t="s">
        <v>1226</v>
      </c>
      <c r="B519" s="588">
        <f>C519+D519+E519</f>
        <v>0</v>
      </c>
      <c r="C519" s="596"/>
      <c r="D519" s="596"/>
      <c r="E519" s="577"/>
      <c r="F519" s="578"/>
      <c r="G519" s="596"/>
      <c r="H519" s="596"/>
      <c r="I519" s="596"/>
      <c r="J519" s="596"/>
      <c r="K519" s="579"/>
    </row>
    <row r="520" spans="1:11" ht="47.25" x14ac:dyDescent="0.25">
      <c r="A520" s="593" t="s">
        <v>1227</v>
      </c>
      <c r="B520" s="588">
        <f>C520+D520+E520</f>
        <v>0</v>
      </c>
      <c r="C520" s="596"/>
      <c r="D520" s="596"/>
      <c r="E520" s="577"/>
      <c r="F520" s="578"/>
      <c r="G520" s="596"/>
      <c r="H520" s="596"/>
      <c r="I520" s="596"/>
      <c r="J520" s="596"/>
      <c r="K520" s="579"/>
    </row>
    <row r="521" spans="1:11" ht="32.25" thickBot="1" x14ac:dyDescent="0.3">
      <c r="A521" s="594" t="s">
        <v>1228</v>
      </c>
      <c r="B521" s="588">
        <f>C521+D521+E521</f>
        <v>0</v>
      </c>
      <c r="C521" s="580"/>
      <c r="D521" s="580"/>
      <c r="E521" s="581"/>
      <c r="F521" s="582"/>
      <c r="G521" s="580"/>
      <c r="H521" s="580"/>
      <c r="I521" s="580"/>
      <c r="J521" s="580"/>
      <c r="K521" s="583"/>
    </row>
    <row r="522" spans="1:11" x14ac:dyDescent="0.25">
      <c r="A522" s="569"/>
      <c r="B522" s="569"/>
      <c r="C522" s="569"/>
      <c r="D522" s="569"/>
      <c r="E522" s="569"/>
      <c r="F522" s="569"/>
      <c r="G522" s="569"/>
      <c r="H522" s="569"/>
      <c r="I522" s="569"/>
      <c r="J522" s="569"/>
      <c r="K522" s="569"/>
    </row>
    <row r="523" spans="1:11" ht="15.75" x14ac:dyDescent="0.25">
      <c r="A523" s="571"/>
      <c r="B523" s="571"/>
      <c r="C523" s="571"/>
      <c r="D523" s="571"/>
      <c r="E523" s="571"/>
      <c r="F523" s="571"/>
      <c r="G523" s="571"/>
      <c r="H523" s="571"/>
      <c r="I523" s="571"/>
      <c r="J523" s="569"/>
      <c r="K523" s="569"/>
    </row>
    <row r="524" spans="1:11" ht="15.75" x14ac:dyDescent="0.25">
      <c r="A524" s="570" t="s">
        <v>1229</v>
      </c>
      <c r="B524" s="571"/>
      <c r="C524" s="571"/>
      <c r="D524" s="595"/>
      <c r="E524" s="571"/>
      <c r="F524" s="571"/>
      <c r="G524" s="570" t="s">
        <v>1230</v>
      </c>
      <c r="H524" s="571"/>
      <c r="I524" s="571"/>
      <c r="J524" s="569"/>
      <c r="K524" s="569"/>
    </row>
    <row r="525" spans="1:11" ht="15.75" x14ac:dyDescent="0.25">
      <c r="A525" s="571"/>
      <c r="B525" s="571"/>
      <c r="C525" s="571"/>
      <c r="D525" s="595"/>
      <c r="E525" s="571"/>
      <c r="F525" s="571"/>
      <c r="G525" s="571"/>
      <c r="H525" s="571"/>
      <c r="I525" s="571"/>
      <c r="J525" s="569"/>
      <c r="K525" s="569"/>
    </row>
    <row r="526" spans="1:11" ht="15.75" x14ac:dyDescent="0.25">
      <c r="A526" s="571" t="s">
        <v>1239</v>
      </c>
      <c r="B526" s="571"/>
      <c r="C526" s="571"/>
      <c r="D526" s="595" t="s">
        <v>1240</v>
      </c>
      <c r="E526" s="571"/>
      <c r="F526" s="571"/>
      <c r="G526" s="571" t="s">
        <v>1238</v>
      </c>
      <c r="H526" s="571"/>
      <c r="I526" s="571"/>
      <c r="J526" s="569" t="s">
        <v>1237</v>
      </c>
      <c r="K526" s="569"/>
    </row>
    <row r="527" spans="1:11" ht="15.75" x14ac:dyDescent="0.25">
      <c r="A527" s="571"/>
      <c r="B527" s="571"/>
      <c r="C527" s="571"/>
      <c r="D527" s="595"/>
      <c r="E527" s="571"/>
      <c r="F527" s="571"/>
      <c r="G527" s="571"/>
      <c r="H527" s="571"/>
      <c r="I527" s="571"/>
      <c r="J527" s="569"/>
      <c r="K527" s="569"/>
    </row>
    <row r="528" spans="1:11" ht="15.75" x14ac:dyDescent="0.25">
      <c r="A528" s="571" t="s">
        <v>1233</v>
      </c>
      <c r="B528" s="571"/>
      <c r="C528" s="571"/>
      <c r="D528" s="595"/>
      <c r="E528" s="571"/>
      <c r="F528" s="571"/>
      <c r="G528" s="571" t="s">
        <v>1234</v>
      </c>
      <c r="H528" s="571"/>
      <c r="I528" s="571"/>
      <c r="J528" s="569"/>
      <c r="K528" s="569"/>
    </row>
    <row r="529" spans="1:11" ht="15.75" x14ac:dyDescent="0.25">
      <c r="A529" s="571" t="s">
        <v>1235</v>
      </c>
      <c r="B529" s="571"/>
      <c r="C529" s="571"/>
      <c r="D529" s="571"/>
      <c r="E529" s="571"/>
      <c r="F529" s="571"/>
      <c r="G529" s="571"/>
      <c r="H529" s="571"/>
      <c r="I529" s="571"/>
      <c r="J529" s="569"/>
      <c r="K529" s="569"/>
    </row>
    <row r="530" spans="1:11" ht="18.75" x14ac:dyDescent="0.25">
      <c r="A530" s="1077" t="s">
        <v>1214</v>
      </c>
      <c r="B530" s="1077"/>
      <c r="C530" s="1077"/>
      <c r="D530" s="1077"/>
      <c r="E530" s="1077"/>
      <c r="F530" s="1077"/>
      <c r="G530" s="1077"/>
      <c r="H530" s="1077"/>
      <c r="I530" s="1077"/>
      <c r="J530" s="1077"/>
      <c r="K530" s="1077"/>
    </row>
    <row r="531" spans="1:11" ht="18.75" x14ac:dyDescent="0.25">
      <c r="A531" s="1077" t="s">
        <v>1215</v>
      </c>
      <c r="B531" s="1077"/>
      <c r="C531" s="1077"/>
      <c r="D531" s="1077"/>
      <c r="E531" s="1077"/>
      <c r="F531" s="1077"/>
      <c r="G531" s="1077"/>
      <c r="H531" s="1077"/>
      <c r="I531" s="1077"/>
      <c r="J531" s="1077"/>
      <c r="K531" s="1077"/>
    </row>
    <row r="532" spans="1:11" x14ac:dyDescent="0.25">
      <c r="A532" s="589"/>
      <c r="B532" s="589"/>
      <c r="C532" s="589"/>
      <c r="D532" s="589"/>
      <c r="E532" s="589"/>
      <c r="F532" s="589"/>
      <c r="G532" s="589"/>
      <c r="H532" s="589"/>
      <c r="I532" s="589"/>
      <c r="J532" s="589"/>
      <c r="K532" s="589"/>
    </row>
    <row r="533" spans="1:11" ht="15.75" x14ac:dyDescent="0.25">
      <c r="A533" s="590" t="s">
        <v>1216</v>
      </c>
      <c r="B533" s="591">
        <f>Menu!$D$5</f>
        <v>0</v>
      </c>
      <c r="C533" s="592"/>
      <c r="D533" s="592"/>
      <c r="E533" s="592"/>
      <c r="F533" s="592"/>
      <c r="G533" s="592"/>
      <c r="H533" s="590" t="s">
        <v>836</v>
      </c>
      <c r="I533" s="589">
        <f>Menu!$D$6</f>
        <v>0</v>
      </c>
      <c r="J533" s="591"/>
      <c r="K533" s="592"/>
    </row>
    <row r="534" spans="1:11" ht="15.75" x14ac:dyDescent="0.25">
      <c r="A534" s="592"/>
      <c r="B534" s="592"/>
      <c r="C534" s="592"/>
      <c r="D534" s="592"/>
      <c r="E534" s="592"/>
      <c r="F534" s="592"/>
      <c r="G534" s="592"/>
      <c r="H534" s="592"/>
      <c r="I534" s="592"/>
      <c r="J534" s="592"/>
      <c r="K534" s="592"/>
    </row>
    <row r="535" spans="1:11" ht="15.75" x14ac:dyDescent="0.25">
      <c r="A535" s="590" t="s">
        <v>1217</v>
      </c>
      <c r="B535" s="592" t="str">
        <f>Menu!B32</f>
        <v/>
      </c>
      <c r="C535" s="592"/>
      <c r="D535" s="592"/>
      <c r="E535" s="592"/>
      <c r="F535" s="592"/>
      <c r="G535" s="592"/>
      <c r="H535" s="590" t="s">
        <v>1218</v>
      </c>
      <c r="I535" s="590"/>
      <c r="J535" s="592" t="str">
        <f>Menu!$D$3&amp;"Q "&amp;"-"&amp;Menu!$D$4</f>
        <v>3rdQ -2022</v>
      </c>
      <c r="K535" s="592"/>
    </row>
    <row r="536" spans="1:11" ht="16.5" thickBot="1" x14ac:dyDescent="0.3">
      <c r="A536" s="592"/>
      <c r="B536" s="592"/>
      <c r="C536" s="592"/>
      <c r="D536" s="592"/>
      <c r="E536" s="592"/>
      <c r="F536" s="592"/>
      <c r="G536" s="592"/>
      <c r="H536" s="592"/>
      <c r="I536" s="592"/>
      <c r="J536" s="592"/>
      <c r="K536" s="592"/>
    </row>
    <row r="537" spans="1:11" ht="15.75" x14ac:dyDescent="0.25">
      <c r="A537" s="1078" t="s">
        <v>1219</v>
      </c>
      <c r="B537" s="1081" t="s">
        <v>1220</v>
      </c>
      <c r="C537" s="1082"/>
      <c r="D537" s="1082"/>
      <c r="E537" s="1083"/>
      <c r="F537" s="1081" t="s">
        <v>1221</v>
      </c>
      <c r="G537" s="1082"/>
      <c r="H537" s="1082"/>
      <c r="I537" s="1082"/>
      <c r="J537" s="1082"/>
      <c r="K537" s="1084"/>
    </row>
    <row r="538" spans="1:11" ht="15.75" x14ac:dyDescent="0.25">
      <c r="A538" s="1079"/>
      <c r="B538" s="572" t="s">
        <v>825</v>
      </c>
      <c r="C538" s="573" t="s">
        <v>823</v>
      </c>
      <c r="D538" s="573" t="s">
        <v>824</v>
      </c>
      <c r="E538" s="574" t="s">
        <v>1222</v>
      </c>
      <c r="F538" s="1085" t="s">
        <v>827</v>
      </c>
      <c r="G538" s="1086"/>
      <c r="H538" s="1087" t="s">
        <v>828</v>
      </c>
      <c r="I538" s="1087"/>
      <c r="J538" s="1086" t="s">
        <v>1223</v>
      </c>
      <c r="K538" s="1088"/>
    </row>
    <row r="539" spans="1:11" ht="15.75" x14ac:dyDescent="0.25">
      <c r="A539" s="1080"/>
      <c r="B539" s="572"/>
      <c r="C539" s="573"/>
      <c r="D539" s="573"/>
      <c r="E539" s="574"/>
      <c r="F539" s="572" t="s">
        <v>823</v>
      </c>
      <c r="G539" s="573" t="s">
        <v>824</v>
      </c>
      <c r="H539" s="575" t="s">
        <v>823</v>
      </c>
      <c r="I539" s="575" t="s">
        <v>824</v>
      </c>
      <c r="J539" s="573" t="s">
        <v>823</v>
      </c>
      <c r="K539" s="576" t="s">
        <v>824</v>
      </c>
    </row>
    <row r="540" spans="1:11" ht="30.75" customHeight="1" x14ac:dyDescent="0.25">
      <c r="A540" s="593" t="s">
        <v>1224</v>
      </c>
      <c r="B540" s="1074"/>
      <c r="C540" s="1075"/>
      <c r="D540" s="1075"/>
      <c r="E540" s="1076"/>
      <c r="F540" s="584"/>
      <c r="G540" s="585"/>
      <c r="H540" s="585"/>
      <c r="I540" s="586"/>
      <c r="J540" s="586"/>
      <c r="K540" s="587"/>
    </row>
    <row r="541" spans="1:11" ht="31.5" x14ac:dyDescent="0.25">
      <c r="A541" s="593" t="s">
        <v>1225</v>
      </c>
      <c r="B541" s="588">
        <f>C541+D541+E541</f>
        <v>0</v>
      </c>
      <c r="C541" s="596"/>
      <c r="D541" s="596"/>
      <c r="E541" s="596"/>
      <c r="F541" s="596"/>
      <c r="G541" s="596"/>
      <c r="H541" s="596"/>
      <c r="I541" s="596"/>
      <c r="J541" s="596"/>
      <c r="K541" s="596"/>
    </row>
    <row r="542" spans="1:11" ht="47.25" x14ac:dyDescent="0.25">
      <c r="A542" s="593" t="s">
        <v>1226</v>
      </c>
      <c r="B542" s="588">
        <f>C542+D542+E542</f>
        <v>0</v>
      </c>
      <c r="C542" s="596"/>
      <c r="D542" s="596"/>
      <c r="E542" s="577"/>
      <c r="F542" s="578"/>
      <c r="G542" s="596"/>
      <c r="H542" s="596"/>
      <c r="I542" s="596"/>
      <c r="J542" s="596"/>
      <c r="K542" s="579"/>
    </row>
    <row r="543" spans="1:11" ht="47.25" x14ac:dyDescent="0.25">
      <c r="A543" s="593" t="s">
        <v>1227</v>
      </c>
      <c r="B543" s="588">
        <f>C543+D543+E543</f>
        <v>0</v>
      </c>
      <c r="C543" s="596"/>
      <c r="D543" s="596"/>
      <c r="E543" s="577"/>
      <c r="F543" s="578"/>
      <c r="G543" s="596"/>
      <c r="H543" s="596"/>
      <c r="I543" s="596"/>
      <c r="J543" s="596"/>
      <c r="K543" s="579"/>
    </row>
    <row r="544" spans="1:11" ht="32.25" thickBot="1" x14ac:dyDescent="0.3">
      <c r="A544" s="594" t="s">
        <v>1228</v>
      </c>
      <c r="B544" s="588">
        <f>C544+D544+E544</f>
        <v>0</v>
      </c>
      <c r="C544" s="580"/>
      <c r="D544" s="580"/>
      <c r="E544" s="581"/>
      <c r="F544" s="582"/>
      <c r="G544" s="580"/>
      <c r="H544" s="580"/>
      <c r="I544" s="580"/>
      <c r="J544" s="580"/>
      <c r="K544" s="583"/>
    </row>
    <row r="545" spans="1:11" x14ac:dyDescent="0.25">
      <c r="A545" s="569"/>
      <c r="B545" s="569"/>
      <c r="C545" s="569"/>
      <c r="D545" s="569"/>
      <c r="E545" s="569"/>
      <c r="F545" s="569"/>
      <c r="G545" s="569"/>
      <c r="H545" s="569"/>
      <c r="I545" s="569"/>
      <c r="J545" s="569"/>
      <c r="K545" s="569"/>
    </row>
    <row r="546" spans="1:11" ht="15.75" x14ac:dyDescent="0.25">
      <c r="A546" s="571"/>
      <c r="B546" s="571"/>
      <c r="C546" s="571"/>
      <c r="D546" s="571"/>
      <c r="E546" s="571"/>
      <c r="F546" s="571"/>
      <c r="G546" s="571"/>
      <c r="H546" s="571"/>
      <c r="I546" s="571"/>
      <c r="J546" s="569"/>
      <c r="K546" s="569"/>
    </row>
    <row r="547" spans="1:11" ht="15.75" x14ac:dyDescent="0.25">
      <c r="A547" s="570" t="s">
        <v>1229</v>
      </c>
      <c r="B547" s="571"/>
      <c r="C547" s="571"/>
      <c r="D547" s="595"/>
      <c r="E547" s="571"/>
      <c r="F547" s="571"/>
      <c r="G547" s="570" t="s">
        <v>1230</v>
      </c>
      <c r="H547" s="571"/>
      <c r="I547" s="571"/>
      <c r="J547" s="569"/>
      <c r="K547" s="569"/>
    </row>
    <row r="548" spans="1:11" ht="15.75" x14ac:dyDescent="0.25">
      <c r="A548" s="571"/>
      <c r="B548" s="571"/>
      <c r="C548" s="571"/>
      <c r="D548" s="595"/>
      <c r="E548" s="571"/>
      <c r="F548" s="571"/>
      <c r="G548" s="571"/>
      <c r="H548" s="571"/>
      <c r="I548" s="571"/>
      <c r="J548" s="569"/>
      <c r="K548" s="569"/>
    </row>
    <row r="549" spans="1:11" ht="15.75" x14ac:dyDescent="0.25">
      <c r="A549" s="571" t="s">
        <v>1239</v>
      </c>
      <c r="B549" s="571"/>
      <c r="C549" s="571"/>
      <c r="D549" s="595" t="s">
        <v>1240</v>
      </c>
      <c r="E549" s="571"/>
      <c r="F549" s="571"/>
      <c r="G549" s="571" t="s">
        <v>1238</v>
      </c>
      <c r="H549" s="571"/>
      <c r="I549" s="571"/>
      <c r="J549" s="569" t="s">
        <v>1237</v>
      </c>
      <c r="K549" s="569"/>
    </row>
    <row r="550" spans="1:11" ht="15.75" x14ac:dyDescent="0.25">
      <c r="A550" s="571"/>
      <c r="B550" s="571"/>
      <c r="C550" s="571"/>
      <c r="D550" s="595"/>
      <c r="E550" s="571"/>
      <c r="F550" s="571"/>
      <c r="G550" s="571"/>
      <c r="H550" s="571"/>
      <c r="I550" s="571"/>
      <c r="J550" s="569"/>
      <c r="K550" s="569"/>
    </row>
    <row r="551" spans="1:11" ht="15.75" x14ac:dyDescent="0.25">
      <c r="A551" s="571" t="s">
        <v>1233</v>
      </c>
      <c r="B551" s="571"/>
      <c r="C551" s="571"/>
      <c r="D551" s="595"/>
      <c r="E551" s="571"/>
      <c r="F551" s="571"/>
      <c r="G551" s="571" t="s">
        <v>1234</v>
      </c>
      <c r="H551" s="571"/>
      <c r="I551" s="571"/>
      <c r="J551" s="569"/>
      <c r="K551" s="569"/>
    </row>
    <row r="552" spans="1:11" ht="15.75" x14ac:dyDescent="0.25">
      <c r="A552" s="571" t="s">
        <v>1235</v>
      </c>
      <c r="B552" s="571"/>
      <c r="C552" s="571"/>
      <c r="D552" s="571"/>
      <c r="E552" s="571"/>
      <c r="F552" s="571"/>
      <c r="G552" s="571"/>
      <c r="H552" s="571"/>
      <c r="I552" s="571"/>
      <c r="J552" s="569"/>
      <c r="K552" s="569"/>
    </row>
    <row r="553" spans="1:11" ht="18.75" x14ac:dyDescent="0.25">
      <c r="A553" s="1077" t="s">
        <v>1214</v>
      </c>
      <c r="B553" s="1077"/>
      <c r="C553" s="1077"/>
      <c r="D553" s="1077"/>
      <c r="E553" s="1077"/>
      <c r="F553" s="1077"/>
      <c r="G553" s="1077"/>
      <c r="H553" s="1077"/>
      <c r="I553" s="1077"/>
      <c r="J553" s="1077"/>
      <c r="K553" s="1077"/>
    </row>
    <row r="554" spans="1:11" ht="18.75" x14ac:dyDescent="0.25">
      <c r="A554" s="1077" t="s">
        <v>1215</v>
      </c>
      <c r="B554" s="1077"/>
      <c r="C554" s="1077"/>
      <c r="D554" s="1077"/>
      <c r="E554" s="1077"/>
      <c r="F554" s="1077"/>
      <c r="G554" s="1077"/>
      <c r="H554" s="1077"/>
      <c r="I554" s="1077"/>
      <c r="J554" s="1077"/>
      <c r="K554" s="1077"/>
    </row>
    <row r="555" spans="1:11" x14ac:dyDescent="0.25">
      <c r="A555" s="589"/>
      <c r="B555" s="589"/>
      <c r="C555" s="589"/>
      <c r="D555" s="589"/>
      <c r="E555" s="589"/>
      <c r="F555" s="589"/>
      <c r="G555" s="589"/>
      <c r="H555" s="589"/>
      <c r="I555" s="589"/>
      <c r="J555" s="589"/>
      <c r="K555" s="589"/>
    </row>
    <row r="556" spans="1:11" ht="15.75" x14ac:dyDescent="0.25">
      <c r="A556" s="590" t="s">
        <v>1216</v>
      </c>
      <c r="B556" s="591">
        <f>Menu!$D$5</f>
        <v>0</v>
      </c>
      <c r="C556" s="592"/>
      <c r="D556" s="592"/>
      <c r="E556" s="592"/>
      <c r="F556" s="592"/>
      <c r="G556" s="592"/>
      <c r="H556" s="590" t="s">
        <v>836</v>
      </c>
      <c r="I556" s="589">
        <f>Menu!$D$6</f>
        <v>0</v>
      </c>
      <c r="J556" s="591"/>
      <c r="K556" s="592"/>
    </row>
    <row r="557" spans="1:11" ht="15.75" x14ac:dyDescent="0.25">
      <c r="A557" s="592"/>
      <c r="B557" s="592"/>
      <c r="C557" s="592"/>
      <c r="D557" s="592"/>
      <c r="E557" s="592"/>
      <c r="F557" s="592"/>
      <c r="G557" s="592"/>
      <c r="H557" s="592"/>
      <c r="I557" s="592"/>
      <c r="J557" s="592"/>
      <c r="K557" s="592"/>
    </row>
    <row r="558" spans="1:11" ht="15.75" x14ac:dyDescent="0.25">
      <c r="A558" s="590" t="s">
        <v>1217</v>
      </c>
      <c r="B558" s="592" t="str">
        <f>Menu!B33</f>
        <v/>
      </c>
      <c r="C558" s="592"/>
      <c r="D558" s="592"/>
      <c r="E558" s="592"/>
      <c r="F558" s="592"/>
      <c r="G558" s="592"/>
      <c r="H558" s="590" t="s">
        <v>1218</v>
      </c>
      <c r="I558" s="590"/>
      <c r="J558" s="592" t="str">
        <f>Menu!$D$3&amp;"Q "&amp;"-"&amp;Menu!$D$4</f>
        <v>3rdQ -2022</v>
      </c>
      <c r="K558" s="592"/>
    </row>
    <row r="559" spans="1:11" ht="16.5" thickBot="1" x14ac:dyDescent="0.3">
      <c r="A559" s="592"/>
      <c r="B559" s="592"/>
      <c r="C559" s="592"/>
      <c r="D559" s="592"/>
      <c r="E559" s="592"/>
      <c r="F559" s="592"/>
      <c r="G559" s="592"/>
      <c r="H559" s="592"/>
      <c r="I559" s="592"/>
      <c r="J559" s="592"/>
      <c r="K559" s="592"/>
    </row>
    <row r="560" spans="1:11" ht="15.75" x14ac:dyDescent="0.25">
      <c r="A560" s="1078" t="s">
        <v>1219</v>
      </c>
      <c r="B560" s="1081" t="s">
        <v>1220</v>
      </c>
      <c r="C560" s="1082"/>
      <c r="D560" s="1082"/>
      <c r="E560" s="1083"/>
      <c r="F560" s="1081" t="s">
        <v>1221</v>
      </c>
      <c r="G560" s="1082"/>
      <c r="H560" s="1082"/>
      <c r="I560" s="1082"/>
      <c r="J560" s="1082"/>
      <c r="K560" s="1084"/>
    </row>
    <row r="561" spans="1:11" ht="15.75" x14ac:dyDescent="0.25">
      <c r="A561" s="1079"/>
      <c r="B561" s="572" t="s">
        <v>825</v>
      </c>
      <c r="C561" s="573" t="s">
        <v>823</v>
      </c>
      <c r="D561" s="573" t="s">
        <v>824</v>
      </c>
      <c r="E561" s="574" t="s">
        <v>1222</v>
      </c>
      <c r="F561" s="1085" t="s">
        <v>827</v>
      </c>
      <c r="G561" s="1086"/>
      <c r="H561" s="1087" t="s">
        <v>828</v>
      </c>
      <c r="I561" s="1087"/>
      <c r="J561" s="1086" t="s">
        <v>1223</v>
      </c>
      <c r="K561" s="1088"/>
    </row>
    <row r="562" spans="1:11" ht="15.75" x14ac:dyDescent="0.25">
      <c r="A562" s="1080"/>
      <c r="B562" s="572"/>
      <c r="C562" s="573"/>
      <c r="D562" s="573"/>
      <c r="E562" s="574"/>
      <c r="F562" s="572" t="s">
        <v>823</v>
      </c>
      <c r="G562" s="573" t="s">
        <v>824</v>
      </c>
      <c r="H562" s="575" t="s">
        <v>823</v>
      </c>
      <c r="I562" s="575" t="s">
        <v>824</v>
      </c>
      <c r="J562" s="573" t="s">
        <v>823</v>
      </c>
      <c r="K562" s="576" t="s">
        <v>824</v>
      </c>
    </row>
    <row r="563" spans="1:11" ht="27" customHeight="1" x14ac:dyDescent="0.25">
      <c r="A563" s="593" t="s">
        <v>1224</v>
      </c>
      <c r="B563" s="1074"/>
      <c r="C563" s="1075"/>
      <c r="D563" s="1075"/>
      <c r="E563" s="1076"/>
      <c r="F563" s="584"/>
      <c r="G563" s="585"/>
      <c r="H563" s="585"/>
      <c r="I563" s="586"/>
      <c r="J563" s="586"/>
      <c r="K563" s="587"/>
    </row>
    <row r="564" spans="1:11" ht="31.5" x14ac:dyDescent="0.25">
      <c r="A564" s="593" t="s">
        <v>1225</v>
      </c>
      <c r="B564" s="588">
        <f>C564+D564+E564</f>
        <v>0</v>
      </c>
      <c r="C564" s="596"/>
      <c r="D564" s="596"/>
      <c r="E564" s="596"/>
      <c r="F564" s="596"/>
      <c r="G564" s="596"/>
      <c r="H564" s="596"/>
      <c r="I564" s="596"/>
      <c r="J564" s="596"/>
      <c r="K564" s="596"/>
    </row>
    <row r="565" spans="1:11" ht="47.25" x14ac:dyDescent="0.25">
      <c r="A565" s="593" t="s">
        <v>1226</v>
      </c>
      <c r="B565" s="588">
        <f>C565+D565+E565</f>
        <v>0</v>
      </c>
      <c r="C565" s="596"/>
      <c r="D565" s="596"/>
      <c r="E565" s="577"/>
      <c r="F565" s="578"/>
      <c r="G565" s="596"/>
      <c r="H565" s="596"/>
      <c r="I565" s="596"/>
      <c r="J565" s="596"/>
      <c r="K565" s="579"/>
    </row>
    <row r="566" spans="1:11" ht="47.25" x14ac:dyDescent="0.25">
      <c r="A566" s="593" t="s">
        <v>1227</v>
      </c>
      <c r="B566" s="588">
        <f>C566+D566+E566</f>
        <v>0</v>
      </c>
      <c r="C566" s="596"/>
      <c r="D566" s="596"/>
      <c r="E566" s="577"/>
      <c r="F566" s="578"/>
      <c r="G566" s="596"/>
      <c r="H566" s="596"/>
      <c r="I566" s="596"/>
      <c r="J566" s="596"/>
      <c r="K566" s="579"/>
    </row>
    <row r="567" spans="1:11" ht="32.25" thickBot="1" x14ac:dyDescent="0.3">
      <c r="A567" s="594" t="s">
        <v>1228</v>
      </c>
      <c r="B567" s="588">
        <f>C567+D567+E567</f>
        <v>0</v>
      </c>
      <c r="C567" s="580"/>
      <c r="D567" s="580"/>
      <c r="E567" s="581"/>
      <c r="F567" s="582"/>
      <c r="G567" s="580"/>
      <c r="H567" s="580"/>
      <c r="I567" s="580"/>
      <c r="J567" s="580"/>
      <c r="K567" s="583"/>
    </row>
    <row r="568" spans="1:11" x14ac:dyDescent="0.25">
      <c r="A568" s="569"/>
      <c r="B568" s="569"/>
      <c r="C568" s="569"/>
      <c r="D568" s="569"/>
      <c r="E568" s="569"/>
      <c r="F568" s="569"/>
      <c r="G568" s="569"/>
      <c r="H568" s="569"/>
      <c r="I568" s="569"/>
      <c r="J568" s="569"/>
      <c r="K568" s="569"/>
    </row>
    <row r="569" spans="1:11" ht="15.75" x14ac:dyDescent="0.25">
      <c r="A569" s="571"/>
      <c r="B569" s="571"/>
      <c r="C569" s="571"/>
      <c r="D569" s="571"/>
      <c r="E569" s="571"/>
      <c r="F569" s="571"/>
      <c r="G569" s="571"/>
      <c r="H569" s="571"/>
      <c r="I569" s="571"/>
      <c r="J569" s="569"/>
      <c r="K569" s="569"/>
    </row>
    <row r="570" spans="1:11" ht="15.75" x14ac:dyDescent="0.25">
      <c r="A570" s="570" t="s">
        <v>1229</v>
      </c>
      <c r="B570" s="571"/>
      <c r="C570" s="571"/>
      <c r="D570" s="595"/>
      <c r="E570" s="571"/>
      <c r="F570" s="571"/>
      <c r="G570" s="570" t="s">
        <v>1230</v>
      </c>
      <c r="H570" s="571"/>
      <c r="I570" s="571"/>
      <c r="J570" s="569"/>
      <c r="K570" s="569"/>
    </row>
    <row r="571" spans="1:11" ht="15.75" x14ac:dyDescent="0.25">
      <c r="A571" s="571"/>
      <c r="B571" s="571"/>
      <c r="C571" s="571"/>
      <c r="D571" s="595"/>
      <c r="E571" s="571"/>
      <c r="F571" s="571"/>
      <c r="G571" s="571"/>
      <c r="H571" s="571"/>
      <c r="I571" s="571"/>
      <c r="J571" s="569"/>
      <c r="K571" s="569"/>
    </row>
    <row r="572" spans="1:11" ht="15.75" x14ac:dyDescent="0.25">
      <c r="A572" s="571" t="s">
        <v>1239</v>
      </c>
      <c r="B572" s="571"/>
      <c r="C572" s="571"/>
      <c r="D572" s="595" t="s">
        <v>1240</v>
      </c>
      <c r="E572" s="571"/>
      <c r="F572" s="571"/>
      <c r="G572" s="571" t="s">
        <v>1238</v>
      </c>
      <c r="H572" s="571"/>
      <c r="I572" s="571"/>
      <c r="J572" s="569" t="s">
        <v>1237</v>
      </c>
      <c r="K572" s="569"/>
    </row>
    <row r="573" spans="1:11" ht="15.75" x14ac:dyDescent="0.25">
      <c r="A573" s="571"/>
      <c r="B573" s="571"/>
      <c r="C573" s="571"/>
      <c r="D573" s="595"/>
      <c r="E573" s="571"/>
      <c r="F573" s="571"/>
      <c r="G573" s="571"/>
      <c r="H573" s="571"/>
      <c r="I573" s="571"/>
      <c r="J573" s="569"/>
      <c r="K573" s="569"/>
    </row>
    <row r="574" spans="1:11" ht="15.75" x14ac:dyDescent="0.25">
      <c r="A574" s="571" t="s">
        <v>1233</v>
      </c>
      <c r="B574" s="571"/>
      <c r="C574" s="571"/>
      <c r="D574" s="595"/>
      <c r="E574" s="571"/>
      <c r="F574" s="571"/>
      <c r="G574" s="571" t="s">
        <v>1234</v>
      </c>
      <c r="H574" s="571"/>
      <c r="I574" s="571"/>
      <c r="J574" s="569"/>
      <c r="K574" s="569"/>
    </row>
    <row r="575" spans="1:11" ht="15.75" x14ac:dyDescent="0.25">
      <c r="A575" s="571" t="s">
        <v>1235</v>
      </c>
      <c r="B575" s="571"/>
      <c r="C575" s="571"/>
      <c r="D575" s="571"/>
      <c r="E575" s="571"/>
      <c r="F575" s="571"/>
      <c r="G575" s="571"/>
      <c r="H575" s="571"/>
      <c r="I575" s="571"/>
      <c r="J575" s="569"/>
      <c r="K575" s="569"/>
    </row>
  </sheetData>
  <sheetProtection password="E57F" sheet="1"/>
  <mergeCells count="225">
    <mergeCell ref="B494:E494"/>
    <mergeCell ref="A507:K507"/>
    <mergeCell ref="A508:K508"/>
    <mergeCell ref="A514:A516"/>
    <mergeCell ref="B514:E514"/>
    <mergeCell ref="F514:K514"/>
    <mergeCell ref="F515:G515"/>
    <mergeCell ref="H515:I515"/>
    <mergeCell ref="J515:K515"/>
    <mergeCell ref="J561:K561"/>
    <mergeCell ref="B517:E517"/>
    <mergeCell ref="A530:K530"/>
    <mergeCell ref="A531:K531"/>
    <mergeCell ref="A537:A539"/>
    <mergeCell ref="B537:E537"/>
    <mergeCell ref="F537:K537"/>
    <mergeCell ref="F538:G538"/>
    <mergeCell ref="H538:I538"/>
    <mergeCell ref="J538:K538"/>
    <mergeCell ref="B563:E563"/>
    <mergeCell ref="J331:K331"/>
    <mergeCell ref="B540:E540"/>
    <mergeCell ref="A553:K553"/>
    <mergeCell ref="A554:K554"/>
    <mergeCell ref="A560:A562"/>
    <mergeCell ref="B560:E560"/>
    <mergeCell ref="F560:K560"/>
    <mergeCell ref="F561:G561"/>
    <mergeCell ref="H561:I561"/>
    <mergeCell ref="B471:E471"/>
    <mergeCell ref="A484:K484"/>
    <mergeCell ref="A485:K485"/>
    <mergeCell ref="A491:A493"/>
    <mergeCell ref="B491:E491"/>
    <mergeCell ref="F491:K491"/>
    <mergeCell ref="F492:G492"/>
    <mergeCell ref="H492:I492"/>
    <mergeCell ref="J492:K492"/>
    <mergeCell ref="B448:E448"/>
    <mergeCell ref="A461:K461"/>
    <mergeCell ref="A462:K462"/>
    <mergeCell ref="A468:A470"/>
    <mergeCell ref="B468:E468"/>
    <mergeCell ref="F468:K468"/>
    <mergeCell ref="F469:G469"/>
    <mergeCell ref="H469:I469"/>
    <mergeCell ref="J469:K469"/>
    <mergeCell ref="B425:E425"/>
    <mergeCell ref="A438:K438"/>
    <mergeCell ref="A439:K439"/>
    <mergeCell ref="A445:A447"/>
    <mergeCell ref="B445:E445"/>
    <mergeCell ref="F445:K445"/>
    <mergeCell ref="F446:G446"/>
    <mergeCell ref="H446:I446"/>
    <mergeCell ref="J446:K446"/>
    <mergeCell ref="B402:E402"/>
    <mergeCell ref="A415:K415"/>
    <mergeCell ref="A416:K416"/>
    <mergeCell ref="A422:A424"/>
    <mergeCell ref="B422:E422"/>
    <mergeCell ref="F422:K422"/>
    <mergeCell ref="F423:G423"/>
    <mergeCell ref="H423:I423"/>
    <mergeCell ref="J423:K423"/>
    <mergeCell ref="B379:E379"/>
    <mergeCell ref="A392:K392"/>
    <mergeCell ref="A393:K393"/>
    <mergeCell ref="A399:A401"/>
    <mergeCell ref="B399:E399"/>
    <mergeCell ref="F399:K399"/>
    <mergeCell ref="F400:G400"/>
    <mergeCell ref="H400:I400"/>
    <mergeCell ref="J400:K400"/>
    <mergeCell ref="B356:E356"/>
    <mergeCell ref="A369:K369"/>
    <mergeCell ref="A370:K370"/>
    <mergeCell ref="A376:A378"/>
    <mergeCell ref="B376:E376"/>
    <mergeCell ref="F376:K376"/>
    <mergeCell ref="F377:G377"/>
    <mergeCell ref="H377:I377"/>
    <mergeCell ref="J377:K377"/>
    <mergeCell ref="B333:E333"/>
    <mergeCell ref="A346:K346"/>
    <mergeCell ref="A347:K347"/>
    <mergeCell ref="A353:A355"/>
    <mergeCell ref="B353:E353"/>
    <mergeCell ref="F353:K353"/>
    <mergeCell ref="F354:G354"/>
    <mergeCell ref="H354:I354"/>
    <mergeCell ref="J354:K354"/>
    <mergeCell ref="B287:E287"/>
    <mergeCell ref="A300:K300"/>
    <mergeCell ref="A301:K301"/>
    <mergeCell ref="A307:A309"/>
    <mergeCell ref="B307:E307"/>
    <mergeCell ref="F307:K307"/>
    <mergeCell ref="F308:G308"/>
    <mergeCell ref="H308:I308"/>
    <mergeCell ref="J308:K308"/>
    <mergeCell ref="B310:E310"/>
    <mergeCell ref="A323:K323"/>
    <mergeCell ref="A324:K324"/>
    <mergeCell ref="A330:A332"/>
    <mergeCell ref="B330:E330"/>
    <mergeCell ref="F330:K330"/>
    <mergeCell ref="F331:G331"/>
    <mergeCell ref="H331:I331"/>
    <mergeCell ref="B264:E264"/>
    <mergeCell ref="A277:K277"/>
    <mergeCell ref="A278:K278"/>
    <mergeCell ref="A284:A286"/>
    <mergeCell ref="B284:E284"/>
    <mergeCell ref="F284:K284"/>
    <mergeCell ref="F285:G285"/>
    <mergeCell ref="H285:I285"/>
    <mergeCell ref="J285:K285"/>
    <mergeCell ref="B241:E241"/>
    <mergeCell ref="A254:K254"/>
    <mergeCell ref="A255:K255"/>
    <mergeCell ref="A261:A263"/>
    <mergeCell ref="B261:E261"/>
    <mergeCell ref="F261:K261"/>
    <mergeCell ref="F262:G262"/>
    <mergeCell ref="H262:I262"/>
    <mergeCell ref="J262:K262"/>
    <mergeCell ref="B218:E218"/>
    <mergeCell ref="A231:K231"/>
    <mergeCell ref="A232:K232"/>
    <mergeCell ref="A238:A240"/>
    <mergeCell ref="B238:E238"/>
    <mergeCell ref="F238:K238"/>
    <mergeCell ref="F239:G239"/>
    <mergeCell ref="H239:I239"/>
    <mergeCell ref="J239:K239"/>
    <mergeCell ref="B195:E195"/>
    <mergeCell ref="A208:K208"/>
    <mergeCell ref="A209:K209"/>
    <mergeCell ref="A215:A217"/>
    <mergeCell ref="B215:E215"/>
    <mergeCell ref="F215:K215"/>
    <mergeCell ref="F216:G216"/>
    <mergeCell ref="H216:I216"/>
    <mergeCell ref="J216:K216"/>
    <mergeCell ref="B172:E172"/>
    <mergeCell ref="A185:K185"/>
    <mergeCell ref="A186:K186"/>
    <mergeCell ref="A192:A194"/>
    <mergeCell ref="B192:E192"/>
    <mergeCell ref="F192:K192"/>
    <mergeCell ref="F193:G193"/>
    <mergeCell ref="H193:I193"/>
    <mergeCell ref="J193:K193"/>
    <mergeCell ref="B149:E149"/>
    <mergeCell ref="A162:K162"/>
    <mergeCell ref="A163:K163"/>
    <mergeCell ref="A169:A171"/>
    <mergeCell ref="B169:E169"/>
    <mergeCell ref="F169:K169"/>
    <mergeCell ref="F170:G170"/>
    <mergeCell ref="H170:I170"/>
    <mergeCell ref="J170:K170"/>
    <mergeCell ref="B103:E103"/>
    <mergeCell ref="A116:K116"/>
    <mergeCell ref="A117:K117"/>
    <mergeCell ref="A123:A125"/>
    <mergeCell ref="A139:K139"/>
    <mergeCell ref="A140:K140"/>
    <mergeCell ref="F124:G124"/>
    <mergeCell ref="H124:I124"/>
    <mergeCell ref="J124:K124"/>
    <mergeCell ref="B126:E126"/>
    <mergeCell ref="A146:A148"/>
    <mergeCell ref="B146:E146"/>
    <mergeCell ref="F146:K146"/>
    <mergeCell ref="F147:G147"/>
    <mergeCell ref="H147:I147"/>
    <mergeCell ref="J147:K147"/>
    <mergeCell ref="B80:E80"/>
    <mergeCell ref="A93:K93"/>
    <mergeCell ref="A94:K94"/>
    <mergeCell ref="A100:A102"/>
    <mergeCell ref="B100:E100"/>
    <mergeCell ref="F100:K100"/>
    <mergeCell ref="F101:G101"/>
    <mergeCell ref="H101:I101"/>
    <mergeCell ref="J101:K101"/>
    <mergeCell ref="B57:E57"/>
    <mergeCell ref="A71:K71"/>
    <mergeCell ref="A77:A79"/>
    <mergeCell ref="B77:E77"/>
    <mergeCell ref="F77:K77"/>
    <mergeCell ref="F78:G78"/>
    <mergeCell ref="H78:I78"/>
    <mergeCell ref="J78:K78"/>
    <mergeCell ref="A70:K70"/>
    <mergeCell ref="B34:E34"/>
    <mergeCell ref="A47:K47"/>
    <mergeCell ref="A48:K48"/>
    <mergeCell ref="A54:A56"/>
    <mergeCell ref="B54:E54"/>
    <mergeCell ref="F54:K54"/>
    <mergeCell ref="F55:G55"/>
    <mergeCell ref="H55:I55"/>
    <mergeCell ref="J55:K55"/>
    <mergeCell ref="B123:E123"/>
    <mergeCell ref="F123:K123"/>
    <mergeCell ref="A24:K24"/>
    <mergeCell ref="A25:K25"/>
    <mergeCell ref="A31:A33"/>
    <mergeCell ref="B31:E31"/>
    <mergeCell ref="F31:K31"/>
    <mergeCell ref="F32:G32"/>
    <mergeCell ref="H32:I32"/>
    <mergeCell ref="J32:K32"/>
    <mergeCell ref="B11:E11"/>
    <mergeCell ref="A1:K1"/>
    <mergeCell ref="A2:K2"/>
    <mergeCell ref="A8:A10"/>
    <mergeCell ref="B8:E8"/>
    <mergeCell ref="F8:K8"/>
    <mergeCell ref="F9:G9"/>
    <mergeCell ref="H9:I9"/>
    <mergeCell ref="J9:K9"/>
  </mergeCells>
  <pageMargins left="0.7" right="0.7" top="0.75" bottom="0.75" header="0.3" footer="0.3"/>
  <pageSetup scale="46" orientation="portrait" verticalDpi="0" r:id="rId1"/>
  <rowBreaks count="2" manualBreakCount="2">
    <brk id="23" max="16383" man="1"/>
    <brk id="4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M501"/>
  <sheetViews>
    <sheetView view="pageBreakPreview" zoomScaleNormal="100" zoomScaleSheetLayoutView="100" workbookViewId="0"/>
  </sheetViews>
  <sheetFormatPr defaultColWidth="4.42578125" defaultRowHeight="15" x14ac:dyDescent="0.25"/>
  <sheetData>
    <row r="1" spans="1:39" x14ac:dyDescent="0.25">
      <c r="A1" s="605"/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  <c r="Z1" s="605"/>
      <c r="AA1" s="605"/>
      <c r="AB1" s="605"/>
      <c r="AC1" s="605"/>
      <c r="AD1" s="605"/>
      <c r="AE1" s="605"/>
      <c r="AF1" s="605"/>
      <c r="AG1" s="605"/>
      <c r="AH1" s="605"/>
      <c r="AI1" s="605"/>
      <c r="AJ1" s="605"/>
      <c r="AK1" s="605"/>
      <c r="AL1" s="1185" t="s">
        <v>1241</v>
      </c>
      <c r="AM1" s="1186"/>
    </row>
    <row r="2" spans="1:39" s="241" customFormat="1" ht="18" x14ac:dyDescent="0.25">
      <c r="A2" s="1171" t="s">
        <v>786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1171"/>
      <c r="U2" s="1171"/>
      <c r="V2" s="1171"/>
      <c r="W2" s="1171"/>
      <c r="X2" s="1171"/>
      <c r="Y2" s="1171"/>
      <c r="Z2" s="1171"/>
      <c r="AA2" s="1171"/>
      <c r="AB2" s="1171"/>
      <c r="AC2" s="1171"/>
      <c r="AD2" s="1171"/>
      <c r="AE2" s="1171"/>
      <c r="AF2" s="1171"/>
      <c r="AG2" s="1171"/>
      <c r="AH2" s="1171"/>
      <c r="AI2" s="1171"/>
      <c r="AJ2" s="1171"/>
      <c r="AK2" s="1171"/>
      <c r="AL2" s="1171"/>
      <c r="AM2" s="1171"/>
    </row>
    <row r="3" spans="1:39" s="241" customFormat="1" ht="15.75" x14ac:dyDescent="0.25">
      <c r="A3" s="1172" t="s">
        <v>788</v>
      </c>
      <c r="B3" s="1143"/>
      <c r="C3" s="1143"/>
      <c r="D3" s="1143"/>
      <c r="E3" s="1143"/>
      <c r="F3" s="1143"/>
      <c r="G3" s="1143"/>
      <c r="H3" s="1143"/>
      <c r="I3" s="1143"/>
      <c r="J3" s="1143"/>
      <c r="K3" s="1143"/>
      <c r="L3" s="1143"/>
      <c r="M3" s="1143"/>
      <c r="N3" s="1143"/>
      <c r="O3" s="1143"/>
      <c r="P3" s="1143"/>
      <c r="Q3" s="1143"/>
      <c r="R3" s="1143"/>
      <c r="S3" s="1143"/>
      <c r="T3" s="1143"/>
      <c r="U3" s="1143"/>
      <c r="V3" s="1143"/>
      <c r="W3" s="1143"/>
      <c r="X3" s="1143"/>
      <c r="Y3" s="1143"/>
      <c r="Z3" s="1143"/>
      <c r="AA3" s="1143"/>
      <c r="AB3" s="1143"/>
      <c r="AC3" s="1143"/>
      <c r="AD3" s="1143"/>
      <c r="AE3" s="1143"/>
      <c r="AF3" s="1143"/>
      <c r="AG3" s="1143"/>
      <c r="AH3" s="1143"/>
      <c r="AI3" s="1143"/>
      <c r="AJ3" s="1143"/>
      <c r="AK3" s="1143"/>
      <c r="AL3" s="1143"/>
      <c r="AM3" s="1143"/>
    </row>
    <row r="4" spans="1:39" s="241" customFormat="1" ht="17.25" thickBot="1" x14ac:dyDescent="0.3">
      <c r="A4" s="1173" t="s">
        <v>1242</v>
      </c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</row>
    <row r="5" spans="1:39" x14ac:dyDescent="0.25">
      <c r="A5" s="1175" t="s">
        <v>790</v>
      </c>
      <c r="B5" s="1176"/>
      <c r="C5" s="1176"/>
      <c r="D5" s="1176"/>
      <c r="E5" s="1177">
        <f>Menu!$D$6</f>
        <v>0</v>
      </c>
      <c r="F5" s="1178"/>
      <c r="G5" s="1178"/>
      <c r="H5" s="1178"/>
      <c r="I5" s="1178"/>
      <c r="J5" s="1178"/>
      <c r="K5" s="1178"/>
      <c r="L5" s="1178"/>
      <c r="M5" s="1178"/>
      <c r="N5" s="1178"/>
      <c r="O5" s="1179"/>
      <c r="P5" s="1180" t="s">
        <v>1243</v>
      </c>
      <c r="Q5" s="1181"/>
      <c r="R5" s="1181"/>
      <c r="S5" s="1181"/>
      <c r="T5" s="1181"/>
      <c r="U5" s="1181"/>
      <c r="V5" s="1181"/>
      <c r="W5" s="1181"/>
      <c r="X5" s="1181"/>
      <c r="Y5" s="1181"/>
      <c r="Z5" s="1181"/>
      <c r="AA5" s="1182" t="s">
        <v>792</v>
      </c>
      <c r="AB5" s="1176"/>
      <c r="AC5" s="1176"/>
      <c r="AD5" s="1176"/>
      <c r="AE5" s="1176"/>
      <c r="AF5" s="1176"/>
      <c r="AG5" s="1176"/>
      <c r="AH5" s="1183"/>
      <c r="AI5" s="1178"/>
      <c r="AJ5" s="1178"/>
      <c r="AK5" s="1178"/>
      <c r="AL5" s="1178"/>
      <c r="AM5" s="1179"/>
    </row>
    <row r="6" spans="1:39" x14ac:dyDescent="0.25">
      <c r="A6" s="1145" t="s">
        <v>793</v>
      </c>
      <c r="B6" s="1143"/>
      <c r="C6" s="1143"/>
      <c r="D6" s="1143"/>
      <c r="E6" s="1143"/>
      <c r="F6" s="1143"/>
      <c r="G6" s="1143"/>
      <c r="H6" s="1158" t="str">
        <f>Menu!B9</f>
        <v/>
      </c>
      <c r="I6" s="1159"/>
      <c r="J6" s="1159"/>
      <c r="K6" s="1159"/>
      <c r="L6" s="1159"/>
      <c r="M6" s="1159"/>
      <c r="N6" s="1159"/>
      <c r="O6" s="1148"/>
      <c r="P6" s="1160" t="str">
        <f>Menu!$D$3</f>
        <v>3rd</v>
      </c>
      <c r="Q6" s="1161"/>
      <c r="R6" s="1140" t="s">
        <v>794</v>
      </c>
      <c r="S6" s="1140"/>
      <c r="T6" s="1140"/>
      <c r="U6" s="1162">
        <f>Menu!$D$4</f>
        <v>2022</v>
      </c>
      <c r="V6" s="1163"/>
      <c r="W6" s="1164"/>
      <c r="X6" s="1140" t="s">
        <v>6</v>
      </c>
      <c r="Y6" s="1140"/>
      <c r="Z6" s="1141"/>
      <c r="AA6" s="1142" t="s">
        <v>973</v>
      </c>
      <c r="AB6" s="1143"/>
      <c r="AC6" s="1143"/>
      <c r="AD6" s="1143"/>
      <c r="AE6" s="1143"/>
      <c r="AF6" s="1143"/>
      <c r="AG6" s="1143"/>
      <c r="AH6" s="1143"/>
      <c r="AI6" s="1143"/>
      <c r="AJ6" s="1143"/>
      <c r="AK6" s="1143"/>
      <c r="AL6" s="1143"/>
      <c r="AM6" s="1144"/>
    </row>
    <row r="7" spans="1:39" x14ac:dyDescent="0.25">
      <c r="A7" s="1145" t="s">
        <v>795</v>
      </c>
      <c r="B7" s="1143"/>
      <c r="C7" s="1143"/>
      <c r="D7" s="1143"/>
      <c r="E7" s="1143"/>
      <c r="F7" s="1143"/>
      <c r="G7" s="1143"/>
      <c r="H7" s="1143"/>
      <c r="I7" s="1143"/>
      <c r="J7" s="1143"/>
      <c r="K7" s="1143"/>
      <c r="L7" s="1143"/>
      <c r="M7" s="1146"/>
      <c r="N7" s="1147"/>
      <c r="O7" s="1148"/>
      <c r="P7" s="1160"/>
      <c r="Q7" s="1161"/>
      <c r="R7" s="1140"/>
      <c r="S7" s="1140"/>
      <c r="T7" s="1140"/>
      <c r="U7" s="1165"/>
      <c r="V7" s="1166"/>
      <c r="W7" s="1167"/>
      <c r="X7" s="1140"/>
      <c r="Y7" s="1140"/>
      <c r="Z7" s="1141"/>
      <c r="AA7" s="1149"/>
      <c r="AB7" s="1150"/>
      <c r="AC7" s="1150"/>
      <c r="AD7" s="1150"/>
      <c r="AE7" s="1150"/>
      <c r="AF7" s="1150"/>
      <c r="AG7" s="1150"/>
      <c r="AH7" s="1150"/>
      <c r="AI7" s="1150"/>
      <c r="AJ7" s="1150"/>
      <c r="AK7" s="1150"/>
      <c r="AL7" s="1150"/>
      <c r="AM7" s="1151"/>
    </row>
    <row r="8" spans="1:39" x14ac:dyDescent="0.25">
      <c r="A8" s="1155"/>
      <c r="B8" s="1156"/>
      <c r="C8" s="1156"/>
      <c r="D8" s="1156"/>
      <c r="E8" s="1156"/>
      <c r="F8" s="1156"/>
      <c r="G8" s="1156"/>
      <c r="H8" s="1156"/>
      <c r="I8" s="1156"/>
      <c r="J8" s="1156"/>
      <c r="K8" s="1156"/>
      <c r="L8" s="1156"/>
      <c r="M8" s="1156"/>
      <c r="N8" s="1156"/>
      <c r="O8" s="1157"/>
      <c r="P8" s="1160"/>
      <c r="Q8" s="1161"/>
      <c r="R8" s="1140"/>
      <c r="S8" s="1140"/>
      <c r="T8" s="1140"/>
      <c r="U8" s="1168"/>
      <c r="V8" s="1169"/>
      <c r="W8" s="1170"/>
      <c r="X8" s="1140"/>
      <c r="Y8" s="1140"/>
      <c r="Z8" s="1141"/>
      <c r="AA8" s="1152"/>
      <c r="AB8" s="1153"/>
      <c r="AC8" s="1153"/>
      <c r="AD8" s="1153"/>
      <c r="AE8" s="1153"/>
      <c r="AF8" s="1153"/>
      <c r="AG8" s="1153"/>
      <c r="AH8" s="1153"/>
      <c r="AI8" s="1153"/>
      <c r="AJ8" s="1153"/>
      <c r="AK8" s="1153"/>
      <c r="AL8" s="1153"/>
      <c r="AM8" s="1154"/>
    </row>
    <row r="9" spans="1:39" ht="15.75" thickBot="1" x14ac:dyDescent="0.3">
      <c r="A9" s="604"/>
      <c r="B9" s="604"/>
      <c r="C9" s="604"/>
      <c r="D9" s="604"/>
      <c r="E9" s="604"/>
      <c r="F9" s="604"/>
      <c r="G9" s="604"/>
      <c r="H9" s="604"/>
      <c r="I9" s="604"/>
      <c r="J9" s="604"/>
      <c r="K9" s="604"/>
      <c r="L9" s="604"/>
      <c r="M9" s="604"/>
      <c r="N9" s="604"/>
      <c r="O9" s="604"/>
      <c r="P9" s="604"/>
      <c r="Q9" s="604"/>
      <c r="R9" s="604"/>
      <c r="S9" s="604"/>
      <c r="T9" s="604"/>
      <c r="U9" s="604"/>
      <c r="V9" s="604"/>
      <c r="W9" s="604"/>
      <c r="X9" s="604"/>
      <c r="Y9" s="604"/>
      <c r="Z9" s="604"/>
      <c r="AA9" s="604"/>
      <c r="AB9" s="604"/>
      <c r="AC9" s="604"/>
      <c r="AD9" s="604"/>
      <c r="AE9" s="604"/>
      <c r="AF9" s="604"/>
      <c r="AG9" s="604"/>
      <c r="AH9" s="604"/>
      <c r="AI9" s="604"/>
      <c r="AJ9" s="604"/>
      <c r="AK9" s="604"/>
      <c r="AL9" s="604"/>
      <c r="AM9" s="604"/>
    </row>
    <row r="10" spans="1:39" x14ac:dyDescent="0.25">
      <c r="A10" s="1132" t="s">
        <v>1244</v>
      </c>
      <c r="B10" s="1133"/>
      <c r="C10" s="1133"/>
      <c r="D10" s="1133"/>
      <c r="E10" s="1133"/>
      <c r="F10" s="1134"/>
      <c r="G10" s="1135" t="s">
        <v>1245</v>
      </c>
      <c r="H10" s="1133"/>
      <c r="I10" s="1133"/>
      <c r="J10" s="1133"/>
      <c r="K10" s="1133"/>
      <c r="L10" s="1136"/>
      <c r="M10" s="606"/>
      <c r="N10" s="606"/>
      <c r="O10" s="606"/>
      <c r="P10" s="606"/>
      <c r="Q10" s="612"/>
      <c r="R10" s="612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  <c r="AH10" s="604"/>
      <c r="AI10" s="604"/>
      <c r="AJ10" s="604"/>
      <c r="AK10" s="604"/>
      <c r="AL10" s="604"/>
      <c r="AM10" s="604"/>
    </row>
    <row r="11" spans="1:39" x14ac:dyDescent="0.25">
      <c r="A11" s="1137" t="s">
        <v>852</v>
      </c>
      <c r="B11" s="1138"/>
      <c r="C11" s="1103" t="s">
        <v>853</v>
      </c>
      <c r="D11" s="1138"/>
      <c r="E11" s="1103" t="s">
        <v>825</v>
      </c>
      <c r="F11" s="1138"/>
      <c r="G11" s="1103" t="s">
        <v>852</v>
      </c>
      <c r="H11" s="1138"/>
      <c r="I11" s="1103" t="s">
        <v>853</v>
      </c>
      <c r="J11" s="1138"/>
      <c r="K11" s="1103" t="s">
        <v>825</v>
      </c>
      <c r="L11" s="1139"/>
      <c r="M11" s="606"/>
      <c r="N11" s="606"/>
      <c r="O11" s="606"/>
      <c r="P11" s="606"/>
      <c r="Q11" s="612"/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  <c r="AH11" s="604"/>
      <c r="AI11" s="604"/>
      <c r="AJ11" s="604"/>
      <c r="AK11" s="604"/>
      <c r="AL11" s="604"/>
      <c r="AM11" s="604"/>
    </row>
    <row r="12" spans="1:39" ht="15.75" thickBot="1" x14ac:dyDescent="0.3">
      <c r="A12" s="1119"/>
      <c r="B12" s="1120"/>
      <c r="C12" s="1121"/>
      <c r="D12" s="1120"/>
      <c r="E12" s="1122">
        <f>A12+C12</f>
        <v>0</v>
      </c>
      <c r="F12" s="1123"/>
      <c r="G12" s="1121"/>
      <c r="H12" s="1120"/>
      <c r="I12" s="1121"/>
      <c r="J12" s="1120"/>
      <c r="K12" s="1122">
        <f>G12+I12</f>
        <v>0</v>
      </c>
      <c r="L12" s="1184"/>
      <c r="M12" s="607"/>
      <c r="N12" s="607"/>
      <c r="O12" s="606"/>
      <c r="P12" s="606"/>
      <c r="Q12" s="612"/>
      <c r="R12" s="612"/>
      <c r="S12" s="612"/>
      <c r="T12" s="612"/>
      <c r="U12" s="612"/>
      <c r="V12" s="612"/>
      <c r="W12" s="612"/>
      <c r="X12" s="612"/>
      <c r="Y12" s="612"/>
      <c r="Z12" s="612"/>
      <c r="AA12" s="612"/>
      <c r="AB12" s="612"/>
      <c r="AC12" s="612"/>
      <c r="AD12" s="612"/>
      <c r="AE12" s="612"/>
      <c r="AF12" s="612"/>
      <c r="AG12" s="612"/>
      <c r="AH12" s="604"/>
      <c r="AI12" s="604"/>
      <c r="AJ12" s="604"/>
      <c r="AK12" s="604"/>
      <c r="AL12" s="604"/>
      <c r="AM12" s="604"/>
    </row>
    <row r="13" spans="1:39" ht="15.75" thickBot="1" x14ac:dyDescent="0.3">
      <c r="A13" s="609"/>
      <c r="B13" s="610"/>
      <c r="C13" s="609"/>
      <c r="D13" s="610"/>
      <c r="E13" s="611"/>
      <c r="F13" s="610"/>
      <c r="G13" s="609"/>
      <c r="H13" s="610"/>
      <c r="I13" s="609"/>
      <c r="J13" s="610"/>
      <c r="K13" s="611"/>
      <c r="L13" s="610"/>
      <c r="M13" s="608"/>
      <c r="N13" s="608"/>
      <c r="O13" s="606"/>
      <c r="P13" s="606"/>
      <c r="Q13" s="612"/>
      <c r="R13" s="612"/>
      <c r="S13" s="612"/>
      <c r="T13" s="612"/>
      <c r="U13" s="612"/>
      <c r="V13" s="612"/>
      <c r="W13" s="612"/>
      <c r="X13" s="612"/>
      <c r="Y13" s="612"/>
      <c r="Z13" s="612"/>
      <c r="AA13" s="612"/>
      <c r="AB13" s="612"/>
      <c r="AC13" s="612"/>
      <c r="AD13" s="612"/>
      <c r="AE13" s="612"/>
      <c r="AF13" s="612"/>
      <c r="AG13" s="612"/>
      <c r="AH13" s="604"/>
      <c r="AI13" s="604"/>
      <c r="AJ13" s="604"/>
      <c r="AK13" s="604"/>
      <c r="AL13" s="604"/>
      <c r="AM13" s="604"/>
    </row>
    <row r="14" spans="1:39" x14ac:dyDescent="0.25">
      <c r="A14" s="1126" t="s">
        <v>1246</v>
      </c>
      <c r="B14" s="1127"/>
      <c r="C14" s="1127"/>
      <c r="D14" s="1127"/>
      <c r="E14" s="1127"/>
      <c r="F14" s="1127"/>
      <c r="G14" s="1127"/>
      <c r="H14" s="1127"/>
      <c r="I14" s="1127"/>
      <c r="J14" s="1127"/>
      <c r="K14" s="1127"/>
      <c r="L14" s="1127"/>
      <c r="M14" s="1127"/>
      <c r="N14" s="1127"/>
      <c r="O14" s="1127"/>
      <c r="P14" s="1128"/>
      <c r="Q14" s="612"/>
      <c r="R14" s="1129" t="s">
        <v>1247</v>
      </c>
      <c r="S14" s="1130"/>
      <c r="T14" s="1130"/>
      <c r="U14" s="1130"/>
      <c r="V14" s="1130"/>
      <c r="W14" s="1130"/>
      <c r="X14" s="1130"/>
      <c r="Y14" s="1130"/>
      <c r="Z14" s="1130"/>
      <c r="AA14" s="1130"/>
      <c r="AB14" s="1130"/>
      <c r="AC14" s="1130"/>
      <c r="AD14" s="1130"/>
      <c r="AE14" s="1130"/>
      <c r="AF14" s="1130"/>
      <c r="AG14" s="1131"/>
      <c r="AH14" s="604"/>
      <c r="AI14" s="604"/>
      <c r="AJ14" s="604"/>
      <c r="AK14" s="604"/>
      <c r="AL14" s="604"/>
      <c r="AM14" s="604"/>
    </row>
    <row r="15" spans="1:39" ht="33" customHeight="1" x14ac:dyDescent="0.25">
      <c r="A15" s="1117" t="s">
        <v>1248</v>
      </c>
      <c r="B15" s="1113"/>
      <c r="C15" s="1113"/>
      <c r="D15" s="1113"/>
      <c r="E15" s="1112" t="s">
        <v>1249</v>
      </c>
      <c r="F15" s="1113"/>
      <c r="G15" s="1113"/>
      <c r="H15" s="1113"/>
      <c r="I15" s="1112" t="s">
        <v>1250</v>
      </c>
      <c r="J15" s="1113"/>
      <c r="K15" s="1113"/>
      <c r="L15" s="1113"/>
      <c r="M15" s="1114" t="s">
        <v>1251</v>
      </c>
      <c r="N15" s="1115"/>
      <c r="O15" s="1115"/>
      <c r="P15" s="1116"/>
      <c r="Q15" s="612"/>
      <c r="R15" s="1117" t="s">
        <v>1248</v>
      </c>
      <c r="S15" s="1113"/>
      <c r="T15" s="1113"/>
      <c r="U15" s="1113"/>
      <c r="V15" s="1112" t="s">
        <v>1249</v>
      </c>
      <c r="W15" s="1113"/>
      <c r="X15" s="1113"/>
      <c r="Y15" s="1113"/>
      <c r="Z15" s="1112" t="s">
        <v>1250</v>
      </c>
      <c r="AA15" s="1112"/>
      <c r="AB15" s="1112"/>
      <c r="AC15" s="1112"/>
      <c r="AD15" s="1112" t="s">
        <v>1251</v>
      </c>
      <c r="AE15" s="1112"/>
      <c r="AF15" s="1112"/>
      <c r="AG15" s="1118"/>
      <c r="AH15" s="604"/>
      <c r="AI15" s="604"/>
      <c r="AJ15" s="604"/>
      <c r="AK15" s="604"/>
      <c r="AL15" s="604"/>
      <c r="AM15" s="604"/>
    </row>
    <row r="16" spans="1:39" x14ac:dyDescent="0.25">
      <c r="A16" s="1111" t="s">
        <v>852</v>
      </c>
      <c r="B16" s="1110"/>
      <c r="C16" s="1107" t="s">
        <v>853</v>
      </c>
      <c r="D16" s="1110"/>
      <c r="E16" s="1107" t="s">
        <v>852</v>
      </c>
      <c r="F16" s="1110"/>
      <c r="G16" s="1107" t="s">
        <v>853</v>
      </c>
      <c r="H16" s="1110"/>
      <c r="I16" s="1107" t="s">
        <v>852</v>
      </c>
      <c r="J16" s="1110"/>
      <c r="K16" s="1107" t="s">
        <v>853</v>
      </c>
      <c r="L16" s="1110"/>
      <c r="M16" s="1107" t="s">
        <v>852</v>
      </c>
      <c r="N16" s="1110"/>
      <c r="O16" s="1107" t="s">
        <v>853</v>
      </c>
      <c r="P16" s="1108"/>
      <c r="Q16" s="612"/>
      <c r="R16" s="1111" t="s">
        <v>852</v>
      </c>
      <c r="S16" s="1110"/>
      <c r="T16" s="1107" t="s">
        <v>853</v>
      </c>
      <c r="U16" s="1110"/>
      <c r="V16" s="1107" t="s">
        <v>852</v>
      </c>
      <c r="W16" s="1110"/>
      <c r="X16" s="1107" t="s">
        <v>853</v>
      </c>
      <c r="Y16" s="1110"/>
      <c r="Z16" s="1107" t="s">
        <v>852</v>
      </c>
      <c r="AA16" s="1110"/>
      <c r="AB16" s="1107" t="s">
        <v>853</v>
      </c>
      <c r="AC16" s="1110"/>
      <c r="AD16" s="1107" t="s">
        <v>852</v>
      </c>
      <c r="AE16" s="1110"/>
      <c r="AF16" s="1107" t="s">
        <v>853</v>
      </c>
      <c r="AG16" s="1108"/>
      <c r="AH16" s="604"/>
      <c r="AI16" s="604"/>
      <c r="AJ16" s="604"/>
      <c r="AK16" s="604"/>
      <c r="AL16" s="604"/>
      <c r="AM16" s="604"/>
    </row>
    <row r="17" spans="1:39" ht="15.75" thickBot="1" x14ac:dyDescent="0.3">
      <c r="A17" s="1109"/>
      <c r="B17" s="1106"/>
      <c r="C17" s="1105"/>
      <c r="D17" s="1106"/>
      <c r="E17" s="1105"/>
      <c r="F17" s="1106"/>
      <c r="G17" s="1105"/>
      <c r="H17" s="1106"/>
      <c r="I17" s="1093"/>
      <c r="J17" s="1106"/>
      <c r="K17" s="1093"/>
      <c r="L17" s="1106"/>
      <c r="M17" s="1093"/>
      <c r="N17" s="1106"/>
      <c r="O17" s="1093"/>
      <c r="P17" s="1094"/>
      <c r="Q17" s="612"/>
      <c r="R17" s="1109"/>
      <c r="S17" s="1106"/>
      <c r="T17" s="1105"/>
      <c r="U17" s="1106"/>
      <c r="V17" s="1105"/>
      <c r="W17" s="1106"/>
      <c r="X17" s="1105"/>
      <c r="Y17" s="1106"/>
      <c r="Z17" s="1093"/>
      <c r="AA17" s="1106"/>
      <c r="AB17" s="1093"/>
      <c r="AC17" s="1106"/>
      <c r="AD17" s="1093"/>
      <c r="AE17" s="1106"/>
      <c r="AF17" s="1093"/>
      <c r="AG17" s="1094"/>
    </row>
    <row r="18" spans="1:39" ht="15.75" thickBot="1" x14ac:dyDescent="0.3">
      <c r="A18" s="606"/>
      <c r="B18" s="606"/>
      <c r="C18" s="606"/>
      <c r="D18" s="606"/>
      <c r="E18" s="606"/>
      <c r="F18" s="606"/>
      <c r="G18" s="606"/>
      <c r="H18" s="606"/>
      <c r="I18" s="606"/>
      <c r="J18" s="606"/>
      <c r="K18" s="606"/>
      <c r="L18" s="606"/>
      <c r="M18" s="608"/>
      <c r="N18" s="608"/>
      <c r="O18" s="606"/>
      <c r="P18" s="606"/>
      <c r="Q18" s="612"/>
      <c r="R18" s="612"/>
      <c r="S18" s="612"/>
      <c r="T18" s="612"/>
      <c r="U18" s="612"/>
      <c r="V18" s="612"/>
      <c r="W18" s="612"/>
      <c r="X18" s="612"/>
      <c r="Y18" s="612"/>
      <c r="Z18" s="612"/>
      <c r="AA18" s="612"/>
      <c r="AB18" s="612"/>
      <c r="AC18" s="612"/>
      <c r="AD18" s="612"/>
      <c r="AE18" s="612"/>
      <c r="AF18" s="612"/>
      <c r="AG18" s="612"/>
    </row>
    <row r="19" spans="1:39" x14ac:dyDescent="0.25">
      <c r="A19" s="1095" t="s">
        <v>1252</v>
      </c>
      <c r="B19" s="1096"/>
      <c r="C19" s="1096"/>
      <c r="D19" s="1096"/>
      <c r="E19" s="1096"/>
      <c r="F19" s="1097"/>
      <c r="G19" s="1098" t="s">
        <v>1253</v>
      </c>
      <c r="H19" s="1096"/>
      <c r="I19" s="1096"/>
      <c r="J19" s="1096"/>
      <c r="K19" s="1096"/>
      <c r="L19" s="1099"/>
      <c r="M19" s="612"/>
      <c r="N19" s="612"/>
      <c r="O19" s="612"/>
      <c r="P19" s="612"/>
      <c r="Q19" s="612"/>
      <c r="R19" s="612"/>
      <c r="S19" s="612"/>
      <c r="T19" s="612"/>
      <c r="U19" s="612"/>
      <c r="V19" s="612"/>
      <c r="W19" s="612"/>
      <c r="X19" s="612"/>
      <c r="Y19" s="612"/>
      <c r="Z19" s="612"/>
      <c r="AA19" s="612"/>
      <c r="AB19" s="612"/>
      <c r="AC19" s="612"/>
      <c r="AD19" s="612"/>
      <c r="AE19" s="612"/>
      <c r="AF19" s="612"/>
      <c r="AG19" s="612"/>
    </row>
    <row r="20" spans="1:39" x14ac:dyDescent="0.25">
      <c r="A20" s="1100" t="s">
        <v>852</v>
      </c>
      <c r="B20" s="1101"/>
      <c r="C20" s="1102" t="s">
        <v>853</v>
      </c>
      <c r="D20" s="1101"/>
      <c r="E20" s="1103" t="s">
        <v>825</v>
      </c>
      <c r="F20" s="1101"/>
      <c r="G20" s="1102" t="s">
        <v>852</v>
      </c>
      <c r="H20" s="1101"/>
      <c r="I20" s="1102" t="s">
        <v>853</v>
      </c>
      <c r="J20" s="1101"/>
      <c r="K20" s="1103" t="s">
        <v>825</v>
      </c>
      <c r="L20" s="1104"/>
      <c r="M20" s="612"/>
      <c r="N20" s="612"/>
      <c r="O20" s="612"/>
      <c r="P20" s="612"/>
      <c r="Q20" s="612"/>
      <c r="R20" s="612"/>
      <c r="S20" s="612"/>
      <c r="T20" s="612"/>
      <c r="U20" s="612"/>
      <c r="V20" s="612"/>
      <c r="W20" s="612"/>
      <c r="X20" s="612"/>
      <c r="Y20" s="612"/>
      <c r="Z20" s="612"/>
      <c r="AA20" s="612"/>
      <c r="AB20" s="612"/>
      <c r="AC20" s="612"/>
      <c r="AD20" s="612"/>
      <c r="AE20" s="612"/>
      <c r="AF20" s="612"/>
      <c r="AG20" s="612"/>
    </row>
    <row r="21" spans="1:39" x14ac:dyDescent="0.25">
      <c r="A21" s="1091"/>
      <c r="B21" s="1092"/>
      <c r="C21" s="1091"/>
      <c r="D21" s="1092"/>
      <c r="E21" s="1089">
        <f>A21+C21</f>
        <v>0</v>
      </c>
      <c r="F21" s="1090"/>
      <c r="G21" s="1091"/>
      <c r="H21" s="1092"/>
      <c r="I21" s="1091"/>
      <c r="J21" s="1092"/>
      <c r="K21" s="1089">
        <f>G21+I21</f>
        <v>0</v>
      </c>
      <c r="L21" s="1090"/>
      <c r="M21" s="612"/>
      <c r="N21" s="612"/>
      <c r="O21" s="612"/>
      <c r="P21" s="612"/>
      <c r="Q21" s="612"/>
      <c r="R21" s="612"/>
      <c r="S21" s="612"/>
      <c r="T21" s="612"/>
      <c r="U21" s="612"/>
      <c r="V21" s="612"/>
      <c r="W21" s="612"/>
      <c r="X21" s="612"/>
      <c r="Y21" s="612"/>
      <c r="Z21" s="612"/>
      <c r="AA21" s="612"/>
      <c r="AB21" s="612"/>
      <c r="AC21" s="612"/>
      <c r="AD21" s="612"/>
      <c r="AE21" s="612"/>
      <c r="AF21" s="612"/>
      <c r="AG21" s="612"/>
    </row>
    <row r="22" spans="1:39" s="241" customFormat="1" ht="18" x14ac:dyDescent="0.25">
      <c r="A22" s="1171" t="s">
        <v>786</v>
      </c>
      <c r="B22" s="1171"/>
      <c r="C22" s="1171"/>
      <c r="D22" s="1171"/>
      <c r="E22" s="1171"/>
      <c r="F22" s="1171"/>
      <c r="G22" s="1171"/>
      <c r="H22" s="1171"/>
      <c r="I22" s="1171"/>
      <c r="J22" s="1171"/>
      <c r="K22" s="1171"/>
      <c r="L22" s="1171"/>
      <c r="M22" s="1171"/>
      <c r="N22" s="1171"/>
      <c r="O22" s="1171"/>
      <c r="P22" s="1171"/>
      <c r="Q22" s="1171"/>
      <c r="R22" s="1171"/>
      <c r="S22" s="1171"/>
      <c r="T22" s="1171"/>
      <c r="U22" s="1171"/>
      <c r="V22" s="1171"/>
      <c r="W22" s="1171"/>
      <c r="X22" s="1171"/>
      <c r="Y22" s="1171"/>
      <c r="Z22" s="1171"/>
      <c r="AA22" s="1171"/>
      <c r="AB22" s="1171"/>
      <c r="AC22" s="1171"/>
      <c r="AD22" s="1171"/>
      <c r="AE22" s="1171"/>
      <c r="AF22" s="1171"/>
      <c r="AG22" s="1171"/>
      <c r="AH22" s="1171"/>
      <c r="AI22" s="1171"/>
      <c r="AJ22" s="1171"/>
      <c r="AK22" s="1171"/>
      <c r="AL22" s="1171"/>
      <c r="AM22" s="1171"/>
    </row>
    <row r="23" spans="1:39" s="241" customFormat="1" ht="15.75" x14ac:dyDescent="0.25">
      <c r="A23" s="1172" t="s">
        <v>788</v>
      </c>
      <c r="B23" s="1143"/>
      <c r="C23" s="1143"/>
      <c r="D23" s="1143"/>
      <c r="E23" s="1143"/>
      <c r="F23" s="1143"/>
      <c r="G23" s="1143"/>
      <c r="H23" s="1143"/>
      <c r="I23" s="1143"/>
      <c r="J23" s="1143"/>
      <c r="K23" s="1143"/>
      <c r="L23" s="1143"/>
      <c r="M23" s="1143"/>
      <c r="N23" s="1143"/>
      <c r="O23" s="1143"/>
      <c r="P23" s="1143"/>
      <c r="Q23" s="1143"/>
      <c r="R23" s="1143"/>
      <c r="S23" s="1143"/>
      <c r="T23" s="1143"/>
      <c r="U23" s="1143"/>
      <c r="V23" s="1143"/>
      <c r="W23" s="1143"/>
      <c r="X23" s="1143"/>
      <c r="Y23" s="1143"/>
      <c r="Z23" s="1143"/>
      <c r="AA23" s="1143"/>
      <c r="AB23" s="1143"/>
      <c r="AC23" s="1143"/>
      <c r="AD23" s="1143"/>
      <c r="AE23" s="1143"/>
      <c r="AF23" s="1143"/>
      <c r="AG23" s="1143"/>
      <c r="AH23" s="1143"/>
      <c r="AI23" s="1143"/>
      <c r="AJ23" s="1143"/>
      <c r="AK23" s="1143"/>
      <c r="AL23" s="1143"/>
      <c r="AM23" s="1143"/>
    </row>
    <row r="24" spans="1:39" s="241" customFormat="1" ht="17.25" thickBot="1" x14ac:dyDescent="0.3">
      <c r="A24" s="1173" t="s">
        <v>1242</v>
      </c>
      <c r="B24" s="1143"/>
      <c r="C24" s="1143"/>
      <c r="D24" s="1143"/>
      <c r="E24" s="1143"/>
      <c r="F24" s="1143"/>
      <c r="G24" s="1143"/>
      <c r="H24" s="1143"/>
      <c r="I24" s="1143"/>
      <c r="J24" s="1143"/>
      <c r="K24" s="1143"/>
      <c r="L24" s="1143"/>
      <c r="M24" s="1143"/>
      <c r="N24" s="1143"/>
      <c r="O24" s="1143"/>
      <c r="P24" s="1174"/>
      <c r="Q24" s="1174"/>
      <c r="R24" s="1174"/>
      <c r="S24" s="1174"/>
      <c r="T24" s="1174"/>
      <c r="U24" s="1174"/>
      <c r="V24" s="1174"/>
      <c r="W24" s="1174"/>
      <c r="X24" s="1174"/>
      <c r="Y24" s="1174"/>
      <c r="Z24" s="1174"/>
      <c r="AA24" s="1143"/>
      <c r="AB24" s="1143"/>
      <c r="AC24" s="1143"/>
      <c r="AD24" s="1143"/>
      <c r="AE24" s="1143"/>
      <c r="AF24" s="1143"/>
      <c r="AG24" s="1143"/>
      <c r="AH24" s="1143"/>
      <c r="AI24" s="1143"/>
      <c r="AJ24" s="1143"/>
      <c r="AK24" s="1143"/>
      <c r="AL24" s="1143"/>
      <c r="AM24" s="1143"/>
    </row>
    <row r="25" spans="1:39" x14ac:dyDescent="0.25">
      <c r="A25" s="1175" t="s">
        <v>790</v>
      </c>
      <c r="B25" s="1176"/>
      <c r="C25" s="1176"/>
      <c r="D25" s="1176"/>
      <c r="E25" s="1177">
        <f>Menu!$D$6</f>
        <v>0</v>
      </c>
      <c r="F25" s="1178"/>
      <c r="G25" s="1178"/>
      <c r="H25" s="1178"/>
      <c r="I25" s="1178"/>
      <c r="J25" s="1178"/>
      <c r="K25" s="1178"/>
      <c r="L25" s="1178"/>
      <c r="M25" s="1178"/>
      <c r="N25" s="1178"/>
      <c r="O25" s="1179"/>
      <c r="P25" s="1180" t="s">
        <v>1243</v>
      </c>
      <c r="Q25" s="1181"/>
      <c r="R25" s="1181"/>
      <c r="S25" s="1181"/>
      <c r="T25" s="1181"/>
      <c r="U25" s="1181"/>
      <c r="V25" s="1181"/>
      <c r="W25" s="1181"/>
      <c r="X25" s="1181"/>
      <c r="Y25" s="1181"/>
      <c r="Z25" s="1181"/>
      <c r="AA25" s="1182" t="s">
        <v>792</v>
      </c>
      <c r="AB25" s="1176"/>
      <c r="AC25" s="1176"/>
      <c r="AD25" s="1176"/>
      <c r="AE25" s="1176"/>
      <c r="AF25" s="1176"/>
      <c r="AG25" s="1176"/>
      <c r="AH25" s="1183"/>
      <c r="AI25" s="1178"/>
      <c r="AJ25" s="1178"/>
      <c r="AK25" s="1178"/>
      <c r="AL25" s="1178"/>
      <c r="AM25" s="1179"/>
    </row>
    <row r="26" spans="1:39" x14ac:dyDescent="0.25">
      <c r="A26" s="1145" t="s">
        <v>793</v>
      </c>
      <c r="B26" s="1143"/>
      <c r="C26" s="1143"/>
      <c r="D26" s="1143"/>
      <c r="E26" s="1143"/>
      <c r="F26" s="1143"/>
      <c r="G26" s="1143"/>
      <c r="H26" s="1158" t="str">
        <f>Menu!B10</f>
        <v/>
      </c>
      <c r="I26" s="1159"/>
      <c r="J26" s="1159"/>
      <c r="K26" s="1159"/>
      <c r="L26" s="1159"/>
      <c r="M26" s="1159"/>
      <c r="N26" s="1159"/>
      <c r="O26" s="1148"/>
      <c r="P26" s="1160" t="str">
        <f>Menu!$D$3</f>
        <v>3rd</v>
      </c>
      <c r="Q26" s="1161"/>
      <c r="R26" s="1140" t="s">
        <v>794</v>
      </c>
      <c r="S26" s="1140"/>
      <c r="T26" s="1140"/>
      <c r="U26" s="1162">
        <f>Menu!$D$4</f>
        <v>2022</v>
      </c>
      <c r="V26" s="1163"/>
      <c r="W26" s="1164"/>
      <c r="X26" s="1140" t="s">
        <v>6</v>
      </c>
      <c r="Y26" s="1140"/>
      <c r="Z26" s="1141"/>
      <c r="AA26" s="1142" t="s">
        <v>973</v>
      </c>
      <c r="AB26" s="1143"/>
      <c r="AC26" s="1143"/>
      <c r="AD26" s="1143"/>
      <c r="AE26" s="1143"/>
      <c r="AF26" s="1143"/>
      <c r="AG26" s="1143"/>
      <c r="AH26" s="1143"/>
      <c r="AI26" s="1143"/>
      <c r="AJ26" s="1143"/>
      <c r="AK26" s="1143"/>
      <c r="AL26" s="1143"/>
      <c r="AM26" s="1144"/>
    </row>
    <row r="27" spans="1:39" x14ac:dyDescent="0.25">
      <c r="A27" s="1145" t="s">
        <v>795</v>
      </c>
      <c r="B27" s="1143"/>
      <c r="C27" s="1143"/>
      <c r="D27" s="1143"/>
      <c r="E27" s="1143"/>
      <c r="F27" s="1143"/>
      <c r="G27" s="1143"/>
      <c r="H27" s="1143"/>
      <c r="I27" s="1143"/>
      <c r="J27" s="1143"/>
      <c r="K27" s="1143"/>
      <c r="L27" s="1143"/>
      <c r="M27" s="1146"/>
      <c r="N27" s="1147"/>
      <c r="O27" s="1148"/>
      <c r="P27" s="1160"/>
      <c r="Q27" s="1161"/>
      <c r="R27" s="1140"/>
      <c r="S27" s="1140"/>
      <c r="T27" s="1140"/>
      <c r="U27" s="1165"/>
      <c r="V27" s="1166"/>
      <c r="W27" s="1167"/>
      <c r="X27" s="1140"/>
      <c r="Y27" s="1140"/>
      <c r="Z27" s="1141"/>
      <c r="AA27" s="1149"/>
      <c r="AB27" s="1150"/>
      <c r="AC27" s="1150"/>
      <c r="AD27" s="1150"/>
      <c r="AE27" s="1150"/>
      <c r="AF27" s="1150"/>
      <c r="AG27" s="1150"/>
      <c r="AH27" s="1150"/>
      <c r="AI27" s="1150"/>
      <c r="AJ27" s="1150"/>
      <c r="AK27" s="1150"/>
      <c r="AL27" s="1150"/>
      <c r="AM27" s="1151"/>
    </row>
    <row r="28" spans="1:39" x14ac:dyDescent="0.25">
      <c r="A28" s="1155"/>
      <c r="B28" s="1156"/>
      <c r="C28" s="1156"/>
      <c r="D28" s="1156"/>
      <c r="E28" s="1156"/>
      <c r="F28" s="1156"/>
      <c r="G28" s="1156"/>
      <c r="H28" s="1156"/>
      <c r="I28" s="1156"/>
      <c r="J28" s="1156"/>
      <c r="K28" s="1156"/>
      <c r="L28" s="1156"/>
      <c r="M28" s="1156"/>
      <c r="N28" s="1156"/>
      <c r="O28" s="1157"/>
      <c r="P28" s="1160"/>
      <c r="Q28" s="1161"/>
      <c r="R28" s="1140"/>
      <c r="S28" s="1140"/>
      <c r="T28" s="1140"/>
      <c r="U28" s="1168"/>
      <c r="V28" s="1169"/>
      <c r="W28" s="1170"/>
      <c r="X28" s="1140"/>
      <c r="Y28" s="1140"/>
      <c r="Z28" s="1141"/>
      <c r="AA28" s="1152"/>
      <c r="AB28" s="1153"/>
      <c r="AC28" s="1153"/>
      <c r="AD28" s="1153"/>
      <c r="AE28" s="1153"/>
      <c r="AF28" s="1153"/>
      <c r="AG28" s="1153"/>
      <c r="AH28" s="1153"/>
      <c r="AI28" s="1153"/>
      <c r="AJ28" s="1153"/>
      <c r="AK28" s="1153"/>
      <c r="AL28" s="1153"/>
      <c r="AM28" s="1154"/>
    </row>
    <row r="29" spans="1:39" ht="15.75" thickBot="1" x14ac:dyDescent="0.3">
      <c r="A29" s="604"/>
      <c r="B29" s="604"/>
      <c r="C29" s="604"/>
      <c r="D29" s="604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604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604"/>
      <c r="AJ29" s="604"/>
      <c r="AK29" s="604"/>
      <c r="AL29" s="604"/>
      <c r="AM29" s="604"/>
    </row>
    <row r="30" spans="1:39" x14ac:dyDescent="0.25">
      <c r="A30" s="1132" t="s">
        <v>1244</v>
      </c>
      <c r="B30" s="1133"/>
      <c r="C30" s="1133"/>
      <c r="D30" s="1133"/>
      <c r="E30" s="1133"/>
      <c r="F30" s="1134"/>
      <c r="G30" s="1135" t="s">
        <v>1245</v>
      </c>
      <c r="H30" s="1133"/>
      <c r="I30" s="1133"/>
      <c r="J30" s="1133"/>
      <c r="K30" s="1133"/>
      <c r="L30" s="1136"/>
      <c r="M30" s="606"/>
      <c r="N30" s="606"/>
      <c r="O30" s="606"/>
      <c r="P30" s="606"/>
      <c r="Q30" s="612"/>
      <c r="R30" s="612"/>
      <c r="S30" s="612"/>
      <c r="T30" s="612"/>
      <c r="U30" s="612"/>
      <c r="V30" s="612"/>
      <c r="W30" s="612"/>
      <c r="X30" s="612"/>
      <c r="Y30" s="612"/>
      <c r="Z30" s="612"/>
      <c r="AA30" s="612"/>
      <c r="AB30" s="612"/>
      <c r="AC30" s="612"/>
      <c r="AD30" s="612"/>
      <c r="AE30" s="612"/>
      <c r="AF30" s="612"/>
      <c r="AG30" s="612"/>
      <c r="AH30" s="604"/>
      <c r="AI30" s="604"/>
      <c r="AJ30" s="604"/>
      <c r="AK30" s="604"/>
      <c r="AL30" s="604"/>
      <c r="AM30" s="604"/>
    </row>
    <row r="31" spans="1:39" x14ac:dyDescent="0.25">
      <c r="A31" s="1137" t="s">
        <v>852</v>
      </c>
      <c r="B31" s="1138"/>
      <c r="C31" s="1103" t="s">
        <v>853</v>
      </c>
      <c r="D31" s="1138"/>
      <c r="E31" s="1103" t="s">
        <v>825</v>
      </c>
      <c r="F31" s="1138"/>
      <c r="G31" s="1103" t="s">
        <v>852</v>
      </c>
      <c r="H31" s="1138"/>
      <c r="I31" s="1103" t="s">
        <v>853</v>
      </c>
      <c r="J31" s="1138"/>
      <c r="K31" s="1103" t="s">
        <v>825</v>
      </c>
      <c r="L31" s="1139"/>
      <c r="M31" s="606"/>
      <c r="N31" s="606"/>
      <c r="O31" s="606"/>
      <c r="P31" s="606"/>
      <c r="Q31" s="612"/>
      <c r="R31" s="612"/>
      <c r="S31" s="612"/>
      <c r="T31" s="612"/>
      <c r="U31" s="612"/>
      <c r="V31" s="612"/>
      <c r="W31" s="612"/>
      <c r="X31" s="612"/>
      <c r="Y31" s="612"/>
      <c r="Z31" s="612"/>
      <c r="AA31" s="612"/>
      <c r="AB31" s="612"/>
      <c r="AC31" s="612"/>
      <c r="AD31" s="612"/>
      <c r="AE31" s="612"/>
      <c r="AF31" s="612"/>
      <c r="AG31" s="612"/>
      <c r="AH31" s="604"/>
      <c r="AI31" s="604"/>
      <c r="AJ31" s="604"/>
      <c r="AK31" s="604"/>
      <c r="AL31" s="604"/>
      <c r="AM31" s="604"/>
    </row>
    <row r="32" spans="1:39" ht="15.75" thickBot="1" x14ac:dyDescent="0.3">
      <c r="A32" s="1119"/>
      <c r="B32" s="1120"/>
      <c r="C32" s="1121"/>
      <c r="D32" s="1120"/>
      <c r="E32" s="1122">
        <f>A32+C32</f>
        <v>0</v>
      </c>
      <c r="F32" s="1123"/>
      <c r="G32" s="1121"/>
      <c r="H32" s="1120"/>
      <c r="I32" s="1121"/>
      <c r="J32" s="1120"/>
      <c r="K32" s="1122">
        <f>G32+I32</f>
        <v>0</v>
      </c>
      <c r="L32" s="1184"/>
      <c r="M32" s="607"/>
      <c r="N32" s="607"/>
      <c r="O32" s="606"/>
      <c r="P32" s="606"/>
      <c r="Q32" s="612"/>
      <c r="R32" s="612"/>
      <c r="S32" s="612"/>
      <c r="T32" s="612"/>
      <c r="U32" s="612"/>
      <c r="V32" s="612"/>
      <c r="W32" s="612"/>
      <c r="X32" s="612"/>
      <c r="Y32" s="612"/>
      <c r="Z32" s="612"/>
      <c r="AA32" s="612"/>
      <c r="AB32" s="612"/>
      <c r="AC32" s="612"/>
      <c r="AD32" s="612"/>
      <c r="AE32" s="612"/>
      <c r="AF32" s="612"/>
      <c r="AG32" s="612"/>
      <c r="AH32" s="604"/>
      <c r="AI32" s="604"/>
      <c r="AJ32" s="604"/>
      <c r="AK32" s="604"/>
      <c r="AL32" s="604"/>
      <c r="AM32" s="604"/>
    </row>
    <row r="33" spans="1:39" ht="15.75" thickBot="1" x14ac:dyDescent="0.3">
      <c r="A33" s="609"/>
      <c r="B33" s="610"/>
      <c r="C33" s="609"/>
      <c r="D33" s="610"/>
      <c r="E33" s="611"/>
      <c r="F33" s="610"/>
      <c r="G33" s="609"/>
      <c r="H33" s="610"/>
      <c r="I33" s="609"/>
      <c r="J33" s="610"/>
      <c r="K33" s="611"/>
      <c r="L33" s="610"/>
      <c r="M33" s="608"/>
      <c r="N33" s="608"/>
      <c r="O33" s="606"/>
      <c r="P33" s="606"/>
      <c r="Q33" s="612"/>
      <c r="R33" s="612"/>
      <c r="S33" s="612"/>
      <c r="T33" s="612"/>
      <c r="U33" s="612"/>
      <c r="V33" s="612"/>
      <c r="W33" s="612"/>
      <c r="X33" s="612"/>
      <c r="Y33" s="612"/>
      <c r="Z33" s="612"/>
      <c r="AA33" s="612"/>
      <c r="AB33" s="612"/>
      <c r="AC33" s="612"/>
      <c r="AD33" s="612"/>
      <c r="AE33" s="612"/>
      <c r="AF33" s="612"/>
      <c r="AG33" s="612"/>
      <c r="AH33" s="604"/>
      <c r="AI33" s="604"/>
      <c r="AJ33" s="604"/>
      <c r="AK33" s="604"/>
      <c r="AL33" s="604"/>
      <c r="AM33" s="604"/>
    </row>
    <row r="34" spans="1:39" x14ac:dyDescent="0.25">
      <c r="A34" s="1126" t="s">
        <v>1246</v>
      </c>
      <c r="B34" s="1127"/>
      <c r="C34" s="1127"/>
      <c r="D34" s="1127"/>
      <c r="E34" s="1127"/>
      <c r="F34" s="1127"/>
      <c r="G34" s="1127"/>
      <c r="H34" s="1127"/>
      <c r="I34" s="1127"/>
      <c r="J34" s="1127"/>
      <c r="K34" s="1127"/>
      <c r="L34" s="1127"/>
      <c r="M34" s="1127"/>
      <c r="N34" s="1127"/>
      <c r="O34" s="1127"/>
      <c r="P34" s="1128"/>
      <c r="Q34" s="612"/>
      <c r="R34" s="1129" t="s">
        <v>1247</v>
      </c>
      <c r="S34" s="1130"/>
      <c r="T34" s="1130"/>
      <c r="U34" s="1130"/>
      <c r="V34" s="1130"/>
      <c r="W34" s="1130"/>
      <c r="X34" s="1130"/>
      <c r="Y34" s="1130"/>
      <c r="Z34" s="1130"/>
      <c r="AA34" s="1130"/>
      <c r="AB34" s="1130"/>
      <c r="AC34" s="1130"/>
      <c r="AD34" s="1130"/>
      <c r="AE34" s="1130"/>
      <c r="AF34" s="1130"/>
      <c r="AG34" s="1131"/>
      <c r="AH34" s="604"/>
      <c r="AI34" s="604"/>
      <c r="AJ34" s="604"/>
      <c r="AK34" s="604"/>
      <c r="AL34" s="604"/>
      <c r="AM34" s="604"/>
    </row>
    <row r="35" spans="1:39" ht="33" customHeight="1" x14ac:dyDescent="0.25">
      <c r="A35" s="1117" t="s">
        <v>1248</v>
      </c>
      <c r="B35" s="1113"/>
      <c r="C35" s="1113"/>
      <c r="D35" s="1113"/>
      <c r="E35" s="1112" t="s">
        <v>1249</v>
      </c>
      <c r="F35" s="1113"/>
      <c r="G35" s="1113"/>
      <c r="H35" s="1113"/>
      <c r="I35" s="1112" t="s">
        <v>1250</v>
      </c>
      <c r="J35" s="1113"/>
      <c r="K35" s="1113"/>
      <c r="L35" s="1113"/>
      <c r="M35" s="1114" t="s">
        <v>1251</v>
      </c>
      <c r="N35" s="1115"/>
      <c r="O35" s="1115"/>
      <c r="P35" s="1116"/>
      <c r="Q35" s="612"/>
      <c r="R35" s="1117" t="s">
        <v>1248</v>
      </c>
      <c r="S35" s="1113"/>
      <c r="T35" s="1113"/>
      <c r="U35" s="1113"/>
      <c r="V35" s="1112" t="s">
        <v>1249</v>
      </c>
      <c r="W35" s="1113"/>
      <c r="X35" s="1113"/>
      <c r="Y35" s="1113"/>
      <c r="Z35" s="1112" t="s">
        <v>1250</v>
      </c>
      <c r="AA35" s="1112"/>
      <c r="AB35" s="1112"/>
      <c r="AC35" s="1112"/>
      <c r="AD35" s="1112" t="s">
        <v>1251</v>
      </c>
      <c r="AE35" s="1112"/>
      <c r="AF35" s="1112"/>
      <c r="AG35" s="1118"/>
      <c r="AH35" s="604"/>
      <c r="AI35" s="604"/>
      <c r="AJ35" s="604"/>
      <c r="AK35" s="604"/>
      <c r="AL35" s="604"/>
      <c r="AM35" s="604"/>
    </row>
    <row r="36" spans="1:39" x14ac:dyDescent="0.25">
      <c r="A36" s="1111" t="s">
        <v>852</v>
      </c>
      <c r="B36" s="1110"/>
      <c r="C36" s="1107" t="s">
        <v>853</v>
      </c>
      <c r="D36" s="1110"/>
      <c r="E36" s="1107" t="s">
        <v>852</v>
      </c>
      <c r="F36" s="1110"/>
      <c r="G36" s="1107" t="s">
        <v>853</v>
      </c>
      <c r="H36" s="1110"/>
      <c r="I36" s="1107" t="s">
        <v>852</v>
      </c>
      <c r="J36" s="1110"/>
      <c r="K36" s="1107" t="s">
        <v>853</v>
      </c>
      <c r="L36" s="1110"/>
      <c r="M36" s="1107" t="s">
        <v>852</v>
      </c>
      <c r="N36" s="1110"/>
      <c r="O36" s="1107" t="s">
        <v>853</v>
      </c>
      <c r="P36" s="1108"/>
      <c r="Q36" s="612"/>
      <c r="R36" s="1111" t="s">
        <v>852</v>
      </c>
      <c r="S36" s="1110"/>
      <c r="T36" s="1107" t="s">
        <v>853</v>
      </c>
      <c r="U36" s="1110"/>
      <c r="V36" s="1107" t="s">
        <v>852</v>
      </c>
      <c r="W36" s="1110"/>
      <c r="X36" s="1107" t="s">
        <v>853</v>
      </c>
      <c r="Y36" s="1110"/>
      <c r="Z36" s="1107" t="s">
        <v>852</v>
      </c>
      <c r="AA36" s="1110"/>
      <c r="AB36" s="1107" t="s">
        <v>853</v>
      </c>
      <c r="AC36" s="1110"/>
      <c r="AD36" s="1107" t="s">
        <v>852</v>
      </c>
      <c r="AE36" s="1110"/>
      <c r="AF36" s="1107" t="s">
        <v>853</v>
      </c>
      <c r="AG36" s="1108"/>
      <c r="AH36" s="604"/>
      <c r="AI36" s="604"/>
      <c r="AJ36" s="604"/>
      <c r="AK36" s="604"/>
      <c r="AL36" s="604"/>
      <c r="AM36" s="604"/>
    </row>
    <row r="37" spans="1:39" ht="15.75" thickBot="1" x14ac:dyDescent="0.3">
      <c r="A37" s="1109"/>
      <c r="B37" s="1106"/>
      <c r="C37" s="1105"/>
      <c r="D37" s="1106"/>
      <c r="E37" s="1105"/>
      <c r="F37" s="1106"/>
      <c r="G37" s="1105"/>
      <c r="H37" s="1106"/>
      <c r="I37" s="1093"/>
      <c r="J37" s="1106"/>
      <c r="K37" s="1093"/>
      <c r="L37" s="1106"/>
      <c r="M37" s="1093"/>
      <c r="N37" s="1106"/>
      <c r="O37" s="1093"/>
      <c r="P37" s="1094"/>
      <c r="Q37" s="612"/>
      <c r="R37" s="1109"/>
      <c r="S37" s="1106"/>
      <c r="T37" s="1105"/>
      <c r="U37" s="1106"/>
      <c r="V37" s="1105"/>
      <c r="W37" s="1106"/>
      <c r="X37" s="1105"/>
      <c r="Y37" s="1106"/>
      <c r="Z37" s="1093"/>
      <c r="AA37" s="1106"/>
      <c r="AB37" s="1093"/>
      <c r="AC37" s="1106"/>
      <c r="AD37" s="1093"/>
      <c r="AE37" s="1106"/>
      <c r="AF37" s="1093"/>
      <c r="AG37" s="1094"/>
    </row>
    <row r="38" spans="1:39" ht="15.75" thickBot="1" x14ac:dyDescent="0.3">
      <c r="A38" s="606"/>
      <c r="B38" s="606"/>
      <c r="C38" s="606"/>
      <c r="D38" s="606"/>
      <c r="E38" s="606"/>
      <c r="F38" s="606"/>
      <c r="G38" s="606"/>
      <c r="H38" s="606"/>
      <c r="I38" s="606"/>
      <c r="J38" s="606"/>
      <c r="K38" s="606"/>
      <c r="L38" s="606"/>
      <c r="M38" s="608"/>
      <c r="N38" s="608"/>
      <c r="O38" s="606"/>
      <c r="P38" s="606"/>
      <c r="Q38" s="612"/>
      <c r="R38" s="612"/>
      <c r="S38" s="612"/>
      <c r="T38" s="612"/>
      <c r="U38" s="612"/>
      <c r="V38" s="612"/>
      <c r="W38" s="612"/>
      <c r="X38" s="612"/>
      <c r="Y38" s="612"/>
      <c r="Z38" s="612"/>
      <c r="AA38" s="612"/>
      <c r="AB38" s="612"/>
      <c r="AC38" s="612"/>
      <c r="AD38" s="612"/>
      <c r="AE38" s="612"/>
      <c r="AF38" s="612"/>
      <c r="AG38" s="612"/>
    </row>
    <row r="39" spans="1:39" x14ac:dyDescent="0.25">
      <c r="A39" s="1095" t="s">
        <v>1252</v>
      </c>
      <c r="B39" s="1096"/>
      <c r="C39" s="1096"/>
      <c r="D39" s="1096"/>
      <c r="E39" s="1096"/>
      <c r="F39" s="1097"/>
      <c r="G39" s="1098" t="s">
        <v>1253</v>
      </c>
      <c r="H39" s="1096"/>
      <c r="I39" s="1096"/>
      <c r="J39" s="1096"/>
      <c r="K39" s="1096"/>
      <c r="L39" s="1099"/>
      <c r="M39" s="612"/>
      <c r="N39" s="612"/>
      <c r="O39" s="612"/>
      <c r="P39" s="612"/>
      <c r="Q39" s="612"/>
      <c r="R39" s="612"/>
      <c r="S39" s="612"/>
      <c r="T39" s="612"/>
      <c r="U39" s="612"/>
      <c r="V39" s="612"/>
      <c r="W39" s="612"/>
      <c r="X39" s="612"/>
      <c r="Y39" s="612"/>
      <c r="Z39" s="612"/>
      <c r="AA39" s="612"/>
      <c r="AB39" s="612"/>
      <c r="AC39" s="612"/>
      <c r="AD39" s="612"/>
      <c r="AE39" s="612"/>
      <c r="AF39" s="612"/>
      <c r="AG39" s="612"/>
    </row>
    <row r="40" spans="1:39" x14ac:dyDescent="0.25">
      <c r="A40" s="1100" t="s">
        <v>852</v>
      </c>
      <c r="B40" s="1101"/>
      <c r="C40" s="1102" t="s">
        <v>853</v>
      </c>
      <c r="D40" s="1101"/>
      <c r="E40" s="1103" t="s">
        <v>825</v>
      </c>
      <c r="F40" s="1101"/>
      <c r="G40" s="1102" t="s">
        <v>852</v>
      </c>
      <c r="H40" s="1101"/>
      <c r="I40" s="1102" t="s">
        <v>853</v>
      </c>
      <c r="J40" s="1101"/>
      <c r="K40" s="1103" t="s">
        <v>825</v>
      </c>
      <c r="L40" s="1104"/>
      <c r="M40" s="612"/>
      <c r="N40" s="612"/>
      <c r="O40" s="612"/>
      <c r="P40" s="612"/>
      <c r="Q40" s="612"/>
      <c r="R40" s="612"/>
      <c r="S40" s="612"/>
      <c r="T40" s="612"/>
      <c r="U40" s="612"/>
      <c r="V40" s="612"/>
      <c r="W40" s="612"/>
      <c r="X40" s="612"/>
      <c r="Y40" s="612"/>
      <c r="Z40" s="612"/>
      <c r="AA40" s="612"/>
      <c r="AB40" s="612"/>
      <c r="AC40" s="612"/>
      <c r="AD40" s="612"/>
      <c r="AE40" s="612"/>
      <c r="AF40" s="612"/>
      <c r="AG40" s="612"/>
    </row>
    <row r="41" spans="1:39" x14ac:dyDescent="0.25">
      <c r="A41" s="1091"/>
      <c r="B41" s="1092"/>
      <c r="C41" s="1091"/>
      <c r="D41" s="1092"/>
      <c r="E41" s="1089">
        <f>A41+C41</f>
        <v>0</v>
      </c>
      <c r="F41" s="1090"/>
      <c r="G41" s="1091"/>
      <c r="H41" s="1092"/>
      <c r="I41" s="1091"/>
      <c r="J41" s="1092"/>
      <c r="K41" s="1089">
        <f>G41+I41</f>
        <v>0</v>
      </c>
      <c r="L41" s="1090"/>
      <c r="M41" s="612"/>
      <c r="N41" s="612"/>
      <c r="O41" s="612"/>
      <c r="P41" s="612"/>
      <c r="Q41" s="612"/>
      <c r="R41" s="612"/>
      <c r="S41" s="612"/>
      <c r="T41" s="612"/>
      <c r="U41" s="612"/>
      <c r="V41" s="612"/>
      <c r="W41" s="612"/>
      <c r="X41" s="612"/>
      <c r="Y41" s="612"/>
      <c r="Z41" s="612"/>
      <c r="AA41" s="612"/>
      <c r="AB41" s="612"/>
      <c r="AC41" s="612"/>
      <c r="AD41" s="612"/>
      <c r="AE41" s="612"/>
      <c r="AF41" s="612"/>
      <c r="AG41" s="612"/>
    </row>
    <row r="42" spans="1:39" s="241" customFormat="1" ht="18" x14ac:dyDescent="0.25">
      <c r="A42" s="1171" t="s">
        <v>786</v>
      </c>
      <c r="B42" s="1171"/>
      <c r="C42" s="1171"/>
      <c r="D42" s="1171"/>
      <c r="E42" s="1171"/>
      <c r="F42" s="1171"/>
      <c r="G42" s="1171"/>
      <c r="H42" s="1171"/>
      <c r="I42" s="1171"/>
      <c r="J42" s="1171"/>
      <c r="K42" s="1171"/>
      <c r="L42" s="1171"/>
      <c r="M42" s="1171"/>
      <c r="N42" s="1171"/>
      <c r="O42" s="1171"/>
      <c r="P42" s="1171"/>
      <c r="Q42" s="1171"/>
      <c r="R42" s="1171"/>
      <c r="S42" s="1171"/>
      <c r="T42" s="1171"/>
      <c r="U42" s="1171"/>
      <c r="V42" s="1171"/>
      <c r="W42" s="1171"/>
      <c r="X42" s="1171"/>
      <c r="Y42" s="1171"/>
      <c r="Z42" s="1171"/>
      <c r="AA42" s="1171"/>
      <c r="AB42" s="1171"/>
      <c r="AC42" s="1171"/>
      <c r="AD42" s="1171"/>
      <c r="AE42" s="1171"/>
      <c r="AF42" s="1171"/>
      <c r="AG42" s="1171"/>
      <c r="AH42" s="1171"/>
      <c r="AI42" s="1171"/>
      <c r="AJ42" s="1171"/>
      <c r="AK42" s="1171"/>
      <c r="AL42" s="1171"/>
      <c r="AM42" s="1171"/>
    </row>
    <row r="43" spans="1:39" s="241" customFormat="1" ht="15.75" x14ac:dyDescent="0.25">
      <c r="A43" s="1172" t="s">
        <v>788</v>
      </c>
      <c r="B43" s="1143"/>
      <c r="C43" s="1143"/>
      <c r="D43" s="1143"/>
      <c r="E43" s="1143"/>
      <c r="F43" s="1143"/>
      <c r="G43" s="1143"/>
      <c r="H43" s="1143"/>
      <c r="I43" s="1143"/>
      <c r="J43" s="1143"/>
      <c r="K43" s="1143"/>
      <c r="L43" s="1143"/>
      <c r="M43" s="1143"/>
      <c r="N43" s="1143"/>
      <c r="O43" s="1143"/>
      <c r="P43" s="1143"/>
      <c r="Q43" s="1143"/>
      <c r="R43" s="1143"/>
      <c r="S43" s="1143"/>
      <c r="T43" s="1143"/>
      <c r="U43" s="1143"/>
      <c r="V43" s="1143"/>
      <c r="W43" s="1143"/>
      <c r="X43" s="1143"/>
      <c r="Y43" s="1143"/>
      <c r="Z43" s="1143"/>
      <c r="AA43" s="1143"/>
      <c r="AB43" s="1143"/>
      <c r="AC43" s="1143"/>
      <c r="AD43" s="1143"/>
      <c r="AE43" s="1143"/>
      <c r="AF43" s="1143"/>
      <c r="AG43" s="1143"/>
      <c r="AH43" s="1143"/>
      <c r="AI43" s="1143"/>
      <c r="AJ43" s="1143"/>
      <c r="AK43" s="1143"/>
      <c r="AL43" s="1143"/>
      <c r="AM43" s="1143"/>
    </row>
    <row r="44" spans="1:39" s="241" customFormat="1" ht="17.25" thickBot="1" x14ac:dyDescent="0.3">
      <c r="A44" s="1173" t="s">
        <v>1242</v>
      </c>
      <c r="B44" s="1143"/>
      <c r="C44" s="1143"/>
      <c r="D44" s="1143"/>
      <c r="E44" s="1143"/>
      <c r="F44" s="1143"/>
      <c r="G44" s="1143"/>
      <c r="H44" s="1143"/>
      <c r="I44" s="1143"/>
      <c r="J44" s="1143"/>
      <c r="K44" s="1143"/>
      <c r="L44" s="1143"/>
      <c r="M44" s="1143"/>
      <c r="N44" s="1143"/>
      <c r="O44" s="1143"/>
      <c r="P44" s="1174"/>
      <c r="Q44" s="1174"/>
      <c r="R44" s="1174"/>
      <c r="S44" s="1174"/>
      <c r="T44" s="1174"/>
      <c r="U44" s="1174"/>
      <c r="V44" s="1174"/>
      <c r="W44" s="1174"/>
      <c r="X44" s="1174"/>
      <c r="Y44" s="1174"/>
      <c r="Z44" s="1174"/>
      <c r="AA44" s="1143"/>
      <c r="AB44" s="1143"/>
      <c r="AC44" s="1143"/>
      <c r="AD44" s="1143"/>
      <c r="AE44" s="1143"/>
      <c r="AF44" s="1143"/>
      <c r="AG44" s="1143"/>
      <c r="AH44" s="1143"/>
      <c r="AI44" s="1143"/>
      <c r="AJ44" s="1143"/>
      <c r="AK44" s="1143"/>
      <c r="AL44" s="1143"/>
      <c r="AM44" s="1143"/>
    </row>
    <row r="45" spans="1:39" x14ac:dyDescent="0.25">
      <c r="A45" s="1175" t="s">
        <v>790</v>
      </c>
      <c r="B45" s="1176"/>
      <c r="C45" s="1176"/>
      <c r="D45" s="1176"/>
      <c r="E45" s="1177">
        <f>Menu!$D$6</f>
        <v>0</v>
      </c>
      <c r="F45" s="1178"/>
      <c r="G45" s="1178"/>
      <c r="H45" s="1178"/>
      <c r="I45" s="1178"/>
      <c r="J45" s="1178"/>
      <c r="K45" s="1178"/>
      <c r="L45" s="1178"/>
      <c r="M45" s="1178"/>
      <c r="N45" s="1178"/>
      <c r="O45" s="1179"/>
      <c r="P45" s="1180" t="s">
        <v>1243</v>
      </c>
      <c r="Q45" s="1181"/>
      <c r="R45" s="1181"/>
      <c r="S45" s="1181"/>
      <c r="T45" s="1181"/>
      <c r="U45" s="1181"/>
      <c r="V45" s="1181"/>
      <c r="W45" s="1181"/>
      <c r="X45" s="1181"/>
      <c r="Y45" s="1181"/>
      <c r="Z45" s="1181"/>
      <c r="AA45" s="1182" t="s">
        <v>792</v>
      </c>
      <c r="AB45" s="1176"/>
      <c r="AC45" s="1176"/>
      <c r="AD45" s="1176"/>
      <c r="AE45" s="1176"/>
      <c r="AF45" s="1176"/>
      <c r="AG45" s="1176"/>
      <c r="AH45" s="1183"/>
      <c r="AI45" s="1178"/>
      <c r="AJ45" s="1178"/>
      <c r="AK45" s="1178"/>
      <c r="AL45" s="1178"/>
      <c r="AM45" s="1179"/>
    </row>
    <row r="46" spans="1:39" x14ac:dyDescent="0.25">
      <c r="A46" s="1145" t="s">
        <v>793</v>
      </c>
      <c r="B46" s="1143"/>
      <c r="C46" s="1143"/>
      <c r="D46" s="1143"/>
      <c r="E46" s="1143"/>
      <c r="F46" s="1143"/>
      <c r="G46" s="1143"/>
      <c r="H46" s="1158" t="str">
        <f>Menu!B11</f>
        <v/>
      </c>
      <c r="I46" s="1159"/>
      <c r="J46" s="1159"/>
      <c r="K46" s="1159"/>
      <c r="L46" s="1159"/>
      <c r="M46" s="1159"/>
      <c r="N46" s="1159"/>
      <c r="O46" s="1148"/>
      <c r="P46" s="1160" t="str">
        <f>Menu!$D$3</f>
        <v>3rd</v>
      </c>
      <c r="Q46" s="1161"/>
      <c r="R46" s="1140" t="s">
        <v>794</v>
      </c>
      <c r="S46" s="1140"/>
      <c r="T46" s="1140"/>
      <c r="U46" s="1162">
        <f>Menu!$D$4</f>
        <v>2022</v>
      </c>
      <c r="V46" s="1163"/>
      <c r="W46" s="1164"/>
      <c r="X46" s="1140" t="s">
        <v>6</v>
      </c>
      <c r="Y46" s="1140"/>
      <c r="Z46" s="1141"/>
      <c r="AA46" s="1142" t="s">
        <v>973</v>
      </c>
      <c r="AB46" s="1143"/>
      <c r="AC46" s="1143"/>
      <c r="AD46" s="1143"/>
      <c r="AE46" s="1143"/>
      <c r="AF46" s="1143"/>
      <c r="AG46" s="1143"/>
      <c r="AH46" s="1143"/>
      <c r="AI46" s="1143"/>
      <c r="AJ46" s="1143"/>
      <c r="AK46" s="1143"/>
      <c r="AL46" s="1143"/>
      <c r="AM46" s="1144"/>
    </row>
    <row r="47" spans="1:39" x14ac:dyDescent="0.25">
      <c r="A47" s="1145" t="s">
        <v>795</v>
      </c>
      <c r="B47" s="1143"/>
      <c r="C47" s="1143"/>
      <c r="D47" s="1143"/>
      <c r="E47" s="1143"/>
      <c r="F47" s="1143"/>
      <c r="G47" s="1143"/>
      <c r="H47" s="1143"/>
      <c r="I47" s="1143"/>
      <c r="J47" s="1143"/>
      <c r="K47" s="1143"/>
      <c r="L47" s="1143"/>
      <c r="M47" s="1146"/>
      <c r="N47" s="1147"/>
      <c r="O47" s="1148"/>
      <c r="P47" s="1160"/>
      <c r="Q47" s="1161"/>
      <c r="R47" s="1140"/>
      <c r="S47" s="1140"/>
      <c r="T47" s="1140"/>
      <c r="U47" s="1165"/>
      <c r="V47" s="1166"/>
      <c r="W47" s="1167"/>
      <c r="X47" s="1140"/>
      <c r="Y47" s="1140"/>
      <c r="Z47" s="1141"/>
      <c r="AA47" s="1149"/>
      <c r="AB47" s="1150"/>
      <c r="AC47" s="1150"/>
      <c r="AD47" s="1150"/>
      <c r="AE47" s="1150"/>
      <c r="AF47" s="1150"/>
      <c r="AG47" s="1150"/>
      <c r="AH47" s="1150"/>
      <c r="AI47" s="1150"/>
      <c r="AJ47" s="1150"/>
      <c r="AK47" s="1150"/>
      <c r="AL47" s="1150"/>
      <c r="AM47" s="1151"/>
    </row>
    <row r="48" spans="1:39" x14ac:dyDescent="0.25">
      <c r="A48" s="1155"/>
      <c r="B48" s="1156"/>
      <c r="C48" s="1156"/>
      <c r="D48" s="1156"/>
      <c r="E48" s="1156"/>
      <c r="F48" s="1156"/>
      <c r="G48" s="1156"/>
      <c r="H48" s="1156"/>
      <c r="I48" s="1156"/>
      <c r="J48" s="1156"/>
      <c r="K48" s="1156"/>
      <c r="L48" s="1156"/>
      <c r="M48" s="1156"/>
      <c r="N48" s="1156"/>
      <c r="O48" s="1157"/>
      <c r="P48" s="1160"/>
      <c r="Q48" s="1161"/>
      <c r="R48" s="1140"/>
      <c r="S48" s="1140"/>
      <c r="T48" s="1140"/>
      <c r="U48" s="1168"/>
      <c r="V48" s="1169"/>
      <c r="W48" s="1170"/>
      <c r="X48" s="1140"/>
      <c r="Y48" s="1140"/>
      <c r="Z48" s="1141"/>
      <c r="AA48" s="1152"/>
      <c r="AB48" s="1153"/>
      <c r="AC48" s="1153"/>
      <c r="AD48" s="1153"/>
      <c r="AE48" s="1153"/>
      <c r="AF48" s="1153"/>
      <c r="AG48" s="1153"/>
      <c r="AH48" s="1153"/>
      <c r="AI48" s="1153"/>
      <c r="AJ48" s="1153"/>
      <c r="AK48" s="1153"/>
      <c r="AL48" s="1153"/>
      <c r="AM48" s="1154"/>
    </row>
    <row r="49" spans="1:39" ht="15.75" thickBot="1" x14ac:dyDescent="0.3">
      <c r="A49" s="604"/>
      <c r="B49" s="604"/>
      <c r="C49" s="604"/>
      <c r="D49" s="604"/>
      <c r="E49" s="604"/>
      <c r="F49" s="604"/>
      <c r="G49" s="604"/>
      <c r="H49" s="604"/>
      <c r="I49" s="604"/>
      <c r="J49" s="604"/>
      <c r="K49" s="604"/>
      <c r="L49" s="604"/>
      <c r="M49" s="604"/>
      <c r="N49" s="604"/>
      <c r="O49" s="604"/>
      <c r="P49" s="604"/>
      <c r="Q49" s="604"/>
      <c r="R49" s="604"/>
      <c r="S49" s="604"/>
      <c r="T49" s="604"/>
      <c r="U49" s="604"/>
      <c r="V49" s="604"/>
      <c r="W49" s="604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604"/>
      <c r="AJ49" s="604"/>
      <c r="AK49" s="604"/>
      <c r="AL49" s="604"/>
      <c r="AM49" s="604"/>
    </row>
    <row r="50" spans="1:39" x14ac:dyDescent="0.25">
      <c r="A50" s="1132" t="s">
        <v>1244</v>
      </c>
      <c r="B50" s="1133"/>
      <c r="C50" s="1133"/>
      <c r="D50" s="1133"/>
      <c r="E50" s="1133"/>
      <c r="F50" s="1134"/>
      <c r="G50" s="1135" t="s">
        <v>1245</v>
      </c>
      <c r="H50" s="1133"/>
      <c r="I50" s="1133"/>
      <c r="J50" s="1133"/>
      <c r="K50" s="1133"/>
      <c r="L50" s="1136"/>
      <c r="M50" s="606"/>
      <c r="N50" s="606"/>
      <c r="O50" s="606"/>
      <c r="P50" s="606"/>
      <c r="Q50" s="612"/>
      <c r="R50" s="612"/>
      <c r="S50" s="612"/>
      <c r="T50" s="612"/>
      <c r="U50" s="612"/>
      <c r="V50" s="612"/>
      <c r="W50" s="612"/>
      <c r="X50" s="612"/>
      <c r="Y50" s="612"/>
      <c r="Z50" s="612"/>
      <c r="AA50" s="612"/>
      <c r="AB50" s="612"/>
      <c r="AC50" s="612"/>
      <c r="AD50" s="612"/>
      <c r="AE50" s="612"/>
      <c r="AF50" s="612"/>
      <c r="AG50" s="612"/>
      <c r="AH50" s="604"/>
      <c r="AI50" s="604"/>
      <c r="AJ50" s="604"/>
      <c r="AK50" s="604"/>
      <c r="AL50" s="604"/>
      <c r="AM50" s="604"/>
    </row>
    <row r="51" spans="1:39" x14ac:dyDescent="0.25">
      <c r="A51" s="1137" t="s">
        <v>852</v>
      </c>
      <c r="B51" s="1138"/>
      <c r="C51" s="1103" t="s">
        <v>853</v>
      </c>
      <c r="D51" s="1138"/>
      <c r="E51" s="1103" t="s">
        <v>825</v>
      </c>
      <c r="F51" s="1138"/>
      <c r="G51" s="1103" t="s">
        <v>852</v>
      </c>
      <c r="H51" s="1138"/>
      <c r="I51" s="1103" t="s">
        <v>853</v>
      </c>
      <c r="J51" s="1138"/>
      <c r="K51" s="1103" t="s">
        <v>825</v>
      </c>
      <c r="L51" s="1139"/>
      <c r="M51" s="606"/>
      <c r="N51" s="606"/>
      <c r="O51" s="606"/>
      <c r="P51" s="606"/>
      <c r="Q51" s="612"/>
      <c r="R51" s="612"/>
      <c r="S51" s="612"/>
      <c r="T51" s="612"/>
      <c r="U51" s="612"/>
      <c r="V51" s="612"/>
      <c r="W51" s="612"/>
      <c r="X51" s="612"/>
      <c r="Y51" s="612"/>
      <c r="Z51" s="612"/>
      <c r="AA51" s="612"/>
      <c r="AB51" s="612"/>
      <c r="AC51" s="612"/>
      <c r="AD51" s="612"/>
      <c r="AE51" s="612"/>
      <c r="AF51" s="612"/>
      <c r="AG51" s="612"/>
      <c r="AH51" s="604"/>
      <c r="AI51" s="604"/>
      <c r="AJ51" s="604"/>
      <c r="AK51" s="604"/>
      <c r="AL51" s="604"/>
      <c r="AM51" s="604"/>
    </row>
    <row r="52" spans="1:39" ht="15.75" thickBot="1" x14ac:dyDescent="0.3">
      <c r="A52" s="1119"/>
      <c r="B52" s="1120"/>
      <c r="C52" s="1121"/>
      <c r="D52" s="1120"/>
      <c r="E52" s="1122">
        <f>A52+C52</f>
        <v>0</v>
      </c>
      <c r="F52" s="1123"/>
      <c r="G52" s="1121"/>
      <c r="H52" s="1120"/>
      <c r="I52" s="1121"/>
      <c r="J52" s="1120"/>
      <c r="K52" s="1122">
        <f>G52+I52</f>
        <v>0</v>
      </c>
      <c r="L52" s="1184"/>
      <c r="M52" s="607"/>
      <c r="N52" s="607"/>
      <c r="O52" s="606"/>
      <c r="P52" s="606"/>
      <c r="Q52" s="612"/>
      <c r="R52" s="612"/>
      <c r="S52" s="612"/>
      <c r="T52" s="612"/>
      <c r="U52" s="612"/>
      <c r="V52" s="612"/>
      <c r="W52" s="612"/>
      <c r="X52" s="612"/>
      <c r="Y52" s="612"/>
      <c r="Z52" s="612"/>
      <c r="AA52" s="612"/>
      <c r="AB52" s="612"/>
      <c r="AC52" s="612"/>
      <c r="AD52" s="612"/>
      <c r="AE52" s="612"/>
      <c r="AF52" s="612"/>
      <c r="AG52" s="612"/>
      <c r="AH52" s="604"/>
      <c r="AI52" s="604"/>
      <c r="AJ52" s="604"/>
      <c r="AK52" s="604"/>
      <c r="AL52" s="604"/>
      <c r="AM52" s="604"/>
    </row>
    <row r="53" spans="1:39" ht="15.75" thickBot="1" x14ac:dyDescent="0.3">
      <c r="A53" s="609"/>
      <c r="B53" s="610"/>
      <c r="C53" s="609"/>
      <c r="D53" s="610"/>
      <c r="E53" s="611"/>
      <c r="F53" s="610"/>
      <c r="G53" s="609"/>
      <c r="H53" s="610"/>
      <c r="I53" s="609"/>
      <c r="J53" s="610"/>
      <c r="K53" s="611"/>
      <c r="L53" s="610"/>
      <c r="M53" s="608"/>
      <c r="N53" s="608"/>
      <c r="O53" s="606"/>
      <c r="P53" s="606"/>
      <c r="Q53" s="612"/>
      <c r="R53" s="612"/>
      <c r="S53" s="612"/>
      <c r="T53" s="612"/>
      <c r="U53" s="612"/>
      <c r="V53" s="612"/>
      <c r="W53" s="612"/>
      <c r="X53" s="612"/>
      <c r="Y53" s="612"/>
      <c r="Z53" s="612"/>
      <c r="AA53" s="612"/>
      <c r="AB53" s="612"/>
      <c r="AC53" s="612"/>
      <c r="AD53" s="612"/>
      <c r="AE53" s="612"/>
      <c r="AF53" s="612"/>
      <c r="AG53" s="612"/>
      <c r="AH53" s="604"/>
      <c r="AI53" s="604"/>
      <c r="AJ53" s="604"/>
      <c r="AK53" s="604"/>
      <c r="AL53" s="604"/>
      <c r="AM53" s="604"/>
    </row>
    <row r="54" spans="1:39" x14ac:dyDescent="0.25">
      <c r="A54" s="1126" t="s">
        <v>1246</v>
      </c>
      <c r="B54" s="1127"/>
      <c r="C54" s="1127"/>
      <c r="D54" s="1127"/>
      <c r="E54" s="1127"/>
      <c r="F54" s="1127"/>
      <c r="G54" s="1127"/>
      <c r="H54" s="1127"/>
      <c r="I54" s="1127"/>
      <c r="J54" s="1127"/>
      <c r="K54" s="1127"/>
      <c r="L54" s="1127"/>
      <c r="M54" s="1127"/>
      <c r="N54" s="1127"/>
      <c r="O54" s="1127"/>
      <c r="P54" s="1128"/>
      <c r="Q54" s="612"/>
      <c r="R54" s="1129" t="s">
        <v>1247</v>
      </c>
      <c r="S54" s="1130"/>
      <c r="T54" s="1130"/>
      <c r="U54" s="1130"/>
      <c r="V54" s="1130"/>
      <c r="W54" s="1130"/>
      <c r="X54" s="1130"/>
      <c r="Y54" s="1130"/>
      <c r="Z54" s="1130"/>
      <c r="AA54" s="1130"/>
      <c r="AB54" s="1130"/>
      <c r="AC54" s="1130"/>
      <c r="AD54" s="1130"/>
      <c r="AE54" s="1130"/>
      <c r="AF54" s="1130"/>
      <c r="AG54" s="1131"/>
      <c r="AH54" s="604"/>
      <c r="AI54" s="604"/>
      <c r="AJ54" s="604"/>
      <c r="AK54" s="604"/>
      <c r="AL54" s="604"/>
      <c r="AM54" s="604"/>
    </row>
    <row r="55" spans="1:39" ht="33" customHeight="1" x14ac:dyDescent="0.25">
      <c r="A55" s="1117" t="s">
        <v>1248</v>
      </c>
      <c r="B55" s="1113"/>
      <c r="C55" s="1113"/>
      <c r="D55" s="1113"/>
      <c r="E55" s="1112" t="s">
        <v>1249</v>
      </c>
      <c r="F55" s="1113"/>
      <c r="G55" s="1113"/>
      <c r="H55" s="1113"/>
      <c r="I55" s="1112" t="s">
        <v>1250</v>
      </c>
      <c r="J55" s="1113"/>
      <c r="K55" s="1113"/>
      <c r="L55" s="1113"/>
      <c r="M55" s="1114" t="s">
        <v>1251</v>
      </c>
      <c r="N55" s="1115"/>
      <c r="O55" s="1115"/>
      <c r="P55" s="1116"/>
      <c r="Q55" s="612"/>
      <c r="R55" s="1117" t="s">
        <v>1248</v>
      </c>
      <c r="S55" s="1113"/>
      <c r="T55" s="1113"/>
      <c r="U55" s="1113"/>
      <c r="V55" s="1112" t="s">
        <v>1249</v>
      </c>
      <c r="W55" s="1113"/>
      <c r="X55" s="1113"/>
      <c r="Y55" s="1113"/>
      <c r="Z55" s="1112" t="s">
        <v>1250</v>
      </c>
      <c r="AA55" s="1112"/>
      <c r="AB55" s="1112"/>
      <c r="AC55" s="1112"/>
      <c r="AD55" s="1112" t="s">
        <v>1251</v>
      </c>
      <c r="AE55" s="1112"/>
      <c r="AF55" s="1112"/>
      <c r="AG55" s="1118"/>
      <c r="AH55" s="604"/>
      <c r="AI55" s="604"/>
      <c r="AJ55" s="604"/>
      <c r="AK55" s="604"/>
      <c r="AL55" s="604"/>
      <c r="AM55" s="604"/>
    </row>
    <row r="56" spans="1:39" x14ac:dyDescent="0.25">
      <c r="A56" s="1111" t="s">
        <v>852</v>
      </c>
      <c r="B56" s="1110"/>
      <c r="C56" s="1107" t="s">
        <v>853</v>
      </c>
      <c r="D56" s="1110"/>
      <c r="E56" s="1107" t="s">
        <v>852</v>
      </c>
      <c r="F56" s="1110"/>
      <c r="G56" s="1107" t="s">
        <v>853</v>
      </c>
      <c r="H56" s="1110"/>
      <c r="I56" s="1107" t="s">
        <v>852</v>
      </c>
      <c r="J56" s="1110"/>
      <c r="K56" s="1107" t="s">
        <v>853</v>
      </c>
      <c r="L56" s="1110"/>
      <c r="M56" s="1107" t="s">
        <v>852</v>
      </c>
      <c r="N56" s="1110"/>
      <c r="O56" s="1107" t="s">
        <v>853</v>
      </c>
      <c r="P56" s="1108"/>
      <c r="Q56" s="612"/>
      <c r="R56" s="1111" t="s">
        <v>852</v>
      </c>
      <c r="S56" s="1110"/>
      <c r="T56" s="1107" t="s">
        <v>853</v>
      </c>
      <c r="U56" s="1110"/>
      <c r="V56" s="1107" t="s">
        <v>852</v>
      </c>
      <c r="W56" s="1110"/>
      <c r="X56" s="1107" t="s">
        <v>853</v>
      </c>
      <c r="Y56" s="1110"/>
      <c r="Z56" s="1107" t="s">
        <v>852</v>
      </c>
      <c r="AA56" s="1110"/>
      <c r="AB56" s="1107" t="s">
        <v>853</v>
      </c>
      <c r="AC56" s="1110"/>
      <c r="AD56" s="1107" t="s">
        <v>852</v>
      </c>
      <c r="AE56" s="1110"/>
      <c r="AF56" s="1107" t="s">
        <v>853</v>
      </c>
      <c r="AG56" s="1108"/>
      <c r="AH56" s="604"/>
      <c r="AI56" s="604"/>
      <c r="AJ56" s="604"/>
      <c r="AK56" s="604"/>
      <c r="AL56" s="604"/>
      <c r="AM56" s="604"/>
    </row>
    <row r="57" spans="1:39" ht="15.75" thickBot="1" x14ac:dyDescent="0.3">
      <c r="A57" s="1109"/>
      <c r="B57" s="1106"/>
      <c r="C57" s="1105"/>
      <c r="D57" s="1106"/>
      <c r="E57" s="1105"/>
      <c r="F57" s="1106"/>
      <c r="G57" s="1105"/>
      <c r="H57" s="1106"/>
      <c r="I57" s="1093"/>
      <c r="J57" s="1106"/>
      <c r="K57" s="1093"/>
      <c r="L57" s="1106"/>
      <c r="M57" s="1093"/>
      <c r="N57" s="1106"/>
      <c r="O57" s="1093"/>
      <c r="P57" s="1094"/>
      <c r="Q57" s="612"/>
      <c r="R57" s="1109"/>
      <c r="S57" s="1106"/>
      <c r="T57" s="1105"/>
      <c r="U57" s="1106"/>
      <c r="V57" s="1105"/>
      <c r="W57" s="1106"/>
      <c r="X57" s="1105"/>
      <c r="Y57" s="1106"/>
      <c r="Z57" s="1093"/>
      <c r="AA57" s="1106"/>
      <c r="AB57" s="1093"/>
      <c r="AC57" s="1106"/>
      <c r="AD57" s="1093"/>
      <c r="AE57" s="1106"/>
      <c r="AF57" s="1093"/>
      <c r="AG57" s="1094"/>
    </row>
    <row r="58" spans="1:39" ht="15.75" thickBot="1" x14ac:dyDescent="0.3">
      <c r="A58" s="606"/>
      <c r="B58" s="606"/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8"/>
      <c r="N58" s="608"/>
      <c r="O58" s="606"/>
      <c r="P58" s="606"/>
      <c r="Q58" s="612"/>
      <c r="R58" s="612"/>
      <c r="S58" s="612"/>
      <c r="T58" s="612"/>
      <c r="U58" s="612"/>
      <c r="V58" s="612"/>
      <c r="W58" s="612"/>
      <c r="X58" s="612"/>
      <c r="Y58" s="612"/>
      <c r="Z58" s="612"/>
      <c r="AA58" s="612"/>
      <c r="AB58" s="612"/>
      <c r="AC58" s="612"/>
      <c r="AD58" s="612"/>
      <c r="AE58" s="612"/>
      <c r="AF58" s="612"/>
      <c r="AG58" s="612"/>
    </row>
    <row r="59" spans="1:39" x14ac:dyDescent="0.25">
      <c r="A59" s="1095" t="s">
        <v>1252</v>
      </c>
      <c r="B59" s="1096"/>
      <c r="C59" s="1096"/>
      <c r="D59" s="1096"/>
      <c r="E59" s="1096"/>
      <c r="F59" s="1097"/>
      <c r="G59" s="1098" t="s">
        <v>1253</v>
      </c>
      <c r="H59" s="1096"/>
      <c r="I59" s="1096"/>
      <c r="J59" s="1096"/>
      <c r="K59" s="1096"/>
      <c r="L59" s="1099"/>
      <c r="M59" s="612"/>
      <c r="N59" s="612"/>
      <c r="O59" s="612"/>
      <c r="P59" s="612"/>
      <c r="Q59" s="612"/>
      <c r="R59" s="612"/>
      <c r="S59" s="612"/>
      <c r="T59" s="612"/>
      <c r="U59" s="612"/>
      <c r="V59" s="612"/>
      <c r="W59" s="612"/>
      <c r="X59" s="612"/>
      <c r="Y59" s="612"/>
      <c r="Z59" s="612"/>
      <c r="AA59" s="612"/>
      <c r="AB59" s="612"/>
      <c r="AC59" s="612"/>
      <c r="AD59" s="612"/>
      <c r="AE59" s="612"/>
      <c r="AF59" s="612"/>
      <c r="AG59" s="612"/>
    </row>
    <row r="60" spans="1:39" x14ac:dyDescent="0.25">
      <c r="A60" s="1100" t="s">
        <v>852</v>
      </c>
      <c r="B60" s="1101"/>
      <c r="C60" s="1102" t="s">
        <v>853</v>
      </c>
      <c r="D60" s="1101"/>
      <c r="E60" s="1103" t="s">
        <v>825</v>
      </c>
      <c r="F60" s="1101"/>
      <c r="G60" s="1102" t="s">
        <v>852</v>
      </c>
      <c r="H60" s="1101"/>
      <c r="I60" s="1102" t="s">
        <v>853</v>
      </c>
      <c r="J60" s="1101"/>
      <c r="K60" s="1103" t="s">
        <v>825</v>
      </c>
      <c r="L60" s="1104"/>
      <c r="M60" s="612"/>
      <c r="N60" s="612"/>
      <c r="O60" s="612"/>
      <c r="P60" s="612"/>
      <c r="Q60" s="612"/>
      <c r="R60" s="612"/>
      <c r="S60" s="612"/>
      <c r="T60" s="612"/>
      <c r="U60" s="612"/>
      <c r="V60" s="612"/>
      <c r="W60" s="612"/>
      <c r="X60" s="612"/>
      <c r="Y60" s="612"/>
      <c r="Z60" s="612"/>
      <c r="AA60" s="612"/>
      <c r="AB60" s="612"/>
      <c r="AC60" s="612"/>
      <c r="AD60" s="612"/>
      <c r="AE60" s="612"/>
      <c r="AF60" s="612"/>
      <c r="AG60" s="612"/>
    </row>
    <row r="61" spans="1:39" x14ac:dyDescent="0.25">
      <c r="A61" s="1091"/>
      <c r="B61" s="1092"/>
      <c r="C61" s="1091"/>
      <c r="D61" s="1092"/>
      <c r="E61" s="1089">
        <f>A61+C61</f>
        <v>0</v>
      </c>
      <c r="F61" s="1090"/>
      <c r="G61" s="1091"/>
      <c r="H61" s="1092"/>
      <c r="I61" s="1091"/>
      <c r="J61" s="1092"/>
      <c r="K61" s="1089">
        <f>G61+I61</f>
        <v>0</v>
      </c>
      <c r="L61" s="1090"/>
      <c r="M61" s="612"/>
      <c r="N61" s="612"/>
      <c r="O61" s="612"/>
      <c r="P61" s="612"/>
      <c r="Q61" s="612"/>
      <c r="R61" s="612"/>
      <c r="S61" s="612"/>
      <c r="T61" s="612"/>
      <c r="U61" s="612"/>
      <c r="V61" s="612"/>
      <c r="W61" s="612"/>
      <c r="X61" s="612"/>
      <c r="Y61" s="612"/>
      <c r="Z61" s="612"/>
      <c r="AA61" s="612"/>
      <c r="AB61" s="612"/>
      <c r="AC61" s="612"/>
      <c r="AD61" s="612"/>
      <c r="AE61" s="612"/>
      <c r="AF61" s="612"/>
      <c r="AG61" s="612"/>
    </row>
    <row r="62" spans="1:39" s="241" customFormat="1" ht="18" x14ac:dyDescent="0.25">
      <c r="A62" s="1171" t="s">
        <v>786</v>
      </c>
      <c r="B62" s="1171"/>
      <c r="C62" s="1171"/>
      <c r="D62" s="1171"/>
      <c r="E62" s="1171"/>
      <c r="F62" s="1171"/>
      <c r="G62" s="1171"/>
      <c r="H62" s="1171"/>
      <c r="I62" s="1171"/>
      <c r="J62" s="1171"/>
      <c r="K62" s="1171"/>
      <c r="L62" s="1171"/>
      <c r="M62" s="1171"/>
      <c r="N62" s="1171"/>
      <c r="O62" s="1171"/>
      <c r="P62" s="1171"/>
      <c r="Q62" s="1171"/>
      <c r="R62" s="1171"/>
      <c r="S62" s="1171"/>
      <c r="T62" s="1171"/>
      <c r="U62" s="1171"/>
      <c r="V62" s="1171"/>
      <c r="W62" s="1171"/>
      <c r="X62" s="1171"/>
      <c r="Y62" s="1171"/>
      <c r="Z62" s="1171"/>
      <c r="AA62" s="1171"/>
      <c r="AB62" s="1171"/>
      <c r="AC62" s="1171"/>
      <c r="AD62" s="1171"/>
      <c r="AE62" s="1171"/>
      <c r="AF62" s="1171"/>
      <c r="AG62" s="1171"/>
      <c r="AH62" s="1171"/>
      <c r="AI62" s="1171"/>
      <c r="AJ62" s="1171"/>
      <c r="AK62" s="1171"/>
      <c r="AL62" s="1171"/>
      <c r="AM62" s="1171"/>
    </row>
    <row r="63" spans="1:39" s="241" customFormat="1" ht="15.75" x14ac:dyDescent="0.25">
      <c r="A63" s="1172" t="s">
        <v>788</v>
      </c>
      <c r="B63" s="1143"/>
      <c r="C63" s="1143"/>
      <c r="D63" s="1143"/>
      <c r="E63" s="1143"/>
      <c r="F63" s="1143"/>
      <c r="G63" s="1143"/>
      <c r="H63" s="1143"/>
      <c r="I63" s="1143"/>
      <c r="J63" s="1143"/>
      <c r="K63" s="1143"/>
      <c r="L63" s="1143"/>
      <c r="M63" s="1143"/>
      <c r="N63" s="1143"/>
      <c r="O63" s="1143"/>
      <c r="P63" s="1143"/>
      <c r="Q63" s="1143"/>
      <c r="R63" s="1143"/>
      <c r="S63" s="1143"/>
      <c r="T63" s="1143"/>
      <c r="U63" s="1143"/>
      <c r="V63" s="1143"/>
      <c r="W63" s="1143"/>
      <c r="X63" s="1143"/>
      <c r="Y63" s="1143"/>
      <c r="Z63" s="1143"/>
      <c r="AA63" s="1143"/>
      <c r="AB63" s="1143"/>
      <c r="AC63" s="1143"/>
      <c r="AD63" s="1143"/>
      <c r="AE63" s="1143"/>
      <c r="AF63" s="1143"/>
      <c r="AG63" s="1143"/>
      <c r="AH63" s="1143"/>
      <c r="AI63" s="1143"/>
      <c r="AJ63" s="1143"/>
      <c r="AK63" s="1143"/>
      <c r="AL63" s="1143"/>
      <c r="AM63" s="1143"/>
    </row>
    <row r="64" spans="1:39" s="241" customFormat="1" ht="17.25" thickBot="1" x14ac:dyDescent="0.3">
      <c r="A64" s="1173" t="s">
        <v>1242</v>
      </c>
      <c r="B64" s="1143"/>
      <c r="C64" s="1143"/>
      <c r="D64" s="1143"/>
      <c r="E64" s="1143"/>
      <c r="F64" s="1143"/>
      <c r="G64" s="1143"/>
      <c r="H64" s="1143"/>
      <c r="I64" s="1143"/>
      <c r="J64" s="1143"/>
      <c r="K64" s="1143"/>
      <c r="L64" s="1143"/>
      <c r="M64" s="1143"/>
      <c r="N64" s="1143"/>
      <c r="O64" s="1143"/>
      <c r="P64" s="1174"/>
      <c r="Q64" s="1174"/>
      <c r="R64" s="1174"/>
      <c r="S64" s="1174"/>
      <c r="T64" s="1174"/>
      <c r="U64" s="1174"/>
      <c r="V64" s="1174"/>
      <c r="W64" s="1174"/>
      <c r="X64" s="1174"/>
      <c r="Y64" s="1174"/>
      <c r="Z64" s="1174"/>
      <c r="AA64" s="1143"/>
      <c r="AB64" s="1143"/>
      <c r="AC64" s="1143"/>
      <c r="AD64" s="1143"/>
      <c r="AE64" s="1143"/>
      <c r="AF64" s="1143"/>
      <c r="AG64" s="1143"/>
      <c r="AH64" s="1143"/>
      <c r="AI64" s="1143"/>
      <c r="AJ64" s="1143"/>
      <c r="AK64" s="1143"/>
      <c r="AL64" s="1143"/>
      <c r="AM64" s="1143"/>
    </row>
    <row r="65" spans="1:39" x14ac:dyDescent="0.25">
      <c r="A65" s="1175" t="s">
        <v>790</v>
      </c>
      <c r="B65" s="1176"/>
      <c r="C65" s="1176"/>
      <c r="D65" s="1176"/>
      <c r="E65" s="1177">
        <f>Menu!$D$6</f>
        <v>0</v>
      </c>
      <c r="F65" s="1178"/>
      <c r="G65" s="1178"/>
      <c r="H65" s="1178"/>
      <c r="I65" s="1178"/>
      <c r="J65" s="1178"/>
      <c r="K65" s="1178"/>
      <c r="L65" s="1178"/>
      <c r="M65" s="1178"/>
      <c r="N65" s="1178"/>
      <c r="O65" s="1179"/>
      <c r="P65" s="1180" t="s">
        <v>1243</v>
      </c>
      <c r="Q65" s="1181"/>
      <c r="R65" s="1181"/>
      <c r="S65" s="1181"/>
      <c r="T65" s="1181"/>
      <c r="U65" s="1181"/>
      <c r="V65" s="1181"/>
      <c r="W65" s="1181"/>
      <c r="X65" s="1181"/>
      <c r="Y65" s="1181"/>
      <c r="Z65" s="1181"/>
      <c r="AA65" s="1182" t="s">
        <v>792</v>
      </c>
      <c r="AB65" s="1176"/>
      <c r="AC65" s="1176"/>
      <c r="AD65" s="1176"/>
      <c r="AE65" s="1176"/>
      <c r="AF65" s="1176"/>
      <c r="AG65" s="1176"/>
      <c r="AH65" s="1183"/>
      <c r="AI65" s="1178"/>
      <c r="AJ65" s="1178"/>
      <c r="AK65" s="1178"/>
      <c r="AL65" s="1178"/>
      <c r="AM65" s="1179"/>
    </row>
    <row r="66" spans="1:39" x14ac:dyDescent="0.25">
      <c r="A66" s="1145" t="s">
        <v>793</v>
      </c>
      <c r="B66" s="1143"/>
      <c r="C66" s="1143"/>
      <c r="D66" s="1143"/>
      <c r="E66" s="1143"/>
      <c r="F66" s="1143"/>
      <c r="G66" s="1143"/>
      <c r="H66" s="1158" t="str">
        <f>Menu!B12</f>
        <v/>
      </c>
      <c r="I66" s="1159"/>
      <c r="J66" s="1159"/>
      <c r="K66" s="1159"/>
      <c r="L66" s="1159"/>
      <c r="M66" s="1159"/>
      <c r="N66" s="1159"/>
      <c r="O66" s="1148"/>
      <c r="P66" s="1160" t="str">
        <f>Menu!$D$3</f>
        <v>3rd</v>
      </c>
      <c r="Q66" s="1161"/>
      <c r="R66" s="1140" t="s">
        <v>794</v>
      </c>
      <c r="S66" s="1140"/>
      <c r="T66" s="1140"/>
      <c r="U66" s="1162">
        <f>Menu!$D$4</f>
        <v>2022</v>
      </c>
      <c r="V66" s="1163"/>
      <c r="W66" s="1164"/>
      <c r="X66" s="1140" t="s">
        <v>6</v>
      </c>
      <c r="Y66" s="1140"/>
      <c r="Z66" s="1141"/>
      <c r="AA66" s="1142" t="s">
        <v>973</v>
      </c>
      <c r="AB66" s="1143"/>
      <c r="AC66" s="1143"/>
      <c r="AD66" s="1143"/>
      <c r="AE66" s="1143"/>
      <c r="AF66" s="1143"/>
      <c r="AG66" s="1143"/>
      <c r="AH66" s="1143"/>
      <c r="AI66" s="1143"/>
      <c r="AJ66" s="1143"/>
      <c r="AK66" s="1143"/>
      <c r="AL66" s="1143"/>
      <c r="AM66" s="1144"/>
    </row>
    <row r="67" spans="1:39" x14ac:dyDescent="0.25">
      <c r="A67" s="1145" t="s">
        <v>795</v>
      </c>
      <c r="B67" s="1143"/>
      <c r="C67" s="1143"/>
      <c r="D67" s="1143"/>
      <c r="E67" s="1143"/>
      <c r="F67" s="1143"/>
      <c r="G67" s="1143"/>
      <c r="H67" s="1143"/>
      <c r="I67" s="1143"/>
      <c r="J67" s="1143"/>
      <c r="K67" s="1143"/>
      <c r="L67" s="1143"/>
      <c r="M67" s="1146"/>
      <c r="N67" s="1147"/>
      <c r="O67" s="1148"/>
      <c r="P67" s="1160"/>
      <c r="Q67" s="1161"/>
      <c r="R67" s="1140"/>
      <c r="S67" s="1140"/>
      <c r="T67" s="1140"/>
      <c r="U67" s="1165"/>
      <c r="V67" s="1166"/>
      <c r="W67" s="1167"/>
      <c r="X67" s="1140"/>
      <c r="Y67" s="1140"/>
      <c r="Z67" s="1141"/>
      <c r="AA67" s="1149"/>
      <c r="AB67" s="1150"/>
      <c r="AC67" s="1150"/>
      <c r="AD67" s="1150"/>
      <c r="AE67" s="1150"/>
      <c r="AF67" s="1150"/>
      <c r="AG67" s="1150"/>
      <c r="AH67" s="1150"/>
      <c r="AI67" s="1150"/>
      <c r="AJ67" s="1150"/>
      <c r="AK67" s="1150"/>
      <c r="AL67" s="1150"/>
      <c r="AM67" s="1151"/>
    </row>
    <row r="68" spans="1:39" x14ac:dyDescent="0.25">
      <c r="A68" s="1155"/>
      <c r="B68" s="1156"/>
      <c r="C68" s="1156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7"/>
      <c r="P68" s="1160"/>
      <c r="Q68" s="1161"/>
      <c r="R68" s="1140"/>
      <c r="S68" s="1140"/>
      <c r="T68" s="1140"/>
      <c r="U68" s="1168"/>
      <c r="V68" s="1169"/>
      <c r="W68" s="1170"/>
      <c r="X68" s="1140"/>
      <c r="Y68" s="1140"/>
      <c r="Z68" s="1141"/>
      <c r="AA68" s="1152"/>
      <c r="AB68" s="1153"/>
      <c r="AC68" s="1153"/>
      <c r="AD68" s="1153"/>
      <c r="AE68" s="1153"/>
      <c r="AF68" s="1153"/>
      <c r="AG68" s="1153"/>
      <c r="AH68" s="1153"/>
      <c r="AI68" s="1153"/>
      <c r="AJ68" s="1153"/>
      <c r="AK68" s="1153"/>
      <c r="AL68" s="1153"/>
      <c r="AM68" s="1154"/>
    </row>
    <row r="69" spans="1:39" ht="15.75" thickBot="1" x14ac:dyDescent="0.3">
      <c r="A69" s="604"/>
      <c r="B69" s="604"/>
      <c r="C69" s="604"/>
      <c r="D69" s="604"/>
      <c r="E69" s="604"/>
      <c r="F69" s="604"/>
      <c r="G69" s="604"/>
      <c r="H69" s="604"/>
      <c r="I69" s="604"/>
      <c r="J69" s="604"/>
      <c r="K69" s="604"/>
      <c r="L69" s="604"/>
      <c r="M69" s="604"/>
      <c r="N69" s="604"/>
      <c r="O69" s="604"/>
      <c r="P69" s="604"/>
      <c r="Q69" s="604"/>
      <c r="R69" s="604"/>
      <c r="S69" s="604"/>
      <c r="T69" s="604"/>
      <c r="U69" s="604"/>
      <c r="V69" s="604"/>
      <c r="W69" s="604"/>
      <c r="X69" s="604"/>
      <c r="Y69" s="604"/>
      <c r="Z69" s="604"/>
      <c r="AA69" s="604"/>
      <c r="AB69" s="604"/>
      <c r="AC69" s="604"/>
      <c r="AD69" s="604"/>
      <c r="AE69" s="604"/>
      <c r="AF69" s="604"/>
      <c r="AG69" s="604"/>
      <c r="AH69" s="604"/>
      <c r="AI69" s="604"/>
      <c r="AJ69" s="604"/>
      <c r="AK69" s="604"/>
      <c r="AL69" s="604"/>
      <c r="AM69" s="604"/>
    </row>
    <row r="70" spans="1:39" x14ac:dyDescent="0.25">
      <c r="A70" s="1132" t="s">
        <v>1244</v>
      </c>
      <c r="B70" s="1133"/>
      <c r="C70" s="1133"/>
      <c r="D70" s="1133"/>
      <c r="E70" s="1133"/>
      <c r="F70" s="1134"/>
      <c r="G70" s="1135" t="s">
        <v>1245</v>
      </c>
      <c r="H70" s="1133"/>
      <c r="I70" s="1133"/>
      <c r="J70" s="1133"/>
      <c r="K70" s="1133"/>
      <c r="L70" s="1136"/>
      <c r="M70" s="606"/>
      <c r="N70" s="606"/>
      <c r="O70" s="606"/>
      <c r="P70" s="606"/>
      <c r="Q70" s="612"/>
      <c r="R70" s="612"/>
      <c r="S70" s="612"/>
      <c r="T70" s="612"/>
      <c r="U70" s="612"/>
      <c r="V70" s="612"/>
      <c r="W70" s="612"/>
      <c r="X70" s="612"/>
      <c r="Y70" s="612"/>
      <c r="Z70" s="612"/>
      <c r="AA70" s="612"/>
      <c r="AB70" s="612"/>
      <c r="AC70" s="612"/>
      <c r="AD70" s="612"/>
      <c r="AE70" s="612"/>
      <c r="AF70" s="612"/>
      <c r="AG70" s="612"/>
      <c r="AH70" s="604"/>
      <c r="AI70" s="604"/>
      <c r="AJ70" s="604"/>
      <c r="AK70" s="604"/>
      <c r="AL70" s="604"/>
      <c r="AM70" s="604"/>
    </row>
    <row r="71" spans="1:39" x14ac:dyDescent="0.25">
      <c r="A71" s="1137" t="s">
        <v>852</v>
      </c>
      <c r="B71" s="1138"/>
      <c r="C71" s="1103" t="s">
        <v>853</v>
      </c>
      <c r="D71" s="1138"/>
      <c r="E71" s="1103" t="s">
        <v>825</v>
      </c>
      <c r="F71" s="1138"/>
      <c r="G71" s="1103" t="s">
        <v>852</v>
      </c>
      <c r="H71" s="1138"/>
      <c r="I71" s="1103" t="s">
        <v>853</v>
      </c>
      <c r="J71" s="1138"/>
      <c r="K71" s="1103" t="s">
        <v>825</v>
      </c>
      <c r="L71" s="1139"/>
      <c r="M71" s="606"/>
      <c r="N71" s="606"/>
      <c r="O71" s="606"/>
      <c r="P71" s="606"/>
      <c r="Q71" s="612"/>
      <c r="R71" s="612"/>
      <c r="S71" s="612"/>
      <c r="T71" s="612"/>
      <c r="U71" s="612"/>
      <c r="V71" s="612"/>
      <c r="W71" s="612"/>
      <c r="X71" s="612"/>
      <c r="Y71" s="612"/>
      <c r="Z71" s="612"/>
      <c r="AA71" s="612"/>
      <c r="AB71" s="612"/>
      <c r="AC71" s="612"/>
      <c r="AD71" s="612"/>
      <c r="AE71" s="612"/>
      <c r="AF71" s="612"/>
      <c r="AG71" s="612"/>
      <c r="AH71" s="604"/>
      <c r="AI71" s="604"/>
      <c r="AJ71" s="604"/>
      <c r="AK71" s="604"/>
      <c r="AL71" s="604"/>
      <c r="AM71" s="604"/>
    </row>
    <row r="72" spans="1:39" ht="15.75" thickBot="1" x14ac:dyDescent="0.3">
      <c r="A72" s="1119"/>
      <c r="B72" s="1120"/>
      <c r="C72" s="1121"/>
      <c r="D72" s="1120"/>
      <c r="E72" s="1122">
        <f>A72+C72</f>
        <v>0</v>
      </c>
      <c r="F72" s="1123"/>
      <c r="G72" s="1121"/>
      <c r="H72" s="1120"/>
      <c r="I72" s="1121"/>
      <c r="J72" s="1120"/>
      <c r="K72" s="1122">
        <f>G72+I72</f>
        <v>0</v>
      </c>
      <c r="L72" s="1184"/>
      <c r="M72" s="607"/>
      <c r="N72" s="607"/>
      <c r="O72" s="606"/>
      <c r="P72" s="606"/>
      <c r="Q72" s="612"/>
      <c r="R72" s="612"/>
      <c r="S72" s="612"/>
      <c r="T72" s="612"/>
      <c r="U72" s="612"/>
      <c r="V72" s="612"/>
      <c r="W72" s="612"/>
      <c r="X72" s="612"/>
      <c r="Y72" s="612"/>
      <c r="Z72" s="612"/>
      <c r="AA72" s="612"/>
      <c r="AB72" s="612"/>
      <c r="AC72" s="612"/>
      <c r="AD72" s="612"/>
      <c r="AE72" s="612"/>
      <c r="AF72" s="612"/>
      <c r="AG72" s="612"/>
      <c r="AH72" s="604"/>
      <c r="AI72" s="604"/>
      <c r="AJ72" s="604"/>
      <c r="AK72" s="604"/>
      <c r="AL72" s="604"/>
      <c r="AM72" s="604"/>
    </row>
    <row r="73" spans="1:39" ht="15.75" thickBot="1" x14ac:dyDescent="0.3">
      <c r="A73" s="609"/>
      <c r="B73" s="610"/>
      <c r="C73" s="609"/>
      <c r="D73" s="610"/>
      <c r="E73" s="611"/>
      <c r="F73" s="610"/>
      <c r="G73" s="609"/>
      <c r="H73" s="610"/>
      <c r="I73" s="609"/>
      <c r="J73" s="610"/>
      <c r="K73" s="611"/>
      <c r="L73" s="610"/>
      <c r="M73" s="608"/>
      <c r="N73" s="608"/>
      <c r="O73" s="606"/>
      <c r="P73" s="606"/>
      <c r="Q73" s="612"/>
      <c r="R73" s="612"/>
      <c r="S73" s="612"/>
      <c r="T73" s="612"/>
      <c r="U73" s="612"/>
      <c r="V73" s="612"/>
      <c r="W73" s="612"/>
      <c r="X73" s="612"/>
      <c r="Y73" s="612"/>
      <c r="Z73" s="612"/>
      <c r="AA73" s="612"/>
      <c r="AB73" s="612"/>
      <c r="AC73" s="612"/>
      <c r="AD73" s="612"/>
      <c r="AE73" s="612"/>
      <c r="AF73" s="612"/>
      <c r="AG73" s="612"/>
      <c r="AH73" s="604"/>
      <c r="AI73" s="604"/>
      <c r="AJ73" s="604"/>
      <c r="AK73" s="604"/>
      <c r="AL73" s="604"/>
      <c r="AM73" s="604"/>
    </row>
    <row r="74" spans="1:39" x14ac:dyDescent="0.25">
      <c r="A74" s="1126" t="s">
        <v>1246</v>
      </c>
      <c r="B74" s="1127"/>
      <c r="C74" s="1127"/>
      <c r="D74" s="1127"/>
      <c r="E74" s="1127"/>
      <c r="F74" s="1127"/>
      <c r="G74" s="1127"/>
      <c r="H74" s="1127"/>
      <c r="I74" s="1127"/>
      <c r="J74" s="1127"/>
      <c r="K74" s="1127"/>
      <c r="L74" s="1127"/>
      <c r="M74" s="1127"/>
      <c r="N74" s="1127"/>
      <c r="O74" s="1127"/>
      <c r="P74" s="1128"/>
      <c r="Q74" s="612"/>
      <c r="R74" s="1129" t="s">
        <v>1247</v>
      </c>
      <c r="S74" s="1130"/>
      <c r="T74" s="1130"/>
      <c r="U74" s="1130"/>
      <c r="V74" s="1130"/>
      <c r="W74" s="1130"/>
      <c r="X74" s="1130"/>
      <c r="Y74" s="1130"/>
      <c r="Z74" s="1130"/>
      <c r="AA74" s="1130"/>
      <c r="AB74" s="1130"/>
      <c r="AC74" s="1130"/>
      <c r="AD74" s="1130"/>
      <c r="AE74" s="1130"/>
      <c r="AF74" s="1130"/>
      <c r="AG74" s="1131"/>
      <c r="AH74" s="604"/>
      <c r="AI74" s="604"/>
      <c r="AJ74" s="604"/>
      <c r="AK74" s="604"/>
      <c r="AL74" s="604"/>
      <c r="AM74" s="604"/>
    </row>
    <row r="75" spans="1:39" ht="33" customHeight="1" x14ac:dyDescent="0.25">
      <c r="A75" s="1117" t="s">
        <v>1248</v>
      </c>
      <c r="B75" s="1113"/>
      <c r="C75" s="1113"/>
      <c r="D75" s="1113"/>
      <c r="E75" s="1112" t="s">
        <v>1249</v>
      </c>
      <c r="F75" s="1113"/>
      <c r="G75" s="1113"/>
      <c r="H75" s="1113"/>
      <c r="I75" s="1112" t="s">
        <v>1250</v>
      </c>
      <c r="J75" s="1113"/>
      <c r="K75" s="1113"/>
      <c r="L75" s="1113"/>
      <c r="M75" s="1114" t="s">
        <v>1251</v>
      </c>
      <c r="N75" s="1115"/>
      <c r="O75" s="1115"/>
      <c r="P75" s="1116"/>
      <c r="Q75" s="612"/>
      <c r="R75" s="1117" t="s">
        <v>1248</v>
      </c>
      <c r="S75" s="1113"/>
      <c r="T75" s="1113"/>
      <c r="U75" s="1113"/>
      <c r="V75" s="1112" t="s">
        <v>1249</v>
      </c>
      <c r="W75" s="1113"/>
      <c r="X75" s="1113"/>
      <c r="Y75" s="1113"/>
      <c r="Z75" s="1112" t="s">
        <v>1250</v>
      </c>
      <c r="AA75" s="1112"/>
      <c r="AB75" s="1112"/>
      <c r="AC75" s="1112"/>
      <c r="AD75" s="1112" t="s">
        <v>1251</v>
      </c>
      <c r="AE75" s="1112"/>
      <c r="AF75" s="1112"/>
      <c r="AG75" s="1118"/>
      <c r="AH75" s="604"/>
      <c r="AI75" s="604"/>
      <c r="AJ75" s="604"/>
      <c r="AK75" s="604"/>
      <c r="AL75" s="604"/>
      <c r="AM75" s="604"/>
    </row>
    <row r="76" spans="1:39" x14ac:dyDescent="0.25">
      <c r="A76" s="1111" t="s">
        <v>852</v>
      </c>
      <c r="B76" s="1110"/>
      <c r="C76" s="1107" t="s">
        <v>853</v>
      </c>
      <c r="D76" s="1110"/>
      <c r="E76" s="1107" t="s">
        <v>852</v>
      </c>
      <c r="F76" s="1110"/>
      <c r="G76" s="1107" t="s">
        <v>853</v>
      </c>
      <c r="H76" s="1110"/>
      <c r="I76" s="1107" t="s">
        <v>852</v>
      </c>
      <c r="J76" s="1110"/>
      <c r="K76" s="1107" t="s">
        <v>853</v>
      </c>
      <c r="L76" s="1110"/>
      <c r="M76" s="1107" t="s">
        <v>852</v>
      </c>
      <c r="N76" s="1110"/>
      <c r="O76" s="1107" t="s">
        <v>853</v>
      </c>
      <c r="P76" s="1108"/>
      <c r="Q76" s="612"/>
      <c r="R76" s="1111" t="s">
        <v>852</v>
      </c>
      <c r="S76" s="1110"/>
      <c r="T76" s="1107" t="s">
        <v>853</v>
      </c>
      <c r="U76" s="1110"/>
      <c r="V76" s="1107" t="s">
        <v>852</v>
      </c>
      <c r="W76" s="1110"/>
      <c r="X76" s="1107" t="s">
        <v>853</v>
      </c>
      <c r="Y76" s="1110"/>
      <c r="Z76" s="1107" t="s">
        <v>852</v>
      </c>
      <c r="AA76" s="1110"/>
      <c r="AB76" s="1107" t="s">
        <v>853</v>
      </c>
      <c r="AC76" s="1110"/>
      <c r="AD76" s="1107" t="s">
        <v>852</v>
      </c>
      <c r="AE76" s="1110"/>
      <c r="AF76" s="1107" t="s">
        <v>853</v>
      </c>
      <c r="AG76" s="1108"/>
      <c r="AH76" s="604"/>
      <c r="AI76" s="604"/>
      <c r="AJ76" s="604"/>
      <c r="AK76" s="604"/>
      <c r="AL76" s="604"/>
      <c r="AM76" s="604"/>
    </row>
    <row r="77" spans="1:39" ht="15.75" thickBot="1" x14ac:dyDescent="0.3">
      <c r="A77" s="1109"/>
      <c r="B77" s="1106"/>
      <c r="C77" s="1105"/>
      <c r="D77" s="1106"/>
      <c r="E77" s="1105"/>
      <c r="F77" s="1106"/>
      <c r="G77" s="1105"/>
      <c r="H77" s="1106"/>
      <c r="I77" s="1093"/>
      <c r="J77" s="1106"/>
      <c r="K77" s="1093"/>
      <c r="L77" s="1106"/>
      <c r="M77" s="1093"/>
      <c r="N77" s="1106"/>
      <c r="O77" s="1093"/>
      <c r="P77" s="1094"/>
      <c r="Q77" s="612"/>
      <c r="R77" s="1109"/>
      <c r="S77" s="1106"/>
      <c r="T77" s="1105"/>
      <c r="U77" s="1106"/>
      <c r="V77" s="1105"/>
      <c r="W77" s="1106"/>
      <c r="X77" s="1105"/>
      <c r="Y77" s="1106"/>
      <c r="Z77" s="1093"/>
      <c r="AA77" s="1106"/>
      <c r="AB77" s="1093"/>
      <c r="AC77" s="1106"/>
      <c r="AD77" s="1093"/>
      <c r="AE77" s="1106"/>
      <c r="AF77" s="1093"/>
      <c r="AG77" s="1094"/>
    </row>
    <row r="78" spans="1:39" ht="15.75" thickBot="1" x14ac:dyDescent="0.3">
      <c r="A78" s="606"/>
      <c r="B78" s="606"/>
      <c r="C78" s="606"/>
      <c r="D78" s="606"/>
      <c r="E78" s="606"/>
      <c r="F78" s="606"/>
      <c r="G78" s="606"/>
      <c r="H78" s="606"/>
      <c r="I78" s="606"/>
      <c r="J78" s="606"/>
      <c r="K78" s="606"/>
      <c r="L78" s="606"/>
      <c r="M78" s="608"/>
      <c r="N78" s="608"/>
      <c r="O78" s="606"/>
      <c r="P78" s="606"/>
      <c r="Q78" s="612"/>
      <c r="R78" s="612"/>
      <c r="S78" s="612"/>
      <c r="T78" s="612"/>
      <c r="U78" s="612"/>
      <c r="V78" s="612"/>
      <c r="W78" s="612"/>
      <c r="X78" s="612"/>
      <c r="Y78" s="612"/>
      <c r="Z78" s="612"/>
      <c r="AA78" s="612"/>
      <c r="AB78" s="612"/>
      <c r="AC78" s="612"/>
      <c r="AD78" s="612"/>
      <c r="AE78" s="612"/>
      <c r="AF78" s="612"/>
      <c r="AG78" s="612"/>
    </row>
    <row r="79" spans="1:39" x14ac:dyDescent="0.25">
      <c r="A79" s="1095" t="s">
        <v>1252</v>
      </c>
      <c r="B79" s="1096"/>
      <c r="C79" s="1096"/>
      <c r="D79" s="1096"/>
      <c r="E79" s="1096"/>
      <c r="F79" s="1097"/>
      <c r="G79" s="1098" t="s">
        <v>1253</v>
      </c>
      <c r="H79" s="1096"/>
      <c r="I79" s="1096"/>
      <c r="J79" s="1096"/>
      <c r="K79" s="1096"/>
      <c r="L79" s="1099"/>
      <c r="M79" s="612"/>
      <c r="N79" s="612"/>
      <c r="O79" s="612"/>
      <c r="P79" s="612"/>
      <c r="Q79" s="612"/>
      <c r="R79" s="612"/>
      <c r="S79" s="612"/>
      <c r="T79" s="612"/>
      <c r="U79" s="612"/>
      <c r="V79" s="612"/>
      <c r="W79" s="612"/>
      <c r="X79" s="612"/>
      <c r="Y79" s="612"/>
      <c r="Z79" s="612"/>
      <c r="AA79" s="612"/>
      <c r="AB79" s="612"/>
      <c r="AC79" s="612"/>
      <c r="AD79" s="612"/>
      <c r="AE79" s="612"/>
      <c r="AF79" s="612"/>
      <c r="AG79" s="612"/>
    </row>
    <row r="80" spans="1:39" x14ac:dyDescent="0.25">
      <c r="A80" s="1100" t="s">
        <v>852</v>
      </c>
      <c r="B80" s="1101"/>
      <c r="C80" s="1102" t="s">
        <v>853</v>
      </c>
      <c r="D80" s="1101"/>
      <c r="E80" s="1103" t="s">
        <v>825</v>
      </c>
      <c r="F80" s="1101"/>
      <c r="G80" s="1102" t="s">
        <v>852</v>
      </c>
      <c r="H80" s="1101"/>
      <c r="I80" s="1102" t="s">
        <v>853</v>
      </c>
      <c r="J80" s="1101"/>
      <c r="K80" s="1103" t="s">
        <v>825</v>
      </c>
      <c r="L80" s="1104"/>
      <c r="M80" s="612"/>
      <c r="N80" s="612"/>
      <c r="O80" s="612"/>
      <c r="P80" s="612"/>
      <c r="Q80" s="612"/>
      <c r="R80" s="612"/>
      <c r="S80" s="612"/>
      <c r="T80" s="612"/>
      <c r="U80" s="612"/>
      <c r="V80" s="612"/>
      <c r="W80" s="612"/>
      <c r="X80" s="612"/>
      <c r="Y80" s="612"/>
      <c r="Z80" s="612"/>
      <c r="AA80" s="612"/>
      <c r="AB80" s="612"/>
      <c r="AC80" s="612"/>
      <c r="AD80" s="612"/>
      <c r="AE80" s="612"/>
      <c r="AF80" s="612"/>
      <c r="AG80" s="612"/>
    </row>
    <row r="81" spans="1:39" x14ac:dyDescent="0.25">
      <c r="A81" s="1091"/>
      <c r="B81" s="1092"/>
      <c r="C81" s="1091"/>
      <c r="D81" s="1092"/>
      <c r="E81" s="1089">
        <f>A81+C81</f>
        <v>0</v>
      </c>
      <c r="F81" s="1090"/>
      <c r="G81" s="1091"/>
      <c r="H81" s="1092"/>
      <c r="I81" s="1091"/>
      <c r="J81" s="1092"/>
      <c r="K81" s="1089">
        <f>G81+I81</f>
        <v>0</v>
      </c>
      <c r="L81" s="1090"/>
      <c r="M81" s="612"/>
      <c r="N81" s="612"/>
      <c r="O81" s="612"/>
      <c r="P81" s="612"/>
      <c r="Q81" s="612"/>
      <c r="R81" s="612"/>
      <c r="S81" s="612"/>
      <c r="T81" s="612"/>
      <c r="U81" s="612"/>
      <c r="V81" s="612"/>
      <c r="W81" s="612"/>
      <c r="X81" s="612"/>
      <c r="Y81" s="612"/>
      <c r="Z81" s="612"/>
      <c r="AA81" s="612"/>
      <c r="AB81" s="612"/>
      <c r="AC81" s="612"/>
      <c r="AD81" s="612"/>
      <c r="AE81" s="612"/>
      <c r="AF81" s="612"/>
      <c r="AG81" s="612"/>
    </row>
    <row r="82" spans="1:39" s="241" customFormat="1" ht="18" x14ac:dyDescent="0.25">
      <c r="A82" s="1171" t="s">
        <v>786</v>
      </c>
      <c r="B82" s="1171"/>
      <c r="C82" s="1171"/>
      <c r="D82" s="1171"/>
      <c r="E82" s="1171"/>
      <c r="F82" s="1171"/>
      <c r="G82" s="1171"/>
      <c r="H82" s="1171"/>
      <c r="I82" s="1171"/>
      <c r="J82" s="1171"/>
      <c r="K82" s="1171"/>
      <c r="L82" s="1171"/>
      <c r="M82" s="1171"/>
      <c r="N82" s="1171"/>
      <c r="O82" s="1171"/>
      <c r="P82" s="1171"/>
      <c r="Q82" s="1171"/>
      <c r="R82" s="1171"/>
      <c r="S82" s="1171"/>
      <c r="T82" s="1171"/>
      <c r="U82" s="1171"/>
      <c r="V82" s="1171"/>
      <c r="W82" s="1171"/>
      <c r="X82" s="1171"/>
      <c r="Y82" s="1171"/>
      <c r="Z82" s="1171"/>
      <c r="AA82" s="1171"/>
      <c r="AB82" s="1171"/>
      <c r="AC82" s="1171"/>
      <c r="AD82" s="1171"/>
      <c r="AE82" s="1171"/>
      <c r="AF82" s="1171"/>
      <c r="AG82" s="1171"/>
      <c r="AH82" s="1171"/>
      <c r="AI82" s="1171"/>
      <c r="AJ82" s="1171"/>
      <c r="AK82" s="1171"/>
      <c r="AL82" s="1171"/>
      <c r="AM82" s="1171"/>
    </row>
    <row r="83" spans="1:39" s="241" customFormat="1" ht="15.75" x14ac:dyDescent="0.25">
      <c r="A83" s="1172" t="s">
        <v>788</v>
      </c>
      <c r="B83" s="1143"/>
      <c r="C83" s="1143"/>
      <c r="D83" s="1143"/>
      <c r="E83" s="1143"/>
      <c r="F83" s="1143"/>
      <c r="G83" s="1143"/>
      <c r="H83" s="1143"/>
      <c r="I83" s="1143"/>
      <c r="J83" s="1143"/>
      <c r="K83" s="1143"/>
      <c r="L83" s="1143"/>
      <c r="M83" s="1143"/>
      <c r="N83" s="1143"/>
      <c r="O83" s="1143"/>
      <c r="P83" s="1143"/>
      <c r="Q83" s="1143"/>
      <c r="R83" s="1143"/>
      <c r="S83" s="1143"/>
      <c r="T83" s="1143"/>
      <c r="U83" s="1143"/>
      <c r="V83" s="1143"/>
      <c r="W83" s="1143"/>
      <c r="X83" s="1143"/>
      <c r="Y83" s="1143"/>
      <c r="Z83" s="1143"/>
      <c r="AA83" s="1143"/>
      <c r="AB83" s="1143"/>
      <c r="AC83" s="1143"/>
      <c r="AD83" s="1143"/>
      <c r="AE83" s="1143"/>
      <c r="AF83" s="1143"/>
      <c r="AG83" s="1143"/>
      <c r="AH83" s="1143"/>
      <c r="AI83" s="1143"/>
      <c r="AJ83" s="1143"/>
      <c r="AK83" s="1143"/>
      <c r="AL83" s="1143"/>
      <c r="AM83" s="1143"/>
    </row>
    <row r="84" spans="1:39" s="241" customFormat="1" ht="17.25" thickBot="1" x14ac:dyDescent="0.3">
      <c r="A84" s="1173" t="s">
        <v>1242</v>
      </c>
      <c r="B84" s="1143"/>
      <c r="C84" s="1143"/>
      <c r="D84" s="1143"/>
      <c r="E84" s="1143"/>
      <c r="F84" s="1143"/>
      <c r="G84" s="1143"/>
      <c r="H84" s="1143"/>
      <c r="I84" s="1143"/>
      <c r="J84" s="1143"/>
      <c r="K84" s="1143"/>
      <c r="L84" s="1143"/>
      <c r="M84" s="1143"/>
      <c r="N84" s="1143"/>
      <c r="O84" s="1143"/>
      <c r="P84" s="1174"/>
      <c r="Q84" s="1174"/>
      <c r="R84" s="1174"/>
      <c r="S84" s="1174"/>
      <c r="T84" s="1174"/>
      <c r="U84" s="1174"/>
      <c r="V84" s="1174"/>
      <c r="W84" s="1174"/>
      <c r="X84" s="1174"/>
      <c r="Y84" s="1174"/>
      <c r="Z84" s="1174"/>
      <c r="AA84" s="1143"/>
      <c r="AB84" s="1143"/>
      <c r="AC84" s="1143"/>
      <c r="AD84" s="1143"/>
      <c r="AE84" s="1143"/>
      <c r="AF84" s="1143"/>
      <c r="AG84" s="1143"/>
      <c r="AH84" s="1143"/>
      <c r="AI84" s="1143"/>
      <c r="AJ84" s="1143"/>
      <c r="AK84" s="1143"/>
      <c r="AL84" s="1143"/>
      <c r="AM84" s="1143"/>
    </row>
    <row r="85" spans="1:39" x14ac:dyDescent="0.25">
      <c r="A85" s="1175" t="s">
        <v>790</v>
      </c>
      <c r="B85" s="1176"/>
      <c r="C85" s="1176"/>
      <c r="D85" s="1176"/>
      <c r="E85" s="1177">
        <f>Menu!$D$6</f>
        <v>0</v>
      </c>
      <c r="F85" s="1178"/>
      <c r="G85" s="1178"/>
      <c r="H85" s="1178"/>
      <c r="I85" s="1178"/>
      <c r="J85" s="1178"/>
      <c r="K85" s="1178"/>
      <c r="L85" s="1178"/>
      <c r="M85" s="1178"/>
      <c r="N85" s="1178"/>
      <c r="O85" s="1179"/>
      <c r="P85" s="1180" t="s">
        <v>1243</v>
      </c>
      <c r="Q85" s="1181"/>
      <c r="R85" s="1181"/>
      <c r="S85" s="1181"/>
      <c r="T85" s="1181"/>
      <c r="U85" s="1181"/>
      <c r="V85" s="1181"/>
      <c r="W85" s="1181"/>
      <c r="X85" s="1181"/>
      <c r="Y85" s="1181"/>
      <c r="Z85" s="1181"/>
      <c r="AA85" s="1182" t="s">
        <v>792</v>
      </c>
      <c r="AB85" s="1176"/>
      <c r="AC85" s="1176"/>
      <c r="AD85" s="1176"/>
      <c r="AE85" s="1176"/>
      <c r="AF85" s="1176"/>
      <c r="AG85" s="1176"/>
      <c r="AH85" s="1183"/>
      <c r="AI85" s="1178"/>
      <c r="AJ85" s="1178"/>
      <c r="AK85" s="1178"/>
      <c r="AL85" s="1178"/>
      <c r="AM85" s="1179"/>
    </row>
    <row r="86" spans="1:39" x14ac:dyDescent="0.25">
      <c r="A86" s="1145" t="s">
        <v>793</v>
      </c>
      <c r="B86" s="1143"/>
      <c r="C86" s="1143"/>
      <c r="D86" s="1143"/>
      <c r="E86" s="1143"/>
      <c r="F86" s="1143"/>
      <c r="G86" s="1143"/>
      <c r="H86" s="1158" t="str">
        <f>Menu!B13</f>
        <v/>
      </c>
      <c r="I86" s="1159"/>
      <c r="J86" s="1159"/>
      <c r="K86" s="1159"/>
      <c r="L86" s="1159"/>
      <c r="M86" s="1159"/>
      <c r="N86" s="1159"/>
      <c r="O86" s="1148"/>
      <c r="P86" s="1160" t="str">
        <f>Menu!$D$3</f>
        <v>3rd</v>
      </c>
      <c r="Q86" s="1161"/>
      <c r="R86" s="1140" t="s">
        <v>794</v>
      </c>
      <c r="S86" s="1140"/>
      <c r="T86" s="1140"/>
      <c r="U86" s="1162">
        <f>Menu!$D$4</f>
        <v>2022</v>
      </c>
      <c r="V86" s="1163"/>
      <c r="W86" s="1164"/>
      <c r="X86" s="1140" t="s">
        <v>6</v>
      </c>
      <c r="Y86" s="1140"/>
      <c r="Z86" s="1141"/>
      <c r="AA86" s="1142" t="s">
        <v>973</v>
      </c>
      <c r="AB86" s="1143"/>
      <c r="AC86" s="1143"/>
      <c r="AD86" s="1143"/>
      <c r="AE86" s="1143"/>
      <c r="AF86" s="1143"/>
      <c r="AG86" s="1143"/>
      <c r="AH86" s="1143"/>
      <c r="AI86" s="1143"/>
      <c r="AJ86" s="1143"/>
      <c r="AK86" s="1143"/>
      <c r="AL86" s="1143"/>
      <c r="AM86" s="1144"/>
    </row>
    <row r="87" spans="1:39" x14ac:dyDescent="0.25">
      <c r="A87" s="1145" t="s">
        <v>795</v>
      </c>
      <c r="B87" s="1143"/>
      <c r="C87" s="1143"/>
      <c r="D87" s="1143"/>
      <c r="E87" s="1143"/>
      <c r="F87" s="1143"/>
      <c r="G87" s="1143"/>
      <c r="H87" s="1143"/>
      <c r="I87" s="1143"/>
      <c r="J87" s="1143"/>
      <c r="K87" s="1143"/>
      <c r="L87" s="1143"/>
      <c r="M87" s="1146"/>
      <c r="N87" s="1147"/>
      <c r="O87" s="1148"/>
      <c r="P87" s="1160"/>
      <c r="Q87" s="1161"/>
      <c r="R87" s="1140"/>
      <c r="S87" s="1140"/>
      <c r="T87" s="1140"/>
      <c r="U87" s="1165"/>
      <c r="V87" s="1166"/>
      <c r="W87" s="1167"/>
      <c r="X87" s="1140"/>
      <c r="Y87" s="1140"/>
      <c r="Z87" s="1141"/>
      <c r="AA87" s="1149"/>
      <c r="AB87" s="1150"/>
      <c r="AC87" s="1150"/>
      <c r="AD87" s="1150"/>
      <c r="AE87" s="1150"/>
      <c r="AF87" s="1150"/>
      <c r="AG87" s="1150"/>
      <c r="AH87" s="1150"/>
      <c r="AI87" s="1150"/>
      <c r="AJ87" s="1150"/>
      <c r="AK87" s="1150"/>
      <c r="AL87" s="1150"/>
      <c r="AM87" s="1151"/>
    </row>
    <row r="88" spans="1:39" x14ac:dyDescent="0.25">
      <c r="A88" s="1155"/>
      <c r="B88" s="1156"/>
      <c r="C88" s="1156"/>
      <c r="D88" s="1156"/>
      <c r="E88" s="1156"/>
      <c r="F88" s="1156"/>
      <c r="G88" s="1156"/>
      <c r="H88" s="1156"/>
      <c r="I88" s="1156"/>
      <c r="J88" s="1156"/>
      <c r="K88" s="1156"/>
      <c r="L88" s="1156"/>
      <c r="M88" s="1156"/>
      <c r="N88" s="1156"/>
      <c r="O88" s="1157"/>
      <c r="P88" s="1160"/>
      <c r="Q88" s="1161"/>
      <c r="R88" s="1140"/>
      <c r="S88" s="1140"/>
      <c r="T88" s="1140"/>
      <c r="U88" s="1168"/>
      <c r="V88" s="1169"/>
      <c r="W88" s="1170"/>
      <c r="X88" s="1140"/>
      <c r="Y88" s="1140"/>
      <c r="Z88" s="1141"/>
      <c r="AA88" s="1152"/>
      <c r="AB88" s="1153"/>
      <c r="AC88" s="1153"/>
      <c r="AD88" s="1153"/>
      <c r="AE88" s="1153"/>
      <c r="AF88" s="1153"/>
      <c r="AG88" s="1153"/>
      <c r="AH88" s="1153"/>
      <c r="AI88" s="1153"/>
      <c r="AJ88" s="1153"/>
      <c r="AK88" s="1153"/>
      <c r="AL88" s="1153"/>
      <c r="AM88" s="1154"/>
    </row>
    <row r="89" spans="1:39" ht="15.75" thickBot="1" x14ac:dyDescent="0.3">
      <c r="A89" s="604"/>
      <c r="B89" s="604"/>
      <c r="C89" s="604"/>
      <c r="D89" s="604"/>
      <c r="E89" s="604"/>
      <c r="F89" s="604"/>
      <c r="G89" s="604"/>
      <c r="H89" s="604"/>
      <c r="I89" s="604"/>
      <c r="J89" s="604"/>
      <c r="K89" s="604"/>
      <c r="L89" s="604"/>
      <c r="M89" s="604"/>
      <c r="N89" s="604"/>
      <c r="O89" s="604"/>
      <c r="P89" s="604"/>
      <c r="Q89" s="604"/>
      <c r="R89" s="604"/>
      <c r="S89" s="604"/>
      <c r="T89" s="604"/>
      <c r="U89" s="604"/>
      <c r="V89" s="604"/>
      <c r="W89" s="604"/>
      <c r="X89" s="604"/>
      <c r="Y89" s="604"/>
      <c r="Z89" s="604"/>
      <c r="AA89" s="604"/>
      <c r="AB89" s="604"/>
      <c r="AC89" s="604"/>
      <c r="AD89" s="604"/>
      <c r="AE89" s="604"/>
      <c r="AF89" s="604"/>
      <c r="AG89" s="604"/>
      <c r="AH89" s="604"/>
      <c r="AI89" s="604"/>
      <c r="AJ89" s="604"/>
      <c r="AK89" s="604"/>
      <c r="AL89" s="604"/>
      <c r="AM89" s="604"/>
    </row>
    <row r="90" spans="1:39" x14ac:dyDescent="0.25">
      <c r="A90" s="1132" t="s">
        <v>1244</v>
      </c>
      <c r="B90" s="1133"/>
      <c r="C90" s="1133"/>
      <c r="D90" s="1133"/>
      <c r="E90" s="1133"/>
      <c r="F90" s="1134"/>
      <c r="G90" s="1135" t="s">
        <v>1245</v>
      </c>
      <c r="H90" s="1133"/>
      <c r="I90" s="1133"/>
      <c r="J90" s="1133"/>
      <c r="K90" s="1133"/>
      <c r="L90" s="1136"/>
      <c r="M90" s="606"/>
      <c r="N90" s="606"/>
      <c r="O90" s="606"/>
      <c r="P90" s="606"/>
      <c r="Q90" s="612"/>
      <c r="R90" s="612"/>
      <c r="S90" s="612"/>
      <c r="T90" s="612"/>
      <c r="U90" s="612"/>
      <c r="V90" s="612"/>
      <c r="W90" s="612"/>
      <c r="X90" s="612"/>
      <c r="Y90" s="612"/>
      <c r="Z90" s="612"/>
      <c r="AA90" s="612"/>
      <c r="AB90" s="612"/>
      <c r="AC90" s="612"/>
      <c r="AD90" s="612"/>
      <c r="AE90" s="612"/>
      <c r="AF90" s="612"/>
      <c r="AG90" s="612"/>
      <c r="AH90" s="604"/>
      <c r="AI90" s="604"/>
      <c r="AJ90" s="604"/>
      <c r="AK90" s="604"/>
      <c r="AL90" s="604"/>
      <c r="AM90" s="604"/>
    </row>
    <row r="91" spans="1:39" x14ac:dyDescent="0.25">
      <c r="A91" s="1137" t="s">
        <v>852</v>
      </c>
      <c r="B91" s="1138"/>
      <c r="C91" s="1103" t="s">
        <v>853</v>
      </c>
      <c r="D91" s="1138"/>
      <c r="E91" s="1103" t="s">
        <v>825</v>
      </c>
      <c r="F91" s="1138"/>
      <c r="G91" s="1103" t="s">
        <v>852</v>
      </c>
      <c r="H91" s="1138"/>
      <c r="I91" s="1103" t="s">
        <v>853</v>
      </c>
      <c r="J91" s="1138"/>
      <c r="K91" s="1103" t="s">
        <v>825</v>
      </c>
      <c r="L91" s="1139"/>
      <c r="M91" s="606"/>
      <c r="N91" s="606"/>
      <c r="O91" s="606"/>
      <c r="P91" s="606"/>
      <c r="Q91" s="612"/>
      <c r="R91" s="612"/>
      <c r="S91" s="612"/>
      <c r="T91" s="612"/>
      <c r="U91" s="612"/>
      <c r="V91" s="612"/>
      <c r="W91" s="612"/>
      <c r="X91" s="612"/>
      <c r="Y91" s="612"/>
      <c r="Z91" s="612"/>
      <c r="AA91" s="612"/>
      <c r="AB91" s="612"/>
      <c r="AC91" s="612"/>
      <c r="AD91" s="612"/>
      <c r="AE91" s="612"/>
      <c r="AF91" s="612"/>
      <c r="AG91" s="612"/>
      <c r="AH91" s="604"/>
      <c r="AI91" s="604"/>
      <c r="AJ91" s="604"/>
      <c r="AK91" s="604"/>
      <c r="AL91" s="604"/>
      <c r="AM91" s="604"/>
    </row>
    <row r="92" spans="1:39" ht="15.75" thickBot="1" x14ac:dyDescent="0.3">
      <c r="A92" s="1119"/>
      <c r="B92" s="1120"/>
      <c r="C92" s="1121"/>
      <c r="D92" s="1120"/>
      <c r="E92" s="1122">
        <f>A92+C92</f>
        <v>0</v>
      </c>
      <c r="F92" s="1123"/>
      <c r="G92" s="1121"/>
      <c r="H92" s="1120"/>
      <c r="I92" s="1121"/>
      <c r="J92" s="1120"/>
      <c r="K92" s="1122">
        <f>G92+I92</f>
        <v>0</v>
      </c>
      <c r="L92" s="1184"/>
      <c r="M92" s="607"/>
      <c r="N92" s="607"/>
      <c r="O92" s="606"/>
      <c r="P92" s="606"/>
      <c r="Q92" s="612"/>
      <c r="R92" s="612"/>
      <c r="S92" s="612"/>
      <c r="T92" s="612"/>
      <c r="U92" s="612"/>
      <c r="V92" s="612"/>
      <c r="W92" s="612"/>
      <c r="X92" s="612"/>
      <c r="Y92" s="612"/>
      <c r="Z92" s="612"/>
      <c r="AA92" s="612"/>
      <c r="AB92" s="612"/>
      <c r="AC92" s="612"/>
      <c r="AD92" s="612"/>
      <c r="AE92" s="612"/>
      <c r="AF92" s="612"/>
      <c r="AG92" s="612"/>
      <c r="AH92" s="604"/>
      <c r="AI92" s="604"/>
      <c r="AJ92" s="604"/>
      <c r="AK92" s="604"/>
      <c r="AL92" s="604"/>
      <c r="AM92" s="604"/>
    </row>
    <row r="93" spans="1:39" ht="15.75" thickBot="1" x14ac:dyDescent="0.3">
      <c r="A93" s="609"/>
      <c r="B93" s="610"/>
      <c r="C93" s="609"/>
      <c r="D93" s="610"/>
      <c r="E93" s="611"/>
      <c r="F93" s="610"/>
      <c r="G93" s="609"/>
      <c r="H93" s="610"/>
      <c r="I93" s="609"/>
      <c r="J93" s="610"/>
      <c r="K93" s="611"/>
      <c r="L93" s="610"/>
      <c r="M93" s="608"/>
      <c r="N93" s="608"/>
      <c r="O93" s="606"/>
      <c r="P93" s="606"/>
      <c r="Q93" s="612"/>
      <c r="R93" s="612"/>
      <c r="S93" s="612"/>
      <c r="T93" s="612"/>
      <c r="U93" s="612"/>
      <c r="V93" s="612"/>
      <c r="W93" s="612"/>
      <c r="X93" s="612"/>
      <c r="Y93" s="612"/>
      <c r="Z93" s="612"/>
      <c r="AA93" s="612"/>
      <c r="AB93" s="612"/>
      <c r="AC93" s="612"/>
      <c r="AD93" s="612"/>
      <c r="AE93" s="612"/>
      <c r="AF93" s="612"/>
      <c r="AG93" s="612"/>
      <c r="AH93" s="604"/>
      <c r="AI93" s="604"/>
      <c r="AJ93" s="604"/>
      <c r="AK93" s="604"/>
      <c r="AL93" s="604"/>
      <c r="AM93" s="604"/>
    </row>
    <row r="94" spans="1:39" x14ac:dyDescent="0.25">
      <c r="A94" s="1126" t="s">
        <v>1246</v>
      </c>
      <c r="B94" s="1127"/>
      <c r="C94" s="1127"/>
      <c r="D94" s="1127"/>
      <c r="E94" s="1127"/>
      <c r="F94" s="1127"/>
      <c r="G94" s="1127"/>
      <c r="H94" s="1127"/>
      <c r="I94" s="1127"/>
      <c r="J94" s="1127"/>
      <c r="K94" s="1127"/>
      <c r="L94" s="1127"/>
      <c r="M94" s="1127"/>
      <c r="N94" s="1127"/>
      <c r="O94" s="1127"/>
      <c r="P94" s="1128"/>
      <c r="Q94" s="612"/>
      <c r="R94" s="1129" t="s">
        <v>1247</v>
      </c>
      <c r="S94" s="1130"/>
      <c r="T94" s="1130"/>
      <c r="U94" s="1130"/>
      <c r="V94" s="1130"/>
      <c r="W94" s="1130"/>
      <c r="X94" s="1130"/>
      <c r="Y94" s="1130"/>
      <c r="Z94" s="1130"/>
      <c r="AA94" s="1130"/>
      <c r="AB94" s="1130"/>
      <c r="AC94" s="1130"/>
      <c r="AD94" s="1130"/>
      <c r="AE94" s="1130"/>
      <c r="AF94" s="1130"/>
      <c r="AG94" s="1131"/>
      <c r="AH94" s="604"/>
      <c r="AI94" s="604"/>
      <c r="AJ94" s="604"/>
      <c r="AK94" s="604"/>
      <c r="AL94" s="604"/>
      <c r="AM94" s="604"/>
    </row>
    <row r="95" spans="1:39" ht="33" customHeight="1" x14ac:dyDescent="0.25">
      <c r="A95" s="1117" t="s">
        <v>1248</v>
      </c>
      <c r="B95" s="1113"/>
      <c r="C95" s="1113"/>
      <c r="D95" s="1113"/>
      <c r="E95" s="1112" t="s">
        <v>1249</v>
      </c>
      <c r="F95" s="1113"/>
      <c r="G95" s="1113"/>
      <c r="H95" s="1113"/>
      <c r="I95" s="1112" t="s">
        <v>1250</v>
      </c>
      <c r="J95" s="1113"/>
      <c r="K95" s="1113"/>
      <c r="L95" s="1113"/>
      <c r="M95" s="1114" t="s">
        <v>1251</v>
      </c>
      <c r="N95" s="1115"/>
      <c r="O95" s="1115"/>
      <c r="P95" s="1116"/>
      <c r="Q95" s="612"/>
      <c r="R95" s="1117" t="s">
        <v>1248</v>
      </c>
      <c r="S95" s="1113"/>
      <c r="T95" s="1113"/>
      <c r="U95" s="1113"/>
      <c r="V95" s="1112" t="s">
        <v>1249</v>
      </c>
      <c r="W95" s="1113"/>
      <c r="X95" s="1113"/>
      <c r="Y95" s="1113"/>
      <c r="Z95" s="1112" t="s">
        <v>1250</v>
      </c>
      <c r="AA95" s="1112"/>
      <c r="AB95" s="1112"/>
      <c r="AC95" s="1112"/>
      <c r="AD95" s="1112" t="s">
        <v>1251</v>
      </c>
      <c r="AE95" s="1112"/>
      <c r="AF95" s="1112"/>
      <c r="AG95" s="1118"/>
      <c r="AH95" s="604"/>
      <c r="AI95" s="604"/>
      <c r="AJ95" s="604"/>
      <c r="AK95" s="604"/>
      <c r="AL95" s="604"/>
      <c r="AM95" s="604"/>
    </row>
    <row r="96" spans="1:39" x14ac:dyDescent="0.25">
      <c r="A96" s="1111" t="s">
        <v>852</v>
      </c>
      <c r="B96" s="1110"/>
      <c r="C96" s="1107" t="s">
        <v>853</v>
      </c>
      <c r="D96" s="1110"/>
      <c r="E96" s="1107" t="s">
        <v>852</v>
      </c>
      <c r="F96" s="1110"/>
      <c r="G96" s="1107" t="s">
        <v>853</v>
      </c>
      <c r="H96" s="1110"/>
      <c r="I96" s="1107" t="s">
        <v>852</v>
      </c>
      <c r="J96" s="1110"/>
      <c r="K96" s="1107" t="s">
        <v>853</v>
      </c>
      <c r="L96" s="1110"/>
      <c r="M96" s="1107" t="s">
        <v>852</v>
      </c>
      <c r="N96" s="1110"/>
      <c r="O96" s="1107" t="s">
        <v>853</v>
      </c>
      <c r="P96" s="1108"/>
      <c r="Q96" s="612"/>
      <c r="R96" s="1111" t="s">
        <v>852</v>
      </c>
      <c r="S96" s="1110"/>
      <c r="T96" s="1107" t="s">
        <v>853</v>
      </c>
      <c r="U96" s="1110"/>
      <c r="V96" s="1107" t="s">
        <v>852</v>
      </c>
      <c r="W96" s="1110"/>
      <c r="X96" s="1107" t="s">
        <v>853</v>
      </c>
      <c r="Y96" s="1110"/>
      <c r="Z96" s="1107" t="s">
        <v>852</v>
      </c>
      <c r="AA96" s="1110"/>
      <c r="AB96" s="1107" t="s">
        <v>853</v>
      </c>
      <c r="AC96" s="1110"/>
      <c r="AD96" s="1107" t="s">
        <v>852</v>
      </c>
      <c r="AE96" s="1110"/>
      <c r="AF96" s="1107" t="s">
        <v>853</v>
      </c>
      <c r="AG96" s="1108"/>
      <c r="AH96" s="604"/>
      <c r="AI96" s="604"/>
      <c r="AJ96" s="604"/>
      <c r="AK96" s="604"/>
      <c r="AL96" s="604"/>
      <c r="AM96" s="604"/>
    </row>
    <row r="97" spans="1:39" ht="15.75" thickBot="1" x14ac:dyDescent="0.3">
      <c r="A97" s="1109"/>
      <c r="B97" s="1106"/>
      <c r="C97" s="1105"/>
      <c r="D97" s="1106"/>
      <c r="E97" s="1105"/>
      <c r="F97" s="1106"/>
      <c r="G97" s="1105"/>
      <c r="H97" s="1106"/>
      <c r="I97" s="1093"/>
      <c r="J97" s="1106"/>
      <c r="K97" s="1093"/>
      <c r="L97" s="1106"/>
      <c r="M97" s="1093"/>
      <c r="N97" s="1106"/>
      <c r="O97" s="1093"/>
      <c r="P97" s="1094"/>
      <c r="Q97" s="612"/>
      <c r="R97" s="1109"/>
      <c r="S97" s="1106"/>
      <c r="T97" s="1105"/>
      <c r="U97" s="1106"/>
      <c r="V97" s="1105"/>
      <c r="W97" s="1106"/>
      <c r="X97" s="1105"/>
      <c r="Y97" s="1106"/>
      <c r="Z97" s="1093"/>
      <c r="AA97" s="1106"/>
      <c r="AB97" s="1093"/>
      <c r="AC97" s="1106"/>
      <c r="AD97" s="1093"/>
      <c r="AE97" s="1106"/>
      <c r="AF97" s="1093"/>
      <c r="AG97" s="1094"/>
    </row>
    <row r="98" spans="1:39" ht="15.75" thickBot="1" x14ac:dyDescent="0.3">
      <c r="A98" s="606"/>
      <c r="B98" s="606"/>
      <c r="C98" s="606"/>
      <c r="D98" s="606"/>
      <c r="E98" s="606"/>
      <c r="F98" s="606"/>
      <c r="G98" s="606"/>
      <c r="H98" s="606"/>
      <c r="I98" s="606"/>
      <c r="J98" s="606"/>
      <c r="K98" s="606"/>
      <c r="L98" s="606"/>
      <c r="M98" s="608"/>
      <c r="N98" s="608"/>
      <c r="O98" s="606"/>
      <c r="P98" s="606"/>
      <c r="Q98" s="612"/>
      <c r="R98" s="612"/>
      <c r="S98" s="612"/>
      <c r="T98" s="612"/>
      <c r="U98" s="612"/>
      <c r="V98" s="612"/>
      <c r="W98" s="612"/>
      <c r="X98" s="612"/>
      <c r="Y98" s="612"/>
      <c r="Z98" s="612"/>
      <c r="AA98" s="612"/>
      <c r="AB98" s="612"/>
      <c r="AC98" s="612"/>
      <c r="AD98" s="612"/>
      <c r="AE98" s="612"/>
      <c r="AF98" s="612"/>
      <c r="AG98" s="612"/>
    </row>
    <row r="99" spans="1:39" x14ac:dyDescent="0.25">
      <c r="A99" s="1095" t="s">
        <v>1252</v>
      </c>
      <c r="B99" s="1096"/>
      <c r="C99" s="1096"/>
      <c r="D99" s="1096"/>
      <c r="E99" s="1096"/>
      <c r="F99" s="1097"/>
      <c r="G99" s="1098" t="s">
        <v>1253</v>
      </c>
      <c r="H99" s="1096"/>
      <c r="I99" s="1096"/>
      <c r="J99" s="1096"/>
      <c r="K99" s="1096"/>
      <c r="L99" s="1099"/>
      <c r="M99" s="612"/>
      <c r="N99" s="612"/>
      <c r="O99" s="612"/>
      <c r="P99" s="612"/>
      <c r="Q99" s="612"/>
      <c r="R99" s="612"/>
      <c r="S99" s="612"/>
      <c r="T99" s="612"/>
      <c r="U99" s="612"/>
      <c r="V99" s="612"/>
      <c r="W99" s="612"/>
      <c r="X99" s="612"/>
      <c r="Y99" s="612"/>
      <c r="Z99" s="612"/>
      <c r="AA99" s="612"/>
      <c r="AB99" s="612"/>
      <c r="AC99" s="612"/>
      <c r="AD99" s="612"/>
      <c r="AE99" s="612"/>
      <c r="AF99" s="612"/>
      <c r="AG99" s="612"/>
    </row>
    <row r="100" spans="1:39" x14ac:dyDescent="0.25">
      <c r="A100" s="1100" t="s">
        <v>852</v>
      </c>
      <c r="B100" s="1101"/>
      <c r="C100" s="1102" t="s">
        <v>853</v>
      </c>
      <c r="D100" s="1101"/>
      <c r="E100" s="1103" t="s">
        <v>825</v>
      </c>
      <c r="F100" s="1101"/>
      <c r="G100" s="1102" t="s">
        <v>852</v>
      </c>
      <c r="H100" s="1101"/>
      <c r="I100" s="1102" t="s">
        <v>853</v>
      </c>
      <c r="J100" s="1101"/>
      <c r="K100" s="1103" t="s">
        <v>825</v>
      </c>
      <c r="L100" s="1104"/>
      <c r="M100" s="612"/>
      <c r="N100" s="612"/>
      <c r="O100" s="612"/>
      <c r="P100" s="612"/>
      <c r="Q100" s="612"/>
      <c r="R100" s="612"/>
      <c r="S100" s="612"/>
      <c r="T100" s="612"/>
      <c r="U100" s="612"/>
      <c r="V100" s="612"/>
      <c r="W100" s="612"/>
      <c r="X100" s="612"/>
      <c r="Y100" s="612"/>
      <c r="Z100" s="612"/>
      <c r="AA100" s="612"/>
      <c r="AB100" s="612"/>
      <c r="AC100" s="612"/>
      <c r="AD100" s="612"/>
      <c r="AE100" s="612"/>
      <c r="AF100" s="612"/>
      <c r="AG100" s="612"/>
    </row>
    <row r="101" spans="1:39" x14ac:dyDescent="0.25">
      <c r="A101" s="1091"/>
      <c r="B101" s="1092"/>
      <c r="C101" s="1091"/>
      <c r="D101" s="1092"/>
      <c r="E101" s="1089">
        <f>A101+C101</f>
        <v>0</v>
      </c>
      <c r="F101" s="1090"/>
      <c r="G101" s="1091"/>
      <c r="H101" s="1092"/>
      <c r="I101" s="1091"/>
      <c r="J101" s="1092"/>
      <c r="K101" s="1089">
        <f>G101+I101</f>
        <v>0</v>
      </c>
      <c r="L101" s="1090"/>
      <c r="M101" s="612"/>
      <c r="N101" s="612"/>
      <c r="O101" s="612"/>
      <c r="P101" s="612"/>
      <c r="Q101" s="612"/>
      <c r="R101" s="612"/>
      <c r="S101" s="612"/>
      <c r="T101" s="612"/>
      <c r="U101" s="612"/>
      <c r="V101" s="612"/>
      <c r="W101" s="612"/>
      <c r="X101" s="612"/>
      <c r="Y101" s="612"/>
      <c r="Z101" s="612"/>
      <c r="AA101" s="612"/>
      <c r="AB101" s="612"/>
      <c r="AC101" s="612"/>
      <c r="AD101" s="612"/>
      <c r="AE101" s="612"/>
      <c r="AF101" s="612"/>
      <c r="AG101" s="612"/>
    </row>
    <row r="102" spans="1:39" s="241" customFormat="1" ht="18" x14ac:dyDescent="0.25">
      <c r="A102" s="1171" t="s">
        <v>786</v>
      </c>
      <c r="B102" s="1171"/>
      <c r="C102" s="1171"/>
      <c r="D102" s="1171"/>
      <c r="E102" s="1171"/>
      <c r="F102" s="1171"/>
      <c r="G102" s="1171"/>
      <c r="H102" s="1171"/>
      <c r="I102" s="1171"/>
      <c r="J102" s="1171"/>
      <c r="K102" s="1171"/>
      <c r="L102" s="1171"/>
      <c r="M102" s="1171"/>
      <c r="N102" s="1171"/>
      <c r="O102" s="1171"/>
      <c r="P102" s="1171"/>
      <c r="Q102" s="1171"/>
      <c r="R102" s="1171"/>
      <c r="S102" s="1171"/>
      <c r="T102" s="1171"/>
      <c r="U102" s="1171"/>
      <c r="V102" s="1171"/>
      <c r="W102" s="1171"/>
      <c r="X102" s="1171"/>
      <c r="Y102" s="1171"/>
      <c r="Z102" s="1171"/>
      <c r="AA102" s="1171"/>
      <c r="AB102" s="1171"/>
      <c r="AC102" s="1171"/>
      <c r="AD102" s="1171"/>
      <c r="AE102" s="1171"/>
      <c r="AF102" s="1171"/>
      <c r="AG102" s="1171"/>
      <c r="AH102" s="1171"/>
      <c r="AI102" s="1171"/>
      <c r="AJ102" s="1171"/>
      <c r="AK102" s="1171"/>
      <c r="AL102" s="1171"/>
      <c r="AM102" s="1171"/>
    </row>
    <row r="103" spans="1:39" s="241" customFormat="1" ht="15.75" x14ac:dyDescent="0.25">
      <c r="A103" s="1172" t="s">
        <v>788</v>
      </c>
      <c r="B103" s="1143"/>
      <c r="C103" s="1143"/>
      <c r="D103" s="1143"/>
      <c r="E103" s="1143"/>
      <c r="F103" s="1143"/>
      <c r="G103" s="1143"/>
      <c r="H103" s="1143"/>
      <c r="I103" s="1143"/>
      <c r="J103" s="1143"/>
      <c r="K103" s="1143"/>
      <c r="L103" s="1143"/>
      <c r="M103" s="1143"/>
      <c r="N103" s="1143"/>
      <c r="O103" s="1143"/>
      <c r="P103" s="1143"/>
      <c r="Q103" s="1143"/>
      <c r="R103" s="1143"/>
      <c r="S103" s="1143"/>
      <c r="T103" s="1143"/>
      <c r="U103" s="1143"/>
      <c r="V103" s="1143"/>
      <c r="W103" s="1143"/>
      <c r="X103" s="1143"/>
      <c r="Y103" s="1143"/>
      <c r="Z103" s="1143"/>
      <c r="AA103" s="1143"/>
      <c r="AB103" s="1143"/>
      <c r="AC103" s="1143"/>
      <c r="AD103" s="1143"/>
      <c r="AE103" s="1143"/>
      <c r="AF103" s="1143"/>
      <c r="AG103" s="1143"/>
      <c r="AH103" s="1143"/>
      <c r="AI103" s="1143"/>
      <c r="AJ103" s="1143"/>
      <c r="AK103" s="1143"/>
      <c r="AL103" s="1143"/>
      <c r="AM103" s="1143"/>
    </row>
    <row r="104" spans="1:39" s="241" customFormat="1" ht="17.25" thickBot="1" x14ac:dyDescent="0.3">
      <c r="A104" s="1173" t="s">
        <v>1242</v>
      </c>
      <c r="B104" s="1143"/>
      <c r="C104" s="1143"/>
      <c r="D104" s="1143"/>
      <c r="E104" s="1143"/>
      <c r="F104" s="1143"/>
      <c r="G104" s="1143"/>
      <c r="H104" s="1143"/>
      <c r="I104" s="1143"/>
      <c r="J104" s="1143"/>
      <c r="K104" s="1143"/>
      <c r="L104" s="1143"/>
      <c r="M104" s="1143"/>
      <c r="N104" s="1143"/>
      <c r="O104" s="1143"/>
      <c r="P104" s="1174"/>
      <c r="Q104" s="1174"/>
      <c r="R104" s="1174"/>
      <c r="S104" s="1174"/>
      <c r="T104" s="1174"/>
      <c r="U104" s="1174"/>
      <c r="V104" s="1174"/>
      <c r="W104" s="1174"/>
      <c r="X104" s="1174"/>
      <c r="Y104" s="1174"/>
      <c r="Z104" s="1174"/>
      <c r="AA104" s="1143"/>
      <c r="AB104" s="1143"/>
      <c r="AC104" s="1143"/>
      <c r="AD104" s="1143"/>
      <c r="AE104" s="1143"/>
      <c r="AF104" s="1143"/>
      <c r="AG104" s="1143"/>
      <c r="AH104" s="1143"/>
      <c r="AI104" s="1143"/>
      <c r="AJ104" s="1143"/>
      <c r="AK104" s="1143"/>
      <c r="AL104" s="1143"/>
      <c r="AM104" s="1143"/>
    </row>
    <row r="105" spans="1:39" x14ac:dyDescent="0.25">
      <c r="A105" s="1175" t="s">
        <v>790</v>
      </c>
      <c r="B105" s="1176"/>
      <c r="C105" s="1176"/>
      <c r="D105" s="1176"/>
      <c r="E105" s="1177">
        <f>Menu!$D$6</f>
        <v>0</v>
      </c>
      <c r="F105" s="1178"/>
      <c r="G105" s="1178"/>
      <c r="H105" s="1178"/>
      <c r="I105" s="1178"/>
      <c r="J105" s="1178"/>
      <c r="K105" s="1178"/>
      <c r="L105" s="1178"/>
      <c r="M105" s="1178"/>
      <c r="N105" s="1178"/>
      <c r="O105" s="1179"/>
      <c r="P105" s="1180" t="s">
        <v>1243</v>
      </c>
      <c r="Q105" s="1181"/>
      <c r="R105" s="1181"/>
      <c r="S105" s="1181"/>
      <c r="T105" s="1181"/>
      <c r="U105" s="1181"/>
      <c r="V105" s="1181"/>
      <c r="W105" s="1181"/>
      <c r="X105" s="1181"/>
      <c r="Y105" s="1181"/>
      <c r="Z105" s="1181"/>
      <c r="AA105" s="1182" t="s">
        <v>792</v>
      </c>
      <c r="AB105" s="1176"/>
      <c r="AC105" s="1176"/>
      <c r="AD105" s="1176"/>
      <c r="AE105" s="1176"/>
      <c r="AF105" s="1176"/>
      <c r="AG105" s="1176"/>
      <c r="AH105" s="1183"/>
      <c r="AI105" s="1178"/>
      <c r="AJ105" s="1178"/>
      <c r="AK105" s="1178"/>
      <c r="AL105" s="1178"/>
      <c r="AM105" s="1179"/>
    </row>
    <row r="106" spans="1:39" x14ac:dyDescent="0.25">
      <c r="A106" s="1145" t="s">
        <v>793</v>
      </c>
      <c r="B106" s="1143"/>
      <c r="C106" s="1143"/>
      <c r="D106" s="1143"/>
      <c r="E106" s="1143"/>
      <c r="F106" s="1143"/>
      <c r="G106" s="1143"/>
      <c r="H106" s="1158" t="str">
        <f>Menu!B14</f>
        <v/>
      </c>
      <c r="I106" s="1159"/>
      <c r="J106" s="1159"/>
      <c r="K106" s="1159"/>
      <c r="L106" s="1159"/>
      <c r="M106" s="1159"/>
      <c r="N106" s="1159"/>
      <c r="O106" s="1148"/>
      <c r="P106" s="1160" t="str">
        <f>Menu!$D$3</f>
        <v>3rd</v>
      </c>
      <c r="Q106" s="1161"/>
      <c r="R106" s="1140" t="s">
        <v>794</v>
      </c>
      <c r="S106" s="1140"/>
      <c r="T106" s="1140"/>
      <c r="U106" s="1162">
        <f>Menu!$D$4</f>
        <v>2022</v>
      </c>
      <c r="V106" s="1163"/>
      <c r="W106" s="1164"/>
      <c r="X106" s="1140" t="s">
        <v>6</v>
      </c>
      <c r="Y106" s="1140"/>
      <c r="Z106" s="1141"/>
      <c r="AA106" s="1142" t="s">
        <v>973</v>
      </c>
      <c r="AB106" s="1143"/>
      <c r="AC106" s="1143"/>
      <c r="AD106" s="1143"/>
      <c r="AE106" s="1143"/>
      <c r="AF106" s="1143"/>
      <c r="AG106" s="1143"/>
      <c r="AH106" s="1143"/>
      <c r="AI106" s="1143"/>
      <c r="AJ106" s="1143"/>
      <c r="AK106" s="1143"/>
      <c r="AL106" s="1143"/>
      <c r="AM106" s="1144"/>
    </row>
    <row r="107" spans="1:39" x14ac:dyDescent="0.25">
      <c r="A107" s="1145" t="s">
        <v>795</v>
      </c>
      <c r="B107" s="1143"/>
      <c r="C107" s="1143"/>
      <c r="D107" s="1143"/>
      <c r="E107" s="1143"/>
      <c r="F107" s="1143"/>
      <c r="G107" s="1143"/>
      <c r="H107" s="1143"/>
      <c r="I107" s="1143"/>
      <c r="J107" s="1143"/>
      <c r="K107" s="1143"/>
      <c r="L107" s="1143"/>
      <c r="M107" s="1146"/>
      <c r="N107" s="1147"/>
      <c r="O107" s="1148"/>
      <c r="P107" s="1160"/>
      <c r="Q107" s="1161"/>
      <c r="R107" s="1140"/>
      <c r="S107" s="1140"/>
      <c r="T107" s="1140"/>
      <c r="U107" s="1165"/>
      <c r="V107" s="1166"/>
      <c r="W107" s="1167"/>
      <c r="X107" s="1140"/>
      <c r="Y107" s="1140"/>
      <c r="Z107" s="1141"/>
      <c r="AA107" s="1149"/>
      <c r="AB107" s="1150"/>
      <c r="AC107" s="1150"/>
      <c r="AD107" s="1150"/>
      <c r="AE107" s="1150"/>
      <c r="AF107" s="1150"/>
      <c r="AG107" s="1150"/>
      <c r="AH107" s="1150"/>
      <c r="AI107" s="1150"/>
      <c r="AJ107" s="1150"/>
      <c r="AK107" s="1150"/>
      <c r="AL107" s="1150"/>
      <c r="AM107" s="1151"/>
    </row>
    <row r="108" spans="1:39" x14ac:dyDescent="0.25">
      <c r="A108" s="1155"/>
      <c r="B108" s="1156"/>
      <c r="C108" s="1156"/>
      <c r="D108" s="1156"/>
      <c r="E108" s="1156"/>
      <c r="F108" s="1156"/>
      <c r="G108" s="1156"/>
      <c r="H108" s="1156"/>
      <c r="I108" s="1156"/>
      <c r="J108" s="1156"/>
      <c r="K108" s="1156"/>
      <c r="L108" s="1156"/>
      <c r="M108" s="1156"/>
      <c r="N108" s="1156"/>
      <c r="O108" s="1157"/>
      <c r="P108" s="1160"/>
      <c r="Q108" s="1161"/>
      <c r="R108" s="1140"/>
      <c r="S108" s="1140"/>
      <c r="T108" s="1140"/>
      <c r="U108" s="1168"/>
      <c r="V108" s="1169"/>
      <c r="W108" s="1170"/>
      <c r="X108" s="1140"/>
      <c r="Y108" s="1140"/>
      <c r="Z108" s="1141"/>
      <c r="AA108" s="1152"/>
      <c r="AB108" s="1153"/>
      <c r="AC108" s="1153"/>
      <c r="AD108" s="1153"/>
      <c r="AE108" s="1153"/>
      <c r="AF108" s="1153"/>
      <c r="AG108" s="1153"/>
      <c r="AH108" s="1153"/>
      <c r="AI108" s="1153"/>
      <c r="AJ108" s="1153"/>
      <c r="AK108" s="1153"/>
      <c r="AL108" s="1153"/>
      <c r="AM108" s="1154"/>
    </row>
    <row r="109" spans="1:39" ht="15.75" thickBot="1" x14ac:dyDescent="0.3">
      <c r="A109" s="604"/>
      <c r="B109" s="604"/>
      <c r="C109" s="604"/>
      <c r="D109" s="604"/>
      <c r="E109" s="604"/>
      <c r="F109" s="604"/>
      <c r="G109" s="604"/>
      <c r="H109" s="604"/>
      <c r="I109" s="604"/>
      <c r="J109" s="604"/>
      <c r="K109" s="604"/>
      <c r="L109" s="604"/>
      <c r="M109" s="604"/>
      <c r="N109" s="604"/>
      <c r="O109" s="604"/>
      <c r="P109" s="604"/>
      <c r="Q109" s="604"/>
      <c r="R109" s="604"/>
      <c r="S109" s="604"/>
      <c r="T109" s="604"/>
      <c r="U109" s="604"/>
      <c r="V109" s="604"/>
      <c r="W109" s="604"/>
      <c r="X109" s="604"/>
      <c r="Y109" s="604"/>
      <c r="Z109" s="604"/>
      <c r="AA109" s="604"/>
      <c r="AB109" s="604"/>
      <c r="AC109" s="604"/>
      <c r="AD109" s="604"/>
      <c r="AE109" s="604"/>
      <c r="AF109" s="604"/>
      <c r="AG109" s="604"/>
      <c r="AH109" s="604"/>
      <c r="AI109" s="604"/>
      <c r="AJ109" s="604"/>
      <c r="AK109" s="604"/>
      <c r="AL109" s="604"/>
      <c r="AM109" s="604"/>
    </row>
    <row r="110" spans="1:39" x14ac:dyDescent="0.25">
      <c r="A110" s="1132" t="s">
        <v>1244</v>
      </c>
      <c r="B110" s="1133"/>
      <c r="C110" s="1133"/>
      <c r="D110" s="1133"/>
      <c r="E110" s="1133"/>
      <c r="F110" s="1134"/>
      <c r="G110" s="1135" t="s">
        <v>1245</v>
      </c>
      <c r="H110" s="1133"/>
      <c r="I110" s="1133"/>
      <c r="J110" s="1133"/>
      <c r="K110" s="1133"/>
      <c r="L110" s="1136"/>
      <c r="M110" s="606"/>
      <c r="N110" s="606"/>
      <c r="O110" s="606"/>
      <c r="P110" s="606"/>
      <c r="Q110" s="612"/>
      <c r="R110" s="612"/>
      <c r="S110" s="612"/>
      <c r="T110" s="612"/>
      <c r="U110" s="612"/>
      <c r="V110" s="612"/>
      <c r="W110" s="612"/>
      <c r="X110" s="612"/>
      <c r="Y110" s="612"/>
      <c r="Z110" s="612"/>
      <c r="AA110" s="612"/>
      <c r="AB110" s="612"/>
      <c r="AC110" s="612"/>
      <c r="AD110" s="612"/>
      <c r="AE110" s="612"/>
      <c r="AF110" s="612"/>
      <c r="AG110" s="612"/>
      <c r="AH110" s="604"/>
      <c r="AI110" s="604"/>
      <c r="AJ110" s="604"/>
      <c r="AK110" s="604"/>
      <c r="AL110" s="604"/>
      <c r="AM110" s="604"/>
    </row>
    <row r="111" spans="1:39" x14ac:dyDescent="0.25">
      <c r="A111" s="1137" t="s">
        <v>852</v>
      </c>
      <c r="B111" s="1138"/>
      <c r="C111" s="1103" t="s">
        <v>853</v>
      </c>
      <c r="D111" s="1138"/>
      <c r="E111" s="1103" t="s">
        <v>825</v>
      </c>
      <c r="F111" s="1138"/>
      <c r="G111" s="1103" t="s">
        <v>852</v>
      </c>
      <c r="H111" s="1138"/>
      <c r="I111" s="1103" t="s">
        <v>853</v>
      </c>
      <c r="J111" s="1138"/>
      <c r="K111" s="1103" t="s">
        <v>825</v>
      </c>
      <c r="L111" s="1139"/>
      <c r="M111" s="606"/>
      <c r="N111" s="606"/>
      <c r="O111" s="606"/>
      <c r="P111" s="606"/>
      <c r="Q111" s="612"/>
      <c r="R111" s="612"/>
      <c r="S111" s="612"/>
      <c r="T111" s="612"/>
      <c r="U111" s="612"/>
      <c r="V111" s="612"/>
      <c r="W111" s="612"/>
      <c r="X111" s="612"/>
      <c r="Y111" s="612"/>
      <c r="Z111" s="612"/>
      <c r="AA111" s="612"/>
      <c r="AB111" s="612"/>
      <c r="AC111" s="612"/>
      <c r="AD111" s="612"/>
      <c r="AE111" s="612"/>
      <c r="AF111" s="612"/>
      <c r="AG111" s="612"/>
      <c r="AH111" s="604"/>
      <c r="AI111" s="604"/>
      <c r="AJ111" s="604"/>
      <c r="AK111" s="604"/>
      <c r="AL111" s="604"/>
      <c r="AM111" s="604"/>
    </row>
    <row r="112" spans="1:39" ht="15.75" thickBot="1" x14ac:dyDescent="0.3">
      <c r="A112" s="1119"/>
      <c r="B112" s="1120"/>
      <c r="C112" s="1121"/>
      <c r="D112" s="1120"/>
      <c r="E112" s="1122">
        <f>A112+C112</f>
        <v>0</v>
      </c>
      <c r="F112" s="1123"/>
      <c r="G112" s="1121"/>
      <c r="H112" s="1120"/>
      <c r="I112" s="1121"/>
      <c r="J112" s="1120"/>
      <c r="K112" s="1122">
        <f>G112+I112</f>
        <v>0</v>
      </c>
      <c r="L112" s="1184"/>
      <c r="M112" s="607"/>
      <c r="N112" s="607"/>
      <c r="O112" s="606"/>
      <c r="P112" s="606"/>
      <c r="Q112" s="612"/>
      <c r="R112" s="612"/>
      <c r="S112" s="612"/>
      <c r="T112" s="612"/>
      <c r="U112" s="612"/>
      <c r="V112" s="612"/>
      <c r="W112" s="612"/>
      <c r="X112" s="612"/>
      <c r="Y112" s="612"/>
      <c r="Z112" s="612"/>
      <c r="AA112" s="612"/>
      <c r="AB112" s="612"/>
      <c r="AC112" s="612"/>
      <c r="AD112" s="612"/>
      <c r="AE112" s="612"/>
      <c r="AF112" s="612"/>
      <c r="AG112" s="612"/>
      <c r="AH112" s="604"/>
      <c r="AI112" s="604"/>
      <c r="AJ112" s="604"/>
      <c r="AK112" s="604"/>
      <c r="AL112" s="604"/>
      <c r="AM112" s="604"/>
    </row>
    <row r="113" spans="1:39" ht="15.75" thickBot="1" x14ac:dyDescent="0.3">
      <c r="A113" s="609"/>
      <c r="B113" s="610"/>
      <c r="C113" s="609"/>
      <c r="D113" s="610"/>
      <c r="E113" s="611"/>
      <c r="F113" s="610"/>
      <c r="G113" s="609"/>
      <c r="H113" s="610"/>
      <c r="I113" s="609"/>
      <c r="J113" s="610"/>
      <c r="K113" s="611"/>
      <c r="L113" s="610"/>
      <c r="M113" s="608"/>
      <c r="N113" s="608"/>
      <c r="O113" s="606"/>
      <c r="P113" s="606"/>
      <c r="Q113" s="612"/>
      <c r="R113" s="612"/>
      <c r="S113" s="612"/>
      <c r="T113" s="612"/>
      <c r="U113" s="612"/>
      <c r="V113" s="612"/>
      <c r="W113" s="612"/>
      <c r="X113" s="612"/>
      <c r="Y113" s="612"/>
      <c r="Z113" s="612"/>
      <c r="AA113" s="612"/>
      <c r="AB113" s="612"/>
      <c r="AC113" s="612"/>
      <c r="AD113" s="612"/>
      <c r="AE113" s="612"/>
      <c r="AF113" s="612"/>
      <c r="AG113" s="612"/>
      <c r="AH113" s="604"/>
      <c r="AI113" s="604"/>
      <c r="AJ113" s="604"/>
      <c r="AK113" s="604"/>
      <c r="AL113" s="604"/>
      <c r="AM113" s="604"/>
    </row>
    <row r="114" spans="1:39" x14ac:dyDescent="0.25">
      <c r="A114" s="1126" t="s">
        <v>1246</v>
      </c>
      <c r="B114" s="1127"/>
      <c r="C114" s="1127"/>
      <c r="D114" s="1127"/>
      <c r="E114" s="1127"/>
      <c r="F114" s="1127"/>
      <c r="G114" s="1127"/>
      <c r="H114" s="1127"/>
      <c r="I114" s="1127"/>
      <c r="J114" s="1127"/>
      <c r="K114" s="1127"/>
      <c r="L114" s="1127"/>
      <c r="M114" s="1127"/>
      <c r="N114" s="1127"/>
      <c r="O114" s="1127"/>
      <c r="P114" s="1128"/>
      <c r="Q114" s="612"/>
      <c r="R114" s="1129" t="s">
        <v>1247</v>
      </c>
      <c r="S114" s="1130"/>
      <c r="T114" s="1130"/>
      <c r="U114" s="1130"/>
      <c r="V114" s="1130"/>
      <c r="W114" s="1130"/>
      <c r="X114" s="1130"/>
      <c r="Y114" s="1130"/>
      <c r="Z114" s="1130"/>
      <c r="AA114" s="1130"/>
      <c r="AB114" s="1130"/>
      <c r="AC114" s="1130"/>
      <c r="AD114" s="1130"/>
      <c r="AE114" s="1130"/>
      <c r="AF114" s="1130"/>
      <c r="AG114" s="1131"/>
      <c r="AH114" s="604"/>
      <c r="AI114" s="604"/>
      <c r="AJ114" s="604"/>
      <c r="AK114" s="604"/>
      <c r="AL114" s="604"/>
      <c r="AM114" s="604"/>
    </row>
    <row r="115" spans="1:39" ht="33" customHeight="1" x14ac:dyDescent="0.25">
      <c r="A115" s="1117" t="s">
        <v>1248</v>
      </c>
      <c r="B115" s="1113"/>
      <c r="C115" s="1113"/>
      <c r="D115" s="1113"/>
      <c r="E115" s="1112" t="s">
        <v>1249</v>
      </c>
      <c r="F115" s="1113"/>
      <c r="G115" s="1113"/>
      <c r="H115" s="1113"/>
      <c r="I115" s="1112" t="s">
        <v>1250</v>
      </c>
      <c r="J115" s="1113"/>
      <c r="K115" s="1113"/>
      <c r="L115" s="1113"/>
      <c r="M115" s="1114" t="s">
        <v>1251</v>
      </c>
      <c r="N115" s="1115"/>
      <c r="O115" s="1115"/>
      <c r="P115" s="1116"/>
      <c r="Q115" s="612"/>
      <c r="R115" s="1117" t="s">
        <v>1248</v>
      </c>
      <c r="S115" s="1113"/>
      <c r="T115" s="1113"/>
      <c r="U115" s="1113"/>
      <c r="V115" s="1112" t="s">
        <v>1249</v>
      </c>
      <c r="W115" s="1113"/>
      <c r="X115" s="1113"/>
      <c r="Y115" s="1113"/>
      <c r="Z115" s="1112" t="s">
        <v>1250</v>
      </c>
      <c r="AA115" s="1112"/>
      <c r="AB115" s="1112"/>
      <c r="AC115" s="1112"/>
      <c r="AD115" s="1112" t="s">
        <v>1251</v>
      </c>
      <c r="AE115" s="1112"/>
      <c r="AF115" s="1112"/>
      <c r="AG115" s="1118"/>
      <c r="AH115" s="604"/>
      <c r="AI115" s="604"/>
      <c r="AJ115" s="604"/>
      <c r="AK115" s="604"/>
      <c r="AL115" s="604"/>
      <c r="AM115" s="604"/>
    </row>
    <row r="116" spans="1:39" x14ac:dyDescent="0.25">
      <c r="A116" s="1111" t="s">
        <v>852</v>
      </c>
      <c r="B116" s="1110"/>
      <c r="C116" s="1107" t="s">
        <v>853</v>
      </c>
      <c r="D116" s="1110"/>
      <c r="E116" s="1107" t="s">
        <v>852</v>
      </c>
      <c r="F116" s="1110"/>
      <c r="G116" s="1107" t="s">
        <v>853</v>
      </c>
      <c r="H116" s="1110"/>
      <c r="I116" s="1107" t="s">
        <v>852</v>
      </c>
      <c r="J116" s="1110"/>
      <c r="K116" s="1107" t="s">
        <v>853</v>
      </c>
      <c r="L116" s="1110"/>
      <c r="M116" s="1107" t="s">
        <v>852</v>
      </c>
      <c r="N116" s="1110"/>
      <c r="O116" s="1107" t="s">
        <v>853</v>
      </c>
      <c r="P116" s="1108"/>
      <c r="Q116" s="612"/>
      <c r="R116" s="1111" t="s">
        <v>852</v>
      </c>
      <c r="S116" s="1110"/>
      <c r="T116" s="1107" t="s">
        <v>853</v>
      </c>
      <c r="U116" s="1110"/>
      <c r="V116" s="1107" t="s">
        <v>852</v>
      </c>
      <c r="W116" s="1110"/>
      <c r="X116" s="1107" t="s">
        <v>853</v>
      </c>
      <c r="Y116" s="1110"/>
      <c r="Z116" s="1107" t="s">
        <v>852</v>
      </c>
      <c r="AA116" s="1110"/>
      <c r="AB116" s="1107" t="s">
        <v>853</v>
      </c>
      <c r="AC116" s="1110"/>
      <c r="AD116" s="1107" t="s">
        <v>852</v>
      </c>
      <c r="AE116" s="1110"/>
      <c r="AF116" s="1107" t="s">
        <v>853</v>
      </c>
      <c r="AG116" s="1108"/>
      <c r="AH116" s="604"/>
      <c r="AI116" s="604"/>
      <c r="AJ116" s="604"/>
      <c r="AK116" s="604"/>
      <c r="AL116" s="604"/>
      <c r="AM116" s="604"/>
    </row>
    <row r="117" spans="1:39" ht="15.75" thickBot="1" x14ac:dyDescent="0.3">
      <c r="A117" s="1109"/>
      <c r="B117" s="1106"/>
      <c r="C117" s="1105"/>
      <c r="D117" s="1106"/>
      <c r="E117" s="1105"/>
      <c r="F117" s="1106"/>
      <c r="G117" s="1105"/>
      <c r="H117" s="1106"/>
      <c r="I117" s="1093"/>
      <c r="J117" s="1106"/>
      <c r="K117" s="1093"/>
      <c r="L117" s="1106"/>
      <c r="M117" s="1093"/>
      <c r="N117" s="1106"/>
      <c r="O117" s="1093"/>
      <c r="P117" s="1094"/>
      <c r="Q117" s="612"/>
      <c r="R117" s="1109"/>
      <c r="S117" s="1106"/>
      <c r="T117" s="1105"/>
      <c r="U117" s="1106"/>
      <c r="V117" s="1105"/>
      <c r="W117" s="1106"/>
      <c r="X117" s="1105"/>
      <c r="Y117" s="1106"/>
      <c r="Z117" s="1093"/>
      <c r="AA117" s="1106"/>
      <c r="AB117" s="1093"/>
      <c r="AC117" s="1106"/>
      <c r="AD117" s="1093"/>
      <c r="AE117" s="1106"/>
      <c r="AF117" s="1093"/>
      <c r="AG117" s="1094"/>
    </row>
    <row r="118" spans="1:39" ht="15.75" thickBot="1" x14ac:dyDescent="0.3">
      <c r="A118" s="606"/>
      <c r="B118" s="606"/>
      <c r="C118" s="606"/>
      <c r="D118" s="606"/>
      <c r="E118" s="606"/>
      <c r="F118" s="606"/>
      <c r="G118" s="606"/>
      <c r="H118" s="606"/>
      <c r="I118" s="606"/>
      <c r="J118" s="606"/>
      <c r="K118" s="606"/>
      <c r="L118" s="606"/>
      <c r="M118" s="608"/>
      <c r="N118" s="608"/>
      <c r="O118" s="606"/>
      <c r="P118" s="606"/>
      <c r="Q118" s="612"/>
      <c r="R118" s="612"/>
      <c r="S118" s="612"/>
      <c r="T118" s="612"/>
      <c r="U118" s="612"/>
      <c r="V118" s="612"/>
      <c r="W118" s="612"/>
      <c r="X118" s="612"/>
      <c r="Y118" s="612"/>
      <c r="Z118" s="612"/>
      <c r="AA118" s="612"/>
      <c r="AB118" s="612"/>
      <c r="AC118" s="612"/>
      <c r="AD118" s="612"/>
      <c r="AE118" s="612"/>
      <c r="AF118" s="612"/>
      <c r="AG118" s="612"/>
    </row>
    <row r="119" spans="1:39" x14ac:dyDescent="0.25">
      <c r="A119" s="1095" t="s">
        <v>1252</v>
      </c>
      <c r="B119" s="1096"/>
      <c r="C119" s="1096"/>
      <c r="D119" s="1096"/>
      <c r="E119" s="1096"/>
      <c r="F119" s="1097"/>
      <c r="G119" s="1098" t="s">
        <v>1253</v>
      </c>
      <c r="H119" s="1096"/>
      <c r="I119" s="1096"/>
      <c r="J119" s="1096"/>
      <c r="K119" s="1096"/>
      <c r="L119" s="1099"/>
      <c r="M119" s="612"/>
      <c r="N119" s="612"/>
      <c r="O119" s="612"/>
      <c r="P119" s="612"/>
      <c r="Q119" s="612"/>
      <c r="R119" s="612"/>
      <c r="S119" s="612"/>
      <c r="T119" s="612"/>
      <c r="U119" s="612"/>
      <c r="V119" s="612"/>
      <c r="W119" s="612"/>
      <c r="X119" s="612"/>
      <c r="Y119" s="612"/>
      <c r="Z119" s="612"/>
      <c r="AA119" s="612"/>
      <c r="AB119" s="612"/>
      <c r="AC119" s="612"/>
      <c r="AD119" s="612"/>
      <c r="AE119" s="612"/>
      <c r="AF119" s="612"/>
      <c r="AG119" s="612"/>
    </row>
    <row r="120" spans="1:39" x14ac:dyDescent="0.25">
      <c r="A120" s="1100" t="s">
        <v>852</v>
      </c>
      <c r="B120" s="1101"/>
      <c r="C120" s="1102" t="s">
        <v>853</v>
      </c>
      <c r="D120" s="1101"/>
      <c r="E120" s="1103" t="s">
        <v>825</v>
      </c>
      <c r="F120" s="1101"/>
      <c r="G120" s="1102" t="s">
        <v>852</v>
      </c>
      <c r="H120" s="1101"/>
      <c r="I120" s="1102" t="s">
        <v>853</v>
      </c>
      <c r="J120" s="1101"/>
      <c r="K120" s="1103" t="s">
        <v>825</v>
      </c>
      <c r="L120" s="1104"/>
      <c r="M120" s="612"/>
      <c r="N120" s="612"/>
      <c r="O120" s="612"/>
      <c r="P120" s="612"/>
      <c r="Q120" s="612"/>
      <c r="R120" s="612"/>
      <c r="S120" s="612"/>
      <c r="T120" s="612"/>
      <c r="U120" s="612"/>
      <c r="V120" s="612"/>
      <c r="W120" s="612"/>
      <c r="X120" s="612"/>
      <c r="Y120" s="612"/>
      <c r="Z120" s="612"/>
      <c r="AA120" s="612"/>
      <c r="AB120" s="612"/>
      <c r="AC120" s="612"/>
      <c r="AD120" s="612"/>
      <c r="AE120" s="612"/>
      <c r="AF120" s="612"/>
      <c r="AG120" s="612"/>
    </row>
    <row r="121" spans="1:39" x14ac:dyDescent="0.25">
      <c r="A121" s="1091"/>
      <c r="B121" s="1092"/>
      <c r="C121" s="1091"/>
      <c r="D121" s="1092"/>
      <c r="E121" s="1089">
        <f>A121+C121</f>
        <v>0</v>
      </c>
      <c r="F121" s="1090"/>
      <c r="G121" s="1091"/>
      <c r="H121" s="1092"/>
      <c r="I121" s="1091"/>
      <c r="J121" s="1092"/>
      <c r="K121" s="1089">
        <f>G121+I121</f>
        <v>0</v>
      </c>
      <c r="L121" s="1090"/>
      <c r="M121" s="612"/>
      <c r="N121" s="612"/>
      <c r="O121" s="612"/>
      <c r="P121" s="612"/>
      <c r="Q121" s="612"/>
      <c r="R121" s="612"/>
      <c r="S121" s="612"/>
      <c r="T121" s="612"/>
      <c r="U121" s="612"/>
      <c r="V121" s="612"/>
      <c r="W121" s="612"/>
      <c r="X121" s="612"/>
      <c r="Y121" s="612"/>
      <c r="Z121" s="612"/>
      <c r="AA121" s="612"/>
      <c r="AB121" s="612"/>
      <c r="AC121" s="612"/>
      <c r="AD121" s="612"/>
      <c r="AE121" s="612"/>
      <c r="AF121" s="612"/>
      <c r="AG121" s="612"/>
    </row>
    <row r="122" spans="1:39" s="241" customFormat="1" ht="18" x14ac:dyDescent="0.25">
      <c r="A122" s="1171" t="s">
        <v>786</v>
      </c>
      <c r="B122" s="1171"/>
      <c r="C122" s="1171"/>
      <c r="D122" s="1171"/>
      <c r="E122" s="1171"/>
      <c r="F122" s="1171"/>
      <c r="G122" s="1171"/>
      <c r="H122" s="1171"/>
      <c r="I122" s="1171"/>
      <c r="J122" s="1171"/>
      <c r="K122" s="1171"/>
      <c r="L122" s="1171"/>
      <c r="M122" s="1171"/>
      <c r="N122" s="1171"/>
      <c r="O122" s="1171"/>
      <c r="P122" s="1171"/>
      <c r="Q122" s="1171"/>
      <c r="R122" s="1171"/>
      <c r="S122" s="1171"/>
      <c r="T122" s="1171"/>
      <c r="U122" s="1171"/>
      <c r="V122" s="1171"/>
      <c r="W122" s="1171"/>
      <c r="X122" s="1171"/>
      <c r="Y122" s="1171"/>
      <c r="Z122" s="1171"/>
      <c r="AA122" s="1171"/>
      <c r="AB122" s="1171"/>
      <c r="AC122" s="1171"/>
      <c r="AD122" s="1171"/>
      <c r="AE122" s="1171"/>
      <c r="AF122" s="1171"/>
      <c r="AG122" s="1171"/>
      <c r="AH122" s="1171"/>
      <c r="AI122" s="1171"/>
      <c r="AJ122" s="1171"/>
      <c r="AK122" s="1171"/>
      <c r="AL122" s="1171"/>
      <c r="AM122" s="1171"/>
    </row>
    <row r="123" spans="1:39" s="241" customFormat="1" ht="15.75" x14ac:dyDescent="0.25">
      <c r="A123" s="1172" t="s">
        <v>788</v>
      </c>
      <c r="B123" s="1143"/>
      <c r="C123" s="1143"/>
      <c r="D123" s="1143"/>
      <c r="E123" s="1143"/>
      <c r="F123" s="1143"/>
      <c r="G123" s="1143"/>
      <c r="H123" s="1143"/>
      <c r="I123" s="1143"/>
      <c r="J123" s="1143"/>
      <c r="K123" s="1143"/>
      <c r="L123" s="1143"/>
      <c r="M123" s="1143"/>
      <c r="N123" s="1143"/>
      <c r="O123" s="1143"/>
      <c r="P123" s="1143"/>
      <c r="Q123" s="1143"/>
      <c r="R123" s="1143"/>
      <c r="S123" s="1143"/>
      <c r="T123" s="1143"/>
      <c r="U123" s="1143"/>
      <c r="V123" s="1143"/>
      <c r="W123" s="1143"/>
      <c r="X123" s="1143"/>
      <c r="Y123" s="1143"/>
      <c r="Z123" s="1143"/>
      <c r="AA123" s="1143"/>
      <c r="AB123" s="1143"/>
      <c r="AC123" s="1143"/>
      <c r="AD123" s="1143"/>
      <c r="AE123" s="1143"/>
      <c r="AF123" s="1143"/>
      <c r="AG123" s="1143"/>
      <c r="AH123" s="1143"/>
      <c r="AI123" s="1143"/>
      <c r="AJ123" s="1143"/>
      <c r="AK123" s="1143"/>
      <c r="AL123" s="1143"/>
      <c r="AM123" s="1143"/>
    </row>
    <row r="124" spans="1:39" s="241" customFormat="1" ht="17.25" thickBot="1" x14ac:dyDescent="0.3">
      <c r="A124" s="1173" t="s">
        <v>1242</v>
      </c>
      <c r="B124" s="1143"/>
      <c r="C124" s="1143"/>
      <c r="D124" s="1143"/>
      <c r="E124" s="1143"/>
      <c r="F124" s="1143"/>
      <c r="G124" s="1143"/>
      <c r="H124" s="1143"/>
      <c r="I124" s="1143"/>
      <c r="J124" s="1143"/>
      <c r="K124" s="1143"/>
      <c r="L124" s="1143"/>
      <c r="M124" s="1143"/>
      <c r="N124" s="1143"/>
      <c r="O124" s="1143"/>
      <c r="P124" s="1174"/>
      <c r="Q124" s="1174"/>
      <c r="R124" s="1174"/>
      <c r="S124" s="1174"/>
      <c r="T124" s="1174"/>
      <c r="U124" s="1174"/>
      <c r="V124" s="1174"/>
      <c r="W124" s="1174"/>
      <c r="X124" s="1174"/>
      <c r="Y124" s="1174"/>
      <c r="Z124" s="1174"/>
      <c r="AA124" s="1143"/>
      <c r="AB124" s="1143"/>
      <c r="AC124" s="1143"/>
      <c r="AD124" s="1143"/>
      <c r="AE124" s="1143"/>
      <c r="AF124" s="1143"/>
      <c r="AG124" s="1143"/>
      <c r="AH124" s="1143"/>
      <c r="AI124" s="1143"/>
      <c r="AJ124" s="1143"/>
      <c r="AK124" s="1143"/>
      <c r="AL124" s="1143"/>
      <c r="AM124" s="1143"/>
    </row>
    <row r="125" spans="1:39" x14ac:dyDescent="0.25">
      <c r="A125" s="1175" t="s">
        <v>790</v>
      </c>
      <c r="B125" s="1176"/>
      <c r="C125" s="1176"/>
      <c r="D125" s="1176"/>
      <c r="E125" s="1177">
        <f>Menu!$D$6</f>
        <v>0</v>
      </c>
      <c r="F125" s="1178"/>
      <c r="G125" s="1178"/>
      <c r="H125" s="1178"/>
      <c r="I125" s="1178"/>
      <c r="J125" s="1178"/>
      <c r="K125" s="1178"/>
      <c r="L125" s="1178"/>
      <c r="M125" s="1178"/>
      <c r="N125" s="1178"/>
      <c r="O125" s="1179"/>
      <c r="P125" s="1180" t="s">
        <v>1243</v>
      </c>
      <c r="Q125" s="1181"/>
      <c r="R125" s="1181"/>
      <c r="S125" s="1181"/>
      <c r="T125" s="1181"/>
      <c r="U125" s="1181"/>
      <c r="V125" s="1181"/>
      <c r="W125" s="1181"/>
      <c r="X125" s="1181"/>
      <c r="Y125" s="1181"/>
      <c r="Z125" s="1181"/>
      <c r="AA125" s="1182" t="s">
        <v>792</v>
      </c>
      <c r="AB125" s="1176"/>
      <c r="AC125" s="1176"/>
      <c r="AD125" s="1176"/>
      <c r="AE125" s="1176"/>
      <c r="AF125" s="1176"/>
      <c r="AG125" s="1176"/>
      <c r="AH125" s="1183"/>
      <c r="AI125" s="1178"/>
      <c r="AJ125" s="1178"/>
      <c r="AK125" s="1178"/>
      <c r="AL125" s="1178"/>
      <c r="AM125" s="1179"/>
    </row>
    <row r="126" spans="1:39" x14ac:dyDescent="0.25">
      <c r="A126" s="1145" t="s">
        <v>793</v>
      </c>
      <c r="B126" s="1143"/>
      <c r="C126" s="1143"/>
      <c r="D126" s="1143"/>
      <c r="E126" s="1143"/>
      <c r="F126" s="1143"/>
      <c r="G126" s="1143"/>
      <c r="H126" s="1158" t="str">
        <f>Menu!B15</f>
        <v/>
      </c>
      <c r="I126" s="1159"/>
      <c r="J126" s="1159"/>
      <c r="K126" s="1159"/>
      <c r="L126" s="1159"/>
      <c r="M126" s="1159"/>
      <c r="N126" s="1159"/>
      <c r="O126" s="1148"/>
      <c r="P126" s="1160" t="str">
        <f>Menu!$D$3</f>
        <v>3rd</v>
      </c>
      <c r="Q126" s="1161"/>
      <c r="R126" s="1140" t="s">
        <v>794</v>
      </c>
      <c r="S126" s="1140"/>
      <c r="T126" s="1140"/>
      <c r="U126" s="1162">
        <f>Menu!$D$4</f>
        <v>2022</v>
      </c>
      <c r="V126" s="1163"/>
      <c r="W126" s="1164"/>
      <c r="X126" s="1140" t="s">
        <v>6</v>
      </c>
      <c r="Y126" s="1140"/>
      <c r="Z126" s="1141"/>
      <c r="AA126" s="1142" t="s">
        <v>973</v>
      </c>
      <c r="AB126" s="1143"/>
      <c r="AC126" s="1143"/>
      <c r="AD126" s="1143"/>
      <c r="AE126" s="1143"/>
      <c r="AF126" s="1143"/>
      <c r="AG126" s="1143"/>
      <c r="AH126" s="1143"/>
      <c r="AI126" s="1143"/>
      <c r="AJ126" s="1143"/>
      <c r="AK126" s="1143"/>
      <c r="AL126" s="1143"/>
      <c r="AM126" s="1144"/>
    </row>
    <row r="127" spans="1:39" x14ac:dyDescent="0.25">
      <c r="A127" s="1145" t="s">
        <v>795</v>
      </c>
      <c r="B127" s="1143"/>
      <c r="C127" s="1143"/>
      <c r="D127" s="1143"/>
      <c r="E127" s="1143"/>
      <c r="F127" s="1143"/>
      <c r="G127" s="1143"/>
      <c r="H127" s="1143"/>
      <c r="I127" s="1143"/>
      <c r="J127" s="1143"/>
      <c r="K127" s="1143"/>
      <c r="L127" s="1143"/>
      <c r="M127" s="1146"/>
      <c r="N127" s="1147"/>
      <c r="O127" s="1148"/>
      <c r="P127" s="1160"/>
      <c r="Q127" s="1161"/>
      <c r="R127" s="1140"/>
      <c r="S127" s="1140"/>
      <c r="T127" s="1140"/>
      <c r="U127" s="1165"/>
      <c r="V127" s="1166"/>
      <c r="W127" s="1167"/>
      <c r="X127" s="1140"/>
      <c r="Y127" s="1140"/>
      <c r="Z127" s="1141"/>
      <c r="AA127" s="1149"/>
      <c r="AB127" s="1150"/>
      <c r="AC127" s="1150"/>
      <c r="AD127" s="1150"/>
      <c r="AE127" s="1150"/>
      <c r="AF127" s="1150"/>
      <c r="AG127" s="1150"/>
      <c r="AH127" s="1150"/>
      <c r="AI127" s="1150"/>
      <c r="AJ127" s="1150"/>
      <c r="AK127" s="1150"/>
      <c r="AL127" s="1150"/>
      <c r="AM127" s="1151"/>
    </row>
    <row r="128" spans="1:39" x14ac:dyDescent="0.25">
      <c r="A128" s="1155"/>
      <c r="B128" s="1156"/>
      <c r="C128" s="1156"/>
      <c r="D128" s="1156"/>
      <c r="E128" s="1156"/>
      <c r="F128" s="1156"/>
      <c r="G128" s="1156"/>
      <c r="H128" s="1156"/>
      <c r="I128" s="1156"/>
      <c r="J128" s="1156"/>
      <c r="K128" s="1156"/>
      <c r="L128" s="1156"/>
      <c r="M128" s="1156"/>
      <c r="N128" s="1156"/>
      <c r="O128" s="1157"/>
      <c r="P128" s="1160"/>
      <c r="Q128" s="1161"/>
      <c r="R128" s="1140"/>
      <c r="S128" s="1140"/>
      <c r="T128" s="1140"/>
      <c r="U128" s="1168"/>
      <c r="V128" s="1169"/>
      <c r="W128" s="1170"/>
      <c r="X128" s="1140"/>
      <c r="Y128" s="1140"/>
      <c r="Z128" s="1141"/>
      <c r="AA128" s="1152"/>
      <c r="AB128" s="1153"/>
      <c r="AC128" s="1153"/>
      <c r="AD128" s="1153"/>
      <c r="AE128" s="1153"/>
      <c r="AF128" s="1153"/>
      <c r="AG128" s="1153"/>
      <c r="AH128" s="1153"/>
      <c r="AI128" s="1153"/>
      <c r="AJ128" s="1153"/>
      <c r="AK128" s="1153"/>
      <c r="AL128" s="1153"/>
      <c r="AM128" s="1154"/>
    </row>
    <row r="129" spans="1:39" ht="15.75" thickBot="1" x14ac:dyDescent="0.3">
      <c r="A129" s="604"/>
      <c r="B129" s="604"/>
      <c r="C129" s="604"/>
      <c r="D129" s="604"/>
      <c r="E129" s="604"/>
      <c r="F129" s="604"/>
      <c r="G129" s="604"/>
      <c r="H129" s="604"/>
      <c r="I129" s="604"/>
      <c r="J129" s="604"/>
      <c r="K129" s="604"/>
      <c r="L129" s="604"/>
      <c r="M129" s="604"/>
      <c r="N129" s="604"/>
      <c r="O129" s="604"/>
      <c r="P129" s="604"/>
      <c r="Q129" s="604"/>
      <c r="R129" s="604"/>
      <c r="S129" s="604"/>
      <c r="T129" s="604"/>
      <c r="U129" s="604"/>
      <c r="V129" s="604"/>
      <c r="W129" s="604"/>
      <c r="X129" s="604"/>
      <c r="Y129" s="604"/>
      <c r="Z129" s="604"/>
      <c r="AA129" s="604"/>
      <c r="AB129" s="604"/>
      <c r="AC129" s="604"/>
      <c r="AD129" s="604"/>
      <c r="AE129" s="604"/>
      <c r="AF129" s="604"/>
      <c r="AG129" s="604"/>
      <c r="AH129" s="604"/>
      <c r="AI129" s="604"/>
      <c r="AJ129" s="604"/>
      <c r="AK129" s="604"/>
      <c r="AL129" s="604"/>
      <c r="AM129" s="604"/>
    </row>
    <row r="130" spans="1:39" x14ac:dyDescent="0.25">
      <c r="A130" s="1132" t="s">
        <v>1244</v>
      </c>
      <c r="B130" s="1133"/>
      <c r="C130" s="1133"/>
      <c r="D130" s="1133"/>
      <c r="E130" s="1133"/>
      <c r="F130" s="1134"/>
      <c r="G130" s="1135" t="s">
        <v>1245</v>
      </c>
      <c r="H130" s="1133"/>
      <c r="I130" s="1133"/>
      <c r="J130" s="1133"/>
      <c r="K130" s="1133"/>
      <c r="L130" s="1136"/>
      <c r="M130" s="606"/>
      <c r="N130" s="606"/>
      <c r="O130" s="606"/>
      <c r="P130" s="606"/>
      <c r="Q130" s="612"/>
      <c r="R130" s="612"/>
      <c r="S130" s="612"/>
      <c r="T130" s="612"/>
      <c r="U130" s="612"/>
      <c r="V130" s="612"/>
      <c r="W130" s="612"/>
      <c r="X130" s="612"/>
      <c r="Y130" s="612"/>
      <c r="Z130" s="612"/>
      <c r="AA130" s="612"/>
      <c r="AB130" s="612"/>
      <c r="AC130" s="612"/>
      <c r="AD130" s="612"/>
      <c r="AE130" s="612"/>
      <c r="AF130" s="612"/>
      <c r="AG130" s="612"/>
      <c r="AH130" s="604"/>
      <c r="AI130" s="604"/>
      <c r="AJ130" s="604"/>
      <c r="AK130" s="604"/>
      <c r="AL130" s="604"/>
      <c r="AM130" s="604"/>
    </row>
    <row r="131" spans="1:39" x14ac:dyDescent="0.25">
      <c r="A131" s="1137" t="s">
        <v>852</v>
      </c>
      <c r="B131" s="1138"/>
      <c r="C131" s="1103" t="s">
        <v>853</v>
      </c>
      <c r="D131" s="1138"/>
      <c r="E131" s="1103" t="s">
        <v>825</v>
      </c>
      <c r="F131" s="1138"/>
      <c r="G131" s="1103" t="s">
        <v>852</v>
      </c>
      <c r="H131" s="1138"/>
      <c r="I131" s="1103" t="s">
        <v>853</v>
      </c>
      <c r="J131" s="1138"/>
      <c r="K131" s="1103" t="s">
        <v>825</v>
      </c>
      <c r="L131" s="1139"/>
      <c r="M131" s="606"/>
      <c r="N131" s="606"/>
      <c r="O131" s="606"/>
      <c r="P131" s="606"/>
      <c r="Q131" s="612"/>
      <c r="R131" s="612"/>
      <c r="S131" s="612"/>
      <c r="T131" s="612"/>
      <c r="U131" s="612"/>
      <c r="V131" s="612"/>
      <c r="W131" s="612"/>
      <c r="X131" s="612"/>
      <c r="Y131" s="612"/>
      <c r="Z131" s="612"/>
      <c r="AA131" s="612"/>
      <c r="AB131" s="612"/>
      <c r="AC131" s="612"/>
      <c r="AD131" s="612"/>
      <c r="AE131" s="612"/>
      <c r="AF131" s="612"/>
      <c r="AG131" s="612"/>
      <c r="AH131" s="604"/>
      <c r="AI131" s="604"/>
      <c r="AJ131" s="604"/>
      <c r="AK131" s="604"/>
      <c r="AL131" s="604"/>
      <c r="AM131" s="604"/>
    </row>
    <row r="132" spans="1:39" ht="15.75" thickBot="1" x14ac:dyDescent="0.3">
      <c r="A132" s="1119"/>
      <c r="B132" s="1120"/>
      <c r="C132" s="1121"/>
      <c r="D132" s="1120"/>
      <c r="E132" s="1122">
        <f>A132+C132</f>
        <v>0</v>
      </c>
      <c r="F132" s="1123"/>
      <c r="G132" s="1121"/>
      <c r="H132" s="1120"/>
      <c r="I132" s="1121"/>
      <c r="J132" s="1120"/>
      <c r="K132" s="1122">
        <f>G132+I132</f>
        <v>0</v>
      </c>
      <c r="L132" s="1184"/>
      <c r="M132" s="607"/>
      <c r="N132" s="607"/>
      <c r="O132" s="606"/>
      <c r="P132" s="606"/>
      <c r="Q132" s="612"/>
      <c r="R132" s="612"/>
      <c r="S132" s="612"/>
      <c r="T132" s="612"/>
      <c r="U132" s="612"/>
      <c r="V132" s="612"/>
      <c r="W132" s="612"/>
      <c r="X132" s="612"/>
      <c r="Y132" s="612"/>
      <c r="Z132" s="612"/>
      <c r="AA132" s="612"/>
      <c r="AB132" s="612"/>
      <c r="AC132" s="612"/>
      <c r="AD132" s="612"/>
      <c r="AE132" s="612"/>
      <c r="AF132" s="612"/>
      <c r="AG132" s="612"/>
      <c r="AH132" s="604"/>
      <c r="AI132" s="604"/>
      <c r="AJ132" s="604"/>
      <c r="AK132" s="604"/>
      <c r="AL132" s="604"/>
      <c r="AM132" s="604"/>
    </row>
    <row r="133" spans="1:39" ht="15.75" thickBot="1" x14ac:dyDescent="0.3">
      <c r="A133" s="609"/>
      <c r="B133" s="610"/>
      <c r="C133" s="609"/>
      <c r="D133" s="610"/>
      <c r="E133" s="611"/>
      <c r="F133" s="610"/>
      <c r="G133" s="609"/>
      <c r="H133" s="610"/>
      <c r="I133" s="609"/>
      <c r="J133" s="610"/>
      <c r="K133" s="611"/>
      <c r="L133" s="610"/>
      <c r="M133" s="608"/>
      <c r="N133" s="608"/>
      <c r="O133" s="606"/>
      <c r="P133" s="606"/>
      <c r="Q133" s="612"/>
      <c r="R133" s="612"/>
      <c r="S133" s="612"/>
      <c r="T133" s="612"/>
      <c r="U133" s="612"/>
      <c r="V133" s="612"/>
      <c r="W133" s="612"/>
      <c r="X133" s="612"/>
      <c r="Y133" s="612"/>
      <c r="Z133" s="612"/>
      <c r="AA133" s="612"/>
      <c r="AB133" s="612"/>
      <c r="AC133" s="612"/>
      <c r="AD133" s="612"/>
      <c r="AE133" s="612"/>
      <c r="AF133" s="612"/>
      <c r="AG133" s="612"/>
      <c r="AH133" s="604"/>
      <c r="AI133" s="604"/>
      <c r="AJ133" s="604"/>
      <c r="AK133" s="604"/>
      <c r="AL133" s="604"/>
      <c r="AM133" s="604"/>
    </row>
    <row r="134" spans="1:39" x14ac:dyDescent="0.25">
      <c r="A134" s="1126" t="s">
        <v>1246</v>
      </c>
      <c r="B134" s="1127"/>
      <c r="C134" s="1127"/>
      <c r="D134" s="1127"/>
      <c r="E134" s="1127"/>
      <c r="F134" s="1127"/>
      <c r="G134" s="1127"/>
      <c r="H134" s="1127"/>
      <c r="I134" s="1127"/>
      <c r="J134" s="1127"/>
      <c r="K134" s="1127"/>
      <c r="L134" s="1127"/>
      <c r="M134" s="1127"/>
      <c r="N134" s="1127"/>
      <c r="O134" s="1127"/>
      <c r="P134" s="1128"/>
      <c r="Q134" s="612"/>
      <c r="R134" s="1129" t="s">
        <v>1247</v>
      </c>
      <c r="S134" s="1130"/>
      <c r="T134" s="1130"/>
      <c r="U134" s="1130"/>
      <c r="V134" s="1130"/>
      <c r="W134" s="1130"/>
      <c r="X134" s="1130"/>
      <c r="Y134" s="1130"/>
      <c r="Z134" s="1130"/>
      <c r="AA134" s="1130"/>
      <c r="AB134" s="1130"/>
      <c r="AC134" s="1130"/>
      <c r="AD134" s="1130"/>
      <c r="AE134" s="1130"/>
      <c r="AF134" s="1130"/>
      <c r="AG134" s="1131"/>
      <c r="AH134" s="604"/>
      <c r="AI134" s="604"/>
      <c r="AJ134" s="604"/>
      <c r="AK134" s="604"/>
      <c r="AL134" s="604"/>
      <c r="AM134" s="604"/>
    </row>
    <row r="135" spans="1:39" ht="33" customHeight="1" x14ac:dyDescent="0.25">
      <c r="A135" s="1117" t="s">
        <v>1248</v>
      </c>
      <c r="B135" s="1113"/>
      <c r="C135" s="1113"/>
      <c r="D135" s="1113"/>
      <c r="E135" s="1112" t="s">
        <v>1249</v>
      </c>
      <c r="F135" s="1113"/>
      <c r="G135" s="1113"/>
      <c r="H135" s="1113"/>
      <c r="I135" s="1112" t="s">
        <v>1250</v>
      </c>
      <c r="J135" s="1113"/>
      <c r="K135" s="1113"/>
      <c r="L135" s="1113"/>
      <c r="M135" s="1114" t="s">
        <v>1251</v>
      </c>
      <c r="N135" s="1115"/>
      <c r="O135" s="1115"/>
      <c r="P135" s="1116"/>
      <c r="Q135" s="612"/>
      <c r="R135" s="1117" t="s">
        <v>1248</v>
      </c>
      <c r="S135" s="1113"/>
      <c r="T135" s="1113"/>
      <c r="U135" s="1113"/>
      <c r="V135" s="1112" t="s">
        <v>1249</v>
      </c>
      <c r="W135" s="1113"/>
      <c r="X135" s="1113"/>
      <c r="Y135" s="1113"/>
      <c r="Z135" s="1112" t="s">
        <v>1250</v>
      </c>
      <c r="AA135" s="1112"/>
      <c r="AB135" s="1112"/>
      <c r="AC135" s="1112"/>
      <c r="AD135" s="1112" t="s">
        <v>1251</v>
      </c>
      <c r="AE135" s="1112"/>
      <c r="AF135" s="1112"/>
      <c r="AG135" s="1118"/>
      <c r="AH135" s="604"/>
      <c r="AI135" s="604"/>
      <c r="AJ135" s="604"/>
      <c r="AK135" s="604"/>
      <c r="AL135" s="604"/>
      <c r="AM135" s="604"/>
    </row>
    <row r="136" spans="1:39" x14ac:dyDescent="0.25">
      <c r="A136" s="1111" t="s">
        <v>852</v>
      </c>
      <c r="B136" s="1110"/>
      <c r="C136" s="1107" t="s">
        <v>853</v>
      </c>
      <c r="D136" s="1110"/>
      <c r="E136" s="1107" t="s">
        <v>852</v>
      </c>
      <c r="F136" s="1110"/>
      <c r="G136" s="1107" t="s">
        <v>853</v>
      </c>
      <c r="H136" s="1110"/>
      <c r="I136" s="1107" t="s">
        <v>852</v>
      </c>
      <c r="J136" s="1110"/>
      <c r="K136" s="1107" t="s">
        <v>853</v>
      </c>
      <c r="L136" s="1110"/>
      <c r="M136" s="1107" t="s">
        <v>852</v>
      </c>
      <c r="N136" s="1110"/>
      <c r="O136" s="1107" t="s">
        <v>853</v>
      </c>
      <c r="P136" s="1108"/>
      <c r="Q136" s="612"/>
      <c r="R136" s="1111" t="s">
        <v>852</v>
      </c>
      <c r="S136" s="1110"/>
      <c r="T136" s="1107" t="s">
        <v>853</v>
      </c>
      <c r="U136" s="1110"/>
      <c r="V136" s="1107" t="s">
        <v>852</v>
      </c>
      <c r="W136" s="1110"/>
      <c r="X136" s="1107" t="s">
        <v>853</v>
      </c>
      <c r="Y136" s="1110"/>
      <c r="Z136" s="1107" t="s">
        <v>852</v>
      </c>
      <c r="AA136" s="1110"/>
      <c r="AB136" s="1107" t="s">
        <v>853</v>
      </c>
      <c r="AC136" s="1110"/>
      <c r="AD136" s="1107" t="s">
        <v>852</v>
      </c>
      <c r="AE136" s="1110"/>
      <c r="AF136" s="1107" t="s">
        <v>853</v>
      </c>
      <c r="AG136" s="1108"/>
      <c r="AH136" s="604"/>
      <c r="AI136" s="604"/>
      <c r="AJ136" s="604"/>
      <c r="AK136" s="604"/>
      <c r="AL136" s="604"/>
      <c r="AM136" s="604"/>
    </row>
    <row r="137" spans="1:39" ht="15.75" thickBot="1" x14ac:dyDescent="0.3">
      <c r="A137" s="1109"/>
      <c r="B137" s="1106"/>
      <c r="C137" s="1105"/>
      <c r="D137" s="1106"/>
      <c r="E137" s="1105"/>
      <c r="F137" s="1106"/>
      <c r="G137" s="1105"/>
      <c r="H137" s="1106"/>
      <c r="I137" s="1093"/>
      <c r="J137" s="1106"/>
      <c r="K137" s="1093"/>
      <c r="L137" s="1106"/>
      <c r="M137" s="1093"/>
      <c r="N137" s="1106"/>
      <c r="O137" s="1093"/>
      <c r="P137" s="1094"/>
      <c r="Q137" s="612"/>
      <c r="R137" s="1109"/>
      <c r="S137" s="1106"/>
      <c r="T137" s="1105"/>
      <c r="U137" s="1106"/>
      <c r="V137" s="1105"/>
      <c r="W137" s="1106"/>
      <c r="X137" s="1105"/>
      <c r="Y137" s="1106"/>
      <c r="Z137" s="1093"/>
      <c r="AA137" s="1106"/>
      <c r="AB137" s="1093"/>
      <c r="AC137" s="1106"/>
      <c r="AD137" s="1093"/>
      <c r="AE137" s="1106"/>
      <c r="AF137" s="1093"/>
      <c r="AG137" s="1094"/>
    </row>
    <row r="138" spans="1:39" ht="15.75" thickBot="1" x14ac:dyDescent="0.3">
      <c r="A138" s="606"/>
      <c r="B138" s="606"/>
      <c r="C138" s="606"/>
      <c r="D138" s="606"/>
      <c r="E138" s="606"/>
      <c r="F138" s="606"/>
      <c r="G138" s="606"/>
      <c r="H138" s="606"/>
      <c r="I138" s="606"/>
      <c r="J138" s="606"/>
      <c r="K138" s="606"/>
      <c r="L138" s="606"/>
      <c r="M138" s="608"/>
      <c r="N138" s="608"/>
      <c r="O138" s="606"/>
      <c r="P138" s="606"/>
      <c r="Q138" s="612"/>
      <c r="R138" s="612"/>
      <c r="S138" s="612"/>
      <c r="T138" s="612"/>
      <c r="U138" s="612"/>
      <c r="V138" s="612"/>
      <c r="W138" s="612"/>
      <c r="X138" s="612"/>
      <c r="Y138" s="612"/>
      <c r="Z138" s="612"/>
      <c r="AA138" s="612"/>
      <c r="AB138" s="612"/>
      <c r="AC138" s="612"/>
      <c r="AD138" s="612"/>
      <c r="AE138" s="612"/>
      <c r="AF138" s="612"/>
      <c r="AG138" s="612"/>
    </row>
    <row r="139" spans="1:39" x14ac:dyDescent="0.25">
      <c r="A139" s="1095" t="s">
        <v>1252</v>
      </c>
      <c r="B139" s="1096"/>
      <c r="C139" s="1096"/>
      <c r="D139" s="1096"/>
      <c r="E139" s="1096"/>
      <c r="F139" s="1097"/>
      <c r="G139" s="1098" t="s">
        <v>1253</v>
      </c>
      <c r="H139" s="1096"/>
      <c r="I139" s="1096"/>
      <c r="J139" s="1096"/>
      <c r="K139" s="1096"/>
      <c r="L139" s="1099"/>
      <c r="M139" s="612"/>
      <c r="N139" s="612"/>
      <c r="O139" s="612"/>
      <c r="P139" s="612"/>
      <c r="Q139" s="612"/>
      <c r="R139" s="612"/>
      <c r="S139" s="612"/>
      <c r="T139" s="612"/>
      <c r="U139" s="612"/>
      <c r="V139" s="612"/>
      <c r="W139" s="612"/>
      <c r="X139" s="612"/>
      <c r="Y139" s="612"/>
      <c r="Z139" s="612"/>
      <c r="AA139" s="612"/>
      <c r="AB139" s="612"/>
      <c r="AC139" s="612"/>
      <c r="AD139" s="612"/>
      <c r="AE139" s="612"/>
      <c r="AF139" s="612"/>
      <c r="AG139" s="612"/>
    </row>
    <row r="140" spans="1:39" x14ac:dyDescent="0.25">
      <c r="A140" s="1100" t="s">
        <v>852</v>
      </c>
      <c r="B140" s="1101"/>
      <c r="C140" s="1102" t="s">
        <v>853</v>
      </c>
      <c r="D140" s="1101"/>
      <c r="E140" s="1103" t="s">
        <v>825</v>
      </c>
      <c r="F140" s="1101"/>
      <c r="G140" s="1102" t="s">
        <v>852</v>
      </c>
      <c r="H140" s="1101"/>
      <c r="I140" s="1102" t="s">
        <v>853</v>
      </c>
      <c r="J140" s="1101"/>
      <c r="K140" s="1103" t="s">
        <v>825</v>
      </c>
      <c r="L140" s="1104"/>
      <c r="M140" s="612"/>
      <c r="N140" s="612"/>
      <c r="O140" s="612"/>
      <c r="P140" s="612"/>
      <c r="Q140" s="612"/>
      <c r="R140" s="612"/>
      <c r="S140" s="612"/>
      <c r="T140" s="612"/>
      <c r="U140" s="612"/>
      <c r="V140" s="612"/>
      <c r="W140" s="612"/>
      <c r="X140" s="612"/>
      <c r="Y140" s="612"/>
      <c r="Z140" s="612"/>
      <c r="AA140" s="612"/>
      <c r="AB140" s="612"/>
      <c r="AC140" s="612"/>
      <c r="AD140" s="612"/>
      <c r="AE140" s="612"/>
      <c r="AF140" s="612"/>
      <c r="AG140" s="612"/>
    </row>
    <row r="141" spans="1:39" x14ac:dyDescent="0.25">
      <c r="A141" s="1091"/>
      <c r="B141" s="1092"/>
      <c r="C141" s="1091"/>
      <c r="D141" s="1092"/>
      <c r="E141" s="1089">
        <f>A141+C141</f>
        <v>0</v>
      </c>
      <c r="F141" s="1090"/>
      <c r="G141" s="1091"/>
      <c r="H141" s="1092"/>
      <c r="I141" s="1091"/>
      <c r="J141" s="1092"/>
      <c r="K141" s="1089">
        <f>G141+I141</f>
        <v>0</v>
      </c>
      <c r="L141" s="1090"/>
      <c r="M141" s="612"/>
      <c r="N141" s="612"/>
      <c r="O141" s="612"/>
      <c r="P141" s="612"/>
      <c r="Q141" s="612"/>
      <c r="R141" s="612"/>
      <c r="S141" s="612"/>
      <c r="T141" s="612"/>
      <c r="U141" s="612"/>
      <c r="V141" s="612"/>
      <c r="W141" s="612"/>
      <c r="X141" s="612"/>
      <c r="Y141" s="612"/>
      <c r="Z141" s="612"/>
      <c r="AA141" s="612"/>
      <c r="AB141" s="612"/>
      <c r="AC141" s="612"/>
      <c r="AD141" s="612"/>
      <c r="AE141" s="612"/>
      <c r="AF141" s="612"/>
      <c r="AG141" s="612"/>
    </row>
    <row r="142" spans="1:39" s="241" customFormat="1" ht="18" x14ac:dyDescent="0.25">
      <c r="A142" s="1171" t="s">
        <v>786</v>
      </c>
      <c r="B142" s="1171"/>
      <c r="C142" s="1171"/>
      <c r="D142" s="1171"/>
      <c r="E142" s="1171"/>
      <c r="F142" s="1171"/>
      <c r="G142" s="1171"/>
      <c r="H142" s="1171"/>
      <c r="I142" s="1171"/>
      <c r="J142" s="1171"/>
      <c r="K142" s="1171"/>
      <c r="L142" s="1171"/>
      <c r="M142" s="1171"/>
      <c r="N142" s="1171"/>
      <c r="O142" s="1171"/>
      <c r="P142" s="1171"/>
      <c r="Q142" s="1171"/>
      <c r="R142" s="1171"/>
      <c r="S142" s="1171"/>
      <c r="T142" s="1171"/>
      <c r="U142" s="1171"/>
      <c r="V142" s="1171"/>
      <c r="W142" s="1171"/>
      <c r="X142" s="1171"/>
      <c r="Y142" s="1171"/>
      <c r="Z142" s="1171"/>
      <c r="AA142" s="1171"/>
      <c r="AB142" s="1171"/>
      <c r="AC142" s="1171"/>
      <c r="AD142" s="1171"/>
      <c r="AE142" s="1171"/>
      <c r="AF142" s="1171"/>
      <c r="AG142" s="1171"/>
      <c r="AH142" s="1171"/>
      <c r="AI142" s="1171"/>
      <c r="AJ142" s="1171"/>
      <c r="AK142" s="1171"/>
      <c r="AL142" s="1171"/>
      <c r="AM142" s="1171"/>
    </row>
    <row r="143" spans="1:39" s="241" customFormat="1" ht="15.75" x14ac:dyDescent="0.25">
      <c r="A143" s="1172" t="s">
        <v>788</v>
      </c>
      <c r="B143" s="1143"/>
      <c r="C143" s="1143"/>
      <c r="D143" s="1143"/>
      <c r="E143" s="1143"/>
      <c r="F143" s="1143"/>
      <c r="G143" s="1143"/>
      <c r="H143" s="1143"/>
      <c r="I143" s="1143"/>
      <c r="J143" s="1143"/>
      <c r="K143" s="1143"/>
      <c r="L143" s="1143"/>
      <c r="M143" s="1143"/>
      <c r="N143" s="1143"/>
      <c r="O143" s="1143"/>
      <c r="P143" s="1143"/>
      <c r="Q143" s="1143"/>
      <c r="R143" s="1143"/>
      <c r="S143" s="1143"/>
      <c r="T143" s="1143"/>
      <c r="U143" s="1143"/>
      <c r="V143" s="1143"/>
      <c r="W143" s="1143"/>
      <c r="X143" s="1143"/>
      <c r="Y143" s="1143"/>
      <c r="Z143" s="1143"/>
      <c r="AA143" s="1143"/>
      <c r="AB143" s="1143"/>
      <c r="AC143" s="1143"/>
      <c r="AD143" s="1143"/>
      <c r="AE143" s="1143"/>
      <c r="AF143" s="1143"/>
      <c r="AG143" s="1143"/>
      <c r="AH143" s="1143"/>
      <c r="AI143" s="1143"/>
      <c r="AJ143" s="1143"/>
      <c r="AK143" s="1143"/>
      <c r="AL143" s="1143"/>
      <c r="AM143" s="1143"/>
    </row>
    <row r="144" spans="1:39" s="241" customFormat="1" ht="17.25" thickBot="1" x14ac:dyDescent="0.3">
      <c r="A144" s="1173" t="s">
        <v>1242</v>
      </c>
      <c r="B144" s="1143"/>
      <c r="C144" s="1143"/>
      <c r="D144" s="1143"/>
      <c r="E144" s="1143"/>
      <c r="F144" s="1143"/>
      <c r="G144" s="1143"/>
      <c r="H144" s="1143"/>
      <c r="I144" s="1143"/>
      <c r="J144" s="1143"/>
      <c r="K144" s="1143"/>
      <c r="L144" s="1143"/>
      <c r="M144" s="1143"/>
      <c r="N144" s="1143"/>
      <c r="O144" s="1143"/>
      <c r="P144" s="1174"/>
      <c r="Q144" s="1174"/>
      <c r="R144" s="1174"/>
      <c r="S144" s="1174"/>
      <c r="T144" s="1174"/>
      <c r="U144" s="1174"/>
      <c r="V144" s="1174"/>
      <c r="W144" s="1174"/>
      <c r="X144" s="1174"/>
      <c r="Y144" s="1174"/>
      <c r="Z144" s="1174"/>
      <c r="AA144" s="1143"/>
      <c r="AB144" s="1143"/>
      <c r="AC144" s="1143"/>
      <c r="AD144" s="1143"/>
      <c r="AE144" s="1143"/>
      <c r="AF144" s="1143"/>
      <c r="AG144" s="1143"/>
      <c r="AH144" s="1143"/>
      <c r="AI144" s="1143"/>
      <c r="AJ144" s="1143"/>
      <c r="AK144" s="1143"/>
      <c r="AL144" s="1143"/>
      <c r="AM144" s="1143"/>
    </row>
    <row r="145" spans="1:39" x14ac:dyDescent="0.25">
      <c r="A145" s="1175" t="s">
        <v>790</v>
      </c>
      <c r="B145" s="1176"/>
      <c r="C145" s="1176"/>
      <c r="D145" s="1176"/>
      <c r="E145" s="1177">
        <f>Menu!$D$6</f>
        <v>0</v>
      </c>
      <c r="F145" s="1178"/>
      <c r="G145" s="1178"/>
      <c r="H145" s="1178"/>
      <c r="I145" s="1178"/>
      <c r="J145" s="1178"/>
      <c r="K145" s="1178"/>
      <c r="L145" s="1178"/>
      <c r="M145" s="1178"/>
      <c r="N145" s="1178"/>
      <c r="O145" s="1179"/>
      <c r="P145" s="1180" t="s">
        <v>1243</v>
      </c>
      <c r="Q145" s="1181"/>
      <c r="R145" s="1181"/>
      <c r="S145" s="1181"/>
      <c r="T145" s="1181"/>
      <c r="U145" s="1181"/>
      <c r="V145" s="1181"/>
      <c r="W145" s="1181"/>
      <c r="X145" s="1181"/>
      <c r="Y145" s="1181"/>
      <c r="Z145" s="1181"/>
      <c r="AA145" s="1182" t="s">
        <v>792</v>
      </c>
      <c r="AB145" s="1176"/>
      <c r="AC145" s="1176"/>
      <c r="AD145" s="1176"/>
      <c r="AE145" s="1176"/>
      <c r="AF145" s="1176"/>
      <c r="AG145" s="1176"/>
      <c r="AH145" s="1183"/>
      <c r="AI145" s="1178"/>
      <c r="AJ145" s="1178"/>
      <c r="AK145" s="1178"/>
      <c r="AL145" s="1178"/>
      <c r="AM145" s="1179"/>
    </row>
    <row r="146" spans="1:39" x14ac:dyDescent="0.25">
      <c r="A146" s="1145" t="s">
        <v>793</v>
      </c>
      <c r="B146" s="1143"/>
      <c r="C146" s="1143"/>
      <c r="D146" s="1143"/>
      <c r="E146" s="1143"/>
      <c r="F146" s="1143"/>
      <c r="G146" s="1143"/>
      <c r="H146" s="1158" t="str">
        <f>Menu!B16</f>
        <v/>
      </c>
      <c r="I146" s="1159"/>
      <c r="J146" s="1159"/>
      <c r="K146" s="1159"/>
      <c r="L146" s="1159"/>
      <c r="M146" s="1159"/>
      <c r="N146" s="1159"/>
      <c r="O146" s="1148"/>
      <c r="P146" s="1160" t="str">
        <f>Menu!$D$3</f>
        <v>3rd</v>
      </c>
      <c r="Q146" s="1161"/>
      <c r="R146" s="1140" t="s">
        <v>794</v>
      </c>
      <c r="S146" s="1140"/>
      <c r="T146" s="1140"/>
      <c r="U146" s="1162">
        <f>Menu!$D$4</f>
        <v>2022</v>
      </c>
      <c r="V146" s="1163"/>
      <c r="W146" s="1164"/>
      <c r="X146" s="1140" t="s">
        <v>6</v>
      </c>
      <c r="Y146" s="1140"/>
      <c r="Z146" s="1141"/>
      <c r="AA146" s="1142" t="s">
        <v>973</v>
      </c>
      <c r="AB146" s="1143"/>
      <c r="AC146" s="1143"/>
      <c r="AD146" s="1143"/>
      <c r="AE146" s="1143"/>
      <c r="AF146" s="1143"/>
      <c r="AG146" s="1143"/>
      <c r="AH146" s="1143"/>
      <c r="AI146" s="1143"/>
      <c r="AJ146" s="1143"/>
      <c r="AK146" s="1143"/>
      <c r="AL146" s="1143"/>
      <c r="AM146" s="1144"/>
    </row>
    <row r="147" spans="1:39" x14ac:dyDescent="0.25">
      <c r="A147" s="1145" t="s">
        <v>795</v>
      </c>
      <c r="B147" s="1143"/>
      <c r="C147" s="1143"/>
      <c r="D147" s="1143"/>
      <c r="E147" s="1143"/>
      <c r="F147" s="1143"/>
      <c r="G147" s="1143"/>
      <c r="H147" s="1143"/>
      <c r="I147" s="1143"/>
      <c r="J147" s="1143"/>
      <c r="K147" s="1143"/>
      <c r="L147" s="1143"/>
      <c r="M147" s="1146"/>
      <c r="N147" s="1147"/>
      <c r="O147" s="1148"/>
      <c r="P147" s="1160"/>
      <c r="Q147" s="1161"/>
      <c r="R147" s="1140"/>
      <c r="S147" s="1140"/>
      <c r="T147" s="1140"/>
      <c r="U147" s="1165"/>
      <c r="V147" s="1166"/>
      <c r="W147" s="1167"/>
      <c r="X147" s="1140"/>
      <c r="Y147" s="1140"/>
      <c r="Z147" s="1141"/>
      <c r="AA147" s="1149"/>
      <c r="AB147" s="1150"/>
      <c r="AC147" s="1150"/>
      <c r="AD147" s="1150"/>
      <c r="AE147" s="1150"/>
      <c r="AF147" s="1150"/>
      <c r="AG147" s="1150"/>
      <c r="AH147" s="1150"/>
      <c r="AI147" s="1150"/>
      <c r="AJ147" s="1150"/>
      <c r="AK147" s="1150"/>
      <c r="AL147" s="1150"/>
      <c r="AM147" s="1151"/>
    </row>
    <row r="148" spans="1:39" x14ac:dyDescent="0.25">
      <c r="A148" s="1155"/>
      <c r="B148" s="1156"/>
      <c r="C148" s="1156"/>
      <c r="D148" s="1156"/>
      <c r="E148" s="1156"/>
      <c r="F148" s="1156"/>
      <c r="G148" s="1156"/>
      <c r="H148" s="1156"/>
      <c r="I148" s="1156"/>
      <c r="J148" s="1156"/>
      <c r="K148" s="1156"/>
      <c r="L148" s="1156"/>
      <c r="M148" s="1156"/>
      <c r="N148" s="1156"/>
      <c r="O148" s="1157"/>
      <c r="P148" s="1160"/>
      <c r="Q148" s="1161"/>
      <c r="R148" s="1140"/>
      <c r="S148" s="1140"/>
      <c r="T148" s="1140"/>
      <c r="U148" s="1168"/>
      <c r="V148" s="1169"/>
      <c r="W148" s="1170"/>
      <c r="X148" s="1140"/>
      <c r="Y148" s="1140"/>
      <c r="Z148" s="1141"/>
      <c r="AA148" s="1152"/>
      <c r="AB148" s="1153"/>
      <c r="AC148" s="1153"/>
      <c r="AD148" s="1153"/>
      <c r="AE148" s="1153"/>
      <c r="AF148" s="1153"/>
      <c r="AG148" s="1153"/>
      <c r="AH148" s="1153"/>
      <c r="AI148" s="1153"/>
      <c r="AJ148" s="1153"/>
      <c r="AK148" s="1153"/>
      <c r="AL148" s="1153"/>
      <c r="AM148" s="1154"/>
    </row>
    <row r="149" spans="1:39" ht="15.75" thickBot="1" x14ac:dyDescent="0.3">
      <c r="A149" s="604"/>
      <c r="B149" s="604"/>
      <c r="C149" s="604"/>
      <c r="D149" s="604"/>
      <c r="E149" s="604"/>
      <c r="F149" s="604"/>
      <c r="G149" s="604"/>
      <c r="H149" s="604"/>
      <c r="I149" s="604"/>
      <c r="J149" s="604"/>
      <c r="K149" s="604"/>
      <c r="L149" s="604"/>
      <c r="M149" s="604"/>
      <c r="N149" s="604"/>
      <c r="O149" s="604"/>
      <c r="P149" s="604"/>
      <c r="Q149" s="604"/>
      <c r="R149" s="604"/>
      <c r="S149" s="604"/>
      <c r="T149" s="604"/>
      <c r="U149" s="604"/>
      <c r="V149" s="604"/>
      <c r="W149" s="604"/>
      <c r="X149" s="604"/>
      <c r="Y149" s="604"/>
      <c r="Z149" s="604"/>
      <c r="AA149" s="604"/>
      <c r="AB149" s="604"/>
      <c r="AC149" s="604"/>
      <c r="AD149" s="604"/>
      <c r="AE149" s="604"/>
      <c r="AF149" s="604"/>
      <c r="AG149" s="604"/>
      <c r="AH149" s="604"/>
      <c r="AI149" s="604"/>
      <c r="AJ149" s="604"/>
      <c r="AK149" s="604"/>
      <c r="AL149" s="604"/>
      <c r="AM149" s="604"/>
    </row>
    <row r="150" spans="1:39" x14ac:dyDescent="0.25">
      <c r="A150" s="1132" t="s">
        <v>1244</v>
      </c>
      <c r="B150" s="1133"/>
      <c r="C150" s="1133"/>
      <c r="D150" s="1133"/>
      <c r="E150" s="1133"/>
      <c r="F150" s="1134"/>
      <c r="G150" s="1135" t="s">
        <v>1245</v>
      </c>
      <c r="H150" s="1133"/>
      <c r="I150" s="1133"/>
      <c r="J150" s="1133"/>
      <c r="K150" s="1133"/>
      <c r="L150" s="1136"/>
      <c r="M150" s="606"/>
      <c r="N150" s="606"/>
      <c r="O150" s="606"/>
      <c r="P150" s="606"/>
      <c r="Q150" s="612"/>
      <c r="R150" s="612"/>
      <c r="S150" s="612"/>
      <c r="T150" s="612"/>
      <c r="U150" s="612"/>
      <c r="V150" s="612"/>
      <c r="W150" s="612"/>
      <c r="X150" s="612"/>
      <c r="Y150" s="612"/>
      <c r="Z150" s="612"/>
      <c r="AA150" s="612"/>
      <c r="AB150" s="612"/>
      <c r="AC150" s="612"/>
      <c r="AD150" s="612"/>
      <c r="AE150" s="612"/>
      <c r="AF150" s="612"/>
      <c r="AG150" s="612"/>
      <c r="AH150" s="604"/>
      <c r="AI150" s="604"/>
      <c r="AJ150" s="604"/>
      <c r="AK150" s="604"/>
      <c r="AL150" s="604"/>
      <c r="AM150" s="604"/>
    </row>
    <row r="151" spans="1:39" x14ac:dyDescent="0.25">
      <c r="A151" s="1137" t="s">
        <v>852</v>
      </c>
      <c r="B151" s="1138"/>
      <c r="C151" s="1103" t="s">
        <v>853</v>
      </c>
      <c r="D151" s="1138"/>
      <c r="E151" s="1103" t="s">
        <v>825</v>
      </c>
      <c r="F151" s="1138"/>
      <c r="G151" s="1103" t="s">
        <v>852</v>
      </c>
      <c r="H151" s="1138"/>
      <c r="I151" s="1103" t="s">
        <v>853</v>
      </c>
      <c r="J151" s="1138"/>
      <c r="K151" s="1103" t="s">
        <v>825</v>
      </c>
      <c r="L151" s="1139"/>
      <c r="M151" s="606"/>
      <c r="N151" s="606"/>
      <c r="O151" s="606"/>
      <c r="P151" s="606"/>
      <c r="Q151" s="612"/>
      <c r="R151" s="612"/>
      <c r="S151" s="612"/>
      <c r="T151" s="612"/>
      <c r="U151" s="612"/>
      <c r="V151" s="612"/>
      <c r="W151" s="612"/>
      <c r="X151" s="612"/>
      <c r="Y151" s="612"/>
      <c r="Z151" s="612"/>
      <c r="AA151" s="612"/>
      <c r="AB151" s="612"/>
      <c r="AC151" s="612"/>
      <c r="AD151" s="612"/>
      <c r="AE151" s="612"/>
      <c r="AF151" s="612"/>
      <c r="AG151" s="612"/>
      <c r="AH151" s="604"/>
      <c r="AI151" s="604"/>
      <c r="AJ151" s="604"/>
      <c r="AK151" s="604"/>
      <c r="AL151" s="604"/>
      <c r="AM151" s="604"/>
    </row>
    <row r="152" spans="1:39" ht="15.75" thickBot="1" x14ac:dyDescent="0.3">
      <c r="A152" s="1119"/>
      <c r="B152" s="1120"/>
      <c r="C152" s="1121"/>
      <c r="D152" s="1120"/>
      <c r="E152" s="1122">
        <f>A152+C152</f>
        <v>0</v>
      </c>
      <c r="F152" s="1123"/>
      <c r="G152" s="1121"/>
      <c r="H152" s="1120"/>
      <c r="I152" s="1121"/>
      <c r="J152" s="1120"/>
      <c r="K152" s="1122">
        <f>G152+I152</f>
        <v>0</v>
      </c>
      <c r="L152" s="1184"/>
      <c r="M152" s="607"/>
      <c r="N152" s="607"/>
      <c r="O152" s="606"/>
      <c r="P152" s="606"/>
      <c r="Q152" s="612"/>
      <c r="R152" s="612"/>
      <c r="S152" s="612"/>
      <c r="T152" s="612"/>
      <c r="U152" s="612"/>
      <c r="V152" s="612"/>
      <c r="W152" s="612"/>
      <c r="X152" s="612"/>
      <c r="Y152" s="612"/>
      <c r="Z152" s="612"/>
      <c r="AA152" s="612"/>
      <c r="AB152" s="612"/>
      <c r="AC152" s="612"/>
      <c r="AD152" s="612"/>
      <c r="AE152" s="612"/>
      <c r="AF152" s="612"/>
      <c r="AG152" s="612"/>
      <c r="AH152" s="604"/>
      <c r="AI152" s="604"/>
      <c r="AJ152" s="604"/>
      <c r="AK152" s="604"/>
      <c r="AL152" s="604"/>
      <c r="AM152" s="604"/>
    </row>
    <row r="153" spans="1:39" ht="15.75" thickBot="1" x14ac:dyDescent="0.3">
      <c r="A153" s="609"/>
      <c r="B153" s="610"/>
      <c r="C153" s="609"/>
      <c r="D153" s="610"/>
      <c r="E153" s="611"/>
      <c r="F153" s="610"/>
      <c r="G153" s="609"/>
      <c r="H153" s="610"/>
      <c r="I153" s="609"/>
      <c r="J153" s="610"/>
      <c r="K153" s="611"/>
      <c r="L153" s="610"/>
      <c r="M153" s="608"/>
      <c r="N153" s="608"/>
      <c r="O153" s="606"/>
      <c r="P153" s="606"/>
      <c r="Q153" s="612"/>
      <c r="R153" s="612"/>
      <c r="S153" s="612"/>
      <c r="T153" s="612"/>
      <c r="U153" s="612"/>
      <c r="V153" s="612"/>
      <c r="W153" s="612"/>
      <c r="X153" s="612"/>
      <c r="Y153" s="612"/>
      <c r="Z153" s="612"/>
      <c r="AA153" s="612"/>
      <c r="AB153" s="612"/>
      <c r="AC153" s="612"/>
      <c r="AD153" s="612"/>
      <c r="AE153" s="612"/>
      <c r="AF153" s="612"/>
      <c r="AG153" s="612"/>
      <c r="AH153" s="604"/>
      <c r="AI153" s="604"/>
      <c r="AJ153" s="604"/>
      <c r="AK153" s="604"/>
      <c r="AL153" s="604"/>
      <c r="AM153" s="604"/>
    </row>
    <row r="154" spans="1:39" x14ac:dyDescent="0.25">
      <c r="A154" s="1126" t="s">
        <v>1246</v>
      </c>
      <c r="B154" s="1127"/>
      <c r="C154" s="1127"/>
      <c r="D154" s="1127"/>
      <c r="E154" s="1127"/>
      <c r="F154" s="1127"/>
      <c r="G154" s="1127"/>
      <c r="H154" s="1127"/>
      <c r="I154" s="1127"/>
      <c r="J154" s="1127"/>
      <c r="K154" s="1127"/>
      <c r="L154" s="1127"/>
      <c r="M154" s="1127"/>
      <c r="N154" s="1127"/>
      <c r="O154" s="1127"/>
      <c r="P154" s="1128"/>
      <c r="Q154" s="612"/>
      <c r="R154" s="1129" t="s">
        <v>1247</v>
      </c>
      <c r="S154" s="1130"/>
      <c r="T154" s="1130"/>
      <c r="U154" s="1130"/>
      <c r="V154" s="1130"/>
      <c r="W154" s="1130"/>
      <c r="X154" s="1130"/>
      <c r="Y154" s="1130"/>
      <c r="Z154" s="1130"/>
      <c r="AA154" s="1130"/>
      <c r="AB154" s="1130"/>
      <c r="AC154" s="1130"/>
      <c r="AD154" s="1130"/>
      <c r="AE154" s="1130"/>
      <c r="AF154" s="1130"/>
      <c r="AG154" s="1131"/>
      <c r="AH154" s="604"/>
      <c r="AI154" s="604"/>
      <c r="AJ154" s="604"/>
      <c r="AK154" s="604"/>
      <c r="AL154" s="604"/>
      <c r="AM154" s="604"/>
    </row>
    <row r="155" spans="1:39" ht="33" customHeight="1" x14ac:dyDescent="0.25">
      <c r="A155" s="1117" t="s">
        <v>1248</v>
      </c>
      <c r="B155" s="1113"/>
      <c r="C155" s="1113"/>
      <c r="D155" s="1113"/>
      <c r="E155" s="1112" t="s">
        <v>1249</v>
      </c>
      <c r="F155" s="1113"/>
      <c r="G155" s="1113"/>
      <c r="H155" s="1113"/>
      <c r="I155" s="1112" t="s">
        <v>1250</v>
      </c>
      <c r="J155" s="1113"/>
      <c r="K155" s="1113"/>
      <c r="L155" s="1113"/>
      <c r="M155" s="1114" t="s">
        <v>1251</v>
      </c>
      <c r="N155" s="1115"/>
      <c r="O155" s="1115"/>
      <c r="P155" s="1116"/>
      <c r="Q155" s="612"/>
      <c r="R155" s="1117" t="s">
        <v>1248</v>
      </c>
      <c r="S155" s="1113"/>
      <c r="T155" s="1113"/>
      <c r="U155" s="1113"/>
      <c r="V155" s="1112" t="s">
        <v>1249</v>
      </c>
      <c r="W155" s="1113"/>
      <c r="X155" s="1113"/>
      <c r="Y155" s="1113"/>
      <c r="Z155" s="1112" t="s">
        <v>1250</v>
      </c>
      <c r="AA155" s="1112"/>
      <c r="AB155" s="1112"/>
      <c r="AC155" s="1112"/>
      <c r="AD155" s="1112" t="s">
        <v>1251</v>
      </c>
      <c r="AE155" s="1112"/>
      <c r="AF155" s="1112"/>
      <c r="AG155" s="1118"/>
      <c r="AH155" s="604"/>
      <c r="AI155" s="604"/>
      <c r="AJ155" s="604"/>
      <c r="AK155" s="604"/>
      <c r="AL155" s="604"/>
      <c r="AM155" s="604"/>
    </row>
    <row r="156" spans="1:39" x14ac:dyDescent="0.25">
      <c r="A156" s="1111" t="s">
        <v>852</v>
      </c>
      <c r="B156" s="1110"/>
      <c r="C156" s="1107" t="s">
        <v>853</v>
      </c>
      <c r="D156" s="1110"/>
      <c r="E156" s="1107" t="s">
        <v>852</v>
      </c>
      <c r="F156" s="1110"/>
      <c r="G156" s="1107" t="s">
        <v>853</v>
      </c>
      <c r="H156" s="1110"/>
      <c r="I156" s="1107" t="s">
        <v>852</v>
      </c>
      <c r="J156" s="1110"/>
      <c r="K156" s="1107" t="s">
        <v>853</v>
      </c>
      <c r="L156" s="1110"/>
      <c r="M156" s="1107" t="s">
        <v>852</v>
      </c>
      <c r="N156" s="1110"/>
      <c r="O156" s="1107" t="s">
        <v>853</v>
      </c>
      <c r="P156" s="1108"/>
      <c r="Q156" s="612"/>
      <c r="R156" s="1111" t="s">
        <v>852</v>
      </c>
      <c r="S156" s="1110"/>
      <c r="T156" s="1107" t="s">
        <v>853</v>
      </c>
      <c r="U156" s="1110"/>
      <c r="V156" s="1107" t="s">
        <v>852</v>
      </c>
      <c r="W156" s="1110"/>
      <c r="X156" s="1107" t="s">
        <v>853</v>
      </c>
      <c r="Y156" s="1110"/>
      <c r="Z156" s="1107" t="s">
        <v>852</v>
      </c>
      <c r="AA156" s="1110"/>
      <c r="AB156" s="1107" t="s">
        <v>853</v>
      </c>
      <c r="AC156" s="1110"/>
      <c r="AD156" s="1107" t="s">
        <v>852</v>
      </c>
      <c r="AE156" s="1110"/>
      <c r="AF156" s="1107" t="s">
        <v>853</v>
      </c>
      <c r="AG156" s="1108"/>
      <c r="AH156" s="604"/>
      <c r="AI156" s="604"/>
      <c r="AJ156" s="604"/>
      <c r="AK156" s="604"/>
      <c r="AL156" s="604"/>
      <c r="AM156" s="604"/>
    </row>
    <row r="157" spans="1:39" ht="15.75" thickBot="1" x14ac:dyDescent="0.3">
      <c r="A157" s="1109"/>
      <c r="B157" s="1106"/>
      <c r="C157" s="1105"/>
      <c r="D157" s="1106"/>
      <c r="E157" s="1105"/>
      <c r="F157" s="1106"/>
      <c r="G157" s="1105"/>
      <c r="H157" s="1106"/>
      <c r="I157" s="1093"/>
      <c r="J157" s="1106"/>
      <c r="K157" s="1093"/>
      <c r="L157" s="1106"/>
      <c r="M157" s="1093"/>
      <c r="N157" s="1106"/>
      <c r="O157" s="1093"/>
      <c r="P157" s="1094"/>
      <c r="Q157" s="612"/>
      <c r="R157" s="1109"/>
      <c r="S157" s="1106"/>
      <c r="T157" s="1105"/>
      <c r="U157" s="1106"/>
      <c r="V157" s="1105"/>
      <c r="W157" s="1106"/>
      <c r="X157" s="1105"/>
      <c r="Y157" s="1106"/>
      <c r="Z157" s="1093"/>
      <c r="AA157" s="1106"/>
      <c r="AB157" s="1093"/>
      <c r="AC157" s="1106"/>
      <c r="AD157" s="1093"/>
      <c r="AE157" s="1106"/>
      <c r="AF157" s="1093"/>
      <c r="AG157" s="1094"/>
    </row>
    <row r="158" spans="1:39" ht="15.75" thickBot="1" x14ac:dyDescent="0.3">
      <c r="A158" s="606"/>
      <c r="B158" s="606"/>
      <c r="C158" s="606"/>
      <c r="D158" s="606"/>
      <c r="E158" s="606"/>
      <c r="F158" s="606"/>
      <c r="G158" s="606"/>
      <c r="H158" s="606"/>
      <c r="I158" s="606"/>
      <c r="J158" s="606"/>
      <c r="K158" s="606"/>
      <c r="L158" s="606"/>
      <c r="M158" s="608"/>
      <c r="N158" s="608"/>
      <c r="O158" s="606"/>
      <c r="P158" s="606"/>
      <c r="Q158" s="612"/>
      <c r="R158" s="612"/>
      <c r="S158" s="612"/>
      <c r="T158" s="612"/>
      <c r="U158" s="612"/>
      <c r="V158" s="612"/>
      <c r="W158" s="612"/>
      <c r="X158" s="612"/>
      <c r="Y158" s="612"/>
      <c r="Z158" s="612"/>
      <c r="AA158" s="612"/>
      <c r="AB158" s="612"/>
      <c r="AC158" s="612"/>
      <c r="AD158" s="612"/>
      <c r="AE158" s="612"/>
      <c r="AF158" s="612"/>
      <c r="AG158" s="612"/>
    </row>
    <row r="159" spans="1:39" x14ac:dyDescent="0.25">
      <c r="A159" s="1095" t="s">
        <v>1252</v>
      </c>
      <c r="B159" s="1096"/>
      <c r="C159" s="1096"/>
      <c r="D159" s="1096"/>
      <c r="E159" s="1096"/>
      <c r="F159" s="1097"/>
      <c r="G159" s="1098" t="s">
        <v>1253</v>
      </c>
      <c r="H159" s="1096"/>
      <c r="I159" s="1096"/>
      <c r="J159" s="1096"/>
      <c r="K159" s="1096"/>
      <c r="L159" s="1099"/>
      <c r="M159" s="612"/>
      <c r="N159" s="612"/>
      <c r="O159" s="612"/>
      <c r="P159" s="612"/>
      <c r="Q159" s="612"/>
      <c r="R159" s="612"/>
      <c r="S159" s="612"/>
      <c r="T159" s="612"/>
      <c r="U159" s="612"/>
      <c r="V159" s="612"/>
      <c r="W159" s="612"/>
      <c r="X159" s="612"/>
      <c r="Y159" s="612"/>
      <c r="Z159" s="612"/>
      <c r="AA159" s="612"/>
      <c r="AB159" s="612"/>
      <c r="AC159" s="612"/>
      <c r="AD159" s="612"/>
      <c r="AE159" s="612"/>
      <c r="AF159" s="612"/>
      <c r="AG159" s="612"/>
    </row>
    <row r="160" spans="1:39" x14ac:dyDescent="0.25">
      <c r="A160" s="1100" t="s">
        <v>852</v>
      </c>
      <c r="B160" s="1101"/>
      <c r="C160" s="1102" t="s">
        <v>853</v>
      </c>
      <c r="D160" s="1101"/>
      <c r="E160" s="1103" t="s">
        <v>825</v>
      </c>
      <c r="F160" s="1101"/>
      <c r="G160" s="1102" t="s">
        <v>852</v>
      </c>
      <c r="H160" s="1101"/>
      <c r="I160" s="1102" t="s">
        <v>853</v>
      </c>
      <c r="J160" s="1101"/>
      <c r="K160" s="1103" t="s">
        <v>825</v>
      </c>
      <c r="L160" s="1104"/>
      <c r="M160" s="612"/>
      <c r="N160" s="612"/>
      <c r="O160" s="612"/>
      <c r="P160" s="612"/>
      <c r="Q160" s="612"/>
      <c r="R160" s="612"/>
      <c r="S160" s="612"/>
      <c r="T160" s="612"/>
      <c r="U160" s="612"/>
      <c r="V160" s="612"/>
      <c r="W160" s="612"/>
      <c r="X160" s="612"/>
      <c r="Y160" s="612"/>
      <c r="Z160" s="612"/>
      <c r="AA160" s="612"/>
      <c r="AB160" s="612"/>
      <c r="AC160" s="612"/>
      <c r="AD160" s="612"/>
      <c r="AE160" s="612"/>
      <c r="AF160" s="612"/>
      <c r="AG160" s="612"/>
    </row>
    <row r="161" spans="1:39" x14ac:dyDescent="0.25">
      <c r="A161" s="1091"/>
      <c r="B161" s="1092"/>
      <c r="C161" s="1091"/>
      <c r="D161" s="1092"/>
      <c r="E161" s="1089">
        <f>A161+C161</f>
        <v>0</v>
      </c>
      <c r="F161" s="1090"/>
      <c r="G161" s="1091"/>
      <c r="H161" s="1092"/>
      <c r="I161" s="1091"/>
      <c r="J161" s="1092"/>
      <c r="K161" s="1089">
        <f>G161+I161</f>
        <v>0</v>
      </c>
      <c r="L161" s="1090"/>
      <c r="M161" s="612"/>
      <c r="N161" s="612"/>
      <c r="O161" s="612"/>
      <c r="P161" s="612"/>
      <c r="Q161" s="612"/>
      <c r="R161" s="612"/>
      <c r="S161" s="612"/>
      <c r="T161" s="612"/>
      <c r="U161" s="612"/>
      <c r="V161" s="612"/>
      <c r="W161" s="612"/>
      <c r="X161" s="612"/>
      <c r="Y161" s="612"/>
      <c r="Z161" s="612"/>
      <c r="AA161" s="612"/>
      <c r="AB161" s="612"/>
      <c r="AC161" s="612"/>
      <c r="AD161" s="612"/>
      <c r="AE161" s="612"/>
      <c r="AF161" s="612"/>
      <c r="AG161" s="612"/>
    </row>
    <row r="162" spans="1:39" s="241" customFormat="1" ht="18" x14ac:dyDescent="0.25">
      <c r="A162" s="1171" t="s">
        <v>786</v>
      </c>
      <c r="B162" s="1171"/>
      <c r="C162" s="1171"/>
      <c r="D162" s="1171"/>
      <c r="E162" s="1171"/>
      <c r="F162" s="1171"/>
      <c r="G162" s="1171"/>
      <c r="H162" s="1171"/>
      <c r="I162" s="1171"/>
      <c r="J162" s="1171"/>
      <c r="K162" s="1171"/>
      <c r="L162" s="1171"/>
      <c r="M162" s="1171"/>
      <c r="N162" s="1171"/>
      <c r="O162" s="1171"/>
      <c r="P162" s="1171"/>
      <c r="Q162" s="1171"/>
      <c r="R162" s="1171"/>
      <c r="S162" s="1171"/>
      <c r="T162" s="1171"/>
      <c r="U162" s="1171"/>
      <c r="V162" s="1171"/>
      <c r="W162" s="1171"/>
      <c r="X162" s="1171"/>
      <c r="Y162" s="1171"/>
      <c r="Z162" s="1171"/>
      <c r="AA162" s="1171"/>
      <c r="AB162" s="1171"/>
      <c r="AC162" s="1171"/>
      <c r="AD162" s="1171"/>
      <c r="AE162" s="1171"/>
      <c r="AF162" s="1171"/>
      <c r="AG162" s="1171"/>
      <c r="AH162" s="1171"/>
      <c r="AI162" s="1171"/>
      <c r="AJ162" s="1171"/>
      <c r="AK162" s="1171"/>
      <c r="AL162" s="1171"/>
      <c r="AM162" s="1171"/>
    </row>
    <row r="163" spans="1:39" s="241" customFormat="1" ht="15.75" x14ac:dyDescent="0.25">
      <c r="A163" s="1172" t="s">
        <v>788</v>
      </c>
      <c r="B163" s="1143"/>
      <c r="C163" s="1143"/>
      <c r="D163" s="1143"/>
      <c r="E163" s="1143"/>
      <c r="F163" s="1143"/>
      <c r="G163" s="1143"/>
      <c r="H163" s="1143"/>
      <c r="I163" s="1143"/>
      <c r="J163" s="1143"/>
      <c r="K163" s="1143"/>
      <c r="L163" s="1143"/>
      <c r="M163" s="1143"/>
      <c r="N163" s="1143"/>
      <c r="O163" s="1143"/>
      <c r="P163" s="1143"/>
      <c r="Q163" s="1143"/>
      <c r="R163" s="1143"/>
      <c r="S163" s="1143"/>
      <c r="T163" s="1143"/>
      <c r="U163" s="1143"/>
      <c r="V163" s="1143"/>
      <c r="W163" s="1143"/>
      <c r="X163" s="1143"/>
      <c r="Y163" s="1143"/>
      <c r="Z163" s="1143"/>
      <c r="AA163" s="1143"/>
      <c r="AB163" s="1143"/>
      <c r="AC163" s="1143"/>
      <c r="AD163" s="1143"/>
      <c r="AE163" s="1143"/>
      <c r="AF163" s="1143"/>
      <c r="AG163" s="1143"/>
      <c r="AH163" s="1143"/>
      <c r="AI163" s="1143"/>
      <c r="AJ163" s="1143"/>
      <c r="AK163" s="1143"/>
      <c r="AL163" s="1143"/>
      <c r="AM163" s="1143"/>
    </row>
    <row r="164" spans="1:39" s="241" customFormat="1" ht="17.25" thickBot="1" x14ac:dyDescent="0.3">
      <c r="A164" s="1173" t="s">
        <v>1242</v>
      </c>
      <c r="B164" s="1143"/>
      <c r="C164" s="1143"/>
      <c r="D164" s="1143"/>
      <c r="E164" s="1143"/>
      <c r="F164" s="1143"/>
      <c r="G164" s="1143"/>
      <c r="H164" s="1143"/>
      <c r="I164" s="1143"/>
      <c r="J164" s="1143"/>
      <c r="K164" s="1143"/>
      <c r="L164" s="1143"/>
      <c r="M164" s="1143"/>
      <c r="N164" s="1143"/>
      <c r="O164" s="1143"/>
      <c r="P164" s="1174"/>
      <c r="Q164" s="1174"/>
      <c r="R164" s="1174"/>
      <c r="S164" s="1174"/>
      <c r="T164" s="1174"/>
      <c r="U164" s="1174"/>
      <c r="V164" s="1174"/>
      <c r="W164" s="1174"/>
      <c r="X164" s="1174"/>
      <c r="Y164" s="1174"/>
      <c r="Z164" s="1174"/>
      <c r="AA164" s="1143"/>
      <c r="AB164" s="1143"/>
      <c r="AC164" s="1143"/>
      <c r="AD164" s="1143"/>
      <c r="AE164" s="1143"/>
      <c r="AF164" s="1143"/>
      <c r="AG164" s="1143"/>
      <c r="AH164" s="1143"/>
      <c r="AI164" s="1143"/>
      <c r="AJ164" s="1143"/>
      <c r="AK164" s="1143"/>
      <c r="AL164" s="1143"/>
      <c r="AM164" s="1143"/>
    </row>
    <row r="165" spans="1:39" x14ac:dyDescent="0.25">
      <c r="A165" s="1175" t="s">
        <v>790</v>
      </c>
      <c r="B165" s="1176"/>
      <c r="C165" s="1176"/>
      <c r="D165" s="1176"/>
      <c r="E165" s="1177">
        <f>Menu!$D$6</f>
        <v>0</v>
      </c>
      <c r="F165" s="1178"/>
      <c r="G165" s="1178"/>
      <c r="H165" s="1178"/>
      <c r="I165" s="1178"/>
      <c r="J165" s="1178"/>
      <c r="K165" s="1178"/>
      <c r="L165" s="1178"/>
      <c r="M165" s="1178"/>
      <c r="N165" s="1178"/>
      <c r="O165" s="1179"/>
      <c r="P165" s="1180" t="s">
        <v>1243</v>
      </c>
      <c r="Q165" s="1181"/>
      <c r="R165" s="1181"/>
      <c r="S165" s="1181"/>
      <c r="T165" s="1181"/>
      <c r="U165" s="1181"/>
      <c r="V165" s="1181"/>
      <c r="W165" s="1181"/>
      <c r="X165" s="1181"/>
      <c r="Y165" s="1181"/>
      <c r="Z165" s="1181"/>
      <c r="AA165" s="1182" t="s">
        <v>792</v>
      </c>
      <c r="AB165" s="1176"/>
      <c r="AC165" s="1176"/>
      <c r="AD165" s="1176"/>
      <c r="AE165" s="1176"/>
      <c r="AF165" s="1176"/>
      <c r="AG165" s="1176"/>
      <c r="AH165" s="1183"/>
      <c r="AI165" s="1178"/>
      <c r="AJ165" s="1178"/>
      <c r="AK165" s="1178"/>
      <c r="AL165" s="1178"/>
      <c r="AM165" s="1179"/>
    </row>
    <row r="166" spans="1:39" x14ac:dyDescent="0.25">
      <c r="A166" s="1145" t="s">
        <v>793</v>
      </c>
      <c r="B166" s="1143"/>
      <c r="C166" s="1143"/>
      <c r="D166" s="1143"/>
      <c r="E166" s="1143"/>
      <c r="F166" s="1143"/>
      <c r="G166" s="1143"/>
      <c r="H166" s="1158" t="str">
        <f>Menu!B17</f>
        <v/>
      </c>
      <c r="I166" s="1159"/>
      <c r="J166" s="1159"/>
      <c r="K166" s="1159"/>
      <c r="L166" s="1159"/>
      <c r="M166" s="1159"/>
      <c r="N166" s="1159"/>
      <c r="O166" s="1148"/>
      <c r="P166" s="1160" t="str">
        <f>Menu!$D$3</f>
        <v>3rd</v>
      </c>
      <c r="Q166" s="1161"/>
      <c r="R166" s="1140" t="s">
        <v>794</v>
      </c>
      <c r="S166" s="1140"/>
      <c r="T166" s="1140"/>
      <c r="U166" s="1162">
        <f>Menu!$D$4</f>
        <v>2022</v>
      </c>
      <c r="V166" s="1163"/>
      <c r="W166" s="1164"/>
      <c r="X166" s="1140" t="s">
        <v>6</v>
      </c>
      <c r="Y166" s="1140"/>
      <c r="Z166" s="1141"/>
      <c r="AA166" s="1142" t="s">
        <v>973</v>
      </c>
      <c r="AB166" s="1143"/>
      <c r="AC166" s="1143"/>
      <c r="AD166" s="1143"/>
      <c r="AE166" s="1143"/>
      <c r="AF166" s="1143"/>
      <c r="AG166" s="1143"/>
      <c r="AH166" s="1143"/>
      <c r="AI166" s="1143"/>
      <c r="AJ166" s="1143"/>
      <c r="AK166" s="1143"/>
      <c r="AL166" s="1143"/>
      <c r="AM166" s="1144"/>
    </row>
    <row r="167" spans="1:39" x14ac:dyDescent="0.25">
      <c r="A167" s="1145" t="s">
        <v>795</v>
      </c>
      <c r="B167" s="1143"/>
      <c r="C167" s="1143"/>
      <c r="D167" s="1143"/>
      <c r="E167" s="1143"/>
      <c r="F167" s="1143"/>
      <c r="G167" s="1143"/>
      <c r="H167" s="1143"/>
      <c r="I167" s="1143"/>
      <c r="J167" s="1143"/>
      <c r="K167" s="1143"/>
      <c r="L167" s="1143"/>
      <c r="M167" s="1146"/>
      <c r="N167" s="1147"/>
      <c r="O167" s="1148"/>
      <c r="P167" s="1160"/>
      <c r="Q167" s="1161"/>
      <c r="R167" s="1140"/>
      <c r="S167" s="1140"/>
      <c r="T167" s="1140"/>
      <c r="U167" s="1165"/>
      <c r="V167" s="1166"/>
      <c r="W167" s="1167"/>
      <c r="X167" s="1140"/>
      <c r="Y167" s="1140"/>
      <c r="Z167" s="1141"/>
      <c r="AA167" s="1149"/>
      <c r="AB167" s="1150"/>
      <c r="AC167" s="1150"/>
      <c r="AD167" s="1150"/>
      <c r="AE167" s="1150"/>
      <c r="AF167" s="1150"/>
      <c r="AG167" s="1150"/>
      <c r="AH167" s="1150"/>
      <c r="AI167" s="1150"/>
      <c r="AJ167" s="1150"/>
      <c r="AK167" s="1150"/>
      <c r="AL167" s="1150"/>
      <c r="AM167" s="1151"/>
    </row>
    <row r="168" spans="1:39" x14ac:dyDescent="0.25">
      <c r="A168" s="1155"/>
      <c r="B168" s="1156"/>
      <c r="C168" s="1156"/>
      <c r="D168" s="1156"/>
      <c r="E168" s="1156"/>
      <c r="F168" s="1156"/>
      <c r="G168" s="1156"/>
      <c r="H168" s="1156"/>
      <c r="I168" s="1156"/>
      <c r="J168" s="1156"/>
      <c r="K168" s="1156"/>
      <c r="L168" s="1156"/>
      <c r="M168" s="1156"/>
      <c r="N168" s="1156"/>
      <c r="O168" s="1157"/>
      <c r="P168" s="1160"/>
      <c r="Q168" s="1161"/>
      <c r="R168" s="1140"/>
      <c r="S168" s="1140"/>
      <c r="T168" s="1140"/>
      <c r="U168" s="1168"/>
      <c r="V168" s="1169"/>
      <c r="W168" s="1170"/>
      <c r="X168" s="1140"/>
      <c r="Y168" s="1140"/>
      <c r="Z168" s="1141"/>
      <c r="AA168" s="1152"/>
      <c r="AB168" s="1153"/>
      <c r="AC168" s="1153"/>
      <c r="AD168" s="1153"/>
      <c r="AE168" s="1153"/>
      <c r="AF168" s="1153"/>
      <c r="AG168" s="1153"/>
      <c r="AH168" s="1153"/>
      <c r="AI168" s="1153"/>
      <c r="AJ168" s="1153"/>
      <c r="AK168" s="1153"/>
      <c r="AL168" s="1153"/>
      <c r="AM168" s="1154"/>
    </row>
    <row r="169" spans="1:39" ht="15.75" thickBot="1" x14ac:dyDescent="0.3">
      <c r="A169" s="604"/>
      <c r="B169" s="604"/>
      <c r="C169" s="604"/>
      <c r="D169" s="604"/>
      <c r="E169" s="604"/>
      <c r="F169" s="604"/>
      <c r="G169" s="604"/>
      <c r="H169" s="604"/>
      <c r="I169" s="604"/>
      <c r="J169" s="604"/>
      <c r="K169" s="604"/>
      <c r="L169" s="604"/>
      <c r="M169" s="604"/>
      <c r="N169" s="604"/>
      <c r="O169" s="604"/>
      <c r="P169" s="604"/>
      <c r="Q169" s="604"/>
      <c r="R169" s="604"/>
      <c r="S169" s="604"/>
      <c r="T169" s="604"/>
      <c r="U169" s="604"/>
      <c r="V169" s="604"/>
      <c r="W169" s="604"/>
      <c r="X169" s="604"/>
      <c r="Y169" s="604"/>
      <c r="Z169" s="604"/>
      <c r="AA169" s="604"/>
      <c r="AB169" s="604"/>
      <c r="AC169" s="604"/>
      <c r="AD169" s="604"/>
      <c r="AE169" s="604"/>
      <c r="AF169" s="604"/>
      <c r="AG169" s="604"/>
      <c r="AH169" s="604"/>
      <c r="AI169" s="604"/>
      <c r="AJ169" s="604"/>
      <c r="AK169" s="604"/>
      <c r="AL169" s="604"/>
      <c r="AM169" s="604"/>
    </row>
    <row r="170" spans="1:39" x14ac:dyDescent="0.25">
      <c r="A170" s="1132" t="s">
        <v>1244</v>
      </c>
      <c r="B170" s="1133"/>
      <c r="C170" s="1133"/>
      <c r="D170" s="1133"/>
      <c r="E170" s="1133"/>
      <c r="F170" s="1134"/>
      <c r="G170" s="1135" t="s">
        <v>1245</v>
      </c>
      <c r="H170" s="1133"/>
      <c r="I170" s="1133"/>
      <c r="J170" s="1133"/>
      <c r="K170" s="1133"/>
      <c r="L170" s="1136"/>
      <c r="M170" s="606"/>
      <c r="N170" s="606"/>
      <c r="O170" s="606"/>
      <c r="P170" s="606"/>
      <c r="Q170" s="612"/>
      <c r="R170" s="612"/>
      <c r="S170" s="612"/>
      <c r="T170" s="612"/>
      <c r="U170" s="612"/>
      <c r="V170" s="612"/>
      <c r="W170" s="612"/>
      <c r="X170" s="612"/>
      <c r="Y170" s="612"/>
      <c r="Z170" s="612"/>
      <c r="AA170" s="612"/>
      <c r="AB170" s="612"/>
      <c r="AC170" s="612"/>
      <c r="AD170" s="612"/>
      <c r="AE170" s="612"/>
      <c r="AF170" s="612"/>
      <c r="AG170" s="612"/>
      <c r="AH170" s="604"/>
      <c r="AI170" s="604"/>
      <c r="AJ170" s="604"/>
      <c r="AK170" s="604"/>
      <c r="AL170" s="604"/>
      <c r="AM170" s="604"/>
    </row>
    <row r="171" spans="1:39" x14ac:dyDescent="0.25">
      <c r="A171" s="1137" t="s">
        <v>852</v>
      </c>
      <c r="B171" s="1138"/>
      <c r="C171" s="1103" t="s">
        <v>853</v>
      </c>
      <c r="D171" s="1138"/>
      <c r="E171" s="1103" t="s">
        <v>825</v>
      </c>
      <c r="F171" s="1138"/>
      <c r="G171" s="1103" t="s">
        <v>852</v>
      </c>
      <c r="H171" s="1138"/>
      <c r="I171" s="1103" t="s">
        <v>853</v>
      </c>
      <c r="J171" s="1138"/>
      <c r="K171" s="1103" t="s">
        <v>825</v>
      </c>
      <c r="L171" s="1139"/>
      <c r="M171" s="606"/>
      <c r="N171" s="606"/>
      <c r="O171" s="606"/>
      <c r="P171" s="606"/>
      <c r="Q171" s="612"/>
      <c r="R171" s="612"/>
      <c r="S171" s="612"/>
      <c r="T171" s="612"/>
      <c r="U171" s="612"/>
      <c r="V171" s="612"/>
      <c r="W171" s="612"/>
      <c r="X171" s="612"/>
      <c r="Y171" s="612"/>
      <c r="Z171" s="612"/>
      <c r="AA171" s="612"/>
      <c r="AB171" s="612"/>
      <c r="AC171" s="612"/>
      <c r="AD171" s="612"/>
      <c r="AE171" s="612"/>
      <c r="AF171" s="612"/>
      <c r="AG171" s="612"/>
      <c r="AH171" s="604"/>
      <c r="AI171" s="604"/>
      <c r="AJ171" s="604"/>
      <c r="AK171" s="604"/>
      <c r="AL171" s="604"/>
      <c r="AM171" s="604"/>
    </row>
    <row r="172" spans="1:39" ht="15.75" thickBot="1" x14ac:dyDescent="0.3">
      <c r="A172" s="1119"/>
      <c r="B172" s="1120"/>
      <c r="C172" s="1121"/>
      <c r="D172" s="1120"/>
      <c r="E172" s="1122">
        <f>A172+C172</f>
        <v>0</v>
      </c>
      <c r="F172" s="1123"/>
      <c r="G172" s="1121"/>
      <c r="H172" s="1120"/>
      <c r="I172" s="1121"/>
      <c r="J172" s="1120"/>
      <c r="K172" s="1122">
        <f>G172+I172</f>
        <v>0</v>
      </c>
      <c r="L172" s="1184"/>
      <c r="M172" s="607"/>
      <c r="N172" s="607"/>
      <c r="O172" s="606"/>
      <c r="P172" s="606"/>
      <c r="Q172" s="612"/>
      <c r="R172" s="612"/>
      <c r="S172" s="612"/>
      <c r="T172" s="612"/>
      <c r="U172" s="612"/>
      <c r="V172" s="612"/>
      <c r="W172" s="612"/>
      <c r="X172" s="612"/>
      <c r="Y172" s="612"/>
      <c r="Z172" s="612"/>
      <c r="AA172" s="612"/>
      <c r="AB172" s="612"/>
      <c r="AC172" s="612"/>
      <c r="AD172" s="612"/>
      <c r="AE172" s="612"/>
      <c r="AF172" s="612"/>
      <c r="AG172" s="612"/>
      <c r="AH172" s="604"/>
      <c r="AI172" s="604"/>
      <c r="AJ172" s="604"/>
      <c r="AK172" s="604"/>
      <c r="AL172" s="604"/>
      <c r="AM172" s="604"/>
    </row>
    <row r="173" spans="1:39" ht="15.75" thickBot="1" x14ac:dyDescent="0.3">
      <c r="A173" s="609"/>
      <c r="B173" s="610"/>
      <c r="C173" s="609"/>
      <c r="D173" s="610"/>
      <c r="E173" s="611"/>
      <c r="F173" s="610"/>
      <c r="G173" s="609"/>
      <c r="H173" s="610"/>
      <c r="I173" s="609"/>
      <c r="J173" s="610"/>
      <c r="K173" s="611"/>
      <c r="L173" s="610"/>
      <c r="M173" s="608"/>
      <c r="N173" s="608"/>
      <c r="O173" s="606"/>
      <c r="P173" s="606"/>
      <c r="Q173" s="612"/>
      <c r="R173" s="612"/>
      <c r="S173" s="612"/>
      <c r="T173" s="612"/>
      <c r="U173" s="612"/>
      <c r="V173" s="612"/>
      <c r="W173" s="612"/>
      <c r="X173" s="612"/>
      <c r="Y173" s="612"/>
      <c r="Z173" s="612"/>
      <c r="AA173" s="612"/>
      <c r="AB173" s="612"/>
      <c r="AC173" s="612"/>
      <c r="AD173" s="612"/>
      <c r="AE173" s="612"/>
      <c r="AF173" s="612"/>
      <c r="AG173" s="612"/>
      <c r="AH173" s="604"/>
      <c r="AI173" s="604"/>
      <c r="AJ173" s="604"/>
      <c r="AK173" s="604"/>
      <c r="AL173" s="604"/>
      <c r="AM173" s="604"/>
    </row>
    <row r="174" spans="1:39" x14ac:dyDescent="0.25">
      <c r="A174" s="1126" t="s">
        <v>1246</v>
      </c>
      <c r="B174" s="1127"/>
      <c r="C174" s="1127"/>
      <c r="D174" s="1127"/>
      <c r="E174" s="1127"/>
      <c r="F174" s="1127"/>
      <c r="G174" s="1127"/>
      <c r="H174" s="1127"/>
      <c r="I174" s="1127"/>
      <c r="J174" s="1127"/>
      <c r="K174" s="1127"/>
      <c r="L174" s="1127"/>
      <c r="M174" s="1127"/>
      <c r="N174" s="1127"/>
      <c r="O174" s="1127"/>
      <c r="P174" s="1128"/>
      <c r="Q174" s="612"/>
      <c r="R174" s="1129" t="s">
        <v>1247</v>
      </c>
      <c r="S174" s="1130"/>
      <c r="T174" s="1130"/>
      <c r="U174" s="1130"/>
      <c r="V174" s="1130"/>
      <c r="W174" s="1130"/>
      <c r="X174" s="1130"/>
      <c r="Y174" s="1130"/>
      <c r="Z174" s="1130"/>
      <c r="AA174" s="1130"/>
      <c r="AB174" s="1130"/>
      <c r="AC174" s="1130"/>
      <c r="AD174" s="1130"/>
      <c r="AE174" s="1130"/>
      <c r="AF174" s="1130"/>
      <c r="AG174" s="1131"/>
      <c r="AH174" s="604"/>
      <c r="AI174" s="604"/>
      <c r="AJ174" s="604"/>
      <c r="AK174" s="604"/>
      <c r="AL174" s="604"/>
      <c r="AM174" s="604"/>
    </row>
    <row r="175" spans="1:39" ht="33" customHeight="1" x14ac:dyDescent="0.25">
      <c r="A175" s="1117" t="s">
        <v>1248</v>
      </c>
      <c r="B175" s="1113"/>
      <c r="C175" s="1113"/>
      <c r="D175" s="1113"/>
      <c r="E175" s="1112" t="s">
        <v>1249</v>
      </c>
      <c r="F175" s="1113"/>
      <c r="G175" s="1113"/>
      <c r="H175" s="1113"/>
      <c r="I175" s="1112" t="s">
        <v>1250</v>
      </c>
      <c r="J175" s="1113"/>
      <c r="K175" s="1113"/>
      <c r="L175" s="1113"/>
      <c r="M175" s="1114" t="s">
        <v>1251</v>
      </c>
      <c r="N175" s="1115"/>
      <c r="O175" s="1115"/>
      <c r="P175" s="1116"/>
      <c r="Q175" s="612"/>
      <c r="R175" s="1117" t="s">
        <v>1248</v>
      </c>
      <c r="S175" s="1113"/>
      <c r="T175" s="1113"/>
      <c r="U175" s="1113"/>
      <c r="V175" s="1112" t="s">
        <v>1249</v>
      </c>
      <c r="W175" s="1113"/>
      <c r="X175" s="1113"/>
      <c r="Y175" s="1113"/>
      <c r="Z175" s="1112" t="s">
        <v>1250</v>
      </c>
      <c r="AA175" s="1112"/>
      <c r="AB175" s="1112"/>
      <c r="AC175" s="1112"/>
      <c r="AD175" s="1112" t="s">
        <v>1251</v>
      </c>
      <c r="AE175" s="1112"/>
      <c r="AF175" s="1112"/>
      <c r="AG175" s="1118"/>
      <c r="AH175" s="604"/>
      <c r="AI175" s="604"/>
      <c r="AJ175" s="604"/>
      <c r="AK175" s="604"/>
      <c r="AL175" s="604"/>
      <c r="AM175" s="604"/>
    </row>
    <row r="176" spans="1:39" x14ac:dyDescent="0.25">
      <c r="A176" s="1111" t="s">
        <v>852</v>
      </c>
      <c r="B176" s="1110"/>
      <c r="C176" s="1107" t="s">
        <v>853</v>
      </c>
      <c r="D176" s="1110"/>
      <c r="E176" s="1107" t="s">
        <v>852</v>
      </c>
      <c r="F176" s="1110"/>
      <c r="G176" s="1107" t="s">
        <v>853</v>
      </c>
      <c r="H176" s="1110"/>
      <c r="I176" s="1107" t="s">
        <v>852</v>
      </c>
      <c r="J176" s="1110"/>
      <c r="K176" s="1107" t="s">
        <v>853</v>
      </c>
      <c r="L176" s="1110"/>
      <c r="M176" s="1107" t="s">
        <v>852</v>
      </c>
      <c r="N176" s="1110"/>
      <c r="O176" s="1107" t="s">
        <v>853</v>
      </c>
      <c r="P176" s="1108"/>
      <c r="Q176" s="612"/>
      <c r="R176" s="1111" t="s">
        <v>852</v>
      </c>
      <c r="S176" s="1110"/>
      <c r="T176" s="1107" t="s">
        <v>853</v>
      </c>
      <c r="U176" s="1110"/>
      <c r="V176" s="1107" t="s">
        <v>852</v>
      </c>
      <c r="W176" s="1110"/>
      <c r="X176" s="1107" t="s">
        <v>853</v>
      </c>
      <c r="Y176" s="1110"/>
      <c r="Z176" s="1107" t="s">
        <v>852</v>
      </c>
      <c r="AA176" s="1110"/>
      <c r="AB176" s="1107" t="s">
        <v>853</v>
      </c>
      <c r="AC176" s="1110"/>
      <c r="AD176" s="1107" t="s">
        <v>852</v>
      </c>
      <c r="AE176" s="1110"/>
      <c r="AF176" s="1107" t="s">
        <v>853</v>
      </c>
      <c r="AG176" s="1108"/>
      <c r="AH176" s="604"/>
      <c r="AI176" s="604"/>
      <c r="AJ176" s="604"/>
      <c r="AK176" s="604"/>
      <c r="AL176" s="604"/>
      <c r="AM176" s="604"/>
    </row>
    <row r="177" spans="1:39" ht="15.75" thickBot="1" x14ac:dyDescent="0.3">
      <c r="A177" s="1109"/>
      <c r="B177" s="1106"/>
      <c r="C177" s="1105"/>
      <c r="D177" s="1106"/>
      <c r="E177" s="1105"/>
      <c r="F177" s="1106"/>
      <c r="G177" s="1105"/>
      <c r="H177" s="1106"/>
      <c r="I177" s="1093"/>
      <c r="J177" s="1106"/>
      <c r="K177" s="1093"/>
      <c r="L177" s="1106"/>
      <c r="M177" s="1093"/>
      <c r="N177" s="1106"/>
      <c r="O177" s="1093"/>
      <c r="P177" s="1094"/>
      <c r="Q177" s="612"/>
      <c r="R177" s="1109"/>
      <c r="S177" s="1106"/>
      <c r="T177" s="1105"/>
      <c r="U177" s="1106"/>
      <c r="V177" s="1105"/>
      <c r="W177" s="1106"/>
      <c r="X177" s="1105"/>
      <c r="Y177" s="1106"/>
      <c r="Z177" s="1093"/>
      <c r="AA177" s="1106"/>
      <c r="AB177" s="1093"/>
      <c r="AC177" s="1106"/>
      <c r="AD177" s="1093"/>
      <c r="AE177" s="1106"/>
      <c r="AF177" s="1093"/>
      <c r="AG177" s="1094"/>
    </row>
    <row r="178" spans="1:39" ht="15.75" thickBot="1" x14ac:dyDescent="0.3">
      <c r="A178" s="606"/>
      <c r="B178" s="606"/>
      <c r="C178" s="606"/>
      <c r="D178" s="606"/>
      <c r="E178" s="606"/>
      <c r="F178" s="606"/>
      <c r="G178" s="606"/>
      <c r="H178" s="606"/>
      <c r="I178" s="606"/>
      <c r="J178" s="606"/>
      <c r="K178" s="606"/>
      <c r="L178" s="606"/>
      <c r="M178" s="608"/>
      <c r="N178" s="608"/>
      <c r="O178" s="606"/>
      <c r="P178" s="606"/>
      <c r="Q178" s="612"/>
      <c r="R178" s="612"/>
      <c r="S178" s="612"/>
      <c r="T178" s="612"/>
      <c r="U178" s="612"/>
      <c r="V178" s="612"/>
      <c r="W178" s="612"/>
      <c r="X178" s="612"/>
      <c r="Y178" s="612"/>
      <c r="Z178" s="612"/>
      <c r="AA178" s="612"/>
      <c r="AB178" s="612"/>
      <c r="AC178" s="612"/>
      <c r="AD178" s="612"/>
      <c r="AE178" s="612"/>
      <c r="AF178" s="612"/>
      <c r="AG178" s="612"/>
    </row>
    <row r="179" spans="1:39" x14ac:dyDescent="0.25">
      <c r="A179" s="1095" t="s">
        <v>1252</v>
      </c>
      <c r="B179" s="1096"/>
      <c r="C179" s="1096"/>
      <c r="D179" s="1096"/>
      <c r="E179" s="1096"/>
      <c r="F179" s="1097"/>
      <c r="G179" s="1098" t="s">
        <v>1253</v>
      </c>
      <c r="H179" s="1096"/>
      <c r="I179" s="1096"/>
      <c r="J179" s="1096"/>
      <c r="K179" s="1096"/>
      <c r="L179" s="1099"/>
      <c r="M179" s="612"/>
      <c r="N179" s="612"/>
      <c r="O179" s="612"/>
      <c r="P179" s="612"/>
      <c r="Q179" s="612"/>
      <c r="R179" s="612"/>
      <c r="S179" s="612"/>
      <c r="T179" s="612"/>
      <c r="U179" s="612"/>
      <c r="V179" s="612"/>
      <c r="W179" s="612"/>
      <c r="X179" s="612"/>
      <c r="Y179" s="612"/>
      <c r="Z179" s="612"/>
      <c r="AA179" s="612"/>
      <c r="AB179" s="612"/>
      <c r="AC179" s="612"/>
      <c r="AD179" s="612"/>
      <c r="AE179" s="612"/>
      <c r="AF179" s="612"/>
      <c r="AG179" s="612"/>
    </row>
    <row r="180" spans="1:39" x14ac:dyDescent="0.25">
      <c r="A180" s="1100" t="s">
        <v>852</v>
      </c>
      <c r="B180" s="1101"/>
      <c r="C180" s="1102" t="s">
        <v>853</v>
      </c>
      <c r="D180" s="1101"/>
      <c r="E180" s="1103" t="s">
        <v>825</v>
      </c>
      <c r="F180" s="1101"/>
      <c r="G180" s="1102" t="s">
        <v>852</v>
      </c>
      <c r="H180" s="1101"/>
      <c r="I180" s="1102" t="s">
        <v>853</v>
      </c>
      <c r="J180" s="1101"/>
      <c r="K180" s="1103" t="s">
        <v>825</v>
      </c>
      <c r="L180" s="1104"/>
      <c r="M180" s="612"/>
      <c r="N180" s="612"/>
      <c r="O180" s="612"/>
      <c r="P180" s="612"/>
      <c r="Q180" s="612"/>
      <c r="R180" s="612"/>
      <c r="S180" s="612"/>
      <c r="T180" s="612"/>
      <c r="U180" s="612"/>
      <c r="V180" s="612"/>
      <c r="W180" s="612"/>
      <c r="X180" s="612"/>
      <c r="Y180" s="612"/>
      <c r="Z180" s="612"/>
      <c r="AA180" s="612"/>
      <c r="AB180" s="612"/>
      <c r="AC180" s="612"/>
      <c r="AD180" s="612"/>
      <c r="AE180" s="612"/>
      <c r="AF180" s="612"/>
      <c r="AG180" s="612"/>
    </row>
    <row r="181" spans="1:39" x14ac:dyDescent="0.25">
      <c r="A181" s="1091"/>
      <c r="B181" s="1092"/>
      <c r="C181" s="1091"/>
      <c r="D181" s="1092"/>
      <c r="E181" s="1089">
        <f>A181+C181</f>
        <v>0</v>
      </c>
      <c r="F181" s="1090"/>
      <c r="G181" s="1091"/>
      <c r="H181" s="1092"/>
      <c r="I181" s="1091"/>
      <c r="J181" s="1092"/>
      <c r="K181" s="1089">
        <f>G181+I181</f>
        <v>0</v>
      </c>
      <c r="L181" s="1090"/>
      <c r="M181" s="612"/>
      <c r="N181" s="612"/>
      <c r="O181" s="612"/>
      <c r="P181" s="612"/>
      <c r="Q181" s="612"/>
      <c r="R181" s="612"/>
      <c r="S181" s="612"/>
      <c r="T181" s="612"/>
      <c r="U181" s="612"/>
      <c r="V181" s="612"/>
      <c r="W181" s="612"/>
      <c r="X181" s="612"/>
      <c r="Y181" s="612"/>
      <c r="Z181" s="612"/>
      <c r="AA181" s="612"/>
      <c r="AB181" s="612"/>
      <c r="AC181" s="612"/>
      <c r="AD181" s="612"/>
      <c r="AE181" s="612"/>
      <c r="AF181" s="612"/>
      <c r="AG181" s="612"/>
    </row>
    <row r="182" spans="1:39" s="241" customFormat="1" ht="18" x14ac:dyDescent="0.25">
      <c r="A182" s="1171" t="s">
        <v>786</v>
      </c>
      <c r="B182" s="1171"/>
      <c r="C182" s="1171"/>
      <c r="D182" s="1171"/>
      <c r="E182" s="1171"/>
      <c r="F182" s="1171"/>
      <c r="G182" s="1171"/>
      <c r="H182" s="1171"/>
      <c r="I182" s="1171"/>
      <c r="J182" s="1171"/>
      <c r="K182" s="1171"/>
      <c r="L182" s="1171"/>
      <c r="M182" s="1171"/>
      <c r="N182" s="1171"/>
      <c r="O182" s="1171"/>
      <c r="P182" s="1171"/>
      <c r="Q182" s="1171"/>
      <c r="R182" s="1171"/>
      <c r="S182" s="1171"/>
      <c r="T182" s="1171"/>
      <c r="U182" s="1171"/>
      <c r="V182" s="1171"/>
      <c r="W182" s="1171"/>
      <c r="X182" s="1171"/>
      <c r="Y182" s="1171"/>
      <c r="Z182" s="1171"/>
      <c r="AA182" s="1171"/>
      <c r="AB182" s="1171"/>
      <c r="AC182" s="1171"/>
      <c r="AD182" s="1171"/>
      <c r="AE182" s="1171"/>
      <c r="AF182" s="1171"/>
      <c r="AG182" s="1171"/>
      <c r="AH182" s="1171"/>
      <c r="AI182" s="1171"/>
      <c r="AJ182" s="1171"/>
      <c r="AK182" s="1171"/>
      <c r="AL182" s="1171"/>
      <c r="AM182" s="1171"/>
    </row>
    <row r="183" spans="1:39" s="241" customFormat="1" ht="15.75" x14ac:dyDescent="0.25">
      <c r="A183" s="1172" t="s">
        <v>788</v>
      </c>
      <c r="B183" s="1143"/>
      <c r="C183" s="1143"/>
      <c r="D183" s="1143"/>
      <c r="E183" s="1143"/>
      <c r="F183" s="1143"/>
      <c r="G183" s="1143"/>
      <c r="H183" s="1143"/>
      <c r="I183" s="1143"/>
      <c r="J183" s="1143"/>
      <c r="K183" s="1143"/>
      <c r="L183" s="1143"/>
      <c r="M183" s="1143"/>
      <c r="N183" s="1143"/>
      <c r="O183" s="1143"/>
      <c r="P183" s="1143"/>
      <c r="Q183" s="1143"/>
      <c r="R183" s="1143"/>
      <c r="S183" s="1143"/>
      <c r="T183" s="1143"/>
      <c r="U183" s="1143"/>
      <c r="V183" s="1143"/>
      <c r="W183" s="1143"/>
      <c r="X183" s="1143"/>
      <c r="Y183" s="1143"/>
      <c r="Z183" s="1143"/>
      <c r="AA183" s="1143"/>
      <c r="AB183" s="1143"/>
      <c r="AC183" s="1143"/>
      <c r="AD183" s="1143"/>
      <c r="AE183" s="1143"/>
      <c r="AF183" s="1143"/>
      <c r="AG183" s="1143"/>
      <c r="AH183" s="1143"/>
      <c r="AI183" s="1143"/>
      <c r="AJ183" s="1143"/>
      <c r="AK183" s="1143"/>
      <c r="AL183" s="1143"/>
      <c r="AM183" s="1143"/>
    </row>
    <row r="184" spans="1:39" s="241" customFormat="1" ht="17.25" thickBot="1" x14ac:dyDescent="0.3">
      <c r="A184" s="1173" t="s">
        <v>1242</v>
      </c>
      <c r="B184" s="1143"/>
      <c r="C184" s="1143"/>
      <c r="D184" s="1143"/>
      <c r="E184" s="1143"/>
      <c r="F184" s="1143"/>
      <c r="G184" s="1143"/>
      <c r="H184" s="1143"/>
      <c r="I184" s="1143"/>
      <c r="J184" s="1143"/>
      <c r="K184" s="1143"/>
      <c r="L184" s="1143"/>
      <c r="M184" s="1143"/>
      <c r="N184" s="1143"/>
      <c r="O184" s="1143"/>
      <c r="P184" s="1174"/>
      <c r="Q184" s="1174"/>
      <c r="R184" s="1174"/>
      <c r="S184" s="1174"/>
      <c r="T184" s="1174"/>
      <c r="U184" s="1174"/>
      <c r="V184" s="1174"/>
      <c r="W184" s="1174"/>
      <c r="X184" s="1174"/>
      <c r="Y184" s="1174"/>
      <c r="Z184" s="1174"/>
      <c r="AA184" s="1143"/>
      <c r="AB184" s="1143"/>
      <c r="AC184" s="1143"/>
      <c r="AD184" s="1143"/>
      <c r="AE184" s="1143"/>
      <c r="AF184" s="1143"/>
      <c r="AG184" s="1143"/>
      <c r="AH184" s="1143"/>
      <c r="AI184" s="1143"/>
      <c r="AJ184" s="1143"/>
      <c r="AK184" s="1143"/>
      <c r="AL184" s="1143"/>
      <c r="AM184" s="1143"/>
    </row>
    <row r="185" spans="1:39" x14ac:dyDescent="0.25">
      <c r="A185" s="1175" t="s">
        <v>790</v>
      </c>
      <c r="B185" s="1176"/>
      <c r="C185" s="1176"/>
      <c r="D185" s="1176"/>
      <c r="E185" s="1177">
        <f>Menu!$D$6</f>
        <v>0</v>
      </c>
      <c r="F185" s="1178"/>
      <c r="G185" s="1178"/>
      <c r="H185" s="1178"/>
      <c r="I185" s="1178"/>
      <c r="J185" s="1178"/>
      <c r="K185" s="1178"/>
      <c r="L185" s="1178"/>
      <c r="M185" s="1178"/>
      <c r="N185" s="1178"/>
      <c r="O185" s="1179"/>
      <c r="P185" s="1180" t="s">
        <v>1243</v>
      </c>
      <c r="Q185" s="1181"/>
      <c r="R185" s="1181"/>
      <c r="S185" s="1181"/>
      <c r="T185" s="1181"/>
      <c r="U185" s="1181"/>
      <c r="V185" s="1181"/>
      <c r="W185" s="1181"/>
      <c r="X185" s="1181"/>
      <c r="Y185" s="1181"/>
      <c r="Z185" s="1181"/>
      <c r="AA185" s="1182" t="s">
        <v>792</v>
      </c>
      <c r="AB185" s="1176"/>
      <c r="AC185" s="1176"/>
      <c r="AD185" s="1176"/>
      <c r="AE185" s="1176"/>
      <c r="AF185" s="1176"/>
      <c r="AG185" s="1176"/>
      <c r="AH185" s="1183"/>
      <c r="AI185" s="1178"/>
      <c r="AJ185" s="1178"/>
      <c r="AK185" s="1178"/>
      <c r="AL185" s="1178"/>
      <c r="AM185" s="1179"/>
    </row>
    <row r="186" spans="1:39" x14ac:dyDescent="0.25">
      <c r="A186" s="1145" t="s">
        <v>793</v>
      </c>
      <c r="B186" s="1143"/>
      <c r="C186" s="1143"/>
      <c r="D186" s="1143"/>
      <c r="E186" s="1143"/>
      <c r="F186" s="1143"/>
      <c r="G186" s="1143"/>
      <c r="H186" s="1158" t="str">
        <f>Menu!B18</f>
        <v/>
      </c>
      <c r="I186" s="1159"/>
      <c r="J186" s="1159"/>
      <c r="K186" s="1159"/>
      <c r="L186" s="1159"/>
      <c r="M186" s="1159"/>
      <c r="N186" s="1159"/>
      <c r="O186" s="1148"/>
      <c r="P186" s="1160" t="str">
        <f>Menu!$D$3</f>
        <v>3rd</v>
      </c>
      <c r="Q186" s="1161"/>
      <c r="R186" s="1140" t="s">
        <v>794</v>
      </c>
      <c r="S186" s="1140"/>
      <c r="T186" s="1140"/>
      <c r="U186" s="1162">
        <f>Menu!$D$4</f>
        <v>2022</v>
      </c>
      <c r="V186" s="1163"/>
      <c r="W186" s="1164"/>
      <c r="X186" s="1140" t="s">
        <v>6</v>
      </c>
      <c r="Y186" s="1140"/>
      <c r="Z186" s="1141"/>
      <c r="AA186" s="1142" t="s">
        <v>973</v>
      </c>
      <c r="AB186" s="1143"/>
      <c r="AC186" s="1143"/>
      <c r="AD186" s="1143"/>
      <c r="AE186" s="1143"/>
      <c r="AF186" s="1143"/>
      <c r="AG186" s="1143"/>
      <c r="AH186" s="1143"/>
      <c r="AI186" s="1143"/>
      <c r="AJ186" s="1143"/>
      <c r="AK186" s="1143"/>
      <c r="AL186" s="1143"/>
      <c r="AM186" s="1144"/>
    </row>
    <row r="187" spans="1:39" x14ac:dyDescent="0.25">
      <c r="A187" s="1145" t="s">
        <v>795</v>
      </c>
      <c r="B187" s="1143"/>
      <c r="C187" s="1143"/>
      <c r="D187" s="1143"/>
      <c r="E187" s="1143"/>
      <c r="F187" s="1143"/>
      <c r="G187" s="1143"/>
      <c r="H187" s="1143"/>
      <c r="I187" s="1143"/>
      <c r="J187" s="1143"/>
      <c r="K187" s="1143"/>
      <c r="L187" s="1143"/>
      <c r="M187" s="1146"/>
      <c r="N187" s="1147"/>
      <c r="O187" s="1148"/>
      <c r="P187" s="1160"/>
      <c r="Q187" s="1161"/>
      <c r="R187" s="1140"/>
      <c r="S187" s="1140"/>
      <c r="T187" s="1140"/>
      <c r="U187" s="1165"/>
      <c r="V187" s="1166"/>
      <c r="W187" s="1167"/>
      <c r="X187" s="1140"/>
      <c r="Y187" s="1140"/>
      <c r="Z187" s="1141"/>
      <c r="AA187" s="1149"/>
      <c r="AB187" s="1150"/>
      <c r="AC187" s="1150"/>
      <c r="AD187" s="1150"/>
      <c r="AE187" s="1150"/>
      <c r="AF187" s="1150"/>
      <c r="AG187" s="1150"/>
      <c r="AH187" s="1150"/>
      <c r="AI187" s="1150"/>
      <c r="AJ187" s="1150"/>
      <c r="AK187" s="1150"/>
      <c r="AL187" s="1150"/>
      <c r="AM187" s="1151"/>
    </row>
    <row r="188" spans="1:39" x14ac:dyDescent="0.25">
      <c r="A188" s="1155"/>
      <c r="B188" s="1156"/>
      <c r="C188" s="1156"/>
      <c r="D188" s="1156"/>
      <c r="E188" s="1156"/>
      <c r="F188" s="1156"/>
      <c r="G188" s="1156"/>
      <c r="H188" s="1156"/>
      <c r="I188" s="1156"/>
      <c r="J188" s="1156"/>
      <c r="K188" s="1156"/>
      <c r="L188" s="1156"/>
      <c r="M188" s="1156"/>
      <c r="N188" s="1156"/>
      <c r="O188" s="1157"/>
      <c r="P188" s="1160"/>
      <c r="Q188" s="1161"/>
      <c r="R188" s="1140"/>
      <c r="S188" s="1140"/>
      <c r="T188" s="1140"/>
      <c r="U188" s="1168"/>
      <c r="V188" s="1169"/>
      <c r="W188" s="1170"/>
      <c r="X188" s="1140"/>
      <c r="Y188" s="1140"/>
      <c r="Z188" s="1141"/>
      <c r="AA188" s="1152"/>
      <c r="AB188" s="1153"/>
      <c r="AC188" s="1153"/>
      <c r="AD188" s="1153"/>
      <c r="AE188" s="1153"/>
      <c r="AF188" s="1153"/>
      <c r="AG188" s="1153"/>
      <c r="AH188" s="1153"/>
      <c r="AI188" s="1153"/>
      <c r="AJ188" s="1153"/>
      <c r="AK188" s="1153"/>
      <c r="AL188" s="1153"/>
      <c r="AM188" s="1154"/>
    </row>
    <row r="189" spans="1:39" ht="15.75" thickBot="1" x14ac:dyDescent="0.3">
      <c r="A189" s="604"/>
      <c r="B189" s="604"/>
      <c r="C189" s="604"/>
      <c r="D189" s="604"/>
      <c r="E189" s="604"/>
      <c r="F189" s="604"/>
      <c r="G189" s="604"/>
      <c r="H189" s="604"/>
      <c r="I189" s="604"/>
      <c r="J189" s="604"/>
      <c r="K189" s="604"/>
      <c r="L189" s="604"/>
      <c r="M189" s="604"/>
      <c r="N189" s="604"/>
      <c r="O189" s="604"/>
      <c r="P189" s="604"/>
      <c r="Q189" s="604"/>
      <c r="R189" s="604"/>
      <c r="S189" s="604"/>
      <c r="T189" s="604"/>
      <c r="U189" s="604"/>
      <c r="V189" s="604"/>
      <c r="W189" s="604"/>
      <c r="X189" s="604"/>
      <c r="Y189" s="604"/>
      <c r="Z189" s="604"/>
      <c r="AA189" s="604"/>
      <c r="AB189" s="604"/>
      <c r="AC189" s="604"/>
      <c r="AD189" s="604"/>
      <c r="AE189" s="604"/>
      <c r="AF189" s="604"/>
      <c r="AG189" s="604"/>
      <c r="AH189" s="604"/>
      <c r="AI189" s="604"/>
      <c r="AJ189" s="604"/>
      <c r="AK189" s="604"/>
      <c r="AL189" s="604"/>
      <c r="AM189" s="604"/>
    </row>
    <row r="190" spans="1:39" x14ac:dyDescent="0.25">
      <c r="A190" s="1132" t="s">
        <v>1244</v>
      </c>
      <c r="B190" s="1133"/>
      <c r="C190" s="1133"/>
      <c r="D190" s="1133"/>
      <c r="E190" s="1133"/>
      <c r="F190" s="1134"/>
      <c r="G190" s="1135" t="s">
        <v>1245</v>
      </c>
      <c r="H190" s="1133"/>
      <c r="I190" s="1133"/>
      <c r="J190" s="1133"/>
      <c r="K190" s="1133"/>
      <c r="L190" s="1136"/>
      <c r="M190" s="606"/>
      <c r="N190" s="606"/>
      <c r="O190" s="606"/>
      <c r="P190" s="606"/>
      <c r="Q190" s="612"/>
      <c r="R190" s="612"/>
      <c r="S190" s="612"/>
      <c r="T190" s="612"/>
      <c r="U190" s="612"/>
      <c r="V190" s="612"/>
      <c r="W190" s="612"/>
      <c r="X190" s="612"/>
      <c r="Y190" s="612"/>
      <c r="Z190" s="612"/>
      <c r="AA190" s="612"/>
      <c r="AB190" s="612"/>
      <c r="AC190" s="612"/>
      <c r="AD190" s="612"/>
      <c r="AE190" s="612"/>
      <c r="AF190" s="612"/>
      <c r="AG190" s="612"/>
      <c r="AH190" s="604"/>
      <c r="AI190" s="604"/>
      <c r="AJ190" s="604"/>
      <c r="AK190" s="604"/>
      <c r="AL190" s="604"/>
      <c r="AM190" s="604"/>
    </row>
    <row r="191" spans="1:39" x14ac:dyDescent="0.25">
      <c r="A191" s="1137" t="s">
        <v>852</v>
      </c>
      <c r="B191" s="1138"/>
      <c r="C191" s="1103" t="s">
        <v>853</v>
      </c>
      <c r="D191" s="1138"/>
      <c r="E191" s="1103" t="s">
        <v>825</v>
      </c>
      <c r="F191" s="1138"/>
      <c r="G191" s="1103" t="s">
        <v>852</v>
      </c>
      <c r="H191" s="1138"/>
      <c r="I191" s="1103" t="s">
        <v>853</v>
      </c>
      <c r="J191" s="1138"/>
      <c r="K191" s="1103" t="s">
        <v>825</v>
      </c>
      <c r="L191" s="1139"/>
      <c r="M191" s="606"/>
      <c r="N191" s="606"/>
      <c r="O191" s="606"/>
      <c r="P191" s="606"/>
      <c r="Q191" s="612"/>
      <c r="R191" s="612"/>
      <c r="S191" s="612"/>
      <c r="T191" s="612"/>
      <c r="U191" s="612"/>
      <c r="V191" s="612"/>
      <c r="W191" s="612"/>
      <c r="X191" s="612"/>
      <c r="Y191" s="612"/>
      <c r="Z191" s="612"/>
      <c r="AA191" s="612"/>
      <c r="AB191" s="612"/>
      <c r="AC191" s="612"/>
      <c r="AD191" s="612"/>
      <c r="AE191" s="612"/>
      <c r="AF191" s="612"/>
      <c r="AG191" s="612"/>
      <c r="AH191" s="604"/>
      <c r="AI191" s="604"/>
      <c r="AJ191" s="604"/>
      <c r="AK191" s="604"/>
      <c r="AL191" s="604"/>
      <c r="AM191" s="604"/>
    </row>
    <row r="192" spans="1:39" ht="15.75" thickBot="1" x14ac:dyDescent="0.3">
      <c r="A192" s="1119"/>
      <c r="B192" s="1120"/>
      <c r="C192" s="1121"/>
      <c r="D192" s="1120"/>
      <c r="E192" s="1122">
        <f>A192+C192</f>
        <v>0</v>
      </c>
      <c r="F192" s="1123"/>
      <c r="G192" s="1121"/>
      <c r="H192" s="1120"/>
      <c r="I192" s="1121"/>
      <c r="J192" s="1120"/>
      <c r="K192" s="1122">
        <f>G192+I192</f>
        <v>0</v>
      </c>
      <c r="L192" s="1184"/>
      <c r="M192" s="607"/>
      <c r="N192" s="607"/>
      <c r="O192" s="606"/>
      <c r="P192" s="606"/>
      <c r="Q192" s="612"/>
      <c r="R192" s="612"/>
      <c r="S192" s="612"/>
      <c r="T192" s="612"/>
      <c r="U192" s="612"/>
      <c r="V192" s="612"/>
      <c r="W192" s="612"/>
      <c r="X192" s="612"/>
      <c r="Y192" s="612"/>
      <c r="Z192" s="612"/>
      <c r="AA192" s="612"/>
      <c r="AB192" s="612"/>
      <c r="AC192" s="612"/>
      <c r="AD192" s="612"/>
      <c r="AE192" s="612"/>
      <c r="AF192" s="612"/>
      <c r="AG192" s="612"/>
      <c r="AH192" s="604"/>
      <c r="AI192" s="604"/>
      <c r="AJ192" s="604"/>
      <c r="AK192" s="604"/>
      <c r="AL192" s="604"/>
      <c r="AM192" s="604"/>
    </row>
    <row r="193" spans="1:39" ht="15.75" thickBot="1" x14ac:dyDescent="0.3">
      <c r="A193" s="609"/>
      <c r="B193" s="610"/>
      <c r="C193" s="609"/>
      <c r="D193" s="610"/>
      <c r="E193" s="611"/>
      <c r="F193" s="610"/>
      <c r="G193" s="609"/>
      <c r="H193" s="610"/>
      <c r="I193" s="609"/>
      <c r="J193" s="610"/>
      <c r="K193" s="611"/>
      <c r="L193" s="610"/>
      <c r="M193" s="608"/>
      <c r="N193" s="608"/>
      <c r="O193" s="606"/>
      <c r="P193" s="606"/>
      <c r="Q193" s="612"/>
      <c r="R193" s="612"/>
      <c r="S193" s="612"/>
      <c r="T193" s="612"/>
      <c r="U193" s="612"/>
      <c r="V193" s="612"/>
      <c r="W193" s="612"/>
      <c r="X193" s="612"/>
      <c r="Y193" s="612"/>
      <c r="Z193" s="612"/>
      <c r="AA193" s="612"/>
      <c r="AB193" s="612"/>
      <c r="AC193" s="612"/>
      <c r="AD193" s="612"/>
      <c r="AE193" s="612"/>
      <c r="AF193" s="612"/>
      <c r="AG193" s="612"/>
      <c r="AH193" s="604"/>
      <c r="AI193" s="604"/>
      <c r="AJ193" s="604"/>
      <c r="AK193" s="604"/>
      <c r="AL193" s="604"/>
      <c r="AM193" s="604"/>
    </row>
    <row r="194" spans="1:39" x14ac:dyDescent="0.25">
      <c r="A194" s="1126" t="s">
        <v>1246</v>
      </c>
      <c r="B194" s="1127"/>
      <c r="C194" s="1127"/>
      <c r="D194" s="1127"/>
      <c r="E194" s="1127"/>
      <c r="F194" s="1127"/>
      <c r="G194" s="1127"/>
      <c r="H194" s="1127"/>
      <c r="I194" s="1127"/>
      <c r="J194" s="1127"/>
      <c r="K194" s="1127"/>
      <c r="L194" s="1127"/>
      <c r="M194" s="1127"/>
      <c r="N194" s="1127"/>
      <c r="O194" s="1127"/>
      <c r="P194" s="1128"/>
      <c r="Q194" s="612"/>
      <c r="R194" s="1129" t="s">
        <v>1247</v>
      </c>
      <c r="S194" s="1130"/>
      <c r="T194" s="1130"/>
      <c r="U194" s="1130"/>
      <c r="V194" s="1130"/>
      <c r="W194" s="1130"/>
      <c r="X194" s="1130"/>
      <c r="Y194" s="1130"/>
      <c r="Z194" s="1130"/>
      <c r="AA194" s="1130"/>
      <c r="AB194" s="1130"/>
      <c r="AC194" s="1130"/>
      <c r="AD194" s="1130"/>
      <c r="AE194" s="1130"/>
      <c r="AF194" s="1130"/>
      <c r="AG194" s="1131"/>
      <c r="AH194" s="604"/>
      <c r="AI194" s="604"/>
      <c r="AJ194" s="604"/>
      <c r="AK194" s="604"/>
      <c r="AL194" s="604"/>
      <c r="AM194" s="604"/>
    </row>
    <row r="195" spans="1:39" ht="33" customHeight="1" x14ac:dyDescent="0.25">
      <c r="A195" s="1117" t="s">
        <v>1248</v>
      </c>
      <c r="B195" s="1113"/>
      <c r="C195" s="1113"/>
      <c r="D195" s="1113"/>
      <c r="E195" s="1112" t="s">
        <v>1249</v>
      </c>
      <c r="F195" s="1113"/>
      <c r="G195" s="1113"/>
      <c r="H195" s="1113"/>
      <c r="I195" s="1112" t="s">
        <v>1250</v>
      </c>
      <c r="J195" s="1113"/>
      <c r="K195" s="1113"/>
      <c r="L195" s="1113"/>
      <c r="M195" s="1114" t="s">
        <v>1251</v>
      </c>
      <c r="N195" s="1115"/>
      <c r="O195" s="1115"/>
      <c r="P195" s="1116"/>
      <c r="Q195" s="612"/>
      <c r="R195" s="1117" t="s">
        <v>1248</v>
      </c>
      <c r="S195" s="1113"/>
      <c r="T195" s="1113"/>
      <c r="U195" s="1113"/>
      <c r="V195" s="1112" t="s">
        <v>1249</v>
      </c>
      <c r="W195" s="1113"/>
      <c r="X195" s="1113"/>
      <c r="Y195" s="1113"/>
      <c r="Z195" s="1112" t="s">
        <v>1250</v>
      </c>
      <c r="AA195" s="1112"/>
      <c r="AB195" s="1112"/>
      <c r="AC195" s="1112"/>
      <c r="AD195" s="1112" t="s">
        <v>1251</v>
      </c>
      <c r="AE195" s="1112"/>
      <c r="AF195" s="1112"/>
      <c r="AG195" s="1118"/>
      <c r="AH195" s="604"/>
      <c r="AI195" s="604"/>
      <c r="AJ195" s="604"/>
      <c r="AK195" s="604"/>
      <c r="AL195" s="604"/>
      <c r="AM195" s="604"/>
    </row>
    <row r="196" spans="1:39" x14ac:dyDescent="0.25">
      <c r="A196" s="1111" t="s">
        <v>852</v>
      </c>
      <c r="B196" s="1110"/>
      <c r="C196" s="1107" t="s">
        <v>853</v>
      </c>
      <c r="D196" s="1110"/>
      <c r="E196" s="1107" t="s">
        <v>852</v>
      </c>
      <c r="F196" s="1110"/>
      <c r="G196" s="1107" t="s">
        <v>853</v>
      </c>
      <c r="H196" s="1110"/>
      <c r="I196" s="1107" t="s">
        <v>852</v>
      </c>
      <c r="J196" s="1110"/>
      <c r="K196" s="1107" t="s">
        <v>853</v>
      </c>
      <c r="L196" s="1110"/>
      <c r="M196" s="1107" t="s">
        <v>852</v>
      </c>
      <c r="N196" s="1110"/>
      <c r="O196" s="1107" t="s">
        <v>853</v>
      </c>
      <c r="P196" s="1108"/>
      <c r="Q196" s="612"/>
      <c r="R196" s="1111" t="s">
        <v>852</v>
      </c>
      <c r="S196" s="1110"/>
      <c r="T196" s="1107" t="s">
        <v>853</v>
      </c>
      <c r="U196" s="1110"/>
      <c r="V196" s="1107" t="s">
        <v>852</v>
      </c>
      <c r="W196" s="1110"/>
      <c r="X196" s="1107" t="s">
        <v>853</v>
      </c>
      <c r="Y196" s="1110"/>
      <c r="Z196" s="1107" t="s">
        <v>852</v>
      </c>
      <c r="AA196" s="1110"/>
      <c r="AB196" s="1107" t="s">
        <v>853</v>
      </c>
      <c r="AC196" s="1110"/>
      <c r="AD196" s="1107" t="s">
        <v>852</v>
      </c>
      <c r="AE196" s="1110"/>
      <c r="AF196" s="1107" t="s">
        <v>853</v>
      </c>
      <c r="AG196" s="1108"/>
      <c r="AH196" s="604"/>
      <c r="AI196" s="604"/>
      <c r="AJ196" s="604"/>
      <c r="AK196" s="604"/>
      <c r="AL196" s="604"/>
      <c r="AM196" s="604"/>
    </row>
    <row r="197" spans="1:39" ht="15.75" thickBot="1" x14ac:dyDescent="0.3">
      <c r="A197" s="1109"/>
      <c r="B197" s="1106"/>
      <c r="C197" s="1105"/>
      <c r="D197" s="1106"/>
      <c r="E197" s="1105"/>
      <c r="F197" s="1106"/>
      <c r="G197" s="1105"/>
      <c r="H197" s="1106"/>
      <c r="I197" s="1093"/>
      <c r="J197" s="1106"/>
      <c r="K197" s="1093"/>
      <c r="L197" s="1106"/>
      <c r="M197" s="1093"/>
      <c r="N197" s="1106"/>
      <c r="O197" s="1093"/>
      <c r="P197" s="1094"/>
      <c r="Q197" s="612"/>
      <c r="R197" s="1109"/>
      <c r="S197" s="1106"/>
      <c r="T197" s="1105"/>
      <c r="U197" s="1106"/>
      <c r="V197" s="1105"/>
      <c r="W197" s="1106"/>
      <c r="X197" s="1105"/>
      <c r="Y197" s="1106"/>
      <c r="Z197" s="1093"/>
      <c r="AA197" s="1106"/>
      <c r="AB197" s="1093"/>
      <c r="AC197" s="1106"/>
      <c r="AD197" s="1093"/>
      <c r="AE197" s="1106"/>
      <c r="AF197" s="1093"/>
      <c r="AG197" s="1094"/>
    </row>
    <row r="198" spans="1:39" ht="15.75" thickBot="1" x14ac:dyDescent="0.3">
      <c r="A198" s="606"/>
      <c r="B198" s="606"/>
      <c r="C198" s="606"/>
      <c r="D198" s="606"/>
      <c r="E198" s="606"/>
      <c r="F198" s="606"/>
      <c r="G198" s="606"/>
      <c r="H198" s="606"/>
      <c r="I198" s="606"/>
      <c r="J198" s="606"/>
      <c r="K198" s="606"/>
      <c r="L198" s="606"/>
      <c r="M198" s="608"/>
      <c r="N198" s="608"/>
      <c r="O198" s="606"/>
      <c r="P198" s="606"/>
      <c r="Q198" s="612"/>
      <c r="R198" s="612"/>
      <c r="S198" s="612"/>
      <c r="T198" s="612"/>
      <c r="U198" s="612"/>
      <c r="V198" s="612"/>
      <c r="W198" s="612"/>
      <c r="X198" s="612"/>
      <c r="Y198" s="612"/>
      <c r="Z198" s="612"/>
      <c r="AA198" s="612"/>
      <c r="AB198" s="612"/>
      <c r="AC198" s="612"/>
      <c r="AD198" s="612"/>
      <c r="AE198" s="612"/>
      <c r="AF198" s="612"/>
      <c r="AG198" s="612"/>
    </row>
    <row r="199" spans="1:39" x14ac:dyDescent="0.25">
      <c r="A199" s="1095" t="s">
        <v>1252</v>
      </c>
      <c r="B199" s="1096"/>
      <c r="C199" s="1096"/>
      <c r="D199" s="1096"/>
      <c r="E199" s="1096"/>
      <c r="F199" s="1097"/>
      <c r="G199" s="1098" t="s">
        <v>1253</v>
      </c>
      <c r="H199" s="1096"/>
      <c r="I199" s="1096"/>
      <c r="J199" s="1096"/>
      <c r="K199" s="1096"/>
      <c r="L199" s="1099"/>
      <c r="M199" s="612"/>
      <c r="N199" s="612"/>
      <c r="O199" s="612"/>
      <c r="P199" s="612"/>
      <c r="Q199" s="612"/>
      <c r="R199" s="612"/>
      <c r="S199" s="612"/>
      <c r="T199" s="612"/>
      <c r="U199" s="612"/>
      <c r="V199" s="612"/>
      <c r="W199" s="612"/>
      <c r="X199" s="612"/>
      <c r="Y199" s="612"/>
      <c r="Z199" s="612"/>
      <c r="AA199" s="612"/>
      <c r="AB199" s="612"/>
      <c r="AC199" s="612"/>
      <c r="AD199" s="612"/>
      <c r="AE199" s="612"/>
      <c r="AF199" s="612"/>
      <c r="AG199" s="612"/>
    </row>
    <row r="200" spans="1:39" x14ac:dyDescent="0.25">
      <c r="A200" s="1100" t="s">
        <v>852</v>
      </c>
      <c r="B200" s="1101"/>
      <c r="C200" s="1102" t="s">
        <v>853</v>
      </c>
      <c r="D200" s="1101"/>
      <c r="E200" s="1103" t="s">
        <v>825</v>
      </c>
      <c r="F200" s="1101"/>
      <c r="G200" s="1102" t="s">
        <v>852</v>
      </c>
      <c r="H200" s="1101"/>
      <c r="I200" s="1102" t="s">
        <v>853</v>
      </c>
      <c r="J200" s="1101"/>
      <c r="K200" s="1103" t="s">
        <v>825</v>
      </c>
      <c r="L200" s="1104"/>
      <c r="M200" s="612"/>
      <c r="N200" s="612"/>
      <c r="O200" s="612"/>
      <c r="P200" s="612"/>
      <c r="Q200" s="612"/>
      <c r="R200" s="612"/>
      <c r="S200" s="612"/>
      <c r="T200" s="612"/>
      <c r="U200" s="612"/>
      <c r="V200" s="612"/>
      <c r="W200" s="612"/>
      <c r="X200" s="612"/>
      <c r="Y200" s="612"/>
      <c r="Z200" s="612"/>
      <c r="AA200" s="612"/>
      <c r="AB200" s="612"/>
      <c r="AC200" s="612"/>
      <c r="AD200" s="612"/>
      <c r="AE200" s="612"/>
      <c r="AF200" s="612"/>
      <c r="AG200" s="612"/>
    </row>
    <row r="201" spans="1:39" x14ac:dyDescent="0.25">
      <c r="A201" s="1091"/>
      <c r="B201" s="1092"/>
      <c r="C201" s="1091"/>
      <c r="D201" s="1092"/>
      <c r="E201" s="1089">
        <f>A201+C201</f>
        <v>0</v>
      </c>
      <c r="F201" s="1090"/>
      <c r="G201" s="1091"/>
      <c r="H201" s="1092"/>
      <c r="I201" s="1091"/>
      <c r="J201" s="1092"/>
      <c r="K201" s="1089">
        <f>G201+I201</f>
        <v>0</v>
      </c>
      <c r="L201" s="1090"/>
      <c r="M201" s="612"/>
      <c r="N201" s="612"/>
      <c r="O201" s="612"/>
      <c r="P201" s="612"/>
      <c r="Q201" s="612"/>
      <c r="R201" s="612"/>
      <c r="S201" s="612"/>
      <c r="T201" s="612"/>
      <c r="U201" s="612"/>
      <c r="V201" s="612"/>
      <c r="W201" s="612"/>
      <c r="X201" s="612"/>
      <c r="Y201" s="612"/>
      <c r="Z201" s="612"/>
      <c r="AA201" s="612"/>
      <c r="AB201" s="612"/>
      <c r="AC201" s="612"/>
      <c r="AD201" s="612"/>
      <c r="AE201" s="612"/>
      <c r="AF201" s="612"/>
      <c r="AG201" s="612"/>
    </row>
    <row r="202" spans="1:39" s="241" customFormat="1" ht="18" x14ac:dyDescent="0.25">
      <c r="A202" s="1171" t="s">
        <v>786</v>
      </c>
      <c r="B202" s="1171"/>
      <c r="C202" s="1171"/>
      <c r="D202" s="1171"/>
      <c r="E202" s="1171"/>
      <c r="F202" s="1171"/>
      <c r="G202" s="1171"/>
      <c r="H202" s="1171"/>
      <c r="I202" s="1171"/>
      <c r="J202" s="1171"/>
      <c r="K202" s="1171"/>
      <c r="L202" s="1171"/>
      <c r="M202" s="1171"/>
      <c r="N202" s="1171"/>
      <c r="O202" s="1171"/>
      <c r="P202" s="1171"/>
      <c r="Q202" s="1171"/>
      <c r="R202" s="1171"/>
      <c r="S202" s="1171"/>
      <c r="T202" s="1171"/>
      <c r="U202" s="1171"/>
      <c r="V202" s="1171"/>
      <c r="W202" s="1171"/>
      <c r="X202" s="1171"/>
      <c r="Y202" s="1171"/>
      <c r="Z202" s="1171"/>
      <c r="AA202" s="1171"/>
      <c r="AB202" s="1171"/>
      <c r="AC202" s="1171"/>
      <c r="AD202" s="1171"/>
      <c r="AE202" s="1171"/>
      <c r="AF202" s="1171"/>
      <c r="AG202" s="1171"/>
      <c r="AH202" s="1171"/>
      <c r="AI202" s="1171"/>
      <c r="AJ202" s="1171"/>
      <c r="AK202" s="1171"/>
      <c r="AL202" s="1171"/>
      <c r="AM202" s="1171"/>
    </row>
    <row r="203" spans="1:39" s="241" customFormat="1" ht="15.75" x14ac:dyDescent="0.25">
      <c r="A203" s="1172" t="s">
        <v>788</v>
      </c>
      <c r="B203" s="1143"/>
      <c r="C203" s="1143"/>
      <c r="D203" s="1143"/>
      <c r="E203" s="1143"/>
      <c r="F203" s="1143"/>
      <c r="G203" s="1143"/>
      <c r="H203" s="1143"/>
      <c r="I203" s="1143"/>
      <c r="J203" s="1143"/>
      <c r="K203" s="1143"/>
      <c r="L203" s="1143"/>
      <c r="M203" s="1143"/>
      <c r="N203" s="1143"/>
      <c r="O203" s="1143"/>
      <c r="P203" s="1143"/>
      <c r="Q203" s="1143"/>
      <c r="R203" s="1143"/>
      <c r="S203" s="1143"/>
      <c r="T203" s="1143"/>
      <c r="U203" s="1143"/>
      <c r="V203" s="1143"/>
      <c r="W203" s="1143"/>
      <c r="X203" s="1143"/>
      <c r="Y203" s="1143"/>
      <c r="Z203" s="1143"/>
      <c r="AA203" s="1143"/>
      <c r="AB203" s="1143"/>
      <c r="AC203" s="1143"/>
      <c r="AD203" s="1143"/>
      <c r="AE203" s="1143"/>
      <c r="AF203" s="1143"/>
      <c r="AG203" s="1143"/>
      <c r="AH203" s="1143"/>
      <c r="AI203" s="1143"/>
      <c r="AJ203" s="1143"/>
      <c r="AK203" s="1143"/>
      <c r="AL203" s="1143"/>
      <c r="AM203" s="1143"/>
    </row>
    <row r="204" spans="1:39" s="241" customFormat="1" ht="17.25" thickBot="1" x14ac:dyDescent="0.3">
      <c r="A204" s="1173" t="s">
        <v>1242</v>
      </c>
      <c r="B204" s="1143"/>
      <c r="C204" s="1143"/>
      <c r="D204" s="1143"/>
      <c r="E204" s="1143"/>
      <c r="F204" s="1143"/>
      <c r="G204" s="1143"/>
      <c r="H204" s="1143"/>
      <c r="I204" s="1143"/>
      <c r="J204" s="1143"/>
      <c r="K204" s="1143"/>
      <c r="L204" s="1143"/>
      <c r="M204" s="1143"/>
      <c r="N204" s="1143"/>
      <c r="O204" s="1143"/>
      <c r="P204" s="1174"/>
      <c r="Q204" s="1174"/>
      <c r="R204" s="1174"/>
      <c r="S204" s="1174"/>
      <c r="T204" s="1174"/>
      <c r="U204" s="1174"/>
      <c r="V204" s="1174"/>
      <c r="W204" s="1174"/>
      <c r="X204" s="1174"/>
      <c r="Y204" s="1174"/>
      <c r="Z204" s="1174"/>
      <c r="AA204" s="1143"/>
      <c r="AB204" s="1143"/>
      <c r="AC204" s="1143"/>
      <c r="AD204" s="1143"/>
      <c r="AE204" s="1143"/>
      <c r="AF204" s="1143"/>
      <c r="AG204" s="1143"/>
      <c r="AH204" s="1143"/>
      <c r="AI204" s="1143"/>
      <c r="AJ204" s="1143"/>
      <c r="AK204" s="1143"/>
      <c r="AL204" s="1143"/>
      <c r="AM204" s="1143"/>
    </row>
    <row r="205" spans="1:39" x14ac:dyDescent="0.25">
      <c r="A205" s="1175" t="s">
        <v>790</v>
      </c>
      <c r="B205" s="1176"/>
      <c r="C205" s="1176"/>
      <c r="D205" s="1176"/>
      <c r="E205" s="1177">
        <f>Menu!$D$6</f>
        <v>0</v>
      </c>
      <c r="F205" s="1178"/>
      <c r="G205" s="1178"/>
      <c r="H205" s="1178"/>
      <c r="I205" s="1178"/>
      <c r="J205" s="1178"/>
      <c r="K205" s="1178"/>
      <c r="L205" s="1178"/>
      <c r="M205" s="1178"/>
      <c r="N205" s="1178"/>
      <c r="O205" s="1179"/>
      <c r="P205" s="1180" t="s">
        <v>1243</v>
      </c>
      <c r="Q205" s="1181"/>
      <c r="R205" s="1181"/>
      <c r="S205" s="1181"/>
      <c r="T205" s="1181"/>
      <c r="U205" s="1181"/>
      <c r="V205" s="1181"/>
      <c r="W205" s="1181"/>
      <c r="X205" s="1181"/>
      <c r="Y205" s="1181"/>
      <c r="Z205" s="1181"/>
      <c r="AA205" s="1182" t="s">
        <v>792</v>
      </c>
      <c r="AB205" s="1176"/>
      <c r="AC205" s="1176"/>
      <c r="AD205" s="1176"/>
      <c r="AE205" s="1176"/>
      <c r="AF205" s="1176"/>
      <c r="AG205" s="1176"/>
      <c r="AH205" s="1183"/>
      <c r="AI205" s="1178"/>
      <c r="AJ205" s="1178"/>
      <c r="AK205" s="1178"/>
      <c r="AL205" s="1178"/>
      <c r="AM205" s="1179"/>
    </row>
    <row r="206" spans="1:39" x14ac:dyDescent="0.25">
      <c r="A206" s="1145" t="s">
        <v>793</v>
      </c>
      <c r="B206" s="1143"/>
      <c r="C206" s="1143"/>
      <c r="D206" s="1143"/>
      <c r="E206" s="1143"/>
      <c r="F206" s="1143"/>
      <c r="G206" s="1143"/>
      <c r="H206" s="1158" t="str">
        <f>Menu!B19</f>
        <v/>
      </c>
      <c r="I206" s="1159"/>
      <c r="J206" s="1159"/>
      <c r="K206" s="1159"/>
      <c r="L206" s="1159"/>
      <c r="M206" s="1159"/>
      <c r="N206" s="1159"/>
      <c r="O206" s="1148"/>
      <c r="P206" s="1160" t="str">
        <f>Menu!$D$3</f>
        <v>3rd</v>
      </c>
      <c r="Q206" s="1161"/>
      <c r="R206" s="1140" t="s">
        <v>794</v>
      </c>
      <c r="S206" s="1140"/>
      <c r="T206" s="1140"/>
      <c r="U206" s="1162">
        <f>Menu!$D$4</f>
        <v>2022</v>
      </c>
      <c r="V206" s="1163"/>
      <c r="W206" s="1164"/>
      <c r="X206" s="1140" t="s">
        <v>6</v>
      </c>
      <c r="Y206" s="1140"/>
      <c r="Z206" s="1141"/>
      <c r="AA206" s="1142" t="s">
        <v>973</v>
      </c>
      <c r="AB206" s="1143"/>
      <c r="AC206" s="1143"/>
      <c r="AD206" s="1143"/>
      <c r="AE206" s="1143"/>
      <c r="AF206" s="1143"/>
      <c r="AG206" s="1143"/>
      <c r="AH206" s="1143"/>
      <c r="AI206" s="1143"/>
      <c r="AJ206" s="1143"/>
      <c r="AK206" s="1143"/>
      <c r="AL206" s="1143"/>
      <c r="AM206" s="1144"/>
    </row>
    <row r="207" spans="1:39" x14ac:dyDescent="0.25">
      <c r="A207" s="1145" t="s">
        <v>795</v>
      </c>
      <c r="B207" s="1143"/>
      <c r="C207" s="1143"/>
      <c r="D207" s="1143"/>
      <c r="E207" s="1143"/>
      <c r="F207" s="1143"/>
      <c r="G207" s="1143"/>
      <c r="H207" s="1143"/>
      <c r="I207" s="1143"/>
      <c r="J207" s="1143"/>
      <c r="K207" s="1143"/>
      <c r="L207" s="1143"/>
      <c r="M207" s="1146"/>
      <c r="N207" s="1147"/>
      <c r="O207" s="1148"/>
      <c r="P207" s="1160"/>
      <c r="Q207" s="1161"/>
      <c r="R207" s="1140"/>
      <c r="S207" s="1140"/>
      <c r="T207" s="1140"/>
      <c r="U207" s="1165"/>
      <c r="V207" s="1166"/>
      <c r="W207" s="1167"/>
      <c r="X207" s="1140"/>
      <c r="Y207" s="1140"/>
      <c r="Z207" s="1141"/>
      <c r="AA207" s="1149"/>
      <c r="AB207" s="1150"/>
      <c r="AC207" s="1150"/>
      <c r="AD207" s="1150"/>
      <c r="AE207" s="1150"/>
      <c r="AF207" s="1150"/>
      <c r="AG207" s="1150"/>
      <c r="AH207" s="1150"/>
      <c r="AI207" s="1150"/>
      <c r="AJ207" s="1150"/>
      <c r="AK207" s="1150"/>
      <c r="AL207" s="1150"/>
      <c r="AM207" s="1151"/>
    </row>
    <row r="208" spans="1:39" x14ac:dyDescent="0.25">
      <c r="A208" s="1155"/>
      <c r="B208" s="1156"/>
      <c r="C208" s="1156"/>
      <c r="D208" s="1156"/>
      <c r="E208" s="1156"/>
      <c r="F208" s="1156"/>
      <c r="G208" s="1156"/>
      <c r="H208" s="1156"/>
      <c r="I208" s="1156"/>
      <c r="J208" s="1156"/>
      <c r="K208" s="1156"/>
      <c r="L208" s="1156"/>
      <c r="M208" s="1156"/>
      <c r="N208" s="1156"/>
      <c r="O208" s="1157"/>
      <c r="P208" s="1160"/>
      <c r="Q208" s="1161"/>
      <c r="R208" s="1140"/>
      <c r="S208" s="1140"/>
      <c r="T208" s="1140"/>
      <c r="U208" s="1168"/>
      <c r="V208" s="1169"/>
      <c r="W208" s="1170"/>
      <c r="X208" s="1140"/>
      <c r="Y208" s="1140"/>
      <c r="Z208" s="1141"/>
      <c r="AA208" s="1152"/>
      <c r="AB208" s="1153"/>
      <c r="AC208" s="1153"/>
      <c r="AD208" s="1153"/>
      <c r="AE208" s="1153"/>
      <c r="AF208" s="1153"/>
      <c r="AG208" s="1153"/>
      <c r="AH208" s="1153"/>
      <c r="AI208" s="1153"/>
      <c r="AJ208" s="1153"/>
      <c r="AK208" s="1153"/>
      <c r="AL208" s="1153"/>
      <c r="AM208" s="1154"/>
    </row>
    <row r="209" spans="1:39" ht="15.75" thickBot="1" x14ac:dyDescent="0.3">
      <c r="A209" s="604"/>
      <c r="B209" s="604"/>
      <c r="C209" s="604"/>
      <c r="D209" s="604"/>
      <c r="E209" s="604"/>
      <c r="F209" s="604"/>
      <c r="G209" s="604"/>
      <c r="H209" s="604"/>
      <c r="I209" s="604"/>
      <c r="J209" s="604"/>
      <c r="K209" s="604"/>
      <c r="L209" s="604"/>
      <c r="M209" s="604"/>
      <c r="N209" s="604"/>
      <c r="O209" s="604"/>
      <c r="P209" s="604"/>
      <c r="Q209" s="604"/>
      <c r="R209" s="604"/>
      <c r="S209" s="604"/>
      <c r="T209" s="604"/>
      <c r="U209" s="604"/>
      <c r="V209" s="604"/>
      <c r="W209" s="604"/>
      <c r="X209" s="604"/>
      <c r="Y209" s="604"/>
      <c r="Z209" s="604"/>
      <c r="AA209" s="604"/>
      <c r="AB209" s="604"/>
      <c r="AC209" s="604"/>
      <c r="AD209" s="604"/>
      <c r="AE209" s="604"/>
      <c r="AF209" s="604"/>
      <c r="AG209" s="604"/>
      <c r="AH209" s="604"/>
      <c r="AI209" s="604"/>
      <c r="AJ209" s="604"/>
      <c r="AK209" s="604"/>
      <c r="AL209" s="604"/>
      <c r="AM209" s="604"/>
    </row>
    <row r="210" spans="1:39" x14ac:dyDescent="0.25">
      <c r="A210" s="1132" t="s">
        <v>1244</v>
      </c>
      <c r="B210" s="1133"/>
      <c r="C210" s="1133"/>
      <c r="D210" s="1133"/>
      <c r="E210" s="1133"/>
      <c r="F210" s="1134"/>
      <c r="G210" s="1135" t="s">
        <v>1245</v>
      </c>
      <c r="H210" s="1133"/>
      <c r="I210" s="1133"/>
      <c r="J210" s="1133"/>
      <c r="K210" s="1133"/>
      <c r="L210" s="1136"/>
      <c r="M210" s="606"/>
      <c r="N210" s="606"/>
      <c r="O210" s="606"/>
      <c r="P210" s="606"/>
      <c r="Q210" s="612"/>
      <c r="R210" s="612"/>
      <c r="S210" s="612"/>
      <c r="T210" s="612"/>
      <c r="U210" s="612"/>
      <c r="V210" s="612"/>
      <c r="W210" s="612"/>
      <c r="X210" s="612"/>
      <c r="Y210" s="612"/>
      <c r="Z210" s="612"/>
      <c r="AA210" s="612"/>
      <c r="AB210" s="612"/>
      <c r="AC210" s="612"/>
      <c r="AD210" s="612"/>
      <c r="AE210" s="612"/>
      <c r="AF210" s="612"/>
      <c r="AG210" s="612"/>
      <c r="AH210" s="604"/>
      <c r="AI210" s="604"/>
      <c r="AJ210" s="604"/>
      <c r="AK210" s="604"/>
      <c r="AL210" s="604"/>
      <c r="AM210" s="604"/>
    </row>
    <row r="211" spans="1:39" x14ac:dyDescent="0.25">
      <c r="A211" s="1137" t="s">
        <v>852</v>
      </c>
      <c r="B211" s="1138"/>
      <c r="C211" s="1103" t="s">
        <v>853</v>
      </c>
      <c r="D211" s="1138"/>
      <c r="E211" s="1103" t="s">
        <v>825</v>
      </c>
      <c r="F211" s="1138"/>
      <c r="G211" s="1103" t="s">
        <v>852</v>
      </c>
      <c r="H211" s="1138"/>
      <c r="I211" s="1103" t="s">
        <v>853</v>
      </c>
      <c r="J211" s="1138"/>
      <c r="K211" s="1103" t="s">
        <v>825</v>
      </c>
      <c r="L211" s="1139"/>
      <c r="M211" s="606"/>
      <c r="N211" s="606"/>
      <c r="O211" s="606"/>
      <c r="P211" s="606"/>
      <c r="Q211" s="612"/>
      <c r="R211" s="612"/>
      <c r="S211" s="612"/>
      <c r="T211" s="612"/>
      <c r="U211" s="612"/>
      <c r="V211" s="612"/>
      <c r="W211" s="612"/>
      <c r="X211" s="612"/>
      <c r="Y211" s="612"/>
      <c r="Z211" s="612"/>
      <c r="AA211" s="612"/>
      <c r="AB211" s="612"/>
      <c r="AC211" s="612"/>
      <c r="AD211" s="612"/>
      <c r="AE211" s="612"/>
      <c r="AF211" s="612"/>
      <c r="AG211" s="612"/>
      <c r="AH211" s="604"/>
      <c r="AI211" s="604"/>
      <c r="AJ211" s="604"/>
      <c r="AK211" s="604"/>
      <c r="AL211" s="604"/>
      <c r="AM211" s="604"/>
    </row>
    <row r="212" spans="1:39" ht="15.75" thickBot="1" x14ac:dyDescent="0.3">
      <c r="A212" s="1119"/>
      <c r="B212" s="1120"/>
      <c r="C212" s="1121"/>
      <c r="D212" s="1120"/>
      <c r="E212" s="1122">
        <f>A212+C212</f>
        <v>0</v>
      </c>
      <c r="F212" s="1123"/>
      <c r="G212" s="1121"/>
      <c r="H212" s="1120"/>
      <c r="I212" s="1121"/>
      <c r="J212" s="1120"/>
      <c r="K212" s="1122">
        <f>G212+I212</f>
        <v>0</v>
      </c>
      <c r="L212" s="1184"/>
      <c r="M212" s="607"/>
      <c r="N212" s="607"/>
      <c r="O212" s="606"/>
      <c r="P212" s="606"/>
      <c r="Q212" s="612"/>
      <c r="R212" s="612"/>
      <c r="S212" s="612"/>
      <c r="T212" s="612"/>
      <c r="U212" s="612"/>
      <c r="V212" s="612"/>
      <c r="W212" s="612"/>
      <c r="X212" s="612"/>
      <c r="Y212" s="612"/>
      <c r="Z212" s="612"/>
      <c r="AA212" s="612"/>
      <c r="AB212" s="612"/>
      <c r="AC212" s="612"/>
      <c r="AD212" s="612"/>
      <c r="AE212" s="612"/>
      <c r="AF212" s="612"/>
      <c r="AG212" s="612"/>
      <c r="AH212" s="604"/>
      <c r="AI212" s="604"/>
      <c r="AJ212" s="604"/>
      <c r="AK212" s="604"/>
      <c r="AL212" s="604"/>
      <c r="AM212" s="604"/>
    </row>
    <row r="213" spans="1:39" ht="15.75" thickBot="1" x14ac:dyDescent="0.3">
      <c r="A213" s="609"/>
      <c r="B213" s="610"/>
      <c r="C213" s="609"/>
      <c r="D213" s="610"/>
      <c r="E213" s="611"/>
      <c r="F213" s="610"/>
      <c r="G213" s="609"/>
      <c r="H213" s="610"/>
      <c r="I213" s="609"/>
      <c r="J213" s="610"/>
      <c r="K213" s="611"/>
      <c r="L213" s="610"/>
      <c r="M213" s="608"/>
      <c r="N213" s="608"/>
      <c r="O213" s="606"/>
      <c r="P213" s="606"/>
      <c r="Q213" s="612"/>
      <c r="R213" s="612"/>
      <c r="S213" s="612"/>
      <c r="T213" s="612"/>
      <c r="U213" s="612"/>
      <c r="V213" s="612"/>
      <c r="W213" s="612"/>
      <c r="X213" s="612"/>
      <c r="Y213" s="612"/>
      <c r="Z213" s="612"/>
      <c r="AA213" s="612"/>
      <c r="AB213" s="612"/>
      <c r="AC213" s="612"/>
      <c r="AD213" s="612"/>
      <c r="AE213" s="612"/>
      <c r="AF213" s="612"/>
      <c r="AG213" s="612"/>
      <c r="AH213" s="604"/>
      <c r="AI213" s="604"/>
      <c r="AJ213" s="604"/>
      <c r="AK213" s="604"/>
      <c r="AL213" s="604"/>
      <c r="AM213" s="604"/>
    </row>
    <row r="214" spans="1:39" x14ac:dyDescent="0.25">
      <c r="A214" s="1126" t="s">
        <v>1246</v>
      </c>
      <c r="B214" s="1127"/>
      <c r="C214" s="1127"/>
      <c r="D214" s="1127"/>
      <c r="E214" s="1127"/>
      <c r="F214" s="1127"/>
      <c r="G214" s="1127"/>
      <c r="H214" s="1127"/>
      <c r="I214" s="1127"/>
      <c r="J214" s="1127"/>
      <c r="K214" s="1127"/>
      <c r="L214" s="1127"/>
      <c r="M214" s="1127"/>
      <c r="N214" s="1127"/>
      <c r="O214" s="1127"/>
      <c r="P214" s="1128"/>
      <c r="Q214" s="612"/>
      <c r="R214" s="1129" t="s">
        <v>1247</v>
      </c>
      <c r="S214" s="1130"/>
      <c r="T214" s="1130"/>
      <c r="U214" s="1130"/>
      <c r="V214" s="1130"/>
      <c r="W214" s="1130"/>
      <c r="X214" s="1130"/>
      <c r="Y214" s="1130"/>
      <c r="Z214" s="1130"/>
      <c r="AA214" s="1130"/>
      <c r="AB214" s="1130"/>
      <c r="AC214" s="1130"/>
      <c r="AD214" s="1130"/>
      <c r="AE214" s="1130"/>
      <c r="AF214" s="1130"/>
      <c r="AG214" s="1131"/>
      <c r="AH214" s="604"/>
      <c r="AI214" s="604"/>
      <c r="AJ214" s="604"/>
      <c r="AK214" s="604"/>
      <c r="AL214" s="604"/>
      <c r="AM214" s="604"/>
    </row>
    <row r="215" spans="1:39" ht="33" customHeight="1" x14ac:dyDescent="0.25">
      <c r="A215" s="1117" t="s">
        <v>1248</v>
      </c>
      <c r="B215" s="1113"/>
      <c r="C215" s="1113"/>
      <c r="D215" s="1113"/>
      <c r="E215" s="1112" t="s">
        <v>1249</v>
      </c>
      <c r="F215" s="1113"/>
      <c r="G215" s="1113"/>
      <c r="H215" s="1113"/>
      <c r="I215" s="1112" t="s">
        <v>1250</v>
      </c>
      <c r="J215" s="1113"/>
      <c r="K215" s="1113"/>
      <c r="L215" s="1113"/>
      <c r="M215" s="1114" t="s">
        <v>1251</v>
      </c>
      <c r="N215" s="1115"/>
      <c r="O215" s="1115"/>
      <c r="P215" s="1116"/>
      <c r="Q215" s="612"/>
      <c r="R215" s="1117" t="s">
        <v>1248</v>
      </c>
      <c r="S215" s="1113"/>
      <c r="T215" s="1113"/>
      <c r="U215" s="1113"/>
      <c r="V215" s="1112" t="s">
        <v>1249</v>
      </c>
      <c r="W215" s="1113"/>
      <c r="X215" s="1113"/>
      <c r="Y215" s="1113"/>
      <c r="Z215" s="1112" t="s">
        <v>1250</v>
      </c>
      <c r="AA215" s="1112"/>
      <c r="AB215" s="1112"/>
      <c r="AC215" s="1112"/>
      <c r="AD215" s="1112" t="s">
        <v>1251</v>
      </c>
      <c r="AE215" s="1112"/>
      <c r="AF215" s="1112"/>
      <c r="AG215" s="1118"/>
      <c r="AH215" s="604"/>
      <c r="AI215" s="604"/>
      <c r="AJ215" s="604"/>
      <c r="AK215" s="604"/>
      <c r="AL215" s="604"/>
      <c r="AM215" s="604"/>
    </row>
    <row r="216" spans="1:39" x14ac:dyDescent="0.25">
      <c r="A216" s="1111" t="s">
        <v>852</v>
      </c>
      <c r="B216" s="1110"/>
      <c r="C216" s="1107" t="s">
        <v>853</v>
      </c>
      <c r="D216" s="1110"/>
      <c r="E216" s="1107" t="s">
        <v>852</v>
      </c>
      <c r="F216" s="1110"/>
      <c r="G216" s="1107" t="s">
        <v>853</v>
      </c>
      <c r="H216" s="1110"/>
      <c r="I216" s="1107" t="s">
        <v>852</v>
      </c>
      <c r="J216" s="1110"/>
      <c r="K216" s="1107" t="s">
        <v>853</v>
      </c>
      <c r="L216" s="1110"/>
      <c r="M216" s="1107" t="s">
        <v>852</v>
      </c>
      <c r="N216" s="1110"/>
      <c r="O216" s="1107" t="s">
        <v>853</v>
      </c>
      <c r="P216" s="1108"/>
      <c r="Q216" s="612"/>
      <c r="R216" s="1111" t="s">
        <v>852</v>
      </c>
      <c r="S216" s="1110"/>
      <c r="T216" s="1107" t="s">
        <v>853</v>
      </c>
      <c r="U216" s="1110"/>
      <c r="V216" s="1107" t="s">
        <v>852</v>
      </c>
      <c r="W216" s="1110"/>
      <c r="X216" s="1107" t="s">
        <v>853</v>
      </c>
      <c r="Y216" s="1110"/>
      <c r="Z216" s="1107" t="s">
        <v>852</v>
      </c>
      <c r="AA216" s="1110"/>
      <c r="AB216" s="1107" t="s">
        <v>853</v>
      </c>
      <c r="AC216" s="1110"/>
      <c r="AD216" s="1107" t="s">
        <v>852</v>
      </c>
      <c r="AE216" s="1110"/>
      <c r="AF216" s="1107" t="s">
        <v>853</v>
      </c>
      <c r="AG216" s="1108"/>
      <c r="AH216" s="604"/>
      <c r="AI216" s="604"/>
      <c r="AJ216" s="604"/>
      <c r="AK216" s="604"/>
      <c r="AL216" s="604"/>
      <c r="AM216" s="604"/>
    </row>
    <row r="217" spans="1:39" ht="15.75" thickBot="1" x14ac:dyDescent="0.3">
      <c r="A217" s="1109"/>
      <c r="B217" s="1106"/>
      <c r="C217" s="1105"/>
      <c r="D217" s="1106"/>
      <c r="E217" s="1105"/>
      <c r="F217" s="1106"/>
      <c r="G217" s="1105"/>
      <c r="H217" s="1106"/>
      <c r="I217" s="1093"/>
      <c r="J217" s="1106"/>
      <c r="K217" s="1093"/>
      <c r="L217" s="1106"/>
      <c r="M217" s="1093"/>
      <c r="N217" s="1106"/>
      <c r="O217" s="1093"/>
      <c r="P217" s="1094"/>
      <c r="Q217" s="612"/>
      <c r="R217" s="1109"/>
      <c r="S217" s="1106"/>
      <c r="T217" s="1105"/>
      <c r="U217" s="1106"/>
      <c r="V217" s="1105"/>
      <c r="W217" s="1106"/>
      <c r="X217" s="1105"/>
      <c r="Y217" s="1106"/>
      <c r="Z217" s="1093"/>
      <c r="AA217" s="1106"/>
      <c r="AB217" s="1093"/>
      <c r="AC217" s="1106"/>
      <c r="AD217" s="1093"/>
      <c r="AE217" s="1106"/>
      <c r="AF217" s="1093"/>
      <c r="AG217" s="1094"/>
    </row>
    <row r="218" spans="1:39" ht="15.75" thickBot="1" x14ac:dyDescent="0.3">
      <c r="A218" s="606"/>
      <c r="B218" s="606"/>
      <c r="C218" s="606"/>
      <c r="D218" s="606"/>
      <c r="E218" s="606"/>
      <c r="F218" s="606"/>
      <c r="G218" s="606"/>
      <c r="H218" s="606"/>
      <c r="I218" s="606"/>
      <c r="J218" s="606"/>
      <c r="K218" s="606"/>
      <c r="L218" s="606"/>
      <c r="M218" s="608"/>
      <c r="N218" s="608"/>
      <c r="O218" s="606"/>
      <c r="P218" s="606"/>
      <c r="Q218" s="612"/>
      <c r="R218" s="612"/>
      <c r="S218" s="612"/>
      <c r="T218" s="612"/>
      <c r="U218" s="612"/>
      <c r="V218" s="612"/>
      <c r="W218" s="612"/>
      <c r="X218" s="612"/>
      <c r="Y218" s="612"/>
      <c r="Z218" s="612"/>
      <c r="AA218" s="612"/>
      <c r="AB218" s="612"/>
      <c r="AC218" s="612"/>
      <c r="AD218" s="612"/>
      <c r="AE218" s="612"/>
      <c r="AF218" s="612"/>
      <c r="AG218" s="612"/>
    </row>
    <row r="219" spans="1:39" x14ac:dyDescent="0.25">
      <c r="A219" s="1095" t="s">
        <v>1252</v>
      </c>
      <c r="B219" s="1096"/>
      <c r="C219" s="1096"/>
      <c r="D219" s="1096"/>
      <c r="E219" s="1096"/>
      <c r="F219" s="1097"/>
      <c r="G219" s="1098" t="s">
        <v>1253</v>
      </c>
      <c r="H219" s="1096"/>
      <c r="I219" s="1096"/>
      <c r="J219" s="1096"/>
      <c r="K219" s="1096"/>
      <c r="L219" s="1099"/>
      <c r="M219" s="612"/>
      <c r="N219" s="612"/>
      <c r="O219" s="612"/>
      <c r="P219" s="612"/>
      <c r="Q219" s="612"/>
      <c r="R219" s="612"/>
      <c r="S219" s="612"/>
      <c r="T219" s="612"/>
      <c r="U219" s="612"/>
      <c r="V219" s="612"/>
      <c r="W219" s="612"/>
      <c r="X219" s="612"/>
      <c r="Y219" s="612"/>
      <c r="Z219" s="612"/>
      <c r="AA219" s="612"/>
      <c r="AB219" s="612"/>
      <c r="AC219" s="612"/>
      <c r="AD219" s="612"/>
      <c r="AE219" s="612"/>
      <c r="AF219" s="612"/>
      <c r="AG219" s="612"/>
    </row>
    <row r="220" spans="1:39" x14ac:dyDescent="0.25">
      <c r="A220" s="1100" t="s">
        <v>852</v>
      </c>
      <c r="B220" s="1101"/>
      <c r="C220" s="1102" t="s">
        <v>853</v>
      </c>
      <c r="D220" s="1101"/>
      <c r="E220" s="1103" t="s">
        <v>825</v>
      </c>
      <c r="F220" s="1101"/>
      <c r="G220" s="1102" t="s">
        <v>852</v>
      </c>
      <c r="H220" s="1101"/>
      <c r="I220" s="1102" t="s">
        <v>853</v>
      </c>
      <c r="J220" s="1101"/>
      <c r="K220" s="1103" t="s">
        <v>825</v>
      </c>
      <c r="L220" s="1104"/>
      <c r="M220" s="612"/>
      <c r="N220" s="612"/>
      <c r="O220" s="612"/>
      <c r="P220" s="612"/>
      <c r="Q220" s="612"/>
      <c r="R220" s="612"/>
      <c r="S220" s="612"/>
      <c r="T220" s="612"/>
      <c r="U220" s="612"/>
      <c r="V220" s="612"/>
      <c r="W220" s="612"/>
      <c r="X220" s="612"/>
      <c r="Y220" s="612"/>
      <c r="Z220" s="612"/>
      <c r="AA220" s="612"/>
      <c r="AB220" s="612"/>
      <c r="AC220" s="612"/>
      <c r="AD220" s="612"/>
      <c r="AE220" s="612"/>
      <c r="AF220" s="612"/>
      <c r="AG220" s="612"/>
    </row>
    <row r="221" spans="1:39" x14ac:dyDescent="0.25">
      <c r="A221" s="1091"/>
      <c r="B221" s="1092"/>
      <c r="C221" s="1091"/>
      <c r="D221" s="1092"/>
      <c r="E221" s="1089">
        <f>A221+C221</f>
        <v>0</v>
      </c>
      <c r="F221" s="1090"/>
      <c r="G221" s="1091"/>
      <c r="H221" s="1092"/>
      <c r="I221" s="1091"/>
      <c r="J221" s="1092"/>
      <c r="K221" s="1089">
        <f>G221+I221</f>
        <v>0</v>
      </c>
      <c r="L221" s="1090"/>
      <c r="M221" s="612"/>
      <c r="N221" s="612"/>
      <c r="O221" s="612"/>
      <c r="P221" s="612"/>
      <c r="Q221" s="612"/>
      <c r="R221" s="612"/>
      <c r="S221" s="612"/>
      <c r="T221" s="612"/>
      <c r="U221" s="612"/>
      <c r="V221" s="612"/>
      <c r="W221" s="612"/>
      <c r="X221" s="612"/>
      <c r="Y221" s="612"/>
      <c r="Z221" s="612"/>
      <c r="AA221" s="612"/>
      <c r="AB221" s="612"/>
      <c r="AC221" s="612"/>
      <c r="AD221" s="612"/>
      <c r="AE221" s="612"/>
      <c r="AF221" s="612"/>
      <c r="AG221" s="612"/>
    </row>
    <row r="222" spans="1:39" s="241" customFormat="1" ht="18" x14ac:dyDescent="0.25">
      <c r="A222" s="1171" t="s">
        <v>786</v>
      </c>
      <c r="B222" s="1171"/>
      <c r="C222" s="1171"/>
      <c r="D222" s="1171"/>
      <c r="E222" s="1171"/>
      <c r="F222" s="1171"/>
      <c r="G222" s="1171"/>
      <c r="H222" s="1171"/>
      <c r="I222" s="1171"/>
      <c r="J222" s="1171"/>
      <c r="K222" s="1171"/>
      <c r="L222" s="1171"/>
      <c r="M222" s="1171"/>
      <c r="N222" s="1171"/>
      <c r="O222" s="1171"/>
      <c r="P222" s="1171"/>
      <c r="Q222" s="1171"/>
      <c r="R222" s="1171"/>
      <c r="S222" s="1171"/>
      <c r="T222" s="1171"/>
      <c r="U222" s="1171"/>
      <c r="V222" s="1171"/>
      <c r="W222" s="1171"/>
      <c r="X222" s="1171"/>
      <c r="Y222" s="1171"/>
      <c r="Z222" s="1171"/>
      <c r="AA222" s="1171"/>
      <c r="AB222" s="1171"/>
      <c r="AC222" s="1171"/>
      <c r="AD222" s="1171"/>
      <c r="AE222" s="1171"/>
      <c r="AF222" s="1171"/>
      <c r="AG222" s="1171"/>
      <c r="AH222" s="1171"/>
      <c r="AI222" s="1171"/>
      <c r="AJ222" s="1171"/>
      <c r="AK222" s="1171"/>
      <c r="AL222" s="1171"/>
      <c r="AM222" s="1171"/>
    </row>
    <row r="223" spans="1:39" s="241" customFormat="1" ht="15.75" x14ac:dyDescent="0.25">
      <c r="A223" s="1172" t="s">
        <v>788</v>
      </c>
      <c r="B223" s="1143"/>
      <c r="C223" s="1143"/>
      <c r="D223" s="1143"/>
      <c r="E223" s="1143"/>
      <c r="F223" s="1143"/>
      <c r="G223" s="1143"/>
      <c r="H223" s="1143"/>
      <c r="I223" s="1143"/>
      <c r="J223" s="1143"/>
      <c r="K223" s="1143"/>
      <c r="L223" s="1143"/>
      <c r="M223" s="1143"/>
      <c r="N223" s="1143"/>
      <c r="O223" s="1143"/>
      <c r="P223" s="1143"/>
      <c r="Q223" s="1143"/>
      <c r="R223" s="1143"/>
      <c r="S223" s="1143"/>
      <c r="T223" s="1143"/>
      <c r="U223" s="1143"/>
      <c r="V223" s="1143"/>
      <c r="W223" s="1143"/>
      <c r="X223" s="1143"/>
      <c r="Y223" s="1143"/>
      <c r="Z223" s="1143"/>
      <c r="AA223" s="1143"/>
      <c r="AB223" s="1143"/>
      <c r="AC223" s="1143"/>
      <c r="AD223" s="1143"/>
      <c r="AE223" s="1143"/>
      <c r="AF223" s="1143"/>
      <c r="AG223" s="1143"/>
      <c r="AH223" s="1143"/>
      <c r="AI223" s="1143"/>
      <c r="AJ223" s="1143"/>
      <c r="AK223" s="1143"/>
      <c r="AL223" s="1143"/>
      <c r="AM223" s="1143"/>
    </row>
    <row r="224" spans="1:39" s="241" customFormat="1" ht="17.25" thickBot="1" x14ac:dyDescent="0.3">
      <c r="A224" s="1173" t="s">
        <v>1242</v>
      </c>
      <c r="B224" s="1143"/>
      <c r="C224" s="1143"/>
      <c r="D224" s="1143"/>
      <c r="E224" s="1143"/>
      <c r="F224" s="1143"/>
      <c r="G224" s="1143"/>
      <c r="H224" s="1143"/>
      <c r="I224" s="1143"/>
      <c r="J224" s="1143"/>
      <c r="K224" s="1143"/>
      <c r="L224" s="1143"/>
      <c r="M224" s="1143"/>
      <c r="N224" s="1143"/>
      <c r="O224" s="1143"/>
      <c r="P224" s="1174"/>
      <c r="Q224" s="1174"/>
      <c r="R224" s="1174"/>
      <c r="S224" s="1174"/>
      <c r="T224" s="1174"/>
      <c r="U224" s="1174"/>
      <c r="V224" s="1174"/>
      <c r="W224" s="1174"/>
      <c r="X224" s="1174"/>
      <c r="Y224" s="1174"/>
      <c r="Z224" s="1174"/>
      <c r="AA224" s="1143"/>
      <c r="AB224" s="1143"/>
      <c r="AC224" s="1143"/>
      <c r="AD224" s="1143"/>
      <c r="AE224" s="1143"/>
      <c r="AF224" s="1143"/>
      <c r="AG224" s="1143"/>
      <c r="AH224" s="1143"/>
      <c r="AI224" s="1143"/>
      <c r="AJ224" s="1143"/>
      <c r="AK224" s="1143"/>
      <c r="AL224" s="1143"/>
      <c r="AM224" s="1143"/>
    </row>
    <row r="225" spans="1:39" x14ac:dyDescent="0.25">
      <c r="A225" s="1175" t="s">
        <v>790</v>
      </c>
      <c r="B225" s="1176"/>
      <c r="C225" s="1176"/>
      <c r="D225" s="1176"/>
      <c r="E225" s="1177">
        <f>Menu!$D$6</f>
        <v>0</v>
      </c>
      <c r="F225" s="1178"/>
      <c r="G225" s="1178"/>
      <c r="H225" s="1178"/>
      <c r="I225" s="1178"/>
      <c r="J225" s="1178"/>
      <c r="K225" s="1178"/>
      <c r="L225" s="1178"/>
      <c r="M225" s="1178"/>
      <c r="N225" s="1178"/>
      <c r="O225" s="1179"/>
      <c r="P225" s="1180" t="s">
        <v>1243</v>
      </c>
      <c r="Q225" s="1181"/>
      <c r="R225" s="1181"/>
      <c r="S225" s="1181"/>
      <c r="T225" s="1181"/>
      <c r="U225" s="1181"/>
      <c r="V225" s="1181"/>
      <c r="W225" s="1181"/>
      <c r="X225" s="1181"/>
      <c r="Y225" s="1181"/>
      <c r="Z225" s="1181"/>
      <c r="AA225" s="1182" t="s">
        <v>792</v>
      </c>
      <c r="AB225" s="1176"/>
      <c r="AC225" s="1176"/>
      <c r="AD225" s="1176"/>
      <c r="AE225" s="1176"/>
      <c r="AF225" s="1176"/>
      <c r="AG225" s="1176"/>
      <c r="AH225" s="1183"/>
      <c r="AI225" s="1178"/>
      <c r="AJ225" s="1178"/>
      <c r="AK225" s="1178"/>
      <c r="AL225" s="1178"/>
      <c r="AM225" s="1179"/>
    </row>
    <row r="226" spans="1:39" x14ac:dyDescent="0.25">
      <c r="A226" s="1145" t="s">
        <v>793</v>
      </c>
      <c r="B226" s="1143"/>
      <c r="C226" s="1143"/>
      <c r="D226" s="1143"/>
      <c r="E226" s="1143"/>
      <c r="F226" s="1143"/>
      <c r="G226" s="1143"/>
      <c r="H226" s="1158" t="str">
        <f>Menu!B20</f>
        <v/>
      </c>
      <c r="I226" s="1159"/>
      <c r="J226" s="1159"/>
      <c r="K226" s="1159"/>
      <c r="L226" s="1159"/>
      <c r="M226" s="1159"/>
      <c r="N226" s="1159"/>
      <c r="O226" s="1148"/>
      <c r="P226" s="1160" t="str">
        <f>Menu!$D$3</f>
        <v>3rd</v>
      </c>
      <c r="Q226" s="1161"/>
      <c r="R226" s="1140" t="s">
        <v>794</v>
      </c>
      <c r="S226" s="1140"/>
      <c r="T226" s="1140"/>
      <c r="U226" s="1162">
        <f>Menu!$D$4</f>
        <v>2022</v>
      </c>
      <c r="V226" s="1163"/>
      <c r="W226" s="1164"/>
      <c r="X226" s="1140" t="s">
        <v>6</v>
      </c>
      <c r="Y226" s="1140"/>
      <c r="Z226" s="1141"/>
      <c r="AA226" s="1142" t="s">
        <v>973</v>
      </c>
      <c r="AB226" s="1143"/>
      <c r="AC226" s="1143"/>
      <c r="AD226" s="1143"/>
      <c r="AE226" s="1143"/>
      <c r="AF226" s="1143"/>
      <c r="AG226" s="1143"/>
      <c r="AH226" s="1143"/>
      <c r="AI226" s="1143"/>
      <c r="AJ226" s="1143"/>
      <c r="AK226" s="1143"/>
      <c r="AL226" s="1143"/>
      <c r="AM226" s="1144"/>
    </row>
    <row r="227" spans="1:39" x14ac:dyDescent="0.25">
      <c r="A227" s="1145" t="s">
        <v>795</v>
      </c>
      <c r="B227" s="1143"/>
      <c r="C227" s="1143"/>
      <c r="D227" s="1143"/>
      <c r="E227" s="1143"/>
      <c r="F227" s="1143"/>
      <c r="G227" s="1143"/>
      <c r="H227" s="1143"/>
      <c r="I227" s="1143"/>
      <c r="J227" s="1143"/>
      <c r="K227" s="1143"/>
      <c r="L227" s="1143"/>
      <c r="M227" s="1146"/>
      <c r="N227" s="1147"/>
      <c r="O227" s="1148"/>
      <c r="P227" s="1160"/>
      <c r="Q227" s="1161"/>
      <c r="R227" s="1140"/>
      <c r="S227" s="1140"/>
      <c r="T227" s="1140"/>
      <c r="U227" s="1165"/>
      <c r="V227" s="1166"/>
      <c r="W227" s="1167"/>
      <c r="X227" s="1140"/>
      <c r="Y227" s="1140"/>
      <c r="Z227" s="1141"/>
      <c r="AA227" s="1149"/>
      <c r="AB227" s="1150"/>
      <c r="AC227" s="1150"/>
      <c r="AD227" s="1150"/>
      <c r="AE227" s="1150"/>
      <c r="AF227" s="1150"/>
      <c r="AG227" s="1150"/>
      <c r="AH227" s="1150"/>
      <c r="AI227" s="1150"/>
      <c r="AJ227" s="1150"/>
      <c r="AK227" s="1150"/>
      <c r="AL227" s="1150"/>
      <c r="AM227" s="1151"/>
    </row>
    <row r="228" spans="1:39" x14ac:dyDescent="0.25">
      <c r="A228" s="1155"/>
      <c r="B228" s="1156"/>
      <c r="C228" s="1156"/>
      <c r="D228" s="1156"/>
      <c r="E228" s="1156"/>
      <c r="F228" s="1156"/>
      <c r="G228" s="1156"/>
      <c r="H228" s="1156"/>
      <c r="I228" s="1156"/>
      <c r="J228" s="1156"/>
      <c r="K228" s="1156"/>
      <c r="L228" s="1156"/>
      <c r="M228" s="1156"/>
      <c r="N228" s="1156"/>
      <c r="O228" s="1157"/>
      <c r="P228" s="1160"/>
      <c r="Q228" s="1161"/>
      <c r="R228" s="1140"/>
      <c r="S228" s="1140"/>
      <c r="T228" s="1140"/>
      <c r="U228" s="1168"/>
      <c r="V228" s="1169"/>
      <c r="W228" s="1170"/>
      <c r="X228" s="1140"/>
      <c r="Y228" s="1140"/>
      <c r="Z228" s="1141"/>
      <c r="AA228" s="1152"/>
      <c r="AB228" s="1153"/>
      <c r="AC228" s="1153"/>
      <c r="AD228" s="1153"/>
      <c r="AE228" s="1153"/>
      <c r="AF228" s="1153"/>
      <c r="AG228" s="1153"/>
      <c r="AH228" s="1153"/>
      <c r="AI228" s="1153"/>
      <c r="AJ228" s="1153"/>
      <c r="AK228" s="1153"/>
      <c r="AL228" s="1153"/>
      <c r="AM228" s="1154"/>
    </row>
    <row r="229" spans="1:39" ht="15.75" thickBot="1" x14ac:dyDescent="0.3">
      <c r="A229" s="604"/>
      <c r="B229" s="604"/>
      <c r="C229" s="604"/>
      <c r="D229" s="604"/>
      <c r="E229" s="604"/>
      <c r="F229" s="604"/>
      <c r="G229" s="604"/>
      <c r="H229" s="604"/>
      <c r="I229" s="604"/>
      <c r="J229" s="604"/>
      <c r="K229" s="604"/>
      <c r="L229" s="604"/>
      <c r="M229" s="604"/>
      <c r="N229" s="604"/>
      <c r="O229" s="604"/>
      <c r="P229" s="604"/>
      <c r="Q229" s="604"/>
      <c r="R229" s="604"/>
      <c r="S229" s="604"/>
      <c r="T229" s="604"/>
      <c r="U229" s="604"/>
      <c r="V229" s="604"/>
      <c r="W229" s="604"/>
      <c r="X229" s="604"/>
      <c r="Y229" s="604"/>
      <c r="Z229" s="604"/>
      <c r="AA229" s="604"/>
      <c r="AB229" s="604"/>
      <c r="AC229" s="604"/>
      <c r="AD229" s="604"/>
      <c r="AE229" s="604"/>
      <c r="AF229" s="604"/>
      <c r="AG229" s="604"/>
      <c r="AH229" s="604"/>
      <c r="AI229" s="604"/>
      <c r="AJ229" s="604"/>
      <c r="AK229" s="604"/>
      <c r="AL229" s="604"/>
      <c r="AM229" s="604"/>
    </row>
    <row r="230" spans="1:39" x14ac:dyDescent="0.25">
      <c r="A230" s="1132" t="s">
        <v>1244</v>
      </c>
      <c r="B230" s="1133"/>
      <c r="C230" s="1133"/>
      <c r="D230" s="1133"/>
      <c r="E230" s="1133"/>
      <c r="F230" s="1134"/>
      <c r="G230" s="1135" t="s">
        <v>1245</v>
      </c>
      <c r="H230" s="1133"/>
      <c r="I230" s="1133"/>
      <c r="J230" s="1133"/>
      <c r="K230" s="1133"/>
      <c r="L230" s="1136"/>
      <c r="M230" s="606"/>
      <c r="N230" s="606"/>
      <c r="O230" s="606"/>
      <c r="P230" s="606"/>
      <c r="Q230" s="612"/>
      <c r="R230" s="612"/>
      <c r="S230" s="612"/>
      <c r="T230" s="612"/>
      <c r="U230" s="612"/>
      <c r="V230" s="612"/>
      <c r="W230" s="612"/>
      <c r="X230" s="612"/>
      <c r="Y230" s="612"/>
      <c r="Z230" s="612"/>
      <c r="AA230" s="612"/>
      <c r="AB230" s="612"/>
      <c r="AC230" s="612"/>
      <c r="AD230" s="612"/>
      <c r="AE230" s="612"/>
      <c r="AF230" s="612"/>
      <c r="AG230" s="612"/>
      <c r="AH230" s="604"/>
      <c r="AI230" s="604"/>
      <c r="AJ230" s="604"/>
      <c r="AK230" s="604"/>
      <c r="AL230" s="604"/>
      <c r="AM230" s="604"/>
    </row>
    <row r="231" spans="1:39" x14ac:dyDescent="0.25">
      <c r="A231" s="1137" t="s">
        <v>852</v>
      </c>
      <c r="B231" s="1138"/>
      <c r="C231" s="1103" t="s">
        <v>853</v>
      </c>
      <c r="D231" s="1138"/>
      <c r="E231" s="1103" t="s">
        <v>825</v>
      </c>
      <c r="F231" s="1138"/>
      <c r="G231" s="1103" t="s">
        <v>852</v>
      </c>
      <c r="H231" s="1138"/>
      <c r="I231" s="1103" t="s">
        <v>853</v>
      </c>
      <c r="J231" s="1138"/>
      <c r="K231" s="1103" t="s">
        <v>825</v>
      </c>
      <c r="L231" s="1139"/>
      <c r="M231" s="606"/>
      <c r="N231" s="606"/>
      <c r="O231" s="606"/>
      <c r="P231" s="606"/>
      <c r="Q231" s="612"/>
      <c r="R231" s="612"/>
      <c r="S231" s="612"/>
      <c r="T231" s="612"/>
      <c r="U231" s="612"/>
      <c r="V231" s="612"/>
      <c r="W231" s="612"/>
      <c r="X231" s="612"/>
      <c r="Y231" s="612"/>
      <c r="Z231" s="612"/>
      <c r="AA231" s="612"/>
      <c r="AB231" s="612"/>
      <c r="AC231" s="612"/>
      <c r="AD231" s="612"/>
      <c r="AE231" s="612"/>
      <c r="AF231" s="612"/>
      <c r="AG231" s="612"/>
      <c r="AH231" s="604"/>
      <c r="AI231" s="604"/>
      <c r="AJ231" s="604"/>
      <c r="AK231" s="604"/>
      <c r="AL231" s="604"/>
      <c r="AM231" s="604"/>
    </row>
    <row r="232" spans="1:39" ht="15.75" thickBot="1" x14ac:dyDescent="0.3">
      <c r="A232" s="1119"/>
      <c r="B232" s="1120"/>
      <c r="C232" s="1121"/>
      <c r="D232" s="1120"/>
      <c r="E232" s="1122">
        <f>A232+C232</f>
        <v>0</v>
      </c>
      <c r="F232" s="1123"/>
      <c r="G232" s="1121"/>
      <c r="H232" s="1120"/>
      <c r="I232" s="1121"/>
      <c r="J232" s="1120"/>
      <c r="K232" s="1122">
        <f>G232+I232</f>
        <v>0</v>
      </c>
      <c r="L232" s="1184"/>
      <c r="M232" s="607"/>
      <c r="N232" s="607"/>
      <c r="O232" s="606"/>
      <c r="P232" s="606"/>
      <c r="Q232" s="612"/>
      <c r="R232" s="612"/>
      <c r="S232" s="612"/>
      <c r="T232" s="612"/>
      <c r="U232" s="612"/>
      <c r="V232" s="612"/>
      <c r="W232" s="612"/>
      <c r="X232" s="612"/>
      <c r="Y232" s="612"/>
      <c r="Z232" s="612"/>
      <c r="AA232" s="612"/>
      <c r="AB232" s="612"/>
      <c r="AC232" s="612"/>
      <c r="AD232" s="612"/>
      <c r="AE232" s="612"/>
      <c r="AF232" s="612"/>
      <c r="AG232" s="612"/>
      <c r="AH232" s="604"/>
      <c r="AI232" s="604"/>
      <c r="AJ232" s="604"/>
      <c r="AK232" s="604"/>
      <c r="AL232" s="604"/>
      <c r="AM232" s="604"/>
    </row>
    <row r="233" spans="1:39" ht="15.75" thickBot="1" x14ac:dyDescent="0.3">
      <c r="A233" s="609"/>
      <c r="B233" s="610"/>
      <c r="C233" s="609"/>
      <c r="D233" s="610"/>
      <c r="E233" s="611"/>
      <c r="F233" s="610"/>
      <c r="G233" s="609"/>
      <c r="H233" s="610"/>
      <c r="I233" s="609"/>
      <c r="J233" s="610"/>
      <c r="K233" s="611"/>
      <c r="L233" s="610"/>
      <c r="M233" s="608"/>
      <c r="N233" s="608"/>
      <c r="O233" s="606"/>
      <c r="P233" s="606"/>
      <c r="Q233" s="612"/>
      <c r="R233" s="612"/>
      <c r="S233" s="612"/>
      <c r="T233" s="612"/>
      <c r="U233" s="612"/>
      <c r="V233" s="612"/>
      <c r="W233" s="612"/>
      <c r="X233" s="612"/>
      <c r="Y233" s="612"/>
      <c r="Z233" s="612"/>
      <c r="AA233" s="612"/>
      <c r="AB233" s="612"/>
      <c r="AC233" s="612"/>
      <c r="AD233" s="612"/>
      <c r="AE233" s="612"/>
      <c r="AF233" s="612"/>
      <c r="AG233" s="612"/>
      <c r="AH233" s="604"/>
      <c r="AI233" s="604"/>
      <c r="AJ233" s="604"/>
      <c r="AK233" s="604"/>
      <c r="AL233" s="604"/>
      <c r="AM233" s="604"/>
    </row>
    <row r="234" spans="1:39" x14ac:dyDescent="0.25">
      <c r="A234" s="1126" t="s">
        <v>1246</v>
      </c>
      <c r="B234" s="1127"/>
      <c r="C234" s="1127"/>
      <c r="D234" s="1127"/>
      <c r="E234" s="1127"/>
      <c r="F234" s="1127"/>
      <c r="G234" s="1127"/>
      <c r="H234" s="1127"/>
      <c r="I234" s="1127"/>
      <c r="J234" s="1127"/>
      <c r="K234" s="1127"/>
      <c r="L234" s="1127"/>
      <c r="M234" s="1127"/>
      <c r="N234" s="1127"/>
      <c r="O234" s="1127"/>
      <c r="P234" s="1128"/>
      <c r="Q234" s="612"/>
      <c r="R234" s="1129" t="s">
        <v>1247</v>
      </c>
      <c r="S234" s="1130"/>
      <c r="T234" s="1130"/>
      <c r="U234" s="1130"/>
      <c r="V234" s="1130"/>
      <c r="W234" s="1130"/>
      <c r="X234" s="1130"/>
      <c r="Y234" s="1130"/>
      <c r="Z234" s="1130"/>
      <c r="AA234" s="1130"/>
      <c r="AB234" s="1130"/>
      <c r="AC234" s="1130"/>
      <c r="AD234" s="1130"/>
      <c r="AE234" s="1130"/>
      <c r="AF234" s="1130"/>
      <c r="AG234" s="1131"/>
      <c r="AH234" s="604"/>
      <c r="AI234" s="604"/>
      <c r="AJ234" s="604"/>
      <c r="AK234" s="604"/>
      <c r="AL234" s="604"/>
      <c r="AM234" s="604"/>
    </row>
    <row r="235" spans="1:39" ht="33" customHeight="1" x14ac:dyDescent="0.25">
      <c r="A235" s="1117" t="s">
        <v>1248</v>
      </c>
      <c r="B235" s="1113"/>
      <c r="C235" s="1113"/>
      <c r="D235" s="1113"/>
      <c r="E235" s="1112" t="s">
        <v>1249</v>
      </c>
      <c r="F235" s="1113"/>
      <c r="G235" s="1113"/>
      <c r="H235" s="1113"/>
      <c r="I235" s="1112" t="s">
        <v>1250</v>
      </c>
      <c r="J235" s="1113"/>
      <c r="K235" s="1113"/>
      <c r="L235" s="1113"/>
      <c r="M235" s="1114" t="s">
        <v>1251</v>
      </c>
      <c r="N235" s="1115"/>
      <c r="O235" s="1115"/>
      <c r="P235" s="1116"/>
      <c r="Q235" s="612"/>
      <c r="R235" s="1117" t="s">
        <v>1248</v>
      </c>
      <c r="S235" s="1113"/>
      <c r="T235" s="1113"/>
      <c r="U235" s="1113"/>
      <c r="V235" s="1112" t="s">
        <v>1249</v>
      </c>
      <c r="W235" s="1113"/>
      <c r="X235" s="1113"/>
      <c r="Y235" s="1113"/>
      <c r="Z235" s="1112" t="s">
        <v>1250</v>
      </c>
      <c r="AA235" s="1112"/>
      <c r="AB235" s="1112"/>
      <c r="AC235" s="1112"/>
      <c r="AD235" s="1112" t="s">
        <v>1251</v>
      </c>
      <c r="AE235" s="1112"/>
      <c r="AF235" s="1112"/>
      <c r="AG235" s="1118"/>
      <c r="AH235" s="604"/>
      <c r="AI235" s="604"/>
      <c r="AJ235" s="604"/>
      <c r="AK235" s="604"/>
      <c r="AL235" s="604"/>
      <c r="AM235" s="604"/>
    </row>
    <row r="236" spans="1:39" x14ac:dyDescent="0.25">
      <c r="A236" s="1111" t="s">
        <v>852</v>
      </c>
      <c r="B236" s="1110"/>
      <c r="C236" s="1107" t="s">
        <v>853</v>
      </c>
      <c r="D236" s="1110"/>
      <c r="E236" s="1107" t="s">
        <v>852</v>
      </c>
      <c r="F236" s="1110"/>
      <c r="G236" s="1107" t="s">
        <v>853</v>
      </c>
      <c r="H236" s="1110"/>
      <c r="I236" s="1107" t="s">
        <v>852</v>
      </c>
      <c r="J236" s="1110"/>
      <c r="K236" s="1107" t="s">
        <v>853</v>
      </c>
      <c r="L236" s="1110"/>
      <c r="M236" s="1107" t="s">
        <v>852</v>
      </c>
      <c r="N236" s="1110"/>
      <c r="O236" s="1107" t="s">
        <v>853</v>
      </c>
      <c r="P236" s="1108"/>
      <c r="Q236" s="612"/>
      <c r="R236" s="1111" t="s">
        <v>852</v>
      </c>
      <c r="S236" s="1110"/>
      <c r="T236" s="1107" t="s">
        <v>853</v>
      </c>
      <c r="U236" s="1110"/>
      <c r="V236" s="1107" t="s">
        <v>852</v>
      </c>
      <c r="W236" s="1110"/>
      <c r="X236" s="1107" t="s">
        <v>853</v>
      </c>
      <c r="Y236" s="1110"/>
      <c r="Z236" s="1107" t="s">
        <v>852</v>
      </c>
      <c r="AA236" s="1110"/>
      <c r="AB236" s="1107" t="s">
        <v>853</v>
      </c>
      <c r="AC236" s="1110"/>
      <c r="AD236" s="1107" t="s">
        <v>852</v>
      </c>
      <c r="AE236" s="1110"/>
      <c r="AF236" s="1107" t="s">
        <v>853</v>
      </c>
      <c r="AG236" s="1108"/>
      <c r="AH236" s="604"/>
      <c r="AI236" s="604"/>
      <c r="AJ236" s="604"/>
      <c r="AK236" s="604"/>
      <c r="AL236" s="604"/>
      <c r="AM236" s="604"/>
    </row>
    <row r="237" spans="1:39" ht="15.75" thickBot="1" x14ac:dyDescent="0.3">
      <c r="A237" s="1109"/>
      <c r="B237" s="1106"/>
      <c r="C237" s="1105"/>
      <c r="D237" s="1106"/>
      <c r="E237" s="1105"/>
      <c r="F237" s="1106"/>
      <c r="G237" s="1105"/>
      <c r="H237" s="1106"/>
      <c r="I237" s="1093"/>
      <c r="J237" s="1106"/>
      <c r="K237" s="1093"/>
      <c r="L237" s="1106"/>
      <c r="M237" s="1093"/>
      <c r="N237" s="1106"/>
      <c r="O237" s="1093"/>
      <c r="P237" s="1094"/>
      <c r="Q237" s="612"/>
      <c r="R237" s="1109"/>
      <c r="S237" s="1106"/>
      <c r="T237" s="1105"/>
      <c r="U237" s="1106"/>
      <c r="V237" s="1105"/>
      <c r="W237" s="1106"/>
      <c r="X237" s="1105"/>
      <c r="Y237" s="1106"/>
      <c r="Z237" s="1093"/>
      <c r="AA237" s="1106"/>
      <c r="AB237" s="1093"/>
      <c r="AC237" s="1106"/>
      <c r="AD237" s="1093"/>
      <c r="AE237" s="1106"/>
      <c r="AF237" s="1093"/>
      <c r="AG237" s="1094"/>
    </row>
    <row r="238" spans="1:39" ht="15.75" thickBot="1" x14ac:dyDescent="0.3">
      <c r="A238" s="606"/>
      <c r="B238" s="606"/>
      <c r="C238" s="606"/>
      <c r="D238" s="606"/>
      <c r="E238" s="606"/>
      <c r="F238" s="606"/>
      <c r="G238" s="606"/>
      <c r="H238" s="606"/>
      <c r="I238" s="606"/>
      <c r="J238" s="606"/>
      <c r="K238" s="606"/>
      <c r="L238" s="606"/>
      <c r="M238" s="608"/>
      <c r="N238" s="608"/>
      <c r="O238" s="606"/>
      <c r="P238" s="606"/>
      <c r="Q238" s="612"/>
      <c r="R238" s="612"/>
      <c r="S238" s="612"/>
      <c r="T238" s="612"/>
      <c r="U238" s="612"/>
      <c r="V238" s="612"/>
      <c r="W238" s="612"/>
      <c r="X238" s="612"/>
      <c r="Y238" s="612"/>
      <c r="Z238" s="612"/>
      <c r="AA238" s="612"/>
      <c r="AB238" s="612"/>
      <c r="AC238" s="612"/>
      <c r="AD238" s="612"/>
      <c r="AE238" s="612"/>
      <c r="AF238" s="612"/>
      <c r="AG238" s="612"/>
    </row>
    <row r="239" spans="1:39" x14ac:dyDescent="0.25">
      <c r="A239" s="1095" t="s">
        <v>1252</v>
      </c>
      <c r="B239" s="1096"/>
      <c r="C239" s="1096"/>
      <c r="D239" s="1096"/>
      <c r="E239" s="1096"/>
      <c r="F239" s="1097"/>
      <c r="G239" s="1098" t="s">
        <v>1253</v>
      </c>
      <c r="H239" s="1096"/>
      <c r="I239" s="1096"/>
      <c r="J239" s="1096"/>
      <c r="K239" s="1096"/>
      <c r="L239" s="1099"/>
      <c r="M239" s="612"/>
      <c r="N239" s="612"/>
      <c r="O239" s="612"/>
      <c r="P239" s="612"/>
      <c r="Q239" s="612"/>
      <c r="R239" s="612"/>
      <c r="S239" s="612"/>
      <c r="T239" s="612"/>
      <c r="U239" s="612"/>
      <c r="V239" s="612"/>
      <c r="W239" s="612"/>
      <c r="X239" s="612"/>
      <c r="Y239" s="612"/>
      <c r="Z239" s="612"/>
      <c r="AA239" s="612"/>
      <c r="AB239" s="612"/>
      <c r="AC239" s="612"/>
      <c r="AD239" s="612"/>
      <c r="AE239" s="612"/>
      <c r="AF239" s="612"/>
      <c r="AG239" s="612"/>
    </row>
    <row r="240" spans="1:39" x14ac:dyDescent="0.25">
      <c r="A240" s="1100" t="s">
        <v>852</v>
      </c>
      <c r="B240" s="1101"/>
      <c r="C240" s="1102" t="s">
        <v>853</v>
      </c>
      <c r="D240" s="1101"/>
      <c r="E240" s="1103" t="s">
        <v>825</v>
      </c>
      <c r="F240" s="1101"/>
      <c r="G240" s="1102" t="s">
        <v>852</v>
      </c>
      <c r="H240" s="1101"/>
      <c r="I240" s="1102" t="s">
        <v>853</v>
      </c>
      <c r="J240" s="1101"/>
      <c r="K240" s="1103" t="s">
        <v>825</v>
      </c>
      <c r="L240" s="1104"/>
      <c r="M240" s="612"/>
      <c r="N240" s="612"/>
      <c r="O240" s="612"/>
      <c r="P240" s="612"/>
      <c r="Q240" s="612"/>
      <c r="R240" s="612"/>
      <c r="S240" s="612"/>
      <c r="T240" s="612"/>
      <c r="U240" s="612"/>
      <c r="V240" s="612"/>
      <c r="W240" s="612"/>
      <c r="X240" s="612"/>
      <c r="Y240" s="612"/>
      <c r="Z240" s="612"/>
      <c r="AA240" s="612"/>
      <c r="AB240" s="612"/>
      <c r="AC240" s="612"/>
      <c r="AD240" s="612"/>
      <c r="AE240" s="612"/>
      <c r="AF240" s="612"/>
      <c r="AG240" s="612"/>
    </row>
    <row r="241" spans="1:39" x14ac:dyDescent="0.25">
      <c r="A241" s="1091"/>
      <c r="B241" s="1092"/>
      <c r="C241" s="1091"/>
      <c r="D241" s="1092"/>
      <c r="E241" s="1089">
        <f>A241+C241</f>
        <v>0</v>
      </c>
      <c r="F241" s="1090"/>
      <c r="G241" s="1091"/>
      <c r="H241" s="1092"/>
      <c r="I241" s="1091"/>
      <c r="J241" s="1092"/>
      <c r="K241" s="1089">
        <f>G241+I241</f>
        <v>0</v>
      </c>
      <c r="L241" s="1090"/>
      <c r="M241" s="612"/>
      <c r="N241" s="612"/>
      <c r="O241" s="612"/>
      <c r="P241" s="612"/>
      <c r="Q241" s="612"/>
      <c r="R241" s="612"/>
      <c r="S241" s="612"/>
      <c r="T241" s="612"/>
      <c r="U241" s="612"/>
      <c r="V241" s="612"/>
      <c r="W241" s="612"/>
      <c r="X241" s="612"/>
      <c r="Y241" s="612"/>
      <c r="Z241" s="612"/>
      <c r="AA241" s="612"/>
      <c r="AB241" s="612"/>
      <c r="AC241" s="612"/>
      <c r="AD241" s="612"/>
      <c r="AE241" s="612"/>
      <c r="AF241" s="612"/>
      <c r="AG241" s="612"/>
    </row>
    <row r="242" spans="1:39" s="241" customFormat="1" ht="18" x14ac:dyDescent="0.25">
      <c r="A242" s="1171" t="s">
        <v>786</v>
      </c>
      <c r="B242" s="1171"/>
      <c r="C242" s="1171"/>
      <c r="D242" s="1171"/>
      <c r="E242" s="1171"/>
      <c r="F242" s="1171"/>
      <c r="G242" s="1171"/>
      <c r="H242" s="1171"/>
      <c r="I242" s="1171"/>
      <c r="J242" s="1171"/>
      <c r="K242" s="1171"/>
      <c r="L242" s="1171"/>
      <c r="M242" s="1171"/>
      <c r="N242" s="1171"/>
      <c r="O242" s="1171"/>
      <c r="P242" s="1171"/>
      <c r="Q242" s="1171"/>
      <c r="R242" s="1171"/>
      <c r="S242" s="1171"/>
      <c r="T242" s="1171"/>
      <c r="U242" s="1171"/>
      <c r="V242" s="1171"/>
      <c r="W242" s="1171"/>
      <c r="X242" s="1171"/>
      <c r="Y242" s="1171"/>
      <c r="Z242" s="1171"/>
      <c r="AA242" s="1171"/>
      <c r="AB242" s="1171"/>
      <c r="AC242" s="1171"/>
      <c r="AD242" s="1171"/>
      <c r="AE242" s="1171"/>
      <c r="AF242" s="1171"/>
      <c r="AG242" s="1171"/>
      <c r="AH242" s="1171"/>
      <c r="AI242" s="1171"/>
      <c r="AJ242" s="1171"/>
      <c r="AK242" s="1171"/>
      <c r="AL242" s="1171"/>
      <c r="AM242" s="1171"/>
    </row>
    <row r="243" spans="1:39" s="241" customFormat="1" ht="15.75" x14ac:dyDescent="0.25">
      <c r="A243" s="1172" t="s">
        <v>788</v>
      </c>
      <c r="B243" s="1143"/>
      <c r="C243" s="1143"/>
      <c r="D243" s="1143"/>
      <c r="E243" s="1143"/>
      <c r="F243" s="1143"/>
      <c r="G243" s="1143"/>
      <c r="H243" s="1143"/>
      <c r="I243" s="1143"/>
      <c r="J243" s="1143"/>
      <c r="K243" s="1143"/>
      <c r="L243" s="1143"/>
      <c r="M243" s="1143"/>
      <c r="N243" s="1143"/>
      <c r="O243" s="1143"/>
      <c r="P243" s="1143"/>
      <c r="Q243" s="1143"/>
      <c r="R243" s="1143"/>
      <c r="S243" s="1143"/>
      <c r="T243" s="1143"/>
      <c r="U243" s="1143"/>
      <c r="V243" s="1143"/>
      <c r="W243" s="1143"/>
      <c r="X243" s="1143"/>
      <c r="Y243" s="1143"/>
      <c r="Z243" s="1143"/>
      <c r="AA243" s="1143"/>
      <c r="AB243" s="1143"/>
      <c r="AC243" s="1143"/>
      <c r="AD243" s="1143"/>
      <c r="AE243" s="1143"/>
      <c r="AF243" s="1143"/>
      <c r="AG243" s="1143"/>
      <c r="AH243" s="1143"/>
      <c r="AI243" s="1143"/>
      <c r="AJ243" s="1143"/>
      <c r="AK243" s="1143"/>
      <c r="AL243" s="1143"/>
      <c r="AM243" s="1143"/>
    </row>
    <row r="244" spans="1:39" s="241" customFormat="1" ht="17.25" thickBot="1" x14ac:dyDescent="0.3">
      <c r="A244" s="1173" t="s">
        <v>1242</v>
      </c>
      <c r="B244" s="1143"/>
      <c r="C244" s="1143"/>
      <c r="D244" s="1143"/>
      <c r="E244" s="1143"/>
      <c r="F244" s="1143"/>
      <c r="G244" s="1143"/>
      <c r="H244" s="1143"/>
      <c r="I244" s="1143"/>
      <c r="J244" s="1143"/>
      <c r="K244" s="1143"/>
      <c r="L244" s="1143"/>
      <c r="M244" s="1143"/>
      <c r="N244" s="1143"/>
      <c r="O244" s="1143"/>
      <c r="P244" s="1174"/>
      <c r="Q244" s="1174"/>
      <c r="R244" s="1174"/>
      <c r="S244" s="1174"/>
      <c r="T244" s="1174"/>
      <c r="U244" s="1174"/>
      <c r="V244" s="1174"/>
      <c r="W244" s="1174"/>
      <c r="X244" s="1174"/>
      <c r="Y244" s="1174"/>
      <c r="Z244" s="1174"/>
      <c r="AA244" s="1143"/>
      <c r="AB244" s="1143"/>
      <c r="AC244" s="1143"/>
      <c r="AD244" s="1143"/>
      <c r="AE244" s="1143"/>
      <c r="AF244" s="1143"/>
      <c r="AG244" s="1143"/>
      <c r="AH244" s="1143"/>
      <c r="AI244" s="1143"/>
      <c r="AJ244" s="1143"/>
      <c r="AK244" s="1143"/>
      <c r="AL244" s="1143"/>
      <c r="AM244" s="1143"/>
    </row>
    <row r="245" spans="1:39" x14ac:dyDescent="0.25">
      <c r="A245" s="1175" t="s">
        <v>790</v>
      </c>
      <c r="B245" s="1176"/>
      <c r="C245" s="1176"/>
      <c r="D245" s="1176"/>
      <c r="E245" s="1177">
        <f>Menu!$D$6</f>
        <v>0</v>
      </c>
      <c r="F245" s="1178"/>
      <c r="G245" s="1178"/>
      <c r="H245" s="1178"/>
      <c r="I245" s="1178"/>
      <c r="J245" s="1178"/>
      <c r="K245" s="1178"/>
      <c r="L245" s="1178"/>
      <c r="M245" s="1178"/>
      <c r="N245" s="1178"/>
      <c r="O245" s="1179"/>
      <c r="P245" s="1180" t="s">
        <v>1243</v>
      </c>
      <c r="Q245" s="1181"/>
      <c r="R245" s="1181"/>
      <c r="S245" s="1181"/>
      <c r="T245" s="1181"/>
      <c r="U245" s="1181"/>
      <c r="V245" s="1181"/>
      <c r="W245" s="1181"/>
      <c r="X245" s="1181"/>
      <c r="Y245" s="1181"/>
      <c r="Z245" s="1181"/>
      <c r="AA245" s="1182" t="s">
        <v>792</v>
      </c>
      <c r="AB245" s="1176"/>
      <c r="AC245" s="1176"/>
      <c r="AD245" s="1176"/>
      <c r="AE245" s="1176"/>
      <c r="AF245" s="1176"/>
      <c r="AG245" s="1176"/>
      <c r="AH245" s="1183"/>
      <c r="AI245" s="1178"/>
      <c r="AJ245" s="1178"/>
      <c r="AK245" s="1178"/>
      <c r="AL245" s="1178"/>
      <c r="AM245" s="1179"/>
    </row>
    <row r="246" spans="1:39" x14ac:dyDescent="0.25">
      <c r="A246" s="1145" t="s">
        <v>793</v>
      </c>
      <c r="B246" s="1143"/>
      <c r="C246" s="1143"/>
      <c r="D246" s="1143"/>
      <c r="E246" s="1143"/>
      <c r="F246" s="1143"/>
      <c r="G246" s="1143"/>
      <c r="H246" s="1158" t="str">
        <f>Menu!B21</f>
        <v/>
      </c>
      <c r="I246" s="1159"/>
      <c r="J246" s="1159"/>
      <c r="K246" s="1159"/>
      <c r="L246" s="1159"/>
      <c r="M246" s="1159"/>
      <c r="N246" s="1159"/>
      <c r="O246" s="1148"/>
      <c r="P246" s="1160" t="str">
        <f>Menu!$D$3</f>
        <v>3rd</v>
      </c>
      <c r="Q246" s="1161"/>
      <c r="R246" s="1140" t="s">
        <v>794</v>
      </c>
      <c r="S246" s="1140"/>
      <c r="T246" s="1140"/>
      <c r="U246" s="1162">
        <f>Menu!$D$4</f>
        <v>2022</v>
      </c>
      <c r="V246" s="1163"/>
      <c r="W246" s="1164"/>
      <c r="X246" s="1140" t="s">
        <v>6</v>
      </c>
      <c r="Y246" s="1140"/>
      <c r="Z246" s="1141"/>
      <c r="AA246" s="1142" t="s">
        <v>973</v>
      </c>
      <c r="AB246" s="1143"/>
      <c r="AC246" s="1143"/>
      <c r="AD246" s="1143"/>
      <c r="AE246" s="1143"/>
      <c r="AF246" s="1143"/>
      <c r="AG246" s="1143"/>
      <c r="AH246" s="1143"/>
      <c r="AI246" s="1143"/>
      <c r="AJ246" s="1143"/>
      <c r="AK246" s="1143"/>
      <c r="AL246" s="1143"/>
      <c r="AM246" s="1144"/>
    </row>
    <row r="247" spans="1:39" x14ac:dyDescent="0.25">
      <c r="A247" s="1145" t="s">
        <v>795</v>
      </c>
      <c r="B247" s="1143"/>
      <c r="C247" s="1143"/>
      <c r="D247" s="1143"/>
      <c r="E247" s="1143"/>
      <c r="F247" s="1143"/>
      <c r="G247" s="1143"/>
      <c r="H247" s="1143"/>
      <c r="I247" s="1143"/>
      <c r="J247" s="1143"/>
      <c r="K247" s="1143"/>
      <c r="L247" s="1143"/>
      <c r="M247" s="1146"/>
      <c r="N247" s="1147"/>
      <c r="O247" s="1148"/>
      <c r="P247" s="1160"/>
      <c r="Q247" s="1161"/>
      <c r="R247" s="1140"/>
      <c r="S247" s="1140"/>
      <c r="T247" s="1140"/>
      <c r="U247" s="1165"/>
      <c r="V247" s="1166"/>
      <c r="W247" s="1167"/>
      <c r="X247" s="1140"/>
      <c r="Y247" s="1140"/>
      <c r="Z247" s="1141"/>
      <c r="AA247" s="1149"/>
      <c r="AB247" s="1150"/>
      <c r="AC247" s="1150"/>
      <c r="AD247" s="1150"/>
      <c r="AE247" s="1150"/>
      <c r="AF247" s="1150"/>
      <c r="AG247" s="1150"/>
      <c r="AH247" s="1150"/>
      <c r="AI247" s="1150"/>
      <c r="AJ247" s="1150"/>
      <c r="AK247" s="1150"/>
      <c r="AL247" s="1150"/>
      <c r="AM247" s="1151"/>
    </row>
    <row r="248" spans="1:39" x14ac:dyDescent="0.25">
      <c r="A248" s="1155"/>
      <c r="B248" s="1156"/>
      <c r="C248" s="1156"/>
      <c r="D248" s="1156"/>
      <c r="E248" s="1156"/>
      <c r="F248" s="1156"/>
      <c r="G248" s="1156"/>
      <c r="H248" s="1156"/>
      <c r="I248" s="1156"/>
      <c r="J248" s="1156"/>
      <c r="K248" s="1156"/>
      <c r="L248" s="1156"/>
      <c r="M248" s="1156"/>
      <c r="N248" s="1156"/>
      <c r="O248" s="1157"/>
      <c r="P248" s="1160"/>
      <c r="Q248" s="1161"/>
      <c r="R248" s="1140"/>
      <c r="S248" s="1140"/>
      <c r="T248" s="1140"/>
      <c r="U248" s="1168"/>
      <c r="V248" s="1169"/>
      <c r="W248" s="1170"/>
      <c r="X248" s="1140"/>
      <c r="Y248" s="1140"/>
      <c r="Z248" s="1141"/>
      <c r="AA248" s="1152"/>
      <c r="AB248" s="1153"/>
      <c r="AC248" s="1153"/>
      <c r="AD248" s="1153"/>
      <c r="AE248" s="1153"/>
      <c r="AF248" s="1153"/>
      <c r="AG248" s="1153"/>
      <c r="AH248" s="1153"/>
      <c r="AI248" s="1153"/>
      <c r="AJ248" s="1153"/>
      <c r="AK248" s="1153"/>
      <c r="AL248" s="1153"/>
      <c r="AM248" s="1154"/>
    </row>
    <row r="249" spans="1:39" ht="15.75" thickBot="1" x14ac:dyDescent="0.3">
      <c r="A249" s="604"/>
      <c r="B249" s="604"/>
      <c r="C249" s="604"/>
      <c r="D249" s="604"/>
      <c r="E249" s="604"/>
      <c r="F249" s="604"/>
      <c r="G249" s="604"/>
      <c r="H249" s="604"/>
      <c r="I249" s="604"/>
      <c r="J249" s="604"/>
      <c r="K249" s="604"/>
      <c r="L249" s="604"/>
      <c r="M249" s="604"/>
      <c r="N249" s="604"/>
      <c r="O249" s="604"/>
      <c r="P249" s="604"/>
      <c r="Q249" s="604"/>
      <c r="R249" s="604"/>
      <c r="S249" s="604"/>
      <c r="T249" s="604"/>
      <c r="U249" s="604"/>
      <c r="V249" s="604"/>
      <c r="W249" s="604"/>
      <c r="X249" s="604"/>
      <c r="Y249" s="604"/>
      <c r="Z249" s="604"/>
      <c r="AA249" s="604"/>
      <c r="AB249" s="604"/>
      <c r="AC249" s="604"/>
      <c r="AD249" s="604"/>
      <c r="AE249" s="604"/>
      <c r="AF249" s="604"/>
      <c r="AG249" s="604"/>
      <c r="AH249" s="604"/>
      <c r="AI249" s="604"/>
      <c r="AJ249" s="604"/>
      <c r="AK249" s="604"/>
      <c r="AL249" s="604"/>
      <c r="AM249" s="604"/>
    </row>
    <row r="250" spans="1:39" x14ac:dyDescent="0.25">
      <c r="A250" s="1132" t="s">
        <v>1244</v>
      </c>
      <c r="B250" s="1133"/>
      <c r="C250" s="1133"/>
      <c r="D250" s="1133"/>
      <c r="E250" s="1133"/>
      <c r="F250" s="1134"/>
      <c r="G250" s="1135" t="s">
        <v>1245</v>
      </c>
      <c r="H250" s="1133"/>
      <c r="I250" s="1133"/>
      <c r="J250" s="1133"/>
      <c r="K250" s="1133"/>
      <c r="L250" s="1136"/>
      <c r="M250" s="606"/>
      <c r="N250" s="606"/>
      <c r="O250" s="606"/>
      <c r="P250" s="606"/>
      <c r="Q250" s="612"/>
      <c r="R250" s="612"/>
      <c r="S250" s="612"/>
      <c r="T250" s="612"/>
      <c r="U250" s="612"/>
      <c r="V250" s="612"/>
      <c r="W250" s="612"/>
      <c r="X250" s="612"/>
      <c r="Y250" s="612"/>
      <c r="Z250" s="612"/>
      <c r="AA250" s="612"/>
      <c r="AB250" s="612"/>
      <c r="AC250" s="612"/>
      <c r="AD250" s="612"/>
      <c r="AE250" s="612"/>
      <c r="AF250" s="612"/>
      <c r="AG250" s="612"/>
      <c r="AH250" s="604"/>
      <c r="AI250" s="604"/>
      <c r="AJ250" s="604"/>
      <c r="AK250" s="604"/>
      <c r="AL250" s="604"/>
      <c r="AM250" s="604"/>
    </row>
    <row r="251" spans="1:39" x14ac:dyDescent="0.25">
      <c r="A251" s="1137" t="s">
        <v>852</v>
      </c>
      <c r="B251" s="1138"/>
      <c r="C251" s="1103" t="s">
        <v>853</v>
      </c>
      <c r="D251" s="1138"/>
      <c r="E251" s="1103" t="s">
        <v>825</v>
      </c>
      <c r="F251" s="1138"/>
      <c r="G251" s="1103" t="s">
        <v>852</v>
      </c>
      <c r="H251" s="1138"/>
      <c r="I251" s="1103" t="s">
        <v>853</v>
      </c>
      <c r="J251" s="1138"/>
      <c r="K251" s="1103" t="s">
        <v>825</v>
      </c>
      <c r="L251" s="1139"/>
      <c r="M251" s="606"/>
      <c r="N251" s="606"/>
      <c r="O251" s="606"/>
      <c r="P251" s="606"/>
      <c r="Q251" s="612"/>
      <c r="R251" s="612"/>
      <c r="S251" s="612"/>
      <c r="T251" s="612"/>
      <c r="U251" s="612"/>
      <c r="V251" s="612"/>
      <c r="W251" s="612"/>
      <c r="X251" s="612"/>
      <c r="Y251" s="612"/>
      <c r="Z251" s="612"/>
      <c r="AA251" s="612"/>
      <c r="AB251" s="612"/>
      <c r="AC251" s="612"/>
      <c r="AD251" s="612"/>
      <c r="AE251" s="612"/>
      <c r="AF251" s="612"/>
      <c r="AG251" s="612"/>
      <c r="AH251" s="604"/>
      <c r="AI251" s="604"/>
      <c r="AJ251" s="604"/>
      <c r="AK251" s="604"/>
      <c r="AL251" s="604"/>
      <c r="AM251" s="604"/>
    </row>
    <row r="252" spans="1:39" ht="15.75" thickBot="1" x14ac:dyDescent="0.3">
      <c r="A252" s="1119"/>
      <c r="B252" s="1120"/>
      <c r="C252" s="1121"/>
      <c r="D252" s="1120"/>
      <c r="E252" s="1122">
        <f>A252+C252</f>
        <v>0</v>
      </c>
      <c r="F252" s="1123"/>
      <c r="G252" s="1121"/>
      <c r="H252" s="1120"/>
      <c r="I252" s="1121"/>
      <c r="J252" s="1120"/>
      <c r="K252" s="1122">
        <f>G252+I252</f>
        <v>0</v>
      </c>
      <c r="L252" s="1184"/>
      <c r="M252" s="607"/>
      <c r="N252" s="607"/>
      <c r="O252" s="606"/>
      <c r="P252" s="606"/>
      <c r="Q252" s="612"/>
      <c r="R252" s="612"/>
      <c r="S252" s="612"/>
      <c r="T252" s="612"/>
      <c r="U252" s="612"/>
      <c r="V252" s="612"/>
      <c r="W252" s="612"/>
      <c r="X252" s="612"/>
      <c r="Y252" s="612"/>
      <c r="Z252" s="612"/>
      <c r="AA252" s="612"/>
      <c r="AB252" s="612"/>
      <c r="AC252" s="612"/>
      <c r="AD252" s="612"/>
      <c r="AE252" s="612"/>
      <c r="AF252" s="612"/>
      <c r="AG252" s="612"/>
      <c r="AH252" s="604"/>
      <c r="AI252" s="604"/>
      <c r="AJ252" s="604"/>
      <c r="AK252" s="604"/>
      <c r="AL252" s="604"/>
      <c r="AM252" s="604"/>
    </row>
    <row r="253" spans="1:39" ht="15.75" thickBot="1" x14ac:dyDescent="0.3">
      <c r="A253" s="609"/>
      <c r="B253" s="610"/>
      <c r="C253" s="609"/>
      <c r="D253" s="610"/>
      <c r="E253" s="611"/>
      <c r="F253" s="610"/>
      <c r="G253" s="609"/>
      <c r="H253" s="610"/>
      <c r="I253" s="609"/>
      <c r="J253" s="610"/>
      <c r="K253" s="611"/>
      <c r="L253" s="610"/>
      <c r="M253" s="608"/>
      <c r="N253" s="608"/>
      <c r="O253" s="606"/>
      <c r="P253" s="606"/>
      <c r="Q253" s="612"/>
      <c r="R253" s="612"/>
      <c r="S253" s="612"/>
      <c r="T253" s="612"/>
      <c r="U253" s="612"/>
      <c r="V253" s="612"/>
      <c r="W253" s="612"/>
      <c r="X253" s="612"/>
      <c r="Y253" s="612"/>
      <c r="Z253" s="612"/>
      <c r="AA253" s="612"/>
      <c r="AB253" s="612"/>
      <c r="AC253" s="612"/>
      <c r="AD253" s="612"/>
      <c r="AE253" s="612"/>
      <c r="AF253" s="612"/>
      <c r="AG253" s="612"/>
      <c r="AH253" s="604"/>
      <c r="AI253" s="604"/>
      <c r="AJ253" s="604"/>
      <c r="AK253" s="604"/>
      <c r="AL253" s="604"/>
      <c r="AM253" s="604"/>
    </row>
    <row r="254" spans="1:39" x14ac:dyDescent="0.25">
      <c r="A254" s="1126" t="s">
        <v>1246</v>
      </c>
      <c r="B254" s="1127"/>
      <c r="C254" s="1127"/>
      <c r="D254" s="1127"/>
      <c r="E254" s="1127"/>
      <c r="F254" s="1127"/>
      <c r="G254" s="1127"/>
      <c r="H254" s="1127"/>
      <c r="I254" s="1127"/>
      <c r="J254" s="1127"/>
      <c r="K254" s="1127"/>
      <c r="L254" s="1127"/>
      <c r="M254" s="1127"/>
      <c r="N254" s="1127"/>
      <c r="O254" s="1127"/>
      <c r="P254" s="1128"/>
      <c r="Q254" s="612"/>
      <c r="R254" s="1129" t="s">
        <v>1247</v>
      </c>
      <c r="S254" s="1130"/>
      <c r="T254" s="1130"/>
      <c r="U254" s="1130"/>
      <c r="V254" s="1130"/>
      <c r="W254" s="1130"/>
      <c r="X254" s="1130"/>
      <c r="Y254" s="1130"/>
      <c r="Z254" s="1130"/>
      <c r="AA254" s="1130"/>
      <c r="AB254" s="1130"/>
      <c r="AC254" s="1130"/>
      <c r="AD254" s="1130"/>
      <c r="AE254" s="1130"/>
      <c r="AF254" s="1130"/>
      <c r="AG254" s="1131"/>
      <c r="AH254" s="604"/>
      <c r="AI254" s="604"/>
      <c r="AJ254" s="604"/>
      <c r="AK254" s="604"/>
      <c r="AL254" s="604"/>
      <c r="AM254" s="604"/>
    </row>
    <row r="255" spans="1:39" ht="33" customHeight="1" x14ac:dyDescent="0.25">
      <c r="A255" s="1117" t="s">
        <v>1248</v>
      </c>
      <c r="B255" s="1113"/>
      <c r="C255" s="1113"/>
      <c r="D255" s="1113"/>
      <c r="E255" s="1112" t="s">
        <v>1249</v>
      </c>
      <c r="F255" s="1113"/>
      <c r="G255" s="1113"/>
      <c r="H255" s="1113"/>
      <c r="I255" s="1112" t="s">
        <v>1250</v>
      </c>
      <c r="J255" s="1113"/>
      <c r="K255" s="1113"/>
      <c r="L255" s="1113"/>
      <c r="M255" s="1114" t="s">
        <v>1251</v>
      </c>
      <c r="N255" s="1115"/>
      <c r="O255" s="1115"/>
      <c r="P255" s="1116"/>
      <c r="Q255" s="612"/>
      <c r="R255" s="1117" t="s">
        <v>1248</v>
      </c>
      <c r="S255" s="1113"/>
      <c r="T255" s="1113"/>
      <c r="U255" s="1113"/>
      <c r="V255" s="1112" t="s">
        <v>1249</v>
      </c>
      <c r="W255" s="1113"/>
      <c r="X255" s="1113"/>
      <c r="Y255" s="1113"/>
      <c r="Z255" s="1112" t="s">
        <v>1250</v>
      </c>
      <c r="AA255" s="1112"/>
      <c r="AB255" s="1112"/>
      <c r="AC255" s="1112"/>
      <c r="AD255" s="1112" t="s">
        <v>1251</v>
      </c>
      <c r="AE255" s="1112"/>
      <c r="AF255" s="1112"/>
      <c r="AG255" s="1118"/>
      <c r="AH255" s="604"/>
      <c r="AI255" s="604"/>
      <c r="AJ255" s="604"/>
      <c r="AK255" s="604"/>
      <c r="AL255" s="604"/>
      <c r="AM255" s="604"/>
    </row>
    <row r="256" spans="1:39" x14ac:dyDescent="0.25">
      <c r="A256" s="1111" t="s">
        <v>852</v>
      </c>
      <c r="B256" s="1110"/>
      <c r="C256" s="1107" t="s">
        <v>853</v>
      </c>
      <c r="D256" s="1110"/>
      <c r="E256" s="1107" t="s">
        <v>852</v>
      </c>
      <c r="F256" s="1110"/>
      <c r="G256" s="1107" t="s">
        <v>853</v>
      </c>
      <c r="H256" s="1110"/>
      <c r="I256" s="1107" t="s">
        <v>852</v>
      </c>
      <c r="J256" s="1110"/>
      <c r="K256" s="1107" t="s">
        <v>853</v>
      </c>
      <c r="L256" s="1110"/>
      <c r="M256" s="1107" t="s">
        <v>852</v>
      </c>
      <c r="N256" s="1110"/>
      <c r="O256" s="1107" t="s">
        <v>853</v>
      </c>
      <c r="P256" s="1108"/>
      <c r="Q256" s="612"/>
      <c r="R256" s="1111" t="s">
        <v>852</v>
      </c>
      <c r="S256" s="1110"/>
      <c r="T256" s="1107" t="s">
        <v>853</v>
      </c>
      <c r="U256" s="1110"/>
      <c r="V256" s="1107" t="s">
        <v>852</v>
      </c>
      <c r="W256" s="1110"/>
      <c r="X256" s="1107" t="s">
        <v>853</v>
      </c>
      <c r="Y256" s="1110"/>
      <c r="Z256" s="1107" t="s">
        <v>852</v>
      </c>
      <c r="AA256" s="1110"/>
      <c r="AB256" s="1107" t="s">
        <v>853</v>
      </c>
      <c r="AC256" s="1110"/>
      <c r="AD256" s="1107" t="s">
        <v>852</v>
      </c>
      <c r="AE256" s="1110"/>
      <c r="AF256" s="1107" t="s">
        <v>853</v>
      </c>
      <c r="AG256" s="1108"/>
      <c r="AH256" s="604"/>
      <c r="AI256" s="604"/>
      <c r="AJ256" s="604"/>
      <c r="AK256" s="604"/>
      <c r="AL256" s="604"/>
      <c r="AM256" s="604"/>
    </row>
    <row r="257" spans="1:39" ht="15.75" thickBot="1" x14ac:dyDescent="0.3">
      <c r="A257" s="1109"/>
      <c r="B257" s="1106"/>
      <c r="C257" s="1105"/>
      <c r="D257" s="1106"/>
      <c r="E257" s="1105"/>
      <c r="F257" s="1106"/>
      <c r="G257" s="1105"/>
      <c r="H257" s="1106"/>
      <c r="I257" s="1093"/>
      <c r="J257" s="1106"/>
      <c r="K257" s="1093"/>
      <c r="L257" s="1106"/>
      <c r="M257" s="1093"/>
      <c r="N257" s="1106"/>
      <c r="O257" s="1093"/>
      <c r="P257" s="1094"/>
      <c r="Q257" s="612"/>
      <c r="R257" s="1109"/>
      <c r="S257" s="1106"/>
      <c r="T257" s="1105"/>
      <c r="U257" s="1106"/>
      <c r="V257" s="1105"/>
      <c r="W257" s="1106"/>
      <c r="X257" s="1105"/>
      <c r="Y257" s="1106"/>
      <c r="Z257" s="1093"/>
      <c r="AA257" s="1106"/>
      <c r="AB257" s="1093"/>
      <c r="AC257" s="1106"/>
      <c r="AD257" s="1093"/>
      <c r="AE257" s="1106"/>
      <c r="AF257" s="1093"/>
      <c r="AG257" s="1094"/>
    </row>
    <row r="258" spans="1:39" ht="15.75" thickBot="1" x14ac:dyDescent="0.3">
      <c r="A258" s="606"/>
      <c r="B258" s="606"/>
      <c r="C258" s="606"/>
      <c r="D258" s="606"/>
      <c r="E258" s="606"/>
      <c r="F258" s="606"/>
      <c r="G258" s="606"/>
      <c r="H258" s="606"/>
      <c r="I258" s="606"/>
      <c r="J258" s="606"/>
      <c r="K258" s="606"/>
      <c r="L258" s="606"/>
      <c r="M258" s="608"/>
      <c r="N258" s="608"/>
      <c r="O258" s="606"/>
      <c r="P258" s="606"/>
      <c r="Q258" s="612"/>
      <c r="R258" s="612"/>
      <c r="S258" s="612"/>
      <c r="T258" s="612"/>
      <c r="U258" s="612"/>
      <c r="V258" s="612"/>
      <c r="W258" s="612"/>
      <c r="X258" s="612"/>
      <c r="Y258" s="612"/>
      <c r="Z258" s="612"/>
      <c r="AA258" s="612"/>
      <c r="AB258" s="612"/>
      <c r="AC258" s="612"/>
      <c r="AD258" s="612"/>
      <c r="AE258" s="612"/>
      <c r="AF258" s="612"/>
      <c r="AG258" s="612"/>
    </row>
    <row r="259" spans="1:39" x14ac:dyDescent="0.25">
      <c r="A259" s="1095" t="s">
        <v>1252</v>
      </c>
      <c r="B259" s="1096"/>
      <c r="C259" s="1096"/>
      <c r="D259" s="1096"/>
      <c r="E259" s="1096"/>
      <c r="F259" s="1097"/>
      <c r="G259" s="1098" t="s">
        <v>1253</v>
      </c>
      <c r="H259" s="1096"/>
      <c r="I259" s="1096"/>
      <c r="J259" s="1096"/>
      <c r="K259" s="1096"/>
      <c r="L259" s="1099"/>
      <c r="M259" s="612"/>
      <c r="N259" s="612"/>
      <c r="O259" s="612"/>
      <c r="P259" s="612"/>
      <c r="Q259" s="612"/>
      <c r="R259" s="612"/>
      <c r="S259" s="612"/>
      <c r="T259" s="612"/>
      <c r="U259" s="612"/>
      <c r="V259" s="612"/>
      <c r="W259" s="612"/>
      <c r="X259" s="612"/>
      <c r="Y259" s="612"/>
      <c r="Z259" s="612"/>
      <c r="AA259" s="612"/>
      <c r="AB259" s="612"/>
      <c r="AC259" s="612"/>
      <c r="AD259" s="612"/>
      <c r="AE259" s="612"/>
      <c r="AF259" s="612"/>
      <c r="AG259" s="612"/>
    </row>
    <row r="260" spans="1:39" x14ac:dyDescent="0.25">
      <c r="A260" s="1100" t="s">
        <v>852</v>
      </c>
      <c r="B260" s="1101"/>
      <c r="C260" s="1102" t="s">
        <v>853</v>
      </c>
      <c r="D260" s="1101"/>
      <c r="E260" s="1103" t="s">
        <v>825</v>
      </c>
      <c r="F260" s="1101"/>
      <c r="G260" s="1102" t="s">
        <v>852</v>
      </c>
      <c r="H260" s="1101"/>
      <c r="I260" s="1102" t="s">
        <v>853</v>
      </c>
      <c r="J260" s="1101"/>
      <c r="K260" s="1103" t="s">
        <v>825</v>
      </c>
      <c r="L260" s="1104"/>
      <c r="M260" s="612"/>
      <c r="N260" s="612"/>
      <c r="O260" s="612"/>
      <c r="P260" s="612"/>
      <c r="Q260" s="612"/>
      <c r="R260" s="612"/>
      <c r="S260" s="612"/>
      <c r="T260" s="612"/>
      <c r="U260" s="612"/>
      <c r="V260" s="612"/>
      <c r="W260" s="612"/>
      <c r="X260" s="612"/>
      <c r="Y260" s="612"/>
      <c r="Z260" s="612"/>
      <c r="AA260" s="612"/>
      <c r="AB260" s="612"/>
      <c r="AC260" s="612"/>
      <c r="AD260" s="612"/>
      <c r="AE260" s="612"/>
      <c r="AF260" s="612"/>
      <c r="AG260" s="612"/>
    </row>
    <row r="261" spans="1:39" x14ac:dyDescent="0.25">
      <c r="A261" s="1091"/>
      <c r="B261" s="1092"/>
      <c r="C261" s="1091"/>
      <c r="D261" s="1092"/>
      <c r="E261" s="1089">
        <f>A261+C261</f>
        <v>0</v>
      </c>
      <c r="F261" s="1090"/>
      <c r="G261" s="1091"/>
      <c r="H261" s="1092"/>
      <c r="I261" s="1091"/>
      <c r="J261" s="1092"/>
      <c r="K261" s="1089">
        <f>G261+I261</f>
        <v>0</v>
      </c>
      <c r="L261" s="1090"/>
      <c r="M261" s="612"/>
      <c r="N261" s="612"/>
      <c r="O261" s="612"/>
      <c r="P261" s="612"/>
      <c r="Q261" s="612"/>
      <c r="R261" s="612"/>
      <c r="S261" s="612"/>
      <c r="T261" s="612"/>
      <c r="U261" s="612"/>
      <c r="V261" s="612"/>
      <c r="W261" s="612"/>
      <c r="X261" s="612"/>
      <c r="Y261" s="612"/>
      <c r="Z261" s="612"/>
      <c r="AA261" s="612"/>
      <c r="AB261" s="612"/>
      <c r="AC261" s="612"/>
      <c r="AD261" s="612"/>
      <c r="AE261" s="612"/>
      <c r="AF261" s="612"/>
      <c r="AG261" s="612"/>
    </row>
    <row r="262" spans="1:39" s="241" customFormat="1" ht="18" x14ac:dyDescent="0.25">
      <c r="A262" s="1171" t="s">
        <v>786</v>
      </c>
      <c r="B262" s="1171"/>
      <c r="C262" s="1171"/>
      <c r="D262" s="1171"/>
      <c r="E262" s="1171"/>
      <c r="F262" s="1171"/>
      <c r="G262" s="1171"/>
      <c r="H262" s="1171"/>
      <c r="I262" s="1171"/>
      <c r="J262" s="1171"/>
      <c r="K262" s="1171"/>
      <c r="L262" s="1171"/>
      <c r="M262" s="1171"/>
      <c r="N262" s="1171"/>
      <c r="O262" s="1171"/>
      <c r="P262" s="1171"/>
      <c r="Q262" s="1171"/>
      <c r="R262" s="1171"/>
      <c r="S262" s="1171"/>
      <c r="T262" s="1171"/>
      <c r="U262" s="1171"/>
      <c r="V262" s="1171"/>
      <c r="W262" s="1171"/>
      <c r="X262" s="1171"/>
      <c r="Y262" s="1171"/>
      <c r="Z262" s="1171"/>
      <c r="AA262" s="1171"/>
      <c r="AB262" s="1171"/>
      <c r="AC262" s="1171"/>
      <c r="AD262" s="1171"/>
      <c r="AE262" s="1171"/>
      <c r="AF262" s="1171"/>
      <c r="AG262" s="1171"/>
      <c r="AH262" s="1171"/>
      <c r="AI262" s="1171"/>
      <c r="AJ262" s="1171"/>
      <c r="AK262" s="1171"/>
      <c r="AL262" s="1171"/>
      <c r="AM262" s="1171"/>
    </row>
    <row r="263" spans="1:39" s="241" customFormat="1" ht="15.75" x14ac:dyDescent="0.25">
      <c r="A263" s="1172" t="s">
        <v>788</v>
      </c>
      <c r="B263" s="1143"/>
      <c r="C263" s="1143"/>
      <c r="D263" s="1143"/>
      <c r="E263" s="1143"/>
      <c r="F263" s="1143"/>
      <c r="G263" s="1143"/>
      <c r="H263" s="1143"/>
      <c r="I263" s="1143"/>
      <c r="J263" s="1143"/>
      <c r="K263" s="1143"/>
      <c r="L263" s="1143"/>
      <c r="M263" s="1143"/>
      <c r="N263" s="1143"/>
      <c r="O263" s="1143"/>
      <c r="P263" s="1143"/>
      <c r="Q263" s="1143"/>
      <c r="R263" s="1143"/>
      <c r="S263" s="1143"/>
      <c r="T263" s="1143"/>
      <c r="U263" s="1143"/>
      <c r="V263" s="1143"/>
      <c r="W263" s="1143"/>
      <c r="X263" s="1143"/>
      <c r="Y263" s="1143"/>
      <c r="Z263" s="1143"/>
      <c r="AA263" s="1143"/>
      <c r="AB263" s="1143"/>
      <c r="AC263" s="1143"/>
      <c r="AD263" s="1143"/>
      <c r="AE263" s="1143"/>
      <c r="AF263" s="1143"/>
      <c r="AG263" s="1143"/>
      <c r="AH263" s="1143"/>
      <c r="AI263" s="1143"/>
      <c r="AJ263" s="1143"/>
      <c r="AK263" s="1143"/>
      <c r="AL263" s="1143"/>
      <c r="AM263" s="1143"/>
    </row>
    <row r="264" spans="1:39" s="241" customFormat="1" ht="17.25" thickBot="1" x14ac:dyDescent="0.3">
      <c r="A264" s="1173" t="s">
        <v>1242</v>
      </c>
      <c r="B264" s="1143"/>
      <c r="C264" s="1143"/>
      <c r="D264" s="1143"/>
      <c r="E264" s="1143"/>
      <c r="F264" s="1143"/>
      <c r="G264" s="1143"/>
      <c r="H264" s="1143"/>
      <c r="I264" s="1143"/>
      <c r="J264" s="1143"/>
      <c r="K264" s="1143"/>
      <c r="L264" s="1143"/>
      <c r="M264" s="1143"/>
      <c r="N264" s="1143"/>
      <c r="O264" s="1143"/>
      <c r="P264" s="1174"/>
      <c r="Q264" s="1174"/>
      <c r="R264" s="1174"/>
      <c r="S264" s="1174"/>
      <c r="T264" s="1174"/>
      <c r="U264" s="1174"/>
      <c r="V264" s="1174"/>
      <c r="W264" s="1174"/>
      <c r="X264" s="1174"/>
      <c r="Y264" s="1174"/>
      <c r="Z264" s="1174"/>
      <c r="AA264" s="1143"/>
      <c r="AB264" s="1143"/>
      <c r="AC264" s="1143"/>
      <c r="AD264" s="1143"/>
      <c r="AE264" s="1143"/>
      <c r="AF264" s="1143"/>
      <c r="AG264" s="1143"/>
      <c r="AH264" s="1143"/>
      <c r="AI264" s="1143"/>
      <c r="AJ264" s="1143"/>
      <c r="AK264" s="1143"/>
      <c r="AL264" s="1143"/>
      <c r="AM264" s="1143"/>
    </row>
    <row r="265" spans="1:39" x14ac:dyDescent="0.25">
      <c r="A265" s="1175" t="s">
        <v>790</v>
      </c>
      <c r="B265" s="1176"/>
      <c r="C265" s="1176"/>
      <c r="D265" s="1176"/>
      <c r="E265" s="1177">
        <f>Menu!$D$6</f>
        <v>0</v>
      </c>
      <c r="F265" s="1178"/>
      <c r="G265" s="1178"/>
      <c r="H265" s="1178"/>
      <c r="I265" s="1178"/>
      <c r="J265" s="1178"/>
      <c r="K265" s="1178"/>
      <c r="L265" s="1178"/>
      <c r="M265" s="1178"/>
      <c r="N265" s="1178"/>
      <c r="O265" s="1179"/>
      <c r="P265" s="1180" t="s">
        <v>1243</v>
      </c>
      <c r="Q265" s="1181"/>
      <c r="R265" s="1181"/>
      <c r="S265" s="1181"/>
      <c r="T265" s="1181"/>
      <c r="U265" s="1181"/>
      <c r="V265" s="1181"/>
      <c r="W265" s="1181"/>
      <c r="X265" s="1181"/>
      <c r="Y265" s="1181"/>
      <c r="Z265" s="1181"/>
      <c r="AA265" s="1182" t="s">
        <v>792</v>
      </c>
      <c r="AB265" s="1176"/>
      <c r="AC265" s="1176"/>
      <c r="AD265" s="1176"/>
      <c r="AE265" s="1176"/>
      <c r="AF265" s="1176"/>
      <c r="AG265" s="1176"/>
      <c r="AH265" s="1183"/>
      <c r="AI265" s="1178"/>
      <c r="AJ265" s="1178"/>
      <c r="AK265" s="1178"/>
      <c r="AL265" s="1178"/>
      <c r="AM265" s="1179"/>
    </row>
    <row r="266" spans="1:39" x14ac:dyDescent="0.25">
      <c r="A266" s="1145" t="s">
        <v>793</v>
      </c>
      <c r="B266" s="1143"/>
      <c r="C266" s="1143"/>
      <c r="D266" s="1143"/>
      <c r="E266" s="1143"/>
      <c r="F266" s="1143"/>
      <c r="G266" s="1143"/>
      <c r="H266" s="1158" t="str">
        <f>Menu!B22</f>
        <v/>
      </c>
      <c r="I266" s="1159"/>
      <c r="J266" s="1159"/>
      <c r="K266" s="1159"/>
      <c r="L266" s="1159"/>
      <c r="M266" s="1159"/>
      <c r="N266" s="1159"/>
      <c r="O266" s="1148"/>
      <c r="P266" s="1160" t="str">
        <f>Menu!$D$3</f>
        <v>3rd</v>
      </c>
      <c r="Q266" s="1161"/>
      <c r="R266" s="1140" t="s">
        <v>794</v>
      </c>
      <c r="S266" s="1140"/>
      <c r="T266" s="1140"/>
      <c r="U266" s="1162">
        <f>Menu!$D$4</f>
        <v>2022</v>
      </c>
      <c r="V266" s="1163"/>
      <c r="W266" s="1164"/>
      <c r="X266" s="1140" t="s">
        <v>6</v>
      </c>
      <c r="Y266" s="1140"/>
      <c r="Z266" s="1141"/>
      <c r="AA266" s="1142" t="s">
        <v>973</v>
      </c>
      <c r="AB266" s="1143"/>
      <c r="AC266" s="1143"/>
      <c r="AD266" s="1143"/>
      <c r="AE266" s="1143"/>
      <c r="AF266" s="1143"/>
      <c r="AG266" s="1143"/>
      <c r="AH266" s="1143"/>
      <c r="AI266" s="1143"/>
      <c r="AJ266" s="1143"/>
      <c r="AK266" s="1143"/>
      <c r="AL266" s="1143"/>
      <c r="AM266" s="1144"/>
    </row>
    <row r="267" spans="1:39" x14ac:dyDescent="0.25">
      <c r="A267" s="1145" t="s">
        <v>795</v>
      </c>
      <c r="B267" s="1143"/>
      <c r="C267" s="1143"/>
      <c r="D267" s="1143"/>
      <c r="E267" s="1143"/>
      <c r="F267" s="1143"/>
      <c r="G267" s="1143"/>
      <c r="H267" s="1143"/>
      <c r="I267" s="1143"/>
      <c r="J267" s="1143"/>
      <c r="K267" s="1143"/>
      <c r="L267" s="1143"/>
      <c r="M267" s="1146"/>
      <c r="N267" s="1147"/>
      <c r="O267" s="1148"/>
      <c r="P267" s="1160"/>
      <c r="Q267" s="1161"/>
      <c r="R267" s="1140"/>
      <c r="S267" s="1140"/>
      <c r="T267" s="1140"/>
      <c r="U267" s="1165"/>
      <c r="V267" s="1166"/>
      <c r="W267" s="1167"/>
      <c r="X267" s="1140"/>
      <c r="Y267" s="1140"/>
      <c r="Z267" s="1141"/>
      <c r="AA267" s="1149"/>
      <c r="AB267" s="1150"/>
      <c r="AC267" s="1150"/>
      <c r="AD267" s="1150"/>
      <c r="AE267" s="1150"/>
      <c r="AF267" s="1150"/>
      <c r="AG267" s="1150"/>
      <c r="AH267" s="1150"/>
      <c r="AI267" s="1150"/>
      <c r="AJ267" s="1150"/>
      <c r="AK267" s="1150"/>
      <c r="AL267" s="1150"/>
      <c r="AM267" s="1151"/>
    </row>
    <row r="268" spans="1:39" x14ac:dyDescent="0.25">
      <c r="A268" s="1155"/>
      <c r="B268" s="1156"/>
      <c r="C268" s="1156"/>
      <c r="D268" s="1156"/>
      <c r="E268" s="1156"/>
      <c r="F268" s="1156"/>
      <c r="G268" s="1156"/>
      <c r="H268" s="1156"/>
      <c r="I268" s="1156"/>
      <c r="J268" s="1156"/>
      <c r="K268" s="1156"/>
      <c r="L268" s="1156"/>
      <c r="M268" s="1156"/>
      <c r="N268" s="1156"/>
      <c r="O268" s="1157"/>
      <c r="P268" s="1160"/>
      <c r="Q268" s="1161"/>
      <c r="R268" s="1140"/>
      <c r="S268" s="1140"/>
      <c r="T268" s="1140"/>
      <c r="U268" s="1168"/>
      <c r="V268" s="1169"/>
      <c r="W268" s="1170"/>
      <c r="X268" s="1140"/>
      <c r="Y268" s="1140"/>
      <c r="Z268" s="1141"/>
      <c r="AA268" s="1152"/>
      <c r="AB268" s="1153"/>
      <c r="AC268" s="1153"/>
      <c r="AD268" s="1153"/>
      <c r="AE268" s="1153"/>
      <c r="AF268" s="1153"/>
      <c r="AG268" s="1153"/>
      <c r="AH268" s="1153"/>
      <c r="AI268" s="1153"/>
      <c r="AJ268" s="1153"/>
      <c r="AK268" s="1153"/>
      <c r="AL268" s="1153"/>
      <c r="AM268" s="1154"/>
    </row>
    <row r="269" spans="1:39" ht="15.75" thickBot="1" x14ac:dyDescent="0.3">
      <c r="A269" s="604"/>
      <c r="B269" s="604"/>
      <c r="C269" s="604"/>
      <c r="D269" s="604"/>
      <c r="E269" s="604"/>
      <c r="F269" s="604"/>
      <c r="G269" s="604"/>
      <c r="H269" s="604"/>
      <c r="I269" s="604"/>
      <c r="J269" s="604"/>
      <c r="K269" s="604"/>
      <c r="L269" s="604"/>
      <c r="M269" s="604"/>
      <c r="N269" s="604"/>
      <c r="O269" s="604"/>
      <c r="P269" s="604"/>
      <c r="Q269" s="604"/>
      <c r="R269" s="604"/>
      <c r="S269" s="604"/>
      <c r="T269" s="604"/>
      <c r="U269" s="604"/>
      <c r="V269" s="604"/>
      <c r="W269" s="604"/>
      <c r="X269" s="604"/>
      <c r="Y269" s="604"/>
      <c r="Z269" s="604"/>
      <c r="AA269" s="604"/>
      <c r="AB269" s="604"/>
      <c r="AC269" s="604"/>
      <c r="AD269" s="604"/>
      <c r="AE269" s="604"/>
      <c r="AF269" s="604"/>
      <c r="AG269" s="604"/>
      <c r="AH269" s="604"/>
      <c r="AI269" s="604"/>
      <c r="AJ269" s="604"/>
      <c r="AK269" s="604"/>
      <c r="AL269" s="604"/>
      <c r="AM269" s="604"/>
    </row>
    <row r="270" spans="1:39" x14ac:dyDescent="0.25">
      <c r="A270" s="1132" t="s">
        <v>1244</v>
      </c>
      <c r="B270" s="1133"/>
      <c r="C270" s="1133"/>
      <c r="D270" s="1133"/>
      <c r="E270" s="1133"/>
      <c r="F270" s="1134"/>
      <c r="G270" s="1135" t="s">
        <v>1245</v>
      </c>
      <c r="H270" s="1133"/>
      <c r="I270" s="1133"/>
      <c r="J270" s="1133"/>
      <c r="K270" s="1133"/>
      <c r="L270" s="1136"/>
      <c r="M270" s="606"/>
      <c r="N270" s="606"/>
      <c r="O270" s="606"/>
      <c r="P270" s="606"/>
      <c r="Q270" s="612"/>
      <c r="R270" s="612"/>
      <c r="S270" s="612"/>
      <c r="T270" s="612"/>
      <c r="U270" s="612"/>
      <c r="V270" s="612"/>
      <c r="W270" s="612"/>
      <c r="X270" s="612"/>
      <c r="Y270" s="612"/>
      <c r="Z270" s="612"/>
      <c r="AA270" s="612"/>
      <c r="AB270" s="612"/>
      <c r="AC270" s="612"/>
      <c r="AD270" s="612"/>
      <c r="AE270" s="612"/>
      <c r="AF270" s="612"/>
      <c r="AG270" s="612"/>
      <c r="AH270" s="604"/>
      <c r="AI270" s="604"/>
      <c r="AJ270" s="604"/>
      <c r="AK270" s="604"/>
      <c r="AL270" s="604"/>
      <c r="AM270" s="604"/>
    </row>
    <row r="271" spans="1:39" x14ac:dyDescent="0.25">
      <c r="A271" s="1137" t="s">
        <v>852</v>
      </c>
      <c r="B271" s="1138"/>
      <c r="C271" s="1103" t="s">
        <v>853</v>
      </c>
      <c r="D271" s="1138"/>
      <c r="E271" s="1103" t="s">
        <v>825</v>
      </c>
      <c r="F271" s="1138"/>
      <c r="G271" s="1103" t="s">
        <v>852</v>
      </c>
      <c r="H271" s="1138"/>
      <c r="I271" s="1103" t="s">
        <v>853</v>
      </c>
      <c r="J271" s="1138"/>
      <c r="K271" s="1103" t="s">
        <v>825</v>
      </c>
      <c r="L271" s="1139"/>
      <c r="M271" s="606"/>
      <c r="N271" s="606"/>
      <c r="O271" s="606"/>
      <c r="P271" s="606"/>
      <c r="Q271" s="612"/>
      <c r="R271" s="612"/>
      <c r="S271" s="612"/>
      <c r="T271" s="612"/>
      <c r="U271" s="612"/>
      <c r="V271" s="612"/>
      <c r="W271" s="612"/>
      <c r="X271" s="612"/>
      <c r="Y271" s="612"/>
      <c r="Z271" s="612"/>
      <c r="AA271" s="612"/>
      <c r="AB271" s="612"/>
      <c r="AC271" s="612"/>
      <c r="AD271" s="612"/>
      <c r="AE271" s="612"/>
      <c r="AF271" s="612"/>
      <c r="AG271" s="612"/>
      <c r="AH271" s="604"/>
      <c r="AI271" s="604"/>
      <c r="AJ271" s="604"/>
      <c r="AK271" s="604"/>
      <c r="AL271" s="604"/>
      <c r="AM271" s="604"/>
    </row>
    <row r="272" spans="1:39" ht="15.75" thickBot="1" x14ac:dyDescent="0.3">
      <c r="A272" s="1119"/>
      <c r="B272" s="1120"/>
      <c r="C272" s="1121"/>
      <c r="D272" s="1120"/>
      <c r="E272" s="1122">
        <f>A272+C272</f>
        <v>0</v>
      </c>
      <c r="F272" s="1123"/>
      <c r="G272" s="1121"/>
      <c r="H272" s="1120"/>
      <c r="I272" s="1121"/>
      <c r="J272" s="1120"/>
      <c r="K272" s="1122">
        <f>G272+I272</f>
        <v>0</v>
      </c>
      <c r="L272" s="1184"/>
      <c r="M272" s="607"/>
      <c r="N272" s="607"/>
      <c r="O272" s="606"/>
      <c r="P272" s="606"/>
      <c r="Q272" s="612"/>
      <c r="R272" s="612"/>
      <c r="S272" s="612"/>
      <c r="T272" s="612"/>
      <c r="U272" s="612"/>
      <c r="V272" s="612"/>
      <c r="W272" s="612"/>
      <c r="X272" s="612"/>
      <c r="Y272" s="612"/>
      <c r="Z272" s="612"/>
      <c r="AA272" s="612"/>
      <c r="AB272" s="612"/>
      <c r="AC272" s="612"/>
      <c r="AD272" s="612"/>
      <c r="AE272" s="612"/>
      <c r="AF272" s="612"/>
      <c r="AG272" s="612"/>
      <c r="AH272" s="604"/>
      <c r="AI272" s="604"/>
      <c r="AJ272" s="604"/>
      <c r="AK272" s="604"/>
      <c r="AL272" s="604"/>
      <c r="AM272" s="604"/>
    </row>
    <row r="273" spans="1:39" ht="15.75" thickBot="1" x14ac:dyDescent="0.3">
      <c r="A273" s="609"/>
      <c r="B273" s="610"/>
      <c r="C273" s="609"/>
      <c r="D273" s="610"/>
      <c r="E273" s="611"/>
      <c r="F273" s="610"/>
      <c r="G273" s="609"/>
      <c r="H273" s="610"/>
      <c r="I273" s="609"/>
      <c r="J273" s="610"/>
      <c r="K273" s="611"/>
      <c r="L273" s="610"/>
      <c r="M273" s="608"/>
      <c r="N273" s="608"/>
      <c r="O273" s="606"/>
      <c r="P273" s="606"/>
      <c r="Q273" s="612"/>
      <c r="R273" s="612"/>
      <c r="S273" s="612"/>
      <c r="T273" s="612"/>
      <c r="U273" s="612"/>
      <c r="V273" s="612"/>
      <c r="W273" s="612"/>
      <c r="X273" s="612"/>
      <c r="Y273" s="612"/>
      <c r="Z273" s="612"/>
      <c r="AA273" s="612"/>
      <c r="AB273" s="612"/>
      <c r="AC273" s="612"/>
      <c r="AD273" s="612"/>
      <c r="AE273" s="612"/>
      <c r="AF273" s="612"/>
      <c r="AG273" s="612"/>
      <c r="AH273" s="604"/>
      <c r="AI273" s="604"/>
      <c r="AJ273" s="604"/>
      <c r="AK273" s="604"/>
      <c r="AL273" s="604"/>
      <c r="AM273" s="604"/>
    </row>
    <row r="274" spans="1:39" x14ac:dyDescent="0.25">
      <c r="A274" s="1126" t="s">
        <v>1246</v>
      </c>
      <c r="B274" s="1127"/>
      <c r="C274" s="1127"/>
      <c r="D274" s="1127"/>
      <c r="E274" s="1127"/>
      <c r="F274" s="1127"/>
      <c r="G274" s="1127"/>
      <c r="H274" s="1127"/>
      <c r="I274" s="1127"/>
      <c r="J274" s="1127"/>
      <c r="K274" s="1127"/>
      <c r="L274" s="1127"/>
      <c r="M274" s="1127"/>
      <c r="N274" s="1127"/>
      <c r="O274" s="1127"/>
      <c r="P274" s="1128"/>
      <c r="Q274" s="612"/>
      <c r="R274" s="1129" t="s">
        <v>1247</v>
      </c>
      <c r="S274" s="1130"/>
      <c r="T274" s="1130"/>
      <c r="U274" s="1130"/>
      <c r="V274" s="1130"/>
      <c r="W274" s="1130"/>
      <c r="X274" s="1130"/>
      <c r="Y274" s="1130"/>
      <c r="Z274" s="1130"/>
      <c r="AA274" s="1130"/>
      <c r="AB274" s="1130"/>
      <c r="AC274" s="1130"/>
      <c r="AD274" s="1130"/>
      <c r="AE274" s="1130"/>
      <c r="AF274" s="1130"/>
      <c r="AG274" s="1131"/>
      <c r="AH274" s="604"/>
      <c r="AI274" s="604"/>
      <c r="AJ274" s="604"/>
      <c r="AK274" s="604"/>
      <c r="AL274" s="604"/>
      <c r="AM274" s="604"/>
    </row>
    <row r="275" spans="1:39" ht="33" customHeight="1" x14ac:dyDescent="0.25">
      <c r="A275" s="1117" t="s">
        <v>1248</v>
      </c>
      <c r="B275" s="1113"/>
      <c r="C275" s="1113"/>
      <c r="D275" s="1113"/>
      <c r="E275" s="1112" t="s">
        <v>1249</v>
      </c>
      <c r="F275" s="1113"/>
      <c r="G275" s="1113"/>
      <c r="H275" s="1113"/>
      <c r="I275" s="1112" t="s">
        <v>1250</v>
      </c>
      <c r="J275" s="1113"/>
      <c r="K275" s="1113"/>
      <c r="L275" s="1113"/>
      <c r="M275" s="1114" t="s">
        <v>1251</v>
      </c>
      <c r="N275" s="1115"/>
      <c r="O275" s="1115"/>
      <c r="P275" s="1116"/>
      <c r="Q275" s="612"/>
      <c r="R275" s="1117" t="s">
        <v>1248</v>
      </c>
      <c r="S275" s="1113"/>
      <c r="T275" s="1113"/>
      <c r="U275" s="1113"/>
      <c r="V275" s="1112" t="s">
        <v>1249</v>
      </c>
      <c r="W275" s="1113"/>
      <c r="X275" s="1113"/>
      <c r="Y275" s="1113"/>
      <c r="Z275" s="1112" t="s">
        <v>1250</v>
      </c>
      <c r="AA275" s="1112"/>
      <c r="AB275" s="1112"/>
      <c r="AC275" s="1112"/>
      <c r="AD275" s="1112" t="s">
        <v>1251</v>
      </c>
      <c r="AE275" s="1112"/>
      <c r="AF275" s="1112"/>
      <c r="AG275" s="1118"/>
      <c r="AH275" s="604"/>
      <c r="AI275" s="604"/>
      <c r="AJ275" s="604"/>
      <c r="AK275" s="604"/>
      <c r="AL275" s="604"/>
      <c r="AM275" s="604"/>
    </row>
    <row r="276" spans="1:39" x14ac:dyDescent="0.25">
      <c r="A276" s="1111" t="s">
        <v>852</v>
      </c>
      <c r="B276" s="1110"/>
      <c r="C276" s="1107" t="s">
        <v>853</v>
      </c>
      <c r="D276" s="1110"/>
      <c r="E276" s="1107" t="s">
        <v>852</v>
      </c>
      <c r="F276" s="1110"/>
      <c r="G276" s="1107" t="s">
        <v>853</v>
      </c>
      <c r="H276" s="1110"/>
      <c r="I276" s="1107" t="s">
        <v>852</v>
      </c>
      <c r="J276" s="1110"/>
      <c r="K276" s="1107" t="s">
        <v>853</v>
      </c>
      <c r="L276" s="1110"/>
      <c r="M276" s="1107" t="s">
        <v>852</v>
      </c>
      <c r="N276" s="1110"/>
      <c r="O276" s="1107" t="s">
        <v>853</v>
      </c>
      <c r="P276" s="1108"/>
      <c r="Q276" s="612"/>
      <c r="R276" s="1111" t="s">
        <v>852</v>
      </c>
      <c r="S276" s="1110"/>
      <c r="T276" s="1107" t="s">
        <v>853</v>
      </c>
      <c r="U276" s="1110"/>
      <c r="V276" s="1107" t="s">
        <v>852</v>
      </c>
      <c r="W276" s="1110"/>
      <c r="X276" s="1107" t="s">
        <v>853</v>
      </c>
      <c r="Y276" s="1110"/>
      <c r="Z276" s="1107" t="s">
        <v>852</v>
      </c>
      <c r="AA276" s="1110"/>
      <c r="AB276" s="1107" t="s">
        <v>853</v>
      </c>
      <c r="AC276" s="1110"/>
      <c r="AD276" s="1107" t="s">
        <v>852</v>
      </c>
      <c r="AE276" s="1110"/>
      <c r="AF276" s="1107" t="s">
        <v>853</v>
      </c>
      <c r="AG276" s="1108"/>
      <c r="AH276" s="604"/>
      <c r="AI276" s="604"/>
      <c r="AJ276" s="604"/>
      <c r="AK276" s="604"/>
      <c r="AL276" s="604"/>
      <c r="AM276" s="604"/>
    </row>
    <row r="277" spans="1:39" ht="15.75" thickBot="1" x14ac:dyDescent="0.3">
      <c r="A277" s="1109"/>
      <c r="B277" s="1106"/>
      <c r="C277" s="1105"/>
      <c r="D277" s="1106"/>
      <c r="E277" s="1105"/>
      <c r="F277" s="1106"/>
      <c r="G277" s="1105"/>
      <c r="H277" s="1106"/>
      <c r="I277" s="1093"/>
      <c r="J277" s="1106"/>
      <c r="K277" s="1093"/>
      <c r="L277" s="1106"/>
      <c r="M277" s="1093"/>
      <c r="N277" s="1106"/>
      <c r="O277" s="1093"/>
      <c r="P277" s="1094"/>
      <c r="Q277" s="612"/>
      <c r="R277" s="1109"/>
      <c r="S277" s="1106"/>
      <c r="T277" s="1105"/>
      <c r="U277" s="1106"/>
      <c r="V277" s="1105"/>
      <c r="W277" s="1106"/>
      <c r="X277" s="1105"/>
      <c r="Y277" s="1106"/>
      <c r="Z277" s="1093"/>
      <c r="AA277" s="1106"/>
      <c r="AB277" s="1093"/>
      <c r="AC277" s="1106"/>
      <c r="AD277" s="1093"/>
      <c r="AE277" s="1106"/>
      <c r="AF277" s="1093"/>
      <c r="AG277" s="1094"/>
    </row>
    <row r="278" spans="1:39" ht="15.75" thickBot="1" x14ac:dyDescent="0.3">
      <c r="A278" s="606"/>
      <c r="B278" s="606"/>
      <c r="C278" s="606"/>
      <c r="D278" s="606"/>
      <c r="E278" s="606"/>
      <c r="F278" s="606"/>
      <c r="G278" s="606"/>
      <c r="H278" s="606"/>
      <c r="I278" s="606"/>
      <c r="J278" s="606"/>
      <c r="K278" s="606"/>
      <c r="L278" s="606"/>
      <c r="M278" s="608"/>
      <c r="N278" s="608"/>
      <c r="O278" s="606"/>
      <c r="P278" s="606"/>
      <c r="Q278" s="612"/>
      <c r="R278" s="612"/>
      <c r="S278" s="612"/>
      <c r="T278" s="612"/>
      <c r="U278" s="612"/>
      <c r="V278" s="612"/>
      <c r="W278" s="612"/>
      <c r="X278" s="612"/>
      <c r="Y278" s="612"/>
      <c r="Z278" s="612"/>
      <c r="AA278" s="612"/>
      <c r="AB278" s="612"/>
      <c r="AC278" s="612"/>
      <c r="AD278" s="612"/>
      <c r="AE278" s="612"/>
      <c r="AF278" s="612"/>
      <c r="AG278" s="612"/>
    </row>
    <row r="279" spans="1:39" x14ac:dyDescent="0.25">
      <c r="A279" s="1095" t="s">
        <v>1252</v>
      </c>
      <c r="B279" s="1096"/>
      <c r="C279" s="1096"/>
      <c r="D279" s="1096"/>
      <c r="E279" s="1096"/>
      <c r="F279" s="1097"/>
      <c r="G279" s="1098" t="s">
        <v>1253</v>
      </c>
      <c r="H279" s="1096"/>
      <c r="I279" s="1096"/>
      <c r="J279" s="1096"/>
      <c r="K279" s="1096"/>
      <c r="L279" s="1099"/>
      <c r="M279" s="612"/>
      <c r="N279" s="612"/>
      <c r="O279" s="612"/>
      <c r="P279" s="612"/>
      <c r="Q279" s="612"/>
      <c r="R279" s="612"/>
      <c r="S279" s="612"/>
      <c r="T279" s="612"/>
      <c r="U279" s="612"/>
      <c r="V279" s="612"/>
      <c r="W279" s="612"/>
      <c r="X279" s="612"/>
      <c r="Y279" s="612"/>
      <c r="Z279" s="612"/>
      <c r="AA279" s="612"/>
      <c r="AB279" s="612"/>
      <c r="AC279" s="612"/>
      <c r="AD279" s="612"/>
      <c r="AE279" s="612"/>
      <c r="AF279" s="612"/>
      <c r="AG279" s="612"/>
    </row>
    <row r="280" spans="1:39" x14ac:dyDescent="0.25">
      <c r="A280" s="1100" t="s">
        <v>852</v>
      </c>
      <c r="B280" s="1101"/>
      <c r="C280" s="1102" t="s">
        <v>853</v>
      </c>
      <c r="D280" s="1101"/>
      <c r="E280" s="1103" t="s">
        <v>825</v>
      </c>
      <c r="F280" s="1101"/>
      <c r="G280" s="1102" t="s">
        <v>852</v>
      </c>
      <c r="H280" s="1101"/>
      <c r="I280" s="1102" t="s">
        <v>853</v>
      </c>
      <c r="J280" s="1101"/>
      <c r="K280" s="1103" t="s">
        <v>825</v>
      </c>
      <c r="L280" s="1104"/>
      <c r="M280" s="612"/>
      <c r="N280" s="612"/>
      <c r="O280" s="612"/>
      <c r="P280" s="612"/>
      <c r="Q280" s="612"/>
      <c r="R280" s="612"/>
      <c r="S280" s="612"/>
      <c r="T280" s="612"/>
      <c r="U280" s="612"/>
      <c r="V280" s="612"/>
      <c r="W280" s="612"/>
      <c r="X280" s="612"/>
      <c r="Y280" s="612"/>
      <c r="Z280" s="612"/>
      <c r="AA280" s="612"/>
      <c r="AB280" s="612"/>
      <c r="AC280" s="612"/>
      <c r="AD280" s="612"/>
      <c r="AE280" s="612"/>
      <c r="AF280" s="612"/>
      <c r="AG280" s="612"/>
    </row>
    <row r="281" spans="1:39" x14ac:dyDescent="0.25">
      <c r="A281" s="1091"/>
      <c r="B281" s="1092"/>
      <c r="C281" s="1091"/>
      <c r="D281" s="1092"/>
      <c r="E281" s="1089">
        <f>A281+C281</f>
        <v>0</v>
      </c>
      <c r="F281" s="1090"/>
      <c r="G281" s="1091"/>
      <c r="H281" s="1092"/>
      <c r="I281" s="1091"/>
      <c r="J281" s="1092"/>
      <c r="K281" s="1089">
        <f>G281+I281</f>
        <v>0</v>
      </c>
      <c r="L281" s="1090"/>
      <c r="M281" s="612"/>
      <c r="N281" s="612"/>
      <c r="O281" s="612"/>
      <c r="P281" s="612"/>
      <c r="Q281" s="612"/>
      <c r="R281" s="612"/>
      <c r="S281" s="612"/>
      <c r="T281" s="612"/>
      <c r="U281" s="612"/>
      <c r="V281" s="612"/>
      <c r="W281" s="612"/>
      <c r="X281" s="612"/>
      <c r="Y281" s="612"/>
      <c r="Z281" s="612"/>
      <c r="AA281" s="612"/>
      <c r="AB281" s="612"/>
      <c r="AC281" s="612"/>
      <c r="AD281" s="612"/>
      <c r="AE281" s="612"/>
      <c r="AF281" s="612"/>
      <c r="AG281" s="612"/>
    </row>
    <row r="282" spans="1:39" s="241" customFormat="1" ht="18" x14ac:dyDescent="0.25">
      <c r="A282" s="1171" t="s">
        <v>786</v>
      </c>
      <c r="B282" s="1171"/>
      <c r="C282" s="1171"/>
      <c r="D282" s="1171"/>
      <c r="E282" s="1171"/>
      <c r="F282" s="1171"/>
      <c r="G282" s="1171"/>
      <c r="H282" s="1171"/>
      <c r="I282" s="1171"/>
      <c r="J282" s="1171"/>
      <c r="K282" s="1171"/>
      <c r="L282" s="1171"/>
      <c r="M282" s="1171"/>
      <c r="N282" s="1171"/>
      <c r="O282" s="1171"/>
      <c r="P282" s="1171"/>
      <c r="Q282" s="1171"/>
      <c r="R282" s="1171"/>
      <c r="S282" s="1171"/>
      <c r="T282" s="1171"/>
      <c r="U282" s="1171"/>
      <c r="V282" s="1171"/>
      <c r="W282" s="1171"/>
      <c r="X282" s="1171"/>
      <c r="Y282" s="1171"/>
      <c r="Z282" s="1171"/>
      <c r="AA282" s="1171"/>
      <c r="AB282" s="1171"/>
      <c r="AC282" s="1171"/>
      <c r="AD282" s="1171"/>
      <c r="AE282" s="1171"/>
      <c r="AF282" s="1171"/>
      <c r="AG282" s="1171"/>
      <c r="AH282" s="1171"/>
      <c r="AI282" s="1171"/>
      <c r="AJ282" s="1171"/>
      <c r="AK282" s="1171"/>
      <c r="AL282" s="1171"/>
      <c r="AM282" s="1171"/>
    </row>
    <row r="283" spans="1:39" s="241" customFormat="1" ht="15.75" x14ac:dyDescent="0.25">
      <c r="A283" s="1172" t="s">
        <v>788</v>
      </c>
      <c r="B283" s="1143"/>
      <c r="C283" s="1143"/>
      <c r="D283" s="1143"/>
      <c r="E283" s="1143"/>
      <c r="F283" s="1143"/>
      <c r="G283" s="1143"/>
      <c r="H283" s="1143"/>
      <c r="I283" s="1143"/>
      <c r="J283" s="1143"/>
      <c r="K283" s="1143"/>
      <c r="L283" s="1143"/>
      <c r="M283" s="1143"/>
      <c r="N283" s="1143"/>
      <c r="O283" s="1143"/>
      <c r="P283" s="1143"/>
      <c r="Q283" s="1143"/>
      <c r="R283" s="1143"/>
      <c r="S283" s="1143"/>
      <c r="T283" s="1143"/>
      <c r="U283" s="1143"/>
      <c r="V283" s="1143"/>
      <c r="W283" s="1143"/>
      <c r="X283" s="1143"/>
      <c r="Y283" s="1143"/>
      <c r="Z283" s="1143"/>
      <c r="AA283" s="1143"/>
      <c r="AB283" s="1143"/>
      <c r="AC283" s="1143"/>
      <c r="AD283" s="1143"/>
      <c r="AE283" s="1143"/>
      <c r="AF283" s="1143"/>
      <c r="AG283" s="1143"/>
      <c r="AH283" s="1143"/>
      <c r="AI283" s="1143"/>
      <c r="AJ283" s="1143"/>
      <c r="AK283" s="1143"/>
      <c r="AL283" s="1143"/>
      <c r="AM283" s="1143"/>
    </row>
    <row r="284" spans="1:39" s="241" customFormat="1" ht="17.25" thickBot="1" x14ac:dyDescent="0.3">
      <c r="A284" s="1173" t="s">
        <v>1242</v>
      </c>
      <c r="B284" s="1143"/>
      <c r="C284" s="1143"/>
      <c r="D284" s="1143"/>
      <c r="E284" s="1143"/>
      <c r="F284" s="1143"/>
      <c r="G284" s="1143"/>
      <c r="H284" s="1143"/>
      <c r="I284" s="1143"/>
      <c r="J284" s="1143"/>
      <c r="K284" s="1143"/>
      <c r="L284" s="1143"/>
      <c r="M284" s="1143"/>
      <c r="N284" s="1143"/>
      <c r="O284" s="1143"/>
      <c r="P284" s="1174"/>
      <c r="Q284" s="1174"/>
      <c r="R284" s="1174"/>
      <c r="S284" s="1174"/>
      <c r="T284" s="1174"/>
      <c r="U284" s="1174"/>
      <c r="V284" s="1174"/>
      <c r="W284" s="1174"/>
      <c r="X284" s="1174"/>
      <c r="Y284" s="1174"/>
      <c r="Z284" s="1174"/>
      <c r="AA284" s="1143"/>
      <c r="AB284" s="1143"/>
      <c r="AC284" s="1143"/>
      <c r="AD284" s="1143"/>
      <c r="AE284" s="1143"/>
      <c r="AF284" s="1143"/>
      <c r="AG284" s="1143"/>
      <c r="AH284" s="1143"/>
      <c r="AI284" s="1143"/>
      <c r="AJ284" s="1143"/>
      <c r="AK284" s="1143"/>
      <c r="AL284" s="1143"/>
      <c r="AM284" s="1143"/>
    </row>
    <row r="285" spans="1:39" x14ac:dyDescent="0.25">
      <c r="A285" s="1175" t="s">
        <v>790</v>
      </c>
      <c r="B285" s="1176"/>
      <c r="C285" s="1176"/>
      <c r="D285" s="1176"/>
      <c r="E285" s="1177">
        <f>Menu!$D$6</f>
        <v>0</v>
      </c>
      <c r="F285" s="1178"/>
      <c r="G285" s="1178"/>
      <c r="H285" s="1178"/>
      <c r="I285" s="1178"/>
      <c r="J285" s="1178"/>
      <c r="K285" s="1178"/>
      <c r="L285" s="1178"/>
      <c r="M285" s="1178"/>
      <c r="N285" s="1178"/>
      <c r="O285" s="1179"/>
      <c r="P285" s="1180" t="s">
        <v>1243</v>
      </c>
      <c r="Q285" s="1181"/>
      <c r="R285" s="1181"/>
      <c r="S285" s="1181"/>
      <c r="T285" s="1181"/>
      <c r="U285" s="1181"/>
      <c r="V285" s="1181"/>
      <c r="W285" s="1181"/>
      <c r="X285" s="1181"/>
      <c r="Y285" s="1181"/>
      <c r="Z285" s="1181"/>
      <c r="AA285" s="1182" t="s">
        <v>792</v>
      </c>
      <c r="AB285" s="1176"/>
      <c r="AC285" s="1176"/>
      <c r="AD285" s="1176"/>
      <c r="AE285" s="1176"/>
      <c r="AF285" s="1176"/>
      <c r="AG285" s="1176"/>
      <c r="AH285" s="1183"/>
      <c r="AI285" s="1178"/>
      <c r="AJ285" s="1178"/>
      <c r="AK285" s="1178"/>
      <c r="AL285" s="1178"/>
      <c r="AM285" s="1179"/>
    </row>
    <row r="286" spans="1:39" x14ac:dyDescent="0.25">
      <c r="A286" s="1145" t="s">
        <v>793</v>
      </c>
      <c r="B286" s="1143"/>
      <c r="C286" s="1143"/>
      <c r="D286" s="1143"/>
      <c r="E286" s="1143"/>
      <c r="F286" s="1143"/>
      <c r="G286" s="1143"/>
      <c r="H286" s="1158" t="str">
        <f>Menu!B23</f>
        <v/>
      </c>
      <c r="I286" s="1159"/>
      <c r="J286" s="1159"/>
      <c r="K286" s="1159"/>
      <c r="L286" s="1159"/>
      <c r="M286" s="1159"/>
      <c r="N286" s="1159"/>
      <c r="O286" s="1148"/>
      <c r="P286" s="1160" t="str">
        <f>Menu!$D$3</f>
        <v>3rd</v>
      </c>
      <c r="Q286" s="1161"/>
      <c r="R286" s="1140" t="s">
        <v>794</v>
      </c>
      <c r="S286" s="1140"/>
      <c r="T286" s="1140"/>
      <c r="U286" s="1162">
        <f>Menu!$D$4</f>
        <v>2022</v>
      </c>
      <c r="V286" s="1163"/>
      <c r="W286" s="1164"/>
      <c r="X286" s="1140" t="s">
        <v>6</v>
      </c>
      <c r="Y286" s="1140"/>
      <c r="Z286" s="1141"/>
      <c r="AA286" s="1142" t="s">
        <v>973</v>
      </c>
      <c r="AB286" s="1143"/>
      <c r="AC286" s="1143"/>
      <c r="AD286" s="1143"/>
      <c r="AE286" s="1143"/>
      <c r="AF286" s="1143"/>
      <c r="AG286" s="1143"/>
      <c r="AH286" s="1143"/>
      <c r="AI286" s="1143"/>
      <c r="AJ286" s="1143"/>
      <c r="AK286" s="1143"/>
      <c r="AL286" s="1143"/>
      <c r="AM286" s="1144"/>
    </row>
    <row r="287" spans="1:39" x14ac:dyDescent="0.25">
      <c r="A287" s="1145" t="s">
        <v>795</v>
      </c>
      <c r="B287" s="1143"/>
      <c r="C287" s="1143"/>
      <c r="D287" s="1143"/>
      <c r="E287" s="1143"/>
      <c r="F287" s="1143"/>
      <c r="G287" s="1143"/>
      <c r="H287" s="1143"/>
      <c r="I287" s="1143"/>
      <c r="J287" s="1143"/>
      <c r="K287" s="1143"/>
      <c r="L287" s="1143"/>
      <c r="M287" s="1146"/>
      <c r="N287" s="1147"/>
      <c r="O287" s="1148"/>
      <c r="P287" s="1160"/>
      <c r="Q287" s="1161"/>
      <c r="R287" s="1140"/>
      <c r="S287" s="1140"/>
      <c r="T287" s="1140"/>
      <c r="U287" s="1165"/>
      <c r="V287" s="1166"/>
      <c r="W287" s="1167"/>
      <c r="X287" s="1140"/>
      <c r="Y287" s="1140"/>
      <c r="Z287" s="1141"/>
      <c r="AA287" s="1149"/>
      <c r="AB287" s="1150"/>
      <c r="AC287" s="1150"/>
      <c r="AD287" s="1150"/>
      <c r="AE287" s="1150"/>
      <c r="AF287" s="1150"/>
      <c r="AG287" s="1150"/>
      <c r="AH287" s="1150"/>
      <c r="AI287" s="1150"/>
      <c r="AJ287" s="1150"/>
      <c r="AK287" s="1150"/>
      <c r="AL287" s="1150"/>
      <c r="AM287" s="1151"/>
    </row>
    <row r="288" spans="1:39" x14ac:dyDescent="0.25">
      <c r="A288" s="1155"/>
      <c r="B288" s="1156"/>
      <c r="C288" s="1156"/>
      <c r="D288" s="1156"/>
      <c r="E288" s="1156"/>
      <c r="F288" s="1156"/>
      <c r="G288" s="1156"/>
      <c r="H288" s="1156"/>
      <c r="I288" s="1156"/>
      <c r="J288" s="1156"/>
      <c r="K288" s="1156"/>
      <c r="L288" s="1156"/>
      <c r="M288" s="1156"/>
      <c r="N288" s="1156"/>
      <c r="O288" s="1157"/>
      <c r="P288" s="1160"/>
      <c r="Q288" s="1161"/>
      <c r="R288" s="1140"/>
      <c r="S288" s="1140"/>
      <c r="T288" s="1140"/>
      <c r="U288" s="1168"/>
      <c r="V288" s="1169"/>
      <c r="W288" s="1170"/>
      <c r="X288" s="1140"/>
      <c r="Y288" s="1140"/>
      <c r="Z288" s="1141"/>
      <c r="AA288" s="1152"/>
      <c r="AB288" s="1153"/>
      <c r="AC288" s="1153"/>
      <c r="AD288" s="1153"/>
      <c r="AE288" s="1153"/>
      <c r="AF288" s="1153"/>
      <c r="AG288" s="1153"/>
      <c r="AH288" s="1153"/>
      <c r="AI288" s="1153"/>
      <c r="AJ288" s="1153"/>
      <c r="AK288" s="1153"/>
      <c r="AL288" s="1153"/>
      <c r="AM288" s="1154"/>
    </row>
    <row r="289" spans="1:39" ht="15.75" thickBot="1" x14ac:dyDescent="0.3">
      <c r="A289" s="604"/>
      <c r="B289" s="604"/>
      <c r="C289" s="604"/>
      <c r="D289" s="604"/>
      <c r="E289" s="604"/>
      <c r="F289" s="604"/>
      <c r="G289" s="604"/>
      <c r="H289" s="604"/>
      <c r="I289" s="604"/>
      <c r="J289" s="604"/>
      <c r="K289" s="604"/>
      <c r="L289" s="604"/>
      <c r="M289" s="604"/>
      <c r="N289" s="604"/>
      <c r="O289" s="604"/>
      <c r="P289" s="604"/>
      <c r="Q289" s="604"/>
      <c r="R289" s="604"/>
      <c r="S289" s="604"/>
      <c r="T289" s="604"/>
      <c r="U289" s="604"/>
      <c r="V289" s="604"/>
      <c r="W289" s="604"/>
      <c r="X289" s="604"/>
      <c r="Y289" s="604"/>
      <c r="Z289" s="604"/>
      <c r="AA289" s="604"/>
      <c r="AB289" s="604"/>
      <c r="AC289" s="604"/>
      <c r="AD289" s="604"/>
      <c r="AE289" s="604"/>
      <c r="AF289" s="604"/>
      <c r="AG289" s="604"/>
      <c r="AH289" s="604"/>
      <c r="AI289" s="604"/>
      <c r="AJ289" s="604"/>
      <c r="AK289" s="604"/>
      <c r="AL289" s="604"/>
      <c r="AM289" s="604"/>
    </row>
    <row r="290" spans="1:39" x14ac:dyDescent="0.25">
      <c r="A290" s="1132" t="s">
        <v>1244</v>
      </c>
      <c r="B290" s="1133"/>
      <c r="C290" s="1133"/>
      <c r="D290" s="1133"/>
      <c r="E290" s="1133"/>
      <c r="F290" s="1134"/>
      <c r="G290" s="1135" t="s">
        <v>1245</v>
      </c>
      <c r="H290" s="1133"/>
      <c r="I290" s="1133"/>
      <c r="J290" s="1133"/>
      <c r="K290" s="1133"/>
      <c r="L290" s="1136"/>
      <c r="M290" s="606"/>
      <c r="N290" s="606"/>
      <c r="O290" s="606"/>
      <c r="P290" s="606"/>
      <c r="Q290" s="612"/>
      <c r="R290" s="612"/>
      <c r="S290" s="612"/>
      <c r="T290" s="612"/>
      <c r="U290" s="612"/>
      <c r="V290" s="612"/>
      <c r="W290" s="612"/>
      <c r="X290" s="612"/>
      <c r="Y290" s="612"/>
      <c r="Z290" s="612"/>
      <c r="AA290" s="612"/>
      <c r="AB290" s="612"/>
      <c r="AC290" s="612"/>
      <c r="AD290" s="612"/>
      <c r="AE290" s="612"/>
      <c r="AF290" s="612"/>
      <c r="AG290" s="612"/>
      <c r="AH290" s="604"/>
      <c r="AI290" s="604"/>
      <c r="AJ290" s="604"/>
      <c r="AK290" s="604"/>
      <c r="AL290" s="604"/>
      <c r="AM290" s="604"/>
    </row>
    <row r="291" spans="1:39" x14ac:dyDescent="0.25">
      <c r="A291" s="1137" t="s">
        <v>852</v>
      </c>
      <c r="B291" s="1138"/>
      <c r="C291" s="1103" t="s">
        <v>853</v>
      </c>
      <c r="D291" s="1138"/>
      <c r="E291" s="1103" t="s">
        <v>825</v>
      </c>
      <c r="F291" s="1138"/>
      <c r="G291" s="1103" t="s">
        <v>852</v>
      </c>
      <c r="H291" s="1138"/>
      <c r="I291" s="1103" t="s">
        <v>853</v>
      </c>
      <c r="J291" s="1138"/>
      <c r="K291" s="1103" t="s">
        <v>825</v>
      </c>
      <c r="L291" s="1139"/>
      <c r="M291" s="606"/>
      <c r="N291" s="606"/>
      <c r="O291" s="606"/>
      <c r="P291" s="606"/>
      <c r="Q291" s="612"/>
      <c r="R291" s="612"/>
      <c r="S291" s="612"/>
      <c r="T291" s="612"/>
      <c r="U291" s="612"/>
      <c r="V291" s="612"/>
      <c r="W291" s="612"/>
      <c r="X291" s="612"/>
      <c r="Y291" s="612"/>
      <c r="Z291" s="612"/>
      <c r="AA291" s="612"/>
      <c r="AB291" s="612"/>
      <c r="AC291" s="612"/>
      <c r="AD291" s="612"/>
      <c r="AE291" s="612"/>
      <c r="AF291" s="612"/>
      <c r="AG291" s="612"/>
      <c r="AH291" s="604"/>
      <c r="AI291" s="604"/>
      <c r="AJ291" s="604"/>
      <c r="AK291" s="604"/>
      <c r="AL291" s="604"/>
      <c r="AM291" s="604"/>
    </row>
    <row r="292" spans="1:39" ht="15.75" thickBot="1" x14ac:dyDescent="0.3">
      <c r="A292" s="1119"/>
      <c r="B292" s="1120"/>
      <c r="C292" s="1121"/>
      <c r="D292" s="1120"/>
      <c r="E292" s="1122">
        <f>A292+C292</f>
        <v>0</v>
      </c>
      <c r="F292" s="1123"/>
      <c r="G292" s="1121"/>
      <c r="H292" s="1120"/>
      <c r="I292" s="1121"/>
      <c r="J292" s="1120"/>
      <c r="K292" s="1122">
        <f>G292+I292</f>
        <v>0</v>
      </c>
      <c r="L292" s="1184"/>
      <c r="M292" s="607"/>
      <c r="N292" s="607"/>
      <c r="O292" s="606"/>
      <c r="P292" s="606"/>
      <c r="Q292" s="612"/>
      <c r="R292" s="612"/>
      <c r="S292" s="612"/>
      <c r="T292" s="612"/>
      <c r="U292" s="612"/>
      <c r="V292" s="612"/>
      <c r="W292" s="612"/>
      <c r="X292" s="612"/>
      <c r="Y292" s="612"/>
      <c r="Z292" s="612"/>
      <c r="AA292" s="612"/>
      <c r="AB292" s="612"/>
      <c r="AC292" s="612"/>
      <c r="AD292" s="612"/>
      <c r="AE292" s="612"/>
      <c r="AF292" s="612"/>
      <c r="AG292" s="612"/>
      <c r="AH292" s="604"/>
      <c r="AI292" s="604"/>
      <c r="AJ292" s="604"/>
      <c r="AK292" s="604"/>
      <c r="AL292" s="604"/>
      <c r="AM292" s="604"/>
    </row>
    <row r="293" spans="1:39" ht="15.75" thickBot="1" x14ac:dyDescent="0.3">
      <c r="A293" s="609"/>
      <c r="B293" s="610"/>
      <c r="C293" s="609"/>
      <c r="D293" s="610"/>
      <c r="E293" s="611"/>
      <c r="F293" s="610"/>
      <c r="G293" s="609"/>
      <c r="H293" s="610"/>
      <c r="I293" s="609"/>
      <c r="J293" s="610"/>
      <c r="K293" s="611"/>
      <c r="L293" s="610"/>
      <c r="M293" s="608"/>
      <c r="N293" s="608"/>
      <c r="O293" s="606"/>
      <c r="P293" s="606"/>
      <c r="Q293" s="612"/>
      <c r="R293" s="612"/>
      <c r="S293" s="612"/>
      <c r="T293" s="612"/>
      <c r="U293" s="612"/>
      <c r="V293" s="612"/>
      <c r="W293" s="612"/>
      <c r="X293" s="612"/>
      <c r="Y293" s="612"/>
      <c r="Z293" s="612"/>
      <c r="AA293" s="612"/>
      <c r="AB293" s="612"/>
      <c r="AC293" s="612"/>
      <c r="AD293" s="612"/>
      <c r="AE293" s="612"/>
      <c r="AF293" s="612"/>
      <c r="AG293" s="612"/>
      <c r="AH293" s="604"/>
      <c r="AI293" s="604"/>
      <c r="AJ293" s="604"/>
      <c r="AK293" s="604"/>
      <c r="AL293" s="604"/>
      <c r="AM293" s="604"/>
    </row>
    <row r="294" spans="1:39" x14ac:dyDescent="0.25">
      <c r="A294" s="1126" t="s">
        <v>1246</v>
      </c>
      <c r="B294" s="1127"/>
      <c r="C294" s="1127"/>
      <c r="D294" s="1127"/>
      <c r="E294" s="1127"/>
      <c r="F294" s="1127"/>
      <c r="G294" s="1127"/>
      <c r="H294" s="1127"/>
      <c r="I294" s="1127"/>
      <c r="J294" s="1127"/>
      <c r="K294" s="1127"/>
      <c r="L294" s="1127"/>
      <c r="M294" s="1127"/>
      <c r="N294" s="1127"/>
      <c r="O294" s="1127"/>
      <c r="P294" s="1128"/>
      <c r="Q294" s="612"/>
      <c r="R294" s="1129" t="s">
        <v>1247</v>
      </c>
      <c r="S294" s="1130"/>
      <c r="T294" s="1130"/>
      <c r="U294" s="1130"/>
      <c r="V294" s="1130"/>
      <c r="W294" s="1130"/>
      <c r="X294" s="1130"/>
      <c r="Y294" s="1130"/>
      <c r="Z294" s="1130"/>
      <c r="AA294" s="1130"/>
      <c r="AB294" s="1130"/>
      <c r="AC294" s="1130"/>
      <c r="AD294" s="1130"/>
      <c r="AE294" s="1130"/>
      <c r="AF294" s="1130"/>
      <c r="AG294" s="1131"/>
      <c r="AH294" s="604"/>
      <c r="AI294" s="604"/>
      <c r="AJ294" s="604"/>
      <c r="AK294" s="604"/>
      <c r="AL294" s="604"/>
      <c r="AM294" s="604"/>
    </row>
    <row r="295" spans="1:39" ht="33" customHeight="1" x14ac:dyDescent="0.25">
      <c r="A295" s="1117" t="s">
        <v>1248</v>
      </c>
      <c r="B295" s="1113"/>
      <c r="C295" s="1113"/>
      <c r="D295" s="1113"/>
      <c r="E295" s="1112" t="s">
        <v>1249</v>
      </c>
      <c r="F295" s="1113"/>
      <c r="G295" s="1113"/>
      <c r="H295" s="1113"/>
      <c r="I295" s="1112" t="s">
        <v>1250</v>
      </c>
      <c r="J295" s="1113"/>
      <c r="K295" s="1113"/>
      <c r="L295" s="1113"/>
      <c r="M295" s="1114" t="s">
        <v>1251</v>
      </c>
      <c r="N295" s="1115"/>
      <c r="O295" s="1115"/>
      <c r="P295" s="1116"/>
      <c r="Q295" s="612"/>
      <c r="R295" s="1117" t="s">
        <v>1248</v>
      </c>
      <c r="S295" s="1113"/>
      <c r="T295" s="1113"/>
      <c r="U295" s="1113"/>
      <c r="V295" s="1112" t="s">
        <v>1249</v>
      </c>
      <c r="W295" s="1113"/>
      <c r="X295" s="1113"/>
      <c r="Y295" s="1113"/>
      <c r="Z295" s="1112" t="s">
        <v>1250</v>
      </c>
      <c r="AA295" s="1112"/>
      <c r="AB295" s="1112"/>
      <c r="AC295" s="1112"/>
      <c r="AD295" s="1112" t="s">
        <v>1251</v>
      </c>
      <c r="AE295" s="1112"/>
      <c r="AF295" s="1112"/>
      <c r="AG295" s="1118"/>
      <c r="AH295" s="604"/>
      <c r="AI295" s="604"/>
      <c r="AJ295" s="604"/>
      <c r="AK295" s="604"/>
      <c r="AL295" s="604"/>
      <c r="AM295" s="604"/>
    </row>
    <row r="296" spans="1:39" x14ac:dyDescent="0.25">
      <c r="A296" s="1111" t="s">
        <v>852</v>
      </c>
      <c r="B296" s="1110"/>
      <c r="C296" s="1107" t="s">
        <v>853</v>
      </c>
      <c r="D296" s="1110"/>
      <c r="E296" s="1107" t="s">
        <v>852</v>
      </c>
      <c r="F296" s="1110"/>
      <c r="G296" s="1107" t="s">
        <v>853</v>
      </c>
      <c r="H296" s="1110"/>
      <c r="I296" s="1107" t="s">
        <v>852</v>
      </c>
      <c r="J296" s="1110"/>
      <c r="K296" s="1107" t="s">
        <v>853</v>
      </c>
      <c r="L296" s="1110"/>
      <c r="M296" s="1107" t="s">
        <v>852</v>
      </c>
      <c r="N296" s="1110"/>
      <c r="O296" s="1107" t="s">
        <v>853</v>
      </c>
      <c r="P296" s="1108"/>
      <c r="Q296" s="612"/>
      <c r="R296" s="1111" t="s">
        <v>852</v>
      </c>
      <c r="S296" s="1110"/>
      <c r="T296" s="1107" t="s">
        <v>853</v>
      </c>
      <c r="U296" s="1110"/>
      <c r="V296" s="1107" t="s">
        <v>852</v>
      </c>
      <c r="W296" s="1110"/>
      <c r="X296" s="1107" t="s">
        <v>853</v>
      </c>
      <c r="Y296" s="1110"/>
      <c r="Z296" s="1107" t="s">
        <v>852</v>
      </c>
      <c r="AA296" s="1110"/>
      <c r="AB296" s="1107" t="s">
        <v>853</v>
      </c>
      <c r="AC296" s="1110"/>
      <c r="AD296" s="1107" t="s">
        <v>852</v>
      </c>
      <c r="AE296" s="1110"/>
      <c r="AF296" s="1107" t="s">
        <v>853</v>
      </c>
      <c r="AG296" s="1108"/>
      <c r="AH296" s="604"/>
      <c r="AI296" s="604"/>
      <c r="AJ296" s="604"/>
      <c r="AK296" s="604"/>
      <c r="AL296" s="604"/>
      <c r="AM296" s="604"/>
    </row>
    <row r="297" spans="1:39" ht="15.75" thickBot="1" x14ac:dyDescent="0.3">
      <c r="A297" s="1109"/>
      <c r="B297" s="1106"/>
      <c r="C297" s="1105"/>
      <c r="D297" s="1106"/>
      <c r="E297" s="1105"/>
      <c r="F297" s="1106"/>
      <c r="G297" s="1105"/>
      <c r="H297" s="1106"/>
      <c r="I297" s="1093"/>
      <c r="J297" s="1106"/>
      <c r="K297" s="1093"/>
      <c r="L297" s="1106"/>
      <c r="M297" s="1093"/>
      <c r="N297" s="1106"/>
      <c r="O297" s="1093"/>
      <c r="P297" s="1094"/>
      <c r="Q297" s="612"/>
      <c r="R297" s="1109"/>
      <c r="S297" s="1106"/>
      <c r="T297" s="1105"/>
      <c r="U297" s="1106"/>
      <c r="V297" s="1105"/>
      <c r="W297" s="1106"/>
      <c r="X297" s="1105"/>
      <c r="Y297" s="1106"/>
      <c r="Z297" s="1093"/>
      <c r="AA297" s="1106"/>
      <c r="AB297" s="1093"/>
      <c r="AC297" s="1106"/>
      <c r="AD297" s="1093"/>
      <c r="AE297" s="1106"/>
      <c r="AF297" s="1093"/>
      <c r="AG297" s="1094"/>
    </row>
    <row r="298" spans="1:39" ht="15.75" thickBot="1" x14ac:dyDescent="0.3">
      <c r="A298" s="606"/>
      <c r="B298" s="606"/>
      <c r="C298" s="606"/>
      <c r="D298" s="606"/>
      <c r="E298" s="606"/>
      <c r="F298" s="606"/>
      <c r="G298" s="606"/>
      <c r="H298" s="606"/>
      <c r="I298" s="606"/>
      <c r="J298" s="606"/>
      <c r="K298" s="606"/>
      <c r="L298" s="606"/>
      <c r="M298" s="608"/>
      <c r="N298" s="608"/>
      <c r="O298" s="606"/>
      <c r="P298" s="606"/>
      <c r="Q298" s="612"/>
      <c r="R298" s="612"/>
      <c r="S298" s="612"/>
      <c r="T298" s="612"/>
      <c r="U298" s="612"/>
      <c r="V298" s="612"/>
      <c r="W298" s="612"/>
      <c r="X298" s="612"/>
      <c r="Y298" s="612"/>
      <c r="Z298" s="612"/>
      <c r="AA298" s="612"/>
      <c r="AB298" s="612"/>
      <c r="AC298" s="612"/>
      <c r="AD298" s="612"/>
      <c r="AE298" s="612"/>
      <c r="AF298" s="612"/>
      <c r="AG298" s="612"/>
    </row>
    <row r="299" spans="1:39" x14ac:dyDescent="0.25">
      <c r="A299" s="1095" t="s">
        <v>1252</v>
      </c>
      <c r="B299" s="1096"/>
      <c r="C299" s="1096"/>
      <c r="D299" s="1096"/>
      <c r="E299" s="1096"/>
      <c r="F299" s="1097"/>
      <c r="G299" s="1098" t="s">
        <v>1253</v>
      </c>
      <c r="H299" s="1096"/>
      <c r="I299" s="1096"/>
      <c r="J299" s="1096"/>
      <c r="K299" s="1096"/>
      <c r="L299" s="1099"/>
      <c r="M299" s="612"/>
      <c r="N299" s="612"/>
      <c r="O299" s="612"/>
      <c r="P299" s="612"/>
      <c r="Q299" s="612"/>
      <c r="R299" s="612"/>
      <c r="S299" s="612"/>
      <c r="T299" s="612"/>
      <c r="U299" s="612"/>
      <c r="V299" s="612"/>
      <c r="W299" s="612"/>
      <c r="X299" s="612"/>
      <c r="Y299" s="612"/>
      <c r="Z299" s="612"/>
      <c r="AA299" s="612"/>
      <c r="AB299" s="612"/>
      <c r="AC299" s="612"/>
      <c r="AD299" s="612"/>
      <c r="AE299" s="612"/>
      <c r="AF299" s="612"/>
      <c r="AG299" s="612"/>
    </row>
    <row r="300" spans="1:39" x14ac:dyDescent="0.25">
      <c r="A300" s="1100" t="s">
        <v>852</v>
      </c>
      <c r="B300" s="1101"/>
      <c r="C300" s="1102" t="s">
        <v>853</v>
      </c>
      <c r="D300" s="1101"/>
      <c r="E300" s="1103" t="s">
        <v>825</v>
      </c>
      <c r="F300" s="1101"/>
      <c r="G300" s="1102" t="s">
        <v>852</v>
      </c>
      <c r="H300" s="1101"/>
      <c r="I300" s="1102" t="s">
        <v>853</v>
      </c>
      <c r="J300" s="1101"/>
      <c r="K300" s="1103" t="s">
        <v>825</v>
      </c>
      <c r="L300" s="1104"/>
      <c r="M300" s="612"/>
      <c r="N300" s="612"/>
      <c r="O300" s="612"/>
      <c r="P300" s="612"/>
      <c r="Q300" s="612"/>
      <c r="R300" s="612"/>
      <c r="S300" s="612"/>
      <c r="T300" s="612"/>
      <c r="U300" s="612"/>
      <c r="V300" s="612"/>
      <c r="W300" s="612"/>
      <c r="X300" s="612"/>
      <c r="Y300" s="612"/>
      <c r="Z300" s="612"/>
      <c r="AA300" s="612"/>
      <c r="AB300" s="612"/>
      <c r="AC300" s="612"/>
      <c r="AD300" s="612"/>
      <c r="AE300" s="612"/>
      <c r="AF300" s="612"/>
      <c r="AG300" s="612"/>
    </row>
    <row r="301" spans="1:39" x14ac:dyDescent="0.25">
      <c r="A301" s="1091"/>
      <c r="B301" s="1092"/>
      <c r="C301" s="1091"/>
      <c r="D301" s="1092"/>
      <c r="E301" s="1089">
        <f>A301+C301</f>
        <v>0</v>
      </c>
      <c r="F301" s="1090"/>
      <c r="G301" s="1091"/>
      <c r="H301" s="1092"/>
      <c r="I301" s="1091"/>
      <c r="J301" s="1092"/>
      <c r="K301" s="1089">
        <f>G301+I301</f>
        <v>0</v>
      </c>
      <c r="L301" s="1090"/>
      <c r="M301" s="612"/>
      <c r="N301" s="612"/>
      <c r="O301" s="612"/>
      <c r="P301" s="612"/>
      <c r="Q301" s="612"/>
      <c r="R301" s="612"/>
      <c r="S301" s="612"/>
      <c r="T301" s="612"/>
      <c r="U301" s="612"/>
      <c r="V301" s="612"/>
      <c r="W301" s="612"/>
      <c r="X301" s="612"/>
      <c r="Y301" s="612"/>
      <c r="Z301" s="612"/>
      <c r="AA301" s="612"/>
      <c r="AB301" s="612"/>
      <c r="AC301" s="612"/>
      <c r="AD301" s="612"/>
      <c r="AE301" s="612"/>
      <c r="AF301" s="612"/>
      <c r="AG301" s="612"/>
    </row>
    <row r="302" spans="1:39" s="241" customFormat="1" ht="18" x14ac:dyDescent="0.25">
      <c r="A302" s="1171" t="s">
        <v>786</v>
      </c>
      <c r="B302" s="1171"/>
      <c r="C302" s="1171"/>
      <c r="D302" s="1171"/>
      <c r="E302" s="1171"/>
      <c r="F302" s="1171"/>
      <c r="G302" s="1171"/>
      <c r="H302" s="1171"/>
      <c r="I302" s="1171"/>
      <c r="J302" s="1171"/>
      <c r="K302" s="1171"/>
      <c r="L302" s="1171"/>
      <c r="M302" s="1171"/>
      <c r="N302" s="1171"/>
      <c r="O302" s="1171"/>
      <c r="P302" s="1171"/>
      <c r="Q302" s="1171"/>
      <c r="R302" s="1171"/>
      <c r="S302" s="1171"/>
      <c r="T302" s="1171"/>
      <c r="U302" s="1171"/>
      <c r="V302" s="1171"/>
      <c r="W302" s="1171"/>
      <c r="X302" s="1171"/>
      <c r="Y302" s="1171"/>
      <c r="Z302" s="1171"/>
      <c r="AA302" s="1171"/>
      <c r="AB302" s="1171"/>
      <c r="AC302" s="1171"/>
      <c r="AD302" s="1171"/>
      <c r="AE302" s="1171"/>
      <c r="AF302" s="1171"/>
      <c r="AG302" s="1171"/>
      <c r="AH302" s="1171"/>
      <c r="AI302" s="1171"/>
      <c r="AJ302" s="1171"/>
      <c r="AK302" s="1171"/>
      <c r="AL302" s="1171"/>
      <c r="AM302" s="1171"/>
    </row>
    <row r="303" spans="1:39" s="241" customFormat="1" ht="15.75" x14ac:dyDescent="0.25">
      <c r="A303" s="1172" t="s">
        <v>788</v>
      </c>
      <c r="B303" s="1143"/>
      <c r="C303" s="1143"/>
      <c r="D303" s="1143"/>
      <c r="E303" s="1143"/>
      <c r="F303" s="1143"/>
      <c r="G303" s="1143"/>
      <c r="H303" s="1143"/>
      <c r="I303" s="1143"/>
      <c r="J303" s="1143"/>
      <c r="K303" s="1143"/>
      <c r="L303" s="1143"/>
      <c r="M303" s="1143"/>
      <c r="N303" s="1143"/>
      <c r="O303" s="1143"/>
      <c r="P303" s="1143"/>
      <c r="Q303" s="1143"/>
      <c r="R303" s="1143"/>
      <c r="S303" s="1143"/>
      <c r="T303" s="1143"/>
      <c r="U303" s="1143"/>
      <c r="V303" s="1143"/>
      <c r="W303" s="1143"/>
      <c r="X303" s="1143"/>
      <c r="Y303" s="1143"/>
      <c r="Z303" s="1143"/>
      <c r="AA303" s="1143"/>
      <c r="AB303" s="1143"/>
      <c r="AC303" s="1143"/>
      <c r="AD303" s="1143"/>
      <c r="AE303" s="1143"/>
      <c r="AF303" s="1143"/>
      <c r="AG303" s="1143"/>
      <c r="AH303" s="1143"/>
      <c r="AI303" s="1143"/>
      <c r="AJ303" s="1143"/>
      <c r="AK303" s="1143"/>
      <c r="AL303" s="1143"/>
      <c r="AM303" s="1143"/>
    </row>
    <row r="304" spans="1:39" s="241" customFormat="1" ht="17.25" thickBot="1" x14ac:dyDescent="0.3">
      <c r="A304" s="1173" t="s">
        <v>1242</v>
      </c>
      <c r="B304" s="1143"/>
      <c r="C304" s="1143"/>
      <c r="D304" s="1143"/>
      <c r="E304" s="1143"/>
      <c r="F304" s="1143"/>
      <c r="G304" s="1143"/>
      <c r="H304" s="1143"/>
      <c r="I304" s="1143"/>
      <c r="J304" s="1143"/>
      <c r="K304" s="1143"/>
      <c r="L304" s="1143"/>
      <c r="M304" s="1143"/>
      <c r="N304" s="1143"/>
      <c r="O304" s="1143"/>
      <c r="P304" s="1174"/>
      <c r="Q304" s="1174"/>
      <c r="R304" s="1174"/>
      <c r="S304" s="1174"/>
      <c r="T304" s="1174"/>
      <c r="U304" s="1174"/>
      <c r="V304" s="1174"/>
      <c r="W304" s="1174"/>
      <c r="X304" s="1174"/>
      <c r="Y304" s="1174"/>
      <c r="Z304" s="1174"/>
      <c r="AA304" s="1143"/>
      <c r="AB304" s="1143"/>
      <c r="AC304" s="1143"/>
      <c r="AD304" s="1143"/>
      <c r="AE304" s="1143"/>
      <c r="AF304" s="1143"/>
      <c r="AG304" s="1143"/>
      <c r="AH304" s="1143"/>
      <c r="AI304" s="1143"/>
      <c r="AJ304" s="1143"/>
      <c r="AK304" s="1143"/>
      <c r="AL304" s="1143"/>
      <c r="AM304" s="1143"/>
    </row>
    <row r="305" spans="1:39" x14ac:dyDescent="0.25">
      <c r="A305" s="1175" t="s">
        <v>790</v>
      </c>
      <c r="B305" s="1176"/>
      <c r="C305" s="1176"/>
      <c r="D305" s="1176"/>
      <c r="E305" s="1177">
        <f>Menu!$D$6</f>
        <v>0</v>
      </c>
      <c r="F305" s="1178"/>
      <c r="G305" s="1178"/>
      <c r="H305" s="1178"/>
      <c r="I305" s="1178"/>
      <c r="J305" s="1178"/>
      <c r="K305" s="1178"/>
      <c r="L305" s="1178"/>
      <c r="M305" s="1178"/>
      <c r="N305" s="1178"/>
      <c r="O305" s="1179"/>
      <c r="P305" s="1180" t="s">
        <v>1243</v>
      </c>
      <c r="Q305" s="1181"/>
      <c r="R305" s="1181"/>
      <c r="S305" s="1181"/>
      <c r="T305" s="1181"/>
      <c r="U305" s="1181"/>
      <c r="V305" s="1181"/>
      <c r="W305" s="1181"/>
      <c r="X305" s="1181"/>
      <c r="Y305" s="1181"/>
      <c r="Z305" s="1181"/>
      <c r="AA305" s="1182" t="s">
        <v>792</v>
      </c>
      <c r="AB305" s="1176"/>
      <c r="AC305" s="1176"/>
      <c r="AD305" s="1176"/>
      <c r="AE305" s="1176"/>
      <c r="AF305" s="1176"/>
      <c r="AG305" s="1176"/>
      <c r="AH305" s="1183"/>
      <c r="AI305" s="1178"/>
      <c r="AJ305" s="1178"/>
      <c r="AK305" s="1178"/>
      <c r="AL305" s="1178"/>
      <c r="AM305" s="1179"/>
    </row>
    <row r="306" spans="1:39" x14ac:dyDescent="0.25">
      <c r="A306" s="1145" t="s">
        <v>793</v>
      </c>
      <c r="B306" s="1143"/>
      <c r="C306" s="1143"/>
      <c r="D306" s="1143"/>
      <c r="E306" s="1143"/>
      <c r="F306" s="1143"/>
      <c r="G306" s="1143"/>
      <c r="H306" s="1158" t="str">
        <f>Menu!B24</f>
        <v/>
      </c>
      <c r="I306" s="1159"/>
      <c r="J306" s="1159"/>
      <c r="K306" s="1159"/>
      <c r="L306" s="1159"/>
      <c r="M306" s="1159"/>
      <c r="N306" s="1159"/>
      <c r="O306" s="1148"/>
      <c r="P306" s="1160" t="str">
        <f>Menu!$D$3</f>
        <v>3rd</v>
      </c>
      <c r="Q306" s="1161"/>
      <c r="R306" s="1140" t="s">
        <v>794</v>
      </c>
      <c r="S306" s="1140"/>
      <c r="T306" s="1140"/>
      <c r="U306" s="1162">
        <f>Menu!$D$4</f>
        <v>2022</v>
      </c>
      <c r="V306" s="1163"/>
      <c r="W306" s="1164"/>
      <c r="X306" s="1140" t="s">
        <v>6</v>
      </c>
      <c r="Y306" s="1140"/>
      <c r="Z306" s="1141"/>
      <c r="AA306" s="1142" t="s">
        <v>973</v>
      </c>
      <c r="AB306" s="1143"/>
      <c r="AC306" s="1143"/>
      <c r="AD306" s="1143"/>
      <c r="AE306" s="1143"/>
      <c r="AF306" s="1143"/>
      <c r="AG306" s="1143"/>
      <c r="AH306" s="1143"/>
      <c r="AI306" s="1143"/>
      <c r="AJ306" s="1143"/>
      <c r="AK306" s="1143"/>
      <c r="AL306" s="1143"/>
      <c r="AM306" s="1144"/>
    </row>
    <row r="307" spans="1:39" x14ac:dyDescent="0.25">
      <c r="A307" s="1145" t="s">
        <v>795</v>
      </c>
      <c r="B307" s="1143"/>
      <c r="C307" s="1143"/>
      <c r="D307" s="1143"/>
      <c r="E307" s="1143"/>
      <c r="F307" s="1143"/>
      <c r="G307" s="1143"/>
      <c r="H307" s="1143"/>
      <c r="I307" s="1143"/>
      <c r="J307" s="1143"/>
      <c r="K307" s="1143"/>
      <c r="L307" s="1143"/>
      <c r="M307" s="1146"/>
      <c r="N307" s="1147"/>
      <c r="O307" s="1148"/>
      <c r="P307" s="1160"/>
      <c r="Q307" s="1161"/>
      <c r="R307" s="1140"/>
      <c r="S307" s="1140"/>
      <c r="T307" s="1140"/>
      <c r="U307" s="1165"/>
      <c r="V307" s="1166"/>
      <c r="W307" s="1167"/>
      <c r="X307" s="1140"/>
      <c r="Y307" s="1140"/>
      <c r="Z307" s="1141"/>
      <c r="AA307" s="1149"/>
      <c r="AB307" s="1150"/>
      <c r="AC307" s="1150"/>
      <c r="AD307" s="1150"/>
      <c r="AE307" s="1150"/>
      <c r="AF307" s="1150"/>
      <c r="AG307" s="1150"/>
      <c r="AH307" s="1150"/>
      <c r="AI307" s="1150"/>
      <c r="AJ307" s="1150"/>
      <c r="AK307" s="1150"/>
      <c r="AL307" s="1150"/>
      <c r="AM307" s="1151"/>
    </row>
    <row r="308" spans="1:39" x14ac:dyDescent="0.25">
      <c r="A308" s="1155"/>
      <c r="B308" s="1156"/>
      <c r="C308" s="1156"/>
      <c r="D308" s="1156"/>
      <c r="E308" s="1156"/>
      <c r="F308" s="1156"/>
      <c r="G308" s="1156"/>
      <c r="H308" s="1156"/>
      <c r="I308" s="1156"/>
      <c r="J308" s="1156"/>
      <c r="K308" s="1156"/>
      <c r="L308" s="1156"/>
      <c r="M308" s="1156"/>
      <c r="N308" s="1156"/>
      <c r="O308" s="1157"/>
      <c r="P308" s="1160"/>
      <c r="Q308" s="1161"/>
      <c r="R308" s="1140"/>
      <c r="S308" s="1140"/>
      <c r="T308" s="1140"/>
      <c r="U308" s="1168"/>
      <c r="V308" s="1169"/>
      <c r="W308" s="1170"/>
      <c r="X308" s="1140"/>
      <c r="Y308" s="1140"/>
      <c r="Z308" s="1141"/>
      <c r="AA308" s="1152"/>
      <c r="AB308" s="1153"/>
      <c r="AC308" s="1153"/>
      <c r="AD308" s="1153"/>
      <c r="AE308" s="1153"/>
      <c r="AF308" s="1153"/>
      <c r="AG308" s="1153"/>
      <c r="AH308" s="1153"/>
      <c r="AI308" s="1153"/>
      <c r="AJ308" s="1153"/>
      <c r="AK308" s="1153"/>
      <c r="AL308" s="1153"/>
      <c r="AM308" s="1154"/>
    </row>
    <row r="309" spans="1:39" ht="15.75" thickBot="1" x14ac:dyDescent="0.3">
      <c r="A309" s="604"/>
      <c r="B309" s="604"/>
      <c r="C309" s="604"/>
      <c r="D309" s="604"/>
      <c r="E309" s="604"/>
      <c r="F309" s="604"/>
      <c r="G309" s="604"/>
      <c r="H309" s="604"/>
      <c r="I309" s="604"/>
      <c r="J309" s="604"/>
      <c r="K309" s="604"/>
      <c r="L309" s="604"/>
      <c r="M309" s="604"/>
      <c r="N309" s="604"/>
      <c r="O309" s="604"/>
      <c r="P309" s="604"/>
      <c r="Q309" s="604"/>
      <c r="R309" s="604"/>
      <c r="S309" s="604"/>
      <c r="T309" s="604"/>
      <c r="U309" s="604"/>
      <c r="V309" s="604"/>
      <c r="W309" s="604"/>
      <c r="X309" s="604"/>
      <c r="Y309" s="604"/>
      <c r="Z309" s="604"/>
      <c r="AA309" s="604"/>
      <c r="AB309" s="604"/>
      <c r="AC309" s="604"/>
      <c r="AD309" s="604"/>
      <c r="AE309" s="604"/>
      <c r="AF309" s="604"/>
      <c r="AG309" s="604"/>
      <c r="AH309" s="604"/>
      <c r="AI309" s="604"/>
      <c r="AJ309" s="604"/>
      <c r="AK309" s="604"/>
      <c r="AL309" s="604"/>
      <c r="AM309" s="604"/>
    </row>
    <row r="310" spans="1:39" x14ac:dyDescent="0.25">
      <c r="A310" s="1132" t="s">
        <v>1244</v>
      </c>
      <c r="B310" s="1133"/>
      <c r="C310" s="1133"/>
      <c r="D310" s="1133"/>
      <c r="E310" s="1133"/>
      <c r="F310" s="1134"/>
      <c r="G310" s="1135" t="s">
        <v>1245</v>
      </c>
      <c r="H310" s="1133"/>
      <c r="I310" s="1133"/>
      <c r="J310" s="1133"/>
      <c r="K310" s="1133"/>
      <c r="L310" s="1136"/>
      <c r="M310" s="606"/>
      <c r="N310" s="606"/>
      <c r="O310" s="606"/>
      <c r="P310" s="606"/>
      <c r="Q310" s="612"/>
      <c r="R310" s="612"/>
      <c r="S310" s="612"/>
      <c r="T310" s="612"/>
      <c r="U310" s="612"/>
      <c r="V310" s="612"/>
      <c r="W310" s="612"/>
      <c r="X310" s="612"/>
      <c r="Y310" s="612"/>
      <c r="Z310" s="612"/>
      <c r="AA310" s="612"/>
      <c r="AB310" s="612"/>
      <c r="AC310" s="612"/>
      <c r="AD310" s="612"/>
      <c r="AE310" s="612"/>
      <c r="AF310" s="612"/>
      <c r="AG310" s="612"/>
      <c r="AH310" s="604"/>
      <c r="AI310" s="604"/>
      <c r="AJ310" s="604"/>
      <c r="AK310" s="604"/>
      <c r="AL310" s="604"/>
      <c r="AM310" s="604"/>
    </row>
    <row r="311" spans="1:39" x14ac:dyDescent="0.25">
      <c r="A311" s="1137" t="s">
        <v>852</v>
      </c>
      <c r="B311" s="1138"/>
      <c r="C311" s="1103" t="s">
        <v>853</v>
      </c>
      <c r="D311" s="1138"/>
      <c r="E311" s="1103" t="s">
        <v>825</v>
      </c>
      <c r="F311" s="1138"/>
      <c r="G311" s="1103" t="s">
        <v>852</v>
      </c>
      <c r="H311" s="1138"/>
      <c r="I311" s="1103" t="s">
        <v>853</v>
      </c>
      <c r="J311" s="1138"/>
      <c r="K311" s="1103" t="s">
        <v>825</v>
      </c>
      <c r="L311" s="1139"/>
      <c r="M311" s="606"/>
      <c r="N311" s="606"/>
      <c r="O311" s="606"/>
      <c r="P311" s="606"/>
      <c r="Q311" s="612"/>
      <c r="R311" s="612"/>
      <c r="S311" s="612"/>
      <c r="T311" s="612"/>
      <c r="U311" s="612"/>
      <c r="V311" s="612"/>
      <c r="W311" s="612"/>
      <c r="X311" s="612"/>
      <c r="Y311" s="612"/>
      <c r="Z311" s="612"/>
      <c r="AA311" s="612"/>
      <c r="AB311" s="612"/>
      <c r="AC311" s="612"/>
      <c r="AD311" s="612"/>
      <c r="AE311" s="612"/>
      <c r="AF311" s="612"/>
      <c r="AG311" s="612"/>
      <c r="AH311" s="604"/>
      <c r="AI311" s="604"/>
      <c r="AJ311" s="604"/>
      <c r="AK311" s="604"/>
      <c r="AL311" s="604"/>
      <c r="AM311" s="604"/>
    </row>
    <row r="312" spans="1:39" ht="15.75" thickBot="1" x14ac:dyDescent="0.3">
      <c r="A312" s="1119"/>
      <c r="B312" s="1120"/>
      <c r="C312" s="1121"/>
      <c r="D312" s="1120"/>
      <c r="E312" s="1122">
        <f>A312+C312</f>
        <v>0</v>
      </c>
      <c r="F312" s="1123"/>
      <c r="G312" s="1121"/>
      <c r="H312" s="1120"/>
      <c r="I312" s="1121"/>
      <c r="J312" s="1120"/>
      <c r="K312" s="1124">
        <f>G312+I312</f>
        <v>0</v>
      </c>
      <c r="L312" s="1125"/>
      <c r="M312" s="607"/>
      <c r="N312" s="607"/>
      <c r="O312" s="606"/>
      <c r="P312" s="606"/>
      <c r="Q312" s="612"/>
      <c r="R312" s="612"/>
      <c r="S312" s="612"/>
      <c r="T312" s="612"/>
      <c r="U312" s="612"/>
      <c r="V312" s="612"/>
      <c r="W312" s="612"/>
      <c r="X312" s="612"/>
      <c r="Y312" s="612"/>
      <c r="Z312" s="612"/>
      <c r="AA312" s="612"/>
      <c r="AB312" s="612"/>
      <c r="AC312" s="612"/>
      <c r="AD312" s="612"/>
      <c r="AE312" s="612"/>
      <c r="AF312" s="612"/>
      <c r="AG312" s="612"/>
      <c r="AH312" s="604"/>
      <c r="AI312" s="604"/>
      <c r="AJ312" s="604"/>
      <c r="AK312" s="604"/>
      <c r="AL312" s="604"/>
      <c r="AM312" s="604"/>
    </row>
    <row r="313" spans="1:39" ht="15.75" thickBot="1" x14ac:dyDescent="0.3">
      <c r="A313" s="609"/>
      <c r="B313" s="610"/>
      <c r="C313" s="609"/>
      <c r="D313" s="610"/>
      <c r="E313" s="611"/>
      <c r="F313" s="610"/>
      <c r="G313" s="609"/>
      <c r="H313" s="610"/>
      <c r="I313" s="609"/>
      <c r="J313" s="610"/>
      <c r="K313" s="611"/>
      <c r="L313" s="610"/>
      <c r="M313" s="608"/>
      <c r="N313" s="608"/>
      <c r="O313" s="606"/>
      <c r="P313" s="606"/>
      <c r="Q313" s="612"/>
      <c r="R313" s="612"/>
      <c r="S313" s="612"/>
      <c r="T313" s="612"/>
      <c r="U313" s="612"/>
      <c r="V313" s="612"/>
      <c r="W313" s="612"/>
      <c r="X313" s="612"/>
      <c r="Y313" s="612"/>
      <c r="Z313" s="612"/>
      <c r="AA313" s="612"/>
      <c r="AB313" s="612"/>
      <c r="AC313" s="612"/>
      <c r="AD313" s="612"/>
      <c r="AE313" s="612"/>
      <c r="AF313" s="612"/>
      <c r="AG313" s="612"/>
      <c r="AH313" s="604"/>
      <c r="AI313" s="604"/>
      <c r="AJ313" s="604"/>
      <c r="AK313" s="604"/>
      <c r="AL313" s="604"/>
      <c r="AM313" s="604"/>
    </row>
    <row r="314" spans="1:39" x14ac:dyDescent="0.25">
      <c r="A314" s="1126" t="s">
        <v>1246</v>
      </c>
      <c r="B314" s="1127"/>
      <c r="C314" s="1127"/>
      <c r="D314" s="1127"/>
      <c r="E314" s="1127"/>
      <c r="F314" s="1127"/>
      <c r="G314" s="1127"/>
      <c r="H314" s="1127"/>
      <c r="I314" s="1127"/>
      <c r="J314" s="1127"/>
      <c r="K314" s="1127"/>
      <c r="L314" s="1127"/>
      <c r="M314" s="1127"/>
      <c r="N314" s="1127"/>
      <c r="O314" s="1127"/>
      <c r="P314" s="1128"/>
      <c r="Q314" s="612"/>
      <c r="R314" s="1129" t="s">
        <v>1247</v>
      </c>
      <c r="S314" s="1130"/>
      <c r="T314" s="1130"/>
      <c r="U314" s="1130"/>
      <c r="V314" s="1130"/>
      <c r="W314" s="1130"/>
      <c r="X314" s="1130"/>
      <c r="Y314" s="1130"/>
      <c r="Z314" s="1130"/>
      <c r="AA314" s="1130"/>
      <c r="AB314" s="1130"/>
      <c r="AC314" s="1130"/>
      <c r="AD314" s="1130"/>
      <c r="AE314" s="1130"/>
      <c r="AF314" s="1130"/>
      <c r="AG314" s="1131"/>
      <c r="AH314" s="604"/>
      <c r="AI314" s="604"/>
      <c r="AJ314" s="604"/>
      <c r="AK314" s="604"/>
      <c r="AL314" s="604"/>
      <c r="AM314" s="604"/>
    </row>
    <row r="315" spans="1:39" ht="33" customHeight="1" x14ac:dyDescent="0.25">
      <c r="A315" s="1117" t="s">
        <v>1248</v>
      </c>
      <c r="B315" s="1113"/>
      <c r="C315" s="1113"/>
      <c r="D315" s="1113"/>
      <c r="E315" s="1112" t="s">
        <v>1249</v>
      </c>
      <c r="F315" s="1113"/>
      <c r="G315" s="1113"/>
      <c r="H315" s="1113"/>
      <c r="I315" s="1112" t="s">
        <v>1250</v>
      </c>
      <c r="J315" s="1113"/>
      <c r="K315" s="1113"/>
      <c r="L315" s="1113"/>
      <c r="M315" s="1114" t="s">
        <v>1251</v>
      </c>
      <c r="N315" s="1115"/>
      <c r="O315" s="1115"/>
      <c r="P315" s="1116"/>
      <c r="Q315" s="612"/>
      <c r="R315" s="1117" t="s">
        <v>1248</v>
      </c>
      <c r="S315" s="1113"/>
      <c r="T315" s="1113"/>
      <c r="U315" s="1113"/>
      <c r="V315" s="1112" t="s">
        <v>1249</v>
      </c>
      <c r="W315" s="1113"/>
      <c r="X315" s="1113"/>
      <c r="Y315" s="1113"/>
      <c r="Z315" s="1112" t="s">
        <v>1250</v>
      </c>
      <c r="AA315" s="1112"/>
      <c r="AB315" s="1112"/>
      <c r="AC315" s="1112"/>
      <c r="AD315" s="1112" t="s">
        <v>1251</v>
      </c>
      <c r="AE315" s="1112"/>
      <c r="AF315" s="1112"/>
      <c r="AG315" s="1118"/>
      <c r="AH315" s="604"/>
      <c r="AI315" s="604"/>
      <c r="AJ315" s="604"/>
      <c r="AK315" s="604"/>
      <c r="AL315" s="604"/>
      <c r="AM315" s="604"/>
    </row>
    <row r="316" spans="1:39" x14ac:dyDescent="0.25">
      <c r="A316" s="1111" t="s">
        <v>852</v>
      </c>
      <c r="B316" s="1110"/>
      <c r="C316" s="1107" t="s">
        <v>853</v>
      </c>
      <c r="D316" s="1110"/>
      <c r="E316" s="1107" t="s">
        <v>852</v>
      </c>
      <c r="F316" s="1110"/>
      <c r="G316" s="1107" t="s">
        <v>853</v>
      </c>
      <c r="H316" s="1110"/>
      <c r="I316" s="1107" t="s">
        <v>852</v>
      </c>
      <c r="J316" s="1110"/>
      <c r="K316" s="1107" t="s">
        <v>853</v>
      </c>
      <c r="L316" s="1110"/>
      <c r="M316" s="1107" t="s">
        <v>852</v>
      </c>
      <c r="N316" s="1110"/>
      <c r="O316" s="1107" t="s">
        <v>853</v>
      </c>
      <c r="P316" s="1108"/>
      <c r="Q316" s="612"/>
      <c r="R316" s="1111" t="s">
        <v>852</v>
      </c>
      <c r="S316" s="1110"/>
      <c r="T316" s="1107" t="s">
        <v>853</v>
      </c>
      <c r="U316" s="1110"/>
      <c r="V316" s="1107" t="s">
        <v>852</v>
      </c>
      <c r="W316" s="1110"/>
      <c r="X316" s="1107" t="s">
        <v>853</v>
      </c>
      <c r="Y316" s="1110"/>
      <c r="Z316" s="1107" t="s">
        <v>852</v>
      </c>
      <c r="AA316" s="1110"/>
      <c r="AB316" s="1107" t="s">
        <v>853</v>
      </c>
      <c r="AC316" s="1110"/>
      <c r="AD316" s="1107" t="s">
        <v>852</v>
      </c>
      <c r="AE316" s="1110"/>
      <c r="AF316" s="1107" t="s">
        <v>853</v>
      </c>
      <c r="AG316" s="1108"/>
      <c r="AH316" s="604"/>
      <c r="AI316" s="604"/>
      <c r="AJ316" s="604"/>
      <c r="AK316" s="604"/>
      <c r="AL316" s="604"/>
      <c r="AM316" s="604"/>
    </row>
    <row r="317" spans="1:39" ht="15.75" thickBot="1" x14ac:dyDescent="0.3">
      <c r="A317" s="1109"/>
      <c r="B317" s="1106"/>
      <c r="C317" s="1105"/>
      <c r="D317" s="1106"/>
      <c r="E317" s="1105"/>
      <c r="F317" s="1106"/>
      <c r="G317" s="1105"/>
      <c r="H317" s="1106"/>
      <c r="I317" s="1093"/>
      <c r="J317" s="1106"/>
      <c r="K317" s="1093"/>
      <c r="L317" s="1106"/>
      <c r="M317" s="1093"/>
      <c r="N317" s="1106"/>
      <c r="O317" s="1093"/>
      <c r="P317" s="1094"/>
      <c r="Q317" s="612"/>
      <c r="R317" s="1109"/>
      <c r="S317" s="1106"/>
      <c r="T317" s="1105"/>
      <c r="U317" s="1106"/>
      <c r="V317" s="1105"/>
      <c r="W317" s="1106"/>
      <c r="X317" s="1105"/>
      <c r="Y317" s="1106"/>
      <c r="Z317" s="1093"/>
      <c r="AA317" s="1106"/>
      <c r="AB317" s="1093"/>
      <c r="AC317" s="1106"/>
      <c r="AD317" s="1093"/>
      <c r="AE317" s="1106"/>
      <c r="AF317" s="1093"/>
      <c r="AG317" s="1094"/>
    </row>
    <row r="318" spans="1:39" ht="15.75" thickBot="1" x14ac:dyDescent="0.3">
      <c r="A318" s="606"/>
      <c r="B318" s="606"/>
      <c r="C318" s="606"/>
      <c r="D318" s="606"/>
      <c r="E318" s="606"/>
      <c r="F318" s="606"/>
      <c r="G318" s="606"/>
      <c r="H318" s="606"/>
      <c r="I318" s="606"/>
      <c r="J318" s="606"/>
      <c r="K318" s="606"/>
      <c r="L318" s="606"/>
      <c r="M318" s="608"/>
      <c r="N318" s="608"/>
      <c r="O318" s="606"/>
      <c r="P318" s="606"/>
      <c r="Q318" s="612"/>
      <c r="R318" s="612"/>
      <c r="S318" s="612"/>
      <c r="T318" s="612"/>
      <c r="U318" s="612"/>
      <c r="V318" s="612"/>
      <c r="W318" s="612"/>
      <c r="X318" s="612"/>
      <c r="Y318" s="612"/>
      <c r="Z318" s="612"/>
      <c r="AA318" s="612"/>
      <c r="AB318" s="612"/>
      <c r="AC318" s="612"/>
      <c r="AD318" s="612"/>
      <c r="AE318" s="612"/>
      <c r="AF318" s="612"/>
      <c r="AG318" s="612"/>
    </row>
    <row r="319" spans="1:39" x14ac:dyDescent="0.25">
      <c r="A319" s="1095" t="s">
        <v>1252</v>
      </c>
      <c r="B319" s="1096"/>
      <c r="C319" s="1096"/>
      <c r="D319" s="1096"/>
      <c r="E319" s="1096"/>
      <c r="F319" s="1097"/>
      <c r="G319" s="1098" t="s">
        <v>1253</v>
      </c>
      <c r="H319" s="1096"/>
      <c r="I319" s="1096"/>
      <c r="J319" s="1096"/>
      <c r="K319" s="1096"/>
      <c r="L319" s="1099"/>
      <c r="M319" s="612"/>
      <c r="N319" s="612"/>
      <c r="O319" s="612"/>
      <c r="P319" s="612"/>
      <c r="Q319" s="612"/>
      <c r="R319" s="612"/>
      <c r="S319" s="612"/>
      <c r="T319" s="612"/>
      <c r="U319" s="612"/>
      <c r="V319" s="612"/>
      <c r="W319" s="612"/>
      <c r="X319" s="612"/>
      <c r="Y319" s="612"/>
      <c r="Z319" s="612"/>
      <c r="AA319" s="612"/>
      <c r="AB319" s="612"/>
      <c r="AC319" s="612"/>
      <c r="AD319" s="612"/>
      <c r="AE319" s="612"/>
      <c r="AF319" s="612"/>
      <c r="AG319" s="612"/>
    </row>
    <row r="320" spans="1:39" x14ac:dyDescent="0.25">
      <c r="A320" s="1100" t="s">
        <v>852</v>
      </c>
      <c r="B320" s="1101"/>
      <c r="C320" s="1102" t="s">
        <v>853</v>
      </c>
      <c r="D320" s="1101"/>
      <c r="E320" s="1103" t="s">
        <v>825</v>
      </c>
      <c r="F320" s="1101"/>
      <c r="G320" s="1102" t="s">
        <v>852</v>
      </c>
      <c r="H320" s="1101"/>
      <c r="I320" s="1102" t="s">
        <v>853</v>
      </c>
      <c r="J320" s="1101"/>
      <c r="K320" s="1103" t="s">
        <v>825</v>
      </c>
      <c r="L320" s="1104"/>
      <c r="M320" s="612"/>
      <c r="N320" s="612"/>
      <c r="O320" s="612"/>
      <c r="P320" s="612"/>
      <c r="Q320" s="612"/>
      <c r="R320" s="612"/>
      <c r="S320" s="612"/>
      <c r="T320" s="612"/>
      <c r="U320" s="612"/>
      <c r="V320" s="612"/>
      <c r="W320" s="612"/>
      <c r="X320" s="612"/>
      <c r="Y320" s="612"/>
      <c r="Z320" s="612"/>
      <c r="AA320" s="612"/>
      <c r="AB320" s="612"/>
      <c r="AC320" s="612"/>
      <c r="AD320" s="612"/>
      <c r="AE320" s="612"/>
      <c r="AF320" s="612"/>
      <c r="AG320" s="612"/>
    </row>
    <row r="321" spans="1:39" x14ac:dyDescent="0.25">
      <c r="A321" s="1091"/>
      <c r="B321" s="1092"/>
      <c r="C321" s="1091"/>
      <c r="D321" s="1092"/>
      <c r="E321" s="1089">
        <f>A321+C321</f>
        <v>0</v>
      </c>
      <c r="F321" s="1090"/>
      <c r="G321" s="1091"/>
      <c r="H321" s="1092"/>
      <c r="I321" s="1091"/>
      <c r="J321" s="1092"/>
      <c r="K321" s="1089">
        <f>G321+I321</f>
        <v>0</v>
      </c>
      <c r="L321" s="1090"/>
      <c r="M321" s="612"/>
      <c r="N321" s="612"/>
      <c r="O321" s="612"/>
      <c r="P321" s="612"/>
      <c r="Q321" s="612"/>
      <c r="R321" s="612"/>
      <c r="S321" s="612"/>
      <c r="T321" s="612"/>
      <c r="U321" s="612"/>
      <c r="V321" s="612"/>
      <c r="W321" s="612"/>
      <c r="X321" s="612"/>
      <c r="Y321" s="612"/>
      <c r="Z321" s="612"/>
      <c r="AA321" s="612"/>
      <c r="AB321" s="612"/>
      <c r="AC321" s="612"/>
      <c r="AD321" s="612"/>
      <c r="AE321" s="612"/>
      <c r="AF321" s="612"/>
      <c r="AG321" s="612"/>
    </row>
    <row r="322" spans="1:39" s="241" customFormat="1" ht="18" x14ac:dyDescent="0.25">
      <c r="A322" s="1171" t="s">
        <v>786</v>
      </c>
      <c r="B322" s="1171"/>
      <c r="C322" s="1171"/>
      <c r="D322" s="1171"/>
      <c r="E322" s="1171"/>
      <c r="F322" s="1171"/>
      <c r="G322" s="1171"/>
      <c r="H322" s="1171"/>
      <c r="I322" s="1171"/>
      <c r="J322" s="1171"/>
      <c r="K322" s="1171"/>
      <c r="L322" s="1171"/>
      <c r="M322" s="1171"/>
      <c r="N322" s="1171"/>
      <c r="O322" s="1171"/>
      <c r="P322" s="1171"/>
      <c r="Q322" s="1171"/>
      <c r="R322" s="1171"/>
      <c r="S322" s="1171"/>
      <c r="T322" s="1171"/>
      <c r="U322" s="1171"/>
      <c r="V322" s="1171"/>
      <c r="W322" s="1171"/>
      <c r="X322" s="1171"/>
      <c r="Y322" s="1171"/>
      <c r="Z322" s="1171"/>
      <c r="AA322" s="1171"/>
      <c r="AB322" s="1171"/>
      <c r="AC322" s="1171"/>
      <c r="AD322" s="1171"/>
      <c r="AE322" s="1171"/>
      <c r="AF322" s="1171"/>
      <c r="AG322" s="1171"/>
      <c r="AH322" s="1171"/>
      <c r="AI322" s="1171"/>
      <c r="AJ322" s="1171"/>
      <c r="AK322" s="1171"/>
      <c r="AL322" s="1171"/>
      <c r="AM322" s="1171"/>
    </row>
    <row r="323" spans="1:39" s="241" customFormat="1" ht="15.75" x14ac:dyDescent="0.25">
      <c r="A323" s="1172" t="s">
        <v>788</v>
      </c>
      <c r="B323" s="1143"/>
      <c r="C323" s="1143"/>
      <c r="D323" s="1143"/>
      <c r="E323" s="1143"/>
      <c r="F323" s="1143"/>
      <c r="G323" s="1143"/>
      <c r="H323" s="1143"/>
      <c r="I323" s="1143"/>
      <c r="J323" s="1143"/>
      <c r="K323" s="1143"/>
      <c r="L323" s="1143"/>
      <c r="M323" s="1143"/>
      <c r="N323" s="1143"/>
      <c r="O323" s="1143"/>
      <c r="P323" s="1143"/>
      <c r="Q323" s="1143"/>
      <c r="R323" s="1143"/>
      <c r="S323" s="1143"/>
      <c r="T323" s="1143"/>
      <c r="U323" s="1143"/>
      <c r="V323" s="1143"/>
      <c r="W323" s="1143"/>
      <c r="X323" s="1143"/>
      <c r="Y323" s="1143"/>
      <c r="Z323" s="1143"/>
      <c r="AA323" s="1143"/>
      <c r="AB323" s="1143"/>
      <c r="AC323" s="1143"/>
      <c r="AD323" s="1143"/>
      <c r="AE323" s="1143"/>
      <c r="AF323" s="1143"/>
      <c r="AG323" s="1143"/>
      <c r="AH323" s="1143"/>
      <c r="AI323" s="1143"/>
      <c r="AJ323" s="1143"/>
      <c r="AK323" s="1143"/>
      <c r="AL323" s="1143"/>
      <c r="AM323" s="1143"/>
    </row>
    <row r="324" spans="1:39" s="241" customFormat="1" ht="17.25" thickBot="1" x14ac:dyDescent="0.3">
      <c r="A324" s="1173" t="s">
        <v>1242</v>
      </c>
      <c r="B324" s="1143"/>
      <c r="C324" s="1143"/>
      <c r="D324" s="1143"/>
      <c r="E324" s="1143"/>
      <c r="F324" s="1143"/>
      <c r="G324" s="1143"/>
      <c r="H324" s="1143"/>
      <c r="I324" s="1143"/>
      <c r="J324" s="1143"/>
      <c r="K324" s="1143"/>
      <c r="L324" s="1143"/>
      <c r="M324" s="1143"/>
      <c r="N324" s="1143"/>
      <c r="O324" s="1143"/>
      <c r="P324" s="1174"/>
      <c r="Q324" s="1174"/>
      <c r="R324" s="1174"/>
      <c r="S324" s="1174"/>
      <c r="T324" s="1174"/>
      <c r="U324" s="1174"/>
      <c r="V324" s="1174"/>
      <c r="W324" s="1174"/>
      <c r="X324" s="1174"/>
      <c r="Y324" s="1174"/>
      <c r="Z324" s="1174"/>
      <c r="AA324" s="1143"/>
      <c r="AB324" s="1143"/>
      <c r="AC324" s="1143"/>
      <c r="AD324" s="1143"/>
      <c r="AE324" s="1143"/>
      <c r="AF324" s="1143"/>
      <c r="AG324" s="1143"/>
      <c r="AH324" s="1143"/>
      <c r="AI324" s="1143"/>
      <c r="AJ324" s="1143"/>
      <c r="AK324" s="1143"/>
      <c r="AL324" s="1143"/>
      <c r="AM324" s="1143"/>
    </row>
    <row r="325" spans="1:39" x14ac:dyDescent="0.25">
      <c r="A325" s="1175" t="s">
        <v>790</v>
      </c>
      <c r="B325" s="1176"/>
      <c r="C325" s="1176"/>
      <c r="D325" s="1176"/>
      <c r="E325" s="1177">
        <f>Menu!$D$6</f>
        <v>0</v>
      </c>
      <c r="F325" s="1178"/>
      <c r="G325" s="1178"/>
      <c r="H325" s="1178"/>
      <c r="I325" s="1178"/>
      <c r="J325" s="1178"/>
      <c r="K325" s="1178"/>
      <c r="L325" s="1178"/>
      <c r="M325" s="1178"/>
      <c r="N325" s="1178"/>
      <c r="O325" s="1179"/>
      <c r="P325" s="1180" t="s">
        <v>1243</v>
      </c>
      <c r="Q325" s="1181"/>
      <c r="R325" s="1181"/>
      <c r="S325" s="1181"/>
      <c r="T325" s="1181"/>
      <c r="U325" s="1181"/>
      <c r="V325" s="1181"/>
      <c r="W325" s="1181"/>
      <c r="X325" s="1181"/>
      <c r="Y325" s="1181"/>
      <c r="Z325" s="1181"/>
      <c r="AA325" s="1182" t="s">
        <v>792</v>
      </c>
      <c r="AB325" s="1176"/>
      <c r="AC325" s="1176"/>
      <c r="AD325" s="1176"/>
      <c r="AE325" s="1176"/>
      <c r="AF325" s="1176"/>
      <c r="AG325" s="1176"/>
      <c r="AH325" s="1183"/>
      <c r="AI325" s="1178"/>
      <c r="AJ325" s="1178"/>
      <c r="AK325" s="1178"/>
      <c r="AL325" s="1178"/>
      <c r="AM325" s="1179"/>
    </row>
    <row r="326" spans="1:39" x14ac:dyDescent="0.25">
      <c r="A326" s="1145" t="s">
        <v>793</v>
      </c>
      <c r="B326" s="1143"/>
      <c r="C326" s="1143"/>
      <c r="D326" s="1143"/>
      <c r="E326" s="1143"/>
      <c r="F326" s="1143"/>
      <c r="G326" s="1143"/>
      <c r="H326" s="1158" t="str">
        <f>Menu!B25</f>
        <v/>
      </c>
      <c r="I326" s="1159"/>
      <c r="J326" s="1159"/>
      <c r="K326" s="1159"/>
      <c r="L326" s="1159"/>
      <c r="M326" s="1159"/>
      <c r="N326" s="1159"/>
      <c r="O326" s="1148"/>
      <c r="P326" s="1160" t="str">
        <f>Menu!$D$3</f>
        <v>3rd</v>
      </c>
      <c r="Q326" s="1161"/>
      <c r="R326" s="1140" t="s">
        <v>794</v>
      </c>
      <c r="S326" s="1140"/>
      <c r="T326" s="1140"/>
      <c r="U326" s="1162">
        <f>Menu!$D$4</f>
        <v>2022</v>
      </c>
      <c r="V326" s="1163"/>
      <c r="W326" s="1164"/>
      <c r="X326" s="1140" t="s">
        <v>6</v>
      </c>
      <c r="Y326" s="1140"/>
      <c r="Z326" s="1141"/>
      <c r="AA326" s="1142" t="s">
        <v>973</v>
      </c>
      <c r="AB326" s="1143"/>
      <c r="AC326" s="1143"/>
      <c r="AD326" s="1143"/>
      <c r="AE326" s="1143"/>
      <c r="AF326" s="1143"/>
      <c r="AG326" s="1143"/>
      <c r="AH326" s="1143"/>
      <c r="AI326" s="1143"/>
      <c r="AJ326" s="1143"/>
      <c r="AK326" s="1143"/>
      <c r="AL326" s="1143"/>
      <c r="AM326" s="1144"/>
    </row>
    <row r="327" spans="1:39" x14ac:dyDescent="0.25">
      <c r="A327" s="1145" t="s">
        <v>795</v>
      </c>
      <c r="B327" s="1143"/>
      <c r="C327" s="1143"/>
      <c r="D327" s="1143"/>
      <c r="E327" s="1143"/>
      <c r="F327" s="1143"/>
      <c r="G327" s="1143"/>
      <c r="H327" s="1143"/>
      <c r="I327" s="1143"/>
      <c r="J327" s="1143"/>
      <c r="K327" s="1143"/>
      <c r="L327" s="1143"/>
      <c r="M327" s="1146"/>
      <c r="N327" s="1147"/>
      <c r="O327" s="1148"/>
      <c r="P327" s="1160"/>
      <c r="Q327" s="1161"/>
      <c r="R327" s="1140"/>
      <c r="S327" s="1140"/>
      <c r="T327" s="1140"/>
      <c r="U327" s="1165"/>
      <c r="V327" s="1166"/>
      <c r="W327" s="1167"/>
      <c r="X327" s="1140"/>
      <c r="Y327" s="1140"/>
      <c r="Z327" s="1141"/>
      <c r="AA327" s="1149"/>
      <c r="AB327" s="1150"/>
      <c r="AC327" s="1150"/>
      <c r="AD327" s="1150"/>
      <c r="AE327" s="1150"/>
      <c r="AF327" s="1150"/>
      <c r="AG327" s="1150"/>
      <c r="AH327" s="1150"/>
      <c r="AI327" s="1150"/>
      <c r="AJ327" s="1150"/>
      <c r="AK327" s="1150"/>
      <c r="AL327" s="1150"/>
      <c r="AM327" s="1151"/>
    </row>
    <row r="328" spans="1:39" x14ac:dyDescent="0.25">
      <c r="A328" s="1155"/>
      <c r="B328" s="1156"/>
      <c r="C328" s="1156"/>
      <c r="D328" s="1156"/>
      <c r="E328" s="1156"/>
      <c r="F328" s="1156"/>
      <c r="G328" s="1156"/>
      <c r="H328" s="1156"/>
      <c r="I328" s="1156"/>
      <c r="J328" s="1156"/>
      <c r="K328" s="1156"/>
      <c r="L328" s="1156"/>
      <c r="M328" s="1156"/>
      <c r="N328" s="1156"/>
      <c r="O328" s="1157"/>
      <c r="P328" s="1160"/>
      <c r="Q328" s="1161"/>
      <c r="R328" s="1140"/>
      <c r="S328" s="1140"/>
      <c r="T328" s="1140"/>
      <c r="U328" s="1168"/>
      <c r="V328" s="1169"/>
      <c r="W328" s="1170"/>
      <c r="X328" s="1140"/>
      <c r="Y328" s="1140"/>
      <c r="Z328" s="1141"/>
      <c r="AA328" s="1152"/>
      <c r="AB328" s="1153"/>
      <c r="AC328" s="1153"/>
      <c r="AD328" s="1153"/>
      <c r="AE328" s="1153"/>
      <c r="AF328" s="1153"/>
      <c r="AG328" s="1153"/>
      <c r="AH328" s="1153"/>
      <c r="AI328" s="1153"/>
      <c r="AJ328" s="1153"/>
      <c r="AK328" s="1153"/>
      <c r="AL328" s="1153"/>
      <c r="AM328" s="1154"/>
    </row>
    <row r="329" spans="1:39" ht="15.75" thickBot="1" x14ac:dyDescent="0.3">
      <c r="A329" s="604"/>
      <c r="B329" s="604"/>
      <c r="C329" s="604"/>
      <c r="D329" s="604"/>
      <c r="E329" s="604"/>
      <c r="F329" s="604"/>
      <c r="G329" s="604"/>
      <c r="H329" s="604"/>
      <c r="I329" s="604"/>
      <c r="J329" s="604"/>
      <c r="K329" s="604"/>
      <c r="L329" s="604"/>
      <c r="M329" s="604"/>
      <c r="N329" s="604"/>
      <c r="O329" s="604"/>
      <c r="P329" s="604"/>
      <c r="Q329" s="604"/>
      <c r="R329" s="604"/>
      <c r="S329" s="604"/>
      <c r="T329" s="604"/>
      <c r="U329" s="604"/>
      <c r="V329" s="604"/>
      <c r="W329" s="604"/>
      <c r="X329" s="604"/>
      <c r="Y329" s="604"/>
      <c r="Z329" s="604"/>
      <c r="AA329" s="604"/>
      <c r="AB329" s="604"/>
      <c r="AC329" s="604"/>
      <c r="AD329" s="604"/>
      <c r="AE329" s="604"/>
      <c r="AF329" s="604"/>
      <c r="AG329" s="604"/>
      <c r="AH329" s="604"/>
      <c r="AI329" s="604"/>
      <c r="AJ329" s="604"/>
      <c r="AK329" s="604"/>
      <c r="AL329" s="604"/>
      <c r="AM329" s="604"/>
    </row>
    <row r="330" spans="1:39" x14ac:dyDescent="0.25">
      <c r="A330" s="1132" t="s">
        <v>1244</v>
      </c>
      <c r="B330" s="1133"/>
      <c r="C330" s="1133"/>
      <c r="D330" s="1133"/>
      <c r="E330" s="1133"/>
      <c r="F330" s="1134"/>
      <c r="G330" s="1135" t="s">
        <v>1245</v>
      </c>
      <c r="H330" s="1133"/>
      <c r="I330" s="1133"/>
      <c r="J330" s="1133"/>
      <c r="K330" s="1133"/>
      <c r="L330" s="1136"/>
      <c r="M330" s="606"/>
      <c r="N330" s="606"/>
      <c r="O330" s="606"/>
      <c r="P330" s="606"/>
      <c r="Q330" s="612"/>
      <c r="R330" s="612"/>
      <c r="S330" s="612"/>
      <c r="T330" s="612"/>
      <c r="U330" s="612"/>
      <c r="V330" s="612"/>
      <c r="W330" s="612"/>
      <c r="X330" s="612"/>
      <c r="Y330" s="612"/>
      <c r="Z330" s="612"/>
      <c r="AA330" s="612"/>
      <c r="AB330" s="612"/>
      <c r="AC330" s="612"/>
      <c r="AD330" s="612"/>
      <c r="AE330" s="612"/>
      <c r="AF330" s="612"/>
      <c r="AG330" s="612"/>
      <c r="AH330" s="604"/>
      <c r="AI330" s="604"/>
      <c r="AJ330" s="604"/>
      <c r="AK330" s="604"/>
      <c r="AL330" s="604"/>
      <c r="AM330" s="604"/>
    </row>
    <row r="331" spans="1:39" x14ac:dyDescent="0.25">
      <c r="A331" s="1137" t="s">
        <v>852</v>
      </c>
      <c r="B331" s="1138"/>
      <c r="C331" s="1103" t="s">
        <v>853</v>
      </c>
      <c r="D331" s="1138"/>
      <c r="E331" s="1103" t="s">
        <v>825</v>
      </c>
      <c r="F331" s="1138"/>
      <c r="G331" s="1103" t="s">
        <v>852</v>
      </c>
      <c r="H331" s="1138"/>
      <c r="I331" s="1103" t="s">
        <v>853</v>
      </c>
      <c r="J331" s="1138"/>
      <c r="K331" s="1103" t="s">
        <v>825</v>
      </c>
      <c r="L331" s="1139"/>
      <c r="M331" s="606"/>
      <c r="N331" s="606"/>
      <c r="O331" s="606"/>
      <c r="P331" s="606"/>
      <c r="Q331" s="612"/>
      <c r="R331" s="612"/>
      <c r="S331" s="612"/>
      <c r="T331" s="612"/>
      <c r="U331" s="612"/>
      <c r="V331" s="612"/>
      <c r="W331" s="612"/>
      <c r="X331" s="612"/>
      <c r="Y331" s="612"/>
      <c r="Z331" s="612"/>
      <c r="AA331" s="612"/>
      <c r="AB331" s="612"/>
      <c r="AC331" s="612"/>
      <c r="AD331" s="612"/>
      <c r="AE331" s="612"/>
      <c r="AF331" s="612"/>
      <c r="AG331" s="612"/>
      <c r="AH331" s="604"/>
      <c r="AI331" s="604"/>
      <c r="AJ331" s="604"/>
      <c r="AK331" s="604"/>
      <c r="AL331" s="604"/>
      <c r="AM331" s="604"/>
    </row>
    <row r="332" spans="1:39" ht="15.75" thickBot="1" x14ac:dyDescent="0.3">
      <c r="A332" s="1119"/>
      <c r="B332" s="1120"/>
      <c r="C332" s="1121"/>
      <c r="D332" s="1120"/>
      <c r="E332" s="1122">
        <f>A332+C332</f>
        <v>0</v>
      </c>
      <c r="F332" s="1123"/>
      <c r="G332" s="1121"/>
      <c r="H332" s="1120"/>
      <c r="I332" s="1121"/>
      <c r="J332" s="1120"/>
      <c r="K332" s="1124">
        <f>G332+I332</f>
        <v>0</v>
      </c>
      <c r="L332" s="1125"/>
      <c r="M332" s="607"/>
      <c r="N332" s="607"/>
      <c r="O332" s="606"/>
      <c r="P332" s="606"/>
      <c r="Q332" s="612"/>
      <c r="R332" s="612"/>
      <c r="S332" s="612"/>
      <c r="T332" s="612"/>
      <c r="U332" s="612"/>
      <c r="V332" s="612"/>
      <c r="W332" s="612"/>
      <c r="X332" s="612"/>
      <c r="Y332" s="612"/>
      <c r="Z332" s="612"/>
      <c r="AA332" s="612"/>
      <c r="AB332" s="612"/>
      <c r="AC332" s="612"/>
      <c r="AD332" s="612"/>
      <c r="AE332" s="612"/>
      <c r="AF332" s="612"/>
      <c r="AG332" s="612"/>
      <c r="AH332" s="604"/>
      <c r="AI332" s="604"/>
      <c r="AJ332" s="604"/>
      <c r="AK332" s="604"/>
      <c r="AL332" s="604"/>
      <c r="AM332" s="604"/>
    </row>
    <row r="333" spans="1:39" ht="15.75" thickBot="1" x14ac:dyDescent="0.3">
      <c r="A333" s="609"/>
      <c r="B333" s="610"/>
      <c r="C333" s="609"/>
      <c r="D333" s="610"/>
      <c r="E333" s="611"/>
      <c r="F333" s="610"/>
      <c r="G333" s="609"/>
      <c r="H333" s="610"/>
      <c r="I333" s="609"/>
      <c r="J333" s="610"/>
      <c r="K333" s="611"/>
      <c r="L333" s="610"/>
      <c r="M333" s="608"/>
      <c r="N333" s="608"/>
      <c r="O333" s="606"/>
      <c r="P333" s="606"/>
      <c r="Q333" s="612"/>
      <c r="R333" s="612"/>
      <c r="S333" s="612"/>
      <c r="T333" s="612"/>
      <c r="U333" s="612"/>
      <c r="V333" s="612"/>
      <c r="W333" s="612"/>
      <c r="X333" s="612"/>
      <c r="Y333" s="612"/>
      <c r="Z333" s="612"/>
      <c r="AA333" s="612"/>
      <c r="AB333" s="612"/>
      <c r="AC333" s="612"/>
      <c r="AD333" s="612"/>
      <c r="AE333" s="612"/>
      <c r="AF333" s="612"/>
      <c r="AG333" s="612"/>
      <c r="AH333" s="604"/>
      <c r="AI333" s="604"/>
      <c r="AJ333" s="604"/>
      <c r="AK333" s="604"/>
      <c r="AL333" s="604"/>
      <c r="AM333" s="604"/>
    </row>
    <row r="334" spans="1:39" x14ac:dyDescent="0.25">
      <c r="A334" s="1126" t="s">
        <v>1246</v>
      </c>
      <c r="B334" s="1127"/>
      <c r="C334" s="1127"/>
      <c r="D334" s="1127"/>
      <c r="E334" s="1127"/>
      <c r="F334" s="1127"/>
      <c r="G334" s="1127"/>
      <c r="H334" s="1127"/>
      <c r="I334" s="1127"/>
      <c r="J334" s="1127"/>
      <c r="K334" s="1127"/>
      <c r="L334" s="1127"/>
      <c r="M334" s="1127"/>
      <c r="N334" s="1127"/>
      <c r="O334" s="1127"/>
      <c r="P334" s="1128"/>
      <c r="Q334" s="612"/>
      <c r="R334" s="1129" t="s">
        <v>1247</v>
      </c>
      <c r="S334" s="1130"/>
      <c r="T334" s="1130"/>
      <c r="U334" s="1130"/>
      <c r="V334" s="1130"/>
      <c r="W334" s="1130"/>
      <c r="X334" s="1130"/>
      <c r="Y334" s="1130"/>
      <c r="Z334" s="1130"/>
      <c r="AA334" s="1130"/>
      <c r="AB334" s="1130"/>
      <c r="AC334" s="1130"/>
      <c r="AD334" s="1130"/>
      <c r="AE334" s="1130"/>
      <c r="AF334" s="1130"/>
      <c r="AG334" s="1131"/>
      <c r="AH334" s="604"/>
      <c r="AI334" s="604"/>
      <c r="AJ334" s="604"/>
      <c r="AK334" s="604"/>
      <c r="AL334" s="604"/>
      <c r="AM334" s="604"/>
    </row>
    <row r="335" spans="1:39" ht="33" customHeight="1" x14ac:dyDescent="0.25">
      <c r="A335" s="1117" t="s">
        <v>1248</v>
      </c>
      <c r="B335" s="1113"/>
      <c r="C335" s="1113"/>
      <c r="D335" s="1113"/>
      <c r="E335" s="1112" t="s">
        <v>1249</v>
      </c>
      <c r="F335" s="1113"/>
      <c r="G335" s="1113"/>
      <c r="H335" s="1113"/>
      <c r="I335" s="1112" t="s">
        <v>1250</v>
      </c>
      <c r="J335" s="1113"/>
      <c r="K335" s="1113"/>
      <c r="L335" s="1113"/>
      <c r="M335" s="1114" t="s">
        <v>1251</v>
      </c>
      <c r="N335" s="1115"/>
      <c r="O335" s="1115"/>
      <c r="P335" s="1116"/>
      <c r="Q335" s="612"/>
      <c r="R335" s="1117" t="s">
        <v>1248</v>
      </c>
      <c r="S335" s="1113"/>
      <c r="T335" s="1113"/>
      <c r="U335" s="1113"/>
      <c r="V335" s="1112" t="s">
        <v>1249</v>
      </c>
      <c r="W335" s="1113"/>
      <c r="X335" s="1113"/>
      <c r="Y335" s="1113"/>
      <c r="Z335" s="1112" t="s">
        <v>1250</v>
      </c>
      <c r="AA335" s="1112"/>
      <c r="AB335" s="1112"/>
      <c r="AC335" s="1112"/>
      <c r="AD335" s="1112" t="s">
        <v>1251</v>
      </c>
      <c r="AE335" s="1112"/>
      <c r="AF335" s="1112"/>
      <c r="AG335" s="1118"/>
      <c r="AH335" s="604"/>
      <c r="AI335" s="604"/>
      <c r="AJ335" s="604"/>
      <c r="AK335" s="604"/>
      <c r="AL335" s="604"/>
      <c r="AM335" s="604"/>
    </row>
    <row r="336" spans="1:39" x14ac:dyDescent="0.25">
      <c r="A336" s="1111" t="s">
        <v>852</v>
      </c>
      <c r="B336" s="1110"/>
      <c r="C336" s="1107" t="s">
        <v>853</v>
      </c>
      <c r="D336" s="1110"/>
      <c r="E336" s="1107" t="s">
        <v>852</v>
      </c>
      <c r="F336" s="1110"/>
      <c r="G336" s="1107" t="s">
        <v>853</v>
      </c>
      <c r="H336" s="1110"/>
      <c r="I336" s="1107" t="s">
        <v>852</v>
      </c>
      <c r="J336" s="1110"/>
      <c r="K336" s="1107" t="s">
        <v>853</v>
      </c>
      <c r="L336" s="1110"/>
      <c r="M336" s="1107" t="s">
        <v>852</v>
      </c>
      <c r="N336" s="1110"/>
      <c r="O336" s="1107" t="s">
        <v>853</v>
      </c>
      <c r="P336" s="1108"/>
      <c r="Q336" s="612"/>
      <c r="R336" s="1111" t="s">
        <v>852</v>
      </c>
      <c r="S336" s="1110"/>
      <c r="T336" s="1107" t="s">
        <v>853</v>
      </c>
      <c r="U336" s="1110"/>
      <c r="V336" s="1107" t="s">
        <v>852</v>
      </c>
      <c r="W336" s="1110"/>
      <c r="X336" s="1107" t="s">
        <v>853</v>
      </c>
      <c r="Y336" s="1110"/>
      <c r="Z336" s="1107" t="s">
        <v>852</v>
      </c>
      <c r="AA336" s="1110"/>
      <c r="AB336" s="1107" t="s">
        <v>853</v>
      </c>
      <c r="AC336" s="1110"/>
      <c r="AD336" s="1107" t="s">
        <v>852</v>
      </c>
      <c r="AE336" s="1110"/>
      <c r="AF336" s="1107" t="s">
        <v>853</v>
      </c>
      <c r="AG336" s="1108"/>
      <c r="AH336" s="604"/>
      <c r="AI336" s="604"/>
      <c r="AJ336" s="604"/>
      <c r="AK336" s="604"/>
      <c r="AL336" s="604"/>
      <c r="AM336" s="604"/>
    </row>
    <row r="337" spans="1:39" ht="15.75" thickBot="1" x14ac:dyDescent="0.3">
      <c r="A337" s="1109"/>
      <c r="B337" s="1106"/>
      <c r="C337" s="1105"/>
      <c r="D337" s="1106"/>
      <c r="E337" s="1105"/>
      <c r="F337" s="1106"/>
      <c r="G337" s="1105"/>
      <c r="H337" s="1106"/>
      <c r="I337" s="1093"/>
      <c r="J337" s="1106"/>
      <c r="K337" s="1093"/>
      <c r="L337" s="1106"/>
      <c r="M337" s="1093"/>
      <c r="N337" s="1106"/>
      <c r="O337" s="1093"/>
      <c r="P337" s="1094"/>
      <c r="Q337" s="612"/>
      <c r="R337" s="1109"/>
      <c r="S337" s="1106"/>
      <c r="T337" s="1105"/>
      <c r="U337" s="1106"/>
      <c r="V337" s="1105"/>
      <c r="W337" s="1106"/>
      <c r="X337" s="1105"/>
      <c r="Y337" s="1106"/>
      <c r="Z337" s="1093"/>
      <c r="AA337" s="1106"/>
      <c r="AB337" s="1093"/>
      <c r="AC337" s="1106"/>
      <c r="AD337" s="1093"/>
      <c r="AE337" s="1106"/>
      <c r="AF337" s="1093"/>
      <c r="AG337" s="1094"/>
    </row>
    <row r="338" spans="1:39" ht="15.75" thickBot="1" x14ac:dyDescent="0.3">
      <c r="A338" s="606"/>
      <c r="B338" s="606"/>
      <c r="C338" s="606"/>
      <c r="D338" s="606"/>
      <c r="E338" s="606"/>
      <c r="F338" s="606"/>
      <c r="G338" s="606"/>
      <c r="H338" s="606"/>
      <c r="I338" s="606"/>
      <c r="J338" s="606"/>
      <c r="K338" s="606"/>
      <c r="L338" s="606"/>
      <c r="M338" s="608"/>
      <c r="N338" s="608"/>
      <c r="O338" s="606"/>
      <c r="P338" s="606"/>
      <c r="Q338" s="612"/>
      <c r="R338" s="612"/>
      <c r="S338" s="612"/>
      <c r="T338" s="612"/>
      <c r="U338" s="612"/>
      <c r="V338" s="612"/>
      <c r="W338" s="612"/>
      <c r="X338" s="612"/>
      <c r="Y338" s="612"/>
      <c r="Z338" s="612"/>
      <c r="AA338" s="612"/>
      <c r="AB338" s="612"/>
      <c r="AC338" s="612"/>
      <c r="AD338" s="612"/>
      <c r="AE338" s="612"/>
      <c r="AF338" s="612"/>
      <c r="AG338" s="612"/>
    </row>
    <row r="339" spans="1:39" x14ac:dyDescent="0.25">
      <c r="A339" s="1095" t="s">
        <v>1252</v>
      </c>
      <c r="B339" s="1096"/>
      <c r="C339" s="1096"/>
      <c r="D339" s="1096"/>
      <c r="E339" s="1096"/>
      <c r="F339" s="1097"/>
      <c r="G339" s="1098" t="s">
        <v>1253</v>
      </c>
      <c r="H339" s="1096"/>
      <c r="I339" s="1096"/>
      <c r="J339" s="1096"/>
      <c r="K339" s="1096"/>
      <c r="L339" s="1099"/>
      <c r="M339" s="612"/>
      <c r="N339" s="612"/>
      <c r="O339" s="612"/>
      <c r="P339" s="612"/>
      <c r="Q339" s="612"/>
      <c r="R339" s="612"/>
      <c r="S339" s="612"/>
      <c r="T339" s="612"/>
      <c r="U339" s="612"/>
      <c r="V339" s="612"/>
      <c r="W339" s="612"/>
      <c r="X339" s="612"/>
      <c r="Y339" s="612"/>
      <c r="Z339" s="612"/>
      <c r="AA339" s="612"/>
      <c r="AB339" s="612"/>
      <c r="AC339" s="612"/>
      <c r="AD339" s="612"/>
      <c r="AE339" s="612"/>
      <c r="AF339" s="612"/>
      <c r="AG339" s="612"/>
    </row>
    <row r="340" spans="1:39" x14ac:dyDescent="0.25">
      <c r="A340" s="1100" t="s">
        <v>852</v>
      </c>
      <c r="B340" s="1101"/>
      <c r="C340" s="1102" t="s">
        <v>853</v>
      </c>
      <c r="D340" s="1101"/>
      <c r="E340" s="1103" t="s">
        <v>825</v>
      </c>
      <c r="F340" s="1101"/>
      <c r="G340" s="1102" t="s">
        <v>852</v>
      </c>
      <c r="H340" s="1101"/>
      <c r="I340" s="1102" t="s">
        <v>853</v>
      </c>
      <c r="J340" s="1101"/>
      <c r="K340" s="1103" t="s">
        <v>825</v>
      </c>
      <c r="L340" s="1104"/>
      <c r="M340" s="612"/>
      <c r="N340" s="612"/>
      <c r="O340" s="612"/>
      <c r="P340" s="612"/>
      <c r="Q340" s="612"/>
      <c r="R340" s="612"/>
      <c r="S340" s="612"/>
      <c r="T340" s="612"/>
      <c r="U340" s="612"/>
      <c r="V340" s="612"/>
      <c r="W340" s="612"/>
      <c r="X340" s="612"/>
      <c r="Y340" s="612"/>
      <c r="Z340" s="612"/>
      <c r="AA340" s="612"/>
      <c r="AB340" s="612"/>
      <c r="AC340" s="612"/>
      <c r="AD340" s="612"/>
      <c r="AE340" s="612"/>
      <c r="AF340" s="612"/>
      <c r="AG340" s="612"/>
    </row>
    <row r="341" spans="1:39" x14ac:dyDescent="0.25">
      <c r="A341" s="1091"/>
      <c r="B341" s="1092"/>
      <c r="C341" s="1091"/>
      <c r="D341" s="1092"/>
      <c r="E341" s="1089">
        <f>A341+C341</f>
        <v>0</v>
      </c>
      <c r="F341" s="1090"/>
      <c r="G341" s="1091"/>
      <c r="H341" s="1092"/>
      <c r="I341" s="1091"/>
      <c r="J341" s="1092"/>
      <c r="K341" s="1089">
        <f>G341+I341</f>
        <v>0</v>
      </c>
      <c r="L341" s="1090"/>
      <c r="M341" s="612"/>
      <c r="N341" s="612"/>
      <c r="O341" s="612"/>
      <c r="P341" s="612"/>
      <c r="Q341" s="612"/>
      <c r="R341" s="612"/>
      <c r="S341" s="612"/>
      <c r="T341" s="612"/>
      <c r="U341" s="612"/>
      <c r="V341" s="612"/>
      <c r="W341" s="612"/>
      <c r="X341" s="612"/>
      <c r="Y341" s="612"/>
      <c r="Z341" s="612"/>
      <c r="AA341" s="612"/>
      <c r="AB341" s="612"/>
      <c r="AC341" s="612"/>
      <c r="AD341" s="612"/>
      <c r="AE341" s="612"/>
      <c r="AF341" s="612"/>
      <c r="AG341" s="612"/>
    </row>
    <row r="342" spans="1:39" s="241" customFormat="1" ht="18" x14ac:dyDescent="0.25">
      <c r="A342" s="1171" t="s">
        <v>786</v>
      </c>
      <c r="B342" s="1171"/>
      <c r="C342" s="1171"/>
      <c r="D342" s="1171"/>
      <c r="E342" s="1171"/>
      <c r="F342" s="1171"/>
      <c r="G342" s="1171"/>
      <c r="H342" s="1171"/>
      <c r="I342" s="1171"/>
      <c r="J342" s="1171"/>
      <c r="K342" s="1171"/>
      <c r="L342" s="1171"/>
      <c r="M342" s="1171"/>
      <c r="N342" s="1171"/>
      <c r="O342" s="1171"/>
      <c r="P342" s="1171"/>
      <c r="Q342" s="1171"/>
      <c r="R342" s="1171"/>
      <c r="S342" s="1171"/>
      <c r="T342" s="1171"/>
      <c r="U342" s="1171"/>
      <c r="V342" s="1171"/>
      <c r="W342" s="1171"/>
      <c r="X342" s="1171"/>
      <c r="Y342" s="1171"/>
      <c r="Z342" s="1171"/>
      <c r="AA342" s="1171"/>
      <c r="AB342" s="1171"/>
      <c r="AC342" s="1171"/>
      <c r="AD342" s="1171"/>
      <c r="AE342" s="1171"/>
      <c r="AF342" s="1171"/>
      <c r="AG342" s="1171"/>
      <c r="AH342" s="1171"/>
      <c r="AI342" s="1171"/>
      <c r="AJ342" s="1171"/>
      <c r="AK342" s="1171"/>
      <c r="AL342" s="1171"/>
      <c r="AM342" s="1171"/>
    </row>
    <row r="343" spans="1:39" s="241" customFormat="1" ht="15.75" x14ac:dyDescent="0.25">
      <c r="A343" s="1172" t="s">
        <v>788</v>
      </c>
      <c r="B343" s="1143"/>
      <c r="C343" s="1143"/>
      <c r="D343" s="1143"/>
      <c r="E343" s="1143"/>
      <c r="F343" s="1143"/>
      <c r="G343" s="1143"/>
      <c r="H343" s="1143"/>
      <c r="I343" s="1143"/>
      <c r="J343" s="1143"/>
      <c r="K343" s="1143"/>
      <c r="L343" s="1143"/>
      <c r="M343" s="1143"/>
      <c r="N343" s="1143"/>
      <c r="O343" s="1143"/>
      <c r="P343" s="1143"/>
      <c r="Q343" s="1143"/>
      <c r="R343" s="1143"/>
      <c r="S343" s="1143"/>
      <c r="T343" s="1143"/>
      <c r="U343" s="1143"/>
      <c r="V343" s="1143"/>
      <c r="W343" s="1143"/>
      <c r="X343" s="1143"/>
      <c r="Y343" s="1143"/>
      <c r="Z343" s="1143"/>
      <c r="AA343" s="1143"/>
      <c r="AB343" s="1143"/>
      <c r="AC343" s="1143"/>
      <c r="AD343" s="1143"/>
      <c r="AE343" s="1143"/>
      <c r="AF343" s="1143"/>
      <c r="AG343" s="1143"/>
      <c r="AH343" s="1143"/>
      <c r="AI343" s="1143"/>
      <c r="AJ343" s="1143"/>
      <c r="AK343" s="1143"/>
      <c r="AL343" s="1143"/>
      <c r="AM343" s="1143"/>
    </row>
    <row r="344" spans="1:39" s="241" customFormat="1" ht="17.25" thickBot="1" x14ac:dyDescent="0.3">
      <c r="A344" s="1173" t="s">
        <v>1242</v>
      </c>
      <c r="B344" s="1143"/>
      <c r="C344" s="1143"/>
      <c r="D344" s="1143"/>
      <c r="E344" s="1143"/>
      <c r="F344" s="1143"/>
      <c r="G344" s="1143"/>
      <c r="H344" s="1143"/>
      <c r="I344" s="1143"/>
      <c r="J344" s="1143"/>
      <c r="K344" s="1143"/>
      <c r="L344" s="1143"/>
      <c r="M344" s="1143"/>
      <c r="N344" s="1143"/>
      <c r="O344" s="1143"/>
      <c r="P344" s="1174"/>
      <c r="Q344" s="1174"/>
      <c r="R344" s="1174"/>
      <c r="S344" s="1174"/>
      <c r="T344" s="1174"/>
      <c r="U344" s="1174"/>
      <c r="V344" s="1174"/>
      <c r="W344" s="1174"/>
      <c r="X344" s="1174"/>
      <c r="Y344" s="1174"/>
      <c r="Z344" s="1174"/>
      <c r="AA344" s="1143"/>
      <c r="AB344" s="1143"/>
      <c r="AC344" s="1143"/>
      <c r="AD344" s="1143"/>
      <c r="AE344" s="1143"/>
      <c r="AF344" s="1143"/>
      <c r="AG344" s="1143"/>
      <c r="AH344" s="1143"/>
      <c r="AI344" s="1143"/>
      <c r="AJ344" s="1143"/>
      <c r="AK344" s="1143"/>
      <c r="AL344" s="1143"/>
      <c r="AM344" s="1143"/>
    </row>
    <row r="345" spans="1:39" x14ac:dyDescent="0.25">
      <c r="A345" s="1175" t="s">
        <v>790</v>
      </c>
      <c r="B345" s="1176"/>
      <c r="C345" s="1176"/>
      <c r="D345" s="1176"/>
      <c r="E345" s="1177">
        <f>Menu!$D$6</f>
        <v>0</v>
      </c>
      <c r="F345" s="1178"/>
      <c r="G345" s="1178"/>
      <c r="H345" s="1178"/>
      <c r="I345" s="1178"/>
      <c r="J345" s="1178"/>
      <c r="K345" s="1178"/>
      <c r="L345" s="1178"/>
      <c r="M345" s="1178"/>
      <c r="N345" s="1178"/>
      <c r="O345" s="1179"/>
      <c r="P345" s="1180" t="s">
        <v>1243</v>
      </c>
      <c r="Q345" s="1181"/>
      <c r="R345" s="1181"/>
      <c r="S345" s="1181"/>
      <c r="T345" s="1181"/>
      <c r="U345" s="1181"/>
      <c r="V345" s="1181"/>
      <c r="W345" s="1181"/>
      <c r="X345" s="1181"/>
      <c r="Y345" s="1181"/>
      <c r="Z345" s="1181"/>
      <c r="AA345" s="1182" t="s">
        <v>792</v>
      </c>
      <c r="AB345" s="1176"/>
      <c r="AC345" s="1176"/>
      <c r="AD345" s="1176"/>
      <c r="AE345" s="1176"/>
      <c r="AF345" s="1176"/>
      <c r="AG345" s="1176"/>
      <c r="AH345" s="1183"/>
      <c r="AI345" s="1178"/>
      <c r="AJ345" s="1178"/>
      <c r="AK345" s="1178"/>
      <c r="AL345" s="1178"/>
      <c r="AM345" s="1179"/>
    </row>
    <row r="346" spans="1:39" x14ac:dyDescent="0.25">
      <c r="A346" s="1145" t="s">
        <v>793</v>
      </c>
      <c r="B346" s="1143"/>
      <c r="C346" s="1143"/>
      <c r="D346" s="1143"/>
      <c r="E346" s="1143"/>
      <c r="F346" s="1143"/>
      <c r="G346" s="1143"/>
      <c r="H346" s="1158" t="str">
        <f>Menu!B26</f>
        <v/>
      </c>
      <c r="I346" s="1159"/>
      <c r="J346" s="1159"/>
      <c r="K346" s="1159"/>
      <c r="L346" s="1159"/>
      <c r="M346" s="1159"/>
      <c r="N346" s="1159"/>
      <c r="O346" s="1148"/>
      <c r="P346" s="1160" t="str">
        <f>Menu!$D$3</f>
        <v>3rd</v>
      </c>
      <c r="Q346" s="1161"/>
      <c r="R346" s="1140" t="s">
        <v>794</v>
      </c>
      <c r="S346" s="1140"/>
      <c r="T346" s="1140"/>
      <c r="U346" s="1162">
        <f>Menu!$D$4</f>
        <v>2022</v>
      </c>
      <c r="V346" s="1163"/>
      <c r="W346" s="1164"/>
      <c r="X346" s="1140" t="s">
        <v>6</v>
      </c>
      <c r="Y346" s="1140"/>
      <c r="Z346" s="1141"/>
      <c r="AA346" s="1142" t="s">
        <v>973</v>
      </c>
      <c r="AB346" s="1143"/>
      <c r="AC346" s="1143"/>
      <c r="AD346" s="1143"/>
      <c r="AE346" s="1143"/>
      <c r="AF346" s="1143"/>
      <c r="AG346" s="1143"/>
      <c r="AH346" s="1143"/>
      <c r="AI346" s="1143"/>
      <c r="AJ346" s="1143"/>
      <c r="AK346" s="1143"/>
      <c r="AL346" s="1143"/>
      <c r="AM346" s="1144"/>
    </row>
    <row r="347" spans="1:39" x14ac:dyDescent="0.25">
      <c r="A347" s="1145" t="s">
        <v>795</v>
      </c>
      <c r="B347" s="1143"/>
      <c r="C347" s="1143"/>
      <c r="D347" s="1143"/>
      <c r="E347" s="1143"/>
      <c r="F347" s="1143"/>
      <c r="G347" s="1143"/>
      <c r="H347" s="1143"/>
      <c r="I347" s="1143"/>
      <c r="J347" s="1143"/>
      <c r="K347" s="1143"/>
      <c r="L347" s="1143"/>
      <c r="M347" s="1146"/>
      <c r="N347" s="1147"/>
      <c r="O347" s="1148"/>
      <c r="P347" s="1160"/>
      <c r="Q347" s="1161"/>
      <c r="R347" s="1140"/>
      <c r="S347" s="1140"/>
      <c r="T347" s="1140"/>
      <c r="U347" s="1165"/>
      <c r="V347" s="1166"/>
      <c r="W347" s="1167"/>
      <c r="X347" s="1140"/>
      <c r="Y347" s="1140"/>
      <c r="Z347" s="1141"/>
      <c r="AA347" s="1149"/>
      <c r="AB347" s="1150"/>
      <c r="AC347" s="1150"/>
      <c r="AD347" s="1150"/>
      <c r="AE347" s="1150"/>
      <c r="AF347" s="1150"/>
      <c r="AG347" s="1150"/>
      <c r="AH347" s="1150"/>
      <c r="AI347" s="1150"/>
      <c r="AJ347" s="1150"/>
      <c r="AK347" s="1150"/>
      <c r="AL347" s="1150"/>
      <c r="AM347" s="1151"/>
    </row>
    <row r="348" spans="1:39" x14ac:dyDescent="0.25">
      <c r="A348" s="1155"/>
      <c r="B348" s="1156"/>
      <c r="C348" s="1156"/>
      <c r="D348" s="1156"/>
      <c r="E348" s="1156"/>
      <c r="F348" s="1156"/>
      <c r="G348" s="1156"/>
      <c r="H348" s="1156"/>
      <c r="I348" s="1156"/>
      <c r="J348" s="1156"/>
      <c r="K348" s="1156"/>
      <c r="L348" s="1156"/>
      <c r="M348" s="1156"/>
      <c r="N348" s="1156"/>
      <c r="O348" s="1157"/>
      <c r="P348" s="1160"/>
      <c r="Q348" s="1161"/>
      <c r="R348" s="1140"/>
      <c r="S348" s="1140"/>
      <c r="T348" s="1140"/>
      <c r="U348" s="1168"/>
      <c r="V348" s="1169"/>
      <c r="W348" s="1170"/>
      <c r="X348" s="1140"/>
      <c r="Y348" s="1140"/>
      <c r="Z348" s="1141"/>
      <c r="AA348" s="1152"/>
      <c r="AB348" s="1153"/>
      <c r="AC348" s="1153"/>
      <c r="AD348" s="1153"/>
      <c r="AE348" s="1153"/>
      <c r="AF348" s="1153"/>
      <c r="AG348" s="1153"/>
      <c r="AH348" s="1153"/>
      <c r="AI348" s="1153"/>
      <c r="AJ348" s="1153"/>
      <c r="AK348" s="1153"/>
      <c r="AL348" s="1153"/>
      <c r="AM348" s="1154"/>
    </row>
    <row r="349" spans="1:39" ht="15.75" thickBot="1" x14ac:dyDescent="0.3">
      <c r="A349" s="604"/>
      <c r="B349" s="604"/>
      <c r="C349" s="604"/>
      <c r="D349" s="604"/>
      <c r="E349" s="604"/>
      <c r="F349" s="604"/>
      <c r="G349" s="604"/>
      <c r="H349" s="604"/>
      <c r="I349" s="604"/>
      <c r="J349" s="604"/>
      <c r="K349" s="604"/>
      <c r="L349" s="604"/>
      <c r="M349" s="604"/>
      <c r="N349" s="604"/>
      <c r="O349" s="604"/>
      <c r="P349" s="604"/>
      <c r="Q349" s="604"/>
      <c r="R349" s="604"/>
      <c r="S349" s="604"/>
      <c r="T349" s="604"/>
      <c r="U349" s="604"/>
      <c r="V349" s="604"/>
      <c r="W349" s="604"/>
      <c r="X349" s="604"/>
      <c r="Y349" s="604"/>
      <c r="Z349" s="604"/>
      <c r="AA349" s="604"/>
      <c r="AB349" s="604"/>
      <c r="AC349" s="604"/>
      <c r="AD349" s="604"/>
      <c r="AE349" s="604"/>
      <c r="AF349" s="604"/>
      <c r="AG349" s="604"/>
      <c r="AH349" s="604"/>
      <c r="AI349" s="604"/>
      <c r="AJ349" s="604"/>
      <c r="AK349" s="604"/>
      <c r="AL349" s="604"/>
      <c r="AM349" s="604"/>
    </row>
    <row r="350" spans="1:39" x14ac:dyDescent="0.25">
      <c r="A350" s="1132" t="s">
        <v>1244</v>
      </c>
      <c r="B350" s="1133"/>
      <c r="C350" s="1133"/>
      <c r="D350" s="1133"/>
      <c r="E350" s="1133"/>
      <c r="F350" s="1134"/>
      <c r="G350" s="1135" t="s">
        <v>1245</v>
      </c>
      <c r="H350" s="1133"/>
      <c r="I350" s="1133"/>
      <c r="J350" s="1133"/>
      <c r="K350" s="1133"/>
      <c r="L350" s="1136"/>
      <c r="M350" s="606"/>
      <c r="N350" s="606"/>
      <c r="O350" s="606"/>
      <c r="P350" s="606"/>
      <c r="Q350" s="612"/>
      <c r="R350" s="612"/>
      <c r="S350" s="612"/>
      <c r="T350" s="612"/>
      <c r="U350" s="612"/>
      <c r="V350" s="612"/>
      <c r="W350" s="612"/>
      <c r="X350" s="612"/>
      <c r="Y350" s="612"/>
      <c r="Z350" s="612"/>
      <c r="AA350" s="612"/>
      <c r="AB350" s="612"/>
      <c r="AC350" s="612"/>
      <c r="AD350" s="612"/>
      <c r="AE350" s="612"/>
      <c r="AF350" s="612"/>
      <c r="AG350" s="612"/>
      <c r="AH350" s="604"/>
      <c r="AI350" s="604"/>
      <c r="AJ350" s="604"/>
      <c r="AK350" s="604"/>
      <c r="AL350" s="604"/>
      <c r="AM350" s="604"/>
    </row>
    <row r="351" spans="1:39" x14ac:dyDescent="0.25">
      <c r="A351" s="1137" t="s">
        <v>852</v>
      </c>
      <c r="B351" s="1138"/>
      <c r="C351" s="1103" t="s">
        <v>853</v>
      </c>
      <c r="D351" s="1138"/>
      <c r="E351" s="1103" t="s">
        <v>825</v>
      </c>
      <c r="F351" s="1138"/>
      <c r="G351" s="1103" t="s">
        <v>852</v>
      </c>
      <c r="H351" s="1138"/>
      <c r="I351" s="1103" t="s">
        <v>853</v>
      </c>
      <c r="J351" s="1138"/>
      <c r="K351" s="1103" t="s">
        <v>825</v>
      </c>
      <c r="L351" s="1139"/>
      <c r="M351" s="606"/>
      <c r="N351" s="606"/>
      <c r="O351" s="606"/>
      <c r="P351" s="606"/>
      <c r="Q351" s="612"/>
      <c r="R351" s="612"/>
      <c r="S351" s="612"/>
      <c r="T351" s="612"/>
      <c r="U351" s="612"/>
      <c r="V351" s="612"/>
      <c r="W351" s="612"/>
      <c r="X351" s="612"/>
      <c r="Y351" s="612"/>
      <c r="Z351" s="612"/>
      <c r="AA351" s="612"/>
      <c r="AB351" s="612"/>
      <c r="AC351" s="612"/>
      <c r="AD351" s="612"/>
      <c r="AE351" s="612"/>
      <c r="AF351" s="612"/>
      <c r="AG351" s="612"/>
      <c r="AH351" s="604"/>
      <c r="AI351" s="604"/>
      <c r="AJ351" s="604"/>
      <c r="AK351" s="604"/>
      <c r="AL351" s="604"/>
      <c r="AM351" s="604"/>
    </row>
    <row r="352" spans="1:39" ht="15.75" thickBot="1" x14ac:dyDescent="0.3">
      <c r="A352" s="1119"/>
      <c r="B352" s="1120"/>
      <c r="C352" s="1121"/>
      <c r="D352" s="1120"/>
      <c r="E352" s="1122">
        <f>A352+C352</f>
        <v>0</v>
      </c>
      <c r="F352" s="1123"/>
      <c r="G352" s="1121"/>
      <c r="H352" s="1120"/>
      <c r="I352" s="1121"/>
      <c r="J352" s="1120"/>
      <c r="K352" s="1124">
        <f>G352+I352</f>
        <v>0</v>
      </c>
      <c r="L352" s="1125"/>
      <c r="M352" s="607"/>
      <c r="N352" s="607"/>
      <c r="O352" s="606"/>
      <c r="P352" s="606"/>
      <c r="Q352" s="612"/>
      <c r="R352" s="612"/>
      <c r="S352" s="612"/>
      <c r="T352" s="612"/>
      <c r="U352" s="612"/>
      <c r="V352" s="612"/>
      <c r="W352" s="612"/>
      <c r="X352" s="612"/>
      <c r="Y352" s="612"/>
      <c r="Z352" s="612"/>
      <c r="AA352" s="612"/>
      <c r="AB352" s="612"/>
      <c r="AC352" s="612"/>
      <c r="AD352" s="612"/>
      <c r="AE352" s="612"/>
      <c r="AF352" s="612"/>
      <c r="AG352" s="612"/>
      <c r="AH352" s="604"/>
      <c r="AI352" s="604"/>
      <c r="AJ352" s="604"/>
      <c r="AK352" s="604"/>
      <c r="AL352" s="604"/>
      <c r="AM352" s="604"/>
    </row>
    <row r="353" spans="1:39" ht="15.75" thickBot="1" x14ac:dyDescent="0.3">
      <c r="A353" s="609"/>
      <c r="B353" s="610"/>
      <c r="C353" s="609"/>
      <c r="D353" s="610"/>
      <c r="E353" s="611"/>
      <c r="F353" s="610"/>
      <c r="G353" s="609"/>
      <c r="H353" s="610"/>
      <c r="I353" s="609"/>
      <c r="J353" s="610"/>
      <c r="K353" s="611"/>
      <c r="L353" s="610"/>
      <c r="M353" s="608"/>
      <c r="N353" s="608"/>
      <c r="O353" s="606"/>
      <c r="P353" s="606"/>
      <c r="Q353" s="612"/>
      <c r="R353" s="612"/>
      <c r="S353" s="612"/>
      <c r="T353" s="612"/>
      <c r="U353" s="612"/>
      <c r="V353" s="612"/>
      <c r="W353" s="612"/>
      <c r="X353" s="612"/>
      <c r="Y353" s="612"/>
      <c r="Z353" s="612"/>
      <c r="AA353" s="612"/>
      <c r="AB353" s="612"/>
      <c r="AC353" s="612"/>
      <c r="AD353" s="612"/>
      <c r="AE353" s="612"/>
      <c r="AF353" s="612"/>
      <c r="AG353" s="612"/>
      <c r="AH353" s="604"/>
      <c r="AI353" s="604"/>
      <c r="AJ353" s="604"/>
      <c r="AK353" s="604"/>
      <c r="AL353" s="604"/>
      <c r="AM353" s="604"/>
    </row>
    <row r="354" spans="1:39" x14ac:dyDescent="0.25">
      <c r="A354" s="1126" t="s">
        <v>1246</v>
      </c>
      <c r="B354" s="1127"/>
      <c r="C354" s="1127"/>
      <c r="D354" s="1127"/>
      <c r="E354" s="1127"/>
      <c r="F354" s="1127"/>
      <c r="G354" s="1127"/>
      <c r="H354" s="1127"/>
      <c r="I354" s="1127"/>
      <c r="J354" s="1127"/>
      <c r="K354" s="1127"/>
      <c r="L354" s="1127"/>
      <c r="M354" s="1127"/>
      <c r="N354" s="1127"/>
      <c r="O354" s="1127"/>
      <c r="P354" s="1128"/>
      <c r="Q354" s="612"/>
      <c r="R354" s="1129" t="s">
        <v>1247</v>
      </c>
      <c r="S354" s="1130"/>
      <c r="T354" s="1130"/>
      <c r="U354" s="1130"/>
      <c r="V354" s="1130"/>
      <c r="W354" s="1130"/>
      <c r="X354" s="1130"/>
      <c r="Y354" s="1130"/>
      <c r="Z354" s="1130"/>
      <c r="AA354" s="1130"/>
      <c r="AB354" s="1130"/>
      <c r="AC354" s="1130"/>
      <c r="AD354" s="1130"/>
      <c r="AE354" s="1130"/>
      <c r="AF354" s="1130"/>
      <c r="AG354" s="1131"/>
      <c r="AH354" s="604"/>
      <c r="AI354" s="604"/>
      <c r="AJ354" s="604"/>
      <c r="AK354" s="604"/>
      <c r="AL354" s="604"/>
      <c r="AM354" s="604"/>
    </row>
    <row r="355" spans="1:39" ht="33" customHeight="1" x14ac:dyDescent="0.25">
      <c r="A355" s="1117" t="s">
        <v>1248</v>
      </c>
      <c r="B355" s="1113"/>
      <c r="C355" s="1113"/>
      <c r="D355" s="1113"/>
      <c r="E355" s="1112" t="s">
        <v>1249</v>
      </c>
      <c r="F355" s="1113"/>
      <c r="G355" s="1113"/>
      <c r="H355" s="1113"/>
      <c r="I355" s="1112" t="s">
        <v>1250</v>
      </c>
      <c r="J355" s="1113"/>
      <c r="K355" s="1113"/>
      <c r="L355" s="1113"/>
      <c r="M355" s="1114" t="s">
        <v>1251</v>
      </c>
      <c r="N355" s="1115"/>
      <c r="O355" s="1115"/>
      <c r="P355" s="1116"/>
      <c r="Q355" s="612"/>
      <c r="R355" s="1117" t="s">
        <v>1248</v>
      </c>
      <c r="S355" s="1113"/>
      <c r="T355" s="1113"/>
      <c r="U355" s="1113"/>
      <c r="V355" s="1112" t="s">
        <v>1249</v>
      </c>
      <c r="W355" s="1113"/>
      <c r="X355" s="1113"/>
      <c r="Y355" s="1113"/>
      <c r="Z355" s="1112" t="s">
        <v>1250</v>
      </c>
      <c r="AA355" s="1112"/>
      <c r="AB355" s="1112"/>
      <c r="AC355" s="1112"/>
      <c r="AD355" s="1112" t="s">
        <v>1251</v>
      </c>
      <c r="AE355" s="1112"/>
      <c r="AF355" s="1112"/>
      <c r="AG355" s="1118"/>
      <c r="AH355" s="604"/>
      <c r="AI355" s="604"/>
      <c r="AJ355" s="604"/>
      <c r="AK355" s="604"/>
      <c r="AL355" s="604"/>
      <c r="AM355" s="604"/>
    </row>
    <row r="356" spans="1:39" x14ac:dyDescent="0.25">
      <c r="A356" s="1111" t="s">
        <v>852</v>
      </c>
      <c r="B356" s="1110"/>
      <c r="C356" s="1107" t="s">
        <v>853</v>
      </c>
      <c r="D356" s="1110"/>
      <c r="E356" s="1107" t="s">
        <v>852</v>
      </c>
      <c r="F356" s="1110"/>
      <c r="G356" s="1107" t="s">
        <v>853</v>
      </c>
      <c r="H356" s="1110"/>
      <c r="I356" s="1107" t="s">
        <v>852</v>
      </c>
      <c r="J356" s="1110"/>
      <c r="K356" s="1107" t="s">
        <v>853</v>
      </c>
      <c r="L356" s="1110"/>
      <c r="M356" s="1107" t="s">
        <v>852</v>
      </c>
      <c r="N356" s="1110"/>
      <c r="O356" s="1107" t="s">
        <v>853</v>
      </c>
      <c r="P356" s="1108"/>
      <c r="Q356" s="612"/>
      <c r="R356" s="1111" t="s">
        <v>852</v>
      </c>
      <c r="S356" s="1110"/>
      <c r="T356" s="1107" t="s">
        <v>853</v>
      </c>
      <c r="U356" s="1110"/>
      <c r="V356" s="1107" t="s">
        <v>852</v>
      </c>
      <c r="W356" s="1110"/>
      <c r="X356" s="1107" t="s">
        <v>853</v>
      </c>
      <c r="Y356" s="1110"/>
      <c r="Z356" s="1107" t="s">
        <v>852</v>
      </c>
      <c r="AA356" s="1110"/>
      <c r="AB356" s="1107" t="s">
        <v>853</v>
      </c>
      <c r="AC356" s="1110"/>
      <c r="AD356" s="1107" t="s">
        <v>852</v>
      </c>
      <c r="AE356" s="1110"/>
      <c r="AF356" s="1107" t="s">
        <v>853</v>
      </c>
      <c r="AG356" s="1108"/>
      <c r="AH356" s="604"/>
      <c r="AI356" s="604"/>
      <c r="AJ356" s="604"/>
      <c r="AK356" s="604"/>
      <c r="AL356" s="604"/>
      <c r="AM356" s="604"/>
    </row>
    <row r="357" spans="1:39" ht="15.75" thickBot="1" x14ac:dyDescent="0.3">
      <c r="A357" s="1109"/>
      <c r="B357" s="1106"/>
      <c r="C357" s="1105"/>
      <c r="D357" s="1106"/>
      <c r="E357" s="1105"/>
      <c r="F357" s="1106"/>
      <c r="G357" s="1105"/>
      <c r="H357" s="1106"/>
      <c r="I357" s="1093"/>
      <c r="J357" s="1106"/>
      <c r="K357" s="1093"/>
      <c r="L357" s="1106"/>
      <c r="M357" s="1093"/>
      <c r="N357" s="1106"/>
      <c r="O357" s="1093"/>
      <c r="P357" s="1094"/>
      <c r="Q357" s="612"/>
      <c r="R357" s="1109"/>
      <c r="S357" s="1106"/>
      <c r="T357" s="1105"/>
      <c r="U357" s="1106"/>
      <c r="V357" s="1105"/>
      <c r="W357" s="1106"/>
      <c r="X357" s="1105"/>
      <c r="Y357" s="1106"/>
      <c r="Z357" s="1093"/>
      <c r="AA357" s="1106"/>
      <c r="AB357" s="1093"/>
      <c r="AC357" s="1106"/>
      <c r="AD357" s="1093"/>
      <c r="AE357" s="1106"/>
      <c r="AF357" s="1093"/>
      <c r="AG357" s="1094"/>
    </row>
    <row r="358" spans="1:39" ht="15.75" thickBot="1" x14ac:dyDescent="0.3">
      <c r="A358" s="606"/>
      <c r="B358" s="606"/>
      <c r="C358" s="606"/>
      <c r="D358" s="606"/>
      <c r="E358" s="606"/>
      <c r="F358" s="606"/>
      <c r="G358" s="606"/>
      <c r="H358" s="606"/>
      <c r="I358" s="606"/>
      <c r="J358" s="606"/>
      <c r="K358" s="606"/>
      <c r="L358" s="606"/>
      <c r="M358" s="608"/>
      <c r="N358" s="608"/>
      <c r="O358" s="606"/>
      <c r="P358" s="606"/>
      <c r="Q358" s="612"/>
      <c r="R358" s="612"/>
      <c r="S358" s="612"/>
      <c r="T358" s="612"/>
      <c r="U358" s="612"/>
      <c r="V358" s="612"/>
      <c r="W358" s="612"/>
      <c r="X358" s="612"/>
      <c r="Y358" s="612"/>
      <c r="Z358" s="612"/>
      <c r="AA358" s="612"/>
      <c r="AB358" s="612"/>
      <c r="AC358" s="612"/>
      <c r="AD358" s="612"/>
      <c r="AE358" s="612"/>
      <c r="AF358" s="612"/>
      <c r="AG358" s="612"/>
    </row>
    <row r="359" spans="1:39" x14ac:dyDescent="0.25">
      <c r="A359" s="1095" t="s">
        <v>1252</v>
      </c>
      <c r="B359" s="1096"/>
      <c r="C359" s="1096"/>
      <c r="D359" s="1096"/>
      <c r="E359" s="1096"/>
      <c r="F359" s="1097"/>
      <c r="G359" s="1098" t="s">
        <v>1253</v>
      </c>
      <c r="H359" s="1096"/>
      <c r="I359" s="1096"/>
      <c r="J359" s="1096"/>
      <c r="K359" s="1096"/>
      <c r="L359" s="1099"/>
      <c r="M359" s="612"/>
      <c r="N359" s="612"/>
      <c r="O359" s="612"/>
      <c r="P359" s="612"/>
      <c r="Q359" s="612"/>
      <c r="R359" s="612"/>
      <c r="S359" s="612"/>
      <c r="T359" s="612"/>
      <c r="U359" s="612"/>
      <c r="V359" s="612"/>
      <c r="W359" s="612"/>
      <c r="X359" s="612"/>
      <c r="Y359" s="612"/>
      <c r="Z359" s="612"/>
      <c r="AA359" s="612"/>
      <c r="AB359" s="612"/>
      <c r="AC359" s="612"/>
      <c r="AD359" s="612"/>
      <c r="AE359" s="612"/>
      <c r="AF359" s="612"/>
      <c r="AG359" s="612"/>
    </row>
    <row r="360" spans="1:39" x14ac:dyDescent="0.25">
      <c r="A360" s="1100" t="s">
        <v>852</v>
      </c>
      <c r="B360" s="1101"/>
      <c r="C360" s="1102" t="s">
        <v>853</v>
      </c>
      <c r="D360" s="1101"/>
      <c r="E360" s="1103" t="s">
        <v>825</v>
      </c>
      <c r="F360" s="1101"/>
      <c r="G360" s="1102" t="s">
        <v>852</v>
      </c>
      <c r="H360" s="1101"/>
      <c r="I360" s="1102" t="s">
        <v>853</v>
      </c>
      <c r="J360" s="1101"/>
      <c r="K360" s="1103" t="s">
        <v>825</v>
      </c>
      <c r="L360" s="1104"/>
      <c r="M360" s="612"/>
      <c r="N360" s="612"/>
      <c r="O360" s="612"/>
      <c r="P360" s="612"/>
      <c r="Q360" s="612"/>
      <c r="R360" s="612"/>
      <c r="S360" s="612"/>
      <c r="T360" s="612"/>
      <c r="U360" s="612"/>
      <c r="V360" s="612"/>
      <c r="W360" s="612"/>
      <c r="X360" s="612"/>
      <c r="Y360" s="612"/>
      <c r="Z360" s="612"/>
      <c r="AA360" s="612"/>
      <c r="AB360" s="612"/>
      <c r="AC360" s="612"/>
      <c r="AD360" s="612"/>
      <c r="AE360" s="612"/>
      <c r="AF360" s="612"/>
      <c r="AG360" s="612"/>
    </row>
    <row r="361" spans="1:39" x14ac:dyDescent="0.25">
      <c r="A361" s="1091"/>
      <c r="B361" s="1092"/>
      <c r="C361" s="1091"/>
      <c r="D361" s="1092"/>
      <c r="E361" s="1089">
        <f>A361+C361</f>
        <v>0</v>
      </c>
      <c r="F361" s="1090"/>
      <c r="G361" s="1091"/>
      <c r="H361" s="1092"/>
      <c r="I361" s="1091"/>
      <c r="J361" s="1092"/>
      <c r="K361" s="1089">
        <f>G361+I361</f>
        <v>0</v>
      </c>
      <c r="L361" s="1090"/>
      <c r="M361" s="612"/>
      <c r="N361" s="612"/>
      <c r="O361" s="612"/>
      <c r="P361" s="612"/>
      <c r="Q361" s="612"/>
      <c r="R361" s="612"/>
      <c r="S361" s="612"/>
      <c r="T361" s="612"/>
      <c r="U361" s="612"/>
      <c r="V361" s="612"/>
      <c r="W361" s="612"/>
      <c r="X361" s="612"/>
      <c r="Y361" s="612"/>
      <c r="Z361" s="612"/>
      <c r="AA361" s="612"/>
      <c r="AB361" s="612"/>
      <c r="AC361" s="612"/>
      <c r="AD361" s="612"/>
      <c r="AE361" s="612"/>
      <c r="AF361" s="612"/>
      <c r="AG361" s="612"/>
    </row>
    <row r="362" spans="1:39" s="241" customFormat="1" ht="18" x14ac:dyDescent="0.25">
      <c r="A362" s="1171" t="s">
        <v>786</v>
      </c>
      <c r="B362" s="1171"/>
      <c r="C362" s="1171"/>
      <c r="D362" s="1171"/>
      <c r="E362" s="1171"/>
      <c r="F362" s="1171"/>
      <c r="G362" s="1171"/>
      <c r="H362" s="1171"/>
      <c r="I362" s="1171"/>
      <c r="J362" s="1171"/>
      <c r="K362" s="1171"/>
      <c r="L362" s="1171"/>
      <c r="M362" s="1171"/>
      <c r="N362" s="1171"/>
      <c r="O362" s="1171"/>
      <c r="P362" s="1171"/>
      <c r="Q362" s="1171"/>
      <c r="R362" s="1171"/>
      <c r="S362" s="1171"/>
      <c r="T362" s="1171"/>
      <c r="U362" s="1171"/>
      <c r="V362" s="1171"/>
      <c r="W362" s="1171"/>
      <c r="X362" s="1171"/>
      <c r="Y362" s="1171"/>
      <c r="Z362" s="1171"/>
      <c r="AA362" s="1171"/>
      <c r="AB362" s="1171"/>
      <c r="AC362" s="1171"/>
      <c r="AD362" s="1171"/>
      <c r="AE362" s="1171"/>
      <c r="AF362" s="1171"/>
      <c r="AG362" s="1171"/>
      <c r="AH362" s="1171"/>
      <c r="AI362" s="1171"/>
      <c r="AJ362" s="1171"/>
      <c r="AK362" s="1171"/>
      <c r="AL362" s="1171"/>
      <c r="AM362" s="1171"/>
    </row>
    <row r="363" spans="1:39" s="241" customFormat="1" ht="15.75" x14ac:dyDescent="0.25">
      <c r="A363" s="1172" t="s">
        <v>788</v>
      </c>
      <c r="B363" s="1143"/>
      <c r="C363" s="1143"/>
      <c r="D363" s="1143"/>
      <c r="E363" s="1143"/>
      <c r="F363" s="1143"/>
      <c r="G363" s="1143"/>
      <c r="H363" s="1143"/>
      <c r="I363" s="1143"/>
      <c r="J363" s="1143"/>
      <c r="K363" s="1143"/>
      <c r="L363" s="1143"/>
      <c r="M363" s="1143"/>
      <c r="N363" s="1143"/>
      <c r="O363" s="1143"/>
      <c r="P363" s="1143"/>
      <c r="Q363" s="1143"/>
      <c r="R363" s="1143"/>
      <c r="S363" s="1143"/>
      <c r="T363" s="1143"/>
      <c r="U363" s="1143"/>
      <c r="V363" s="1143"/>
      <c r="W363" s="1143"/>
      <c r="X363" s="1143"/>
      <c r="Y363" s="1143"/>
      <c r="Z363" s="1143"/>
      <c r="AA363" s="1143"/>
      <c r="AB363" s="1143"/>
      <c r="AC363" s="1143"/>
      <c r="AD363" s="1143"/>
      <c r="AE363" s="1143"/>
      <c r="AF363" s="1143"/>
      <c r="AG363" s="1143"/>
      <c r="AH363" s="1143"/>
      <c r="AI363" s="1143"/>
      <c r="AJ363" s="1143"/>
      <c r="AK363" s="1143"/>
      <c r="AL363" s="1143"/>
      <c r="AM363" s="1143"/>
    </row>
    <row r="364" spans="1:39" s="241" customFormat="1" ht="17.25" thickBot="1" x14ac:dyDescent="0.3">
      <c r="A364" s="1173" t="s">
        <v>1242</v>
      </c>
      <c r="B364" s="1143"/>
      <c r="C364" s="1143"/>
      <c r="D364" s="1143"/>
      <c r="E364" s="1143"/>
      <c r="F364" s="1143"/>
      <c r="G364" s="1143"/>
      <c r="H364" s="1143"/>
      <c r="I364" s="1143"/>
      <c r="J364" s="1143"/>
      <c r="K364" s="1143"/>
      <c r="L364" s="1143"/>
      <c r="M364" s="1143"/>
      <c r="N364" s="1143"/>
      <c r="O364" s="1143"/>
      <c r="P364" s="1174"/>
      <c r="Q364" s="1174"/>
      <c r="R364" s="1174"/>
      <c r="S364" s="1174"/>
      <c r="T364" s="1174"/>
      <c r="U364" s="1174"/>
      <c r="V364" s="1174"/>
      <c r="W364" s="1174"/>
      <c r="X364" s="1174"/>
      <c r="Y364" s="1174"/>
      <c r="Z364" s="1174"/>
      <c r="AA364" s="1143"/>
      <c r="AB364" s="1143"/>
      <c r="AC364" s="1143"/>
      <c r="AD364" s="1143"/>
      <c r="AE364" s="1143"/>
      <c r="AF364" s="1143"/>
      <c r="AG364" s="1143"/>
      <c r="AH364" s="1143"/>
      <c r="AI364" s="1143"/>
      <c r="AJ364" s="1143"/>
      <c r="AK364" s="1143"/>
      <c r="AL364" s="1143"/>
      <c r="AM364" s="1143"/>
    </row>
    <row r="365" spans="1:39" x14ac:dyDescent="0.25">
      <c r="A365" s="1175" t="s">
        <v>790</v>
      </c>
      <c r="B365" s="1176"/>
      <c r="C365" s="1176"/>
      <c r="D365" s="1176"/>
      <c r="E365" s="1177">
        <f>Menu!$D$6</f>
        <v>0</v>
      </c>
      <c r="F365" s="1178"/>
      <c r="G365" s="1178"/>
      <c r="H365" s="1178"/>
      <c r="I365" s="1178"/>
      <c r="J365" s="1178"/>
      <c r="K365" s="1178"/>
      <c r="L365" s="1178"/>
      <c r="M365" s="1178"/>
      <c r="N365" s="1178"/>
      <c r="O365" s="1179"/>
      <c r="P365" s="1180" t="s">
        <v>1243</v>
      </c>
      <c r="Q365" s="1181"/>
      <c r="R365" s="1181"/>
      <c r="S365" s="1181"/>
      <c r="T365" s="1181"/>
      <c r="U365" s="1181"/>
      <c r="V365" s="1181"/>
      <c r="W365" s="1181"/>
      <c r="X365" s="1181"/>
      <c r="Y365" s="1181"/>
      <c r="Z365" s="1181"/>
      <c r="AA365" s="1182" t="s">
        <v>792</v>
      </c>
      <c r="AB365" s="1176"/>
      <c r="AC365" s="1176"/>
      <c r="AD365" s="1176"/>
      <c r="AE365" s="1176"/>
      <c r="AF365" s="1176"/>
      <c r="AG365" s="1176"/>
      <c r="AH365" s="1183"/>
      <c r="AI365" s="1178"/>
      <c r="AJ365" s="1178"/>
      <c r="AK365" s="1178"/>
      <c r="AL365" s="1178"/>
      <c r="AM365" s="1179"/>
    </row>
    <row r="366" spans="1:39" x14ac:dyDescent="0.25">
      <c r="A366" s="1145" t="s">
        <v>793</v>
      </c>
      <c r="B366" s="1143"/>
      <c r="C366" s="1143"/>
      <c r="D366" s="1143"/>
      <c r="E366" s="1143"/>
      <c r="F366" s="1143"/>
      <c r="G366" s="1143"/>
      <c r="H366" s="1158" t="str">
        <f>Menu!B27</f>
        <v/>
      </c>
      <c r="I366" s="1159"/>
      <c r="J366" s="1159"/>
      <c r="K366" s="1159"/>
      <c r="L366" s="1159"/>
      <c r="M366" s="1159"/>
      <c r="N366" s="1159"/>
      <c r="O366" s="1148"/>
      <c r="P366" s="1160" t="str">
        <f>Menu!$D$3</f>
        <v>3rd</v>
      </c>
      <c r="Q366" s="1161"/>
      <c r="R366" s="1140" t="s">
        <v>794</v>
      </c>
      <c r="S366" s="1140"/>
      <c r="T366" s="1140"/>
      <c r="U366" s="1162">
        <f>Menu!$D$4</f>
        <v>2022</v>
      </c>
      <c r="V366" s="1163"/>
      <c r="W366" s="1164"/>
      <c r="X366" s="1140" t="s">
        <v>6</v>
      </c>
      <c r="Y366" s="1140"/>
      <c r="Z366" s="1141"/>
      <c r="AA366" s="1142" t="s">
        <v>973</v>
      </c>
      <c r="AB366" s="1143"/>
      <c r="AC366" s="1143"/>
      <c r="AD366" s="1143"/>
      <c r="AE366" s="1143"/>
      <c r="AF366" s="1143"/>
      <c r="AG366" s="1143"/>
      <c r="AH366" s="1143"/>
      <c r="AI366" s="1143"/>
      <c r="AJ366" s="1143"/>
      <c r="AK366" s="1143"/>
      <c r="AL366" s="1143"/>
      <c r="AM366" s="1144"/>
    </row>
    <row r="367" spans="1:39" x14ac:dyDescent="0.25">
      <c r="A367" s="1145" t="s">
        <v>795</v>
      </c>
      <c r="B367" s="1143"/>
      <c r="C367" s="1143"/>
      <c r="D367" s="1143"/>
      <c r="E367" s="1143"/>
      <c r="F367" s="1143"/>
      <c r="G367" s="1143"/>
      <c r="H367" s="1143"/>
      <c r="I367" s="1143"/>
      <c r="J367" s="1143"/>
      <c r="K367" s="1143"/>
      <c r="L367" s="1143"/>
      <c r="M367" s="1146"/>
      <c r="N367" s="1147"/>
      <c r="O367" s="1148"/>
      <c r="P367" s="1160"/>
      <c r="Q367" s="1161"/>
      <c r="R367" s="1140"/>
      <c r="S367" s="1140"/>
      <c r="T367" s="1140"/>
      <c r="U367" s="1165"/>
      <c r="V367" s="1166"/>
      <c r="W367" s="1167"/>
      <c r="X367" s="1140"/>
      <c r="Y367" s="1140"/>
      <c r="Z367" s="1141"/>
      <c r="AA367" s="1149"/>
      <c r="AB367" s="1150"/>
      <c r="AC367" s="1150"/>
      <c r="AD367" s="1150"/>
      <c r="AE367" s="1150"/>
      <c r="AF367" s="1150"/>
      <c r="AG367" s="1150"/>
      <c r="AH367" s="1150"/>
      <c r="AI367" s="1150"/>
      <c r="AJ367" s="1150"/>
      <c r="AK367" s="1150"/>
      <c r="AL367" s="1150"/>
      <c r="AM367" s="1151"/>
    </row>
    <row r="368" spans="1:39" x14ac:dyDescent="0.25">
      <c r="A368" s="1155"/>
      <c r="B368" s="1156"/>
      <c r="C368" s="1156"/>
      <c r="D368" s="1156"/>
      <c r="E368" s="1156"/>
      <c r="F368" s="1156"/>
      <c r="G368" s="1156"/>
      <c r="H368" s="1156"/>
      <c r="I368" s="1156"/>
      <c r="J368" s="1156"/>
      <c r="K368" s="1156"/>
      <c r="L368" s="1156"/>
      <c r="M368" s="1156"/>
      <c r="N368" s="1156"/>
      <c r="O368" s="1157"/>
      <c r="P368" s="1160"/>
      <c r="Q368" s="1161"/>
      <c r="R368" s="1140"/>
      <c r="S368" s="1140"/>
      <c r="T368" s="1140"/>
      <c r="U368" s="1168"/>
      <c r="V368" s="1169"/>
      <c r="W368" s="1170"/>
      <c r="X368" s="1140"/>
      <c r="Y368" s="1140"/>
      <c r="Z368" s="1141"/>
      <c r="AA368" s="1152"/>
      <c r="AB368" s="1153"/>
      <c r="AC368" s="1153"/>
      <c r="AD368" s="1153"/>
      <c r="AE368" s="1153"/>
      <c r="AF368" s="1153"/>
      <c r="AG368" s="1153"/>
      <c r="AH368" s="1153"/>
      <c r="AI368" s="1153"/>
      <c r="AJ368" s="1153"/>
      <c r="AK368" s="1153"/>
      <c r="AL368" s="1153"/>
      <c r="AM368" s="1154"/>
    </row>
    <row r="369" spans="1:39" ht="15.75" thickBot="1" x14ac:dyDescent="0.3">
      <c r="A369" s="604"/>
      <c r="B369" s="604"/>
      <c r="C369" s="604"/>
      <c r="D369" s="604"/>
      <c r="E369" s="604"/>
      <c r="F369" s="604"/>
      <c r="G369" s="604"/>
      <c r="H369" s="604"/>
      <c r="I369" s="604"/>
      <c r="J369" s="604"/>
      <c r="K369" s="604"/>
      <c r="L369" s="604"/>
      <c r="M369" s="604"/>
      <c r="N369" s="604"/>
      <c r="O369" s="604"/>
      <c r="P369" s="604"/>
      <c r="Q369" s="604"/>
      <c r="R369" s="604"/>
      <c r="S369" s="604"/>
      <c r="T369" s="604"/>
      <c r="U369" s="604"/>
      <c r="V369" s="604"/>
      <c r="W369" s="604"/>
      <c r="X369" s="604"/>
      <c r="Y369" s="604"/>
      <c r="Z369" s="604"/>
      <c r="AA369" s="604"/>
      <c r="AB369" s="604"/>
      <c r="AC369" s="604"/>
      <c r="AD369" s="604"/>
      <c r="AE369" s="604"/>
      <c r="AF369" s="604"/>
      <c r="AG369" s="604"/>
      <c r="AH369" s="604"/>
      <c r="AI369" s="604"/>
      <c r="AJ369" s="604"/>
      <c r="AK369" s="604"/>
      <c r="AL369" s="604"/>
      <c r="AM369" s="604"/>
    </row>
    <row r="370" spans="1:39" x14ac:dyDescent="0.25">
      <c r="A370" s="1132" t="s">
        <v>1244</v>
      </c>
      <c r="B370" s="1133"/>
      <c r="C370" s="1133"/>
      <c r="D370" s="1133"/>
      <c r="E370" s="1133"/>
      <c r="F370" s="1134"/>
      <c r="G370" s="1135" t="s">
        <v>1245</v>
      </c>
      <c r="H370" s="1133"/>
      <c r="I370" s="1133"/>
      <c r="J370" s="1133"/>
      <c r="K370" s="1133"/>
      <c r="L370" s="1136"/>
      <c r="M370" s="606"/>
      <c r="N370" s="606"/>
      <c r="O370" s="606"/>
      <c r="P370" s="606"/>
      <c r="Q370" s="612"/>
      <c r="R370" s="612"/>
      <c r="S370" s="612"/>
      <c r="T370" s="612"/>
      <c r="U370" s="612"/>
      <c r="V370" s="612"/>
      <c r="W370" s="612"/>
      <c r="X370" s="612"/>
      <c r="Y370" s="612"/>
      <c r="Z370" s="612"/>
      <c r="AA370" s="612"/>
      <c r="AB370" s="612"/>
      <c r="AC370" s="612"/>
      <c r="AD370" s="612"/>
      <c r="AE370" s="612"/>
      <c r="AF370" s="612"/>
      <c r="AG370" s="612"/>
      <c r="AH370" s="604"/>
      <c r="AI370" s="604"/>
      <c r="AJ370" s="604"/>
      <c r="AK370" s="604"/>
      <c r="AL370" s="604"/>
      <c r="AM370" s="604"/>
    </row>
    <row r="371" spans="1:39" x14ac:dyDescent="0.25">
      <c r="A371" s="1137" t="s">
        <v>852</v>
      </c>
      <c r="B371" s="1138"/>
      <c r="C371" s="1103" t="s">
        <v>853</v>
      </c>
      <c r="D371" s="1138"/>
      <c r="E371" s="1103" t="s">
        <v>825</v>
      </c>
      <c r="F371" s="1138"/>
      <c r="G371" s="1103" t="s">
        <v>852</v>
      </c>
      <c r="H371" s="1138"/>
      <c r="I371" s="1103" t="s">
        <v>853</v>
      </c>
      <c r="J371" s="1138"/>
      <c r="K371" s="1103" t="s">
        <v>825</v>
      </c>
      <c r="L371" s="1139"/>
      <c r="M371" s="606"/>
      <c r="N371" s="606"/>
      <c r="O371" s="606"/>
      <c r="P371" s="606"/>
      <c r="Q371" s="612"/>
      <c r="R371" s="612"/>
      <c r="S371" s="612"/>
      <c r="T371" s="612"/>
      <c r="U371" s="612"/>
      <c r="V371" s="612"/>
      <c r="W371" s="612"/>
      <c r="X371" s="612"/>
      <c r="Y371" s="612"/>
      <c r="Z371" s="612"/>
      <c r="AA371" s="612"/>
      <c r="AB371" s="612"/>
      <c r="AC371" s="612"/>
      <c r="AD371" s="612"/>
      <c r="AE371" s="612"/>
      <c r="AF371" s="612"/>
      <c r="AG371" s="612"/>
      <c r="AH371" s="604"/>
      <c r="AI371" s="604"/>
      <c r="AJ371" s="604"/>
      <c r="AK371" s="604"/>
      <c r="AL371" s="604"/>
      <c r="AM371" s="604"/>
    </row>
    <row r="372" spans="1:39" ht="15.75" thickBot="1" x14ac:dyDescent="0.3">
      <c r="A372" s="1119"/>
      <c r="B372" s="1120"/>
      <c r="C372" s="1121"/>
      <c r="D372" s="1120"/>
      <c r="E372" s="1122">
        <f>A372+C372</f>
        <v>0</v>
      </c>
      <c r="F372" s="1123"/>
      <c r="G372" s="1121"/>
      <c r="H372" s="1120"/>
      <c r="I372" s="1121"/>
      <c r="J372" s="1120"/>
      <c r="K372" s="1124">
        <f>G372+I372</f>
        <v>0</v>
      </c>
      <c r="L372" s="1125"/>
      <c r="M372" s="607"/>
      <c r="N372" s="607"/>
      <c r="O372" s="606"/>
      <c r="P372" s="606"/>
      <c r="Q372" s="612"/>
      <c r="R372" s="612"/>
      <c r="S372" s="612"/>
      <c r="T372" s="612"/>
      <c r="U372" s="612"/>
      <c r="V372" s="612"/>
      <c r="W372" s="612"/>
      <c r="X372" s="612"/>
      <c r="Y372" s="612"/>
      <c r="Z372" s="612"/>
      <c r="AA372" s="612"/>
      <c r="AB372" s="612"/>
      <c r="AC372" s="612"/>
      <c r="AD372" s="612"/>
      <c r="AE372" s="612"/>
      <c r="AF372" s="612"/>
      <c r="AG372" s="612"/>
      <c r="AH372" s="604"/>
      <c r="AI372" s="604"/>
      <c r="AJ372" s="604"/>
      <c r="AK372" s="604"/>
      <c r="AL372" s="604"/>
      <c r="AM372" s="604"/>
    </row>
    <row r="373" spans="1:39" ht="15.75" thickBot="1" x14ac:dyDescent="0.3">
      <c r="A373" s="609"/>
      <c r="B373" s="610"/>
      <c r="C373" s="609"/>
      <c r="D373" s="610"/>
      <c r="E373" s="611"/>
      <c r="F373" s="610"/>
      <c r="G373" s="609"/>
      <c r="H373" s="610"/>
      <c r="I373" s="609"/>
      <c r="J373" s="610"/>
      <c r="K373" s="611"/>
      <c r="L373" s="610"/>
      <c r="M373" s="608"/>
      <c r="N373" s="608"/>
      <c r="O373" s="606"/>
      <c r="P373" s="606"/>
      <c r="Q373" s="612"/>
      <c r="R373" s="612"/>
      <c r="S373" s="612"/>
      <c r="T373" s="612"/>
      <c r="U373" s="612"/>
      <c r="V373" s="612"/>
      <c r="W373" s="612"/>
      <c r="X373" s="612"/>
      <c r="Y373" s="612"/>
      <c r="Z373" s="612"/>
      <c r="AA373" s="612"/>
      <c r="AB373" s="612"/>
      <c r="AC373" s="612"/>
      <c r="AD373" s="612"/>
      <c r="AE373" s="612"/>
      <c r="AF373" s="612"/>
      <c r="AG373" s="612"/>
      <c r="AH373" s="604"/>
      <c r="AI373" s="604"/>
      <c r="AJ373" s="604"/>
      <c r="AK373" s="604"/>
      <c r="AL373" s="604"/>
      <c r="AM373" s="604"/>
    </row>
    <row r="374" spans="1:39" x14ac:dyDescent="0.25">
      <c r="A374" s="1126" t="s">
        <v>1246</v>
      </c>
      <c r="B374" s="1127"/>
      <c r="C374" s="1127"/>
      <c r="D374" s="1127"/>
      <c r="E374" s="1127"/>
      <c r="F374" s="1127"/>
      <c r="G374" s="1127"/>
      <c r="H374" s="1127"/>
      <c r="I374" s="1127"/>
      <c r="J374" s="1127"/>
      <c r="K374" s="1127"/>
      <c r="L374" s="1127"/>
      <c r="M374" s="1127"/>
      <c r="N374" s="1127"/>
      <c r="O374" s="1127"/>
      <c r="P374" s="1128"/>
      <c r="Q374" s="612"/>
      <c r="R374" s="1129" t="s">
        <v>1247</v>
      </c>
      <c r="S374" s="1130"/>
      <c r="T374" s="1130"/>
      <c r="U374" s="1130"/>
      <c r="V374" s="1130"/>
      <c r="W374" s="1130"/>
      <c r="X374" s="1130"/>
      <c r="Y374" s="1130"/>
      <c r="Z374" s="1130"/>
      <c r="AA374" s="1130"/>
      <c r="AB374" s="1130"/>
      <c r="AC374" s="1130"/>
      <c r="AD374" s="1130"/>
      <c r="AE374" s="1130"/>
      <c r="AF374" s="1130"/>
      <c r="AG374" s="1131"/>
      <c r="AH374" s="604"/>
      <c r="AI374" s="604"/>
      <c r="AJ374" s="604"/>
      <c r="AK374" s="604"/>
      <c r="AL374" s="604"/>
      <c r="AM374" s="604"/>
    </row>
    <row r="375" spans="1:39" ht="33" customHeight="1" x14ac:dyDescent="0.25">
      <c r="A375" s="1117" t="s">
        <v>1248</v>
      </c>
      <c r="B375" s="1113"/>
      <c r="C375" s="1113"/>
      <c r="D375" s="1113"/>
      <c r="E375" s="1112" t="s">
        <v>1249</v>
      </c>
      <c r="F375" s="1113"/>
      <c r="G375" s="1113"/>
      <c r="H375" s="1113"/>
      <c r="I375" s="1112" t="s">
        <v>1250</v>
      </c>
      <c r="J375" s="1113"/>
      <c r="K375" s="1113"/>
      <c r="L375" s="1113"/>
      <c r="M375" s="1114" t="s">
        <v>1251</v>
      </c>
      <c r="N375" s="1115"/>
      <c r="O375" s="1115"/>
      <c r="P375" s="1116"/>
      <c r="Q375" s="612"/>
      <c r="R375" s="1117" t="s">
        <v>1248</v>
      </c>
      <c r="S375" s="1113"/>
      <c r="T375" s="1113"/>
      <c r="U375" s="1113"/>
      <c r="V375" s="1112" t="s">
        <v>1249</v>
      </c>
      <c r="W375" s="1113"/>
      <c r="X375" s="1113"/>
      <c r="Y375" s="1113"/>
      <c r="Z375" s="1112" t="s">
        <v>1250</v>
      </c>
      <c r="AA375" s="1112"/>
      <c r="AB375" s="1112"/>
      <c r="AC375" s="1112"/>
      <c r="AD375" s="1112" t="s">
        <v>1251</v>
      </c>
      <c r="AE375" s="1112"/>
      <c r="AF375" s="1112"/>
      <c r="AG375" s="1118"/>
      <c r="AH375" s="604"/>
      <c r="AI375" s="604"/>
      <c r="AJ375" s="604"/>
      <c r="AK375" s="604"/>
      <c r="AL375" s="604"/>
      <c r="AM375" s="604"/>
    </row>
    <row r="376" spans="1:39" x14ac:dyDescent="0.25">
      <c r="A376" s="1111" t="s">
        <v>852</v>
      </c>
      <c r="B376" s="1110"/>
      <c r="C376" s="1107" t="s">
        <v>853</v>
      </c>
      <c r="D376" s="1110"/>
      <c r="E376" s="1107" t="s">
        <v>852</v>
      </c>
      <c r="F376" s="1110"/>
      <c r="G376" s="1107" t="s">
        <v>853</v>
      </c>
      <c r="H376" s="1110"/>
      <c r="I376" s="1107" t="s">
        <v>852</v>
      </c>
      <c r="J376" s="1110"/>
      <c r="K376" s="1107" t="s">
        <v>853</v>
      </c>
      <c r="L376" s="1110"/>
      <c r="M376" s="1107" t="s">
        <v>852</v>
      </c>
      <c r="N376" s="1110"/>
      <c r="O376" s="1107" t="s">
        <v>853</v>
      </c>
      <c r="P376" s="1108"/>
      <c r="Q376" s="612"/>
      <c r="R376" s="1111" t="s">
        <v>852</v>
      </c>
      <c r="S376" s="1110"/>
      <c r="T376" s="1107" t="s">
        <v>853</v>
      </c>
      <c r="U376" s="1110"/>
      <c r="V376" s="1107" t="s">
        <v>852</v>
      </c>
      <c r="W376" s="1110"/>
      <c r="X376" s="1107" t="s">
        <v>853</v>
      </c>
      <c r="Y376" s="1110"/>
      <c r="Z376" s="1107" t="s">
        <v>852</v>
      </c>
      <c r="AA376" s="1110"/>
      <c r="AB376" s="1107" t="s">
        <v>853</v>
      </c>
      <c r="AC376" s="1110"/>
      <c r="AD376" s="1107" t="s">
        <v>852</v>
      </c>
      <c r="AE376" s="1110"/>
      <c r="AF376" s="1107" t="s">
        <v>853</v>
      </c>
      <c r="AG376" s="1108"/>
      <c r="AH376" s="604"/>
      <c r="AI376" s="604"/>
      <c r="AJ376" s="604"/>
      <c r="AK376" s="604"/>
      <c r="AL376" s="604"/>
      <c r="AM376" s="604"/>
    </row>
    <row r="377" spans="1:39" ht="15.75" thickBot="1" x14ac:dyDescent="0.3">
      <c r="A377" s="1109"/>
      <c r="B377" s="1106"/>
      <c r="C377" s="1105"/>
      <c r="D377" s="1106"/>
      <c r="E377" s="1105"/>
      <c r="F377" s="1106"/>
      <c r="G377" s="1105"/>
      <c r="H377" s="1106"/>
      <c r="I377" s="1093"/>
      <c r="J377" s="1106"/>
      <c r="K377" s="1093"/>
      <c r="L377" s="1106"/>
      <c r="M377" s="1093"/>
      <c r="N377" s="1106"/>
      <c r="O377" s="1093"/>
      <c r="P377" s="1094"/>
      <c r="Q377" s="612"/>
      <c r="R377" s="1109"/>
      <c r="S377" s="1106"/>
      <c r="T377" s="1105"/>
      <c r="U377" s="1106"/>
      <c r="V377" s="1105"/>
      <c r="W377" s="1106"/>
      <c r="X377" s="1105"/>
      <c r="Y377" s="1106"/>
      <c r="Z377" s="1093"/>
      <c r="AA377" s="1106"/>
      <c r="AB377" s="1093"/>
      <c r="AC377" s="1106"/>
      <c r="AD377" s="1093"/>
      <c r="AE377" s="1106"/>
      <c r="AF377" s="1093"/>
      <c r="AG377" s="1094"/>
    </row>
    <row r="378" spans="1:39" ht="15.75" thickBot="1" x14ac:dyDescent="0.3">
      <c r="A378" s="606"/>
      <c r="B378" s="606"/>
      <c r="C378" s="606"/>
      <c r="D378" s="606"/>
      <c r="E378" s="606"/>
      <c r="F378" s="606"/>
      <c r="G378" s="606"/>
      <c r="H378" s="606"/>
      <c r="I378" s="606"/>
      <c r="J378" s="606"/>
      <c r="K378" s="606"/>
      <c r="L378" s="606"/>
      <c r="M378" s="608"/>
      <c r="N378" s="608"/>
      <c r="O378" s="606"/>
      <c r="P378" s="606"/>
      <c r="Q378" s="612"/>
      <c r="R378" s="612"/>
      <c r="S378" s="612"/>
      <c r="T378" s="612"/>
      <c r="U378" s="612"/>
      <c r="V378" s="612"/>
      <c r="W378" s="612"/>
      <c r="X378" s="612"/>
      <c r="Y378" s="612"/>
      <c r="Z378" s="612"/>
      <c r="AA378" s="612"/>
      <c r="AB378" s="612"/>
      <c r="AC378" s="612"/>
      <c r="AD378" s="612"/>
      <c r="AE378" s="612"/>
      <c r="AF378" s="612"/>
      <c r="AG378" s="612"/>
    </row>
    <row r="379" spans="1:39" x14ac:dyDescent="0.25">
      <c r="A379" s="1095" t="s">
        <v>1252</v>
      </c>
      <c r="B379" s="1096"/>
      <c r="C379" s="1096"/>
      <c r="D379" s="1096"/>
      <c r="E379" s="1096"/>
      <c r="F379" s="1097"/>
      <c r="G379" s="1098" t="s">
        <v>1253</v>
      </c>
      <c r="H379" s="1096"/>
      <c r="I379" s="1096"/>
      <c r="J379" s="1096"/>
      <c r="K379" s="1096"/>
      <c r="L379" s="1099"/>
      <c r="M379" s="612"/>
      <c r="N379" s="612"/>
      <c r="O379" s="612"/>
      <c r="P379" s="612"/>
      <c r="Q379" s="612"/>
      <c r="R379" s="612"/>
      <c r="S379" s="612"/>
      <c r="T379" s="612"/>
      <c r="U379" s="612"/>
      <c r="V379" s="612"/>
      <c r="W379" s="612"/>
      <c r="X379" s="612"/>
      <c r="Y379" s="612"/>
      <c r="Z379" s="612"/>
      <c r="AA379" s="612"/>
      <c r="AB379" s="612"/>
      <c r="AC379" s="612"/>
      <c r="AD379" s="612"/>
      <c r="AE379" s="612"/>
      <c r="AF379" s="612"/>
      <c r="AG379" s="612"/>
    </row>
    <row r="380" spans="1:39" x14ac:dyDescent="0.25">
      <c r="A380" s="1100" t="s">
        <v>852</v>
      </c>
      <c r="B380" s="1101"/>
      <c r="C380" s="1102" t="s">
        <v>853</v>
      </c>
      <c r="D380" s="1101"/>
      <c r="E380" s="1103" t="s">
        <v>825</v>
      </c>
      <c r="F380" s="1101"/>
      <c r="G380" s="1102" t="s">
        <v>852</v>
      </c>
      <c r="H380" s="1101"/>
      <c r="I380" s="1102" t="s">
        <v>853</v>
      </c>
      <c r="J380" s="1101"/>
      <c r="K380" s="1103" t="s">
        <v>825</v>
      </c>
      <c r="L380" s="1104"/>
      <c r="M380" s="612"/>
      <c r="N380" s="612"/>
      <c r="O380" s="612"/>
      <c r="P380" s="612"/>
      <c r="Q380" s="612"/>
      <c r="R380" s="612"/>
      <c r="S380" s="612"/>
      <c r="T380" s="612"/>
      <c r="U380" s="612"/>
      <c r="V380" s="612"/>
      <c r="W380" s="612"/>
      <c r="X380" s="612"/>
      <c r="Y380" s="612"/>
      <c r="Z380" s="612"/>
      <c r="AA380" s="612"/>
      <c r="AB380" s="612"/>
      <c r="AC380" s="612"/>
      <c r="AD380" s="612"/>
      <c r="AE380" s="612"/>
      <c r="AF380" s="612"/>
      <c r="AG380" s="612"/>
    </row>
    <row r="381" spans="1:39" x14ac:dyDescent="0.25">
      <c r="A381" s="1091"/>
      <c r="B381" s="1092"/>
      <c r="C381" s="1091"/>
      <c r="D381" s="1092"/>
      <c r="E381" s="1089">
        <f>A381+C381</f>
        <v>0</v>
      </c>
      <c r="F381" s="1090"/>
      <c r="G381" s="1091"/>
      <c r="H381" s="1092"/>
      <c r="I381" s="1091"/>
      <c r="J381" s="1092"/>
      <c r="K381" s="1089">
        <f>G381+I381</f>
        <v>0</v>
      </c>
      <c r="L381" s="1090"/>
      <c r="M381" s="612"/>
      <c r="N381" s="612"/>
      <c r="O381" s="612"/>
      <c r="P381" s="612"/>
      <c r="Q381" s="612"/>
      <c r="R381" s="612"/>
      <c r="S381" s="612"/>
      <c r="T381" s="612"/>
      <c r="U381" s="612"/>
      <c r="V381" s="612"/>
      <c r="W381" s="612"/>
      <c r="X381" s="612"/>
      <c r="Y381" s="612"/>
      <c r="Z381" s="612"/>
      <c r="AA381" s="612"/>
      <c r="AB381" s="612"/>
      <c r="AC381" s="612"/>
      <c r="AD381" s="612"/>
      <c r="AE381" s="612"/>
      <c r="AF381" s="612"/>
      <c r="AG381" s="612"/>
    </row>
    <row r="382" spans="1:39" s="241" customFormat="1" ht="18" x14ac:dyDescent="0.25">
      <c r="A382" s="1171" t="s">
        <v>786</v>
      </c>
      <c r="B382" s="1171"/>
      <c r="C382" s="1171"/>
      <c r="D382" s="1171"/>
      <c r="E382" s="1171"/>
      <c r="F382" s="1171"/>
      <c r="G382" s="1171"/>
      <c r="H382" s="1171"/>
      <c r="I382" s="1171"/>
      <c r="J382" s="1171"/>
      <c r="K382" s="1171"/>
      <c r="L382" s="1171"/>
      <c r="M382" s="1171"/>
      <c r="N382" s="1171"/>
      <c r="O382" s="1171"/>
      <c r="P382" s="1171"/>
      <c r="Q382" s="1171"/>
      <c r="R382" s="1171"/>
      <c r="S382" s="1171"/>
      <c r="T382" s="1171"/>
      <c r="U382" s="1171"/>
      <c r="V382" s="1171"/>
      <c r="W382" s="1171"/>
      <c r="X382" s="1171"/>
      <c r="Y382" s="1171"/>
      <c r="Z382" s="1171"/>
      <c r="AA382" s="1171"/>
      <c r="AB382" s="1171"/>
      <c r="AC382" s="1171"/>
      <c r="AD382" s="1171"/>
      <c r="AE382" s="1171"/>
      <c r="AF382" s="1171"/>
      <c r="AG382" s="1171"/>
      <c r="AH382" s="1171"/>
      <c r="AI382" s="1171"/>
      <c r="AJ382" s="1171"/>
      <c r="AK382" s="1171"/>
      <c r="AL382" s="1171"/>
      <c r="AM382" s="1171"/>
    </row>
    <row r="383" spans="1:39" s="241" customFormat="1" ht="15.75" x14ac:dyDescent="0.25">
      <c r="A383" s="1172" t="s">
        <v>788</v>
      </c>
      <c r="B383" s="1143"/>
      <c r="C383" s="1143"/>
      <c r="D383" s="1143"/>
      <c r="E383" s="1143"/>
      <c r="F383" s="1143"/>
      <c r="G383" s="1143"/>
      <c r="H383" s="1143"/>
      <c r="I383" s="1143"/>
      <c r="J383" s="1143"/>
      <c r="K383" s="1143"/>
      <c r="L383" s="1143"/>
      <c r="M383" s="1143"/>
      <c r="N383" s="1143"/>
      <c r="O383" s="1143"/>
      <c r="P383" s="1143"/>
      <c r="Q383" s="1143"/>
      <c r="R383" s="1143"/>
      <c r="S383" s="1143"/>
      <c r="T383" s="1143"/>
      <c r="U383" s="1143"/>
      <c r="V383" s="1143"/>
      <c r="W383" s="1143"/>
      <c r="X383" s="1143"/>
      <c r="Y383" s="1143"/>
      <c r="Z383" s="1143"/>
      <c r="AA383" s="1143"/>
      <c r="AB383" s="1143"/>
      <c r="AC383" s="1143"/>
      <c r="AD383" s="1143"/>
      <c r="AE383" s="1143"/>
      <c r="AF383" s="1143"/>
      <c r="AG383" s="1143"/>
      <c r="AH383" s="1143"/>
      <c r="AI383" s="1143"/>
      <c r="AJ383" s="1143"/>
      <c r="AK383" s="1143"/>
      <c r="AL383" s="1143"/>
      <c r="AM383" s="1143"/>
    </row>
    <row r="384" spans="1:39" s="241" customFormat="1" ht="17.25" thickBot="1" x14ac:dyDescent="0.3">
      <c r="A384" s="1173" t="s">
        <v>1242</v>
      </c>
      <c r="B384" s="1143"/>
      <c r="C384" s="1143"/>
      <c r="D384" s="1143"/>
      <c r="E384" s="1143"/>
      <c r="F384" s="1143"/>
      <c r="G384" s="1143"/>
      <c r="H384" s="1143"/>
      <c r="I384" s="1143"/>
      <c r="J384" s="1143"/>
      <c r="K384" s="1143"/>
      <c r="L384" s="1143"/>
      <c r="M384" s="1143"/>
      <c r="N384" s="1143"/>
      <c r="O384" s="1143"/>
      <c r="P384" s="1174"/>
      <c r="Q384" s="1174"/>
      <c r="R384" s="1174"/>
      <c r="S384" s="1174"/>
      <c r="T384" s="1174"/>
      <c r="U384" s="1174"/>
      <c r="V384" s="1174"/>
      <c r="W384" s="1174"/>
      <c r="X384" s="1174"/>
      <c r="Y384" s="1174"/>
      <c r="Z384" s="1174"/>
      <c r="AA384" s="1143"/>
      <c r="AB384" s="1143"/>
      <c r="AC384" s="1143"/>
      <c r="AD384" s="1143"/>
      <c r="AE384" s="1143"/>
      <c r="AF384" s="1143"/>
      <c r="AG384" s="1143"/>
      <c r="AH384" s="1143"/>
      <c r="AI384" s="1143"/>
      <c r="AJ384" s="1143"/>
      <c r="AK384" s="1143"/>
      <c r="AL384" s="1143"/>
      <c r="AM384" s="1143"/>
    </row>
    <row r="385" spans="1:39" x14ac:dyDescent="0.25">
      <c r="A385" s="1175" t="s">
        <v>790</v>
      </c>
      <c r="B385" s="1176"/>
      <c r="C385" s="1176"/>
      <c r="D385" s="1176"/>
      <c r="E385" s="1177">
        <f>Menu!$D$6</f>
        <v>0</v>
      </c>
      <c r="F385" s="1178"/>
      <c r="G385" s="1178"/>
      <c r="H385" s="1178"/>
      <c r="I385" s="1178"/>
      <c r="J385" s="1178"/>
      <c r="K385" s="1178"/>
      <c r="L385" s="1178"/>
      <c r="M385" s="1178"/>
      <c r="N385" s="1178"/>
      <c r="O385" s="1179"/>
      <c r="P385" s="1180" t="s">
        <v>1243</v>
      </c>
      <c r="Q385" s="1181"/>
      <c r="R385" s="1181"/>
      <c r="S385" s="1181"/>
      <c r="T385" s="1181"/>
      <c r="U385" s="1181"/>
      <c r="V385" s="1181"/>
      <c r="W385" s="1181"/>
      <c r="X385" s="1181"/>
      <c r="Y385" s="1181"/>
      <c r="Z385" s="1181"/>
      <c r="AA385" s="1182" t="s">
        <v>792</v>
      </c>
      <c r="AB385" s="1176"/>
      <c r="AC385" s="1176"/>
      <c r="AD385" s="1176"/>
      <c r="AE385" s="1176"/>
      <c r="AF385" s="1176"/>
      <c r="AG385" s="1176"/>
      <c r="AH385" s="1183"/>
      <c r="AI385" s="1178"/>
      <c r="AJ385" s="1178"/>
      <c r="AK385" s="1178"/>
      <c r="AL385" s="1178"/>
      <c r="AM385" s="1179"/>
    </row>
    <row r="386" spans="1:39" x14ac:dyDescent="0.25">
      <c r="A386" s="1145" t="s">
        <v>793</v>
      </c>
      <c r="B386" s="1143"/>
      <c r="C386" s="1143"/>
      <c r="D386" s="1143"/>
      <c r="E386" s="1143"/>
      <c r="F386" s="1143"/>
      <c r="G386" s="1143"/>
      <c r="H386" s="1158" t="str">
        <f>Menu!B28</f>
        <v/>
      </c>
      <c r="I386" s="1159"/>
      <c r="J386" s="1159"/>
      <c r="K386" s="1159"/>
      <c r="L386" s="1159"/>
      <c r="M386" s="1159"/>
      <c r="N386" s="1159"/>
      <c r="O386" s="1148"/>
      <c r="P386" s="1160" t="str">
        <f>Menu!$D$3</f>
        <v>3rd</v>
      </c>
      <c r="Q386" s="1161"/>
      <c r="R386" s="1140" t="s">
        <v>794</v>
      </c>
      <c r="S386" s="1140"/>
      <c r="T386" s="1140"/>
      <c r="U386" s="1162">
        <f>Menu!$D$4</f>
        <v>2022</v>
      </c>
      <c r="V386" s="1163"/>
      <c r="W386" s="1164"/>
      <c r="X386" s="1140" t="s">
        <v>6</v>
      </c>
      <c r="Y386" s="1140"/>
      <c r="Z386" s="1141"/>
      <c r="AA386" s="1142" t="s">
        <v>973</v>
      </c>
      <c r="AB386" s="1143"/>
      <c r="AC386" s="1143"/>
      <c r="AD386" s="1143"/>
      <c r="AE386" s="1143"/>
      <c r="AF386" s="1143"/>
      <c r="AG386" s="1143"/>
      <c r="AH386" s="1143"/>
      <c r="AI386" s="1143"/>
      <c r="AJ386" s="1143"/>
      <c r="AK386" s="1143"/>
      <c r="AL386" s="1143"/>
      <c r="AM386" s="1144"/>
    </row>
    <row r="387" spans="1:39" x14ac:dyDescent="0.25">
      <c r="A387" s="1145" t="s">
        <v>795</v>
      </c>
      <c r="B387" s="1143"/>
      <c r="C387" s="1143"/>
      <c r="D387" s="1143"/>
      <c r="E387" s="1143"/>
      <c r="F387" s="1143"/>
      <c r="G387" s="1143"/>
      <c r="H387" s="1143"/>
      <c r="I387" s="1143"/>
      <c r="J387" s="1143"/>
      <c r="K387" s="1143"/>
      <c r="L387" s="1143"/>
      <c r="M387" s="1146"/>
      <c r="N387" s="1147"/>
      <c r="O387" s="1148"/>
      <c r="P387" s="1160"/>
      <c r="Q387" s="1161"/>
      <c r="R387" s="1140"/>
      <c r="S387" s="1140"/>
      <c r="T387" s="1140"/>
      <c r="U387" s="1165"/>
      <c r="V387" s="1166"/>
      <c r="W387" s="1167"/>
      <c r="X387" s="1140"/>
      <c r="Y387" s="1140"/>
      <c r="Z387" s="1141"/>
      <c r="AA387" s="1149"/>
      <c r="AB387" s="1150"/>
      <c r="AC387" s="1150"/>
      <c r="AD387" s="1150"/>
      <c r="AE387" s="1150"/>
      <c r="AF387" s="1150"/>
      <c r="AG387" s="1150"/>
      <c r="AH387" s="1150"/>
      <c r="AI387" s="1150"/>
      <c r="AJ387" s="1150"/>
      <c r="AK387" s="1150"/>
      <c r="AL387" s="1150"/>
      <c r="AM387" s="1151"/>
    </row>
    <row r="388" spans="1:39" x14ac:dyDescent="0.25">
      <c r="A388" s="1155"/>
      <c r="B388" s="1156"/>
      <c r="C388" s="1156"/>
      <c r="D388" s="1156"/>
      <c r="E388" s="1156"/>
      <c r="F388" s="1156"/>
      <c r="G388" s="1156"/>
      <c r="H388" s="1156"/>
      <c r="I388" s="1156"/>
      <c r="J388" s="1156"/>
      <c r="K388" s="1156"/>
      <c r="L388" s="1156"/>
      <c r="M388" s="1156"/>
      <c r="N388" s="1156"/>
      <c r="O388" s="1157"/>
      <c r="P388" s="1160"/>
      <c r="Q388" s="1161"/>
      <c r="R388" s="1140"/>
      <c r="S388" s="1140"/>
      <c r="T388" s="1140"/>
      <c r="U388" s="1168"/>
      <c r="V388" s="1169"/>
      <c r="W388" s="1170"/>
      <c r="X388" s="1140"/>
      <c r="Y388" s="1140"/>
      <c r="Z388" s="1141"/>
      <c r="AA388" s="1152"/>
      <c r="AB388" s="1153"/>
      <c r="AC388" s="1153"/>
      <c r="AD388" s="1153"/>
      <c r="AE388" s="1153"/>
      <c r="AF388" s="1153"/>
      <c r="AG388" s="1153"/>
      <c r="AH388" s="1153"/>
      <c r="AI388" s="1153"/>
      <c r="AJ388" s="1153"/>
      <c r="AK388" s="1153"/>
      <c r="AL388" s="1153"/>
      <c r="AM388" s="1154"/>
    </row>
    <row r="389" spans="1:39" ht="15.75" thickBot="1" x14ac:dyDescent="0.3">
      <c r="A389" s="604"/>
      <c r="B389" s="604"/>
      <c r="C389" s="604"/>
      <c r="D389" s="604"/>
      <c r="E389" s="604"/>
      <c r="F389" s="604"/>
      <c r="G389" s="604"/>
      <c r="H389" s="604"/>
      <c r="I389" s="604"/>
      <c r="J389" s="604"/>
      <c r="K389" s="604"/>
      <c r="L389" s="604"/>
      <c r="M389" s="604"/>
      <c r="N389" s="604"/>
      <c r="O389" s="604"/>
      <c r="P389" s="604"/>
      <c r="Q389" s="604"/>
      <c r="R389" s="604"/>
      <c r="S389" s="604"/>
      <c r="T389" s="604"/>
      <c r="U389" s="604"/>
      <c r="V389" s="604"/>
      <c r="W389" s="604"/>
      <c r="X389" s="604"/>
      <c r="Y389" s="604"/>
      <c r="Z389" s="604"/>
      <c r="AA389" s="604"/>
      <c r="AB389" s="604"/>
      <c r="AC389" s="604"/>
      <c r="AD389" s="604"/>
      <c r="AE389" s="604"/>
      <c r="AF389" s="604"/>
      <c r="AG389" s="604"/>
      <c r="AH389" s="604"/>
      <c r="AI389" s="604"/>
      <c r="AJ389" s="604"/>
      <c r="AK389" s="604"/>
      <c r="AL389" s="604"/>
      <c r="AM389" s="604"/>
    </row>
    <row r="390" spans="1:39" x14ac:dyDescent="0.25">
      <c r="A390" s="1132" t="s">
        <v>1244</v>
      </c>
      <c r="B390" s="1133"/>
      <c r="C390" s="1133"/>
      <c r="D390" s="1133"/>
      <c r="E390" s="1133"/>
      <c r="F390" s="1134"/>
      <c r="G390" s="1135" t="s">
        <v>1245</v>
      </c>
      <c r="H390" s="1133"/>
      <c r="I390" s="1133"/>
      <c r="J390" s="1133"/>
      <c r="K390" s="1133"/>
      <c r="L390" s="1136"/>
      <c r="M390" s="606"/>
      <c r="N390" s="606"/>
      <c r="O390" s="606"/>
      <c r="P390" s="606"/>
      <c r="Q390" s="612"/>
      <c r="R390" s="612"/>
      <c r="S390" s="612"/>
      <c r="T390" s="612"/>
      <c r="U390" s="612"/>
      <c r="V390" s="612"/>
      <c r="W390" s="612"/>
      <c r="X390" s="612"/>
      <c r="Y390" s="612"/>
      <c r="Z390" s="612"/>
      <c r="AA390" s="612"/>
      <c r="AB390" s="612"/>
      <c r="AC390" s="612"/>
      <c r="AD390" s="612"/>
      <c r="AE390" s="612"/>
      <c r="AF390" s="612"/>
      <c r="AG390" s="612"/>
      <c r="AH390" s="604"/>
      <c r="AI390" s="604"/>
      <c r="AJ390" s="604"/>
      <c r="AK390" s="604"/>
      <c r="AL390" s="604"/>
      <c r="AM390" s="604"/>
    </row>
    <row r="391" spans="1:39" x14ac:dyDescent="0.25">
      <c r="A391" s="1137" t="s">
        <v>852</v>
      </c>
      <c r="B391" s="1138"/>
      <c r="C391" s="1103" t="s">
        <v>853</v>
      </c>
      <c r="D391" s="1138"/>
      <c r="E391" s="1103" t="s">
        <v>825</v>
      </c>
      <c r="F391" s="1138"/>
      <c r="G391" s="1103" t="s">
        <v>852</v>
      </c>
      <c r="H391" s="1138"/>
      <c r="I391" s="1103" t="s">
        <v>853</v>
      </c>
      <c r="J391" s="1138"/>
      <c r="K391" s="1103" t="s">
        <v>825</v>
      </c>
      <c r="L391" s="1139"/>
      <c r="M391" s="606"/>
      <c r="N391" s="606"/>
      <c r="O391" s="606"/>
      <c r="P391" s="606"/>
      <c r="Q391" s="612"/>
      <c r="R391" s="612"/>
      <c r="S391" s="612"/>
      <c r="T391" s="612"/>
      <c r="U391" s="612"/>
      <c r="V391" s="612"/>
      <c r="W391" s="612"/>
      <c r="X391" s="612"/>
      <c r="Y391" s="612"/>
      <c r="Z391" s="612"/>
      <c r="AA391" s="612"/>
      <c r="AB391" s="612"/>
      <c r="AC391" s="612"/>
      <c r="AD391" s="612"/>
      <c r="AE391" s="612"/>
      <c r="AF391" s="612"/>
      <c r="AG391" s="612"/>
      <c r="AH391" s="604"/>
      <c r="AI391" s="604"/>
      <c r="AJ391" s="604"/>
      <c r="AK391" s="604"/>
      <c r="AL391" s="604"/>
      <c r="AM391" s="604"/>
    </row>
    <row r="392" spans="1:39" ht="15.75" thickBot="1" x14ac:dyDescent="0.3">
      <c r="A392" s="1119"/>
      <c r="B392" s="1120"/>
      <c r="C392" s="1121"/>
      <c r="D392" s="1120"/>
      <c r="E392" s="1122">
        <f>A392+C392</f>
        <v>0</v>
      </c>
      <c r="F392" s="1123"/>
      <c r="G392" s="1121"/>
      <c r="H392" s="1120"/>
      <c r="I392" s="1121"/>
      <c r="J392" s="1120"/>
      <c r="K392" s="1124">
        <f>G392+I392</f>
        <v>0</v>
      </c>
      <c r="L392" s="1125"/>
      <c r="M392" s="607"/>
      <c r="N392" s="607"/>
      <c r="O392" s="606"/>
      <c r="P392" s="606"/>
      <c r="Q392" s="612"/>
      <c r="R392" s="612"/>
      <c r="S392" s="612"/>
      <c r="T392" s="612"/>
      <c r="U392" s="612"/>
      <c r="V392" s="612"/>
      <c r="W392" s="612"/>
      <c r="X392" s="612"/>
      <c r="Y392" s="612"/>
      <c r="Z392" s="612"/>
      <c r="AA392" s="612"/>
      <c r="AB392" s="612"/>
      <c r="AC392" s="612"/>
      <c r="AD392" s="612"/>
      <c r="AE392" s="612"/>
      <c r="AF392" s="612"/>
      <c r="AG392" s="612"/>
      <c r="AH392" s="604"/>
      <c r="AI392" s="604"/>
      <c r="AJ392" s="604"/>
      <c r="AK392" s="604"/>
      <c r="AL392" s="604"/>
      <c r="AM392" s="604"/>
    </row>
    <row r="393" spans="1:39" ht="15.75" thickBot="1" x14ac:dyDescent="0.3">
      <c r="A393" s="609"/>
      <c r="B393" s="610"/>
      <c r="C393" s="609"/>
      <c r="D393" s="610"/>
      <c r="E393" s="611"/>
      <c r="F393" s="610"/>
      <c r="G393" s="609"/>
      <c r="H393" s="610"/>
      <c r="I393" s="609"/>
      <c r="J393" s="610"/>
      <c r="K393" s="611"/>
      <c r="L393" s="610"/>
      <c r="M393" s="608"/>
      <c r="N393" s="608"/>
      <c r="O393" s="606"/>
      <c r="P393" s="606"/>
      <c r="Q393" s="612"/>
      <c r="R393" s="612"/>
      <c r="S393" s="612"/>
      <c r="T393" s="612"/>
      <c r="U393" s="612"/>
      <c r="V393" s="612"/>
      <c r="W393" s="612"/>
      <c r="X393" s="612"/>
      <c r="Y393" s="612"/>
      <c r="Z393" s="612"/>
      <c r="AA393" s="612"/>
      <c r="AB393" s="612"/>
      <c r="AC393" s="612"/>
      <c r="AD393" s="612"/>
      <c r="AE393" s="612"/>
      <c r="AF393" s="612"/>
      <c r="AG393" s="612"/>
      <c r="AH393" s="604"/>
      <c r="AI393" s="604"/>
      <c r="AJ393" s="604"/>
      <c r="AK393" s="604"/>
      <c r="AL393" s="604"/>
      <c r="AM393" s="604"/>
    </row>
    <row r="394" spans="1:39" x14ac:dyDescent="0.25">
      <c r="A394" s="1126" t="s">
        <v>1246</v>
      </c>
      <c r="B394" s="1127"/>
      <c r="C394" s="1127"/>
      <c r="D394" s="1127"/>
      <c r="E394" s="1127"/>
      <c r="F394" s="1127"/>
      <c r="G394" s="1127"/>
      <c r="H394" s="1127"/>
      <c r="I394" s="1127"/>
      <c r="J394" s="1127"/>
      <c r="K394" s="1127"/>
      <c r="L394" s="1127"/>
      <c r="M394" s="1127"/>
      <c r="N394" s="1127"/>
      <c r="O394" s="1127"/>
      <c r="P394" s="1128"/>
      <c r="Q394" s="612"/>
      <c r="R394" s="1129" t="s">
        <v>1247</v>
      </c>
      <c r="S394" s="1130"/>
      <c r="T394" s="1130"/>
      <c r="U394" s="1130"/>
      <c r="V394" s="1130"/>
      <c r="W394" s="1130"/>
      <c r="X394" s="1130"/>
      <c r="Y394" s="1130"/>
      <c r="Z394" s="1130"/>
      <c r="AA394" s="1130"/>
      <c r="AB394" s="1130"/>
      <c r="AC394" s="1130"/>
      <c r="AD394" s="1130"/>
      <c r="AE394" s="1130"/>
      <c r="AF394" s="1130"/>
      <c r="AG394" s="1131"/>
      <c r="AH394" s="604"/>
      <c r="AI394" s="604"/>
      <c r="AJ394" s="604"/>
      <c r="AK394" s="604"/>
      <c r="AL394" s="604"/>
      <c r="AM394" s="604"/>
    </row>
    <row r="395" spans="1:39" ht="33" customHeight="1" x14ac:dyDescent="0.25">
      <c r="A395" s="1117" t="s">
        <v>1248</v>
      </c>
      <c r="B395" s="1113"/>
      <c r="C395" s="1113"/>
      <c r="D395" s="1113"/>
      <c r="E395" s="1112" t="s">
        <v>1249</v>
      </c>
      <c r="F395" s="1113"/>
      <c r="G395" s="1113"/>
      <c r="H395" s="1113"/>
      <c r="I395" s="1112" t="s">
        <v>1250</v>
      </c>
      <c r="J395" s="1113"/>
      <c r="K395" s="1113"/>
      <c r="L395" s="1113"/>
      <c r="M395" s="1114" t="s">
        <v>1251</v>
      </c>
      <c r="N395" s="1115"/>
      <c r="O395" s="1115"/>
      <c r="P395" s="1116"/>
      <c r="Q395" s="612"/>
      <c r="R395" s="1117" t="s">
        <v>1248</v>
      </c>
      <c r="S395" s="1113"/>
      <c r="T395" s="1113"/>
      <c r="U395" s="1113"/>
      <c r="V395" s="1112" t="s">
        <v>1249</v>
      </c>
      <c r="W395" s="1113"/>
      <c r="X395" s="1113"/>
      <c r="Y395" s="1113"/>
      <c r="Z395" s="1112" t="s">
        <v>1250</v>
      </c>
      <c r="AA395" s="1112"/>
      <c r="AB395" s="1112"/>
      <c r="AC395" s="1112"/>
      <c r="AD395" s="1112" t="s">
        <v>1251</v>
      </c>
      <c r="AE395" s="1112"/>
      <c r="AF395" s="1112"/>
      <c r="AG395" s="1118"/>
      <c r="AH395" s="604"/>
      <c r="AI395" s="604"/>
      <c r="AJ395" s="604"/>
      <c r="AK395" s="604"/>
      <c r="AL395" s="604"/>
      <c r="AM395" s="604"/>
    </row>
    <row r="396" spans="1:39" x14ac:dyDescent="0.25">
      <c r="A396" s="1111" t="s">
        <v>852</v>
      </c>
      <c r="B396" s="1110"/>
      <c r="C396" s="1107" t="s">
        <v>853</v>
      </c>
      <c r="D396" s="1110"/>
      <c r="E396" s="1107" t="s">
        <v>852</v>
      </c>
      <c r="F396" s="1110"/>
      <c r="G396" s="1107" t="s">
        <v>853</v>
      </c>
      <c r="H396" s="1110"/>
      <c r="I396" s="1107" t="s">
        <v>852</v>
      </c>
      <c r="J396" s="1110"/>
      <c r="K396" s="1107" t="s">
        <v>853</v>
      </c>
      <c r="L396" s="1110"/>
      <c r="M396" s="1107" t="s">
        <v>852</v>
      </c>
      <c r="N396" s="1110"/>
      <c r="O396" s="1107" t="s">
        <v>853</v>
      </c>
      <c r="P396" s="1108"/>
      <c r="Q396" s="612"/>
      <c r="R396" s="1111" t="s">
        <v>852</v>
      </c>
      <c r="S396" s="1110"/>
      <c r="T396" s="1107" t="s">
        <v>853</v>
      </c>
      <c r="U396" s="1110"/>
      <c r="V396" s="1107" t="s">
        <v>852</v>
      </c>
      <c r="W396" s="1110"/>
      <c r="X396" s="1107" t="s">
        <v>853</v>
      </c>
      <c r="Y396" s="1110"/>
      <c r="Z396" s="1107" t="s">
        <v>852</v>
      </c>
      <c r="AA396" s="1110"/>
      <c r="AB396" s="1107" t="s">
        <v>853</v>
      </c>
      <c r="AC396" s="1110"/>
      <c r="AD396" s="1107" t="s">
        <v>852</v>
      </c>
      <c r="AE396" s="1110"/>
      <c r="AF396" s="1107" t="s">
        <v>853</v>
      </c>
      <c r="AG396" s="1108"/>
      <c r="AH396" s="604"/>
      <c r="AI396" s="604"/>
      <c r="AJ396" s="604"/>
      <c r="AK396" s="604"/>
      <c r="AL396" s="604"/>
      <c r="AM396" s="604"/>
    </row>
    <row r="397" spans="1:39" ht="15.75" thickBot="1" x14ac:dyDescent="0.3">
      <c r="A397" s="1109"/>
      <c r="B397" s="1106"/>
      <c r="C397" s="1105"/>
      <c r="D397" s="1106"/>
      <c r="E397" s="1105"/>
      <c r="F397" s="1106"/>
      <c r="G397" s="1105"/>
      <c r="H397" s="1106"/>
      <c r="I397" s="1093"/>
      <c r="J397" s="1106"/>
      <c r="K397" s="1093"/>
      <c r="L397" s="1106"/>
      <c r="M397" s="1093"/>
      <c r="N397" s="1106"/>
      <c r="O397" s="1093"/>
      <c r="P397" s="1094"/>
      <c r="Q397" s="612"/>
      <c r="R397" s="1109"/>
      <c r="S397" s="1106"/>
      <c r="T397" s="1105"/>
      <c r="U397" s="1106"/>
      <c r="V397" s="1105"/>
      <c r="W397" s="1106"/>
      <c r="X397" s="1105"/>
      <c r="Y397" s="1106"/>
      <c r="Z397" s="1093"/>
      <c r="AA397" s="1106"/>
      <c r="AB397" s="1093"/>
      <c r="AC397" s="1106"/>
      <c r="AD397" s="1093"/>
      <c r="AE397" s="1106"/>
      <c r="AF397" s="1093"/>
      <c r="AG397" s="1094"/>
    </row>
    <row r="398" spans="1:39" ht="15.75" thickBot="1" x14ac:dyDescent="0.3">
      <c r="A398" s="606"/>
      <c r="B398" s="606"/>
      <c r="C398" s="606"/>
      <c r="D398" s="606"/>
      <c r="E398" s="606"/>
      <c r="F398" s="606"/>
      <c r="G398" s="606"/>
      <c r="H398" s="606"/>
      <c r="I398" s="606"/>
      <c r="J398" s="606"/>
      <c r="K398" s="606"/>
      <c r="L398" s="606"/>
      <c r="M398" s="608"/>
      <c r="N398" s="608"/>
      <c r="O398" s="606"/>
      <c r="P398" s="606"/>
      <c r="Q398" s="612"/>
      <c r="R398" s="612"/>
      <c r="S398" s="612"/>
      <c r="T398" s="612"/>
      <c r="U398" s="612"/>
      <c r="V398" s="612"/>
      <c r="W398" s="612"/>
      <c r="X398" s="612"/>
      <c r="Y398" s="612"/>
      <c r="Z398" s="612"/>
      <c r="AA398" s="612"/>
      <c r="AB398" s="612"/>
      <c r="AC398" s="612"/>
      <c r="AD398" s="612"/>
      <c r="AE398" s="612"/>
      <c r="AF398" s="612"/>
      <c r="AG398" s="612"/>
    </row>
    <row r="399" spans="1:39" x14ac:dyDescent="0.25">
      <c r="A399" s="1095" t="s">
        <v>1252</v>
      </c>
      <c r="B399" s="1096"/>
      <c r="C399" s="1096"/>
      <c r="D399" s="1096"/>
      <c r="E399" s="1096"/>
      <c r="F399" s="1097"/>
      <c r="G399" s="1098" t="s">
        <v>1253</v>
      </c>
      <c r="H399" s="1096"/>
      <c r="I399" s="1096"/>
      <c r="J399" s="1096"/>
      <c r="K399" s="1096"/>
      <c r="L399" s="1099"/>
      <c r="M399" s="612"/>
      <c r="N399" s="612"/>
      <c r="O399" s="612"/>
      <c r="P399" s="612"/>
      <c r="Q399" s="612"/>
      <c r="R399" s="612"/>
      <c r="S399" s="612"/>
      <c r="T399" s="612"/>
      <c r="U399" s="612"/>
      <c r="V399" s="612"/>
      <c r="W399" s="612"/>
      <c r="X399" s="612"/>
      <c r="Y399" s="612"/>
      <c r="Z399" s="612"/>
      <c r="AA399" s="612"/>
      <c r="AB399" s="612"/>
      <c r="AC399" s="612"/>
      <c r="AD399" s="612"/>
      <c r="AE399" s="612"/>
      <c r="AF399" s="612"/>
      <c r="AG399" s="612"/>
    </row>
    <row r="400" spans="1:39" x14ac:dyDescent="0.25">
      <c r="A400" s="1100" t="s">
        <v>852</v>
      </c>
      <c r="B400" s="1101"/>
      <c r="C400" s="1102" t="s">
        <v>853</v>
      </c>
      <c r="D400" s="1101"/>
      <c r="E400" s="1103" t="s">
        <v>825</v>
      </c>
      <c r="F400" s="1101"/>
      <c r="G400" s="1102" t="s">
        <v>852</v>
      </c>
      <c r="H400" s="1101"/>
      <c r="I400" s="1102" t="s">
        <v>853</v>
      </c>
      <c r="J400" s="1101"/>
      <c r="K400" s="1103" t="s">
        <v>825</v>
      </c>
      <c r="L400" s="1104"/>
      <c r="M400" s="612"/>
      <c r="N400" s="612"/>
      <c r="O400" s="612"/>
      <c r="P400" s="612"/>
      <c r="Q400" s="612"/>
      <c r="R400" s="612"/>
      <c r="S400" s="612"/>
      <c r="T400" s="612"/>
      <c r="U400" s="612"/>
      <c r="V400" s="612"/>
      <c r="W400" s="612"/>
      <c r="X400" s="612"/>
      <c r="Y400" s="612"/>
      <c r="Z400" s="612"/>
      <c r="AA400" s="612"/>
      <c r="AB400" s="612"/>
      <c r="AC400" s="612"/>
      <c r="AD400" s="612"/>
      <c r="AE400" s="612"/>
      <c r="AF400" s="612"/>
      <c r="AG400" s="612"/>
    </row>
    <row r="401" spans="1:39" x14ac:dyDescent="0.25">
      <c r="A401" s="1091"/>
      <c r="B401" s="1092"/>
      <c r="C401" s="1091"/>
      <c r="D401" s="1092"/>
      <c r="E401" s="1089">
        <f>A401+C401</f>
        <v>0</v>
      </c>
      <c r="F401" s="1090"/>
      <c r="G401" s="1091"/>
      <c r="H401" s="1092"/>
      <c r="I401" s="1091"/>
      <c r="J401" s="1092"/>
      <c r="K401" s="1089">
        <f>G401+I401</f>
        <v>0</v>
      </c>
      <c r="L401" s="1090"/>
      <c r="M401" s="612"/>
      <c r="N401" s="612"/>
      <c r="O401" s="612"/>
      <c r="P401" s="612"/>
      <c r="Q401" s="612"/>
      <c r="R401" s="612"/>
      <c r="S401" s="612"/>
      <c r="T401" s="612"/>
      <c r="U401" s="612"/>
      <c r="V401" s="612"/>
      <c r="W401" s="612"/>
      <c r="X401" s="612"/>
      <c r="Y401" s="612"/>
      <c r="Z401" s="612"/>
      <c r="AA401" s="612"/>
      <c r="AB401" s="612"/>
      <c r="AC401" s="612"/>
      <c r="AD401" s="612"/>
      <c r="AE401" s="612"/>
      <c r="AF401" s="612"/>
      <c r="AG401" s="612"/>
    </row>
    <row r="402" spans="1:39" s="241" customFormat="1" ht="18" x14ac:dyDescent="0.25">
      <c r="A402" s="1171" t="s">
        <v>786</v>
      </c>
      <c r="B402" s="1171"/>
      <c r="C402" s="1171"/>
      <c r="D402" s="1171"/>
      <c r="E402" s="1171"/>
      <c r="F402" s="1171"/>
      <c r="G402" s="1171"/>
      <c r="H402" s="1171"/>
      <c r="I402" s="1171"/>
      <c r="J402" s="1171"/>
      <c r="K402" s="1171"/>
      <c r="L402" s="1171"/>
      <c r="M402" s="1171"/>
      <c r="N402" s="1171"/>
      <c r="O402" s="1171"/>
      <c r="P402" s="1171"/>
      <c r="Q402" s="1171"/>
      <c r="R402" s="1171"/>
      <c r="S402" s="1171"/>
      <c r="T402" s="1171"/>
      <c r="U402" s="1171"/>
      <c r="V402" s="1171"/>
      <c r="W402" s="1171"/>
      <c r="X402" s="1171"/>
      <c r="Y402" s="1171"/>
      <c r="Z402" s="1171"/>
      <c r="AA402" s="1171"/>
      <c r="AB402" s="1171"/>
      <c r="AC402" s="1171"/>
      <c r="AD402" s="1171"/>
      <c r="AE402" s="1171"/>
      <c r="AF402" s="1171"/>
      <c r="AG402" s="1171"/>
      <c r="AH402" s="1171"/>
      <c r="AI402" s="1171"/>
      <c r="AJ402" s="1171"/>
      <c r="AK402" s="1171"/>
      <c r="AL402" s="1171"/>
      <c r="AM402" s="1171"/>
    </row>
    <row r="403" spans="1:39" s="241" customFormat="1" ht="15.75" x14ac:dyDescent="0.25">
      <c r="A403" s="1172" t="s">
        <v>788</v>
      </c>
      <c r="B403" s="1143"/>
      <c r="C403" s="1143"/>
      <c r="D403" s="1143"/>
      <c r="E403" s="1143"/>
      <c r="F403" s="1143"/>
      <c r="G403" s="1143"/>
      <c r="H403" s="1143"/>
      <c r="I403" s="1143"/>
      <c r="J403" s="1143"/>
      <c r="K403" s="1143"/>
      <c r="L403" s="1143"/>
      <c r="M403" s="1143"/>
      <c r="N403" s="1143"/>
      <c r="O403" s="1143"/>
      <c r="P403" s="1143"/>
      <c r="Q403" s="1143"/>
      <c r="R403" s="1143"/>
      <c r="S403" s="1143"/>
      <c r="T403" s="1143"/>
      <c r="U403" s="1143"/>
      <c r="V403" s="1143"/>
      <c r="W403" s="1143"/>
      <c r="X403" s="1143"/>
      <c r="Y403" s="1143"/>
      <c r="Z403" s="1143"/>
      <c r="AA403" s="1143"/>
      <c r="AB403" s="1143"/>
      <c r="AC403" s="1143"/>
      <c r="AD403" s="1143"/>
      <c r="AE403" s="1143"/>
      <c r="AF403" s="1143"/>
      <c r="AG403" s="1143"/>
      <c r="AH403" s="1143"/>
      <c r="AI403" s="1143"/>
      <c r="AJ403" s="1143"/>
      <c r="AK403" s="1143"/>
      <c r="AL403" s="1143"/>
      <c r="AM403" s="1143"/>
    </row>
    <row r="404" spans="1:39" s="241" customFormat="1" ht="17.25" thickBot="1" x14ac:dyDescent="0.3">
      <c r="A404" s="1173" t="s">
        <v>1242</v>
      </c>
      <c r="B404" s="1143"/>
      <c r="C404" s="1143"/>
      <c r="D404" s="1143"/>
      <c r="E404" s="1143"/>
      <c r="F404" s="1143"/>
      <c r="G404" s="1143"/>
      <c r="H404" s="1143"/>
      <c r="I404" s="1143"/>
      <c r="J404" s="1143"/>
      <c r="K404" s="1143"/>
      <c r="L404" s="1143"/>
      <c r="M404" s="1143"/>
      <c r="N404" s="1143"/>
      <c r="O404" s="1143"/>
      <c r="P404" s="1174"/>
      <c r="Q404" s="1174"/>
      <c r="R404" s="1174"/>
      <c r="S404" s="1174"/>
      <c r="T404" s="1174"/>
      <c r="U404" s="1174"/>
      <c r="V404" s="1174"/>
      <c r="W404" s="1174"/>
      <c r="X404" s="1174"/>
      <c r="Y404" s="1174"/>
      <c r="Z404" s="1174"/>
      <c r="AA404" s="1143"/>
      <c r="AB404" s="1143"/>
      <c r="AC404" s="1143"/>
      <c r="AD404" s="1143"/>
      <c r="AE404" s="1143"/>
      <c r="AF404" s="1143"/>
      <c r="AG404" s="1143"/>
      <c r="AH404" s="1143"/>
      <c r="AI404" s="1143"/>
      <c r="AJ404" s="1143"/>
      <c r="AK404" s="1143"/>
      <c r="AL404" s="1143"/>
      <c r="AM404" s="1143"/>
    </row>
    <row r="405" spans="1:39" x14ac:dyDescent="0.25">
      <c r="A405" s="1175" t="s">
        <v>790</v>
      </c>
      <c r="B405" s="1176"/>
      <c r="C405" s="1176"/>
      <c r="D405" s="1176"/>
      <c r="E405" s="1177">
        <f>Menu!$D$6</f>
        <v>0</v>
      </c>
      <c r="F405" s="1178"/>
      <c r="G405" s="1178"/>
      <c r="H405" s="1178"/>
      <c r="I405" s="1178"/>
      <c r="J405" s="1178"/>
      <c r="K405" s="1178"/>
      <c r="L405" s="1178"/>
      <c r="M405" s="1178"/>
      <c r="N405" s="1178"/>
      <c r="O405" s="1179"/>
      <c r="P405" s="1180" t="s">
        <v>1243</v>
      </c>
      <c r="Q405" s="1181"/>
      <c r="R405" s="1181"/>
      <c r="S405" s="1181"/>
      <c r="T405" s="1181"/>
      <c r="U405" s="1181"/>
      <c r="V405" s="1181"/>
      <c r="W405" s="1181"/>
      <c r="X405" s="1181"/>
      <c r="Y405" s="1181"/>
      <c r="Z405" s="1181"/>
      <c r="AA405" s="1182" t="s">
        <v>792</v>
      </c>
      <c r="AB405" s="1176"/>
      <c r="AC405" s="1176"/>
      <c r="AD405" s="1176"/>
      <c r="AE405" s="1176"/>
      <c r="AF405" s="1176"/>
      <c r="AG405" s="1176"/>
      <c r="AH405" s="1183"/>
      <c r="AI405" s="1178"/>
      <c r="AJ405" s="1178"/>
      <c r="AK405" s="1178"/>
      <c r="AL405" s="1178"/>
      <c r="AM405" s="1179"/>
    </row>
    <row r="406" spans="1:39" x14ac:dyDescent="0.25">
      <c r="A406" s="1145" t="s">
        <v>793</v>
      </c>
      <c r="B406" s="1143"/>
      <c r="C406" s="1143"/>
      <c r="D406" s="1143"/>
      <c r="E406" s="1143"/>
      <c r="F406" s="1143"/>
      <c r="G406" s="1143"/>
      <c r="H406" s="1158" t="str">
        <f>Menu!B29</f>
        <v/>
      </c>
      <c r="I406" s="1159"/>
      <c r="J406" s="1159"/>
      <c r="K406" s="1159"/>
      <c r="L406" s="1159"/>
      <c r="M406" s="1159"/>
      <c r="N406" s="1159"/>
      <c r="O406" s="1148"/>
      <c r="P406" s="1160" t="str">
        <f>Menu!$D$3</f>
        <v>3rd</v>
      </c>
      <c r="Q406" s="1161"/>
      <c r="R406" s="1140" t="s">
        <v>794</v>
      </c>
      <c r="S406" s="1140"/>
      <c r="T406" s="1140"/>
      <c r="U406" s="1162">
        <f>Menu!$D$4</f>
        <v>2022</v>
      </c>
      <c r="V406" s="1163"/>
      <c r="W406" s="1164"/>
      <c r="X406" s="1140" t="s">
        <v>6</v>
      </c>
      <c r="Y406" s="1140"/>
      <c r="Z406" s="1141"/>
      <c r="AA406" s="1142" t="s">
        <v>973</v>
      </c>
      <c r="AB406" s="1143"/>
      <c r="AC406" s="1143"/>
      <c r="AD406" s="1143"/>
      <c r="AE406" s="1143"/>
      <c r="AF406" s="1143"/>
      <c r="AG406" s="1143"/>
      <c r="AH406" s="1143"/>
      <c r="AI406" s="1143"/>
      <c r="AJ406" s="1143"/>
      <c r="AK406" s="1143"/>
      <c r="AL406" s="1143"/>
      <c r="AM406" s="1144"/>
    </row>
    <row r="407" spans="1:39" x14ac:dyDescent="0.25">
      <c r="A407" s="1145" t="s">
        <v>795</v>
      </c>
      <c r="B407" s="1143"/>
      <c r="C407" s="1143"/>
      <c r="D407" s="1143"/>
      <c r="E407" s="1143"/>
      <c r="F407" s="1143"/>
      <c r="G407" s="1143"/>
      <c r="H407" s="1143"/>
      <c r="I407" s="1143"/>
      <c r="J407" s="1143"/>
      <c r="K407" s="1143"/>
      <c r="L407" s="1143"/>
      <c r="M407" s="1146"/>
      <c r="N407" s="1147"/>
      <c r="O407" s="1148"/>
      <c r="P407" s="1160"/>
      <c r="Q407" s="1161"/>
      <c r="R407" s="1140"/>
      <c r="S407" s="1140"/>
      <c r="T407" s="1140"/>
      <c r="U407" s="1165"/>
      <c r="V407" s="1166"/>
      <c r="W407" s="1167"/>
      <c r="X407" s="1140"/>
      <c r="Y407" s="1140"/>
      <c r="Z407" s="1141"/>
      <c r="AA407" s="1149"/>
      <c r="AB407" s="1150"/>
      <c r="AC407" s="1150"/>
      <c r="AD407" s="1150"/>
      <c r="AE407" s="1150"/>
      <c r="AF407" s="1150"/>
      <c r="AG407" s="1150"/>
      <c r="AH407" s="1150"/>
      <c r="AI407" s="1150"/>
      <c r="AJ407" s="1150"/>
      <c r="AK407" s="1150"/>
      <c r="AL407" s="1150"/>
      <c r="AM407" s="1151"/>
    </row>
    <row r="408" spans="1:39" x14ac:dyDescent="0.25">
      <c r="A408" s="1155"/>
      <c r="B408" s="1156"/>
      <c r="C408" s="1156"/>
      <c r="D408" s="1156"/>
      <c r="E408" s="1156"/>
      <c r="F408" s="1156"/>
      <c r="G408" s="1156"/>
      <c r="H408" s="1156"/>
      <c r="I408" s="1156"/>
      <c r="J408" s="1156"/>
      <c r="K408" s="1156"/>
      <c r="L408" s="1156"/>
      <c r="M408" s="1156"/>
      <c r="N408" s="1156"/>
      <c r="O408" s="1157"/>
      <c r="P408" s="1160"/>
      <c r="Q408" s="1161"/>
      <c r="R408" s="1140"/>
      <c r="S408" s="1140"/>
      <c r="T408" s="1140"/>
      <c r="U408" s="1168"/>
      <c r="V408" s="1169"/>
      <c r="W408" s="1170"/>
      <c r="X408" s="1140"/>
      <c r="Y408" s="1140"/>
      <c r="Z408" s="1141"/>
      <c r="AA408" s="1152"/>
      <c r="AB408" s="1153"/>
      <c r="AC408" s="1153"/>
      <c r="AD408" s="1153"/>
      <c r="AE408" s="1153"/>
      <c r="AF408" s="1153"/>
      <c r="AG408" s="1153"/>
      <c r="AH408" s="1153"/>
      <c r="AI408" s="1153"/>
      <c r="AJ408" s="1153"/>
      <c r="AK408" s="1153"/>
      <c r="AL408" s="1153"/>
      <c r="AM408" s="1154"/>
    </row>
    <row r="409" spans="1:39" ht="15.75" thickBot="1" x14ac:dyDescent="0.3">
      <c r="A409" s="604"/>
      <c r="B409" s="604"/>
      <c r="C409" s="604"/>
      <c r="D409" s="604"/>
      <c r="E409" s="604"/>
      <c r="F409" s="604"/>
      <c r="G409" s="604"/>
      <c r="H409" s="604"/>
      <c r="I409" s="604"/>
      <c r="J409" s="604"/>
      <c r="K409" s="604"/>
      <c r="L409" s="604"/>
      <c r="M409" s="604"/>
      <c r="N409" s="604"/>
      <c r="O409" s="604"/>
      <c r="P409" s="604"/>
      <c r="Q409" s="604"/>
      <c r="R409" s="604"/>
      <c r="S409" s="604"/>
      <c r="T409" s="604"/>
      <c r="U409" s="604"/>
      <c r="V409" s="604"/>
      <c r="W409" s="604"/>
      <c r="X409" s="604"/>
      <c r="Y409" s="604"/>
      <c r="Z409" s="604"/>
      <c r="AA409" s="604"/>
      <c r="AB409" s="604"/>
      <c r="AC409" s="604"/>
      <c r="AD409" s="604"/>
      <c r="AE409" s="604"/>
      <c r="AF409" s="604"/>
      <c r="AG409" s="604"/>
      <c r="AH409" s="604"/>
      <c r="AI409" s="604"/>
      <c r="AJ409" s="604"/>
      <c r="AK409" s="604"/>
      <c r="AL409" s="604"/>
      <c r="AM409" s="604"/>
    </row>
    <row r="410" spans="1:39" x14ac:dyDescent="0.25">
      <c r="A410" s="1132" t="s">
        <v>1244</v>
      </c>
      <c r="B410" s="1133"/>
      <c r="C410" s="1133"/>
      <c r="D410" s="1133"/>
      <c r="E410" s="1133"/>
      <c r="F410" s="1134"/>
      <c r="G410" s="1135" t="s">
        <v>1245</v>
      </c>
      <c r="H410" s="1133"/>
      <c r="I410" s="1133"/>
      <c r="J410" s="1133"/>
      <c r="K410" s="1133"/>
      <c r="L410" s="1136"/>
      <c r="M410" s="606"/>
      <c r="N410" s="606"/>
      <c r="O410" s="606"/>
      <c r="P410" s="606"/>
      <c r="Q410" s="612"/>
      <c r="R410" s="612"/>
      <c r="S410" s="612"/>
      <c r="T410" s="612"/>
      <c r="U410" s="612"/>
      <c r="V410" s="612"/>
      <c r="W410" s="612"/>
      <c r="X410" s="612"/>
      <c r="Y410" s="612"/>
      <c r="Z410" s="612"/>
      <c r="AA410" s="612"/>
      <c r="AB410" s="612"/>
      <c r="AC410" s="612"/>
      <c r="AD410" s="612"/>
      <c r="AE410" s="612"/>
      <c r="AF410" s="612"/>
      <c r="AG410" s="612"/>
      <c r="AH410" s="604"/>
      <c r="AI410" s="604"/>
      <c r="AJ410" s="604"/>
      <c r="AK410" s="604"/>
      <c r="AL410" s="604"/>
      <c r="AM410" s="604"/>
    </row>
    <row r="411" spans="1:39" x14ac:dyDescent="0.25">
      <c r="A411" s="1137" t="s">
        <v>852</v>
      </c>
      <c r="B411" s="1138"/>
      <c r="C411" s="1103" t="s">
        <v>853</v>
      </c>
      <c r="D411" s="1138"/>
      <c r="E411" s="1103" t="s">
        <v>825</v>
      </c>
      <c r="F411" s="1138"/>
      <c r="G411" s="1103" t="s">
        <v>852</v>
      </c>
      <c r="H411" s="1138"/>
      <c r="I411" s="1103" t="s">
        <v>853</v>
      </c>
      <c r="J411" s="1138"/>
      <c r="K411" s="1103" t="s">
        <v>825</v>
      </c>
      <c r="L411" s="1139"/>
      <c r="M411" s="606"/>
      <c r="N411" s="606"/>
      <c r="O411" s="606"/>
      <c r="P411" s="606"/>
      <c r="Q411" s="612"/>
      <c r="R411" s="612"/>
      <c r="S411" s="612"/>
      <c r="T411" s="612"/>
      <c r="U411" s="612"/>
      <c r="V411" s="612"/>
      <c r="W411" s="612"/>
      <c r="X411" s="612"/>
      <c r="Y411" s="612"/>
      <c r="Z411" s="612"/>
      <c r="AA411" s="612"/>
      <c r="AB411" s="612"/>
      <c r="AC411" s="612"/>
      <c r="AD411" s="612"/>
      <c r="AE411" s="612"/>
      <c r="AF411" s="612"/>
      <c r="AG411" s="612"/>
      <c r="AH411" s="604"/>
      <c r="AI411" s="604"/>
      <c r="AJ411" s="604"/>
      <c r="AK411" s="604"/>
      <c r="AL411" s="604"/>
      <c r="AM411" s="604"/>
    </row>
    <row r="412" spans="1:39" ht="15.75" thickBot="1" x14ac:dyDescent="0.3">
      <c r="A412" s="1119"/>
      <c r="B412" s="1120"/>
      <c r="C412" s="1121"/>
      <c r="D412" s="1120"/>
      <c r="E412" s="1122">
        <f>A412+C412</f>
        <v>0</v>
      </c>
      <c r="F412" s="1123"/>
      <c r="G412" s="1121"/>
      <c r="H412" s="1120"/>
      <c r="I412" s="1121"/>
      <c r="J412" s="1120"/>
      <c r="K412" s="1124">
        <f>G412+I412</f>
        <v>0</v>
      </c>
      <c r="L412" s="1125"/>
      <c r="M412" s="607"/>
      <c r="N412" s="607"/>
      <c r="O412" s="606"/>
      <c r="P412" s="606"/>
      <c r="Q412" s="612"/>
      <c r="R412" s="612"/>
      <c r="S412" s="612"/>
      <c r="T412" s="612"/>
      <c r="U412" s="612"/>
      <c r="V412" s="612"/>
      <c r="W412" s="612"/>
      <c r="X412" s="612"/>
      <c r="Y412" s="612"/>
      <c r="Z412" s="612"/>
      <c r="AA412" s="612"/>
      <c r="AB412" s="612"/>
      <c r="AC412" s="612"/>
      <c r="AD412" s="612"/>
      <c r="AE412" s="612"/>
      <c r="AF412" s="612"/>
      <c r="AG412" s="612"/>
      <c r="AH412" s="604"/>
      <c r="AI412" s="604"/>
      <c r="AJ412" s="604"/>
      <c r="AK412" s="604"/>
      <c r="AL412" s="604"/>
      <c r="AM412" s="604"/>
    </row>
    <row r="413" spans="1:39" ht="15.75" thickBot="1" x14ac:dyDescent="0.3">
      <c r="A413" s="609"/>
      <c r="B413" s="610"/>
      <c r="C413" s="609"/>
      <c r="D413" s="610"/>
      <c r="E413" s="611"/>
      <c r="F413" s="610"/>
      <c r="G413" s="609"/>
      <c r="H413" s="610"/>
      <c r="I413" s="609"/>
      <c r="J413" s="610"/>
      <c r="K413" s="611"/>
      <c r="L413" s="610"/>
      <c r="M413" s="608"/>
      <c r="N413" s="608"/>
      <c r="O413" s="606"/>
      <c r="P413" s="606"/>
      <c r="Q413" s="612"/>
      <c r="R413" s="612"/>
      <c r="S413" s="612"/>
      <c r="T413" s="612"/>
      <c r="U413" s="612"/>
      <c r="V413" s="612"/>
      <c r="W413" s="612"/>
      <c r="X413" s="612"/>
      <c r="Y413" s="612"/>
      <c r="Z413" s="612"/>
      <c r="AA413" s="612"/>
      <c r="AB413" s="612"/>
      <c r="AC413" s="612"/>
      <c r="AD413" s="612"/>
      <c r="AE413" s="612"/>
      <c r="AF413" s="612"/>
      <c r="AG413" s="612"/>
      <c r="AH413" s="604"/>
      <c r="AI413" s="604"/>
      <c r="AJ413" s="604"/>
      <c r="AK413" s="604"/>
      <c r="AL413" s="604"/>
      <c r="AM413" s="604"/>
    </row>
    <row r="414" spans="1:39" x14ac:dyDescent="0.25">
      <c r="A414" s="1126" t="s">
        <v>1246</v>
      </c>
      <c r="B414" s="1127"/>
      <c r="C414" s="1127"/>
      <c r="D414" s="1127"/>
      <c r="E414" s="1127"/>
      <c r="F414" s="1127"/>
      <c r="G414" s="1127"/>
      <c r="H414" s="1127"/>
      <c r="I414" s="1127"/>
      <c r="J414" s="1127"/>
      <c r="K414" s="1127"/>
      <c r="L414" s="1127"/>
      <c r="M414" s="1127"/>
      <c r="N414" s="1127"/>
      <c r="O414" s="1127"/>
      <c r="P414" s="1128"/>
      <c r="Q414" s="612"/>
      <c r="R414" s="1129" t="s">
        <v>1247</v>
      </c>
      <c r="S414" s="1130"/>
      <c r="T414" s="1130"/>
      <c r="U414" s="1130"/>
      <c r="V414" s="1130"/>
      <c r="W414" s="1130"/>
      <c r="X414" s="1130"/>
      <c r="Y414" s="1130"/>
      <c r="Z414" s="1130"/>
      <c r="AA414" s="1130"/>
      <c r="AB414" s="1130"/>
      <c r="AC414" s="1130"/>
      <c r="AD414" s="1130"/>
      <c r="AE414" s="1130"/>
      <c r="AF414" s="1130"/>
      <c r="AG414" s="1131"/>
      <c r="AH414" s="604"/>
      <c r="AI414" s="604"/>
      <c r="AJ414" s="604"/>
      <c r="AK414" s="604"/>
      <c r="AL414" s="604"/>
      <c r="AM414" s="604"/>
    </row>
    <row r="415" spans="1:39" ht="33" customHeight="1" x14ac:dyDescent="0.25">
      <c r="A415" s="1117" t="s">
        <v>1248</v>
      </c>
      <c r="B415" s="1113"/>
      <c r="C415" s="1113"/>
      <c r="D415" s="1113"/>
      <c r="E415" s="1112" t="s">
        <v>1249</v>
      </c>
      <c r="F415" s="1113"/>
      <c r="G415" s="1113"/>
      <c r="H415" s="1113"/>
      <c r="I415" s="1112" t="s">
        <v>1250</v>
      </c>
      <c r="J415" s="1113"/>
      <c r="K415" s="1113"/>
      <c r="L415" s="1113"/>
      <c r="M415" s="1114" t="s">
        <v>1251</v>
      </c>
      <c r="N415" s="1115"/>
      <c r="O415" s="1115"/>
      <c r="P415" s="1116"/>
      <c r="Q415" s="612"/>
      <c r="R415" s="1117" t="s">
        <v>1248</v>
      </c>
      <c r="S415" s="1113"/>
      <c r="T415" s="1113"/>
      <c r="U415" s="1113"/>
      <c r="V415" s="1112" t="s">
        <v>1249</v>
      </c>
      <c r="W415" s="1113"/>
      <c r="X415" s="1113"/>
      <c r="Y415" s="1113"/>
      <c r="Z415" s="1112" t="s">
        <v>1250</v>
      </c>
      <c r="AA415" s="1112"/>
      <c r="AB415" s="1112"/>
      <c r="AC415" s="1112"/>
      <c r="AD415" s="1112" t="s">
        <v>1251</v>
      </c>
      <c r="AE415" s="1112"/>
      <c r="AF415" s="1112"/>
      <c r="AG415" s="1118"/>
      <c r="AH415" s="604"/>
      <c r="AI415" s="604"/>
      <c r="AJ415" s="604"/>
      <c r="AK415" s="604"/>
      <c r="AL415" s="604"/>
      <c r="AM415" s="604"/>
    </row>
    <row r="416" spans="1:39" x14ac:dyDescent="0.25">
      <c r="A416" s="1111" t="s">
        <v>852</v>
      </c>
      <c r="B416" s="1110"/>
      <c r="C416" s="1107" t="s">
        <v>853</v>
      </c>
      <c r="D416" s="1110"/>
      <c r="E416" s="1107" t="s">
        <v>852</v>
      </c>
      <c r="F416" s="1110"/>
      <c r="G416" s="1107" t="s">
        <v>853</v>
      </c>
      <c r="H416" s="1110"/>
      <c r="I416" s="1107" t="s">
        <v>852</v>
      </c>
      <c r="J416" s="1110"/>
      <c r="K416" s="1107" t="s">
        <v>853</v>
      </c>
      <c r="L416" s="1110"/>
      <c r="M416" s="1107" t="s">
        <v>852</v>
      </c>
      <c r="N416" s="1110"/>
      <c r="O416" s="1107" t="s">
        <v>853</v>
      </c>
      <c r="P416" s="1108"/>
      <c r="Q416" s="612"/>
      <c r="R416" s="1111" t="s">
        <v>852</v>
      </c>
      <c r="S416" s="1110"/>
      <c r="T416" s="1107" t="s">
        <v>853</v>
      </c>
      <c r="U416" s="1110"/>
      <c r="V416" s="1107" t="s">
        <v>852</v>
      </c>
      <c r="W416" s="1110"/>
      <c r="X416" s="1107" t="s">
        <v>853</v>
      </c>
      <c r="Y416" s="1110"/>
      <c r="Z416" s="1107" t="s">
        <v>852</v>
      </c>
      <c r="AA416" s="1110"/>
      <c r="AB416" s="1107" t="s">
        <v>853</v>
      </c>
      <c r="AC416" s="1110"/>
      <c r="AD416" s="1107" t="s">
        <v>852</v>
      </c>
      <c r="AE416" s="1110"/>
      <c r="AF416" s="1107" t="s">
        <v>853</v>
      </c>
      <c r="AG416" s="1108"/>
      <c r="AH416" s="604"/>
      <c r="AI416" s="604"/>
      <c r="AJ416" s="604"/>
      <c r="AK416" s="604"/>
      <c r="AL416" s="604"/>
      <c r="AM416" s="604"/>
    </row>
    <row r="417" spans="1:39" ht="15.75" thickBot="1" x14ac:dyDescent="0.3">
      <c r="A417" s="1109"/>
      <c r="B417" s="1106"/>
      <c r="C417" s="1105"/>
      <c r="D417" s="1106"/>
      <c r="E417" s="1105"/>
      <c r="F417" s="1106"/>
      <c r="G417" s="1105"/>
      <c r="H417" s="1106"/>
      <c r="I417" s="1093"/>
      <c r="J417" s="1106"/>
      <c r="K417" s="1093"/>
      <c r="L417" s="1106"/>
      <c r="M417" s="1093"/>
      <c r="N417" s="1106"/>
      <c r="O417" s="1093"/>
      <c r="P417" s="1094"/>
      <c r="Q417" s="612"/>
      <c r="R417" s="1109"/>
      <c r="S417" s="1106"/>
      <c r="T417" s="1105"/>
      <c r="U417" s="1106"/>
      <c r="V417" s="1105"/>
      <c r="W417" s="1106"/>
      <c r="X417" s="1105"/>
      <c r="Y417" s="1106"/>
      <c r="Z417" s="1093"/>
      <c r="AA417" s="1106"/>
      <c r="AB417" s="1093"/>
      <c r="AC417" s="1106"/>
      <c r="AD417" s="1093"/>
      <c r="AE417" s="1106"/>
      <c r="AF417" s="1093"/>
      <c r="AG417" s="1094"/>
    </row>
    <row r="418" spans="1:39" ht="15.75" thickBot="1" x14ac:dyDescent="0.3">
      <c r="A418" s="606"/>
      <c r="B418" s="606"/>
      <c r="C418" s="606"/>
      <c r="D418" s="606"/>
      <c r="E418" s="606"/>
      <c r="F418" s="606"/>
      <c r="G418" s="606"/>
      <c r="H418" s="606"/>
      <c r="I418" s="606"/>
      <c r="J418" s="606"/>
      <c r="K418" s="606"/>
      <c r="L418" s="606"/>
      <c r="M418" s="608"/>
      <c r="N418" s="608"/>
      <c r="O418" s="606"/>
      <c r="P418" s="606"/>
      <c r="Q418" s="612"/>
      <c r="R418" s="612"/>
      <c r="S418" s="612"/>
      <c r="T418" s="612"/>
      <c r="U418" s="612"/>
      <c r="V418" s="612"/>
      <c r="W418" s="612"/>
      <c r="X418" s="612"/>
      <c r="Y418" s="612"/>
      <c r="Z418" s="612"/>
      <c r="AA418" s="612"/>
      <c r="AB418" s="612"/>
      <c r="AC418" s="612"/>
      <c r="AD418" s="612"/>
      <c r="AE418" s="612"/>
      <c r="AF418" s="612"/>
      <c r="AG418" s="612"/>
    </row>
    <row r="419" spans="1:39" x14ac:dyDescent="0.25">
      <c r="A419" s="1095" t="s">
        <v>1252</v>
      </c>
      <c r="B419" s="1096"/>
      <c r="C419" s="1096"/>
      <c r="D419" s="1096"/>
      <c r="E419" s="1096"/>
      <c r="F419" s="1097"/>
      <c r="G419" s="1098" t="s">
        <v>1253</v>
      </c>
      <c r="H419" s="1096"/>
      <c r="I419" s="1096"/>
      <c r="J419" s="1096"/>
      <c r="K419" s="1096"/>
      <c r="L419" s="1099"/>
      <c r="M419" s="612"/>
      <c r="N419" s="612"/>
      <c r="O419" s="612"/>
      <c r="P419" s="612"/>
      <c r="Q419" s="612"/>
      <c r="R419" s="612"/>
      <c r="S419" s="612"/>
      <c r="T419" s="612"/>
      <c r="U419" s="612"/>
      <c r="V419" s="612"/>
      <c r="W419" s="612"/>
      <c r="X419" s="612"/>
      <c r="Y419" s="612"/>
      <c r="Z419" s="612"/>
      <c r="AA419" s="612"/>
      <c r="AB419" s="612"/>
      <c r="AC419" s="612"/>
      <c r="AD419" s="612"/>
      <c r="AE419" s="612"/>
      <c r="AF419" s="612"/>
      <c r="AG419" s="612"/>
    </row>
    <row r="420" spans="1:39" x14ac:dyDescent="0.25">
      <c r="A420" s="1100" t="s">
        <v>852</v>
      </c>
      <c r="B420" s="1101"/>
      <c r="C420" s="1102" t="s">
        <v>853</v>
      </c>
      <c r="D420" s="1101"/>
      <c r="E420" s="1103" t="s">
        <v>825</v>
      </c>
      <c r="F420" s="1101"/>
      <c r="G420" s="1102" t="s">
        <v>852</v>
      </c>
      <c r="H420" s="1101"/>
      <c r="I420" s="1102" t="s">
        <v>853</v>
      </c>
      <c r="J420" s="1101"/>
      <c r="K420" s="1103" t="s">
        <v>825</v>
      </c>
      <c r="L420" s="1104"/>
      <c r="M420" s="612"/>
      <c r="N420" s="612"/>
      <c r="O420" s="612"/>
      <c r="P420" s="612"/>
      <c r="Q420" s="612"/>
      <c r="R420" s="612"/>
      <c r="S420" s="612"/>
      <c r="T420" s="612"/>
      <c r="U420" s="612"/>
      <c r="V420" s="612"/>
      <c r="W420" s="612"/>
      <c r="X420" s="612"/>
      <c r="Y420" s="612"/>
      <c r="Z420" s="612"/>
      <c r="AA420" s="612"/>
      <c r="AB420" s="612"/>
      <c r="AC420" s="612"/>
      <c r="AD420" s="612"/>
      <c r="AE420" s="612"/>
      <c r="AF420" s="612"/>
      <c r="AG420" s="612"/>
    </row>
    <row r="421" spans="1:39" x14ac:dyDescent="0.25">
      <c r="A421" s="1091"/>
      <c r="B421" s="1092"/>
      <c r="C421" s="1091"/>
      <c r="D421" s="1092"/>
      <c r="E421" s="1089">
        <f>A421+C421</f>
        <v>0</v>
      </c>
      <c r="F421" s="1090"/>
      <c r="G421" s="1091"/>
      <c r="H421" s="1092"/>
      <c r="I421" s="1091"/>
      <c r="J421" s="1092"/>
      <c r="K421" s="1089">
        <f>G421+I421</f>
        <v>0</v>
      </c>
      <c r="L421" s="1090"/>
      <c r="M421" s="612"/>
      <c r="N421" s="612"/>
      <c r="O421" s="612"/>
      <c r="P421" s="612"/>
      <c r="Q421" s="612"/>
      <c r="R421" s="612"/>
      <c r="S421" s="612"/>
      <c r="T421" s="612"/>
      <c r="U421" s="612"/>
      <c r="V421" s="612"/>
      <c r="W421" s="612"/>
      <c r="X421" s="612"/>
      <c r="Y421" s="612"/>
      <c r="Z421" s="612"/>
      <c r="AA421" s="612"/>
      <c r="AB421" s="612"/>
      <c r="AC421" s="612"/>
      <c r="AD421" s="612"/>
      <c r="AE421" s="612"/>
      <c r="AF421" s="612"/>
      <c r="AG421" s="612"/>
    </row>
    <row r="422" spans="1:39" s="241" customFormat="1" ht="18" x14ac:dyDescent="0.25">
      <c r="A422" s="1171" t="s">
        <v>786</v>
      </c>
      <c r="B422" s="1171"/>
      <c r="C422" s="1171"/>
      <c r="D422" s="1171"/>
      <c r="E422" s="1171"/>
      <c r="F422" s="1171"/>
      <c r="G422" s="1171"/>
      <c r="H422" s="1171"/>
      <c r="I422" s="1171"/>
      <c r="J422" s="1171"/>
      <c r="K422" s="1171"/>
      <c r="L422" s="1171"/>
      <c r="M422" s="1171"/>
      <c r="N422" s="1171"/>
      <c r="O422" s="1171"/>
      <c r="P422" s="1171"/>
      <c r="Q422" s="1171"/>
      <c r="R422" s="1171"/>
      <c r="S422" s="1171"/>
      <c r="T422" s="1171"/>
      <c r="U422" s="1171"/>
      <c r="V422" s="1171"/>
      <c r="W422" s="1171"/>
      <c r="X422" s="1171"/>
      <c r="Y422" s="1171"/>
      <c r="Z422" s="1171"/>
      <c r="AA422" s="1171"/>
      <c r="AB422" s="1171"/>
      <c r="AC422" s="1171"/>
      <c r="AD422" s="1171"/>
      <c r="AE422" s="1171"/>
      <c r="AF422" s="1171"/>
      <c r="AG422" s="1171"/>
      <c r="AH422" s="1171"/>
      <c r="AI422" s="1171"/>
      <c r="AJ422" s="1171"/>
      <c r="AK422" s="1171"/>
      <c r="AL422" s="1171"/>
      <c r="AM422" s="1171"/>
    </row>
    <row r="423" spans="1:39" s="241" customFormat="1" ht="15.75" x14ac:dyDescent="0.25">
      <c r="A423" s="1172" t="s">
        <v>788</v>
      </c>
      <c r="B423" s="1143"/>
      <c r="C423" s="1143"/>
      <c r="D423" s="1143"/>
      <c r="E423" s="1143"/>
      <c r="F423" s="1143"/>
      <c r="G423" s="1143"/>
      <c r="H423" s="1143"/>
      <c r="I423" s="1143"/>
      <c r="J423" s="1143"/>
      <c r="K423" s="1143"/>
      <c r="L423" s="1143"/>
      <c r="M423" s="1143"/>
      <c r="N423" s="1143"/>
      <c r="O423" s="1143"/>
      <c r="P423" s="1143"/>
      <c r="Q423" s="1143"/>
      <c r="R423" s="1143"/>
      <c r="S423" s="1143"/>
      <c r="T423" s="1143"/>
      <c r="U423" s="1143"/>
      <c r="V423" s="1143"/>
      <c r="W423" s="1143"/>
      <c r="X423" s="1143"/>
      <c r="Y423" s="1143"/>
      <c r="Z423" s="1143"/>
      <c r="AA423" s="1143"/>
      <c r="AB423" s="1143"/>
      <c r="AC423" s="1143"/>
      <c r="AD423" s="1143"/>
      <c r="AE423" s="1143"/>
      <c r="AF423" s="1143"/>
      <c r="AG423" s="1143"/>
      <c r="AH423" s="1143"/>
      <c r="AI423" s="1143"/>
      <c r="AJ423" s="1143"/>
      <c r="AK423" s="1143"/>
      <c r="AL423" s="1143"/>
      <c r="AM423" s="1143"/>
    </row>
    <row r="424" spans="1:39" s="241" customFormat="1" ht="17.25" thickBot="1" x14ac:dyDescent="0.3">
      <c r="A424" s="1173" t="s">
        <v>1242</v>
      </c>
      <c r="B424" s="1143"/>
      <c r="C424" s="1143"/>
      <c r="D424" s="1143"/>
      <c r="E424" s="1143"/>
      <c r="F424" s="1143"/>
      <c r="G424" s="1143"/>
      <c r="H424" s="1143"/>
      <c r="I424" s="1143"/>
      <c r="J424" s="1143"/>
      <c r="K424" s="1143"/>
      <c r="L424" s="1143"/>
      <c r="M424" s="1143"/>
      <c r="N424" s="1143"/>
      <c r="O424" s="1143"/>
      <c r="P424" s="1174"/>
      <c r="Q424" s="1174"/>
      <c r="R424" s="1174"/>
      <c r="S424" s="1174"/>
      <c r="T424" s="1174"/>
      <c r="U424" s="1174"/>
      <c r="V424" s="1174"/>
      <c r="W424" s="1174"/>
      <c r="X424" s="1174"/>
      <c r="Y424" s="1174"/>
      <c r="Z424" s="1174"/>
      <c r="AA424" s="1143"/>
      <c r="AB424" s="1143"/>
      <c r="AC424" s="1143"/>
      <c r="AD424" s="1143"/>
      <c r="AE424" s="1143"/>
      <c r="AF424" s="1143"/>
      <c r="AG424" s="1143"/>
      <c r="AH424" s="1143"/>
      <c r="AI424" s="1143"/>
      <c r="AJ424" s="1143"/>
      <c r="AK424" s="1143"/>
      <c r="AL424" s="1143"/>
      <c r="AM424" s="1143"/>
    </row>
    <row r="425" spans="1:39" x14ac:dyDescent="0.25">
      <c r="A425" s="1175" t="s">
        <v>790</v>
      </c>
      <c r="B425" s="1176"/>
      <c r="C425" s="1176"/>
      <c r="D425" s="1176"/>
      <c r="E425" s="1177">
        <f>Menu!$D$6</f>
        <v>0</v>
      </c>
      <c r="F425" s="1178"/>
      <c r="G425" s="1178"/>
      <c r="H425" s="1178"/>
      <c r="I425" s="1178"/>
      <c r="J425" s="1178"/>
      <c r="K425" s="1178"/>
      <c r="L425" s="1178"/>
      <c r="M425" s="1178"/>
      <c r="N425" s="1178"/>
      <c r="O425" s="1179"/>
      <c r="P425" s="1180" t="s">
        <v>1243</v>
      </c>
      <c r="Q425" s="1181"/>
      <c r="R425" s="1181"/>
      <c r="S425" s="1181"/>
      <c r="T425" s="1181"/>
      <c r="U425" s="1181"/>
      <c r="V425" s="1181"/>
      <c r="W425" s="1181"/>
      <c r="X425" s="1181"/>
      <c r="Y425" s="1181"/>
      <c r="Z425" s="1181"/>
      <c r="AA425" s="1182" t="s">
        <v>792</v>
      </c>
      <c r="AB425" s="1176"/>
      <c r="AC425" s="1176"/>
      <c r="AD425" s="1176"/>
      <c r="AE425" s="1176"/>
      <c r="AF425" s="1176"/>
      <c r="AG425" s="1176"/>
      <c r="AH425" s="1183"/>
      <c r="AI425" s="1178"/>
      <c r="AJ425" s="1178"/>
      <c r="AK425" s="1178"/>
      <c r="AL425" s="1178"/>
      <c r="AM425" s="1179"/>
    </row>
    <row r="426" spans="1:39" x14ac:dyDescent="0.25">
      <c r="A426" s="1145" t="s">
        <v>793</v>
      </c>
      <c r="B426" s="1143"/>
      <c r="C426" s="1143"/>
      <c r="D426" s="1143"/>
      <c r="E426" s="1143"/>
      <c r="F426" s="1143"/>
      <c r="G426" s="1143"/>
      <c r="H426" s="1158" t="str">
        <f>Menu!B30</f>
        <v/>
      </c>
      <c r="I426" s="1159"/>
      <c r="J426" s="1159"/>
      <c r="K426" s="1159"/>
      <c r="L426" s="1159"/>
      <c r="M426" s="1159"/>
      <c r="N426" s="1159"/>
      <c r="O426" s="1148"/>
      <c r="P426" s="1160" t="str">
        <f>Menu!$D$3</f>
        <v>3rd</v>
      </c>
      <c r="Q426" s="1161"/>
      <c r="R426" s="1140" t="s">
        <v>794</v>
      </c>
      <c r="S426" s="1140"/>
      <c r="T426" s="1140"/>
      <c r="U426" s="1162">
        <f>Menu!$D$4</f>
        <v>2022</v>
      </c>
      <c r="V426" s="1163"/>
      <c r="W426" s="1164"/>
      <c r="X426" s="1140" t="s">
        <v>6</v>
      </c>
      <c r="Y426" s="1140"/>
      <c r="Z426" s="1141"/>
      <c r="AA426" s="1142" t="s">
        <v>973</v>
      </c>
      <c r="AB426" s="1143"/>
      <c r="AC426" s="1143"/>
      <c r="AD426" s="1143"/>
      <c r="AE426" s="1143"/>
      <c r="AF426" s="1143"/>
      <c r="AG426" s="1143"/>
      <c r="AH426" s="1143"/>
      <c r="AI426" s="1143"/>
      <c r="AJ426" s="1143"/>
      <c r="AK426" s="1143"/>
      <c r="AL426" s="1143"/>
      <c r="AM426" s="1144"/>
    </row>
    <row r="427" spans="1:39" x14ac:dyDescent="0.25">
      <c r="A427" s="1145" t="s">
        <v>795</v>
      </c>
      <c r="B427" s="1143"/>
      <c r="C427" s="1143"/>
      <c r="D427" s="1143"/>
      <c r="E427" s="1143"/>
      <c r="F427" s="1143"/>
      <c r="G427" s="1143"/>
      <c r="H427" s="1143"/>
      <c r="I427" s="1143"/>
      <c r="J427" s="1143"/>
      <c r="K427" s="1143"/>
      <c r="L427" s="1143"/>
      <c r="M427" s="1146"/>
      <c r="N427" s="1147"/>
      <c r="O427" s="1148"/>
      <c r="P427" s="1160"/>
      <c r="Q427" s="1161"/>
      <c r="R427" s="1140"/>
      <c r="S427" s="1140"/>
      <c r="T427" s="1140"/>
      <c r="U427" s="1165"/>
      <c r="V427" s="1166"/>
      <c r="W427" s="1167"/>
      <c r="X427" s="1140"/>
      <c r="Y427" s="1140"/>
      <c r="Z427" s="1141"/>
      <c r="AA427" s="1149"/>
      <c r="AB427" s="1150"/>
      <c r="AC427" s="1150"/>
      <c r="AD427" s="1150"/>
      <c r="AE427" s="1150"/>
      <c r="AF427" s="1150"/>
      <c r="AG427" s="1150"/>
      <c r="AH427" s="1150"/>
      <c r="AI427" s="1150"/>
      <c r="AJ427" s="1150"/>
      <c r="AK427" s="1150"/>
      <c r="AL427" s="1150"/>
      <c r="AM427" s="1151"/>
    </row>
    <row r="428" spans="1:39" x14ac:dyDescent="0.25">
      <c r="A428" s="1155"/>
      <c r="B428" s="1156"/>
      <c r="C428" s="1156"/>
      <c r="D428" s="1156"/>
      <c r="E428" s="1156"/>
      <c r="F428" s="1156"/>
      <c r="G428" s="1156"/>
      <c r="H428" s="1156"/>
      <c r="I428" s="1156"/>
      <c r="J428" s="1156"/>
      <c r="K428" s="1156"/>
      <c r="L428" s="1156"/>
      <c r="M428" s="1156"/>
      <c r="N428" s="1156"/>
      <c r="O428" s="1157"/>
      <c r="P428" s="1160"/>
      <c r="Q428" s="1161"/>
      <c r="R428" s="1140"/>
      <c r="S428" s="1140"/>
      <c r="T428" s="1140"/>
      <c r="U428" s="1168"/>
      <c r="V428" s="1169"/>
      <c r="W428" s="1170"/>
      <c r="X428" s="1140"/>
      <c r="Y428" s="1140"/>
      <c r="Z428" s="1141"/>
      <c r="AA428" s="1152"/>
      <c r="AB428" s="1153"/>
      <c r="AC428" s="1153"/>
      <c r="AD428" s="1153"/>
      <c r="AE428" s="1153"/>
      <c r="AF428" s="1153"/>
      <c r="AG428" s="1153"/>
      <c r="AH428" s="1153"/>
      <c r="AI428" s="1153"/>
      <c r="AJ428" s="1153"/>
      <c r="AK428" s="1153"/>
      <c r="AL428" s="1153"/>
      <c r="AM428" s="1154"/>
    </row>
    <row r="429" spans="1:39" ht="15.75" thickBot="1" x14ac:dyDescent="0.3">
      <c r="A429" s="604"/>
      <c r="B429" s="604"/>
      <c r="C429" s="604"/>
      <c r="D429" s="604"/>
      <c r="E429" s="604"/>
      <c r="F429" s="604"/>
      <c r="G429" s="604"/>
      <c r="H429" s="604"/>
      <c r="I429" s="604"/>
      <c r="J429" s="604"/>
      <c r="K429" s="604"/>
      <c r="L429" s="604"/>
      <c r="M429" s="604"/>
      <c r="N429" s="604"/>
      <c r="O429" s="604"/>
      <c r="P429" s="604"/>
      <c r="Q429" s="604"/>
      <c r="R429" s="604"/>
      <c r="S429" s="604"/>
      <c r="T429" s="604"/>
      <c r="U429" s="604"/>
      <c r="V429" s="604"/>
      <c r="W429" s="604"/>
      <c r="X429" s="604"/>
      <c r="Y429" s="604"/>
      <c r="Z429" s="604"/>
      <c r="AA429" s="604"/>
      <c r="AB429" s="604"/>
      <c r="AC429" s="604"/>
      <c r="AD429" s="604"/>
      <c r="AE429" s="604"/>
      <c r="AF429" s="604"/>
      <c r="AG429" s="604"/>
      <c r="AH429" s="604"/>
      <c r="AI429" s="604"/>
      <c r="AJ429" s="604"/>
      <c r="AK429" s="604"/>
      <c r="AL429" s="604"/>
      <c r="AM429" s="604"/>
    </row>
    <row r="430" spans="1:39" x14ac:dyDescent="0.25">
      <c r="A430" s="1132" t="s">
        <v>1244</v>
      </c>
      <c r="B430" s="1133"/>
      <c r="C430" s="1133"/>
      <c r="D430" s="1133"/>
      <c r="E430" s="1133"/>
      <c r="F430" s="1134"/>
      <c r="G430" s="1135" t="s">
        <v>1245</v>
      </c>
      <c r="H430" s="1133"/>
      <c r="I430" s="1133"/>
      <c r="J430" s="1133"/>
      <c r="K430" s="1133"/>
      <c r="L430" s="1136"/>
      <c r="M430" s="606"/>
      <c r="N430" s="606"/>
      <c r="O430" s="606"/>
      <c r="P430" s="606"/>
      <c r="Q430" s="612"/>
      <c r="R430" s="612"/>
      <c r="S430" s="612"/>
      <c r="T430" s="612"/>
      <c r="U430" s="612"/>
      <c r="V430" s="612"/>
      <c r="W430" s="612"/>
      <c r="X430" s="612"/>
      <c r="Y430" s="612"/>
      <c r="Z430" s="612"/>
      <c r="AA430" s="612"/>
      <c r="AB430" s="612"/>
      <c r="AC430" s="612"/>
      <c r="AD430" s="612"/>
      <c r="AE430" s="612"/>
      <c r="AF430" s="612"/>
      <c r="AG430" s="612"/>
      <c r="AH430" s="604"/>
      <c r="AI430" s="604"/>
      <c r="AJ430" s="604"/>
      <c r="AK430" s="604"/>
      <c r="AL430" s="604"/>
      <c r="AM430" s="604"/>
    </row>
    <row r="431" spans="1:39" x14ac:dyDescent="0.25">
      <c r="A431" s="1137" t="s">
        <v>852</v>
      </c>
      <c r="B431" s="1138"/>
      <c r="C431" s="1103" t="s">
        <v>853</v>
      </c>
      <c r="D431" s="1138"/>
      <c r="E431" s="1103" t="s">
        <v>825</v>
      </c>
      <c r="F431" s="1138"/>
      <c r="G431" s="1103" t="s">
        <v>852</v>
      </c>
      <c r="H431" s="1138"/>
      <c r="I431" s="1103" t="s">
        <v>853</v>
      </c>
      <c r="J431" s="1138"/>
      <c r="K431" s="1103" t="s">
        <v>825</v>
      </c>
      <c r="L431" s="1139"/>
      <c r="M431" s="606"/>
      <c r="N431" s="606"/>
      <c r="O431" s="606"/>
      <c r="P431" s="606"/>
      <c r="Q431" s="612"/>
      <c r="R431" s="612"/>
      <c r="S431" s="612"/>
      <c r="T431" s="612"/>
      <c r="U431" s="612"/>
      <c r="V431" s="612"/>
      <c r="W431" s="612"/>
      <c r="X431" s="612"/>
      <c r="Y431" s="612"/>
      <c r="Z431" s="612"/>
      <c r="AA431" s="612"/>
      <c r="AB431" s="612"/>
      <c r="AC431" s="612"/>
      <c r="AD431" s="612"/>
      <c r="AE431" s="612"/>
      <c r="AF431" s="612"/>
      <c r="AG431" s="612"/>
      <c r="AH431" s="604"/>
      <c r="AI431" s="604"/>
      <c r="AJ431" s="604"/>
      <c r="AK431" s="604"/>
      <c r="AL431" s="604"/>
      <c r="AM431" s="604"/>
    </row>
    <row r="432" spans="1:39" ht="15.75" thickBot="1" x14ac:dyDescent="0.3">
      <c r="A432" s="1119"/>
      <c r="B432" s="1120"/>
      <c r="C432" s="1121"/>
      <c r="D432" s="1120"/>
      <c r="E432" s="1122">
        <f>A432+C432</f>
        <v>0</v>
      </c>
      <c r="F432" s="1123"/>
      <c r="G432" s="1121"/>
      <c r="H432" s="1120"/>
      <c r="I432" s="1121"/>
      <c r="J432" s="1120"/>
      <c r="K432" s="1124">
        <f>G432+I432</f>
        <v>0</v>
      </c>
      <c r="L432" s="1125"/>
      <c r="M432" s="607"/>
      <c r="N432" s="607"/>
      <c r="O432" s="606"/>
      <c r="P432" s="606"/>
      <c r="Q432" s="612"/>
      <c r="R432" s="612"/>
      <c r="S432" s="612"/>
      <c r="T432" s="612"/>
      <c r="U432" s="612"/>
      <c r="V432" s="612"/>
      <c r="W432" s="612"/>
      <c r="X432" s="612"/>
      <c r="Y432" s="612"/>
      <c r="Z432" s="612"/>
      <c r="AA432" s="612"/>
      <c r="AB432" s="612"/>
      <c r="AC432" s="612"/>
      <c r="AD432" s="612"/>
      <c r="AE432" s="612"/>
      <c r="AF432" s="612"/>
      <c r="AG432" s="612"/>
      <c r="AH432" s="604"/>
      <c r="AI432" s="604"/>
      <c r="AJ432" s="604"/>
      <c r="AK432" s="604"/>
      <c r="AL432" s="604"/>
      <c r="AM432" s="604"/>
    </row>
    <row r="433" spans="1:39" ht="15.75" thickBot="1" x14ac:dyDescent="0.3">
      <c r="A433" s="609"/>
      <c r="B433" s="610"/>
      <c r="C433" s="609"/>
      <c r="D433" s="610"/>
      <c r="E433" s="611"/>
      <c r="F433" s="610"/>
      <c r="G433" s="609"/>
      <c r="H433" s="610"/>
      <c r="I433" s="609"/>
      <c r="J433" s="610"/>
      <c r="K433" s="611"/>
      <c r="L433" s="610"/>
      <c r="M433" s="608"/>
      <c r="N433" s="608"/>
      <c r="O433" s="606"/>
      <c r="P433" s="606"/>
      <c r="Q433" s="612"/>
      <c r="R433" s="612"/>
      <c r="S433" s="612"/>
      <c r="T433" s="612"/>
      <c r="U433" s="612"/>
      <c r="V433" s="612"/>
      <c r="W433" s="612"/>
      <c r="X433" s="612"/>
      <c r="Y433" s="612"/>
      <c r="Z433" s="612"/>
      <c r="AA433" s="612"/>
      <c r="AB433" s="612"/>
      <c r="AC433" s="612"/>
      <c r="AD433" s="612"/>
      <c r="AE433" s="612"/>
      <c r="AF433" s="612"/>
      <c r="AG433" s="612"/>
      <c r="AH433" s="604"/>
      <c r="AI433" s="604"/>
      <c r="AJ433" s="604"/>
      <c r="AK433" s="604"/>
      <c r="AL433" s="604"/>
      <c r="AM433" s="604"/>
    </row>
    <row r="434" spans="1:39" x14ac:dyDescent="0.25">
      <c r="A434" s="1126" t="s">
        <v>1246</v>
      </c>
      <c r="B434" s="1127"/>
      <c r="C434" s="1127"/>
      <c r="D434" s="1127"/>
      <c r="E434" s="1127"/>
      <c r="F434" s="1127"/>
      <c r="G434" s="1127"/>
      <c r="H434" s="1127"/>
      <c r="I434" s="1127"/>
      <c r="J434" s="1127"/>
      <c r="K434" s="1127"/>
      <c r="L434" s="1127"/>
      <c r="M434" s="1127"/>
      <c r="N434" s="1127"/>
      <c r="O434" s="1127"/>
      <c r="P434" s="1128"/>
      <c r="Q434" s="612"/>
      <c r="R434" s="1129" t="s">
        <v>1247</v>
      </c>
      <c r="S434" s="1130"/>
      <c r="T434" s="1130"/>
      <c r="U434" s="1130"/>
      <c r="V434" s="1130"/>
      <c r="W434" s="1130"/>
      <c r="X434" s="1130"/>
      <c r="Y434" s="1130"/>
      <c r="Z434" s="1130"/>
      <c r="AA434" s="1130"/>
      <c r="AB434" s="1130"/>
      <c r="AC434" s="1130"/>
      <c r="AD434" s="1130"/>
      <c r="AE434" s="1130"/>
      <c r="AF434" s="1130"/>
      <c r="AG434" s="1131"/>
      <c r="AH434" s="604"/>
      <c r="AI434" s="604"/>
      <c r="AJ434" s="604"/>
      <c r="AK434" s="604"/>
      <c r="AL434" s="604"/>
      <c r="AM434" s="604"/>
    </row>
    <row r="435" spans="1:39" ht="33" customHeight="1" x14ac:dyDescent="0.25">
      <c r="A435" s="1117" t="s">
        <v>1248</v>
      </c>
      <c r="B435" s="1113"/>
      <c r="C435" s="1113"/>
      <c r="D435" s="1113"/>
      <c r="E435" s="1112" t="s">
        <v>1249</v>
      </c>
      <c r="F435" s="1113"/>
      <c r="G435" s="1113"/>
      <c r="H435" s="1113"/>
      <c r="I435" s="1112" t="s">
        <v>1250</v>
      </c>
      <c r="J435" s="1113"/>
      <c r="K435" s="1113"/>
      <c r="L435" s="1113"/>
      <c r="M435" s="1114" t="s">
        <v>1251</v>
      </c>
      <c r="N435" s="1115"/>
      <c r="O435" s="1115"/>
      <c r="P435" s="1116"/>
      <c r="Q435" s="612"/>
      <c r="R435" s="1117" t="s">
        <v>1248</v>
      </c>
      <c r="S435" s="1113"/>
      <c r="T435" s="1113"/>
      <c r="U435" s="1113"/>
      <c r="V435" s="1112" t="s">
        <v>1249</v>
      </c>
      <c r="W435" s="1113"/>
      <c r="X435" s="1113"/>
      <c r="Y435" s="1113"/>
      <c r="Z435" s="1112" t="s">
        <v>1250</v>
      </c>
      <c r="AA435" s="1112"/>
      <c r="AB435" s="1112"/>
      <c r="AC435" s="1112"/>
      <c r="AD435" s="1112" t="s">
        <v>1251</v>
      </c>
      <c r="AE435" s="1112"/>
      <c r="AF435" s="1112"/>
      <c r="AG435" s="1118"/>
      <c r="AH435" s="604"/>
      <c r="AI435" s="604"/>
      <c r="AJ435" s="604"/>
      <c r="AK435" s="604"/>
      <c r="AL435" s="604"/>
      <c r="AM435" s="604"/>
    </row>
    <row r="436" spans="1:39" x14ac:dyDescent="0.25">
      <c r="A436" s="1111" t="s">
        <v>852</v>
      </c>
      <c r="B436" s="1110"/>
      <c r="C436" s="1107" t="s">
        <v>853</v>
      </c>
      <c r="D436" s="1110"/>
      <c r="E436" s="1107" t="s">
        <v>852</v>
      </c>
      <c r="F436" s="1110"/>
      <c r="G436" s="1107" t="s">
        <v>853</v>
      </c>
      <c r="H436" s="1110"/>
      <c r="I436" s="1107" t="s">
        <v>852</v>
      </c>
      <c r="J436" s="1110"/>
      <c r="K436" s="1107" t="s">
        <v>853</v>
      </c>
      <c r="L436" s="1110"/>
      <c r="M436" s="1107" t="s">
        <v>852</v>
      </c>
      <c r="N436" s="1110"/>
      <c r="O436" s="1107" t="s">
        <v>853</v>
      </c>
      <c r="P436" s="1108"/>
      <c r="Q436" s="612"/>
      <c r="R436" s="1111" t="s">
        <v>852</v>
      </c>
      <c r="S436" s="1110"/>
      <c r="T436" s="1107" t="s">
        <v>853</v>
      </c>
      <c r="U436" s="1110"/>
      <c r="V436" s="1107" t="s">
        <v>852</v>
      </c>
      <c r="W436" s="1110"/>
      <c r="X436" s="1107" t="s">
        <v>853</v>
      </c>
      <c r="Y436" s="1110"/>
      <c r="Z436" s="1107" t="s">
        <v>852</v>
      </c>
      <c r="AA436" s="1110"/>
      <c r="AB436" s="1107" t="s">
        <v>853</v>
      </c>
      <c r="AC436" s="1110"/>
      <c r="AD436" s="1107" t="s">
        <v>852</v>
      </c>
      <c r="AE436" s="1110"/>
      <c r="AF436" s="1107" t="s">
        <v>853</v>
      </c>
      <c r="AG436" s="1108"/>
      <c r="AH436" s="604"/>
      <c r="AI436" s="604"/>
      <c r="AJ436" s="604"/>
      <c r="AK436" s="604"/>
      <c r="AL436" s="604"/>
      <c r="AM436" s="604"/>
    </row>
    <row r="437" spans="1:39" ht="15.75" thickBot="1" x14ac:dyDescent="0.3">
      <c r="A437" s="1109"/>
      <c r="B437" s="1106"/>
      <c r="C437" s="1105"/>
      <c r="D437" s="1106"/>
      <c r="E437" s="1105"/>
      <c r="F437" s="1106"/>
      <c r="G437" s="1105"/>
      <c r="H437" s="1106"/>
      <c r="I437" s="1093"/>
      <c r="J437" s="1106"/>
      <c r="K437" s="1093"/>
      <c r="L437" s="1106"/>
      <c r="M437" s="1093"/>
      <c r="N437" s="1106"/>
      <c r="O437" s="1093"/>
      <c r="P437" s="1094"/>
      <c r="Q437" s="612"/>
      <c r="R437" s="1109"/>
      <c r="S437" s="1106"/>
      <c r="T437" s="1105"/>
      <c r="U437" s="1106"/>
      <c r="V437" s="1105"/>
      <c r="W437" s="1106"/>
      <c r="X437" s="1105"/>
      <c r="Y437" s="1106"/>
      <c r="Z437" s="1093"/>
      <c r="AA437" s="1106"/>
      <c r="AB437" s="1093"/>
      <c r="AC437" s="1106"/>
      <c r="AD437" s="1093"/>
      <c r="AE437" s="1106"/>
      <c r="AF437" s="1093"/>
      <c r="AG437" s="1094"/>
    </row>
    <row r="438" spans="1:39" ht="15.75" thickBot="1" x14ac:dyDescent="0.3">
      <c r="A438" s="606"/>
      <c r="B438" s="606"/>
      <c r="C438" s="606"/>
      <c r="D438" s="606"/>
      <c r="E438" s="606"/>
      <c r="F438" s="606"/>
      <c r="G438" s="606"/>
      <c r="H438" s="606"/>
      <c r="I438" s="606"/>
      <c r="J438" s="606"/>
      <c r="K438" s="606"/>
      <c r="L438" s="606"/>
      <c r="M438" s="608"/>
      <c r="N438" s="608"/>
      <c r="O438" s="606"/>
      <c r="P438" s="606"/>
      <c r="Q438" s="612"/>
      <c r="R438" s="612"/>
      <c r="S438" s="612"/>
      <c r="T438" s="612"/>
      <c r="U438" s="612"/>
      <c r="V438" s="612"/>
      <c r="W438" s="612"/>
      <c r="X438" s="612"/>
      <c r="Y438" s="612"/>
      <c r="Z438" s="612"/>
      <c r="AA438" s="612"/>
      <c r="AB438" s="612"/>
      <c r="AC438" s="612"/>
      <c r="AD438" s="612"/>
      <c r="AE438" s="612"/>
      <c r="AF438" s="612"/>
      <c r="AG438" s="612"/>
    </row>
    <row r="439" spans="1:39" x14ac:dyDescent="0.25">
      <c r="A439" s="1095" t="s">
        <v>1252</v>
      </c>
      <c r="B439" s="1096"/>
      <c r="C439" s="1096"/>
      <c r="D439" s="1096"/>
      <c r="E439" s="1096"/>
      <c r="F439" s="1097"/>
      <c r="G439" s="1098" t="s">
        <v>1253</v>
      </c>
      <c r="H439" s="1096"/>
      <c r="I439" s="1096"/>
      <c r="J439" s="1096"/>
      <c r="K439" s="1096"/>
      <c r="L439" s="1099"/>
      <c r="M439" s="612"/>
      <c r="N439" s="612"/>
      <c r="O439" s="612"/>
      <c r="P439" s="612"/>
      <c r="Q439" s="612"/>
      <c r="R439" s="612"/>
      <c r="S439" s="612"/>
      <c r="T439" s="612"/>
      <c r="U439" s="612"/>
      <c r="V439" s="612"/>
      <c r="W439" s="612"/>
      <c r="X439" s="612"/>
      <c r="Y439" s="612"/>
      <c r="Z439" s="612"/>
      <c r="AA439" s="612"/>
      <c r="AB439" s="612"/>
      <c r="AC439" s="612"/>
      <c r="AD439" s="612"/>
      <c r="AE439" s="612"/>
      <c r="AF439" s="612"/>
      <c r="AG439" s="612"/>
    </row>
    <row r="440" spans="1:39" x14ac:dyDescent="0.25">
      <c r="A440" s="1100" t="s">
        <v>852</v>
      </c>
      <c r="B440" s="1101"/>
      <c r="C440" s="1102" t="s">
        <v>853</v>
      </c>
      <c r="D440" s="1101"/>
      <c r="E440" s="1103" t="s">
        <v>825</v>
      </c>
      <c r="F440" s="1101"/>
      <c r="G440" s="1102" t="s">
        <v>852</v>
      </c>
      <c r="H440" s="1101"/>
      <c r="I440" s="1102" t="s">
        <v>853</v>
      </c>
      <c r="J440" s="1101"/>
      <c r="K440" s="1103" t="s">
        <v>825</v>
      </c>
      <c r="L440" s="1104"/>
      <c r="M440" s="612"/>
      <c r="N440" s="612"/>
      <c r="O440" s="612"/>
      <c r="P440" s="612"/>
      <c r="Q440" s="612"/>
      <c r="R440" s="612"/>
      <c r="S440" s="612"/>
      <c r="T440" s="612"/>
      <c r="U440" s="612"/>
      <c r="V440" s="612"/>
      <c r="W440" s="612"/>
      <c r="X440" s="612"/>
      <c r="Y440" s="612"/>
      <c r="Z440" s="612"/>
      <c r="AA440" s="612"/>
      <c r="AB440" s="612"/>
      <c r="AC440" s="612"/>
      <c r="AD440" s="612"/>
      <c r="AE440" s="612"/>
      <c r="AF440" s="612"/>
      <c r="AG440" s="612"/>
    </row>
    <row r="441" spans="1:39" x14ac:dyDescent="0.25">
      <c r="A441" s="1091"/>
      <c r="B441" s="1092"/>
      <c r="C441" s="1091"/>
      <c r="D441" s="1092"/>
      <c r="E441" s="1089">
        <f>A441+C441</f>
        <v>0</v>
      </c>
      <c r="F441" s="1090"/>
      <c r="G441" s="1091"/>
      <c r="H441" s="1092"/>
      <c r="I441" s="1091"/>
      <c r="J441" s="1092"/>
      <c r="K441" s="1089">
        <f>G441+I441</f>
        <v>0</v>
      </c>
      <c r="L441" s="1090"/>
      <c r="M441" s="612"/>
      <c r="N441" s="612"/>
      <c r="O441" s="612"/>
      <c r="P441" s="612"/>
      <c r="Q441" s="612"/>
      <c r="R441" s="612"/>
      <c r="S441" s="612"/>
      <c r="T441" s="612"/>
      <c r="U441" s="612"/>
      <c r="V441" s="612"/>
      <c r="W441" s="612"/>
      <c r="X441" s="612"/>
      <c r="Y441" s="612"/>
      <c r="Z441" s="612"/>
      <c r="AA441" s="612"/>
      <c r="AB441" s="612"/>
      <c r="AC441" s="612"/>
      <c r="AD441" s="612"/>
      <c r="AE441" s="612"/>
      <c r="AF441" s="612"/>
      <c r="AG441" s="612"/>
    </row>
    <row r="442" spans="1:39" s="241" customFormat="1" ht="18" x14ac:dyDescent="0.25">
      <c r="A442" s="1171" t="s">
        <v>786</v>
      </c>
      <c r="B442" s="1171"/>
      <c r="C442" s="1171"/>
      <c r="D442" s="1171"/>
      <c r="E442" s="1171"/>
      <c r="F442" s="1171"/>
      <c r="G442" s="1171"/>
      <c r="H442" s="1171"/>
      <c r="I442" s="1171"/>
      <c r="J442" s="1171"/>
      <c r="K442" s="1171"/>
      <c r="L442" s="1171"/>
      <c r="M442" s="1171"/>
      <c r="N442" s="1171"/>
      <c r="O442" s="1171"/>
      <c r="P442" s="1171"/>
      <c r="Q442" s="1171"/>
      <c r="R442" s="1171"/>
      <c r="S442" s="1171"/>
      <c r="T442" s="1171"/>
      <c r="U442" s="1171"/>
      <c r="V442" s="1171"/>
      <c r="W442" s="1171"/>
      <c r="X442" s="1171"/>
      <c r="Y442" s="1171"/>
      <c r="Z442" s="1171"/>
      <c r="AA442" s="1171"/>
      <c r="AB442" s="1171"/>
      <c r="AC442" s="1171"/>
      <c r="AD442" s="1171"/>
      <c r="AE442" s="1171"/>
      <c r="AF442" s="1171"/>
      <c r="AG442" s="1171"/>
      <c r="AH442" s="1171"/>
      <c r="AI442" s="1171"/>
      <c r="AJ442" s="1171"/>
      <c r="AK442" s="1171"/>
      <c r="AL442" s="1171"/>
      <c r="AM442" s="1171"/>
    </row>
    <row r="443" spans="1:39" s="241" customFormat="1" ht="15.75" x14ac:dyDescent="0.25">
      <c r="A443" s="1172" t="s">
        <v>788</v>
      </c>
      <c r="B443" s="1143"/>
      <c r="C443" s="1143"/>
      <c r="D443" s="1143"/>
      <c r="E443" s="1143"/>
      <c r="F443" s="1143"/>
      <c r="G443" s="1143"/>
      <c r="H443" s="1143"/>
      <c r="I443" s="1143"/>
      <c r="J443" s="1143"/>
      <c r="K443" s="1143"/>
      <c r="L443" s="1143"/>
      <c r="M443" s="1143"/>
      <c r="N443" s="1143"/>
      <c r="O443" s="1143"/>
      <c r="P443" s="1143"/>
      <c r="Q443" s="1143"/>
      <c r="R443" s="1143"/>
      <c r="S443" s="1143"/>
      <c r="T443" s="1143"/>
      <c r="U443" s="1143"/>
      <c r="V443" s="1143"/>
      <c r="W443" s="1143"/>
      <c r="X443" s="1143"/>
      <c r="Y443" s="1143"/>
      <c r="Z443" s="1143"/>
      <c r="AA443" s="1143"/>
      <c r="AB443" s="1143"/>
      <c r="AC443" s="1143"/>
      <c r="AD443" s="1143"/>
      <c r="AE443" s="1143"/>
      <c r="AF443" s="1143"/>
      <c r="AG443" s="1143"/>
      <c r="AH443" s="1143"/>
      <c r="AI443" s="1143"/>
      <c r="AJ443" s="1143"/>
      <c r="AK443" s="1143"/>
      <c r="AL443" s="1143"/>
      <c r="AM443" s="1143"/>
    </row>
    <row r="444" spans="1:39" s="241" customFormat="1" ht="17.25" thickBot="1" x14ac:dyDescent="0.3">
      <c r="A444" s="1173" t="s">
        <v>1242</v>
      </c>
      <c r="B444" s="1143"/>
      <c r="C444" s="1143"/>
      <c r="D444" s="1143"/>
      <c r="E444" s="1143"/>
      <c r="F444" s="1143"/>
      <c r="G444" s="1143"/>
      <c r="H444" s="1143"/>
      <c r="I444" s="1143"/>
      <c r="J444" s="1143"/>
      <c r="K444" s="1143"/>
      <c r="L444" s="1143"/>
      <c r="M444" s="1143"/>
      <c r="N444" s="1143"/>
      <c r="O444" s="1143"/>
      <c r="P444" s="1174"/>
      <c r="Q444" s="1174"/>
      <c r="R444" s="1174"/>
      <c r="S444" s="1174"/>
      <c r="T444" s="1174"/>
      <c r="U444" s="1174"/>
      <c r="V444" s="1174"/>
      <c r="W444" s="1174"/>
      <c r="X444" s="1174"/>
      <c r="Y444" s="1174"/>
      <c r="Z444" s="1174"/>
      <c r="AA444" s="1143"/>
      <c r="AB444" s="1143"/>
      <c r="AC444" s="1143"/>
      <c r="AD444" s="1143"/>
      <c r="AE444" s="1143"/>
      <c r="AF444" s="1143"/>
      <c r="AG444" s="1143"/>
      <c r="AH444" s="1143"/>
      <c r="AI444" s="1143"/>
      <c r="AJ444" s="1143"/>
      <c r="AK444" s="1143"/>
      <c r="AL444" s="1143"/>
      <c r="AM444" s="1143"/>
    </row>
    <row r="445" spans="1:39" x14ac:dyDescent="0.25">
      <c r="A445" s="1175" t="s">
        <v>790</v>
      </c>
      <c r="B445" s="1176"/>
      <c r="C445" s="1176"/>
      <c r="D445" s="1176"/>
      <c r="E445" s="1177">
        <f>Menu!$D$6</f>
        <v>0</v>
      </c>
      <c r="F445" s="1178"/>
      <c r="G445" s="1178"/>
      <c r="H445" s="1178"/>
      <c r="I445" s="1178"/>
      <c r="J445" s="1178"/>
      <c r="K445" s="1178"/>
      <c r="L445" s="1178"/>
      <c r="M445" s="1178"/>
      <c r="N445" s="1178"/>
      <c r="O445" s="1179"/>
      <c r="P445" s="1180" t="s">
        <v>1243</v>
      </c>
      <c r="Q445" s="1181"/>
      <c r="R445" s="1181"/>
      <c r="S445" s="1181"/>
      <c r="T445" s="1181"/>
      <c r="U445" s="1181"/>
      <c r="V445" s="1181"/>
      <c r="W445" s="1181"/>
      <c r="X445" s="1181"/>
      <c r="Y445" s="1181"/>
      <c r="Z445" s="1181"/>
      <c r="AA445" s="1182" t="s">
        <v>792</v>
      </c>
      <c r="AB445" s="1176"/>
      <c r="AC445" s="1176"/>
      <c r="AD445" s="1176"/>
      <c r="AE445" s="1176"/>
      <c r="AF445" s="1176"/>
      <c r="AG445" s="1176"/>
      <c r="AH445" s="1183"/>
      <c r="AI445" s="1178"/>
      <c r="AJ445" s="1178"/>
      <c r="AK445" s="1178"/>
      <c r="AL445" s="1178"/>
      <c r="AM445" s="1179"/>
    </row>
    <row r="446" spans="1:39" x14ac:dyDescent="0.25">
      <c r="A446" s="1145" t="s">
        <v>793</v>
      </c>
      <c r="B446" s="1143"/>
      <c r="C446" s="1143"/>
      <c r="D446" s="1143"/>
      <c r="E446" s="1143"/>
      <c r="F446" s="1143"/>
      <c r="G446" s="1143"/>
      <c r="H446" s="1158" t="str">
        <f>Menu!B31</f>
        <v/>
      </c>
      <c r="I446" s="1159"/>
      <c r="J446" s="1159"/>
      <c r="K446" s="1159"/>
      <c r="L446" s="1159"/>
      <c r="M446" s="1159"/>
      <c r="N446" s="1159"/>
      <c r="O446" s="1148"/>
      <c r="P446" s="1160" t="str">
        <f>Menu!$D$3</f>
        <v>3rd</v>
      </c>
      <c r="Q446" s="1161"/>
      <c r="R446" s="1140" t="s">
        <v>794</v>
      </c>
      <c r="S446" s="1140"/>
      <c r="T446" s="1140"/>
      <c r="U446" s="1162">
        <f>Menu!$D$4</f>
        <v>2022</v>
      </c>
      <c r="V446" s="1163"/>
      <c r="W446" s="1164"/>
      <c r="X446" s="1140" t="s">
        <v>6</v>
      </c>
      <c r="Y446" s="1140"/>
      <c r="Z446" s="1141"/>
      <c r="AA446" s="1142" t="s">
        <v>973</v>
      </c>
      <c r="AB446" s="1143"/>
      <c r="AC446" s="1143"/>
      <c r="AD446" s="1143"/>
      <c r="AE446" s="1143"/>
      <c r="AF446" s="1143"/>
      <c r="AG446" s="1143"/>
      <c r="AH446" s="1143"/>
      <c r="AI446" s="1143"/>
      <c r="AJ446" s="1143"/>
      <c r="AK446" s="1143"/>
      <c r="AL446" s="1143"/>
      <c r="AM446" s="1144"/>
    </row>
    <row r="447" spans="1:39" x14ac:dyDescent="0.25">
      <c r="A447" s="1145" t="s">
        <v>795</v>
      </c>
      <c r="B447" s="1143"/>
      <c r="C447" s="1143"/>
      <c r="D447" s="1143"/>
      <c r="E447" s="1143"/>
      <c r="F447" s="1143"/>
      <c r="G447" s="1143"/>
      <c r="H447" s="1143"/>
      <c r="I447" s="1143"/>
      <c r="J447" s="1143"/>
      <c r="K447" s="1143"/>
      <c r="L447" s="1143"/>
      <c r="M447" s="1146"/>
      <c r="N447" s="1147"/>
      <c r="O447" s="1148"/>
      <c r="P447" s="1160"/>
      <c r="Q447" s="1161"/>
      <c r="R447" s="1140"/>
      <c r="S447" s="1140"/>
      <c r="T447" s="1140"/>
      <c r="U447" s="1165"/>
      <c r="V447" s="1166"/>
      <c r="W447" s="1167"/>
      <c r="X447" s="1140"/>
      <c r="Y447" s="1140"/>
      <c r="Z447" s="1141"/>
      <c r="AA447" s="1149"/>
      <c r="AB447" s="1150"/>
      <c r="AC447" s="1150"/>
      <c r="AD447" s="1150"/>
      <c r="AE447" s="1150"/>
      <c r="AF447" s="1150"/>
      <c r="AG447" s="1150"/>
      <c r="AH447" s="1150"/>
      <c r="AI447" s="1150"/>
      <c r="AJ447" s="1150"/>
      <c r="AK447" s="1150"/>
      <c r="AL447" s="1150"/>
      <c r="AM447" s="1151"/>
    </row>
    <row r="448" spans="1:39" x14ac:dyDescent="0.25">
      <c r="A448" s="1155"/>
      <c r="B448" s="1156"/>
      <c r="C448" s="1156"/>
      <c r="D448" s="1156"/>
      <c r="E448" s="1156"/>
      <c r="F448" s="1156"/>
      <c r="G448" s="1156"/>
      <c r="H448" s="1156"/>
      <c r="I448" s="1156"/>
      <c r="J448" s="1156"/>
      <c r="K448" s="1156"/>
      <c r="L448" s="1156"/>
      <c r="M448" s="1156"/>
      <c r="N448" s="1156"/>
      <c r="O448" s="1157"/>
      <c r="P448" s="1160"/>
      <c r="Q448" s="1161"/>
      <c r="R448" s="1140"/>
      <c r="S448" s="1140"/>
      <c r="T448" s="1140"/>
      <c r="U448" s="1168"/>
      <c r="V448" s="1169"/>
      <c r="W448" s="1170"/>
      <c r="X448" s="1140"/>
      <c r="Y448" s="1140"/>
      <c r="Z448" s="1141"/>
      <c r="AA448" s="1152"/>
      <c r="AB448" s="1153"/>
      <c r="AC448" s="1153"/>
      <c r="AD448" s="1153"/>
      <c r="AE448" s="1153"/>
      <c r="AF448" s="1153"/>
      <c r="AG448" s="1153"/>
      <c r="AH448" s="1153"/>
      <c r="AI448" s="1153"/>
      <c r="AJ448" s="1153"/>
      <c r="AK448" s="1153"/>
      <c r="AL448" s="1153"/>
      <c r="AM448" s="1154"/>
    </row>
    <row r="449" spans="1:39" ht="15.75" thickBot="1" x14ac:dyDescent="0.3">
      <c r="A449" s="604"/>
      <c r="B449" s="604"/>
      <c r="C449" s="604"/>
      <c r="D449" s="604"/>
      <c r="E449" s="604"/>
      <c r="F449" s="604"/>
      <c r="G449" s="604"/>
      <c r="H449" s="604"/>
      <c r="I449" s="604"/>
      <c r="J449" s="604"/>
      <c r="K449" s="604"/>
      <c r="L449" s="604"/>
      <c r="M449" s="604"/>
      <c r="N449" s="604"/>
      <c r="O449" s="604"/>
      <c r="P449" s="604"/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  <c r="AA449" s="604"/>
      <c r="AB449" s="604"/>
      <c r="AC449" s="604"/>
      <c r="AD449" s="604"/>
      <c r="AE449" s="604"/>
      <c r="AF449" s="604"/>
      <c r="AG449" s="604"/>
      <c r="AH449" s="604"/>
      <c r="AI449" s="604"/>
      <c r="AJ449" s="604"/>
      <c r="AK449" s="604"/>
      <c r="AL449" s="604"/>
      <c r="AM449" s="604"/>
    </row>
    <row r="450" spans="1:39" x14ac:dyDescent="0.25">
      <c r="A450" s="1132" t="s">
        <v>1244</v>
      </c>
      <c r="B450" s="1133"/>
      <c r="C450" s="1133"/>
      <c r="D450" s="1133"/>
      <c r="E450" s="1133"/>
      <c r="F450" s="1134"/>
      <c r="G450" s="1135" t="s">
        <v>1245</v>
      </c>
      <c r="H450" s="1133"/>
      <c r="I450" s="1133"/>
      <c r="J450" s="1133"/>
      <c r="K450" s="1133"/>
      <c r="L450" s="1136"/>
      <c r="M450" s="606"/>
      <c r="N450" s="606"/>
      <c r="O450" s="606"/>
      <c r="P450" s="606"/>
      <c r="Q450" s="612"/>
      <c r="R450" s="612"/>
      <c r="S450" s="612"/>
      <c r="T450" s="612"/>
      <c r="U450" s="612"/>
      <c r="V450" s="612"/>
      <c r="W450" s="612"/>
      <c r="X450" s="612"/>
      <c r="Y450" s="612"/>
      <c r="Z450" s="612"/>
      <c r="AA450" s="612"/>
      <c r="AB450" s="612"/>
      <c r="AC450" s="612"/>
      <c r="AD450" s="612"/>
      <c r="AE450" s="612"/>
      <c r="AF450" s="612"/>
      <c r="AG450" s="612"/>
      <c r="AH450" s="604"/>
      <c r="AI450" s="604"/>
      <c r="AJ450" s="604"/>
      <c r="AK450" s="604"/>
      <c r="AL450" s="604"/>
      <c r="AM450" s="604"/>
    </row>
    <row r="451" spans="1:39" x14ac:dyDescent="0.25">
      <c r="A451" s="1137" t="s">
        <v>852</v>
      </c>
      <c r="B451" s="1138"/>
      <c r="C451" s="1103" t="s">
        <v>853</v>
      </c>
      <c r="D451" s="1138"/>
      <c r="E451" s="1103" t="s">
        <v>825</v>
      </c>
      <c r="F451" s="1138"/>
      <c r="G451" s="1103" t="s">
        <v>852</v>
      </c>
      <c r="H451" s="1138"/>
      <c r="I451" s="1103" t="s">
        <v>853</v>
      </c>
      <c r="J451" s="1138"/>
      <c r="K451" s="1103" t="s">
        <v>825</v>
      </c>
      <c r="L451" s="1139"/>
      <c r="M451" s="606"/>
      <c r="N451" s="606"/>
      <c r="O451" s="606"/>
      <c r="P451" s="606"/>
      <c r="Q451" s="612"/>
      <c r="R451" s="612"/>
      <c r="S451" s="612"/>
      <c r="T451" s="612"/>
      <c r="U451" s="612"/>
      <c r="V451" s="612"/>
      <c r="W451" s="612"/>
      <c r="X451" s="612"/>
      <c r="Y451" s="612"/>
      <c r="Z451" s="612"/>
      <c r="AA451" s="612"/>
      <c r="AB451" s="612"/>
      <c r="AC451" s="612"/>
      <c r="AD451" s="612"/>
      <c r="AE451" s="612"/>
      <c r="AF451" s="612"/>
      <c r="AG451" s="612"/>
      <c r="AH451" s="604"/>
      <c r="AI451" s="604"/>
      <c r="AJ451" s="604"/>
      <c r="AK451" s="604"/>
      <c r="AL451" s="604"/>
      <c r="AM451" s="604"/>
    </row>
    <row r="452" spans="1:39" ht="15.75" thickBot="1" x14ac:dyDescent="0.3">
      <c r="A452" s="1119"/>
      <c r="B452" s="1120"/>
      <c r="C452" s="1121"/>
      <c r="D452" s="1120"/>
      <c r="E452" s="1122">
        <f>A452+C452</f>
        <v>0</v>
      </c>
      <c r="F452" s="1123"/>
      <c r="G452" s="1121"/>
      <c r="H452" s="1120"/>
      <c r="I452" s="1121"/>
      <c r="J452" s="1120"/>
      <c r="K452" s="1124">
        <f>G452+I452</f>
        <v>0</v>
      </c>
      <c r="L452" s="1125"/>
      <c r="M452" s="607"/>
      <c r="N452" s="607"/>
      <c r="O452" s="606"/>
      <c r="P452" s="606"/>
      <c r="Q452" s="612"/>
      <c r="R452" s="612"/>
      <c r="S452" s="612"/>
      <c r="T452" s="612"/>
      <c r="U452" s="612"/>
      <c r="V452" s="612"/>
      <c r="W452" s="612"/>
      <c r="X452" s="612"/>
      <c r="Y452" s="612"/>
      <c r="Z452" s="612"/>
      <c r="AA452" s="612"/>
      <c r="AB452" s="612"/>
      <c r="AC452" s="612"/>
      <c r="AD452" s="612"/>
      <c r="AE452" s="612"/>
      <c r="AF452" s="612"/>
      <c r="AG452" s="612"/>
      <c r="AH452" s="604"/>
      <c r="AI452" s="604"/>
      <c r="AJ452" s="604"/>
      <c r="AK452" s="604"/>
      <c r="AL452" s="604"/>
      <c r="AM452" s="604"/>
    </row>
    <row r="453" spans="1:39" ht="15.75" thickBot="1" x14ac:dyDescent="0.3">
      <c r="A453" s="609"/>
      <c r="B453" s="610"/>
      <c r="C453" s="609"/>
      <c r="D453" s="610"/>
      <c r="E453" s="611"/>
      <c r="F453" s="610"/>
      <c r="G453" s="609"/>
      <c r="H453" s="610"/>
      <c r="I453" s="609"/>
      <c r="J453" s="610"/>
      <c r="K453" s="611"/>
      <c r="L453" s="610"/>
      <c r="M453" s="608"/>
      <c r="N453" s="608"/>
      <c r="O453" s="606"/>
      <c r="P453" s="606"/>
      <c r="Q453" s="612"/>
      <c r="R453" s="612"/>
      <c r="S453" s="612"/>
      <c r="T453" s="612"/>
      <c r="U453" s="612"/>
      <c r="V453" s="612"/>
      <c r="W453" s="612"/>
      <c r="X453" s="612"/>
      <c r="Y453" s="612"/>
      <c r="Z453" s="612"/>
      <c r="AA453" s="612"/>
      <c r="AB453" s="612"/>
      <c r="AC453" s="612"/>
      <c r="AD453" s="612"/>
      <c r="AE453" s="612"/>
      <c r="AF453" s="612"/>
      <c r="AG453" s="612"/>
      <c r="AH453" s="604"/>
      <c r="AI453" s="604"/>
      <c r="AJ453" s="604"/>
      <c r="AK453" s="604"/>
      <c r="AL453" s="604"/>
      <c r="AM453" s="604"/>
    </row>
    <row r="454" spans="1:39" x14ac:dyDescent="0.25">
      <c r="A454" s="1126" t="s">
        <v>1246</v>
      </c>
      <c r="B454" s="1127"/>
      <c r="C454" s="1127"/>
      <c r="D454" s="1127"/>
      <c r="E454" s="1127"/>
      <c r="F454" s="1127"/>
      <c r="G454" s="1127"/>
      <c r="H454" s="1127"/>
      <c r="I454" s="1127"/>
      <c r="J454" s="1127"/>
      <c r="K454" s="1127"/>
      <c r="L454" s="1127"/>
      <c r="M454" s="1127"/>
      <c r="N454" s="1127"/>
      <c r="O454" s="1127"/>
      <c r="P454" s="1128"/>
      <c r="Q454" s="612"/>
      <c r="R454" s="1129" t="s">
        <v>1247</v>
      </c>
      <c r="S454" s="1130"/>
      <c r="T454" s="1130"/>
      <c r="U454" s="1130"/>
      <c r="V454" s="1130"/>
      <c r="W454" s="1130"/>
      <c r="X454" s="1130"/>
      <c r="Y454" s="1130"/>
      <c r="Z454" s="1130"/>
      <c r="AA454" s="1130"/>
      <c r="AB454" s="1130"/>
      <c r="AC454" s="1130"/>
      <c r="AD454" s="1130"/>
      <c r="AE454" s="1130"/>
      <c r="AF454" s="1130"/>
      <c r="AG454" s="1131"/>
      <c r="AH454" s="604"/>
      <c r="AI454" s="604"/>
      <c r="AJ454" s="604"/>
      <c r="AK454" s="604"/>
      <c r="AL454" s="604"/>
      <c r="AM454" s="604"/>
    </row>
    <row r="455" spans="1:39" ht="33" customHeight="1" x14ac:dyDescent="0.25">
      <c r="A455" s="1117" t="s">
        <v>1248</v>
      </c>
      <c r="B455" s="1113"/>
      <c r="C455" s="1113"/>
      <c r="D455" s="1113"/>
      <c r="E455" s="1112" t="s">
        <v>1249</v>
      </c>
      <c r="F455" s="1113"/>
      <c r="G455" s="1113"/>
      <c r="H455" s="1113"/>
      <c r="I455" s="1112" t="s">
        <v>1250</v>
      </c>
      <c r="J455" s="1113"/>
      <c r="K455" s="1113"/>
      <c r="L455" s="1113"/>
      <c r="M455" s="1114" t="s">
        <v>1251</v>
      </c>
      <c r="N455" s="1115"/>
      <c r="O455" s="1115"/>
      <c r="P455" s="1116"/>
      <c r="Q455" s="612"/>
      <c r="R455" s="1117" t="s">
        <v>1248</v>
      </c>
      <c r="S455" s="1113"/>
      <c r="T455" s="1113"/>
      <c r="U455" s="1113"/>
      <c r="V455" s="1112" t="s">
        <v>1249</v>
      </c>
      <c r="W455" s="1113"/>
      <c r="X455" s="1113"/>
      <c r="Y455" s="1113"/>
      <c r="Z455" s="1112" t="s">
        <v>1250</v>
      </c>
      <c r="AA455" s="1112"/>
      <c r="AB455" s="1112"/>
      <c r="AC455" s="1112"/>
      <c r="AD455" s="1112" t="s">
        <v>1251</v>
      </c>
      <c r="AE455" s="1112"/>
      <c r="AF455" s="1112"/>
      <c r="AG455" s="1118"/>
      <c r="AH455" s="604"/>
      <c r="AI455" s="604"/>
      <c r="AJ455" s="604"/>
      <c r="AK455" s="604"/>
      <c r="AL455" s="604"/>
      <c r="AM455" s="604"/>
    </row>
    <row r="456" spans="1:39" x14ac:dyDescent="0.25">
      <c r="A456" s="1111" t="s">
        <v>852</v>
      </c>
      <c r="B456" s="1110"/>
      <c r="C456" s="1107" t="s">
        <v>853</v>
      </c>
      <c r="D456" s="1110"/>
      <c r="E456" s="1107" t="s">
        <v>852</v>
      </c>
      <c r="F456" s="1110"/>
      <c r="G456" s="1107" t="s">
        <v>853</v>
      </c>
      <c r="H456" s="1110"/>
      <c r="I456" s="1107" t="s">
        <v>852</v>
      </c>
      <c r="J456" s="1110"/>
      <c r="K456" s="1107" t="s">
        <v>853</v>
      </c>
      <c r="L456" s="1110"/>
      <c r="M456" s="1107" t="s">
        <v>852</v>
      </c>
      <c r="N456" s="1110"/>
      <c r="O456" s="1107" t="s">
        <v>853</v>
      </c>
      <c r="P456" s="1108"/>
      <c r="Q456" s="612"/>
      <c r="R456" s="1111" t="s">
        <v>852</v>
      </c>
      <c r="S456" s="1110"/>
      <c r="T456" s="1107" t="s">
        <v>853</v>
      </c>
      <c r="U456" s="1110"/>
      <c r="V456" s="1107" t="s">
        <v>852</v>
      </c>
      <c r="W456" s="1110"/>
      <c r="X456" s="1107" t="s">
        <v>853</v>
      </c>
      <c r="Y456" s="1110"/>
      <c r="Z456" s="1107" t="s">
        <v>852</v>
      </c>
      <c r="AA456" s="1110"/>
      <c r="AB456" s="1107" t="s">
        <v>853</v>
      </c>
      <c r="AC456" s="1110"/>
      <c r="AD456" s="1107" t="s">
        <v>852</v>
      </c>
      <c r="AE456" s="1110"/>
      <c r="AF456" s="1107" t="s">
        <v>853</v>
      </c>
      <c r="AG456" s="1108"/>
      <c r="AH456" s="604"/>
      <c r="AI456" s="604"/>
      <c r="AJ456" s="604"/>
      <c r="AK456" s="604"/>
      <c r="AL456" s="604"/>
      <c r="AM456" s="604"/>
    </row>
    <row r="457" spans="1:39" ht="15.75" thickBot="1" x14ac:dyDescent="0.3">
      <c r="A457" s="1109"/>
      <c r="B457" s="1106"/>
      <c r="C457" s="1105"/>
      <c r="D457" s="1106"/>
      <c r="E457" s="1105"/>
      <c r="F457" s="1106"/>
      <c r="G457" s="1105"/>
      <c r="H457" s="1106"/>
      <c r="I457" s="1093"/>
      <c r="J457" s="1106"/>
      <c r="K457" s="1093"/>
      <c r="L457" s="1106"/>
      <c r="M457" s="1093"/>
      <c r="N457" s="1106"/>
      <c r="O457" s="1093"/>
      <c r="P457" s="1094"/>
      <c r="Q457" s="612"/>
      <c r="R457" s="1109"/>
      <c r="S457" s="1106"/>
      <c r="T457" s="1105"/>
      <c r="U457" s="1106"/>
      <c r="V457" s="1105"/>
      <c r="W457" s="1106"/>
      <c r="X457" s="1105"/>
      <c r="Y457" s="1106"/>
      <c r="Z457" s="1093"/>
      <c r="AA457" s="1106"/>
      <c r="AB457" s="1093"/>
      <c r="AC457" s="1106"/>
      <c r="AD457" s="1093"/>
      <c r="AE457" s="1106"/>
      <c r="AF457" s="1093"/>
      <c r="AG457" s="1094"/>
    </row>
    <row r="458" spans="1:39" ht="15.75" thickBot="1" x14ac:dyDescent="0.3">
      <c r="A458" s="606"/>
      <c r="B458" s="606"/>
      <c r="C458" s="606"/>
      <c r="D458" s="606"/>
      <c r="E458" s="606"/>
      <c r="F458" s="606"/>
      <c r="G458" s="606"/>
      <c r="H458" s="606"/>
      <c r="I458" s="606"/>
      <c r="J458" s="606"/>
      <c r="K458" s="606"/>
      <c r="L458" s="606"/>
      <c r="M458" s="608"/>
      <c r="N458" s="608"/>
      <c r="O458" s="606"/>
      <c r="P458" s="606"/>
      <c r="Q458" s="612"/>
      <c r="R458" s="612"/>
      <c r="S458" s="612"/>
      <c r="T458" s="612"/>
      <c r="U458" s="612"/>
      <c r="V458" s="612"/>
      <c r="W458" s="612"/>
      <c r="X458" s="612"/>
      <c r="Y458" s="612"/>
      <c r="Z458" s="612"/>
      <c r="AA458" s="612"/>
      <c r="AB458" s="612"/>
      <c r="AC458" s="612"/>
      <c r="AD458" s="612"/>
      <c r="AE458" s="612"/>
      <c r="AF458" s="612"/>
      <c r="AG458" s="612"/>
    </row>
    <row r="459" spans="1:39" x14ac:dyDescent="0.25">
      <c r="A459" s="1095" t="s">
        <v>1252</v>
      </c>
      <c r="B459" s="1096"/>
      <c r="C459" s="1096"/>
      <c r="D459" s="1096"/>
      <c r="E459" s="1096"/>
      <c r="F459" s="1097"/>
      <c r="G459" s="1098" t="s">
        <v>1253</v>
      </c>
      <c r="H459" s="1096"/>
      <c r="I459" s="1096"/>
      <c r="J459" s="1096"/>
      <c r="K459" s="1096"/>
      <c r="L459" s="1099"/>
      <c r="M459" s="612"/>
      <c r="N459" s="612"/>
      <c r="O459" s="612"/>
      <c r="P459" s="612"/>
      <c r="Q459" s="612"/>
      <c r="R459" s="612"/>
      <c r="S459" s="612"/>
      <c r="T459" s="612"/>
      <c r="U459" s="612"/>
      <c r="V459" s="612"/>
      <c r="W459" s="612"/>
      <c r="X459" s="612"/>
      <c r="Y459" s="612"/>
      <c r="Z459" s="612"/>
      <c r="AA459" s="612"/>
      <c r="AB459" s="612"/>
      <c r="AC459" s="612"/>
      <c r="AD459" s="612"/>
      <c r="AE459" s="612"/>
      <c r="AF459" s="612"/>
      <c r="AG459" s="612"/>
    </row>
    <row r="460" spans="1:39" x14ac:dyDescent="0.25">
      <c r="A460" s="1100" t="s">
        <v>852</v>
      </c>
      <c r="B460" s="1101"/>
      <c r="C460" s="1102" t="s">
        <v>853</v>
      </c>
      <c r="D460" s="1101"/>
      <c r="E460" s="1103" t="s">
        <v>825</v>
      </c>
      <c r="F460" s="1101"/>
      <c r="G460" s="1102" t="s">
        <v>852</v>
      </c>
      <c r="H460" s="1101"/>
      <c r="I460" s="1102" t="s">
        <v>853</v>
      </c>
      <c r="J460" s="1101"/>
      <c r="K460" s="1103" t="s">
        <v>825</v>
      </c>
      <c r="L460" s="1104"/>
      <c r="M460" s="612"/>
      <c r="N460" s="612"/>
      <c r="O460" s="612"/>
      <c r="P460" s="612"/>
      <c r="Q460" s="612"/>
      <c r="R460" s="612"/>
      <c r="S460" s="612"/>
      <c r="T460" s="612"/>
      <c r="U460" s="612"/>
      <c r="V460" s="612"/>
      <c r="W460" s="612"/>
      <c r="X460" s="612"/>
      <c r="Y460" s="612"/>
      <c r="Z460" s="612"/>
      <c r="AA460" s="612"/>
      <c r="AB460" s="612"/>
      <c r="AC460" s="612"/>
      <c r="AD460" s="612"/>
      <c r="AE460" s="612"/>
      <c r="AF460" s="612"/>
      <c r="AG460" s="612"/>
    </row>
    <row r="461" spans="1:39" x14ac:dyDescent="0.25">
      <c r="A461" s="1091"/>
      <c r="B461" s="1092"/>
      <c r="C461" s="1091"/>
      <c r="D461" s="1092"/>
      <c r="E461" s="1089">
        <f>A461+C461</f>
        <v>0</v>
      </c>
      <c r="F461" s="1090"/>
      <c r="G461" s="1091"/>
      <c r="H461" s="1092"/>
      <c r="I461" s="1091"/>
      <c r="J461" s="1092"/>
      <c r="K461" s="1089">
        <f>G461+I461</f>
        <v>0</v>
      </c>
      <c r="L461" s="1090"/>
      <c r="M461" s="612"/>
      <c r="N461" s="612"/>
      <c r="O461" s="612"/>
      <c r="P461" s="612"/>
      <c r="Q461" s="612"/>
      <c r="R461" s="612"/>
      <c r="S461" s="612"/>
      <c r="T461" s="612"/>
      <c r="U461" s="612"/>
      <c r="V461" s="612"/>
      <c r="W461" s="612"/>
      <c r="X461" s="612"/>
      <c r="Y461" s="612"/>
      <c r="Z461" s="612"/>
      <c r="AA461" s="612"/>
      <c r="AB461" s="612"/>
      <c r="AC461" s="612"/>
      <c r="AD461" s="612"/>
      <c r="AE461" s="612"/>
      <c r="AF461" s="612"/>
      <c r="AG461" s="612"/>
    </row>
    <row r="462" spans="1:39" s="241" customFormat="1" ht="18" x14ac:dyDescent="0.25">
      <c r="A462" s="1171" t="s">
        <v>786</v>
      </c>
      <c r="B462" s="1171"/>
      <c r="C462" s="1171"/>
      <c r="D462" s="1171"/>
      <c r="E462" s="1171"/>
      <c r="F462" s="1171"/>
      <c r="G462" s="1171"/>
      <c r="H462" s="1171"/>
      <c r="I462" s="1171"/>
      <c r="J462" s="1171"/>
      <c r="K462" s="1171"/>
      <c r="L462" s="1171"/>
      <c r="M462" s="1171"/>
      <c r="N462" s="1171"/>
      <c r="O462" s="1171"/>
      <c r="P462" s="1171"/>
      <c r="Q462" s="1171"/>
      <c r="R462" s="1171"/>
      <c r="S462" s="1171"/>
      <c r="T462" s="1171"/>
      <c r="U462" s="1171"/>
      <c r="V462" s="1171"/>
      <c r="W462" s="1171"/>
      <c r="X462" s="1171"/>
      <c r="Y462" s="1171"/>
      <c r="Z462" s="1171"/>
      <c r="AA462" s="1171"/>
      <c r="AB462" s="1171"/>
      <c r="AC462" s="1171"/>
      <c r="AD462" s="1171"/>
      <c r="AE462" s="1171"/>
      <c r="AF462" s="1171"/>
      <c r="AG462" s="1171"/>
      <c r="AH462" s="1171"/>
      <c r="AI462" s="1171"/>
      <c r="AJ462" s="1171"/>
      <c r="AK462" s="1171"/>
      <c r="AL462" s="1171"/>
      <c r="AM462" s="1171"/>
    </row>
    <row r="463" spans="1:39" s="241" customFormat="1" ht="15.75" x14ac:dyDescent="0.25">
      <c r="A463" s="1172" t="s">
        <v>788</v>
      </c>
      <c r="B463" s="1143"/>
      <c r="C463" s="1143"/>
      <c r="D463" s="1143"/>
      <c r="E463" s="1143"/>
      <c r="F463" s="1143"/>
      <c r="G463" s="1143"/>
      <c r="H463" s="1143"/>
      <c r="I463" s="1143"/>
      <c r="J463" s="1143"/>
      <c r="K463" s="1143"/>
      <c r="L463" s="1143"/>
      <c r="M463" s="1143"/>
      <c r="N463" s="1143"/>
      <c r="O463" s="1143"/>
      <c r="P463" s="1143"/>
      <c r="Q463" s="1143"/>
      <c r="R463" s="1143"/>
      <c r="S463" s="1143"/>
      <c r="T463" s="1143"/>
      <c r="U463" s="1143"/>
      <c r="V463" s="1143"/>
      <c r="W463" s="1143"/>
      <c r="X463" s="1143"/>
      <c r="Y463" s="1143"/>
      <c r="Z463" s="1143"/>
      <c r="AA463" s="1143"/>
      <c r="AB463" s="1143"/>
      <c r="AC463" s="1143"/>
      <c r="AD463" s="1143"/>
      <c r="AE463" s="1143"/>
      <c r="AF463" s="1143"/>
      <c r="AG463" s="1143"/>
      <c r="AH463" s="1143"/>
      <c r="AI463" s="1143"/>
      <c r="AJ463" s="1143"/>
      <c r="AK463" s="1143"/>
      <c r="AL463" s="1143"/>
      <c r="AM463" s="1143"/>
    </row>
    <row r="464" spans="1:39" s="241" customFormat="1" ht="17.25" thickBot="1" x14ac:dyDescent="0.3">
      <c r="A464" s="1173" t="s">
        <v>1242</v>
      </c>
      <c r="B464" s="1143"/>
      <c r="C464" s="1143"/>
      <c r="D464" s="1143"/>
      <c r="E464" s="1143"/>
      <c r="F464" s="1143"/>
      <c r="G464" s="1143"/>
      <c r="H464" s="1143"/>
      <c r="I464" s="1143"/>
      <c r="J464" s="1143"/>
      <c r="K464" s="1143"/>
      <c r="L464" s="1143"/>
      <c r="M464" s="1143"/>
      <c r="N464" s="1143"/>
      <c r="O464" s="1143"/>
      <c r="P464" s="1174"/>
      <c r="Q464" s="1174"/>
      <c r="R464" s="1174"/>
      <c r="S464" s="1174"/>
      <c r="T464" s="1174"/>
      <c r="U464" s="1174"/>
      <c r="V464" s="1174"/>
      <c r="W464" s="1174"/>
      <c r="X464" s="1174"/>
      <c r="Y464" s="1174"/>
      <c r="Z464" s="1174"/>
      <c r="AA464" s="1143"/>
      <c r="AB464" s="1143"/>
      <c r="AC464" s="1143"/>
      <c r="AD464" s="1143"/>
      <c r="AE464" s="1143"/>
      <c r="AF464" s="1143"/>
      <c r="AG464" s="1143"/>
      <c r="AH464" s="1143"/>
      <c r="AI464" s="1143"/>
      <c r="AJ464" s="1143"/>
      <c r="AK464" s="1143"/>
      <c r="AL464" s="1143"/>
      <c r="AM464" s="1143"/>
    </row>
    <row r="465" spans="1:39" x14ac:dyDescent="0.25">
      <c r="A465" s="1175" t="s">
        <v>790</v>
      </c>
      <c r="B465" s="1176"/>
      <c r="C465" s="1176"/>
      <c r="D465" s="1176"/>
      <c r="E465" s="1177">
        <f>Menu!$D$6</f>
        <v>0</v>
      </c>
      <c r="F465" s="1178"/>
      <c r="G465" s="1178"/>
      <c r="H465" s="1178"/>
      <c r="I465" s="1178"/>
      <c r="J465" s="1178"/>
      <c r="K465" s="1178"/>
      <c r="L465" s="1178"/>
      <c r="M465" s="1178"/>
      <c r="N465" s="1178"/>
      <c r="O465" s="1179"/>
      <c r="P465" s="1180" t="s">
        <v>1243</v>
      </c>
      <c r="Q465" s="1181"/>
      <c r="R465" s="1181"/>
      <c r="S465" s="1181"/>
      <c r="T465" s="1181"/>
      <c r="U465" s="1181"/>
      <c r="V465" s="1181"/>
      <c r="W465" s="1181"/>
      <c r="X465" s="1181"/>
      <c r="Y465" s="1181"/>
      <c r="Z465" s="1181"/>
      <c r="AA465" s="1182" t="s">
        <v>792</v>
      </c>
      <c r="AB465" s="1176"/>
      <c r="AC465" s="1176"/>
      <c r="AD465" s="1176"/>
      <c r="AE465" s="1176"/>
      <c r="AF465" s="1176"/>
      <c r="AG465" s="1176"/>
      <c r="AH465" s="1183"/>
      <c r="AI465" s="1178"/>
      <c r="AJ465" s="1178"/>
      <c r="AK465" s="1178"/>
      <c r="AL465" s="1178"/>
      <c r="AM465" s="1179"/>
    </row>
    <row r="466" spans="1:39" x14ac:dyDescent="0.25">
      <c r="A466" s="1145" t="s">
        <v>793</v>
      </c>
      <c r="B466" s="1143"/>
      <c r="C466" s="1143"/>
      <c r="D466" s="1143"/>
      <c r="E466" s="1143"/>
      <c r="F466" s="1143"/>
      <c r="G466" s="1143"/>
      <c r="H466" s="1158" t="str">
        <f>Menu!B32</f>
        <v/>
      </c>
      <c r="I466" s="1159"/>
      <c r="J466" s="1159"/>
      <c r="K466" s="1159"/>
      <c r="L466" s="1159"/>
      <c r="M466" s="1159"/>
      <c r="N466" s="1159"/>
      <c r="O466" s="1148"/>
      <c r="P466" s="1160" t="str">
        <f>Menu!$D$3</f>
        <v>3rd</v>
      </c>
      <c r="Q466" s="1161"/>
      <c r="R466" s="1140" t="s">
        <v>794</v>
      </c>
      <c r="S466" s="1140"/>
      <c r="T466" s="1140"/>
      <c r="U466" s="1162">
        <f>Menu!$D$4</f>
        <v>2022</v>
      </c>
      <c r="V466" s="1163"/>
      <c r="W466" s="1164"/>
      <c r="X466" s="1140" t="s">
        <v>6</v>
      </c>
      <c r="Y466" s="1140"/>
      <c r="Z466" s="1141"/>
      <c r="AA466" s="1142" t="s">
        <v>973</v>
      </c>
      <c r="AB466" s="1143"/>
      <c r="AC466" s="1143"/>
      <c r="AD466" s="1143"/>
      <c r="AE466" s="1143"/>
      <c r="AF466" s="1143"/>
      <c r="AG466" s="1143"/>
      <c r="AH466" s="1143"/>
      <c r="AI466" s="1143"/>
      <c r="AJ466" s="1143"/>
      <c r="AK466" s="1143"/>
      <c r="AL466" s="1143"/>
      <c r="AM466" s="1144"/>
    </row>
    <row r="467" spans="1:39" x14ac:dyDescent="0.25">
      <c r="A467" s="1145" t="s">
        <v>795</v>
      </c>
      <c r="B467" s="1143"/>
      <c r="C467" s="1143"/>
      <c r="D467" s="1143"/>
      <c r="E467" s="1143"/>
      <c r="F467" s="1143"/>
      <c r="G467" s="1143"/>
      <c r="H467" s="1143"/>
      <c r="I467" s="1143"/>
      <c r="J467" s="1143"/>
      <c r="K467" s="1143"/>
      <c r="L467" s="1143"/>
      <c r="M467" s="1146"/>
      <c r="N467" s="1147"/>
      <c r="O467" s="1148"/>
      <c r="P467" s="1160"/>
      <c r="Q467" s="1161"/>
      <c r="R467" s="1140"/>
      <c r="S467" s="1140"/>
      <c r="T467" s="1140"/>
      <c r="U467" s="1165"/>
      <c r="V467" s="1166"/>
      <c r="W467" s="1167"/>
      <c r="X467" s="1140"/>
      <c r="Y467" s="1140"/>
      <c r="Z467" s="1141"/>
      <c r="AA467" s="1149"/>
      <c r="AB467" s="1150"/>
      <c r="AC467" s="1150"/>
      <c r="AD467" s="1150"/>
      <c r="AE467" s="1150"/>
      <c r="AF467" s="1150"/>
      <c r="AG467" s="1150"/>
      <c r="AH467" s="1150"/>
      <c r="AI467" s="1150"/>
      <c r="AJ467" s="1150"/>
      <c r="AK467" s="1150"/>
      <c r="AL467" s="1150"/>
      <c r="AM467" s="1151"/>
    </row>
    <row r="468" spans="1:39" x14ac:dyDescent="0.25">
      <c r="A468" s="1155"/>
      <c r="B468" s="1156"/>
      <c r="C468" s="1156"/>
      <c r="D468" s="1156"/>
      <c r="E468" s="1156"/>
      <c r="F468" s="1156"/>
      <c r="G468" s="1156"/>
      <c r="H468" s="1156"/>
      <c r="I468" s="1156"/>
      <c r="J468" s="1156"/>
      <c r="K468" s="1156"/>
      <c r="L468" s="1156"/>
      <c r="M468" s="1156"/>
      <c r="N468" s="1156"/>
      <c r="O468" s="1157"/>
      <c r="P468" s="1160"/>
      <c r="Q468" s="1161"/>
      <c r="R468" s="1140"/>
      <c r="S468" s="1140"/>
      <c r="T468" s="1140"/>
      <c r="U468" s="1168"/>
      <c r="V468" s="1169"/>
      <c r="W468" s="1170"/>
      <c r="X468" s="1140"/>
      <c r="Y468" s="1140"/>
      <c r="Z468" s="1141"/>
      <c r="AA468" s="1152"/>
      <c r="AB468" s="1153"/>
      <c r="AC468" s="1153"/>
      <c r="AD468" s="1153"/>
      <c r="AE468" s="1153"/>
      <c r="AF468" s="1153"/>
      <c r="AG468" s="1153"/>
      <c r="AH468" s="1153"/>
      <c r="AI468" s="1153"/>
      <c r="AJ468" s="1153"/>
      <c r="AK468" s="1153"/>
      <c r="AL468" s="1153"/>
      <c r="AM468" s="1154"/>
    </row>
    <row r="469" spans="1:39" ht="15.75" thickBot="1" x14ac:dyDescent="0.3">
      <c r="A469" s="604"/>
      <c r="B469" s="604"/>
      <c r="C469" s="604"/>
      <c r="D469" s="604"/>
      <c r="E469" s="604"/>
      <c r="F469" s="604"/>
      <c r="G469" s="604"/>
      <c r="H469" s="604"/>
      <c r="I469" s="604"/>
      <c r="J469" s="604"/>
      <c r="K469" s="604"/>
      <c r="L469" s="604"/>
      <c r="M469" s="604"/>
      <c r="N469" s="604"/>
      <c r="O469" s="604"/>
      <c r="P469" s="604"/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  <c r="AA469" s="604"/>
      <c r="AB469" s="604"/>
      <c r="AC469" s="604"/>
      <c r="AD469" s="604"/>
      <c r="AE469" s="604"/>
      <c r="AF469" s="604"/>
      <c r="AG469" s="604"/>
      <c r="AH469" s="604"/>
      <c r="AI469" s="604"/>
      <c r="AJ469" s="604"/>
      <c r="AK469" s="604"/>
      <c r="AL469" s="604"/>
      <c r="AM469" s="604"/>
    </row>
    <row r="470" spans="1:39" x14ac:dyDescent="0.25">
      <c r="A470" s="1132" t="s">
        <v>1244</v>
      </c>
      <c r="B470" s="1133"/>
      <c r="C470" s="1133"/>
      <c r="D470" s="1133"/>
      <c r="E470" s="1133"/>
      <c r="F470" s="1134"/>
      <c r="G470" s="1135" t="s">
        <v>1245</v>
      </c>
      <c r="H470" s="1133"/>
      <c r="I470" s="1133"/>
      <c r="J470" s="1133"/>
      <c r="K470" s="1133"/>
      <c r="L470" s="1136"/>
      <c r="M470" s="606"/>
      <c r="N470" s="606"/>
      <c r="O470" s="606"/>
      <c r="P470" s="606"/>
      <c r="Q470" s="612"/>
      <c r="R470" s="612"/>
      <c r="S470" s="612"/>
      <c r="T470" s="612"/>
      <c r="U470" s="612"/>
      <c r="V470" s="612"/>
      <c r="W470" s="612"/>
      <c r="X470" s="612"/>
      <c r="Y470" s="612"/>
      <c r="Z470" s="612"/>
      <c r="AA470" s="612"/>
      <c r="AB470" s="612"/>
      <c r="AC470" s="612"/>
      <c r="AD470" s="612"/>
      <c r="AE470" s="612"/>
      <c r="AF470" s="612"/>
      <c r="AG470" s="612"/>
      <c r="AH470" s="604"/>
      <c r="AI470" s="604"/>
      <c r="AJ470" s="604"/>
      <c r="AK470" s="604"/>
      <c r="AL470" s="604"/>
      <c r="AM470" s="604"/>
    </row>
    <row r="471" spans="1:39" x14ac:dyDescent="0.25">
      <c r="A471" s="1137" t="s">
        <v>852</v>
      </c>
      <c r="B471" s="1138"/>
      <c r="C471" s="1103" t="s">
        <v>853</v>
      </c>
      <c r="D471" s="1138"/>
      <c r="E471" s="1103" t="s">
        <v>825</v>
      </c>
      <c r="F471" s="1138"/>
      <c r="G471" s="1103" t="s">
        <v>852</v>
      </c>
      <c r="H471" s="1138"/>
      <c r="I471" s="1103" t="s">
        <v>853</v>
      </c>
      <c r="J471" s="1138"/>
      <c r="K471" s="1103" t="s">
        <v>825</v>
      </c>
      <c r="L471" s="1139"/>
      <c r="M471" s="606"/>
      <c r="N471" s="606"/>
      <c r="O471" s="606"/>
      <c r="P471" s="606"/>
      <c r="Q471" s="612"/>
      <c r="R471" s="612"/>
      <c r="S471" s="612"/>
      <c r="T471" s="612"/>
      <c r="U471" s="612"/>
      <c r="V471" s="612"/>
      <c r="W471" s="612"/>
      <c r="X471" s="612"/>
      <c r="Y471" s="612"/>
      <c r="Z471" s="612"/>
      <c r="AA471" s="612"/>
      <c r="AB471" s="612"/>
      <c r="AC471" s="612"/>
      <c r="AD471" s="612"/>
      <c r="AE471" s="612"/>
      <c r="AF471" s="612"/>
      <c r="AG471" s="612"/>
      <c r="AH471" s="604"/>
      <c r="AI471" s="604"/>
      <c r="AJ471" s="604"/>
      <c r="AK471" s="604"/>
      <c r="AL471" s="604"/>
      <c r="AM471" s="604"/>
    </row>
    <row r="472" spans="1:39" ht="15.75" thickBot="1" x14ac:dyDescent="0.3">
      <c r="A472" s="1119"/>
      <c r="B472" s="1120"/>
      <c r="C472" s="1121"/>
      <c r="D472" s="1120"/>
      <c r="E472" s="1122">
        <f>A472+C472</f>
        <v>0</v>
      </c>
      <c r="F472" s="1123"/>
      <c r="G472" s="1121"/>
      <c r="H472" s="1120"/>
      <c r="I472" s="1121"/>
      <c r="J472" s="1120"/>
      <c r="K472" s="1124">
        <f>G472+I472</f>
        <v>0</v>
      </c>
      <c r="L472" s="1125"/>
      <c r="M472" s="607"/>
      <c r="N472" s="607"/>
      <c r="O472" s="606"/>
      <c r="P472" s="606"/>
      <c r="Q472" s="612"/>
      <c r="R472" s="612"/>
      <c r="S472" s="612"/>
      <c r="T472" s="612"/>
      <c r="U472" s="612"/>
      <c r="V472" s="612"/>
      <c r="W472" s="612"/>
      <c r="X472" s="612"/>
      <c r="Y472" s="612"/>
      <c r="Z472" s="612"/>
      <c r="AA472" s="612"/>
      <c r="AB472" s="612"/>
      <c r="AC472" s="612"/>
      <c r="AD472" s="612"/>
      <c r="AE472" s="612"/>
      <c r="AF472" s="612"/>
      <c r="AG472" s="612"/>
      <c r="AH472" s="604"/>
      <c r="AI472" s="604"/>
      <c r="AJ472" s="604"/>
      <c r="AK472" s="604"/>
      <c r="AL472" s="604"/>
      <c r="AM472" s="604"/>
    </row>
    <row r="473" spans="1:39" ht="15.75" thickBot="1" x14ac:dyDescent="0.3">
      <c r="A473" s="609"/>
      <c r="B473" s="610"/>
      <c r="C473" s="609"/>
      <c r="D473" s="610"/>
      <c r="E473" s="611"/>
      <c r="F473" s="610"/>
      <c r="G473" s="609"/>
      <c r="H473" s="610"/>
      <c r="I473" s="609"/>
      <c r="J473" s="610"/>
      <c r="K473" s="611"/>
      <c r="L473" s="610"/>
      <c r="M473" s="608"/>
      <c r="N473" s="608"/>
      <c r="O473" s="606"/>
      <c r="P473" s="606"/>
      <c r="Q473" s="612"/>
      <c r="R473" s="612"/>
      <c r="S473" s="612"/>
      <c r="T473" s="612"/>
      <c r="U473" s="612"/>
      <c r="V473" s="612"/>
      <c r="W473" s="612"/>
      <c r="X473" s="612"/>
      <c r="Y473" s="612"/>
      <c r="Z473" s="612"/>
      <c r="AA473" s="612"/>
      <c r="AB473" s="612"/>
      <c r="AC473" s="612"/>
      <c r="AD473" s="612"/>
      <c r="AE473" s="612"/>
      <c r="AF473" s="612"/>
      <c r="AG473" s="612"/>
      <c r="AH473" s="604"/>
      <c r="AI473" s="604"/>
      <c r="AJ473" s="604"/>
      <c r="AK473" s="604"/>
      <c r="AL473" s="604"/>
      <c r="AM473" s="604"/>
    </row>
    <row r="474" spans="1:39" x14ac:dyDescent="0.25">
      <c r="A474" s="1126" t="s">
        <v>1246</v>
      </c>
      <c r="B474" s="1127"/>
      <c r="C474" s="1127"/>
      <c r="D474" s="1127"/>
      <c r="E474" s="1127"/>
      <c r="F474" s="1127"/>
      <c r="G474" s="1127"/>
      <c r="H474" s="1127"/>
      <c r="I474" s="1127"/>
      <c r="J474" s="1127"/>
      <c r="K474" s="1127"/>
      <c r="L474" s="1127"/>
      <c r="M474" s="1127"/>
      <c r="N474" s="1127"/>
      <c r="O474" s="1127"/>
      <c r="P474" s="1128"/>
      <c r="Q474" s="612"/>
      <c r="R474" s="1129" t="s">
        <v>1247</v>
      </c>
      <c r="S474" s="1130"/>
      <c r="T474" s="1130"/>
      <c r="U474" s="1130"/>
      <c r="V474" s="1130"/>
      <c r="W474" s="1130"/>
      <c r="X474" s="1130"/>
      <c r="Y474" s="1130"/>
      <c r="Z474" s="1130"/>
      <c r="AA474" s="1130"/>
      <c r="AB474" s="1130"/>
      <c r="AC474" s="1130"/>
      <c r="AD474" s="1130"/>
      <c r="AE474" s="1130"/>
      <c r="AF474" s="1130"/>
      <c r="AG474" s="1131"/>
      <c r="AH474" s="604"/>
      <c r="AI474" s="604"/>
      <c r="AJ474" s="604"/>
      <c r="AK474" s="604"/>
      <c r="AL474" s="604"/>
      <c r="AM474" s="604"/>
    </row>
    <row r="475" spans="1:39" ht="33" customHeight="1" x14ac:dyDescent="0.25">
      <c r="A475" s="1117" t="s">
        <v>1248</v>
      </c>
      <c r="B475" s="1113"/>
      <c r="C475" s="1113"/>
      <c r="D475" s="1113"/>
      <c r="E475" s="1112" t="s">
        <v>1249</v>
      </c>
      <c r="F475" s="1113"/>
      <c r="G475" s="1113"/>
      <c r="H475" s="1113"/>
      <c r="I475" s="1112" t="s">
        <v>1250</v>
      </c>
      <c r="J475" s="1113"/>
      <c r="K475" s="1113"/>
      <c r="L475" s="1113"/>
      <c r="M475" s="1114" t="s">
        <v>1251</v>
      </c>
      <c r="N475" s="1115"/>
      <c r="O475" s="1115"/>
      <c r="P475" s="1116"/>
      <c r="Q475" s="612"/>
      <c r="R475" s="1117" t="s">
        <v>1248</v>
      </c>
      <c r="S475" s="1113"/>
      <c r="T475" s="1113"/>
      <c r="U475" s="1113"/>
      <c r="V475" s="1112" t="s">
        <v>1249</v>
      </c>
      <c r="W475" s="1113"/>
      <c r="X475" s="1113"/>
      <c r="Y475" s="1113"/>
      <c r="Z475" s="1112" t="s">
        <v>1250</v>
      </c>
      <c r="AA475" s="1112"/>
      <c r="AB475" s="1112"/>
      <c r="AC475" s="1112"/>
      <c r="AD475" s="1112" t="s">
        <v>1251</v>
      </c>
      <c r="AE475" s="1112"/>
      <c r="AF475" s="1112"/>
      <c r="AG475" s="1118"/>
      <c r="AH475" s="604"/>
      <c r="AI475" s="604"/>
      <c r="AJ475" s="604"/>
      <c r="AK475" s="604"/>
      <c r="AL475" s="604"/>
      <c r="AM475" s="604"/>
    </row>
    <row r="476" spans="1:39" x14ac:dyDescent="0.25">
      <c r="A476" s="1111" t="s">
        <v>852</v>
      </c>
      <c r="B476" s="1110"/>
      <c r="C476" s="1107" t="s">
        <v>853</v>
      </c>
      <c r="D476" s="1110"/>
      <c r="E476" s="1107" t="s">
        <v>852</v>
      </c>
      <c r="F476" s="1110"/>
      <c r="G476" s="1107" t="s">
        <v>853</v>
      </c>
      <c r="H476" s="1110"/>
      <c r="I476" s="1107" t="s">
        <v>852</v>
      </c>
      <c r="J476" s="1110"/>
      <c r="K476" s="1107" t="s">
        <v>853</v>
      </c>
      <c r="L476" s="1110"/>
      <c r="M476" s="1107" t="s">
        <v>852</v>
      </c>
      <c r="N476" s="1110"/>
      <c r="O476" s="1107" t="s">
        <v>853</v>
      </c>
      <c r="P476" s="1108"/>
      <c r="Q476" s="612"/>
      <c r="R476" s="1111" t="s">
        <v>852</v>
      </c>
      <c r="S476" s="1110"/>
      <c r="T476" s="1107" t="s">
        <v>853</v>
      </c>
      <c r="U476" s="1110"/>
      <c r="V476" s="1107" t="s">
        <v>852</v>
      </c>
      <c r="W476" s="1110"/>
      <c r="X476" s="1107" t="s">
        <v>853</v>
      </c>
      <c r="Y476" s="1110"/>
      <c r="Z476" s="1107" t="s">
        <v>852</v>
      </c>
      <c r="AA476" s="1110"/>
      <c r="AB476" s="1107" t="s">
        <v>853</v>
      </c>
      <c r="AC476" s="1110"/>
      <c r="AD476" s="1107" t="s">
        <v>852</v>
      </c>
      <c r="AE476" s="1110"/>
      <c r="AF476" s="1107" t="s">
        <v>853</v>
      </c>
      <c r="AG476" s="1108"/>
      <c r="AH476" s="604"/>
      <c r="AI476" s="604"/>
      <c r="AJ476" s="604"/>
      <c r="AK476" s="604"/>
      <c r="AL476" s="604"/>
      <c r="AM476" s="604"/>
    </row>
    <row r="477" spans="1:39" ht="15.75" thickBot="1" x14ac:dyDescent="0.3">
      <c r="A477" s="1109"/>
      <c r="B477" s="1106"/>
      <c r="C477" s="1105"/>
      <c r="D477" s="1106"/>
      <c r="E477" s="1105"/>
      <c r="F477" s="1106"/>
      <c r="G477" s="1105"/>
      <c r="H477" s="1106"/>
      <c r="I477" s="1093"/>
      <c r="J477" s="1106"/>
      <c r="K477" s="1093"/>
      <c r="L477" s="1106"/>
      <c r="M477" s="1093"/>
      <c r="N477" s="1106"/>
      <c r="O477" s="1093"/>
      <c r="P477" s="1094"/>
      <c r="Q477" s="612"/>
      <c r="R477" s="1109"/>
      <c r="S477" s="1106"/>
      <c r="T477" s="1105"/>
      <c r="U477" s="1106"/>
      <c r="V477" s="1105"/>
      <c r="W477" s="1106"/>
      <c r="X477" s="1105"/>
      <c r="Y477" s="1106"/>
      <c r="Z477" s="1093"/>
      <c r="AA477" s="1106"/>
      <c r="AB477" s="1093"/>
      <c r="AC477" s="1106"/>
      <c r="AD477" s="1093"/>
      <c r="AE477" s="1106"/>
      <c r="AF477" s="1093"/>
      <c r="AG477" s="1094"/>
    </row>
    <row r="478" spans="1:39" ht="15.75" thickBot="1" x14ac:dyDescent="0.3">
      <c r="A478" s="606"/>
      <c r="B478" s="606"/>
      <c r="C478" s="606"/>
      <c r="D478" s="606"/>
      <c r="E478" s="606"/>
      <c r="F478" s="606"/>
      <c r="G478" s="606"/>
      <c r="H478" s="606"/>
      <c r="I478" s="606"/>
      <c r="J478" s="606"/>
      <c r="K478" s="606"/>
      <c r="L478" s="606"/>
      <c r="M478" s="608"/>
      <c r="N478" s="608"/>
      <c r="O478" s="606"/>
      <c r="P478" s="606"/>
      <c r="Q478" s="612"/>
      <c r="R478" s="612"/>
      <c r="S478" s="612"/>
      <c r="T478" s="612"/>
      <c r="U478" s="612"/>
      <c r="V478" s="612"/>
      <c r="W478" s="612"/>
      <c r="X478" s="612"/>
      <c r="Y478" s="612"/>
      <c r="Z478" s="612"/>
      <c r="AA478" s="612"/>
      <c r="AB478" s="612"/>
      <c r="AC478" s="612"/>
      <c r="AD478" s="612"/>
      <c r="AE478" s="612"/>
      <c r="AF478" s="612"/>
      <c r="AG478" s="612"/>
    </row>
    <row r="479" spans="1:39" x14ac:dyDescent="0.25">
      <c r="A479" s="1095" t="s">
        <v>1252</v>
      </c>
      <c r="B479" s="1096"/>
      <c r="C479" s="1096"/>
      <c r="D479" s="1096"/>
      <c r="E479" s="1096"/>
      <c r="F479" s="1097"/>
      <c r="G479" s="1098" t="s">
        <v>1253</v>
      </c>
      <c r="H479" s="1096"/>
      <c r="I479" s="1096"/>
      <c r="J479" s="1096"/>
      <c r="K479" s="1096"/>
      <c r="L479" s="1099"/>
      <c r="M479" s="612"/>
      <c r="N479" s="612"/>
      <c r="O479" s="612"/>
      <c r="P479" s="612"/>
      <c r="Q479" s="612"/>
      <c r="R479" s="612"/>
      <c r="S479" s="612"/>
      <c r="T479" s="612"/>
      <c r="U479" s="612"/>
      <c r="V479" s="612"/>
      <c r="W479" s="612"/>
      <c r="X479" s="612"/>
      <c r="Y479" s="612"/>
      <c r="Z479" s="612"/>
      <c r="AA479" s="612"/>
      <c r="AB479" s="612"/>
      <c r="AC479" s="612"/>
      <c r="AD479" s="612"/>
      <c r="AE479" s="612"/>
      <c r="AF479" s="612"/>
      <c r="AG479" s="612"/>
    </row>
    <row r="480" spans="1:39" x14ac:dyDescent="0.25">
      <c r="A480" s="1100" t="s">
        <v>852</v>
      </c>
      <c r="B480" s="1101"/>
      <c r="C480" s="1102" t="s">
        <v>853</v>
      </c>
      <c r="D480" s="1101"/>
      <c r="E480" s="1103" t="s">
        <v>825</v>
      </c>
      <c r="F480" s="1101"/>
      <c r="G480" s="1102" t="s">
        <v>852</v>
      </c>
      <c r="H480" s="1101"/>
      <c r="I480" s="1102" t="s">
        <v>853</v>
      </c>
      <c r="J480" s="1101"/>
      <c r="K480" s="1103" t="s">
        <v>825</v>
      </c>
      <c r="L480" s="1104"/>
      <c r="M480" s="612"/>
      <c r="N480" s="612"/>
      <c r="O480" s="612"/>
      <c r="P480" s="612"/>
      <c r="Q480" s="612"/>
      <c r="R480" s="612"/>
      <c r="S480" s="612"/>
      <c r="T480" s="612"/>
      <c r="U480" s="612"/>
      <c r="V480" s="612"/>
      <c r="W480" s="612"/>
      <c r="X480" s="612"/>
      <c r="Y480" s="612"/>
      <c r="Z480" s="612"/>
      <c r="AA480" s="612"/>
      <c r="AB480" s="612"/>
      <c r="AC480" s="612"/>
      <c r="AD480" s="612"/>
      <c r="AE480" s="612"/>
      <c r="AF480" s="612"/>
      <c r="AG480" s="612"/>
    </row>
    <row r="481" spans="1:39" x14ac:dyDescent="0.25">
      <c r="A481" s="1091"/>
      <c r="B481" s="1092"/>
      <c r="C481" s="1091"/>
      <c r="D481" s="1092"/>
      <c r="E481" s="1089">
        <f>A481+C481</f>
        <v>0</v>
      </c>
      <c r="F481" s="1090"/>
      <c r="G481" s="1091"/>
      <c r="H481" s="1092"/>
      <c r="I481" s="1091"/>
      <c r="J481" s="1092"/>
      <c r="K481" s="1089">
        <f>G481+I481</f>
        <v>0</v>
      </c>
      <c r="L481" s="1090"/>
      <c r="M481" s="612"/>
      <c r="N481" s="612"/>
      <c r="O481" s="612"/>
      <c r="P481" s="612"/>
      <c r="Q481" s="612"/>
      <c r="R481" s="612"/>
      <c r="S481" s="612"/>
      <c r="T481" s="612"/>
      <c r="U481" s="612"/>
      <c r="V481" s="612"/>
      <c r="W481" s="612"/>
      <c r="X481" s="612"/>
      <c r="Y481" s="612"/>
      <c r="Z481" s="612"/>
      <c r="AA481" s="612"/>
      <c r="AB481" s="612"/>
      <c r="AC481" s="612"/>
      <c r="AD481" s="612"/>
      <c r="AE481" s="612"/>
      <c r="AF481" s="612"/>
      <c r="AG481" s="612"/>
    </row>
    <row r="482" spans="1:39" s="241" customFormat="1" ht="18" x14ac:dyDescent="0.25">
      <c r="A482" s="1171" t="s">
        <v>786</v>
      </c>
      <c r="B482" s="1171"/>
      <c r="C482" s="1171"/>
      <c r="D482" s="1171"/>
      <c r="E482" s="1171"/>
      <c r="F482" s="1171"/>
      <c r="G482" s="1171"/>
      <c r="H482" s="1171"/>
      <c r="I482" s="1171"/>
      <c r="J482" s="1171"/>
      <c r="K482" s="1171"/>
      <c r="L482" s="1171"/>
      <c r="M482" s="1171"/>
      <c r="N482" s="1171"/>
      <c r="O482" s="1171"/>
      <c r="P482" s="1171"/>
      <c r="Q482" s="1171"/>
      <c r="R482" s="1171"/>
      <c r="S482" s="1171"/>
      <c r="T482" s="1171"/>
      <c r="U482" s="1171"/>
      <c r="V482" s="1171"/>
      <c r="W482" s="1171"/>
      <c r="X482" s="1171"/>
      <c r="Y482" s="1171"/>
      <c r="Z482" s="1171"/>
      <c r="AA482" s="1171"/>
      <c r="AB482" s="1171"/>
      <c r="AC482" s="1171"/>
      <c r="AD482" s="1171"/>
      <c r="AE482" s="1171"/>
      <c r="AF482" s="1171"/>
      <c r="AG482" s="1171"/>
      <c r="AH482" s="1171"/>
      <c r="AI482" s="1171"/>
      <c r="AJ482" s="1171"/>
      <c r="AK482" s="1171"/>
      <c r="AL482" s="1171"/>
      <c r="AM482" s="1171"/>
    </row>
    <row r="483" spans="1:39" s="241" customFormat="1" ht="15.75" x14ac:dyDescent="0.25">
      <c r="A483" s="1172" t="s">
        <v>788</v>
      </c>
      <c r="B483" s="1143"/>
      <c r="C483" s="1143"/>
      <c r="D483" s="1143"/>
      <c r="E483" s="1143"/>
      <c r="F483" s="1143"/>
      <c r="G483" s="1143"/>
      <c r="H483" s="1143"/>
      <c r="I483" s="1143"/>
      <c r="J483" s="1143"/>
      <c r="K483" s="1143"/>
      <c r="L483" s="1143"/>
      <c r="M483" s="1143"/>
      <c r="N483" s="1143"/>
      <c r="O483" s="1143"/>
      <c r="P483" s="1143"/>
      <c r="Q483" s="1143"/>
      <c r="R483" s="1143"/>
      <c r="S483" s="1143"/>
      <c r="T483" s="1143"/>
      <c r="U483" s="1143"/>
      <c r="V483" s="1143"/>
      <c r="W483" s="1143"/>
      <c r="X483" s="1143"/>
      <c r="Y483" s="1143"/>
      <c r="Z483" s="1143"/>
      <c r="AA483" s="1143"/>
      <c r="AB483" s="1143"/>
      <c r="AC483" s="1143"/>
      <c r="AD483" s="1143"/>
      <c r="AE483" s="1143"/>
      <c r="AF483" s="1143"/>
      <c r="AG483" s="1143"/>
      <c r="AH483" s="1143"/>
      <c r="AI483" s="1143"/>
      <c r="AJ483" s="1143"/>
      <c r="AK483" s="1143"/>
      <c r="AL483" s="1143"/>
      <c r="AM483" s="1143"/>
    </row>
    <row r="484" spans="1:39" s="241" customFormat="1" ht="17.25" thickBot="1" x14ac:dyDescent="0.3">
      <c r="A484" s="1173" t="s">
        <v>1242</v>
      </c>
      <c r="B484" s="1143"/>
      <c r="C484" s="1143"/>
      <c r="D484" s="1143"/>
      <c r="E484" s="1143"/>
      <c r="F484" s="1143"/>
      <c r="G484" s="1143"/>
      <c r="H484" s="1143"/>
      <c r="I484" s="1143"/>
      <c r="J484" s="1143"/>
      <c r="K484" s="1143"/>
      <c r="L484" s="1143"/>
      <c r="M484" s="1143"/>
      <c r="N484" s="1143"/>
      <c r="O484" s="1143"/>
      <c r="P484" s="1174"/>
      <c r="Q484" s="1174"/>
      <c r="R484" s="1174"/>
      <c r="S484" s="1174"/>
      <c r="T484" s="1174"/>
      <c r="U484" s="1174"/>
      <c r="V484" s="1174"/>
      <c r="W484" s="1174"/>
      <c r="X484" s="1174"/>
      <c r="Y484" s="1174"/>
      <c r="Z484" s="1174"/>
      <c r="AA484" s="1143"/>
      <c r="AB484" s="1143"/>
      <c r="AC484" s="1143"/>
      <c r="AD484" s="1143"/>
      <c r="AE484" s="1143"/>
      <c r="AF484" s="1143"/>
      <c r="AG484" s="1143"/>
      <c r="AH484" s="1143"/>
      <c r="AI484" s="1143"/>
      <c r="AJ484" s="1143"/>
      <c r="AK484" s="1143"/>
      <c r="AL484" s="1143"/>
      <c r="AM484" s="1143"/>
    </row>
    <row r="485" spans="1:39" x14ac:dyDescent="0.25">
      <c r="A485" s="1175" t="s">
        <v>790</v>
      </c>
      <c r="B485" s="1176"/>
      <c r="C485" s="1176"/>
      <c r="D485" s="1176"/>
      <c r="E485" s="1177">
        <f>Menu!$D$6</f>
        <v>0</v>
      </c>
      <c r="F485" s="1178"/>
      <c r="G485" s="1178"/>
      <c r="H485" s="1178"/>
      <c r="I485" s="1178"/>
      <c r="J485" s="1178"/>
      <c r="K485" s="1178"/>
      <c r="L485" s="1178"/>
      <c r="M485" s="1178"/>
      <c r="N485" s="1178"/>
      <c r="O485" s="1179"/>
      <c r="P485" s="1180" t="s">
        <v>1243</v>
      </c>
      <c r="Q485" s="1181"/>
      <c r="R485" s="1181"/>
      <c r="S485" s="1181"/>
      <c r="T485" s="1181"/>
      <c r="U485" s="1181"/>
      <c r="V485" s="1181"/>
      <c r="W485" s="1181"/>
      <c r="X485" s="1181"/>
      <c r="Y485" s="1181"/>
      <c r="Z485" s="1181"/>
      <c r="AA485" s="1182" t="s">
        <v>792</v>
      </c>
      <c r="AB485" s="1176"/>
      <c r="AC485" s="1176"/>
      <c r="AD485" s="1176"/>
      <c r="AE485" s="1176"/>
      <c r="AF485" s="1176"/>
      <c r="AG485" s="1176"/>
      <c r="AH485" s="1183"/>
      <c r="AI485" s="1178"/>
      <c r="AJ485" s="1178"/>
      <c r="AK485" s="1178"/>
      <c r="AL485" s="1178"/>
      <c r="AM485" s="1179"/>
    </row>
    <row r="486" spans="1:39" x14ac:dyDescent="0.25">
      <c r="A486" s="1145" t="s">
        <v>793</v>
      </c>
      <c r="B486" s="1143"/>
      <c r="C486" s="1143"/>
      <c r="D486" s="1143"/>
      <c r="E486" s="1143"/>
      <c r="F486" s="1143"/>
      <c r="G486" s="1143"/>
      <c r="H486" s="1158" t="str">
        <f>Menu!B33</f>
        <v/>
      </c>
      <c r="I486" s="1159"/>
      <c r="J486" s="1159"/>
      <c r="K486" s="1159"/>
      <c r="L486" s="1159"/>
      <c r="M486" s="1159"/>
      <c r="N486" s="1159"/>
      <c r="O486" s="1148"/>
      <c r="P486" s="1160" t="str">
        <f>Menu!$D$3</f>
        <v>3rd</v>
      </c>
      <c r="Q486" s="1161"/>
      <c r="R486" s="1140" t="s">
        <v>794</v>
      </c>
      <c r="S486" s="1140"/>
      <c r="T486" s="1140"/>
      <c r="U486" s="1162">
        <f>Menu!$D$4</f>
        <v>2022</v>
      </c>
      <c r="V486" s="1163"/>
      <c r="W486" s="1164"/>
      <c r="X486" s="1140" t="s">
        <v>6</v>
      </c>
      <c r="Y486" s="1140"/>
      <c r="Z486" s="1141"/>
      <c r="AA486" s="1142" t="s">
        <v>973</v>
      </c>
      <c r="AB486" s="1143"/>
      <c r="AC486" s="1143"/>
      <c r="AD486" s="1143"/>
      <c r="AE486" s="1143"/>
      <c r="AF486" s="1143"/>
      <c r="AG486" s="1143"/>
      <c r="AH486" s="1143"/>
      <c r="AI486" s="1143"/>
      <c r="AJ486" s="1143"/>
      <c r="AK486" s="1143"/>
      <c r="AL486" s="1143"/>
      <c r="AM486" s="1144"/>
    </row>
    <row r="487" spans="1:39" x14ac:dyDescent="0.25">
      <c r="A487" s="1145" t="s">
        <v>795</v>
      </c>
      <c r="B487" s="1143"/>
      <c r="C487" s="1143"/>
      <c r="D487" s="1143"/>
      <c r="E487" s="1143"/>
      <c r="F487" s="1143"/>
      <c r="G487" s="1143"/>
      <c r="H487" s="1143"/>
      <c r="I487" s="1143"/>
      <c r="J487" s="1143"/>
      <c r="K487" s="1143"/>
      <c r="L487" s="1143"/>
      <c r="M487" s="1146"/>
      <c r="N487" s="1147"/>
      <c r="O487" s="1148"/>
      <c r="P487" s="1160"/>
      <c r="Q487" s="1161"/>
      <c r="R487" s="1140"/>
      <c r="S487" s="1140"/>
      <c r="T487" s="1140"/>
      <c r="U487" s="1165"/>
      <c r="V487" s="1166"/>
      <c r="W487" s="1167"/>
      <c r="X487" s="1140"/>
      <c r="Y487" s="1140"/>
      <c r="Z487" s="1141"/>
      <c r="AA487" s="1149"/>
      <c r="AB487" s="1150"/>
      <c r="AC487" s="1150"/>
      <c r="AD487" s="1150"/>
      <c r="AE487" s="1150"/>
      <c r="AF487" s="1150"/>
      <c r="AG487" s="1150"/>
      <c r="AH487" s="1150"/>
      <c r="AI487" s="1150"/>
      <c r="AJ487" s="1150"/>
      <c r="AK487" s="1150"/>
      <c r="AL487" s="1150"/>
      <c r="AM487" s="1151"/>
    </row>
    <row r="488" spans="1:39" x14ac:dyDescent="0.25">
      <c r="A488" s="1155"/>
      <c r="B488" s="1156"/>
      <c r="C488" s="1156"/>
      <c r="D488" s="1156"/>
      <c r="E488" s="1156"/>
      <c r="F488" s="1156"/>
      <c r="G488" s="1156"/>
      <c r="H488" s="1156"/>
      <c r="I488" s="1156"/>
      <c r="J488" s="1156"/>
      <c r="K488" s="1156"/>
      <c r="L488" s="1156"/>
      <c r="M488" s="1156"/>
      <c r="N488" s="1156"/>
      <c r="O488" s="1157"/>
      <c r="P488" s="1160"/>
      <c r="Q488" s="1161"/>
      <c r="R488" s="1140"/>
      <c r="S488" s="1140"/>
      <c r="T488" s="1140"/>
      <c r="U488" s="1168"/>
      <c r="V488" s="1169"/>
      <c r="W488" s="1170"/>
      <c r="X488" s="1140"/>
      <c r="Y488" s="1140"/>
      <c r="Z488" s="1141"/>
      <c r="AA488" s="1152"/>
      <c r="AB488" s="1153"/>
      <c r="AC488" s="1153"/>
      <c r="AD488" s="1153"/>
      <c r="AE488" s="1153"/>
      <c r="AF488" s="1153"/>
      <c r="AG488" s="1153"/>
      <c r="AH488" s="1153"/>
      <c r="AI488" s="1153"/>
      <c r="AJ488" s="1153"/>
      <c r="AK488" s="1153"/>
      <c r="AL488" s="1153"/>
      <c r="AM488" s="1154"/>
    </row>
    <row r="489" spans="1:39" ht="15.75" thickBot="1" x14ac:dyDescent="0.3">
      <c r="A489" s="604"/>
      <c r="B489" s="604"/>
      <c r="C489" s="604"/>
      <c r="D489" s="604"/>
      <c r="E489" s="604"/>
      <c r="F489" s="604"/>
      <c r="G489" s="604"/>
      <c r="H489" s="604"/>
      <c r="I489" s="604"/>
      <c r="J489" s="604"/>
      <c r="K489" s="604"/>
      <c r="L489" s="604"/>
      <c r="M489" s="604"/>
      <c r="N489" s="604"/>
      <c r="O489" s="604"/>
      <c r="P489" s="604"/>
      <c r="Q489" s="604"/>
      <c r="R489" s="604"/>
      <c r="S489" s="604"/>
      <c r="T489" s="604"/>
      <c r="U489" s="604"/>
      <c r="V489" s="604"/>
      <c r="W489" s="604"/>
      <c r="X489" s="604"/>
      <c r="Y489" s="604"/>
      <c r="Z489" s="604"/>
      <c r="AA489" s="604"/>
      <c r="AB489" s="604"/>
      <c r="AC489" s="604"/>
      <c r="AD489" s="604"/>
      <c r="AE489" s="604"/>
      <c r="AF489" s="604"/>
      <c r="AG489" s="604"/>
      <c r="AH489" s="604"/>
      <c r="AI489" s="604"/>
      <c r="AJ489" s="604"/>
      <c r="AK489" s="604"/>
      <c r="AL489" s="604"/>
      <c r="AM489" s="604"/>
    </row>
    <row r="490" spans="1:39" x14ac:dyDescent="0.25">
      <c r="A490" s="1132" t="s">
        <v>1244</v>
      </c>
      <c r="B490" s="1133"/>
      <c r="C490" s="1133"/>
      <c r="D490" s="1133"/>
      <c r="E490" s="1133"/>
      <c r="F490" s="1134"/>
      <c r="G490" s="1135" t="s">
        <v>1245</v>
      </c>
      <c r="H490" s="1133"/>
      <c r="I490" s="1133"/>
      <c r="J490" s="1133"/>
      <c r="K490" s="1133"/>
      <c r="L490" s="1136"/>
      <c r="M490" s="606"/>
      <c r="N490" s="606"/>
      <c r="O490" s="606"/>
      <c r="P490" s="606"/>
      <c r="Q490" s="612"/>
      <c r="R490" s="612"/>
      <c r="S490" s="612"/>
      <c r="T490" s="612"/>
      <c r="U490" s="612"/>
      <c r="V490" s="612"/>
      <c r="W490" s="612"/>
      <c r="X490" s="612"/>
      <c r="Y490" s="612"/>
      <c r="Z490" s="612"/>
      <c r="AA490" s="612"/>
      <c r="AB490" s="612"/>
      <c r="AC490" s="612"/>
      <c r="AD490" s="612"/>
      <c r="AE490" s="612"/>
      <c r="AF490" s="612"/>
      <c r="AG490" s="612"/>
      <c r="AH490" s="604"/>
      <c r="AI490" s="604"/>
      <c r="AJ490" s="604"/>
      <c r="AK490" s="604"/>
      <c r="AL490" s="604"/>
      <c r="AM490" s="604"/>
    </row>
    <row r="491" spans="1:39" x14ac:dyDescent="0.25">
      <c r="A491" s="1137" t="s">
        <v>852</v>
      </c>
      <c r="B491" s="1138"/>
      <c r="C491" s="1103" t="s">
        <v>853</v>
      </c>
      <c r="D491" s="1138"/>
      <c r="E491" s="1103" t="s">
        <v>825</v>
      </c>
      <c r="F491" s="1138"/>
      <c r="G491" s="1103" t="s">
        <v>852</v>
      </c>
      <c r="H491" s="1138"/>
      <c r="I491" s="1103" t="s">
        <v>853</v>
      </c>
      <c r="J491" s="1138"/>
      <c r="K491" s="1103" t="s">
        <v>825</v>
      </c>
      <c r="L491" s="1139"/>
      <c r="M491" s="606"/>
      <c r="N491" s="606"/>
      <c r="O491" s="606"/>
      <c r="P491" s="606"/>
      <c r="Q491" s="612"/>
      <c r="R491" s="612"/>
      <c r="S491" s="612"/>
      <c r="T491" s="612"/>
      <c r="U491" s="612"/>
      <c r="V491" s="612"/>
      <c r="W491" s="612"/>
      <c r="X491" s="612"/>
      <c r="Y491" s="612"/>
      <c r="Z491" s="612"/>
      <c r="AA491" s="612"/>
      <c r="AB491" s="612"/>
      <c r="AC491" s="612"/>
      <c r="AD491" s="612"/>
      <c r="AE491" s="612"/>
      <c r="AF491" s="612"/>
      <c r="AG491" s="612"/>
      <c r="AH491" s="604"/>
      <c r="AI491" s="604"/>
      <c r="AJ491" s="604"/>
      <c r="AK491" s="604"/>
      <c r="AL491" s="604"/>
      <c r="AM491" s="604"/>
    </row>
    <row r="492" spans="1:39" ht="15.75" thickBot="1" x14ac:dyDescent="0.3">
      <c r="A492" s="1119"/>
      <c r="B492" s="1120"/>
      <c r="C492" s="1121"/>
      <c r="D492" s="1120"/>
      <c r="E492" s="1122">
        <f>A492+C492</f>
        <v>0</v>
      </c>
      <c r="F492" s="1123"/>
      <c r="G492" s="1121"/>
      <c r="H492" s="1120"/>
      <c r="I492" s="1121"/>
      <c r="J492" s="1120"/>
      <c r="K492" s="1124">
        <f>G492+I492</f>
        <v>0</v>
      </c>
      <c r="L492" s="1125"/>
      <c r="M492" s="607"/>
      <c r="N492" s="607"/>
      <c r="O492" s="606"/>
      <c r="P492" s="606"/>
      <c r="Q492" s="612"/>
      <c r="R492" s="612"/>
      <c r="S492" s="612"/>
      <c r="T492" s="612"/>
      <c r="U492" s="612"/>
      <c r="V492" s="612"/>
      <c r="W492" s="612"/>
      <c r="X492" s="612"/>
      <c r="Y492" s="612"/>
      <c r="Z492" s="612"/>
      <c r="AA492" s="612"/>
      <c r="AB492" s="612"/>
      <c r="AC492" s="612"/>
      <c r="AD492" s="612"/>
      <c r="AE492" s="612"/>
      <c r="AF492" s="612"/>
      <c r="AG492" s="612"/>
      <c r="AH492" s="604"/>
      <c r="AI492" s="604"/>
      <c r="AJ492" s="604"/>
      <c r="AK492" s="604"/>
      <c r="AL492" s="604"/>
      <c r="AM492" s="604"/>
    </row>
    <row r="493" spans="1:39" ht="15.75" thickBot="1" x14ac:dyDescent="0.3">
      <c r="A493" s="609"/>
      <c r="B493" s="610"/>
      <c r="C493" s="609"/>
      <c r="D493" s="610"/>
      <c r="E493" s="611"/>
      <c r="F493" s="610"/>
      <c r="G493" s="609"/>
      <c r="H493" s="610"/>
      <c r="I493" s="609"/>
      <c r="J493" s="610"/>
      <c r="K493" s="611"/>
      <c r="L493" s="610"/>
      <c r="M493" s="608"/>
      <c r="N493" s="608"/>
      <c r="O493" s="606"/>
      <c r="P493" s="606"/>
      <c r="Q493" s="612"/>
      <c r="R493" s="612"/>
      <c r="S493" s="612"/>
      <c r="T493" s="612"/>
      <c r="U493" s="612"/>
      <c r="V493" s="612"/>
      <c r="W493" s="612"/>
      <c r="X493" s="612"/>
      <c r="Y493" s="612"/>
      <c r="Z493" s="612"/>
      <c r="AA493" s="612"/>
      <c r="AB493" s="612"/>
      <c r="AC493" s="612"/>
      <c r="AD493" s="612"/>
      <c r="AE493" s="612"/>
      <c r="AF493" s="612"/>
      <c r="AG493" s="612"/>
      <c r="AH493" s="604"/>
      <c r="AI493" s="604"/>
      <c r="AJ493" s="604"/>
      <c r="AK493" s="604"/>
      <c r="AL493" s="604"/>
      <c r="AM493" s="604"/>
    </row>
    <row r="494" spans="1:39" x14ac:dyDescent="0.25">
      <c r="A494" s="1126" t="s">
        <v>1246</v>
      </c>
      <c r="B494" s="1127"/>
      <c r="C494" s="1127"/>
      <c r="D494" s="1127"/>
      <c r="E494" s="1127"/>
      <c r="F494" s="1127"/>
      <c r="G494" s="1127"/>
      <c r="H494" s="1127"/>
      <c r="I494" s="1127"/>
      <c r="J494" s="1127"/>
      <c r="K494" s="1127"/>
      <c r="L494" s="1127"/>
      <c r="M494" s="1127"/>
      <c r="N494" s="1127"/>
      <c r="O494" s="1127"/>
      <c r="P494" s="1128"/>
      <c r="Q494" s="612"/>
      <c r="R494" s="1129" t="s">
        <v>1247</v>
      </c>
      <c r="S494" s="1130"/>
      <c r="T494" s="1130"/>
      <c r="U494" s="1130"/>
      <c r="V494" s="1130"/>
      <c r="W494" s="1130"/>
      <c r="X494" s="1130"/>
      <c r="Y494" s="1130"/>
      <c r="Z494" s="1130"/>
      <c r="AA494" s="1130"/>
      <c r="AB494" s="1130"/>
      <c r="AC494" s="1130"/>
      <c r="AD494" s="1130"/>
      <c r="AE494" s="1130"/>
      <c r="AF494" s="1130"/>
      <c r="AG494" s="1131"/>
      <c r="AH494" s="604"/>
      <c r="AI494" s="604"/>
      <c r="AJ494" s="604"/>
      <c r="AK494" s="604"/>
      <c r="AL494" s="604"/>
      <c r="AM494" s="604"/>
    </row>
    <row r="495" spans="1:39" ht="33" customHeight="1" x14ac:dyDescent="0.25">
      <c r="A495" s="1117" t="s">
        <v>1248</v>
      </c>
      <c r="B495" s="1113"/>
      <c r="C495" s="1113"/>
      <c r="D495" s="1113"/>
      <c r="E495" s="1112" t="s">
        <v>1249</v>
      </c>
      <c r="F495" s="1113"/>
      <c r="G495" s="1113"/>
      <c r="H495" s="1113"/>
      <c r="I495" s="1112" t="s">
        <v>1250</v>
      </c>
      <c r="J495" s="1113"/>
      <c r="K495" s="1113"/>
      <c r="L495" s="1113"/>
      <c r="M495" s="1114" t="s">
        <v>1251</v>
      </c>
      <c r="N495" s="1115"/>
      <c r="O495" s="1115"/>
      <c r="P495" s="1116"/>
      <c r="Q495" s="612"/>
      <c r="R495" s="1117" t="s">
        <v>1248</v>
      </c>
      <c r="S495" s="1113"/>
      <c r="T495" s="1113"/>
      <c r="U495" s="1113"/>
      <c r="V495" s="1112" t="s">
        <v>1249</v>
      </c>
      <c r="W495" s="1113"/>
      <c r="X495" s="1113"/>
      <c r="Y495" s="1113"/>
      <c r="Z495" s="1112" t="s">
        <v>1250</v>
      </c>
      <c r="AA495" s="1112"/>
      <c r="AB495" s="1112"/>
      <c r="AC495" s="1112"/>
      <c r="AD495" s="1112" t="s">
        <v>1251</v>
      </c>
      <c r="AE495" s="1112"/>
      <c r="AF495" s="1112"/>
      <c r="AG495" s="1118"/>
      <c r="AH495" s="604"/>
      <c r="AI495" s="604"/>
      <c r="AJ495" s="604"/>
      <c r="AK495" s="604"/>
      <c r="AL495" s="604"/>
      <c r="AM495" s="604"/>
    </row>
    <row r="496" spans="1:39" x14ac:dyDescent="0.25">
      <c r="A496" s="1111" t="s">
        <v>852</v>
      </c>
      <c r="B496" s="1110"/>
      <c r="C496" s="1107" t="s">
        <v>853</v>
      </c>
      <c r="D496" s="1110"/>
      <c r="E496" s="1107" t="s">
        <v>852</v>
      </c>
      <c r="F496" s="1110"/>
      <c r="G496" s="1107" t="s">
        <v>853</v>
      </c>
      <c r="H496" s="1110"/>
      <c r="I496" s="1107" t="s">
        <v>852</v>
      </c>
      <c r="J496" s="1110"/>
      <c r="K496" s="1107" t="s">
        <v>853</v>
      </c>
      <c r="L496" s="1110"/>
      <c r="M496" s="1107" t="s">
        <v>852</v>
      </c>
      <c r="N496" s="1110"/>
      <c r="O496" s="1107" t="s">
        <v>853</v>
      </c>
      <c r="P496" s="1108"/>
      <c r="Q496" s="612"/>
      <c r="R496" s="1111" t="s">
        <v>852</v>
      </c>
      <c r="S496" s="1110"/>
      <c r="T496" s="1107" t="s">
        <v>853</v>
      </c>
      <c r="U496" s="1110"/>
      <c r="V496" s="1107" t="s">
        <v>852</v>
      </c>
      <c r="W496" s="1110"/>
      <c r="X496" s="1107" t="s">
        <v>853</v>
      </c>
      <c r="Y496" s="1110"/>
      <c r="Z496" s="1107" t="s">
        <v>852</v>
      </c>
      <c r="AA496" s="1110"/>
      <c r="AB496" s="1107" t="s">
        <v>853</v>
      </c>
      <c r="AC496" s="1110"/>
      <c r="AD496" s="1107" t="s">
        <v>852</v>
      </c>
      <c r="AE496" s="1110"/>
      <c r="AF496" s="1107" t="s">
        <v>853</v>
      </c>
      <c r="AG496" s="1108"/>
      <c r="AH496" s="604"/>
      <c r="AI496" s="604"/>
      <c r="AJ496" s="604"/>
      <c r="AK496" s="604"/>
      <c r="AL496" s="604"/>
      <c r="AM496" s="604"/>
    </row>
    <row r="497" spans="1:33" ht="15.75" thickBot="1" x14ac:dyDescent="0.3">
      <c r="A497" s="1109"/>
      <c r="B497" s="1106"/>
      <c r="C497" s="1105"/>
      <c r="D497" s="1106"/>
      <c r="E497" s="1105"/>
      <c r="F497" s="1106"/>
      <c r="G497" s="1105"/>
      <c r="H497" s="1106"/>
      <c r="I497" s="1093"/>
      <c r="J497" s="1106"/>
      <c r="K497" s="1093"/>
      <c r="L497" s="1106"/>
      <c r="M497" s="1093"/>
      <c r="N497" s="1106"/>
      <c r="O497" s="1093"/>
      <c r="P497" s="1094"/>
      <c r="Q497" s="612"/>
      <c r="R497" s="1109"/>
      <c r="S497" s="1106"/>
      <c r="T497" s="1105"/>
      <c r="U497" s="1106"/>
      <c r="V497" s="1105"/>
      <c r="W497" s="1106"/>
      <c r="X497" s="1105"/>
      <c r="Y497" s="1106"/>
      <c r="Z497" s="1093"/>
      <c r="AA497" s="1106"/>
      <c r="AB497" s="1093"/>
      <c r="AC497" s="1106"/>
      <c r="AD497" s="1093"/>
      <c r="AE497" s="1106"/>
      <c r="AF497" s="1093"/>
      <c r="AG497" s="1094"/>
    </row>
    <row r="498" spans="1:33" ht="15.75" thickBot="1" x14ac:dyDescent="0.3">
      <c r="A498" s="606"/>
      <c r="B498" s="606"/>
      <c r="C498" s="606"/>
      <c r="D498" s="606"/>
      <c r="E498" s="606"/>
      <c r="F498" s="606"/>
      <c r="G498" s="606"/>
      <c r="H498" s="606"/>
      <c r="I498" s="606"/>
      <c r="J498" s="606"/>
      <c r="K498" s="606"/>
      <c r="L498" s="606"/>
      <c r="M498" s="608"/>
      <c r="N498" s="608"/>
      <c r="O498" s="606"/>
      <c r="P498" s="606"/>
      <c r="Q498" s="612"/>
      <c r="R498" s="612"/>
      <c r="S498" s="612"/>
      <c r="T498" s="612"/>
      <c r="U498" s="612"/>
      <c r="V498" s="612"/>
      <c r="W498" s="612"/>
      <c r="X498" s="612"/>
      <c r="Y498" s="612"/>
      <c r="Z498" s="612"/>
      <c r="AA498" s="612"/>
      <c r="AB498" s="612"/>
      <c r="AC498" s="612"/>
      <c r="AD498" s="612"/>
      <c r="AE498" s="612"/>
      <c r="AF498" s="612"/>
      <c r="AG498" s="612"/>
    </row>
    <row r="499" spans="1:33" x14ac:dyDescent="0.25">
      <c r="A499" s="1095" t="s">
        <v>1252</v>
      </c>
      <c r="B499" s="1096"/>
      <c r="C499" s="1096"/>
      <c r="D499" s="1096"/>
      <c r="E499" s="1096"/>
      <c r="F499" s="1097"/>
      <c r="G499" s="1098" t="s">
        <v>1253</v>
      </c>
      <c r="H499" s="1096"/>
      <c r="I499" s="1096"/>
      <c r="J499" s="1096"/>
      <c r="K499" s="1096"/>
      <c r="L499" s="1099"/>
      <c r="M499" s="612"/>
      <c r="N499" s="612"/>
      <c r="O499" s="612"/>
      <c r="P499" s="612"/>
      <c r="Q499" s="612"/>
      <c r="R499" s="612"/>
      <c r="S499" s="612"/>
      <c r="T499" s="612"/>
      <c r="U499" s="612"/>
      <c r="V499" s="612"/>
      <c r="W499" s="612"/>
      <c r="X499" s="612"/>
      <c r="Y499" s="612"/>
      <c r="Z499" s="612"/>
      <c r="AA499" s="612"/>
      <c r="AB499" s="612"/>
      <c r="AC499" s="612"/>
      <c r="AD499" s="612"/>
      <c r="AE499" s="612"/>
      <c r="AF499" s="612"/>
      <c r="AG499" s="612"/>
    </row>
    <row r="500" spans="1:33" x14ac:dyDescent="0.25">
      <c r="A500" s="1100" t="s">
        <v>852</v>
      </c>
      <c r="B500" s="1101"/>
      <c r="C500" s="1102" t="s">
        <v>853</v>
      </c>
      <c r="D500" s="1101"/>
      <c r="E500" s="1103" t="s">
        <v>825</v>
      </c>
      <c r="F500" s="1101"/>
      <c r="G500" s="1102" t="s">
        <v>852</v>
      </c>
      <c r="H500" s="1101"/>
      <c r="I500" s="1102" t="s">
        <v>853</v>
      </c>
      <c r="J500" s="1101"/>
      <c r="K500" s="1103" t="s">
        <v>825</v>
      </c>
      <c r="L500" s="1104"/>
      <c r="M500" s="612"/>
      <c r="N500" s="612"/>
      <c r="O500" s="612"/>
      <c r="P500" s="612"/>
      <c r="Q500" s="612"/>
      <c r="R500" s="612"/>
      <c r="S500" s="612"/>
      <c r="T500" s="612"/>
      <c r="U500" s="612"/>
      <c r="V500" s="612"/>
      <c r="W500" s="612"/>
      <c r="X500" s="612"/>
      <c r="Y500" s="612"/>
      <c r="Z500" s="612"/>
      <c r="AA500" s="612"/>
      <c r="AB500" s="612"/>
      <c r="AC500" s="612"/>
      <c r="AD500" s="612"/>
      <c r="AE500" s="612"/>
      <c r="AF500" s="612"/>
      <c r="AG500" s="612"/>
    </row>
    <row r="501" spans="1:33" x14ac:dyDescent="0.25">
      <c r="A501" s="1091"/>
      <c r="B501" s="1092"/>
      <c r="C501" s="1091"/>
      <c r="D501" s="1092"/>
      <c r="E501" s="1089">
        <f>A501+C501</f>
        <v>0</v>
      </c>
      <c r="F501" s="1090"/>
      <c r="G501" s="1091"/>
      <c r="H501" s="1092"/>
      <c r="I501" s="1091"/>
      <c r="J501" s="1092"/>
      <c r="K501" s="1089">
        <f>G501+I501</f>
        <v>0</v>
      </c>
      <c r="L501" s="1090"/>
      <c r="M501" s="612"/>
      <c r="N501" s="612"/>
      <c r="O501" s="612"/>
      <c r="P501" s="612"/>
      <c r="Q501" s="612"/>
      <c r="R501" s="612"/>
      <c r="S501" s="612"/>
      <c r="T501" s="612"/>
      <c r="U501" s="612"/>
      <c r="V501" s="612"/>
      <c r="W501" s="612"/>
      <c r="X501" s="612"/>
      <c r="Y501" s="612"/>
      <c r="Z501" s="612"/>
      <c r="AA501" s="612"/>
      <c r="AB501" s="612"/>
      <c r="AC501" s="612"/>
      <c r="AD501" s="612"/>
      <c r="AE501" s="612"/>
      <c r="AF501" s="612"/>
      <c r="AG501" s="612"/>
    </row>
  </sheetData>
  <sheetProtection password="AD3F" sheet="1"/>
  <mergeCells count="2226">
    <mergeCell ref="AL1:AM1"/>
    <mergeCell ref="A2:AM2"/>
    <mergeCell ref="A3:AM3"/>
    <mergeCell ref="A4:AM4"/>
    <mergeCell ref="A5:D5"/>
    <mergeCell ref="E5:O5"/>
    <mergeCell ref="P5:Z5"/>
    <mergeCell ref="AA5:AG5"/>
    <mergeCell ref="AH5:AM5"/>
    <mergeCell ref="A21:B21"/>
    <mergeCell ref="C21:D21"/>
    <mergeCell ref="E21:F21"/>
    <mergeCell ref="G21:H21"/>
    <mergeCell ref="I21:J21"/>
    <mergeCell ref="K21:L21"/>
    <mergeCell ref="X6:Z8"/>
    <mergeCell ref="AA7:AM8"/>
    <mergeCell ref="I20:J20"/>
    <mergeCell ref="K20:L20"/>
    <mergeCell ref="K16:L16"/>
    <mergeCell ref="M16:N16"/>
    <mergeCell ref="O16:P16"/>
    <mergeCell ref="I11:J11"/>
    <mergeCell ref="K12:L12"/>
    <mergeCell ref="H6:O6"/>
    <mergeCell ref="K11:L11"/>
    <mergeCell ref="A10:F10"/>
    <mergeCell ref="A8:O8"/>
    <mergeCell ref="P6:Q8"/>
    <mergeCell ref="AA6:AM6"/>
    <mergeCell ref="A7:L7"/>
    <mergeCell ref="M7:O7"/>
    <mergeCell ref="A6:G6"/>
    <mergeCell ref="R6:T8"/>
    <mergeCell ref="U6:W8"/>
    <mergeCell ref="A12:B12"/>
    <mergeCell ref="C12:D12"/>
    <mergeCell ref="E12:F12"/>
    <mergeCell ref="G12:H12"/>
    <mergeCell ref="I12:J12"/>
    <mergeCell ref="G10:L10"/>
    <mergeCell ref="A11:B11"/>
    <mergeCell ref="C11:D11"/>
    <mergeCell ref="E11:F11"/>
    <mergeCell ref="G11:H11"/>
    <mergeCell ref="Z16:AA16"/>
    <mergeCell ref="AB16:AC16"/>
    <mergeCell ref="A16:B16"/>
    <mergeCell ref="C16:D16"/>
    <mergeCell ref="E16:F16"/>
    <mergeCell ref="G16:H16"/>
    <mergeCell ref="I16:J16"/>
    <mergeCell ref="T16:U16"/>
    <mergeCell ref="V16:W16"/>
    <mergeCell ref="X16:Y16"/>
    <mergeCell ref="AF17:AG17"/>
    <mergeCell ref="R16:S16"/>
    <mergeCell ref="E15:H15"/>
    <mergeCell ref="I15:L15"/>
    <mergeCell ref="M15:P15"/>
    <mergeCell ref="AD16:AE16"/>
    <mergeCell ref="AF16:AG16"/>
    <mergeCell ref="R17:S17"/>
    <mergeCell ref="M17:N17"/>
    <mergeCell ref="K17:L17"/>
    <mergeCell ref="R14:AG14"/>
    <mergeCell ref="R15:U15"/>
    <mergeCell ref="V15:Y15"/>
    <mergeCell ref="Z15:AC15"/>
    <mergeCell ref="AD15:AG15"/>
    <mergeCell ref="A14:P14"/>
    <mergeCell ref="A15:D15"/>
    <mergeCell ref="T17:U17"/>
    <mergeCell ref="V17:W17"/>
    <mergeCell ref="X17:Y17"/>
    <mergeCell ref="Z17:AA17"/>
    <mergeCell ref="AB17:AC17"/>
    <mergeCell ref="G19:L19"/>
    <mergeCell ref="G17:H17"/>
    <mergeCell ref="I17:J17"/>
    <mergeCell ref="A20:B20"/>
    <mergeCell ref="C20:D20"/>
    <mergeCell ref="E20:F20"/>
    <mergeCell ref="G20:H20"/>
    <mergeCell ref="O17:P17"/>
    <mergeCell ref="C17:D17"/>
    <mergeCell ref="E17:F17"/>
    <mergeCell ref="A17:B17"/>
    <mergeCell ref="AD17:AE17"/>
    <mergeCell ref="A19:F19"/>
    <mergeCell ref="U26:W28"/>
    <mergeCell ref="A22:AM22"/>
    <mergeCell ref="A23:AM23"/>
    <mergeCell ref="A24:AM24"/>
    <mergeCell ref="A25:D25"/>
    <mergeCell ref="E25:O25"/>
    <mergeCell ref="P25:Z25"/>
    <mergeCell ref="AA25:AG25"/>
    <mergeCell ref="AH25:AM25"/>
    <mergeCell ref="X26:Z28"/>
    <mergeCell ref="AA26:AM26"/>
    <mergeCell ref="A27:L27"/>
    <mergeCell ref="M27:O27"/>
    <mergeCell ref="AA27:AM28"/>
    <mergeCell ref="A28:O28"/>
    <mergeCell ref="A26:G26"/>
    <mergeCell ref="H26:O26"/>
    <mergeCell ref="P26:Q28"/>
    <mergeCell ref="R26:T28"/>
    <mergeCell ref="A30:F30"/>
    <mergeCell ref="G30:L30"/>
    <mergeCell ref="A31:B31"/>
    <mergeCell ref="C31:D31"/>
    <mergeCell ref="E31:F31"/>
    <mergeCell ref="G31:H31"/>
    <mergeCell ref="I31:J31"/>
    <mergeCell ref="K31:L31"/>
    <mergeCell ref="AD35:AG35"/>
    <mergeCell ref="A32:B32"/>
    <mergeCell ref="C32:D32"/>
    <mergeCell ref="E32:F32"/>
    <mergeCell ref="G32:H32"/>
    <mergeCell ref="I32:J32"/>
    <mergeCell ref="K32:L32"/>
    <mergeCell ref="A34:P34"/>
    <mergeCell ref="R34:AG34"/>
    <mergeCell ref="A35:D35"/>
    <mergeCell ref="E35:H35"/>
    <mergeCell ref="I35:L35"/>
    <mergeCell ref="M35:P35"/>
    <mergeCell ref="R35:U35"/>
    <mergeCell ref="V35:Y35"/>
    <mergeCell ref="Z35:AC35"/>
    <mergeCell ref="K36:L36"/>
    <mergeCell ref="M36:N36"/>
    <mergeCell ref="O36:P36"/>
    <mergeCell ref="R36:S36"/>
    <mergeCell ref="T36:U36"/>
    <mergeCell ref="A36:B36"/>
    <mergeCell ref="C36:D36"/>
    <mergeCell ref="E36:F36"/>
    <mergeCell ref="G36:H36"/>
    <mergeCell ref="I36:J36"/>
    <mergeCell ref="X37:Y37"/>
    <mergeCell ref="Z37:AA37"/>
    <mergeCell ref="AB37:AC37"/>
    <mergeCell ref="AD37:AE37"/>
    <mergeCell ref="V36:W36"/>
    <mergeCell ref="X36:Y36"/>
    <mergeCell ref="Z36:AA36"/>
    <mergeCell ref="AB36:AC36"/>
    <mergeCell ref="AD36:AE36"/>
    <mergeCell ref="K37:L37"/>
    <mergeCell ref="M37:N37"/>
    <mergeCell ref="O37:P37"/>
    <mergeCell ref="R37:S37"/>
    <mergeCell ref="T37:U37"/>
    <mergeCell ref="V37:W37"/>
    <mergeCell ref="E40:F40"/>
    <mergeCell ref="G40:H40"/>
    <mergeCell ref="I40:J40"/>
    <mergeCell ref="K40:L40"/>
    <mergeCell ref="AF36:AG36"/>
    <mergeCell ref="A37:B37"/>
    <mergeCell ref="C37:D37"/>
    <mergeCell ref="E37:F37"/>
    <mergeCell ref="G37:H37"/>
    <mergeCell ref="I37:J37"/>
    <mergeCell ref="A41:B41"/>
    <mergeCell ref="C41:D41"/>
    <mergeCell ref="E41:F41"/>
    <mergeCell ref="G41:H41"/>
    <mergeCell ref="I41:J41"/>
    <mergeCell ref="AF37:AG37"/>
    <mergeCell ref="A39:F39"/>
    <mergeCell ref="G39:L39"/>
    <mergeCell ref="A40:B40"/>
    <mergeCell ref="C40:D40"/>
    <mergeCell ref="U46:W48"/>
    <mergeCell ref="K41:L41"/>
    <mergeCell ref="A42:AM42"/>
    <mergeCell ref="A43:AM43"/>
    <mergeCell ref="A44:AM44"/>
    <mergeCell ref="A45:D45"/>
    <mergeCell ref="E45:O45"/>
    <mergeCell ref="P45:Z45"/>
    <mergeCell ref="AA45:AG45"/>
    <mergeCell ref="AH45:AM45"/>
    <mergeCell ref="X46:Z48"/>
    <mergeCell ref="AA46:AM46"/>
    <mergeCell ref="A47:L47"/>
    <mergeCell ref="M47:O47"/>
    <mergeCell ref="AA47:AM48"/>
    <mergeCell ref="A48:O48"/>
    <mergeCell ref="A46:G46"/>
    <mergeCell ref="H46:O46"/>
    <mergeCell ref="P46:Q48"/>
    <mergeCell ref="R46:T48"/>
    <mergeCell ref="A50:F50"/>
    <mergeCell ref="G50:L50"/>
    <mergeCell ref="A51:B51"/>
    <mergeCell ref="C51:D51"/>
    <mergeCell ref="E51:F51"/>
    <mergeCell ref="G51:H51"/>
    <mergeCell ref="I51:J51"/>
    <mergeCell ref="K51:L51"/>
    <mergeCell ref="AD55:AG55"/>
    <mergeCell ref="A52:B52"/>
    <mergeCell ref="C52:D52"/>
    <mergeCell ref="E52:F52"/>
    <mergeCell ref="G52:H52"/>
    <mergeCell ref="I52:J52"/>
    <mergeCell ref="K52:L52"/>
    <mergeCell ref="A54:P54"/>
    <mergeCell ref="R54:AG54"/>
    <mergeCell ref="A55:D55"/>
    <mergeCell ref="E55:H55"/>
    <mergeCell ref="I55:L55"/>
    <mergeCell ref="M55:P55"/>
    <mergeCell ref="R55:U55"/>
    <mergeCell ref="V55:Y55"/>
    <mergeCell ref="Z55:AC55"/>
    <mergeCell ref="K56:L56"/>
    <mergeCell ref="M56:N56"/>
    <mergeCell ref="O56:P56"/>
    <mergeCell ref="R56:S56"/>
    <mergeCell ref="T56:U56"/>
    <mergeCell ref="A56:B56"/>
    <mergeCell ref="C56:D56"/>
    <mergeCell ref="E56:F56"/>
    <mergeCell ref="G56:H56"/>
    <mergeCell ref="I56:J56"/>
    <mergeCell ref="X57:Y57"/>
    <mergeCell ref="Z57:AA57"/>
    <mergeCell ref="AB57:AC57"/>
    <mergeCell ref="AD57:AE57"/>
    <mergeCell ref="V56:W56"/>
    <mergeCell ref="X56:Y56"/>
    <mergeCell ref="Z56:AA56"/>
    <mergeCell ref="AB56:AC56"/>
    <mergeCell ref="AD56:AE56"/>
    <mergeCell ref="K57:L57"/>
    <mergeCell ref="M57:N57"/>
    <mergeCell ref="O57:P57"/>
    <mergeCell ref="R57:S57"/>
    <mergeCell ref="T57:U57"/>
    <mergeCell ref="V57:W57"/>
    <mergeCell ref="E60:F60"/>
    <mergeCell ref="G60:H60"/>
    <mergeCell ref="I60:J60"/>
    <mergeCell ref="K60:L60"/>
    <mergeCell ref="AF56:AG56"/>
    <mergeCell ref="A57:B57"/>
    <mergeCell ref="C57:D57"/>
    <mergeCell ref="E57:F57"/>
    <mergeCell ref="G57:H57"/>
    <mergeCell ref="I57:J57"/>
    <mergeCell ref="A61:B61"/>
    <mergeCell ref="C61:D61"/>
    <mergeCell ref="E61:F61"/>
    <mergeCell ref="G61:H61"/>
    <mergeCell ref="I61:J61"/>
    <mergeCell ref="AF57:AG57"/>
    <mergeCell ref="A59:F59"/>
    <mergeCell ref="G59:L59"/>
    <mergeCell ref="A60:B60"/>
    <mergeCell ref="C60:D60"/>
    <mergeCell ref="U66:W68"/>
    <mergeCell ref="K61:L61"/>
    <mergeCell ref="A62:AM62"/>
    <mergeCell ref="A63:AM63"/>
    <mergeCell ref="A64:AM64"/>
    <mergeCell ref="A65:D65"/>
    <mergeCell ref="E65:O65"/>
    <mergeCell ref="P65:Z65"/>
    <mergeCell ref="AA65:AG65"/>
    <mergeCell ref="AH65:AM65"/>
    <mergeCell ref="X66:Z68"/>
    <mergeCell ref="AA66:AM66"/>
    <mergeCell ref="A67:L67"/>
    <mergeCell ref="M67:O67"/>
    <mergeCell ref="AA67:AM68"/>
    <mergeCell ref="A68:O68"/>
    <mergeCell ref="A66:G66"/>
    <mergeCell ref="H66:O66"/>
    <mergeCell ref="P66:Q68"/>
    <mergeCell ref="R66:T68"/>
    <mergeCell ref="A70:F70"/>
    <mergeCell ref="G70:L70"/>
    <mergeCell ref="A71:B71"/>
    <mergeCell ref="C71:D71"/>
    <mergeCell ref="E71:F71"/>
    <mergeCell ref="G71:H71"/>
    <mergeCell ref="I71:J71"/>
    <mergeCell ref="K71:L71"/>
    <mergeCell ref="AD75:AG75"/>
    <mergeCell ref="A72:B72"/>
    <mergeCell ref="C72:D72"/>
    <mergeCell ref="E72:F72"/>
    <mergeCell ref="G72:H72"/>
    <mergeCell ref="I72:J72"/>
    <mergeCell ref="K72:L72"/>
    <mergeCell ref="A74:P74"/>
    <mergeCell ref="R74:AG74"/>
    <mergeCell ref="A75:D75"/>
    <mergeCell ref="E75:H75"/>
    <mergeCell ref="I75:L75"/>
    <mergeCell ref="M75:P75"/>
    <mergeCell ref="R75:U75"/>
    <mergeCell ref="V75:Y75"/>
    <mergeCell ref="Z75:AC75"/>
    <mergeCell ref="K76:L76"/>
    <mergeCell ref="M76:N76"/>
    <mergeCell ref="O76:P76"/>
    <mergeCell ref="R76:S76"/>
    <mergeCell ref="T76:U76"/>
    <mergeCell ref="A76:B76"/>
    <mergeCell ref="C76:D76"/>
    <mergeCell ref="E76:F76"/>
    <mergeCell ref="G76:H76"/>
    <mergeCell ref="I76:J76"/>
    <mergeCell ref="X77:Y77"/>
    <mergeCell ref="Z77:AA77"/>
    <mergeCell ref="AB77:AC77"/>
    <mergeCell ref="AD77:AE77"/>
    <mergeCell ref="V76:W76"/>
    <mergeCell ref="X76:Y76"/>
    <mergeCell ref="Z76:AA76"/>
    <mergeCell ref="AB76:AC76"/>
    <mergeCell ref="AD76:AE76"/>
    <mergeCell ref="K77:L77"/>
    <mergeCell ref="M77:N77"/>
    <mergeCell ref="O77:P77"/>
    <mergeCell ref="R77:S77"/>
    <mergeCell ref="T77:U77"/>
    <mergeCell ref="V77:W77"/>
    <mergeCell ref="E80:F80"/>
    <mergeCell ref="G80:H80"/>
    <mergeCell ref="I80:J80"/>
    <mergeCell ref="K80:L80"/>
    <mergeCell ref="AF76:AG76"/>
    <mergeCell ref="A77:B77"/>
    <mergeCell ref="C77:D77"/>
    <mergeCell ref="E77:F77"/>
    <mergeCell ref="G77:H77"/>
    <mergeCell ref="I77:J77"/>
    <mergeCell ref="A81:B81"/>
    <mergeCell ref="C81:D81"/>
    <mergeCell ref="E81:F81"/>
    <mergeCell ref="G81:H81"/>
    <mergeCell ref="I81:J81"/>
    <mergeCell ref="AF77:AG77"/>
    <mergeCell ref="A79:F79"/>
    <mergeCell ref="G79:L79"/>
    <mergeCell ref="A80:B80"/>
    <mergeCell ref="C80:D80"/>
    <mergeCell ref="U86:W88"/>
    <mergeCell ref="K81:L81"/>
    <mergeCell ref="A82:AM82"/>
    <mergeCell ref="A83:AM83"/>
    <mergeCell ref="A84:AM84"/>
    <mergeCell ref="A85:D85"/>
    <mergeCell ref="E85:O85"/>
    <mergeCell ref="P85:Z85"/>
    <mergeCell ref="AA85:AG85"/>
    <mergeCell ref="AH85:AM85"/>
    <mergeCell ref="X86:Z88"/>
    <mergeCell ref="AA86:AM86"/>
    <mergeCell ref="A87:L87"/>
    <mergeCell ref="M87:O87"/>
    <mergeCell ref="AA87:AM88"/>
    <mergeCell ref="A88:O88"/>
    <mergeCell ref="A86:G86"/>
    <mergeCell ref="H86:O86"/>
    <mergeCell ref="P86:Q88"/>
    <mergeCell ref="R86:T88"/>
    <mergeCell ref="A90:F90"/>
    <mergeCell ref="G90:L90"/>
    <mergeCell ref="A91:B91"/>
    <mergeCell ref="C91:D91"/>
    <mergeCell ref="E91:F91"/>
    <mergeCell ref="G91:H91"/>
    <mergeCell ref="I91:J91"/>
    <mergeCell ref="K91:L91"/>
    <mergeCell ref="AD95:AG95"/>
    <mergeCell ref="A92:B92"/>
    <mergeCell ref="C92:D92"/>
    <mergeCell ref="E92:F92"/>
    <mergeCell ref="G92:H92"/>
    <mergeCell ref="I92:J92"/>
    <mergeCell ref="K92:L92"/>
    <mergeCell ref="A94:P94"/>
    <mergeCell ref="R94:AG94"/>
    <mergeCell ref="A95:D95"/>
    <mergeCell ref="E95:H95"/>
    <mergeCell ref="I95:L95"/>
    <mergeCell ref="M95:P95"/>
    <mergeCell ref="R95:U95"/>
    <mergeCell ref="V95:Y95"/>
    <mergeCell ref="Z95:AC95"/>
    <mergeCell ref="K96:L96"/>
    <mergeCell ref="M96:N96"/>
    <mergeCell ref="O96:P96"/>
    <mergeCell ref="R96:S96"/>
    <mergeCell ref="T96:U96"/>
    <mergeCell ref="A96:B96"/>
    <mergeCell ref="C96:D96"/>
    <mergeCell ref="E96:F96"/>
    <mergeCell ref="G96:H96"/>
    <mergeCell ref="I96:J96"/>
    <mergeCell ref="X97:Y97"/>
    <mergeCell ref="Z97:AA97"/>
    <mergeCell ref="AB97:AC97"/>
    <mergeCell ref="AD97:AE97"/>
    <mergeCell ref="V96:W96"/>
    <mergeCell ref="X96:Y96"/>
    <mergeCell ref="Z96:AA96"/>
    <mergeCell ref="AB96:AC96"/>
    <mergeCell ref="AD96:AE96"/>
    <mergeCell ref="K97:L97"/>
    <mergeCell ref="M97:N97"/>
    <mergeCell ref="O97:P97"/>
    <mergeCell ref="R97:S97"/>
    <mergeCell ref="T97:U97"/>
    <mergeCell ref="V97:W97"/>
    <mergeCell ref="E100:F100"/>
    <mergeCell ref="G100:H100"/>
    <mergeCell ref="I100:J100"/>
    <mergeCell ref="K100:L100"/>
    <mergeCell ref="AF96:AG96"/>
    <mergeCell ref="A97:B97"/>
    <mergeCell ref="C97:D97"/>
    <mergeCell ref="E97:F97"/>
    <mergeCell ref="G97:H97"/>
    <mergeCell ref="I97:J97"/>
    <mergeCell ref="A101:B101"/>
    <mergeCell ref="C101:D101"/>
    <mergeCell ref="E101:F101"/>
    <mergeCell ref="G101:H101"/>
    <mergeCell ref="I101:J101"/>
    <mergeCell ref="AF97:AG97"/>
    <mergeCell ref="A99:F99"/>
    <mergeCell ref="G99:L99"/>
    <mergeCell ref="A100:B100"/>
    <mergeCell ref="C100:D100"/>
    <mergeCell ref="U106:W108"/>
    <mergeCell ref="K101:L101"/>
    <mergeCell ref="A102:AM102"/>
    <mergeCell ref="A103:AM103"/>
    <mergeCell ref="A104:AM104"/>
    <mergeCell ref="A105:D105"/>
    <mergeCell ref="E105:O105"/>
    <mergeCell ref="P105:Z105"/>
    <mergeCell ref="AA105:AG105"/>
    <mergeCell ref="AH105:AM105"/>
    <mergeCell ref="X106:Z108"/>
    <mergeCell ref="AA106:AM106"/>
    <mergeCell ref="A107:L107"/>
    <mergeCell ref="M107:O107"/>
    <mergeCell ref="AA107:AM108"/>
    <mergeCell ref="A108:O108"/>
    <mergeCell ref="A106:G106"/>
    <mergeCell ref="H106:O106"/>
    <mergeCell ref="P106:Q108"/>
    <mergeCell ref="R106:T108"/>
    <mergeCell ref="A110:F110"/>
    <mergeCell ref="G110:L110"/>
    <mergeCell ref="A111:B111"/>
    <mergeCell ref="C111:D111"/>
    <mergeCell ref="E111:F111"/>
    <mergeCell ref="G111:H111"/>
    <mergeCell ref="I111:J111"/>
    <mergeCell ref="K111:L111"/>
    <mergeCell ref="AD115:AG115"/>
    <mergeCell ref="A112:B112"/>
    <mergeCell ref="C112:D112"/>
    <mergeCell ref="E112:F112"/>
    <mergeCell ref="G112:H112"/>
    <mergeCell ref="I112:J112"/>
    <mergeCell ref="K112:L112"/>
    <mergeCell ref="A114:P114"/>
    <mergeCell ref="R114:AG114"/>
    <mergeCell ref="A115:D115"/>
    <mergeCell ref="E115:H115"/>
    <mergeCell ref="I115:L115"/>
    <mergeCell ref="M115:P115"/>
    <mergeCell ref="R115:U115"/>
    <mergeCell ref="V115:Y115"/>
    <mergeCell ref="Z115:AC115"/>
    <mergeCell ref="K116:L116"/>
    <mergeCell ref="M116:N116"/>
    <mergeCell ref="O116:P116"/>
    <mergeCell ref="R116:S116"/>
    <mergeCell ref="T116:U116"/>
    <mergeCell ref="A116:B116"/>
    <mergeCell ref="C116:D116"/>
    <mergeCell ref="E116:F116"/>
    <mergeCell ref="G116:H116"/>
    <mergeCell ref="I116:J116"/>
    <mergeCell ref="X117:Y117"/>
    <mergeCell ref="Z117:AA117"/>
    <mergeCell ref="AB117:AC117"/>
    <mergeCell ref="AD117:AE117"/>
    <mergeCell ref="V116:W116"/>
    <mergeCell ref="X116:Y116"/>
    <mergeCell ref="Z116:AA116"/>
    <mergeCell ref="AB116:AC116"/>
    <mergeCell ref="AD116:AE116"/>
    <mergeCell ref="K117:L117"/>
    <mergeCell ref="M117:N117"/>
    <mergeCell ref="O117:P117"/>
    <mergeCell ref="R117:S117"/>
    <mergeCell ref="T117:U117"/>
    <mergeCell ref="V117:W117"/>
    <mergeCell ref="E120:F120"/>
    <mergeCell ref="G120:H120"/>
    <mergeCell ref="I120:J120"/>
    <mergeCell ref="K120:L120"/>
    <mergeCell ref="AF116:AG116"/>
    <mergeCell ref="A117:B117"/>
    <mergeCell ref="C117:D117"/>
    <mergeCell ref="E117:F117"/>
    <mergeCell ref="G117:H117"/>
    <mergeCell ref="I117:J117"/>
    <mergeCell ref="A121:B121"/>
    <mergeCell ref="C121:D121"/>
    <mergeCell ref="E121:F121"/>
    <mergeCell ref="G121:H121"/>
    <mergeCell ref="I121:J121"/>
    <mergeCell ref="AF117:AG117"/>
    <mergeCell ref="A119:F119"/>
    <mergeCell ref="G119:L119"/>
    <mergeCell ref="A120:B120"/>
    <mergeCell ref="C120:D120"/>
    <mergeCell ref="U126:W128"/>
    <mergeCell ref="K121:L121"/>
    <mergeCell ref="A122:AM122"/>
    <mergeCell ref="A123:AM123"/>
    <mergeCell ref="A124:AM124"/>
    <mergeCell ref="A125:D125"/>
    <mergeCell ref="E125:O125"/>
    <mergeCell ref="P125:Z125"/>
    <mergeCell ref="AA125:AG125"/>
    <mergeCell ref="AH125:AM125"/>
    <mergeCell ref="X126:Z128"/>
    <mergeCell ref="AA126:AM126"/>
    <mergeCell ref="A127:L127"/>
    <mergeCell ref="M127:O127"/>
    <mergeCell ref="AA127:AM128"/>
    <mergeCell ref="A128:O128"/>
    <mergeCell ref="A126:G126"/>
    <mergeCell ref="H126:O126"/>
    <mergeCell ref="P126:Q128"/>
    <mergeCell ref="R126:T128"/>
    <mergeCell ref="A130:F130"/>
    <mergeCell ref="G130:L130"/>
    <mergeCell ref="A131:B131"/>
    <mergeCell ref="C131:D131"/>
    <mergeCell ref="E131:F131"/>
    <mergeCell ref="G131:H131"/>
    <mergeCell ref="I131:J131"/>
    <mergeCell ref="K131:L131"/>
    <mergeCell ref="AD135:AG135"/>
    <mergeCell ref="A132:B132"/>
    <mergeCell ref="C132:D132"/>
    <mergeCell ref="E132:F132"/>
    <mergeCell ref="G132:H132"/>
    <mergeCell ref="I132:J132"/>
    <mergeCell ref="K132:L132"/>
    <mergeCell ref="A134:P134"/>
    <mergeCell ref="R134:AG134"/>
    <mergeCell ref="A135:D135"/>
    <mergeCell ref="E135:H135"/>
    <mergeCell ref="I135:L135"/>
    <mergeCell ref="M135:P135"/>
    <mergeCell ref="R135:U135"/>
    <mergeCell ref="V135:Y135"/>
    <mergeCell ref="Z135:AC135"/>
    <mergeCell ref="K136:L136"/>
    <mergeCell ref="M136:N136"/>
    <mergeCell ref="O136:P136"/>
    <mergeCell ref="R136:S136"/>
    <mergeCell ref="T136:U136"/>
    <mergeCell ref="A136:B136"/>
    <mergeCell ref="C136:D136"/>
    <mergeCell ref="E136:F136"/>
    <mergeCell ref="G136:H136"/>
    <mergeCell ref="I136:J136"/>
    <mergeCell ref="X137:Y137"/>
    <mergeCell ref="Z137:AA137"/>
    <mergeCell ref="AB137:AC137"/>
    <mergeCell ref="AD137:AE137"/>
    <mergeCell ref="V136:W136"/>
    <mergeCell ref="X136:Y136"/>
    <mergeCell ref="Z136:AA136"/>
    <mergeCell ref="AB136:AC136"/>
    <mergeCell ref="AD136:AE136"/>
    <mergeCell ref="K137:L137"/>
    <mergeCell ref="M137:N137"/>
    <mergeCell ref="O137:P137"/>
    <mergeCell ref="R137:S137"/>
    <mergeCell ref="T137:U137"/>
    <mergeCell ref="V137:W137"/>
    <mergeCell ref="E140:F140"/>
    <mergeCell ref="G140:H140"/>
    <mergeCell ref="I140:J140"/>
    <mergeCell ref="K140:L140"/>
    <mergeCell ref="AF136:AG136"/>
    <mergeCell ref="A137:B137"/>
    <mergeCell ref="C137:D137"/>
    <mergeCell ref="E137:F137"/>
    <mergeCell ref="G137:H137"/>
    <mergeCell ref="I137:J137"/>
    <mergeCell ref="A141:B141"/>
    <mergeCell ref="C141:D141"/>
    <mergeCell ref="E141:F141"/>
    <mergeCell ref="G141:H141"/>
    <mergeCell ref="I141:J141"/>
    <mergeCell ref="AF137:AG137"/>
    <mergeCell ref="A139:F139"/>
    <mergeCell ref="G139:L139"/>
    <mergeCell ref="A140:B140"/>
    <mergeCell ref="C140:D140"/>
    <mergeCell ref="U146:W148"/>
    <mergeCell ref="K141:L141"/>
    <mergeCell ref="A142:AM142"/>
    <mergeCell ref="A143:AM143"/>
    <mergeCell ref="A144:AM144"/>
    <mergeCell ref="A145:D145"/>
    <mergeCell ref="E145:O145"/>
    <mergeCell ref="P145:Z145"/>
    <mergeCell ref="AA145:AG145"/>
    <mergeCell ref="AH145:AM145"/>
    <mergeCell ref="X146:Z148"/>
    <mergeCell ref="AA146:AM146"/>
    <mergeCell ref="A147:L147"/>
    <mergeCell ref="M147:O147"/>
    <mergeCell ref="AA147:AM148"/>
    <mergeCell ref="A148:O148"/>
    <mergeCell ref="A146:G146"/>
    <mergeCell ref="H146:O146"/>
    <mergeCell ref="P146:Q148"/>
    <mergeCell ref="R146:T148"/>
    <mergeCell ref="A150:F150"/>
    <mergeCell ref="G150:L150"/>
    <mergeCell ref="A151:B151"/>
    <mergeCell ref="C151:D151"/>
    <mergeCell ref="E151:F151"/>
    <mergeCell ref="G151:H151"/>
    <mergeCell ref="I151:J151"/>
    <mergeCell ref="K151:L151"/>
    <mergeCell ref="AD155:AG155"/>
    <mergeCell ref="A152:B152"/>
    <mergeCell ref="C152:D152"/>
    <mergeCell ref="E152:F152"/>
    <mergeCell ref="G152:H152"/>
    <mergeCell ref="I152:J152"/>
    <mergeCell ref="K152:L152"/>
    <mergeCell ref="A154:P154"/>
    <mergeCell ref="R154:AG154"/>
    <mergeCell ref="A155:D155"/>
    <mergeCell ref="E155:H155"/>
    <mergeCell ref="I155:L155"/>
    <mergeCell ref="M155:P155"/>
    <mergeCell ref="R155:U155"/>
    <mergeCell ref="V155:Y155"/>
    <mergeCell ref="Z155:AC155"/>
    <mergeCell ref="K156:L156"/>
    <mergeCell ref="M156:N156"/>
    <mergeCell ref="O156:P156"/>
    <mergeCell ref="R156:S156"/>
    <mergeCell ref="T156:U156"/>
    <mergeCell ref="A156:B156"/>
    <mergeCell ref="C156:D156"/>
    <mergeCell ref="E156:F156"/>
    <mergeCell ref="G156:H156"/>
    <mergeCell ref="I156:J156"/>
    <mergeCell ref="X157:Y157"/>
    <mergeCell ref="Z157:AA157"/>
    <mergeCell ref="AB157:AC157"/>
    <mergeCell ref="AD157:AE157"/>
    <mergeCell ref="V156:W156"/>
    <mergeCell ref="X156:Y156"/>
    <mergeCell ref="Z156:AA156"/>
    <mergeCell ref="AB156:AC156"/>
    <mergeCell ref="AD156:AE156"/>
    <mergeCell ref="K157:L157"/>
    <mergeCell ref="M157:N157"/>
    <mergeCell ref="O157:P157"/>
    <mergeCell ref="R157:S157"/>
    <mergeCell ref="T157:U157"/>
    <mergeCell ref="V157:W157"/>
    <mergeCell ref="E160:F160"/>
    <mergeCell ref="G160:H160"/>
    <mergeCell ref="I160:J160"/>
    <mergeCell ref="K160:L160"/>
    <mergeCell ref="AF156:AG156"/>
    <mergeCell ref="A157:B157"/>
    <mergeCell ref="C157:D157"/>
    <mergeCell ref="E157:F157"/>
    <mergeCell ref="G157:H157"/>
    <mergeCell ref="I157:J157"/>
    <mergeCell ref="A161:B161"/>
    <mergeCell ref="C161:D161"/>
    <mergeCell ref="E161:F161"/>
    <mergeCell ref="G161:H161"/>
    <mergeCell ref="I161:J161"/>
    <mergeCell ref="AF157:AG157"/>
    <mergeCell ref="A159:F159"/>
    <mergeCell ref="G159:L159"/>
    <mergeCell ref="A160:B160"/>
    <mergeCell ref="C160:D160"/>
    <mergeCell ref="U166:W168"/>
    <mergeCell ref="K161:L161"/>
    <mergeCell ref="A162:AM162"/>
    <mergeCell ref="A163:AM163"/>
    <mergeCell ref="A164:AM164"/>
    <mergeCell ref="A165:D165"/>
    <mergeCell ref="E165:O165"/>
    <mergeCell ref="P165:Z165"/>
    <mergeCell ref="AA165:AG165"/>
    <mergeCell ref="AH165:AM165"/>
    <mergeCell ref="X166:Z168"/>
    <mergeCell ref="AA166:AM166"/>
    <mergeCell ref="A167:L167"/>
    <mergeCell ref="M167:O167"/>
    <mergeCell ref="AA167:AM168"/>
    <mergeCell ref="A168:O168"/>
    <mergeCell ref="A166:G166"/>
    <mergeCell ref="H166:O166"/>
    <mergeCell ref="P166:Q168"/>
    <mergeCell ref="R166:T168"/>
    <mergeCell ref="A170:F170"/>
    <mergeCell ref="G170:L170"/>
    <mergeCell ref="A171:B171"/>
    <mergeCell ref="C171:D171"/>
    <mergeCell ref="E171:F171"/>
    <mergeCell ref="G171:H171"/>
    <mergeCell ref="I171:J171"/>
    <mergeCell ref="K171:L171"/>
    <mergeCell ref="AD175:AG175"/>
    <mergeCell ref="A172:B172"/>
    <mergeCell ref="C172:D172"/>
    <mergeCell ref="E172:F172"/>
    <mergeCell ref="G172:H172"/>
    <mergeCell ref="I172:J172"/>
    <mergeCell ref="K172:L172"/>
    <mergeCell ref="A174:P174"/>
    <mergeCell ref="R174:AG174"/>
    <mergeCell ref="A175:D175"/>
    <mergeCell ref="E175:H175"/>
    <mergeCell ref="I175:L175"/>
    <mergeCell ref="M175:P175"/>
    <mergeCell ref="R175:U175"/>
    <mergeCell ref="V175:Y175"/>
    <mergeCell ref="Z175:AC175"/>
    <mergeCell ref="K176:L176"/>
    <mergeCell ref="M176:N176"/>
    <mergeCell ref="O176:P176"/>
    <mergeCell ref="R176:S176"/>
    <mergeCell ref="T176:U176"/>
    <mergeCell ref="A176:B176"/>
    <mergeCell ref="C176:D176"/>
    <mergeCell ref="E176:F176"/>
    <mergeCell ref="G176:H176"/>
    <mergeCell ref="I176:J176"/>
    <mergeCell ref="X177:Y177"/>
    <mergeCell ref="Z177:AA177"/>
    <mergeCell ref="AB177:AC177"/>
    <mergeCell ref="AD177:AE177"/>
    <mergeCell ref="V176:W176"/>
    <mergeCell ref="X176:Y176"/>
    <mergeCell ref="Z176:AA176"/>
    <mergeCell ref="AB176:AC176"/>
    <mergeCell ref="AD176:AE176"/>
    <mergeCell ref="K177:L177"/>
    <mergeCell ref="M177:N177"/>
    <mergeCell ref="O177:P177"/>
    <mergeCell ref="R177:S177"/>
    <mergeCell ref="T177:U177"/>
    <mergeCell ref="V177:W177"/>
    <mergeCell ref="E180:F180"/>
    <mergeCell ref="G180:H180"/>
    <mergeCell ref="I180:J180"/>
    <mergeCell ref="K180:L180"/>
    <mergeCell ref="AF176:AG176"/>
    <mergeCell ref="A177:B177"/>
    <mergeCell ref="C177:D177"/>
    <mergeCell ref="E177:F177"/>
    <mergeCell ref="G177:H177"/>
    <mergeCell ref="I177:J177"/>
    <mergeCell ref="A181:B181"/>
    <mergeCell ref="C181:D181"/>
    <mergeCell ref="E181:F181"/>
    <mergeCell ref="G181:H181"/>
    <mergeCell ref="I181:J181"/>
    <mergeCell ref="AF177:AG177"/>
    <mergeCell ref="A179:F179"/>
    <mergeCell ref="G179:L179"/>
    <mergeCell ref="A180:B180"/>
    <mergeCell ref="C180:D180"/>
    <mergeCell ref="U186:W188"/>
    <mergeCell ref="K181:L181"/>
    <mergeCell ref="A182:AM182"/>
    <mergeCell ref="A183:AM183"/>
    <mergeCell ref="A184:AM184"/>
    <mergeCell ref="A185:D185"/>
    <mergeCell ref="E185:O185"/>
    <mergeCell ref="P185:Z185"/>
    <mergeCell ref="AA185:AG185"/>
    <mergeCell ref="AH185:AM185"/>
    <mergeCell ref="X186:Z188"/>
    <mergeCell ref="AA186:AM186"/>
    <mergeCell ref="A187:L187"/>
    <mergeCell ref="M187:O187"/>
    <mergeCell ref="AA187:AM188"/>
    <mergeCell ref="A188:O188"/>
    <mergeCell ref="A186:G186"/>
    <mergeCell ref="H186:O186"/>
    <mergeCell ref="P186:Q188"/>
    <mergeCell ref="R186:T188"/>
    <mergeCell ref="A190:F190"/>
    <mergeCell ref="G190:L190"/>
    <mergeCell ref="A191:B191"/>
    <mergeCell ref="C191:D191"/>
    <mergeCell ref="E191:F191"/>
    <mergeCell ref="G191:H191"/>
    <mergeCell ref="I191:J191"/>
    <mergeCell ref="K191:L191"/>
    <mergeCell ref="AD195:AG195"/>
    <mergeCell ref="A192:B192"/>
    <mergeCell ref="C192:D192"/>
    <mergeCell ref="E192:F192"/>
    <mergeCell ref="G192:H192"/>
    <mergeCell ref="I192:J192"/>
    <mergeCell ref="K192:L192"/>
    <mergeCell ref="A194:P194"/>
    <mergeCell ref="R194:AG194"/>
    <mergeCell ref="A195:D195"/>
    <mergeCell ref="E195:H195"/>
    <mergeCell ref="I195:L195"/>
    <mergeCell ref="M195:P195"/>
    <mergeCell ref="R195:U195"/>
    <mergeCell ref="V195:Y195"/>
    <mergeCell ref="Z195:AC195"/>
    <mergeCell ref="K196:L196"/>
    <mergeCell ref="M196:N196"/>
    <mergeCell ref="O196:P196"/>
    <mergeCell ref="R196:S196"/>
    <mergeCell ref="T196:U196"/>
    <mergeCell ref="A196:B196"/>
    <mergeCell ref="C196:D196"/>
    <mergeCell ref="E196:F196"/>
    <mergeCell ref="G196:H196"/>
    <mergeCell ref="I196:J196"/>
    <mergeCell ref="X197:Y197"/>
    <mergeCell ref="Z197:AA197"/>
    <mergeCell ref="AB197:AC197"/>
    <mergeCell ref="AD197:AE197"/>
    <mergeCell ref="V196:W196"/>
    <mergeCell ref="X196:Y196"/>
    <mergeCell ref="Z196:AA196"/>
    <mergeCell ref="AB196:AC196"/>
    <mergeCell ref="AD196:AE196"/>
    <mergeCell ref="K197:L197"/>
    <mergeCell ref="M197:N197"/>
    <mergeCell ref="O197:P197"/>
    <mergeCell ref="R197:S197"/>
    <mergeCell ref="T197:U197"/>
    <mergeCell ref="V197:W197"/>
    <mergeCell ref="E200:F200"/>
    <mergeCell ref="G200:H200"/>
    <mergeCell ref="I200:J200"/>
    <mergeCell ref="K200:L200"/>
    <mergeCell ref="AF196:AG196"/>
    <mergeCell ref="A197:B197"/>
    <mergeCell ref="C197:D197"/>
    <mergeCell ref="E197:F197"/>
    <mergeCell ref="G197:H197"/>
    <mergeCell ref="I197:J197"/>
    <mergeCell ref="A201:B201"/>
    <mergeCell ref="C201:D201"/>
    <mergeCell ref="E201:F201"/>
    <mergeCell ref="G201:H201"/>
    <mergeCell ref="I201:J201"/>
    <mergeCell ref="AF197:AG197"/>
    <mergeCell ref="A199:F199"/>
    <mergeCell ref="G199:L199"/>
    <mergeCell ref="A200:B200"/>
    <mergeCell ref="C200:D200"/>
    <mergeCell ref="U206:W208"/>
    <mergeCell ref="K201:L201"/>
    <mergeCell ref="A202:AM202"/>
    <mergeCell ref="A203:AM203"/>
    <mergeCell ref="A204:AM204"/>
    <mergeCell ref="A205:D205"/>
    <mergeCell ref="E205:O205"/>
    <mergeCell ref="P205:Z205"/>
    <mergeCell ref="AA205:AG205"/>
    <mergeCell ref="AH205:AM205"/>
    <mergeCell ref="X206:Z208"/>
    <mergeCell ref="AA206:AM206"/>
    <mergeCell ref="A207:L207"/>
    <mergeCell ref="M207:O207"/>
    <mergeCell ref="AA207:AM208"/>
    <mergeCell ref="A208:O208"/>
    <mergeCell ref="A206:G206"/>
    <mergeCell ref="H206:O206"/>
    <mergeCell ref="P206:Q208"/>
    <mergeCell ref="R206:T208"/>
    <mergeCell ref="A210:F210"/>
    <mergeCell ref="G210:L210"/>
    <mergeCell ref="A211:B211"/>
    <mergeCell ref="C211:D211"/>
    <mergeCell ref="E211:F211"/>
    <mergeCell ref="G211:H211"/>
    <mergeCell ref="I211:J211"/>
    <mergeCell ref="K211:L211"/>
    <mergeCell ref="AD215:AG215"/>
    <mergeCell ref="A212:B212"/>
    <mergeCell ref="C212:D212"/>
    <mergeCell ref="E212:F212"/>
    <mergeCell ref="G212:H212"/>
    <mergeCell ref="I212:J212"/>
    <mergeCell ref="K212:L212"/>
    <mergeCell ref="A214:P214"/>
    <mergeCell ref="R214:AG214"/>
    <mergeCell ref="A215:D215"/>
    <mergeCell ref="E215:H215"/>
    <mergeCell ref="I215:L215"/>
    <mergeCell ref="M215:P215"/>
    <mergeCell ref="R215:U215"/>
    <mergeCell ref="V215:Y215"/>
    <mergeCell ref="Z215:AC215"/>
    <mergeCell ref="K216:L216"/>
    <mergeCell ref="M216:N216"/>
    <mergeCell ref="O216:P216"/>
    <mergeCell ref="R216:S216"/>
    <mergeCell ref="T216:U216"/>
    <mergeCell ref="A216:B216"/>
    <mergeCell ref="C216:D216"/>
    <mergeCell ref="E216:F216"/>
    <mergeCell ref="G216:H216"/>
    <mergeCell ref="I216:J216"/>
    <mergeCell ref="X217:Y217"/>
    <mergeCell ref="Z217:AA217"/>
    <mergeCell ref="AB217:AC217"/>
    <mergeCell ref="AD217:AE217"/>
    <mergeCell ref="V216:W216"/>
    <mergeCell ref="X216:Y216"/>
    <mergeCell ref="Z216:AA216"/>
    <mergeCell ref="AB216:AC216"/>
    <mergeCell ref="AD216:AE216"/>
    <mergeCell ref="K217:L217"/>
    <mergeCell ref="M217:N217"/>
    <mergeCell ref="O217:P217"/>
    <mergeCell ref="R217:S217"/>
    <mergeCell ref="T217:U217"/>
    <mergeCell ref="V217:W217"/>
    <mergeCell ref="E220:F220"/>
    <mergeCell ref="G220:H220"/>
    <mergeCell ref="I220:J220"/>
    <mergeCell ref="K220:L220"/>
    <mergeCell ref="AF216:AG216"/>
    <mergeCell ref="A217:B217"/>
    <mergeCell ref="C217:D217"/>
    <mergeCell ref="E217:F217"/>
    <mergeCell ref="G217:H217"/>
    <mergeCell ref="I217:J217"/>
    <mergeCell ref="A221:B221"/>
    <mergeCell ref="C221:D221"/>
    <mergeCell ref="E221:F221"/>
    <mergeCell ref="G221:H221"/>
    <mergeCell ref="I221:J221"/>
    <mergeCell ref="AF217:AG217"/>
    <mergeCell ref="A219:F219"/>
    <mergeCell ref="G219:L219"/>
    <mergeCell ref="A220:B220"/>
    <mergeCell ref="C220:D220"/>
    <mergeCell ref="U226:W228"/>
    <mergeCell ref="K221:L221"/>
    <mergeCell ref="A222:AM222"/>
    <mergeCell ref="A223:AM223"/>
    <mergeCell ref="A224:AM224"/>
    <mergeCell ref="A225:D225"/>
    <mergeCell ref="E225:O225"/>
    <mergeCell ref="P225:Z225"/>
    <mergeCell ref="AA225:AG225"/>
    <mergeCell ref="AH225:AM225"/>
    <mergeCell ref="X226:Z228"/>
    <mergeCell ref="AA226:AM226"/>
    <mergeCell ref="A227:L227"/>
    <mergeCell ref="M227:O227"/>
    <mergeCell ref="AA227:AM228"/>
    <mergeCell ref="A228:O228"/>
    <mergeCell ref="A226:G226"/>
    <mergeCell ref="H226:O226"/>
    <mergeCell ref="P226:Q228"/>
    <mergeCell ref="R226:T228"/>
    <mergeCell ref="A230:F230"/>
    <mergeCell ref="G230:L230"/>
    <mergeCell ref="A231:B231"/>
    <mergeCell ref="C231:D231"/>
    <mergeCell ref="E231:F231"/>
    <mergeCell ref="G231:H231"/>
    <mergeCell ref="I231:J231"/>
    <mergeCell ref="K231:L231"/>
    <mergeCell ref="AD235:AG235"/>
    <mergeCell ref="A232:B232"/>
    <mergeCell ref="C232:D232"/>
    <mergeCell ref="E232:F232"/>
    <mergeCell ref="G232:H232"/>
    <mergeCell ref="I232:J232"/>
    <mergeCell ref="K232:L232"/>
    <mergeCell ref="A234:P234"/>
    <mergeCell ref="R234:AG234"/>
    <mergeCell ref="A235:D235"/>
    <mergeCell ref="E235:H235"/>
    <mergeCell ref="I235:L235"/>
    <mergeCell ref="M235:P235"/>
    <mergeCell ref="R235:U235"/>
    <mergeCell ref="V235:Y235"/>
    <mergeCell ref="Z235:AC235"/>
    <mergeCell ref="K236:L236"/>
    <mergeCell ref="M236:N236"/>
    <mergeCell ref="O236:P236"/>
    <mergeCell ref="R236:S236"/>
    <mergeCell ref="T236:U236"/>
    <mergeCell ref="A236:B236"/>
    <mergeCell ref="C236:D236"/>
    <mergeCell ref="E236:F236"/>
    <mergeCell ref="G236:H236"/>
    <mergeCell ref="I236:J236"/>
    <mergeCell ref="X237:Y237"/>
    <mergeCell ref="Z237:AA237"/>
    <mergeCell ref="AB237:AC237"/>
    <mergeCell ref="AD237:AE237"/>
    <mergeCell ref="V236:W236"/>
    <mergeCell ref="X236:Y236"/>
    <mergeCell ref="Z236:AA236"/>
    <mergeCell ref="AB236:AC236"/>
    <mergeCell ref="AD236:AE236"/>
    <mergeCell ref="K237:L237"/>
    <mergeCell ref="M237:N237"/>
    <mergeCell ref="O237:P237"/>
    <mergeCell ref="R237:S237"/>
    <mergeCell ref="T237:U237"/>
    <mergeCell ref="V237:W237"/>
    <mergeCell ref="E240:F240"/>
    <mergeCell ref="G240:H240"/>
    <mergeCell ref="I240:J240"/>
    <mergeCell ref="K240:L240"/>
    <mergeCell ref="AF236:AG236"/>
    <mergeCell ref="A237:B237"/>
    <mergeCell ref="C237:D237"/>
    <mergeCell ref="E237:F237"/>
    <mergeCell ref="G237:H237"/>
    <mergeCell ref="I237:J237"/>
    <mergeCell ref="A241:B241"/>
    <mergeCell ref="C241:D241"/>
    <mergeCell ref="E241:F241"/>
    <mergeCell ref="G241:H241"/>
    <mergeCell ref="I241:J241"/>
    <mergeCell ref="AF237:AG237"/>
    <mergeCell ref="A239:F239"/>
    <mergeCell ref="G239:L239"/>
    <mergeCell ref="A240:B240"/>
    <mergeCell ref="C240:D240"/>
    <mergeCell ref="U246:W248"/>
    <mergeCell ref="K241:L241"/>
    <mergeCell ref="A242:AM242"/>
    <mergeCell ref="A243:AM243"/>
    <mergeCell ref="A244:AM244"/>
    <mergeCell ref="A245:D245"/>
    <mergeCell ref="E245:O245"/>
    <mergeCell ref="P245:Z245"/>
    <mergeCell ref="AA245:AG245"/>
    <mergeCell ref="AH245:AM245"/>
    <mergeCell ref="X246:Z248"/>
    <mergeCell ref="AA246:AM246"/>
    <mergeCell ref="A247:L247"/>
    <mergeCell ref="M247:O247"/>
    <mergeCell ref="AA247:AM248"/>
    <mergeCell ref="A248:O248"/>
    <mergeCell ref="A246:G246"/>
    <mergeCell ref="H246:O246"/>
    <mergeCell ref="P246:Q248"/>
    <mergeCell ref="R246:T248"/>
    <mergeCell ref="A250:F250"/>
    <mergeCell ref="G250:L250"/>
    <mergeCell ref="A251:B251"/>
    <mergeCell ref="C251:D251"/>
    <mergeCell ref="E251:F251"/>
    <mergeCell ref="G251:H251"/>
    <mergeCell ref="I251:J251"/>
    <mergeCell ref="K251:L251"/>
    <mergeCell ref="AD255:AG255"/>
    <mergeCell ref="A252:B252"/>
    <mergeCell ref="C252:D252"/>
    <mergeCell ref="E252:F252"/>
    <mergeCell ref="G252:H252"/>
    <mergeCell ref="I252:J252"/>
    <mergeCell ref="K252:L252"/>
    <mergeCell ref="A254:P254"/>
    <mergeCell ref="R254:AG254"/>
    <mergeCell ref="A255:D255"/>
    <mergeCell ref="E255:H255"/>
    <mergeCell ref="I255:L255"/>
    <mergeCell ref="M255:P255"/>
    <mergeCell ref="R255:U255"/>
    <mergeCell ref="V255:Y255"/>
    <mergeCell ref="Z255:AC255"/>
    <mergeCell ref="K256:L256"/>
    <mergeCell ref="M256:N256"/>
    <mergeCell ref="O256:P256"/>
    <mergeCell ref="R256:S256"/>
    <mergeCell ref="T256:U256"/>
    <mergeCell ref="A256:B256"/>
    <mergeCell ref="C256:D256"/>
    <mergeCell ref="E256:F256"/>
    <mergeCell ref="G256:H256"/>
    <mergeCell ref="I256:J256"/>
    <mergeCell ref="X257:Y257"/>
    <mergeCell ref="Z257:AA257"/>
    <mergeCell ref="AB257:AC257"/>
    <mergeCell ref="AD257:AE257"/>
    <mergeCell ref="V256:W256"/>
    <mergeCell ref="X256:Y256"/>
    <mergeCell ref="Z256:AA256"/>
    <mergeCell ref="AB256:AC256"/>
    <mergeCell ref="AD256:AE256"/>
    <mergeCell ref="K257:L257"/>
    <mergeCell ref="M257:N257"/>
    <mergeCell ref="O257:P257"/>
    <mergeCell ref="R257:S257"/>
    <mergeCell ref="T257:U257"/>
    <mergeCell ref="V257:W257"/>
    <mergeCell ref="E260:F260"/>
    <mergeCell ref="G260:H260"/>
    <mergeCell ref="I260:J260"/>
    <mergeCell ref="K260:L260"/>
    <mergeCell ref="AF256:AG256"/>
    <mergeCell ref="A257:B257"/>
    <mergeCell ref="C257:D257"/>
    <mergeCell ref="E257:F257"/>
    <mergeCell ref="G257:H257"/>
    <mergeCell ref="I257:J257"/>
    <mergeCell ref="A261:B261"/>
    <mergeCell ref="C261:D261"/>
    <mergeCell ref="E261:F261"/>
    <mergeCell ref="G261:H261"/>
    <mergeCell ref="I261:J261"/>
    <mergeCell ref="AF257:AG257"/>
    <mergeCell ref="A259:F259"/>
    <mergeCell ref="G259:L259"/>
    <mergeCell ref="A260:B260"/>
    <mergeCell ref="C260:D260"/>
    <mergeCell ref="U266:W268"/>
    <mergeCell ref="K261:L261"/>
    <mergeCell ref="A262:AM262"/>
    <mergeCell ref="A263:AM263"/>
    <mergeCell ref="A264:AM264"/>
    <mergeCell ref="A265:D265"/>
    <mergeCell ref="E265:O265"/>
    <mergeCell ref="P265:Z265"/>
    <mergeCell ref="AA265:AG265"/>
    <mergeCell ref="AH265:AM265"/>
    <mergeCell ref="X266:Z268"/>
    <mergeCell ref="AA266:AM266"/>
    <mergeCell ref="A267:L267"/>
    <mergeCell ref="M267:O267"/>
    <mergeCell ref="AA267:AM268"/>
    <mergeCell ref="A268:O268"/>
    <mergeCell ref="A266:G266"/>
    <mergeCell ref="H266:O266"/>
    <mergeCell ref="P266:Q268"/>
    <mergeCell ref="R266:T268"/>
    <mergeCell ref="A270:F270"/>
    <mergeCell ref="G270:L270"/>
    <mergeCell ref="A271:B271"/>
    <mergeCell ref="C271:D271"/>
    <mergeCell ref="E271:F271"/>
    <mergeCell ref="G271:H271"/>
    <mergeCell ref="I271:J271"/>
    <mergeCell ref="K271:L271"/>
    <mergeCell ref="AD275:AG275"/>
    <mergeCell ref="A272:B272"/>
    <mergeCell ref="C272:D272"/>
    <mergeCell ref="E272:F272"/>
    <mergeCell ref="G272:H272"/>
    <mergeCell ref="I272:J272"/>
    <mergeCell ref="K272:L272"/>
    <mergeCell ref="A274:P274"/>
    <mergeCell ref="R274:AG274"/>
    <mergeCell ref="A275:D275"/>
    <mergeCell ref="E275:H275"/>
    <mergeCell ref="I275:L275"/>
    <mergeCell ref="M275:P275"/>
    <mergeCell ref="R275:U275"/>
    <mergeCell ref="V275:Y275"/>
    <mergeCell ref="Z275:AC275"/>
    <mergeCell ref="K276:L276"/>
    <mergeCell ref="M276:N276"/>
    <mergeCell ref="O276:P276"/>
    <mergeCell ref="R276:S276"/>
    <mergeCell ref="T276:U276"/>
    <mergeCell ref="A276:B276"/>
    <mergeCell ref="C276:D276"/>
    <mergeCell ref="E276:F276"/>
    <mergeCell ref="G276:H276"/>
    <mergeCell ref="I276:J276"/>
    <mergeCell ref="X277:Y277"/>
    <mergeCell ref="Z277:AA277"/>
    <mergeCell ref="AB277:AC277"/>
    <mergeCell ref="AD277:AE277"/>
    <mergeCell ref="V276:W276"/>
    <mergeCell ref="X276:Y276"/>
    <mergeCell ref="Z276:AA276"/>
    <mergeCell ref="AB276:AC276"/>
    <mergeCell ref="AD276:AE276"/>
    <mergeCell ref="K277:L277"/>
    <mergeCell ref="M277:N277"/>
    <mergeCell ref="O277:P277"/>
    <mergeCell ref="R277:S277"/>
    <mergeCell ref="T277:U277"/>
    <mergeCell ref="V277:W277"/>
    <mergeCell ref="E280:F280"/>
    <mergeCell ref="G280:H280"/>
    <mergeCell ref="I280:J280"/>
    <mergeCell ref="K280:L280"/>
    <mergeCell ref="AF276:AG276"/>
    <mergeCell ref="A277:B277"/>
    <mergeCell ref="C277:D277"/>
    <mergeCell ref="E277:F277"/>
    <mergeCell ref="G277:H277"/>
    <mergeCell ref="I277:J277"/>
    <mergeCell ref="A281:B281"/>
    <mergeCell ref="C281:D281"/>
    <mergeCell ref="E281:F281"/>
    <mergeCell ref="G281:H281"/>
    <mergeCell ref="I281:J281"/>
    <mergeCell ref="AF277:AG277"/>
    <mergeCell ref="A279:F279"/>
    <mergeCell ref="G279:L279"/>
    <mergeCell ref="A280:B280"/>
    <mergeCell ref="C280:D280"/>
    <mergeCell ref="U286:W288"/>
    <mergeCell ref="K281:L281"/>
    <mergeCell ref="A282:AM282"/>
    <mergeCell ref="A283:AM283"/>
    <mergeCell ref="A284:AM284"/>
    <mergeCell ref="A285:D285"/>
    <mergeCell ref="E285:O285"/>
    <mergeCell ref="P285:Z285"/>
    <mergeCell ref="AA285:AG285"/>
    <mergeCell ref="AH285:AM285"/>
    <mergeCell ref="X286:Z288"/>
    <mergeCell ref="AA286:AM286"/>
    <mergeCell ref="A287:L287"/>
    <mergeCell ref="M287:O287"/>
    <mergeCell ref="AA287:AM288"/>
    <mergeCell ref="A288:O288"/>
    <mergeCell ref="A286:G286"/>
    <mergeCell ref="H286:O286"/>
    <mergeCell ref="P286:Q288"/>
    <mergeCell ref="R286:T288"/>
    <mergeCell ref="A290:F290"/>
    <mergeCell ref="G290:L290"/>
    <mergeCell ref="A291:B291"/>
    <mergeCell ref="C291:D291"/>
    <mergeCell ref="E291:F291"/>
    <mergeCell ref="G291:H291"/>
    <mergeCell ref="I291:J291"/>
    <mergeCell ref="K291:L291"/>
    <mergeCell ref="AD295:AG295"/>
    <mergeCell ref="A292:B292"/>
    <mergeCell ref="C292:D292"/>
    <mergeCell ref="E292:F292"/>
    <mergeCell ref="G292:H292"/>
    <mergeCell ref="I292:J292"/>
    <mergeCell ref="K292:L292"/>
    <mergeCell ref="A294:P294"/>
    <mergeCell ref="R294:AG294"/>
    <mergeCell ref="A295:D295"/>
    <mergeCell ref="E295:H295"/>
    <mergeCell ref="I295:L295"/>
    <mergeCell ref="M295:P295"/>
    <mergeCell ref="R295:U295"/>
    <mergeCell ref="V295:Y295"/>
    <mergeCell ref="Z295:AC295"/>
    <mergeCell ref="K296:L296"/>
    <mergeCell ref="M296:N296"/>
    <mergeCell ref="O296:P296"/>
    <mergeCell ref="R296:S296"/>
    <mergeCell ref="T296:U296"/>
    <mergeCell ref="A296:B296"/>
    <mergeCell ref="C296:D296"/>
    <mergeCell ref="E296:F296"/>
    <mergeCell ref="G296:H296"/>
    <mergeCell ref="I296:J296"/>
    <mergeCell ref="X297:Y297"/>
    <mergeCell ref="Z297:AA297"/>
    <mergeCell ref="AB297:AC297"/>
    <mergeCell ref="AD297:AE297"/>
    <mergeCell ref="V296:W296"/>
    <mergeCell ref="X296:Y296"/>
    <mergeCell ref="Z296:AA296"/>
    <mergeCell ref="AB296:AC296"/>
    <mergeCell ref="AD296:AE296"/>
    <mergeCell ref="K297:L297"/>
    <mergeCell ref="M297:N297"/>
    <mergeCell ref="O297:P297"/>
    <mergeCell ref="R297:S297"/>
    <mergeCell ref="T297:U297"/>
    <mergeCell ref="V297:W297"/>
    <mergeCell ref="E300:F300"/>
    <mergeCell ref="G300:H300"/>
    <mergeCell ref="I300:J300"/>
    <mergeCell ref="K300:L300"/>
    <mergeCell ref="AF296:AG296"/>
    <mergeCell ref="A297:B297"/>
    <mergeCell ref="C297:D297"/>
    <mergeCell ref="E297:F297"/>
    <mergeCell ref="G297:H297"/>
    <mergeCell ref="I297:J297"/>
    <mergeCell ref="A301:B301"/>
    <mergeCell ref="C301:D301"/>
    <mergeCell ref="E301:F301"/>
    <mergeCell ref="G301:H301"/>
    <mergeCell ref="I301:J301"/>
    <mergeCell ref="AF297:AG297"/>
    <mergeCell ref="A299:F299"/>
    <mergeCell ref="G299:L299"/>
    <mergeCell ref="A300:B300"/>
    <mergeCell ref="C300:D300"/>
    <mergeCell ref="U306:W308"/>
    <mergeCell ref="K301:L301"/>
    <mergeCell ref="A302:AM302"/>
    <mergeCell ref="A303:AM303"/>
    <mergeCell ref="A304:AM304"/>
    <mergeCell ref="A305:D305"/>
    <mergeCell ref="E305:O305"/>
    <mergeCell ref="P305:Z305"/>
    <mergeCell ref="AA305:AG305"/>
    <mergeCell ref="AH305:AM305"/>
    <mergeCell ref="X306:Z308"/>
    <mergeCell ref="AA306:AM306"/>
    <mergeCell ref="A307:L307"/>
    <mergeCell ref="M307:O307"/>
    <mergeCell ref="AA307:AM308"/>
    <mergeCell ref="A308:O308"/>
    <mergeCell ref="A306:G306"/>
    <mergeCell ref="H306:O306"/>
    <mergeCell ref="P306:Q308"/>
    <mergeCell ref="R306:T308"/>
    <mergeCell ref="A310:F310"/>
    <mergeCell ref="G310:L310"/>
    <mergeCell ref="A311:B311"/>
    <mergeCell ref="C311:D311"/>
    <mergeCell ref="E311:F311"/>
    <mergeCell ref="G311:H311"/>
    <mergeCell ref="I311:J311"/>
    <mergeCell ref="K311:L311"/>
    <mergeCell ref="AD315:AG315"/>
    <mergeCell ref="A312:B312"/>
    <mergeCell ref="C312:D312"/>
    <mergeCell ref="E312:F312"/>
    <mergeCell ref="G312:H312"/>
    <mergeCell ref="I312:J312"/>
    <mergeCell ref="K312:L312"/>
    <mergeCell ref="A314:P314"/>
    <mergeCell ref="R314:AG314"/>
    <mergeCell ref="A315:D315"/>
    <mergeCell ref="E315:H315"/>
    <mergeCell ref="I315:L315"/>
    <mergeCell ref="M315:P315"/>
    <mergeCell ref="R315:U315"/>
    <mergeCell ref="V315:Y315"/>
    <mergeCell ref="Z315:AC315"/>
    <mergeCell ref="K316:L316"/>
    <mergeCell ref="M316:N316"/>
    <mergeCell ref="O316:P316"/>
    <mergeCell ref="R316:S316"/>
    <mergeCell ref="T316:U316"/>
    <mergeCell ref="A316:B316"/>
    <mergeCell ref="C316:D316"/>
    <mergeCell ref="E316:F316"/>
    <mergeCell ref="G316:H316"/>
    <mergeCell ref="I316:J316"/>
    <mergeCell ref="X317:Y317"/>
    <mergeCell ref="Z317:AA317"/>
    <mergeCell ref="AB317:AC317"/>
    <mergeCell ref="AD317:AE317"/>
    <mergeCell ref="V316:W316"/>
    <mergeCell ref="X316:Y316"/>
    <mergeCell ref="Z316:AA316"/>
    <mergeCell ref="AB316:AC316"/>
    <mergeCell ref="AD316:AE316"/>
    <mergeCell ref="K317:L317"/>
    <mergeCell ref="M317:N317"/>
    <mergeCell ref="O317:P317"/>
    <mergeCell ref="R317:S317"/>
    <mergeCell ref="T317:U317"/>
    <mergeCell ref="V317:W317"/>
    <mergeCell ref="E320:F320"/>
    <mergeCell ref="G320:H320"/>
    <mergeCell ref="I320:J320"/>
    <mergeCell ref="K320:L320"/>
    <mergeCell ref="AF316:AG316"/>
    <mergeCell ref="A317:B317"/>
    <mergeCell ref="C317:D317"/>
    <mergeCell ref="E317:F317"/>
    <mergeCell ref="G317:H317"/>
    <mergeCell ref="I317:J317"/>
    <mergeCell ref="A321:B321"/>
    <mergeCell ref="C321:D321"/>
    <mergeCell ref="E321:F321"/>
    <mergeCell ref="G321:H321"/>
    <mergeCell ref="I321:J321"/>
    <mergeCell ref="AF317:AG317"/>
    <mergeCell ref="A319:F319"/>
    <mergeCell ref="G319:L319"/>
    <mergeCell ref="A320:B320"/>
    <mergeCell ref="C320:D320"/>
    <mergeCell ref="U326:W328"/>
    <mergeCell ref="K321:L321"/>
    <mergeCell ref="A322:AM322"/>
    <mergeCell ref="A323:AM323"/>
    <mergeCell ref="A324:AM324"/>
    <mergeCell ref="A325:D325"/>
    <mergeCell ref="E325:O325"/>
    <mergeCell ref="P325:Z325"/>
    <mergeCell ref="AA325:AG325"/>
    <mergeCell ref="AH325:AM325"/>
    <mergeCell ref="X326:Z328"/>
    <mergeCell ref="AA326:AM326"/>
    <mergeCell ref="A327:L327"/>
    <mergeCell ref="M327:O327"/>
    <mergeCell ref="AA327:AM328"/>
    <mergeCell ref="A328:O328"/>
    <mergeCell ref="A326:G326"/>
    <mergeCell ref="H326:O326"/>
    <mergeCell ref="P326:Q328"/>
    <mergeCell ref="R326:T328"/>
    <mergeCell ref="A330:F330"/>
    <mergeCell ref="G330:L330"/>
    <mergeCell ref="A331:B331"/>
    <mergeCell ref="C331:D331"/>
    <mergeCell ref="E331:F331"/>
    <mergeCell ref="G331:H331"/>
    <mergeCell ref="I331:J331"/>
    <mergeCell ref="K331:L331"/>
    <mergeCell ref="AD335:AG335"/>
    <mergeCell ref="A332:B332"/>
    <mergeCell ref="C332:D332"/>
    <mergeCell ref="E332:F332"/>
    <mergeCell ref="G332:H332"/>
    <mergeCell ref="I332:J332"/>
    <mergeCell ref="K332:L332"/>
    <mergeCell ref="A334:P334"/>
    <mergeCell ref="R334:AG334"/>
    <mergeCell ref="A335:D335"/>
    <mergeCell ref="E335:H335"/>
    <mergeCell ref="I335:L335"/>
    <mergeCell ref="M335:P335"/>
    <mergeCell ref="R335:U335"/>
    <mergeCell ref="V335:Y335"/>
    <mergeCell ref="Z335:AC335"/>
    <mergeCell ref="K336:L336"/>
    <mergeCell ref="M336:N336"/>
    <mergeCell ref="O336:P336"/>
    <mergeCell ref="R336:S336"/>
    <mergeCell ref="T336:U336"/>
    <mergeCell ref="A336:B336"/>
    <mergeCell ref="C336:D336"/>
    <mergeCell ref="E336:F336"/>
    <mergeCell ref="G336:H336"/>
    <mergeCell ref="I336:J336"/>
    <mergeCell ref="X337:Y337"/>
    <mergeCell ref="Z337:AA337"/>
    <mergeCell ref="AB337:AC337"/>
    <mergeCell ref="AD337:AE337"/>
    <mergeCell ref="V336:W336"/>
    <mergeCell ref="X336:Y336"/>
    <mergeCell ref="Z336:AA336"/>
    <mergeCell ref="AB336:AC336"/>
    <mergeCell ref="AD336:AE336"/>
    <mergeCell ref="K337:L337"/>
    <mergeCell ref="M337:N337"/>
    <mergeCell ref="O337:P337"/>
    <mergeCell ref="R337:S337"/>
    <mergeCell ref="T337:U337"/>
    <mergeCell ref="V337:W337"/>
    <mergeCell ref="E340:F340"/>
    <mergeCell ref="G340:H340"/>
    <mergeCell ref="I340:J340"/>
    <mergeCell ref="K340:L340"/>
    <mergeCell ref="AF336:AG336"/>
    <mergeCell ref="A337:B337"/>
    <mergeCell ref="C337:D337"/>
    <mergeCell ref="E337:F337"/>
    <mergeCell ref="G337:H337"/>
    <mergeCell ref="I337:J337"/>
    <mergeCell ref="A341:B341"/>
    <mergeCell ref="C341:D341"/>
    <mergeCell ref="E341:F341"/>
    <mergeCell ref="G341:H341"/>
    <mergeCell ref="I341:J341"/>
    <mergeCell ref="AF337:AG337"/>
    <mergeCell ref="A339:F339"/>
    <mergeCell ref="G339:L339"/>
    <mergeCell ref="A340:B340"/>
    <mergeCell ref="C340:D340"/>
    <mergeCell ref="U346:W348"/>
    <mergeCell ref="K341:L341"/>
    <mergeCell ref="A342:AM342"/>
    <mergeCell ref="A343:AM343"/>
    <mergeCell ref="A344:AM344"/>
    <mergeCell ref="A345:D345"/>
    <mergeCell ref="E345:O345"/>
    <mergeCell ref="P345:Z345"/>
    <mergeCell ref="AA345:AG345"/>
    <mergeCell ref="AH345:AM345"/>
    <mergeCell ref="X346:Z348"/>
    <mergeCell ref="AA346:AM346"/>
    <mergeCell ref="A347:L347"/>
    <mergeCell ref="M347:O347"/>
    <mergeCell ref="AA347:AM348"/>
    <mergeCell ref="A348:O348"/>
    <mergeCell ref="A346:G346"/>
    <mergeCell ref="H346:O346"/>
    <mergeCell ref="P346:Q348"/>
    <mergeCell ref="R346:T348"/>
    <mergeCell ref="A350:F350"/>
    <mergeCell ref="G350:L350"/>
    <mergeCell ref="A351:B351"/>
    <mergeCell ref="C351:D351"/>
    <mergeCell ref="E351:F351"/>
    <mergeCell ref="G351:H351"/>
    <mergeCell ref="I351:J351"/>
    <mergeCell ref="K351:L351"/>
    <mergeCell ref="AD355:AG355"/>
    <mergeCell ref="A352:B352"/>
    <mergeCell ref="C352:D352"/>
    <mergeCell ref="E352:F352"/>
    <mergeCell ref="G352:H352"/>
    <mergeCell ref="I352:J352"/>
    <mergeCell ref="K352:L352"/>
    <mergeCell ref="A354:P354"/>
    <mergeCell ref="R354:AG354"/>
    <mergeCell ref="A355:D355"/>
    <mergeCell ref="E355:H355"/>
    <mergeCell ref="I355:L355"/>
    <mergeCell ref="M355:P355"/>
    <mergeCell ref="R355:U355"/>
    <mergeCell ref="V355:Y355"/>
    <mergeCell ref="Z355:AC355"/>
    <mergeCell ref="K356:L356"/>
    <mergeCell ref="M356:N356"/>
    <mergeCell ref="O356:P356"/>
    <mergeCell ref="R356:S356"/>
    <mergeCell ref="T356:U356"/>
    <mergeCell ref="A356:B356"/>
    <mergeCell ref="C356:D356"/>
    <mergeCell ref="E356:F356"/>
    <mergeCell ref="G356:H356"/>
    <mergeCell ref="I356:J356"/>
    <mergeCell ref="X357:Y357"/>
    <mergeCell ref="Z357:AA357"/>
    <mergeCell ref="AB357:AC357"/>
    <mergeCell ref="AD357:AE357"/>
    <mergeCell ref="V356:W356"/>
    <mergeCell ref="X356:Y356"/>
    <mergeCell ref="Z356:AA356"/>
    <mergeCell ref="AB356:AC356"/>
    <mergeCell ref="AD356:AE356"/>
    <mergeCell ref="K357:L357"/>
    <mergeCell ref="M357:N357"/>
    <mergeCell ref="O357:P357"/>
    <mergeCell ref="R357:S357"/>
    <mergeCell ref="T357:U357"/>
    <mergeCell ref="V357:W357"/>
    <mergeCell ref="E360:F360"/>
    <mergeCell ref="G360:H360"/>
    <mergeCell ref="I360:J360"/>
    <mergeCell ref="K360:L360"/>
    <mergeCell ref="AF356:AG356"/>
    <mergeCell ref="A357:B357"/>
    <mergeCell ref="C357:D357"/>
    <mergeCell ref="E357:F357"/>
    <mergeCell ref="G357:H357"/>
    <mergeCell ref="I357:J357"/>
    <mergeCell ref="A361:B361"/>
    <mergeCell ref="C361:D361"/>
    <mergeCell ref="E361:F361"/>
    <mergeCell ref="G361:H361"/>
    <mergeCell ref="I361:J361"/>
    <mergeCell ref="AF357:AG357"/>
    <mergeCell ref="A359:F359"/>
    <mergeCell ref="G359:L359"/>
    <mergeCell ref="A360:B360"/>
    <mergeCell ref="C360:D360"/>
    <mergeCell ref="U366:W368"/>
    <mergeCell ref="K361:L361"/>
    <mergeCell ref="A362:AM362"/>
    <mergeCell ref="A363:AM363"/>
    <mergeCell ref="A364:AM364"/>
    <mergeCell ref="A365:D365"/>
    <mergeCell ref="E365:O365"/>
    <mergeCell ref="P365:Z365"/>
    <mergeCell ref="AA365:AG365"/>
    <mergeCell ref="AH365:AM365"/>
    <mergeCell ref="X366:Z368"/>
    <mergeCell ref="AA366:AM366"/>
    <mergeCell ref="A367:L367"/>
    <mergeCell ref="M367:O367"/>
    <mergeCell ref="AA367:AM368"/>
    <mergeCell ref="A368:O368"/>
    <mergeCell ref="A366:G366"/>
    <mergeCell ref="H366:O366"/>
    <mergeCell ref="P366:Q368"/>
    <mergeCell ref="R366:T368"/>
    <mergeCell ref="A370:F370"/>
    <mergeCell ref="G370:L370"/>
    <mergeCell ref="A371:B371"/>
    <mergeCell ref="C371:D371"/>
    <mergeCell ref="E371:F371"/>
    <mergeCell ref="G371:H371"/>
    <mergeCell ref="I371:J371"/>
    <mergeCell ref="K371:L371"/>
    <mergeCell ref="AD375:AG375"/>
    <mergeCell ref="A372:B372"/>
    <mergeCell ref="C372:D372"/>
    <mergeCell ref="E372:F372"/>
    <mergeCell ref="G372:H372"/>
    <mergeCell ref="I372:J372"/>
    <mergeCell ref="K372:L372"/>
    <mergeCell ref="A374:P374"/>
    <mergeCell ref="R374:AG374"/>
    <mergeCell ref="A375:D375"/>
    <mergeCell ref="E375:H375"/>
    <mergeCell ref="I375:L375"/>
    <mergeCell ref="M375:P375"/>
    <mergeCell ref="R375:U375"/>
    <mergeCell ref="V375:Y375"/>
    <mergeCell ref="Z375:AC375"/>
    <mergeCell ref="K376:L376"/>
    <mergeCell ref="M376:N376"/>
    <mergeCell ref="O376:P376"/>
    <mergeCell ref="R376:S376"/>
    <mergeCell ref="T376:U376"/>
    <mergeCell ref="A376:B376"/>
    <mergeCell ref="C376:D376"/>
    <mergeCell ref="E376:F376"/>
    <mergeCell ref="G376:H376"/>
    <mergeCell ref="I376:J376"/>
    <mergeCell ref="X377:Y377"/>
    <mergeCell ref="Z377:AA377"/>
    <mergeCell ref="AB377:AC377"/>
    <mergeCell ref="AD377:AE377"/>
    <mergeCell ref="V376:W376"/>
    <mergeCell ref="X376:Y376"/>
    <mergeCell ref="Z376:AA376"/>
    <mergeCell ref="AB376:AC376"/>
    <mergeCell ref="AD376:AE376"/>
    <mergeCell ref="K377:L377"/>
    <mergeCell ref="M377:N377"/>
    <mergeCell ref="O377:P377"/>
    <mergeCell ref="R377:S377"/>
    <mergeCell ref="T377:U377"/>
    <mergeCell ref="V377:W377"/>
    <mergeCell ref="E380:F380"/>
    <mergeCell ref="G380:H380"/>
    <mergeCell ref="I380:J380"/>
    <mergeCell ref="K380:L380"/>
    <mergeCell ref="AF376:AG376"/>
    <mergeCell ref="A377:B377"/>
    <mergeCell ref="C377:D377"/>
    <mergeCell ref="E377:F377"/>
    <mergeCell ref="G377:H377"/>
    <mergeCell ref="I377:J377"/>
    <mergeCell ref="A381:B381"/>
    <mergeCell ref="C381:D381"/>
    <mergeCell ref="E381:F381"/>
    <mergeCell ref="G381:H381"/>
    <mergeCell ref="I381:J381"/>
    <mergeCell ref="AF377:AG377"/>
    <mergeCell ref="A379:F379"/>
    <mergeCell ref="G379:L379"/>
    <mergeCell ref="A380:B380"/>
    <mergeCell ref="C380:D380"/>
    <mergeCell ref="U386:W388"/>
    <mergeCell ref="K381:L381"/>
    <mergeCell ref="A382:AM382"/>
    <mergeCell ref="A383:AM383"/>
    <mergeCell ref="A384:AM384"/>
    <mergeCell ref="A385:D385"/>
    <mergeCell ref="E385:O385"/>
    <mergeCell ref="P385:Z385"/>
    <mergeCell ref="AA385:AG385"/>
    <mergeCell ref="AH385:AM385"/>
    <mergeCell ref="X386:Z388"/>
    <mergeCell ref="AA386:AM386"/>
    <mergeCell ref="A387:L387"/>
    <mergeCell ref="M387:O387"/>
    <mergeCell ref="AA387:AM388"/>
    <mergeCell ref="A388:O388"/>
    <mergeCell ref="A386:G386"/>
    <mergeCell ref="H386:O386"/>
    <mergeCell ref="P386:Q388"/>
    <mergeCell ref="R386:T388"/>
    <mergeCell ref="A390:F390"/>
    <mergeCell ref="G390:L390"/>
    <mergeCell ref="A391:B391"/>
    <mergeCell ref="C391:D391"/>
    <mergeCell ref="E391:F391"/>
    <mergeCell ref="G391:H391"/>
    <mergeCell ref="I391:J391"/>
    <mergeCell ref="K391:L391"/>
    <mergeCell ref="AD395:AG395"/>
    <mergeCell ref="A392:B392"/>
    <mergeCell ref="C392:D392"/>
    <mergeCell ref="E392:F392"/>
    <mergeCell ref="G392:H392"/>
    <mergeCell ref="I392:J392"/>
    <mergeCell ref="K392:L392"/>
    <mergeCell ref="A394:P394"/>
    <mergeCell ref="R394:AG394"/>
    <mergeCell ref="A395:D395"/>
    <mergeCell ref="E395:H395"/>
    <mergeCell ref="I395:L395"/>
    <mergeCell ref="M395:P395"/>
    <mergeCell ref="R395:U395"/>
    <mergeCell ref="V395:Y395"/>
    <mergeCell ref="Z395:AC395"/>
    <mergeCell ref="K396:L396"/>
    <mergeCell ref="M396:N396"/>
    <mergeCell ref="O396:P396"/>
    <mergeCell ref="R396:S396"/>
    <mergeCell ref="T396:U396"/>
    <mergeCell ref="A396:B396"/>
    <mergeCell ref="C396:D396"/>
    <mergeCell ref="E396:F396"/>
    <mergeCell ref="G396:H396"/>
    <mergeCell ref="I396:J396"/>
    <mergeCell ref="X397:Y397"/>
    <mergeCell ref="Z397:AA397"/>
    <mergeCell ref="AB397:AC397"/>
    <mergeCell ref="AD397:AE397"/>
    <mergeCell ref="V396:W396"/>
    <mergeCell ref="X396:Y396"/>
    <mergeCell ref="Z396:AA396"/>
    <mergeCell ref="AB396:AC396"/>
    <mergeCell ref="AD396:AE396"/>
    <mergeCell ref="K397:L397"/>
    <mergeCell ref="M397:N397"/>
    <mergeCell ref="O397:P397"/>
    <mergeCell ref="R397:S397"/>
    <mergeCell ref="T397:U397"/>
    <mergeCell ref="V397:W397"/>
    <mergeCell ref="E400:F400"/>
    <mergeCell ref="G400:H400"/>
    <mergeCell ref="I400:J400"/>
    <mergeCell ref="K400:L400"/>
    <mergeCell ref="AF396:AG396"/>
    <mergeCell ref="A397:B397"/>
    <mergeCell ref="C397:D397"/>
    <mergeCell ref="E397:F397"/>
    <mergeCell ref="G397:H397"/>
    <mergeCell ref="I397:J397"/>
    <mergeCell ref="A401:B401"/>
    <mergeCell ref="C401:D401"/>
    <mergeCell ref="E401:F401"/>
    <mergeCell ref="G401:H401"/>
    <mergeCell ref="I401:J401"/>
    <mergeCell ref="AF397:AG397"/>
    <mergeCell ref="A399:F399"/>
    <mergeCell ref="G399:L399"/>
    <mergeCell ref="A400:B400"/>
    <mergeCell ref="C400:D400"/>
    <mergeCell ref="U406:W408"/>
    <mergeCell ref="K401:L401"/>
    <mergeCell ref="A402:AM402"/>
    <mergeCell ref="A403:AM403"/>
    <mergeCell ref="A404:AM404"/>
    <mergeCell ref="A405:D405"/>
    <mergeCell ref="E405:O405"/>
    <mergeCell ref="P405:Z405"/>
    <mergeCell ref="AA405:AG405"/>
    <mergeCell ref="AH405:AM405"/>
    <mergeCell ref="X406:Z408"/>
    <mergeCell ref="AA406:AM406"/>
    <mergeCell ref="A407:L407"/>
    <mergeCell ref="M407:O407"/>
    <mergeCell ref="AA407:AM408"/>
    <mergeCell ref="A408:O408"/>
    <mergeCell ref="A406:G406"/>
    <mergeCell ref="H406:O406"/>
    <mergeCell ref="P406:Q408"/>
    <mergeCell ref="R406:T408"/>
    <mergeCell ref="A410:F410"/>
    <mergeCell ref="G410:L410"/>
    <mergeCell ref="A411:B411"/>
    <mergeCell ref="C411:D411"/>
    <mergeCell ref="E411:F411"/>
    <mergeCell ref="G411:H411"/>
    <mergeCell ref="I411:J411"/>
    <mergeCell ref="K411:L411"/>
    <mergeCell ref="AD415:AG415"/>
    <mergeCell ref="A412:B412"/>
    <mergeCell ref="C412:D412"/>
    <mergeCell ref="E412:F412"/>
    <mergeCell ref="G412:H412"/>
    <mergeCell ref="I412:J412"/>
    <mergeCell ref="K412:L412"/>
    <mergeCell ref="A414:P414"/>
    <mergeCell ref="R414:AG414"/>
    <mergeCell ref="A415:D415"/>
    <mergeCell ref="E415:H415"/>
    <mergeCell ref="I415:L415"/>
    <mergeCell ref="M415:P415"/>
    <mergeCell ref="R415:U415"/>
    <mergeCell ref="V415:Y415"/>
    <mergeCell ref="Z415:AC415"/>
    <mergeCell ref="K416:L416"/>
    <mergeCell ref="M416:N416"/>
    <mergeCell ref="O416:P416"/>
    <mergeCell ref="R416:S416"/>
    <mergeCell ref="T416:U416"/>
    <mergeCell ref="A416:B416"/>
    <mergeCell ref="C416:D416"/>
    <mergeCell ref="E416:F416"/>
    <mergeCell ref="G416:H416"/>
    <mergeCell ref="I416:J416"/>
    <mergeCell ref="X417:Y417"/>
    <mergeCell ref="Z417:AA417"/>
    <mergeCell ref="AB417:AC417"/>
    <mergeCell ref="AD417:AE417"/>
    <mergeCell ref="V416:W416"/>
    <mergeCell ref="X416:Y416"/>
    <mergeCell ref="Z416:AA416"/>
    <mergeCell ref="AB416:AC416"/>
    <mergeCell ref="AD416:AE416"/>
    <mergeCell ref="K417:L417"/>
    <mergeCell ref="M417:N417"/>
    <mergeCell ref="O417:P417"/>
    <mergeCell ref="R417:S417"/>
    <mergeCell ref="T417:U417"/>
    <mergeCell ref="V417:W417"/>
    <mergeCell ref="E420:F420"/>
    <mergeCell ref="G420:H420"/>
    <mergeCell ref="I420:J420"/>
    <mergeCell ref="K420:L420"/>
    <mergeCell ref="AF416:AG416"/>
    <mergeCell ref="A417:B417"/>
    <mergeCell ref="C417:D417"/>
    <mergeCell ref="E417:F417"/>
    <mergeCell ref="G417:H417"/>
    <mergeCell ref="I417:J417"/>
    <mergeCell ref="A421:B421"/>
    <mergeCell ref="C421:D421"/>
    <mergeCell ref="E421:F421"/>
    <mergeCell ref="G421:H421"/>
    <mergeCell ref="I421:J421"/>
    <mergeCell ref="AF417:AG417"/>
    <mergeCell ref="A419:F419"/>
    <mergeCell ref="G419:L419"/>
    <mergeCell ref="A420:B420"/>
    <mergeCell ref="C420:D420"/>
    <mergeCell ref="U426:W428"/>
    <mergeCell ref="K421:L421"/>
    <mergeCell ref="A422:AM422"/>
    <mergeCell ref="A423:AM423"/>
    <mergeCell ref="A424:AM424"/>
    <mergeCell ref="A425:D425"/>
    <mergeCell ref="E425:O425"/>
    <mergeCell ref="P425:Z425"/>
    <mergeCell ref="AA425:AG425"/>
    <mergeCell ref="AH425:AM425"/>
    <mergeCell ref="X426:Z428"/>
    <mergeCell ref="AA426:AM426"/>
    <mergeCell ref="A427:L427"/>
    <mergeCell ref="M427:O427"/>
    <mergeCell ref="AA427:AM428"/>
    <mergeCell ref="A428:O428"/>
    <mergeCell ref="A426:G426"/>
    <mergeCell ref="H426:O426"/>
    <mergeCell ref="P426:Q428"/>
    <mergeCell ref="R426:T428"/>
    <mergeCell ref="A430:F430"/>
    <mergeCell ref="G430:L430"/>
    <mergeCell ref="A431:B431"/>
    <mergeCell ref="C431:D431"/>
    <mergeCell ref="E431:F431"/>
    <mergeCell ref="G431:H431"/>
    <mergeCell ref="I431:J431"/>
    <mergeCell ref="K431:L431"/>
    <mergeCell ref="AD435:AG435"/>
    <mergeCell ref="A432:B432"/>
    <mergeCell ref="C432:D432"/>
    <mergeCell ref="E432:F432"/>
    <mergeCell ref="G432:H432"/>
    <mergeCell ref="I432:J432"/>
    <mergeCell ref="K432:L432"/>
    <mergeCell ref="A434:P434"/>
    <mergeCell ref="R434:AG434"/>
    <mergeCell ref="A435:D435"/>
    <mergeCell ref="E435:H435"/>
    <mergeCell ref="I435:L435"/>
    <mergeCell ref="M435:P435"/>
    <mergeCell ref="R435:U435"/>
    <mergeCell ref="V435:Y435"/>
    <mergeCell ref="Z435:AC435"/>
    <mergeCell ref="K436:L436"/>
    <mergeCell ref="M436:N436"/>
    <mergeCell ref="O436:P436"/>
    <mergeCell ref="R436:S436"/>
    <mergeCell ref="T436:U436"/>
    <mergeCell ref="A436:B436"/>
    <mergeCell ref="C436:D436"/>
    <mergeCell ref="E436:F436"/>
    <mergeCell ref="G436:H436"/>
    <mergeCell ref="I436:J436"/>
    <mergeCell ref="X437:Y437"/>
    <mergeCell ref="Z437:AA437"/>
    <mergeCell ref="AB437:AC437"/>
    <mergeCell ref="AD437:AE437"/>
    <mergeCell ref="V436:W436"/>
    <mergeCell ref="X436:Y436"/>
    <mergeCell ref="Z436:AA436"/>
    <mergeCell ref="AB436:AC436"/>
    <mergeCell ref="AD436:AE436"/>
    <mergeCell ref="K437:L437"/>
    <mergeCell ref="M437:N437"/>
    <mergeCell ref="O437:P437"/>
    <mergeCell ref="R437:S437"/>
    <mergeCell ref="T437:U437"/>
    <mergeCell ref="V437:W437"/>
    <mergeCell ref="E440:F440"/>
    <mergeCell ref="G440:H440"/>
    <mergeCell ref="I440:J440"/>
    <mergeCell ref="K440:L440"/>
    <mergeCell ref="AF436:AG436"/>
    <mergeCell ref="A437:B437"/>
    <mergeCell ref="C437:D437"/>
    <mergeCell ref="E437:F437"/>
    <mergeCell ref="G437:H437"/>
    <mergeCell ref="I437:J437"/>
    <mergeCell ref="A441:B441"/>
    <mergeCell ref="C441:D441"/>
    <mergeCell ref="E441:F441"/>
    <mergeCell ref="G441:H441"/>
    <mergeCell ref="I441:J441"/>
    <mergeCell ref="AF437:AG437"/>
    <mergeCell ref="A439:F439"/>
    <mergeCell ref="G439:L439"/>
    <mergeCell ref="A440:B440"/>
    <mergeCell ref="C440:D440"/>
    <mergeCell ref="U446:W448"/>
    <mergeCell ref="K441:L441"/>
    <mergeCell ref="A442:AM442"/>
    <mergeCell ref="A443:AM443"/>
    <mergeCell ref="A444:AM444"/>
    <mergeCell ref="A445:D445"/>
    <mergeCell ref="E445:O445"/>
    <mergeCell ref="P445:Z445"/>
    <mergeCell ref="AA445:AG445"/>
    <mergeCell ref="AH445:AM445"/>
    <mergeCell ref="X446:Z448"/>
    <mergeCell ref="AA446:AM446"/>
    <mergeCell ref="A447:L447"/>
    <mergeCell ref="M447:O447"/>
    <mergeCell ref="AA447:AM448"/>
    <mergeCell ref="A448:O448"/>
    <mergeCell ref="A446:G446"/>
    <mergeCell ref="H446:O446"/>
    <mergeCell ref="P446:Q448"/>
    <mergeCell ref="R446:T448"/>
    <mergeCell ref="A450:F450"/>
    <mergeCell ref="G450:L450"/>
    <mergeCell ref="A451:B451"/>
    <mergeCell ref="C451:D451"/>
    <mergeCell ref="E451:F451"/>
    <mergeCell ref="G451:H451"/>
    <mergeCell ref="I451:J451"/>
    <mergeCell ref="K451:L451"/>
    <mergeCell ref="AD455:AG455"/>
    <mergeCell ref="A452:B452"/>
    <mergeCell ref="C452:D452"/>
    <mergeCell ref="E452:F452"/>
    <mergeCell ref="G452:H452"/>
    <mergeCell ref="I452:J452"/>
    <mergeCell ref="K452:L452"/>
    <mergeCell ref="A454:P454"/>
    <mergeCell ref="R454:AG454"/>
    <mergeCell ref="A455:D455"/>
    <mergeCell ref="E455:H455"/>
    <mergeCell ref="I455:L455"/>
    <mergeCell ref="M455:P455"/>
    <mergeCell ref="R455:U455"/>
    <mergeCell ref="V455:Y455"/>
    <mergeCell ref="Z455:AC455"/>
    <mergeCell ref="K456:L456"/>
    <mergeCell ref="M456:N456"/>
    <mergeCell ref="O456:P456"/>
    <mergeCell ref="R456:S456"/>
    <mergeCell ref="T456:U456"/>
    <mergeCell ref="A456:B456"/>
    <mergeCell ref="C456:D456"/>
    <mergeCell ref="E456:F456"/>
    <mergeCell ref="G456:H456"/>
    <mergeCell ref="I456:J456"/>
    <mergeCell ref="X457:Y457"/>
    <mergeCell ref="Z457:AA457"/>
    <mergeCell ref="AB457:AC457"/>
    <mergeCell ref="AD457:AE457"/>
    <mergeCell ref="V456:W456"/>
    <mergeCell ref="X456:Y456"/>
    <mergeCell ref="Z456:AA456"/>
    <mergeCell ref="AB456:AC456"/>
    <mergeCell ref="AD456:AE456"/>
    <mergeCell ref="K457:L457"/>
    <mergeCell ref="M457:N457"/>
    <mergeCell ref="O457:P457"/>
    <mergeCell ref="R457:S457"/>
    <mergeCell ref="T457:U457"/>
    <mergeCell ref="V457:W457"/>
    <mergeCell ref="E460:F460"/>
    <mergeCell ref="G460:H460"/>
    <mergeCell ref="I460:J460"/>
    <mergeCell ref="K460:L460"/>
    <mergeCell ref="AF456:AG456"/>
    <mergeCell ref="A457:B457"/>
    <mergeCell ref="C457:D457"/>
    <mergeCell ref="E457:F457"/>
    <mergeCell ref="G457:H457"/>
    <mergeCell ref="I457:J457"/>
    <mergeCell ref="A461:B461"/>
    <mergeCell ref="C461:D461"/>
    <mergeCell ref="E461:F461"/>
    <mergeCell ref="G461:H461"/>
    <mergeCell ref="I461:J461"/>
    <mergeCell ref="AF457:AG457"/>
    <mergeCell ref="A459:F459"/>
    <mergeCell ref="G459:L459"/>
    <mergeCell ref="A460:B460"/>
    <mergeCell ref="C460:D460"/>
    <mergeCell ref="U466:W468"/>
    <mergeCell ref="K461:L461"/>
    <mergeCell ref="A462:AM462"/>
    <mergeCell ref="A463:AM463"/>
    <mergeCell ref="A464:AM464"/>
    <mergeCell ref="A465:D465"/>
    <mergeCell ref="E465:O465"/>
    <mergeCell ref="P465:Z465"/>
    <mergeCell ref="AA465:AG465"/>
    <mergeCell ref="AH465:AM465"/>
    <mergeCell ref="X466:Z468"/>
    <mergeCell ref="AA466:AM466"/>
    <mergeCell ref="A467:L467"/>
    <mergeCell ref="M467:O467"/>
    <mergeCell ref="AA467:AM468"/>
    <mergeCell ref="A468:O468"/>
    <mergeCell ref="A466:G466"/>
    <mergeCell ref="H466:O466"/>
    <mergeCell ref="P466:Q468"/>
    <mergeCell ref="R466:T468"/>
    <mergeCell ref="A470:F470"/>
    <mergeCell ref="G470:L470"/>
    <mergeCell ref="A471:B471"/>
    <mergeCell ref="C471:D471"/>
    <mergeCell ref="E471:F471"/>
    <mergeCell ref="G471:H471"/>
    <mergeCell ref="I471:J471"/>
    <mergeCell ref="K471:L471"/>
    <mergeCell ref="AD475:AG475"/>
    <mergeCell ref="A472:B472"/>
    <mergeCell ref="C472:D472"/>
    <mergeCell ref="E472:F472"/>
    <mergeCell ref="G472:H472"/>
    <mergeCell ref="I472:J472"/>
    <mergeCell ref="K472:L472"/>
    <mergeCell ref="A474:P474"/>
    <mergeCell ref="R474:AG474"/>
    <mergeCell ref="A475:D475"/>
    <mergeCell ref="E475:H475"/>
    <mergeCell ref="I475:L475"/>
    <mergeCell ref="M475:P475"/>
    <mergeCell ref="R475:U475"/>
    <mergeCell ref="V475:Y475"/>
    <mergeCell ref="Z475:AC475"/>
    <mergeCell ref="K476:L476"/>
    <mergeCell ref="M476:N476"/>
    <mergeCell ref="O476:P476"/>
    <mergeCell ref="R476:S476"/>
    <mergeCell ref="T476:U476"/>
    <mergeCell ref="A476:B476"/>
    <mergeCell ref="C476:D476"/>
    <mergeCell ref="E476:F476"/>
    <mergeCell ref="G476:H476"/>
    <mergeCell ref="I476:J476"/>
    <mergeCell ref="X477:Y477"/>
    <mergeCell ref="Z477:AA477"/>
    <mergeCell ref="AB477:AC477"/>
    <mergeCell ref="AD477:AE477"/>
    <mergeCell ref="V476:W476"/>
    <mergeCell ref="X476:Y476"/>
    <mergeCell ref="Z476:AA476"/>
    <mergeCell ref="AB476:AC476"/>
    <mergeCell ref="AD476:AE476"/>
    <mergeCell ref="K477:L477"/>
    <mergeCell ref="M477:N477"/>
    <mergeCell ref="O477:P477"/>
    <mergeCell ref="R477:S477"/>
    <mergeCell ref="T477:U477"/>
    <mergeCell ref="V477:W477"/>
    <mergeCell ref="E480:F480"/>
    <mergeCell ref="G480:H480"/>
    <mergeCell ref="I480:J480"/>
    <mergeCell ref="K480:L480"/>
    <mergeCell ref="AF476:AG476"/>
    <mergeCell ref="A477:B477"/>
    <mergeCell ref="C477:D477"/>
    <mergeCell ref="E477:F477"/>
    <mergeCell ref="G477:H477"/>
    <mergeCell ref="I477:J477"/>
    <mergeCell ref="A481:B481"/>
    <mergeCell ref="C481:D481"/>
    <mergeCell ref="E481:F481"/>
    <mergeCell ref="G481:H481"/>
    <mergeCell ref="I481:J481"/>
    <mergeCell ref="AF477:AG477"/>
    <mergeCell ref="A479:F479"/>
    <mergeCell ref="G479:L479"/>
    <mergeCell ref="A480:B480"/>
    <mergeCell ref="C480:D480"/>
    <mergeCell ref="U486:W488"/>
    <mergeCell ref="K481:L481"/>
    <mergeCell ref="A482:AM482"/>
    <mergeCell ref="A483:AM483"/>
    <mergeCell ref="A484:AM484"/>
    <mergeCell ref="A485:D485"/>
    <mergeCell ref="E485:O485"/>
    <mergeCell ref="P485:Z485"/>
    <mergeCell ref="AA485:AG485"/>
    <mergeCell ref="AH485:AM485"/>
    <mergeCell ref="X486:Z488"/>
    <mergeCell ref="AA486:AM486"/>
    <mergeCell ref="A487:L487"/>
    <mergeCell ref="M487:O487"/>
    <mergeCell ref="AA487:AM488"/>
    <mergeCell ref="A488:O488"/>
    <mergeCell ref="A486:G486"/>
    <mergeCell ref="H486:O486"/>
    <mergeCell ref="P486:Q488"/>
    <mergeCell ref="R486:T488"/>
    <mergeCell ref="A490:F490"/>
    <mergeCell ref="G490:L490"/>
    <mergeCell ref="A491:B491"/>
    <mergeCell ref="C491:D491"/>
    <mergeCell ref="E491:F491"/>
    <mergeCell ref="G491:H491"/>
    <mergeCell ref="I491:J491"/>
    <mergeCell ref="K491:L491"/>
    <mergeCell ref="AD495:AG495"/>
    <mergeCell ref="A492:B492"/>
    <mergeCell ref="C492:D492"/>
    <mergeCell ref="E492:F492"/>
    <mergeCell ref="G492:H492"/>
    <mergeCell ref="I492:J492"/>
    <mergeCell ref="K492:L492"/>
    <mergeCell ref="A494:P494"/>
    <mergeCell ref="R494:AG494"/>
    <mergeCell ref="A495:D495"/>
    <mergeCell ref="E495:H495"/>
    <mergeCell ref="I495:L495"/>
    <mergeCell ref="M495:P495"/>
    <mergeCell ref="R495:U495"/>
    <mergeCell ref="V495:Y495"/>
    <mergeCell ref="Z495:AC495"/>
    <mergeCell ref="K496:L496"/>
    <mergeCell ref="M496:N496"/>
    <mergeCell ref="O496:P496"/>
    <mergeCell ref="R496:S496"/>
    <mergeCell ref="T496:U496"/>
    <mergeCell ref="A496:B496"/>
    <mergeCell ref="C496:D496"/>
    <mergeCell ref="E496:F496"/>
    <mergeCell ref="G496:H496"/>
    <mergeCell ref="I496:J496"/>
    <mergeCell ref="V497:W497"/>
    <mergeCell ref="X497:Y497"/>
    <mergeCell ref="Z497:AA497"/>
    <mergeCell ref="AB497:AC497"/>
    <mergeCell ref="AD497:AE497"/>
    <mergeCell ref="V496:W496"/>
    <mergeCell ref="X496:Y496"/>
    <mergeCell ref="Z496:AA496"/>
    <mergeCell ref="AB496:AC496"/>
    <mergeCell ref="AD496:AE496"/>
    <mergeCell ref="AF496:AG496"/>
    <mergeCell ref="A497:B497"/>
    <mergeCell ref="C497:D497"/>
    <mergeCell ref="E497:F497"/>
    <mergeCell ref="G497:H497"/>
    <mergeCell ref="I497:J497"/>
    <mergeCell ref="K497:L497"/>
    <mergeCell ref="M497:N497"/>
    <mergeCell ref="O497:P497"/>
    <mergeCell ref="R497:S497"/>
    <mergeCell ref="AF497:AG497"/>
    <mergeCell ref="A499:F499"/>
    <mergeCell ref="G499:L499"/>
    <mergeCell ref="A500:B500"/>
    <mergeCell ref="C500:D500"/>
    <mergeCell ref="E500:F500"/>
    <mergeCell ref="G500:H500"/>
    <mergeCell ref="I500:J500"/>
    <mergeCell ref="K500:L500"/>
    <mergeCell ref="T497:U497"/>
    <mergeCell ref="K501:L501"/>
    <mergeCell ref="A501:B501"/>
    <mergeCell ref="C501:D501"/>
    <mergeCell ref="E501:F501"/>
    <mergeCell ref="G501:H501"/>
    <mergeCell ref="I501:J501"/>
  </mergeCells>
  <pageMargins left="0.7" right="0.7" top="0.75" bottom="0.75" header="0.3" footer="0.3"/>
  <pageSetup scale="70" fitToHeight="0" orientation="landscape" verticalDpi="0" r:id="rId1"/>
  <rowBreaks count="23" manualBreakCount="23">
    <brk id="21" max="16383" man="1"/>
    <brk id="41" max="16383" man="1"/>
    <brk id="61" max="16383" man="1"/>
    <brk id="81" max="16383" man="1"/>
    <brk id="101" max="16383" man="1"/>
    <brk id="121" max="16383" man="1"/>
    <brk id="141" max="16383" man="1"/>
    <brk id="161" max="16383" man="1"/>
    <brk id="181" max="16383" man="1"/>
    <brk id="201" max="16383" man="1"/>
    <brk id="221" max="16383" man="1"/>
    <brk id="241" max="16383" man="1"/>
    <brk id="261" max="16383" man="1"/>
    <brk id="281" max="16383" man="1"/>
    <brk id="301" max="16383" man="1"/>
    <brk id="321" max="16383" man="1"/>
    <brk id="341" max="16383" man="1"/>
    <brk id="361" max="16383" man="1"/>
    <brk id="381" max="16383" man="1"/>
    <brk id="401" max="16383" man="1"/>
    <brk id="421" max="16383" man="1"/>
    <brk id="441" max="38" man="1"/>
    <brk id="461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N68"/>
  <sheetViews>
    <sheetView view="pageBreakPreview" topLeftCell="B52" zoomScaleNormal="100" zoomScaleSheetLayoutView="100" workbookViewId="0">
      <selection activeCell="AE61" sqref="AE61:AF61"/>
    </sheetView>
  </sheetViews>
  <sheetFormatPr defaultRowHeight="15" x14ac:dyDescent="0.25"/>
  <cols>
    <col min="1" max="1" width="6.42578125" style="40" customWidth="1"/>
    <col min="2" max="3" width="3.85546875" style="241" customWidth="1"/>
    <col min="4" max="7" width="4" style="241" customWidth="1"/>
    <col min="8" max="8" width="4.140625" style="241" customWidth="1"/>
    <col min="9" max="9" width="3.85546875" style="241" customWidth="1"/>
    <col min="10" max="13" width="4" style="241" customWidth="1"/>
    <col min="14" max="15" width="3.85546875" style="241" customWidth="1"/>
    <col min="16" max="19" width="4" style="241" customWidth="1"/>
    <col min="20" max="21" width="3.85546875" style="241" customWidth="1"/>
    <col min="22" max="25" width="4" style="241" customWidth="1"/>
    <col min="26" max="27" width="3.85546875" style="241" customWidth="1"/>
    <col min="28" max="31" width="4" style="241" customWidth="1"/>
    <col min="32" max="33" width="3.85546875" style="241" customWidth="1"/>
    <col min="34" max="39" width="4" style="241" customWidth="1"/>
    <col min="40" max="40" width="6.140625" style="241" customWidth="1"/>
    <col min="41" max="16384" width="9.140625" style="241"/>
  </cols>
  <sheetData>
    <row r="1" spans="1:40" ht="16.5" customHeight="1" thickBot="1" x14ac:dyDescent="0.3">
      <c r="A1" s="36" t="s">
        <v>785</v>
      </c>
      <c r="B1" s="244" t="s">
        <v>786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829" t="s">
        <v>787</v>
      </c>
      <c r="AM1" s="829"/>
      <c r="AN1" s="245"/>
    </row>
    <row r="2" spans="1:40" ht="12.75" customHeight="1" x14ac:dyDescent="0.25">
      <c r="B2" s="1272" t="s">
        <v>788</v>
      </c>
      <c r="C2" s="1272"/>
      <c r="D2" s="1272"/>
      <c r="E2" s="1272"/>
      <c r="F2" s="1272"/>
      <c r="G2" s="1272"/>
      <c r="H2" s="1272"/>
      <c r="I2" s="1272"/>
      <c r="J2" s="1272"/>
      <c r="K2" s="1272"/>
      <c r="L2" s="1272"/>
      <c r="M2" s="1272"/>
      <c r="N2" s="1272"/>
      <c r="O2" s="1272"/>
      <c r="P2" s="1272"/>
      <c r="Q2" s="1272"/>
      <c r="R2" s="1272"/>
      <c r="S2" s="1272"/>
      <c r="T2" s="1272"/>
      <c r="U2" s="1272"/>
      <c r="V2" s="1272"/>
      <c r="W2" s="1272"/>
      <c r="X2" s="1272"/>
      <c r="Y2" s="1272"/>
      <c r="Z2" s="1272"/>
      <c r="AA2" s="1272"/>
      <c r="AB2" s="1272"/>
      <c r="AC2" s="1272"/>
      <c r="AD2" s="1272"/>
      <c r="AE2" s="1272"/>
      <c r="AF2" s="1272"/>
      <c r="AG2" s="1272"/>
      <c r="AH2" s="1272"/>
      <c r="AI2" s="1272"/>
      <c r="AJ2" s="1272"/>
      <c r="AK2" s="1272"/>
      <c r="AL2" s="1272"/>
      <c r="AM2" s="1272"/>
      <c r="AN2" s="1272"/>
    </row>
    <row r="3" spans="1:40" ht="15.75" customHeight="1" thickBot="1" x14ac:dyDescent="0.3">
      <c r="B3" s="1273" t="s">
        <v>789</v>
      </c>
      <c r="C3" s="1273"/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  <c r="O3" s="1273"/>
      <c r="P3" s="1273"/>
      <c r="Q3" s="1274"/>
      <c r="R3" s="1274"/>
      <c r="S3" s="1274"/>
      <c r="T3" s="1274"/>
      <c r="U3" s="1274"/>
      <c r="V3" s="1274"/>
      <c r="W3" s="1274"/>
      <c r="X3" s="1274"/>
      <c r="Y3" s="1274"/>
      <c r="Z3" s="1274"/>
      <c r="AA3" s="1274"/>
      <c r="AB3" s="1274"/>
      <c r="AC3" s="1274"/>
      <c r="AD3" s="1274"/>
      <c r="AE3" s="1274"/>
      <c r="AF3" s="1274"/>
      <c r="AG3" s="1274"/>
      <c r="AH3" s="1274"/>
      <c r="AI3" s="1274"/>
      <c r="AJ3" s="1274"/>
      <c r="AK3" s="1274"/>
      <c r="AL3" s="1274"/>
      <c r="AM3" s="1274"/>
      <c r="AN3" s="1274"/>
    </row>
    <row r="4" spans="1:40" ht="15.75" thickBot="1" x14ac:dyDescent="0.3">
      <c r="A4" s="41"/>
      <c r="B4" s="1275" t="s">
        <v>790</v>
      </c>
      <c r="C4" s="1276"/>
      <c r="D4" s="1276"/>
      <c r="E4" s="1276"/>
      <c r="F4" s="1277">
        <f>+Menu!D6</f>
        <v>0</v>
      </c>
      <c r="G4" s="1277"/>
      <c r="H4" s="1277"/>
      <c r="I4" s="1277"/>
      <c r="J4" s="1277"/>
      <c r="K4" s="1277"/>
      <c r="L4" s="1277"/>
      <c r="M4" s="1277"/>
      <c r="N4" s="1277"/>
      <c r="O4" s="1277"/>
      <c r="P4" s="1278"/>
      <c r="Q4" s="1279" t="s">
        <v>791</v>
      </c>
      <c r="R4" s="1280"/>
      <c r="S4" s="1280"/>
      <c r="T4" s="1280"/>
      <c r="U4" s="1280"/>
      <c r="V4" s="1280"/>
      <c r="W4" s="1280"/>
      <c r="X4" s="1280"/>
      <c r="Y4" s="1280"/>
      <c r="Z4" s="1280"/>
      <c r="AA4" s="1280"/>
      <c r="AB4" s="1281" t="s">
        <v>792</v>
      </c>
      <c r="AC4" s="1281"/>
      <c r="AD4" s="1281"/>
      <c r="AE4" s="1281"/>
      <c r="AF4" s="1281"/>
      <c r="AG4" s="1281"/>
      <c r="AH4" s="1281"/>
      <c r="AI4" s="1282" t="str">
        <f>IF(Menu!E34="","",Menu!E34)</f>
        <v/>
      </c>
      <c r="AJ4" s="1282"/>
      <c r="AK4" s="1282"/>
      <c r="AL4" s="1282"/>
      <c r="AM4" s="1282"/>
      <c r="AN4" s="1283"/>
    </row>
    <row r="5" spans="1:40" ht="15.75" thickBot="1" x14ac:dyDescent="0.3">
      <c r="A5" s="41"/>
      <c r="B5" s="1258" t="s">
        <v>793</v>
      </c>
      <c r="C5" s="1259"/>
      <c r="D5" s="1259"/>
      <c r="E5" s="1259"/>
      <c r="F5" s="1259"/>
      <c r="G5" s="1259"/>
      <c r="H5" s="1259"/>
      <c r="I5" s="1264" t="str">
        <f>+Menu!B34</f>
        <v>District/ Organization Total</v>
      </c>
      <c r="J5" s="1264"/>
      <c r="K5" s="1264"/>
      <c r="L5" s="1264"/>
      <c r="M5" s="1264"/>
      <c r="N5" s="1264"/>
      <c r="O5" s="1264"/>
      <c r="P5" s="1265"/>
      <c r="Q5" s="1266" t="str">
        <f>+Menu!D3</f>
        <v>3rd</v>
      </c>
      <c r="R5" s="1267"/>
      <c r="S5" s="1268" t="s">
        <v>794</v>
      </c>
      <c r="T5" s="1268"/>
      <c r="U5" s="1268"/>
      <c r="V5" s="1269">
        <f>+Menu!D4</f>
        <v>2022</v>
      </c>
      <c r="W5" s="1270"/>
      <c r="X5" s="1271"/>
      <c r="Y5" s="1268" t="s">
        <v>6</v>
      </c>
      <c r="Z5" s="1268"/>
      <c r="AA5" s="1268"/>
      <c r="AB5" s="1257" t="s">
        <v>973</v>
      </c>
      <c r="AC5" s="1257"/>
      <c r="AD5" s="1257"/>
      <c r="AE5" s="1257"/>
      <c r="AF5" s="1257"/>
      <c r="AG5" s="1257"/>
      <c r="AH5" s="1257"/>
      <c r="AI5" s="1257"/>
      <c r="AJ5" s="1257"/>
      <c r="AK5" s="1257"/>
      <c r="AL5" s="1257"/>
      <c r="AM5" s="1257"/>
      <c r="AN5" s="1257"/>
    </row>
    <row r="6" spans="1:40" ht="16.5" x14ac:dyDescent="0.25">
      <c r="A6" s="41"/>
      <c r="B6" s="1258" t="s">
        <v>795</v>
      </c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60"/>
      <c r="O6" s="1260"/>
      <c r="P6" s="1261"/>
      <c r="Q6" s="1262" t="s">
        <v>796</v>
      </c>
      <c r="R6" s="1263"/>
      <c r="S6" s="1263"/>
      <c r="T6" s="1263"/>
      <c r="U6" s="1263"/>
      <c r="V6" s="798" t="str">
        <f>IF(Menu!C34="","",Menu!C34)</f>
        <v/>
      </c>
      <c r="W6" s="798"/>
      <c r="X6" s="798"/>
      <c r="Y6" s="798"/>
      <c r="Z6" s="798"/>
      <c r="AA6" s="798"/>
      <c r="AB6" s="1248" t="str">
        <f>+Menu!F34</f>
        <v>Write here the Name &amp; Desig. of Person com. the Form</v>
      </c>
      <c r="AC6" s="1248"/>
      <c r="AD6" s="1248"/>
      <c r="AE6" s="1248"/>
      <c r="AF6" s="1248"/>
      <c r="AG6" s="1248"/>
      <c r="AH6" s="1248"/>
      <c r="AI6" s="1248"/>
      <c r="AJ6" s="1248"/>
      <c r="AK6" s="1248"/>
      <c r="AL6" s="1248"/>
      <c r="AM6" s="1248"/>
      <c r="AN6" s="1248"/>
    </row>
    <row r="7" spans="1:40" ht="16.5" x14ac:dyDescent="0.25">
      <c r="A7" s="41"/>
      <c r="B7" s="1243" t="str">
        <f>+Menu!D34</f>
        <v>Write here the Name of CS/ In-charge</v>
      </c>
      <c r="C7" s="1244"/>
      <c r="D7" s="1244"/>
      <c r="E7" s="1244"/>
      <c r="F7" s="1244"/>
      <c r="G7" s="1244"/>
      <c r="H7" s="1244"/>
      <c r="I7" s="1244"/>
      <c r="J7" s="1244"/>
      <c r="K7" s="1244"/>
      <c r="L7" s="1244"/>
      <c r="M7" s="1244"/>
      <c r="N7" s="1244"/>
      <c r="O7" s="1244"/>
      <c r="P7" s="1245"/>
      <c r="Q7" s="1246" t="s">
        <v>968</v>
      </c>
      <c r="R7" s="1247"/>
      <c r="S7" s="1247"/>
      <c r="T7" s="1247"/>
      <c r="U7" s="1247"/>
      <c r="V7" s="805" t="str">
        <f>IF(SUM(B16:E16)=0,"",SUM(B16:E16))</f>
        <v/>
      </c>
      <c r="W7" s="805"/>
      <c r="X7" s="805"/>
      <c r="Y7" s="805"/>
      <c r="Z7" s="805"/>
      <c r="AA7" s="806"/>
      <c r="AB7" s="1248" t="str">
        <f>+Menu!G34</f>
        <v>Write here Contact no.</v>
      </c>
      <c r="AC7" s="1248"/>
      <c r="AD7" s="1248"/>
      <c r="AE7" s="1248"/>
      <c r="AF7" s="1248"/>
      <c r="AG7" s="1248"/>
      <c r="AH7" s="1248"/>
      <c r="AI7" s="1248"/>
      <c r="AJ7" s="1248"/>
      <c r="AK7" s="1248"/>
      <c r="AL7" s="1248"/>
      <c r="AM7" s="1248"/>
      <c r="AN7" s="1248"/>
    </row>
    <row r="8" spans="1:40" ht="17.25" thickBot="1" x14ac:dyDescent="0.3">
      <c r="A8" s="41"/>
      <c r="B8" s="1249"/>
      <c r="C8" s="1250"/>
      <c r="D8" s="1250"/>
      <c r="E8" s="1250"/>
      <c r="F8" s="1250"/>
      <c r="G8" s="1250"/>
      <c r="H8" s="1250"/>
      <c r="I8" s="1250"/>
      <c r="J8" s="1250"/>
      <c r="K8" s="1250"/>
      <c r="L8" s="1250"/>
      <c r="M8" s="1250"/>
      <c r="N8" s="1250"/>
      <c r="O8" s="1250"/>
      <c r="P8" s="1251"/>
      <c r="Q8" s="1252" t="s">
        <v>797</v>
      </c>
      <c r="R8" s="1253"/>
      <c r="S8" s="1253"/>
      <c r="T8" s="1253"/>
      <c r="U8" s="1253"/>
      <c r="V8" s="775" t="str">
        <f>IF(V7="","",(V7/V6*100000*4))</f>
        <v/>
      </c>
      <c r="W8" s="775"/>
      <c r="X8" s="775"/>
      <c r="Y8" s="775"/>
      <c r="Z8" s="775"/>
      <c r="AA8" s="776"/>
      <c r="AB8" s="1254"/>
      <c r="AC8" s="1255"/>
      <c r="AD8" s="1255"/>
      <c r="AE8" s="1255"/>
      <c r="AF8" s="1255"/>
      <c r="AG8" s="1255"/>
      <c r="AH8" s="1255"/>
      <c r="AI8" s="1255"/>
      <c r="AJ8" s="1255"/>
      <c r="AK8" s="1255"/>
      <c r="AL8" s="1255"/>
      <c r="AM8" s="1255"/>
      <c r="AN8" s="1256"/>
    </row>
    <row r="9" spans="1:40" ht="7.5" customHeight="1" x14ac:dyDescent="0.25">
      <c r="B9" s="246"/>
      <c r="C9" s="246"/>
      <c r="D9" s="246"/>
      <c r="E9" s="246"/>
      <c r="F9" s="246"/>
      <c r="G9" s="246"/>
      <c r="H9" s="246"/>
      <c r="I9" s="246"/>
    </row>
    <row r="10" spans="1:40" ht="15.75" thickBot="1" x14ac:dyDescent="0.3">
      <c r="B10" s="247" t="s">
        <v>967</v>
      </c>
    </row>
    <row r="11" spans="1:40" ht="12.75" customHeight="1" thickBot="1" x14ac:dyDescent="0.3">
      <c r="B11" s="1237" t="s">
        <v>798</v>
      </c>
      <c r="C11" s="1238"/>
      <c r="D11" s="1238"/>
      <c r="E11" s="1238"/>
      <c r="F11" s="1238"/>
      <c r="G11" s="1238"/>
      <c r="H11" s="1238"/>
      <c r="I11" s="1238"/>
      <c r="J11" s="1238"/>
      <c r="K11" s="1238"/>
      <c r="L11" s="1238"/>
      <c r="M11" s="1238"/>
      <c r="N11" s="1238"/>
      <c r="O11" s="1238"/>
      <c r="P11" s="1238"/>
      <c r="Q11" s="1238"/>
      <c r="R11" s="1238"/>
      <c r="S11" s="1238"/>
      <c r="T11" s="1238"/>
      <c r="U11" s="1238"/>
      <c r="V11" s="1238"/>
      <c r="W11" s="1238"/>
      <c r="X11" s="1238"/>
      <c r="Y11" s="1238"/>
      <c r="Z11" s="1239" t="s">
        <v>799</v>
      </c>
      <c r="AA11" s="1239"/>
      <c r="AB11" s="1239"/>
      <c r="AC11" s="1239"/>
      <c r="AD11" s="1239"/>
      <c r="AE11" s="1239"/>
      <c r="AF11" s="1239"/>
      <c r="AG11" s="1239"/>
      <c r="AH11" s="1239"/>
      <c r="AI11" s="1239"/>
      <c r="AJ11" s="1239"/>
      <c r="AK11" s="1239"/>
      <c r="AL11" s="1233" t="s">
        <v>800</v>
      </c>
      <c r="AM11" s="1233"/>
      <c r="AN11" s="1234"/>
    </row>
    <row r="12" spans="1:40" ht="12" customHeight="1" thickBot="1" x14ac:dyDescent="0.3">
      <c r="B12" s="1240" t="s">
        <v>801</v>
      </c>
      <c r="C12" s="1241"/>
      <c r="D12" s="1241"/>
      <c r="E12" s="1241"/>
      <c r="F12" s="1241"/>
      <c r="G12" s="1241"/>
      <c r="H12" s="1241"/>
      <c r="I12" s="1241"/>
      <c r="J12" s="1241"/>
      <c r="K12" s="1241"/>
      <c r="L12" s="1241"/>
      <c r="M12" s="1241"/>
      <c r="N12" s="1242" t="s">
        <v>802</v>
      </c>
      <c r="O12" s="1242"/>
      <c r="P12" s="1242"/>
      <c r="Q12" s="1242"/>
      <c r="R12" s="1242"/>
      <c r="S12" s="1242"/>
      <c r="T12" s="1242"/>
      <c r="U12" s="1242"/>
      <c r="V12" s="1242"/>
      <c r="W12" s="1242"/>
      <c r="X12" s="1242"/>
      <c r="Y12" s="1242"/>
      <c r="Z12" s="1242" t="s">
        <v>803</v>
      </c>
      <c r="AA12" s="1242"/>
      <c r="AB12" s="1242"/>
      <c r="AC12" s="1242"/>
      <c r="AD12" s="1242"/>
      <c r="AE12" s="1242"/>
      <c r="AF12" s="1242"/>
      <c r="AG12" s="1242"/>
      <c r="AH12" s="1242"/>
      <c r="AI12" s="1242"/>
      <c r="AJ12" s="1242"/>
      <c r="AK12" s="1242"/>
      <c r="AL12" s="1235"/>
      <c r="AM12" s="1235"/>
      <c r="AN12" s="1236"/>
    </row>
    <row r="13" spans="1:40" ht="12" customHeight="1" thickBot="1" x14ac:dyDescent="0.3">
      <c r="B13" s="1221" t="s">
        <v>804</v>
      </c>
      <c r="C13" s="1222"/>
      <c r="D13" s="1219" t="s">
        <v>805</v>
      </c>
      <c r="E13" s="1219"/>
      <c r="F13" s="1223" t="s">
        <v>806</v>
      </c>
      <c r="G13" s="1223"/>
      <c r="H13" s="1223"/>
      <c r="I13" s="1223"/>
      <c r="J13" s="1223"/>
      <c r="K13" s="1223"/>
      <c r="L13" s="1223"/>
      <c r="M13" s="1223"/>
      <c r="N13" s="1219" t="s">
        <v>807</v>
      </c>
      <c r="O13" s="1219"/>
      <c r="P13" s="1219" t="s">
        <v>808</v>
      </c>
      <c r="Q13" s="1219"/>
      <c r="R13" s="1223" t="s">
        <v>806</v>
      </c>
      <c r="S13" s="1223"/>
      <c r="T13" s="1223"/>
      <c r="U13" s="1223"/>
      <c r="V13" s="1223"/>
      <c r="W13" s="1223"/>
      <c r="X13" s="1223"/>
      <c r="Y13" s="1223"/>
      <c r="Z13" s="1219" t="s">
        <v>809</v>
      </c>
      <c r="AA13" s="1219"/>
      <c r="AB13" s="1219" t="s">
        <v>810</v>
      </c>
      <c r="AC13" s="1219"/>
      <c r="AD13" s="1223" t="s">
        <v>806</v>
      </c>
      <c r="AE13" s="1223"/>
      <c r="AF13" s="1223"/>
      <c r="AG13" s="1223"/>
      <c r="AH13" s="1223"/>
      <c r="AI13" s="1223"/>
      <c r="AJ13" s="1223"/>
      <c r="AK13" s="1223"/>
      <c r="AL13" s="1235"/>
      <c r="AM13" s="1235"/>
      <c r="AN13" s="1236"/>
    </row>
    <row r="14" spans="1:40" ht="51.75" customHeight="1" x14ac:dyDescent="0.25">
      <c r="B14" s="1221"/>
      <c r="C14" s="1222"/>
      <c r="D14" s="1219"/>
      <c r="E14" s="1219"/>
      <c r="F14" s="1219" t="s">
        <v>811</v>
      </c>
      <c r="G14" s="1219"/>
      <c r="H14" s="1219" t="s">
        <v>812</v>
      </c>
      <c r="I14" s="1219"/>
      <c r="J14" s="1219" t="s">
        <v>813</v>
      </c>
      <c r="K14" s="1219"/>
      <c r="L14" s="1220" t="s">
        <v>814</v>
      </c>
      <c r="M14" s="1220"/>
      <c r="N14" s="1219"/>
      <c r="O14" s="1219"/>
      <c r="P14" s="1219"/>
      <c r="Q14" s="1219"/>
      <c r="R14" s="1219" t="s">
        <v>815</v>
      </c>
      <c r="S14" s="1219"/>
      <c r="T14" s="1219" t="s">
        <v>816</v>
      </c>
      <c r="U14" s="1219"/>
      <c r="V14" s="1219" t="s">
        <v>817</v>
      </c>
      <c r="W14" s="1219"/>
      <c r="X14" s="1220" t="s">
        <v>818</v>
      </c>
      <c r="Y14" s="1220"/>
      <c r="Z14" s="1219"/>
      <c r="AA14" s="1219"/>
      <c r="AB14" s="1219"/>
      <c r="AC14" s="1219"/>
      <c r="AD14" s="1219" t="s">
        <v>819</v>
      </c>
      <c r="AE14" s="1219"/>
      <c r="AF14" s="1219" t="s">
        <v>820</v>
      </c>
      <c r="AG14" s="1219"/>
      <c r="AH14" s="1219" t="s">
        <v>821</v>
      </c>
      <c r="AI14" s="1219"/>
      <c r="AJ14" s="1220" t="s">
        <v>822</v>
      </c>
      <c r="AK14" s="1220"/>
      <c r="AL14" s="1235"/>
      <c r="AM14" s="1235"/>
      <c r="AN14" s="1236"/>
    </row>
    <row r="15" spans="1:40" x14ac:dyDescent="0.25">
      <c r="B15" s="248" t="s">
        <v>823</v>
      </c>
      <c r="C15" s="249" t="s">
        <v>824</v>
      </c>
      <c r="D15" s="249" t="s">
        <v>823</v>
      </c>
      <c r="E15" s="249" t="s">
        <v>824</v>
      </c>
      <c r="F15" s="249" t="s">
        <v>823</v>
      </c>
      <c r="G15" s="249" t="s">
        <v>824</v>
      </c>
      <c r="H15" s="249" t="s">
        <v>823</v>
      </c>
      <c r="I15" s="249" t="s">
        <v>824</v>
      </c>
      <c r="J15" s="249" t="s">
        <v>823</v>
      </c>
      <c r="K15" s="249" t="s">
        <v>824</v>
      </c>
      <c r="L15" s="249" t="s">
        <v>823</v>
      </c>
      <c r="M15" s="249" t="s">
        <v>824</v>
      </c>
      <c r="N15" s="249" t="s">
        <v>823</v>
      </c>
      <c r="O15" s="249" t="s">
        <v>824</v>
      </c>
      <c r="P15" s="249" t="s">
        <v>823</v>
      </c>
      <c r="Q15" s="249" t="s">
        <v>824</v>
      </c>
      <c r="R15" s="249" t="s">
        <v>823</v>
      </c>
      <c r="S15" s="249" t="s">
        <v>824</v>
      </c>
      <c r="T15" s="249" t="s">
        <v>823</v>
      </c>
      <c r="U15" s="249" t="s">
        <v>824</v>
      </c>
      <c r="V15" s="249" t="s">
        <v>823</v>
      </c>
      <c r="W15" s="249" t="s">
        <v>824</v>
      </c>
      <c r="X15" s="249" t="s">
        <v>823</v>
      </c>
      <c r="Y15" s="249" t="s">
        <v>824</v>
      </c>
      <c r="Z15" s="249" t="s">
        <v>823</v>
      </c>
      <c r="AA15" s="249" t="s">
        <v>824</v>
      </c>
      <c r="AB15" s="249" t="s">
        <v>823</v>
      </c>
      <c r="AC15" s="249" t="s">
        <v>824</v>
      </c>
      <c r="AD15" s="249" t="s">
        <v>823</v>
      </c>
      <c r="AE15" s="249" t="s">
        <v>824</v>
      </c>
      <c r="AF15" s="249" t="s">
        <v>823</v>
      </c>
      <c r="AG15" s="249" t="s">
        <v>824</v>
      </c>
      <c r="AH15" s="249" t="s">
        <v>823</v>
      </c>
      <c r="AI15" s="249" t="s">
        <v>824</v>
      </c>
      <c r="AJ15" s="249" t="s">
        <v>823</v>
      </c>
      <c r="AK15" s="249" t="s">
        <v>824</v>
      </c>
      <c r="AL15" s="249" t="s">
        <v>823</v>
      </c>
      <c r="AM15" s="249" t="s">
        <v>824</v>
      </c>
      <c r="AN15" s="250" t="s">
        <v>825</v>
      </c>
    </row>
    <row r="16" spans="1:40" ht="21" customHeight="1" x14ac:dyDescent="0.25">
      <c r="B16" s="251">
        <f>+'TB-10'!B17+'TB-10'!B85+'TB-10'!B153+'TB-10'!B221+'TB-10'!B289+'TB-10'!B357+'TB-10'!B425+'TB-10'!B493+'TB-10'!B561+'TB-10'!B629+'TB-10'!B697+'TB-10'!B765+'TB-10'!B833+'TB-10'!B901+'TB-10'!B969+'TB-10'!B1037+'TB-10'!B1105+'TB-10'!B1173+'TB-10'!B1241+'TB-10'!B1309+'TB-10'!B1377+'TB-10'!B1445+'TB-10'!B1513+'TB-10'!B1581+'TB-10'!B1649</f>
        <v>0</v>
      </c>
      <c r="C16" s="252">
        <f>+'TB-10'!C17+'TB-10'!C85+'TB-10'!C153+'TB-10'!C221+'TB-10'!C289+'TB-10'!C357+'TB-10'!C425+'TB-10'!C493+'TB-10'!C561+'TB-10'!C629+'TB-10'!C697+'TB-10'!C765+'TB-10'!C833+'TB-10'!C901+'TB-10'!C969+'TB-10'!C1037+'TB-10'!C1105+'TB-10'!C1173+'TB-10'!C1241+'TB-10'!C1309+'TB-10'!C1377+'TB-10'!C1445+'TB-10'!C1513+'TB-10'!C1581+'TB-10'!C1649</f>
        <v>0</v>
      </c>
      <c r="D16" s="253">
        <f>+'TB-10'!D17+'TB-10'!D85+'TB-10'!D153+'TB-10'!D221+'TB-10'!D289+'TB-10'!D357+'TB-10'!D425+'TB-10'!D493+'TB-10'!D561+'TB-10'!D629+'TB-10'!D697+'TB-10'!D765+'TB-10'!D833+'TB-10'!D901+'TB-10'!D969+'TB-10'!D1037+'TB-10'!D1105+'TB-10'!D1173+'TB-10'!D1241+'TB-10'!D1309+'TB-10'!D1377+'TB-10'!D1445+'TB-10'!D1513+'TB-10'!D1581+'TB-10'!D1649</f>
        <v>0</v>
      </c>
      <c r="E16" s="252">
        <f>+'TB-10'!E17+'TB-10'!E85+'TB-10'!E153+'TB-10'!E221+'TB-10'!E289+'TB-10'!E357+'TB-10'!E425+'TB-10'!E493+'TB-10'!E561+'TB-10'!E629+'TB-10'!E697+'TB-10'!E765+'TB-10'!E833+'TB-10'!E901+'TB-10'!E969+'TB-10'!E1037+'TB-10'!E1105+'TB-10'!E1173+'TB-10'!E1241+'TB-10'!E1309+'TB-10'!E1377+'TB-10'!E1445+'TB-10'!E1513+'TB-10'!E1581+'TB-10'!E1649</f>
        <v>0</v>
      </c>
      <c r="F16" s="253">
        <f>+'TB-10'!F17+'TB-10'!F85+'TB-10'!F153+'TB-10'!F221+'TB-10'!F289+'TB-10'!F357+'TB-10'!F425+'TB-10'!F493+'TB-10'!F561+'TB-10'!F629+'TB-10'!F697+'TB-10'!F765+'TB-10'!F833+'TB-10'!F901+'TB-10'!F969+'TB-10'!F1037+'TB-10'!F1105+'TB-10'!F1173+'TB-10'!F1241+'TB-10'!F1309+'TB-10'!F1377+'TB-10'!F1445+'TB-10'!F1513+'TB-10'!F1581+'TB-10'!F1649</f>
        <v>0</v>
      </c>
      <c r="G16" s="252">
        <f>+'TB-10'!G17+'TB-10'!G85+'TB-10'!G153+'TB-10'!G221+'TB-10'!G289+'TB-10'!G357+'TB-10'!G425+'TB-10'!G493+'TB-10'!G561+'TB-10'!G629+'TB-10'!G697+'TB-10'!G765+'TB-10'!G833+'TB-10'!G901+'TB-10'!G969+'TB-10'!G1037+'TB-10'!G1105+'TB-10'!G1173+'TB-10'!G1241+'TB-10'!G1309+'TB-10'!G1377+'TB-10'!G1445+'TB-10'!G1513+'TB-10'!G1581+'TB-10'!G1649</f>
        <v>0</v>
      </c>
      <c r="H16" s="253">
        <f>+'TB-10'!H17+'TB-10'!H85+'TB-10'!H153+'TB-10'!H221+'TB-10'!H289+'TB-10'!H357+'TB-10'!H425+'TB-10'!H493+'TB-10'!H561+'TB-10'!H629+'TB-10'!H697+'TB-10'!H765+'TB-10'!H833+'TB-10'!H901+'TB-10'!H969+'TB-10'!H1037+'TB-10'!H1105+'TB-10'!H1173+'TB-10'!H1241+'TB-10'!H1309+'TB-10'!H1377+'TB-10'!H1445+'TB-10'!H1513+'TB-10'!H1581+'TB-10'!H1649</f>
        <v>0</v>
      </c>
      <c r="I16" s="252">
        <f>+'TB-10'!I17+'TB-10'!I85+'TB-10'!I153+'TB-10'!I221+'TB-10'!I289+'TB-10'!I357+'TB-10'!I425+'TB-10'!I493+'TB-10'!I561+'TB-10'!I629+'TB-10'!I697+'TB-10'!I765+'TB-10'!I833+'TB-10'!I901+'TB-10'!I969+'TB-10'!I1037+'TB-10'!I1105+'TB-10'!I1173+'TB-10'!I1241+'TB-10'!I1309+'TB-10'!I1377+'TB-10'!I1445+'TB-10'!I1513+'TB-10'!I1581+'TB-10'!I1649</f>
        <v>0</v>
      </c>
      <c r="J16" s="253">
        <f>+'TB-10'!J17+'TB-10'!J85+'TB-10'!J153+'TB-10'!J221+'TB-10'!J289+'TB-10'!J357+'TB-10'!J425+'TB-10'!J493+'TB-10'!J561+'TB-10'!J629+'TB-10'!J697+'TB-10'!J765+'TB-10'!J833+'TB-10'!J901+'TB-10'!J969+'TB-10'!J1037+'TB-10'!J1105+'TB-10'!J1173+'TB-10'!J1241+'TB-10'!J1309+'TB-10'!J1377+'TB-10'!J1445+'TB-10'!J1513+'TB-10'!J1581+'TB-10'!J1649</f>
        <v>0</v>
      </c>
      <c r="K16" s="252">
        <f>+'TB-10'!K17+'TB-10'!K85+'TB-10'!K153+'TB-10'!K221+'TB-10'!K289+'TB-10'!K357+'TB-10'!K425+'TB-10'!K493+'TB-10'!K561+'TB-10'!K629+'TB-10'!K697+'TB-10'!K765+'TB-10'!K833+'TB-10'!K901+'TB-10'!K969+'TB-10'!K1037+'TB-10'!K1105+'TB-10'!K1173+'TB-10'!K1241+'TB-10'!K1309+'TB-10'!K1377+'TB-10'!K1445+'TB-10'!K1513+'TB-10'!K1581+'TB-10'!K1649</f>
        <v>0</v>
      </c>
      <c r="L16" s="253">
        <f>+'TB-10'!L17+'TB-10'!L85+'TB-10'!L153+'TB-10'!L221+'TB-10'!L289+'TB-10'!L357+'TB-10'!L425+'TB-10'!L493+'TB-10'!L561+'TB-10'!L629+'TB-10'!L697+'TB-10'!L765+'TB-10'!L833+'TB-10'!L901+'TB-10'!L969+'TB-10'!L1037+'TB-10'!L1105+'TB-10'!L1173+'TB-10'!L1241+'TB-10'!L1309+'TB-10'!L1377+'TB-10'!L1445+'TB-10'!L1513+'TB-10'!L1581+'TB-10'!L1649</f>
        <v>0</v>
      </c>
      <c r="M16" s="252">
        <f>+'TB-10'!M17+'TB-10'!M85+'TB-10'!M153+'TB-10'!M221+'TB-10'!M289+'TB-10'!M357+'TB-10'!M425+'TB-10'!M493+'TB-10'!M561+'TB-10'!M629+'TB-10'!M697+'TB-10'!M765+'TB-10'!M833+'TB-10'!M901+'TB-10'!M969+'TB-10'!M1037+'TB-10'!M1105+'TB-10'!M1173+'TB-10'!M1241+'TB-10'!M1309+'TB-10'!M1377+'TB-10'!M1445+'TB-10'!M1513+'TB-10'!M1581+'TB-10'!M1649</f>
        <v>0</v>
      </c>
      <c r="N16" s="253">
        <f>+'TB-10'!N17+'TB-10'!N85+'TB-10'!N153+'TB-10'!N221+'TB-10'!N289+'TB-10'!N357+'TB-10'!N425+'TB-10'!N493+'TB-10'!N561+'TB-10'!N629+'TB-10'!N697+'TB-10'!N765+'TB-10'!N833+'TB-10'!N901+'TB-10'!N969+'TB-10'!N1037+'TB-10'!N1105+'TB-10'!N1173+'TB-10'!N1241+'TB-10'!N1309+'TB-10'!N1377+'TB-10'!N1445+'TB-10'!N1513+'TB-10'!N1581+'TB-10'!N1649</f>
        <v>0</v>
      </c>
      <c r="O16" s="252">
        <f>+'TB-10'!O17+'TB-10'!O85+'TB-10'!O153+'TB-10'!O221+'TB-10'!O289+'TB-10'!O357+'TB-10'!O425+'TB-10'!O493+'TB-10'!O561+'TB-10'!O629+'TB-10'!O697+'TB-10'!O765+'TB-10'!O833+'TB-10'!O901+'TB-10'!O969+'TB-10'!O1037+'TB-10'!O1105+'TB-10'!O1173+'TB-10'!O1241+'TB-10'!O1309+'TB-10'!O1377+'TB-10'!O1445+'TB-10'!O1513+'TB-10'!O1581+'TB-10'!O1649</f>
        <v>0</v>
      </c>
      <c r="P16" s="253">
        <f>+'TB-10'!P17+'TB-10'!P85+'TB-10'!P153+'TB-10'!P221+'TB-10'!P289+'TB-10'!P357+'TB-10'!P425+'TB-10'!P493+'TB-10'!P561+'TB-10'!P629+'TB-10'!P697+'TB-10'!P765+'TB-10'!P833+'TB-10'!P901+'TB-10'!P969+'TB-10'!P1037+'TB-10'!P1105+'TB-10'!P1173+'TB-10'!P1241+'TB-10'!P1309+'TB-10'!P1377+'TB-10'!P1445+'TB-10'!P1513+'TB-10'!P1581+'TB-10'!P1649</f>
        <v>0</v>
      </c>
      <c r="Q16" s="252">
        <f>+'TB-10'!Q17+'TB-10'!Q85+'TB-10'!Q153+'TB-10'!Q221+'TB-10'!Q289+'TB-10'!Q357+'TB-10'!Q425+'TB-10'!Q493+'TB-10'!Q561+'TB-10'!Q629+'TB-10'!Q697+'TB-10'!Q765+'TB-10'!Q833+'TB-10'!Q901+'TB-10'!Q969+'TB-10'!Q1037+'TB-10'!Q1105+'TB-10'!Q1173+'TB-10'!Q1241+'TB-10'!Q1309+'TB-10'!Q1377+'TB-10'!Q1445+'TB-10'!Q1513+'TB-10'!Q1581+'TB-10'!Q1649</f>
        <v>0</v>
      </c>
      <c r="R16" s="253">
        <f>+'TB-10'!R17+'TB-10'!R85+'TB-10'!R153+'TB-10'!R221+'TB-10'!R289+'TB-10'!R357+'TB-10'!R425+'TB-10'!R493+'TB-10'!R561+'TB-10'!R629+'TB-10'!R697+'TB-10'!R765+'TB-10'!R833+'TB-10'!R901+'TB-10'!R969+'TB-10'!R1037+'TB-10'!R1105+'TB-10'!R1173+'TB-10'!R1241+'TB-10'!R1309+'TB-10'!R1377+'TB-10'!R1445+'TB-10'!R1513+'TB-10'!R1581+'TB-10'!R1649</f>
        <v>0</v>
      </c>
      <c r="S16" s="252">
        <f>+'TB-10'!S17+'TB-10'!S85+'TB-10'!S153+'TB-10'!S221+'TB-10'!S289+'TB-10'!S357+'TB-10'!S425+'TB-10'!S493+'TB-10'!S561+'TB-10'!S629+'TB-10'!S697+'TB-10'!S765+'TB-10'!S833+'TB-10'!S901+'TB-10'!S969+'TB-10'!S1037+'TB-10'!S1105+'TB-10'!S1173+'TB-10'!S1241+'TB-10'!S1309+'TB-10'!S1377+'TB-10'!S1445+'TB-10'!S1513+'TB-10'!S1581+'TB-10'!S1649</f>
        <v>0</v>
      </c>
      <c r="T16" s="253">
        <f>+'TB-10'!T17+'TB-10'!T85+'TB-10'!T153+'TB-10'!T221+'TB-10'!T289+'TB-10'!T357+'TB-10'!T425+'TB-10'!T493+'TB-10'!T561+'TB-10'!T629+'TB-10'!T697+'TB-10'!T765+'TB-10'!T833+'TB-10'!T901+'TB-10'!T969+'TB-10'!T1037+'TB-10'!T1105+'TB-10'!T1173+'TB-10'!T1241+'TB-10'!T1309+'TB-10'!T1377+'TB-10'!T1445+'TB-10'!T1513+'TB-10'!T1581+'TB-10'!T1649</f>
        <v>0</v>
      </c>
      <c r="U16" s="252">
        <f>+'TB-10'!U17+'TB-10'!U85+'TB-10'!U153+'TB-10'!U221+'TB-10'!U289+'TB-10'!U357+'TB-10'!U425+'TB-10'!U493+'TB-10'!U561+'TB-10'!U629+'TB-10'!U697+'TB-10'!U765+'TB-10'!U833+'TB-10'!U901+'TB-10'!U969+'TB-10'!U1037+'TB-10'!U1105+'TB-10'!U1173+'TB-10'!U1241+'TB-10'!U1309+'TB-10'!U1377+'TB-10'!U1445+'TB-10'!U1513+'TB-10'!U1581+'TB-10'!U1649</f>
        <v>0</v>
      </c>
      <c r="V16" s="253">
        <f>+'TB-10'!V17+'TB-10'!V85+'TB-10'!V153+'TB-10'!V221+'TB-10'!V289+'TB-10'!V357+'TB-10'!V425+'TB-10'!V493+'TB-10'!V561+'TB-10'!V629+'TB-10'!V697+'TB-10'!V765+'TB-10'!V833+'TB-10'!V901+'TB-10'!V969+'TB-10'!V1037+'TB-10'!V1105+'TB-10'!V1173+'TB-10'!V1241+'TB-10'!V1309+'TB-10'!V1377+'TB-10'!V1445+'TB-10'!V1513+'TB-10'!V1581+'TB-10'!V1649</f>
        <v>0</v>
      </c>
      <c r="W16" s="252">
        <f>+'TB-10'!W17+'TB-10'!W85+'TB-10'!W153+'TB-10'!W221+'TB-10'!W289+'TB-10'!W357+'TB-10'!W425+'TB-10'!W493+'TB-10'!W561+'TB-10'!W629+'TB-10'!W697+'TB-10'!W765+'TB-10'!W833+'TB-10'!W901+'TB-10'!W969+'TB-10'!W1037+'TB-10'!W1105+'TB-10'!W1173+'TB-10'!W1241+'TB-10'!W1309+'TB-10'!W1377+'TB-10'!W1445+'TB-10'!W1513+'TB-10'!W1581+'TB-10'!W1649</f>
        <v>0</v>
      </c>
      <c r="X16" s="253">
        <f>+'TB-10'!X17+'TB-10'!X85+'TB-10'!X153+'TB-10'!X221+'TB-10'!X289+'TB-10'!X357+'TB-10'!X425+'TB-10'!X493+'TB-10'!X561+'TB-10'!X629+'TB-10'!X697+'TB-10'!X765+'TB-10'!X833+'TB-10'!X901+'TB-10'!X969+'TB-10'!X1037+'TB-10'!X1105+'TB-10'!X1173+'TB-10'!X1241+'TB-10'!X1309+'TB-10'!X1377+'TB-10'!X1445+'TB-10'!X1513+'TB-10'!X1581+'TB-10'!X1649</f>
        <v>0</v>
      </c>
      <c r="Y16" s="252">
        <f>+'TB-10'!Y17+'TB-10'!Y85+'TB-10'!Y153+'TB-10'!Y221+'TB-10'!Y289+'TB-10'!Y357+'TB-10'!Y425+'TB-10'!Y493+'TB-10'!Y561+'TB-10'!Y629+'TB-10'!Y697+'TB-10'!Y765+'TB-10'!Y833+'TB-10'!Y901+'TB-10'!Y969+'TB-10'!Y1037+'TB-10'!Y1105+'TB-10'!Y1173+'TB-10'!Y1241+'TB-10'!Y1309+'TB-10'!Y1377+'TB-10'!Y1445+'TB-10'!Y1513+'TB-10'!Y1581+'TB-10'!Y1649</f>
        <v>0</v>
      </c>
      <c r="Z16" s="253">
        <f>+'TB-10'!Z17+'TB-10'!Z85+'TB-10'!Z153+'TB-10'!Z221+'TB-10'!Z289+'TB-10'!Z357+'TB-10'!Z425+'TB-10'!Z493+'TB-10'!Z561+'TB-10'!Z629+'TB-10'!Z697+'TB-10'!Z765+'TB-10'!Z833+'TB-10'!Z901+'TB-10'!Z969+'TB-10'!Z1037+'TB-10'!Z1105+'TB-10'!Z1173+'TB-10'!Z1241+'TB-10'!Z1309+'TB-10'!Z1377+'TB-10'!Z1445+'TB-10'!Z1513+'TB-10'!Z1581+'TB-10'!Z1649</f>
        <v>0</v>
      </c>
      <c r="AA16" s="252">
        <f>+'TB-10'!AA17+'TB-10'!AA85+'TB-10'!AA153+'TB-10'!AA221+'TB-10'!AA289+'TB-10'!AA357+'TB-10'!AA425+'TB-10'!AA493+'TB-10'!AA561+'TB-10'!AA629+'TB-10'!AA697+'TB-10'!AA765+'TB-10'!AA833+'TB-10'!AA901+'TB-10'!AA969+'TB-10'!AA1037+'TB-10'!AA1105+'TB-10'!AA1173+'TB-10'!AA1241+'TB-10'!AA1309+'TB-10'!AA1377+'TB-10'!AA1445+'TB-10'!AA1513+'TB-10'!AA1581+'TB-10'!AA1649</f>
        <v>0</v>
      </c>
      <c r="AB16" s="253">
        <f>+'TB-10'!AB17+'TB-10'!AB85+'TB-10'!AB153+'TB-10'!AB221+'TB-10'!AB289+'TB-10'!AB357+'TB-10'!AB425+'TB-10'!AB493+'TB-10'!AB561+'TB-10'!AB629+'TB-10'!AB697+'TB-10'!AB765+'TB-10'!AB833+'TB-10'!AB901+'TB-10'!AB969+'TB-10'!AB1037+'TB-10'!AB1105+'TB-10'!AB1173+'TB-10'!AB1241+'TB-10'!AB1309+'TB-10'!AB1377+'TB-10'!AB1445+'TB-10'!AB1513+'TB-10'!AB1581+'TB-10'!AB1649</f>
        <v>0</v>
      </c>
      <c r="AC16" s="252">
        <f>+'TB-10'!AC17+'TB-10'!AC85+'TB-10'!AC153+'TB-10'!AC221+'TB-10'!AC289+'TB-10'!AC357+'TB-10'!AC425+'TB-10'!AC493+'TB-10'!AC561+'TB-10'!AC629+'TB-10'!AC697+'TB-10'!AC765+'TB-10'!AC833+'TB-10'!AC901+'TB-10'!AC969+'TB-10'!AC1037+'TB-10'!AC1105+'TB-10'!AC1173+'TB-10'!AC1241+'TB-10'!AC1309+'TB-10'!AC1377+'TB-10'!AC1445+'TB-10'!AC1513+'TB-10'!AC1581+'TB-10'!AC1649</f>
        <v>0</v>
      </c>
      <c r="AD16" s="253">
        <f>+'TB-10'!AD17+'TB-10'!AD85+'TB-10'!AD153+'TB-10'!AD221+'TB-10'!AD289+'TB-10'!AD357+'TB-10'!AD425+'TB-10'!AD493+'TB-10'!AD561+'TB-10'!AD629+'TB-10'!AD697+'TB-10'!AD765+'TB-10'!AD833+'TB-10'!AD901+'TB-10'!AD969+'TB-10'!AD1037+'TB-10'!AD1105+'TB-10'!AD1173+'TB-10'!AD1241+'TB-10'!AD1309+'TB-10'!AD1377+'TB-10'!AD1445+'TB-10'!AD1513+'TB-10'!AD1581+'TB-10'!AD1649</f>
        <v>0</v>
      </c>
      <c r="AE16" s="252">
        <f>+'TB-10'!AE17+'TB-10'!AE85+'TB-10'!AE153+'TB-10'!AE221+'TB-10'!AE289+'TB-10'!AE357+'TB-10'!AE425+'TB-10'!AE493+'TB-10'!AE561+'TB-10'!AE629+'TB-10'!AE697+'TB-10'!AE765+'TB-10'!AE833+'TB-10'!AE901+'TB-10'!AE969+'TB-10'!AE1037+'TB-10'!AE1105+'TB-10'!AE1173+'TB-10'!AE1241+'TB-10'!AE1309+'TB-10'!AE1377+'TB-10'!AE1445+'TB-10'!AE1513+'TB-10'!AE1581+'TB-10'!AE1649</f>
        <v>0</v>
      </c>
      <c r="AF16" s="253">
        <f>+'TB-10'!AF17+'TB-10'!AF85+'TB-10'!AF153+'TB-10'!AF221+'TB-10'!AF289+'TB-10'!AF357+'TB-10'!AF425+'TB-10'!AF493+'TB-10'!AF561+'TB-10'!AF629+'TB-10'!AF697+'TB-10'!AF765+'TB-10'!AF833+'TB-10'!AF901+'TB-10'!AF969+'TB-10'!AF1037+'TB-10'!AF1105+'TB-10'!AF1173+'TB-10'!AF1241+'TB-10'!AF1309+'TB-10'!AF1377+'TB-10'!AF1445+'TB-10'!AF1513+'TB-10'!AF1581+'TB-10'!AF1649</f>
        <v>0</v>
      </c>
      <c r="AG16" s="252">
        <f>+'TB-10'!AG17+'TB-10'!AG85+'TB-10'!AG153+'TB-10'!AG221+'TB-10'!AG289+'TB-10'!AG357+'TB-10'!AG425+'TB-10'!AG493+'TB-10'!AG561+'TB-10'!AG629+'TB-10'!AG697+'TB-10'!AG765+'TB-10'!AG833+'TB-10'!AG901+'TB-10'!AG969+'TB-10'!AG1037+'TB-10'!AG1105+'TB-10'!AG1173+'TB-10'!AG1241+'TB-10'!AG1309+'TB-10'!AG1377+'TB-10'!AG1445+'TB-10'!AG1513+'TB-10'!AG1581+'TB-10'!AG1649</f>
        <v>0</v>
      </c>
      <c r="AH16" s="253">
        <f>+'TB-10'!AH17+'TB-10'!AH85+'TB-10'!AH153+'TB-10'!AH221+'TB-10'!AH289+'TB-10'!AH357+'TB-10'!AH425+'TB-10'!AH493+'TB-10'!AH561+'TB-10'!AH629+'TB-10'!AH697+'TB-10'!AH765+'TB-10'!AH833+'TB-10'!AH901+'TB-10'!AH969+'TB-10'!AH1037+'TB-10'!AH1105+'TB-10'!AH1173+'TB-10'!AH1241+'TB-10'!AH1309+'TB-10'!AH1377+'TB-10'!AH1445+'TB-10'!AH1513+'TB-10'!AH1581+'TB-10'!AH1649</f>
        <v>0</v>
      </c>
      <c r="AI16" s="252">
        <f>+'TB-10'!AI17+'TB-10'!AI85+'TB-10'!AI153+'TB-10'!AI221+'TB-10'!AI289+'TB-10'!AI357+'TB-10'!AI425+'TB-10'!AI493+'TB-10'!AI561+'TB-10'!AI629+'TB-10'!AI697+'TB-10'!AI765+'TB-10'!AI833+'TB-10'!AI901+'TB-10'!AI969+'TB-10'!AI1037+'TB-10'!AI1105+'TB-10'!AI1173+'TB-10'!AI1241+'TB-10'!AI1309+'TB-10'!AI1377+'TB-10'!AI1445+'TB-10'!AI1513+'TB-10'!AI1581+'TB-10'!AI1649</f>
        <v>0</v>
      </c>
      <c r="AJ16" s="253">
        <f>+'TB-10'!AJ17+'TB-10'!AJ85+'TB-10'!AJ153+'TB-10'!AJ221+'TB-10'!AJ289+'TB-10'!AJ357+'TB-10'!AJ425+'TB-10'!AJ493+'TB-10'!AJ561+'TB-10'!AJ629+'TB-10'!AJ697+'TB-10'!AJ765+'TB-10'!AJ833+'TB-10'!AJ901+'TB-10'!AJ969+'TB-10'!AJ1037+'TB-10'!AJ1105+'TB-10'!AJ1173+'TB-10'!AJ1241+'TB-10'!AJ1309+'TB-10'!AJ1377+'TB-10'!AJ1445+'TB-10'!AJ1513+'TB-10'!AJ1581+'TB-10'!AJ1649</f>
        <v>0</v>
      </c>
      <c r="AK16" s="252">
        <f>+'TB-10'!AK17+'TB-10'!AK85+'TB-10'!AK153+'TB-10'!AK221+'TB-10'!AK289+'TB-10'!AK357+'TB-10'!AK425+'TB-10'!AK493+'TB-10'!AK561+'TB-10'!AK629+'TB-10'!AK697+'TB-10'!AK765+'TB-10'!AK833+'TB-10'!AK901+'TB-10'!AK969+'TB-10'!AK1037+'TB-10'!AK1105+'TB-10'!AK1173+'TB-10'!AK1241+'TB-10'!AK1309+'TB-10'!AK1377+'TB-10'!AK1445+'TB-10'!AK1513+'TB-10'!AK1581+'TB-10'!AK1649</f>
        <v>0</v>
      </c>
      <c r="AL16" s="254">
        <f>+B16+D16+F16+H16+J16+L16+N16+P16+R16+T16+V16+X16+Z16+AB16+AD16+AF16+AH16+AJ16</f>
        <v>0</v>
      </c>
      <c r="AM16" s="255">
        <f>+C16+E16+G16+I16+K16+M16+O16+Q16+S16+U16+W16+Y16+AA16+AC16+AE16+AG16+AI16+AK16</f>
        <v>0</v>
      </c>
      <c r="AN16" s="256">
        <f>+AM16+AL16</f>
        <v>0</v>
      </c>
    </row>
    <row r="17" spans="2:40" ht="15.75" customHeight="1" x14ac:dyDescent="0.25">
      <c r="B17" s="1224" t="s">
        <v>826</v>
      </c>
      <c r="C17" s="1225"/>
      <c r="D17" s="1225"/>
      <c r="E17" s="1225"/>
      <c r="F17" s="1225"/>
      <c r="G17" s="1225"/>
      <c r="H17" s="1225"/>
      <c r="I17" s="1225"/>
      <c r="J17" s="1225"/>
      <c r="K17" s="1225"/>
      <c r="L17" s="1225"/>
      <c r="M17" s="1225"/>
      <c r="N17" s="1225"/>
      <c r="O17" s="1225"/>
      <c r="P17" s="1225"/>
      <c r="Q17" s="1225"/>
      <c r="R17" s="1225"/>
      <c r="S17" s="1225"/>
      <c r="T17" s="1225"/>
      <c r="U17" s="1225"/>
      <c r="V17" s="1225"/>
      <c r="W17" s="1225"/>
      <c r="X17" s="1225"/>
      <c r="Y17" s="1225"/>
      <c r="Z17" s="1225"/>
      <c r="AA17" s="1225"/>
      <c r="AB17" s="1225"/>
      <c r="AC17" s="1225"/>
      <c r="AD17" s="1225"/>
      <c r="AE17" s="1225"/>
      <c r="AF17" s="1225"/>
      <c r="AG17" s="1225"/>
      <c r="AH17" s="1225"/>
      <c r="AI17" s="1225"/>
      <c r="AJ17" s="1225"/>
      <c r="AK17" s="1225"/>
      <c r="AL17" s="1225"/>
      <c r="AM17" s="1225"/>
      <c r="AN17" s="1226"/>
    </row>
    <row r="18" spans="2:40" ht="12.75" customHeight="1" x14ac:dyDescent="0.25">
      <c r="B18" s="1227" t="s">
        <v>827</v>
      </c>
      <c r="C18" s="1228"/>
      <c r="D18" s="1228"/>
      <c r="E18" s="1228"/>
      <c r="F18" s="1228"/>
      <c r="G18" s="1228"/>
      <c r="H18" s="1228"/>
      <c r="I18" s="1228"/>
      <c r="J18" s="1228"/>
      <c r="K18" s="1228"/>
      <c r="L18" s="1228"/>
      <c r="M18" s="1228"/>
      <c r="N18" s="1228"/>
      <c r="O18" s="1228"/>
      <c r="P18" s="1228"/>
      <c r="Q18" s="1228"/>
      <c r="R18" s="1228"/>
      <c r="S18" s="1228"/>
      <c r="T18" s="1228"/>
      <c r="U18" s="1228"/>
      <c r="V18" s="1228"/>
      <c r="W18" s="1228"/>
      <c r="X18" s="1228"/>
      <c r="Y18" s="1228"/>
      <c r="Z18" s="1228"/>
      <c r="AA18" s="1228"/>
      <c r="AB18" s="1228"/>
      <c r="AC18" s="1228"/>
      <c r="AD18" s="1228"/>
      <c r="AE18" s="1228"/>
      <c r="AF18" s="1228"/>
      <c r="AG18" s="1228"/>
      <c r="AH18" s="1228"/>
      <c r="AI18" s="1228"/>
      <c r="AJ18" s="1228"/>
      <c r="AK18" s="1228"/>
      <c r="AL18" s="1228"/>
      <c r="AM18" s="1228"/>
      <c r="AN18" s="1229"/>
    </row>
    <row r="19" spans="2:40" ht="21" customHeight="1" x14ac:dyDescent="0.25">
      <c r="B19" s="251">
        <f>+'TB-10'!B20+'TB-10'!B88+'TB-10'!B156+'TB-10'!B224+'TB-10'!B292+'TB-10'!B360+'TB-10'!B428+'TB-10'!B496+'TB-10'!B564+'TB-10'!B632+'TB-10'!B700+'TB-10'!B768+'TB-10'!B836+'TB-10'!B904+'TB-10'!B972+'TB-10'!B1040+'TB-10'!B1108+'TB-10'!B1176+'TB-10'!B1244+'TB-10'!B1312+'TB-10'!B1380+'TB-10'!B1448+'TB-10'!B1516+'TB-10'!B1584+'TB-10'!B1652</f>
        <v>0</v>
      </c>
      <c r="C19" s="252">
        <f>+'TB-10'!C20+'TB-10'!C88+'TB-10'!C156+'TB-10'!C224+'TB-10'!C292+'TB-10'!C360+'TB-10'!C428+'TB-10'!C496+'TB-10'!C564+'TB-10'!C632+'TB-10'!C700+'TB-10'!C768+'TB-10'!C836+'TB-10'!C904+'TB-10'!C972+'TB-10'!C1040+'TB-10'!C1108+'TB-10'!C1176+'TB-10'!C1244+'TB-10'!C1312+'TB-10'!C1380+'TB-10'!C1448+'TB-10'!C1516+'TB-10'!C1584+'TB-10'!C1652</f>
        <v>0</v>
      </c>
      <c r="D19" s="253">
        <f>+'TB-10'!D20+'TB-10'!D88+'TB-10'!D156+'TB-10'!D224+'TB-10'!D292+'TB-10'!D360+'TB-10'!D428+'TB-10'!D496+'TB-10'!D564+'TB-10'!D632+'TB-10'!D700+'TB-10'!D768+'TB-10'!D836+'TB-10'!D904+'TB-10'!D972+'TB-10'!D1040+'TB-10'!D1108+'TB-10'!D1176+'TB-10'!D1244+'TB-10'!D1312+'TB-10'!D1380+'TB-10'!D1448+'TB-10'!D1516+'TB-10'!D1584+'TB-10'!D1652</f>
        <v>0</v>
      </c>
      <c r="E19" s="252">
        <f>+'TB-10'!E20+'TB-10'!E88+'TB-10'!E156+'TB-10'!E224+'TB-10'!E292+'TB-10'!E360+'TB-10'!E428+'TB-10'!E496+'TB-10'!E564+'TB-10'!E632+'TB-10'!E700+'TB-10'!E768+'TB-10'!E836+'TB-10'!E904+'TB-10'!E972+'TB-10'!E1040+'TB-10'!E1108+'TB-10'!E1176+'TB-10'!E1244+'TB-10'!E1312+'TB-10'!E1380+'TB-10'!E1448+'TB-10'!E1516+'TB-10'!E1584+'TB-10'!E1652</f>
        <v>0</v>
      </c>
      <c r="F19" s="253">
        <f>+'TB-10'!F20+'TB-10'!F88+'TB-10'!F156+'TB-10'!F224+'TB-10'!F292+'TB-10'!F360+'TB-10'!F428+'TB-10'!F496+'TB-10'!F564+'TB-10'!F632+'TB-10'!F700+'TB-10'!F768+'TB-10'!F836+'TB-10'!F904+'TB-10'!F972+'TB-10'!F1040+'TB-10'!F1108+'TB-10'!F1176+'TB-10'!F1244+'TB-10'!F1312+'TB-10'!F1380+'TB-10'!F1448+'TB-10'!F1516+'TB-10'!F1584+'TB-10'!F1652</f>
        <v>0</v>
      </c>
      <c r="G19" s="252">
        <f>+'TB-10'!G20+'TB-10'!G88+'TB-10'!G156+'TB-10'!G224+'TB-10'!G292+'TB-10'!G360+'TB-10'!G428+'TB-10'!G496+'TB-10'!G564+'TB-10'!G632+'TB-10'!G700+'TB-10'!G768+'TB-10'!G836+'TB-10'!G904+'TB-10'!G972+'TB-10'!G1040+'TB-10'!G1108+'TB-10'!G1176+'TB-10'!G1244+'TB-10'!G1312+'TB-10'!G1380+'TB-10'!G1448+'TB-10'!G1516+'TB-10'!G1584+'TB-10'!G1652</f>
        <v>0</v>
      </c>
      <c r="H19" s="253">
        <f>+'TB-10'!H20+'TB-10'!H88+'TB-10'!H156+'TB-10'!H224+'TB-10'!H292+'TB-10'!H360+'TB-10'!H428+'TB-10'!H496+'TB-10'!H564+'TB-10'!H632+'TB-10'!H700+'TB-10'!H768+'TB-10'!H836+'TB-10'!H904+'TB-10'!H972+'TB-10'!H1040+'TB-10'!H1108+'TB-10'!H1176+'TB-10'!H1244+'TB-10'!H1312+'TB-10'!H1380+'TB-10'!H1448+'TB-10'!H1516+'TB-10'!H1584+'TB-10'!H1652</f>
        <v>0</v>
      </c>
      <c r="I19" s="252">
        <f>+'TB-10'!I20+'TB-10'!I88+'TB-10'!I156+'TB-10'!I224+'TB-10'!I292+'TB-10'!I360+'TB-10'!I428+'TB-10'!I496+'TB-10'!I564+'TB-10'!I632+'TB-10'!I700+'TB-10'!I768+'TB-10'!I836+'TB-10'!I904+'TB-10'!I972+'TB-10'!I1040+'TB-10'!I1108+'TB-10'!I1176+'TB-10'!I1244+'TB-10'!I1312+'TB-10'!I1380+'TB-10'!I1448+'TB-10'!I1516+'TB-10'!I1584+'TB-10'!I1652</f>
        <v>0</v>
      </c>
      <c r="J19" s="253">
        <f>+'TB-10'!J20+'TB-10'!J88+'TB-10'!J156+'TB-10'!J224+'TB-10'!J292+'TB-10'!J360+'TB-10'!J428+'TB-10'!J496+'TB-10'!J564+'TB-10'!J632+'TB-10'!J700+'TB-10'!J768+'TB-10'!J836+'TB-10'!J904+'TB-10'!J972+'TB-10'!J1040+'TB-10'!J1108+'TB-10'!J1176+'TB-10'!J1244+'TB-10'!J1312+'TB-10'!J1380+'TB-10'!J1448+'TB-10'!J1516+'TB-10'!J1584+'TB-10'!J1652</f>
        <v>0</v>
      </c>
      <c r="K19" s="252">
        <f>+'TB-10'!K20+'TB-10'!K88+'TB-10'!K156+'TB-10'!K224+'TB-10'!K292+'TB-10'!K360+'TB-10'!K428+'TB-10'!K496+'TB-10'!K564+'TB-10'!K632+'TB-10'!K700+'TB-10'!K768+'TB-10'!K836+'TB-10'!K904+'TB-10'!K972+'TB-10'!K1040+'TB-10'!K1108+'TB-10'!K1176+'TB-10'!K1244+'TB-10'!K1312+'TB-10'!K1380+'TB-10'!K1448+'TB-10'!K1516+'TB-10'!K1584+'TB-10'!K1652</f>
        <v>0</v>
      </c>
      <c r="L19" s="253">
        <f>+'TB-10'!L20+'TB-10'!L88+'TB-10'!L156+'TB-10'!L224+'TB-10'!L292+'TB-10'!L360+'TB-10'!L428+'TB-10'!L496+'TB-10'!L564+'TB-10'!L632+'TB-10'!L700+'TB-10'!L768+'TB-10'!L836+'TB-10'!L904+'TB-10'!L972+'TB-10'!L1040+'TB-10'!L1108+'TB-10'!L1176+'TB-10'!L1244+'TB-10'!L1312+'TB-10'!L1380+'TB-10'!L1448+'TB-10'!L1516+'TB-10'!L1584+'TB-10'!L1652</f>
        <v>0</v>
      </c>
      <c r="M19" s="252">
        <f>+'TB-10'!M20+'TB-10'!M88+'TB-10'!M156+'TB-10'!M224+'TB-10'!M292+'TB-10'!M360+'TB-10'!M428+'TB-10'!M496+'TB-10'!M564+'TB-10'!M632+'TB-10'!M700+'TB-10'!M768+'TB-10'!M836+'TB-10'!M904+'TB-10'!M972+'TB-10'!M1040+'TB-10'!M1108+'TB-10'!M1176+'TB-10'!M1244+'TB-10'!M1312+'TB-10'!M1380+'TB-10'!M1448+'TB-10'!M1516+'TB-10'!M1584+'TB-10'!M1652</f>
        <v>0</v>
      </c>
      <c r="N19" s="253">
        <f>+'TB-10'!N20+'TB-10'!N88+'TB-10'!N156+'TB-10'!N224+'TB-10'!N292+'TB-10'!N360+'TB-10'!N428+'TB-10'!N496+'TB-10'!N564+'TB-10'!N632+'TB-10'!N700+'TB-10'!N768+'TB-10'!N836+'TB-10'!N904+'TB-10'!N972+'TB-10'!N1040+'TB-10'!N1108+'TB-10'!N1176+'TB-10'!N1244+'TB-10'!N1312+'TB-10'!N1380+'TB-10'!N1448+'TB-10'!N1516+'TB-10'!N1584+'TB-10'!N1652</f>
        <v>0</v>
      </c>
      <c r="O19" s="252">
        <f>+'TB-10'!O20+'TB-10'!O88+'TB-10'!O156+'TB-10'!O224+'TB-10'!O292+'TB-10'!O360+'TB-10'!O428+'TB-10'!O496+'TB-10'!O564+'TB-10'!O632+'TB-10'!O700+'TB-10'!O768+'TB-10'!O836+'TB-10'!O904+'TB-10'!O972+'TB-10'!O1040+'TB-10'!O1108+'TB-10'!O1176+'TB-10'!O1244+'TB-10'!O1312+'TB-10'!O1380+'TB-10'!O1448+'TB-10'!O1516+'TB-10'!O1584+'TB-10'!O1652</f>
        <v>0</v>
      </c>
      <c r="P19" s="253">
        <f>+'TB-10'!P20+'TB-10'!P88+'TB-10'!P156+'TB-10'!P224+'TB-10'!P292+'TB-10'!P360+'TB-10'!P428+'TB-10'!P496+'TB-10'!P564+'TB-10'!P632+'TB-10'!P700+'TB-10'!P768+'TB-10'!P836+'TB-10'!P904+'TB-10'!P972+'TB-10'!P1040+'TB-10'!P1108+'TB-10'!P1176+'TB-10'!P1244+'TB-10'!P1312+'TB-10'!P1380+'TB-10'!P1448+'TB-10'!P1516+'TB-10'!P1584+'TB-10'!P1652</f>
        <v>0</v>
      </c>
      <c r="Q19" s="252">
        <f>+'TB-10'!Q20+'TB-10'!Q88+'TB-10'!Q156+'TB-10'!Q224+'TB-10'!Q292+'TB-10'!Q360+'TB-10'!Q428+'TB-10'!Q496+'TB-10'!Q564+'TB-10'!Q632+'TB-10'!Q700+'TB-10'!Q768+'TB-10'!Q836+'TB-10'!Q904+'TB-10'!Q972+'TB-10'!Q1040+'TB-10'!Q1108+'TB-10'!Q1176+'TB-10'!Q1244+'TB-10'!Q1312+'TB-10'!Q1380+'TB-10'!Q1448+'TB-10'!Q1516+'TB-10'!Q1584+'TB-10'!Q1652</f>
        <v>0</v>
      </c>
      <c r="R19" s="253">
        <f>+'TB-10'!R20+'TB-10'!R88+'TB-10'!R156+'TB-10'!R224+'TB-10'!R292+'TB-10'!R360+'TB-10'!R428+'TB-10'!R496+'TB-10'!R564+'TB-10'!R632+'TB-10'!R700+'TB-10'!R768+'TB-10'!R836+'TB-10'!R904+'TB-10'!R972+'TB-10'!R1040+'TB-10'!R1108+'TB-10'!R1176+'TB-10'!R1244+'TB-10'!R1312+'TB-10'!R1380+'TB-10'!R1448+'TB-10'!R1516+'TB-10'!R1584+'TB-10'!R1652</f>
        <v>0</v>
      </c>
      <c r="S19" s="252">
        <f>+'TB-10'!S20+'TB-10'!S88+'TB-10'!S156+'TB-10'!S224+'TB-10'!S292+'TB-10'!S360+'TB-10'!S428+'TB-10'!S496+'TB-10'!S564+'TB-10'!S632+'TB-10'!S700+'TB-10'!S768+'TB-10'!S836+'TB-10'!S904+'TB-10'!S972+'TB-10'!S1040+'TB-10'!S1108+'TB-10'!S1176+'TB-10'!S1244+'TB-10'!S1312+'TB-10'!S1380+'TB-10'!S1448+'TB-10'!S1516+'TB-10'!S1584+'TB-10'!S1652</f>
        <v>0</v>
      </c>
      <c r="T19" s="253">
        <f>+'TB-10'!T20+'TB-10'!T88+'TB-10'!T156+'TB-10'!T224+'TB-10'!T292+'TB-10'!T360+'TB-10'!T428+'TB-10'!T496+'TB-10'!T564+'TB-10'!T632+'TB-10'!T700+'TB-10'!T768+'TB-10'!T836+'TB-10'!T904+'TB-10'!T972+'TB-10'!T1040+'TB-10'!T1108+'TB-10'!T1176+'TB-10'!T1244+'TB-10'!T1312+'TB-10'!T1380+'TB-10'!T1448+'TB-10'!T1516+'TB-10'!T1584+'TB-10'!T1652</f>
        <v>0</v>
      </c>
      <c r="U19" s="252">
        <f>+'TB-10'!U20+'TB-10'!U88+'TB-10'!U156+'TB-10'!U224+'TB-10'!U292+'TB-10'!U360+'TB-10'!U428+'TB-10'!U496+'TB-10'!U564+'TB-10'!U632+'TB-10'!U700+'TB-10'!U768+'TB-10'!U836+'TB-10'!U904+'TB-10'!U972+'TB-10'!U1040+'TB-10'!U1108+'TB-10'!U1176+'TB-10'!U1244+'TB-10'!U1312+'TB-10'!U1380+'TB-10'!U1448+'TB-10'!U1516+'TB-10'!U1584+'TB-10'!U1652</f>
        <v>0</v>
      </c>
      <c r="V19" s="253">
        <f>+'TB-10'!V20+'TB-10'!V88+'TB-10'!V156+'TB-10'!V224+'TB-10'!V292+'TB-10'!V360+'TB-10'!V428+'TB-10'!V496+'TB-10'!V564+'TB-10'!V632+'TB-10'!V700+'TB-10'!V768+'TB-10'!V836+'TB-10'!V904+'TB-10'!V972+'TB-10'!V1040+'TB-10'!V1108+'TB-10'!V1176+'TB-10'!V1244+'TB-10'!V1312+'TB-10'!V1380+'TB-10'!V1448+'TB-10'!V1516+'TB-10'!V1584+'TB-10'!V1652</f>
        <v>0</v>
      </c>
      <c r="W19" s="252">
        <f>+'TB-10'!W20+'TB-10'!W88+'TB-10'!W156+'TB-10'!W224+'TB-10'!W292+'TB-10'!W360+'TB-10'!W428+'TB-10'!W496+'TB-10'!W564+'TB-10'!W632+'TB-10'!W700+'TB-10'!W768+'TB-10'!W836+'TB-10'!W904+'TB-10'!W972+'TB-10'!W1040+'TB-10'!W1108+'TB-10'!W1176+'TB-10'!W1244+'TB-10'!W1312+'TB-10'!W1380+'TB-10'!W1448+'TB-10'!W1516+'TB-10'!W1584+'TB-10'!W1652</f>
        <v>0</v>
      </c>
      <c r="X19" s="253">
        <f>+'TB-10'!X20+'TB-10'!X88+'TB-10'!X156+'TB-10'!X224+'TB-10'!X292+'TB-10'!X360+'TB-10'!X428+'TB-10'!X496+'TB-10'!X564+'TB-10'!X632+'TB-10'!X700+'TB-10'!X768+'TB-10'!X836+'TB-10'!X904+'TB-10'!X972+'TB-10'!X1040+'TB-10'!X1108+'TB-10'!X1176+'TB-10'!X1244+'TB-10'!X1312+'TB-10'!X1380+'TB-10'!X1448+'TB-10'!X1516+'TB-10'!X1584+'TB-10'!X1652</f>
        <v>0</v>
      </c>
      <c r="Y19" s="252">
        <f>+'TB-10'!Y20+'TB-10'!Y88+'TB-10'!Y156+'TB-10'!Y224+'TB-10'!Y292+'TB-10'!Y360+'TB-10'!Y428+'TB-10'!Y496+'TB-10'!Y564+'TB-10'!Y632+'TB-10'!Y700+'TB-10'!Y768+'TB-10'!Y836+'TB-10'!Y904+'TB-10'!Y972+'TB-10'!Y1040+'TB-10'!Y1108+'TB-10'!Y1176+'TB-10'!Y1244+'TB-10'!Y1312+'TB-10'!Y1380+'TB-10'!Y1448+'TB-10'!Y1516+'TB-10'!Y1584+'TB-10'!Y1652</f>
        <v>0</v>
      </c>
      <c r="Z19" s="253">
        <f>+'TB-10'!Z20+'TB-10'!Z88+'TB-10'!Z156+'TB-10'!Z224+'TB-10'!Z292+'TB-10'!Z360+'TB-10'!Z428+'TB-10'!Z496+'TB-10'!Z564+'TB-10'!Z632+'TB-10'!Z700+'TB-10'!Z768+'TB-10'!Z836+'TB-10'!Z904+'TB-10'!Z972+'TB-10'!Z1040+'TB-10'!Z1108+'TB-10'!Z1176+'TB-10'!Z1244+'TB-10'!Z1312+'TB-10'!Z1380+'TB-10'!Z1448+'TB-10'!Z1516+'TB-10'!Z1584+'TB-10'!Z1652</f>
        <v>0</v>
      </c>
      <c r="AA19" s="252">
        <f>+'TB-10'!AA20+'TB-10'!AA88+'TB-10'!AA156+'TB-10'!AA224+'TB-10'!AA292+'TB-10'!AA360+'TB-10'!AA428+'TB-10'!AA496+'TB-10'!AA564+'TB-10'!AA632+'TB-10'!AA700+'TB-10'!AA768+'TB-10'!AA836+'TB-10'!AA904+'TB-10'!AA972+'TB-10'!AA1040+'TB-10'!AA1108+'TB-10'!AA1176+'TB-10'!AA1244+'TB-10'!AA1312+'TB-10'!AA1380+'TB-10'!AA1448+'TB-10'!AA1516+'TB-10'!AA1584+'TB-10'!AA1652</f>
        <v>0</v>
      </c>
      <c r="AB19" s="253">
        <f>+'TB-10'!AB20+'TB-10'!AB88+'TB-10'!AB156+'TB-10'!AB224+'TB-10'!AB292+'TB-10'!AB360+'TB-10'!AB428+'TB-10'!AB496+'TB-10'!AB564+'TB-10'!AB632+'TB-10'!AB700+'TB-10'!AB768+'TB-10'!AB836+'TB-10'!AB904+'TB-10'!AB972+'TB-10'!AB1040+'TB-10'!AB1108+'TB-10'!AB1176+'TB-10'!AB1244+'TB-10'!AB1312+'TB-10'!AB1380+'TB-10'!AB1448+'TB-10'!AB1516+'TB-10'!AB1584+'TB-10'!AB1652</f>
        <v>0</v>
      </c>
      <c r="AC19" s="252">
        <f>+'TB-10'!AC20+'TB-10'!AC88+'TB-10'!AC156+'TB-10'!AC224+'TB-10'!AC292+'TB-10'!AC360+'TB-10'!AC428+'TB-10'!AC496+'TB-10'!AC564+'TB-10'!AC632+'TB-10'!AC700+'TB-10'!AC768+'TB-10'!AC836+'TB-10'!AC904+'TB-10'!AC972+'TB-10'!AC1040+'TB-10'!AC1108+'TB-10'!AC1176+'TB-10'!AC1244+'TB-10'!AC1312+'TB-10'!AC1380+'TB-10'!AC1448+'TB-10'!AC1516+'TB-10'!AC1584+'TB-10'!AC1652</f>
        <v>0</v>
      </c>
      <c r="AD19" s="253">
        <f>+'TB-10'!AD20+'TB-10'!AD88+'TB-10'!AD156+'TB-10'!AD224+'TB-10'!AD292+'TB-10'!AD360+'TB-10'!AD428+'TB-10'!AD496+'TB-10'!AD564+'TB-10'!AD632+'TB-10'!AD700+'TB-10'!AD768+'TB-10'!AD836+'TB-10'!AD904+'TB-10'!AD972+'TB-10'!AD1040+'TB-10'!AD1108+'TB-10'!AD1176+'TB-10'!AD1244+'TB-10'!AD1312+'TB-10'!AD1380+'TB-10'!AD1448+'TB-10'!AD1516+'TB-10'!AD1584+'TB-10'!AD1652</f>
        <v>0</v>
      </c>
      <c r="AE19" s="252">
        <f>+'TB-10'!AE20+'TB-10'!AE88+'TB-10'!AE156+'TB-10'!AE224+'TB-10'!AE292+'TB-10'!AE360+'TB-10'!AE428+'TB-10'!AE496+'TB-10'!AE564+'TB-10'!AE632+'TB-10'!AE700+'TB-10'!AE768+'TB-10'!AE836+'TB-10'!AE904+'TB-10'!AE972+'TB-10'!AE1040+'TB-10'!AE1108+'TB-10'!AE1176+'TB-10'!AE1244+'TB-10'!AE1312+'TB-10'!AE1380+'TB-10'!AE1448+'TB-10'!AE1516+'TB-10'!AE1584+'TB-10'!AE1652</f>
        <v>0</v>
      </c>
      <c r="AF19" s="253">
        <f>+'TB-10'!AF20+'TB-10'!AF88+'TB-10'!AF156+'TB-10'!AF224+'TB-10'!AF292+'TB-10'!AF360+'TB-10'!AF428+'TB-10'!AF496+'TB-10'!AF564+'TB-10'!AF632+'TB-10'!AF700+'TB-10'!AF768+'TB-10'!AF836+'TB-10'!AF904+'TB-10'!AF972+'TB-10'!AF1040+'TB-10'!AF1108+'TB-10'!AF1176+'TB-10'!AF1244+'TB-10'!AF1312+'TB-10'!AF1380+'TB-10'!AF1448+'TB-10'!AF1516+'TB-10'!AF1584+'TB-10'!AF1652</f>
        <v>0</v>
      </c>
      <c r="AG19" s="252">
        <f>+'TB-10'!AG20+'TB-10'!AG88+'TB-10'!AG156+'TB-10'!AG224+'TB-10'!AG292+'TB-10'!AG360+'TB-10'!AG428+'TB-10'!AG496+'TB-10'!AG564+'TB-10'!AG632+'TB-10'!AG700+'TB-10'!AG768+'TB-10'!AG836+'TB-10'!AG904+'TB-10'!AG972+'TB-10'!AG1040+'TB-10'!AG1108+'TB-10'!AG1176+'TB-10'!AG1244+'TB-10'!AG1312+'TB-10'!AG1380+'TB-10'!AG1448+'TB-10'!AG1516+'TB-10'!AG1584+'TB-10'!AG1652</f>
        <v>0</v>
      </c>
      <c r="AH19" s="253">
        <f>+'TB-10'!AH20+'TB-10'!AH88+'TB-10'!AH156+'TB-10'!AH224+'TB-10'!AH292+'TB-10'!AH360+'TB-10'!AH428+'TB-10'!AH496+'TB-10'!AH564+'TB-10'!AH632+'TB-10'!AH700+'TB-10'!AH768+'TB-10'!AH836+'TB-10'!AH904+'TB-10'!AH972+'TB-10'!AH1040+'TB-10'!AH1108+'TB-10'!AH1176+'TB-10'!AH1244+'TB-10'!AH1312+'TB-10'!AH1380+'TB-10'!AH1448+'TB-10'!AH1516+'TB-10'!AH1584+'TB-10'!AH1652</f>
        <v>0</v>
      </c>
      <c r="AI19" s="252">
        <f>+'TB-10'!AI20+'TB-10'!AI88+'TB-10'!AI156+'TB-10'!AI224+'TB-10'!AI292+'TB-10'!AI360+'TB-10'!AI428+'TB-10'!AI496+'TB-10'!AI564+'TB-10'!AI632+'TB-10'!AI700+'TB-10'!AI768+'TB-10'!AI836+'TB-10'!AI904+'TB-10'!AI972+'TB-10'!AI1040+'TB-10'!AI1108+'TB-10'!AI1176+'TB-10'!AI1244+'TB-10'!AI1312+'TB-10'!AI1380+'TB-10'!AI1448+'TB-10'!AI1516+'TB-10'!AI1584+'TB-10'!AI1652</f>
        <v>0</v>
      </c>
      <c r="AJ19" s="253">
        <f>+'TB-10'!AJ20+'TB-10'!AJ88+'TB-10'!AJ156+'TB-10'!AJ224+'TB-10'!AJ292+'TB-10'!AJ360+'TB-10'!AJ428+'TB-10'!AJ496+'TB-10'!AJ564+'TB-10'!AJ632+'TB-10'!AJ700+'TB-10'!AJ768+'TB-10'!AJ836+'TB-10'!AJ904+'TB-10'!AJ972+'TB-10'!AJ1040+'TB-10'!AJ1108+'TB-10'!AJ1176+'TB-10'!AJ1244+'TB-10'!AJ1312+'TB-10'!AJ1380+'TB-10'!AJ1448+'TB-10'!AJ1516+'TB-10'!AJ1584+'TB-10'!AJ1652</f>
        <v>0</v>
      </c>
      <c r="AK19" s="252">
        <f>+'TB-10'!AK20+'TB-10'!AK88+'TB-10'!AK156+'TB-10'!AK224+'TB-10'!AK292+'TB-10'!AK360+'TB-10'!AK428+'TB-10'!AK496+'TB-10'!AK564+'TB-10'!AK632+'TB-10'!AK700+'TB-10'!AK768+'TB-10'!AK836+'TB-10'!AK904+'TB-10'!AK972+'TB-10'!AK1040+'TB-10'!AK1108+'TB-10'!AK1176+'TB-10'!AK1244+'TB-10'!AK1312+'TB-10'!AK1380+'TB-10'!AK1448+'TB-10'!AK1516+'TB-10'!AK1584+'TB-10'!AK1652</f>
        <v>0</v>
      </c>
      <c r="AL19" s="254">
        <f>+B19+D19+F19+H19+J19+L19+N19+P19+R19+T19+V19+X19+Z19+AB19+AD19+AF19+AH19+AJ19</f>
        <v>0</v>
      </c>
      <c r="AM19" s="255">
        <f>+C19+E19+G19+I19+K19+M19+O19+Q19+S19+U19+W19+Y19+AA19+AC19+AE19+AG19+AI19+AK19</f>
        <v>0</v>
      </c>
      <c r="AN19" s="256">
        <f>+AM19+AL19</f>
        <v>0</v>
      </c>
    </row>
    <row r="20" spans="2:40" ht="15" customHeight="1" x14ac:dyDescent="0.25">
      <c r="B20" s="1230" t="s">
        <v>828</v>
      </c>
      <c r="C20" s="1231"/>
      <c r="D20" s="1231"/>
      <c r="E20" s="1231"/>
      <c r="F20" s="1231"/>
      <c r="G20" s="1231"/>
      <c r="H20" s="1231"/>
      <c r="I20" s="1231"/>
      <c r="J20" s="1231"/>
      <c r="K20" s="1231"/>
      <c r="L20" s="1231"/>
      <c r="M20" s="1231"/>
      <c r="N20" s="1231"/>
      <c r="O20" s="1231"/>
      <c r="P20" s="1231"/>
      <c r="Q20" s="1231"/>
      <c r="R20" s="1231"/>
      <c r="S20" s="1231"/>
      <c r="T20" s="1231"/>
      <c r="U20" s="1231"/>
      <c r="V20" s="1231"/>
      <c r="W20" s="1231"/>
      <c r="X20" s="1231"/>
      <c r="Y20" s="1231"/>
      <c r="Z20" s="1231"/>
      <c r="AA20" s="1231"/>
      <c r="AB20" s="1231"/>
      <c r="AC20" s="1231"/>
      <c r="AD20" s="1231"/>
      <c r="AE20" s="1231"/>
      <c r="AF20" s="1231"/>
      <c r="AG20" s="1231"/>
      <c r="AH20" s="1231"/>
      <c r="AI20" s="1231"/>
      <c r="AJ20" s="1231"/>
      <c r="AK20" s="1231"/>
      <c r="AL20" s="1231"/>
      <c r="AM20" s="1231"/>
      <c r="AN20" s="1232"/>
    </row>
    <row r="21" spans="2:40" ht="21" customHeight="1" x14ac:dyDescent="0.25">
      <c r="B21" s="251">
        <f>+'TB-10'!B22+'TB-10'!B90+'TB-10'!B158+'TB-10'!B226+'TB-10'!B294+'TB-10'!B362+'TB-10'!B430+'TB-10'!B498+'TB-10'!B566+'TB-10'!B634+'TB-10'!B702+'TB-10'!B770+'TB-10'!B838+'TB-10'!B906+'TB-10'!B974+'TB-10'!B1042+'TB-10'!B1110+'TB-10'!B1178+'TB-10'!B1246+'TB-10'!B1314+'TB-10'!B1382+'TB-10'!B1450+'TB-10'!B1518+'TB-10'!B1586+'TB-10'!B1654</f>
        <v>0</v>
      </c>
      <c r="C21" s="252">
        <f>+'TB-10'!C22+'TB-10'!C90+'TB-10'!C158+'TB-10'!C226+'TB-10'!C294+'TB-10'!C362+'TB-10'!C430+'TB-10'!C498+'TB-10'!C566+'TB-10'!C634+'TB-10'!C702+'TB-10'!C770+'TB-10'!C838+'TB-10'!C906+'TB-10'!C974+'TB-10'!C1042+'TB-10'!C1110+'TB-10'!C1178+'TB-10'!C1246+'TB-10'!C1314+'TB-10'!C1382+'TB-10'!C1450+'TB-10'!C1518+'TB-10'!C1586+'TB-10'!C1654</f>
        <v>0</v>
      </c>
      <c r="D21" s="253">
        <f>+'TB-10'!D22+'TB-10'!D90+'TB-10'!D158+'TB-10'!D226+'TB-10'!D294+'TB-10'!D362+'TB-10'!D430+'TB-10'!D498+'TB-10'!D566+'TB-10'!D634+'TB-10'!D702+'TB-10'!D770+'TB-10'!D838+'TB-10'!D906+'TB-10'!D974+'TB-10'!D1042+'TB-10'!D1110+'TB-10'!D1178+'TB-10'!D1246+'TB-10'!D1314+'TB-10'!D1382+'TB-10'!D1450+'TB-10'!D1518+'TB-10'!D1586+'TB-10'!D1654</f>
        <v>0</v>
      </c>
      <c r="E21" s="252">
        <f>+'TB-10'!E22+'TB-10'!E90+'TB-10'!E158+'TB-10'!E226+'TB-10'!E294+'TB-10'!E362+'TB-10'!E430+'TB-10'!E498+'TB-10'!E566+'TB-10'!E634+'TB-10'!E702+'TB-10'!E770+'TB-10'!E838+'TB-10'!E906+'TB-10'!E974+'TB-10'!E1042+'TB-10'!E1110+'TB-10'!E1178+'TB-10'!E1246+'TB-10'!E1314+'TB-10'!E1382+'TB-10'!E1450+'TB-10'!E1518+'TB-10'!E1586+'TB-10'!E1654</f>
        <v>0</v>
      </c>
      <c r="F21" s="253">
        <f>+'TB-10'!F22+'TB-10'!F90+'TB-10'!F158+'TB-10'!F226+'TB-10'!F294+'TB-10'!F362+'TB-10'!F430+'TB-10'!F498+'TB-10'!F566+'TB-10'!F634+'TB-10'!F702+'TB-10'!F770+'TB-10'!F838+'TB-10'!F906+'TB-10'!F974+'TB-10'!F1042+'TB-10'!F1110+'TB-10'!F1178+'TB-10'!F1246+'TB-10'!F1314+'TB-10'!F1382+'TB-10'!F1450+'TB-10'!F1518+'TB-10'!F1586+'TB-10'!F1654</f>
        <v>0</v>
      </c>
      <c r="G21" s="252">
        <f>+'TB-10'!G22+'TB-10'!G90+'TB-10'!G158+'TB-10'!G226+'TB-10'!G294+'TB-10'!G362+'TB-10'!G430+'TB-10'!G498+'TB-10'!G566+'TB-10'!G634+'TB-10'!G702+'TB-10'!G770+'TB-10'!G838+'TB-10'!G906+'TB-10'!G974+'TB-10'!G1042+'TB-10'!G1110+'TB-10'!G1178+'TB-10'!G1246+'TB-10'!G1314+'TB-10'!G1382+'TB-10'!G1450+'TB-10'!G1518+'TB-10'!G1586+'TB-10'!G1654</f>
        <v>0</v>
      </c>
      <c r="H21" s="253">
        <f>+'TB-10'!H22+'TB-10'!H90+'TB-10'!H158+'TB-10'!H226+'TB-10'!H294+'TB-10'!H362+'TB-10'!H430+'TB-10'!H498+'TB-10'!H566+'TB-10'!H634+'TB-10'!H702+'TB-10'!H770+'TB-10'!H838+'TB-10'!H906+'TB-10'!H974+'TB-10'!H1042+'TB-10'!H1110+'TB-10'!H1178+'TB-10'!H1246+'TB-10'!H1314+'TB-10'!H1382+'TB-10'!H1450+'TB-10'!H1518+'TB-10'!H1586+'TB-10'!H1654</f>
        <v>0</v>
      </c>
      <c r="I21" s="252">
        <f>+'TB-10'!I22+'TB-10'!I90+'TB-10'!I158+'TB-10'!I226+'TB-10'!I294+'TB-10'!I362+'TB-10'!I430+'TB-10'!I498+'TB-10'!I566+'TB-10'!I634+'TB-10'!I702+'TB-10'!I770+'TB-10'!I838+'TB-10'!I906+'TB-10'!I974+'TB-10'!I1042+'TB-10'!I1110+'TB-10'!I1178+'TB-10'!I1246+'TB-10'!I1314+'TB-10'!I1382+'TB-10'!I1450+'TB-10'!I1518+'TB-10'!I1586+'TB-10'!I1654</f>
        <v>0</v>
      </c>
      <c r="J21" s="253">
        <f>+'TB-10'!J22+'TB-10'!J90+'TB-10'!J158+'TB-10'!J226+'TB-10'!J294+'TB-10'!J362+'TB-10'!J430+'TB-10'!J498+'TB-10'!J566+'TB-10'!J634+'TB-10'!J702+'TB-10'!J770+'TB-10'!J838+'TB-10'!J906+'TB-10'!J974+'TB-10'!J1042+'TB-10'!J1110+'TB-10'!J1178+'TB-10'!J1246+'TB-10'!J1314+'TB-10'!J1382+'TB-10'!J1450+'TB-10'!J1518+'TB-10'!J1586+'TB-10'!J1654</f>
        <v>0</v>
      </c>
      <c r="K21" s="252">
        <f>+'TB-10'!K22+'TB-10'!K90+'TB-10'!K158+'TB-10'!K226+'TB-10'!K294+'TB-10'!K362+'TB-10'!K430+'TB-10'!K498+'TB-10'!K566+'TB-10'!K634+'TB-10'!K702+'TB-10'!K770+'TB-10'!K838+'TB-10'!K906+'TB-10'!K974+'TB-10'!K1042+'TB-10'!K1110+'TB-10'!K1178+'TB-10'!K1246+'TB-10'!K1314+'TB-10'!K1382+'TB-10'!K1450+'TB-10'!K1518+'TB-10'!K1586+'TB-10'!K1654</f>
        <v>0</v>
      </c>
      <c r="L21" s="253">
        <f>+'TB-10'!L22+'TB-10'!L90+'TB-10'!L158+'TB-10'!L226+'TB-10'!L294+'TB-10'!L362+'TB-10'!L430+'TB-10'!L498+'TB-10'!L566+'TB-10'!L634+'TB-10'!L702+'TB-10'!L770+'TB-10'!L838+'TB-10'!L906+'TB-10'!L974+'TB-10'!L1042+'TB-10'!L1110+'TB-10'!L1178+'TB-10'!L1246+'TB-10'!L1314+'TB-10'!L1382+'TB-10'!L1450+'TB-10'!L1518+'TB-10'!L1586+'TB-10'!L1654</f>
        <v>0</v>
      </c>
      <c r="M21" s="252">
        <f>+'TB-10'!M22+'TB-10'!M90+'TB-10'!M158+'TB-10'!M226+'TB-10'!M294+'TB-10'!M362+'TB-10'!M430+'TB-10'!M498+'TB-10'!M566+'TB-10'!M634+'TB-10'!M702+'TB-10'!M770+'TB-10'!M838+'TB-10'!M906+'TB-10'!M974+'TB-10'!M1042+'TB-10'!M1110+'TB-10'!M1178+'TB-10'!M1246+'TB-10'!M1314+'TB-10'!M1382+'TB-10'!M1450+'TB-10'!M1518+'TB-10'!M1586+'TB-10'!M1654</f>
        <v>0</v>
      </c>
      <c r="N21" s="253">
        <f>+'TB-10'!N22+'TB-10'!N90+'TB-10'!N158+'TB-10'!N226+'TB-10'!N294+'TB-10'!N362+'TB-10'!N430+'TB-10'!N498+'TB-10'!N566+'TB-10'!N634+'TB-10'!N702+'TB-10'!N770+'TB-10'!N838+'TB-10'!N906+'TB-10'!N974+'TB-10'!N1042+'TB-10'!N1110+'TB-10'!N1178+'TB-10'!N1246+'TB-10'!N1314+'TB-10'!N1382+'TB-10'!N1450+'TB-10'!N1518+'TB-10'!N1586+'TB-10'!N1654</f>
        <v>0</v>
      </c>
      <c r="O21" s="252">
        <f>+'TB-10'!O22+'TB-10'!O90+'TB-10'!O158+'TB-10'!O226+'TB-10'!O294+'TB-10'!O362+'TB-10'!O430+'TB-10'!O498+'TB-10'!O566+'TB-10'!O634+'TB-10'!O702+'TB-10'!O770+'TB-10'!O838+'TB-10'!O906+'TB-10'!O974+'TB-10'!O1042+'TB-10'!O1110+'TB-10'!O1178+'TB-10'!O1246+'TB-10'!O1314+'TB-10'!O1382+'TB-10'!O1450+'TB-10'!O1518+'TB-10'!O1586+'TB-10'!O1654</f>
        <v>0</v>
      </c>
      <c r="P21" s="253">
        <f>+'TB-10'!P22+'TB-10'!P90+'TB-10'!P158+'TB-10'!P226+'TB-10'!P294+'TB-10'!P362+'TB-10'!P430+'TB-10'!P498+'TB-10'!P566+'TB-10'!P634+'TB-10'!P702+'TB-10'!P770+'TB-10'!P838+'TB-10'!P906+'TB-10'!P974+'TB-10'!P1042+'TB-10'!P1110+'TB-10'!P1178+'TB-10'!P1246+'TB-10'!P1314+'TB-10'!P1382+'TB-10'!P1450+'TB-10'!P1518+'TB-10'!P1586+'TB-10'!P1654</f>
        <v>0</v>
      </c>
      <c r="Q21" s="252">
        <f>+'TB-10'!Q22+'TB-10'!Q90+'TB-10'!Q158+'TB-10'!Q226+'TB-10'!Q294+'TB-10'!Q362+'TB-10'!Q430+'TB-10'!Q498+'TB-10'!Q566+'TB-10'!Q634+'TB-10'!Q702+'TB-10'!Q770+'TB-10'!Q838+'TB-10'!Q906+'TB-10'!Q974+'TB-10'!Q1042+'TB-10'!Q1110+'TB-10'!Q1178+'TB-10'!Q1246+'TB-10'!Q1314+'TB-10'!Q1382+'TB-10'!Q1450+'TB-10'!Q1518+'TB-10'!Q1586+'TB-10'!Q1654</f>
        <v>0</v>
      </c>
      <c r="R21" s="253">
        <f>+'TB-10'!R22+'TB-10'!R90+'TB-10'!R158+'TB-10'!R226+'TB-10'!R294+'TB-10'!R362+'TB-10'!R430+'TB-10'!R498+'TB-10'!R566+'TB-10'!R634+'TB-10'!R702+'TB-10'!R770+'TB-10'!R838+'TB-10'!R906+'TB-10'!R974+'TB-10'!R1042+'TB-10'!R1110+'TB-10'!R1178+'TB-10'!R1246+'TB-10'!R1314+'TB-10'!R1382+'TB-10'!R1450+'TB-10'!R1518+'TB-10'!R1586+'TB-10'!R1654</f>
        <v>0</v>
      </c>
      <c r="S21" s="252">
        <f>+'TB-10'!S22+'TB-10'!S90+'TB-10'!S158+'TB-10'!S226+'TB-10'!S294+'TB-10'!S362+'TB-10'!S430+'TB-10'!S498+'TB-10'!S566+'TB-10'!S634+'TB-10'!S702+'TB-10'!S770+'TB-10'!S838+'TB-10'!S906+'TB-10'!S974+'TB-10'!S1042+'TB-10'!S1110+'TB-10'!S1178+'TB-10'!S1246+'TB-10'!S1314+'TB-10'!S1382+'TB-10'!S1450+'TB-10'!S1518+'TB-10'!S1586+'TB-10'!S1654</f>
        <v>0</v>
      </c>
      <c r="T21" s="253">
        <f>+'TB-10'!T22+'TB-10'!T90+'TB-10'!T158+'TB-10'!T226+'TB-10'!T294+'TB-10'!T362+'TB-10'!T430+'TB-10'!T498+'TB-10'!T566+'TB-10'!T634+'TB-10'!T702+'TB-10'!T770+'TB-10'!T838+'TB-10'!T906+'TB-10'!T974+'TB-10'!T1042+'TB-10'!T1110+'TB-10'!T1178+'TB-10'!T1246+'TB-10'!T1314+'TB-10'!T1382+'TB-10'!T1450+'TB-10'!T1518+'TB-10'!T1586+'TB-10'!T1654</f>
        <v>0</v>
      </c>
      <c r="U21" s="252">
        <f>+'TB-10'!U22+'TB-10'!U90+'TB-10'!U158+'TB-10'!U226+'TB-10'!U294+'TB-10'!U362+'TB-10'!U430+'TB-10'!U498+'TB-10'!U566+'TB-10'!U634+'TB-10'!U702+'TB-10'!U770+'TB-10'!U838+'TB-10'!U906+'TB-10'!U974+'TB-10'!U1042+'TB-10'!U1110+'TB-10'!U1178+'TB-10'!U1246+'TB-10'!U1314+'TB-10'!U1382+'TB-10'!U1450+'TB-10'!U1518+'TB-10'!U1586+'TB-10'!U1654</f>
        <v>0</v>
      </c>
      <c r="V21" s="253">
        <f>+'TB-10'!V22+'TB-10'!V90+'TB-10'!V158+'TB-10'!V226+'TB-10'!V294+'TB-10'!V362+'TB-10'!V430+'TB-10'!V498+'TB-10'!V566+'TB-10'!V634+'TB-10'!V702+'TB-10'!V770+'TB-10'!V838+'TB-10'!V906+'TB-10'!V974+'TB-10'!V1042+'TB-10'!V1110+'TB-10'!V1178+'TB-10'!V1246+'TB-10'!V1314+'TB-10'!V1382+'TB-10'!V1450+'TB-10'!V1518+'TB-10'!V1586+'TB-10'!V1654</f>
        <v>0</v>
      </c>
      <c r="W21" s="252">
        <f>+'TB-10'!W22+'TB-10'!W90+'TB-10'!W158+'TB-10'!W226+'TB-10'!W294+'TB-10'!W362+'TB-10'!W430+'TB-10'!W498+'TB-10'!W566+'TB-10'!W634+'TB-10'!W702+'TB-10'!W770+'TB-10'!W838+'TB-10'!W906+'TB-10'!W974+'TB-10'!W1042+'TB-10'!W1110+'TB-10'!W1178+'TB-10'!W1246+'TB-10'!W1314+'TB-10'!W1382+'TB-10'!W1450+'TB-10'!W1518+'TB-10'!W1586+'TB-10'!W1654</f>
        <v>0</v>
      </c>
      <c r="X21" s="253">
        <f>+'TB-10'!X22+'TB-10'!X90+'TB-10'!X158+'TB-10'!X226+'TB-10'!X294+'TB-10'!X362+'TB-10'!X430+'TB-10'!X498+'TB-10'!X566+'TB-10'!X634+'TB-10'!X702+'TB-10'!X770+'TB-10'!X838+'TB-10'!X906+'TB-10'!X974+'TB-10'!X1042+'TB-10'!X1110+'TB-10'!X1178+'TB-10'!X1246+'TB-10'!X1314+'TB-10'!X1382+'TB-10'!X1450+'TB-10'!X1518+'TB-10'!X1586+'TB-10'!X1654</f>
        <v>0</v>
      </c>
      <c r="Y21" s="252">
        <f>+'TB-10'!Y22+'TB-10'!Y90+'TB-10'!Y158+'TB-10'!Y226+'TB-10'!Y294+'TB-10'!Y362+'TB-10'!Y430+'TB-10'!Y498+'TB-10'!Y566+'TB-10'!Y634+'TB-10'!Y702+'TB-10'!Y770+'TB-10'!Y838+'TB-10'!Y906+'TB-10'!Y974+'TB-10'!Y1042+'TB-10'!Y1110+'TB-10'!Y1178+'TB-10'!Y1246+'TB-10'!Y1314+'TB-10'!Y1382+'TB-10'!Y1450+'TB-10'!Y1518+'TB-10'!Y1586+'TB-10'!Y1654</f>
        <v>0</v>
      </c>
      <c r="Z21" s="253">
        <f>+'TB-10'!Z22+'TB-10'!Z90+'TB-10'!Z158+'TB-10'!Z226+'TB-10'!Z294+'TB-10'!Z362+'TB-10'!Z430+'TB-10'!Z498+'TB-10'!Z566+'TB-10'!Z634+'TB-10'!Z702+'TB-10'!Z770+'TB-10'!Z838+'TB-10'!Z906+'TB-10'!Z974+'TB-10'!Z1042+'TB-10'!Z1110+'TB-10'!Z1178+'TB-10'!Z1246+'TB-10'!Z1314+'TB-10'!Z1382+'TB-10'!Z1450+'TB-10'!Z1518+'TB-10'!Z1586+'TB-10'!Z1654</f>
        <v>0</v>
      </c>
      <c r="AA21" s="252">
        <f>+'TB-10'!AA22+'TB-10'!AA90+'TB-10'!AA158+'TB-10'!AA226+'TB-10'!AA294+'TB-10'!AA362+'TB-10'!AA430+'TB-10'!AA498+'TB-10'!AA566+'TB-10'!AA634+'TB-10'!AA702+'TB-10'!AA770+'TB-10'!AA838+'TB-10'!AA906+'TB-10'!AA974+'TB-10'!AA1042+'TB-10'!AA1110+'TB-10'!AA1178+'TB-10'!AA1246+'TB-10'!AA1314+'TB-10'!AA1382+'TB-10'!AA1450+'TB-10'!AA1518+'TB-10'!AA1586+'TB-10'!AA1654</f>
        <v>0</v>
      </c>
      <c r="AB21" s="253">
        <f>+'TB-10'!AB22+'TB-10'!AB90+'TB-10'!AB158+'TB-10'!AB226+'TB-10'!AB294+'TB-10'!AB362+'TB-10'!AB430+'TB-10'!AB498+'TB-10'!AB566+'TB-10'!AB634+'TB-10'!AB702+'TB-10'!AB770+'TB-10'!AB838+'TB-10'!AB906+'TB-10'!AB974+'TB-10'!AB1042+'TB-10'!AB1110+'TB-10'!AB1178+'TB-10'!AB1246+'TB-10'!AB1314+'TB-10'!AB1382+'TB-10'!AB1450+'TB-10'!AB1518+'TB-10'!AB1586+'TB-10'!AB1654</f>
        <v>0</v>
      </c>
      <c r="AC21" s="252">
        <f>+'TB-10'!AC22+'TB-10'!AC90+'TB-10'!AC158+'TB-10'!AC226+'TB-10'!AC294+'TB-10'!AC362+'TB-10'!AC430+'TB-10'!AC498+'TB-10'!AC566+'TB-10'!AC634+'TB-10'!AC702+'TB-10'!AC770+'TB-10'!AC838+'TB-10'!AC906+'TB-10'!AC974+'TB-10'!AC1042+'TB-10'!AC1110+'TB-10'!AC1178+'TB-10'!AC1246+'TB-10'!AC1314+'TB-10'!AC1382+'TB-10'!AC1450+'TB-10'!AC1518+'TB-10'!AC1586+'TB-10'!AC1654</f>
        <v>0</v>
      </c>
      <c r="AD21" s="253">
        <f>+'TB-10'!AD22+'TB-10'!AD90+'TB-10'!AD158+'TB-10'!AD226+'TB-10'!AD294+'TB-10'!AD362+'TB-10'!AD430+'TB-10'!AD498+'TB-10'!AD566+'TB-10'!AD634+'TB-10'!AD702+'TB-10'!AD770+'TB-10'!AD838+'TB-10'!AD906+'TB-10'!AD974+'TB-10'!AD1042+'TB-10'!AD1110+'TB-10'!AD1178+'TB-10'!AD1246+'TB-10'!AD1314+'TB-10'!AD1382+'TB-10'!AD1450+'TB-10'!AD1518+'TB-10'!AD1586+'TB-10'!AD1654</f>
        <v>0</v>
      </c>
      <c r="AE21" s="252">
        <f>+'TB-10'!AE22+'TB-10'!AE90+'TB-10'!AE158+'TB-10'!AE226+'TB-10'!AE294+'TB-10'!AE362+'TB-10'!AE430+'TB-10'!AE498+'TB-10'!AE566+'TB-10'!AE634+'TB-10'!AE702+'TB-10'!AE770+'TB-10'!AE838+'TB-10'!AE906+'TB-10'!AE974+'TB-10'!AE1042+'TB-10'!AE1110+'TB-10'!AE1178+'TB-10'!AE1246+'TB-10'!AE1314+'TB-10'!AE1382+'TB-10'!AE1450+'TB-10'!AE1518+'TB-10'!AE1586+'TB-10'!AE1654</f>
        <v>0</v>
      </c>
      <c r="AF21" s="253">
        <f>+'TB-10'!AF22+'TB-10'!AF90+'TB-10'!AF158+'TB-10'!AF226+'TB-10'!AF294+'TB-10'!AF362+'TB-10'!AF430+'TB-10'!AF498+'TB-10'!AF566+'TB-10'!AF634+'TB-10'!AF702+'TB-10'!AF770+'TB-10'!AF838+'TB-10'!AF906+'TB-10'!AF974+'TB-10'!AF1042+'TB-10'!AF1110+'TB-10'!AF1178+'TB-10'!AF1246+'TB-10'!AF1314+'TB-10'!AF1382+'TB-10'!AF1450+'TB-10'!AF1518+'TB-10'!AF1586+'TB-10'!AF1654</f>
        <v>0</v>
      </c>
      <c r="AG21" s="252">
        <f>+'TB-10'!AG22+'TB-10'!AG90+'TB-10'!AG158+'TB-10'!AG226+'TB-10'!AG294+'TB-10'!AG362+'TB-10'!AG430+'TB-10'!AG498+'TB-10'!AG566+'TB-10'!AG634+'TB-10'!AG702+'TB-10'!AG770+'TB-10'!AG838+'TB-10'!AG906+'TB-10'!AG974+'TB-10'!AG1042+'TB-10'!AG1110+'TB-10'!AG1178+'TB-10'!AG1246+'TB-10'!AG1314+'TB-10'!AG1382+'TB-10'!AG1450+'TB-10'!AG1518+'TB-10'!AG1586+'TB-10'!AG1654</f>
        <v>0</v>
      </c>
      <c r="AH21" s="253">
        <f>+'TB-10'!AH22+'TB-10'!AH90+'TB-10'!AH158+'TB-10'!AH226+'TB-10'!AH294+'TB-10'!AH362+'TB-10'!AH430+'TB-10'!AH498+'TB-10'!AH566+'TB-10'!AH634+'TB-10'!AH702+'TB-10'!AH770+'TB-10'!AH838+'TB-10'!AH906+'TB-10'!AH974+'TB-10'!AH1042+'TB-10'!AH1110+'TB-10'!AH1178+'TB-10'!AH1246+'TB-10'!AH1314+'TB-10'!AH1382+'TB-10'!AH1450+'TB-10'!AH1518+'TB-10'!AH1586+'TB-10'!AH1654</f>
        <v>0</v>
      </c>
      <c r="AI21" s="252">
        <f>+'TB-10'!AI22+'TB-10'!AI90+'TB-10'!AI158+'TB-10'!AI226+'TB-10'!AI294+'TB-10'!AI362+'TB-10'!AI430+'TB-10'!AI498+'TB-10'!AI566+'TB-10'!AI634+'TB-10'!AI702+'TB-10'!AI770+'TB-10'!AI838+'TB-10'!AI906+'TB-10'!AI974+'TB-10'!AI1042+'TB-10'!AI1110+'TB-10'!AI1178+'TB-10'!AI1246+'TB-10'!AI1314+'TB-10'!AI1382+'TB-10'!AI1450+'TB-10'!AI1518+'TB-10'!AI1586+'TB-10'!AI1654</f>
        <v>0</v>
      </c>
      <c r="AJ21" s="253">
        <f>+'TB-10'!AJ22+'TB-10'!AJ90+'TB-10'!AJ158+'TB-10'!AJ226+'TB-10'!AJ294+'TB-10'!AJ362+'TB-10'!AJ430+'TB-10'!AJ498+'TB-10'!AJ566+'TB-10'!AJ634+'TB-10'!AJ702+'TB-10'!AJ770+'TB-10'!AJ838+'TB-10'!AJ906+'TB-10'!AJ974+'TB-10'!AJ1042+'TB-10'!AJ1110+'TB-10'!AJ1178+'TB-10'!AJ1246+'TB-10'!AJ1314+'TB-10'!AJ1382+'TB-10'!AJ1450+'TB-10'!AJ1518+'TB-10'!AJ1586+'TB-10'!AJ1654</f>
        <v>0</v>
      </c>
      <c r="AK21" s="252">
        <f>+'TB-10'!AK22+'TB-10'!AK90+'TB-10'!AK158+'TB-10'!AK226+'TB-10'!AK294+'TB-10'!AK362+'TB-10'!AK430+'TB-10'!AK498+'TB-10'!AK566+'TB-10'!AK634+'TB-10'!AK702+'TB-10'!AK770+'TB-10'!AK838+'TB-10'!AK906+'TB-10'!AK974+'TB-10'!AK1042+'TB-10'!AK1110+'TB-10'!AK1178+'TB-10'!AK1246+'TB-10'!AK1314+'TB-10'!AK1382+'TB-10'!AK1450+'TB-10'!AK1518+'TB-10'!AK1586+'TB-10'!AK1654</f>
        <v>0</v>
      </c>
      <c r="AL21" s="254">
        <f>+B21+D21+F21+H21+J21+L21+N21+P21+R21+T21+V21+X21+Z21+AB21+AD21+AF21+AH21+AJ21</f>
        <v>0</v>
      </c>
      <c r="AM21" s="255">
        <f>+C21+E21+G21+I21+K21+M21+O21+Q21+S21+U21+W21+Y21+AA21+AC21+AE21+AG21+AI21+AK21</f>
        <v>0</v>
      </c>
      <c r="AN21" s="256">
        <f>+AM21+AL21</f>
        <v>0</v>
      </c>
    </row>
    <row r="22" spans="2:40" ht="14.25" customHeight="1" x14ac:dyDescent="0.25">
      <c r="B22" s="1212" t="s">
        <v>829</v>
      </c>
      <c r="C22" s="1213"/>
      <c r="D22" s="1213"/>
      <c r="E22" s="1213"/>
      <c r="F22" s="1213"/>
      <c r="G22" s="1213"/>
      <c r="H22" s="1213"/>
      <c r="I22" s="1213"/>
      <c r="J22" s="1213"/>
      <c r="K22" s="1213"/>
      <c r="L22" s="1213"/>
      <c r="M22" s="1213"/>
      <c r="N22" s="1213"/>
      <c r="O22" s="1213"/>
      <c r="P22" s="1213"/>
      <c r="Q22" s="1213"/>
      <c r="R22" s="1213"/>
      <c r="S22" s="1213"/>
      <c r="T22" s="1213"/>
      <c r="U22" s="1213"/>
      <c r="V22" s="1213"/>
      <c r="W22" s="1213"/>
      <c r="X22" s="1213"/>
      <c r="Y22" s="1213"/>
      <c r="Z22" s="1213"/>
      <c r="AA22" s="1213"/>
      <c r="AB22" s="1213"/>
      <c r="AC22" s="1213"/>
      <c r="AD22" s="1213"/>
      <c r="AE22" s="1213"/>
      <c r="AF22" s="1213"/>
      <c r="AG22" s="1213"/>
      <c r="AH22" s="1213"/>
      <c r="AI22" s="1213"/>
      <c r="AJ22" s="1213"/>
      <c r="AK22" s="1213"/>
      <c r="AL22" s="1213"/>
      <c r="AM22" s="1213"/>
      <c r="AN22" s="1214"/>
    </row>
    <row r="23" spans="2:40" ht="21" customHeight="1" x14ac:dyDescent="0.25">
      <c r="B23" s="251">
        <f>+'TB-10'!B24+'TB-10'!B92+'TB-10'!B160+'TB-10'!B228+'TB-10'!B296+'TB-10'!B364+'TB-10'!B432+'TB-10'!B500+'TB-10'!B568+'TB-10'!B636+'TB-10'!B704+'TB-10'!B772+'TB-10'!B840+'TB-10'!B908+'TB-10'!B976+'TB-10'!B1044+'TB-10'!B1112+'TB-10'!B1180+'TB-10'!B1248+'TB-10'!B1316+'TB-10'!B1384+'TB-10'!B1452+'TB-10'!B1520+'TB-10'!B1588+'TB-10'!B1656</f>
        <v>0</v>
      </c>
      <c r="C23" s="252">
        <f>+'TB-10'!C24+'TB-10'!C92+'TB-10'!C160+'TB-10'!C228+'TB-10'!C296+'TB-10'!C364+'TB-10'!C432+'TB-10'!C500+'TB-10'!C568+'TB-10'!C636+'TB-10'!C704+'TB-10'!C772+'TB-10'!C840+'TB-10'!C908+'TB-10'!C976+'TB-10'!C1044+'TB-10'!C1112+'TB-10'!C1180+'TB-10'!C1248+'TB-10'!C1316+'TB-10'!C1384+'TB-10'!C1452+'TB-10'!C1520+'TB-10'!C1588+'TB-10'!C1656</f>
        <v>0</v>
      </c>
      <c r="D23" s="253">
        <f>+'TB-10'!D24+'TB-10'!D92+'TB-10'!D160+'TB-10'!D228+'TB-10'!D296+'TB-10'!D364+'TB-10'!D432+'TB-10'!D500+'TB-10'!D568+'TB-10'!D636+'TB-10'!D704+'TB-10'!D772+'TB-10'!D840+'TB-10'!D908+'TB-10'!D976+'TB-10'!D1044+'TB-10'!D1112+'TB-10'!D1180+'TB-10'!D1248+'TB-10'!D1316+'TB-10'!D1384+'TB-10'!D1452+'TB-10'!D1520+'TB-10'!D1588+'TB-10'!D1656</f>
        <v>0</v>
      </c>
      <c r="E23" s="252">
        <f>+'TB-10'!E24+'TB-10'!E92+'TB-10'!E160+'TB-10'!E228+'TB-10'!E296+'TB-10'!E364+'TB-10'!E432+'TB-10'!E500+'TB-10'!E568+'TB-10'!E636+'TB-10'!E704+'TB-10'!E772+'TB-10'!E840+'TB-10'!E908+'TB-10'!E976+'TB-10'!E1044+'TB-10'!E1112+'TB-10'!E1180+'TB-10'!E1248+'TB-10'!E1316+'TB-10'!E1384+'TB-10'!E1452+'TB-10'!E1520+'TB-10'!E1588+'TB-10'!E1656</f>
        <v>0</v>
      </c>
      <c r="F23" s="253">
        <f>+'TB-10'!F24+'TB-10'!F92+'TB-10'!F160+'TB-10'!F228+'TB-10'!F296+'TB-10'!F364+'TB-10'!F432+'TB-10'!F500+'TB-10'!F568+'TB-10'!F636+'TB-10'!F704+'TB-10'!F772+'TB-10'!F840+'TB-10'!F908+'TB-10'!F976+'TB-10'!F1044+'TB-10'!F1112+'TB-10'!F1180+'TB-10'!F1248+'TB-10'!F1316+'TB-10'!F1384+'TB-10'!F1452+'TB-10'!F1520+'TB-10'!F1588+'TB-10'!F1656</f>
        <v>0</v>
      </c>
      <c r="G23" s="252">
        <f>+'TB-10'!G24+'TB-10'!G92+'TB-10'!G160+'TB-10'!G228+'TB-10'!G296+'TB-10'!G364+'TB-10'!G432+'TB-10'!G500+'TB-10'!G568+'TB-10'!G636+'TB-10'!G704+'TB-10'!G772+'TB-10'!G840+'TB-10'!G908+'TB-10'!G976+'TB-10'!G1044+'TB-10'!G1112+'TB-10'!G1180+'TB-10'!G1248+'TB-10'!G1316+'TB-10'!G1384+'TB-10'!G1452+'TB-10'!G1520+'TB-10'!G1588+'TB-10'!G1656</f>
        <v>0</v>
      </c>
      <c r="H23" s="253">
        <f>+'TB-10'!H24+'TB-10'!H92+'TB-10'!H160+'TB-10'!H228+'TB-10'!H296+'TB-10'!H364+'TB-10'!H432+'TB-10'!H500+'TB-10'!H568+'TB-10'!H636+'TB-10'!H704+'TB-10'!H772+'TB-10'!H840+'TB-10'!H908+'TB-10'!H976+'TB-10'!H1044+'TB-10'!H1112+'TB-10'!H1180+'TB-10'!H1248+'TB-10'!H1316+'TB-10'!H1384+'TB-10'!H1452+'TB-10'!H1520+'TB-10'!H1588+'TB-10'!H1656</f>
        <v>0</v>
      </c>
      <c r="I23" s="252">
        <f>+'TB-10'!I24+'TB-10'!I92+'TB-10'!I160+'TB-10'!I228+'TB-10'!I296+'TB-10'!I364+'TB-10'!I432+'TB-10'!I500+'TB-10'!I568+'TB-10'!I636+'TB-10'!I704+'TB-10'!I772+'TB-10'!I840+'TB-10'!I908+'TB-10'!I976+'TB-10'!I1044+'TB-10'!I1112+'TB-10'!I1180+'TB-10'!I1248+'TB-10'!I1316+'TB-10'!I1384+'TB-10'!I1452+'TB-10'!I1520+'TB-10'!I1588+'TB-10'!I1656</f>
        <v>0</v>
      </c>
      <c r="J23" s="253">
        <f>+'TB-10'!J24+'TB-10'!J92+'TB-10'!J160+'TB-10'!J228+'TB-10'!J296+'TB-10'!J364+'TB-10'!J432+'TB-10'!J500+'TB-10'!J568+'TB-10'!J636+'TB-10'!J704+'TB-10'!J772+'TB-10'!J840+'TB-10'!J908+'TB-10'!J976+'TB-10'!J1044+'TB-10'!J1112+'TB-10'!J1180+'TB-10'!J1248+'TB-10'!J1316+'TB-10'!J1384+'TB-10'!J1452+'TB-10'!J1520+'TB-10'!J1588+'TB-10'!J1656</f>
        <v>0</v>
      </c>
      <c r="K23" s="252">
        <f>+'TB-10'!K24+'TB-10'!K92+'TB-10'!K160+'TB-10'!K228+'TB-10'!K296+'TB-10'!K364+'TB-10'!K432+'TB-10'!K500+'TB-10'!K568+'TB-10'!K636+'TB-10'!K704+'TB-10'!K772+'TB-10'!K840+'TB-10'!K908+'TB-10'!K976+'TB-10'!K1044+'TB-10'!K1112+'TB-10'!K1180+'TB-10'!K1248+'TB-10'!K1316+'TB-10'!K1384+'TB-10'!K1452+'TB-10'!K1520+'TB-10'!K1588+'TB-10'!K1656</f>
        <v>0</v>
      </c>
      <c r="L23" s="253">
        <f>+'TB-10'!L24+'TB-10'!L92+'TB-10'!L160+'TB-10'!L228+'TB-10'!L296+'TB-10'!L364+'TB-10'!L432+'TB-10'!L500+'TB-10'!L568+'TB-10'!L636+'TB-10'!L704+'TB-10'!L772+'TB-10'!L840+'TB-10'!L908+'TB-10'!L976+'TB-10'!L1044+'TB-10'!L1112+'TB-10'!L1180+'TB-10'!L1248+'TB-10'!L1316+'TB-10'!L1384+'TB-10'!L1452+'TB-10'!L1520+'TB-10'!L1588+'TB-10'!L1656</f>
        <v>0</v>
      </c>
      <c r="M23" s="252">
        <f>+'TB-10'!M24+'TB-10'!M92+'TB-10'!M160+'TB-10'!M228+'TB-10'!M296+'TB-10'!M364+'TB-10'!M432+'TB-10'!M500+'TB-10'!M568+'TB-10'!M636+'TB-10'!M704+'TB-10'!M772+'TB-10'!M840+'TB-10'!M908+'TB-10'!M976+'TB-10'!M1044+'TB-10'!M1112+'TB-10'!M1180+'TB-10'!M1248+'TB-10'!M1316+'TB-10'!M1384+'TB-10'!M1452+'TB-10'!M1520+'TB-10'!M1588+'TB-10'!M1656</f>
        <v>0</v>
      </c>
      <c r="N23" s="253">
        <f>+'TB-10'!N24+'TB-10'!N92+'TB-10'!N160+'TB-10'!N228+'TB-10'!N296+'TB-10'!N364+'TB-10'!N432+'TB-10'!N500+'TB-10'!N568+'TB-10'!N636+'TB-10'!N704+'TB-10'!N772+'TB-10'!N840+'TB-10'!N908+'TB-10'!N976+'TB-10'!N1044+'TB-10'!N1112+'TB-10'!N1180+'TB-10'!N1248+'TB-10'!N1316+'TB-10'!N1384+'TB-10'!N1452+'TB-10'!N1520+'TB-10'!N1588+'TB-10'!N1656</f>
        <v>0</v>
      </c>
      <c r="O23" s="252">
        <f>+'TB-10'!O24+'TB-10'!O92+'TB-10'!O160+'TB-10'!O228+'TB-10'!O296+'TB-10'!O364+'TB-10'!O432+'TB-10'!O500+'TB-10'!O568+'TB-10'!O636+'TB-10'!O704+'TB-10'!O772+'TB-10'!O840+'TB-10'!O908+'TB-10'!O976+'TB-10'!O1044+'TB-10'!O1112+'TB-10'!O1180+'TB-10'!O1248+'TB-10'!O1316+'TB-10'!O1384+'TB-10'!O1452+'TB-10'!O1520+'TB-10'!O1588+'TB-10'!O1656</f>
        <v>0</v>
      </c>
      <c r="P23" s="253">
        <f>+'TB-10'!P24+'TB-10'!P92+'TB-10'!P160+'TB-10'!P228+'TB-10'!P296+'TB-10'!P364+'TB-10'!P432+'TB-10'!P500+'TB-10'!P568+'TB-10'!P636+'TB-10'!P704+'TB-10'!P772+'TB-10'!P840+'TB-10'!P908+'TB-10'!P976+'TB-10'!P1044+'TB-10'!P1112+'TB-10'!P1180+'TB-10'!P1248+'TB-10'!P1316+'TB-10'!P1384+'TB-10'!P1452+'TB-10'!P1520+'TB-10'!P1588+'TB-10'!P1656</f>
        <v>0</v>
      </c>
      <c r="Q23" s="252">
        <f>+'TB-10'!Q24+'TB-10'!Q92+'TB-10'!Q160+'TB-10'!Q228+'TB-10'!Q296+'TB-10'!Q364+'TB-10'!Q432+'TB-10'!Q500+'TB-10'!Q568+'TB-10'!Q636+'TB-10'!Q704+'TB-10'!Q772+'TB-10'!Q840+'TB-10'!Q908+'TB-10'!Q976+'TB-10'!Q1044+'TB-10'!Q1112+'TB-10'!Q1180+'TB-10'!Q1248+'TB-10'!Q1316+'TB-10'!Q1384+'TB-10'!Q1452+'TB-10'!Q1520+'TB-10'!Q1588+'TB-10'!Q1656</f>
        <v>0</v>
      </c>
      <c r="R23" s="253">
        <f>+'TB-10'!R24+'TB-10'!R92+'TB-10'!R160+'TB-10'!R228+'TB-10'!R296+'TB-10'!R364+'TB-10'!R432+'TB-10'!R500+'TB-10'!R568+'TB-10'!R636+'TB-10'!R704+'TB-10'!R772+'TB-10'!R840+'TB-10'!R908+'TB-10'!R976+'TB-10'!R1044+'TB-10'!R1112+'TB-10'!R1180+'TB-10'!R1248+'TB-10'!R1316+'TB-10'!R1384+'TB-10'!R1452+'TB-10'!R1520+'TB-10'!R1588+'TB-10'!R1656</f>
        <v>0</v>
      </c>
      <c r="S23" s="252">
        <f>+'TB-10'!S24+'TB-10'!S92+'TB-10'!S160+'TB-10'!S228+'TB-10'!S296+'TB-10'!S364+'TB-10'!S432+'TB-10'!S500+'TB-10'!S568+'TB-10'!S636+'TB-10'!S704+'TB-10'!S772+'TB-10'!S840+'TB-10'!S908+'TB-10'!S976+'TB-10'!S1044+'TB-10'!S1112+'TB-10'!S1180+'TB-10'!S1248+'TB-10'!S1316+'TB-10'!S1384+'TB-10'!S1452+'TB-10'!S1520+'TB-10'!S1588+'TB-10'!S1656</f>
        <v>0</v>
      </c>
      <c r="T23" s="253">
        <f>+'TB-10'!T24+'TB-10'!T92+'TB-10'!T160+'TB-10'!T228+'TB-10'!T296+'TB-10'!T364+'TB-10'!T432+'TB-10'!T500+'TB-10'!T568+'TB-10'!T636+'TB-10'!T704+'TB-10'!T772+'TB-10'!T840+'TB-10'!T908+'TB-10'!T976+'TB-10'!T1044+'TB-10'!T1112+'TB-10'!T1180+'TB-10'!T1248+'TB-10'!T1316+'TB-10'!T1384+'TB-10'!T1452+'TB-10'!T1520+'TB-10'!T1588+'TB-10'!T1656</f>
        <v>0</v>
      </c>
      <c r="U23" s="252">
        <f>+'TB-10'!U24+'TB-10'!U92+'TB-10'!U160+'TB-10'!U228+'TB-10'!U296+'TB-10'!U364+'TB-10'!U432+'TB-10'!U500+'TB-10'!U568+'TB-10'!U636+'TB-10'!U704+'TB-10'!U772+'TB-10'!U840+'TB-10'!U908+'TB-10'!U976+'TB-10'!U1044+'TB-10'!U1112+'TB-10'!U1180+'TB-10'!U1248+'TB-10'!U1316+'TB-10'!U1384+'TB-10'!U1452+'TB-10'!U1520+'TB-10'!U1588+'TB-10'!U1656</f>
        <v>0</v>
      </c>
      <c r="V23" s="253">
        <f>+'TB-10'!V24+'TB-10'!V92+'TB-10'!V160+'TB-10'!V228+'TB-10'!V296+'TB-10'!V364+'TB-10'!V432+'TB-10'!V500+'TB-10'!V568+'TB-10'!V636+'TB-10'!V704+'TB-10'!V772+'TB-10'!V840+'TB-10'!V908+'TB-10'!V976+'TB-10'!V1044+'TB-10'!V1112+'TB-10'!V1180+'TB-10'!V1248+'TB-10'!V1316+'TB-10'!V1384+'TB-10'!V1452+'TB-10'!V1520+'TB-10'!V1588+'TB-10'!V1656</f>
        <v>0</v>
      </c>
      <c r="W23" s="252">
        <f>+'TB-10'!W24+'TB-10'!W92+'TB-10'!W160+'TB-10'!W228+'TB-10'!W296+'TB-10'!W364+'TB-10'!W432+'TB-10'!W500+'TB-10'!W568+'TB-10'!W636+'TB-10'!W704+'TB-10'!W772+'TB-10'!W840+'TB-10'!W908+'TB-10'!W976+'TB-10'!W1044+'TB-10'!W1112+'TB-10'!W1180+'TB-10'!W1248+'TB-10'!W1316+'TB-10'!W1384+'TB-10'!W1452+'TB-10'!W1520+'TB-10'!W1588+'TB-10'!W1656</f>
        <v>0</v>
      </c>
      <c r="X23" s="253">
        <f>+'TB-10'!X24+'TB-10'!X92+'TB-10'!X160+'TB-10'!X228+'TB-10'!X296+'TB-10'!X364+'TB-10'!X432+'TB-10'!X500+'TB-10'!X568+'TB-10'!X636+'TB-10'!X704+'TB-10'!X772+'TB-10'!X840+'TB-10'!X908+'TB-10'!X976+'TB-10'!X1044+'TB-10'!X1112+'TB-10'!X1180+'TB-10'!X1248+'TB-10'!X1316+'TB-10'!X1384+'TB-10'!X1452+'TB-10'!X1520+'TB-10'!X1588+'TB-10'!X1656</f>
        <v>0</v>
      </c>
      <c r="Y23" s="252">
        <f>+'TB-10'!Y24+'TB-10'!Y92+'TB-10'!Y160+'TB-10'!Y228+'TB-10'!Y296+'TB-10'!Y364+'TB-10'!Y432+'TB-10'!Y500+'TB-10'!Y568+'TB-10'!Y636+'TB-10'!Y704+'TB-10'!Y772+'TB-10'!Y840+'TB-10'!Y908+'TB-10'!Y976+'TB-10'!Y1044+'TB-10'!Y1112+'TB-10'!Y1180+'TB-10'!Y1248+'TB-10'!Y1316+'TB-10'!Y1384+'TB-10'!Y1452+'TB-10'!Y1520+'TB-10'!Y1588+'TB-10'!Y1656</f>
        <v>0</v>
      </c>
      <c r="Z23" s="253">
        <f>+'TB-10'!Z24+'TB-10'!Z92+'TB-10'!Z160+'TB-10'!Z228+'TB-10'!Z296+'TB-10'!Z364+'TB-10'!Z432+'TB-10'!Z500+'TB-10'!Z568+'TB-10'!Z636+'TB-10'!Z704+'TB-10'!Z772+'TB-10'!Z840+'TB-10'!Z908+'TB-10'!Z976+'TB-10'!Z1044+'TB-10'!Z1112+'TB-10'!Z1180+'TB-10'!Z1248+'TB-10'!Z1316+'TB-10'!Z1384+'TB-10'!Z1452+'TB-10'!Z1520+'TB-10'!Z1588+'TB-10'!Z1656</f>
        <v>0</v>
      </c>
      <c r="AA23" s="252">
        <f>+'TB-10'!AA24+'TB-10'!AA92+'TB-10'!AA160+'TB-10'!AA228+'TB-10'!AA296+'TB-10'!AA364+'TB-10'!AA432+'TB-10'!AA500+'TB-10'!AA568+'TB-10'!AA636+'TB-10'!AA704+'TB-10'!AA772+'TB-10'!AA840+'TB-10'!AA908+'TB-10'!AA976+'TB-10'!AA1044+'TB-10'!AA1112+'TB-10'!AA1180+'TB-10'!AA1248+'TB-10'!AA1316+'TB-10'!AA1384+'TB-10'!AA1452+'TB-10'!AA1520+'TB-10'!AA1588+'TB-10'!AA1656</f>
        <v>0</v>
      </c>
      <c r="AB23" s="253">
        <f>+'TB-10'!AB24+'TB-10'!AB92+'TB-10'!AB160+'TB-10'!AB228+'TB-10'!AB296+'TB-10'!AB364+'TB-10'!AB432+'TB-10'!AB500+'TB-10'!AB568+'TB-10'!AB636+'TB-10'!AB704+'TB-10'!AB772+'TB-10'!AB840+'TB-10'!AB908+'TB-10'!AB976+'TB-10'!AB1044+'TB-10'!AB1112+'TB-10'!AB1180+'TB-10'!AB1248+'TB-10'!AB1316+'TB-10'!AB1384+'TB-10'!AB1452+'TB-10'!AB1520+'TB-10'!AB1588+'TB-10'!AB1656</f>
        <v>0</v>
      </c>
      <c r="AC23" s="252">
        <f>+'TB-10'!AC24+'TB-10'!AC92+'TB-10'!AC160+'TB-10'!AC228+'TB-10'!AC296+'TB-10'!AC364+'TB-10'!AC432+'TB-10'!AC500+'TB-10'!AC568+'TB-10'!AC636+'TB-10'!AC704+'TB-10'!AC772+'TB-10'!AC840+'TB-10'!AC908+'TB-10'!AC976+'TB-10'!AC1044+'TB-10'!AC1112+'TB-10'!AC1180+'TB-10'!AC1248+'TB-10'!AC1316+'TB-10'!AC1384+'TB-10'!AC1452+'TB-10'!AC1520+'TB-10'!AC1588+'TB-10'!AC1656</f>
        <v>0</v>
      </c>
      <c r="AD23" s="253">
        <f>+'TB-10'!AD24+'TB-10'!AD92+'TB-10'!AD160+'TB-10'!AD228+'TB-10'!AD296+'TB-10'!AD364+'TB-10'!AD432+'TB-10'!AD500+'TB-10'!AD568+'TB-10'!AD636+'TB-10'!AD704+'TB-10'!AD772+'TB-10'!AD840+'TB-10'!AD908+'TB-10'!AD976+'TB-10'!AD1044+'TB-10'!AD1112+'TB-10'!AD1180+'TB-10'!AD1248+'TB-10'!AD1316+'TB-10'!AD1384+'TB-10'!AD1452+'TB-10'!AD1520+'TB-10'!AD1588+'TB-10'!AD1656</f>
        <v>0</v>
      </c>
      <c r="AE23" s="252">
        <f>+'TB-10'!AE24+'TB-10'!AE92+'TB-10'!AE160+'TB-10'!AE228+'TB-10'!AE296+'TB-10'!AE364+'TB-10'!AE432+'TB-10'!AE500+'TB-10'!AE568+'TB-10'!AE636+'TB-10'!AE704+'TB-10'!AE772+'TB-10'!AE840+'TB-10'!AE908+'TB-10'!AE976+'TB-10'!AE1044+'TB-10'!AE1112+'TB-10'!AE1180+'TB-10'!AE1248+'TB-10'!AE1316+'TB-10'!AE1384+'TB-10'!AE1452+'TB-10'!AE1520+'TB-10'!AE1588+'TB-10'!AE1656</f>
        <v>0</v>
      </c>
      <c r="AF23" s="253">
        <f>+'TB-10'!AF24+'TB-10'!AF92+'TB-10'!AF160+'TB-10'!AF228+'TB-10'!AF296+'TB-10'!AF364+'TB-10'!AF432+'TB-10'!AF500+'TB-10'!AF568+'TB-10'!AF636+'TB-10'!AF704+'TB-10'!AF772+'TB-10'!AF840+'TB-10'!AF908+'TB-10'!AF976+'TB-10'!AF1044+'TB-10'!AF1112+'TB-10'!AF1180+'TB-10'!AF1248+'TB-10'!AF1316+'TB-10'!AF1384+'TB-10'!AF1452+'TB-10'!AF1520+'TB-10'!AF1588+'TB-10'!AF1656</f>
        <v>0</v>
      </c>
      <c r="AG23" s="252">
        <f>+'TB-10'!AG24+'TB-10'!AG92+'TB-10'!AG160+'TB-10'!AG228+'TB-10'!AG296+'TB-10'!AG364+'TB-10'!AG432+'TB-10'!AG500+'TB-10'!AG568+'TB-10'!AG636+'TB-10'!AG704+'TB-10'!AG772+'TB-10'!AG840+'TB-10'!AG908+'TB-10'!AG976+'TB-10'!AG1044+'TB-10'!AG1112+'TB-10'!AG1180+'TB-10'!AG1248+'TB-10'!AG1316+'TB-10'!AG1384+'TB-10'!AG1452+'TB-10'!AG1520+'TB-10'!AG1588+'TB-10'!AG1656</f>
        <v>0</v>
      </c>
      <c r="AH23" s="253">
        <f>+'TB-10'!AH24+'TB-10'!AH92+'TB-10'!AH160+'TB-10'!AH228+'TB-10'!AH296+'TB-10'!AH364+'TB-10'!AH432+'TB-10'!AH500+'TB-10'!AH568+'TB-10'!AH636+'TB-10'!AH704+'TB-10'!AH772+'TB-10'!AH840+'TB-10'!AH908+'TB-10'!AH976+'TB-10'!AH1044+'TB-10'!AH1112+'TB-10'!AH1180+'TB-10'!AH1248+'TB-10'!AH1316+'TB-10'!AH1384+'TB-10'!AH1452+'TB-10'!AH1520+'TB-10'!AH1588+'TB-10'!AH1656</f>
        <v>0</v>
      </c>
      <c r="AI23" s="252">
        <f>+'TB-10'!AI24+'TB-10'!AI92+'TB-10'!AI160+'TB-10'!AI228+'TB-10'!AI296+'TB-10'!AI364+'TB-10'!AI432+'TB-10'!AI500+'TB-10'!AI568+'TB-10'!AI636+'TB-10'!AI704+'TB-10'!AI772+'TB-10'!AI840+'TB-10'!AI908+'TB-10'!AI976+'TB-10'!AI1044+'TB-10'!AI1112+'TB-10'!AI1180+'TB-10'!AI1248+'TB-10'!AI1316+'TB-10'!AI1384+'TB-10'!AI1452+'TB-10'!AI1520+'TB-10'!AI1588+'TB-10'!AI1656</f>
        <v>0</v>
      </c>
      <c r="AJ23" s="253">
        <f>+'TB-10'!AJ24+'TB-10'!AJ92+'TB-10'!AJ160+'TB-10'!AJ228+'TB-10'!AJ296+'TB-10'!AJ364+'TB-10'!AJ432+'TB-10'!AJ500+'TB-10'!AJ568+'TB-10'!AJ636+'TB-10'!AJ704+'TB-10'!AJ772+'TB-10'!AJ840+'TB-10'!AJ908+'TB-10'!AJ976+'TB-10'!AJ1044+'TB-10'!AJ1112+'TB-10'!AJ1180+'TB-10'!AJ1248+'TB-10'!AJ1316+'TB-10'!AJ1384+'TB-10'!AJ1452+'TB-10'!AJ1520+'TB-10'!AJ1588+'TB-10'!AJ1656</f>
        <v>0</v>
      </c>
      <c r="AK23" s="252">
        <f>+'TB-10'!AK24+'TB-10'!AK92+'TB-10'!AK160+'TB-10'!AK228+'TB-10'!AK296+'TB-10'!AK364+'TB-10'!AK432+'TB-10'!AK500+'TB-10'!AK568+'TB-10'!AK636+'TB-10'!AK704+'TB-10'!AK772+'TB-10'!AK840+'TB-10'!AK908+'TB-10'!AK976+'TB-10'!AK1044+'TB-10'!AK1112+'TB-10'!AK1180+'TB-10'!AK1248+'TB-10'!AK1316+'TB-10'!AK1384+'TB-10'!AK1452+'TB-10'!AK1520+'TB-10'!AK1588+'TB-10'!AK1656</f>
        <v>0</v>
      </c>
      <c r="AL23" s="254">
        <f>+B23+D23+F23+H23+J23+L23+N23+P23+R23+T23+V23+X23+Z23+AB23+AD23+AF23+AH23+AJ23</f>
        <v>0</v>
      </c>
      <c r="AM23" s="255">
        <f>+C23+E23+G23+I23+K23+M23+O23+Q23+S23+U23+W23+Y23+AA23+AC23+AE23+AG23+AI23+AK23</f>
        <v>0</v>
      </c>
      <c r="AN23" s="256">
        <f>+AM23+AL23</f>
        <v>0</v>
      </c>
    </row>
    <row r="24" spans="2:40" ht="15" customHeight="1" x14ac:dyDescent="0.25">
      <c r="B24" s="1212" t="s">
        <v>830</v>
      </c>
      <c r="C24" s="1213"/>
      <c r="D24" s="1213"/>
      <c r="E24" s="1213"/>
      <c r="F24" s="1213"/>
      <c r="G24" s="1213"/>
      <c r="H24" s="1213"/>
      <c r="I24" s="1213"/>
      <c r="J24" s="1213"/>
      <c r="K24" s="1213"/>
      <c r="L24" s="1213"/>
      <c r="M24" s="1213"/>
      <c r="N24" s="1213"/>
      <c r="O24" s="1213"/>
      <c r="P24" s="1213"/>
      <c r="Q24" s="1213"/>
      <c r="R24" s="1213"/>
      <c r="S24" s="1213"/>
      <c r="T24" s="1213"/>
      <c r="U24" s="1213"/>
      <c r="V24" s="1213"/>
      <c r="W24" s="1213"/>
      <c r="X24" s="1213"/>
      <c r="Y24" s="1213"/>
      <c r="Z24" s="1213"/>
      <c r="AA24" s="1213"/>
      <c r="AB24" s="1213"/>
      <c r="AC24" s="1213"/>
      <c r="AD24" s="1213"/>
      <c r="AE24" s="1213"/>
      <c r="AF24" s="1213"/>
      <c r="AG24" s="1213"/>
      <c r="AH24" s="1213"/>
      <c r="AI24" s="1213"/>
      <c r="AJ24" s="1213"/>
      <c r="AK24" s="1213"/>
      <c r="AL24" s="1213"/>
      <c r="AM24" s="1213"/>
      <c r="AN24" s="1214"/>
    </row>
    <row r="25" spans="2:40" ht="21" customHeight="1" x14ac:dyDescent="0.25">
      <c r="B25" s="251">
        <f>+'TB-10'!B26+'TB-10'!B94+'TB-10'!B162+'TB-10'!B230+'TB-10'!B298+'TB-10'!B366+'TB-10'!B434+'TB-10'!B502+'TB-10'!B570+'TB-10'!B638+'TB-10'!B706+'TB-10'!B774+'TB-10'!B842+'TB-10'!B910+'TB-10'!B978+'TB-10'!B1046+'TB-10'!B1114+'TB-10'!B1182+'TB-10'!B1250+'TB-10'!B1318+'TB-10'!B1386+'TB-10'!B1454+'TB-10'!B1522+'TB-10'!B1590+'TB-10'!B1658</f>
        <v>0</v>
      </c>
      <c r="C25" s="252">
        <f>+'TB-10'!C26+'TB-10'!C94+'TB-10'!C162+'TB-10'!C230+'TB-10'!C298+'TB-10'!C366+'TB-10'!C434+'TB-10'!C502+'TB-10'!C570+'TB-10'!C638+'TB-10'!C706+'TB-10'!C774+'TB-10'!C842+'TB-10'!C910+'TB-10'!C978+'TB-10'!C1046+'TB-10'!C1114+'TB-10'!C1182+'TB-10'!C1250+'TB-10'!C1318+'TB-10'!C1386+'TB-10'!C1454+'TB-10'!C1522+'TB-10'!C1590+'TB-10'!C1658</f>
        <v>0</v>
      </c>
      <c r="D25" s="253">
        <f>+'TB-10'!D26+'TB-10'!D94+'TB-10'!D162+'TB-10'!D230+'TB-10'!D298+'TB-10'!D366+'TB-10'!D434+'TB-10'!D502+'TB-10'!D570+'TB-10'!D638+'TB-10'!D706+'TB-10'!D774+'TB-10'!D842+'TB-10'!D910+'TB-10'!D978+'TB-10'!D1046+'TB-10'!D1114+'TB-10'!D1182+'TB-10'!D1250+'TB-10'!D1318+'TB-10'!D1386+'TB-10'!D1454+'TB-10'!D1522+'TB-10'!D1590+'TB-10'!D1658</f>
        <v>0</v>
      </c>
      <c r="E25" s="252">
        <f>+'TB-10'!E26+'TB-10'!E94+'TB-10'!E162+'TB-10'!E230+'TB-10'!E298+'TB-10'!E366+'TB-10'!E434+'TB-10'!E502+'TB-10'!E570+'TB-10'!E638+'TB-10'!E706+'TB-10'!E774+'TB-10'!E842+'TB-10'!E910+'TB-10'!E978+'TB-10'!E1046+'TB-10'!E1114+'TB-10'!E1182+'TB-10'!E1250+'TB-10'!E1318+'TB-10'!E1386+'TB-10'!E1454+'TB-10'!E1522+'TB-10'!E1590+'TB-10'!E1658</f>
        <v>0</v>
      </c>
      <c r="F25" s="253">
        <f>+'TB-10'!F26+'TB-10'!F94+'TB-10'!F162+'TB-10'!F230+'TB-10'!F298+'TB-10'!F366+'TB-10'!F434+'TB-10'!F502+'TB-10'!F570+'TB-10'!F638+'TB-10'!F706+'TB-10'!F774+'TB-10'!F842+'TB-10'!F910+'TB-10'!F978+'TB-10'!F1046+'TB-10'!F1114+'TB-10'!F1182+'TB-10'!F1250+'TB-10'!F1318+'TB-10'!F1386+'TB-10'!F1454+'TB-10'!F1522+'TB-10'!F1590+'TB-10'!F1658</f>
        <v>0</v>
      </c>
      <c r="G25" s="252">
        <f>+'TB-10'!G26+'TB-10'!G94+'TB-10'!G162+'TB-10'!G230+'TB-10'!G298+'TB-10'!G366+'TB-10'!G434+'TB-10'!G502+'TB-10'!G570+'TB-10'!G638+'TB-10'!G706+'TB-10'!G774+'TB-10'!G842+'TB-10'!G910+'TB-10'!G978+'TB-10'!G1046+'TB-10'!G1114+'TB-10'!G1182+'TB-10'!G1250+'TB-10'!G1318+'TB-10'!G1386+'TB-10'!G1454+'TB-10'!G1522+'TB-10'!G1590+'TB-10'!G1658</f>
        <v>0</v>
      </c>
      <c r="H25" s="253">
        <f>+'TB-10'!H26+'TB-10'!H94+'TB-10'!H162+'TB-10'!H230+'TB-10'!H298+'TB-10'!H366+'TB-10'!H434+'TB-10'!H502+'TB-10'!H570+'TB-10'!H638+'TB-10'!H706+'TB-10'!H774+'TB-10'!H842+'TB-10'!H910+'TB-10'!H978+'TB-10'!H1046+'TB-10'!H1114+'TB-10'!H1182+'TB-10'!H1250+'TB-10'!H1318+'TB-10'!H1386+'TB-10'!H1454+'TB-10'!H1522+'TB-10'!H1590+'TB-10'!H1658</f>
        <v>0</v>
      </c>
      <c r="I25" s="252">
        <f>+'TB-10'!I26+'TB-10'!I94+'TB-10'!I162+'TB-10'!I230+'TB-10'!I298+'TB-10'!I366+'TB-10'!I434+'TB-10'!I502+'TB-10'!I570+'TB-10'!I638+'TB-10'!I706+'TB-10'!I774+'TB-10'!I842+'TB-10'!I910+'TB-10'!I978+'TB-10'!I1046+'TB-10'!I1114+'TB-10'!I1182+'TB-10'!I1250+'TB-10'!I1318+'TB-10'!I1386+'TB-10'!I1454+'TB-10'!I1522+'TB-10'!I1590+'TB-10'!I1658</f>
        <v>0</v>
      </c>
      <c r="J25" s="253">
        <f>+'TB-10'!J26+'TB-10'!J94+'TB-10'!J162+'TB-10'!J230+'TB-10'!J298+'TB-10'!J366+'TB-10'!J434+'TB-10'!J502+'TB-10'!J570+'TB-10'!J638+'TB-10'!J706+'TB-10'!J774+'TB-10'!J842+'TB-10'!J910+'TB-10'!J978+'TB-10'!J1046+'TB-10'!J1114+'TB-10'!J1182+'TB-10'!J1250+'TB-10'!J1318+'TB-10'!J1386+'TB-10'!J1454+'TB-10'!J1522+'TB-10'!J1590+'TB-10'!J1658</f>
        <v>0</v>
      </c>
      <c r="K25" s="252">
        <f>+'TB-10'!K26+'TB-10'!K94+'TB-10'!K162+'TB-10'!K230+'TB-10'!K298+'TB-10'!K366+'TB-10'!K434+'TB-10'!K502+'TB-10'!K570+'TB-10'!K638+'TB-10'!K706+'TB-10'!K774+'TB-10'!K842+'TB-10'!K910+'TB-10'!K978+'TB-10'!K1046+'TB-10'!K1114+'TB-10'!K1182+'TB-10'!K1250+'TB-10'!K1318+'TB-10'!K1386+'TB-10'!K1454+'TB-10'!K1522+'TB-10'!K1590+'TB-10'!K1658</f>
        <v>0</v>
      </c>
      <c r="L25" s="253">
        <f>+'TB-10'!L26+'TB-10'!L94+'TB-10'!L162+'TB-10'!L230+'TB-10'!L298+'TB-10'!L366+'TB-10'!L434+'TB-10'!L502+'TB-10'!L570+'TB-10'!L638+'TB-10'!L706+'TB-10'!L774+'TB-10'!L842+'TB-10'!L910+'TB-10'!L978+'TB-10'!L1046+'TB-10'!L1114+'TB-10'!L1182+'TB-10'!L1250+'TB-10'!L1318+'TB-10'!L1386+'TB-10'!L1454+'TB-10'!L1522+'TB-10'!L1590+'TB-10'!L1658</f>
        <v>0</v>
      </c>
      <c r="M25" s="252">
        <f>+'TB-10'!M26+'TB-10'!M94+'TB-10'!M162+'TB-10'!M230+'TB-10'!M298+'TB-10'!M366+'TB-10'!M434+'TB-10'!M502+'TB-10'!M570+'TB-10'!M638+'TB-10'!M706+'TB-10'!M774+'TB-10'!M842+'TB-10'!M910+'TB-10'!M978+'TB-10'!M1046+'TB-10'!M1114+'TB-10'!M1182+'TB-10'!M1250+'TB-10'!M1318+'TB-10'!M1386+'TB-10'!M1454+'TB-10'!M1522+'TB-10'!M1590+'TB-10'!M1658</f>
        <v>0</v>
      </c>
      <c r="N25" s="253">
        <f>+'TB-10'!N26+'TB-10'!N94+'TB-10'!N162+'TB-10'!N230+'TB-10'!N298+'TB-10'!N366+'TB-10'!N434+'TB-10'!N502+'TB-10'!N570+'TB-10'!N638+'TB-10'!N706+'TB-10'!N774+'TB-10'!N842+'TB-10'!N910+'TB-10'!N978+'TB-10'!N1046+'TB-10'!N1114+'TB-10'!N1182+'TB-10'!N1250+'TB-10'!N1318+'TB-10'!N1386+'TB-10'!N1454+'TB-10'!N1522+'TB-10'!N1590+'TB-10'!N1658</f>
        <v>0</v>
      </c>
      <c r="O25" s="252">
        <f>+'TB-10'!O26+'TB-10'!O94+'TB-10'!O162+'TB-10'!O230+'TB-10'!O298+'TB-10'!O366+'TB-10'!O434+'TB-10'!O502+'TB-10'!O570+'TB-10'!O638+'TB-10'!O706+'TB-10'!O774+'TB-10'!O842+'TB-10'!O910+'TB-10'!O978+'TB-10'!O1046+'TB-10'!O1114+'TB-10'!O1182+'TB-10'!O1250+'TB-10'!O1318+'TB-10'!O1386+'TB-10'!O1454+'TB-10'!O1522+'TB-10'!O1590+'TB-10'!O1658</f>
        <v>0</v>
      </c>
      <c r="P25" s="253">
        <f>+'TB-10'!P26+'TB-10'!P94+'TB-10'!P162+'TB-10'!P230+'TB-10'!P298+'TB-10'!P366+'TB-10'!P434+'TB-10'!P502+'TB-10'!P570+'TB-10'!P638+'TB-10'!P706+'TB-10'!P774+'TB-10'!P842+'TB-10'!P910+'TB-10'!P978+'TB-10'!P1046+'TB-10'!P1114+'TB-10'!P1182+'TB-10'!P1250+'TB-10'!P1318+'TB-10'!P1386+'TB-10'!P1454+'TB-10'!P1522+'TB-10'!P1590+'TB-10'!P1658</f>
        <v>0</v>
      </c>
      <c r="Q25" s="252">
        <f>+'TB-10'!Q26+'TB-10'!Q94+'TB-10'!Q162+'TB-10'!Q230+'TB-10'!Q298+'TB-10'!Q366+'TB-10'!Q434+'TB-10'!Q502+'TB-10'!Q570+'TB-10'!Q638+'TB-10'!Q706+'TB-10'!Q774+'TB-10'!Q842+'TB-10'!Q910+'TB-10'!Q978+'TB-10'!Q1046+'TB-10'!Q1114+'TB-10'!Q1182+'TB-10'!Q1250+'TB-10'!Q1318+'TB-10'!Q1386+'TB-10'!Q1454+'TB-10'!Q1522+'TB-10'!Q1590+'TB-10'!Q1658</f>
        <v>0</v>
      </c>
      <c r="R25" s="253">
        <f>+'TB-10'!R26+'TB-10'!R94+'TB-10'!R162+'TB-10'!R230+'TB-10'!R298+'TB-10'!R366+'TB-10'!R434+'TB-10'!R502+'TB-10'!R570+'TB-10'!R638+'TB-10'!R706+'TB-10'!R774+'TB-10'!R842+'TB-10'!R910+'TB-10'!R978+'TB-10'!R1046+'TB-10'!R1114+'TB-10'!R1182+'TB-10'!R1250+'TB-10'!R1318+'TB-10'!R1386+'TB-10'!R1454+'TB-10'!R1522+'TB-10'!R1590+'TB-10'!R1658</f>
        <v>0</v>
      </c>
      <c r="S25" s="252">
        <f>+'TB-10'!S26+'TB-10'!S94+'TB-10'!S162+'TB-10'!S230+'TB-10'!S298+'TB-10'!S366+'TB-10'!S434+'TB-10'!S502+'TB-10'!S570+'TB-10'!S638+'TB-10'!S706+'TB-10'!S774+'TB-10'!S842+'TB-10'!S910+'TB-10'!S978+'TB-10'!S1046+'TB-10'!S1114+'TB-10'!S1182+'TB-10'!S1250+'TB-10'!S1318+'TB-10'!S1386+'TB-10'!S1454+'TB-10'!S1522+'TB-10'!S1590+'TB-10'!S1658</f>
        <v>0</v>
      </c>
      <c r="T25" s="253">
        <f>+'TB-10'!T26+'TB-10'!T94+'TB-10'!T162+'TB-10'!T230+'TB-10'!T298+'TB-10'!T366+'TB-10'!T434+'TB-10'!T502+'TB-10'!T570+'TB-10'!T638+'TB-10'!T706+'TB-10'!T774+'TB-10'!T842+'TB-10'!T910+'TB-10'!T978+'TB-10'!T1046+'TB-10'!T1114+'TB-10'!T1182+'TB-10'!T1250+'TB-10'!T1318+'TB-10'!T1386+'TB-10'!T1454+'TB-10'!T1522+'TB-10'!T1590+'TB-10'!T1658</f>
        <v>0</v>
      </c>
      <c r="U25" s="252">
        <f>+'TB-10'!U26+'TB-10'!U94+'TB-10'!U162+'TB-10'!U230+'TB-10'!U298+'TB-10'!U366+'TB-10'!U434+'TB-10'!U502+'TB-10'!U570+'TB-10'!U638+'TB-10'!U706+'TB-10'!U774+'TB-10'!U842+'TB-10'!U910+'TB-10'!U978+'TB-10'!U1046+'TB-10'!U1114+'TB-10'!U1182+'TB-10'!U1250+'TB-10'!U1318+'TB-10'!U1386+'TB-10'!U1454+'TB-10'!U1522+'TB-10'!U1590+'TB-10'!U1658</f>
        <v>0</v>
      </c>
      <c r="V25" s="253">
        <f>+'TB-10'!V26+'TB-10'!V94+'TB-10'!V162+'TB-10'!V230+'TB-10'!V298+'TB-10'!V366+'TB-10'!V434+'TB-10'!V502+'TB-10'!V570+'TB-10'!V638+'TB-10'!V706+'TB-10'!V774+'TB-10'!V842+'TB-10'!V910+'TB-10'!V978+'TB-10'!V1046+'TB-10'!V1114+'TB-10'!V1182+'TB-10'!V1250+'TB-10'!V1318+'TB-10'!V1386+'TB-10'!V1454+'TB-10'!V1522+'TB-10'!V1590+'TB-10'!V1658</f>
        <v>0</v>
      </c>
      <c r="W25" s="252">
        <f>+'TB-10'!W26+'TB-10'!W94+'TB-10'!W162+'TB-10'!W230+'TB-10'!W298+'TB-10'!W366+'TB-10'!W434+'TB-10'!W502+'TB-10'!W570+'TB-10'!W638+'TB-10'!W706+'TB-10'!W774+'TB-10'!W842+'TB-10'!W910+'TB-10'!W978+'TB-10'!W1046+'TB-10'!W1114+'TB-10'!W1182+'TB-10'!W1250+'TB-10'!W1318+'TB-10'!W1386+'TB-10'!W1454+'TB-10'!W1522+'TB-10'!W1590+'TB-10'!W1658</f>
        <v>0</v>
      </c>
      <c r="X25" s="253">
        <f>+'TB-10'!X26+'TB-10'!X94+'TB-10'!X162+'TB-10'!X230+'TB-10'!X298+'TB-10'!X366+'TB-10'!X434+'TB-10'!X502+'TB-10'!X570+'TB-10'!X638+'TB-10'!X706+'TB-10'!X774+'TB-10'!X842+'TB-10'!X910+'TB-10'!X978+'TB-10'!X1046+'TB-10'!X1114+'TB-10'!X1182+'TB-10'!X1250+'TB-10'!X1318+'TB-10'!X1386+'TB-10'!X1454+'TB-10'!X1522+'TB-10'!X1590+'TB-10'!X1658</f>
        <v>0</v>
      </c>
      <c r="Y25" s="252">
        <f>+'TB-10'!Y26+'TB-10'!Y94+'TB-10'!Y162+'TB-10'!Y230+'TB-10'!Y298+'TB-10'!Y366+'TB-10'!Y434+'TB-10'!Y502+'TB-10'!Y570+'TB-10'!Y638+'TB-10'!Y706+'TB-10'!Y774+'TB-10'!Y842+'TB-10'!Y910+'TB-10'!Y978+'TB-10'!Y1046+'TB-10'!Y1114+'TB-10'!Y1182+'TB-10'!Y1250+'TB-10'!Y1318+'TB-10'!Y1386+'TB-10'!Y1454+'TB-10'!Y1522+'TB-10'!Y1590+'TB-10'!Y1658</f>
        <v>0</v>
      </c>
      <c r="Z25" s="253">
        <f>+'TB-10'!Z26+'TB-10'!Z94+'TB-10'!Z162+'TB-10'!Z230+'TB-10'!Z298+'TB-10'!Z366+'TB-10'!Z434+'TB-10'!Z502+'TB-10'!Z570+'TB-10'!Z638+'TB-10'!Z706+'TB-10'!Z774+'TB-10'!Z842+'TB-10'!Z910+'TB-10'!Z978+'TB-10'!Z1046+'TB-10'!Z1114+'TB-10'!Z1182+'TB-10'!Z1250+'TB-10'!Z1318+'TB-10'!Z1386+'TB-10'!Z1454+'TB-10'!Z1522+'TB-10'!Z1590+'TB-10'!Z1658</f>
        <v>0</v>
      </c>
      <c r="AA25" s="252">
        <f>+'TB-10'!AA26+'TB-10'!AA94+'TB-10'!AA162+'TB-10'!AA230+'TB-10'!AA298+'TB-10'!AA366+'TB-10'!AA434+'TB-10'!AA502+'TB-10'!AA570+'TB-10'!AA638+'TB-10'!AA706+'TB-10'!AA774+'TB-10'!AA842+'TB-10'!AA910+'TB-10'!AA978+'TB-10'!AA1046+'TB-10'!AA1114+'TB-10'!AA1182+'TB-10'!AA1250+'TB-10'!AA1318+'TB-10'!AA1386+'TB-10'!AA1454+'TB-10'!AA1522+'TB-10'!AA1590+'TB-10'!AA1658</f>
        <v>0</v>
      </c>
      <c r="AB25" s="253">
        <f>+'TB-10'!AB26+'TB-10'!AB94+'TB-10'!AB162+'TB-10'!AB230+'TB-10'!AB298+'TB-10'!AB366+'TB-10'!AB434+'TB-10'!AB502+'TB-10'!AB570+'TB-10'!AB638+'TB-10'!AB706+'TB-10'!AB774+'TB-10'!AB842+'TB-10'!AB910+'TB-10'!AB978+'TB-10'!AB1046+'TB-10'!AB1114+'TB-10'!AB1182+'TB-10'!AB1250+'TB-10'!AB1318+'TB-10'!AB1386+'TB-10'!AB1454+'TB-10'!AB1522+'TB-10'!AB1590+'TB-10'!AB1658</f>
        <v>0</v>
      </c>
      <c r="AC25" s="252">
        <f>+'TB-10'!AC26+'TB-10'!AC94+'TB-10'!AC162+'TB-10'!AC230+'TB-10'!AC298+'TB-10'!AC366+'TB-10'!AC434+'TB-10'!AC502+'TB-10'!AC570+'TB-10'!AC638+'TB-10'!AC706+'TB-10'!AC774+'TB-10'!AC842+'TB-10'!AC910+'TB-10'!AC978+'TB-10'!AC1046+'TB-10'!AC1114+'TB-10'!AC1182+'TB-10'!AC1250+'TB-10'!AC1318+'TB-10'!AC1386+'TB-10'!AC1454+'TB-10'!AC1522+'TB-10'!AC1590+'TB-10'!AC1658</f>
        <v>0</v>
      </c>
      <c r="AD25" s="253">
        <f>+'TB-10'!AD26+'TB-10'!AD94+'TB-10'!AD162+'TB-10'!AD230+'TB-10'!AD298+'TB-10'!AD366+'TB-10'!AD434+'TB-10'!AD502+'TB-10'!AD570+'TB-10'!AD638+'TB-10'!AD706+'TB-10'!AD774+'TB-10'!AD842+'TB-10'!AD910+'TB-10'!AD978+'TB-10'!AD1046+'TB-10'!AD1114+'TB-10'!AD1182+'TB-10'!AD1250+'TB-10'!AD1318+'TB-10'!AD1386+'TB-10'!AD1454+'TB-10'!AD1522+'TB-10'!AD1590+'TB-10'!AD1658</f>
        <v>0</v>
      </c>
      <c r="AE25" s="252">
        <f>+'TB-10'!AE26+'TB-10'!AE94+'TB-10'!AE162+'TB-10'!AE230+'TB-10'!AE298+'TB-10'!AE366+'TB-10'!AE434+'TB-10'!AE502+'TB-10'!AE570+'TB-10'!AE638+'TB-10'!AE706+'TB-10'!AE774+'TB-10'!AE842+'TB-10'!AE910+'TB-10'!AE978+'TB-10'!AE1046+'TB-10'!AE1114+'TB-10'!AE1182+'TB-10'!AE1250+'TB-10'!AE1318+'TB-10'!AE1386+'TB-10'!AE1454+'TB-10'!AE1522+'TB-10'!AE1590+'TB-10'!AE1658</f>
        <v>0</v>
      </c>
      <c r="AF25" s="253">
        <f>+'TB-10'!AF26+'TB-10'!AF94+'TB-10'!AF162+'TB-10'!AF230+'TB-10'!AF298+'TB-10'!AF366+'TB-10'!AF434+'TB-10'!AF502+'TB-10'!AF570+'TB-10'!AF638+'TB-10'!AF706+'TB-10'!AF774+'TB-10'!AF842+'TB-10'!AF910+'TB-10'!AF978+'TB-10'!AF1046+'TB-10'!AF1114+'TB-10'!AF1182+'TB-10'!AF1250+'TB-10'!AF1318+'TB-10'!AF1386+'TB-10'!AF1454+'TB-10'!AF1522+'TB-10'!AF1590+'TB-10'!AF1658</f>
        <v>0</v>
      </c>
      <c r="AG25" s="252">
        <f>+'TB-10'!AG26+'TB-10'!AG94+'TB-10'!AG162+'TB-10'!AG230+'TB-10'!AG298+'TB-10'!AG366+'TB-10'!AG434+'TB-10'!AG502+'TB-10'!AG570+'TB-10'!AG638+'TB-10'!AG706+'TB-10'!AG774+'TB-10'!AG842+'TB-10'!AG910+'TB-10'!AG978+'TB-10'!AG1046+'TB-10'!AG1114+'TB-10'!AG1182+'TB-10'!AG1250+'TB-10'!AG1318+'TB-10'!AG1386+'TB-10'!AG1454+'TB-10'!AG1522+'TB-10'!AG1590+'TB-10'!AG1658</f>
        <v>0</v>
      </c>
      <c r="AH25" s="253">
        <f>+'TB-10'!AH26+'TB-10'!AH94+'TB-10'!AH162+'TB-10'!AH230+'TB-10'!AH298+'TB-10'!AH366+'TB-10'!AH434+'TB-10'!AH502+'TB-10'!AH570+'TB-10'!AH638+'TB-10'!AH706+'TB-10'!AH774+'TB-10'!AH842+'TB-10'!AH910+'TB-10'!AH978+'TB-10'!AH1046+'TB-10'!AH1114+'TB-10'!AH1182+'TB-10'!AH1250+'TB-10'!AH1318+'TB-10'!AH1386+'TB-10'!AH1454+'TB-10'!AH1522+'TB-10'!AH1590+'TB-10'!AH1658</f>
        <v>0</v>
      </c>
      <c r="AI25" s="252">
        <f>+'TB-10'!AI26+'TB-10'!AI94+'TB-10'!AI162+'TB-10'!AI230+'TB-10'!AI298+'TB-10'!AI366+'TB-10'!AI434+'TB-10'!AI502+'TB-10'!AI570+'TB-10'!AI638+'TB-10'!AI706+'TB-10'!AI774+'TB-10'!AI842+'TB-10'!AI910+'TB-10'!AI978+'TB-10'!AI1046+'TB-10'!AI1114+'TB-10'!AI1182+'TB-10'!AI1250+'TB-10'!AI1318+'TB-10'!AI1386+'TB-10'!AI1454+'TB-10'!AI1522+'TB-10'!AI1590+'TB-10'!AI1658</f>
        <v>0</v>
      </c>
      <c r="AJ25" s="253">
        <f>+'TB-10'!AJ26+'TB-10'!AJ94+'TB-10'!AJ162+'TB-10'!AJ230+'TB-10'!AJ298+'TB-10'!AJ366+'TB-10'!AJ434+'TB-10'!AJ502+'TB-10'!AJ570+'TB-10'!AJ638+'TB-10'!AJ706+'TB-10'!AJ774+'TB-10'!AJ842+'TB-10'!AJ910+'TB-10'!AJ978+'TB-10'!AJ1046+'TB-10'!AJ1114+'TB-10'!AJ1182+'TB-10'!AJ1250+'TB-10'!AJ1318+'TB-10'!AJ1386+'TB-10'!AJ1454+'TB-10'!AJ1522+'TB-10'!AJ1590+'TB-10'!AJ1658</f>
        <v>0</v>
      </c>
      <c r="AK25" s="252">
        <f>+'TB-10'!AK26+'TB-10'!AK94+'TB-10'!AK162+'TB-10'!AK230+'TB-10'!AK298+'TB-10'!AK366+'TB-10'!AK434+'TB-10'!AK502+'TB-10'!AK570+'TB-10'!AK638+'TB-10'!AK706+'TB-10'!AK774+'TB-10'!AK842+'TB-10'!AK910+'TB-10'!AK978+'TB-10'!AK1046+'TB-10'!AK1114+'TB-10'!AK1182+'TB-10'!AK1250+'TB-10'!AK1318+'TB-10'!AK1386+'TB-10'!AK1454+'TB-10'!AK1522+'TB-10'!AK1590+'TB-10'!AK1658</f>
        <v>0</v>
      </c>
      <c r="AL25" s="254">
        <f>+B25+D25+F25+H25+J25+L25+N25+P25+R25+T25+V25+X25+Z25+AB25+AD25+AF25+AH25+AJ25</f>
        <v>0</v>
      </c>
      <c r="AM25" s="255">
        <f>+C25+E25+G25+I25+K25+M25+O25+Q25+S25+U25+W25+Y25+AA25+AC25+AE25+AG25+AI25+AK25</f>
        <v>0</v>
      </c>
      <c r="AN25" s="256">
        <f>+AM25+AL25</f>
        <v>0</v>
      </c>
    </row>
    <row r="26" spans="2:40" ht="15" customHeight="1" x14ac:dyDescent="0.25">
      <c r="B26" s="1212" t="s">
        <v>831</v>
      </c>
      <c r="C26" s="1213"/>
      <c r="D26" s="1213"/>
      <c r="E26" s="1213"/>
      <c r="F26" s="1213"/>
      <c r="G26" s="1213"/>
      <c r="H26" s="1213"/>
      <c r="I26" s="1213"/>
      <c r="J26" s="1213"/>
      <c r="K26" s="1213"/>
      <c r="L26" s="1213"/>
      <c r="M26" s="1213"/>
      <c r="N26" s="1213"/>
      <c r="O26" s="1213"/>
      <c r="P26" s="1213"/>
      <c r="Q26" s="1213"/>
      <c r="R26" s="1213"/>
      <c r="S26" s="1213"/>
      <c r="T26" s="1213"/>
      <c r="U26" s="1213"/>
      <c r="V26" s="1213"/>
      <c r="W26" s="1213"/>
      <c r="X26" s="1213"/>
      <c r="Y26" s="1213"/>
      <c r="Z26" s="1213"/>
      <c r="AA26" s="1213"/>
      <c r="AB26" s="1213"/>
      <c r="AC26" s="1213"/>
      <c r="AD26" s="1213"/>
      <c r="AE26" s="1213"/>
      <c r="AF26" s="1213"/>
      <c r="AG26" s="1213"/>
      <c r="AH26" s="1213"/>
      <c r="AI26" s="1213"/>
      <c r="AJ26" s="1213"/>
      <c r="AK26" s="1213"/>
      <c r="AL26" s="1213"/>
      <c r="AM26" s="1213"/>
      <c r="AN26" s="1214"/>
    </row>
    <row r="27" spans="2:40" ht="21" customHeight="1" x14ac:dyDescent="0.25">
      <c r="B27" s="251">
        <f>+'TB-10'!B28+'TB-10'!B96+'TB-10'!B164+'TB-10'!B232+'TB-10'!B300+'TB-10'!B368+'TB-10'!B436+'TB-10'!B504+'TB-10'!B572+'TB-10'!B640+'TB-10'!B708+'TB-10'!B776+'TB-10'!B844+'TB-10'!B912+'TB-10'!B980+'TB-10'!B1048+'TB-10'!B1116+'TB-10'!B1184+'TB-10'!B1252+'TB-10'!B1320+'TB-10'!B1388+'TB-10'!B1456+'TB-10'!B1524+'TB-10'!B1592+'TB-10'!B1660</f>
        <v>0</v>
      </c>
      <c r="C27" s="252">
        <f>+'TB-10'!C28+'TB-10'!C96+'TB-10'!C164+'TB-10'!C232+'TB-10'!C300+'TB-10'!C368+'TB-10'!C436+'TB-10'!C504+'TB-10'!C572+'TB-10'!C640+'TB-10'!C708+'TB-10'!C776+'TB-10'!C844+'TB-10'!C912+'TB-10'!C980+'TB-10'!C1048+'TB-10'!C1116+'TB-10'!C1184+'TB-10'!C1252+'TB-10'!C1320+'TB-10'!C1388+'TB-10'!C1456+'TB-10'!C1524+'TB-10'!C1592+'TB-10'!C1660</f>
        <v>0</v>
      </c>
      <c r="D27" s="253">
        <f>+'TB-10'!D28+'TB-10'!D96+'TB-10'!D164+'TB-10'!D232+'TB-10'!D300+'TB-10'!D368+'TB-10'!D436+'TB-10'!D504+'TB-10'!D572+'TB-10'!D640+'TB-10'!D708+'TB-10'!D776+'TB-10'!D844+'TB-10'!D912+'TB-10'!D980+'TB-10'!D1048+'TB-10'!D1116+'TB-10'!D1184+'TB-10'!D1252+'TB-10'!D1320+'TB-10'!D1388+'TB-10'!D1456+'TB-10'!D1524+'TB-10'!D1592+'TB-10'!D1660</f>
        <v>0</v>
      </c>
      <c r="E27" s="252">
        <f>+'TB-10'!E28+'TB-10'!E96+'TB-10'!E164+'TB-10'!E232+'TB-10'!E300+'TB-10'!E368+'TB-10'!E436+'TB-10'!E504+'TB-10'!E572+'TB-10'!E640+'TB-10'!E708+'TB-10'!E776+'TB-10'!E844+'TB-10'!E912+'TB-10'!E980+'TB-10'!E1048+'TB-10'!E1116+'TB-10'!E1184+'TB-10'!E1252+'TB-10'!E1320+'TB-10'!E1388+'TB-10'!E1456+'TB-10'!E1524+'TB-10'!E1592+'TB-10'!E1660</f>
        <v>0</v>
      </c>
      <c r="F27" s="253">
        <f>+'TB-10'!F28+'TB-10'!F96+'TB-10'!F164+'TB-10'!F232+'TB-10'!F300+'TB-10'!F368+'TB-10'!F436+'TB-10'!F504+'TB-10'!F572+'TB-10'!F640+'TB-10'!F708+'TB-10'!F776+'TB-10'!F844+'TB-10'!F912+'TB-10'!F980+'TB-10'!F1048+'TB-10'!F1116+'TB-10'!F1184+'TB-10'!F1252+'TB-10'!F1320+'TB-10'!F1388+'TB-10'!F1456+'TB-10'!F1524+'TB-10'!F1592+'TB-10'!F1660</f>
        <v>0</v>
      </c>
      <c r="G27" s="252">
        <f>+'TB-10'!G28+'TB-10'!G96+'TB-10'!G164+'TB-10'!G232+'TB-10'!G300+'TB-10'!G368+'TB-10'!G436+'TB-10'!G504+'TB-10'!G572+'TB-10'!G640+'TB-10'!G708+'TB-10'!G776+'TB-10'!G844+'TB-10'!G912+'TB-10'!G980+'TB-10'!G1048+'TB-10'!G1116+'TB-10'!G1184+'TB-10'!G1252+'TB-10'!G1320+'TB-10'!G1388+'TB-10'!G1456+'TB-10'!G1524+'TB-10'!G1592+'TB-10'!G1660</f>
        <v>0</v>
      </c>
      <c r="H27" s="253">
        <f>+'TB-10'!H28+'TB-10'!H96+'TB-10'!H164+'TB-10'!H232+'TB-10'!H300+'TB-10'!H368+'TB-10'!H436+'TB-10'!H504+'TB-10'!H572+'TB-10'!H640+'TB-10'!H708+'TB-10'!H776+'TB-10'!H844+'TB-10'!H912+'TB-10'!H980+'TB-10'!H1048+'TB-10'!H1116+'TB-10'!H1184+'TB-10'!H1252+'TB-10'!H1320+'TB-10'!H1388+'TB-10'!H1456+'TB-10'!H1524+'TB-10'!H1592+'TB-10'!H1660</f>
        <v>0</v>
      </c>
      <c r="I27" s="252">
        <f>+'TB-10'!I28+'TB-10'!I96+'TB-10'!I164+'TB-10'!I232+'TB-10'!I300+'TB-10'!I368+'TB-10'!I436+'TB-10'!I504+'TB-10'!I572+'TB-10'!I640+'TB-10'!I708+'TB-10'!I776+'TB-10'!I844+'TB-10'!I912+'TB-10'!I980+'TB-10'!I1048+'TB-10'!I1116+'TB-10'!I1184+'TB-10'!I1252+'TB-10'!I1320+'TB-10'!I1388+'TB-10'!I1456+'TB-10'!I1524+'TB-10'!I1592+'TB-10'!I1660</f>
        <v>0</v>
      </c>
      <c r="J27" s="253">
        <f>+'TB-10'!J28+'TB-10'!J96+'TB-10'!J164+'TB-10'!J232+'TB-10'!J300+'TB-10'!J368+'TB-10'!J436+'TB-10'!J504+'TB-10'!J572+'TB-10'!J640+'TB-10'!J708+'TB-10'!J776+'TB-10'!J844+'TB-10'!J912+'TB-10'!J980+'TB-10'!J1048+'TB-10'!J1116+'TB-10'!J1184+'TB-10'!J1252+'TB-10'!J1320+'TB-10'!J1388+'TB-10'!J1456+'TB-10'!J1524+'TB-10'!J1592+'TB-10'!J1660</f>
        <v>0</v>
      </c>
      <c r="K27" s="252">
        <f>+'TB-10'!K28+'TB-10'!K96+'TB-10'!K164+'TB-10'!K232+'TB-10'!K300+'TB-10'!K368+'TB-10'!K436+'TB-10'!K504+'TB-10'!K572+'TB-10'!K640+'TB-10'!K708+'TB-10'!K776+'TB-10'!K844+'TB-10'!K912+'TB-10'!K980+'TB-10'!K1048+'TB-10'!K1116+'TB-10'!K1184+'TB-10'!K1252+'TB-10'!K1320+'TB-10'!K1388+'TB-10'!K1456+'TB-10'!K1524+'TB-10'!K1592+'TB-10'!K1660</f>
        <v>0</v>
      </c>
      <c r="L27" s="253">
        <f>+'TB-10'!L28+'TB-10'!L96+'TB-10'!L164+'TB-10'!L232+'TB-10'!L300+'TB-10'!L368+'TB-10'!L436+'TB-10'!L504+'TB-10'!L572+'TB-10'!L640+'TB-10'!L708+'TB-10'!L776+'TB-10'!L844+'TB-10'!L912+'TB-10'!L980+'TB-10'!L1048+'TB-10'!L1116+'TB-10'!L1184+'TB-10'!L1252+'TB-10'!L1320+'TB-10'!L1388+'TB-10'!L1456+'TB-10'!L1524+'TB-10'!L1592+'TB-10'!L1660</f>
        <v>0</v>
      </c>
      <c r="M27" s="252">
        <f>+'TB-10'!M28+'TB-10'!M96+'TB-10'!M164+'TB-10'!M232+'TB-10'!M300+'TB-10'!M368+'TB-10'!M436+'TB-10'!M504+'TB-10'!M572+'TB-10'!M640+'TB-10'!M708+'TB-10'!M776+'TB-10'!M844+'TB-10'!M912+'TB-10'!M980+'TB-10'!M1048+'TB-10'!M1116+'TB-10'!M1184+'TB-10'!M1252+'TB-10'!M1320+'TB-10'!M1388+'TB-10'!M1456+'TB-10'!M1524+'TB-10'!M1592+'TB-10'!M1660</f>
        <v>0</v>
      </c>
      <c r="N27" s="253">
        <f>+'TB-10'!N28+'TB-10'!N96+'TB-10'!N164+'TB-10'!N232+'TB-10'!N300+'TB-10'!N368+'TB-10'!N436+'TB-10'!N504+'TB-10'!N572+'TB-10'!N640+'TB-10'!N708+'TB-10'!N776+'TB-10'!N844+'TB-10'!N912+'TB-10'!N980+'TB-10'!N1048+'TB-10'!N1116+'TB-10'!N1184+'TB-10'!N1252+'TB-10'!N1320+'TB-10'!N1388+'TB-10'!N1456+'TB-10'!N1524+'TB-10'!N1592+'TB-10'!N1660</f>
        <v>0</v>
      </c>
      <c r="O27" s="252">
        <f>+'TB-10'!O28+'TB-10'!O96+'TB-10'!O164+'TB-10'!O232+'TB-10'!O300+'TB-10'!O368+'TB-10'!O436+'TB-10'!O504+'TB-10'!O572+'TB-10'!O640+'TB-10'!O708+'TB-10'!O776+'TB-10'!O844+'TB-10'!O912+'TB-10'!O980+'TB-10'!O1048+'TB-10'!O1116+'TB-10'!O1184+'TB-10'!O1252+'TB-10'!O1320+'TB-10'!O1388+'TB-10'!O1456+'TB-10'!O1524+'TB-10'!O1592+'TB-10'!O1660</f>
        <v>0</v>
      </c>
      <c r="P27" s="253">
        <f>+'TB-10'!P28+'TB-10'!P96+'TB-10'!P164+'TB-10'!P232+'TB-10'!P300+'TB-10'!P368+'TB-10'!P436+'TB-10'!P504+'TB-10'!P572+'TB-10'!P640+'TB-10'!P708+'TB-10'!P776+'TB-10'!P844+'TB-10'!P912+'TB-10'!P980+'TB-10'!P1048+'TB-10'!P1116+'TB-10'!P1184+'TB-10'!P1252+'TB-10'!P1320+'TB-10'!P1388+'TB-10'!P1456+'TB-10'!P1524+'TB-10'!P1592+'TB-10'!P1660</f>
        <v>0</v>
      </c>
      <c r="Q27" s="252">
        <f>+'TB-10'!Q28+'TB-10'!Q96+'TB-10'!Q164+'TB-10'!Q232+'TB-10'!Q300+'TB-10'!Q368+'TB-10'!Q436+'TB-10'!Q504+'TB-10'!Q572+'TB-10'!Q640+'TB-10'!Q708+'TB-10'!Q776+'TB-10'!Q844+'TB-10'!Q912+'TB-10'!Q980+'TB-10'!Q1048+'TB-10'!Q1116+'TB-10'!Q1184+'TB-10'!Q1252+'TB-10'!Q1320+'TB-10'!Q1388+'TB-10'!Q1456+'TB-10'!Q1524+'TB-10'!Q1592+'TB-10'!Q1660</f>
        <v>0</v>
      </c>
      <c r="R27" s="253">
        <f>+'TB-10'!R28+'TB-10'!R96+'TB-10'!R164+'TB-10'!R232+'TB-10'!R300+'TB-10'!R368+'TB-10'!R436+'TB-10'!R504+'TB-10'!R572+'TB-10'!R640+'TB-10'!R708+'TB-10'!R776+'TB-10'!R844+'TB-10'!R912+'TB-10'!R980+'TB-10'!R1048+'TB-10'!R1116+'TB-10'!R1184+'TB-10'!R1252+'TB-10'!R1320+'TB-10'!R1388+'TB-10'!R1456+'TB-10'!R1524+'TB-10'!R1592+'TB-10'!R1660</f>
        <v>0</v>
      </c>
      <c r="S27" s="252">
        <f>+'TB-10'!S28+'TB-10'!S96+'TB-10'!S164+'TB-10'!S232+'TB-10'!S300+'TB-10'!S368+'TB-10'!S436+'TB-10'!S504+'TB-10'!S572+'TB-10'!S640+'TB-10'!S708+'TB-10'!S776+'TB-10'!S844+'TB-10'!S912+'TB-10'!S980+'TB-10'!S1048+'TB-10'!S1116+'TB-10'!S1184+'TB-10'!S1252+'TB-10'!S1320+'TB-10'!S1388+'TB-10'!S1456+'TB-10'!S1524+'TB-10'!S1592+'TB-10'!S1660</f>
        <v>0</v>
      </c>
      <c r="T27" s="253">
        <f>+'TB-10'!T28+'TB-10'!T96+'TB-10'!T164+'TB-10'!T232+'TB-10'!T300+'TB-10'!T368+'TB-10'!T436+'TB-10'!T504+'TB-10'!T572+'TB-10'!T640+'TB-10'!T708+'TB-10'!T776+'TB-10'!T844+'TB-10'!T912+'TB-10'!T980+'TB-10'!T1048+'TB-10'!T1116+'TB-10'!T1184+'TB-10'!T1252+'TB-10'!T1320+'TB-10'!T1388+'TB-10'!T1456+'TB-10'!T1524+'TB-10'!T1592+'TB-10'!T1660</f>
        <v>0</v>
      </c>
      <c r="U27" s="252">
        <f>+'TB-10'!U28+'TB-10'!U96+'TB-10'!U164+'TB-10'!U232+'TB-10'!U300+'TB-10'!U368+'TB-10'!U436+'TB-10'!U504+'TB-10'!U572+'TB-10'!U640+'TB-10'!U708+'TB-10'!U776+'TB-10'!U844+'TB-10'!U912+'TB-10'!U980+'TB-10'!U1048+'TB-10'!U1116+'TB-10'!U1184+'TB-10'!U1252+'TB-10'!U1320+'TB-10'!U1388+'TB-10'!U1456+'TB-10'!U1524+'TB-10'!U1592+'TB-10'!U1660</f>
        <v>0</v>
      </c>
      <c r="V27" s="253">
        <f>+'TB-10'!V28+'TB-10'!V96+'TB-10'!V164+'TB-10'!V232+'TB-10'!V300+'TB-10'!V368+'TB-10'!V436+'TB-10'!V504+'TB-10'!V572+'TB-10'!V640+'TB-10'!V708+'TB-10'!V776+'TB-10'!V844+'TB-10'!V912+'TB-10'!V980+'TB-10'!V1048+'TB-10'!V1116+'TB-10'!V1184+'TB-10'!V1252+'TB-10'!V1320+'TB-10'!V1388+'TB-10'!V1456+'TB-10'!V1524+'TB-10'!V1592+'TB-10'!V1660</f>
        <v>0</v>
      </c>
      <c r="W27" s="252">
        <f>+'TB-10'!W28+'TB-10'!W96+'TB-10'!W164+'TB-10'!W232+'TB-10'!W300+'TB-10'!W368+'TB-10'!W436+'TB-10'!W504+'TB-10'!W572+'TB-10'!W640+'TB-10'!W708+'TB-10'!W776+'TB-10'!W844+'TB-10'!W912+'TB-10'!W980+'TB-10'!W1048+'TB-10'!W1116+'TB-10'!W1184+'TB-10'!W1252+'TB-10'!W1320+'TB-10'!W1388+'TB-10'!W1456+'TB-10'!W1524+'TB-10'!W1592+'TB-10'!W1660</f>
        <v>0</v>
      </c>
      <c r="X27" s="253">
        <f>+'TB-10'!X28+'TB-10'!X96+'TB-10'!X164+'TB-10'!X232+'TB-10'!X300+'TB-10'!X368+'TB-10'!X436+'TB-10'!X504+'TB-10'!X572+'TB-10'!X640+'TB-10'!X708+'TB-10'!X776+'TB-10'!X844+'TB-10'!X912+'TB-10'!X980+'TB-10'!X1048+'TB-10'!X1116+'TB-10'!X1184+'TB-10'!X1252+'TB-10'!X1320+'TB-10'!X1388+'TB-10'!X1456+'TB-10'!X1524+'TB-10'!X1592+'TB-10'!X1660</f>
        <v>0</v>
      </c>
      <c r="Y27" s="252">
        <f>+'TB-10'!Y28+'TB-10'!Y96+'TB-10'!Y164+'TB-10'!Y232+'TB-10'!Y300+'TB-10'!Y368+'TB-10'!Y436+'TB-10'!Y504+'TB-10'!Y572+'TB-10'!Y640+'TB-10'!Y708+'TB-10'!Y776+'TB-10'!Y844+'TB-10'!Y912+'TB-10'!Y980+'TB-10'!Y1048+'TB-10'!Y1116+'TB-10'!Y1184+'TB-10'!Y1252+'TB-10'!Y1320+'TB-10'!Y1388+'TB-10'!Y1456+'TB-10'!Y1524+'TB-10'!Y1592+'TB-10'!Y1660</f>
        <v>0</v>
      </c>
      <c r="Z27" s="253">
        <f>+'TB-10'!Z28+'TB-10'!Z96+'TB-10'!Z164+'TB-10'!Z232+'TB-10'!Z300+'TB-10'!Z368+'TB-10'!Z436+'TB-10'!Z504+'TB-10'!Z572+'TB-10'!Z640+'TB-10'!Z708+'TB-10'!Z776+'TB-10'!Z844+'TB-10'!Z912+'TB-10'!Z980+'TB-10'!Z1048+'TB-10'!Z1116+'TB-10'!Z1184+'TB-10'!Z1252+'TB-10'!Z1320+'TB-10'!Z1388+'TB-10'!Z1456+'TB-10'!Z1524+'TB-10'!Z1592+'TB-10'!Z1660</f>
        <v>0</v>
      </c>
      <c r="AA27" s="252">
        <f>+'TB-10'!AA28+'TB-10'!AA96+'TB-10'!AA164+'TB-10'!AA232+'TB-10'!AA300+'TB-10'!AA368+'TB-10'!AA436+'TB-10'!AA504+'TB-10'!AA572+'TB-10'!AA640+'TB-10'!AA708+'TB-10'!AA776+'TB-10'!AA844+'TB-10'!AA912+'TB-10'!AA980+'TB-10'!AA1048+'TB-10'!AA1116+'TB-10'!AA1184+'TB-10'!AA1252+'TB-10'!AA1320+'TB-10'!AA1388+'TB-10'!AA1456+'TB-10'!AA1524+'TB-10'!AA1592+'TB-10'!AA1660</f>
        <v>0</v>
      </c>
      <c r="AB27" s="253">
        <f>+'TB-10'!AB28+'TB-10'!AB96+'TB-10'!AB164+'TB-10'!AB232+'TB-10'!AB300+'TB-10'!AB368+'TB-10'!AB436+'TB-10'!AB504+'TB-10'!AB572+'TB-10'!AB640+'TB-10'!AB708+'TB-10'!AB776+'TB-10'!AB844+'TB-10'!AB912+'TB-10'!AB980+'TB-10'!AB1048+'TB-10'!AB1116+'TB-10'!AB1184+'TB-10'!AB1252+'TB-10'!AB1320+'TB-10'!AB1388+'TB-10'!AB1456+'TB-10'!AB1524+'TB-10'!AB1592+'TB-10'!AB1660</f>
        <v>0</v>
      </c>
      <c r="AC27" s="252">
        <f>+'TB-10'!AC28+'TB-10'!AC96+'TB-10'!AC164+'TB-10'!AC232+'TB-10'!AC300+'TB-10'!AC368+'TB-10'!AC436+'TB-10'!AC504+'TB-10'!AC572+'TB-10'!AC640+'TB-10'!AC708+'TB-10'!AC776+'TB-10'!AC844+'TB-10'!AC912+'TB-10'!AC980+'TB-10'!AC1048+'TB-10'!AC1116+'TB-10'!AC1184+'TB-10'!AC1252+'TB-10'!AC1320+'TB-10'!AC1388+'TB-10'!AC1456+'TB-10'!AC1524+'TB-10'!AC1592+'TB-10'!AC1660</f>
        <v>0</v>
      </c>
      <c r="AD27" s="253">
        <f>+'TB-10'!AD28+'TB-10'!AD96+'TB-10'!AD164+'TB-10'!AD232+'TB-10'!AD300+'TB-10'!AD368+'TB-10'!AD436+'TB-10'!AD504+'TB-10'!AD572+'TB-10'!AD640+'TB-10'!AD708+'TB-10'!AD776+'TB-10'!AD844+'TB-10'!AD912+'TB-10'!AD980+'TB-10'!AD1048+'TB-10'!AD1116+'TB-10'!AD1184+'TB-10'!AD1252+'TB-10'!AD1320+'TB-10'!AD1388+'TB-10'!AD1456+'TB-10'!AD1524+'TB-10'!AD1592+'TB-10'!AD1660</f>
        <v>0</v>
      </c>
      <c r="AE27" s="252">
        <f>+'TB-10'!AE28+'TB-10'!AE96+'TB-10'!AE164+'TB-10'!AE232+'TB-10'!AE300+'TB-10'!AE368+'TB-10'!AE436+'TB-10'!AE504+'TB-10'!AE572+'TB-10'!AE640+'TB-10'!AE708+'TB-10'!AE776+'TB-10'!AE844+'TB-10'!AE912+'TB-10'!AE980+'TB-10'!AE1048+'TB-10'!AE1116+'TB-10'!AE1184+'TB-10'!AE1252+'TB-10'!AE1320+'TB-10'!AE1388+'TB-10'!AE1456+'TB-10'!AE1524+'TB-10'!AE1592+'TB-10'!AE1660</f>
        <v>0</v>
      </c>
      <c r="AF27" s="253">
        <f>+'TB-10'!AF28+'TB-10'!AF96+'TB-10'!AF164+'TB-10'!AF232+'TB-10'!AF300+'TB-10'!AF368+'TB-10'!AF436+'TB-10'!AF504+'TB-10'!AF572+'TB-10'!AF640+'TB-10'!AF708+'TB-10'!AF776+'TB-10'!AF844+'TB-10'!AF912+'TB-10'!AF980+'TB-10'!AF1048+'TB-10'!AF1116+'TB-10'!AF1184+'TB-10'!AF1252+'TB-10'!AF1320+'TB-10'!AF1388+'TB-10'!AF1456+'TB-10'!AF1524+'TB-10'!AF1592+'TB-10'!AF1660</f>
        <v>0</v>
      </c>
      <c r="AG27" s="252">
        <f>+'TB-10'!AG28+'TB-10'!AG96+'TB-10'!AG164+'TB-10'!AG232+'TB-10'!AG300+'TB-10'!AG368+'TB-10'!AG436+'TB-10'!AG504+'TB-10'!AG572+'TB-10'!AG640+'TB-10'!AG708+'TB-10'!AG776+'TB-10'!AG844+'TB-10'!AG912+'TB-10'!AG980+'TB-10'!AG1048+'TB-10'!AG1116+'TB-10'!AG1184+'TB-10'!AG1252+'TB-10'!AG1320+'TB-10'!AG1388+'TB-10'!AG1456+'TB-10'!AG1524+'TB-10'!AG1592+'TB-10'!AG1660</f>
        <v>0</v>
      </c>
      <c r="AH27" s="253">
        <f>+'TB-10'!AH28+'TB-10'!AH96+'TB-10'!AH164+'TB-10'!AH232+'TB-10'!AH300+'TB-10'!AH368+'TB-10'!AH436+'TB-10'!AH504+'TB-10'!AH572+'TB-10'!AH640+'TB-10'!AH708+'TB-10'!AH776+'TB-10'!AH844+'TB-10'!AH912+'TB-10'!AH980+'TB-10'!AH1048+'TB-10'!AH1116+'TB-10'!AH1184+'TB-10'!AH1252+'TB-10'!AH1320+'TB-10'!AH1388+'TB-10'!AH1456+'TB-10'!AH1524+'TB-10'!AH1592+'TB-10'!AH1660</f>
        <v>0</v>
      </c>
      <c r="AI27" s="252">
        <f>+'TB-10'!AI28+'TB-10'!AI96+'TB-10'!AI164+'TB-10'!AI232+'TB-10'!AI300+'TB-10'!AI368+'TB-10'!AI436+'TB-10'!AI504+'TB-10'!AI572+'TB-10'!AI640+'TB-10'!AI708+'TB-10'!AI776+'TB-10'!AI844+'TB-10'!AI912+'TB-10'!AI980+'TB-10'!AI1048+'TB-10'!AI1116+'TB-10'!AI1184+'TB-10'!AI1252+'TB-10'!AI1320+'TB-10'!AI1388+'TB-10'!AI1456+'TB-10'!AI1524+'TB-10'!AI1592+'TB-10'!AI1660</f>
        <v>0</v>
      </c>
      <c r="AJ27" s="253">
        <f>+'TB-10'!AJ28+'TB-10'!AJ96+'TB-10'!AJ164+'TB-10'!AJ232+'TB-10'!AJ300+'TB-10'!AJ368+'TB-10'!AJ436+'TB-10'!AJ504+'TB-10'!AJ572+'TB-10'!AJ640+'TB-10'!AJ708+'TB-10'!AJ776+'TB-10'!AJ844+'TB-10'!AJ912+'TB-10'!AJ980+'TB-10'!AJ1048+'TB-10'!AJ1116+'TB-10'!AJ1184+'TB-10'!AJ1252+'TB-10'!AJ1320+'TB-10'!AJ1388+'TB-10'!AJ1456+'TB-10'!AJ1524+'TB-10'!AJ1592+'TB-10'!AJ1660</f>
        <v>0</v>
      </c>
      <c r="AK27" s="252">
        <f>+'TB-10'!AK28+'TB-10'!AK96+'TB-10'!AK164+'TB-10'!AK232+'TB-10'!AK300+'TB-10'!AK368+'TB-10'!AK436+'TB-10'!AK504+'TB-10'!AK572+'TB-10'!AK640+'TB-10'!AK708+'TB-10'!AK776+'TB-10'!AK844+'TB-10'!AK912+'TB-10'!AK980+'TB-10'!AK1048+'TB-10'!AK1116+'TB-10'!AK1184+'TB-10'!AK1252+'TB-10'!AK1320+'TB-10'!AK1388+'TB-10'!AK1456+'TB-10'!AK1524+'TB-10'!AK1592+'TB-10'!AK1660</f>
        <v>0</v>
      </c>
      <c r="AL27" s="254">
        <f>+B27+D27+F27+H27+J27+L27+N27+P27+R27+T27+V27+X27+Z27+AB27+AD27+AF27+AH27+AJ27</f>
        <v>0</v>
      </c>
      <c r="AM27" s="255">
        <f>+C27+E27+G27+I27+K27+M27+O27+Q27+S27+U27+W27+Y27+AA27+AC27+AE27+AG27+AI27+AK27</f>
        <v>0</v>
      </c>
      <c r="AN27" s="256">
        <f>+AM27+AL27</f>
        <v>0</v>
      </c>
    </row>
    <row r="28" spans="2:40" ht="15" customHeight="1" x14ac:dyDescent="0.25">
      <c r="B28" s="1212" t="s">
        <v>832</v>
      </c>
      <c r="C28" s="1213"/>
      <c r="D28" s="1213"/>
      <c r="E28" s="1213"/>
      <c r="F28" s="1213"/>
      <c r="G28" s="1213"/>
      <c r="H28" s="1213"/>
      <c r="I28" s="1213"/>
      <c r="J28" s="1213"/>
      <c r="K28" s="1213"/>
      <c r="L28" s="1213"/>
      <c r="M28" s="1213"/>
      <c r="N28" s="1213"/>
      <c r="O28" s="1213"/>
      <c r="P28" s="1213"/>
      <c r="Q28" s="1213"/>
      <c r="R28" s="1213"/>
      <c r="S28" s="1213"/>
      <c r="T28" s="1213"/>
      <c r="U28" s="1213"/>
      <c r="V28" s="1213"/>
      <c r="W28" s="1213"/>
      <c r="X28" s="1213"/>
      <c r="Y28" s="1213"/>
      <c r="Z28" s="1213"/>
      <c r="AA28" s="1213"/>
      <c r="AB28" s="1213"/>
      <c r="AC28" s="1213"/>
      <c r="AD28" s="1213"/>
      <c r="AE28" s="1213"/>
      <c r="AF28" s="1213"/>
      <c r="AG28" s="1213"/>
      <c r="AH28" s="1213"/>
      <c r="AI28" s="1213"/>
      <c r="AJ28" s="1213"/>
      <c r="AK28" s="1213"/>
      <c r="AL28" s="1213"/>
      <c r="AM28" s="1213"/>
      <c r="AN28" s="1214"/>
    </row>
    <row r="29" spans="2:40" ht="21" customHeight="1" x14ac:dyDescent="0.25">
      <c r="B29" s="251">
        <f>+'TB-10'!B30+'TB-10'!B98+'TB-10'!B166+'TB-10'!B234+'TB-10'!B302+'TB-10'!B370+'TB-10'!B438+'TB-10'!B506+'TB-10'!B574+'TB-10'!B642+'TB-10'!B710+'TB-10'!B778+'TB-10'!B846+'TB-10'!B914+'TB-10'!B982+'TB-10'!B1050+'TB-10'!B1118+'TB-10'!B1186+'TB-10'!B1254+'TB-10'!B1322+'TB-10'!B1390+'TB-10'!B1458+'TB-10'!B1526+'TB-10'!B1594+'TB-10'!B1662</f>
        <v>0</v>
      </c>
      <c r="C29" s="252">
        <f>+'TB-10'!C30+'TB-10'!C98+'TB-10'!C166+'TB-10'!C234+'TB-10'!C302+'TB-10'!C370+'TB-10'!C438+'TB-10'!C506+'TB-10'!C574+'TB-10'!C642+'TB-10'!C710+'TB-10'!C778+'TB-10'!C846+'TB-10'!C914+'TB-10'!C982+'TB-10'!C1050+'TB-10'!C1118+'TB-10'!C1186+'TB-10'!C1254+'TB-10'!C1322+'TB-10'!C1390+'TB-10'!C1458+'TB-10'!C1526+'TB-10'!C1594+'TB-10'!C1662</f>
        <v>0</v>
      </c>
      <c r="D29" s="253">
        <f>+'TB-10'!D30+'TB-10'!D98+'TB-10'!D166+'TB-10'!D234+'TB-10'!D302+'TB-10'!D370+'TB-10'!D438+'TB-10'!D506+'TB-10'!D574+'TB-10'!D642+'TB-10'!D710+'TB-10'!D778+'TB-10'!D846+'TB-10'!D914+'TB-10'!D982+'TB-10'!D1050+'TB-10'!D1118+'TB-10'!D1186+'TB-10'!D1254+'TB-10'!D1322+'TB-10'!D1390+'TB-10'!D1458+'TB-10'!D1526+'TB-10'!D1594+'TB-10'!D1662</f>
        <v>0</v>
      </c>
      <c r="E29" s="252">
        <f>+'TB-10'!E30+'TB-10'!E98+'TB-10'!E166+'TB-10'!E234+'TB-10'!E302+'TB-10'!E370+'TB-10'!E438+'TB-10'!E506+'TB-10'!E574+'TB-10'!E642+'TB-10'!E710+'TB-10'!E778+'TB-10'!E846+'TB-10'!E914+'TB-10'!E982+'TB-10'!E1050+'TB-10'!E1118+'TB-10'!E1186+'TB-10'!E1254+'TB-10'!E1322+'TB-10'!E1390+'TB-10'!E1458+'TB-10'!E1526+'TB-10'!E1594+'TB-10'!E1662</f>
        <v>0</v>
      </c>
      <c r="F29" s="253">
        <f>+'TB-10'!F30+'TB-10'!F98+'TB-10'!F166+'TB-10'!F234+'TB-10'!F302+'TB-10'!F370+'TB-10'!F438+'TB-10'!F506+'TB-10'!F574+'TB-10'!F642+'TB-10'!F710+'TB-10'!F778+'TB-10'!F846+'TB-10'!F914+'TB-10'!F982+'TB-10'!F1050+'TB-10'!F1118+'TB-10'!F1186+'TB-10'!F1254+'TB-10'!F1322+'TB-10'!F1390+'TB-10'!F1458+'TB-10'!F1526+'TB-10'!F1594+'TB-10'!F1662</f>
        <v>0</v>
      </c>
      <c r="G29" s="252">
        <f>+'TB-10'!G30+'TB-10'!G98+'TB-10'!G166+'TB-10'!G234+'TB-10'!G302+'TB-10'!G370+'TB-10'!G438+'TB-10'!G506+'TB-10'!G574+'TB-10'!G642+'TB-10'!G710+'TB-10'!G778+'TB-10'!G846+'TB-10'!G914+'TB-10'!G982+'TB-10'!G1050+'TB-10'!G1118+'TB-10'!G1186+'TB-10'!G1254+'TB-10'!G1322+'TB-10'!G1390+'TB-10'!G1458+'TB-10'!G1526+'TB-10'!G1594+'TB-10'!G1662</f>
        <v>0</v>
      </c>
      <c r="H29" s="253">
        <f>+'TB-10'!H30+'TB-10'!H98+'TB-10'!H166+'TB-10'!H234+'TB-10'!H302+'TB-10'!H370+'TB-10'!H438+'TB-10'!H506+'TB-10'!H574+'TB-10'!H642+'TB-10'!H710+'TB-10'!H778+'TB-10'!H846+'TB-10'!H914+'TB-10'!H982+'TB-10'!H1050+'TB-10'!H1118+'TB-10'!H1186+'TB-10'!H1254+'TB-10'!H1322+'TB-10'!H1390+'TB-10'!H1458+'TB-10'!H1526+'TB-10'!H1594+'TB-10'!H1662</f>
        <v>0</v>
      </c>
      <c r="I29" s="252">
        <f>+'TB-10'!I30+'TB-10'!I98+'TB-10'!I166+'TB-10'!I234+'TB-10'!I302+'TB-10'!I370+'TB-10'!I438+'TB-10'!I506+'TB-10'!I574+'TB-10'!I642+'TB-10'!I710+'TB-10'!I778+'TB-10'!I846+'TB-10'!I914+'TB-10'!I982+'TB-10'!I1050+'TB-10'!I1118+'TB-10'!I1186+'TB-10'!I1254+'TB-10'!I1322+'TB-10'!I1390+'TB-10'!I1458+'TB-10'!I1526+'TB-10'!I1594+'TB-10'!I1662</f>
        <v>0</v>
      </c>
      <c r="J29" s="253">
        <f>+'TB-10'!J30+'TB-10'!J98+'TB-10'!J166+'TB-10'!J234+'TB-10'!J302+'TB-10'!J370+'TB-10'!J438+'TB-10'!J506+'TB-10'!J574+'TB-10'!J642+'TB-10'!J710+'TB-10'!J778+'TB-10'!J846+'TB-10'!J914+'TB-10'!J982+'TB-10'!J1050+'TB-10'!J1118+'TB-10'!J1186+'TB-10'!J1254+'TB-10'!J1322+'TB-10'!J1390+'TB-10'!J1458+'TB-10'!J1526+'TB-10'!J1594+'TB-10'!J1662</f>
        <v>0</v>
      </c>
      <c r="K29" s="252">
        <f>+'TB-10'!K30+'TB-10'!K98+'TB-10'!K166+'TB-10'!K234+'TB-10'!K302+'TB-10'!K370+'TB-10'!K438+'TB-10'!K506+'TB-10'!K574+'TB-10'!K642+'TB-10'!K710+'TB-10'!K778+'TB-10'!K846+'TB-10'!K914+'TB-10'!K982+'TB-10'!K1050+'TB-10'!K1118+'TB-10'!K1186+'TB-10'!K1254+'TB-10'!K1322+'TB-10'!K1390+'TB-10'!K1458+'TB-10'!K1526+'TB-10'!K1594+'TB-10'!K1662</f>
        <v>0</v>
      </c>
      <c r="L29" s="253">
        <f>+'TB-10'!L30+'TB-10'!L98+'TB-10'!L166+'TB-10'!L234+'TB-10'!L302+'TB-10'!L370+'TB-10'!L438+'TB-10'!L506+'TB-10'!L574+'TB-10'!L642+'TB-10'!L710+'TB-10'!L778+'TB-10'!L846+'TB-10'!L914+'TB-10'!L982+'TB-10'!L1050+'TB-10'!L1118+'TB-10'!L1186+'TB-10'!L1254+'TB-10'!L1322+'TB-10'!L1390+'TB-10'!L1458+'TB-10'!L1526+'TB-10'!L1594+'TB-10'!L1662</f>
        <v>0</v>
      </c>
      <c r="M29" s="252">
        <f>+'TB-10'!M30+'TB-10'!M98+'TB-10'!M166+'TB-10'!M234+'TB-10'!M302+'TB-10'!M370+'TB-10'!M438+'TB-10'!M506+'TB-10'!M574+'TB-10'!M642+'TB-10'!M710+'TB-10'!M778+'TB-10'!M846+'TB-10'!M914+'TB-10'!M982+'TB-10'!M1050+'TB-10'!M1118+'TB-10'!M1186+'TB-10'!M1254+'TB-10'!M1322+'TB-10'!M1390+'TB-10'!M1458+'TB-10'!M1526+'TB-10'!M1594+'TB-10'!M1662</f>
        <v>0</v>
      </c>
      <c r="N29" s="253">
        <f>+'TB-10'!N30+'TB-10'!N98+'TB-10'!N166+'TB-10'!N234+'TB-10'!N302+'TB-10'!N370+'TB-10'!N438+'TB-10'!N506+'TB-10'!N574+'TB-10'!N642+'TB-10'!N710+'TB-10'!N778+'TB-10'!N846+'TB-10'!N914+'TB-10'!N982+'TB-10'!N1050+'TB-10'!N1118+'TB-10'!N1186+'TB-10'!N1254+'TB-10'!N1322+'TB-10'!N1390+'TB-10'!N1458+'TB-10'!N1526+'TB-10'!N1594+'TB-10'!N1662</f>
        <v>0</v>
      </c>
      <c r="O29" s="252">
        <f>+'TB-10'!O30+'TB-10'!O98+'TB-10'!O166+'TB-10'!O234+'TB-10'!O302+'TB-10'!O370+'TB-10'!O438+'TB-10'!O506+'TB-10'!O574+'TB-10'!O642+'TB-10'!O710+'TB-10'!O778+'TB-10'!O846+'TB-10'!O914+'TB-10'!O982+'TB-10'!O1050+'TB-10'!O1118+'TB-10'!O1186+'TB-10'!O1254+'TB-10'!O1322+'TB-10'!O1390+'TB-10'!O1458+'TB-10'!O1526+'TB-10'!O1594+'TB-10'!O1662</f>
        <v>0</v>
      </c>
      <c r="P29" s="253">
        <f>+'TB-10'!P30+'TB-10'!P98+'TB-10'!P166+'TB-10'!P234+'TB-10'!P302+'TB-10'!P370+'TB-10'!P438+'TB-10'!P506+'TB-10'!P574+'TB-10'!P642+'TB-10'!P710+'TB-10'!P778+'TB-10'!P846+'TB-10'!P914+'TB-10'!P982+'TB-10'!P1050+'TB-10'!P1118+'TB-10'!P1186+'TB-10'!P1254+'TB-10'!P1322+'TB-10'!P1390+'TB-10'!P1458+'TB-10'!P1526+'TB-10'!P1594+'TB-10'!P1662</f>
        <v>0</v>
      </c>
      <c r="Q29" s="252">
        <f>+'TB-10'!Q30+'TB-10'!Q98+'TB-10'!Q166+'TB-10'!Q234+'TB-10'!Q302+'TB-10'!Q370+'TB-10'!Q438+'TB-10'!Q506+'TB-10'!Q574+'TB-10'!Q642+'TB-10'!Q710+'TB-10'!Q778+'TB-10'!Q846+'TB-10'!Q914+'TB-10'!Q982+'TB-10'!Q1050+'TB-10'!Q1118+'TB-10'!Q1186+'TB-10'!Q1254+'TB-10'!Q1322+'TB-10'!Q1390+'TB-10'!Q1458+'TB-10'!Q1526+'TB-10'!Q1594+'TB-10'!Q1662</f>
        <v>0</v>
      </c>
      <c r="R29" s="253">
        <f>+'TB-10'!R30+'TB-10'!R98+'TB-10'!R166+'TB-10'!R234+'TB-10'!R302+'TB-10'!R370+'TB-10'!R438+'TB-10'!R506+'TB-10'!R574+'TB-10'!R642+'TB-10'!R710+'TB-10'!R778+'TB-10'!R846+'TB-10'!R914+'TB-10'!R982+'TB-10'!R1050+'TB-10'!R1118+'TB-10'!R1186+'TB-10'!R1254+'TB-10'!R1322+'TB-10'!R1390+'TB-10'!R1458+'TB-10'!R1526+'TB-10'!R1594+'TB-10'!R1662</f>
        <v>0</v>
      </c>
      <c r="S29" s="252">
        <f>+'TB-10'!S30+'TB-10'!S98+'TB-10'!S166+'TB-10'!S234+'TB-10'!S302+'TB-10'!S370+'TB-10'!S438+'TB-10'!S506+'TB-10'!S574+'TB-10'!S642+'TB-10'!S710+'TB-10'!S778+'TB-10'!S846+'TB-10'!S914+'TB-10'!S982+'TB-10'!S1050+'TB-10'!S1118+'TB-10'!S1186+'TB-10'!S1254+'TB-10'!S1322+'TB-10'!S1390+'TB-10'!S1458+'TB-10'!S1526+'TB-10'!S1594+'TB-10'!S1662</f>
        <v>0</v>
      </c>
      <c r="T29" s="253">
        <f>+'TB-10'!T30+'TB-10'!T98+'TB-10'!T166+'TB-10'!T234+'TB-10'!T302+'TB-10'!T370+'TB-10'!T438+'TB-10'!T506+'TB-10'!T574+'TB-10'!T642+'TB-10'!T710+'TB-10'!T778+'TB-10'!T846+'TB-10'!T914+'TB-10'!T982+'TB-10'!T1050+'TB-10'!T1118+'TB-10'!T1186+'TB-10'!T1254+'TB-10'!T1322+'TB-10'!T1390+'TB-10'!T1458+'TB-10'!T1526+'TB-10'!T1594+'TB-10'!T1662</f>
        <v>0</v>
      </c>
      <c r="U29" s="252">
        <f>+'TB-10'!U30+'TB-10'!U98+'TB-10'!U166+'TB-10'!U234+'TB-10'!U302+'TB-10'!U370+'TB-10'!U438+'TB-10'!U506+'TB-10'!U574+'TB-10'!U642+'TB-10'!U710+'TB-10'!U778+'TB-10'!U846+'TB-10'!U914+'TB-10'!U982+'TB-10'!U1050+'TB-10'!U1118+'TB-10'!U1186+'TB-10'!U1254+'TB-10'!U1322+'TB-10'!U1390+'TB-10'!U1458+'TB-10'!U1526+'TB-10'!U1594+'TB-10'!U1662</f>
        <v>0</v>
      </c>
      <c r="V29" s="253">
        <f>+'TB-10'!V30+'TB-10'!V98+'TB-10'!V166+'TB-10'!V234+'TB-10'!V302+'TB-10'!V370+'TB-10'!V438+'TB-10'!V506+'TB-10'!V574+'TB-10'!V642+'TB-10'!V710+'TB-10'!V778+'TB-10'!V846+'TB-10'!V914+'TB-10'!V982+'TB-10'!V1050+'TB-10'!V1118+'TB-10'!V1186+'TB-10'!V1254+'TB-10'!V1322+'TB-10'!V1390+'TB-10'!V1458+'TB-10'!V1526+'TB-10'!V1594+'TB-10'!V1662</f>
        <v>0</v>
      </c>
      <c r="W29" s="252">
        <f>+'TB-10'!W30+'TB-10'!W98+'TB-10'!W166+'TB-10'!W234+'TB-10'!W302+'TB-10'!W370+'TB-10'!W438+'TB-10'!W506+'TB-10'!W574+'TB-10'!W642+'TB-10'!W710+'TB-10'!W778+'TB-10'!W846+'TB-10'!W914+'TB-10'!W982+'TB-10'!W1050+'TB-10'!W1118+'TB-10'!W1186+'TB-10'!W1254+'TB-10'!W1322+'TB-10'!W1390+'TB-10'!W1458+'TB-10'!W1526+'TB-10'!W1594+'TB-10'!W1662</f>
        <v>0</v>
      </c>
      <c r="X29" s="253">
        <f>+'TB-10'!X30+'TB-10'!X98+'TB-10'!X166+'TB-10'!X234+'TB-10'!X302+'TB-10'!X370+'TB-10'!X438+'TB-10'!X506+'TB-10'!X574+'TB-10'!X642+'TB-10'!X710+'TB-10'!X778+'TB-10'!X846+'TB-10'!X914+'TB-10'!X982+'TB-10'!X1050+'TB-10'!X1118+'TB-10'!X1186+'TB-10'!X1254+'TB-10'!X1322+'TB-10'!X1390+'TB-10'!X1458+'TB-10'!X1526+'TB-10'!X1594+'TB-10'!X1662</f>
        <v>0</v>
      </c>
      <c r="Y29" s="252">
        <f>+'TB-10'!Y30+'TB-10'!Y98+'TB-10'!Y166+'TB-10'!Y234+'TB-10'!Y302+'TB-10'!Y370+'TB-10'!Y438+'TB-10'!Y506+'TB-10'!Y574+'TB-10'!Y642+'TB-10'!Y710+'TB-10'!Y778+'TB-10'!Y846+'TB-10'!Y914+'TB-10'!Y982+'TB-10'!Y1050+'TB-10'!Y1118+'TB-10'!Y1186+'TB-10'!Y1254+'TB-10'!Y1322+'TB-10'!Y1390+'TB-10'!Y1458+'TB-10'!Y1526+'TB-10'!Y1594+'TB-10'!Y1662</f>
        <v>0</v>
      </c>
      <c r="Z29" s="253">
        <f>+'TB-10'!Z30+'TB-10'!Z98+'TB-10'!Z166+'TB-10'!Z234+'TB-10'!Z302+'TB-10'!Z370+'TB-10'!Z438+'TB-10'!Z506+'TB-10'!Z574+'TB-10'!Z642+'TB-10'!Z710+'TB-10'!Z778+'TB-10'!Z846+'TB-10'!Z914+'TB-10'!Z982+'TB-10'!Z1050+'TB-10'!Z1118+'TB-10'!Z1186+'TB-10'!Z1254+'TB-10'!Z1322+'TB-10'!Z1390+'TB-10'!Z1458+'TB-10'!Z1526+'TB-10'!Z1594+'TB-10'!Z1662</f>
        <v>0</v>
      </c>
      <c r="AA29" s="252">
        <f>+'TB-10'!AA30+'TB-10'!AA98+'TB-10'!AA166+'TB-10'!AA234+'TB-10'!AA302+'TB-10'!AA370+'TB-10'!AA438+'TB-10'!AA506+'TB-10'!AA574+'TB-10'!AA642+'TB-10'!AA710+'TB-10'!AA778+'TB-10'!AA846+'TB-10'!AA914+'TB-10'!AA982+'TB-10'!AA1050+'TB-10'!AA1118+'TB-10'!AA1186+'TB-10'!AA1254+'TB-10'!AA1322+'TB-10'!AA1390+'TB-10'!AA1458+'TB-10'!AA1526+'TB-10'!AA1594+'TB-10'!AA1662</f>
        <v>0</v>
      </c>
      <c r="AB29" s="253">
        <f>+'TB-10'!AB30+'TB-10'!AB98+'TB-10'!AB166+'TB-10'!AB234+'TB-10'!AB302+'TB-10'!AB370+'TB-10'!AB438+'TB-10'!AB506+'TB-10'!AB574+'TB-10'!AB642+'TB-10'!AB710+'TB-10'!AB778+'TB-10'!AB846+'TB-10'!AB914+'TB-10'!AB982+'TB-10'!AB1050+'TB-10'!AB1118+'TB-10'!AB1186+'TB-10'!AB1254+'TB-10'!AB1322+'TB-10'!AB1390+'TB-10'!AB1458+'TB-10'!AB1526+'TB-10'!AB1594+'TB-10'!AB1662</f>
        <v>0</v>
      </c>
      <c r="AC29" s="252">
        <f>+'TB-10'!AC30+'TB-10'!AC98+'TB-10'!AC166+'TB-10'!AC234+'TB-10'!AC302+'TB-10'!AC370+'TB-10'!AC438+'TB-10'!AC506+'TB-10'!AC574+'TB-10'!AC642+'TB-10'!AC710+'TB-10'!AC778+'TB-10'!AC846+'TB-10'!AC914+'TB-10'!AC982+'TB-10'!AC1050+'TB-10'!AC1118+'TB-10'!AC1186+'TB-10'!AC1254+'TB-10'!AC1322+'TB-10'!AC1390+'TB-10'!AC1458+'TB-10'!AC1526+'TB-10'!AC1594+'TB-10'!AC1662</f>
        <v>0</v>
      </c>
      <c r="AD29" s="253">
        <f>+'TB-10'!AD30+'TB-10'!AD98+'TB-10'!AD166+'TB-10'!AD234+'TB-10'!AD302+'TB-10'!AD370+'TB-10'!AD438+'TB-10'!AD506+'TB-10'!AD574+'TB-10'!AD642+'TB-10'!AD710+'TB-10'!AD778+'TB-10'!AD846+'TB-10'!AD914+'TB-10'!AD982+'TB-10'!AD1050+'TB-10'!AD1118+'TB-10'!AD1186+'TB-10'!AD1254+'TB-10'!AD1322+'TB-10'!AD1390+'TB-10'!AD1458+'TB-10'!AD1526+'TB-10'!AD1594+'TB-10'!AD1662</f>
        <v>0</v>
      </c>
      <c r="AE29" s="252">
        <f>+'TB-10'!AE30+'TB-10'!AE98+'TB-10'!AE166+'TB-10'!AE234+'TB-10'!AE302+'TB-10'!AE370+'TB-10'!AE438+'TB-10'!AE506+'TB-10'!AE574+'TB-10'!AE642+'TB-10'!AE710+'TB-10'!AE778+'TB-10'!AE846+'TB-10'!AE914+'TB-10'!AE982+'TB-10'!AE1050+'TB-10'!AE1118+'TB-10'!AE1186+'TB-10'!AE1254+'TB-10'!AE1322+'TB-10'!AE1390+'TB-10'!AE1458+'TB-10'!AE1526+'TB-10'!AE1594+'TB-10'!AE1662</f>
        <v>0</v>
      </c>
      <c r="AF29" s="253">
        <f>+'TB-10'!AF30+'TB-10'!AF98+'TB-10'!AF166+'TB-10'!AF234+'TB-10'!AF302+'TB-10'!AF370+'TB-10'!AF438+'TB-10'!AF506+'TB-10'!AF574+'TB-10'!AF642+'TB-10'!AF710+'TB-10'!AF778+'TB-10'!AF846+'TB-10'!AF914+'TB-10'!AF982+'TB-10'!AF1050+'TB-10'!AF1118+'TB-10'!AF1186+'TB-10'!AF1254+'TB-10'!AF1322+'TB-10'!AF1390+'TB-10'!AF1458+'TB-10'!AF1526+'TB-10'!AF1594+'TB-10'!AF1662</f>
        <v>0</v>
      </c>
      <c r="AG29" s="252">
        <f>+'TB-10'!AG30+'TB-10'!AG98+'TB-10'!AG166+'TB-10'!AG234+'TB-10'!AG302+'TB-10'!AG370+'TB-10'!AG438+'TB-10'!AG506+'TB-10'!AG574+'TB-10'!AG642+'TB-10'!AG710+'TB-10'!AG778+'TB-10'!AG846+'TB-10'!AG914+'TB-10'!AG982+'TB-10'!AG1050+'TB-10'!AG1118+'TB-10'!AG1186+'TB-10'!AG1254+'TB-10'!AG1322+'TB-10'!AG1390+'TB-10'!AG1458+'TB-10'!AG1526+'TB-10'!AG1594+'TB-10'!AG1662</f>
        <v>0</v>
      </c>
      <c r="AH29" s="253">
        <f>+'TB-10'!AH30+'TB-10'!AH98+'TB-10'!AH166+'TB-10'!AH234+'TB-10'!AH302+'TB-10'!AH370+'TB-10'!AH438+'TB-10'!AH506+'TB-10'!AH574+'TB-10'!AH642+'TB-10'!AH710+'TB-10'!AH778+'TB-10'!AH846+'TB-10'!AH914+'TB-10'!AH982+'TB-10'!AH1050+'TB-10'!AH1118+'TB-10'!AH1186+'TB-10'!AH1254+'TB-10'!AH1322+'TB-10'!AH1390+'TB-10'!AH1458+'TB-10'!AH1526+'TB-10'!AH1594+'TB-10'!AH1662</f>
        <v>0</v>
      </c>
      <c r="AI29" s="252">
        <f>+'TB-10'!AI30+'TB-10'!AI98+'TB-10'!AI166+'TB-10'!AI234+'TB-10'!AI302+'TB-10'!AI370+'TB-10'!AI438+'TB-10'!AI506+'TB-10'!AI574+'TB-10'!AI642+'TB-10'!AI710+'TB-10'!AI778+'TB-10'!AI846+'TB-10'!AI914+'TB-10'!AI982+'TB-10'!AI1050+'TB-10'!AI1118+'TB-10'!AI1186+'TB-10'!AI1254+'TB-10'!AI1322+'TB-10'!AI1390+'TB-10'!AI1458+'TB-10'!AI1526+'TB-10'!AI1594+'TB-10'!AI1662</f>
        <v>0</v>
      </c>
      <c r="AJ29" s="253">
        <f>+'TB-10'!AJ30+'TB-10'!AJ98+'TB-10'!AJ166+'TB-10'!AJ234+'TB-10'!AJ302+'TB-10'!AJ370+'TB-10'!AJ438+'TB-10'!AJ506+'TB-10'!AJ574+'TB-10'!AJ642+'TB-10'!AJ710+'TB-10'!AJ778+'TB-10'!AJ846+'TB-10'!AJ914+'TB-10'!AJ982+'TB-10'!AJ1050+'TB-10'!AJ1118+'TB-10'!AJ1186+'TB-10'!AJ1254+'TB-10'!AJ1322+'TB-10'!AJ1390+'TB-10'!AJ1458+'TB-10'!AJ1526+'TB-10'!AJ1594+'TB-10'!AJ1662</f>
        <v>0</v>
      </c>
      <c r="AK29" s="252">
        <f>+'TB-10'!AK30+'TB-10'!AK98+'TB-10'!AK166+'TB-10'!AK234+'TB-10'!AK302+'TB-10'!AK370+'TB-10'!AK438+'TB-10'!AK506+'TB-10'!AK574+'TB-10'!AK642+'TB-10'!AK710+'TB-10'!AK778+'TB-10'!AK846+'TB-10'!AK914+'TB-10'!AK982+'TB-10'!AK1050+'TB-10'!AK1118+'TB-10'!AK1186+'TB-10'!AK1254+'TB-10'!AK1322+'TB-10'!AK1390+'TB-10'!AK1458+'TB-10'!AK1526+'TB-10'!AK1594+'TB-10'!AK1662</f>
        <v>0</v>
      </c>
      <c r="AL29" s="254">
        <f>+B29+D29+F29+H29+J29+L29+N29+P29+R29+T29+V29+X29+Z29+AB29+AD29+AF29+AH29+AJ29</f>
        <v>0</v>
      </c>
      <c r="AM29" s="255">
        <f>+C29+E29+G29+I29+K29+M29+O29+Q29+S29+U29+W29+Y29+AA29+AC29+AE29+AG29+AI29+AK29</f>
        <v>0</v>
      </c>
      <c r="AN29" s="256">
        <f>+AM29+AL29</f>
        <v>0</v>
      </c>
    </row>
    <row r="30" spans="2:40" ht="15" customHeight="1" x14ac:dyDescent="0.25">
      <c r="B30" s="1212" t="s">
        <v>833</v>
      </c>
      <c r="C30" s="1213"/>
      <c r="D30" s="1213"/>
      <c r="E30" s="1213"/>
      <c r="F30" s="1213"/>
      <c r="G30" s="1213"/>
      <c r="H30" s="1213"/>
      <c r="I30" s="1213"/>
      <c r="J30" s="1213"/>
      <c r="K30" s="1213"/>
      <c r="L30" s="1213"/>
      <c r="M30" s="1213"/>
      <c r="N30" s="1213"/>
      <c r="O30" s="1213"/>
      <c r="P30" s="1213"/>
      <c r="Q30" s="1213"/>
      <c r="R30" s="1213"/>
      <c r="S30" s="1213"/>
      <c r="T30" s="1213"/>
      <c r="U30" s="1213"/>
      <c r="V30" s="1213"/>
      <c r="W30" s="1213"/>
      <c r="X30" s="1213"/>
      <c r="Y30" s="1213"/>
      <c r="Z30" s="1213"/>
      <c r="AA30" s="1213"/>
      <c r="AB30" s="1213"/>
      <c r="AC30" s="1213"/>
      <c r="AD30" s="1213"/>
      <c r="AE30" s="1213"/>
      <c r="AF30" s="1213"/>
      <c r="AG30" s="1213"/>
      <c r="AH30" s="1213"/>
      <c r="AI30" s="1213"/>
      <c r="AJ30" s="1213"/>
      <c r="AK30" s="1213"/>
      <c r="AL30" s="1213"/>
      <c r="AM30" s="1213"/>
      <c r="AN30" s="1214"/>
    </row>
    <row r="31" spans="2:40" ht="21" customHeight="1" x14ac:dyDescent="0.25">
      <c r="B31" s="251">
        <f>+'TB-10'!B32+'TB-10'!B100+'TB-10'!B168+'TB-10'!B236+'TB-10'!B304+'TB-10'!B372+'TB-10'!B440+'TB-10'!B508+'TB-10'!B576+'TB-10'!B644+'TB-10'!B712+'TB-10'!B780+'TB-10'!B848+'TB-10'!B916+'TB-10'!B984+'TB-10'!B1052+'TB-10'!B1120+'TB-10'!B1188+'TB-10'!B1256+'TB-10'!B1324+'TB-10'!B1392+'TB-10'!B1460+'TB-10'!B1528+'TB-10'!B1596+'TB-10'!B1664</f>
        <v>0</v>
      </c>
      <c r="C31" s="252">
        <f>+'TB-10'!C32+'TB-10'!C100+'TB-10'!C168+'TB-10'!C236+'TB-10'!C304+'TB-10'!C372+'TB-10'!C440+'TB-10'!C508+'TB-10'!C576+'TB-10'!C644+'TB-10'!C712+'TB-10'!C780+'TB-10'!C848+'TB-10'!C916+'TB-10'!C984+'TB-10'!C1052+'TB-10'!C1120+'TB-10'!C1188+'TB-10'!C1256+'TB-10'!C1324+'TB-10'!C1392+'TB-10'!C1460+'TB-10'!C1528+'TB-10'!C1596+'TB-10'!C1664</f>
        <v>0</v>
      </c>
      <c r="D31" s="253">
        <f>+'TB-10'!D32+'TB-10'!D100+'TB-10'!D168+'TB-10'!D236+'TB-10'!D304+'TB-10'!D372+'TB-10'!D440+'TB-10'!D508+'TB-10'!D576+'TB-10'!D644+'TB-10'!D712+'TB-10'!D780+'TB-10'!D848+'TB-10'!D916+'TB-10'!D984+'TB-10'!D1052+'TB-10'!D1120+'TB-10'!D1188+'TB-10'!D1256+'TB-10'!D1324+'TB-10'!D1392+'TB-10'!D1460+'TB-10'!D1528+'TB-10'!D1596+'TB-10'!D1664</f>
        <v>0</v>
      </c>
      <c r="E31" s="252">
        <f>+'TB-10'!E32+'TB-10'!E100+'TB-10'!E168+'TB-10'!E236+'TB-10'!E304+'TB-10'!E372+'TB-10'!E440+'TB-10'!E508+'TB-10'!E576+'TB-10'!E644+'TB-10'!E712+'TB-10'!E780+'TB-10'!E848+'TB-10'!E916+'TB-10'!E984+'TB-10'!E1052+'TB-10'!E1120+'TB-10'!E1188+'TB-10'!E1256+'TB-10'!E1324+'TB-10'!E1392+'TB-10'!E1460+'TB-10'!E1528+'TB-10'!E1596+'TB-10'!E1664</f>
        <v>0</v>
      </c>
      <c r="F31" s="253">
        <f>+'TB-10'!F32+'TB-10'!F100+'TB-10'!F168+'TB-10'!F236+'TB-10'!F304+'TB-10'!F372+'TB-10'!F440+'TB-10'!F508+'TB-10'!F576+'TB-10'!F644+'TB-10'!F712+'TB-10'!F780+'TB-10'!F848+'TB-10'!F916+'TB-10'!F984+'TB-10'!F1052+'TB-10'!F1120+'TB-10'!F1188+'TB-10'!F1256+'TB-10'!F1324+'TB-10'!F1392+'TB-10'!F1460+'TB-10'!F1528+'TB-10'!F1596+'TB-10'!F1664</f>
        <v>0</v>
      </c>
      <c r="G31" s="252">
        <f>+'TB-10'!G32+'TB-10'!G100+'TB-10'!G168+'TB-10'!G236+'TB-10'!G304+'TB-10'!G372+'TB-10'!G440+'TB-10'!G508+'TB-10'!G576+'TB-10'!G644+'TB-10'!G712+'TB-10'!G780+'TB-10'!G848+'TB-10'!G916+'TB-10'!G984+'TB-10'!G1052+'TB-10'!G1120+'TB-10'!G1188+'TB-10'!G1256+'TB-10'!G1324+'TB-10'!G1392+'TB-10'!G1460+'TB-10'!G1528+'TB-10'!G1596+'TB-10'!G1664</f>
        <v>0</v>
      </c>
      <c r="H31" s="253">
        <f>+'TB-10'!H32+'TB-10'!H100+'TB-10'!H168+'TB-10'!H236+'TB-10'!H304+'TB-10'!H372+'TB-10'!H440+'TB-10'!H508+'TB-10'!H576+'TB-10'!H644+'TB-10'!H712+'TB-10'!H780+'TB-10'!H848+'TB-10'!H916+'TB-10'!H984+'TB-10'!H1052+'TB-10'!H1120+'TB-10'!H1188+'TB-10'!H1256+'TB-10'!H1324+'TB-10'!H1392+'TB-10'!H1460+'TB-10'!H1528+'TB-10'!H1596+'TB-10'!H1664</f>
        <v>0</v>
      </c>
      <c r="I31" s="252">
        <f>+'TB-10'!I32+'TB-10'!I100+'TB-10'!I168+'TB-10'!I236+'TB-10'!I304+'TB-10'!I372+'TB-10'!I440+'TB-10'!I508+'TB-10'!I576+'TB-10'!I644+'TB-10'!I712+'TB-10'!I780+'TB-10'!I848+'TB-10'!I916+'TB-10'!I984+'TB-10'!I1052+'TB-10'!I1120+'TB-10'!I1188+'TB-10'!I1256+'TB-10'!I1324+'TB-10'!I1392+'TB-10'!I1460+'TB-10'!I1528+'TB-10'!I1596+'TB-10'!I1664</f>
        <v>0</v>
      </c>
      <c r="J31" s="253">
        <f>+'TB-10'!J32+'TB-10'!J100+'TB-10'!J168+'TB-10'!J236+'TB-10'!J304+'TB-10'!J372+'TB-10'!J440+'TB-10'!J508+'TB-10'!J576+'TB-10'!J644+'TB-10'!J712+'TB-10'!J780+'TB-10'!J848+'TB-10'!J916+'TB-10'!J984+'TB-10'!J1052+'TB-10'!J1120+'TB-10'!J1188+'TB-10'!J1256+'TB-10'!J1324+'TB-10'!J1392+'TB-10'!J1460+'TB-10'!J1528+'TB-10'!J1596+'TB-10'!J1664</f>
        <v>0</v>
      </c>
      <c r="K31" s="252">
        <f>+'TB-10'!K32+'TB-10'!K100+'TB-10'!K168+'TB-10'!K236+'TB-10'!K304+'TB-10'!K372+'TB-10'!K440+'TB-10'!K508+'TB-10'!K576+'TB-10'!K644+'TB-10'!K712+'TB-10'!K780+'TB-10'!K848+'TB-10'!K916+'TB-10'!K984+'TB-10'!K1052+'TB-10'!K1120+'TB-10'!K1188+'TB-10'!K1256+'TB-10'!K1324+'TB-10'!K1392+'TB-10'!K1460+'TB-10'!K1528+'TB-10'!K1596+'TB-10'!K1664</f>
        <v>0</v>
      </c>
      <c r="L31" s="253">
        <f>+'TB-10'!L32+'TB-10'!L100+'TB-10'!L168+'TB-10'!L236+'TB-10'!L304+'TB-10'!L372+'TB-10'!L440+'TB-10'!L508+'TB-10'!L576+'TB-10'!L644+'TB-10'!L712+'TB-10'!L780+'TB-10'!L848+'TB-10'!L916+'TB-10'!L984+'TB-10'!L1052+'TB-10'!L1120+'TB-10'!L1188+'TB-10'!L1256+'TB-10'!L1324+'TB-10'!L1392+'TB-10'!L1460+'TB-10'!L1528+'TB-10'!L1596+'TB-10'!L1664</f>
        <v>0</v>
      </c>
      <c r="M31" s="252">
        <f>+'TB-10'!M32+'TB-10'!M100+'TB-10'!M168+'TB-10'!M236+'TB-10'!M304+'TB-10'!M372+'TB-10'!M440+'TB-10'!M508+'TB-10'!M576+'TB-10'!M644+'TB-10'!M712+'TB-10'!M780+'TB-10'!M848+'TB-10'!M916+'TB-10'!M984+'TB-10'!M1052+'TB-10'!M1120+'TB-10'!M1188+'TB-10'!M1256+'TB-10'!M1324+'TB-10'!M1392+'TB-10'!M1460+'TB-10'!M1528+'TB-10'!M1596+'TB-10'!M1664</f>
        <v>0</v>
      </c>
      <c r="N31" s="253">
        <f>+'TB-10'!N32+'TB-10'!N100+'TB-10'!N168+'TB-10'!N236+'TB-10'!N304+'TB-10'!N372+'TB-10'!N440+'TB-10'!N508+'TB-10'!N576+'TB-10'!N644+'TB-10'!N712+'TB-10'!N780+'TB-10'!N848+'TB-10'!N916+'TB-10'!N984+'TB-10'!N1052+'TB-10'!N1120+'TB-10'!N1188+'TB-10'!N1256+'TB-10'!N1324+'TB-10'!N1392+'TB-10'!N1460+'TB-10'!N1528+'TB-10'!N1596+'TB-10'!N1664</f>
        <v>0</v>
      </c>
      <c r="O31" s="252">
        <f>+'TB-10'!O32+'TB-10'!O100+'TB-10'!O168+'TB-10'!O236+'TB-10'!O304+'TB-10'!O372+'TB-10'!O440+'TB-10'!O508+'TB-10'!O576+'TB-10'!O644+'TB-10'!O712+'TB-10'!O780+'TB-10'!O848+'TB-10'!O916+'TB-10'!O984+'TB-10'!O1052+'TB-10'!O1120+'TB-10'!O1188+'TB-10'!O1256+'TB-10'!O1324+'TB-10'!O1392+'TB-10'!O1460+'TB-10'!O1528+'TB-10'!O1596+'TB-10'!O1664</f>
        <v>0</v>
      </c>
      <c r="P31" s="253">
        <f>+'TB-10'!P32+'TB-10'!P100+'TB-10'!P168+'TB-10'!P236+'TB-10'!P304+'TB-10'!P372+'TB-10'!P440+'TB-10'!P508+'TB-10'!P576+'TB-10'!P644+'TB-10'!P712+'TB-10'!P780+'TB-10'!P848+'TB-10'!P916+'TB-10'!P984+'TB-10'!P1052+'TB-10'!P1120+'TB-10'!P1188+'TB-10'!P1256+'TB-10'!P1324+'TB-10'!P1392+'TB-10'!P1460+'TB-10'!P1528+'TB-10'!P1596+'TB-10'!P1664</f>
        <v>0</v>
      </c>
      <c r="Q31" s="252">
        <f>+'TB-10'!Q32+'TB-10'!Q100+'TB-10'!Q168+'TB-10'!Q236+'TB-10'!Q304+'TB-10'!Q372+'TB-10'!Q440+'TB-10'!Q508+'TB-10'!Q576+'TB-10'!Q644+'TB-10'!Q712+'TB-10'!Q780+'TB-10'!Q848+'TB-10'!Q916+'TB-10'!Q984+'TB-10'!Q1052+'TB-10'!Q1120+'TB-10'!Q1188+'TB-10'!Q1256+'TB-10'!Q1324+'TB-10'!Q1392+'TB-10'!Q1460+'TB-10'!Q1528+'TB-10'!Q1596+'TB-10'!Q1664</f>
        <v>0</v>
      </c>
      <c r="R31" s="253">
        <f>+'TB-10'!R32+'TB-10'!R100+'TB-10'!R168+'TB-10'!R236+'TB-10'!R304+'TB-10'!R372+'TB-10'!R440+'TB-10'!R508+'TB-10'!R576+'TB-10'!R644+'TB-10'!R712+'TB-10'!R780+'TB-10'!R848+'TB-10'!R916+'TB-10'!R984+'TB-10'!R1052+'TB-10'!R1120+'TB-10'!R1188+'TB-10'!R1256+'TB-10'!R1324+'TB-10'!R1392+'TB-10'!R1460+'TB-10'!R1528+'TB-10'!R1596+'TB-10'!R1664</f>
        <v>0</v>
      </c>
      <c r="S31" s="252">
        <f>+'TB-10'!S32+'TB-10'!S100+'TB-10'!S168+'TB-10'!S236+'TB-10'!S304+'TB-10'!S372+'TB-10'!S440+'TB-10'!S508+'TB-10'!S576+'TB-10'!S644+'TB-10'!S712+'TB-10'!S780+'TB-10'!S848+'TB-10'!S916+'TB-10'!S984+'TB-10'!S1052+'TB-10'!S1120+'TB-10'!S1188+'TB-10'!S1256+'TB-10'!S1324+'TB-10'!S1392+'TB-10'!S1460+'TB-10'!S1528+'TB-10'!S1596+'TB-10'!S1664</f>
        <v>0</v>
      </c>
      <c r="T31" s="253">
        <f>+'TB-10'!T32+'TB-10'!T100+'TB-10'!T168+'TB-10'!T236+'TB-10'!T304+'TB-10'!T372+'TB-10'!T440+'TB-10'!T508+'TB-10'!T576+'TB-10'!T644+'TB-10'!T712+'TB-10'!T780+'TB-10'!T848+'TB-10'!T916+'TB-10'!T984+'TB-10'!T1052+'TB-10'!T1120+'TB-10'!T1188+'TB-10'!T1256+'TB-10'!T1324+'TB-10'!T1392+'TB-10'!T1460+'TB-10'!T1528+'TB-10'!T1596+'TB-10'!T1664</f>
        <v>0</v>
      </c>
      <c r="U31" s="252">
        <f>+'TB-10'!U32+'TB-10'!U100+'TB-10'!U168+'TB-10'!U236+'TB-10'!U304+'TB-10'!U372+'TB-10'!U440+'TB-10'!U508+'TB-10'!U576+'TB-10'!U644+'TB-10'!U712+'TB-10'!U780+'TB-10'!U848+'TB-10'!U916+'TB-10'!U984+'TB-10'!U1052+'TB-10'!U1120+'TB-10'!U1188+'TB-10'!U1256+'TB-10'!U1324+'TB-10'!U1392+'TB-10'!U1460+'TB-10'!U1528+'TB-10'!U1596+'TB-10'!U1664</f>
        <v>0</v>
      </c>
      <c r="V31" s="253">
        <f>+'TB-10'!V32+'TB-10'!V100+'TB-10'!V168+'TB-10'!V236+'TB-10'!V304+'TB-10'!V372+'TB-10'!V440+'TB-10'!V508+'TB-10'!V576+'TB-10'!V644+'TB-10'!V712+'TB-10'!V780+'TB-10'!V848+'TB-10'!V916+'TB-10'!V984+'TB-10'!V1052+'TB-10'!V1120+'TB-10'!V1188+'TB-10'!V1256+'TB-10'!V1324+'TB-10'!V1392+'TB-10'!V1460+'TB-10'!V1528+'TB-10'!V1596+'TB-10'!V1664</f>
        <v>0</v>
      </c>
      <c r="W31" s="252">
        <f>+'TB-10'!W32+'TB-10'!W100+'TB-10'!W168+'TB-10'!W236+'TB-10'!W304+'TB-10'!W372+'TB-10'!W440+'TB-10'!W508+'TB-10'!W576+'TB-10'!W644+'TB-10'!W712+'TB-10'!W780+'TB-10'!W848+'TB-10'!W916+'TB-10'!W984+'TB-10'!W1052+'TB-10'!W1120+'TB-10'!W1188+'TB-10'!W1256+'TB-10'!W1324+'TB-10'!W1392+'TB-10'!W1460+'TB-10'!W1528+'TB-10'!W1596+'TB-10'!W1664</f>
        <v>0</v>
      </c>
      <c r="X31" s="253">
        <f>+'TB-10'!X32+'TB-10'!X100+'TB-10'!X168+'TB-10'!X236+'TB-10'!X304+'TB-10'!X372+'TB-10'!X440+'TB-10'!X508+'TB-10'!X576+'TB-10'!X644+'TB-10'!X712+'TB-10'!X780+'TB-10'!X848+'TB-10'!X916+'TB-10'!X984+'TB-10'!X1052+'TB-10'!X1120+'TB-10'!X1188+'TB-10'!X1256+'TB-10'!X1324+'TB-10'!X1392+'TB-10'!X1460+'TB-10'!X1528+'TB-10'!X1596+'TB-10'!X1664</f>
        <v>0</v>
      </c>
      <c r="Y31" s="252">
        <f>+'TB-10'!Y32+'TB-10'!Y100+'TB-10'!Y168+'TB-10'!Y236+'TB-10'!Y304+'TB-10'!Y372+'TB-10'!Y440+'TB-10'!Y508+'TB-10'!Y576+'TB-10'!Y644+'TB-10'!Y712+'TB-10'!Y780+'TB-10'!Y848+'TB-10'!Y916+'TB-10'!Y984+'TB-10'!Y1052+'TB-10'!Y1120+'TB-10'!Y1188+'TB-10'!Y1256+'TB-10'!Y1324+'TB-10'!Y1392+'TB-10'!Y1460+'TB-10'!Y1528+'TB-10'!Y1596+'TB-10'!Y1664</f>
        <v>0</v>
      </c>
      <c r="Z31" s="253">
        <f>+'TB-10'!Z32+'TB-10'!Z100+'TB-10'!Z168+'TB-10'!Z236+'TB-10'!Z304+'TB-10'!Z372+'TB-10'!Z440+'TB-10'!Z508+'TB-10'!Z576+'TB-10'!Z644+'TB-10'!Z712+'TB-10'!Z780+'TB-10'!Z848+'TB-10'!Z916+'TB-10'!Z984+'TB-10'!Z1052+'TB-10'!Z1120+'TB-10'!Z1188+'TB-10'!Z1256+'TB-10'!Z1324+'TB-10'!Z1392+'TB-10'!Z1460+'TB-10'!Z1528+'TB-10'!Z1596+'TB-10'!Z1664</f>
        <v>0</v>
      </c>
      <c r="AA31" s="252">
        <f>+'TB-10'!AA32+'TB-10'!AA100+'TB-10'!AA168+'TB-10'!AA236+'TB-10'!AA304+'TB-10'!AA372+'TB-10'!AA440+'TB-10'!AA508+'TB-10'!AA576+'TB-10'!AA644+'TB-10'!AA712+'TB-10'!AA780+'TB-10'!AA848+'TB-10'!AA916+'TB-10'!AA984+'TB-10'!AA1052+'TB-10'!AA1120+'TB-10'!AA1188+'TB-10'!AA1256+'TB-10'!AA1324+'TB-10'!AA1392+'TB-10'!AA1460+'TB-10'!AA1528+'TB-10'!AA1596+'TB-10'!AA1664</f>
        <v>0</v>
      </c>
      <c r="AB31" s="253">
        <f>+'TB-10'!AB32+'TB-10'!AB100+'TB-10'!AB168+'TB-10'!AB236+'TB-10'!AB304+'TB-10'!AB372+'TB-10'!AB440+'TB-10'!AB508+'TB-10'!AB576+'TB-10'!AB644+'TB-10'!AB712+'TB-10'!AB780+'TB-10'!AB848+'TB-10'!AB916+'TB-10'!AB984+'TB-10'!AB1052+'TB-10'!AB1120+'TB-10'!AB1188+'TB-10'!AB1256+'TB-10'!AB1324+'TB-10'!AB1392+'TB-10'!AB1460+'TB-10'!AB1528+'TB-10'!AB1596+'TB-10'!AB1664</f>
        <v>0</v>
      </c>
      <c r="AC31" s="252">
        <f>+'TB-10'!AC32+'TB-10'!AC100+'TB-10'!AC168+'TB-10'!AC236+'TB-10'!AC304+'TB-10'!AC372+'TB-10'!AC440+'TB-10'!AC508+'TB-10'!AC576+'TB-10'!AC644+'TB-10'!AC712+'TB-10'!AC780+'TB-10'!AC848+'TB-10'!AC916+'TB-10'!AC984+'TB-10'!AC1052+'TB-10'!AC1120+'TB-10'!AC1188+'TB-10'!AC1256+'TB-10'!AC1324+'TB-10'!AC1392+'TB-10'!AC1460+'TB-10'!AC1528+'TB-10'!AC1596+'TB-10'!AC1664</f>
        <v>0</v>
      </c>
      <c r="AD31" s="253">
        <f>+'TB-10'!AD32+'TB-10'!AD100+'TB-10'!AD168+'TB-10'!AD236+'TB-10'!AD304+'TB-10'!AD372+'TB-10'!AD440+'TB-10'!AD508+'TB-10'!AD576+'TB-10'!AD644+'TB-10'!AD712+'TB-10'!AD780+'TB-10'!AD848+'TB-10'!AD916+'TB-10'!AD984+'TB-10'!AD1052+'TB-10'!AD1120+'TB-10'!AD1188+'TB-10'!AD1256+'TB-10'!AD1324+'TB-10'!AD1392+'TB-10'!AD1460+'TB-10'!AD1528+'TB-10'!AD1596+'TB-10'!AD1664</f>
        <v>0</v>
      </c>
      <c r="AE31" s="252">
        <f>+'TB-10'!AE32+'TB-10'!AE100+'TB-10'!AE168+'TB-10'!AE236+'TB-10'!AE304+'TB-10'!AE372+'TB-10'!AE440+'TB-10'!AE508+'TB-10'!AE576+'TB-10'!AE644+'TB-10'!AE712+'TB-10'!AE780+'TB-10'!AE848+'TB-10'!AE916+'TB-10'!AE984+'TB-10'!AE1052+'TB-10'!AE1120+'TB-10'!AE1188+'TB-10'!AE1256+'TB-10'!AE1324+'TB-10'!AE1392+'TB-10'!AE1460+'TB-10'!AE1528+'TB-10'!AE1596+'TB-10'!AE1664</f>
        <v>0</v>
      </c>
      <c r="AF31" s="253">
        <f>+'TB-10'!AF32+'TB-10'!AF100+'TB-10'!AF168+'TB-10'!AF236+'TB-10'!AF304+'TB-10'!AF372+'TB-10'!AF440+'TB-10'!AF508+'TB-10'!AF576+'TB-10'!AF644+'TB-10'!AF712+'TB-10'!AF780+'TB-10'!AF848+'TB-10'!AF916+'TB-10'!AF984+'TB-10'!AF1052+'TB-10'!AF1120+'TB-10'!AF1188+'TB-10'!AF1256+'TB-10'!AF1324+'TB-10'!AF1392+'TB-10'!AF1460+'TB-10'!AF1528+'TB-10'!AF1596+'TB-10'!AF1664</f>
        <v>0</v>
      </c>
      <c r="AG31" s="252">
        <f>+'TB-10'!AG32+'TB-10'!AG100+'TB-10'!AG168+'TB-10'!AG236+'TB-10'!AG304+'TB-10'!AG372+'TB-10'!AG440+'TB-10'!AG508+'TB-10'!AG576+'TB-10'!AG644+'TB-10'!AG712+'TB-10'!AG780+'TB-10'!AG848+'TB-10'!AG916+'TB-10'!AG984+'TB-10'!AG1052+'TB-10'!AG1120+'TB-10'!AG1188+'TB-10'!AG1256+'TB-10'!AG1324+'TB-10'!AG1392+'TB-10'!AG1460+'TB-10'!AG1528+'TB-10'!AG1596+'TB-10'!AG1664</f>
        <v>0</v>
      </c>
      <c r="AH31" s="253">
        <f>+'TB-10'!AH32+'TB-10'!AH100+'TB-10'!AH168+'TB-10'!AH236+'TB-10'!AH304+'TB-10'!AH372+'TB-10'!AH440+'TB-10'!AH508+'TB-10'!AH576+'TB-10'!AH644+'TB-10'!AH712+'TB-10'!AH780+'TB-10'!AH848+'TB-10'!AH916+'TB-10'!AH984+'TB-10'!AH1052+'TB-10'!AH1120+'TB-10'!AH1188+'TB-10'!AH1256+'TB-10'!AH1324+'TB-10'!AH1392+'TB-10'!AH1460+'TB-10'!AH1528+'TB-10'!AH1596+'TB-10'!AH1664</f>
        <v>0</v>
      </c>
      <c r="AI31" s="252">
        <f>+'TB-10'!AI32+'TB-10'!AI100+'TB-10'!AI168+'TB-10'!AI236+'TB-10'!AI304+'TB-10'!AI372+'TB-10'!AI440+'TB-10'!AI508+'TB-10'!AI576+'TB-10'!AI644+'TB-10'!AI712+'TB-10'!AI780+'TB-10'!AI848+'TB-10'!AI916+'TB-10'!AI984+'TB-10'!AI1052+'TB-10'!AI1120+'TB-10'!AI1188+'TB-10'!AI1256+'TB-10'!AI1324+'TB-10'!AI1392+'TB-10'!AI1460+'TB-10'!AI1528+'TB-10'!AI1596+'TB-10'!AI1664</f>
        <v>0</v>
      </c>
      <c r="AJ31" s="253">
        <f>+'TB-10'!AJ32+'TB-10'!AJ100+'TB-10'!AJ168+'TB-10'!AJ236+'TB-10'!AJ304+'TB-10'!AJ372+'TB-10'!AJ440+'TB-10'!AJ508+'TB-10'!AJ576+'TB-10'!AJ644+'TB-10'!AJ712+'TB-10'!AJ780+'TB-10'!AJ848+'TB-10'!AJ916+'TB-10'!AJ984+'TB-10'!AJ1052+'TB-10'!AJ1120+'TB-10'!AJ1188+'TB-10'!AJ1256+'TB-10'!AJ1324+'TB-10'!AJ1392+'TB-10'!AJ1460+'TB-10'!AJ1528+'TB-10'!AJ1596+'TB-10'!AJ1664</f>
        <v>0</v>
      </c>
      <c r="AK31" s="252">
        <f>+'TB-10'!AK32+'TB-10'!AK100+'TB-10'!AK168+'TB-10'!AK236+'TB-10'!AK304+'TB-10'!AK372+'TB-10'!AK440+'TB-10'!AK508+'TB-10'!AK576+'TB-10'!AK644+'TB-10'!AK712+'TB-10'!AK780+'TB-10'!AK848+'TB-10'!AK916+'TB-10'!AK984+'TB-10'!AK1052+'TB-10'!AK1120+'TB-10'!AK1188+'TB-10'!AK1256+'TB-10'!AK1324+'TB-10'!AK1392+'TB-10'!AK1460+'TB-10'!AK1528+'TB-10'!AK1596+'TB-10'!AK1664</f>
        <v>0</v>
      </c>
      <c r="AL31" s="254">
        <f>+B31+D31+F31+H31+J31+L31+N31+P31+R31+T31+V31+X31+Z31+AB31+AD31+AF31+AH31+AJ31</f>
        <v>0</v>
      </c>
      <c r="AM31" s="255">
        <f>+C31+E31+G31+I31+K31+M31+O31+Q31+S31+U31+W31+Y31+AA31+AC31+AE31+AG31+AI31+AK31</f>
        <v>0</v>
      </c>
      <c r="AN31" s="256">
        <f>+AM31+AL31</f>
        <v>0</v>
      </c>
    </row>
    <row r="32" spans="2:40" ht="15" customHeight="1" x14ac:dyDescent="0.25">
      <c r="B32" s="1212" t="s">
        <v>834</v>
      </c>
      <c r="C32" s="1213"/>
      <c r="D32" s="1213"/>
      <c r="E32" s="1213"/>
      <c r="F32" s="1213"/>
      <c r="G32" s="1213"/>
      <c r="H32" s="1213"/>
      <c r="I32" s="1213"/>
      <c r="J32" s="1213"/>
      <c r="K32" s="1213"/>
      <c r="L32" s="1213"/>
      <c r="M32" s="1213"/>
      <c r="N32" s="1213"/>
      <c r="O32" s="1213"/>
      <c r="P32" s="1213"/>
      <c r="Q32" s="1213"/>
      <c r="R32" s="1213"/>
      <c r="S32" s="1213"/>
      <c r="T32" s="1213"/>
      <c r="U32" s="1213"/>
      <c r="V32" s="1213"/>
      <c r="W32" s="1213"/>
      <c r="X32" s="1213"/>
      <c r="Y32" s="1213"/>
      <c r="Z32" s="1213"/>
      <c r="AA32" s="1213"/>
      <c r="AB32" s="1213"/>
      <c r="AC32" s="1213"/>
      <c r="AD32" s="1213"/>
      <c r="AE32" s="1213"/>
      <c r="AF32" s="1213"/>
      <c r="AG32" s="1213"/>
      <c r="AH32" s="1213"/>
      <c r="AI32" s="1213"/>
      <c r="AJ32" s="1213"/>
      <c r="AK32" s="1213"/>
      <c r="AL32" s="1213"/>
      <c r="AM32" s="1213"/>
      <c r="AN32" s="1214"/>
    </row>
    <row r="33" spans="1:40" ht="21" customHeight="1" x14ac:dyDescent="0.25">
      <c r="B33" s="251">
        <f>+'TB-10'!B34+'TB-10'!B102+'TB-10'!B170+'TB-10'!B238+'TB-10'!B306+'TB-10'!B374+'TB-10'!B442+'TB-10'!B510+'TB-10'!B578+'TB-10'!B646+'TB-10'!B714+'TB-10'!B782+'TB-10'!B850+'TB-10'!B918+'TB-10'!B986+'TB-10'!B1054+'TB-10'!B1122+'TB-10'!B1190+'TB-10'!B1258+'TB-10'!B1326+'TB-10'!B1394+'TB-10'!B1462+'TB-10'!B1530+'TB-10'!B1598+'TB-10'!B1666</f>
        <v>0</v>
      </c>
      <c r="C33" s="252">
        <f>+'TB-10'!C34+'TB-10'!C102+'TB-10'!C170+'TB-10'!C238+'TB-10'!C306+'TB-10'!C374+'TB-10'!C442+'TB-10'!C510+'TB-10'!C578+'TB-10'!C646+'TB-10'!C714+'TB-10'!C782+'TB-10'!C850+'TB-10'!C918+'TB-10'!C986+'TB-10'!C1054+'TB-10'!C1122+'TB-10'!C1190+'TB-10'!C1258+'TB-10'!C1326+'TB-10'!C1394+'TB-10'!C1462+'TB-10'!C1530+'TB-10'!C1598+'TB-10'!C1666</f>
        <v>0</v>
      </c>
      <c r="D33" s="253">
        <f>+'TB-10'!D34+'TB-10'!D102+'TB-10'!D170+'TB-10'!D238+'TB-10'!D306+'TB-10'!D374+'TB-10'!D442+'TB-10'!D510+'TB-10'!D578+'TB-10'!D646+'TB-10'!D714+'TB-10'!D782+'TB-10'!D850+'TB-10'!D918+'TB-10'!D986+'TB-10'!D1054+'TB-10'!D1122+'TB-10'!D1190+'TB-10'!D1258+'TB-10'!D1326+'TB-10'!D1394+'TB-10'!D1462+'TB-10'!D1530+'TB-10'!D1598+'TB-10'!D1666</f>
        <v>0</v>
      </c>
      <c r="E33" s="252">
        <f>+'TB-10'!E34+'TB-10'!E102+'TB-10'!E170+'TB-10'!E238+'TB-10'!E306+'TB-10'!E374+'TB-10'!E442+'TB-10'!E510+'TB-10'!E578+'TB-10'!E646+'TB-10'!E714+'TB-10'!E782+'TB-10'!E850+'TB-10'!E918+'TB-10'!E986+'TB-10'!E1054+'TB-10'!E1122+'TB-10'!E1190+'TB-10'!E1258+'TB-10'!E1326+'TB-10'!E1394+'TB-10'!E1462+'TB-10'!E1530+'TB-10'!E1598+'TB-10'!E1666</f>
        <v>0</v>
      </c>
      <c r="F33" s="253">
        <f>+'TB-10'!F34+'TB-10'!F102+'TB-10'!F170+'TB-10'!F238+'TB-10'!F306+'TB-10'!F374+'TB-10'!F442+'TB-10'!F510+'TB-10'!F578+'TB-10'!F646+'TB-10'!F714+'TB-10'!F782+'TB-10'!F850+'TB-10'!F918+'TB-10'!F986+'TB-10'!F1054+'TB-10'!F1122+'TB-10'!F1190+'TB-10'!F1258+'TB-10'!F1326+'TB-10'!F1394+'TB-10'!F1462+'TB-10'!F1530+'TB-10'!F1598+'TB-10'!F1666</f>
        <v>0</v>
      </c>
      <c r="G33" s="252">
        <f>+'TB-10'!G34+'TB-10'!G102+'TB-10'!G170+'TB-10'!G238+'TB-10'!G306+'TB-10'!G374+'TB-10'!G442+'TB-10'!G510+'TB-10'!G578+'TB-10'!G646+'TB-10'!G714+'TB-10'!G782+'TB-10'!G850+'TB-10'!G918+'TB-10'!G986+'TB-10'!G1054+'TB-10'!G1122+'TB-10'!G1190+'TB-10'!G1258+'TB-10'!G1326+'TB-10'!G1394+'TB-10'!G1462+'TB-10'!G1530+'TB-10'!G1598+'TB-10'!G1666</f>
        <v>0</v>
      </c>
      <c r="H33" s="253">
        <f>+'TB-10'!H34+'TB-10'!H102+'TB-10'!H170+'TB-10'!H238+'TB-10'!H306+'TB-10'!H374+'TB-10'!H442+'TB-10'!H510+'TB-10'!H578+'TB-10'!H646+'TB-10'!H714+'TB-10'!H782+'TB-10'!H850+'TB-10'!H918+'TB-10'!H986+'TB-10'!H1054+'TB-10'!H1122+'TB-10'!H1190+'TB-10'!H1258+'TB-10'!H1326+'TB-10'!H1394+'TB-10'!H1462+'TB-10'!H1530+'TB-10'!H1598+'TB-10'!H1666</f>
        <v>0</v>
      </c>
      <c r="I33" s="252">
        <f>+'TB-10'!I34+'TB-10'!I102+'TB-10'!I170+'TB-10'!I238+'TB-10'!I306+'TB-10'!I374+'TB-10'!I442+'TB-10'!I510+'TB-10'!I578+'TB-10'!I646+'TB-10'!I714+'TB-10'!I782+'TB-10'!I850+'TB-10'!I918+'TB-10'!I986+'TB-10'!I1054+'TB-10'!I1122+'TB-10'!I1190+'TB-10'!I1258+'TB-10'!I1326+'TB-10'!I1394+'TB-10'!I1462+'TB-10'!I1530+'TB-10'!I1598+'TB-10'!I1666</f>
        <v>0</v>
      </c>
      <c r="J33" s="253">
        <f>+'TB-10'!J34+'TB-10'!J102+'TB-10'!J170+'TB-10'!J238+'TB-10'!J306+'TB-10'!J374+'TB-10'!J442+'TB-10'!J510+'TB-10'!J578+'TB-10'!J646+'TB-10'!J714+'TB-10'!J782+'TB-10'!J850+'TB-10'!J918+'TB-10'!J986+'TB-10'!J1054+'TB-10'!J1122+'TB-10'!J1190+'TB-10'!J1258+'TB-10'!J1326+'TB-10'!J1394+'TB-10'!J1462+'TB-10'!J1530+'TB-10'!J1598+'TB-10'!J1666</f>
        <v>0</v>
      </c>
      <c r="K33" s="252">
        <f>+'TB-10'!K34+'TB-10'!K102+'TB-10'!K170+'TB-10'!K238+'TB-10'!K306+'TB-10'!K374+'TB-10'!K442+'TB-10'!K510+'TB-10'!K578+'TB-10'!K646+'TB-10'!K714+'TB-10'!K782+'TB-10'!K850+'TB-10'!K918+'TB-10'!K986+'TB-10'!K1054+'TB-10'!K1122+'TB-10'!K1190+'TB-10'!K1258+'TB-10'!K1326+'TB-10'!K1394+'TB-10'!K1462+'TB-10'!K1530+'TB-10'!K1598+'TB-10'!K1666</f>
        <v>0</v>
      </c>
      <c r="L33" s="253">
        <f>+'TB-10'!L34+'TB-10'!L102+'TB-10'!L170+'TB-10'!L238+'TB-10'!L306+'TB-10'!L374+'TB-10'!L442+'TB-10'!L510+'TB-10'!L578+'TB-10'!L646+'TB-10'!L714+'TB-10'!L782+'TB-10'!L850+'TB-10'!L918+'TB-10'!L986+'TB-10'!L1054+'TB-10'!L1122+'TB-10'!L1190+'TB-10'!L1258+'TB-10'!L1326+'TB-10'!L1394+'TB-10'!L1462+'TB-10'!L1530+'TB-10'!L1598+'TB-10'!L1666</f>
        <v>0</v>
      </c>
      <c r="M33" s="252">
        <f>+'TB-10'!M34+'TB-10'!M102+'TB-10'!M170+'TB-10'!M238+'TB-10'!M306+'TB-10'!M374+'TB-10'!M442+'TB-10'!M510+'TB-10'!M578+'TB-10'!M646+'TB-10'!M714+'TB-10'!M782+'TB-10'!M850+'TB-10'!M918+'TB-10'!M986+'TB-10'!M1054+'TB-10'!M1122+'TB-10'!M1190+'TB-10'!M1258+'TB-10'!M1326+'TB-10'!M1394+'TB-10'!M1462+'TB-10'!M1530+'TB-10'!M1598+'TB-10'!M1666</f>
        <v>0</v>
      </c>
      <c r="N33" s="253">
        <f>+'TB-10'!N34+'TB-10'!N102+'TB-10'!N170+'TB-10'!N238+'TB-10'!N306+'TB-10'!N374+'TB-10'!N442+'TB-10'!N510+'TB-10'!N578+'TB-10'!N646+'TB-10'!N714+'TB-10'!N782+'TB-10'!N850+'TB-10'!N918+'TB-10'!N986+'TB-10'!N1054+'TB-10'!N1122+'TB-10'!N1190+'TB-10'!N1258+'TB-10'!N1326+'TB-10'!N1394+'TB-10'!N1462+'TB-10'!N1530+'TB-10'!N1598+'TB-10'!N1666</f>
        <v>0</v>
      </c>
      <c r="O33" s="252">
        <f>+'TB-10'!O34+'TB-10'!O102+'TB-10'!O170+'TB-10'!O238+'TB-10'!O306+'TB-10'!O374+'TB-10'!O442+'TB-10'!O510+'TB-10'!O578+'TB-10'!O646+'TB-10'!O714+'TB-10'!O782+'TB-10'!O850+'TB-10'!O918+'TB-10'!O986+'TB-10'!O1054+'TB-10'!O1122+'TB-10'!O1190+'TB-10'!O1258+'TB-10'!O1326+'TB-10'!O1394+'TB-10'!O1462+'TB-10'!O1530+'TB-10'!O1598+'TB-10'!O1666</f>
        <v>0</v>
      </c>
      <c r="P33" s="253">
        <f>+'TB-10'!P34+'TB-10'!P102+'TB-10'!P170+'TB-10'!P238+'TB-10'!P306+'TB-10'!P374+'TB-10'!P442+'TB-10'!P510+'TB-10'!P578+'TB-10'!P646+'TB-10'!P714+'TB-10'!P782+'TB-10'!P850+'TB-10'!P918+'TB-10'!P986+'TB-10'!P1054+'TB-10'!P1122+'TB-10'!P1190+'TB-10'!P1258+'TB-10'!P1326+'TB-10'!P1394+'TB-10'!P1462+'TB-10'!P1530+'TB-10'!P1598+'TB-10'!P1666</f>
        <v>0</v>
      </c>
      <c r="Q33" s="252">
        <f>+'TB-10'!Q34+'TB-10'!Q102+'TB-10'!Q170+'TB-10'!Q238+'TB-10'!Q306+'TB-10'!Q374+'TB-10'!Q442+'TB-10'!Q510+'TB-10'!Q578+'TB-10'!Q646+'TB-10'!Q714+'TB-10'!Q782+'TB-10'!Q850+'TB-10'!Q918+'TB-10'!Q986+'TB-10'!Q1054+'TB-10'!Q1122+'TB-10'!Q1190+'TB-10'!Q1258+'TB-10'!Q1326+'TB-10'!Q1394+'TB-10'!Q1462+'TB-10'!Q1530+'TB-10'!Q1598+'TB-10'!Q1666</f>
        <v>0</v>
      </c>
      <c r="R33" s="253">
        <f>+'TB-10'!R34+'TB-10'!R102+'TB-10'!R170+'TB-10'!R238+'TB-10'!R306+'TB-10'!R374+'TB-10'!R442+'TB-10'!R510+'TB-10'!R578+'TB-10'!R646+'TB-10'!R714+'TB-10'!R782+'TB-10'!R850+'TB-10'!R918+'TB-10'!R986+'TB-10'!R1054+'TB-10'!R1122+'TB-10'!R1190+'TB-10'!R1258+'TB-10'!R1326+'TB-10'!R1394+'TB-10'!R1462+'TB-10'!R1530+'TB-10'!R1598+'TB-10'!R1666</f>
        <v>0</v>
      </c>
      <c r="S33" s="252">
        <f>+'TB-10'!S34+'TB-10'!S102+'TB-10'!S170+'TB-10'!S238+'TB-10'!S306+'TB-10'!S374+'TB-10'!S442+'TB-10'!S510+'TB-10'!S578+'TB-10'!S646+'TB-10'!S714+'TB-10'!S782+'TB-10'!S850+'TB-10'!S918+'TB-10'!S986+'TB-10'!S1054+'TB-10'!S1122+'TB-10'!S1190+'TB-10'!S1258+'TB-10'!S1326+'TB-10'!S1394+'TB-10'!S1462+'TB-10'!S1530+'TB-10'!S1598+'TB-10'!S1666</f>
        <v>0</v>
      </c>
      <c r="T33" s="253">
        <f>+'TB-10'!T34+'TB-10'!T102+'TB-10'!T170+'TB-10'!T238+'TB-10'!T306+'TB-10'!T374+'TB-10'!T442+'TB-10'!T510+'TB-10'!T578+'TB-10'!T646+'TB-10'!T714+'TB-10'!T782+'TB-10'!T850+'TB-10'!T918+'TB-10'!T986+'TB-10'!T1054+'TB-10'!T1122+'TB-10'!T1190+'TB-10'!T1258+'TB-10'!T1326+'TB-10'!T1394+'TB-10'!T1462+'TB-10'!T1530+'TB-10'!T1598+'TB-10'!T1666</f>
        <v>0</v>
      </c>
      <c r="U33" s="252">
        <f>+'TB-10'!U34+'TB-10'!U102+'TB-10'!U170+'TB-10'!U238+'TB-10'!U306+'TB-10'!U374+'TB-10'!U442+'TB-10'!U510+'TB-10'!U578+'TB-10'!U646+'TB-10'!U714+'TB-10'!U782+'TB-10'!U850+'TB-10'!U918+'TB-10'!U986+'TB-10'!U1054+'TB-10'!U1122+'TB-10'!U1190+'TB-10'!U1258+'TB-10'!U1326+'TB-10'!U1394+'TB-10'!U1462+'TB-10'!U1530+'TB-10'!U1598+'TB-10'!U1666</f>
        <v>0</v>
      </c>
      <c r="V33" s="253">
        <f>+'TB-10'!V34+'TB-10'!V102+'TB-10'!V170+'TB-10'!V238+'TB-10'!V306+'TB-10'!V374+'TB-10'!V442+'TB-10'!V510+'TB-10'!V578+'TB-10'!V646+'TB-10'!V714+'TB-10'!V782+'TB-10'!V850+'TB-10'!V918+'TB-10'!V986+'TB-10'!V1054+'TB-10'!V1122+'TB-10'!V1190+'TB-10'!V1258+'TB-10'!V1326+'TB-10'!V1394+'TB-10'!V1462+'TB-10'!V1530+'TB-10'!V1598+'TB-10'!V1666</f>
        <v>0</v>
      </c>
      <c r="W33" s="252">
        <f>+'TB-10'!W34+'TB-10'!W102+'TB-10'!W170+'TB-10'!W238+'TB-10'!W306+'TB-10'!W374+'TB-10'!W442+'TB-10'!W510+'TB-10'!W578+'TB-10'!W646+'TB-10'!W714+'TB-10'!W782+'TB-10'!W850+'TB-10'!W918+'TB-10'!W986+'TB-10'!W1054+'TB-10'!W1122+'TB-10'!W1190+'TB-10'!W1258+'TB-10'!W1326+'TB-10'!W1394+'TB-10'!W1462+'TB-10'!W1530+'TB-10'!W1598+'TB-10'!W1666</f>
        <v>0</v>
      </c>
      <c r="X33" s="253">
        <f>+'TB-10'!X34+'TB-10'!X102+'TB-10'!X170+'TB-10'!X238+'TB-10'!X306+'TB-10'!X374+'TB-10'!X442+'TB-10'!X510+'TB-10'!X578+'TB-10'!X646+'TB-10'!X714+'TB-10'!X782+'TB-10'!X850+'TB-10'!X918+'TB-10'!X986+'TB-10'!X1054+'TB-10'!X1122+'TB-10'!X1190+'TB-10'!X1258+'TB-10'!X1326+'TB-10'!X1394+'TB-10'!X1462+'TB-10'!X1530+'TB-10'!X1598+'TB-10'!X1666</f>
        <v>0</v>
      </c>
      <c r="Y33" s="252">
        <f>+'TB-10'!Y34+'TB-10'!Y102+'TB-10'!Y170+'TB-10'!Y238+'TB-10'!Y306+'TB-10'!Y374+'TB-10'!Y442+'TB-10'!Y510+'TB-10'!Y578+'TB-10'!Y646+'TB-10'!Y714+'TB-10'!Y782+'TB-10'!Y850+'TB-10'!Y918+'TB-10'!Y986+'TB-10'!Y1054+'TB-10'!Y1122+'TB-10'!Y1190+'TB-10'!Y1258+'TB-10'!Y1326+'TB-10'!Y1394+'TB-10'!Y1462+'TB-10'!Y1530+'TB-10'!Y1598+'TB-10'!Y1666</f>
        <v>0</v>
      </c>
      <c r="Z33" s="253">
        <f>+'TB-10'!Z34+'TB-10'!Z102+'TB-10'!Z170+'TB-10'!Z238+'TB-10'!Z306+'TB-10'!Z374+'TB-10'!Z442+'TB-10'!Z510+'TB-10'!Z578+'TB-10'!Z646+'TB-10'!Z714+'TB-10'!Z782+'TB-10'!Z850+'TB-10'!Z918+'TB-10'!Z986+'TB-10'!Z1054+'TB-10'!Z1122+'TB-10'!Z1190+'TB-10'!Z1258+'TB-10'!Z1326+'TB-10'!Z1394+'TB-10'!Z1462+'TB-10'!Z1530+'TB-10'!Z1598+'TB-10'!Z1666</f>
        <v>0</v>
      </c>
      <c r="AA33" s="252">
        <f>+'TB-10'!AA34+'TB-10'!AA102+'TB-10'!AA170+'TB-10'!AA238+'TB-10'!AA306+'TB-10'!AA374+'TB-10'!AA442+'TB-10'!AA510+'TB-10'!AA578+'TB-10'!AA646+'TB-10'!AA714+'TB-10'!AA782+'TB-10'!AA850+'TB-10'!AA918+'TB-10'!AA986+'TB-10'!AA1054+'TB-10'!AA1122+'TB-10'!AA1190+'TB-10'!AA1258+'TB-10'!AA1326+'TB-10'!AA1394+'TB-10'!AA1462+'TB-10'!AA1530+'TB-10'!AA1598+'TB-10'!AA1666</f>
        <v>0</v>
      </c>
      <c r="AB33" s="253">
        <f>+'TB-10'!AB34+'TB-10'!AB102+'TB-10'!AB170+'TB-10'!AB238+'TB-10'!AB306+'TB-10'!AB374+'TB-10'!AB442+'TB-10'!AB510+'TB-10'!AB578+'TB-10'!AB646+'TB-10'!AB714+'TB-10'!AB782+'TB-10'!AB850+'TB-10'!AB918+'TB-10'!AB986+'TB-10'!AB1054+'TB-10'!AB1122+'TB-10'!AB1190+'TB-10'!AB1258+'TB-10'!AB1326+'TB-10'!AB1394+'TB-10'!AB1462+'TB-10'!AB1530+'TB-10'!AB1598+'TB-10'!AB1666</f>
        <v>0</v>
      </c>
      <c r="AC33" s="252">
        <f>+'TB-10'!AC34+'TB-10'!AC102+'TB-10'!AC170+'TB-10'!AC238+'TB-10'!AC306+'TB-10'!AC374+'TB-10'!AC442+'TB-10'!AC510+'TB-10'!AC578+'TB-10'!AC646+'TB-10'!AC714+'TB-10'!AC782+'TB-10'!AC850+'TB-10'!AC918+'TB-10'!AC986+'TB-10'!AC1054+'TB-10'!AC1122+'TB-10'!AC1190+'TB-10'!AC1258+'TB-10'!AC1326+'TB-10'!AC1394+'TB-10'!AC1462+'TB-10'!AC1530+'TB-10'!AC1598+'TB-10'!AC1666</f>
        <v>0</v>
      </c>
      <c r="AD33" s="253">
        <f>+'TB-10'!AD34+'TB-10'!AD102+'TB-10'!AD170+'TB-10'!AD238+'TB-10'!AD306+'TB-10'!AD374+'TB-10'!AD442+'TB-10'!AD510+'TB-10'!AD578+'TB-10'!AD646+'TB-10'!AD714+'TB-10'!AD782+'TB-10'!AD850+'TB-10'!AD918+'TB-10'!AD986+'TB-10'!AD1054+'TB-10'!AD1122+'TB-10'!AD1190+'TB-10'!AD1258+'TB-10'!AD1326+'TB-10'!AD1394+'TB-10'!AD1462+'TB-10'!AD1530+'TB-10'!AD1598+'TB-10'!AD1666</f>
        <v>0</v>
      </c>
      <c r="AE33" s="252">
        <f>+'TB-10'!AE34+'TB-10'!AE102+'TB-10'!AE170+'TB-10'!AE238+'TB-10'!AE306+'TB-10'!AE374+'TB-10'!AE442+'TB-10'!AE510+'TB-10'!AE578+'TB-10'!AE646+'TB-10'!AE714+'TB-10'!AE782+'TB-10'!AE850+'TB-10'!AE918+'TB-10'!AE986+'TB-10'!AE1054+'TB-10'!AE1122+'TB-10'!AE1190+'TB-10'!AE1258+'TB-10'!AE1326+'TB-10'!AE1394+'TB-10'!AE1462+'TB-10'!AE1530+'TB-10'!AE1598+'TB-10'!AE1666</f>
        <v>0</v>
      </c>
      <c r="AF33" s="253">
        <f>+'TB-10'!AF34+'TB-10'!AF102+'TB-10'!AF170+'TB-10'!AF238+'TB-10'!AF306+'TB-10'!AF374+'TB-10'!AF442+'TB-10'!AF510+'TB-10'!AF578+'TB-10'!AF646+'TB-10'!AF714+'TB-10'!AF782+'TB-10'!AF850+'TB-10'!AF918+'TB-10'!AF986+'TB-10'!AF1054+'TB-10'!AF1122+'TB-10'!AF1190+'TB-10'!AF1258+'TB-10'!AF1326+'TB-10'!AF1394+'TB-10'!AF1462+'TB-10'!AF1530+'TB-10'!AF1598+'TB-10'!AF1666</f>
        <v>0</v>
      </c>
      <c r="AG33" s="252">
        <f>+'TB-10'!AG34+'TB-10'!AG102+'TB-10'!AG170+'TB-10'!AG238+'TB-10'!AG306+'TB-10'!AG374+'TB-10'!AG442+'TB-10'!AG510+'TB-10'!AG578+'TB-10'!AG646+'TB-10'!AG714+'TB-10'!AG782+'TB-10'!AG850+'TB-10'!AG918+'TB-10'!AG986+'TB-10'!AG1054+'TB-10'!AG1122+'TB-10'!AG1190+'TB-10'!AG1258+'TB-10'!AG1326+'TB-10'!AG1394+'TB-10'!AG1462+'TB-10'!AG1530+'TB-10'!AG1598+'TB-10'!AG1666</f>
        <v>0</v>
      </c>
      <c r="AH33" s="253">
        <f>+'TB-10'!AH34+'TB-10'!AH102+'TB-10'!AH170+'TB-10'!AH238+'TB-10'!AH306+'TB-10'!AH374+'TB-10'!AH442+'TB-10'!AH510+'TB-10'!AH578+'TB-10'!AH646+'TB-10'!AH714+'TB-10'!AH782+'TB-10'!AH850+'TB-10'!AH918+'TB-10'!AH986+'TB-10'!AH1054+'TB-10'!AH1122+'TB-10'!AH1190+'TB-10'!AH1258+'TB-10'!AH1326+'TB-10'!AH1394+'TB-10'!AH1462+'TB-10'!AH1530+'TB-10'!AH1598+'TB-10'!AH1666</f>
        <v>0</v>
      </c>
      <c r="AI33" s="252">
        <f>+'TB-10'!AI34+'TB-10'!AI102+'TB-10'!AI170+'TB-10'!AI238+'TB-10'!AI306+'TB-10'!AI374+'TB-10'!AI442+'TB-10'!AI510+'TB-10'!AI578+'TB-10'!AI646+'TB-10'!AI714+'TB-10'!AI782+'TB-10'!AI850+'TB-10'!AI918+'TB-10'!AI986+'TB-10'!AI1054+'TB-10'!AI1122+'TB-10'!AI1190+'TB-10'!AI1258+'TB-10'!AI1326+'TB-10'!AI1394+'TB-10'!AI1462+'TB-10'!AI1530+'TB-10'!AI1598+'TB-10'!AI1666</f>
        <v>0</v>
      </c>
      <c r="AJ33" s="253">
        <f>+'TB-10'!AJ34+'TB-10'!AJ102+'TB-10'!AJ170+'TB-10'!AJ238+'TB-10'!AJ306+'TB-10'!AJ374+'TB-10'!AJ442+'TB-10'!AJ510+'TB-10'!AJ578+'TB-10'!AJ646+'TB-10'!AJ714+'TB-10'!AJ782+'TB-10'!AJ850+'TB-10'!AJ918+'TB-10'!AJ986+'TB-10'!AJ1054+'TB-10'!AJ1122+'TB-10'!AJ1190+'TB-10'!AJ1258+'TB-10'!AJ1326+'TB-10'!AJ1394+'TB-10'!AJ1462+'TB-10'!AJ1530+'TB-10'!AJ1598+'TB-10'!AJ1666</f>
        <v>0</v>
      </c>
      <c r="AK33" s="252">
        <f>+'TB-10'!AK34+'TB-10'!AK102+'TB-10'!AK170+'TB-10'!AK238+'TB-10'!AK306+'TB-10'!AK374+'TB-10'!AK442+'TB-10'!AK510+'TB-10'!AK578+'TB-10'!AK646+'TB-10'!AK714+'TB-10'!AK782+'TB-10'!AK850+'TB-10'!AK918+'TB-10'!AK986+'TB-10'!AK1054+'TB-10'!AK1122+'TB-10'!AK1190+'TB-10'!AK1258+'TB-10'!AK1326+'TB-10'!AK1394+'TB-10'!AK1462+'TB-10'!AK1530+'TB-10'!AK1598+'TB-10'!AK1666</f>
        <v>0</v>
      </c>
      <c r="AL33" s="254">
        <f>+B33+D33+F33+H33+J33+L33+N33+P33+R33+T33+V33+X33+Z33+AB33+AD33+AF33+AH33+AJ33</f>
        <v>0</v>
      </c>
      <c r="AM33" s="255">
        <f>+C33+E33+G33+I33+K33+M33+O33+Q33+S33+U33+W33+Y33+AA33+AC33+AE33+AG33+AI33+AK33</f>
        <v>0</v>
      </c>
      <c r="AN33" s="256">
        <f>+AM33+AL33</f>
        <v>0</v>
      </c>
    </row>
    <row r="34" spans="1:40" ht="16.5" customHeight="1" x14ac:dyDescent="0.3">
      <c r="B34" s="1215" t="s">
        <v>825</v>
      </c>
      <c r="C34" s="1216"/>
      <c r="D34" s="1216"/>
      <c r="E34" s="1216"/>
      <c r="F34" s="1216"/>
      <c r="G34" s="1216"/>
      <c r="H34" s="1216"/>
      <c r="I34" s="1216"/>
      <c r="J34" s="1216"/>
      <c r="K34" s="1216"/>
      <c r="L34" s="1216"/>
      <c r="M34" s="1216"/>
      <c r="N34" s="1216"/>
      <c r="O34" s="1216"/>
      <c r="P34" s="1216"/>
      <c r="Q34" s="1216"/>
      <c r="R34" s="1216"/>
      <c r="S34" s="1216"/>
      <c r="T34" s="1216"/>
      <c r="U34" s="1216"/>
      <c r="V34" s="1216"/>
      <c r="W34" s="1216"/>
      <c r="X34" s="1216"/>
      <c r="Y34" s="1216"/>
      <c r="Z34" s="1216"/>
      <c r="AA34" s="1216"/>
      <c r="AB34" s="1216"/>
      <c r="AC34" s="1216"/>
      <c r="AD34" s="1216"/>
      <c r="AE34" s="1216"/>
      <c r="AF34" s="1216"/>
      <c r="AG34" s="1216"/>
      <c r="AH34" s="1216"/>
      <c r="AI34" s="1216"/>
      <c r="AJ34" s="1216"/>
      <c r="AK34" s="1216"/>
      <c r="AL34" s="1216"/>
      <c r="AM34" s="1216"/>
      <c r="AN34" s="1217"/>
    </row>
    <row r="35" spans="1:40" ht="21" customHeight="1" thickBot="1" x14ac:dyDescent="0.3">
      <c r="B35" s="257">
        <f>+B33+B31+B29+B27+B25+B23+B21+B19</f>
        <v>0</v>
      </c>
      <c r="C35" s="258">
        <f>+C33+C31+C29+C27+C25+C23+C21+C19</f>
        <v>0</v>
      </c>
      <c r="D35" s="259">
        <f>+D33+D31+D29+D27+D25+D23+D21+D19</f>
        <v>0</v>
      </c>
      <c r="E35" s="258">
        <f>+E33+E31+E29+E27+E25+E23+E21+E19</f>
        <v>0</v>
      </c>
      <c r="F35" s="259">
        <f t="shared" ref="F35:AK35" si="0">+F33+F31+F29+F27+F25+F23+F21+F19</f>
        <v>0</v>
      </c>
      <c r="G35" s="258">
        <f t="shared" si="0"/>
        <v>0</v>
      </c>
      <c r="H35" s="259">
        <f t="shared" si="0"/>
        <v>0</v>
      </c>
      <c r="I35" s="258">
        <f t="shared" si="0"/>
        <v>0</v>
      </c>
      <c r="J35" s="259">
        <f t="shared" si="0"/>
        <v>0</v>
      </c>
      <c r="K35" s="258">
        <f t="shared" si="0"/>
        <v>0</v>
      </c>
      <c r="L35" s="259">
        <f t="shared" si="0"/>
        <v>0</v>
      </c>
      <c r="M35" s="258">
        <f t="shared" si="0"/>
        <v>0</v>
      </c>
      <c r="N35" s="259">
        <f t="shared" si="0"/>
        <v>0</v>
      </c>
      <c r="O35" s="258">
        <f t="shared" si="0"/>
        <v>0</v>
      </c>
      <c r="P35" s="259">
        <f t="shared" si="0"/>
        <v>0</v>
      </c>
      <c r="Q35" s="258">
        <f t="shared" si="0"/>
        <v>0</v>
      </c>
      <c r="R35" s="259">
        <f t="shared" si="0"/>
        <v>0</v>
      </c>
      <c r="S35" s="258">
        <f t="shared" si="0"/>
        <v>0</v>
      </c>
      <c r="T35" s="259">
        <f t="shared" si="0"/>
        <v>0</v>
      </c>
      <c r="U35" s="258">
        <f t="shared" si="0"/>
        <v>0</v>
      </c>
      <c r="V35" s="259">
        <f t="shared" si="0"/>
        <v>0</v>
      </c>
      <c r="W35" s="258">
        <f t="shared" si="0"/>
        <v>0</v>
      </c>
      <c r="X35" s="259">
        <f t="shared" si="0"/>
        <v>0</v>
      </c>
      <c r="Y35" s="258">
        <f t="shared" si="0"/>
        <v>0</v>
      </c>
      <c r="Z35" s="259">
        <f t="shared" si="0"/>
        <v>0</v>
      </c>
      <c r="AA35" s="258">
        <f t="shared" si="0"/>
        <v>0</v>
      </c>
      <c r="AB35" s="259">
        <f t="shared" si="0"/>
        <v>0</v>
      </c>
      <c r="AC35" s="258">
        <f t="shared" si="0"/>
        <v>0</v>
      </c>
      <c r="AD35" s="259">
        <f t="shared" si="0"/>
        <v>0</v>
      </c>
      <c r="AE35" s="258">
        <f t="shared" si="0"/>
        <v>0</v>
      </c>
      <c r="AF35" s="259">
        <f t="shared" si="0"/>
        <v>0</v>
      </c>
      <c r="AG35" s="258">
        <f t="shared" si="0"/>
        <v>0</v>
      </c>
      <c r="AH35" s="259">
        <f t="shared" si="0"/>
        <v>0</v>
      </c>
      <c r="AI35" s="258">
        <f t="shared" si="0"/>
        <v>0</v>
      </c>
      <c r="AJ35" s="259">
        <f t="shared" si="0"/>
        <v>0</v>
      </c>
      <c r="AK35" s="258">
        <f t="shared" si="0"/>
        <v>0</v>
      </c>
      <c r="AL35" s="259">
        <f>+B35+D35+F35+H35+J35+L35+N35+P35+R35+T35+V35+X35+Z35+AB35+AD35+AF35+AH35+AJ35</f>
        <v>0</v>
      </c>
      <c r="AM35" s="258">
        <f>+C35+E35+G35+I35+K35+M35+O35+Q35+S35+U35+W35+Y35+AA35+AC35+AE35+AG35+AI35+AK35</f>
        <v>0</v>
      </c>
      <c r="AN35" s="260">
        <f>+AM35+AL35</f>
        <v>0</v>
      </c>
    </row>
    <row r="36" spans="1:40" ht="11.25" customHeight="1" x14ac:dyDescent="0.25">
      <c r="B36" s="1218"/>
      <c r="C36" s="1218"/>
      <c r="D36" s="1218"/>
      <c r="E36" s="1218"/>
      <c r="F36" s="1218"/>
      <c r="G36" s="1218"/>
      <c r="H36" s="1218"/>
      <c r="I36" s="1218"/>
      <c r="J36" s="1218"/>
      <c r="K36" s="1218"/>
      <c r="L36" s="1218"/>
      <c r="M36" s="1218"/>
      <c r="N36" s="1218"/>
      <c r="O36" s="1218"/>
      <c r="P36" s="1218"/>
      <c r="Q36" s="1218"/>
      <c r="R36" s="1218"/>
      <c r="S36" s="1218"/>
      <c r="T36" s="1218"/>
      <c r="U36" s="1218"/>
      <c r="V36" s="1218"/>
      <c r="W36" s="1218"/>
      <c r="X36" s="1218"/>
      <c r="Y36" s="1218"/>
      <c r="Z36" s="1218"/>
      <c r="AA36" s="1218"/>
      <c r="AB36" s="1218"/>
      <c r="AC36" s="1218"/>
      <c r="AD36" s="1218"/>
      <c r="AE36" s="1218"/>
      <c r="AF36" s="1218"/>
      <c r="AG36" s="1218"/>
      <c r="AH36" s="1218"/>
      <c r="AI36" s="1218"/>
      <c r="AJ36" s="1218"/>
      <c r="AK36" s="1218"/>
      <c r="AL36" s="1218"/>
      <c r="AM36" s="1218"/>
      <c r="AN36" s="1218"/>
    </row>
    <row r="37" spans="1:40" x14ac:dyDescent="0.25"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2" t="s">
        <v>835</v>
      </c>
      <c r="U37" s="261"/>
      <c r="W37" s="261"/>
      <c r="X37" s="1209" t="str">
        <f>'TB-10'!X38&amp;"*"&amp;'TB-10'!X106&amp;"*"&amp;'TB-10'!X174&amp;"*"&amp;'TB-10'!X242&amp;"*"&amp;'TB-10'!X310&amp;"*"&amp;'TB-10'!X378&amp;"*"&amp;'TB-10'!X446&amp;"*"&amp;'TB-10'!X514&amp;"*"&amp;'TB-10'!X582&amp;"*"&amp;'TB-10'!X650&amp;"*"&amp;'TB-10'!X718&amp;"*"&amp;'TB-10'!X786&amp;"*"&amp;'TB-10'!X854&amp;"*"&amp;'TB-10'!X922&amp;"*"&amp;'TB-10'!X990&amp;"*"&amp;'TB-10'!X1058&amp;"*"&amp;'TB-10'!X1126&amp;"*"&amp;'TB-10'!X1194&amp;"*"&amp;'TB-10'!X1262&amp;"*"&amp;'TB-10'!X1330&amp;"*"&amp;'TB-10'!X1398&amp;"*"&amp;'TB-10'!X1466&amp;"*"&amp;'TB-10'!X1534&amp;"*"&amp;'TB-10'!X1602&amp;"*"&amp;'TB-10'!X1670</f>
        <v>************************</v>
      </c>
      <c r="Y37" s="1209"/>
      <c r="Z37" s="1209"/>
      <c r="AA37" s="1209"/>
      <c r="AB37" s="1209"/>
      <c r="AC37" s="1209"/>
      <c r="AD37" s="1209"/>
      <c r="AE37" s="1209"/>
      <c r="AF37" s="1209"/>
      <c r="AG37" s="1209"/>
      <c r="AH37" s="1209"/>
      <c r="AI37" s="1209"/>
      <c r="AJ37" s="1209"/>
      <c r="AK37" s="1209"/>
      <c r="AL37" s="1209"/>
      <c r="AM37" s="263"/>
      <c r="AN37" s="261"/>
    </row>
    <row r="38" spans="1:40" ht="6" customHeight="1" thickBot="1" x14ac:dyDescent="0.3">
      <c r="A38" s="52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2"/>
      <c r="U38" s="261"/>
      <c r="W38" s="261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3"/>
      <c r="AN38" s="261"/>
    </row>
    <row r="39" spans="1:40" ht="15.75" thickBot="1" x14ac:dyDescent="0.3">
      <c r="A39" s="52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5" t="s">
        <v>836</v>
      </c>
      <c r="W39" s="261"/>
      <c r="X39" s="828">
        <f>+F4</f>
        <v>0</v>
      </c>
      <c r="Y39" s="828"/>
      <c r="Z39" s="828"/>
      <c r="AA39" s="828"/>
      <c r="AB39" s="828"/>
      <c r="AC39" s="828"/>
      <c r="AD39" s="828"/>
      <c r="AE39" s="828"/>
      <c r="AF39" s="828"/>
      <c r="AG39" s="828"/>
      <c r="AH39" s="828"/>
      <c r="AI39" s="828"/>
      <c r="AJ39" s="828"/>
      <c r="AK39" s="261"/>
      <c r="AL39" s="829" t="s">
        <v>787</v>
      </c>
      <c r="AM39" s="829"/>
      <c r="AN39" s="261"/>
    </row>
    <row r="40" spans="1:40" ht="15.75" customHeight="1" x14ac:dyDescent="0.25">
      <c r="B40" s="266" t="s">
        <v>1128</v>
      </c>
      <c r="C40" s="267"/>
      <c r="D40" s="267"/>
      <c r="E40" s="267"/>
      <c r="F40" s="267"/>
      <c r="G40" s="268"/>
      <c r="H40" s="268"/>
      <c r="I40" s="268"/>
      <c r="J40" s="268"/>
      <c r="K40" s="268"/>
      <c r="L40" s="268"/>
      <c r="M40" s="268"/>
      <c r="N40" s="268"/>
      <c r="V40" s="265" t="s">
        <v>837</v>
      </c>
      <c r="AB40" s="828" t="str">
        <f>+I5</f>
        <v>District/ Organization Total</v>
      </c>
      <c r="AC40" s="828"/>
      <c r="AD40" s="828"/>
      <c r="AE40" s="828"/>
      <c r="AF40" s="828"/>
      <c r="AG40" s="828"/>
      <c r="AH40" s="828"/>
      <c r="AI40" s="828"/>
      <c r="AJ40" s="828"/>
    </row>
    <row r="41" spans="1:40" ht="3.75" customHeight="1" thickBot="1" x14ac:dyDescent="0.3">
      <c r="B41" s="246"/>
      <c r="C41" s="246"/>
      <c r="D41" s="246"/>
      <c r="E41" s="246"/>
      <c r="F41" s="246"/>
      <c r="G41" s="246"/>
      <c r="H41" s="246"/>
      <c r="I41" s="269"/>
      <c r="J41" s="269"/>
      <c r="K41" s="246"/>
      <c r="L41" s="246"/>
      <c r="M41" s="268"/>
      <c r="N41" s="268"/>
    </row>
    <row r="42" spans="1:40" ht="35.25" customHeight="1" x14ac:dyDescent="0.25">
      <c r="B42" s="1210" t="s">
        <v>838</v>
      </c>
      <c r="C42" s="1211"/>
      <c r="D42" s="1211"/>
      <c r="E42" s="1208" t="s">
        <v>839</v>
      </c>
      <c r="F42" s="1208"/>
      <c r="G42" s="1208"/>
      <c r="H42" s="1208" t="s">
        <v>840</v>
      </c>
      <c r="I42" s="1208"/>
      <c r="J42" s="1208"/>
      <c r="K42" s="1208" t="s">
        <v>841</v>
      </c>
      <c r="L42" s="1208"/>
      <c r="M42" s="1208"/>
      <c r="N42" s="1208" t="s">
        <v>842</v>
      </c>
      <c r="O42" s="1208"/>
      <c r="P42" s="1208"/>
      <c r="Q42" s="1208" t="s">
        <v>843</v>
      </c>
      <c r="R42" s="1208"/>
      <c r="S42" s="1208"/>
      <c r="T42" s="1208" t="s">
        <v>844</v>
      </c>
      <c r="U42" s="1208"/>
      <c r="V42" s="1208"/>
      <c r="W42" s="1208" t="s">
        <v>845</v>
      </c>
      <c r="X42" s="1208"/>
      <c r="Y42" s="1208"/>
      <c r="Z42" s="1208" t="s">
        <v>846</v>
      </c>
      <c r="AA42" s="1208"/>
      <c r="AB42" s="1208"/>
      <c r="AC42" s="1208" t="s">
        <v>847</v>
      </c>
      <c r="AD42" s="1208"/>
      <c r="AE42" s="1208"/>
      <c r="AF42" s="746" t="s">
        <v>1117</v>
      </c>
      <c r="AG42" s="746"/>
      <c r="AH42" s="746"/>
      <c r="AI42" s="666" t="s">
        <v>848</v>
      </c>
      <c r="AJ42" s="666"/>
      <c r="AK42" s="666"/>
      <c r="AL42" s="660" t="s">
        <v>825</v>
      </c>
      <c r="AM42" s="660"/>
      <c r="AN42" s="661"/>
    </row>
    <row r="43" spans="1:40" ht="21" customHeight="1" thickBot="1" x14ac:dyDescent="0.3">
      <c r="B43" s="1187">
        <f>+'TB-10'!B44:D44+'TB-10'!B112:D112+'TB-10'!B180:D180+'TB-10'!B248:D248+'TB-10'!B316:D316+'TB-10'!B384:D384+'TB-10'!B452:D452+'TB-10'!B520:D520+'TB-10'!B588:D588+'TB-10'!B656:D656+'TB-10'!B724:D724+'TB-10'!B792:D792+'TB-10'!B860:D860+'TB-10'!B928:D928+'TB-10'!B996:D996+'TB-10'!B1064:D1064+'TB-10'!B1132:D1132+'TB-10'!B1200:D1200+'TB-10'!B1268:D1268+'TB-10'!B1336:D1336+'TB-10'!B1404:D1404+'TB-10'!B1472:D1472+'TB-10'!B1540:D1540+'TB-10'!B1608:D1608+'TB-10'!B1676:D1676</f>
        <v>0</v>
      </c>
      <c r="C43" s="1188"/>
      <c r="D43" s="1188"/>
      <c r="E43" s="1188">
        <f>+'TB-10'!E44:G44+'TB-10'!E112:G112+'TB-10'!E180:G180+'TB-10'!E248:G248+'TB-10'!E316:G316+'TB-10'!E384:G384+'TB-10'!E452:G452+'TB-10'!E520:G520+'TB-10'!E588:G588+'TB-10'!E656:G656+'TB-10'!E724:G724+'TB-10'!E792:G792+'TB-10'!E860:G860+'TB-10'!E928:G928+'TB-10'!E996:G996+'TB-10'!E1064:G1064+'TB-10'!E1132:G1132+'TB-10'!E1200:G1200+'TB-10'!E1268:G1268+'TB-10'!E1336:G1336+'TB-10'!E1404:G1404+'TB-10'!E1472:G1472+'TB-10'!E1540:G1540+'TB-10'!E1608:G1608+'TB-10'!E1676:G1676</f>
        <v>0</v>
      </c>
      <c r="F43" s="1188"/>
      <c r="G43" s="1188"/>
      <c r="H43" s="1188">
        <f>+'TB-10'!H44:J44+'TB-10'!H112:J112+'TB-10'!H180:J180+'TB-10'!H248:J248+'TB-10'!H316:J316+'TB-10'!H384:J384+'TB-10'!H452:J452+'TB-10'!H520:J520+'TB-10'!H588:J588+'TB-10'!H656:J656+'TB-10'!H724:J724+'TB-10'!H792:J792+'TB-10'!H860:J860+'TB-10'!H928:J928+'TB-10'!H996:J996+'TB-10'!H1064:J1064+'TB-10'!H1132:J1132+'TB-10'!H1200:J1200+'TB-10'!H1268:J1268+'TB-10'!H1336:J1336+'TB-10'!H1404:J1404+'TB-10'!H1472:J1472+'TB-10'!H1540:J1540+'TB-10'!H1608:J1608+'TB-10'!H1676:J1676</f>
        <v>0</v>
      </c>
      <c r="I43" s="1188"/>
      <c r="J43" s="1188"/>
      <c r="K43" s="1188">
        <f>+'TB-10'!K44:M44+'TB-10'!K112:M112+'TB-10'!K180:M180+'TB-10'!K248:M248+'TB-10'!K316:M316+'TB-10'!K384:M384+'TB-10'!K452:M452+'TB-10'!K520:M520+'TB-10'!K588:M588+'TB-10'!K656:M656+'TB-10'!K724:M724+'TB-10'!K792:M792+'TB-10'!K860:M860+'TB-10'!K928:M928+'TB-10'!K996:M996+'TB-10'!K1064:M1064+'TB-10'!K1132:M1132+'TB-10'!K1200:M1200+'TB-10'!K1268:M1268+'TB-10'!K1336:M1336+'TB-10'!K1404:M1404+'TB-10'!K1472:M1472+'TB-10'!K1540:M1540+'TB-10'!K1608:M1608+'TB-10'!K1676:M1676</f>
        <v>0</v>
      </c>
      <c r="L43" s="1188"/>
      <c r="M43" s="1188"/>
      <c r="N43" s="1188">
        <f>+'TB-10'!N44:P44+'TB-10'!N112:P112+'TB-10'!N180:P180+'TB-10'!N248:P248+'TB-10'!N316:P316+'TB-10'!N384:P384+'TB-10'!N452:P452+'TB-10'!N520:P520+'TB-10'!N588:P588+'TB-10'!N656:P656+'TB-10'!N724:P724+'TB-10'!N792:P792+'TB-10'!N860:P860+'TB-10'!N928:P928+'TB-10'!N996:P996+'TB-10'!N1064:P1064+'TB-10'!N1132:P1132+'TB-10'!N1200:P1200+'TB-10'!N1268:P1268+'TB-10'!N1336:P1336+'TB-10'!N1404:P1404+'TB-10'!N1472:P1472+'TB-10'!N1540:P1540+'TB-10'!N1608:P1608+'TB-10'!N1676:P1676</f>
        <v>0</v>
      </c>
      <c r="O43" s="1188"/>
      <c r="P43" s="1188"/>
      <c r="Q43" s="1188">
        <f>+'TB-10'!Q44:S44+'TB-10'!Q112:S112+'TB-10'!Q180:S180+'TB-10'!Q248:S248+'TB-10'!Q316:S316+'TB-10'!Q384:S384+'TB-10'!Q452:S452+'TB-10'!Q520:S520+'TB-10'!Q588:S588+'TB-10'!Q656:S656+'TB-10'!Q724:S724+'TB-10'!Q792:S792+'TB-10'!Q860:S860+'TB-10'!Q928:S928+'TB-10'!Q996:S996+'TB-10'!Q1064:S1064+'TB-10'!Q1132:S1132+'TB-10'!Q1200:S1200+'TB-10'!Q1268:S1268+'TB-10'!Q1336:S1336+'TB-10'!Q1404:S1404+'TB-10'!Q1472:S1472+'TB-10'!Q1540:S1540+'TB-10'!Q1608:S1608+'TB-10'!Q1676:S1676</f>
        <v>0</v>
      </c>
      <c r="R43" s="1188"/>
      <c r="S43" s="1188"/>
      <c r="T43" s="1188">
        <f>+'TB-10'!T44:V44+'TB-10'!T112:V112+'TB-10'!T180:V180+'TB-10'!T248:V248+'TB-10'!T316:V316+'TB-10'!T384:V384+'TB-10'!T452:V452+'TB-10'!T520:V520+'TB-10'!T588:V588+'TB-10'!T656:V656+'TB-10'!T724:V724+'TB-10'!T792:V792+'TB-10'!T860:V860+'TB-10'!T928:V928+'TB-10'!T996:V996+'TB-10'!T1064:V1064+'TB-10'!T1132:V1132+'TB-10'!T1200:V1200+'TB-10'!T1268:V1268+'TB-10'!T1336:V1336+'TB-10'!T1404:V1404+'TB-10'!T1472:V1472+'TB-10'!T1540:V1540+'TB-10'!T1608:V1608+'TB-10'!T1676:V1676</f>
        <v>0</v>
      </c>
      <c r="U43" s="1188"/>
      <c r="V43" s="1188"/>
      <c r="W43" s="1188">
        <f>+'TB-10'!W44:Y44+'TB-10'!W112:Y112+'TB-10'!W180:Y180+'TB-10'!W248:Y248+'TB-10'!W316:Y316+'TB-10'!W384:Y384+'TB-10'!W452:Y452+'TB-10'!W520:Y520+'TB-10'!W588:Y588+'TB-10'!W656:Y656+'TB-10'!W724:Y724+'TB-10'!W792:Y792+'TB-10'!W860:Y860+'TB-10'!W928:Y928+'TB-10'!W996:Y996+'TB-10'!W1064:Y1064+'TB-10'!W1132:Y1132+'TB-10'!W1200:Y1200+'TB-10'!W1268:Y1268+'TB-10'!W1336:Y1336+'TB-10'!W1404:Y1404+'TB-10'!W1472:Y1472+'TB-10'!W1540:Y1540+'TB-10'!W1608:Y1608+'TB-10'!W1676:Y1676</f>
        <v>0</v>
      </c>
      <c r="X43" s="1188"/>
      <c r="Y43" s="1188"/>
      <c r="Z43" s="1188">
        <f>+'TB-10'!Z44:AB44+'TB-10'!Z112:AB112+'TB-10'!Z180:AB180+'TB-10'!Z248:AB248+'TB-10'!Z316:AB316+'TB-10'!Z384:AB384+'TB-10'!Z452:AB452+'TB-10'!Z520:AB520+'TB-10'!Z588:AB588+'TB-10'!Z656:AB656+'TB-10'!Z724:AB724+'TB-10'!Z792:AB792+'TB-10'!Z860:AB860+'TB-10'!Z928:AB928+'TB-10'!Z996:AB996+'TB-10'!Z1064:AB1064+'TB-10'!Z1132:AB1132+'TB-10'!Z1200:AB1200+'TB-10'!Z1268:AB1268+'TB-10'!Z1336:AB1336+'TB-10'!Z1404:AB1404+'TB-10'!Z1472:AB1472+'TB-10'!Z1540:AB1540+'TB-10'!Z1608:AB1608+'TB-10'!Z1676:AB1676</f>
        <v>0</v>
      </c>
      <c r="AA43" s="1188"/>
      <c r="AB43" s="1188"/>
      <c r="AC43" s="1188">
        <f>+'TB-10'!AC44:AE44+'TB-10'!AC112:AE112+'TB-10'!AC180:AE180+'TB-10'!AC248:AE248+'TB-10'!AC316:AE316+'TB-10'!AC384:AE384+'TB-10'!AC452:AE452+'TB-10'!AC520:AE520+'TB-10'!AC588:AE588+'TB-10'!AC656:AE656+'TB-10'!AC724:AE724+'TB-10'!AC792:AE792+'TB-10'!AC860:AE860+'TB-10'!AC928:AE928+'TB-10'!AC996:AE996+'TB-10'!AC1064:AE1064+'TB-10'!AC1132:AE1132+'TB-10'!AC1200:AE1200+'TB-10'!AC1268:AE1268+'TB-10'!AC1336:AE1336+'TB-10'!AC1404:AE1404+'TB-10'!AC1472:AE1472+'TB-10'!AC1540:AE1540+'TB-10'!AC1608:AE1608+'TB-10'!AC1676:AE1676</f>
        <v>0</v>
      </c>
      <c r="AD43" s="1188"/>
      <c r="AE43" s="1188"/>
      <c r="AF43" s="1188">
        <f>+'TB-10'!AF44:AH44+'TB-10'!AF112:AH112+'TB-10'!AF180:AH180+'TB-10'!AF248:AH248+'TB-10'!AF316:AH316+'TB-10'!AF384:AH384+'TB-10'!AF452:AH452+'TB-10'!AF520:AH520+'TB-10'!AF588:AH588+'TB-10'!AF656:AH656+'TB-10'!AF724:AH724+'TB-10'!AF792:AH792+'TB-10'!AF860:AH860+'TB-10'!AF928:AH928+'TB-10'!AF996:AH996+'TB-10'!AF1064:AH1064+'TB-10'!AF1132:AH1132+'TB-10'!AF1200:AH1200+'TB-10'!AF1268:AH1268+'TB-10'!AF1336:AH1336+'TB-10'!AF1404:AH1404+'TB-10'!AF1472:AH1472+'TB-10'!AF1540:AH1540+'TB-10'!AF1608:AH1608+'TB-10'!AF1676:AH1676</f>
        <v>0</v>
      </c>
      <c r="AG43" s="1188"/>
      <c r="AH43" s="1188"/>
      <c r="AI43" s="1188">
        <f>+'TB-10'!AI44:AK44+'TB-10'!AI112:AK112+'TB-10'!AI180:AK180+'TB-10'!AI248:AK248+'TB-10'!AI316:AK316+'TB-10'!AI384:AK384+'TB-10'!AI452:AK452+'TB-10'!AI520:AK520+'TB-10'!AI588:AK588+'TB-10'!AI656:AK656+'TB-10'!AI724:AK724+'TB-10'!AI792:AK792+'TB-10'!AI860:AK860+'TB-10'!AI928:AK928+'TB-10'!AI996:AK996+'TB-10'!AI1064:AK1064+'TB-10'!AI1132:AK1132+'TB-10'!AI1200:AK1200+'TB-10'!AI1268:AK1268+'TB-10'!AI1336:AK1336+'TB-10'!AI1404:AK1404+'TB-10'!AI1472:AK1472+'TB-10'!AI1540:AK1540+'TB-10'!AI1608:AK1608+'TB-10'!AI1676:AK1676</f>
        <v>0</v>
      </c>
      <c r="AJ43" s="1188"/>
      <c r="AK43" s="1188"/>
      <c r="AL43" s="662">
        <f>SUM(B43:AK43)</f>
        <v>0</v>
      </c>
      <c r="AM43" s="662"/>
      <c r="AN43" s="663"/>
    </row>
    <row r="44" spans="1:40" ht="12" customHeight="1" x14ac:dyDescent="0.25">
      <c r="B44" s="270" t="s">
        <v>849</v>
      </c>
      <c r="C44" s="271"/>
      <c r="D44" s="272"/>
      <c r="E44" s="272"/>
      <c r="F44" s="246"/>
      <c r="G44" s="246"/>
      <c r="H44" s="246"/>
      <c r="I44" s="269"/>
      <c r="J44" s="269"/>
      <c r="K44" s="246"/>
      <c r="L44" s="246"/>
    </row>
    <row r="45" spans="1:40" ht="12.75" customHeight="1" x14ac:dyDescent="0.25">
      <c r="B45" s="273"/>
      <c r="C45" s="273"/>
      <c r="D45" s="273"/>
      <c r="E45" s="273"/>
      <c r="F45" s="273"/>
      <c r="G45" s="273"/>
      <c r="H45" s="273"/>
    </row>
    <row r="46" spans="1:40" ht="16.5" thickBot="1" x14ac:dyDescent="0.3">
      <c r="B46" s="274" t="s">
        <v>1118</v>
      </c>
      <c r="C46" s="274"/>
      <c r="D46" s="274"/>
      <c r="E46" s="274"/>
      <c r="F46" s="274"/>
      <c r="G46" s="275"/>
      <c r="X46" s="553" t="s">
        <v>1119</v>
      </c>
    </row>
    <row r="47" spans="1:40" ht="34.5" customHeight="1" x14ac:dyDescent="0.25">
      <c r="B47" s="1202" t="s">
        <v>850</v>
      </c>
      <c r="C47" s="740"/>
      <c r="D47" s="740"/>
      <c r="E47" s="740"/>
      <c r="F47" s="740"/>
      <c r="G47" s="740"/>
      <c r="H47" s="740"/>
      <c r="I47" s="740"/>
      <c r="J47" s="740"/>
      <c r="K47" s="666" t="s">
        <v>851</v>
      </c>
      <c r="L47" s="666"/>
      <c r="M47" s="666"/>
      <c r="N47" s="666"/>
      <c r="O47" s="666"/>
      <c r="P47" s="666"/>
      <c r="Q47" s="666"/>
      <c r="R47" s="666"/>
      <c r="S47" s="667"/>
      <c r="X47" s="682" t="s">
        <v>1120</v>
      </c>
      <c r="Y47" s="666"/>
      <c r="Z47" s="666"/>
      <c r="AA47" s="666"/>
      <c r="AB47" s="666"/>
      <c r="AC47" s="666"/>
      <c r="AD47" s="666" t="s">
        <v>1127</v>
      </c>
      <c r="AE47" s="666"/>
      <c r="AF47" s="666"/>
      <c r="AG47" s="666"/>
      <c r="AH47" s="666"/>
      <c r="AI47" s="667"/>
    </row>
    <row r="48" spans="1:40" ht="18" customHeight="1" x14ac:dyDescent="0.25">
      <c r="B48" s="1205" t="s">
        <v>852</v>
      </c>
      <c r="C48" s="1206"/>
      <c r="D48" s="1206"/>
      <c r="E48" s="1206" t="s">
        <v>853</v>
      </c>
      <c r="F48" s="1206"/>
      <c r="G48" s="1206"/>
      <c r="H48" s="1043" t="s">
        <v>825</v>
      </c>
      <c r="I48" s="1043"/>
      <c r="J48" s="1043"/>
      <c r="K48" s="1206" t="s">
        <v>852</v>
      </c>
      <c r="L48" s="1206"/>
      <c r="M48" s="1206"/>
      <c r="N48" s="1206" t="s">
        <v>853</v>
      </c>
      <c r="O48" s="1206"/>
      <c r="P48" s="1206"/>
      <c r="Q48" s="1043" t="s">
        <v>825</v>
      </c>
      <c r="R48" s="1043"/>
      <c r="S48" s="1207"/>
      <c r="X48" s="683" t="s">
        <v>852</v>
      </c>
      <c r="Y48" s="679"/>
      <c r="Z48" s="679" t="s">
        <v>853</v>
      </c>
      <c r="AA48" s="679"/>
      <c r="AB48" s="715" t="s">
        <v>825</v>
      </c>
      <c r="AC48" s="715"/>
      <c r="AD48" s="679" t="s">
        <v>852</v>
      </c>
      <c r="AE48" s="679"/>
      <c r="AF48" s="679" t="s">
        <v>853</v>
      </c>
      <c r="AG48" s="679"/>
      <c r="AH48" s="715" t="s">
        <v>825</v>
      </c>
      <c r="AI48" s="745"/>
    </row>
    <row r="49" spans="2:40" ht="21" customHeight="1" thickBot="1" x14ac:dyDescent="0.3">
      <c r="B49" s="1187">
        <f>+'TB-10'!B50:D50+'TB-10'!B118:D118+'TB-10'!B186:D186+'TB-10'!B254:D254+'TB-10'!B322:D322+'TB-10'!B390:D390+'TB-10'!B458:D458+'TB-10'!B526:D526+'TB-10'!B594:D594+'TB-10'!B662:D662+'TB-10'!B730:D730+'TB-10'!B798:D798+'TB-10'!B866:D866+'TB-10'!B934:D934+'TB-10'!B1002:D1002+'TB-10'!B1070:D1070+'TB-10'!B1138:D1138+'TB-10'!B1206:D1206+'TB-10'!B1274:D1274+'TB-10'!B1342:D1342+'TB-10'!B1410:D1410+'TB-10'!B1478:D1478+'TB-10'!B1546:D1546+'TB-10'!B1614:D1614+'TB-10'!B1682:D1682</f>
        <v>0</v>
      </c>
      <c r="C49" s="1188"/>
      <c r="D49" s="1188"/>
      <c r="E49" s="1188">
        <f>+'TB-10'!E50:G50+'TB-10'!E118:G118+'TB-10'!E186:G186+'TB-10'!E254:G254+'TB-10'!E322:G322+'TB-10'!E390:G390+'TB-10'!E458:G458+'TB-10'!E526:G526+'TB-10'!E594:G594+'TB-10'!E662:G662+'TB-10'!E730:G730+'TB-10'!E798:G798+'TB-10'!E866:G866+'TB-10'!E934:G934+'TB-10'!E1002:G1002+'TB-10'!E1070:G1070+'TB-10'!E1138:G1138+'TB-10'!E1206:G1206+'TB-10'!E1274:G1274+'TB-10'!E1342:G1342+'TB-10'!E1410:G1410+'TB-10'!E1478:G1478+'TB-10'!E1546:G1546+'TB-10'!E1614:G1614+'TB-10'!E1682:G1682</f>
        <v>0</v>
      </c>
      <c r="F49" s="1188"/>
      <c r="G49" s="1188"/>
      <c r="H49" s="662">
        <f>+B49+E49</f>
        <v>0</v>
      </c>
      <c r="I49" s="662"/>
      <c r="J49" s="662"/>
      <c r="K49" s="1188">
        <f>+'TB-10'!K50:M50+'TB-10'!K118:M118+'TB-10'!K186:M186+'TB-10'!K254:M254+'TB-10'!K322:M322+'TB-10'!K390:M390+'TB-10'!K458:M458+'TB-10'!K526:M526+'TB-10'!K594:M594+'TB-10'!K662:M662+'TB-10'!K730:M730+'TB-10'!K798:M798+'TB-10'!K866:M866+'TB-10'!K934:M934+'TB-10'!K1002:M1002+'TB-10'!K1070:M1070+'TB-10'!K1138:M1138+'TB-10'!K1206:M1206+'TB-10'!K1274:M1274+'TB-10'!K1342:M1342+'TB-10'!K1410:M1410+'TB-10'!K1478:M1478+'TB-10'!K1546:M1546+'TB-10'!K1614:M1614+'TB-10'!K1682:M1682</f>
        <v>0</v>
      </c>
      <c r="L49" s="1188"/>
      <c r="M49" s="1188"/>
      <c r="N49" s="1188">
        <f>+'TB-10'!N50:P50+'TB-10'!N118:P118+'TB-10'!N186:P186+'TB-10'!N254:P254+'TB-10'!N322:P322+'TB-10'!N390:P390+'TB-10'!N458:P458+'TB-10'!N526:P526+'TB-10'!N594:P594+'TB-10'!N662:P662+'TB-10'!N730:P730+'TB-10'!N798:P798+'TB-10'!N866:P866+'TB-10'!N934:P934+'TB-10'!N1002:P1002+'TB-10'!N1070:P1070+'TB-10'!N1138:P1138+'TB-10'!N1206:P1206+'TB-10'!N1274:P1274+'TB-10'!N1342:P1342+'TB-10'!N1410:P1410+'TB-10'!N1478:P1478+'TB-10'!N1546:P1546+'TB-10'!N1614:P1614+'TB-10'!N1682:P1682</f>
        <v>0</v>
      </c>
      <c r="O49" s="1188"/>
      <c r="P49" s="1188"/>
      <c r="Q49" s="662">
        <f>+K49+N49</f>
        <v>0</v>
      </c>
      <c r="R49" s="662"/>
      <c r="S49" s="663"/>
      <c r="X49" s="1187">
        <f>'TB-10'!X50:Y50+'TB-10'!X118:Y118+'TB-10'!X186:Y186+'TB-10'!X254:Y254+'TB-10'!X322:Y322+'TB-10'!X390:Y390+'TB-10'!X458:Y458+'TB-10'!X526:Y526+'TB-10'!X594:Y594+'TB-10'!X662:Y662+'TB-10'!X730:Y730+'TB-10'!X798:Y798+'TB-10'!X866:Y866+'TB-10'!X934:Y934+'TB-10'!X1002:Y1002+'TB-10'!X1070:Y1070+'TB-10'!X1138:Y1138+'TB-10'!X1206:Y1206+'TB-10'!X1274:Y1274+'TB-10'!X1342:Y1342+'TB-10'!X1410:Y1410+'TB-10'!X1478:Y1478+'TB-10'!X1546:Y1546+'TB-10'!X1614:Y1614+'TB-10'!X1682:Y1682</f>
        <v>0</v>
      </c>
      <c r="Y49" s="1188"/>
      <c r="Z49" s="1188">
        <f>'TB-10'!Z50:AA50+'TB-10'!Z118:AA118+'TB-10'!Z186:AA186+'TB-10'!Z254:AA254+'TB-10'!Z322:AA322+'TB-10'!Z390:AA390+'TB-10'!Z458:AA458+'TB-10'!Z526:AA526+'TB-10'!Z594:AA594+'TB-10'!Z662:AA662+'TB-10'!Z730:AA730+'TB-10'!Z798:AA798+'TB-10'!Z866:AA866+'TB-10'!Z934:AA934+'TB-10'!Z1002:AA1002+'TB-10'!Z1070:AA1070+'TB-10'!Z1138:AA1138+'TB-10'!Z1206:AA1206+'TB-10'!Z1274:AA1274+'TB-10'!Z1342:AA1342+'TB-10'!Z1410:AA1410+'TB-10'!Z1478:AA1478+'TB-10'!Z1546:AA1546+'TB-10'!Z1614:AA1614+'TB-10'!Z1682:AA1682</f>
        <v>0</v>
      </c>
      <c r="AA49" s="1188"/>
      <c r="AB49" s="662">
        <f>+Z49+X49</f>
        <v>0</v>
      </c>
      <c r="AC49" s="662"/>
      <c r="AD49" s="1188">
        <f>'TB-10'!AD50:AE50+'TB-10'!AD118:AE118+'TB-10'!AD186:AE186+'TB-10'!AD254:AE254+'TB-10'!AD322:AE322+'TB-10'!AD390:AE390+'TB-10'!AD458:AE458+'TB-10'!AD526:AE526+'TB-10'!AD594:AE594+'TB-10'!AD662:AE662+'TB-10'!AD730:AE730+'TB-10'!AD798:AE798+'TB-10'!AD866:AE866+'TB-10'!AD934:AE934+'TB-10'!AD1002:AE1002+'TB-10'!AD1070:AE1070+'TB-10'!AD1138:AE1138+'TB-10'!AD1206:AE1206+'TB-10'!AD1274:AE1274+'TB-10'!AD1342:AE1342+'TB-10'!AD1410:AE1410+'TB-10'!AD1478:AE1478+'TB-10'!AD1546:AE1546+'TB-10'!AD1614:AE1614+'TB-10'!AD1682:AE1682</f>
        <v>0</v>
      </c>
      <c r="AE49" s="1188"/>
      <c r="AF49" s="1188">
        <f>'TB-10'!AF50:AG50+'TB-10'!AF118:AG118+'TB-10'!AF186:AG186+'TB-10'!AF254:AG254+'TB-10'!AF322:AG322+'TB-10'!AF390:AG390+'TB-10'!AF458:AG458+'TB-10'!AF526:AG526+'TB-10'!AF594:AG594+'TB-10'!AF662:AG662+'TB-10'!AF730:AG730+'TB-10'!AF798:AG798+'TB-10'!AF866:AG866+'TB-10'!AF934:AG934+'TB-10'!AF1002:AG1002+'TB-10'!AF1070:AG1070+'TB-10'!AF1138:AG1138+'TB-10'!AF1206:AG1206+'TB-10'!AF1274:AG1274+'TB-10'!AF1342:AG1342+'TB-10'!AF1410:AG1410+'TB-10'!AF1478:AG1478+'TB-10'!AF1546:AG1546+'TB-10'!AF1614:AG1614+'TB-10'!AF1682:AG1682</f>
        <v>0</v>
      </c>
      <c r="AG49" s="1188"/>
      <c r="AH49" s="662">
        <f>+AF49+AD49</f>
        <v>0</v>
      </c>
      <c r="AI49" s="663"/>
    </row>
    <row r="50" spans="2:40" ht="16.5" thickBot="1" x14ac:dyDescent="0.3">
      <c r="B50" s="274" t="s">
        <v>1121</v>
      </c>
      <c r="C50" s="274"/>
      <c r="D50" s="274"/>
      <c r="E50" s="274"/>
      <c r="F50" s="274"/>
      <c r="G50" s="275"/>
      <c r="X50" s="1189" t="s">
        <v>1122</v>
      </c>
      <c r="Y50" s="1190"/>
      <c r="Z50" s="1190"/>
      <c r="AA50" s="1190"/>
      <c r="AB50" s="1190"/>
      <c r="AC50" s="1190"/>
      <c r="AD50" s="1190"/>
      <c r="AE50" s="1190"/>
      <c r="AF50" s="1190"/>
      <c r="AG50" s="1190"/>
      <c r="AH50" s="1190"/>
      <c r="AI50" s="1190"/>
      <c r="AJ50" s="697"/>
      <c r="AK50" s="698"/>
    </row>
    <row r="51" spans="2:40" ht="34.5" customHeight="1" x14ac:dyDescent="0.25">
      <c r="B51" s="682" t="s">
        <v>854</v>
      </c>
      <c r="C51" s="666"/>
      <c r="D51" s="666"/>
      <c r="E51" s="666"/>
      <c r="F51" s="666"/>
      <c r="G51" s="666"/>
      <c r="H51" s="666"/>
      <c r="I51" s="666"/>
      <c r="J51" s="666"/>
      <c r="K51" s="666" t="s">
        <v>970</v>
      </c>
      <c r="L51" s="666"/>
      <c r="M51" s="666"/>
      <c r="N51" s="666"/>
      <c r="O51" s="666"/>
      <c r="P51" s="666"/>
      <c r="Q51" s="666"/>
      <c r="R51" s="666"/>
      <c r="S51" s="667"/>
      <c r="X51" s="699" t="s">
        <v>1123</v>
      </c>
      <c r="Y51" s="700"/>
      <c r="Z51" s="700"/>
      <c r="AA51" s="700"/>
      <c r="AB51" s="701" t="s">
        <v>1124</v>
      </c>
      <c r="AC51" s="701"/>
      <c r="AD51" s="701"/>
      <c r="AE51" s="701"/>
      <c r="AF51" s="701" t="s">
        <v>825</v>
      </c>
      <c r="AG51" s="701"/>
      <c r="AH51" s="701"/>
      <c r="AI51" s="701"/>
      <c r="AJ51" s="701"/>
      <c r="AK51" s="706"/>
    </row>
    <row r="52" spans="2:40" ht="18" customHeight="1" x14ac:dyDescent="0.25">
      <c r="B52" s="1205" t="s">
        <v>852</v>
      </c>
      <c r="C52" s="1206"/>
      <c r="D52" s="1206"/>
      <c r="E52" s="1206" t="s">
        <v>853</v>
      </c>
      <c r="F52" s="1206"/>
      <c r="G52" s="1206"/>
      <c r="H52" s="1043" t="s">
        <v>825</v>
      </c>
      <c r="I52" s="1043"/>
      <c r="J52" s="1043"/>
      <c r="K52" s="1206" t="s">
        <v>852</v>
      </c>
      <c r="L52" s="1206"/>
      <c r="M52" s="1206"/>
      <c r="N52" s="1206" t="s">
        <v>853</v>
      </c>
      <c r="O52" s="1206"/>
      <c r="P52" s="1206"/>
      <c r="Q52" s="1043" t="s">
        <v>825</v>
      </c>
      <c r="R52" s="1043"/>
      <c r="S52" s="1207"/>
      <c r="X52" s="683" t="s">
        <v>852</v>
      </c>
      <c r="Y52" s="679"/>
      <c r="Z52" s="679" t="s">
        <v>853</v>
      </c>
      <c r="AA52" s="679"/>
      <c r="AB52" s="679" t="s">
        <v>852</v>
      </c>
      <c r="AC52" s="679"/>
      <c r="AD52" s="679" t="s">
        <v>853</v>
      </c>
      <c r="AE52" s="679"/>
      <c r="AF52" s="679" t="s">
        <v>852</v>
      </c>
      <c r="AG52" s="679"/>
      <c r="AH52" s="679" t="s">
        <v>853</v>
      </c>
      <c r="AI52" s="679"/>
      <c r="AJ52" s="715" t="s">
        <v>825</v>
      </c>
      <c r="AK52" s="745"/>
    </row>
    <row r="53" spans="2:40" ht="21" customHeight="1" thickBot="1" x14ac:dyDescent="0.3">
      <c r="B53" s="1187">
        <f>+'TB-10'!B54:D54+'TB-10'!B122:D122+'TB-10'!B190:D190+'TB-10'!B258:D258+'TB-10'!B326:D326+'TB-10'!B394:D394+'TB-10'!B462:D462+'TB-10'!B530:D530+'TB-10'!B598:D598+'TB-10'!B666:D666+'TB-10'!B734:D734+'TB-10'!B802:D802+'TB-10'!B870:D870+'TB-10'!B938:D938+'TB-10'!B1006:D1006+'TB-10'!B1074:D1074+'TB-10'!B1142:D1142+'TB-10'!B1210:D1210+'TB-10'!B1278:D1278+'TB-10'!B1346:D1346+'TB-10'!B1414:D1414+'TB-10'!B1482:D1482+'TB-10'!B1550:D1550+'TB-10'!B1618:D1618+'TB-10'!B1686:D1686</f>
        <v>0</v>
      </c>
      <c r="C53" s="1188"/>
      <c r="D53" s="1188"/>
      <c r="E53" s="1188">
        <f>+'TB-10'!E54:G54+'TB-10'!E122:G122+'TB-10'!E190:G190+'TB-10'!E258:G258+'TB-10'!E326:G326+'TB-10'!E394:G394+'TB-10'!E462:G462+'TB-10'!E530:G530+'TB-10'!E598:G598+'TB-10'!E666:G666+'TB-10'!E734:G734+'TB-10'!E802:G802+'TB-10'!E870:G870+'TB-10'!E938:G938+'TB-10'!E1006:G1006+'TB-10'!E1074:G1074+'TB-10'!E1142:G1142+'TB-10'!E1210:G1210+'TB-10'!E1278:G1278+'TB-10'!E1346:G1346+'TB-10'!E1414:G1414+'TB-10'!E1482:G1482+'TB-10'!E1550:G1550+'TB-10'!E1618:G1618+'TB-10'!E1686:G1686</f>
        <v>0</v>
      </c>
      <c r="F53" s="1188"/>
      <c r="G53" s="1188"/>
      <c r="H53" s="662">
        <f>+E53+B53</f>
        <v>0</v>
      </c>
      <c r="I53" s="662"/>
      <c r="J53" s="662"/>
      <c r="K53" s="1188">
        <f>+'TB-10'!K54:M54+'TB-10'!K122:M122+'TB-10'!K190:M190+'TB-10'!K258:M258+'TB-10'!K326:M326+'TB-10'!K394:M394+'TB-10'!K462:M462+'TB-10'!K530:M530+'TB-10'!K598:M598+'TB-10'!K666:M666+'TB-10'!K734:M734+'TB-10'!K802:M802+'TB-10'!K870:M870+'TB-10'!K938:M938+'TB-10'!K1006:M1006+'TB-10'!K1074:M1074+'TB-10'!K1142:M1142+'TB-10'!K1210:M1210+'TB-10'!K1278:M1278+'TB-10'!K1346:M1346+'TB-10'!K1414:M1414+'TB-10'!K1482:M1482+'TB-10'!K1550:M1550+'TB-10'!K1618:M1618+'TB-10'!K1686:M1686</f>
        <v>0</v>
      </c>
      <c r="L53" s="1188"/>
      <c r="M53" s="1188"/>
      <c r="N53" s="1188">
        <f>+'TB-10'!N54:P54+'TB-10'!N122:P122+'TB-10'!N190:P190+'TB-10'!N258:P258+'TB-10'!N326:P326+'TB-10'!N394:P394+'TB-10'!N462:P462+'TB-10'!N530:P530+'TB-10'!N598:P598+'TB-10'!N666:P666+'TB-10'!N734:P734+'TB-10'!N802:P802+'TB-10'!N870:P870+'TB-10'!N938:P938+'TB-10'!N1006:P1006+'TB-10'!N1074:P1074+'TB-10'!N1142:P1142+'TB-10'!N1210:P1210+'TB-10'!N1278:P1278+'TB-10'!N1346:P1346+'TB-10'!N1414:P1414+'TB-10'!N1482:P1482+'TB-10'!N1550:P1550+'TB-10'!N1618:P1618+'TB-10'!N1686:P1686</f>
        <v>0</v>
      </c>
      <c r="O53" s="1188"/>
      <c r="P53" s="1188"/>
      <c r="Q53" s="662">
        <f>+N53+K53</f>
        <v>0</v>
      </c>
      <c r="R53" s="662"/>
      <c r="S53" s="663"/>
      <c r="X53" s="1187">
        <f>'TB-10'!X54:Y54+'TB-10'!X122:Y122+'TB-10'!X190:Y190+'TB-10'!X258:Y258+'TB-10'!X326:Y326+'TB-10'!X394:Y394+'TB-10'!X462:Y462+'TB-10'!X530:Y530+'TB-10'!X598:Y598+'TB-10'!X666:Y666+'TB-10'!X734:Y734+'TB-10'!X802:Y802+'TB-10'!X870:Y870+'TB-10'!X938:Y938+'TB-10'!X1006:Y1006+'TB-10'!X1074:Y1074+'TB-10'!X1142:Y1142+'TB-10'!X1210:Y1210+'TB-10'!X1278:Y1278+'TB-10'!X1346:Y1346+'TB-10'!X1414:Y1414+'TB-10'!X1482:Y1482+'TB-10'!X1550:Y1550+'TB-10'!X1618:Y1618+'TB-10'!X1686:Y1686</f>
        <v>0</v>
      </c>
      <c r="Y53" s="1188"/>
      <c r="Z53" s="1188">
        <f>'TB-10'!Z54:AA54+'TB-10'!Z122:AA122+'TB-10'!Z190:AA190+'TB-10'!Z258:AA258+'TB-10'!Z326:AA326+'TB-10'!Z394:AA394+'TB-10'!Z462:AA462+'TB-10'!Z530:AA530+'TB-10'!Z598:AA598+'TB-10'!Z666:AA666+'TB-10'!Z734:AA734+'TB-10'!Z802:AA802+'TB-10'!Z870:AA870+'TB-10'!Z938:AA938+'TB-10'!Z1006:AA1006+'TB-10'!Z1074:AA1074+'TB-10'!Z1142:AA1142+'TB-10'!Z1210:AA1210+'TB-10'!Z1278:AA1278+'TB-10'!Z1346:AA1346+'TB-10'!Z1414:AA1414+'TB-10'!Z1482:AA1482+'TB-10'!Z1550:AA1550+'TB-10'!Z1618:AA1618+'TB-10'!Z1686:AA1686</f>
        <v>0</v>
      </c>
      <c r="AA53" s="1188"/>
      <c r="AB53" s="1188">
        <f>'TB-10'!AB54:AC54+'TB-10'!AB122:AC122+'TB-10'!AB190:AC190+'TB-10'!AB258:AC258+'TB-10'!AB326:AC326+'TB-10'!AB394:AC394+'TB-10'!AB462:AC462+'TB-10'!AB530:AC530+'TB-10'!AB598:AC598+'TB-10'!AB666:AC666+'TB-10'!AB734:AC734+'TB-10'!AB802:AC802+'TB-10'!AB870:AC870+'TB-10'!AB938:AC938+'TB-10'!AB1006:AC1006+'TB-10'!AB1074:AC1074+'TB-10'!AB1142:AC1142+'TB-10'!AB1210:AC1210+'TB-10'!AB1278:AC1278+'TB-10'!AB1346:AC1346+'TB-10'!AB1414:AC1414+'TB-10'!AB1482:AC1482+'TB-10'!AB1550:AC1550+'TB-10'!AB1618:AC1618+'TB-10'!AB1686:AC1686</f>
        <v>0</v>
      </c>
      <c r="AC53" s="1188"/>
      <c r="AD53" s="1188">
        <f>'TB-10'!AD54:AE54+'TB-10'!AD122:AE122+'TB-10'!AD190:AE190+'TB-10'!AD258:AE258+'TB-10'!AD326:AE326+'TB-10'!AD394:AE394+'TB-10'!AD462:AE462+'TB-10'!AD530:AE530+'TB-10'!AD598:AE598+'TB-10'!AD666:AE666+'TB-10'!AD734:AE734+'TB-10'!AD802:AE802+'TB-10'!AD870:AE870+'TB-10'!AD938:AE938+'TB-10'!AD1006:AE1006+'TB-10'!AD1074:AE1074+'TB-10'!AD1142:AE1142+'TB-10'!AD1210:AE1210+'TB-10'!AD1278:AE1278+'TB-10'!AD1346:AE1346+'TB-10'!AD1414:AE1414+'TB-10'!AD1482:AE1482+'TB-10'!AD1550:AE1550+'TB-10'!AD1618:AE1618+'TB-10'!AD1686:AE1686</f>
        <v>0</v>
      </c>
      <c r="AE53" s="1188"/>
      <c r="AF53" s="680">
        <f>+AB53+X53</f>
        <v>0</v>
      </c>
      <c r="AG53" s="680"/>
      <c r="AH53" s="680">
        <f>+AD53+Z53</f>
        <v>0</v>
      </c>
      <c r="AI53" s="680"/>
      <c r="AJ53" s="680">
        <f>+AH53+AF53</f>
        <v>0</v>
      </c>
      <c r="AK53" s="681"/>
    </row>
    <row r="54" spans="2:40" ht="16.5" thickBot="1" x14ac:dyDescent="0.3">
      <c r="B54" s="276" t="s">
        <v>1125</v>
      </c>
      <c r="X54" s="553" t="s">
        <v>1258</v>
      </c>
    </row>
    <row r="55" spans="2:40" ht="16.5" customHeight="1" thickBot="1" x14ac:dyDescent="0.3">
      <c r="B55" s="274" t="s">
        <v>969</v>
      </c>
      <c r="C55" s="274"/>
      <c r="W55" s="835" t="s">
        <v>1259</v>
      </c>
      <c r="X55" s="836"/>
      <c r="Y55" s="836"/>
      <c r="Z55" s="836"/>
      <c r="AA55" s="836"/>
      <c r="AB55" s="836"/>
      <c r="AC55" s="851" t="s">
        <v>1257</v>
      </c>
      <c r="AD55" s="851"/>
      <c r="AE55" s="851"/>
      <c r="AF55" s="851"/>
      <c r="AG55" s="851"/>
      <c r="AH55" s="851"/>
      <c r="AI55" s="845" t="s">
        <v>1260</v>
      </c>
      <c r="AJ55" s="846"/>
      <c r="AK55" s="846"/>
      <c r="AL55" s="846"/>
      <c r="AM55" s="846"/>
      <c r="AN55" s="847"/>
    </row>
    <row r="56" spans="2:40" ht="16.5" customHeight="1" x14ac:dyDescent="0.25">
      <c r="B56" s="1202" t="s">
        <v>971</v>
      </c>
      <c r="C56" s="740"/>
      <c r="D56" s="740"/>
      <c r="E56" s="740"/>
      <c r="F56" s="740"/>
      <c r="G56" s="740"/>
      <c r="H56" s="740"/>
      <c r="I56" s="740"/>
      <c r="J56" s="686" t="s">
        <v>855</v>
      </c>
      <c r="K56" s="686"/>
      <c r="L56" s="686"/>
      <c r="M56" s="686"/>
      <c r="N56" s="686"/>
      <c r="O56" s="686"/>
      <c r="P56" s="686" t="s">
        <v>856</v>
      </c>
      <c r="Q56" s="686"/>
      <c r="R56" s="686"/>
      <c r="S56" s="686"/>
      <c r="T56" s="686"/>
      <c r="U56" s="688"/>
      <c r="W56" s="837"/>
      <c r="X56" s="838"/>
      <c r="Y56" s="838"/>
      <c r="Z56" s="838"/>
      <c r="AA56" s="838"/>
      <c r="AB56" s="838"/>
      <c r="AC56" s="852"/>
      <c r="AD56" s="852"/>
      <c r="AE56" s="852"/>
      <c r="AF56" s="852"/>
      <c r="AG56" s="852"/>
      <c r="AH56" s="852"/>
      <c r="AI56" s="848"/>
      <c r="AJ56" s="849"/>
      <c r="AK56" s="849"/>
      <c r="AL56" s="849"/>
      <c r="AM56" s="849"/>
      <c r="AN56" s="850"/>
    </row>
    <row r="57" spans="2:40" ht="16.5" customHeight="1" x14ac:dyDescent="0.25">
      <c r="B57" s="1203"/>
      <c r="C57" s="1204"/>
      <c r="D57" s="1204"/>
      <c r="E57" s="1204"/>
      <c r="F57" s="1204"/>
      <c r="G57" s="1204"/>
      <c r="H57" s="1204"/>
      <c r="I57" s="1204"/>
      <c r="J57" s="687"/>
      <c r="K57" s="687"/>
      <c r="L57" s="687"/>
      <c r="M57" s="687"/>
      <c r="N57" s="687"/>
      <c r="O57" s="687"/>
      <c r="P57" s="687"/>
      <c r="Q57" s="687"/>
      <c r="R57" s="687"/>
      <c r="S57" s="687"/>
      <c r="T57" s="687"/>
      <c r="U57" s="689"/>
      <c r="W57" s="853" t="s">
        <v>852</v>
      </c>
      <c r="X57" s="841"/>
      <c r="Y57" s="841" t="s">
        <v>853</v>
      </c>
      <c r="Z57" s="841"/>
      <c r="AA57" s="842" t="s">
        <v>825</v>
      </c>
      <c r="AB57" s="842"/>
      <c r="AC57" s="841" t="s">
        <v>852</v>
      </c>
      <c r="AD57" s="841"/>
      <c r="AE57" s="841" t="s">
        <v>853</v>
      </c>
      <c r="AF57" s="841"/>
      <c r="AG57" s="842" t="s">
        <v>825</v>
      </c>
      <c r="AH57" s="842"/>
      <c r="AI57" s="841" t="s">
        <v>852</v>
      </c>
      <c r="AJ57" s="841"/>
      <c r="AK57" s="841" t="s">
        <v>853</v>
      </c>
      <c r="AL57" s="841"/>
      <c r="AM57" s="842" t="s">
        <v>825</v>
      </c>
      <c r="AN57" s="843"/>
    </row>
    <row r="58" spans="2:40" ht="21" customHeight="1" thickBot="1" x14ac:dyDescent="0.3">
      <c r="B58" s="1203"/>
      <c r="C58" s="1204"/>
      <c r="D58" s="1204"/>
      <c r="E58" s="1204"/>
      <c r="F58" s="1204"/>
      <c r="G58" s="1204"/>
      <c r="H58" s="1204"/>
      <c r="I58" s="1204"/>
      <c r="J58" s="679" t="s">
        <v>852</v>
      </c>
      <c r="K58" s="679"/>
      <c r="L58" s="679" t="s">
        <v>853</v>
      </c>
      <c r="M58" s="679"/>
      <c r="N58" s="715" t="s">
        <v>825</v>
      </c>
      <c r="O58" s="715"/>
      <c r="P58" s="679" t="s">
        <v>852</v>
      </c>
      <c r="Q58" s="679"/>
      <c r="R58" s="679" t="s">
        <v>853</v>
      </c>
      <c r="S58" s="679"/>
      <c r="T58" s="715" t="s">
        <v>825</v>
      </c>
      <c r="U58" s="745"/>
      <c r="W58" s="1187">
        <f>'TB-10'!W59:X59+'TB-10'!W127:X127+'TB-10'!W195:X195+'TB-10'!W263:X263+'TB-10'!W331:X331+'TB-10'!W399:X399+'TB-10'!W467:X467+'TB-10'!W535:X535+'TB-10'!W603:X603+'TB-10'!W671:X671+'TB-10'!W739:X739+'TB-10'!W807:X807+'TB-10'!W875:X875+'TB-10'!W943:X943+'TB-10'!W1011:X1011+'TB-10'!W1079:X1079+'TB-10'!W1147:X1147+'TB-10'!W1215:X1215+'TB-10'!W1283:X1283+'TB-10'!W1351:X1351+'TB-10'!W1419:X1419+'TB-10'!W1487:X1487+'TB-10'!W1555:X1555+'TB-10'!W1623:X1623+'TB-10'!W1691:X1691</f>
        <v>0</v>
      </c>
      <c r="X58" s="1188"/>
      <c r="Y58" s="1187">
        <f>'TB-10'!Y59:Z59+'TB-10'!Y127:Z127+'TB-10'!Y195:Z195+'TB-10'!Y263:Z263+'TB-10'!Y331:Z331+'TB-10'!Y399:Z399+'TB-10'!Y467:Z467+'TB-10'!Y535:Z535+'TB-10'!Y603:Z603+'TB-10'!Y671:Z671+'TB-10'!Y739:Z739+'TB-10'!Y807:Z807+'TB-10'!Y875:Z875+'TB-10'!Y943:Z943+'TB-10'!Y1011:Z1011+'TB-10'!Y1079:Z1079+'TB-10'!Y1147:Z1147+'TB-10'!Y1215:Z1215+'TB-10'!Y1283:Z1283+'TB-10'!Y1351:Z1351+'TB-10'!Y1419:Z1419+'TB-10'!Y1487:Z1487+'TB-10'!Y1555:Z1555+'TB-10'!Y1623:Z1623+'TB-10'!Y1691:Z1691</f>
        <v>0</v>
      </c>
      <c r="Z58" s="1188"/>
      <c r="AA58" s="1284">
        <f>W58+Y58</f>
        <v>0</v>
      </c>
      <c r="AB58" s="1285"/>
      <c r="AC58" s="1187">
        <f>'TB-10'!AC59:AD59+'TB-10'!AC127:AD127+'TB-10'!AC195:AD195+'TB-10'!AC263:AD263+'TB-10'!AC331:AD331+'TB-10'!AC399:AD399+'TB-10'!AC467:AD467+'TB-10'!AC535:AD535+'TB-10'!AC603:AD603+'TB-10'!AC671:AD671+'TB-10'!AC739:AD739+'TB-10'!AC807:AD807+'TB-10'!AC875:AD875+'TB-10'!AC943:AD943+'TB-10'!AC1011:AD1011+'TB-10'!AC1079:AD1079+'TB-10'!AC1147:AD1147+'TB-10'!AC1215:AD1215+'TB-10'!AC1283:AD1283+'TB-10'!AC1351:AD1351+'TB-10'!AC1419:AD1419+'TB-10'!AC1487:AD1487+'TB-10'!AC1555:AD1555+'TB-10'!AC1623:AD1623+'TB-10'!AC1691:AD1691</f>
        <v>0</v>
      </c>
      <c r="AD58" s="1188"/>
      <c r="AE58" s="1187">
        <f>'TB-10'!AE59:AF59+'TB-10'!AE127:AF127+'TB-10'!AE195:AF195+'TB-10'!AE263:AF263+'TB-10'!AE331:AF331+'TB-10'!AE399:AF399+'TB-10'!AE467:AF467+'TB-10'!AE535:AF535+'TB-10'!AE603:AF603+'TB-10'!AE671:AF671+'TB-10'!AE739:AF739+'TB-10'!AE807:AF807+'TB-10'!AE875:AF875+'TB-10'!AE943:AF943+'TB-10'!AE1011:AF1011+'TB-10'!AE1079:AF1079+'TB-10'!AE1147:AF1147+'TB-10'!AE1215:AF1215+'TB-10'!AE1283:AF1283+'TB-10'!AE1351:AF1351+'TB-10'!AE1419:AF1419+'TB-10'!AE1487:AF1487+'TB-10'!AE1555:AF1555+'TB-10'!AE1623:AF1623+'TB-10'!AE1691:AF1691</f>
        <v>0</v>
      </c>
      <c r="AF58" s="1188"/>
      <c r="AG58" s="1284">
        <f>AC58+AE58</f>
        <v>0</v>
      </c>
      <c r="AH58" s="1286"/>
      <c r="AI58" s="831">
        <f>'TB-10'!AI59:AJ59+'TB-10'!AI127:AJ127+'TB-10'!AI195:AJ195+'TB-10'!AI263:AJ263+'TB-10'!AI331:AJ331+'TB-10'!AI399:AJ399+'TB-10'!AI467:AJ467+'TB-10'!AI535:AJ535+'TB-10'!AI603:AJ603+'TB-10'!AI671:AJ671+'TB-10'!AI739:AJ739+'TB-10'!AI807:AJ807+'TB-10'!AI875:AJ875+'TB-10'!AI943:AJ943+'TB-10'!AI1011:AJ1011+'TB-10'!AI1079:AJ1079+'TB-10'!AI1147:AJ1147+'TB-10'!AI1215:AJ1215+'TB-10'!AI1283:AJ1283+'TB-10'!AI1351:AJ1351+'TB-10'!AI1419:AJ1419+'TB-10'!AI1487:AJ1487+'TB-10'!AI1555:AJ1555+'TB-10'!AI1623:AJ1623+'TB-10'!AI1691:AJ1691</f>
        <v>0</v>
      </c>
      <c r="AJ58" s="831"/>
      <c r="AK58" s="831">
        <f>'TB-10'!AK59:AL59+'TB-10'!AK127:AL127+'TB-10'!AK195:AL195+'TB-10'!AK263:AL263+'TB-10'!AK331:AL331+'TB-10'!AK399:AL399+'TB-10'!AK467:AL467+'TB-10'!AK535:AL535+'TB-10'!AK603:AL603+'TB-10'!AK671:AL671+'TB-10'!AK739:AL739+'TB-10'!AK807:AL807+'TB-10'!AK875:AL875+'TB-10'!AK943:AL943+'TB-10'!AK1011:AL1011+'TB-10'!AK1079:AL1079+'TB-10'!AK1147:AL1147+'TB-10'!AK1215:AL1215+'TB-10'!AK1283:AL1283+'TB-10'!AK1351:AL1351+'TB-10'!AK1419:AL1419+'TB-10'!AK1487:AL1487+'TB-10'!AK1555:AL1555+'TB-10'!AK1623:AL1623+'TB-10'!AK1691:AL1691</f>
        <v>0</v>
      </c>
      <c r="AL58" s="832"/>
      <c r="AM58" s="1284">
        <f>AI58+AK58</f>
        <v>0</v>
      </c>
      <c r="AN58" s="1285"/>
    </row>
    <row r="59" spans="2:40" ht="32.25" customHeight="1" x14ac:dyDescent="0.25">
      <c r="B59" s="1200" t="s">
        <v>857</v>
      </c>
      <c r="C59" s="1201"/>
      <c r="D59" s="1201"/>
      <c r="E59" s="1201"/>
      <c r="F59" s="1201"/>
      <c r="G59" s="1201"/>
      <c r="H59" s="1201"/>
      <c r="I59" s="1201"/>
      <c r="J59" s="1191">
        <f>'TB-10'!J60:K60+'TB-10'!J128:K128+'TB-10'!J196:K196+'TB-10'!J264:K264+'TB-10'!J332:K332+'TB-10'!J400:K400+'TB-10'!J468:K468+'TB-10'!J536:K536+'TB-10'!J604:K604+'TB-10'!J672:K672+'TB-10'!J740:K740+'TB-10'!J808:K808+'TB-10'!J876:K876+'TB-10'!J944:K944+'TB-10'!J1012:K1012+'TB-10'!J1080:K1080+'TB-10'!J1148:K1148+'TB-10'!J1216:K1216+'TB-10'!J1284:K1284+'TB-10'!J1352:K1352+'TB-10'!J1420:K1420+'TB-10'!J1488:K1488+'TB-10'!J1556:K1556+'TB-10'!J1624:K1624+'TB-10'!J1692:K1692</f>
        <v>0</v>
      </c>
      <c r="K59" s="1191"/>
      <c r="L59" s="1191">
        <f>'TB-10'!L60:M60+'TB-10'!L128:M128+'TB-10'!L196:M196+'TB-10'!L264:M264+'TB-10'!L332:M332+'TB-10'!L400:M400+'TB-10'!L468:M468+'TB-10'!L536:M536+'TB-10'!L604:M604+'TB-10'!L672:M672+'TB-10'!L740:M740+'TB-10'!L808:M808+'TB-10'!L876:M876+'TB-10'!L944:M944+'TB-10'!L1012:M1012+'TB-10'!L1080:M1080+'TB-10'!L1148:M1148+'TB-10'!L1216:M1216+'TB-10'!L1284:M1284+'TB-10'!L1352:M1352+'TB-10'!L1420:M1420+'TB-10'!L1488:M1488+'TB-10'!L1556:M1556+'TB-10'!L1624:M1624+'TB-10'!L1692:M1692</f>
        <v>0</v>
      </c>
      <c r="M59" s="1191"/>
      <c r="N59" s="1192">
        <f>+L59+J59</f>
        <v>0</v>
      </c>
      <c r="O59" s="1192"/>
      <c r="P59" s="1191">
        <f>'TB-10'!P60:Q60+'TB-10'!P128:Q128+'TB-10'!P196:Q196+'TB-10'!P264:Q264+'TB-10'!P332:Q332+'TB-10'!P400:Q400+'TB-10'!P468:Q468+'TB-10'!P536:Q536+'TB-10'!P604:Q604+'TB-10'!P672:Q672+'TB-10'!P740:Q740+'TB-10'!P808:Q808+'TB-10'!P876:Q876+'TB-10'!P944:Q944+'TB-10'!P1012:Q1012+'TB-10'!P1080:Q1080+'TB-10'!P1148:Q1148+'TB-10'!P1216:Q1216+'TB-10'!P1284:Q1284+'TB-10'!P1352:Q1352+'TB-10'!P1420:Q1420+'TB-10'!P1488:Q1488+'TB-10'!P1556:Q1556+'TB-10'!P1624:Q1624+'TB-10'!P1692:Q1692</f>
        <v>0</v>
      </c>
      <c r="Q59" s="1191"/>
      <c r="R59" s="1191">
        <f>'TB-10'!R60:S60+'TB-10'!R128:S128+'TB-10'!R196:S196+'TB-10'!R264:S264+'TB-10'!R332:S332+'TB-10'!R400:S400+'TB-10'!R468:S468+'TB-10'!R536:S536+'TB-10'!R604:S604+'TB-10'!R672:S672+'TB-10'!R740:S740+'TB-10'!R808:S808+'TB-10'!R876:S876+'TB-10'!R944:S944+'TB-10'!R1012:S1012+'TB-10'!R1080:S1080+'TB-10'!R1148:S1148+'TB-10'!R1216:S1216+'TB-10'!R1284:S1284+'TB-10'!R1352:S1352+'TB-10'!R1420:S1420+'TB-10'!R1488:S1488+'TB-10'!R1556:S1556+'TB-10'!R1624:S1624+'TB-10'!R1692:S1692</f>
        <v>0</v>
      </c>
      <c r="S59" s="1191"/>
      <c r="T59" s="1192">
        <f>+R59+P59</f>
        <v>0</v>
      </c>
      <c r="U59" s="1193"/>
      <c r="X59" s="835" t="s">
        <v>1264</v>
      </c>
      <c r="Y59" s="836"/>
      <c r="Z59" s="836"/>
      <c r="AA59" s="836"/>
      <c r="AB59" s="836"/>
      <c r="AC59" s="836"/>
      <c r="AD59" s="836"/>
      <c r="AE59" s="836" t="s">
        <v>1265</v>
      </c>
      <c r="AF59" s="836"/>
      <c r="AG59" s="836"/>
      <c r="AH59" s="836"/>
      <c r="AI59" s="836"/>
      <c r="AJ59" s="836"/>
      <c r="AK59" s="839"/>
    </row>
    <row r="60" spans="2:40" ht="31.5" customHeight="1" x14ac:dyDescent="0.25">
      <c r="B60" s="1198" t="s">
        <v>858</v>
      </c>
      <c r="C60" s="1199"/>
      <c r="D60" s="1199"/>
      <c r="E60" s="1199"/>
      <c r="F60" s="1199"/>
      <c r="G60" s="1199"/>
      <c r="H60" s="1199"/>
      <c r="I60" s="1199"/>
      <c r="J60" s="1191">
        <f>'TB-10'!J61:K61+'TB-10'!J129:K129+'TB-10'!J197:K197+'TB-10'!J265:K265+'TB-10'!J333:K333+'TB-10'!J401:K401+'TB-10'!J469:K469+'TB-10'!J537:K537+'TB-10'!J605:K605+'TB-10'!J673:K673+'TB-10'!J741:K741+'TB-10'!J809:K809+'TB-10'!J877:K877+'TB-10'!J945:K945+'TB-10'!J1013:K1013+'TB-10'!J1081:K1081+'TB-10'!J1149:K1149+'TB-10'!J1217:K1217+'TB-10'!J1285:K1285+'TB-10'!J1353:K1353+'TB-10'!J1421:K1421+'TB-10'!J1489:K1489+'TB-10'!J1557:K1557+'TB-10'!J1625:K1625+'TB-10'!J1693:K1693</f>
        <v>0</v>
      </c>
      <c r="K60" s="1191"/>
      <c r="L60" s="1191">
        <f>'TB-10'!L61:M61+'TB-10'!L129:M129+'TB-10'!L197:M197+'TB-10'!L265:M265+'TB-10'!L333:M333+'TB-10'!L401:M401+'TB-10'!L469:M469+'TB-10'!L537:M537+'TB-10'!L605:M605+'TB-10'!L673:M673+'TB-10'!L741:M741+'TB-10'!L809:M809+'TB-10'!L877:M877+'TB-10'!L945:M945+'TB-10'!L1013:M1013+'TB-10'!L1081:M1081+'TB-10'!L1149:M1149+'TB-10'!L1217:M1217+'TB-10'!L1285:M1285+'TB-10'!L1353:M1353+'TB-10'!L1421:M1421+'TB-10'!L1489:M1489+'TB-10'!L1557:M1557+'TB-10'!L1625:M1625+'TB-10'!L1693:M1693</f>
        <v>0</v>
      </c>
      <c r="M60" s="1191"/>
      <c r="N60" s="1192">
        <f>+L60+J60</f>
        <v>0</v>
      </c>
      <c r="O60" s="1192"/>
      <c r="P60" s="1191">
        <f>'TB-10'!P61:Q61+'TB-10'!P129:Q129+'TB-10'!P197:Q197+'TB-10'!P265:Q265+'TB-10'!P333:Q333+'TB-10'!P401:Q401+'TB-10'!P469:Q469+'TB-10'!P537:Q537+'TB-10'!P605:Q605+'TB-10'!P673:Q673+'TB-10'!P741:Q741+'TB-10'!P809:Q809+'TB-10'!P877:Q877+'TB-10'!P945:Q945+'TB-10'!P1013:Q1013+'TB-10'!P1081:Q1081+'TB-10'!P1149:Q1149+'TB-10'!P1217:Q1217+'TB-10'!P1285:Q1285+'TB-10'!P1353:Q1353+'TB-10'!P1421:Q1421+'TB-10'!P1489:Q1489+'TB-10'!P1557:Q1557+'TB-10'!P1625:Q1625+'TB-10'!P1693:Q1693</f>
        <v>0</v>
      </c>
      <c r="Q60" s="1191"/>
      <c r="R60" s="1191">
        <f>'TB-10'!R61:S61+'TB-10'!R129:S129+'TB-10'!R197:S197+'TB-10'!R265:S265+'TB-10'!R333:S333+'TB-10'!R401:S401+'TB-10'!R469:S469+'TB-10'!R537:S537+'TB-10'!R605:S605+'TB-10'!R673:S673+'TB-10'!R741:S741+'TB-10'!R809:S809+'TB-10'!R877:S877+'TB-10'!R945:S945+'TB-10'!R1013:S1013+'TB-10'!R1081:S1081+'TB-10'!R1149:S1149+'TB-10'!R1217:S1217+'TB-10'!R1285:S1285+'TB-10'!R1353:S1353+'TB-10'!R1421:S1421+'TB-10'!R1489:S1489+'TB-10'!R1557:S1557+'TB-10'!R1625:S1625+'TB-10'!R1693:S1693</f>
        <v>0</v>
      </c>
      <c r="S60" s="1191"/>
      <c r="T60" s="1192">
        <f>+R60+P60</f>
        <v>0</v>
      </c>
      <c r="U60" s="1193"/>
      <c r="X60" s="837"/>
      <c r="Y60" s="838"/>
      <c r="Z60" s="838"/>
      <c r="AA60" s="838"/>
      <c r="AB60" s="838"/>
      <c r="AC60" s="838"/>
      <c r="AD60" s="838"/>
      <c r="AE60" s="838"/>
      <c r="AF60" s="838"/>
      <c r="AG60" s="838"/>
      <c r="AH60" s="838"/>
      <c r="AI60" s="838"/>
      <c r="AJ60" s="838"/>
      <c r="AK60" s="840"/>
    </row>
    <row r="61" spans="2:40" ht="31.5" customHeight="1" x14ac:dyDescent="0.25">
      <c r="B61" s="1196" t="s">
        <v>859</v>
      </c>
      <c r="C61" s="1197"/>
      <c r="D61" s="1197"/>
      <c r="E61" s="1197"/>
      <c r="F61" s="1197"/>
      <c r="G61" s="1197"/>
      <c r="H61" s="1197"/>
      <c r="I61" s="1197"/>
      <c r="J61" s="1191">
        <f>'TB-10'!J62:K62+'TB-10'!J130:K130+'TB-10'!J198:K198+'TB-10'!J266:K266+'TB-10'!J334:K334+'TB-10'!J402:K402+'TB-10'!J470:K470+'TB-10'!J538:K538+'TB-10'!J606:K606+'TB-10'!J674:K674+'TB-10'!J742:K742+'TB-10'!J810:K810+'TB-10'!J878:K878+'TB-10'!J946:K946+'TB-10'!J1014:K1014+'TB-10'!J1082:K1082+'TB-10'!J1150:K1150+'TB-10'!J1218:K1218+'TB-10'!J1286:K1286+'TB-10'!J1354:K1354+'TB-10'!J1422:K1422+'TB-10'!J1490:K1490+'TB-10'!J1558:K1558+'TB-10'!J1626:K1626+'TB-10'!J1694:K1694</f>
        <v>0</v>
      </c>
      <c r="K61" s="1191"/>
      <c r="L61" s="1191">
        <f>'TB-10'!L62:M62+'TB-10'!L130:M130+'TB-10'!L198:M198+'TB-10'!L266:M266+'TB-10'!L334:M334+'TB-10'!L402:M402+'TB-10'!L470:M470+'TB-10'!L538:M538+'TB-10'!L606:M606+'TB-10'!L674:M674+'TB-10'!L742:M742+'TB-10'!L810:M810+'TB-10'!L878:M878+'TB-10'!L946:M946+'TB-10'!L1014:M1014+'TB-10'!L1082:M1082+'TB-10'!L1150:M1150+'TB-10'!L1218:M1218+'TB-10'!L1286:M1286+'TB-10'!L1354:M1354+'TB-10'!L1422:M1422+'TB-10'!L1490:M1490+'TB-10'!L1558:M1558+'TB-10'!L1626:M1626+'TB-10'!L1694:M1694</f>
        <v>0</v>
      </c>
      <c r="M61" s="1191"/>
      <c r="N61" s="1192">
        <f>+L61+J61</f>
        <v>0</v>
      </c>
      <c r="O61" s="1192"/>
      <c r="P61" s="1191">
        <f>'TB-10'!P62:Q62+'TB-10'!P130:Q130+'TB-10'!P198:Q198+'TB-10'!P266:Q266+'TB-10'!P334:Q334+'TB-10'!P402:Q402+'TB-10'!P470:Q470+'TB-10'!P538:Q538+'TB-10'!P606:Q606+'TB-10'!P674:Q674+'TB-10'!P742:Q742+'TB-10'!P810:Q810+'TB-10'!P878:Q878+'TB-10'!P946:Q946+'TB-10'!P1014:Q1014+'TB-10'!P1082:Q1082+'TB-10'!P1150:Q1150+'TB-10'!P1218:Q1218+'TB-10'!P1286:Q1286+'TB-10'!P1354:Q1354+'TB-10'!P1422:Q1422+'TB-10'!P1490:Q1490+'TB-10'!P1558:Q1558+'TB-10'!P1626:Q1626+'TB-10'!P1694:Q1694</f>
        <v>0</v>
      </c>
      <c r="Q61" s="1191"/>
      <c r="R61" s="1191">
        <f>'TB-10'!R62:S62+'TB-10'!R130:S130+'TB-10'!R198:S198+'TB-10'!R266:S266+'TB-10'!R334:S334+'TB-10'!R402:S402+'TB-10'!R470:S470+'TB-10'!R538:S538+'TB-10'!R606:S606+'TB-10'!R674:S674+'TB-10'!R742:S742+'TB-10'!R810:S810+'TB-10'!R878:S878+'TB-10'!R946:S946+'TB-10'!R1014:S1014+'TB-10'!R1082:S1082+'TB-10'!R1150:S1150+'TB-10'!R1218:S1218+'TB-10'!R1286:S1286+'TB-10'!R1354:S1354+'TB-10'!R1422:S1422+'TB-10'!R1490:S1490+'TB-10'!R1558:S1558+'TB-10'!R1626:S1626+'TB-10'!R1694:S1694</f>
        <v>0</v>
      </c>
      <c r="S61" s="1191"/>
      <c r="T61" s="1192">
        <f>+R61+P61</f>
        <v>0</v>
      </c>
      <c r="U61" s="1193"/>
      <c r="X61" s="853" t="s">
        <v>852</v>
      </c>
      <c r="Y61" s="841"/>
      <c r="Z61" s="841" t="s">
        <v>853</v>
      </c>
      <c r="AA61" s="841"/>
      <c r="AB61" s="842" t="s">
        <v>825</v>
      </c>
      <c r="AC61" s="842"/>
      <c r="AD61" s="842"/>
      <c r="AE61" s="841" t="s">
        <v>852</v>
      </c>
      <c r="AF61" s="841"/>
      <c r="AG61" s="841" t="s">
        <v>853</v>
      </c>
      <c r="AH61" s="841"/>
      <c r="AI61" s="842" t="s">
        <v>825</v>
      </c>
      <c r="AJ61" s="842"/>
      <c r="AK61" s="843"/>
    </row>
    <row r="62" spans="2:40" ht="26.25" customHeight="1" thickBot="1" x14ac:dyDescent="0.3">
      <c r="B62" s="1194" t="s">
        <v>860</v>
      </c>
      <c r="C62" s="1195"/>
      <c r="D62" s="1195"/>
      <c r="E62" s="1195"/>
      <c r="F62" s="1195"/>
      <c r="G62" s="1195"/>
      <c r="H62" s="1195"/>
      <c r="I62" s="1195"/>
      <c r="J62" s="1188">
        <f>'TB-10'!J63:K63+'TB-10'!J131:K131+'TB-10'!J199:K199+'TB-10'!J267:K267+'TB-10'!J335:K335+'TB-10'!J403:K403+'TB-10'!J471:K471+'TB-10'!J539:K539+'TB-10'!J607:K607+'TB-10'!J675:K675+'TB-10'!J743:K743+'TB-10'!J811:K811+'TB-10'!J879:K879+'TB-10'!J947:K947+'TB-10'!J1015:K1015+'TB-10'!J1083:K1083+'TB-10'!J1151:K1151+'TB-10'!J1219:K1219+'TB-10'!J1287:K1287+'TB-10'!J1355:K1355+'TB-10'!J1423:K1423+'TB-10'!J1491:K1491+'TB-10'!J1559:K1559+'TB-10'!J1627:K1627+'TB-10'!J1695:K1695</f>
        <v>0</v>
      </c>
      <c r="K62" s="1188"/>
      <c r="L62" s="1188">
        <f>'TB-10'!L63:M63+'TB-10'!L131:M131+'TB-10'!L199:M199+'TB-10'!L267:M267+'TB-10'!L335:M335+'TB-10'!L403:M403+'TB-10'!L471:M471+'TB-10'!L539:M539+'TB-10'!L607:M607+'TB-10'!L675:M675+'TB-10'!L743:M743+'TB-10'!L811:M811+'TB-10'!L879:M879+'TB-10'!L947:M947+'TB-10'!L1015:M1015+'TB-10'!L1083:M1083+'TB-10'!L1151:M1151+'TB-10'!L1219:M1219+'TB-10'!L1287:M1287+'TB-10'!L1355:M1355+'TB-10'!L1423:M1423+'TB-10'!L1491:M1491+'TB-10'!L1559:M1559+'TB-10'!L1627:M1627+'TB-10'!L1695:M1695</f>
        <v>0</v>
      </c>
      <c r="M62" s="1188"/>
      <c r="N62" s="662">
        <f>+L62+J62</f>
        <v>0</v>
      </c>
      <c r="O62" s="662"/>
      <c r="P62" s="1191">
        <f>'TB-10'!P63:Q63+'TB-10'!P131:Q131+'TB-10'!P199:Q199+'TB-10'!P267:Q267+'TB-10'!P335:Q335+'TB-10'!P403:Q403+'TB-10'!P471:Q471+'TB-10'!P539:Q539+'TB-10'!P607:Q607+'TB-10'!P675:Q675+'TB-10'!P743:Q743+'TB-10'!P811:Q811+'TB-10'!P879:Q879+'TB-10'!P947:Q947+'TB-10'!P1015:Q1015+'TB-10'!P1083:Q1083+'TB-10'!P1151:Q1151+'TB-10'!P1219:Q1219+'TB-10'!P1287:Q1287+'TB-10'!P1355:Q1355+'TB-10'!P1423:Q1423+'TB-10'!P1491:Q1491+'TB-10'!P1559:Q1559+'TB-10'!P1627:Q1627+'TB-10'!P1695:Q1695</f>
        <v>0</v>
      </c>
      <c r="Q62" s="1191"/>
      <c r="R62" s="1191">
        <f>'TB-10'!R63:S63+'TB-10'!R131:S131+'TB-10'!R199:S199+'TB-10'!R267:S267+'TB-10'!R335:S335+'TB-10'!R403:S403+'TB-10'!R471:S471+'TB-10'!R539:S539+'TB-10'!R607:S607+'TB-10'!R675:S675+'TB-10'!R743:S743+'TB-10'!R811:S811+'TB-10'!R879:S879+'TB-10'!R947:S947+'TB-10'!R1015:S1015+'TB-10'!R1083:S1083+'TB-10'!R1151:S1151+'TB-10'!R1219:S1219+'TB-10'!R1287:S1287+'TB-10'!R1355:S1355+'TB-10'!R1423:S1423+'TB-10'!R1491:S1491+'TB-10'!R1559:S1559+'TB-10'!R1627:S1627+'TB-10'!R1695:S1695</f>
        <v>0</v>
      </c>
      <c r="S62" s="1191"/>
      <c r="T62" s="1192">
        <f>+R62+P62</f>
        <v>0</v>
      </c>
      <c r="U62" s="1193"/>
      <c r="X62" s="1287">
        <f>'TB-10'!X63:Y63+'TB-10'!X131:Y131+'TB-10'!X199:Y199+'TB-10'!X267:Y267+'TB-10'!X335:Y335+'TB-10'!X403:Y403+'TB-10'!X471:Y471+'TB-10'!X539:Y539+'TB-10'!X607:Y607+'TB-10'!X675:Y675+'TB-10'!X743:Y743+'TB-10'!X811:Y811+'TB-10'!X879:Y879+'TB-10'!X947:Y947+'TB-10'!X1015:Y1015+'TB-10'!X1083:Y1083+'TB-10'!X1151:Y1151+'TB-10'!X1219:Y1219+'TB-10'!X1287:Y1287+'TB-10'!X1355:Y1355+'TB-10'!X1423:Y1423+'TB-10'!X1491:Y1491+'TB-10'!X1559:Y1559+'TB-10'!X1627:Y1627+'TB-10'!X1695:Y1695</f>
        <v>0</v>
      </c>
      <c r="Y62" s="1288"/>
      <c r="Z62" s="1288">
        <f>'TB-10'!Z63:AA63+'TB-10'!Z131:AA131+'TB-10'!Z199:AA199+'TB-10'!Z267:AA267+'TB-10'!Z335:AA335+'TB-10'!Z403:AA403+'TB-10'!Z471:AA471+'TB-10'!Z539:AA539+'TB-10'!Z607:AA607+'TB-10'!Z675:AA675+'TB-10'!Z743:AA743+'TB-10'!Z811:AA811+'TB-10'!Z879:AA879+'TB-10'!Z947:AA947+'TB-10'!Z1015:AA1015+'TB-10'!Z1083:AA1083+'TB-10'!Z1151:AA1151+'TB-10'!Z1219:AA1219+'TB-10'!Z1287:AA1287+'TB-10'!Z1355:AA1355+'TB-10'!Z1423:AA1423+'TB-10'!Z1491:AA1491+'TB-10'!Z1559:AA1559+'TB-10'!Z1627:AA1627+'TB-10'!Z1695:AA1695</f>
        <v>0</v>
      </c>
      <c r="AA62" s="1288"/>
      <c r="AB62" s="1289">
        <f>X62+Z62</f>
        <v>0</v>
      </c>
      <c r="AC62" s="1289"/>
      <c r="AD62" s="1289"/>
      <c r="AE62" s="1288">
        <f>'TB-10'!AE63:AF63+'TB-10'!AE131:AF131+'TB-10'!AE199:AF199+'TB-10'!AE267:AF267+'TB-10'!AE335:AF335+'TB-10'!AE403:AF403+'TB-10'!AE471:AF471+'TB-10'!AE539:AF539+'TB-10'!AE607:AF607+'TB-10'!AE675:AF675+'TB-10'!AE743:AF743+'TB-10'!AE811:AF811+'TB-10'!AE879:AF879+'TB-10'!AE947:AF947+'TB-10'!AE1015:AF1015+'TB-10'!AE1083:AF1083+'TB-10'!AE1151:AF1151+'TB-10'!AE1219:AF1219+'TB-10'!AE1287:AF1287+'TB-10'!AE1355:AF1355+'TB-10'!AE1423:AF1423+'TB-10'!AE1491:AF1491+'TB-10'!AE1559:AF1559+'TB-10'!AE1627:AF1627+'TB-10'!AE1695:AF1695</f>
        <v>0</v>
      </c>
      <c r="AF62" s="1288"/>
      <c r="AG62" s="1288">
        <f>'TB-10'!AG63:AH63+'TB-10'!AG131:AH131+'TB-10'!AG199:AH199+'TB-10'!AG267:AH267+'TB-10'!AG335:AH335+'TB-10'!AG403:AH403+'TB-10'!AG471:AH471+'TB-10'!AG539:AH539+'TB-10'!AG607:AH607+'TB-10'!AG675:AH675+'TB-10'!AG743:AH743+'TB-10'!AG811:AH811+'TB-10'!AG879:AH879+'TB-10'!AG947:AH947+'TB-10'!AG1015:AH1015+'TB-10'!AG1083:AH1083+'TB-10'!AG1151:AH1151+'TB-10'!AG1219:AH1219+'TB-10'!AG1287:AH1287+'TB-10'!AG1355:AH1355+'TB-10'!AG1423:AH1423+'TB-10'!AG1491:AH1491+'TB-10'!AG1559:AH1559+'TB-10'!AG1627:AH1627+'TB-10'!AG1695:AH1695</f>
        <v>0</v>
      </c>
      <c r="AH62" s="1288"/>
      <c r="AI62" s="1289">
        <f>AE62+AG62</f>
        <v>0</v>
      </c>
      <c r="AJ62" s="1289"/>
      <c r="AK62" s="1290"/>
    </row>
    <row r="63" spans="2:40" ht="16.5" thickBot="1" x14ac:dyDescent="0.3">
      <c r="B63" s="269"/>
      <c r="C63" s="246"/>
      <c r="D63" s="246"/>
      <c r="E63" s="246"/>
      <c r="F63" s="246"/>
      <c r="G63" s="246"/>
      <c r="H63" s="246"/>
      <c r="I63" s="277"/>
      <c r="J63" s="277"/>
      <c r="K63" s="277"/>
      <c r="L63" s="277"/>
      <c r="M63" s="246"/>
      <c r="X63" s="614"/>
      <c r="Y63" s="614"/>
      <c r="Z63" s="614"/>
      <c r="AA63" s="614"/>
      <c r="AB63" s="614"/>
      <c r="AC63" s="614"/>
      <c r="AD63" s="614"/>
      <c r="AE63" s="614"/>
      <c r="AF63" s="614"/>
      <c r="AG63" s="614"/>
      <c r="AH63" s="614"/>
      <c r="AI63" s="614"/>
      <c r="AJ63" s="614"/>
      <c r="AK63" s="614"/>
    </row>
    <row r="64" spans="2:40" ht="33.75" customHeight="1" x14ac:dyDescent="0.3">
      <c r="B64" s="682" t="s">
        <v>972</v>
      </c>
      <c r="C64" s="666"/>
      <c r="D64" s="666"/>
      <c r="E64" s="666"/>
      <c r="F64" s="666"/>
      <c r="G64" s="666"/>
      <c r="H64" s="666"/>
      <c r="I64" s="666"/>
      <c r="J64" s="740" t="s">
        <v>861</v>
      </c>
      <c r="K64" s="740"/>
      <c r="L64" s="740"/>
      <c r="M64" s="740"/>
      <c r="N64" s="740"/>
      <c r="O64" s="740"/>
      <c r="P64" s="741" t="s">
        <v>862</v>
      </c>
      <c r="Q64" s="741"/>
      <c r="R64" s="741"/>
      <c r="S64" s="741"/>
      <c r="T64" s="741"/>
      <c r="U64" s="742"/>
      <c r="X64" s="243" t="s">
        <v>835</v>
      </c>
      <c r="Y64" s="614"/>
      <c r="Z64" s="614"/>
      <c r="AA64" s="614"/>
      <c r="AB64" s="614"/>
      <c r="AC64" s="614"/>
      <c r="AD64" s="614"/>
      <c r="AE64" s="614"/>
      <c r="AF64" s="614"/>
      <c r="AG64" s="614"/>
      <c r="AH64" s="614"/>
      <c r="AI64" s="614"/>
      <c r="AJ64" s="614"/>
      <c r="AK64" s="614"/>
    </row>
    <row r="65" spans="2:37" ht="21" customHeight="1" x14ac:dyDescent="0.25">
      <c r="B65" s="683"/>
      <c r="C65" s="679"/>
      <c r="D65" s="679"/>
      <c r="E65" s="679"/>
      <c r="F65" s="679"/>
      <c r="G65" s="679"/>
      <c r="H65" s="679"/>
      <c r="I65" s="679"/>
      <c r="J65" s="679" t="s">
        <v>852</v>
      </c>
      <c r="K65" s="679"/>
      <c r="L65" s="679" t="s">
        <v>853</v>
      </c>
      <c r="M65" s="679"/>
      <c r="N65" s="715" t="s">
        <v>825</v>
      </c>
      <c r="O65" s="715"/>
      <c r="P65" s="679" t="s">
        <v>852</v>
      </c>
      <c r="Q65" s="679"/>
      <c r="R65" s="679" t="s">
        <v>853</v>
      </c>
      <c r="S65" s="679"/>
      <c r="T65" s="715" t="s">
        <v>825</v>
      </c>
      <c r="U65" s="745"/>
      <c r="X65" s="854"/>
      <c r="Y65" s="854"/>
      <c r="Z65" s="854"/>
      <c r="AA65" s="854"/>
      <c r="AB65" s="854"/>
      <c r="AC65" s="854"/>
      <c r="AD65" s="854"/>
      <c r="AE65" s="854"/>
      <c r="AF65" s="854"/>
      <c r="AG65" s="854"/>
      <c r="AH65" s="854"/>
      <c r="AI65" s="854"/>
      <c r="AJ65" s="854"/>
      <c r="AK65" s="854"/>
    </row>
    <row r="66" spans="2:37" ht="21" customHeight="1" thickBot="1" x14ac:dyDescent="0.3">
      <c r="B66" s="684"/>
      <c r="C66" s="685"/>
      <c r="D66" s="685"/>
      <c r="E66" s="685"/>
      <c r="F66" s="685"/>
      <c r="G66" s="685"/>
      <c r="H66" s="685"/>
      <c r="I66" s="685"/>
      <c r="J66" s="1188">
        <f>'TB-10'!J67:K67+'TB-10'!J135:K135+'TB-10'!J203:K203+'TB-10'!J271:K271+'TB-10'!J339:K339+'TB-10'!J407:K407+'TB-10'!J475:K475+'TB-10'!J543:K543+'TB-10'!J611:K611+'TB-10'!J679:K679+'TB-10'!J747:K747+'TB-10'!J815:K815+'TB-10'!J883:K883+'TB-10'!J951:K951+'TB-10'!J1019:K1019+'TB-10'!J1087:K1087+'TB-10'!J1155:K1155+'TB-10'!J1223:K1223+'TB-10'!J1291:K1291+'TB-10'!J1359:K1359+'TB-10'!J1427:K1427+'TB-10'!J1495:K1495+'TB-10'!J1563:K1563+'TB-10'!J1631:K1631+'TB-10'!J1699:K1699</f>
        <v>0</v>
      </c>
      <c r="K66" s="1188"/>
      <c r="L66" s="1188">
        <f>'TB-10'!L67:M67+'TB-10'!L135:M135+'TB-10'!L203:M203+'TB-10'!L271:M271+'TB-10'!L339:M339+'TB-10'!L407:M407+'TB-10'!L475:M475+'TB-10'!L543:M543+'TB-10'!L611:M611+'TB-10'!L679:M679+'TB-10'!L747:M747+'TB-10'!L815:M815+'TB-10'!L883:M883+'TB-10'!L951:M951+'TB-10'!L1019:M1019+'TB-10'!L1087:M1087+'TB-10'!L1155:M1155+'TB-10'!L1223:M1223+'TB-10'!L1291:M1291+'TB-10'!L1359:M1359+'TB-10'!L1427:M1427+'TB-10'!L1495:M1495+'TB-10'!L1563:M1563+'TB-10'!L1631:M1631+'TB-10'!L1699:M1699</f>
        <v>0</v>
      </c>
      <c r="M66" s="1188"/>
      <c r="N66" s="662">
        <f>+L66+J66</f>
        <v>0</v>
      </c>
      <c r="O66" s="662"/>
      <c r="P66" s="1188">
        <f>'TB-10'!P67:Q67+'TB-10'!P135:Q135+'TB-10'!P203:Q203+'TB-10'!P271:Q271+'TB-10'!P339:Q339+'TB-10'!P407:Q407+'TB-10'!P475:Q475+'TB-10'!P543:Q543+'TB-10'!P611:Q611+'TB-10'!P679:Q679+'TB-10'!P747:Q747+'TB-10'!P815:Q815+'TB-10'!P883:Q883+'TB-10'!P951:Q951+'TB-10'!P1019:Q1019+'TB-10'!P1087:Q1087+'TB-10'!P1155:Q1155+'TB-10'!P1223:Q1223+'TB-10'!P1291:Q1291+'TB-10'!P1359:Q1359+'TB-10'!P1427:Q1427+'TB-10'!P1495:Q1495+'TB-10'!P1563:Q1563+'TB-10'!P1631:Q1631+'TB-10'!P1699:Q1699</f>
        <v>0</v>
      </c>
      <c r="Q66" s="1188"/>
      <c r="R66" s="1188">
        <f>'TB-10'!R67:S67+'TB-10'!R135:S135+'TB-10'!R203:S203+'TB-10'!R271:S271+'TB-10'!R339:S339+'TB-10'!R407:S407+'TB-10'!R475:S475+'TB-10'!R543:S543+'TB-10'!R611:S611+'TB-10'!R679:S679+'TB-10'!R747:S747+'TB-10'!R815:S815+'TB-10'!R883:S883+'TB-10'!R951:S951+'TB-10'!R1019:S1019+'TB-10'!R1087:S1087+'TB-10'!R1155:S1155+'TB-10'!R1223:S1223+'TB-10'!R1291:S1291+'TB-10'!R1359:S1359+'TB-10'!R1427:S1427+'TB-10'!R1495:S1495+'TB-10'!R1563:S1563+'TB-10'!R1631:S1631+'TB-10'!R1699:S1699</f>
        <v>0</v>
      </c>
      <c r="S66" s="1188"/>
      <c r="T66" s="662">
        <f>+R66+P66</f>
        <v>0</v>
      </c>
      <c r="U66" s="663"/>
      <c r="X66" s="854"/>
      <c r="Y66" s="854"/>
      <c r="Z66" s="854"/>
      <c r="AA66" s="854"/>
      <c r="AB66" s="854"/>
      <c r="AC66" s="854"/>
      <c r="AD66" s="854"/>
      <c r="AE66" s="854"/>
      <c r="AF66" s="854"/>
      <c r="AG66" s="854"/>
      <c r="AH66" s="854"/>
      <c r="AI66" s="854"/>
      <c r="AJ66" s="854"/>
      <c r="AK66" s="854"/>
    </row>
    <row r="67" spans="2:37" ht="15" customHeight="1" x14ac:dyDescent="0.25">
      <c r="B67" s="278" t="s">
        <v>1126</v>
      </c>
      <c r="C67" s="271"/>
      <c r="D67" s="279"/>
      <c r="E67" s="271"/>
      <c r="F67" s="271"/>
      <c r="G67" s="271"/>
      <c r="H67" s="271"/>
      <c r="I67" s="271"/>
      <c r="J67" s="271"/>
      <c r="K67" s="271"/>
      <c r="L67" s="271"/>
      <c r="M67" s="271"/>
    </row>
    <row r="68" spans="2:37" ht="15" customHeight="1" x14ac:dyDescent="0.25">
      <c r="B68" s="280" t="s">
        <v>863</v>
      </c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46"/>
    </row>
  </sheetData>
  <sheetProtection password="E57F" sheet="1" autoFilter="0"/>
  <customSheetViews>
    <customSheetView guid="{F6944D1D-EB59-4805-AF21-A03688D1882C}" scale="90" showPageBreaks="1" printArea="1" view="pageBreakPreview" topLeftCell="A7">
      <selection activeCell="AN42" sqref="AN42"/>
      <pageMargins left="0.4" right="0.4" top="0.5" bottom="0.05" header="0.51180555555555551" footer="0.51180555555555551"/>
      <pageSetup paperSize="9" scale="88" firstPageNumber="0" orientation="landscape" horizontalDpi="300" verticalDpi="300" r:id="rId1"/>
      <headerFooter alignWithMargins="0"/>
    </customSheetView>
    <customSheetView guid="{0CC9586D-DEC8-48D3-AD62-EDB82E4D3123}" scale="90" showPageBreaks="1" printArea="1" view="pageBreakPreview" topLeftCell="A7">
      <selection activeCell="AN42" sqref="AN42"/>
      <pageMargins left="0.4" right="0.4" top="0.5" bottom="0.05" header="0.51180555555555551" footer="0.51180555555555551"/>
      <pageSetup paperSize="9" scale="88" firstPageNumber="0" orientation="landscape" horizontalDpi="300" verticalDpi="300" r:id="rId2"/>
      <headerFooter alignWithMargins="0"/>
    </customSheetView>
  </customSheetViews>
  <mergeCells count="244">
    <mergeCell ref="X65:AK66"/>
    <mergeCell ref="X62:Y62"/>
    <mergeCell ref="Z62:AA62"/>
    <mergeCell ref="AB62:AD62"/>
    <mergeCell ref="AE62:AF62"/>
    <mergeCell ref="AG62:AH62"/>
    <mergeCell ref="AI62:AK62"/>
    <mergeCell ref="AM58:AN58"/>
    <mergeCell ref="X59:AD60"/>
    <mergeCell ref="AE59:AK60"/>
    <mergeCell ref="X61:Y61"/>
    <mergeCell ref="Z61:AA61"/>
    <mergeCell ref="AB61:AD61"/>
    <mergeCell ref="AE61:AF61"/>
    <mergeCell ref="AG61:AH61"/>
    <mergeCell ref="AI61:AK61"/>
    <mergeCell ref="AK57:AL57"/>
    <mergeCell ref="AM57:AN57"/>
    <mergeCell ref="W58:X58"/>
    <mergeCell ref="Y58:Z58"/>
    <mergeCell ref="AA58:AB58"/>
    <mergeCell ref="AC58:AD58"/>
    <mergeCell ref="AE58:AF58"/>
    <mergeCell ref="AG58:AH58"/>
    <mergeCell ref="AI58:AJ58"/>
    <mergeCell ref="AK58:AL58"/>
    <mergeCell ref="W55:AB56"/>
    <mergeCell ref="AC55:AH56"/>
    <mergeCell ref="AI55:AN56"/>
    <mergeCell ref="W57:X57"/>
    <mergeCell ref="Y57:Z57"/>
    <mergeCell ref="AA57:AB57"/>
    <mergeCell ref="AC57:AD57"/>
    <mergeCell ref="AE57:AF57"/>
    <mergeCell ref="AG57:AH57"/>
    <mergeCell ref="AI57:AJ57"/>
    <mergeCell ref="V5:X5"/>
    <mergeCell ref="Y5:AA5"/>
    <mergeCell ref="AL1:AM1"/>
    <mergeCell ref="B2:AN2"/>
    <mergeCell ref="B3:AN3"/>
    <mergeCell ref="B4:E4"/>
    <mergeCell ref="F4:P4"/>
    <mergeCell ref="Q4:AA4"/>
    <mergeCell ref="AB4:AH4"/>
    <mergeCell ref="AI4:AN4"/>
    <mergeCell ref="AB5:AN5"/>
    <mergeCell ref="B6:M6"/>
    <mergeCell ref="N6:P6"/>
    <mergeCell ref="Q6:U6"/>
    <mergeCell ref="V6:AA6"/>
    <mergeCell ref="AB6:AN6"/>
    <mergeCell ref="B5:H5"/>
    <mergeCell ref="I5:P5"/>
    <mergeCell ref="Q5:R5"/>
    <mergeCell ref="S5:U5"/>
    <mergeCell ref="F14:G14"/>
    <mergeCell ref="H14:I14"/>
    <mergeCell ref="B7:P7"/>
    <mergeCell ref="Q7:U7"/>
    <mergeCell ref="V7:AA7"/>
    <mergeCell ref="AB7:AN7"/>
    <mergeCell ref="B8:P8"/>
    <mergeCell ref="Q8:U8"/>
    <mergeCell ref="V8:AA8"/>
    <mergeCell ref="AB8:AN8"/>
    <mergeCell ref="B11:Y11"/>
    <mergeCell ref="AF14:AG14"/>
    <mergeCell ref="Z11:AK11"/>
    <mergeCell ref="P13:Q14"/>
    <mergeCell ref="R13:Y13"/>
    <mergeCell ref="Z13:AA14"/>
    <mergeCell ref="AB13:AC14"/>
    <mergeCell ref="B12:M12"/>
    <mergeCell ref="N12:Y12"/>
    <mergeCell ref="Z12:AK12"/>
    <mergeCell ref="AD13:AK13"/>
    <mergeCell ref="AJ14:AK14"/>
    <mergeCell ref="B17:AN17"/>
    <mergeCell ref="B18:AN18"/>
    <mergeCell ref="B20:AN20"/>
    <mergeCell ref="B22:AN22"/>
    <mergeCell ref="J14:K14"/>
    <mergeCell ref="L14:M14"/>
    <mergeCell ref="R14:S14"/>
    <mergeCell ref="AL11:AN14"/>
    <mergeCell ref="B24:AN24"/>
    <mergeCell ref="T14:U14"/>
    <mergeCell ref="V14:W14"/>
    <mergeCell ref="X14:Y14"/>
    <mergeCell ref="AD14:AE14"/>
    <mergeCell ref="AH14:AI14"/>
    <mergeCell ref="B13:C14"/>
    <mergeCell ref="D13:E14"/>
    <mergeCell ref="F13:M13"/>
    <mergeCell ref="N13:O14"/>
    <mergeCell ref="B26:AN26"/>
    <mergeCell ref="B28:AN28"/>
    <mergeCell ref="B30:AN30"/>
    <mergeCell ref="B32:AN32"/>
    <mergeCell ref="B34:AN34"/>
    <mergeCell ref="B36:AN36"/>
    <mergeCell ref="X37:AL37"/>
    <mergeCell ref="X39:AJ39"/>
    <mergeCell ref="AL39:AM39"/>
    <mergeCell ref="AB40:AJ40"/>
    <mergeCell ref="B42:D42"/>
    <mergeCell ref="E42:G42"/>
    <mergeCell ref="H42:J42"/>
    <mergeCell ref="K42:M42"/>
    <mergeCell ref="N42:P42"/>
    <mergeCell ref="Q42:S42"/>
    <mergeCell ref="T42:V42"/>
    <mergeCell ref="W42:Y42"/>
    <mergeCell ref="Z42:AB42"/>
    <mergeCell ref="AC42:AE42"/>
    <mergeCell ref="AF42:AH42"/>
    <mergeCell ref="AI42:AK42"/>
    <mergeCell ref="B43:D43"/>
    <mergeCell ref="E43:G43"/>
    <mergeCell ref="H43:J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I43:AK43"/>
    <mergeCell ref="B47:J47"/>
    <mergeCell ref="K47:S47"/>
    <mergeCell ref="B48:D48"/>
    <mergeCell ref="E48:G48"/>
    <mergeCell ref="H48:J48"/>
    <mergeCell ref="K48:M48"/>
    <mergeCell ref="N48:P48"/>
    <mergeCell ref="Q48:S48"/>
    <mergeCell ref="E49:G49"/>
    <mergeCell ref="H49:J49"/>
    <mergeCell ref="K49:M49"/>
    <mergeCell ref="N49:P49"/>
    <mergeCell ref="Q49:S49"/>
    <mergeCell ref="B51:J51"/>
    <mergeCell ref="K51:S51"/>
    <mergeCell ref="B49:D49"/>
    <mergeCell ref="Q53:S53"/>
    <mergeCell ref="B52:D52"/>
    <mergeCell ref="E52:G52"/>
    <mergeCell ref="H52:J52"/>
    <mergeCell ref="K52:M52"/>
    <mergeCell ref="N52:P52"/>
    <mergeCell ref="Q52:S52"/>
    <mergeCell ref="K53:M53"/>
    <mergeCell ref="N53:P53"/>
    <mergeCell ref="B61:I61"/>
    <mergeCell ref="B60:I60"/>
    <mergeCell ref="B59:I59"/>
    <mergeCell ref="B56:I58"/>
    <mergeCell ref="B53:D53"/>
    <mergeCell ref="E53:G53"/>
    <mergeCell ref="H53:J53"/>
    <mergeCell ref="J59:K59"/>
    <mergeCell ref="J66:K66"/>
    <mergeCell ref="L66:M66"/>
    <mergeCell ref="N66:O66"/>
    <mergeCell ref="P66:Q66"/>
    <mergeCell ref="B64:I66"/>
    <mergeCell ref="B62:I62"/>
    <mergeCell ref="J62:K62"/>
    <mergeCell ref="L62:M62"/>
    <mergeCell ref="N62:O62"/>
    <mergeCell ref="P62:Q62"/>
    <mergeCell ref="AL42:AN42"/>
    <mergeCell ref="AL43:AN43"/>
    <mergeCell ref="J56:O57"/>
    <mergeCell ref="P56:U57"/>
    <mergeCell ref="J58:K58"/>
    <mergeCell ref="L58:M58"/>
    <mergeCell ref="N58:O58"/>
    <mergeCell ref="P58:Q58"/>
    <mergeCell ref="R58:S58"/>
    <mergeCell ref="T58:U58"/>
    <mergeCell ref="L59:M59"/>
    <mergeCell ref="N59:O59"/>
    <mergeCell ref="P59:Q59"/>
    <mergeCell ref="R59:S59"/>
    <mergeCell ref="T59:U59"/>
    <mergeCell ref="J60:K60"/>
    <mergeCell ref="L60:M60"/>
    <mergeCell ref="N60:O60"/>
    <mergeCell ref="P60:Q60"/>
    <mergeCell ref="R60:S60"/>
    <mergeCell ref="T60:U60"/>
    <mergeCell ref="J61:K61"/>
    <mergeCell ref="L61:M61"/>
    <mergeCell ref="N61:O61"/>
    <mergeCell ref="P61:Q61"/>
    <mergeCell ref="R61:S61"/>
    <mergeCell ref="T61:U61"/>
    <mergeCell ref="R62:S62"/>
    <mergeCell ref="T62:U62"/>
    <mergeCell ref="J64:O64"/>
    <mergeCell ref="P64:U64"/>
    <mergeCell ref="J65:K65"/>
    <mergeCell ref="L65:M65"/>
    <mergeCell ref="N65:O65"/>
    <mergeCell ref="P65:Q65"/>
    <mergeCell ref="R65:S65"/>
    <mergeCell ref="T65:U65"/>
    <mergeCell ref="R66:S66"/>
    <mergeCell ref="T66:U66"/>
    <mergeCell ref="X47:AC47"/>
    <mergeCell ref="AD47:AI47"/>
    <mergeCell ref="X48:Y48"/>
    <mergeCell ref="Z48:AA48"/>
    <mergeCell ref="AB48:AC48"/>
    <mergeCell ref="AD48:AE48"/>
    <mergeCell ref="AF48:AG48"/>
    <mergeCell ref="AH48:AI48"/>
    <mergeCell ref="X49:Y49"/>
    <mergeCell ref="Z49:AA49"/>
    <mergeCell ref="AB49:AC49"/>
    <mergeCell ref="AD49:AE49"/>
    <mergeCell ref="AF49:AG49"/>
    <mergeCell ref="AH49:AI49"/>
    <mergeCell ref="X50:AK50"/>
    <mergeCell ref="X51:AA51"/>
    <mergeCell ref="AB51:AE51"/>
    <mergeCell ref="AF51:AK51"/>
    <mergeCell ref="X52:Y52"/>
    <mergeCell ref="Z52:AA52"/>
    <mergeCell ref="AB52:AC52"/>
    <mergeCell ref="AD52:AE52"/>
    <mergeCell ref="AF52:AG52"/>
    <mergeCell ref="AH52:AI52"/>
    <mergeCell ref="AJ52:AK52"/>
    <mergeCell ref="X53:Y53"/>
    <mergeCell ref="Z53:AA53"/>
    <mergeCell ref="AB53:AC53"/>
    <mergeCell ref="AD53:AE53"/>
    <mergeCell ref="AF53:AG53"/>
    <mergeCell ref="AH53:AI53"/>
    <mergeCell ref="AJ53:AK53"/>
  </mergeCells>
  <conditionalFormatting sqref="B35">
    <cfRule type="cellIs" dxfId="302" priority="72" stopIfTrue="1" operator="notEqual">
      <formula>$B$16</formula>
    </cfRule>
  </conditionalFormatting>
  <conditionalFormatting sqref="AN35">
    <cfRule type="cellIs" dxfId="301" priority="71" stopIfTrue="1" operator="notEqual">
      <formula>$AN$16</formula>
    </cfRule>
  </conditionalFormatting>
  <conditionalFormatting sqref="C35">
    <cfRule type="cellIs" dxfId="300" priority="70" stopIfTrue="1" operator="notEqual">
      <formula>$C$16</formula>
    </cfRule>
  </conditionalFormatting>
  <conditionalFormatting sqref="D35">
    <cfRule type="cellIs" dxfId="299" priority="69" stopIfTrue="1" operator="notEqual">
      <formula>$D$16</formula>
    </cfRule>
  </conditionalFormatting>
  <conditionalFormatting sqref="E35">
    <cfRule type="cellIs" dxfId="298" priority="68" stopIfTrue="1" operator="notEqual">
      <formula>$E$16</formula>
    </cfRule>
  </conditionalFormatting>
  <conditionalFormatting sqref="F35">
    <cfRule type="cellIs" dxfId="297" priority="67" stopIfTrue="1" operator="notEqual">
      <formula>$F$16</formula>
    </cfRule>
  </conditionalFormatting>
  <conditionalFormatting sqref="G35">
    <cfRule type="cellIs" dxfId="296" priority="66" stopIfTrue="1" operator="notEqual">
      <formula>$G$16</formula>
    </cfRule>
  </conditionalFormatting>
  <conditionalFormatting sqref="H35">
    <cfRule type="cellIs" dxfId="295" priority="65" stopIfTrue="1" operator="notEqual">
      <formula>$H$16</formula>
    </cfRule>
  </conditionalFormatting>
  <conditionalFormatting sqref="I35">
    <cfRule type="cellIs" dxfId="294" priority="64" stopIfTrue="1" operator="notEqual">
      <formula>$I$16</formula>
    </cfRule>
  </conditionalFormatting>
  <conditionalFormatting sqref="J35">
    <cfRule type="cellIs" dxfId="293" priority="63" stopIfTrue="1" operator="notEqual">
      <formula>$J$16</formula>
    </cfRule>
  </conditionalFormatting>
  <conditionalFormatting sqref="K35">
    <cfRule type="cellIs" dxfId="292" priority="62" stopIfTrue="1" operator="notEqual">
      <formula>$K$16</formula>
    </cfRule>
  </conditionalFormatting>
  <conditionalFormatting sqref="L35">
    <cfRule type="cellIs" dxfId="291" priority="61" stopIfTrue="1" operator="notEqual">
      <formula>$L$16</formula>
    </cfRule>
  </conditionalFormatting>
  <conditionalFormatting sqref="M35">
    <cfRule type="cellIs" dxfId="290" priority="60" stopIfTrue="1" operator="notEqual">
      <formula>$M$16</formula>
    </cfRule>
  </conditionalFormatting>
  <conditionalFormatting sqref="N35">
    <cfRule type="cellIs" dxfId="289" priority="59" stopIfTrue="1" operator="notEqual">
      <formula>$N$16</formula>
    </cfRule>
  </conditionalFormatting>
  <conditionalFormatting sqref="O35">
    <cfRule type="cellIs" dxfId="288" priority="58" stopIfTrue="1" operator="notEqual">
      <formula>$O$16</formula>
    </cfRule>
  </conditionalFormatting>
  <conditionalFormatting sqref="P35">
    <cfRule type="cellIs" dxfId="287" priority="57" stopIfTrue="1" operator="notEqual">
      <formula>$P$16</formula>
    </cfRule>
  </conditionalFormatting>
  <conditionalFormatting sqref="Q35">
    <cfRule type="cellIs" dxfId="286" priority="56" stopIfTrue="1" operator="notEqual">
      <formula>$Q$16</formula>
    </cfRule>
  </conditionalFormatting>
  <conditionalFormatting sqref="R35">
    <cfRule type="cellIs" dxfId="285" priority="55" stopIfTrue="1" operator="notEqual">
      <formula>$R$16</formula>
    </cfRule>
  </conditionalFormatting>
  <conditionalFormatting sqref="S35">
    <cfRule type="cellIs" dxfId="284" priority="54" stopIfTrue="1" operator="notEqual">
      <formula>$S$16</formula>
    </cfRule>
  </conditionalFormatting>
  <conditionalFormatting sqref="T35">
    <cfRule type="cellIs" dxfId="283" priority="53" stopIfTrue="1" operator="notEqual">
      <formula>$T$16</formula>
    </cfRule>
  </conditionalFormatting>
  <conditionalFormatting sqref="U35">
    <cfRule type="cellIs" dxfId="282" priority="52" stopIfTrue="1" operator="notEqual">
      <formula>$U$16</formula>
    </cfRule>
  </conditionalFormatting>
  <conditionalFormatting sqref="V35">
    <cfRule type="cellIs" dxfId="281" priority="51" stopIfTrue="1" operator="notEqual">
      <formula>$V$16</formula>
    </cfRule>
  </conditionalFormatting>
  <conditionalFormatting sqref="W35">
    <cfRule type="cellIs" dxfId="280" priority="50" stopIfTrue="1" operator="notEqual">
      <formula>$W$16</formula>
    </cfRule>
  </conditionalFormatting>
  <conditionalFormatting sqref="X35">
    <cfRule type="cellIs" dxfId="279" priority="49" stopIfTrue="1" operator="notEqual">
      <formula>$X$16</formula>
    </cfRule>
  </conditionalFormatting>
  <conditionalFormatting sqref="Y35">
    <cfRule type="cellIs" dxfId="278" priority="48" stopIfTrue="1" operator="notEqual">
      <formula>$Y$16</formula>
    </cfRule>
  </conditionalFormatting>
  <conditionalFormatting sqref="Z35">
    <cfRule type="cellIs" dxfId="277" priority="47" stopIfTrue="1" operator="notEqual">
      <formula>$Z$16</formula>
    </cfRule>
  </conditionalFormatting>
  <conditionalFormatting sqref="AA35">
    <cfRule type="cellIs" dxfId="276" priority="46" stopIfTrue="1" operator="notEqual">
      <formula>$AA$16</formula>
    </cfRule>
  </conditionalFormatting>
  <conditionalFormatting sqref="AB35">
    <cfRule type="cellIs" dxfId="275" priority="45" stopIfTrue="1" operator="notEqual">
      <formula>$AB$16</formula>
    </cfRule>
  </conditionalFormatting>
  <conditionalFormatting sqref="AC35">
    <cfRule type="cellIs" dxfId="274" priority="44" stopIfTrue="1" operator="notEqual">
      <formula>$AC$16</formula>
    </cfRule>
  </conditionalFormatting>
  <conditionalFormatting sqref="AD35">
    <cfRule type="cellIs" dxfId="273" priority="43" stopIfTrue="1" operator="notEqual">
      <formula>$AD$16</formula>
    </cfRule>
  </conditionalFormatting>
  <conditionalFormatting sqref="AE35">
    <cfRule type="cellIs" dxfId="272" priority="42" stopIfTrue="1" operator="notEqual">
      <formula>$AE$16</formula>
    </cfRule>
  </conditionalFormatting>
  <conditionalFormatting sqref="AF35">
    <cfRule type="cellIs" dxfId="271" priority="41" stopIfTrue="1" operator="notEqual">
      <formula>$AF$16</formula>
    </cfRule>
  </conditionalFormatting>
  <conditionalFormatting sqref="AG35">
    <cfRule type="cellIs" dxfId="270" priority="40" stopIfTrue="1" operator="notEqual">
      <formula>$AG$16</formula>
    </cfRule>
  </conditionalFormatting>
  <conditionalFormatting sqref="AH35">
    <cfRule type="cellIs" dxfId="269" priority="39" stopIfTrue="1" operator="notEqual">
      <formula>$AH$16</formula>
    </cfRule>
  </conditionalFormatting>
  <conditionalFormatting sqref="AI35">
    <cfRule type="cellIs" dxfId="268" priority="38" stopIfTrue="1" operator="notEqual">
      <formula>$AI$16</formula>
    </cfRule>
  </conditionalFormatting>
  <conditionalFormatting sqref="AJ35">
    <cfRule type="cellIs" dxfId="267" priority="37" stopIfTrue="1" operator="notEqual">
      <formula>$AJ$16</formula>
    </cfRule>
  </conditionalFormatting>
  <conditionalFormatting sqref="AK35">
    <cfRule type="cellIs" dxfId="266" priority="36" stopIfTrue="1" operator="notEqual">
      <formula>$AK$16</formula>
    </cfRule>
  </conditionalFormatting>
  <conditionalFormatting sqref="AL35">
    <cfRule type="cellIs" dxfId="265" priority="35" stopIfTrue="1" operator="notEqual">
      <formula>$AL$16</formula>
    </cfRule>
  </conditionalFormatting>
  <conditionalFormatting sqref="AM35">
    <cfRule type="cellIs" dxfId="264" priority="34" stopIfTrue="1" operator="notEqual">
      <formula>$AM$16</formula>
    </cfRule>
  </conditionalFormatting>
  <conditionalFormatting sqref="Q49:S49">
    <cfRule type="cellIs" dxfId="263" priority="33" stopIfTrue="1" operator="greaterThan">
      <formula>$H$49</formula>
    </cfRule>
  </conditionalFormatting>
  <conditionalFormatting sqref="Q53:S53">
    <cfRule type="cellIs" dxfId="262" priority="32" stopIfTrue="1" operator="greaterThan">
      <formula>$H$53</formula>
    </cfRule>
  </conditionalFormatting>
  <conditionalFormatting sqref="AL43:AN43">
    <cfRule type="cellIs" dxfId="261" priority="23" stopIfTrue="1" operator="notEqual">
      <formula>AN16</formula>
    </cfRule>
  </conditionalFormatting>
  <conditionalFormatting sqref="AF53:AG53">
    <cfRule type="cellIs" dxfId="260" priority="22" stopIfTrue="1" operator="notEqual">
      <formula>AD49</formula>
    </cfRule>
  </conditionalFormatting>
  <conditionalFormatting sqref="AH53:AI53">
    <cfRule type="cellIs" dxfId="259" priority="21" stopIfTrue="1" operator="notEqual">
      <formula>AF49</formula>
    </cfRule>
  </conditionalFormatting>
  <conditionalFormatting sqref="AJ53:AK53">
    <cfRule type="cellIs" dxfId="258" priority="20" stopIfTrue="1" operator="notEqual">
      <formula>AH49</formula>
    </cfRule>
  </conditionalFormatting>
  <dataValidations count="5">
    <dataValidation type="whole" operator="greaterThanOrEqual" allowBlank="1" showErrorMessage="1" sqref="T59:T62 B16:AK16 B19:AK19 B21:AK21 B23:AK23 B25:AK25 B27:AK27 B29:AK29 B31:AK31 B33:AK33 B43:AK43 B49:G49 K49:P49 B53:G53 V66 K53:P53 N66 V59:V62">
      <formula1>0</formula1>
      <formula2>0</formula2>
    </dataValidation>
    <dataValidation allowBlank="1" showInputMessage="1" showErrorMessage="1" prompt="Must match with all TB cases (Block 1)" sqref="AL43:AN43">
      <formula1>0</formula1>
      <formula2>0</formula2>
    </dataValidation>
    <dataValidation allowBlank="1" showInputMessage="1" showErrorMessage="1" prompt="Must match with cases" sqref="B35:AN35">
      <formula1>0</formula1>
      <formula2>0</formula2>
    </dataValidation>
    <dataValidation type="whole" operator="greaterThanOrEqual" allowBlank="1" showErrorMessage="1" sqref="X53:AE53 J59:M62 J66:M66 P59:S62 AD49:AG49 X49:AA49 P66:S66 W58:Z58 AC58:AF58">
      <formula1>0</formula1>
    </dataValidation>
    <dataValidation allowBlank="1" showInputMessage="1" showErrorMessage="1" prompt="Must match with ragistered cases" sqref="AF53:AK53"/>
  </dataValidations>
  <hyperlinks>
    <hyperlink ref="A1" location="Menu!A1" display="Menu"/>
  </hyperlinks>
  <pageMargins left="0.4" right="0.4" top="0.5" bottom="0.05" header="0.51180555555555551" footer="0.51180555555555551"/>
  <pageSetup paperSize="9" scale="88" firstPageNumber="0" orientation="landscape" horizontalDpi="300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68"/>
  <sheetViews>
    <sheetView view="pageBreakPreview" topLeftCell="B13" zoomScaleNormal="100" zoomScaleSheetLayoutView="100" workbookViewId="0">
      <selection activeCell="Y7" sqref="Y7"/>
    </sheetView>
  </sheetViews>
  <sheetFormatPr defaultRowHeight="12.75" x14ac:dyDescent="0.25"/>
  <cols>
    <col min="1" max="1" width="6.42578125" style="40" customWidth="1"/>
    <col min="2" max="3" width="6.7109375" style="40" customWidth="1"/>
    <col min="4" max="4" width="7.140625" style="40" customWidth="1"/>
    <col min="5" max="5" width="12.85546875" style="40" customWidth="1"/>
    <col min="6" max="6" width="17.5703125" style="40" customWidth="1"/>
    <col min="7" max="20" width="5.85546875" style="40" customWidth="1"/>
    <col min="21" max="22" width="6.7109375" style="40" customWidth="1"/>
    <col min="23" max="23" width="7.140625" style="40" customWidth="1"/>
    <col min="24" max="24" width="5.140625" style="40" customWidth="1"/>
    <col min="25" max="25" width="5.28515625" style="40" customWidth="1"/>
    <col min="26" max="26" width="7.140625" style="40" customWidth="1"/>
    <col min="27" max="16384" width="9.140625" style="40"/>
  </cols>
  <sheetData>
    <row r="1" spans="1:26" ht="16.5" customHeight="1" thickBot="1" x14ac:dyDescent="0.3">
      <c r="A1" s="36" t="s">
        <v>785</v>
      </c>
      <c r="B1" s="60" t="s">
        <v>786</v>
      </c>
      <c r="C1" s="61"/>
      <c r="D1" s="61"/>
      <c r="E1" s="62"/>
      <c r="F1" s="62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1"/>
      <c r="V1" s="61"/>
      <c r="W1" s="417" t="s">
        <v>864</v>
      </c>
    </row>
    <row r="2" spans="1:26" ht="12.75" customHeight="1" x14ac:dyDescent="0.25">
      <c r="B2" s="864" t="s">
        <v>788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864"/>
      <c r="U2" s="864"/>
      <c r="V2" s="864"/>
      <c r="W2" s="864"/>
    </row>
    <row r="3" spans="1:26" ht="12.75" customHeight="1" thickBot="1" x14ac:dyDescent="0.3">
      <c r="B3" s="865" t="s">
        <v>865</v>
      </c>
      <c r="C3" s="865"/>
      <c r="D3" s="865"/>
      <c r="E3" s="865"/>
      <c r="F3" s="865"/>
      <c r="G3" s="865"/>
      <c r="H3" s="865"/>
      <c r="I3" s="866"/>
      <c r="J3" s="866"/>
      <c r="K3" s="866"/>
      <c r="L3" s="866"/>
      <c r="M3" s="866"/>
      <c r="N3" s="866"/>
      <c r="O3" s="865"/>
      <c r="P3" s="865"/>
      <c r="Q3" s="865"/>
      <c r="R3" s="865"/>
      <c r="S3" s="865"/>
      <c r="T3" s="865"/>
      <c r="U3" s="865"/>
      <c r="V3" s="865"/>
      <c r="W3" s="865"/>
    </row>
    <row r="4" spans="1:26" s="41" customFormat="1" ht="17.25" customHeight="1" thickBot="1" x14ac:dyDescent="0.25">
      <c r="B4" s="867" t="s">
        <v>790</v>
      </c>
      <c r="C4" s="868"/>
      <c r="D4" s="869">
        <f>+Menu!D6</f>
        <v>0</v>
      </c>
      <c r="E4" s="869"/>
      <c r="F4" s="869"/>
      <c r="G4" s="869"/>
      <c r="H4" s="870"/>
      <c r="I4" s="902" t="s">
        <v>791</v>
      </c>
      <c r="J4" s="903"/>
      <c r="K4" s="903"/>
      <c r="L4" s="903"/>
      <c r="M4" s="903"/>
      <c r="N4" s="904"/>
      <c r="O4" s="886" t="s">
        <v>792</v>
      </c>
      <c r="P4" s="887"/>
      <c r="Q4" s="887"/>
      <c r="R4" s="887"/>
      <c r="S4" s="887"/>
      <c r="T4" s="905" t="str">
        <f>IF(Menu!E34=0,"",Menu!E34)</f>
        <v/>
      </c>
      <c r="U4" s="905"/>
      <c r="V4" s="905"/>
      <c r="W4" s="906"/>
    </row>
    <row r="5" spans="1:26" s="41" customFormat="1" ht="17.25" customHeight="1" thickBot="1" x14ac:dyDescent="0.25">
      <c r="B5" s="910" t="s">
        <v>793</v>
      </c>
      <c r="C5" s="911"/>
      <c r="D5" s="911"/>
      <c r="E5" s="911"/>
      <c r="F5" s="912" t="str">
        <f>+Menu!B34</f>
        <v>District/ Organization Total</v>
      </c>
      <c r="G5" s="912"/>
      <c r="H5" s="913"/>
      <c r="I5" s="65" t="str">
        <f>+Menu!D3</f>
        <v>3rd</v>
      </c>
      <c r="J5" s="914" t="s">
        <v>866</v>
      </c>
      <c r="K5" s="914"/>
      <c r="L5" s="66">
        <f>IF(Menu!D4="","",Menu!D4-1)</f>
        <v>2021</v>
      </c>
      <c r="M5" s="915" t="s">
        <v>6</v>
      </c>
      <c r="N5" s="916"/>
      <c r="O5" s="306" t="s">
        <v>973</v>
      </c>
      <c r="P5" s="67"/>
      <c r="Q5" s="67"/>
      <c r="R5" s="68"/>
      <c r="S5" s="68"/>
      <c r="T5" s="68"/>
      <c r="U5" s="68"/>
      <c r="V5" s="68"/>
      <c r="W5" s="69"/>
    </row>
    <row r="6" spans="1:26" s="41" customFormat="1" ht="17.25" customHeight="1" x14ac:dyDescent="0.2">
      <c r="B6" s="70" t="s">
        <v>795</v>
      </c>
      <c r="C6" s="71"/>
      <c r="D6" s="71"/>
      <c r="E6" s="71"/>
      <c r="F6" s="71"/>
      <c r="G6" s="71"/>
      <c r="H6" s="72"/>
      <c r="I6" s="917" t="s">
        <v>867</v>
      </c>
      <c r="J6" s="918"/>
      <c r="K6" s="918"/>
      <c r="L6" s="918"/>
      <c r="M6" s="918"/>
      <c r="N6" s="919"/>
      <c r="O6" s="920" t="str">
        <f>+Menu!F34</f>
        <v>Write here the Name &amp; Desig. of Person com. the Form</v>
      </c>
      <c r="P6" s="921"/>
      <c r="Q6" s="921"/>
      <c r="R6" s="921"/>
      <c r="S6" s="921"/>
      <c r="T6" s="921"/>
      <c r="U6" s="921"/>
      <c r="V6" s="921"/>
      <c r="W6" s="913"/>
    </row>
    <row r="7" spans="1:26" s="41" customFormat="1" ht="17.25" customHeight="1" x14ac:dyDescent="0.2">
      <c r="B7" s="920" t="str">
        <f>+Menu!D34</f>
        <v>Write here the Name of CS/ In-charge</v>
      </c>
      <c r="C7" s="921"/>
      <c r="D7" s="921"/>
      <c r="E7" s="921"/>
      <c r="F7" s="921"/>
      <c r="G7" s="921"/>
      <c r="H7" s="913"/>
      <c r="I7" s="925" t="s">
        <v>1011</v>
      </c>
      <c r="J7" s="926"/>
      <c r="K7" s="926"/>
      <c r="L7" s="926"/>
      <c r="M7" s="926"/>
      <c r="N7" s="911"/>
      <c r="O7" s="920" t="str">
        <f>+Menu!G34</f>
        <v>Write here Contact no.</v>
      </c>
      <c r="P7" s="921"/>
      <c r="Q7" s="921"/>
      <c r="R7" s="921"/>
      <c r="S7" s="921"/>
      <c r="T7" s="921"/>
      <c r="U7" s="921"/>
      <c r="V7" s="921"/>
      <c r="W7" s="913"/>
    </row>
    <row r="8" spans="1:26" s="41" customFormat="1" ht="17.25" customHeight="1" thickBot="1" x14ac:dyDescent="0.25">
      <c r="B8" s="907"/>
      <c r="C8" s="908"/>
      <c r="D8" s="908"/>
      <c r="E8" s="908"/>
      <c r="F8" s="908"/>
      <c r="G8" s="908"/>
      <c r="H8" s="909"/>
      <c r="I8" s="927" t="s">
        <v>868</v>
      </c>
      <c r="J8" s="928"/>
      <c r="K8" s="928"/>
      <c r="L8" s="928"/>
      <c r="M8" s="929" t="e">
        <f>IF(D15=0,"",SUM(G15:J15)/D15*100)</f>
        <v>#N/A</v>
      </c>
      <c r="N8" s="930"/>
      <c r="O8" s="907"/>
      <c r="P8" s="908"/>
      <c r="Q8" s="908"/>
      <c r="R8" s="908"/>
      <c r="S8" s="908"/>
      <c r="T8" s="908"/>
      <c r="U8" s="908"/>
      <c r="V8" s="908"/>
      <c r="W8" s="909"/>
      <c r="X8" s="73"/>
    </row>
    <row r="9" spans="1:26" ht="6.75" customHeight="1" x14ac:dyDescent="0.25"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61"/>
      <c r="U9" s="61"/>
      <c r="V9" s="61"/>
      <c r="W9" s="61"/>
    </row>
    <row r="10" spans="1:26" ht="16.5" customHeight="1" thickBot="1" x14ac:dyDescent="0.3">
      <c r="B10" s="68" t="s">
        <v>1075</v>
      </c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61"/>
      <c r="U10" s="61"/>
      <c r="V10" s="61"/>
      <c r="W10" s="61"/>
    </row>
    <row r="11" spans="1:26" ht="37.5" customHeight="1" thickBot="1" x14ac:dyDescent="0.25">
      <c r="B11" s="877" t="s">
        <v>869</v>
      </c>
      <c r="C11" s="861"/>
      <c r="D11" s="878"/>
      <c r="E11" s="935" t="s">
        <v>870</v>
      </c>
      <c r="F11" s="936"/>
      <c r="G11" s="922" t="s">
        <v>1068</v>
      </c>
      <c r="H11" s="923"/>
      <c r="I11" s="923"/>
      <c r="J11" s="924"/>
      <c r="K11" s="877" t="s">
        <v>1067</v>
      </c>
      <c r="L11" s="861"/>
      <c r="M11" s="861" t="s">
        <v>1074</v>
      </c>
      <c r="N11" s="861"/>
      <c r="O11" s="861" t="s">
        <v>1073</v>
      </c>
      <c r="P11" s="861"/>
      <c r="Q11" s="861" t="s">
        <v>1072</v>
      </c>
      <c r="R11" s="861"/>
      <c r="S11" s="861" t="s">
        <v>1071</v>
      </c>
      <c r="T11" s="861"/>
      <c r="U11" s="871" t="s">
        <v>1070</v>
      </c>
      <c r="V11" s="871"/>
      <c r="W11" s="872"/>
    </row>
    <row r="12" spans="1:26" ht="11.25" customHeight="1" x14ac:dyDescent="0.2">
      <c r="B12" s="879"/>
      <c r="C12" s="862"/>
      <c r="D12" s="880"/>
      <c r="E12" s="937"/>
      <c r="F12" s="938"/>
      <c r="G12" s="883" t="s">
        <v>1069</v>
      </c>
      <c r="H12" s="884"/>
      <c r="I12" s="884"/>
      <c r="J12" s="885"/>
      <c r="K12" s="879"/>
      <c r="L12" s="862"/>
      <c r="M12" s="862"/>
      <c r="N12" s="862"/>
      <c r="O12" s="862"/>
      <c r="P12" s="862"/>
      <c r="Q12" s="862"/>
      <c r="R12" s="862"/>
      <c r="S12" s="862"/>
      <c r="T12" s="862"/>
      <c r="U12" s="873"/>
      <c r="V12" s="873"/>
      <c r="W12" s="874"/>
      <c r="Y12" s="857" t="s">
        <v>1099</v>
      </c>
      <c r="Z12" s="857"/>
    </row>
    <row r="13" spans="1:26" ht="12.75" customHeight="1" thickBot="1" x14ac:dyDescent="0.3">
      <c r="B13" s="881"/>
      <c r="C13" s="863"/>
      <c r="D13" s="882"/>
      <c r="E13" s="939"/>
      <c r="F13" s="940"/>
      <c r="G13" s="941" t="s">
        <v>1065</v>
      </c>
      <c r="H13" s="942"/>
      <c r="I13" s="942" t="s">
        <v>1066</v>
      </c>
      <c r="J13" s="943"/>
      <c r="K13" s="881"/>
      <c r="L13" s="863"/>
      <c r="M13" s="863"/>
      <c r="N13" s="863"/>
      <c r="O13" s="863"/>
      <c r="P13" s="863"/>
      <c r="Q13" s="863"/>
      <c r="R13" s="863"/>
      <c r="S13" s="863"/>
      <c r="T13" s="863"/>
      <c r="U13" s="875"/>
      <c r="V13" s="875"/>
      <c r="W13" s="876"/>
      <c r="Y13" s="857"/>
      <c r="Z13" s="857"/>
    </row>
    <row r="14" spans="1:26" ht="25.5" customHeight="1" thickBot="1" x14ac:dyDescent="0.3">
      <c r="B14" s="116" t="s">
        <v>823</v>
      </c>
      <c r="C14" s="109" t="s">
        <v>824</v>
      </c>
      <c r="D14" s="117" t="s">
        <v>874</v>
      </c>
      <c r="E14" s="954" t="s">
        <v>875</v>
      </c>
      <c r="F14" s="976"/>
      <c r="G14" s="130" t="s">
        <v>823</v>
      </c>
      <c r="H14" s="131" t="s">
        <v>824</v>
      </c>
      <c r="I14" s="131" t="s">
        <v>823</v>
      </c>
      <c r="J14" s="131" t="s">
        <v>824</v>
      </c>
      <c r="K14" s="131" t="s">
        <v>823</v>
      </c>
      <c r="L14" s="131" t="s">
        <v>824</v>
      </c>
      <c r="M14" s="131" t="s">
        <v>823</v>
      </c>
      <c r="N14" s="131" t="s">
        <v>824</v>
      </c>
      <c r="O14" s="131" t="s">
        <v>823</v>
      </c>
      <c r="P14" s="131" t="s">
        <v>824</v>
      </c>
      <c r="Q14" s="131" t="s">
        <v>823</v>
      </c>
      <c r="R14" s="131" t="s">
        <v>824</v>
      </c>
      <c r="S14" s="131" t="s">
        <v>823</v>
      </c>
      <c r="T14" s="131" t="s">
        <v>824</v>
      </c>
      <c r="U14" s="131" t="s">
        <v>823</v>
      </c>
      <c r="V14" s="131" t="s">
        <v>824</v>
      </c>
      <c r="W14" s="132" t="s">
        <v>825</v>
      </c>
      <c r="Y14" s="551" t="s">
        <v>852</v>
      </c>
      <c r="Z14" s="551" t="s">
        <v>853</v>
      </c>
    </row>
    <row r="15" spans="1:26" ht="15" customHeight="1" x14ac:dyDescent="0.25">
      <c r="B15" s="229" t="e">
        <f>+'TB-11'!B16+'TB-11'!B84+'TB-11'!B152+'TB-11'!B220+'TB-11'!B288+'TB-11'!B356+'TB-11'!B424+'TB-11'!B492+'TB-11'!B560+'TB-11'!B628+'TB-11'!B696+'TB-11'!B764+'TB-11'!B832+'TB-11'!B900+'TB-11'!B968+'TB-11'!B1036+'TB-11'!B1104+'TB-11'!B1172+'TB-11'!B1240+'TB-11'!B1308+'TB-11'!B1376+'TB-11'!B1444+'TB-11'!B1512+'TB-11'!B1580+'TB-11'!B1648</f>
        <v>#N/A</v>
      </c>
      <c r="C15" s="230" t="e">
        <f>+'TB-11'!C16+'TB-11'!C84+'TB-11'!C152+'TB-11'!C220+'TB-11'!C288+'TB-11'!C356+'TB-11'!C424+'TB-11'!C492+'TB-11'!C560+'TB-11'!C628+'TB-11'!C696+'TB-11'!C764+'TB-11'!C832+'TB-11'!C900+'TB-11'!C968+'TB-11'!C1036+'TB-11'!C1104+'TB-11'!C1172+'TB-11'!C1240+'TB-11'!C1308+'TB-11'!C1376+'TB-11'!C1444+'TB-11'!C1512+'TB-11'!C1580+'TB-11'!C1648</f>
        <v>#N/A</v>
      </c>
      <c r="D15" s="122" t="e">
        <f>SUM(B15:C15)</f>
        <v>#N/A</v>
      </c>
      <c r="E15" s="1059" t="s">
        <v>876</v>
      </c>
      <c r="F15" s="934"/>
      <c r="G15" s="229">
        <f>+'TB-11'!G16+'TB-11'!G84+'TB-11'!G152+'TB-11'!G220+'TB-11'!G288+'TB-11'!G356+'TB-11'!G424+'TB-11'!G492+'TB-11'!G560+'TB-11'!G628+'TB-11'!G696+'TB-11'!G764+'TB-11'!G832+'TB-11'!G900+'TB-11'!G968+'TB-11'!G1036+'TB-11'!G1104+'TB-11'!G1172+'TB-11'!G1240+'TB-11'!G1308+'TB-11'!G1376+'TB-11'!G1444+'TB-11'!G1512+'TB-11'!G1580+'TB-11'!G1648</f>
        <v>0</v>
      </c>
      <c r="H15" s="230">
        <f>+'TB-11'!H16+'TB-11'!H84+'TB-11'!H152+'TB-11'!H220+'TB-11'!H288+'TB-11'!H356+'TB-11'!H424+'TB-11'!H492+'TB-11'!H560+'TB-11'!H628+'TB-11'!H696+'TB-11'!H764+'TB-11'!H832+'TB-11'!H900+'TB-11'!H968+'TB-11'!H1036+'TB-11'!H1104+'TB-11'!H1172+'TB-11'!H1240+'TB-11'!H1308+'TB-11'!H1376+'TB-11'!H1444+'TB-11'!H1512+'TB-11'!H1580+'TB-11'!H1648</f>
        <v>0</v>
      </c>
      <c r="I15" s="230">
        <f>+'TB-11'!I16+'TB-11'!I84+'TB-11'!I152+'TB-11'!I220+'TB-11'!I288+'TB-11'!I356+'TB-11'!I424+'TB-11'!I492+'TB-11'!I560+'TB-11'!I628+'TB-11'!I696+'TB-11'!I764+'TB-11'!I832+'TB-11'!I900+'TB-11'!I968+'TB-11'!I1036+'TB-11'!I1104+'TB-11'!I1172+'TB-11'!I1240+'TB-11'!I1308+'TB-11'!I1376+'TB-11'!I1444+'TB-11'!I1512+'TB-11'!I1580+'TB-11'!I1648</f>
        <v>0</v>
      </c>
      <c r="J15" s="230">
        <f>+'TB-11'!J16+'TB-11'!J84+'TB-11'!J152+'TB-11'!J220+'TB-11'!J288+'TB-11'!J356+'TB-11'!J424+'TB-11'!J492+'TB-11'!J560+'TB-11'!J628+'TB-11'!J696+'TB-11'!J764+'TB-11'!J832+'TB-11'!J900+'TB-11'!J968+'TB-11'!J1036+'TB-11'!J1104+'TB-11'!J1172+'TB-11'!J1240+'TB-11'!J1308+'TB-11'!J1376+'TB-11'!J1444+'TB-11'!J1512+'TB-11'!J1580+'TB-11'!J1648</f>
        <v>0</v>
      </c>
      <c r="K15" s="230">
        <f>+'TB-11'!K16+'TB-11'!K84+'TB-11'!K152+'TB-11'!K220+'TB-11'!K288+'TB-11'!K356+'TB-11'!K424+'TB-11'!K492+'TB-11'!K560+'TB-11'!K628+'TB-11'!K696+'TB-11'!K764+'TB-11'!K832+'TB-11'!K900+'TB-11'!K968+'TB-11'!K1036+'TB-11'!K1104+'TB-11'!K1172+'TB-11'!K1240+'TB-11'!K1308+'TB-11'!K1376+'TB-11'!K1444+'TB-11'!K1512+'TB-11'!K1580+'TB-11'!K1648</f>
        <v>0</v>
      </c>
      <c r="L15" s="230">
        <f>+'TB-11'!L16+'TB-11'!L84+'TB-11'!L152+'TB-11'!L220+'TB-11'!L288+'TB-11'!L356+'TB-11'!L424+'TB-11'!L492+'TB-11'!L560+'TB-11'!L628+'TB-11'!L696+'TB-11'!L764+'TB-11'!L832+'TB-11'!L900+'TB-11'!L968+'TB-11'!L1036+'TB-11'!L1104+'TB-11'!L1172+'TB-11'!L1240+'TB-11'!L1308+'TB-11'!L1376+'TB-11'!L1444+'TB-11'!L1512+'TB-11'!L1580+'TB-11'!L1648</f>
        <v>0</v>
      </c>
      <c r="M15" s="230">
        <f>+'TB-11'!M16+'TB-11'!M84+'TB-11'!M152+'TB-11'!M220+'TB-11'!M288+'TB-11'!M356+'TB-11'!M424+'TB-11'!M492+'TB-11'!M560+'TB-11'!M628+'TB-11'!M696+'TB-11'!M764+'TB-11'!M832+'TB-11'!M900+'TB-11'!M968+'TB-11'!M1036+'TB-11'!M1104+'TB-11'!M1172+'TB-11'!M1240+'TB-11'!M1308+'TB-11'!M1376+'TB-11'!M1444+'TB-11'!M1512+'TB-11'!M1580+'TB-11'!M1648</f>
        <v>0</v>
      </c>
      <c r="N15" s="230">
        <f>+'TB-11'!N16+'TB-11'!N84+'TB-11'!N152+'TB-11'!N220+'TB-11'!N288+'TB-11'!N356+'TB-11'!N424+'TB-11'!N492+'TB-11'!N560+'TB-11'!N628+'TB-11'!N696+'TB-11'!N764+'TB-11'!N832+'TB-11'!N900+'TB-11'!N968+'TB-11'!N1036+'TB-11'!N1104+'TB-11'!N1172+'TB-11'!N1240+'TB-11'!N1308+'TB-11'!N1376+'TB-11'!N1444+'TB-11'!N1512+'TB-11'!N1580+'TB-11'!N1648</f>
        <v>0</v>
      </c>
      <c r="O15" s="230">
        <f>+'TB-11'!O16+'TB-11'!O84+'TB-11'!O152+'TB-11'!O220+'TB-11'!O288+'TB-11'!O356+'TB-11'!O424+'TB-11'!O492+'TB-11'!O560+'TB-11'!O628+'TB-11'!O696+'TB-11'!O764+'TB-11'!O832+'TB-11'!O900+'TB-11'!O968+'TB-11'!O1036+'TB-11'!O1104+'TB-11'!O1172+'TB-11'!O1240+'TB-11'!O1308+'TB-11'!O1376+'TB-11'!O1444+'TB-11'!O1512+'TB-11'!O1580+'TB-11'!O1648</f>
        <v>0</v>
      </c>
      <c r="P15" s="230">
        <f>+'TB-11'!P16+'TB-11'!P84+'TB-11'!P152+'TB-11'!P220+'TB-11'!P288+'TB-11'!P356+'TB-11'!P424+'TB-11'!P492+'TB-11'!P560+'TB-11'!P628+'TB-11'!P696+'TB-11'!P764+'TB-11'!P832+'TB-11'!P900+'TB-11'!P968+'TB-11'!P1036+'TB-11'!P1104+'TB-11'!P1172+'TB-11'!P1240+'TB-11'!P1308+'TB-11'!P1376+'TB-11'!P1444+'TB-11'!P1512+'TB-11'!P1580+'TB-11'!P1648</f>
        <v>0</v>
      </c>
      <c r="Q15" s="230">
        <f>+'TB-11'!Q16+'TB-11'!Q84+'TB-11'!Q152+'TB-11'!Q220+'TB-11'!Q288+'TB-11'!Q356+'TB-11'!Q424+'TB-11'!Q492+'TB-11'!Q560+'TB-11'!Q628+'TB-11'!Q696+'TB-11'!Q764+'TB-11'!Q832+'TB-11'!Q900+'TB-11'!Q968+'TB-11'!Q1036+'TB-11'!Q1104+'TB-11'!Q1172+'TB-11'!Q1240+'TB-11'!Q1308+'TB-11'!Q1376+'TB-11'!Q1444+'TB-11'!Q1512+'TB-11'!Q1580+'TB-11'!Q1648</f>
        <v>0</v>
      </c>
      <c r="R15" s="230">
        <f>+'TB-11'!R16+'TB-11'!R84+'TB-11'!R152+'TB-11'!R220+'TB-11'!R288+'TB-11'!R356+'TB-11'!R424+'TB-11'!R492+'TB-11'!R560+'TB-11'!R628+'TB-11'!R696+'TB-11'!R764+'TB-11'!R832+'TB-11'!R900+'TB-11'!R968+'TB-11'!R1036+'TB-11'!R1104+'TB-11'!R1172+'TB-11'!R1240+'TB-11'!R1308+'TB-11'!R1376+'TB-11'!R1444+'TB-11'!R1512+'TB-11'!R1580+'TB-11'!R1648</f>
        <v>0</v>
      </c>
      <c r="S15" s="230">
        <f>+'TB-11'!S16+'TB-11'!S84+'TB-11'!S152+'TB-11'!S220+'TB-11'!S288+'TB-11'!S356+'TB-11'!S424+'TB-11'!S492+'TB-11'!S560+'TB-11'!S628+'TB-11'!S696+'TB-11'!S764+'TB-11'!S832+'TB-11'!S900+'TB-11'!S968+'TB-11'!S1036+'TB-11'!S1104+'TB-11'!S1172+'TB-11'!S1240+'TB-11'!S1308+'TB-11'!S1376+'TB-11'!S1444+'TB-11'!S1512+'TB-11'!S1580+'TB-11'!S1648</f>
        <v>0</v>
      </c>
      <c r="T15" s="230">
        <f>+'TB-11'!T16+'TB-11'!T84+'TB-11'!T152+'TB-11'!T220+'TB-11'!T288+'TB-11'!T356+'TB-11'!T424+'TB-11'!T492+'TB-11'!T560+'TB-11'!T628+'TB-11'!T696+'TB-11'!T764+'TB-11'!T832+'TB-11'!T900+'TB-11'!T968+'TB-11'!T1036+'TB-11'!T1104+'TB-11'!T1172+'TB-11'!T1240+'TB-11'!T1308+'TB-11'!T1376+'TB-11'!T1444+'TB-11'!T1512+'TB-11'!T1580+'TB-11'!T1648</f>
        <v>0</v>
      </c>
      <c r="U15" s="128">
        <f t="shared" ref="U15:V17" si="0">+G15+I15+K15+M15+O15+Q15+S15</f>
        <v>0</v>
      </c>
      <c r="V15" s="128">
        <f t="shared" si="0"/>
        <v>0</v>
      </c>
      <c r="W15" s="122">
        <f>SUM(U15:V15)</f>
        <v>0</v>
      </c>
      <c r="Y15" s="539" t="e">
        <f>+'TB-11'!Y16+'TB-11'!Y84+'TB-11'!Y152+'TB-11'!Y220+'TB-11'!Y288+'TB-11'!Y356+'TB-11'!Y424+'TB-11'!Y492+'TB-11'!Y560+'TB-11'!Y628+'TB-11'!Y696+'TB-11'!Y764+'TB-11'!Y832+'TB-11'!Y900+'TB-11'!Y968+'TB-11'!Y1036+'TB-11'!Y1104+'TB-11'!Y1172+'TB-11'!Y1240+'TB-11'!Y1308+'TB-11'!Y1376+'TB-11'!Y1444+'TB-11'!Y1512+'TB-11'!Y1580+'TB-11'!Y1648</f>
        <v>#N/A</v>
      </c>
      <c r="Z15" s="539" t="e">
        <f>+'TB-11'!Z16+'TB-11'!Z84+'TB-11'!Z152+'TB-11'!Z220+'TB-11'!Z288+'TB-11'!Z356+'TB-11'!Z424+'TB-11'!Z492+'TB-11'!Z560+'TB-11'!Z628+'TB-11'!Z696+'TB-11'!Z764+'TB-11'!Z832+'TB-11'!Z900+'TB-11'!Z968+'TB-11'!Z1036+'TB-11'!Z1104+'TB-11'!Z1172+'TB-11'!Z1240+'TB-11'!Z1308+'TB-11'!Z1376+'TB-11'!Z1444+'TB-11'!Z1512+'TB-11'!Z1580+'TB-11'!Z1648</f>
        <v>#N/A</v>
      </c>
    </row>
    <row r="16" spans="1:26" ht="15" customHeight="1" x14ac:dyDescent="0.25">
      <c r="B16" s="233" t="e">
        <f>+'TB-11'!B17+'TB-11'!B85+'TB-11'!B153+'TB-11'!B221+'TB-11'!B289+'TB-11'!B357+'TB-11'!B425+'TB-11'!B493+'TB-11'!B561+'TB-11'!B629+'TB-11'!B697+'TB-11'!B765+'TB-11'!B833+'TB-11'!B901+'TB-11'!B969+'TB-11'!B1037+'TB-11'!B1105+'TB-11'!B1173+'TB-11'!B1241+'TB-11'!B1309+'TB-11'!B1377+'TB-11'!B1445+'TB-11'!B1513+'TB-11'!B1581+'TB-11'!B1649</f>
        <v>#N/A</v>
      </c>
      <c r="C16" s="234" t="e">
        <f>+'TB-11'!C17+'TB-11'!C85+'TB-11'!C153+'TB-11'!C221+'TB-11'!C289+'TB-11'!C357+'TB-11'!C425+'TB-11'!C493+'TB-11'!C561+'TB-11'!C629+'TB-11'!C697+'TB-11'!C765+'TB-11'!C833+'TB-11'!C901+'TB-11'!C969+'TB-11'!C1037+'TB-11'!C1105+'TB-11'!C1173+'TB-11'!C1241+'TB-11'!C1309+'TB-11'!C1377+'TB-11'!C1445+'TB-11'!C1513+'TB-11'!C1581+'TB-11'!C1649</f>
        <v>#N/A</v>
      </c>
      <c r="D16" s="123" t="e">
        <f>SUM(B16:C16)</f>
        <v>#N/A</v>
      </c>
      <c r="E16" s="890" t="s">
        <v>877</v>
      </c>
      <c r="F16" s="891"/>
      <c r="G16" s="233">
        <f>+'TB-11'!G17+'TB-11'!G85+'TB-11'!G153+'TB-11'!G221+'TB-11'!G289+'TB-11'!G357+'TB-11'!G425+'TB-11'!G493+'TB-11'!G561+'TB-11'!G629+'TB-11'!G697+'TB-11'!G765+'TB-11'!G833+'TB-11'!G901+'TB-11'!G969+'TB-11'!G1037+'TB-11'!G1105+'TB-11'!G1173+'TB-11'!G1241+'TB-11'!G1309+'TB-11'!G1377+'TB-11'!G1445+'TB-11'!G1513+'TB-11'!G1581+'TB-11'!G1649</f>
        <v>0</v>
      </c>
      <c r="H16" s="234">
        <f>+'TB-11'!H17+'TB-11'!H85+'TB-11'!H153+'TB-11'!H221+'TB-11'!H289+'TB-11'!H357+'TB-11'!H425+'TB-11'!H493+'TB-11'!H561+'TB-11'!H629+'TB-11'!H697+'TB-11'!H765+'TB-11'!H833+'TB-11'!H901+'TB-11'!H969+'TB-11'!H1037+'TB-11'!H1105+'TB-11'!H1173+'TB-11'!H1241+'TB-11'!H1309+'TB-11'!H1377+'TB-11'!H1445+'TB-11'!H1513+'TB-11'!H1581+'TB-11'!H1649</f>
        <v>0</v>
      </c>
      <c r="I16" s="234">
        <f>+'TB-11'!I17+'TB-11'!I85+'TB-11'!I153+'TB-11'!I221+'TB-11'!I289+'TB-11'!I357+'TB-11'!I425+'TB-11'!I493+'TB-11'!I561+'TB-11'!I629+'TB-11'!I697+'TB-11'!I765+'TB-11'!I833+'TB-11'!I901+'TB-11'!I969+'TB-11'!I1037+'TB-11'!I1105+'TB-11'!I1173+'TB-11'!I1241+'TB-11'!I1309+'TB-11'!I1377+'TB-11'!I1445+'TB-11'!I1513+'TB-11'!I1581+'TB-11'!I1649</f>
        <v>0</v>
      </c>
      <c r="J16" s="234">
        <f>+'TB-11'!J17+'TB-11'!J85+'TB-11'!J153+'TB-11'!J221+'TB-11'!J289+'TB-11'!J357+'TB-11'!J425+'TB-11'!J493+'TB-11'!J561+'TB-11'!J629+'TB-11'!J697+'TB-11'!J765+'TB-11'!J833+'TB-11'!J901+'TB-11'!J969+'TB-11'!J1037+'TB-11'!J1105+'TB-11'!J1173+'TB-11'!J1241+'TB-11'!J1309+'TB-11'!J1377+'TB-11'!J1445+'TB-11'!J1513+'TB-11'!J1581+'TB-11'!J1649</f>
        <v>0</v>
      </c>
      <c r="K16" s="234">
        <f>+'TB-11'!K17+'TB-11'!K85+'TB-11'!K153+'TB-11'!K221+'TB-11'!K289+'TB-11'!K357+'TB-11'!K425+'TB-11'!K493+'TB-11'!K561+'TB-11'!K629+'TB-11'!K697+'TB-11'!K765+'TB-11'!K833+'TB-11'!K901+'TB-11'!K969+'TB-11'!K1037+'TB-11'!K1105+'TB-11'!K1173+'TB-11'!K1241+'TB-11'!K1309+'TB-11'!K1377+'TB-11'!K1445+'TB-11'!K1513+'TB-11'!K1581+'TB-11'!K1649</f>
        <v>0</v>
      </c>
      <c r="L16" s="234">
        <f>+'TB-11'!L17+'TB-11'!L85+'TB-11'!L153+'TB-11'!L221+'TB-11'!L289+'TB-11'!L357+'TB-11'!L425+'TB-11'!L493+'TB-11'!L561+'TB-11'!L629+'TB-11'!L697+'TB-11'!L765+'TB-11'!L833+'TB-11'!L901+'TB-11'!L969+'TB-11'!L1037+'TB-11'!L1105+'TB-11'!L1173+'TB-11'!L1241+'TB-11'!L1309+'TB-11'!L1377+'TB-11'!L1445+'TB-11'!L1513+'TB-11'!L1581+'TB-11'!L1649</f>
        <v>0</v>
      </c>
      <c r="M16" s="234">
        <f>+'TB-11'!M17+'TB-11'!M85+'TB-11'!M153+'TB-11'!M221+'TB-11'!M289+'TB-11'!M357+'TB-11'!M425+'TB-11'!M493+'TB-11'!M561+'TB-11'!M629+'TB-11'!M697+'TB-11'!M765+'TB-11'!M833+'TB-11'!M901+'TB-11'!M969+'TB-11'!M1037+'TB-11'!M1105+'TB-11'!M1173+'TB-11'!M1241+'TB-11'!M1309+'TB-11'!M1377+'TB-11'!M1445+'TB-11'!M1513+'TB-11'!M1581+'TB-11'!M1649</f>
        <v>0</v>
      </c>
      <c r="N16" s="234">
        <f>+'TB-11'!N17+'TB-11'!N85+'TB-11'!N153+'TB-11'!N221+'TB-11'!N289+'TB-11'!N357+'TB-11'!N425+'TB-11'!N493+'TB-11'!N561+'TB-11'!N629+'TB-11'!N697+'TB-11'!N765+'TB-11'!N833+'TB-11'!N901+'TB-11'!N969+'TB-11'!N1037+'TB-11'!N1105+'TB-11'!N1173+'TB-11'!N1241+'TB-11'!N1309+'TB-11'!N1377+'TB-11'!N1445+'TB-11'!N1513+'TB-11'!N1581+'TB-11'!N1649</f>
        <v>0</v>
      </c>
      <c r="O16" s="234">
        <f>+'TB-11'!O17+'TB-11'!O85+'TB-11'!O153+'TB-11'!O221+'TB-11'!O289+'TB-11'!O357+'TB-11'!O425+'TB-11'!O493+'TB-11'!O561+'TB-11'!O629+'TB-11'!O697+'TB-11'!O765+'TB-11'!O833+'TB-11'!O901+'TB-11'!O969+'TB-11'!O1037+'TB-11'!O1105+'TB-11'!O1173+'TB-11'!O1241+'TB-11'!O1309+'TB-11'!O1377+'TB-11'!O1445+'TB-11'!O1513+'TB-11'!O1581+'TB-11'!O1649</f>
        <v>0</v>
      </c>
      <c r="P16" s="234">
        <f>+'TB-11'!P17+'TB-11'!P85+'TB-11'!P153+'TB-11'!P221+'TB-11'!P289+'TB-11'!P357+'TB-11'!P425+'TB-11'!P493+'TB-11'!P561+'TB-11'!P629+'TB-11'!P697+'TB-11'!P765+'TB-11'!P833+'TB-11'!P901+'TB-11'!P969+'TB-11'!P1037+'TB-11'!P1105+'TB-11'!P1173+'TB-11'!P1241+'TB-11'!P1309+'TB-11'!P1377+'TB-11'!P1445+'TB-11'!P1513+'TB-11'!P1581+'TB-11'!P1649</f>
        <v>0</v>
      </c>
      <c r="Q16" s="234">
        <f>+'TB-11'!Q17+'TB-11'!Q85+'TB-11'!Q153+'TB-11'!Q221+'TB-11'!Q289+'TB-11'!Q357+'TB-11'!Q425+'TB-11'!Q493+'TB-11'!Q561+'TB-11'!Q629+'TB-11'!Q697+'TB-11'!Q765+'TB-11'!Q833+'TB-11'!Q901+'TB-11'!Q969+'TB-11'!Q1037+'TB-11'!Q1105+'TB-11'!Q1173+'TB-11'!Q1241+'TB-11'!Q1309+'TB-11'!Q1377+'TB-11'!Q1445+'TB-11'!Q1513+'TB-11'!Q1581+'TB-11'!Q1649</f>
        <v>0</v>
      </c>
      <c r="R16" s="234">
        <f>+'TB-11'!R17+'TB-11'!R85+'TB-11'!R153+'TB-11'!R221+'TB-11'!R289+'TB-11'!R357+'TB-11'!R425+'TB-11'!R493+'TB-11'!R561+'TB-11'!R629+'TB-11'!R697+'TB-11'!R765+'TB-11'!R833+'TB-11'!R901+'TB-11'!R969+'TB-11'!R1037+'TB-11'!R1105+'TB-11'!R1173+'TB-11'!R1241+'TB-11'!R1309+'TB-11'!R1377+'TB-11'!R1445+'TB-11'!R1513+'TB-11'!R1581+'TB-11'!R1649</f>
        <v>0</v>
      </c>
      <c r="S16" s="234">
        <f>+'TB-11'!S17+'TB-11'!S85+'TB-11'!S153+'TB-11'!S221+'TB-11'!S289+'TB-11'!S357+'TB-11'!S425+'TB-11'!S493+'TB-11'!S561+'TB-11'!S629+'TB-11'!S697+'TB-11'!S765+'TB-11'!S833+'TB-11'!S901+'TB-11'!S969+'TB-11'!S1037+'TB-11'!S1105+'TB-11'!S1173+'TB-11'!S1241+'TB-11'!S1309+'TB-11'!S1377+'TB-11'!S1445+'TB-11'!S1513+'TB-11'!S1581+'TB-11'!S1649</f>
        <v>0</v>
      </c>
      <c r="T16" s="234">
        <f>+'TB-11'!T17+'TB-11'!T85+'TB-11'!T153+'TB-11'!T221+'TB-11'!T289+'TB-11'!T357+'TB-11'!T425+'TB-11'!T493+'TB-11'!T561+'TB-11'!T629+'TB-11'!T697+'TB-11'!T765+'TB-11'!T833+'TB-11'!T901+'TB-11'!T969+'TB-11'!T1037+'TB-11'!T1105+'TB-11'!T1173+'TB-11'!T1241+'TB-11'!T1309+'TB-11'!T1377+'TB-11'!T1445+'TB-11'!T1513+'TB-11'!T1581+'TB-11'!T1649</f>
        <v>0</v>
      </c>
      <c r="U16" s="121">
        <f t="shared" si="0"/>
        <v>0</v>
      </c>
      <c r="V16" s="121">
        <f t="shared" si="0"/>
        <v>0</v>
      </c>
      <c r="W16" s="123">
        <f>SUM(U16:V16)</f>
        <v>0</v>
      </c>
      <c r="Y16" s="539" t="e">
        <f>+'TB-11'!Y17+'TB-11'!Y85+'TB-11'!Y153+'TB-11'!Y221+'TB-11'!Y289+'TB-11'!Y357+'TB-11'!Y425+'TB-11'!Y493+'TB-11'!Y561+'TB-11'!Y629+'TB-11'!Y697+'TB-11'!Y765+'TB-11'!Y833+'TB-11'!Y901+'TB-11'!Y969+'TB-11'!Y1037+'TB-11'!Y1105+'TB-11'!Y1173+'TB-11'!Y1241+'TB-11'!Y1309+'TB-11'!Y1377+'TB-11'!Y1445+'TB-11'!Y1513+'TB-11'!Y1581+'TB-11'!Y1649</f>
        <v>#N/A</v>
      </c>
      <c r="Z16" s="539" t="e">
        <f>+'TB-11'!Z17+'TB-11'!Z85+'TB-11'!Z153+'TB-11'!Z221+'TB-11'!Z289+'TB-11'!Z357+'TB-11'!Z425+'TB-11'!Z493+'TB-11'!Z561+'TB-11'!Z629+'TB-11'!Z697+'TB-11'!Z765+'TB-11'!Z833+'TB-11'!Z901+'TB-11'!Z969+'TB-11'!Z1037+'TB-11'!Z1105+'TB-11'!Z1173+'TB-11'!Z1241+'TB-11'!Z1309+'TB-11'!Z1377+'TB-11'!Z1445+'TB-11'!Z1513+'TB-11'!Z1581+'TB-11'!Z1649</f>
        <v>#N/A</v>
      </c>
    </row>
    <row r="17" spans="2:26" ht="15" customHeight="1" x14ac:dyDescent="0.25">
      <c r="B17" s="233" t="e">
        <f>+'TB-11'!B18+'TB-11'!B86+'TB-11'!B154+'TB-11'!B222+'TB-11'!B290+'TB-11'!B358+'TB-11'!B426+'TB-11'!B494+'TB-11'!B562+'TB-11'!B630+'TB-11'!B698+'TB-11'!B766+'TB-11'!B834+'TB-11'!B902+'TB-11'!B970+'TB-11'!B1038+'TB-11'!B1106+'TB-11'!B1174+'TB-11'!B1242+'TB-11'!B1310+'TB-11'!B1378+'TB-11'!B1446+'TB-11'!B1514+'TB-11'!B1582+'TB-11'!B1650</f>
        <v>#N/A</v>
      </c>
      <c r="C17" s="234" t="e">
        <f>+'TB-11'!C18+'TB-11'!C86+'TB-11'!C154+'TB-11'!C222+'TB-11'!C290+'TB-11'!C358+'TB-11'!C426+'TB-11'!C494+'TB-11'!C562+'TB-11'!C630+'TB-11'!C698+'TB-11'!C766+'TB-11'!C834+'TB-11'!C902+'TB-11'!C970+'TB-11'!C1038+'TB-11'!C1106+'TB-11'!C1174+'TB-11'!C1242+'TB-11'!C1310+'TB-11'!C1378+'TB-11'!C1446+'TB-11'!C1514+'TB-11'!C1582+'TB-11'!C1650</f>
        <v>#N/A</v>
      </c>
      <c r="D17" s="123" t="e">
        <f>SUM(B17:C17)</f>
        <v>#N/A</v>
      </c>
      <c r="E17" s="890" t="s">
        <v>878</v>
      </c>
      <c r="F17" s="891"/>
      <c r="G17" s="233">
        <f>+'TB-11'!G18+'TB-11'!G86+'TB-11'!G154+'TB-11'!G222+'TB-11'!G290+'TB-11'!G358+'TB-11'!G426+'TB-11'!G494+'TB-11'!G562+'TB-11'!G630+'TB-11'!G698+'TB-11'!G766+'TB-11'!G834+'TB-11'!G902+'TB-11'!G970+'TB-11'!G1038+'TB-11'!G1106+'TB-11'!G1174+'TB-11'!G1242+'TB-11'!G1310+'TB-11'!G1378+'TB-11'!G1446+'TB-11'!G1514+'TB-11'!G1582+'TB-11'!G1650</f>
        <v>0</v>
      </c>
      <c r="H17" s="234">
        <f>+'TB-11'!H18+'TB-11'!H86+'TB-11'!H154+'TB-11'!H222+'TB-11'!H290+'TB-11'!H358+'TB-11'!H426+'TB-11'!H494+'TB-11'!H562+'TB-11'!H630+'TB-11'!H698+'TB-11'!H766+'TB-11'!H834+'TB-11'!H902+'TB-11'!H970+'TB-11'!H1038+'TB-11'!H1106+'TB-11'!H1174+'TB-11'!H1242+'TB-11'!H1310+'TB-11'!H1378+'TB-11'!H1446+'TB-11'!H1514+'TB-11'!H1582+'TB-11'!H1650</f>
        <v>0</v>
      </c>
      <c r="I17" s="234">
        <f>+'TB-11'!I18+'TB-11'!I86+'TB-11'!I154+'TB-11'!I222+'TB-11'!I290+'TB-11'!I358+'TB-11'!I426+'TB-11'!I494+'TB-11'!I562+'TB-11'!I630+'TB-11'!I698+'TB-11'!I766+'TB-11'!I834+'TB-11'!I902+'TB-11'!I970+'TB-11'!I1038+'TB-11'!I1106+'TB-11'!I1174+'TB-11'!I1242+'TB-11'!I1310+'TB-11'!I1378+'TB-11'!I1446+'TB-11'!I1514+'TB-11'!I1582+'TB-11'!I1650</f>
        <v>0</v>
      </c>
      <c r="J17" s="234">
        <f>+'TB-11'!J18+'TB-11'!J86+'TB-11'!J154+'TB-11'!J222+'TB-11'!J290+'TB-11'!J358+'TB-11'!J426+'TB-11'!J494+'TB-11'!J562+'TB-11'!J630+'TB-11'!J698+'TB-11'!J766+'TB-11'!J834+'TB-11'!J902+'TB-11'!J970+'TB-11'!J1038+'TB-11'!J1106+'TB-11'!J1174+'TB-11'!J1242+'TB-11'!J1310+'TB-11'!J1378+'TB-11'!J1446+'TB-11'!J1514+'TB-11'!J1582+'TB-11'!J1650</f>
        <v>0</v>
      </c>
      <c r="K17" s="234">
        <f>+'TB-11'!K18+'TB-11'!K86+'TB-11'!K154+'TB-11'!K222+'TB-11'!K290+'TB-11'!K358+'TB-11'!K426+'TB-11'!K494+'TB-11'!K562+'TB-11'!K630+'TB-11'!K698+'TB-11'!K766+'TB-11'!K834+'TB-11'!K902+'TB-11'!K970+'TB-11'!K1038+'TB-11'!K1106+'TB-11'!K1174+'TB-11'!K1242+'TB-11'!K1310+'TB-11'!K1378+'TB-11'!K1446+'TB-11'!K1514+'TB-11'!K1582+'TB-11'!K1650</f>
        <v>0</v>
      </c>
      <c r="L17" s="234">
        <f>+'TB-11'!L18+'TB-11'!L86+'TB-11'!L154+'TB-11'!L222+'TB-11'!L290+'TB-11'!L358+'TB-11'!L426+'TB-11'!L494+'TB-11'!L562+'TB-11'!L630+'TB-11'!L698+'TB-11'!L766+'TB-11'!L834+'TB-11'!L902+'TB-11'!L970+'TB-11'!L1038+'TB-11'!L1106+'TB-11'!L1174+'TB-11'!L1242+'TB-11'!L1310+'TB-11'!L1378+'TB-11'!L1446+'TB-11'!L1514+'TB-11'!L1582+'TB-11'!L1650</f>
        <v>0</v>
      </c>
      <c r="M17" s="234">
        <f>+'TB-11'!M18+'TB-11'!M86+'TB-11'!M154+'TB-11'!M222+'TB-11'!M290+'TB-11'!M358+'TB-11'!M426+'TB-11'!M494+'TB-11'!M562+'TB-11'!M630+'TB-11'!M698+'TB-11'!M766+'TB-11'!M834+'TB-11'!M902+'TB-11'!M970+'TB-11'!M1038+'TB-11'!M1106+'TB-11'!M1174+'TB-11'!M1242+'TB-11'!M1310+'TB-11'!M1378+'TB-11'!M1446+'TB-11'!M1514+'TB-11'!M1582+'TB-11'!M1650</f>
        <v>0</v>
      </c>
      <c r="N17" s="234">
        <f>+'TB-11'!N18+'TB-11'!N86+'TB-11'!N154+'TB-11'!N222+'TB-11'!N290+'TB-11'!N358+'TB-11'!N426+'TB-11'!N494+'TB-11'!N562+'TB-11'!N630+'TB-11'!N698+'TB-11'!N766+'TB-11'!N834+'TB-11'!N902+'TB-11'!N970+'TB-11'!N1038+'TB-11'!N1106+'TB-11'!N1174+'TB-11'!N1242+'TB-11'!N1310+'TB-11'!N1378+'TB-11'!N1446+'TB-11'!N1514+'TB-11'!N1582+'TB-11'!N1650</f>
        <v>0</v>
      </c>
      <c r="O17" s="234">
        <f>+'TB-11'!O18+'TB-11'!O86+'TB-11'!O154+'TB-11'!O222+'TB-11'!O290+'TB-11'!O358+'TB-11'!O426+'TB-11'!O494+'TB-11'!O562+'TB-11'!O630+'TB-11'!O698+'TB-11'!O766+'TB-11'!O834+'TB-11'!O902+'TB-11'!O970+'TB-11'!O1038+'TB-11'!O1106+'TB-11'!O1174+'TB-11'!O1242+'TB-11'!O1310+'TB-11'!O1378+'TB-11'!O1446+'TB-11'!O1514+'TB-11'!O1582+'TB-11'!O1650</f>
        <v>0</v>
      </c>
      <c r="P17" s="234">
        <f>+'TB-11'!P18+'TB-11'!P86+'TB-11'!P154+'TB-11'!P222+'TB-11'!P290+'TB-11'!P358+'TB-11'!P426+'TB-11'!P494+'TB-11'!P562+'TB-11'!P630+'TB-11'!P698+'TB-11'!P766+'TB-11'!P834+'TB-11'!P902+'TB-11'!P970+'TB-11'!P1038+'TB-11'!P1106+'TB-11'!P1174+'TB-11'!P1242+'TB-11'!P1310+'TB-11'!P1378+'TB-11'!P1446+'TB-11'!P1514+'TB-11'!P1582+'TB-11'!P1650</f>
        <v>0</v>
      </c>
      <c r="Q17" s="234">
        <f>+'TB-11'!Q18+'TB-11'!Q86+'TB-11'!Q154+'TB-11'!Q222+'TB-11'!Q290+'TB-11'!Q358+'TB-11'!Q426+'TB-11'!Q494+'TB-11'!Q562+'TB-11'!Q630+'TB-11'!Q698+'TB-11'!Q766+'TB-11'!Q834+'TB-11'!Q902+'TB-11'!Q970+'TB-11'!Q1038+'TB-11'!Q1106+'TB-11'!Q1174+'TB-11'!Q1242+'TB-11'!Q1310+'TB-11'!Q1378+'TB-11'!Q1446+'TB-11'!Q1514+'TB-11'!Q1582+'TB-11'!Q1650</f>
        <v>0</v>
      </c>
      <c r="R17" s="234">
        <f>+'TB-11'!R18+'TB-11'!R86+'TB-11'!R154+'TB-11'!R222+'TB-11'!R290+'TB-11'!R358+'TB-11'!R426+'TB-11'!R494+'TB-11'!R562+'TB-11'!R630+'TB-11'!R698+'TB-11'!R766+'TB-11'!R834+'TB-11'!R902+'TB-11'!R970+'TB-11'!R1038+'TB-11'!R1106+'TB-11'!R1174+'TB-11'!R1242+'TB-11'!R1310+'TB-11'!R1378+'TB-11'!R1446+'TB-11'!R1514+'TB-11'!R1582+'TB-11'!R1650</f>
        <v>0</v>
      </c>
      <c r="S17" s="234">
        <f>+'TB-11'!S18+'TB-11'!S86+'TB-11'!S154+'TB-11'!S222+'TB-11'!S290+'TB-11'!S358+'TB-11'!S426+'TB-11'!S494+'TB-11'!S562+'TB-11'!S630+'TB-11'!S698+'TB-11'!S766+'TB-11'!S834+'TB-11'!S902+'TB-11'!S970+'TB-11'!S1038+'TB-11'!S1106+'TB-11'!S1174+'TB-11'!S1242+'TB-11'!S1310+'TB-11'!S1378+'TB-11'!S1446+'TB-11'!S1514+'TB-11'!S1582+'TB-11'!S1650</f>
        <v>0</v>
      </c>
      <c r="T17" s="234">
        <f>+'TB-11'!T18+'TB-11'!T86+'TB-11'!T154+'TB-11'!T222+'TB-11'!T290+'TB-11'!T358+'TB-11'!T426+'TB-11'!T494+'TB-11'!T562+'TB-11'!T630+'TB-11'!T698+'TB-11'!T766+'TB-11'!T834+'TB-11'!T902+'TB-11'!T970+'TB-11'!T1038+'TB-11'!T1106+'TB-11'!T1174+'TB-11'!T1242+'TB-11'!T1310+'TB-11'!T1378+'TB-11'!T1446+'TB-11'!T1514+'TB-11'!T1582+'TB-11'!T1650</f>
        <v>0</v>
      </c>
      <c r="U17" s="121">
        <f t="shared" si="0"/>
        <v>0</v>
      </c>
      <c r="V17" s="121">
        <f t="shared" si="0"/>
        <v>0</v>
      </c>
      <c r="W17" s="123">
        <f>SUM(U17:V17)</f>
        <v>0</v>
      </c>
      <c r="Y17" s="539" t="e">
        <f>+'TB-11'!Y18+'TB-11'!Y86+'TB-11'!Y154+'TB-11'!Y222+'TB-11'!Y290+'TB-11'!Y358+'TB-11'!Y426+'TB-11'!Y494+'TB-11'!Y562+'TB-11'!Y630+'TB-11'!Y698+'TB-11'!Y766+'TB-11'!Y834+'TB-11'!Y902+'TB-11'!Y970+'TB-11'!Y1038+'TB-11'!Y1106+'TB-11'!Y1174+'TB-11'!Y1242+'TB-11'!Y1310+'TB-11'!Y1378+'TB-11'!Y1446+'TB-11'!Y1514+'TB-11'!Y1582+'TB-11'!Y1650</f>
        <v>#N/A</v>
      </c>
      <c r="Z17" s="539" t="e">
        <f>+'TB-11'!Z18+'TB-11'!Z86+'TB-11'!Z154+'TB-11'!Z222+'TB-11'!Z290+'TB-11'!Z358+'TB-11'!Z426+'TB-11'!Z494+'TB-11'!Z562+'TB-11'!Z630+'TB-11'!Z698+'TB-11'!Z766+'TB-11'!Z834+'TB-11'!Z902+'TB-11'!Z970+'TB-11'!Z1038+'TB-11'!Z1106+'TB-11'!Z1174+'TB-11'!Z1242+'TB-11'!Z1310+'TB-11'!Z1378+'TB-11'!Z1446+'TB-11'!Z1514+'TB-11'!Z1582+'TB-11'!Z1650</f>
        <v>#N/A</v>
      </c>
    </row>
    <row r="18" spans="2:26" ht="15" customHeight="1" x14ac:dyDescent="0.25">
      <c r="B18" s="233" t="e">
        <f>+'TB-11'!B19+'TB-11'!B87+'TB-11'!B155+'TB-11'!B223+'TB-11'!B291+'TB-11'!B359+'TB-11'!B427+'TB-11'!B495+'TB-11'!B563+'TB-11'!B631+'TB-11'!B699+'TB-11'!B767+'TB-11'!B835+'TB-11'!B903+'TB-11'!B971+'TB-11'!B1039+'TB-11'!B1107+'TB-11'!B1175+'TB-11'!B1243+'TB-11'!B1311+'TB-11'!B1379+'TB-11'!B1447+'TB-11'!B1515+'TB-11'!B1583+'TB-11'!B1651</f>
        <v>#N/A</v>
      </c>
      <c r="C18" s="234" t="e">
        <f>+'TB-11'!C19+'TB-11'!C87+'TB-11'!C155+'TB-11'!C223+'TB-11'!C291+'TB-11'!C359+'TB-11'!C427+'TB-11'!C495+'TB-11'!C563+'TB-11'!C631+'TB-11'!C699+'TB-11'!C767+'TB-11'!C835+'TB-11'!C903+'TB-11'!C971+'TB-11'!C1039+'TB-11'!C1107+'TB-11'!C1175+'TB-11'!C1243+'TB-11'!C1311+'TB-11'!C1379+'TB-11'!C1447+'TB-11'!C1515+'TB-11'!C1583+'TB-11'!C1651</f>
        <v>#N/A</v>
      </c>
      <c r="D18" s="123" t="e">
        <f>SUM(B18:C18)</f>
        <v>#N/A</v>
      </c>
      <c r="E18" s="890" t="s">
        <v>879</v>
      </c>
      <c r="F18" s="891"/>
      <c r="G18" s="233">
        <f>+'TB-11'!G19+'TB-11'!G87+'TB-11'!G155+'TB-11'!G223+'TB-11'!G291+'TB-11'!G359+'TB-11'!G427+'TB-11'!G495+'TB-11'!G563+'TB-11'!G631+'TB-11'!G699+'TB-11'!G767+'TB-11'!G835+'TB-11'!G903+'TB-11'!G971+'TB-11'!G1039+'TB-11'!G1107+'TB-11'!G1175+'TB-11'!G1243+'TB-11'!G1311+'TB-11'!G1379+'TB-11'!G1447+'TB-11'!G1515+'TB-11'!G1583+'TB-11'!G1651</f>
        <v>0</v>
      </c>
      <c r="H18" s="234">
        <f>+'TB-11'!H19+'TB-11'!H87+'TB-11'!H155+'TB-11'!H223+'TB-11'!H291+'TB-11'!H359+'TB-11'!H427+'TB-11'!H495+'TB-11'!H563+'TB-11'!H631+'TB-11'!H699+'TB-11'!H767+'TB-11'!H835+'TB-11'!H903+'TB-11'!H971+'TB-11'!H1039+'TB-11'!H1107+'TB-11'!H1175+'TB-11'!H1243+'TB-11'!H1311+'TB-11'!H1379+'TB-11'!H1447+'TB-11'!H1515+'TB-11'!H1583+'TB-11'!H1651</f>
        <v>0</v>
      </c>
      <c r="I18" s="234">
        <f>+'TB-11'!I19+'TB-11'!I87+'TB-11'!I155+'TB-11'!I223+'TB-11'!I291+'TB-11'!I359+'TB-11'!I427+'TB-11'!I495+'TB-11'!I563+'TB-11'!I631+'TB-11'!I699+'TB-11'!I767+'TB-11'!I835+'TB-11'!I903+'TB-11'!I971+'TB-11'!I1039+'TB-11'!I1107+'TB-11'!I1175+'TB-11'!I1243+'TB-11'!I1311+'TB-11'!I1379+'TB-11'!I1447+'TB-11'!I1515+'TB-11'!I1583+'TB-11'!I1651</f>
        <v>0</v>
      </c>
      <c r="J18" s="234">
        <f>+'TB-11'!J19+'TB-11'!J87+'TB-11'!J155+'TB-11'!J223+'TB-11'!J291+'TB-11'!J359+'TB-11'!J427+'TB-11'!J495+'TB-11'!J563+'TB-11'!J631+'TB-11'!J699+'TB-11'!J767+'TB-11'!J835+'TB-11'!J903+'TB-11'!J971+'TB-11'!J1039+'TB-11'!J1107+'TB-11'!J1175+'TB-11'!J1243+'TB-11'!J1311+'TB-11'!J1379+'TB-11'!J1447+'TB-11'!J1515+'TB-11'!J1583+'TB-11'!J1651</f>
        <v>0</v>
      </c>
      <c r="K18" s="234">
        <f>+'TB-11'!K19+'TB-11'!K87+'TB-11'!K155+'TB-11'!K223+'TB-11'!K291+'TB-11'!K359+'TB-11'!K427+'TB-11'!K495+'TB-11'!K563+'TB-11'!K631+'TB-11'!K699+'TB-11'!K767+'TB-11'!K835+'TB-11'!K903+'TB-11'!K971+'TB-11'!K1039+'TB-11'!K1107+'TB-11'!K1175+'TB-11'!K1243+'TB-11'!K1311+'TB-11'!K1379+'TB-11'!K1447+'TB-11'!K1515+'TB-11'!K1583+'TB-11'!K1651</f>
        <v>0</v>
      </c>
      <c r="L18" s="234">
        <f>+'TB-11'!L19+'TB-11'!L87+'TB-11'!L155+'TB-11'!L223+'TB-11'!L291+'TB-11'!L359+'TB-11'!L427+'TB-11'!L495+'TB-11'!L563+'TB-11'!L631+'TB-11'!L699+'TB-11'!L767+'TB-11'!L835+'TB-11'!L903+'TB-11'!L971+'TB-11'!L1039+'TB-11'!L1107+'TB-11'!L1175+'TB-11'!L1243+'TB-11'!L1311+'TB-11'!L1379+'TB-11'!L1447+'TB-11'!L1515+'TB-11'!L1583+'TB-11'!L1651</f>
        <v>0</v>
      </c>
      <c r="M18" s="234">
        <f>+'TB-11'!M19+'TB-11'!M87+'TB-11'!M155+'TB-11'!M223+'TB-11'!M291+'TB-11'!M359+'TB-11'!M427+'TB-11'!M495+'TB-11'!M563+'TB-11'!M631+'TB-11'!M699+'TB-11'!M767+'TB-11'!M835+'TB-11'!M903+'TB-11'!M971+'TB-11'!M1039+'TB-11'!M1107+'TB-11'!M1175+'TB-11'!M1243+'TB-11'!M1311+'TB-11'!M1379+'TB-11'!M1447+'TB-11'!M1515+'TB-11'!M1583+'TB-11'!M1651</f>
        <v>0</v>
      </c>
      <c r="N18" s="234">
        <f>+'TB-11'!N19+'TB-11'!N87+'TB-11'!N155+'TB-11'!N223+'TB-11'!N291+'TB-11'!N359+'TB-11'!N427+'TB-11'!N495+'TB-11'!N563+'TB-11'!N631+'TB-11'!N699+'TB-11'!N767+'TB-11'!N835+'TB-11'!N903+'TB-11'!N971+'TB-11'!N1039+'TB-11'!N1107+'TB-11'!N1175+'TB-11'!N1243+'TB-11'!N1311+'TB-11'!N1379+'TB-11'!N1447+'TB-11'!N1515+'TB-11'!N1583+'TB-11'!N1651</f>
        <v>0</v>
      </c>
      <c r="O18" s="234">
        <f>+'TB-11'!O19+'TB-11'!O87+'TB-11'!O155+'TB-11'!O223+'TB-11'!O291+'TB-11'!O359+'TB-11'!O427+'TB-11'!O495+'TB-11'!O563+'TB-11'!O631+'TB-11'!O699+'TB-11'!O767+'TB-11'!O835+'TB-11'!O903+'TB-11'!O971+'TB-11'!O1039+'TB-11'!O1107+'TB-11'!O1175+'TB-11'!O1243+'TB-11'!O1311+'TB-11'!O1379+'TB-11'!O1447+'TB-11'!O1515+'TB-11'!O1583+'TB-11'!O1651</f>
        <v>0</v>
      </c>
      <c r="P18" s="234">
        <f>+'TB-11'!P19+'TB-11'!P87+'TB-11'!P155+'TB-11'!P223+'TB-11'!P291+'TB-11'!P359+'TB-11'!P427+'TB-11'!P495+'TB-11'!P563+'TB-11'!P631+'TB-11'!P699+'TB-11'!P767+'TB-11'!P835+'TB-11'!P903+'TB-11'!P971+'TB-11'!P1039+'TB-11'!P1107+'TB-11'!P1175+'TB-11'!P1243+'TB-11'!P1311+'TB-11'!P1379+'TB-11'!P1447+'TB-11'!P1515+'TB-11'!P1583+'TB-11'!P1651</f>
        <v>0</v>
      </c>
      <c r="Q18" s="234">
        <f>+'TB-11'!Q19+'TB-11'!Q87+'TB-11'!Q155+'TB-11'!Q223+'TB-11'!Q291+'TB-11'!Q359+'TB-11'!Q427+'TB-11'!Q495+'TB-11'!Q563+'TB-11'!Q631+'TB-11'!Q699+'TB-11'!Q767+'TB-11'!Q835+'TB-11'!Q903+'TB-11'!Q971+'TB-11'!Q1039+'TB-11'!Q1107+'TB-11'!Q1175+'TB-11'!Q1243+'TB-11'!Q1311+'TB-11'!Q1379+'TB-11'!Q1447+'TB-11'!Q1515+'TB-11'!Q1583+'TB-11'!Q1651</f>
        <v>0</v>
      </c>
      <c r="R18" s="234">
        <f>+'TB-11'!R19+'TB-11'!R87+'TB-11'!R155+'TB-11'!R223+'TB-11'!R291+'TB-11'!R359+'TB-11'!R427+'TB-11'!R495+'TB-11'!R563+'TB-11'!R631+'TB-11'!R699+'TB-11'!R767+'TB-11'!R835+'TB-11'!R903+'TB-11'!R971+'TB-11'!R1039+'TB-11'!R1107+'TB-11'!R1175+'TB-11'!R1243+'TB-11'!R1311+'TB-11'!R1379+'TB-11'!R1447+'TB-11'!R1515+'TB-11'!R1583+'TB-11'!R1651</f>
        <v>0</v>
      </c>
      <c r="S18" s="234">
        <f>+'TB-11'!S19+'TB-11'!S87+'TB-11'!S155+'TB-11'!S223+'TB-11'!S291+'TB-11'!S359+'TB-11'!S427+'TB-11'!S495+'TB-11'!S563+'TB-11'!S631+'TB-11'!S699+'TB-11'!S767+'TB-11'!S835+'TB-11'!S903+'TB-11'!S971+'TB-11'!S1039+'TB-11'!S1107+'TB-11'!S1175+'TB-11'!S1243+'TB-11'!S1311+'TB-11'!S1379+'TB-11'!S1447+'TB-11'!S1515+'TB-11'!S1583+'TB-11'!S1651</f>
        <v>0</v>
      </c>
      <c r="T18" s="234">
        <f>+'TB-11'!T19+'TB-11'!T87+'TB-11'!T155+'TB-11'!T223+'TB-11'!T291+'TB-11'!T359+'TB-11'!T427+'TB-11'!T495+'TB-11'!T563+'TB-11'!T631+'TB-11'!T699+'TB-11'!T767+'TB-11'!T835+'TB-11'!T903+'TB-11'!T971+'TB-11'!T1039+'TB-11'!T1107+'TB-11'!T1175+'TB-11'!T1243+'TB-11'!T1311+'TB-11'!T1379+'TB-11'!T1447+'TB-11'!T1515+'TB-11'!T1583+'TB-11'!T1651</f>
        <v>0</v>
      </c>
      <c r="U18" s="121">
        <f>+G18+I18+K18+M18+O18+Q18+S18</f>
        <v>0</v>
      </c>
      <c r="V18" s="121">
        <f>+H18+J18+L18+N18+P18+R18+T18</f>
        <v>0</v>
      </c>
      <c r="W18" s="123">
        <f>SUM(U18:V18)</f>
        <v>0</v>
      </c>
      <c r="Y18" s="539" t="e">
        <f>+'TB-11'!Y19+'TB-11'!Y87+'TB-11'!Y155+'TB-11'!Y223+'TB-11'!Y291+'TB-11'!Y359+'TB-11'!Y427+'TB-11'!Y495+'TB-11'!Y563+'TB-11'!Y631+'TB-11'!Y699+'TB-11'!Y767+'TB-11'!Y835+'TB-11'!Y903+'TB-11'!Y971+'TB-11'!Y1039+'TB-11'!Y1107+'TB-11'!Y1175+'TB-11'!Y1243+'TB-11'!Y1311+'TB-11'!Y1379+'TB-11'!Y1447+'TB-11'!Y1515+'TB-11'!Y1583+'TB-11'!Y1651</f>
        <v>#N/A</v>
      </c>
      <c r="Z18" s="539" t="e">
        <f>+'TB-11'!Z19+'TB-11'!Z87+'TB-11'!Z155+'TB-11'!Z223+'TB-11'!Z291+'TB-11'!Z359+'TB-11'!Z427+'TB-11'!Z495+'TB-11'!Z563+'TB-11'!Z631+'TB-11'!Z699+'TB-11'!Z767+'TB-11'!Z835+'TB-11'!Z903+'TB-11'!Z971+'TB-11'!Z1039+'TB-11'!Z1107+'TB-11'!Z1175+'TB-11'!Z1243+'TB-11'!Z1311+'TB-11'!Z1379+'TB-11'!Z1447+'TB-11'!Z1515+'TB-11'!Z1583+'TB-11'!Z1651</f>
        <v>#N/A</v>
      </c>
    </row>
    <row r="19" spans="2:26" ht="15" customHeight="1" thickBot="1" x14ac:dyDescent="0.3">
      <c r="B19" s="237" t="e">
        <f>+'TB-11'!B20+'TB-11'!B88+'TB-11'!B156+'TB-11'!B224+'TB-11'!B292+'TB-11'!B360+'TB-11'!B428+'TB-11'!B496+'TB-11'!B564+'TB-11'!B632+'TB-11'!B700+'TB-11'!B768+'TB-11'!B836+'TB-11'!B904+'TB-11'!B972+'TB-11'!B1040+'TB-11'!B1108+'TB-11'!B1176+'TB-11'!B1244+'TB-11'!B1312+'TB-11'!B1380+'TB-11'!B1448+'TB-11'!B1516+'TB-11'!B1584+'TB-11'!B1652</f>
        <v>#N/A</v>
      </c>
      <c r="C19" s="238" t="e">
        <f>+'TB-11'!C20+'TB-11'!C88+'TB-11'!C156+'TB-11'!C224+'TB-11'!C292+'TB-11'!C360+'TB-11'!C428+'TB-11'!C496+'TB-11'!C564+'TB-11'!C632+'TB-11'!C700+'TB-11'!C768+'TB-11'!C836+'TB-11'!C904+'TB-11'!C972+'TB-11'!C1040+'TB-11'!C1108+'TB-11'!C1176+'TB-11'!C1244+'TB-11'!C1312+'TB-11'!C1380+'TB-11'!C1448+'TB-11'!C1516+'TB-11'!C1584+'TB-11'!C1652</f>
        <v>#N/A</v>
      </c>
      <c r="D19" s="124" t="e">
        <f>SUM(B19:C19)</f>
        <v>#N/A</v>
      </c>
      <c r="E19" s="1056" t="s">
        <v>880</v>
      </c>
      <c r="F19" s="946"/>
      <c r="G19" s="435">
        <f>+'TB-11'!G20+'TB-11'!G88+'TB-11'!G156+'TB-11'!G224+'TB-11'!G292+'TB-11'!G360+'TB-11'!G428+'TB-11'!G496+'TB-11'!G564+'TB-11'!G632+'TB-11'!G700+'TB-11'!G768+'TB-11'!G836+'TB-11'!G904+'TB-11'!G972+'TB-11'!G1040+'TB-11'!G1108+'TB-11'!G1176+'TB-11'!G1244+'TB-11'!G1312+'TB-11'!G1380+'TB-11'!G1448+'TB-11'!G1516+'TB-11'!G1584+'TB-11'!G1652</f>
        <v>0</v>
      </c>
      <c r="H19" s="436">
        <f>+'TB-11'!H20+'TB-11'!H88+'TB-11'!H156+'TB-11'!H224+'TB-11'!H292+'TB-11'!H360+'TB-11'!H428+'TB-11'!H496+'TB-11'!H564+'TB-11'!H632+'TB-11'!H700+'TB-11'!H768+'TB-11'!H836+'TB-11'!H904+'TB-11'!H972+'TB-11'!H1040+'TB-11'!H1108+'TB-11'!H1176+'TB-11'!H1244+'TB-11'!H1312+'TB-11'!H1380+'TB-11'!H1448+'TB-11'!H1516+'TB-11'!H1584+'TB-11'!H1652</f>
        <v>0</v>
      </c>
      <c r="I19" s="436">
        <f>+'TB-11'!I20+'TB-11'!I88+'TB-11'!I156+'TB-11'!I224+'TB-11'!I292+'TB-11'!I360+'TB-11'!I428+'TB-11'!I496+'TB-11'!I564+'TB-11'!I632+'TB-11'!I700+'TB-11'!I768+'TB-11'!I836+'TB-11'!I904+'TB-11'!I972+'TB-11'!I1040+'TB-11'!I1108+'TB-11'!I1176+'TB-11'!I1244+'TB-11'!I1312+'TB-11'!I1380+'TB-11'!I1448+'TB-11'!I1516+'TB-11'!I1584+'TB-11'!I1652</f>
        <v>0</v>
      </c>
      <c r="J19" s="436">
        <f>+'TB-11'!J20+'TB-11'!J88+'TB-11'!J156+'TB-11'!J224+'TB-11'!J292+'TB-11'!J360+'TB-11'!J428+'TB-11'!J496+'TB-11'!J564+'TB-11'!J632+'TB-11'!J700+'TB-11'!J768+'TB-11'!J836+'TB-11'!J904+'TB-11'!J972+'TB-11'!J1040+'TB-11'!J1108+'TB-11'!J1176+'TB-11'!J1244+'TB-11'!J1312+'TB-11'!J1380+'TB-11'!J1448+'TB-11'!J1516+'TB-11'!J1584+'TB-11'!J1652</f>
        <v>0</v>
      </c>
      <c r="K19" s="436">
        <f>+'TB-11'!K20+'TB-11'!K88+'TB-11'!K156+'TB-11'!K224+'TB-11'!K292+'TB-11'!K360+'TB-11'!K428+'TB-11'!K496+'TB-11'!K564+'TB-11'!K632+'TB-11'!K700+'TB-11'!K768+'TB-11'!K836+'TB-11'!K904+'TB-11'!K972+'TB-11'!K1040+'TB-11'!K1108+'TB-11'!K1176+'TB-11'!K1244+'TB-11'!K1312+'TB-11'!K1380+'TB-11'!K1448+'TB-11'!K1516+'TB-11'!K1584+'TB-11'!K1652</f>
        <v>0</v>
      </c>
      <c r="L19" s="436">
        <f>+'TB-11'!L20+'TB-11'!L88+'TB-11'!L156+'TB-11'!L224+'TB-11'!L292+'TB-11'!L360+'TB-11'!L428+'TB-11'!L496+'TB-11'!L564+'TB-11'!L632+'TB-11'!L700+'TB-11'!L768+'TB-11'!L836+'TB-11'!L904+'TB-11'!L972+'TB-11'!L1040+'TB-11'!L1108+'TB-11'!L1176+'TB-11'!L1244+'TB-11'!L1312+'TB-11'!L1380+'TB-11'!L1448+'TB-11'!L1516+'TB-11'!L1584+'TB-11'!L1652</f>
        <v>0</v>
      </c>
      <c r="M19" s="436">
        <f>+'TB-11'!M20+'TB-11'!M88+'TB-11'!M156+'TB-11'!M224+'TB-11'!M292+'TB-11'!M360+'TB-11'!M428+'TB-11'!M496+'TB-11'!M564+'TB-11'!M632+'TB-11'!M700+'TB-11'!M768+'TB-11'!M836+'TB-11'!M904+'TB-11'!M972+'TB-11'!M1040+'TB-11'!M1108+'TB-11'!M1176+'TB-11'!M1244+'TB-11'!M1312+'TB-11'!M1380+'TB-11'!M1448+'TB-11'!M1516+'TB-11'!M1584+'TB-11'!M1652</f>
        <v>0</v>
      </c>
      <c r="N19" s="436">
        <f>+'TB-11'!N20+'TB-11'!N88+'TB-11'!N156+'TB-11'!N224+'TB-11'!N292+'TB-11'!N360+'TB-11'!N428+'TB-11'!N496+'TB-11'!N564+'TB-11'!N632+'TB-11'!N700+'TB-11'!N768+'TB-11'!N836+'TB-11'!N904+'TB-11'!N972+'TB-11'!N1040+'TB-11'!N1108+'TB-11'!N1176+'TB-11'!N1244+'TB-11'!N1312+'TB-11'!N1380+'TB-11'!N1448+'TB-11'!N1516+'TB-11'!N1584+'TB-11'!N1652</f>
        <v>0</v>
      </c>
      <c r="O19" s="436">
        <f>+'TB-11'!O20+'TB-11'!O88+'TB-11'!O156+'TB-11'!O224+'TB-11'!O292+'TB-11'!O360+'TB-11'!O428+'TB-11'!O496+'TB-11'!O564+'TB-11'!O632+'TB-11'!O700+'TB-11'!O768+'TB-11'!O836+'TB-11'!O904+'TB-11'!O972+'TB-11'!O1040+'TB-11'!O1108+'TB-11'!O1176+'TB-11'!O1244+'TB-11'!O1312+'TB-11'!O1380+'TB-11'!O1448+'TB-11'!O1516+'TB-11'!O1584+'TB-11'!O1652</f>
        <v>0</v>
      </c>
      <c r="P19" s="436">
        <f>+'TB-11'!P20+'TB-11'!P88+'TB-11'!P156+'TB-11'!P224+'TB-11'!P292+'TB-11'!P360+'TB-11'!P428+'TB-11'!P496+'TB-11'!P564+'TB-11'!P632+'TB-11'!P700+'TB-11'!P768+'TB-11'!P836+'TB-11'!P904+'TB-11'!P972+'TB-11'!P1040+'TB-11'!P1108+'TB-11'!P1176+'TB-11'!P1244+'TB-11'!P1312+'TB-11'!P1380+'TB-11'!P1448+'TB-11'!P1516+'TB-11'!P1584+'TB-11'!P1652</f>
        <v>0</v>
      </c>
      <c r="Q19" s="436">
        <f>+'TB-11'!Q20+'TB-11'!Q88+'TB-11'!Q156+'TB-11'!Q224+'TB-11'!Q292+'TB-11'!Q360+'TB-11'!Q428+'TB-11'!Q496+'TB-11'!Q564+'TB-11'!Q632+'TB-11'!Q700+'TB-11'!Q768+'TB-11'!Q836+'TB-11'!Q904+'TB-11'!Q972+'TB-11'!Q1040+'TB-11'!Q1108+'TB-11'!Q1176+'TB-11'!Q1244+'TB-11'!Q1312+'TB-11'!Q1380+'TB-11'!Q1448+'TB-11'!Q1516+'TB-11'!Q1584+'TB-11'!Q1652</f>
        <v>0</v>
      </c>
      <c r="R19" s="436">
        <f>+'TB-11'!R20+'TB-11'!R88+'TB-11'!R156+'TB-11'!R224+'TB-11'!R292+'TB-11'!R360+'TB-11'!R428+'TB-11'!R496+'TB-11'!R564+'TB-11'!R632+'TB-11'!R700+'TB-11'!R768+'TB-11'!R836+'TB-11'!R904+'TB-11'!R972+'TB-11'!R1040+'TB-11'!R1108+'TB-11'!R1176+'TB-11'!R1244+'TB-11'!R1312+'TB-11'!R1380+'TB-11'!R1448+'TB-11'!R1516+'TB-11'!R1584+'TB-11'!R1652</f>
        <v>0</v>
      </c>
      <c r="S19" s="436">
        <f>+'TB-11'!S20+'TB-11'!S88+'TB-11'!S156+'TB-11'!S224+'TB-11'!S292+'TB-11'!S360+'TB-11'!S428+'TB-11'!S496+'TB-11'!S564+'TB-11'!S632+'TB-11'!S700+'TB-11'!S768+'TB-11'!S836+'TB-11'!S904+'TB-11'!S972+'TB-11'!S1040+'TB-11'!S1108+'TB-11'!S1176+'TB-11'!S1244+'TB-11'!S1312+'TB-11'!S1380+'TB-11'!S1448+'TB-11'!S1516+'TB-11'!S1584+'TB-11'!S1652</f>
        <v>0</v>
      </c>
      <c r="T19" s="436">
        <f>+'TB-11'!T20+'TB-11'!T88+'TB-11'!T156+'TB-11'!T224+'TB-11'!T292+'TB-11'!T360+'TB-11'!T428+'TB-11'!T496+'TB-11'!T564+'TB-11'!T632+'TB-11'!T700+'TB-11'!T768+'TB-11'!T836+'TB-11'!T904+'TB-11'!T972+'TB-11'!T1040+'TB-11'!T1108+'TB-11'!T1176+'TB-11'!T1244+'TB-11'!T1312+'TB-11'!T1380+'TB-11'!T1448+'TB-11'!T1516+'TB-11'!T1584+'TB-11'!T1652</f>
        <v>0</v>
      </c>
      <c r="U19" s="364">
        <f>+G19+I19+K19+M19+O19+Q19+S19</f>
        <v>0</v>
      </c>
      <c r="V19" s="364">
        <f>+H19+J19+L19+N19+P19+R19+T19</f>
        <v>0</v>
      </c>
      <c r="W19" s="365">
        <f>SUM(U19:V19)</f>
        <v>0</v>
      </c>
      <c r="Y19" s="539" t="e">
        <f>+'TB-11'!Y20+'TB-11'!Y88+'TB-11'!Y156+'TB-11'!Y224+'TB-11'!Y292+'TB-11'!Y360+'TB-11'!Y428+'TB-11'!Y496+'TB-11'!Y564+'TB-11'!Y632+'TB-11'!Y700+'TB-11'!Y768+'TB-11'!Y836+'TB-11'!Y904+'TB-11'!Y972+'TB-11'!Y1040+'TB-11'!Y1108+'TB-11'!Y1176+'TB-11'!Y1244+'TB-11'!Y1312+'TB-11'!Y1380+'TB-11'!Y1448+'TB-11'!Y1516+'TB-11'!Y1584+'TB-11'!Y1652</f>
        <v>#N/A</v>
      </c>
      <c r="Z19" s="539" t="e">
        <f>+'TB-11'!Z20+'TB-11'!Z88+'TB-11'!Z156+'TB-11'!Z224+'TB-11'!Z292+'TB-11'!Z360+'TB-11'!Z428+'TB-11'!Z496+'TB-11'!Z564+'TB-11'!Z632+'TB-11'!Z700+'TB-11'!Z768+'TB-11'!Z836+'TB-11'!Z904+'TB-11'!Z972+'TB-11'!Z1040+'TB-11'!Z1108+'TB-11'!Z1176+'TB-11'!Z1244+'TB-11'!Z1312+'TB-11'!Z1380+'TB-11'!Z1448+'TB-11'!Z1516+'TB-11'!Z1584+'TB-11'!Z1652</f>
        <v>#N/A</v>
      </c>
    </row>
    <row r="20" spans="2:26" ht="18" customHeight="1" thickBot="1" x14ac:dyDescent="0.3">
      <c r="B20" s="118" t="e">
        <f>SUM(B15:B19)</f>
        <v>#N/A</v>
      </c>
      <c r="C20" s="119" t="e">
        <f>SUM(C15:C19)</f>
        <v>#N/A</v>
      </c>
      <c r="D20" s="120" t="e">
        <f>SUM(D15:D19)</f>
        <v>#N/A</v>
      </c>
      <c r="E20" s="947" t="s">
        <v>881</v>
      </c>
      <c r="F20" s="948"/>
      <c r="G20" s="82">
        <f>SUM(G15:G19)</f>
        <v>0</v>
      </c>
      <c r="H20" s="83">
        <f t="shared" ref="H20:T20" si="1">SUM(H15:H19)</f>
        <v>0</v>
      </c>
      <c r="I20" s="83">
        <f t="shared" si="1"/>
        <v>0</v>
      </c>
      <c r="J20" s="83">
        <f t="shared" si="1"/>
        <v>0</v>
      </c>
      <c r="K20" s="83">
        <f t="shared" si="1"/>
        <v>0</v>
      </c>
      <c r="L20" s="83">
        <f t="shared" si="1"/>
        <v>0</v>
      </c>
      <c r="M20" s="83">
        <f t="shared" si="1"/>
        <v>0</v>
      </c>
      <c r="N20" s="83">
        <f t="shared" si="1"/>
        <v>0</v>
      </c>
      <c r="O20" s="83">
        <f t="shared" si="1"/>
        <v>0</v>
      </c>
      <c r="P20" s="83">
        <f t="shared" si="1"/>
        <v>0</v>
      </c>
      <c r="Q20" s="83">
        <f t="shared" si="1"/>
        <v>0</v>
      </c>
      <c r="R20" s="83">
        <f t="shared" si="1"/>
        <v>0</v>
      </c>
      <c r="S20" s="83">
        <f t="shared" si="1"/>
        <v>0</v>
      </c>
      <c r="T20" s="83">
        <f t="shared" si="1"/>
        <v>0</v>
      </c>
      <c r="U20" s="83">
        <f>SUM(U15:U19)</f>
        <v>0</v>
      </c>
      <c r="V20" s="83">
        <f>SUM(V15:V19)</f>
        <v>0</v>
      </c>
      <c r="W20" s="84">
        <f>SUM(W15:W19)</f>
        <v>0</v>
      </c>
      <c r="Y20" s="87"/>
    </row>
    <row r="21" spans="2:26" ht="6.75" customHeight="1" thickBot="1" x14ac:dyDescent="0.3"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</row>
    <row r="22" spans="2:26" ht="25.5" customHeight="1" thickBot="1" x14ac:dyDescent="0.3">
      <c r="B22" s="116" t="s">
        <v>823</v>
      </c>
      <c r="C22" s="109" t="s">
        <v>824</v>
      </c>
      <c r="D22" s="117" t="s">
        <v>874</v>
      </c>
      <c r="E22" s="949" t="s">
        <v>882</v>
      </c>
      <c r="F22" s="950"/>
      <c r="G22" s="130" t="s">
        <v>823</v>
      </c>
      <c r="H22" s="131" t="s">
        <v>824</v>
      </c>
      <c r="I22" s="131" t="s">
        <v>823</v>
      </c>
      <c r="J22" s="131" t="s">
        <v>824</v>
      </c>
      <c r="K22" s="131" t="s">
        <v>823</v>
      </c>
      <c r="L22" s="131" t="s">
        <v>824</v>
      </c>
      <c r="M22" s="131" t="s">
        <v>823</v>
      </c>
      <c r="N22" s="131" t="s">
        <v>824</v>
      </c>
      <c r="O22" s="131" t="s">
        <v>823</v>
      </c>
      <c r="P22" s="131" t="s">
        <v>824</v>
      </c>
      <c r="Q22" s="131" t="s">
        <v>823</v>
      </c>
      <c r="R22" s="131" t="s">
        <v>824</v>
      </c>
      <c r="S22" s="131" t="s">
        <v>823</v>
      </c>
      <c r="T22" s="131" t="s">
        <v>824</v>
      </c>
      <c r="U22" s="131" t="s">
        <v>823</v>
      </c>
      <c r="V22" s="131" t="s">
        <v>824</v>
      </c>
      <c r="W22" s="132" t="s">
        <v>825</v>
      </c>
    </row>
    <row r="23" spans="2:26" ht="15" customHeight="1" x14ac:dyDescent="0.25">
      <c r="B23" s="229" t="e">
        <f>+'TB-11'!B24+'TB-11'!B92+'TB-11'!B160+'TB-11'!B228+'TB-11'!B296+'TB-11'!B364+'TB-11'!B432+'TB-11'!B500+'TB-11'!B568+'TB-11'!B636+'TB-11'!B704+'TB-11'!B772+'TB-11'!B840+'TB-11'!B908+'TB-11'!B976+'TB-11'!B1044+'TB-11'!B1112+'TB-11'!B1180+'TB-11'!B1248+'TB-11'!B1316+'TB-11'!B1384+'TB-11'!B1452+'TB-11'!B1520+'TB-11'!B1588+'TB-11'!B1656</f>
        <v>#N/A</v>
      </c>
      <c r="C23" s="230" t="e">
        <f>+'TB-11'!C24+'TB-11'!C92+'TB-11'!C160+'TB-11'!C228+'TB-11'!C296+'TB-11'!C364+'TB-11'!C432+'TB-11'!C500+'TB-11'!C568+'TB-11'!C636+'TB-11'!C704+'TB-11'!C772+'TB-11'!C840+'TB-11'!C908+'TB-11'!C976+'TB-11'!C1044+'TB-11'!C1112+'TB-11'!C1180+'TB-11'!C1248+'TB-11'!C1316+'TB-11'!C1384+'TB-11'!C1452+'TB-11'!C1520+'TB-11'!C1588+'TB-11'!C1656</f>
        <v>#N/A</v>
      </c>
      <c r="D23" s="122" t="e">
        <f>SUM(B23:C23)</f>
        <v>#N/A</v>
      </c>
      <c r="E23" s="1059" t="s">
        <v>883</v>
      </c>
      <c r="F23" s="934"/>
      <c r="G23" s="229">
        <f>+'TB-11'!G24+'TB-11'!G92+'TB-11'!G160+'TB-11'!G228+'TB-11'!G296+'TB-11'!G364+'TB-11'!G432+'TB-11'!G500+'TB-11'!G568+'TB-11'!G636+'TB-11'!G704+'TB-11'!G772+'TB-11'!G840+'TB-11'!G908+'TB-11'!G976+'TB-11'!G1044+'TB-11'!G1112+'TB-11'!G1180+'TB-11'!G1248+'TB-11'!G1316+'TB-11'!G1384+'TB-11'!G1452+'TB-11'!G1520+'TB-11'!G1588+'TB-11'!G1656</f>
        <v>0</v>
      </c>
      <c r="H23" s="230">
        <f>+'TB-11'!H24+'TB-11'!H92+'TB-11'!H160+'TB-11'!H228+'TB-11'!H296+'TB-11'!H364+'TB-11'!H432+'TB-11'!H500+'TB-11'!H568+'TB-11'!H636+'TB-11'!H704+'TB-11'!H772+'TB-11'!H840+'TB-11'!H908+'TB-11'!H976+'TB-11'!H1044+'TB-11'!H1112+'TB-11'!H1180+'TB-11'!H1248+'TB-11'!H1316+'TB-11'!H1384+'TB-11'!H1452+'TB-11'!H1520+'TB-11'!H1588+'TB-11'!H1656</f>
        <v>0</v>
      </c>
      <c r="I23" s="230">
        <f>+'TB-11'!I24+'TB-11'!I92+'TB-11'!I160+'TB-11'!I228+'TB-11'!I296+'TB-11'!I364+'TB-11'!I432+'TB-11'!I500+'TB-11'!I568+'TB-11'!I636+'TB-11'!I704+'TB-11'!I772+'TB-11'!I840+'TB-11'!I908+'TB-11'!I976+'TB-11'!I1044+'TB-11'!I1112+'TB-11'!I1180+'TB-11'!I1248+'TB-11'!I1316+'TB-11'!I1384+'TB-11'!I1452+'TB-11'!I1520+'TB-11'!I1588+'TB-11'!I1656</f>
        <v>0</v>
      </c>
      <c r="J23" s="230">
        <f>+'TB-11'!J24+'TB-11'!J92+'TB-11'!J160+'TB-11'!J228+'TB-11'!J296+'TB-11'!J364+'TB-11'!J432+'TB-11'!J500+'TB-11'!J568+'TB-11'!J636+'TB-11'!J704+'TB-11'!J772+'TB-11'!J840+'TB-11'!J908+'TB-11'!J976+'TB-11'!J1044+'TB-11'!J1112+'TB-11'!J1180+'TB-11'!J1248+'TB-11'!J1316+'TB-11'!J1384+'TB-11'!J1452+'TB-11'!J1520+'TB-11'!J1588+'TB-11'!J1656</f>
        <v>0</v>
      </c>
      <c r="K23" s="230">
        <f>+'TB-11'!K24+'TB-11'!K92+'TB-11'!K160+'TB-11'!K228+'TB-11'!K296+'TB-11'!K364+'TB-11'!K432+'TB-11'!K500+'TB-11'!K568+'TB-11'!K636+'TB-11'!K704+'TB-11'!K772+'TB-11'!K840+'TB-11'!K908+'TB-11'!K976+'TB-11'!K1044+'TB-11'!K1112+'TB-11'!K1180+'TB-11'!K1248+'TB-11'!K1316+'TB-11'!K1384+'TB-11'!K1452+'TB-11'!K1520+'TB-11'!K1588+'TB-11'!K1656</f>
        <v>0</v>
      </c>
      <c r="L23" s="230">
        <f>+'TB-11'!L24+'TB-11'!L92+'TB-11'!L160+'TB-11'!L228+'TB-11'!L296+'TB-11'!L364+'TB-11'!L432+'TB-11'!L500+'TB-11'!L568+'TB-11'!L636+'TB-11'!L704+'TB-11'!L772+'TB-11'!L840+'TB-11'!L908+'TB-11'!L976+'TB-11'!L1044+'TB-11'!L1112+'TB-11'!L1180+'TB-11'!L1248+'TB-11'!L1316+'TB-11'!L1384+'TB-11'!L1452+'TB-11'!L1520+'TB-11'!L1588+'TB-11'!L1656</f>
        <v>0</v>
      </c>
      <c r="M23" s="230">
        <f>+'TB-11'!M24+'TB-11'!M92+'TB-11'!M160+'TB-11'!M228+'TB-11'!M296+'TB-11'!M364+'TB-11'!M432+'TB-11'!M500+'TB-11'!M568+'TB-11'!M636+'TB-11'!M704+'TB-11'!M772+'TB-11'!M840+'TB-11'!M908+'TB-11'!M976+'TB-11'!M1044+'TB-11'!M1112+'TB-11'!M1180+'TB-11'!M1248+'TB-11'!M1316+'TB-11'!M1384+'TB-11'!M1452+'TB-11'!M1520+'TB-11'!M1588+'TB-11'!M1656</f>
        <v>0</v>
      </c>
      <c r="N23" s="230">
        <f>+'TB-11'!N24+'TB-11'!N92+'TB-11'!N160+'TB-11'!N228+'TB-11'!N296+'TB-11'!N364+'TB-11'!N432+'TB-11'!N500+'TB-11'!N568+'TB-11'!N636+'TB-11'!N704+'TB-11'!N772+'TB-11'!N840+'TB-11'!N908+'TB-11'!N976+'TB-11'!N1044+'TB-11'!N1112+'TB-11'!N1180+'TB-11'!N1248+'TB-11'!N1316+'TB-11'!N1384+'TB-11'!N1452+'TB-11'!N1520+'TB-11'!N1588+'TB-11'!N1656</f>
        <v>0</v>
      </c>
      <c r="O23" s="230">
        <f>+'TB-11'!O24+'TB-11'!O92+'TB-11'!O160+'TB-11'!O228+'TB-11'!O296+'TB-11'!O364+'TB-11'!O432+'TB-11'!O500+'TB-11'!O568+'TB-11'!O636+'TB-11'!O704+'TB-11'!O772+'TB-11'!O840+'TB-11'!O908+'TB-11'!O976+'TB-11'!O1044+'TB-11'!O1112+'TB-11'!O1180+'TB-11'!O1248+'TB-11'!O1316+'TB-11'!O1384+'TB-11'!O1452+'TB-11'!O1520+'TB-11'!O1588+'TB-11'!O1656</f>
        <v>0</v>
      </c>
      <c r="P23" s="230">
        <f>+'TB-11'!P24+'TB-11'!P92+'TB-11'!P160+'TB-11'!P228+'TB-11'!P296+'TB-11'!P364+'TB-11'!P432+'TB-11'!P500+'TB-11'!P568+'TB-11'!P636+'TB-11'!P704+'TB-11'!P772+'TB-11'!P840+'TB-11'!P908+'TB-11'!P976+'TB-11'!P1044+'TB-11'!P1112+'TB-11'!P1180+'TB-11'!P1248+'TB-11'!P1316+'TB-11'!P1384+'TB-11'!P1452+'TB-11'!P1520+'TB-11'!P1588+'TB-11'!P1656</f>
        <v>0</v>
      </c>
      <c r="Q23" s="230">
        <f>+'TB-11'!Q24+'TB-11'!Q92+'TB-11'!Q160+'TB-11'!Q228+'TB-11'!Q296+'TB-11'!Q364+'TB-11'!Q432+'TB-11'!Q500+'TB-11'!Q568+'TB-11'!Q636+'TB-11'!Q704+'TB-11'!Q772+'TB-11'!Q840+'TB-11'!Q908+'TB-11'!Q976+'TB-11'!Q1044+'TB-11'!Q1112+'TB-11'!Q1180+'TB-11'!Q1248+'TB-11'!Q1316+'TB-11'!Q1384+'TB-11'!Q1452+'TB-11'!Q1520+'TB-11'!Q1588+'TB-11'!Q1656</f>
        <v>0</v>
      </c>
      <c r="R23" s="230">
        <f>+'TB-11'!R24+'TB-11'!R92+'TB-11'!R160+'TB-11'!R228+'TB-11'!R296+'TB-11'!R364+'TB-11'!R432+'TB-11'!R500+'TB-11'!R568+'TB-11'!R636+'TB-11'!R704+'TB-11'!R772+'TB-11'!R840+'TB-11'!R908+'TB-11'!R976+'TB-11'!R1044+'TB-11'!R1112+'TB-11'!R1180+'TB-11'!R1248+'TB-11'!R1316+'TB-11'!R1384+'TB-11'!R1452+'TB-11'!R1520+'TB-11'!R1588+'TB-11'!R1656</f>
        <v>0</v>
      </c>
      <c r="S23" s="230">
        <f>+'TB-11'!S24+'TB-11'!S92+'TB-11'!S160+'TB-11'!S228+'TB-11'!S296+'TB-11'!S364+'TB-11'!S432+'TB-11'!S500+'TB-11'!S568+'TB-11'!S636+'TB-11'!S704+'TB-11'!S772+'TB-11'!S840+'TB-11'!S908+'TB-11'!S976+'TB-11'!S1044+'TB-11'!S1112+'TB-11'!S1180+'TB-11'!S1248+'TB-11'!S1316+'TB-11'!S1384+'TB-11'!S1452+'TB-11'!S1520+'TB-11'!S1588+'TB-11'!S1656</f>
        <v>0</v>
      </c>
      <c r="T23" s="230">
        <f>+'TB-11'!T24+'TB-11'!T92+'TB-11'!T160+'TB-11'!T228+'TB-11'!T296+'TB-11'!T364+'TB-11'!T432+'TB-11'!T500+'TB-11'!T568+'TB-11'!T636+'TB-11'!T704+'TB-11'!T772+'TB-11'!T840+'TB-11'!T908+'TB-11'!T976+'TB-11'!T1044+'TB-11'!T1112+'TB-11'!T1180+'TB-11'!T1248+'TB-11'!T1316+'TB-11'!T1384+'TB-11'!T1452+'TB-11'!T1520+'TB-11'!T1588+'TB-11'!T1656</f>
        <v>0</v>
      </c>
      <c r="U23" s="128">
        <f>+G23+I23+K23+M23+O23+Q23+S23</f>
        <v>0</v>
      </c>
      <c r="V23" s="128">
        <f t="shared" ref="U23:V27" si="2">+H23+J23+L23+N23+P23+R23+T23</f>
        <v>0</v>
      </c>
      <c r="W23" s="122">
        <f>SUM(U23:V23)</f>
        <v>0</v>
      </c>
      <c r="Y23" s="539" t="e">
        <f>+'TB-11'!Y24+'TB-11'!Y92+'TB-11'!Y160+'TB-11'!Y228+'TB-11'!Y296+'TB-11'!Y364+'TB-11'!Y432+'TB-11'!Y500+'TB-11'!Y568+'TB-11'!Y636+'TB-11'!Y704+'TB-11'!Y772+'TB-11'!Y840+'TB-11'!Y908+'TB-11'!Y976+'TB-11'!Y1044+'TB-11'!Y1112+'TB-11'!Y1180+'TB-11'!Y1248+'TB-11'!Y1316+'TB-11'!Y1384+'TB-11'!Y1452+'TB-11'!Y1520+'TB-11'!Y1588+'TB-11'!Y1656</f>
        <v>#N/A</v>
      </c>
      <c r="Z23" s="539" t="e">
        <f>+'TB-11'!Z24+'TB-11'!Z92+'TB-11'!Z160+'TB-11'!Z228+'TB-11'!Z296+'TB-11'!Z364+'TB-11'!Z432+'TB-11'!Z500+'TB-11'!Z568+'TB-11'!Z636+'TB-11'!Z704+'TB-11'!Z772+'TB-11'!Z840+'TB-11'!Z908+'TB-11'!Z976+'TB-11'!Z1044+'TB-11'!Z1112+'TB-11'!Z1180+'TB-11'!Z1248+'TB-11'!Z1316+'TB-11'!Z1384+'TB-11'!Z1452+'TB-11'!Z1520+'TB-11'!Z1588+'TB-11'!Z1656</f>
        <v>#N/A</v>
      </c>
    </row>
    <row r="24" spans="2:26" ht="15" customHeight="1" x14ac:dyDescent="0.25">
      <c r="B24" s="233" t="e">
        <f>+'TB-11'!B25+'TB-11'!B93+'TB-11'!B161+'TB-11'!B229+'TB-11'!B297+'TB-11'!B365+'TB-11'!B433+'TB-11'!B501+'TB-11'!B569+'TB-11'!B637+'TB-11'!B705+'TB-11'!B773+'TB-11'!B841+'TB-11'!B909+'TB-11'!B977+'TB-11'!B1045+'TB-11'!B1113+'TB-11'!B1181+'TB-11'!B1249+'TB-11'!B1317+'TB-11'!B1385+'TB-11'!B1453+'TB-11'!B1521+'TB-11'!B1589+'TB-11'!B1657</f>
        <v>#N/A</v>
      </c>
      <c r="C24" s="234" t="e">
        <f>+'TB-11'!C25+'TB-11'!C93+'TB-11'!C161+'TB-11'!C229+'TB-11'!C297+'TB-11'!C365+'TB-11'!C433+'TB-11'!C501+'TB-11'!C569+'TB-11'!C637+'TB-11'!C705+'TB-11'!C773+'TB-11'!C841+'TB-11'!C909+'TB-11'!C977+'TB-11'!C1045+'TB-11'!C1113+'TB-11'!C1181+'TB-11'!C1249+'TB-11'!C1317+'TB-11'!C1385+'TB-11'!C1453+'TB-11'!C1521+'TB-11'!C1589+'TB-11'!C1657</f>
        <v>#N/A</v>
      </c>
      <c r="D24" s="123" t="e">
        <f>SUM(B24:C24)</f>
        <v>#N/A</v>
      </c>
      <c r="E24" s="890" t="s">
        <v>884</v>
      </c>
      <c r="F24" s="891"/>
      <c r="G24" s="233">
        <f>+'TB-11'!G25+'TB-11'!G93+'TB-11'!G161+'TB-11'!G229+'TB-11'!G297+'TB-11'!G365+'TB-11'!G433+'TB-11'!G501+'TB-11'!G569+'TB-11'!G637+'TB-11'!G705+'TB-11'!G773+'TB-11'!G841+'TB-11'!G909+'TB-11'!G977+'TB-11'!G1045+'TB-11'!G1113+'TB-11'!G1181+'TB-11'!G1249+'TB-11'!G1317+'TB-11'!G1385+'TB-11'!G1453+'TB-11'!G1521+'TB-11'!G1589+'TB-11'!G1657</f>
        <v>0</v>
      </c>
      <c r="H24" s="234">
        <f>+'TB-11'!H25+'TB-11'!H93+'TB-11'!H161+'TB-11'!H229+'TB-11'!H297+'TB-11'!H365+'TB-11'!H433+'TB-11'!H501+'TB-11'!H569+'TB-11'!H637+'TB-11'!H705+'TB-11'!H773+'TB-11'!H841+'TB-11'!H909+'TB-11'!H977+'TB-11'!H1045+'TB-11'!H1113+'TB-11'!H1181+'TB-11'!H1249+'TB-11'!H1317+'TB-11'!H1385+'TB-11'!H1453+'TB-11'!H1521+'TB-11'!H1589+'TB-11'!H1657</f>
        <v>0</v>
      </c>
      <c r="I24" s="234">
        <f>+'TB-11'!I25+'TB-11'!I93+'TB-11'!I161+'TB-11'!I229+'TB-11'!I297+'TB-11'!I365+'TB-11'!I433+'TB-11'!I501+'TB-11'!I569+'TB-11'!I637+'TB-11'!I705+'TB-11'!I773+'TB-11'!I841+'TB-11'!I909+'TB-11'!I977+'TB-11'!I1045+'TB-11'!I1113+'TB-11'!I1181+'TB-11'!I1249+'TB-11'!I1317+'TB-11'!I1385+'TB-11'!I1453+'TB-11'!I1521+'TB-11'!I1589+'TB-11'!I1657</f>
        <v>0</v>
      </c>
      <c r="J24" s="234">
        <f>+'TB-11'!J25+'TB-11'!J93+'TB-11'!J161+'TB-11'!J229+'TB-11'!J297+'TB-11'!J365+'TB-11'!J433+'TB-11'!J501+'TB-11'!J569+'TB-11'!J637+'TB-11'!J705+'TB-11'!J773+'TB-11'!J841+'TB-11'!J909+'TB-11'!J977+'TB-11'!J1045+'TB-11'!J1113+'TB-11'!J1181+'TB-11'!J1249+'TB-11'!J1317+'TB-11'!J1385+'TB-11'!J1453+'TB-11'!J1521+'TB-11'!J1589+'TB-11'!J1657</f>
        <v>0</v>
      </c>
      <c r="K24" s="234">
        <f>+'TB-11'!K25+'TB-11'!K93+'TB-11'!K161+'TB-11'!K229+'TB-11'!K297+'TB-11'!K365+'TB-11'!K433+'TB-11'!K501+'TB-11'!K569+'TB-11'!K637+'TB-11'!K705+'TB-11'!K773+'TB-11'!K841+'TB-11'!K909+'TB-11'!K977+'TB-11'!K1045+'TB-11'!K1113+'TB-11'!K1181+'TB-11'!K1249+'TB-11'!K1317+'TB-11'!K1385+'TB-11'!K1453+'TB-11'!K1521+'TB-11'!K1589+'TB-11'!K1657</f>
        <v>0</v>
      </c>
      <c r="L24" s="234">
        <f>+'TB-11'!L25+'TB-11'!L93+'TB-11'!L161+'TB-11'!L229+'TB-11'!L297+'TB-11'!L365+'TB-11'!L433+'TB-11'!L501+'TB-11'!L569+'TB-11'!L637+'TB-11'!L705+'TB-11'!L773+'TB-11'!L841+'TB-11'!L909+'TB-11'!L977+'TB-11'!L1045+'TB-11'!L1113+'TB-11'!L1181+'TB-11'!L1249+'TB-11'!L1317+'TB-11'!L1385+'TB-11'!L1453+'TB-11'!L1521+'TB-11'!L1589+'TB-11'!L1657</f>
        <v>0</v>
      </c>
      <c r="M24" s="234">
        <f>+'TB-11'!M25+'TB-11'!M93+'TB-11'!M161+'TB-11'!M229+'TB-11'!M297+'TB-11'!M365+'TB-11'!M433+'TB-11'!M501+'TB-11'!M569+'TB-11'!M637+'TB-11'!M705+'TB-11'!M773+'TB-11'!M841+'TB-11'!M909+'TB-11'!M977+'TB-11'!M1045+'TB-11'!M1113+'TB-11'!M1181+'TB-11'!M1249+'TB-11'!M1317+'TB-11'!M1385+'TB-11'!M1453+'TB-11'!M1521+'TB-11'!M1589+'TB-11'!M1657</f>
        <v>0</v>
      </c>
      <c r="N24" s="234">
        <f>+'TB-11'!N25+'TB-11'!N93+'TB-11'!N161+'TB-11'!N229+'TB-11'!N297+'TB-11'!N365+'TB-11'!N433+'TB-11'!N501+'TB-11'!N569+'TB-11'!N637+'TB-11'!N705+'TB-11'!N773+'TB-11'!N841+'TB-11'!N909+'TB-11'!N977+'TB-11'!N1045+'TB-11'!N1113+'TB-11'!N1181+'TB-11'!N1249+'TB-11'!N1317+'TB-11'!N1385+'TB-11'!N1453+'TB-11'!N1521+'TB-11'!N1589+'TB-11'!N1657</f>
        <v>0</v>
      </c>
      <c r="O24" s="234">
        <f>+'TB-11'!O25+'TB-11'!O93+'TB-11'!O161+'TB-11'!O229+'TB-11'!O297+'TB-11'!O365+'TB-11'!O433+'TB-11'!O501+'TB-11'!O569+'TB-11'!O637+'TB-11'!O705+'TB-11'!O773+'TB-11'!O841+'TB-11'!O909+'TB-11'!O977+'TB-11'!O1045+'TB-11'!O1113+'TB-11'!O1181+'TB-11'!O1249+'TB-11'!O1317+'TB-11'!O1385+'TB-11'!O1453+'TB-11'!O1521+'TB-11'!O1589+'TB-11'!O1657</f>
        <v>0</v>
      </c>
      <c r="P24" s="234">
        <f>+'TB-11'!P25+'TB-11'!P93+'TB-11'!P161+'TB-11'!P229+'TB-11'!P297+'TB-11'!P365+'TB-11'!P433+'TB-11'!P501+'TB-11'!P569+'TB-11'!P637+'TB-11'!P705+'TB-11'!P773+'TB-11'!P841+'TB-11'!P909+'TB-11'!P977+'TB-11'!P1045+'TB-11'!P1113+'TB-11'!P1181+'TB-11'!P1249+'TB-11'!P1317+'TB-11'!P1385+'TB-11'!P1453+'TB-11'!P1521+'TB-11'!P1589+'TB-11'!P1657</f>
        <v>0</v>
      </c>
      <c r="Q24" s="234">
        <f>+'TB-11'!Q25+'TB-11'!Q93+'TB-11'!Q161+'TB-11'!Q229+'TB-11'!Q297+'TB-11'!Q365+'TB-11'!Q433+'TB-11'!Q501+'TB-11'!Q569+'TB-11'!Q637+'TB-11'!Q705+'TB-11'!Q773+'TB-11'!Q841+'TB-11'!Q909+'TB-11'!Q977+'TB-11'!Q1045+'TB-11'!Q1113+'TB-11'!Q1181+'TB-11'!Q1249+'TB-11'!Q1317+'TB-11'!Q1385+'TB-11'!Q1453+'TB-11'!Q1521+'TB-11'!Q1589+'TB-11'!Q1657</f>
        <v>0</v>
      </c>
      <c r="R24" s="234">
        <f>+'TB-11'!R25+'TB-11'!R93+'TB-11'!R161+'TB-11'!R229+'TB-11'!R297+'TB-11'!R365+'TB-11'!R433+'TB-11'!R501+'TB-11'!R569+'TB-11'!R637+'TB-11'!R705+'TB-11'!R773+'TB-11'!R841+'TB-11'!R909+'TB-11'!R977+'TB-11'!R1045+'TB-11'!R1113+'TB-11'!R1181+'TB-11'!R1249+'TB-11'!R1317+'TB-11'!R1385+'TB-11'!R1453+'TB-11'!R1521+'TB-11'!R1589+'TB-11'!R1657</f>
        <v>0</v>
      </c>
      <c r="S24" s="234">
        <f>+'TB-11'!S25+'TB-11'!S93+'TB-11'!S161+'TB-11'!S229+'TB-11'!S297+'TB-11'!S365+'TB-11'!S433+'TB-11'!S501+'TB-11'!S569+'TB-11'!S637+'TB-11'!S705+'TB-11'!S773+'TB-11'!S841+'TB-11'!S909+'TB-11'!S977+'TB-11'!S1045+'TB-11'!S1113+'TB-11'!S1181+'TB-11'!S1249+'TB-11'!S1317+'TB-11'!S1385+'TB-11'!S1453+'TB-11'!S1521+'TB-11'!S1589+'TB-11'!S1657</f>
        <v>0</v>
      </c>
      <c r="T24" s="234">
        <f>+'TB-11'!T25+'TB-11'!T93+'TB-11'!T161+'TB-11'!T229+'TB-11'!T297+'TB-11'!T365+'TB-11'!T433+'TB-11'!T501+'TB-11'!T569+'TB-11'!T637+'TB-11'!T705+'TB-11'!T773+'TB-11'!T841+'TB-11'!T909+'TB-11'!T977+'TB-11'!T1045+'TB-11'!T1113+'TB-11'!T1181+'TB-11'!T1249+'TB-11'!T1317+'TB-11'!T1385+'TB-11'!T1453+'TB-11'!T1521+'TB-11'!T1589+'TB-11'!T1657</f>
        <v>0</v>
      </c>
      <c r="U24" s="121">
        <f t="shared" si="2"/>
        <v>0</v>
      </c>
      <c r="V24" s="121">
        <f t="shared" si="2"/>
        <v>0</v>
      </c>
      <c r="W24" s="123">
        <f>SUM(U24:V24)</f>
        <v>0</v>
      </c>
      <c r="Y24" s="539" t="e">
        <f>+'TB-11'!Y25+'TB-11'!Y93+'TB-11'!Y161+'TB-11'!Y229+'TB-11'!Y297+'TB-11'!Y365+'TB-11'!Y433+'TB-11'!Y501+'TB-11'!Y569+'TB-11'!Y637+'TB-11'!Y705+'TB-11'!Y773+'TB-11'!Y841+'TB-11'!Y909+'TB-11'!Y977+'TB-11'!Y1045+'TB-11'!Y1113+'TB-11'!Y1181+'TB-11'!Y1249+'TB-11'!Y1317+'TB-11'!Y1385+'TB-11'!Y1453+'TB-11'!Y1521+'TB-11'!Y1589+'TB-11'!Y1657</f>
        <v>#N/A</v>
      </c>
      <c r="Z24" s="539" t="e">
        <f>+'TB-11'!Z25+'TB-11'!Z93+'TB-11'!Z161+'TB-11'!Z229+'TB-11'!Z297+'TB-11'!Z365+'TB-11'!Z433+'TB-11'!Z501+'TB-11'!Z569+'TB-11'!Z637+'TB-11'!Z705+'TB-11'!Z773+'TB-11'!Z841+'TB-11'!Z909+'TB-11'!Z977+'TB-11'!Z1045+'TB-11'!Z1113+'TB-11'!Z1181+'TB-11'!Z1249+'TB-11'!Z1317+'TB-11'!Z1385+'TB-11'!Z1453+'TB-11'!Z1521+'TB-11'!Z1589+'TB-11'!Z1657</f>
        <v>#N/A</v>
      </c>
    </row>
    <row r="25" spans="2:26" ht="15" customHeight="1" x14ac:dyDescent="0.25">
      <c r="B25" s="233" t="e">
        <f>+'TB-11'!B26+'TB-11'!B94+'TB-11'!B162+'TB-11'!B230+'TB-11'!B298+'TB-11'!B366+'TB-11'!B434+'TB-11'!B502+'TB-11'!B570+'TB-11'!B638+'TB-11'!B706+'TB-11'!B774+'TB-11'!B842+'TB-11'!B910+'TB-11'!B978+'TB-11'!B1046+'TB-11'!B1114+'TB-11'!B1182+'TB-11'!B1250+'TB-11'!B1318+'TB-11'!B1386+'TB-11'!B1454+'TB-11'!B1522+'TB-11'!B1590+'TB-11'!B1658</f>
        <v>#N/A</v>
      </c>
      <c r="C25" s="234" t="e">
        <f>+'TB-11'!C26+'TB-11'!C94+'TB-11'!C162+'TB-11'!C230+'TB-11'!C298+'TB-11'!C366+'TB-11'!C434+'TB-11'!C502+'TB-11'!C570+'TB-11'!C638+'TB-11'!C706+'TB-11'!C774+'TB-11'!C842+'TB-11'!C910+'TB-11'!C978+'TB-11'!C1046+'TB-11'!C1114+'TB-11'!C1182+'TB-11'!C1250+'TB-11'!C1318+'TB-11'!C1386+'TB-11'!C1454+'TB-11'!C1522+'TB-11'!C1590+'TB-11'!C1658</f>
        <v>#N/A</v>
      </c>
      <c r="D25" s="123" t="e">
        <f>SUM(B25:C25)</f>
        <v>#N/A</v>
      </c>
      <c r="E25" s="890" t="s">
        <v>885</v>
      </c>
      <c r="F25" s="891"/>
      <c r="G25" s="233">
        <f>+'TB-11'!G26+'TB-11'!G94+'TB-11'!G162+'TB-11'!G230+'TB-11'!G298+'TB-11'!G366+'TB-11'!G434+'TB-11'!G502+'TB-11'!G570+'TB-11'!G638+'TB-11'!G706+'TB-11'!G774+'TB-11'!G842+'TB-11'!G910+'TB-11'!G978+'TB-11'!G1046+'TB-11'!G1114+'TB-11'!G1182+'TB-11'!G1250+'TB-11'!G1318+'TB-11'!G1386+'TB-11'!G1454+'TB-11'!G1522+'TB-11'!G1590+'TB-11'!G1658</f>
        <v>0</v>
      </c>
      <c r="H25" s="234">
        <f>+'TB-11'!H26+'TB-11'!H94+'TB-11'!H162+'TB-11'!H230+'TB-11'!H298+'TB-11'!H366+'TB-11'!H434+'TB-11'!H502+'TB-11'!H570+'TB-11'!H638+'TB-11'!H706+'TB-11'!H774+'TB-11'!H842+'TB-11'!H910+'TB-11'!H978+'TB-11'!H1046+'TB-11'!H1114+'TB-11'!H1182+'TB-11'!H1250+'TB-11'!H1318+'TB-11'!H1386+'TB-11'!H1454+'TB-11'!H1522+'TB-11'!H1590+'TB-11'!H1658</f>
        <v>0</v>
      </c>
      <c r="I25" s="234">
        <f>+'TB-11'!I26+'TB-11'!I94+'TB-11'!I162+'TB-11'!I230+'TB-11'!I298+'TB-11'!I366+'TB-11'!I434+'TB-11'!I502+'TB-11'!I570+'TB-11'!I638+'TB-11'!I706+'TB-11'!I774+'TB-11'!I842+'TB-11'!I910+'TB-11'!I978+'TB-11'!I1046+'TB-11'!I1114+'TB-11'!I1182+'TB-11'!I1250+'TB-11'!I1318+'TB-11'!I1386+'TB-11'!I1454+'TB-11'!I1522+'TB-11'!I1590+'TB-11'!I1658</f>
        <v>0</v>
      </c>
      <c r="J25" s="234">
        <f>+'TB-11'!J26+'TB-11'!J94+'TB-11'!J162+'TB-11'!J230+'TB-11'!J298+'TB-11'!J366+'TB-11'!J434+'TB-11'!J502+'TB-11'!J570+'TB-11'!J638+'TB-11'!J706+'TB-11'!J774+'TB-11'!J842+'TB-11'!J910+'TB-11'!J978+'TB-11'!J1046+'TB-11'!J1114+'TB-11'!J1182+'TB-11'!J1250+'TB-11'!J1318+'TB-11'!J1386+'TB-11'!J1454+'TB-11'!J1522+'TB-11'!J1590+'TB-11'!J1658</f>
        <v>0</v>
      </c>
      <c r="K25" s="234">
        <f>+'TB-11'!K26+'TB-11'!K94+'TB-11'!K162+'TB-11'!K230+'TB-11'!K298+'TB-11'!K366+'TB-11'!K434+'TB-11'!K502+'TB-11'!K570+'TB-11'!K638+'TB-11'!K706+'TB-11'!K774+'TB-11'!K842+'TB-11'!K910+'TB-11'!K978+'TB-11'!K1046+'TB-11'!K1114+'TB-11'!K1182+'TB-11'!K1250+'TB-11'!K1318+'TB-11'!K1386+'TB-11'!K1454+'TB-11'!K1522+'TB-11'!K1590+'TB-11'!K1658</f>
        <v>0</v>
      </c>
      <c r="L25" s="234">
        <f>+'TB-11'!L26+'TB-11'!L94+'TB-11'!L162+'TB-11'!L230+'TB-11'!L298+'TB-11'!L366+'TB-11'!L434+'TB-11'!L502+'TB-11'!L570+'TB-11'!L638+'TB-11'!L706+'TB-11'!L774+'TB-11'!L842+'TB-11'!L910+'TB-11'!L978+'TB-11'!L1046+'TB-11'!L1114+'TB-11'!L1182+'TB-11'!L1250+'TB-11'!L1318+'TB-11'!L1386+'TB-11'!L1454+'TB-11'!L1522+'TB-11'!L1590+'TB-11'!L1658</f>
        <v>0</v>
      </c>
      <c r="M25" s="234">
        <f>+'TB-11'!M26+'TB-11'!M94+'TB-11'!M162+'TB-11'!M230+'TB-11'!M298+'TB-11'!M366+'TB-11'!M434+'TB-11'!M502+'TB-11'!M570+'TB-11'!M638+'TB-11'!M706+'TB-11'!M774+'TB-11'!M842+'TB-11'!M910+'TB-11'!M978+'TB-11'!M1046+'TB-11'!M1114+'TB-11'!M1182+'TB-11'!M1250+'TB-11'!M1318+'TB-11'!M1386+'TB-11'!M1454+'TB-11'!M1522+'TB-11'!M1590+'TB-11'!M1658</f>
        <v>0</v>
      </c>
      <c r="N25" s="234">
        <f>+'TB-11'!N26+'TB-11'!N94+'TB-11'!N162+'TB-11'!N230+'TB-11'!N298+'TB-11'!N366+'TB-11'!N434+'TB-11'!N502+'TB-11'!N570+'TB-11'!N638+'TB-11'!N706+'TB-11'!N774+'TB-11'!N842+'TB-11'!N910+'TB-11'!N978+'TB-11'!N1046+'TB-11'!N1114+'TB-11'!N1182+'TB-11'!N1250+'TB-11'!N1318+'TB-11'!N1386+'TB-11'!N1454+'TB-11'!N1522+'TB-11'!N1590+'TB-11'!N1658</f>
        <v>0</v>
      </c>
      <c r="O25" s="234">
        <f>+'TB-11'!O26+'TB-11'!O94+'TB-11'!O162+'TB-11'!O230+'TB-11'!O298+'TB-11'!O366+'TB-11'!O434+'TB-11'!O502+'TB-11'!O570+'TB-11'!O638+'TB-11'!O706+'TB-11'!O774+'TB-11'!O842+'TB-11'!O910+'TB-11'!O978+'TB-11'!O1046+'TB-11'!O1114+'TB-11'!O1182+'TB-11'!O1250+'TB-11'!O1318+'TB-11'!O1386+'TB-11'!O1454+'TB-11'!O1522+'TB-11'!O1590+'TB-11'!O1658</f>
        <v>0</v>
      </c>
      <c r="P25" s="234">
        <f>+'TB-11'!P26+'TB-11'!P94+'TB-11'!P162+'TB-11'!P230+'TB-11'!P298+'TB-11'!P366+'TB-11'!P434+'TB-11'!P502+'TB-11'!P570+'TB-11'!P638+'TB-11'!P706+'TB-11'!P774+'TB-11'!P842+'TB-11'!P910+'TB-11'!P978+'TB-11'!P1046+'TB-11'!P1114+'TB-11'!P1182+'TB-11'!P1250+'TB-11'!P1318+'TB-11'!P1386+'TB-11'!P1454+'TB-11'!P1522+'TB-11'!P1590+'TB-11'!P1658</f>
        <v>0</v>
      </c>
      <c r="Q25" s="234">
        <f>+'TB-11'!Q26+'TB-11'!Q94+'TB-11'!Q162+'TB-11'!Q230+'TB-11'!Q298+'TB-11'!Q366+'TB-11'!Q434+'TB-11'!Q502+'TB-11'!Q570+'TB-11'!Q638+'TB-11'!Q706+'TB-11'!Q774+'TB-11'!Q842+'TB-11'!Q910+'TB-11'!Q978+'TB-11'!Q1046+'TB-11'!Q1114+'TB-11'!Q1182+'TB-11'!Q1250+'TB-11'!Q1318+'TB-11'!Q1386+'TB-11'!Q1454+'TB-11'!Q1522+'TB-11'!Q1590+'TB-11'!Q1658</f>
        <v>0</v>
      </c>
      <c r="R25" s="234">
        <f>+'TB-11'!R26+'TB-11'!R94+'TB-11'!R162+'TB-11'!R230+'TB-11'!R298+'TB-11'!R366+'TB-11'!R434+'TB-11'!R502+'TB-11'!R570+'TB-11'!R638+'TB-11'!R706+'TB-11'!R774+'TB-11'!R842+'TB-11'!R910+'TB-11'!R978+'TB-11'!R1046+'TB-11'!R1114+'TB-11'!R1182+'TB-11'!R1250+'TB-11'!R1318+'TB-11'!R1386+'TB-11'!R1454+'TB-11'!R1522+'TB-11'!R1590+'TB-11'!R1658</f>
        <v>0</v>
      </c>
      <c r="S25" s="234">
        <f>+'TB-11'!S26+'TB-11'!S94+'TB-11'!S162+'TB-11'!S230+'TB-11'!S298+'TB-11'!S366+'TB-11'!S434+'TB-11'!S502+'TB-11'!S570+'TB-11'!S638+'TB-11'!S706+'TB-11'!S774+'TB-11'!S842+'TB-11'!S910+'TB-11'!S978+'TB-11'!S1046+'TB-11'!S1114+'TB-11'!S1182+'TB-11'!S1250+'TB-11'!S1318+'TB-11'!S1386+'TB-11'!S1454+'TB-11'!S1522+'TB-11'!S1590+'TB-11'!S1658</f>
        <v>0</v>
      </c>
      <c r="T25" s="234">
        <f>+'TB-11'!T26+'TB-11'!T94+'TB-11'!T162+'TB-11'!T230+'TB-11'!T298+'TB-11'!T366+'TB-11'!T434+'TB-11'!T502+'TB-11'!T570+'TB-11'!T638+'TB-11'!T706+'TB-11'!T774+'TB-11'!T842+'TB-11'!T910+'TB-11'!T978+'TB-11'!T1046+'TB-11'!T1114+'TB-11'!T1182+'TB-11'!T1250+'TB-11'!T1318+'TB-11'!T1386+'TB-11'!T1454+'TB-11'!T1522+'TB-11'!T1590+'TB-11'!T1658</f>
        <v>0</v>
      </c>
      <c r="U25" s="121">
        <f t="shared" si="2"/>
        <v>0</v>
      </c>
      <c r="V25" s="121">
        <f t="shared" si="2"/>
        <v>0</v>
      </c>
      <c r="W25" s="123">
        <f>SUM(U25:V25)</f>
        <v>0</v>
      </c>
      <c r="Y25" s="539" t="e">
        <f>+'TB-11'!Y26+'TB-11'!Y94+'TB-11'!Y162+'TB-11'!Y230+'TB-11'!Y298+'TB-11'!Y366+'TB-11'!Y434+'TB-11'!Y502+'TB-11'!Y570+'TB-11'!Y638+'TB-11'!Y706+'TB-11'!Y774+'TB-11'!Y842+'TB-11'!Y910+'TB-11'!Y978+'TB-11'!Y1046+'TB-11'!Y1114+'TB-11'!Y1182+'TB-11'!Y1250+'TB-11'!Y1318+'TB-11'!Y1386+'TB-11'!Y1454+'TB-11'!Y1522+'TB-11'!Y1590+'TB-11'!Y1658</f>
        <v>#N/A</v>
      </c>
      <c r="Z25" s="539" t="e">
        <f>+'TB-11'!Z26+'TB-11'!Z94+'TB-11'!Z162+'TB-11'!Z230+'TB-11'!Z298+'TB-11'!Z366+'TB-11'!Z434+'TB-11'!Z502+'TB-11'!Z570+'TB-11'!Z638+'TB-11'!Z706+'TB-11'!Z774+'TB-11'!Z842+'TB-11'!Z910+'TB-11'!Z978+'TB-11'!Z1046+'TB-11'!Z1114+'TB-11'!Z1182+'TB-11'!Z1250+'TB-11'!Z1318+'TB-11'!Z1386+'TB-11'!Z1454+'TB-11'!Z1522+'TB-11'!Z1590+'TB-11'!Z1658</f>
        <v>#N/A</v>
      </c>
    </row>
    <row r="26" spans="2:26" ht="15" customHeight="1" x14ac:dyDescent="0.25">
      <c r="B26" s="233" t="e">
        <f>+'TB-11'!B27+'TB-11'!B95+'TB-11'!B163+'TB-11'!B231+'TB-11'!B299+'TB-11'!B367+'TB-11'!B435+'TB-11'!B503+'TB-11'!B571+'TB-11'!B639+'TB-11'!B707+'TB-11'!B775+'TB-11'!B843+'TB-11'!B911+'TB-11'!B979+'TB-11'!B1047+'TB-11'!B1115+'TB-11'!B1183+'TB-11'!B1251+'TB-11'!B1319+'TB-11'!B1387+'TB-11'!B1455+'TB-11'!B1523+'TB-11'!B1591+'TB-11'!B1659</f>
        <v>#N/A</v>
      </c>
      <c r="C26" s="234" t="e">
        <f>+'TB-11'!C27+'TB-11'!C95+'TB-11'!C163+'TB-11'!C231+'TB-11'!C299+'TB-11'!C367+'TB-11'!C435+'TB-11'!C503+'TB-11'!C571+'TB-11'!C639+'TB-11'!C707+'TB-11'!C775+'TB-11'!C843+'TB-11'!C911+'TB-11'!C979+'TB-11'!C1047+'TB-11'!C1115+'TB-11'!C1183+'TB-11'!C1251+'TB-11'!C1319+'TB-11'!C1387+'TB-11'!C1455+'TB-11'!C1523+'TB-11'!C1591+'TB-11'!C1659</f>
        <v>#N/A</v>
      </c>
      <c r="D26" s="123" t="e">
        <f>SUM(B26:C26)</f>
        <v>#N/A</v>
      </c>
      <c r="E26" s="890" t="s">
        <v>886</v>
      </c>
      <c r="F26" s="891"/>
      <c r="G26" s="233">
        <f>+'TB-11'!G27+'TB-11'!G95+'TB-11'!G163+'TB-11'!G231+'TB-11'!G299+'TB-11'!G367+'TB-11'!G435+'TB-11'!G503+'TB-11'!G571+'TB-11'!G639+'TB-11'!G707+'TB-11'!G775+'TB-11'!G843+'TB-11'!G911+'TB-11'!G979+'TB-11'!G1047+'TB-11'!G1115+'TB-11'!G1183+'TB-11'!G1251+'TB-11'!G1319+'TB-11'!G1387+'TB-11'!G1455+'TB-11'!G1523+'TB-11'!G1591+'TB-11'!G1659</f>
        <v>0</v>
      </c>
      <c r="H26" s="234">
        <f>+'TB-11'!H27+'TB-11'!H95+'TB-11'!H163+'TB-11'!H231+'TB-11'!H299+'TB-11'!H367+'TB-11'!H435+'TB-11'!H503+'TB-11'!H571+'TB-11'!H639+'TB-11'!H707+'TB-11'!H775+'TB-11'!H843+'TB-11'!H911+'TB-11'!H979+'TB-11'!H1047+'TB-11'!H1115+'TB-11'!H1183+'TB-11'!H1251+'TB-11'!H1319+'TB-11'!H1387+'TB-11'!H1455+'TB-11'!H1523+'TB-11'!H1591+'TB-11'!H1659</f>
        <v>0</v>
      </c>
      <c r="I26" s="234">
        <f>+'TB-11'!I27+'TB-11'!I95+'TB-11'!I163+'TB-11'!I231+'TB-11'!I299+'TB-11'!I367+'TB-11'!I435+'TB-11'!I503+'TB-11'!I571+'TB-11'!I639+'TB-11'!I707+'TB-11'!I775+'TB-11'!I843+'TB-11'!I911+'TB-11'!I979+'TB-11'!I1047+'TB-11'!I1115+'TB-11'!I1183+'TB-11'!I1251+'TB-11'!I1319+'TB-11'!I1387+'TB-11'!I1455+'TB-11'!I1523+'TB-11'!I1591+'TB-11'!I1659</f>
        <v>0</v>
      </c>
      <c r="J26" s="234">
        <f>+'TB-11'!J27+'TB-11'!J95+'TB-11'!J163+'TB-11'!J231+'TB-11'!J299+'TB-11'!J367+'TB-11'!J435+'TB-11'!J503+'TB-11'!J571+'TB-11'!J639+'TB-11'!J707+'TB-11'!J775+'TB-11'!J843+'TB-11'!J911+'TB-11'!J979+'TB-11'!J1047+'TB-11'!J1115+'TB-11'!J1183+'TB-11'!J1251+'TB-11'!J1319+'TB-11'!J1387+'TB-11'!J1455+'TB-11'!J1523+'TB-11'!J1591+'TB-11'!J1659</f>
        <v>0</v>
      </c>
      <c r="K26" s="234">
        <f>+'TB-11'!K27+'TB-11'!K95+'TB-11'!K163+'TB-11'!K231+'TB-11'!K299+'TB-11'!K367+'TB-11'!K435+'TB-11'!K503+'TB-11'!K571+'TB-11'!K639+'TB-11'!K707+'TB-11'!K775+'TB-11'!K843+'TB-11'!K911+'TB-11'!K979+'TB-11'!K1047+'TB-11'!K1115+'TB-11'!K1183+'TB-11'!K1251+'TB-11'!K1319+'TB-11'!K1387+'TB-11'!K1455+'TB-11'!K1523+'TB-11'!K1591+'TB-11'!K1659</f>
        <v>0</v>
      </c>
      <c r="L26" s="234">
        <f>+'TB-11'!L27+'TB-11'!L95+'TB-11'!L163+'TB-11'!L231+'TB-11'!L299+'TB-11'!L367+'TB-11'!L435+'TB-11'!L503+'TB-11'!L571+'TB-11'!L639+'TB-11'!L707+'TB-11'!L775+'TB-11'!L843+'TB-11'!L911+'TB-11'!L979+'TB-11'!L1047+'TB-11'!L1115+'TB-11'!L1183+'TB-11'!L1251+'TB-11'!L1319+'TB-11'!L1387+'TB-11'!L1455+'TB-11'!L1523+'TB-11'!L1591+'TB-11'!L1659</f>
        <v>0</v>
      </c>
      <c r="M26" s="234">
        <f>+'TB-11'!M27+'TB-11'!M95+'TB-11'!M163+'TB-11'!M231+'TB-11'!M299+'TB-11'!M367+'TB-11'!M435+'TB-11'!M503+'TB-11'!M571+'TB-11'!M639+'TB-11'!M707+'TB-11'!M775+'TB-11'!M843+'TB-11'!M911+'TB-11'!M979+'TB-11'!M1047+'TB-11'!M1115+'TB-11'!M1183+'TB-11'!M1251+'TB-11'!M1319+'TB-11'!M1387+'TB-11'!M1455+'TB-11'!M1523+'TB-11'!M1591+'TB-11'!M1659</f>
        <v>0</v>
      </c>
      <c r="N26" s="234">
        <f>+'TB-11'!N27+'TB-11'!N95+'TB-11'!N163+'TB-11'!N231+'TB-11'!N299+'TB-11'!N367+'TB-11'!N435+'TB-11'!N503+'TB-11'!N571+'TB-11'!N639+'TB-11'!N707+'TB-11'!N775+'TB-11'!N843+'TB-11'!N911+'TB-11'!N979+'TB-11'!N1047+'TB-11'!N1115+'TB-11'!N1183+'TB-11'!N1251+'TB-11'!N1319+'TB-11'!N1387+'TB-11'!N1455+'TB-11'!N1523+'TB-11'!N1591+'TB-11'!N1659</f>
        <v>0</v>
      </c>
      <c r="O26" s="234">
        <f>+'TB-11'!O27+'TB-11'!O95+'TB-11'!O163+'TB-11'!O231+'TB-11'!O299+'TB-11'!O367+'TB-11'!O435+'TB-11'!O503+'TB-11'!O571+'TB-11'!O639+'TB-11'!O707+'TB-11'!O775+'TB-11'!O843+'TB-11'!O911+'TB-11'!O979+'TB-11'!O1047+'TB-11'!O1115+'TB-11'!O1183+'TB-11'!O1251+'TB-11'!O1319+'TB-11'!O1387+'TB-11'!O1455+'TB-11'!O1523+'TB-11'!O1591+'TB-11'!O1659</f>
        <v>0</v>
      </c>
      <c r="P26" s="234">
        <f>+'TB-11'!P27+'TB-11'!P95+'TB-11'!P163+'TB-11'!P231+'TB-11'!P299+'TB-11'!P367+'TB-11'!P435+'TB-11'!P503+'TB-11'!P571+'TB-11'!P639+'TB-11'!P707+'TB-11'!P775+'TB-11'!P843+'TB-11'!P911+'TB-11'!P979+'TB-11'!P1047+'TB-11'!P1115+'TB-11'!P1183+'TB-11'!P1251+'TB-11'!P1319+'TB-11'!P1387+'TB-11'!P1455+'TB-11'!P1523+'TB-11'!P1591+'TB-11'!P1659</f>
        <v>0</v>
      </c>
      <c r="Q26" s="234">
        <f>+'TB-11'!Q27+'TB-11'!Q95+'TB-11'!Q163+'TB-11'!Q231+'TB-11'!Q299+'TB-11'!Q367+'TB-11'!Q435+'TB-11'!Q503+'TB-11'!Q571+'TB-11'!Q639+'TB-11'!Q707+'TB-11'!Q775+'TB-11'!Q843+'TB-11'!Q911+'TB-11'!Q979+'TB-11'!Q1047+'TB-11'!Q1115+'TB-11'!Q1183+'TB-11'!Q1251+'TB-11'!Q1319+'TB-11'!Q1387+'TB-11'!Q1455+'TB-11'!Q1523+'TB-11'!Q1591+'TB-11'!Q1659</f>
        <v>0</v>
      </c>
      <c r="R26" s="234">
        <f>+'TB-11'!R27+'TB-11'!R95+'TB-11'!R163+'TB-11'!R231+'TB-11'!R299+'TB-11'!R367+'TB-11'!R435+'TB-11'!R503+'TB-11'!R571+'TB-11'!R639+'TB-11'!R707+'TB-11'!R775+'TB-11'!R843+'TB-11'!R911+'TB-11'!R979+'TB-11'!R1047+'TB-11'!R1115+'TB-11'!R1183+'TB-11'!R1251+'TB-11'!R1319+'TB-11'!R1387+'TB-11'!R1455+'TB-11'!R1523+'TB-11'!R1591+'TB-11'!R1659</f>
        <v>0</v>
      </c>
      <c r="S26" s="234">
        <f>+'TB-11'!S27+'TB-11'!S95+'TB-11'!S163+'TB-11'!S231+'TB-11'!S299+'TB-11'!S367+'TB-11'!S435+'TB-11'!S503+'TB-11'!S571+'TB-11'!S639+'TB-11'!S707+'TB-11'!S775+'TB-11'!S843+'TB-11'!S911+'TB-11'!S979+'TB-11'!S1047+'TB-11'!S1115+'TB-11'!S1183+'TB-11'!S1251+'TB-11'!S1319+'TB-11'!S1387+'TB-11'!S1455+'TB-11'!S1523+'TB-11'!S1591+'TB-11'!S1659</f>
        <v>0</v>
      </c>
      <c r="T26" s="234">
        <f>+'TB-11'!T27+'TB-11'!T95+'TB-11'!T163+'TB-11'!T231+'TB-11'!T299+'TB-11'!T367+'TB-11'!T435+'TB-11'!T503+'TB-11'!T571+'TB-11'!T639+'TB-11'!T707+'TB-11'!T775+'TB-11'!T843+'TB-11'!T911+'TB-11'!T979+'TB-11'!T1047+'TB-11'!T1115+'TB-11'!T1183+'TB-11'!T1251+'TB-11'!T1319+'TB-11'!T1387+'TB-11'!T1455+'TB-11'!T1523+'TB-11'!T1591+'TB-11'!T1659</f>
        <v>0</v>
      </c>
      <c r="U26" s="121">
        <f t="shared" si="2"/>
        <v>0</v>
      </c>
      <c r="V26" s="121">
        <f t="shared" si="2"/>
        <v>0</v>
      </c>
      <c r="W26" s="123">
        <f>SUM(U26:V26)</f>
        <v>0</v>
      </c>
      <c r="Y26" s="539" t="e">
        <f>+'TB-11'!Y27+'TB-11'!Y95+'TB-11'!Y163+'TB-11'!Y231+'TB-11'!Y299+'TB-11'!Y367+'TB-11'!Y435+'TB-11'!Y503+'TB-11'!Y571+'TB-11'!Y639+'TB-11'!Y707+'TB-11'!Y775+'TB-11'!Y843+'TB-11'!Y911+'TB-11'!Y979+'TB-11'!Y1047+'TB-11'!Y1115+'TB-11'!Y1183+'TB-11'!Y1251+'TB-11'!Y1319+'TB-11'!Y1387+'TB-11'!Y1455+'TB-11'!Y1523+'TB-11'!Y1591+'TB-11'!Y1659</f>
        <v>#N/A</v>
      </c>
      <c r="Z26" s="539" t="e">
        <f>+'TB-11'!Z27+'TB-11'!Z95+'TB-11'!Z163+'TB-11'!Z231+'TB-11'!Z299+'TB-11'!Z367+'TB-11'!Z435+'TB-11'!Z503+'TB-11'!Z571+'TB-11'!Z639+'TB-11'!Z707+'TB-11'!Z775+'TB-11'!Z843+'TB-11'!Z911+'TB-11'!Z979+'TB-11'!Z1047+'TB-11'!Z1115+'TB-11'!Z1183+'TB-11'!Z1251+'TB-11'!Z1319+'TB-11'!Z1387+'TB-11'!Z1455+'TB-11'!Z1523+'TB-11'!Z1591+'TB-11'!Z1659</f>
        <v>#N/A</v>
      </c>
    </row>
    <row r="27" spans="2:26" ht="15" customHeight="1" thickBot="1" x14ac:dyDescent="0.3">
      <c r="B27" s="237" t="e">
        <f>+'TB-11'!B28+'TB-11'!B96+'TB-11'!B164+'TB-11'!B232+'TB-11'!B300+'TB-11'!B368+'TB-11'!B436+'TB-11'!B504+'TB-11'!B572+'TB-11'!B640+'TB-11'!B708+'TB-11'!B776+'TB-11'!B844+'TB-11'!B912+'TB-11'!B980+'TB-11'!B1048+'TB-11'!B1116+'TB-11'!B1184+'TB-11'!B1252+'TB-11'!B1320+'TB-11'!B1388+'TB-11'!B1456+'TB-11'!B1524+'TB-11'!B1592+'TB-11'!B1660</f>
        <v>#N/A</v>
      </c>
      <c r="C27" s="238" t="e">
        <f>+'TB-11'!C28+'TB-11'!C96+'TB-11'!C164+'TB-11'!C232+'TB-11'!C300+'TB-11'!C368+'TB-11'!C436+'TB-11'!C504+'TB-11'!C572+'TB-11'!C640+'TB-11'!C708+'TB-11'!C776+'TB-11'!C844+'TB-11'!C912+'TB-11'!C980+'TB-11'!C1048+'TB-11'!C1116+'TB-11'!C1184+'TB-11'!C1252+'TB-11'!C1320+'TB-11'!C1388+'TB-11'!C1456+'TB-11'!C1524+'TB-11'!C1592+'TB-11'!C1660</f>
        <v>#N/A</v>
      </c>
      <c r="D27" s="124" t="e">
        <f>SUM(B27:C27)</f>
        <v>#N/A</v>
      </c>
      <c r="E27" s="1056" t="s">
        <v>887</v>
      </c>
      <c r="F27" s="946"/>
      <c r="G27" s="237">
        <f>+'TB-11'!G28+'TB-11'!G96+'TB-11'!G164+'TB-11'!G232+'TB-11'!G300+'TB-11'!G368+'TB-11'!G436+'TB-11'!G504+'TB-11'!G572+'TB-11'!G640+'TB-11'!G708+'TB-11'!G776+'TB-11'!G844+'TB-11'!G912+'TB-11'!G980+'TB-11'!G1048+'TB-11'!G1116+'TB-11'!G1184+'TB-11'!G1252+'TB-11'!G1320+'TB-11'!G1388+'TB-11'!G1456+'TB-11'!G1524+'TB-11'!G1592+'TB-11'!G1660</f>
        <v>0</v>
      </c>
      <c r="H27" s="238">
        <f>+'TB-11'!H28+'TB-11'!H96+'TB-11'!H164+'TB-11'!H232+'TB-11'!H300+'TB-11'!H368+'TB-11'!H436+'TB-11'!H504+'TB-11'!H572+'TB-11'!H640+'TB-11'!H708+'TB-11'!H776+'TB-11'!H844+'TB-11'!H912+'TB-11'!H980+'TB-11'!H1048+'TB-11'!H1116+'TB-11'!H1184+'TB-11'!H1252+'TB-11'!H1320+'TB-11'!H1388+'TB-11'!H1456+'TB-11'!H1524+'TB-11'!H1592+'TB-11'!H1660</f>
        <v>0</v>
      </c>
      <c r="I27" s="238">
        <f>+'TB-11'!I28+'TB-11'!I96+'TB-11'!I164+'TB-11'!I232+'TB-11'!I300+'TB-11'!I368+'TB-11'!I436+'TB-11'!I504+'TB-11'!I572+'TB-11'!I640+'TB-11'!I708+'TB-11'!I776+'TB-11'!I844+'TB-11'!I912+'TB-11'!I980+'TB-11'!I1048+'TB-11'!I1116+'TB-11'!I1184+'TB-11'!I1252+'TB-11'!I1320+'TB-11'!I1388+'TB-11'!I1456+'TB-11'!I1524+'TB-11'!I1592+'TB-11'!I1660</f>
        <v>0</v>
      </c>
      <c r="J27" s="238">
        <f>+'TB-11'!J28+'TB-11'!J96+'TB-11'!J164+'TB-11'!J232+'TB-11'!J300+'TB-11'!J368+'TB-11'!J436+'TB-11'!J504+'TB-11'!J572+'TB-11'!J640+'TB-11'!J708+'TB-11'!J776+'TB-11'!J844+'TB-11'!J912+'TB-11'!J980+'TB-11'!J1048+'TB-11'!J1116+'TB-11'!J1184+'TB-11'!J1252+'TB-11'!J1320+'TB-11'!J1388+'TB-11'!J1456+'TB-11'!J1524+'TB-11'!J1592+'TB-11'!J1660</f>
        <v>0</v>
      </c>
      <c r="K27" s="238">
        <f>+'TB-11'!K28+'TB-11'!K96+'TB-11'!K164+'TB-11'!K232+'TB-11'!K300+'TB-11'!K368+'TB-11'!K436+'TB-11'!K504+'TB-11'!K572+'TB-11'!K640+'TB-11'!K708+'TB-11'!K776+'TB-11'!K844+'TB-11'!K912+'TB-11'!K980+'TB-11'!K1048+'TB-11'!K1116+'TB-11'!K1184+'TB-11'!K1252+'TB-11'!K1320+'TB-11'!K1388+'TB-11'!K1456+'TB-11'!K1524+'TB-11'!K1592+'TB-11'!K1660</f>
        <v>0</v>
      </c>
      <c r="L27" s="238">
        <f>+'TB-11'!L28+'TB-11'!L96+'TB-11'!L164+'TB-11'!L232+'TB-11'!L300+'TB-11'!L368+'TB-11'!L436+'TB-11'!L504+'TB-11'!L572+'TB-11'!L640+'TB-11'!L708+'TB-11'!L776+'TB-11'!L844+'TB-11'!L912+'TB-11'!L980+'TB-11'!L1048+'TB-11'!L1116+'TB-11'!L1184+'TB-11'!L1252+'TB-11'!L1320+'TB-11'!L1388+'TB-11'!L1456+'TB-11'!L1524+'TB-11'!L1592+'TB-11'!L1660</f>
        <v>0</v>
      </c>
      <c r="M27" s="238">
        <f>+'TB-11'!M28+'TB-11'!M96+'TB-11'!M164+'TB-11'!M232+'TB-11'!M300+'TB-11'!M368+'TB-11'!M436+'TB-11'!M504+'TB-11'!M572+'TB-11'!M640+'TB-11'!M708+'TB-11'!M776+'TB-11'!M844+'TB-11'!M912+'TB-11'!M980+'TB-11'!M1048+'TB-11'!M1116+'TB-11'!M1184+'TB-11'!M1252+'TB-11'!M1320+'TB-11'!M1388+'TB-11'!M1456+'TB-11'!M1524+'TB-11'!M1592+'TB-11'!M1660</f>
        <v>0</v>
      </c>
      <c r="N27" s="238">
        <f>+'TB-11'!N28+'TB-11'!N96+'TB-11'!N164+'TB-11'!N232+'TB-11'!N300+'TB-11'!N368+'TB-11'!N436+'TB-11'!N504+'TB-11'!N572+'TB-11'!N640+'TB-11'!N708+'TB-11'!N776+'TB-11'!N844+'TB-11'!N912+'TB-11'!N980+'TB-11'!N1048+'TB-11'!N1116+'TB-11'!N1184+'TB-11'!N1252+'TB-11'!N1320+'TB-11'!N1388+'TB-11'!N1456+'TB-11'!N1524+'TB-11'!N1592+'TB-11'!N1660</f>
        <v>0</v>
      </c>
      <c r="O27" s="238">
        <f>+'TB-11'!O28+'TB-11'!O96+'TB-11'!O164+'TB-11'!O232+'TB-11'!O300+'TB-11'!O368+'TB-11'!O436+'TB-11'!O504+'TB-11'!O572+'TB-11'!O640+'TB-11'!O708+'TB-11'!O776+'TB-11'!O844+'TB-11'!O912+'TB-11'!O980+'TB-11'!O1048+'TB-11'!O1116+'TB-11'!O1184+'TB-11'!O1252+'TB-11'!O1320+'TB-11'!O1388+'TB-11'!O1456+'TB-11'!O1524+'TB-11'!O1592+'TB-11'!O1660</f>
        <v>0</v>
      </c>
      <c r="P27" s="238">
        <f>+'TB-11'!P28+'TB-11'!P96+'TB-11'!P164+'TB-11'!P232+'TB-11'!P300+'TB-11'!P368+'TB-11'!P436+'TB-11'!P504+'TB-11'!P572+'TB-11'!P640+'TB-11'!P708+'TB-11'!P776+'TB-11'!P844+'TB-11'!P912+'TB-11'!P980+'TB-11'!P1048+'TB-11'!P1116+'TB-11'!P1184+'TB-11'!P1252+'TB-11'!P1320+'TB-11'!P1388+'TB-11'!P1456+'TB-11'!P1524+'TB-11'!P1592+'TB-11'!P1660</f>
        <v>0</v>
      </c>
      <c r="Q27" s="238">
        <f>+'TB-11'!Q28+'TB-11'!Q96+'TB-11'!Q164+'TB-11'!Q232+'TB-11'!Q300+'TB-11'!Q368+'TB-11'!Q436+'TB-11'!Q504+'TB-11'!Q572+'TB-11'!Q640+'TB-11'!Q708+'TB-11'!Q776+'TB-11'!Q844+'TB-11'!Q912+'TB-11'!Q980+'TB-11'!Q1048+'TB-11'!Q1116+'TB-11'!Q1184+'TB-11'!Q1252+'TB-11'!Q1320+'TB-11'!Q1388+'TB-11'!Q1456+'TB-11'!Q1524+'TB-11'!Q1592+'TB-11'!Q1660</f>
        <v>0</v>
      </c>
      <c r="R27" s="238">
        <f>+'TB-11'!R28+'TB-11'!R96+'TB-11'!R164+'TB-11'!R232+'TB-11'!R300+'TB-11'!R368+'TB-11'!R436+'TB-11'!R504+'TB-11'!R572+'TB-11'!R640+'TB-11'!R708+'TB-11'!R776+'TB-11'!R844+'TB-11'!R912+'TB-11'!R980+'TB-11'!R1048+'TB-11'!R1116+'TB-11'!R1184+'TB-11'!R1252+'TB-11'!R1320+'TB-11'!R1388+'TB-11'!R1456+'TB-11'!R1524+'TB-11'!R1592+'TB-11'!R1660</f>
        <v>0</v>
      </c>
      <c r="S27" s="238">
        <f>+'TB-11'!S28+'TB-11'!S96+'TB-11'!S164+'TB-11'!S232+'TB-11'!S300+'TB-11'!S368+'TB-11'!S436+'TB-11'!S504+'TB-11'!S572+'TB-11'!S640+'TB-11'!S708+'TB-11'!S776+'TB-11'!S844+'TB-11'!S912+'TB-11'!S980+'TB-11'!S1048+'TB-11'!S1116+'TB-11'!S1184+'TB-11'!S1252+'TB-11'!S1320+'TB-11'!S1388+'TB-11'!S1456+'TB-11'!S1524+'TB-11'!S1592+'TB-11'!S1660</f>
        <v>0</v>
      </c>
      <c r="T27" s="238">
        <f>+'TB-11'!T28+'TB-11'!T96+'TB-11'!T164+'TB-11'!T232+'TB-11'!T300+'TB-11'!T368+'TB-11'!T436+'TB-11'!T504+'TB-11'!T572+'TB-11'!T640+'TB-11'!T708+'TB-11'!T776+'TB-11'!T844+'TB-11'!T912+'TB-11'!T980+'TB-11'!T1048+'TB-11'!T1116+'TB-11'!T1184+'TB-11'!T1252+'TB-11'!T1320+'TB-11'!T1388+'TB-11'!T1456+'TB-11'!T1524+'TB-11'!T1592+'TB-11'!T1660</f>
        <v>0</v>
      </c>
      <c r="U27" s="129">
        <f t="shared" si="2"/>
        <v>0</v>
      </c>
      <c r="V27" s="129">
        <f t="shared" si="2"/>
        <v>0</v>
      </c>
      <c r="W27" s="124">
        <f>SUM(U27:V27)</f>
        <v>0</v>
      </c>
      <c r="Y27" s="539" t="e">
        <f>+'TB-11'!Y28+'TB-11'!Y96+'TB-11'!Y164+'TB-11'!Y232+'TB-11'!Y300+'TB-11'!Y368+'TB-11'!Y436+'TB-11'!Y504+'TB-11'!Y572+'TB-11'!Y640+'TB-11'!Y708+'TB-11'!Y776+'TB-11'!Y844+'TB-11'!Y912+'TB-11'!Y980+'TB-11'!Y1048+'TB-11'!Y1116+'TB-11'!Y1184+'TB-11'!Y1252+'TB-11'!Y1320+'TB-11'!Y1388+'TB-11'!Y1456+'TB-11'!Y1524+'TB-11'!Y1592+'TB-11'!Y1660</f>
        <v>#N/A</v>
      </c>
      <c r="Z27" s="539" t="e">
        <f>+'TB-11'!Z28+'TB-11'!Z96+'TB-11'!Z164+'TB-11'!Z232+'TB-11'!Z300+'TB-11'!Z368+'TB-11'!Z436+'TB-11'!Z504+'TB-11'!Z572+'TB-11'!Z640+'TB-11'!Z708+'TB-11'!Z776+'TB-11'!Z844+'TB-11'!Z912+'TB-11'!Z980+'TB-11'!Z1048+'TB-11'!Z1116+'TB-11'!Z1184+'TB-11'!Z1252+'TB-11'!Z1320+'TB-11'!Z1388+'TB-11'!Z1456+'TB-11'!Z1524+'TB-11'!Z1592+'TB-11'!Z1660</f>
        <v>#N/A</v>
      </c>
    </row>
    <row r="28" spans="2:26" ht="18" customHeight="1" thickBot="1" x14ac:dyDescent="0.3">
      <c r="B28" s="111" t="e">
        <f>SUM(B23:B27)</f>
        <v>#N/A</v>
      </c>
      <c r="C28" s="94" t="e">
        <f>SUM(C23:C27)</f>
        <v>#N/A</v>
      </c>
      <c r="D28" s="90" t="e">
        <f>SUM(D23:D27)</f>
        <v>#N/A</v>
      </c>
      <c r="E28" s="951" t="s">
        <v>888</v>
      </c>
      <c r="F28" s="948"/>
      <c r="G28" s="82">
        <f>SUM(G23:G27)</f>
        <v>0</v>
      </c>
      <c r="H28" s="83">
        <f>SUM(H23:H27)</f>
        <v>0</v>
      </c>
      <c r="I28" s="83">
        <f>SUM(I23:I27)</f>
        <v>0</v>
      </c>
      <c r="J28" s="83">
        <f>SUM(J23:J27)</f>
        <v>0</v>
      </c>
      <c r="K28" s="83">
        <f t="shared" ref="K28:W28" si="3">SUM(K23:K27)</f>
        <v>0</v>
      </c>
      <c r="L28" s="83">
        <f t="shared" si="3"/>
        <v>0</v>
      </c>
      <c r="M28" s="83">
        <f t="shared" si="3"/>
        <v>0</v>
      </c>
      <c r="N28" s="83">
        <f>SUM(N23:N27)</f>
        <v>0</v>
      </c>
      <c r="O28" s="83">
        <f t="shared" si="3"/>
        <v>0</v>
      </c>
      <c r="P28" s="83">
        <f t="shared" si="3"/>
        <v>0</v>
      </c>
      <c r="Q28" s="83">
        <f t="shared" si="3"/>
        <v>0</v>
      </c>
      <c r="R28" s="83">
        <f t="shared" si="3"/>
        <v>0</v>
      </c>
      <c r="S28" s="83">
        <f t="shared" si="3"/>
        <v>0</v>
      </c>
      <c r="T28" s="83">
        <f t="shared" si="3"/>
        <v>0</v>
      </c>
      <c r="U28" s="83">
        <f t="shared" si="3"/>
        <v>0</v>
      </c>
      <c r="V28" s="83">
        <f t="shared" si="3"/>
        <v>0</v>
      </c>
      <c r="W28" s="84">
        <f t="shared" si="3"/>
        <v>0</v>
      </c>
    </row>
    <row r="29" spans="2:26" ht="6.75" customHeight="1" thickBot="1" x14ac:dyDescent="0.3"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</row>
    <row r="30" spans="2:26" ht="25.5" customHeight="1" thickBot="1" x14ac:dyDescent="0.3">
      <c r="B30" s="116" t="s">
        <v>823</v>
      </c>
      <c r="C30" s="109" t="s">
        <v>824</v>
      </c>
      <c r="D30" s="117" t="s">
        <v>874</v>
      </c>
      <c r="E30" s="952" t="s">
        <v>1012</v>
      </c>
      <c r="F30" s="953"/>
      <c r="G30" s="130" t="s">
        <v>823</v>
      </c>
      <c r="H30" s="131" t="s">
        <v>824</v>
      </c>
      <c r="I30" s="131" t="s">
        <v>823</v>
      </c>
      <c r="J30" s="131" t="s">
        <v>824</v>
      </c>
      <c r="K30" s="131" t="s">
        <v>823</v>
      </c>
      <c r="L30" s="131" t="s">
        <v>824</v>
      </c>
      <c r="M30" s="131" t="s">
        <v>823</v>
      </c>
      <c r="N30" s="131" t="s">
        <v>824</v>
      </c>
      <c r="O30" s="131" t="s">
        <v>823</v>
      </c>
      <c r="P30" s="131" t="s">
        <v>824</v>
      </c>
      <c r="Q30" s="131" t="s">
        <v>823</v>
      </c>
      <c r="R30" s="131" t="s">
        <v>824</v>
      </c>
      <c r="S30" s="131" t="s">
        <v>823</v>
      </c>
      <c r="T30" s="131" t="s">
        <v>824</v>
      </c>
      <c r="U30" s="131" t="s">
        <v>823</v>
      </c>
      <c r="V30" s="131" t="s">
        <v>824</v>
      </c>
      <c r="W30" s="132" t="s">
        <v>825</v>
      </c>
    </row>
    <row r="31" spans="2:26" ht="15" customHeight="1" x14ac:dyDescent="0.25">
      <c r="B31" s="229" t="e">
        <f>+'TB-11'!B32+'TB-11'!B100+'TB-11'!B168+'TB-11'!B236+'TB-11'!B304+'TB-11'!B372+'TB-11'!B440+'TB-11'!B508+'TB-11'!B576+'TB-11'!B644+'TB-11'!B712+'TB-11'!B780+'TB-11'!B848+'TB-11'!B916+'TB-11'!B984+'TB-11'!B1052+'TB-11'!B1120+'TB-11'!B1188+'TB-11'!B1256+'TB-11'!B1324+'TB-11'!B1392+'TB-11'!B1460+'TB-11'!B1528+'TB-11'!B1596+'TB-11'!B1664</f>
        <v>#N/A</v>
      </c>
      <c r="C31" s="230" t="e">
        <f>+'TB-11'!C32+'TB-11'!C100+'TB-11'!C168+'TB-11'!C236+'TB-11'!C304+'TB-11'!C372+'TB-11'!C440+'TB-11'!C508+'TB-11'!C576+'TB-11'!C644+'TB-11'!C712+'TB-11'!C780+'TB-11'!C848+'TB-11'!C916+'TB-11'!C984+'TB-11'!C1052+'TB-11'!C1120+'TB-11'!C1188+'TB-11'!C1256+'TB-11'!C1324+'TB-11'!C1392+'TB-11'!C1460+'TB-11'!C1528+'TB-11'!C1596+'TB-11'!C1664</f>
        <v>#N/A</v>
      </c>
      <c r="D31" s="122" t="e">
        <f>SUM(B31:C31)</f>
        <v>#N/A</v>
      </c>
      <c r="E31" s="1059" t="s">
        <v>1013</v>
      </c>
      <c r="F31" s="934"/>
      <c r="G31" s="229">
        <f>+'TB-11'!G32+'TB-11'!G100+'TB-11'!G168+'TB-11'!G236+'TB-11'!G304+'TB-11'!G372+'TB-11'!G440+'TB-11'!G508+'TB-11'!G576+'TB-11'!G644+'TB-11'!G712+'TB-11'!G780+'TB-11'!G848+'TB-11'!G916+'TB-11'!G984+'TB-11'!G1052+'TB-11'!G1120+'TB-11'!G1188+'TB-11'!G1256+'TB-11'!G1324+'TB-11'!G1392+'TB-11'!G1460+'TB-11'!G1528+'TB-11'!G1596+'TB-11'!G1664</f>
        <v>0</v>
      </c>
      <c r="H31" s="230">
        <f>+'TB-11'!H32+'TB-11'!H100+'TB-11'!H168+'TB-11'!H236+'TB-11'!H304+'TB-11'!H372+'TB-11'!H440+'TB-11'!H508+'TB-11'!H576+'TB-11'!H644+'TB-11'!H712+'TB-11'!H780+'TB-11'!H848+'TB-11'!H916+'TB-11'!H984+'TB-11'!H1052+'TB-11'!H1120+'TB-11'!H1188+'TB-11'!H1256+'TB-11'!H1324+'TB-11'!H1392+'TB-11'!H1460+'TB-11'!H1528+'TB-11'!H1596+'TB-11'!H1664</f>
        <v>0</v>
      </c>
      <c r="I31" s="230">
        <f>+'TB-11'!I32+'TB-11'!I100+'TB-11'!I168+'TB-11'!I236+'TB-11'!I304+'TB-11'!I372+'TB-11'!I440+'TB-11'!I508+'TB-11'!I576+'TB-11'!I644+'TB-11'!I712+'TB-11'!I780+'TB-11'!I848+'TB-11'!I916+'TB-11'!I984+'TB-11'!I1052+'TB-11'!I1120+'TB-11'!I1188+'TB-11'!I1256+'TB-11'!I1324+'TB-11'!I1392+'TB-11'!I1460+'TB-11'!I1528+'TB-11'!I1596+'TB-11'!I1664</f>
        <v>0</v>
      </c>
      <c r="J31" s="230">
        <f>+'TB-11'!J32+'TB-11'!J100+'TB-11'!J168+'TB-11'!J236+'TB-11'!J304+'TB-11'!J372+'TB-11'!J440+'TB-11'!J508+'TB-11'!J576+'TB-11'!J644+'TB-11'!J712+'TB-11'!J780+'TB-11'!J848+'TB-11'!J916+'TB-11'!J984+'TB-11'!J1052+'TB-11'!J1120+'TB-11'!J1188+'TB-11'!J1256+'TB-11'!J1324+'TB-11'!J1392+'TB-11'!J1460+'TB-11'!J1528+'TB-11'!J1596+'TB-11'!J1664</f>
        <v>0</v>
      </c>
      <c r="K31" s="230">
        <f>+'TB-11'!K32+'TB-11'!K100+'TB-11'!K168+'TB-11'!K236+'TB-11'!K304+'TB-11'!K372+'TB-11'!K440+'TB-11'!K508+'TB-11'!K576+'TB-11'!K644+'TB-11'!K712+'TB-11'!K780+'TB-11'!K848+'TB-11'!K916+'TB-11'!K984+'TB-11'!K1052+'TB-11'!K1120+'TB-11'!K1188+'TB-11'!K1256+'TB-11'!K1324+'TB-11'!K1392+'TB-11'!K1460+'TB-11'!K1528+'TB-11'!K1596+'TB-11'!K1664</f>
        <v>0</v>
      </c>
      <c r="L31" s="230">
        <f>+'TB-11'!L32+'TB-11'!L100+'TB-11'!L168+'TB-11'!L236+'TB-11'!L304+'TB-11'!L372+'TB-11'!L440+'TB-11'!L508+'TB-11'!L576+'TB-11'!L644+'TB-11'!L712+'TB-11'!L780+'TB-11'!L848+'TB-11'!L916+'TB-11'!L984+'TB-11'!L1052+'TB-11'!L1120+'TB-11'!L1188+'TB-11'!L1256+'TB-11'!L1324+'TB-11'!L1392+'TB-11'!L1460+'TB-11'!L1528+'TB-11'!L1596+'TB-11'!L1664</f>
        <v>0</v>
      </c>
      <c r="M31" s="230">
        <f>+'TB-11'!M32+'TB-11'!M100+'TB-11'!M168+'TB-11'!M236+'TB-11'!M304+'TB-11'!M372+'TB-11'!M440+'TB-11'!M508+'TB-11'!M576+'TB-11'!M644+'TB-11'!M712+'TB-11'!M780+'TB-11'!M848+'TB-11'!M916+'TB-11'!M984+'TB-11'!M1052+'TB-11'!M1120+'TB-11'!M1188+'TB-11'!M1256+'TB-11'!M1324+'TB-11'!M1392+'TB-11'!M1460+'TB-11'!M1528+'TB-11'!M1596+'TB-11'!M1664</f>
        <v>0</v>
      </c>
      <c r="N31" s="230">
        <f>+'TB-11'!N32+'TB-11'!N100+'TB-11'!N168+'TB-11'!N236+'TB-11'!N304+'TB-11'!N372+'TB-11'!N440+'TB-11'!N508+'TB-11'!N576+'TB-11'!N644+'TB-11'!N712+'TB-11'!N780+'TB-11'!N848+'TB-11'!N916+'TB-11'!N984+'TB-11'!N1052+'TB-11'!N1120+'TB-11'!N1188+'TB-11'!N1256+'TB-11'!N1324+'TB-11'!N1392+'TB-11'!N1460+'TB-11'!N1528+'TB-11'!N1596+'TB-11'!N1664</f>
        <v>0</v>
      </c>
      <c r="O31" s="230">
        <f>+'TB-11'!O32+'TB-11'!O100+'TB-11'!O168+'TB-11'!O236+'TB-11'!O304+'TB-11'!O372+'TB-11'!O440+'TB-11'!O508+'TB-11'!O576+'TB-11'!O644+'TB-11'!O712+'TB-11'!O780+'TB-11'!O848+'TB-11'!O916+'TB-11'!O984+'TB-11'!O1052+'TB-11'!O1120+'TB-11'!O1188+'TB-11'!O1256+'TB-11'!O1324+'TB-11'!O1392+'TB-11'!O1460+'TB-11'!O1528+'TB-11'!O1596+'TB-11'!O1664</f>
        <v>0</v>
      </c>
      <c r="P31" s="230">
        <f>+'TB-11'!P32+'TB-11'!P100+'TB-11'!P168+'TB-11'!P236+'TB-11'!P304+'TB-11'!P372+'TB-11'!P440+'TB-11'!P508+'TB-11'!P576+'TB-11'!P644+'TB-11'!P712+'TB-11'!P780+'TB-11'!P848+'TB-11'!P916+'TB-11'!P984+'TB-11'!P1052+'TB-11'!P1120+'TB-11'!P1188+'TB-11'!P1256+'TB-11'!P1324+'TB-11'!P1392+'TB-11'!P1460+'TB-11'!P1528+'TB-11'!P1596+'TB-11'!P1664</f>
        <v>0</v>
      </c>
      <c r="Q31" s="230">
        <f>+'TB-11'!Q32+'TB-11'!Q100+'TB-11'!Q168+'TB-11'!Q236+'TB-11'!Q304+'TB-11'!Q372+'TB-11'!Q440+'TB-11'!Q508+'TB-11'!Q576+'TB-11'!Q644+'TB-11'!Q712+'TB-11'!Q780+'TB-11'!Q848+'TB-11'!Q916+'TB-11'!Q984+'TB-11'!Q1052+'TB-11'!Q1120+'TB-11'!Q1188+'TB-11'!Q1256+'TB-11'!Q1324+'TB-11'!Q1392+'TB-11'!Q1460+'TB-11'!Q1528+'TB-11'!Q1596+'TB-11'!Q1664</f>
        <v>0</v>
      </c>
      <c r="R31" s="230">
        <f>+'TB-11'!R32+'TB-11'!R100+'TB-11'!R168+'TB-11'!R236+'TB-11'!R304+'TB-11'!R372+'TB-11'!R440+'TB-11'!R508+'TB-11'!R576+'TB-11'!R644+'TB-11'!R712+'TB-11'!R780+'TB-11'!R848+'TB-11'!R916+'TB-11'!R984+'TB-11'!R1052+'TB-11'!R1120+'TB-11'!R1188+'TB-11'!R1256+'TB-11'!R1324+'TB-11'!R1392+'TB-11'!R1460+'TB-11'!R1528+'TB-11'!R1596+'TB-11'!R1664</f>
        <v>0</v>
      </c>
      <c r="S31" s="230">
        <f>+'TB-11'!S32+'TB-11'!S100+'TB-11'!S168+'TB-11'!S236+'TB-11'!S304+'TB-11'!S372+'TB-11'!S440+'TB-11'!S508+'TB-11'!S576+'TB-11'!S644+'TB-11'!S712+'TB-11'!S780+'TB-11'!S848+'TB-11'!S916+'TB-11'!S984+'TB-11'!S1052+'TB-11'!S1120+'TB-11'!S1188+'TB-11'!S1256+'TB-11'!S1324+'TB-11'!S1392+'TB-11'!S1460+'TB-11'!S1528+'TB-11'!S1596+'TB-11'!S1664</f>
        <v>0</v>
      </c>
      <c r="T31" s="230">
        <f>+'TB-11'!T32+'TB-11'!T100+'TB-11'!T168+'TB-11'!T236+'TB-11'!T304+'TB-11'!T372+'TB-11'!T440+'TB-11'!T508+'TB-11'!T576+'TB-11'!T644+'TB-11'!T712+'TB-11'!T780+'TB-11'!T848+'TB-11'!T916+'TB-11'!T984+'TB-11'!T1052+'TB-11'!T1120+'TB-11'!T1188+'TB-11'!T1256+'TB-11'!T1324+'TB-11'!T1392+'TB-11'!T1460+'TB-11'!T1528+'TB-11'!T1596+'TB-11'!T1664</f>
        <v>0</v>
      </c>
      <c r="U31" s="128">
        <f>+G31+I31+K31+M31+O31+Q31+S31</f>
        <v>0</v>
      </c>
      <c r="V31" s="128">
        <f t="shared" ref="U31:V35" si="4">+H31+J31+L31+N31+P31+R31+T31</f>
        <v>0</v>
      </c>
      <c r="W31" s="122">
        <f>SUM(U31:V31)</f>
        <v>0</v>
      </c>
      <c r="Y31" s="539" t="e">
        <f>+'TB-11'!Y32+'TB-11'!Y100+'TB-11'!Y168+'TB-11'!Y236+'TB-11'!Y304+'TB-11'!Y372+'TB-11'!Y440+'TB-11'!Y508+'TB-11'!Y576+'TB-11'!Y644+'TB-11'!Y712+'TB-11'!Y780+'TB-11'!Y848+'TB-11'!Y916+'TB-11'!Y984+'TB-11'!Y1052+'TB-11'!Y1120+'TB-11'!Y1188+'TB-11'!Y1256+'TB-11'!Y1324+'TB-11'!Y1392+'TB-11'!Y1460+'TB-11'!Y1528+'TB-11'!Y1596+'TB-11'!Y1664</f>
        <v>#N/A</v>
      </c>
      <c r="Z31" s="539" t="e">
        <f>+'TB-11'!Z32+'TB-11'!Z100+'TB-11'!Z168+'TB-11'!Z236+'TB-11'!Z304+'TB-11'!Z372+'TB-11'!Z440+'TB-11'!Z508+'TB-11'!Z576+'TB-11'!Z644+'TB-11'!Z712+'TB-11'!Z780+'TB-11'!Z848+'TB-11'!Z916+'TB-11'!Z984+'TB-11'!Z1052+'TB-11'!Z1120+'TB-11'!Z1188+'TB-11'!Z1256+'TB-11'!Z1324+'TB-11'!Z1392+'TB-11'!Z1460+'TB-11'!Z1528+'TB-11'!Z1596+'TB-11'!Z1664</f>
        <v>#N/A</v>
      </c>
    </row>
    <row r="32" spans="2:26" ht="15" customHeight="1" x14ac:dyDescent="0.25">
      <c r="B32" s="233" t="e">
        <f>+'TB-11'!B33+'TB-11'!B101+'TB-11'!B169+'TB-11'!B237+'TB-11'!B305+'TB-11'!B373+'TB-11'!B441+'TB-11'!B509+'TB-11'!B577+'TB-11'!B645+'TB-11'!B713+'TB-11'!B781+'TB-11'!B849+'TB-11'!B917+'TB-11'!B985+'TB-11'!B1053+'TB-11'!B1121+'TB-11'!B1189+'TB-11'!B1257+'TB-11'!B1325+'TB-11'!B1393+'TB-11'!B1461+'TB-11'!B1529+'TB-11'!B1597+'TB-11'!B1665</f>
        <v>#N/A</v>
      </c>
      <c r="C32" s="234" t="e">
        <f>+'TB-11'!C33+'TB-11'!C101+'TB-11'!C169+'TB-11'!C237+'TB-11'!C305+'TB-11'!C373+'TB-11'!C441+'TB-11'!C509+'TB-11'!C577+'TB-11'!C645+'TB-11'!C713+'TB-11'!C781+'TB-11'!C849+'TB-11'!C917+'TB-11'!C985+'TB-11'!C1053+'TB-11'!C1121+'TB-11'!C1189+'TB-11'!C1257+'TB-11'!C1325+'TB-11'!C1393+'TB-11'!C1461+'TB-11'!C1529+'TB-11'!C1597+'TB-11'!C1665</f>
        <v>#N/A</v>
      </c>
      <c r="D32" s="123" t="e">
        <f>SUM(B32:C32)</f>
        <v>#N/A</v>
      </c>
      <c r="E32" s="890" t="s">
        <v>1014</v>
      </c>
      <c r="F32" s="891"/>
      <c r="G32" s="233">
        <f>+'TB-11'!G33+'TB-11'!G101+'TB-11'!G169+'TB-11'!G237+'TB-11'!G305+'TB-11'!G373+'TB-11'!G441+'TB-11'!G509+'TB-11'!G577+'TB-11'!G645+'TB-11'!G713+'TB-11'!G781+'TB-11'!G849+'TB-11'!G917+'TB-11'!G985+'TB-11'!G1053+'TB-11'!G1121+'TB-11'!G1189+'TB-11'!G1257+'TB-11'!G1325+'TB-11'!G1393+'TB-11'!G1461+'TB-11'!G1529+'TB-11'!G1597+'TB-11'!G1665</f>
        <v>0</v>
      </c>
      <c r="H32" s="234">
        <f>+'TB-11'!H33+'TB-11'!H101+'TB-11'!H169+'TB-11'!H237+'TB-11'!H305+'TB-11'!H373+'TB-11'!H441+'TB-11'!H509+'TB-11'!H577+'TB-11'!H645+'TB-11'!H713+'TB-11'!H781+'TB-11'!H849+'TB-11'!H917+'TB-11'!H985+'TB-11'!H1053+'TB-11'!H1121+'TB-11'!H1189+'TB-11'!H1257+'TB-11'!H1325+'TB-11'!H1393+'TB-11'!H1461+'TB-11'!H1529+'TB-11'!H1597+'TB-11'!H1665</f>
        <v>0</v>
      </c>
      <c r="I32" s="234">
        <f>+'TB-11'!I33+'TB-11'!I101+'TB-11'!I169+'TB-11'!I237+'TB-11'!I305+'TB-11'!I373+'TB-11'!I441+'TB-11'!I509+'TB-11'!I577+'TB-11'!I645+'TB-11'!I713+'TB-11'!I781+'TB-11'!I849+'TB-11'!I917+'TB-11'!I985+'TB-11'!I1053+'TB-11'!I1121+'TB-11'!I1189+'TB-11'!I1257+'TB-11'!I1325+'TB-11'!I1393+'TB-11'!I1461+'TB-11'!I1529+'TB-11'!I1597+'TB-11'!I1665</f>
        <v>0</v>
      </c>
      <c r="J32" s="234">
        <f>+'TB-11'!J33+'TB-11'!J101+'TB-11'!J169+'TB-11'!J237+'TB-11'!J305+'TB-11'!J373+'TB-11'!J441+'TB-11'!J509+'TB-11'!J577+'TB-11'!J645+'TB-11'!J713+'TB-11'!J781+'TB-11'!J849+'TB-11'!J917+'TB-11'!J985+'TB-11'!J1053+'TB-11'!J1121+'TB-11'!J1189+'TB-11'!J1257+'TB-11'!J1325+'TB-11'!J1393+'TB-11'!J1461+'TB-11'!J1529+'TB-11'!J1597+'TB-11'!J1665</f>
        <v>0</v>
      </c>
      <c r="K32" s="234">
        <f>+'TB-11'!K33+'TB-11'!K101+'TB-11'!K169+'TB-11'!K237+'TB-11'!K305+'TB-11'!K373+'TB-11'!K441+'TB-11'!K509+'TB-11'!K577+'TB-11'!K645+'TB-11'!K713+'TB-11'!K781+'TB-11'!K849+'TB-11'!K917+'TB-11'!K985+'TB-11'!K1053+'TB-11'!K1121+'TB-11'!K1189+'TB-11'!K1257+'TB-11'!K1325+'TB-11'!K1393+'TB-11'!K1461+'TB-11'!K1529+'TB-11'!K1597+'TB-11'!K1665</f>
        <v>0</v>
      </c>
      <c r="L32" s="234">
        <f>+'TB-11'!L33+'TB-11'!L101+'TB-11'!L169+'TB-11'!L237+'TB-11'!L305+'TB-11'!L373+'TB-11'!L441+'TB-11'!L509+'TB-11'!L577+'TB-11'!L645+'TB-11'!L713+'TB-11'!L781+'TB-11'!L849+'TB-11'!L917+'TB-11'!L985+'TB-11'!L1053+'TB-11'!L1121+'TB-11'!L1189+'TB-11'!L1257+'TB-11'!L1325+'TB-11'!L1393+'TB-11'!L1461+'TB-11'!L1529+'TB-11'!L1597+'TB-11'!L1665</f>
        <v>0</v>
      </c>
      <c r="M32" s="234">
        <f>+'TB-11'!M33+'TB-11'!M101+'TB-11'!M169+'TB-11'!M237+'TB-11'!M305+'TB-11'!M373+'TB-11'!M441+'TB-11'!M509+'TB-11'!M577+'TB-11'!M645+'TB-11'!M713+'TB-11'!M781+'TB-11'!M849+'TB-11'!M917+'TB-11'!M985+'TB-11'!M1053+'TB-11'!M1121+'TB-11'!M1189+'TB-11'!M1257+'TB-11'!M1325+'TB-11'!M1393+'TB-11'!M1461+'TB-11'!M1529+'TB-11'!M1597+'TB-11'!M1665</f>
        <v>0</v>
      </c>
      <c r="N32" s="234">
        <f>+'TB-11'!N33+'TB-11'!N101+'TB-11'!N169+'TB-11'!N237+'TB-11'!N305+'TB-11'!N373+'TB-11'!N441+'TB-11'!N509+'TB-11'!N577+'TB-11'!N645+'TB-11'!N713+'TB-11'!N781+'TB-11'!N849+'TB-11'!N917+'TB-11'!N985+'TB-11'!N1053+'TB-11'!N1121+'TB-11'!N1189+'TB-11'!N1257+'TB-11'!N1325+'TB-11'!N1393+'TB-11'!N1461+'TB-11'!N1529+'TB-11'!N1597+'TB-11'!N1665</f>
        <v>0</v>
      </c>
      <c r="O32" s="234">
        <f>+'TB-11'!O33+'TB-11'!O101+'TB-11'!O169+'TB-11'!O237+'TB-11'!O305+'TB-11'!O373+'TB-11'!O441+'TB-11'!O509+'TB-11'!O577+'TB-11'!O645+'TB-11'!O713+'TB-11'!O781+'TB-11'!O849+'TB-11'!O917+'TB-11'!O985+'TB-11'!O1053+'TB-11'!O1121+'TB-11'!O1189+'TB-11'!O1257+'TB-11'!O1325+'TB-11'!O1393+'TB-11'!O1461+'TB-11'!O1529+'TB-11'!O1597+'TB-11'!O1665</f>
        <v>0</v>
      </c>
      <c r="P32" s="234">
        <f>+'TB-11'!P33+'TB-11'!P101+'TB-11'!P169+'TB-11'!P237+'TB-11'!P305+'TB-11'!P373+'TB-11'!P441+'TB-11'!P509+'TB-11'!P577+'TB-11'!P645+'TB-11'!P713+'TB-11'!P781+'TB-11'!P849+'TB-11'!P917+'TB-11'!P985+'TB-11'!P1053+'TB-11'!P1121+'TB-11'!P1189+'TB-11'!P1257+'TB-11'!P1325+'TB-11'!P1393+'TB-11'!P1461+'TB-11'!P1529+'TB-11'!P1597+'TB-11'!P1665</f>
        <v>0</v>
      </c>
      <c r="Q32" s="234">
        <f>+'TB-11'!Q33+'TB-11'!Q101+'TB-11'!Q169+'TB-11'!Q237+'TB-11'!Q305+'TB-11'!Q373+'TB-11'!Q441+'TB-11'!Q509+'TB-11'!Q577+'TB-11'!Q645+'TB-11'!Q713+'TB-11'!Q781+'TB-11'!Q849+'TB-11'!Q917+'TB-11'!Q985+'TB-11'!Q1053+'TB-11'!Q1121+'TB-11'!Q1189+'TB-11'!Q1257+'TB-11'!Q1325+'TB-11'!Q1393+'TB-11'!Q1461+'TB-11'!Q1529+'TB-11'!Q1597+'TB-11'!Q1665</f>
        <v>0</v>
      </c>
      <c r="R32" s="234">
        <f>+'TB-11'!R33+'TB-11'!R101+'TB-11'!R169+'TB-11'!R237+'TB-11'!R305+'TB-11'!R373+'TB-11'!R441+'TB-11'!R509+'TB-11'!R577+'TB-11'!R645+'TB-11'!R713+'TB-11'!R781+'TB-11'!R849+'TB-11'!R917+'TB-11'!R985+'TB-11'!R1053+'TB-11'!R1121+'TB-11'!R1189+'TB-11'!R1257+'TB-11'!R1325+'TB-11'!R1393+'TB-11'!R1461+'TB-11'!R1529+'TB-11'!R1597+'TB-11'!R1665</f>
        <v>0</v>
      </c>
      <c r="S32" s="234">
        <f>+'TB-11'!S33+'TB-11'!S101+'TB-11'!S169+'TB-11'!S237+'TB-11'!S305+'TB-11'!S373+'TB-11'!S441+'TB-11'!S509+'TB-11'!S577+'TB-11'!S645+'TB-11'!S713+'TB-11'!S781+'TB-11'!S849+'TB-11'!S917+'TB-11'!S985+'TB-11'!S1053+'TB-11'!S1121+'TB-11'!S1189+'TB-11'!S1257+'TB-11'!S1325+'TB-11'!S1393+'TB-11'!S1461+'TB-11'!S1529+'TB-11'!S1597+'TB-11'!S1665</f>
        <v>0</v>
      </c>
      <c r="T32" s="234">
        <f>+'TB-11'!T33+'TB-11'!T101+'TB-11'!T169+'TB-11'!T237+'TB-11'!T305+'TB-11'!T373+'TB-11'!T441+'TB-11'!T509+'TB-11'!T577+'TB-11'!T645+'TB-11'!T713+'TB-11'!T781+'TB-11'!T849+'TB-11'!T917+'TB-11'!T985+'TB-11'!T1053+'TB-11'!T1121+'TB-11'!T1189+'TB-11'!T1257+'TB-11'!T1325+'TB-11'!T1393+'TB-11'!T1461+'TB-11'!T1529+'TB-11'!T1597+'TB-11'!T1665</f>
        <v>0</v>
      </c>
      <c r="U32" s="121">
        <f t="shared" si="4"/>
        <v>0</v>
      </c>
      <c r="V32" s="121">
        <f t="shared" si="4"/>
        <v>0</v>
      </c>
      <c r="W32" s="123">
        <f>SUM(U32:V32)</f>
        <v>0</v>
      </c>
      <c r="Y32" s="539" t="e">
        <f>+'TB-11'!Y33+'TB-11'!Y101+'TB-11'!Y169+'TB-11'!Y237+'TB-11'!Y305+'TB-11'!Y373+'TB-11'!Y441+'TB-11'!Y509+'TB-11'!Y577+'TB-11'!Y645+'TB-11'!Y713+'TB-11'!Y781+'TB-11'!Y849+'TB-11'!Y917+'TB-11'!Y985+'TB-11'!Y1053+'TB-11'!Y1121+'TB-11'!Y1189+'TB-11'!Y1257+'TB-11'!Y1325+'TB-11'!Y1393+'TB-11'!Y1461+'TB-11'!Y1529+'TB-11'!Y1597+'TB-11'!Y1665</f>
        <v>#N/A</v>
      </c>
      <c r="Z32" s="539" t="e">
        <f>+'TB-11'!Z33+'TB-11'!Z101+'TB-11'!Z169+'TB-11'!Z237+'TB-11'!Z305+'TB-11'!Z373+'TB-11'!Z441+'TB-11'!Z509+'TB-11'!Z577+'TB-11'!Z645+'TB-11'!Z713+'TB-11'!Z781+'TB-11'!Z849+'TB-11'!Z917+'TB-11'!Z985+'TB-11'!Z1053+'TB-11'!Z1121+'TB-11'!Z1189+'TB-11'!Z1257+'TB-11'!Z1325+'TB-11'!Z1393+'TB-11'!Z1461+'TB-11'!Z1529+'TB-11'!Z1597+'TB-11'!Z1665</f>
        <v>#N/A</v>
      </c>
    </row>
    <row r="33" spans="2:26" ht="15" customHeight="1" x14ac:dyDescent="0.25">
      <c r="B33" s="233" t="e">
        <f>+'TB-11'!B34+'TB-11'!B102+'TB-11'!B170+'TB-11'!B238+'TB-11'!B306+'TB-11'!B374+'TB-11'!B442+'TB-11'!B510+'TB-11'!B578+'TB-11'!B646+'TB-11'!B714+'TB-11'!B782+'TB-11'!B850+'TB-11'!B918+'TB-11'!B986+'TB-11'!B1054+'TB-11'!B1122+'TB-11'!B1190+'TB-11'!B1258+'TB-11'!B1326+'TB-11'!B1394+'TB-11'!B1462+'TB-11'!B1530+'TB-11'!B1598+'TB-11'!B1666</f>
        <v>#N/A</v>
      </c>
      <c r="C33" s="234" t="e">
        <f>+'TB-11'!C34+'TB-11'!C102+'TB-11'!C170+'TB-11'!C238+'TB-11'!C306+'TB-11'!C374+'TB-11'!C442+'TB-11'!C510+'TB-11'!C578+'TB-11'!C646+'TB-11'!C714+'TB-11'!C782+'TB-11'!C850+'TB-11'!C918+'TB-11'!C986+'TB-11'!C1054+'TB-11'!C1122+'TB-11'!C1190+'TB-11'!C1258+'TB-11'!C1326+'TB-11'!C1394+'TB-11'!C1462+'TB-11'!C1530+'TB-11'!C1598+'TB-11'!C1666</f>
        <v>#N/A</v>
      </c>
      <c r="D33" s="123" t="e">
        <f>SUM(B33:C33)</f>
        <v>#N/A</v>
      </c>
      <c r="E33" s="890" t="s">
        <v>1015</v>
      </c>
      <c r="F33" s="891"/>
      <c r="G33" s="233">
        <f>+'TB-11'!G34+'TB-11'!G102+'TB-11'!G170+'TB-11'!G238+'TB-11'!G306+'TB-11'!G374+'TB-11'!G442+'TB-11'!G510+'TB-11'!G578+'TB-11'!G646+'TB-11'!G714+'TB-11'!G782+'TB-11'!G850+'TB-11'!G918+'TB-11'!G986+'TB-11'!G1054+'TB-11'!G1122+'TB-11'!G1190+'TB-11'!G1258+'TB-11'!G1326+'TB-11'!G1394+'TB-11'!G1462+'TB-11'!G1530+'TB-11'!G1598+'TB-11'!G1666</f>
        <v>0</v>
      </c>
      <c r="H33" s="234">
        <f>+'TB-11'!H34+'TB-11'!H102+'TB-11'!H170+'TB-11'!H238+'TB-11'!H306+'TB-11'!H374+'TB-11'!H442+'TB-11'!H510+'TB-11'!H578+'TB-11'!H646+'TB-11'!H714+'TB-11'!H782+'TB-11'!H850+'TB-11'!H918+'TB-11'!H986+'TB-11'!H1054+'TB-11'!H1122+'TB-11'!H1190+'TB-11'!H1258+'TB-11'!H1326+'TB-11'!H1394+'TB-11'!H1462+'TB-11'!H1530+'TB-11'!H1598+'TB-11'!H1666</f>
        <v>0</v>
      </c>
      <c r="I33" s="234">
        <f>+'TB-11'!I34+'TB-11'!I102+'TB-11'!I170+'TB-11'!I238+'TB-11'!I306+'TB-11'!I374+'TB-11'!I442+'TB-11'!I510+'TB-11'!I578+'TB-11'!I646+'TB-11'!I714+'TB-11'!I782+'TB-11'!I850+'TB-11'!I918+'TB-11'!I986+'TB-11'!I1054+'TB-11'!I1122+'TB-11'!I1190+'TB-11'!I1258+'TB-11'!I1326+'TB-11'!I1394+'TB-11'!I1462+'TB-11'!I1530+'TB-11'!I1598+'TB-11'!I1666</f>
        <v>0</v>
      </c>
      <c r="J33" s="234">
        <f>+'TB-11'!J34+'TB-11'!J102+'TB-11'!J170+'TB-11'!J238+'TB-11'!J306+'TB-11'!J374+'TB-11'!J442+'TB-11'!J510+'TB-11'!J578+'TB-11'!J646+'TB-11'!J714+'TB-11'!J782+'TB-11'!J850+'TB-11'!J918+'TB-11'!J986+'TB-11'!J1054+'TB-11'!J1122+'TB-11'!J1190+'TB-11'!J1258+'TB-11'!J1326+'TB-11'!J1394+'TB-11'!J1462+'TB-11'!J1530+'TB-11'!J1598+'TB-11'!J1666</f>
        <v>0</v>
      </c>
      <c r="K33" s="234">
        <f>+'TB-11'!K34+'TB-11'!K102+'TB-11'!K170+'TB-11'!K238+'TB-11'!K306+'TB-11'!K374+'TB-11'!K442+'TB-11'!K510+'TB-11'!K578+'TB-11'!K646+'TB-11'!K714+'TB-11'!K782+'TB-11'!K850+'TB-11'!K918+'TB-11'!K986+'TB-11'!K1054+'TB-11'!K1122+'TB-11'!K1190+'TB-11'!K1258+'TB-11'!K1326+'TB-11'!K1394+'TB-11'!K1462+'TB-11'!K1530+'TB-11'!K1598+'TB-11'!K1666</f>
        <v>0</v>
      </c>
      <c r="L33" s="234">
        <f>+'TB-11'!L34+'TB-11'!L102+'TB-11'!L170+'TB-11'!L238+'TB-11'!L306+'TB-11'!L374+'TB-11'!L442+'TB-11'!L510+'TB-11'!L578+'TB-11'!L646+'TB-11'!L714+'TB-11'!L782+'TB-11'!L850+'TB-11'!L918+'TB-11'!L986+'TB-11'!L1054+'TB-11'!L1122+'TB-11'!L1190+'TB-11'!L1258+'TB-11'!L1326+'TB-11'!L1394+'TB-11'!L1462+'TB-11'!L1530+'TB-11'!L1598+'TB-11'!L1666</f>
        <v>0</v>
      </c>
      <c r="M33" s="234">
        <f>+'TB-11'!M34+'TB-11'!M102+'TB-11'!M170+'TB-11'!M238+'TB-11'!M306+'TB-11'!M374+'TB-11'!M442+'TB-11'!M510+'TB-11'!M578+'TB-11'!M646+'TB-11'!M714+'TB-11'!M782+'TB-11'!M850+'TB-11'!M918+'TB-11'!M986+'TB-11'!M1054+'TB-11'!M1122+'TB-11'!M1190+'TB-11'!M1258+'TB-11'!M1326+'TB-11'!M1394+'TB-11'!M1462+'TB-11'!M1530+'TB-11'!M1598+'TB-11'!M1666</f>
        <v>0</v>
      </c>
      <c r="N33" s="234">
        <f>+'TB-11'!N34+'TB-11'!N102+'TB-11'!N170+'TB-11'!N238+'TB-11'!N306+'TB-11'!N374+'TB-11'!N442+'TB-11'!N510+'TB-11'!N578+'TB-11'!N646+'TB-11'!N714+'TB-11'!N782+'TB-11'!N850+'TB-11'!N918+'TB-11'!N986+'TB-11'!N1054+'TB-11'!N1122+'TB-11'!N1190+'TB-11'!N1258+'TB-11'!N1326+'TB-11'!N1394+'TB-11'!N1462+'TB-11'!N1530+'TB-11'!N1598+'TB-11'!N1666</f>
        <v>0</v>
      </c>
      <c r="O33" s="234">
        <f>+'TB-11'!O34+'TB-11'!O102+'TB-11'!O170+'TB-11'!O238+'TB-11'!O306+'TB-11'!O374+'TB-11'!O442+'TB-11'!O510+'TB-11'!O578+'TB-11'!O646+'TB-11'!O714+'TB-11'!O782+'TB-11'!O850+'TB-11'!O918+'TB-11'!O986+'TB-11'!O1054+'TB-11'!O1122+'TB-11'!O1190+'TB-11'!O1258+'TB-11'!O1326+'TB-11'!O1394+'TB-11'!O1462+'TB-11'!O1530+'TB-11'!O1598+'TB-11'!O1666</f>
        <v>0</v>
      </c>
      <c r="P33" s="234">
        <f>+'TB-11'!P34+'TB-11'!P102+'TB-11'!P170+'TB-11'!P238+'TB-11'!P306+'TB-11'!P374+'TB-11'!P442+'TB-11'!P510+'TB-11'!P578+'TB-11'!P646+'TB-11'!P714+'TB-11'!P782+'TB-11'!P850+'TB-11'!P918+'TB-11'!P986+'TB-11'!P1054+'TB-11'!P1122+'TB-11'!P1190+'TB-11'!P1258+'TB-11'!P1326+'TB-11'!P1394+'TB-11'!P1462+'TB-11'!P1530+'TB-11'!P1598+'TB-11'!P1666</f>
        <v>0</v>
      </c>
      <c r="Q33" s="234">
        <f>+'TB-11'!Q34+'TB-11'!Q102+'TB-11'!Q170+'TB-11'!Q238+'TB-11'!Q306+'TB-11'!Q374+'TB-11'!Q442+'TB-11'!Q510+'TB-11'!Q578+'TB-11'!Q646+'TB-11'!Q714+'TB-11'!Q782+'TB-11'!Q850+'TB-11'!Q918+'TB-11'!Q986+'TB-11'!Q1054+'TB-11'!Q1122+'TB-11'!Q1190+'TB-11'!Q1258+'TB-11'!Q1326+'TB-11'!Q1394+'TB-11'!Q1462+'TB-11'!Q1530+'TB-11'!Q1598+'TB-11'!Q1666</f>
        <v>0</v>
      </c>
      <c r="R33" s="234">
        <f>+'TB-11'!R34+'TB-11'!R102+'TB-11'!R170+'TB-11'!R238+'TB-11'!R306+'TB-11'!R374+'TB-11'!R442+'TB-11'!R510+'TB-11'!R578+'TB-11'!R646+'TB-11'!R714+'TB-11'!R782+'TB-11'!R850+'TB-11'!R918+'TB-11'!R986+'TB-11'!R1054+'TB-11'!R1122+'TB-11'!R1190+'TB-11'!R1258+'TB-11'!R1326+'TB-11'!R1394+'TB-11'!R1462+'TB-11'!R1530+'TB-11'!R1598+'TB-11'!R1666</f>
        <v>0</v>
      </c>
      <c r="S33" s="234">
        <f>+'TB-11'!S34+'TB-11'!S102+'TB-11'!S170+'TB-11'!S238+'TB-11'!S306+'TB-11'!S374+'TB-11'!S442+'TB-11'!S510+'TB-11'!S578+'TB-11'!S646+'TB-11'!S714+'TB-11'!S782+'TB-11'!S850+'TB-11'!S918+'TB-11'!S986+'TB-11'!S1054+'TB-11'!S1122+'TB-11'!S1190+'TB-11'!S1258+'TB-11'!S1326+'TB-11'!S1394+'TB-11'!S1462+'TB-11'!S1530+'TB-11'!S1598+'TB-11'!S1666</f>
        <v>0</v>
      </c>
      <c r="T33" s="234">
        <f>+'TB-11'!T34+'TB-11'!T102+'TB-11'!T170+'TB-11'!T238+'TB-11'!T306+'TB-11'!T374+'TB-11'!T442+'TB-11'!T510+'TB-11'!T578+'TB-11'!T646+'TB-11'!T714+'TB-11'!T782+'TB-11'!T850+'TB-11'!T918+'TB-11'!T986+'TB-11'!T1054+'TB-11'!T1122+'TB-11'!T1190+'TB-11'!T1258+'TB-11'!T1326+'TB-11'!T1394+'TB-11'!T1462+'TB-11'!T1530+'TB-11'!T1598+'TB-11'!T1666</f>
        <v>0</v>
      </c>
      <c r="U33" s="121">
        <f t="shared" si="4"/>
        <v>0</v>
      </c>
      <c r="V33" s="121">
        <f t="shared" si="4"/>
        <v>0</v>
      </c>
      <c r="W33" s="123">
        <f>SUM(U33:V33)</f>
        <v>0</v>
      </c>
      <c r="Y33" s="539" t="e">
        <f>+'TB-11'!Y34+'TB-11'!Y102+'TB-11'!Y170+'TB-11'!Y238+'TB-11'!Y306+'TB-11'!Y374+'TB-11'!Y442+'TB-11'!Y510+'TB-11'!Y578+'TB-11'!Y646+'TB-11'!Y714+'TB-11'!Y782+'TB-11'!Y850+'TB-11'!Y918+'TB-11'!Y986+'TB-11'!Y1054+'TB-11'!Y1122+'TB-11'!Y1190+'TB-11'!Y1258+'TB-11'!Y1326+'TB-11'!Y1394+'TB-11'!Y1462+'TB-11'!Y1530+'TB-11'!Y1598+'TB-11'!Y1666</f>
        <v>#N/A</v>
      </c>
      <c r="Z33" s="539" t="e">
        <f>+'TB-11'!Z34+'TB-11'!Z102+'TB-11'!Z170+'TB-11'!Z238+'TB-11'!Z306+'TB-11'!Z374+'TB-11'!Z442+'TB-11'!Z510+'TB-11'!Z578+'TB-11'!Z646+'TB-11'!Z714+'TB-11'!Z782+'TB-11'!Z850+'TB-11'!Z918+'TB-11'!Z986+'TB-11'!Z1054+'TB-11'!Z1122+'TB-11'!Z1190+'TB-11'!Z1258+'TB-11'!Z1326+'TB-11'!Z1394+'TB-11'!Z1462+'TB-11'!Z1530+'TB-11'!Z1598+'TB-11'!Z1666</f>
        <v>#N/A</v>
      </c>
    </row>
    <row r="34" spans="2:26" ht="15" customHeight="1" x14ac:dyDescent="0.25">
      <c r="B34" s="233" t="e">
        <f>+'TB-11'!B35+'TB-11'!B103+'TB-11'!B171+'TB-11'!B239+'TB-11'!B307+'TB-11'!B375+'TB-11'!B443+'TB-11'!B511+'TB-11'!B579+'TB-11'!B647+'TB-11'!B715+'TB-11'!B783+'TB-11'!B851+'TB-11'!B919+'TB-11'!B987+'TB-11'!B1055+'TB-11'!B1123+'TB-11'!B1191+'TB-11'!B1259+'TB-11'!B1327+'TB-11'!B1395+'TB-11'!B1463+'TB-11'!B1531+'TB-11'!B1599+'TB-11'!B1667</f>
        <v>#N/A</v>
      </c>
      <c r="C34" s="234" t="e">
        <f>+'TB-11'!C35+'TB-11'!C103+'TB-11'!C171+'TB-11'!C239+'TB-11'!C307+'TB-11'!C375+'TB-11'!C443+'TB-11'!C511+'TB-11'!C579+'TB-11'!C647+'TB-11'!C715+'TB-11'!C783+'TB-11'!C851+'TB-11'!C919+'TB-11'!C987+'TB-11'!C1055+'TB-11'!C1123+'TB-11'!C1191+'TB-11'!C1259+'TB-11'!C1327+'TB-11'!C1395+'TB-11'!C1463+'TB-11'!C1531+'TB-11'!C1599+'TB-11'!C1667</f>
        <v>#N/A</v>
      </c>
      <c r="D34" s="123" t="e">
        <f>SUM(B34:C34)</f>
        <v>#N/A</v>
      </c>
      <c r="E34" s="890" t="s">
        <v>1016</v>
      </c>
      <c r="F34" s="891"/>
      <c r="G34" s="233">
        <f>+'TB-11'!G35+'TB-11'!G103+'TB-11'!G171+'TB-11'!G239+'TB-11'!G307+'TB-11'!G375+'TB-11'!G443+'TB-11'!G511+'TB-11'!G579+'TB-11'!G647+'TB-11'!G715+'TB-11'!G783+'TB-11'!G851+'TB-11'!G919+'TB-11'!G987+'TB-11'!G1055+'TB-11'!G1123+'TB-11'!G1191+'TB-11'!G1259+'TB-11'!G1327+'TB-11'!G1395+'TB-11'!G1463+'TB-11'!G1531+'TB-11'!G1599+'TB-11'!G1667</f>
        <v>0</v>
      </c>
      <c r="H34" s="234">
        <f>+'TB-11'!H35+'TB-11'!H103+'TB-11'!H171+'TB-11'!H239+'TB-11'!H307+'TB-11'!H375+'TB-11'!H443+'TB-11'!H511+'TB-11'!H579+'TB-11'!H647+'TB-11'!H715+'TB-11'!H783+'TB-11'!H851+'TB-11'!H919+'TB-11'!H987+'TB-11'!H1055+'TB-11'!H1123+'TB-11'!H1191+'TB-11'!H1259+'TB-11'!H1327+'TB-11'!H1395+'TB-11'!H1463+'TB-11'!H1531+'TB-11'!H1599+'TB-11'!H1667</f>
        <v>0</v>
      </c>
      <c r="I34" s="234">
        <f>+'TB-11'!I35+'TB-11'!I103+'TB-11'!I171+'TB-11'!I239+'TB-11'!I307+'TB-11'!I375+'TB-11'!I443+'TB-11'!I511+'TB-11'!I579+'TB-11'!I647+'TB-11'!I715+'TB-11'!I783+'TB-11'!I851+'TB-11'!I919+'TB-11'!I987+'TB-11'!I1055+'TB-11'!I1123+'TB-11'!I1191+'TB-11'!I1259+'TB-11'!I1327+'TB-11'!I1395+'TB-11'!I1463+'TB-11'!I1531+'TB-11'!I1599+'TB-11'!I1667</f>
        <v>0</v>
      </c>
      <c r="J34" s="234">
        <f>+'TB-11'!J35+'TB-11'!J103+'TB-11'!J171+'TB-11'!J239+'TB-11'!J307+'TB-11'!J375+'TB-11'!J443+'TB-11'!J511+'TB-11'!J579+'TB-11'!J647+'TB-11'!J715+'TB-11'!J783+'TB-11'!J851+'TB-11'!J919+'TB-11'!J987+'TB-11'!J1055+'TB-11'!J1123+'TB-11'!J1191+'TB-11'!J1259+'TB-11'!J1327+'TB-11'!J1395+'TB-11'!J1463+'TB-11'!J1531+'TB-11'!J1599+'TB-11'!J1667</f>
        <v>0</v>
      </c>
      <c r="K34" s="234">
        <f>+'TB-11'!K35+'TB-11'!K103+'TB-11'!K171+'TB-11'!K239+'TB-11'!K307+'TB-11'!K375+'TB-11'!K443+'TB-11'!K511+'TB-11'!K579+'TB-11'!K647+'TB-11'!K715+'TB-11'!K783+'TB-11'!K851+'TB-11'!K919+'TB-11'!K987+'TB-11'!K1055+'TB-11'!K1123+'TB-11'!K1191+'TB-11'!K1259+'TB-11'!K1327+'TB-11'!K1395+'TB-11'!K1463+'TB-11'!K1531+'TB-11'!K1599+'TB-11'!K1667</f>
        <v>0</v>
      </c>
      <c r="L34" s="234">
        <f>+'TB-11'!L35+'TB-11'!L103+'TB-11'!L171+'TB-11'!L239+'TB-11'!L307+'TB-11'!L375+'TB-11'!L443+'TB-11'!L511+'TB-11'!L579+'TB-11'!L647+'TB-11'!L715+'TB-11'!L783+'TB-11'!L851+'TB-11'!L919+'TB-11'!L987+'TB-11'!L1055+'TB-11'!L1123+'TB-11'!L1191+'TB-11'!L1259+'TB-11'!L1327+'TB-11'!L1395+'TB-11'!L1463+'TB-11'!L1531+'TB-11'!L1599+'TB-11'!L1667</f>
        <v>0</v>
      </c>
      <c r="M34" s="234">
        <f>+'TB-11'!M35+'TB-11'!M103+'TB-11'!M171+'TB-11'!M239+'TB-11'!M307+'TB-11'!M375+'TB-11'!M443+'TB-11'!M511+'TB-11'!M579+'TB-11'!M647+'TB-11'!M715+'TB-11'!M783+'TB-11'!M851+'TB-11'!M919+'TB-11'!M987+'TB-11'!M1055+'TB-11'!M1123+'TB-11'!M1191+'TB-11'!M1259+'TB-11'!M1327+'TB-11'!M1395+'TB-11'!M1463+'TB-11'!M1531+'TB-11'!M1599+'TB-11'!M1667</f>
        <v>0</v>
      </c>
      <c r="N34" s="234">
        <f>+'TB-11'!N35+'TB-11'!N103+'TB-11'!N171+'TB-11'!N239+'TB-11'!N307+'TB-11'!N375+'TB-11'!N443+'TB-11'!N511+'TB-11'!N579+'TB-11'!N647+'TB-11'!N715+'TB-11'!N783+'TB-11'!N851+'TB-11'!N919+'TB-11'!N987+'TB-11'!N1055+'TB-11'!N1123+'TB-11'!N1191+'TB-11'!N1259+'TB-11'!N1327+'TB-11'!N1395+'TB-11'!N1463+'TB-11'!N1531+'TB-11'!N1599+'TB-11'!N1667</f>
        <v>0</v>
      </c>
      <c r="O34" s="234">
        <f>+'TB-11'!O35+'TB-11'!O103+'TB-11'!O171+'TB-11'!O239+'TB-11'!O307+'TB-11'!O375+'TB-11'!O443+'TB-11'!O511+'TB-11'!O579+'TB-11'!O647+'TB-11'!O715+'TB-11'!O783+'TB-11'!O851+'TB-11'!O919+'TB-11'!O987+'TB-11'!O1055+'TB-11'!O1123+'TB-11'!O1191+'TB-11'!O1259+'TB-11'!O1327+'TB-11'!O1395+'TB-11'!O1463+'TB-11'!O1531+'TB-11'!O1599+'TB-11'!O1667</f>
        <v>0</v>
      </c>
      <c r="P34" s="234">
        <f>+'TB-11'!P35+'TB-11'!P103+'TB-11'!P171+'TB-11'!P239+'TB-11'!P307+'TB-11'!P375+'TB-11'!P443+'TB-11'!P511+'TB-11'!P579+'TB-11'!P647+'TB-11'!P715+'TB-11'!P783+'TB-11'!P851+'TB-11'!P919+'TB-11'!P987+'TB-11'!P1055+'TB-11'!P1123+'TB-11'!P1191+'TB-11'!P1259+'TB-11'!P1327+'TB-11'!P1395+'TB-11'!P1463+'TB-11'!P1531+'TB-11'!P1599+'TB-11'!P1667</f>
        <v>0</v>
      </c>
      <c r="Q34" s="234">
        <f>+'TB-11'!Q35+'TB-11'!Q103+'TB-11'!Q171+'TB-11'!Q239+'TB-11'!Q307+'TB-11'!Q375+'TB-11'!Q443+'TB-11'!Q511+'TB-11'!Q579+'TB-11'!Q647+'TB-11'!Q715+'TB-11'!Q783+'TB-11'!Q851+'TB-11'!Q919+'TB-11'!Q987+'TB-11'!Q1055+'TB-11'!Q1123+'TB-11'!Q1191+'TB-11'!Q1259+'TB-11'!Q1327+'TB-11'!Q1395+'TB-11'!Q1463+'TB-11'!Q1531+'TB-11'!Q1599+'TB-11'!Q1667</f>
        <v>0</v>
      </c>
      <c r="R34" s="234">
        <f>+'TB-11'!R35+'TB-11'!R103+'TB-11'!R171+'TB-11'!R239+'TB-11'!R307+'TB-11'!R375+'TB-11'!R443+'TB-11'!R511+'TB-11'!R579+'TB-11'!R647+'TB-11'!R715+'TB-11'!R783+'TB-11'!R851+'TB-11'!R919+'TB-11'!R987+'TB-11'!R1055+'TB-11'!R1123+'TB-11'!R1191+'TB-11'!R1259+'TB-11'!R1327+'TB-11'!R1395+'TB-11'!R1463+'TB-11'!R1531+'TB-11'!R1599+'TB-11'!R1667</f>
        <v>0</v>
      </c>
      <c r="S34" s="234">
        <f>+'TB-11'!S35+'TB-11'!S103+'TB-11'!S171+'TB-11'!S239+'TB-11'!S307+'TB-11'!S375+'TB-11'!S443+'TB-11'!S511+'TB-11'!S579+'TB-11'!S647+'TB-11'!S715+'TB-11'!S783+'TB-11'!S851+'TB-11'!S919+'TB-11'!S987+'TB-11'!S1055+'TB-11'!S1123+'TB-11'!S1191+'TB-11'!S1259+'TB-11'!S1327+'TB-11'!S1395+'TB-11'!S1463+'TB-11'!S1531+'TB-11'!S1599+'TB-11'!S1667</f>
        <v>0</v>
      </c>
      <c r="T34" s="234">
        <f>+'TB-11'!T35+'TB-11'!T103+'TB-11'!T171+'TB-11'!T239+'TB-11'!T307+'TB-11'!T375+'TB-11'!T443+'TB-11'!T511+'TB-11'!T579+'TB-11'!T647+'TB-11'!T715+'TB-11'!T783+'TB-11'!T851+'TB-11'!T919+'TB-11'!T987+'TB-11'!T1055+'TB-11'!T1123+'TB-11'!T1191+'TB-11'!T1259+'TB-11'!T1327+'TB-11'!T1395+'TB-11'!T1463+'TB-11'!T1531+'TB-11'!T1599+'TB-11'!T1667</f>
        <v>0</v>
      </c>
      <c r="U34" s="121">
        <f t="shared" si="4"/>
        <v>0</v>
      </c>
      <c r="V34" s="121">
        <f t="shared" si="4"/>
        <v>0</v>
      </c>
      <c r="W34" s="123">
        <f>SUM(U34:V34)</f>
        <v>0</v>
      </c>
      <c r="Y34" s="539" t="e">
        <f>+'TB-11'!Y35+'TB-11'!Y103+'TB-11'!Y171+'TB-11'!Y239+'TB-11'!Y307+'TB-11'!Y375+'TB-11'!Y443+'TB-11'!Y511+'TB-11'!Y579+'TB-11'!Y647+'TB-11'!Y715+'TB-11'!Y783+'TB-11'!Y851+'TB-11'!Y919+'TB-11'!Y987+'TB-11'!Y1055+'TB-11'!Y1123+'TB-11'!Y1191+'TB-11'!Y1259+'TB-11'!Y1327+'TB-11'!Y1395+'TB-11'!Y1463+'TB-11'!Y1531+'TB-11'!Y1599+'TB-11'!Y1667</f>
        <v>#N/A</v>
      </c>
      <c r="Z34" s="539" t="e">
        <f>+'TB-11'!Z35+'TB-11'!Z103+'TB-11'!Z171+'TB-11'!Z239+'TB-11'!Z307+'TB-11'!Z375+'TB-11'!Z443+'TB-11'!Z511+'TB-11'!Z579+'TB-11'!Z647+'TB-11'!Z715+'TB-11'!Z783+'TB-11'!Z851+'TB-11'!Z919+'TB-11'!Z987+'TB-11'!Z1055+'TB-11'!Z1123+'TB-11'!Z1191+'TB-11'!Z1259+'TB-11'!Z1327+'TB-11'!Z1395+'TB-11'!Z1463+'TB-11'!Z1531+'TB-11'!Z1599+'TB-11'!Z1667</f>
        <v>#N/A</v>
      </c>
    </row>
    <row r="35" spans="2:26" ht="15" customHeight="1" thickBot="1" x14ac:dyDescent="0.3">
      <c r="B35" s="237" t="e">
        <f>+'TB-11'!B36+'TB-11'!B104+'TB-11'!B172+'TB-11'!B240+'TB-11'!B308+'TB-11'!B376+'TB-11'!B444+'TB-11'!B512+'TB-11'!B580+'TB-11'!B648+'TB-11'!B716+'TB-11'!B784+'TB-11'!B852+'TB-11'!B920+'TB-11'!B988+'TB-11'!B1056+'TB-11'!B1124+'TB-11'!B1192+'TB-11'!B1260+'TB-11'!B1328+'TB-11'!B1396+'TB-11'!B1464+'TB-11'!B1532+'TB-11'!B1600+'TB-11'!B1668</f>
        <v>#N/A</v>
      </c>
      <c r="C35" s="238" t="e">
        <f>+'TB-11'!C36+'TB-11'!C104+'TB-11'!C172+'TB-11'!C240+'TB-11'!C308+'TB-11'!C376+'TB-11'!C444+'TB-11'!C512+'TB-11'!C580+'TB-11'!C648+'TB-11'!C716+'TB-11'!C784+'TB-11'!C852+'TB-11'!C920+'TB-11'!C988+'TB-11'!C1056+'TB-11'!C1124+'TB-11'!C1192+'TB-11'!C1260+'TB-11'!C1328+'TB-11'!C1396+'TB-11'!C1464+'TB-11'!C1532+'TB-11'!C1600+'TB-11'!C1668</f>
        <v>#N/A</v>
      </c>
      <c r="D35" s="124" t="e">
        <f>SUM(B35:C35)</f>
        <v>#N/A</v>
      </c>
      <c r="E35" s="1056" t="s">
        <v>1017</v>
      </c>
      <c r="F35" s="946"/>
      <c r="G35" s="237">
        <f>+'TB-11'!G36+'TB-11'!G104+'TB-11'!G172+'TB-11'!G240+'TB-11'!G308+'TB-11'!G376+'TB-11'!G444+'TB-11'!G512+'TB-11'!G580+'TB-11'!G648+'TB-11'!G716+'TB-11'!G784+'TB-11'!G852+'TB-11'!G920+'TB-11'!G988+'TB-11'!G1056+'TB-11'!G1124+'TB-11'!G1192+'TB-11'!G1260+'TB-11'!G1328+'TB-11'!G1396+'TB-11'!G1464+'TB-11'!G1532+'TB-11'!G1600+'TB-11'!G1668</f>
        <v>0</v>
      </c>
      <c r="H35" s="238">
        <f>+'TB-11'!H36+'TB-11'!H104+'TB-11'!H172+'TB-11'!H240+'TB-11'!H308+'TB-11'!H376+'TB-11'!H444+'TB-11'!H512+'TB-11'!H580+'TB-11'!H648+'TB-11'!H716+'TB-11'!H784+'TB-11'!H852+'TB-11'!H920+'TB-11'!H988+'TB-11'!H1056+'TB-11'!H1124+'TB-11'!H1192+'TB-11'!H1260+'TB-11'!H1328+'TB-11'!H1396+'TB-11'!H1464+'TB-11'!H1532+'TB-11'!H1600+'TB-11'!H1668</f>
        <v>0</v>
      </c>
      <c r="I35" s="238">
        <f>+'TB-11'!I36+'TB-11'!I104+'TB-11'!I172+'TB-11'!I240+'TB-11'!I308+'TB-11'!I376+'TB-11'!I444+'TB-11'!I512+'TB-11'!I580+'TB-11'!I648+'TB-11'!I716+'TB-11'!I784+'TB-11'!I852+'TB-11'!I920+'TB-11'!I988+'TB-11'!I1056+'TB-11'!I1124+'TB-11'!I1192+'TB-11'!I1260+'TB-11'!I1328+'TB-11'!I1396+'TB-11'!I1464+'TB-11'!I1532+'TB-11'!I1600+'TB-11'!I1668</f>
        <v>0</v>
      </c>
      <c r="J35" s="238">
        <f>+'TB-11'!J36+'TB-11'!J104+'TB-11'!J172+'TB-11'!J240+'TB-11'!J308+'TB-11'!J376+'TB-11'!J444+'TB-11'!J512+'TB-11'!J580+'TB-11'!J648+'TB-11'!J716+'TB-11'!J784+'TB-11'!J852+'TB-11'!J920+'TB-11'!J988+'TB-11'!J1056+'TB-11'!J1124+'TB-11'!J1192+'TB-11'!J1260+'TB-11'!J1328+'TB-11'!J1396+'TB-11'!J1464+'TB-11'!J1532+'TB-11'!J1600+'TB-11'!J1668</f>
        <v>0</v>
      </c>
      <c r="K35" s="238">
        <f>+'TB-11'!K36+'TB-11'!K104+'TB-11'!K172+'TB-11'!K240+'TB-11'!K308+'TB-11'!K376+'TB-11'!K444+'TB-11'!K512+'TB-11'!K580+'TB-11'!K648+'TB-11'!K716+'TB-11'!K784+'TB-11'!K852+'TB-11'!K920+'TB-11'!K988+'TB-11'!K1056+'TB-11'!K1124+'TB-11'!K1192+'TB-11'!K1260+'TB-11'!K1328+'TB-11'!K1396+'TB-11'!K1464+'TB-11'!K1532+'TB-11'!K1600+'TB-11'!K1668</f>
        <v>0</v>
      </c>
      <c r="L35" s="238">
        <f>+'TB-11'!L36+'TB-11'!L104+'TB-11'!L172+'TB-11'!L240+'TB-11'!L308+'TB-11'!L376+'TB-11'!L444+'TB-11'!L512+'TB-11'!L580+'TB-11'!L648+'TB-11'!L716+'TB-11'!L784+'TB-11'!L852+'TB-11'!L920+'TB-11'!L988+'TB-11'!L1056+'TB-11'!L1124+'TB-11'!L1192+'TB-11'!L1260+'TB-11'!L1328+'TB-11'!L1396+'TB-11'!L1464+'TB-11'!L1532+'TB-11'!L1600+'TB-11'!L1668</f>
        <v>0</v>
      </c>
      <c r="M35" s="238">
        <f>+'TB-11'!M36+'TB-11'!M104+'TB-11'!M172+'TB-11'!M240+'TB-11'!M308+'TB-11'!M376+'TB-11'!M444+'TB-11'!M512+'TB-11'!M580+'TB-11'!M648+'TB-11'!M716+'TB-11'!M784+'TB-11'!M852+'TB-11'!M920+'TB-11'!M988+'TB-11'!M1056+'TB-11'!M1124+'TB-11'!M1192+'TB-11'!M1260+'TB-11'!M1328+'TB-11'!M1396+'TB-11'!M1464+'TB-11'!M1532+'TB-11'!M1600+'TB-11'!M1668</f>
        <v>0</v>
      </c>
      <c r="N35" s="238">
        <f>+'TB-11'!N36+'TB-11'!N104+'TB-11'!N172+'TB-11'!N240+'TB-11'!N308+'TB-11'!N376+'TB-11'!N444+'TB-11'!N512+'TB-11'!N580+'TB-11'!N648+'TB-11'!N716+'TB-11'!N784+'TB-11'!N852+'TB-11'!N920+'TB-11'!N988+'TB-11'!N1056+'TB-11'!N1124+'TB-11'!N1192+'TB-11'!N1260+'TB-11'!N1328+'TB-11'!N1396+'TB-11'!N1464+'TB-11'!N1532+'TB-11'!N1600+'TB-11'!N1668</f>
        <v>0</v>
      </c>
      <c r="O35" s="238">
        <f>+'TB-11'!O36+'TB-11'!O104+'TB-11'!O172+'TB-11'!O240+'TB-11'!O308+'TB-11'!O376+'TB-11'!O444+'TB-11'!O512+'TB-11'!O580+'TB-11'!O648+'TB-11'!O716+'TB-11'!O784+'TB-11'!O852+'TB-11'!O920+'TB-11'!O988+'TB-11'!O1056+'TB-11'!O1124+'TB-11'!O1192+'TB-11'!O1260+'TB-11'!O1328+'TB-11'!O1396+'TB-11'!O1464+'TB-11'!O1532+'TB-11'!O1600+'TB-11'!O1668</f>
        <v>0</v>
      </c>
      <c r="P35" s="238">
        <f>+'TB-11'!P36+'TB-11'!P104+'TB-11'!P172+'TB-11'!P240+'TB-11'!P308+'TB-11'!P376+'TB-11'!P444+'TB-11'!P512+'TB-11'!P580+'TB-11'!P648+'TB-11'!P716+'TB-11'!P784+'TB-11'!P852+'TB-11'!P920+'TB-11'!P988+'TB-11'!P1056+'TB-11'!P1124+'TB-11'!P1192+'TB-11'!P1260+'TB-11'!P1328+'TB-11'!P1396+'TB-11'!P1464+'TB-11'!P1532+'TB-11'!P1600+'TB-11'!P1668</f>
        <v>0</v>
      </c>
      <c r="Q35" s="238">
        <f>+'TB-11'!Q36+'TB-11'!Q104+'TB-11'!Q172+'TB-11'!Q240+'TB-11'!Q308+'TB-11'!Q376+'TB-11'!Q444+'TB-11'!Q512+'TB-11'!Q580+'TB-11'!Q648+'TB-11'!Q716+'TB-11'!Q784+'TB-11'!Q852+'TB-11'!Q920+'TB-11'!Q988+'TB-11'!Q1056+'TB-11'!Q1124+'TB-11'!Q1192+'TB-11'!Q1260+'TB-11'!Q1328+'TB-11'!Q1396+'TB-11'!Q1464+'TB-11'!Q1532+'TB-11'!Q1600+'TB-11'!Q1668</f>
        <v>0</v>
      </c>
      <c r="R35" s="238">
        <f>+'TB-11'!R36+'TB-11'!R104+'TB-11'!R172+'TB-11'!R240+'TB-11'!R308+'TB-11'!R376+'TB-11'!R444+'TB-11'!R512+'TB-11'!R580+'TB-11'!R648+'TB-11'!R716+'TB-11'!R784+'TB-11'!R852+'TB-11'!R920+'TB-11'!R988+'TB-11'!R1056+'TB-11'!R1124+'TB-11'!R1192+'TB-11'!R1260+'TB-11'!R1328+'TB-11'!R1396+'TB-11'!R1464+'TB-11'!R1532+'TB-11'!R1600+'TB-11'!R1668</f>
        <v>0</v>
      </c>
      <c r="S35" s="238">
        <f>+'TB-11'!S36+'TB-11'!S104+'TB-11'!S172+'TB-11'!S240+'TB-11'!S308+'TB-11'!S376+'TB-11'!S444+'TB-11'!S512+'TB-11'!S580+'TB-11'!S648+'TB-11'!S716+'TB-11'!S784+'TB-11'!S852+'TB-11'!S920+'TB-11'!S988+'TB-11'!S1056+'TB-11'!S1124+'TB-11'!S1192+'TB-11'!S1260+'TB-11'!S1328+'TB-11'!S1396+'TB-11'!S1464+'TB-11'!S1532+'TB-11'!S1600+'TB-11'!S1668</f>
        <v>0</v>
      </c>
      <c r="T35" s="238">
        <f>+'TB-11'!T36+'TB-11'!T104+'TB-11'!T172+'TB-11'!T240+'TB-11'!T308+'TB-11'!T376+'TB-11'!T444+'TB-11'!T512+'TB-11'!T580+'TB-11'!T648+'TB-11'!T716+'TB-11'!T784+'TB-11'!T852+'TB-11'!T920+'TB-11'!T988+'TB-11'!T1056+'TB-11'!T1124+'TB-11'!T1192+'TB-11'!T1260+'TB-11'!T1328+'TB-11'!T1396+'TB-11'!T1464+'TB-11'!T1532+'TB-11'!T1600+'TB-11'!T1668</f>
        <v>0</v>
      </c>
      <c r="U35" s="129">
        <f t="shared" si="4"/>
        <v>0</v>
      </c>
      <c r="V35" s="129">
        <f t="shared" si="4"/>
        <v>0</v>
      </c>
      <c r="W35" s="124">
        <f>SUM(U35:V35)</f>
        <v>0</v>
      </c>
      <c r="Y35" s="539" t="e">
        <f>+'TB-11'!Y36+'TB-11'!Y104+'TB-11'!Y172+'TB-11'!Y240+'TB-11'!Y308+'TB-11'!Y376+'TB-11'!Y444+'TB-11'!Y512+'TB-11'!Y580+'TB-11'!Y648+'TB-11'!Y716+'TB-11'!Y784+'TB-11'!Y852+'TB-11'!Y920+'TB-11'!Y988+'TB-11'!Y1056+'TB-11'!Y1124+'TB-11'!Y1192+'TB-11'!Y1260+'TB-11'!Y1328+'TB-11'!Y1396+'TB-11'!Y1464+'TB-11'!Y1532+'TB-11'!Y1600+'TB-11'!Y1668</f>
        <v>#N/A</v>
      </c>
      <c r="Z35" s="539" t="e">
        <f>+'TB-11'!Z36+'TB-11'!Z104+'TB-11'!Z172+'TB-11'!Z240+'TB-11'!Z308+'TB-11'!Z376+'TB-11'!Z444+'TB-11'!Z512+'TB-11'!Z580+'TB-11'!Z648+'TB-11'!Z716+'TB-11'!Z784+'TB-11'!Z852+'TB-11'!Z920+'TB-11'!Z988+'TB-11'!Z1056+'TB-11'!Z1124+'TB-11'!Z1192+'TB-11'!Z1260+'TB-11'!Z1328+'TB-11'!Z1396+'TB-11'!Z1464+'TB-11'!Z1532+'TB-11'!Z1600+'TB-11'!Z1668</f>
        <v>#N/A</v>
      </c>
    </row>
    <row r="36" spans="2:26" ht="18" customHeight="1" thickBot="1" x14ac:dyDescent="0.3">
      <c r="B36" s="111" t="e">
        <f>SUM(B31:B35)</f>
        <v>#N/A</v>
      </c>
      <c r="C36" s="94" t="e">
        <f>SUM(C31:C35)</f>
        <v>#N/A</v>
      </c>
      <c r="D36" s="90" t="e">
        <f>SUM(D31:D35)</f>
        <v>#N/A</v>
      </c>
      <c r="E36" s="951" t="s">
        <v>1018</v>
      </c>
      <c r="F36" s="948"/>
      <c r="G36" s="82">
        <f>SUM(G31:G35)</f>
        <v>0</v>
      </c>
      <c r="H36" s="83">
        <f>SUM(H31:H35)</f>
        <v>0</v>
      </c>
      <c r="I36" s="83">
        <f t="shared" ref="I36:W36" si="5">SUM(I31:I35)</f>
        <v>0</v>
      </c>
      <c r="J36" s="83">
        <f t="shared" si="5"/>
        <v>0</v>
      </c>
      <c r="K36" s="83">
        <f t="shared" si="5"/>
        <v>0</v>
      </c>
      <c r="L36" s="83">
        <f t="shared" si="5"/>
        <v>0</v>
      </c>
      <c r="M36" s="83">
        <f t="shared" si="5"/>
        <v>0</v>
      </c>
      <c r="N36" s="83">
        <f t="shared" si="5"/>
        <v>0</v>
      </c>
      <c r="O36" s="83">
        <f>SUM(O31:O35)</f>
        <v>0</v>
      </c>
      <c r="P36" s="83">
        <f t="shared" si="5"/>
        <v>0</v>
      </c>
      <c r="Q36" s="83">
        <f t="shared" si="5"/>
        <v>0</v>
      </c>
      <c r="R36" s="83">
        <f t="shared" si="5"/>
        <v>0</v>
      </c>
      <c r="S36" s="83">
        <f t="shared" si="5"/>
        <v>0</v>
      </c>
      <c r="T36" s="83">
        <f t="shared" si="5"/>
        <v>0</v>
      </c>
      <c r="U36" s="83">
        <f t="shared" si="5"/>
        <v>0</v>
      </c>
      <c r="V36" s="83">
        <f t="shared" si="5"/>
        <v>0</v>
      </c>
      <c r="W36" s="84">
        <f t="shared" si="5"/>
        <v>0</v>
      </c>
    </row>
    <row r="37" spans="2:26" ht="3" customHeight="1" x14ac:dyDescent="0.25">
      <c r="B37" s="488"/>
      <c r="C37" s="488"/>
      <c r="D37" s="488"/>
      <c r="E37" s="489"/>
      <c r="F37" s="489"/>
      <c r="G37" s="490"/>
      <c r="H37" s="490"/>
      <c r="I37" s="488"/>
      <c r="J37" s="488"/>
      <c r="K37" s="488"/>
      <c r="L37" s="488"/>
      <c r="M37" s="488"/>
      <c r="N37" s="488"/>
      <c r="O37" s="488"/>
      <c r="P37" s="488"/>
      <c r="Q37" s="488"/>
      <c r="R37" s="488"/>
      <c r="S37" s="488"/>
      <c r="T37" s="488"/>
      <c r="U37" s="488"/>
      <c r="V37" s="488"/>
      <c r="W37" s="488"/>
    </row>
    <row r="38" spans="2:26" ht="15" customHeight="1" thickBot="1" x14ac:dyDescent="0.25">
      <c r="B38" s="491" t="s">
        <v>1129</v>
      </c>
      <c r="C38" s="96"/>
      <c r="D38" s="96"/>
      <c r="E38" s="96"/>
      <c r="F38" s="491" t="s">
        <v>835</v>
      </c>
      <c r="G38" s="1019" t="s">
        <v>1270</v>
      </c>
      <c r="H38" s="1019"/>
      <c r="I38" s="1019"/>
      <c r="J38" s="1019"/>
      <c r="K38" s="1019"/>
      <c r="L38" s="1019"/>
      <c r="M38" s="1019"/>
      <c r="N38" s="1019"/>
      <c r="O38" s="1019"/>
      <c r="P38" s="1019"/>
      <c r="Q38" s="1019"/>
      <c r="R38" s="1019"/>
      <c r="S38" s="1019"/>
      <c r="T38" s="1019"/>
      <c r="U38" s="1019"/>
      <c r="V38" s="1019"/>
      <c r="W38" s="1019"/>
    </row>
    <row r="39" spans="2:26" ht="26.25" customHeight="1" x14ac:dyDescent="0.25">
      <c r="B39" s="888" t="s">
        <v>1132</v>
      </c>
      <c r="C39" s="889"/>
      <c r="D39" s="889"/>
      <c r="E39" s="889"/>
      <c r="F39" s="1316"/>
      <c r="G39" s="1311" t="s">
        <v>1076</v>
      </c>
      <c r="H39" s="1311"/>
      <c r="I39" s="1311"/>
      <c r="J39" s="1002"/>
      <c r="K39" s="1312" t="s">
        <v>1131</v>
      </c>
      <c r="L39" s="1313"/>
      <c r="M39" s="1313"/>
      <c r="N39" s="1314"/>
      <c r="O39" s="492"/>
      <c r="P39" s="1043" t="s">
        <v>1268</v>
      </c>
      <c r="Q39" s="1043"/>
      <c r="R39" s="1043"/>
      <c r="S39" s="1043"/>
      <c r="T39" s="1040" t="s">
        <v>1269</v>
      </c>
      <c r="U39" s="1040"/>
      <c r="V39" s="1040"/>
      <c r="W39" s="1041"/>
    </row>
    <row r="40" spans="2:26" ht="15.75" customHeight="1" x14ac:dyDescent="0.25">
      <c r="B40" s="963" t="s">
        <v>1130</v>
      </c>
      <c r="C40" s="964"/>
      <c r="D40" s="965" t="s">
        <v>903</v>
      </c>
      <c r="E40" s="966"/>
      <c r="F40" s="1316"/>
      <c r="G40" s="1310" t="s">
        <v>823</v>
      </c>
      <c r="H40" s="1006"/>
      <c r="I40" s="1293" t="s">
        <v>824</v>
      </c>
      <c r="J40" s="1006"/>
      <c r="K40" s="1293" t="s">
        <v>823</v>
      </c>
      <c r="L40" s="1006"/>
      <c r="M40" s="1293" t="s">
        <v>824</v>
      </c>
      <c r="N40" s="1294"/>
      <c r="O40" s="492"/>
      <c r="P40" s="1007" t="s">
        <v>823</v>
      </c>
      <c r="Q40" s="1007"/>
      <c r="R40" s="1007" t="s">
        <v>824</v>
      </c>
      <c r="S40" s="1007"/>
      <c r="T40" s="1007" t="s">
        <v>823</v>
      </c>
      <c r="U40" s="1007"/>
      <c r="V40" s="1007" t="s">
        <v>824</v>
      </c>
      <c r="W40" s="1021"/>
    </row>
    <row r="41" spans="2:26" ht="18" customHeight="1" thickBot="1" x14ac:dyDescent="0.3">
      <c r="B41" s="1315">
        <f>+'TB-11'!B42+'TB-11'!B110+'TB-11'!B178+'TB-11'!B246+'TB-11'!B314+'TB-11'!B382+'TB-11'!B450+'TB-11'!B518+'TB-11'!B586+'TB-11'!B654+'TB-11'!B722+'TB-11'!B790+'TB-11'!B858+'TB-11'!B926+'TB-11'!B994+'TB-11'!B1062+'TB-11'!B1130+'TB-11'!B1198+'TB-11'!B1266+'TB-11'!B1334+'TB-11'!B1402+'TB-11'!B1470+'TB-11'!B1538+'TB-11'!B1606+'TB-11'!B1674</f>
        <v>0</v>
      </c>
      <c r="C41" s="1023"/>
      <c r="D41" s="1296">
        <f>+'TB-11'!D42+'TB-11'!D110+'TB-11'!D178+'TB-11'!D246+'TB-11'!D314+'TB-11'!D382+'TB-11'!D450+'TB-11'!D518+'TB-11'!D586+'TB-11'!D654+'TB-11'!D722+'TB-11'!D790+'TB-11'!D858+'TB-11'!D926+'TB-11'!D994+'TB-11'!D1062+'TB-11'!D1130+'TB-11'!D1198+'TB-11'!D1266+'TB-11'!D1334+'TB-11'!D1402+'TB-11'!D1470+'TB-11'!D1538+'TB-11'!D1606+'TB-11'!D1674</f>
        <v>0</v>
      </c>
      <c r="E41" s="1295"/>
      <c r="F41" s="1316"/>
      <c r="G41" s="1295" t="e">
        <f>+'TB-11'!G42+'TB-11'!G110+'TB-11'!G178+'TB-11'!G246+'TB-11'!G314+'TB-11'!G382+'TB-11'!G450+'TB-11'!G518+'TB-11'!G586+'TB-11'!G654+'TB-11'!G722+'TB-11'!G790+'TB-11'!G858+'TB-11'!G926+'TB-11'!G994+'TB-11'!G1062+'TB-11'!G1130+'TB-11'!G1198+'TB-11'!G1266+'TB-11'!G1334+'TB-11'!G1402+'TB-11'!G1470+'TB-11'!G1538+'TB-11'!G1606+'TB-11'!G1674</f>
        <v>#N/A</v>
      </c>
      <c r="H41" s="1023"/>
      <c r="I41" s="1296" t="e">
        <f>+'TB-11'!I42+'TB-11'!I110+'TB-11'!I178+'TB-11'!I246+'TB-11'!I314+'TB-11'!I382+'TB-11'!I450+'TB-11'!I518+'TB-11'!I586+'TB-11'!I654+'TB-11'!I722+'TB-11'!I790+'TB-11'!I858+'TB-11'!I926+'TB-11'!I994+'TB-11'!I1062+'TB-11'!I1130+'TB-11'!I1198+'TB-11'!I1266+'TB-11'!I1334+'TB-11'!I1402+'TB-11'!I1470+'TB-11'!I1538+'TB-11'!I1606+'TB-11'!I1674</f>
        <v>#N/A</v>
      </c>
      <c r="J41" s="1023"/>
      <c r="K41" s="1296">
        <f>+'TB-11'!K42+'TB-11'!K110+'TB-11'!K178+'TB-11'!K246+'TB-11'!K314+'TB-11'!K382+'TB-11'!K450+'TB-11'!K518+'TB-11'!K586+'TB-11'!K654+'TB-11'!K722+'TB-11'!K790+'TB-11'!K858+'TB-11'!K926+'TB-11'!K994+'TB-11'!K1062+'TB-11'!K1130+'TB-11'!K1198+'TB-11'!K1266+'TB-11'!K1334+'TB-11'!K1402+'TB-11'!K1470+'TB-11'!K1538+'TB-11'!K1606+'TB-11'!K1674</f>
        <v>0</v>
      </c>
      <c r="L41" s="1023"/>
      <c r="M41" s="1296">
        <f>+'TB-11'!M42+'TB-11'!M110+'TB-11'!M178+'TB-11'!M246+'TB-11'!M314+'TB-11'!M382+'TB-11'!M450+'TB-11'!M518+'TB-11'!M586+'TB-11'!M654+'TB-11'!M722+'TB-11'!M790+'TB-11'!M858+'TB-11'!M926+'TB-11'!M994+'TB-11'!M1062+'TB-11'!M1130+'TB-11'!M1198+'TB-11'!M1266+'TB-11'!M1334+'TB-11'!M1402+'TB-11'!M1470+'TB-11'!M1538+'TB-11'!M1606+'TB-11'!M1674</f>
        <v>0</v>
      </c>
      <c r="N41" s="1297"/>
      <c r="O41" s="492"/>
      <c r="P41" s="1008" t="e">
        <f>+'TB-11'!P42+'TB-11'!P110+'TB-11'!P178+'TB-11'!P246+'TB-11'!P314+'TB-11'!P382+'TB-11'!P450+'TB-11'!P518+'TB-11'!P586+'TB-11'!P654+'TB-11'!P722+'TB-11'!P790+'TB-11'!P858</f>
        <v>#N/A</v>
      </c>
      <c r="Q41" s="1008"/>
      <c r="R41" s="1008" t="e">
        <f>+'TB-11'!R42+'TB-11'!R110+'TB-11'!R178+'TB-11'!R246+'TB-11'!R314+'TB-11'!R382+'TB-11'!R450+'TB-11'!R518+'TB-11'!R586+'TB-11'!R654+'TB-11'!R722+'TB-11'!R790+'TB-11'!R858</f>
        <v>#N/A</v>
      </c>
      <c r="S41" s="1008"/>
      <c r="T41" s="1008">
        <f>+'TB-11'!T42+'TB-11'!T110+'TB-11'!T178+'TB-11'!T246+'TB-11'!T314+'TB-11'!T382+'TB-11'!T450+'TB-11'!T518+'TB-11'!T586+'TB-11'!T654+'TB-11'!T722+'TB-11'!T790+'TB-11'!T858</f>
        <v>0</v>
      </c>
      <c r="U41" s="1008"/>
      <c r="V41" s="1008">
        <f>+'TB-11'!V42+'TB-11'!V110+'TB-11'!V178+'TB-11'!V246+'TB-11'!V314+'TB-11'!V382+'TB-11'!V450+'TB-11'!V518+'TB-11'!V586+'TB-11'!V654+'TB-11'!V722+'TB-11'!V790+'TB-11'!V858</f>
        <v>0</v>
      </c>
      <c r="W41" s="1008"/>
    </row>
    <row r="42" spans="2:26" s="52" customFormat="1" ht="14.25" customHeight="1" thickBot="1" x14ac:dyDescent="0.3">
      <c r="B42" s="368"/>
      <c r="C42" s="368"/>
      <c r="D42" s="368"/>
      <c r="E42" s="369"/>
      <c r="F42" s="376"/>
      <c r="G42" s="377"/>
      <c r="H42" s="377"/>
      <c r="I42" s="241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5"/>
      <c r="W42" s="96"/>
    </row>
    <row r="43" spans="2:26" s="52" customFormat="1" ht="12.75" customHeight="1" thickBot="1" x14ac:dyDescent="0.3">
      <c r="B43" s="372"/>
      <c r="C43" s="100"/>
      <c r="D43" s="100"/>
      <c r="E43" s="100"/>
      <c r="F43" s="100"/>
      <c r="G43" s="100"/>
      <c r="H43" s="100"/>
      <c r="I43" s="100"/>
      <c r="J43" s="100"/>
      <c r="K43" s="502" t="s">
        <v>836</v>
      </c>
      <c r="L43" s="1291">
        <f>+D4</f>
        <v>0</v>
      </c>
      <c r="M43" s="1292"/>
      <c r="N43" s="1292"/>
      <c r="O43" s="1292"/>
      <c r="P43" s="1292"/>
      <c r="Q43" s="1292"/>
      <c r="R43" s="1292"/>
      <c r="S43" s="1292"/>
      <c r="T43" s="1292"/>
      <c r="U43" s="1292"/>
      <c r="V43" s="484"/>
      <c r="W43" s="417" t="s">
        <v>864</v>
      </c>
    </row>
    <row r="44" spans="2:26" ht="15" x14ac:dyDescent="0.25">
      <c r="B44" s="372"/>
      <c r="C44" s="100"/>
      <c r="D44" s="100"/>
      <c r="E44" s="100"/>
      <c r="F44" s="100"/>
      <c r="G44" s="100"/>
      <c r="H44" s="100"/>
      <c r="I44" s="100"/>
      <c r="J44" s="100"/>
      <c r="K44" s="502" t="s">
        <v>837</v>
      </c>
      <c r="L44" s="502"/>
      <c r="M44" s="242"/>
      <c r="N44" s="265"/>
      <c r="O44" s="858" t="str">
        <f>+F5</f>
        <v>District/ Organization Total</v>
      </c>
      <c r="P44" s="858"/>
      <c r="Q44" s="858"/>
      <c r="R44" s="858"/>
      <c r="S44" s="858"/>
      <c r="T44" s="858"/>
      <c r="U44" s="858"/>
      <c r="V44" s="484"/>
      <c r="W44" s="96"/>
    </row>
    <row r="45" spans="2:26" ht="16.5" thickBot="1" x14ac:dyDescent="0.3">
      <c r="B45" s="68" t="s">
        <v>1133</v>
      </c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61"/>
      <c r="U45" s="61"/>
      <c r="V45" s="61"/>
      <c r="W45" s="61"/>
    </row>
    <row r="46" spans="2:26" ht="40.5" customHeight="1" thickBot="1" x14ac:dyDescent="0.3">
      <c r="B46" s="990" t="s">
        <v>1077</v>
      </c>
      <c r="C46" s="991"/>
      <c r="D46" s="992"/>
      <c r="E46" s="979" t="s">
        <v>870</v>
      </c>
      <c r="F46" s="980"/>
      <c r="G46" s="985" t="s">
        <v>1068</v>
      </c>
      <c r="H46" s="957"/>
      <c r="I46" s="957"/>
      <c r="J46" s="958"/>
      <c r="K46" s="957" t="s">
        <v>1067</v>
      </c>
      <c r="L46" s="958"/>
      <c r="M46" s="957" t="s">
        <v>1074</v>
      </c>
      <c r="N46" s="958"/>
      <c r="O46" s="957" t="s">
        <v>1073</v>
      </c>
      <c r="P46" s="958"/>
      <c r="Q46" s="957" t="s">
        <v>1072</v>
      </c>
      <c r="R46" s="958"/>
      <c r="S46" s="957" t="s">
        <v>1071</v>
      </c>
      <c r="T46" s="958"/>
      <c r="U46" s="967" t="s">
        <v>1070</v>
      </c>
      <c r="V46" s="968"/>
      <c r="W46" s="969"/>
    </row>
    <row r="47" spans="2:26" ht="13.5" x14ac:dyDescent="0.2">
      <c r="B47" s="993"/>
      <c r="C47" s="959"/>
      <c r="D47" s="994"/>
      <c r="E47" s="981"/>
      <c r="F47" s="982"/>
      <c r="G47" s="999" t="s">
        <v>1069</v>
      </c>
      <c r="H47" s="1000"/>
      <c r="I47" s="1000"/>
      <c r="J47" s="1001"/>
      <c r="K47" s="959"/>
      <c r="L47" s="960"/>
      <c r="M47" s="959"/>
      <c r="N47" s="960"/>
      <c r="O47" s="959"/>
      <c r="P47" s="960"/>
      <c r="Q47" s="959"/>
      <c r="R47" s="960"/>
      <c r="S47" s="959"/>
      <c r="T47" s="960"/>
      <c r="U47" s="970"/>
      <c r="V47" s="971"/>
      <c r="W47" s="972"/>
    </row>
    <row r="48" spans="2:26" ht="14.25" thickBot="1" x14ac:dyDescent="0.25">
      <c r="B48" s="995"/>
      <c r="C48" s="996"/>
      <c r="D48" s="997"/>
      <c r="E48" s="983"/>
      <c r="F48" s="984"/>
      <c r="G48" s="955" t="s">
        <v>1065</v>
      </c>
      <c r="H48" s="956"/>
      <c r="I48" s="956" t="s">
        <v>1066</v>
      </c>
      <c r="J48" s="998"/>
      <c r="K48" s="961"/>
      <c r="L48" s="962"/>
      <c r="M48" s="961"/>
      <c r="N48" s="962"/>
      <c r="O48" s="961"/>
      <c r="P48" s="962"/>
      <c r="Q48" s="961"/>
      <c r="R48" s="962"/>
      <c r="S48" s="961"/>
      <c r="T48" s="962"/>
      <c r="U48" s="973"/>
      <c r="V48" s="974"/>
      <c r="W48" s="975"/>
    </row>
    <row r="49" spans="2:23" ht="13.5" thickBot="1" x14ac:dyDescent="0.3">
      <c r="B49" s="116" t="s">
        <v>823</v>
      </c>
      <c r="C49" s="109" t="s">
        <v>824</v>
      </c>
      <c r="D49" s="117" t="s">
        <v>874</v>
      </c>
      <c r="E49" s="977" t="s">
        <v>1078</v>
      </c>
      <c r="F49" s="978"/>
      <c r="G49" s="130" t="s">
        <v>823</v>
      </c>
      <c r="H49" s="131" t="s">
        <v>824</v>
      </c>
      <c r="I49" s="131" t="s">
        <v>823</v>
      </c>
      <c r="J49" s="505" t="s">
        <v>824</v>
      </c>
      <c r="K49" s="485" t="s">
        <v>823</v>
      </c>
      <c r="L49" s="486" t="s">
        <v>824</v>
      </c>
      <c r="M49" s="486" t="s">
        <v>823</v>
      </c>
      <c r="N49" s="486" t="s">
        <v>824</v>
      </c>
      <c r="O49" s="486" t="s">
        <v>823</v>
      </c>
      <c r="P49" s="486" t="s">
        <v>824</v>
      </c>
      <c r="Q49" s="486" t="s">
        <v>823</v>
      </c>
      <c r="R49" s="486" t="s">
        <v>824</v>
      </c>
      <c r="S49" s="486" t="s">
        <v>823</v>
      </c>
      <c r="T49" s="486" t="s">
        <v>824</v>
      </c>
      <c r="U49" s="486" t="s">
        <v>823</v>
      </c>
      <c r="V49" s="486" t="s">
        <v>824</v>
      </c>
      <c r="W49" s="496" t="s">
        <v>825</v>
      </c>
    </row>
    <row r="50" spans="2:23" ht="33.75" customHeight="1" x14ac:dyDescent="0.25">
      <c r="B50" s="229" t="e">
        <f>+'TB-11'!B51+'TB-11'!B119+'TB-11'!B187+'TB-11'!B255+'TB-11'!B323+'TB-11'!B391+'TB-11'!B459+'TB-11'!B527+'TB-11'!B595+'TB-11'!B663+'TB-11'!B731+'TB-11'!B799+'TB-11'!B867+'TB-11'!B935+'TB-11'!B1003+'TB-11'!B1071+'TB-11'!B1139+'TB-11'!B1207+'TB-11'!B1275+'TB-11'!B1343+'TB-11'!B1411+'TB-11'!B1479+'TB-11'!B1547+'TB-11'!B1615+'TB-11'!B1683</f>
        <v>#N/A</v>
      </c>
      <c r="C50" s="230" t="e">
        <f>+'TB-11'!C51+'TB-11'!C119+'TB-11'!C187+'TB-11'!C255+'TB-11'!C323+'TB-11'!C391+'TB-11'!C459+'TB-11'!C527+'TB-11'!C595+'TB-11'!C663+'TB-11'!C731+'TB-11'!C799+'TB-11'!C867+'TB-11'!C935+'TB-11'!C1003+'TB-11'!C1071+'TB-11'!C1139+'TB-11'!C1207+'TB-11'!C1275+'TB-11'!C1343+'TB-11'!C1411+'TB-11'!C1479+'TB-11'!C1547+'TB-11'!C1615+'TB-11'!C1683</f>
        <v>#N/A</v>
      </c>
      <c r="D50" s="122" t="e">
        <f>SUM(B50:C50)</f>
        <v>#N/A</v>
      </c>
      <c r="E50" s="1298" t="s">
        <v>1079</v>
      </c>
      <c r="F50" s="1299"/>
      <c r="G50" s="229">
        <f>+'TB-11'!G51+'TB-11'!G119+'TB-11'!G187+'TB-11'!G255+'TB-11'!G323+'TB-11'!G391+'TB-11'!G459+'TB-11'!G527+'TB-11'!G595+'TB-11'!G663+'TB-11'!G731+'TB-11'!G799+'TB-11'!G867+'TB-11'!G935+'TB-11'!G1003+'TB-11'!G1071+'TB-11'!G1139+'TB-11'!G1207+'TB-11'!G1275+'TB-11'!G1343+'TB-11'!G1411+'TB-11'!G1479+'TB-11'!G1547+'TB-11'!G1615+'TB-11'!G1683</f>
        <v>0</v>
      </c>
      <c r="H50" s="230">
        <f>+'TB-11'!H51+'TB-11'!H119+'TB-11'!H187+'TB-11'!H255+'TB-11'!H323+'TB-11'!H391+'TB-11'!H459+'TB-11'!H527+'TB-11'!H595+'TB-11'!H663+'TB-11'!H731+'TB-11'!H799+'TB-11'!H867+'TB-11'!H935+'TB-11'!H1003+'TB-11'!H1071+'TB-11'!H1139+'TB-11'!H1207+'TB-11'!H1275+'TB-11'!H1343+'TB-11'!H1411+'TB-11'!H1479+'TB-11'!H1547+'TB-11'!H1615+'TB-11'!H1683</f>
        <v>0</v>
      </c>
      <c r="I50" s="230">
        <f>+'TB-11'!I51+'TB-11'!I119+'TB-11'!I187+'TB-11'!I255+'TB-11'!I323+'TB-11'!I391+'TB-11'!I459+'TB-11'!I527+'TB-11'!I595+'TB-11'!I663+'TB-11'!I731+'TB-11'!I799+'TB-11'!I867+'TB-11'!I935+'TB-11'!I1003+'TB-11'!I1071+'TB-11'!I1139+'TB-11'!I1207+'TB-11'!I1275+'TB-11'!I1343+'TB-11'!I1411+'TB-11'!I1479+'TB-11'!I1547+'TB-11'!I1615+'TB-11'!I1683</f>
        <v>0</v>
      </c>
      <c r="J50" s="503">
        <f>+'TB-11'!J51+'TB-11'!J119+'TB-11'!J187+'TB-11'!J255+'TB-11'!J323+'TB-11'!J391+'TB-11'!J459+'TB-11'!J527+'TB-11'!J595+'TB-11'!J663+'TB-11'!J731+'TB-11'!J799+'TB-11'!J867+'TB-11'!J935+'TB-11'!J1003+'TB-11'!J1071+'TB-11'!J1139+'TB-11'!J1207+'TB-11'!J1275+'TB-11'!J1343+'TB-11'!J1411+'TB-11'!J1479+'TB-11'!J1547+'TB-11'!J1615+'TB-11'!J1683</f>
        <v>0</v>
      </c>
      <c r="K50" s="548">
        <f>+'TB-11'!K51+'TB-11'!K119+'TB-11'!K187+'TB-11'!K255+'TB-11'!K323+'TB-11'!K391+'TB-11'!K459+'TB-11'!K527+'TB-11'!K595+'TB-11'!K663+'TB-11'!K731+'TB-11'!K799+'TB-11'!K867+'TB-11'!K935+'TB-11'!K1003+'TB-11'!K1071+'TB-11'!K1139+'TB-11'!K1207+'TB-11'!K1275+'TB-11'!K1343+'TB-11'!K1411+'TB-11'!K1479+'TB-11'!K1547+'TB-11'!K1615+'TB-11'!K1683</f>
        <v>0</v>
      </c>
      <c r="L50" s="549">
        <f>+'TB-11'!L51+'TB-11'!L119+'TB-11'!L187+'TB-11'!L255+'TB-11'!L323+'TB-11'!L391+'TB-11'!L459+'TB-11'!L527+'TB-11'!L595+'TB-11'!L663+'TB-11'!L731+'TB-11'!L799+'TB-11'!L867+'TB-11'!L935+'TB-11'!L1003+'TB-11'!L1071+'TB-11'!L1139+'TB-11'!L1207+'TB-11'!L1275+'TB-11'!L1343+'TB-11'!L1411+'TB-11'!L1479+'TB-11'!L1547+'TB-11'!L1615+'TB-11'!L1683</f>
        <v>0</v>
      </c>
      <c r="M50" s="549">
        <f>+'TB-11'!M51+'TB-11'!M119+'TB-11'!M187+'TB-11'!M255+'TB-11'!M323+'TB-11'!M391+'TB-11'!M459+'TB-11'!M527+'TB-11'!M595+'TB-11'!M663+'TB-11'!M731+'TB-11'!M799+'TB-11'!M867+'TB-11'!M935+'TB-11'!M1003+'TB-11'!M1071+'TB-11'!M1139+'TB-11'!M1207+'TB-11'!M1275+'TB-11'!M1343+'TB-11'!M1411+'TB-11'!M1479+'TB-11'!M1547+'TB-11'!M1615+'TB-11'!M1683</f>
        <v>0</v>
      </c>
      <c r="N50" s="549">
        <f>+'TB-11'!N51+'TB-11'!N119+'TB-11'!N187+'TB-11'!N255+'TB-11'!N323+'TB-11'!N391+'TB-11'!N459+'TB-11'!N527+'TB-11'!N595+'TB-11'!N663+'TB-11'!N731+'TB-11'!N799+'TB-11'!N867+'TB-11'!N935+'TB-11'!N1003+'TB-11'!N1071+'TB-11'!N1139+'TB-11'!N1207+'TB-11'!N1275+'TB-11'!N1343+'TB-11'!N1411+'TB-11'!N1479+'TB-11'!N1547+'TB-11'!N1615+'TB-11'!N1683</f>
        <v>0</v>
      </c>
      <c r="O50" s="549">
        <f>+'TB-11'!O51+'TB-11'!O119+'TB-11'!O187+'TB-11'!O255+'TB-11'!O323+'TB-11'!O391+'TB-11'!O459+'TB-11'!O527+'TB-11'!O595+'TB-11'!O663+'TB-11'!O731+'TB-11'!O799+'TB-11'!O867+'TB-11'!O935+'TB-11'!O1003+'TB-11'!O1071+'TB-11'!O1139+'TB-11'!O1207+'TB-11'!O1275+'TB-11'!O1343+'TB-11'!O1411+'TB-11'!O1479+'TB-11'!O1547+'TB-11'!O1615+'TB-11'!O1683</f>
        <v>0</v>
      </c>
      <c r="P50" s="549">
        <f>+'TB-11'!P51+'TB-11'!P119+'TB-11'!P187+'TB-11'!P255+'TB-11'!P323+'TB-11'!P391+'TB-11'!P459+'TB-11'!P527+'TB-11'!P595+'TB-11'!P663+'TB-11'!P731+'TB-11'!P799+'TB-11'!P867+'TB-11'!P935+'TB-11'!P1003+'TB-11'!P1071+'TB-11'!P1139+'TB-11'!P1207+'TB-11'!P1275+'TB-11'!P1343+'TB-11'!P1411+'TB-11'!P1479+'TB-11'!P1547+'TB-11'!P1615+'TB-11'!P1683</f>
        <v>0</v>
      </c>
      <c r="Q50" s="549">
        <f>+'TB-11'!Q51+'TB-11'!Q119+'TB-11'!Q187+'TB-11'!Q255+'TB-11'!Q323+'TB-11'!Q391+'TB-11'!Q459+'TB-11'!Q527+'TB-11'!Q595+'TB-11'!Q663+'TB-11'!Q731+'TB-11'!Q799+'TB-11'!Q867+'TB-11'!Q935+'TB-11'!Q1003+'TB-11'!Q1071+'TB-11'!Q1139+'TB-11'!Q1207+'TB-11'!Q1275+'TB-11'!Q1343+'TB-11'!Q1411+'TB-11'!Q1479+'TB-11'!Q1547+'TB-11'!Q1615+'TB-11'!Q1683</f>
        <v>0</v>
      </c>
      <c r="R50" s="549">
        <f>+'TB-11'!R51+'TB-11'!R119+'TB-11'!R187+'TB-11'!R255+'TB-11'!R323+'TB-11'!R391+'TB-11'!R459+'TB-11'!R527+'TB-11'!R595+'TB-11'!R663+'TB-11'!R731+'TB-11'!R799+'TB-11'!R867+'TB-11'!R935+'TB-11'!R1003+'TB-11'!R1071+'TB-11'!R1139+'TB-11'!R1207+'TB-11'!R1275+'TB-11'!R1343+'TB-11'!R1411+'TB-11'!R1479+'TB-11'!R1547+'TB-11'!R1615+'TB-11'!R1683</f>
        <v>0</v>
      </c>
      <c r="S50" s="549">
        <f>+'TB-11'!S51+'TB-11'!S119+'TB-11'!S187+'TB-11'!S255+'TB-11'!S323+'TB-11'!S391+'TB-11'!S459+'TB-11'!S527+'TB-11'!S595+'TB-11'!S663+'TB-11'!S731+'TB-11'!S799+'TB-11'!S867+'TB-11'!S935+'TB-11'!S1003+'TB-11'!S1071+'TB-11'!S1139+'TB-11'!S1207+'TB-11'!S1275+'TB-11'!S1343+'TB-11'!S1411+'TB-11'!S1479+'TB-11'!S1547+'TB-11'!S1615+'TB-11'!S1683</f>
        <v>0</v>
      </c>
      <c r="T50" s="549">
        <f>+'TB-11'!T51+'TB-11'!T119+'TB-11'!T187+'TB-11'!T255+'TB-11'!T323+'TB-11'!T391+'TB-11'!T459+'TB-11'!T527+'TB-11'!T595+'TB-11'!T663+'TB-11'!T731+'TB-11'!T799+'TB-11'!T867+'TB-11'!T935+'TB-11'!T1003+'TB-11'!T1071+'TB-11'!T1139+'TB-11'!T1207+'TB-11'!T1275+'TB-11'!T1343+'TB-11'!T1411+'TB-11'!T1479+'TB-11'!T1547+'TB-11'!T1615+'TB-11'!T1683</f>
        <v>0</v>
      </c>
      <c r="U50" s="128">
        <f>+G50+I50+K50+M50+O50+Q50+S50</f>
        <v>0</v>
      </c>
      <c r="V50" s="128">
        <f>+H50+J50+L50+N50+P50+R50+T50</f>
        <v>0</v>
      </c>
      <c r="W50" s="122">
        <f>+V50+U50</f>
        <v>0</v>
      </c>
    </row>
    <row r="51" spans="2:23" ht="33.75" customHeight="1" x14ac:dyDescent="0.25">
      <c r="B51" s="233" t="e">
        <f>+'TB-11'!B52+'TB-11'!B120+'TB-11'!B188+'TB-11'!B256+'TB-11'!B324+'TB-11'!B392+'TB-11'!B460+'TB-11'!B528+'TB-11'!B596+'TB-11'!B664+'TB-11'!B732+'TB-11'!B800+'TB-11'!B868+'TB-11'!B936+'TB-11'!B1004+'TB-11'!B1072+'TB-11'!B1140+'TB-11'!B1208+'TB-11'!B1276+'TB-11'!B1344+'TB-11'!B1412+'TB-11'!B1480+'TB-11'!B1548+'TB-11'!B1616+'TB-11'!B1684</f>
        <v>#N/A</v>
      </c>
      <c r="C51" s="234" t="e">
        <f>+'TB-11'!C52+'TB-11'!C120+'TB-11'!C188+'TB-11'!C256+'TB-11'!C324+'TB-11'!C392+'TB-11'!C460+'TB-11'!C528+'TB-11'!C596+'TB-11'!C664+'TB-11'!C732+'TB-11'!C800+'TB-11'!C868+'TB-11'!C936+'TB-11'!C1004+'TB-11'!C1072+'TB-11'!C1140+'TB-11'!C1208+'TB-11'!C1276+'TB-11'!C1344+'TB-11'!C1412+'TB-11'!C1480+'TB-11'!C1548+'TB-11'!C1616+'TB-11'!C1684</f>
        <v>#N/A</v>
      </c>
      <c r="D51" s="123" t="e">
        <f>SUM(B51:C51)</f>
        <v>#N/A</v>
      </c>
      <c r="E51" s="890" t="s">
        <v>1080</v>
      </c>
      <c r="F51" s="891"/>
      <c r="G51" s="233">
        <f>+'TB-11'!G52+'TB-11'!G120+'TB-11'!G188+'TB-11'!G256+'TB-11'!G324+'TB-11'!G392+'TB-11'!G460+'TB-11'!G528+'TB-11'!G596+'TB-11'!G664+'TB-11'!G732+'TB-11'!G800+'TB-11'!G868+'TB-11'!G936+'TB-11'!G1004+'TB-11'!G1072+'TB-11'!G1140+'TB-11'!G1208+'TB-11'!G1276+'TB-11'!G1344+'TB-11'!G1412+'TB-11'!G1480+'TB-11'!G1548+'TB-11'!G1616+'TB-11'!G1684</f>
        <v>0</v>
      </c>
      <c r="H51" s="234">
        <f>+'TB-11'!H52+'TB-11'!H120+'TB-11'!H188+'TB-11'!H256+'TB-11'!H324+'TB-11'!H392+'TB-11'!H460+'TB-11'!H528+'TB-11'!H596+'TB-11'!H664+'TB-11'!H732+'TB-11'!H800+'TB-11'!H868+'TB-11'!H936+'TB-11'!H1004+'TB-11'!H1072+'TB-11'!H1140+'TB-11'!H1208+'TB-11'!H1276+'TB-11'!H1344+'TB-11'!H1412+'TB-11'!H1480+'TB-11'!H1548+'TB-11'!H1616+'TB-11'!H1684</f>
        <v>0</v>
      </c>
      <c r="I51" s="234">
        <f>+'TB-11'!I52+'TB-11'!I120+'TB-11'!I188+'TB-11'!I256+'TB-11'!I324+'TB-11'!I392+'TB-11'!I460+'TB-11'!I528+'TB-11'!I596+'TB-11'!I664+'TB-11'!I732+'TB-11'!I800+'TB-11'!I868+'TB-11'!I936+'TB-11'!I1004+'TB-11'!I1072+'TB-11'!I1140+'TB-11'!I1208+'TB-11'!I1276+'TB-11'!I1344+'TB-11'!I1412+'TB-11'!I1480+'TB-11'!I1548+'TB-11'!I1616+'TB-11'!I1684</f>
        <v>0</v>
      </c>
      <c r="J51" s="504">
        <f>+'TB-11'!J52+'TB-11'!J120+'TB-11'!J188+'TB-11'!J256+'TB-11'!J324+'TB-11'!J392+'TB-11'!J460+'TB-11'!J528+'TB-11'!J596+'TB-11'!J664+'TB-11'!J732+'TB-11'!J800+'TB-11'!J868+'TB-11'!J936+'TB-11'!J1004+'TB-11'!J1072+'TB-11'!J1140+'TB-11'!J1208+'TB-11'!J1276+'TB-11'!J1344+'TB-11'!J1412+'TB-11'!J1480+'TB-11'!J1548+'TB-11'!J1616+'TB-11'!J1684</f>
        <v>0</v>
      </c>
      <c r="K51" s="236">
        <f>+'TB-11'!K52+'TB-11'!K120+'TB-11'!K188+'TB-11'!K256+'TB-11'!K324+'TB-11'!K392+'TB-11'!K460+'TB-11'!K528+'TB-11'!K596+'TB-11'!K664+'TB-11'!K732+'TB-11'!K800+'TB-11'!K868+'TB-11'!K936+'TB-11'!K1004+'TB-11'!K1072+'TB-11'!K1140+'TB-11'!K1208+'TB-11'!K1276+'TB-11'!K1344+'TB-11'!K1412+'TB-11'!K1480+'TB-11'!K1548+'TB-11'!K1616+'TB-11'!K1684</f>
        <v>0</v>
      </c>
      <c r="L51" s="234">
        <f>+'TB-11'!L52+'TB-11'!L120+'TB-11'!L188+'TB-11'!L256+'TB-11'!L324+'TB-11'!L392+'TB-11'!L460+'TB-11'!L528+'TB-11'!L596+'TB-11'!L664+'TB-11'!L732+'TB-11'!L800+'TB-11'!L868+'TB-11'!L936+'TB-11'!L1004+'TB-11'!L1072+'TB-11'!L1140+'TB-11'!L1208+'TB-11'!L1276+'TB-11'!L1344+'TB-11'!L1412+'TB-11'!L1480+'TB-11'!L1548+'TB-11'!L1616+'TB-11'!L1684</f>
        <v>0</v>
      </c>
      <c r="M51" s="234">
        <f>+'TB-11'!M52+'TB-11'!M120+'TB-11'!M188+'TB-11'!M256+'TB-11'!M324+'TB-11'!M392+'TB-11'!M460+'TB-11'!M528+'TB-11'!M596+'TB-11'!M664+'TB-11'!M732+'TB-11'!M800+'TB-11'!M868+'TB-11'!M936+'TB-11'!M1004+'TB-11'!M1072+'TB-11'!M1140+'TB-11'!M1208+'TB-11'!M1276+'TB-11'!M1344+'TB-11'!M1412+'TB-11'!M1480+'TB-11'!M1548+'TB-11'!M1616+'TB-11'!M1684</f>
        <v>0</v>
      </c>
      <c r="N51" s="234">
        <f>+'TB-11'!N52+'TB-11'!N120+'TB-11'!N188+'TB-11'!N256+'TB-11'!N324+'TB-11'!N392+'TB-11'!N460+'TB-11'!N528+'TB-11'!N596+'TB-11'!N664+'TB-11'!N732+'TB-11'!N800+'TB-11'!N868+'TB-11'!N936+'TB-11'!N1004+'TB-11'!N1072+'TB-11'!N1140+'TB-11'!N1208+'TB-11'!N1276+'TB-11'!N1344+'TB-11'!N1412+'TB-11'!N1480+'TB-11'!N1548+'TB-11'!N1616+'TB-11'!N1684</f>
        <v>0</v>
      </c>
      <c r="O51" s="234">
        <f>+'TB-11'!O52+'TB-11'!O120+'TB-11'!O188+'TB-11'!O256+'TB-11'!O324+'TB-11'!O392+'TB-11'!O460+'TB-11'!O528+'TB-11'!O596+'TB-11'!O664+'TB-11'!O732+'TB-11'!O800+'TB-11'!O868+'TB-11'!O936+'TB-11'!O1004+'TB-11'!O1072+'TB-11'!O1140+'TB-11'!O1208+'TB-11'!O1276+'TB-11'!O1344+'TB-11'!O1412+'TB-11'!O1480+'TB-11'!O1548+'TB-11'!O1616+'TB-11'!O1684</f>
        <v>0</v>
      </c>
      <c r="P51" s="234">
        <f>+'TB-11'!P52+'TB-11'!P120+'TB-11'!P188+'TB-11'!P256+'TB-11'!P324+'TB-11'!P392+'TB-11'!P460+'TB-11'!P528+'TB-11'!P596+'TB-11'!P664+'TB-11'!P732+'TB-11'!P800+'TB-11'!P868+'TB-11'!P936+'TB-11'!P1004+'TB-11'!P1072+'TB-11'!P1140+'TB-11'!P1208+'TB-11'!P1276+'TB-11'!P1344+'TB-11'!P1412+'TB-11'!P1480+'TB-11'!P1548+'TB-11'!P1616+'TB-11'!P1684</f>
        <v>0</v>
      </c>
      <c r="Q51" s="234">
        <f>+'TB-11'!Q52+'TB-11'!Q120+'TB-11'!Q188+'TB-11'!Q256+'TB-11'!Q324+'TB-11'!Q392+'TB-11'!Q460+'TB-11'!Q528+'TB-11'!Q596+'TB-11'!Q664+'TB-11'!Q732+'TB-11'!Q800+'TB-11'!Q868+'TB-11'!Q936+'TB-11'!Q1004+'TB-11'!Q1072+'TB-11'!Q1140+'TB-11'!Q1208+'TB-11'!Q1276+'TB-11'!Q1344+'TB-11'!Q1412+'TB-11'!Q1480+'TB-11'!Q1548+'TB-11'!Q1616+'TB-11'!Q1684</f>
        <v>0</v>
      </c>
      <c r="R51" s="234">
        <f>+'TB-11'!R52+'TB-11'!R120+'TB-11'!R188+'TB-11'!R256+'TB-11'!R324+'TB-11'!R392+'TB-11'!R460+'TB-11'!R528+'TB-11'!R596+'TB-11'!R664+'TB-11'!R732+'TB-11'!R800+'TB-11'!R868+'TB-11'!R936+'TB-11'!R1004+'TB-11'!R1072+'TB-11'!R1140+'TB-11'!R1208+'TB-11'!R1276+'TB-11'!R1344+'TB-11'!R1412+'TB-11'!R1480+'TB-11'!R1548+'TB-11'!R1616+'TB-11'!R1684</f>
        <v>0</v>
      </c>
      <c r="S51" s="234">
        <f>+'TB-11'!S52+'TB-11'!S120+'TB-11'!S188+'TB-11'!S256+'TB-11'!S324+'TB-11'!S392+'TB-11'!S460+'TB-11'!S528+'TB-11'!S596+'TB-11'!S664+'TB-11'!S732+'TB-11'!S800+'TB-11'!S868+'TB-11'!S936+'TB-11'!S1004+'TB-11'!S1072+'TB-11'!S1140+'TB-11'!S1208+'TB-11'!S1276+'TB-11'!S1344+'TB-11'!S1412+'TB-11'!S1480+'TB-11'!S1548+'TB-11'!S1616+'TB-11'!S1684</f>
        <v>0</v>
      </c>
      <c r="T51" s="234">
        <f>+'TB-11'!T52+'TB-11'!T120+'TB-11'!T188+'TB-11'!T256+'TB-11'!T324+'TB-11'!T392+'TB-11'!T460+'TB-11'!T528+'TB-11'!T596+'TB-11'!T664+'TB-11'!T732+'TB-11'!T800+'TB-11'!T868+'TB-11'!T936+'TB-11'!T1004+'TB-11'!T1072+'TB-11'!T1140+'TB-11'!T1208+'TB-11'!T1276+'TB-11'!T1344+'TB-11'!T1412+'TB-11'!T1480+'TB-11'!T1548+'TB-11'!T1616+'TB-11'!T1684</f>
        <v>0</v>
      </c>
      <c r="U51" s="121">
        <f t="shared" ref="U51:V53" si="6">+G51+I51+K51+M51+O51+Q51+S51</f>
        <v>0</v>
      </c>
      <c r="V51" s="121">
        <f t="shared" si="6"/>
        <v>0</v>
      </c>
      <c r="W51" s="123">
        <f>+V51+U51</f>
        <v>0</v>
      </c>
    </row>
    <row r="52" spans="2:23" ht="33.75" customHeight="1" x14ac:dyDescent="0.25">
      <c r="B52" s="233" t="e">
        <f>+'TB-11'!B53+'TB-11'!B121+'TB-11'!B189+'TB-11'!B257+'TB-11'!B325+'TB-11'!B393+'TB-11'!B461+'TB-11'!B529+'TB-11'!B597+'TB-11'!B665+'TB-11'!B733+'TB-11'!B801+'TB-11'!B869+'TB-11'!B937+'TB-11'!B1005+'TB-11'!B1073+'TB-11'!B1141+'TB-11'!B1209+'TB-11'!B1277+'TB-11'!B1345+'TB-11'!B1413+'TB-11'!B1481+'TB-11'!B1549+'TB-11'!B1617+'TB-11'!B1685</f>
        <v>#N/A</v>
      </c>
      <c r="C52" s="234" t="e">
        <f>+'TB-11'!C53+'TB-11'!C121+'TB-11'!C189+'TB-11'!C257+'TB-11'!C325+'TB-11'!C393+'TB-11'!C461+'TB-11'!C529+'TB-11'!C597+'TB-11'!C665+'TB-11'!C733+'TB-11'!C801+'TB-11'!C869+'TB-11'!C937+'TB-11'!C1005+'TB-11'!C1073+'TB-11'!C1141+'TB-11'!C1209+'TB-11'!C1277+'TB-11'!C1345+'TB-11'!C1413+'TB-11'!C1481+'TB-11'!C1549+'TB-11'!C1617+'TB-11'!C1685</f>
        <v>#N/A</v>
      </c>
      <c r="D52" s="123" t="e">
        <f>SUM(B52:C52)</f>
        <v>#N/A</v>
      </c>
      <c r="E52" s="890" t="s">
        <v>1081</v>
      </c>
      <c r="F52" s="891"/>
      <c r="G52" s="233">
        <f>+'TB-11'!G53+'TB-11'!G121+'TB-11'!G189+'TB-11'!G257+'TB-11'!G325+'TB-11'!G393+'TB-11'!G461+'TB-11'!G529+'TB-11'!G597+'TB-11'!G665+'TB-11'!G733+'TB-11'!G801+'TB-11'!G869+'TB-11'!G937+'TB-11'!G1005+'TB-11'!G1073+'TB-11'!G1141+'TB-11'!G1209+'TB-11'!G1277+'TB-11'!G1345+'TB-11'!G1413+'TB-11'!G1481+'TB-11'!G1549+'TB-11'!G1617+'TB-11'!G1685</f>
        <v>0</v>
      </c>
      <c r="H52" s="234">
        <f>+'TB-11'!H53+'TB-11'!H121+'TB-11'!H189+'TB-11'!H257+'TB-11'!H325+'TB-11'!H393+'TB-11'!H461+'TB-11'!H529+'TB-11'!H597+'TB-11'!H665+'TB-11'!H733+'TB-11'!H801+'TB-11'!H869+'TB-11'!H937+'TB-11'!H1005+'TB-11'!H1073+'TB-11'!H1141+'TB-11'!H1209+'TB-11'!H1277+'TB-11'!H1345+'TB-11'!H1413+'TB-11'!H1481+'TB-11'!H1549+'TB-11'!H1617+'TB-11'!H1685</f>
        <v>0</v>
      </c>
      <c r="I52" s="234">
        <f>+'TB-11'!I53+'TB-11'!I121+'TB-11'!I189+'TB-11'!I257+'TB-11'!I325+'TB-11'!I393+'TB-11'!I461+'TB-11'!I529+'TB-11'!I597+'TB-11'!I665+'TB-11'!I733+'TB-11'!I801+'TB-11'!I869+'TB-11'!I937+'TB-11'!I1005+'TB-11'!I1073+'TB-11'!I1141+'TB-11'!I1209+'TB-11'!I1277+'TB-11'!I1345+'TB-11'!I1413+'TB-11'!I1481+'TB-11'!I1549+'TB-11'!I1617+'TB-11'!I1685</f>
        <v>0</v>
      </c>
      <c r="J52" s="504">
        <f>+'TB-11'!J53+'TB-11'!J121+'TB-11'!J189+'TB-11'!J257+'TB-11'!J325+'TB-11'!J393+'TB-11'!J461+'TB-11'!J529+'TB-11'!J597+'TB-11'!J665+'TB-11'!J733+'TB-11'!J801+'TB-11'!J869+'TB-11'!J937+'TB-11'!J1005+'TB-11'!J1073+'TB-11'!J1141+'TB-11'!J1209+'TB-11'!J1277+'TB-11'!J1345+'TB-11'!J1413+'TB-11'!J1481+'TB-11'!J1549+'TB-11'!J1617+'TB-11'!J1685</f>
        <v>0</v>
      </c>
      <c r="K52" s="236">
        <f>+'TB-11'!K53+'TB-11'!K121+'TB-11'!K189+'TB-11'!K257+'TB-11'!K325+'TB-11'!K393+'TB-11'!K461+'TB-11'!K529+'TB-11'!K597+'TB-11'!K665+'TB-11'!K733+'TB-11'!K801+'TB-11'!K869+'TB-11'!K937+'TB-11'!K1005+'TB-11'!K1073+'TB-11'!K1141+'TB-11'!K1209+'TB-11'!K1277+'TB-11'!K1345+'TB-11'!K1413+'TB-11'!K1481+'TB-11'!K1549+'TB-11'!K1617+'TB-11'!K1685</f>
        <v>0</v>
      </c>
      <c r="L52" s="234">
        <f>+'TB-11'!L53+'TB-11'!L121+'TB-11'!L189+'TB-11'!L257+'TB-11'!L325+'TB-11'!L393+'TB-11'!L461+'TB-11'!L529+'TB-11'!L597+'TB-11'!L665+'TB-11'!L733+'TB-11'!L801+'TB-11'!L869+'TB-11'!L937+'TB-11'!L1005+'TB-11'!L1073+'TB-11'!L1141+'TB-11'!L1209+'TB-11'!L1277+'TB-11'!L1345+'TB-11'!L1413+'TB-11'!L1481+'TB-11'!L1549+'TB-11'!L1617+'TB-11'!L1685</f>
        <v>0</v>
      </c>
      <c r="M52" s="234">
        <f>+'TB-11'!M53+'TB-11'!M121+'TB-11'!M189+'TB-11'!M257+'TB-11'!M325+'TB-11'!M393+'TB-11'!M461+'TB-11'!M529+'TB-11'!M597+'TB-11'!M665+'TB-11'!M733+'TB-11'!M801+'TB-11'!M869+'TB-11'!M937+'TB-11'!M1005+'TB-11'!M1073+'TB-11'!M1141+'TB-11'!M1209+'TB-11'!M1277+'TB-11'!M1345+'TB-11'!M1413+'TB-11'!M1481+'TB-11'!M1549+'TB-11'!M1617+'TB-11'!M1685</f>
        <v>0</v>
      </c>
      <c r="N52" s="234">
        <f>+'TB-11'!N53+'TB-11'!N121+'TB-11'!N189+'TB-11'!N257+'TB-11'!N325+'TB-11'!N393+'TB-11'!N461+'TB-11'!N529+'TB-11'!N597+'TB-11'!N665+'TB-11'!N733+'TB-11'!N801+'TB-11'!N869+'TB-11'!N937+'TB-11'!N1005+'TB-11'!N1073+'TB-11'!N1141+'TB-11'!N1209+'TB-11'!N1277+'TB-11'!N1345+'TB-11'!N1413+'TB-11'!N1481+'TB-11'!N1549+'TB-11'!N1617+'TB-11'!N1685</f>
        <v>0</v>
      </c>
      <c r="O52" s="234">
        <f>+'TB-11'!O53+'TB-11'!O121+'TB-11'!O189+'TB-11'!O257+'TB-11'!O325+'TB-11'!O393+'TB-11'!O461+'TB-11'!O529+'TB-11'!O597+'TB-11'!O665+'TB-11'!O733+'TB-11'!O801+'TB-11'!O869+'TB-11'!O937+'TB-11'!O1005+'TB-11'!O1073+'TB-11'!O1141+'TB-11'!O1209+'TB-11'!O1277+'TB-11'!O1345+'TB-11'!O1413+'TB-11'!O1481+'TB-11'!O1549+'TB-11'!O1617+'TB-11'!O1685</f>
        <v>0</v>
      </c>
      <c r="P52" s="234">
        <f>+'TB-11'!P53+'TB-11'!P121+'TB-11'!P189+'TB-11'!P257+'TB-11'!P325+'TB-11'!P393+'TB-11'!P461+'TB-11'!P529+'TB-11'!P597+'TB-11'!P665+'TB-11'!P733+'TB-11'!P801+'TB-11'!P869+'TB-11'!P937+'TB-11'!P1005+'TB-11'!P1073+'TB-11'!P1141+'TB-11'!P1209+'TB-11'!P1277+'TB-11'!P1345+'TB-11'!P1413+'TB-11'!P1481+'TB-11'!P1549+'TB-11'!P1617+'TB-11'!P1685</f>
        <v>0</v>
      </c>
      <c r="Q52" s="234">
        <f>+'TB-11'!Q53+'TB-11'!Q121+'TB-11'!Q189+'TB-11'!Q257+'TB-11'!Q325+'TB-11'!Q393+'TB-11'!Q461+'TB-11'!Q529+'TB-11'!Q597+'TB-11'!Q665+'TB-11'!Q733+'TB-11'!Q801+'TB-11'!Q869+'TB-11'!Q937+'TB-11'!Q1005+'TB-11'!Q1073+'TB-11'!Q1141+'TB-11'!Q1209+'TB-11'!Q1277+'TB-11'!Q1345+'TB-11'!Q1413+'TB-11'!Q1481+'TB-11'!Q1549+'TB-11'!Q1617+'TB-11'!Q1685</f>
        <v>0</v>
      </c>
      <c r="R52" s="234">
        <f>+'TB-11'!R53+'TB-11'!R121+'TB-11'!R189+'TB-11'!R257+'TB-11'!R325+'TB-11'!R393+'TB-11'!R461+'TB-11'!R529+'TB-11'!R597+'TB-11'!R665+'TB-11'!R733+'TB-11'!R801+'TB-11'!R869+'TB-11'!R937+'TB-11'!R1005+'TB-11'!R1073+'TB-11'!R1141+'TB-11'!R1209+'TB-11'!R1277+'TB-11'!R1345+'TB-11'!R1413+'TB-11'!R1481+'TB-11'!R1549+'TB-11'!R1617+'TB-11'!R1685</f>
        <v>0</v>
      </c>
      <c r="S52" s="234">
        <f>+'TB-11'!S53+'TB-11'!S121+'TB-11'!S189+'TB-11'!S257+'TB-11'!S325+'TB-11'!S393+'TB-11'!S461+'TB-11'!S529+'TB-11'!S597+'TB-11'!S665+'TB-11'!S733+'TB-11'!S801+'TB-11'!S869+'TB-11'!S937+'TB-11'!S1005+'TB-11'!S1073+'TB-11'!S1141+'TB-11'!S1209+'TB-11'!S1277+'TB-11'!S1345+'TB-11'!S1413+'TB-11'!S1481+'TB-11'!S1549+'TB-11'!S1617+'TB-11'!S1685</f>
        <v>0</v>
      </c>
      <c r="T52" s="234">
        <f>+'TB-11'!T53+'TB-11'!T121+'TB-11'!T189+'TB-11'!T257+'TB-11'!T325+'TB-11'!T393+'TB-11'!T461+'TB-11'!T529+'TB-11'!T597+'TB-11'!T665+'TB-11'!T733+'TB-11'!T801+'TB-11'!T869+'TB-11'!T937+'TB-11'!T1005+'TB-11'!T1073+'TB-11'!T1141+'TB-11'!T1209+'TB-11'!T1277+'TB-11'!T1345+'TB-11'!T1413+'TB-11'!T1481+'TB-11'!T1549+'TB-11'!T1617+'TB-11'!T1685</f>
        <v>0</v>
      </c>
      <c r="U52" s="121">
        <f t="shared" si="6"/>
        <v>0</v>
      </c>
      <c r="V52" s="121">
        <f t="shared" si="6"/>
        <v>0</v>
      </c>
      <c r="W52" s="123">
        <f>+V52+U52</f>
        <v>0</v>
      </c>
    </row>
    <row r="53" spans="2:23" ht="17.25" thickBot="1" x14ac:dyDescent="0.3">
      <c r="B53" s="237" t="e">
        <f>+'TB-11'!B54+'TB-11'!B122+'TB-11'!B190+'TB-11'!B258+'TB-11'!B326+'TB-11'!B394+'TB-11'!B462+'TB-11'!B530+'TB-11'!B598+'TB-11'!B666+'TB-11'!B734+'TB-11'!B802+'TB-11'!B870+'TB-11'!B938+'TB-11'!B1006+'TB-11'!B1074+'TB-11'!B1142+'TB-11'!B1210+'TB-11'!B1278+'TB-11'!B1346+'TB-11'!B1414+'TB-11'!B1482+'TB-11'!B1550+'TB-11'!B1618+'TB-11'!B1686</f>
        <v>#N/A</v>
      </c>
      <c r="C53" s="238" t="e">
        <f>+'TB-11'!C54+'TB-11'!C122+'TB-11'!C190+'TB-11'!C258+'TB-11'!C326+'TB-11'!C394+'TB-11'!C462+'TB-11'!C530+'TB-11'!C598+'TB-11'!C666+'TB-11'!C734+'TB-11'!C802+'TB-11'!C870+'TB-11'!C938+'TB-11'!C1006+'TB-11'!C1074+'TB-11'!C1142+'TB-11'!C1210+'TB-11'!C1278+'TB-11'!C1346+'TB-11'!C1414+'TB-11'!C1482+'TB-11'!C1550+'TB-11'!C1618+'TB-11'!C1686</f>
        <v>#N/A</v>
      </c>
      <c r="D53" s="124" t="e">
        <f>SUM(B53:C53)</f>
        <v>#N/A</v>
      </c>
      <c r="E53" s="890" t="s">
        <v>1082</v>
      </c>
      <c r="F53" s="891"/>
      <c r="G53" s="237">
        <f>+'TB-11'!G54+'TB-11'!G122+'TB-11'!G190+'TB-11'!G258+'TB-11'!G326+'TB-11'!G394+'TB-11'!G462+'TB-11'!G530+'TB-11'!G598+'TB-11'!G666+'TB-11'!G734+'TB-11'!G802+'TB-11'!G870+'TB-11'!G938+'TB-11'!G1006+'TB-11'!G1074+'TB-11'!G1142+'TB-11'!G1210+'TB-11'!G1278+'TB-11'!G1346+'TB-11'!G1414+'TB-11'!G1482+'TB-11'!G1550+'TB-11'!G1618+'TB-11'!G1686</f>
        <v>0</v>
      </c>
      <c r="H53" s="238">
        <f>+'TB-11'!H54+'TB-11'!H122+'TB-11'!H190+'TB-11'!H258+'TB-11'!H326+'TB-11'!H394+'TB-11'!H462+'TB-11'!H530+'TB-11'!H598+'TB-11'!H666+'TB-11'!H734+'TB-11'!H802+'TB-11'!H870+'TB-11'!H938+'TB-11'!H1006+'TB-11'!H1074+'TB-11'!H1142+'TB-11'!H1210+'TB-11'!H1278+'TB-11'!H1346+'TB-11'!H1414+'TB-11'!H1482+'TB-11'!H1550+'TB-11'!H1618+'TB-11'!H1686</f>
        <v>0</v>
      </c>
      <c r="I53" s="238">
        <f>+'TB-11'!I54+'TB-11'!I122+'TB-11'!I190+'TB-11'!I258+'TB-11'!I326+'TB-11'!I394+'TB-11'!I462+'TB-11'!I530+'TB-11'!I598+'TB-11'!I666+'TB-11'!I734+'TB-11'!I802+'TB-11'!I870+'TB-11'!I938+'TB-11'!I1006+'TB-11'!I1074+'TB-11'!I1142+'TB-11'!I1210+'TB-11'!I1278+'TB-11'!I1346+'TB-11'!I1414+'TB-11'!I1482+'TB-11'!I1550+'TB-11'!I1618+'TB-11'!I1686</f>
        <v>0</v>
      </c>
      <c r="J53" s="501">
        <f>+'TB-11'!J54+'TB-11'!J122+'TB-11'!J190+'TB-11'!J258+'TB-11'!J326+'TB-11'!J394+'TB-11'!J462+'TB-11'!J530+'TB-11'!J598+'TB-11'!J666+'TB-11'!J734+'TB-11'!J802+'TB-11'!J870+'TB-11'!J938+'TB-11'!J1006+'TB-11'!J1074+'TB-11'!J1142+'TB-11'!J1210+'TB-11'!J1278+'TB-11'!J1346+'TB-11'!J1414+'TB-11'!J1482+'TB-11'!J1550+'TB-11'!J1618+'TB-11'!J1686</f>
        <v>0</v>
      </c>
      <c r="K53" s="236">
        <f>+'TB-11'!K54+'TB-11'!K122+'TB-11'!K190+'TB-11'!K258+'TB-11'!K326+'TB-11'!K394+'TB-11'!K462+'TB-11'!K530+'TB-11'!K598+'TB-11'!K666+'TB-11'!K734+'TB-11'!K802+'TB-11'!K870+'TB-11'!K938+'TB-11'!K1006+'TB-11'!K1074+'TB-11'!K1142+'TB-11'!K1210+'TB-11'!K1278+'TB-11'!K1346+'TB-11'!K1414+'TB-11'!K1482+'TB-11'!K1550+'TB-11'!K1618+'TB-11'!K1686</f>
        <v>0</v>
      </c>
      <c r="L53" s="234">
        <f>+'TB-11'!L54+'TB-11'!L122+'TB-11'!L190+'TB-11'!L258+'TB-11'!L326+'TB-11'!L394+'TB-11'!L462+'TB-11'!L530+'TB-11'!L598+'TB-11'!L666+'TB-11'!L734+'TB-11'!L802+'TB-11'!L870+'TB-11'!L938+'TB-11'!L1006+'TB-11'!L1074+'TB-11'!L1142+'TB-11'!L1210+'TB-11'!L1278+'TB-11'!L1346+'TB-11'!L1414+'TB-11'!L1482+'TB-11'!L1550+'TB-11'!L1618+'TB-11'!L1686</f>
        <v>0</v>
      </c>
      <c r="M53" s="234">
        <f>+'TB-11'!M54+'TB-11'!M122+'TB-11'!M190+'TB-11'!M258+'TB-11'!M326+'TB-11'!M394+'TB-11'!M462+'TB-11'!M530+'TB-11'!M598+'TB-11'!M666+'TB-11'!M734+'TB-11'!M802+'TB-11'!M870+'TB-11'!M938+'TB-11'!M1006+'TB-11'!M1074+'TB-11'!M1142+'TB-11'!M1210+'TB-11'!M1278+'TB-11'!M1346+'TB-11'!M1414+'TB-11'!M1482+'TB-11'!M1550+'TB-11'!M1618+'TB-11'!M1686</f>
        <v>0</v>
      </c>
      <c r="N53" s="234">
        <f>+'TB-11'!N54+'TB-11'!N122+'TB-11'!N190+'TB-11'!N258+'TB-11'!N326+'TB-11'!N394+'TB-11'!N462+'TB-11'!N530+'TB-11'!N598+'TB-11'!N666+'TB-11'!N734+'TB-11'!N802+'TB-11'!N870+'TB-11'!N938+'TB-11'!N1006+'TB-11'!N1074+'TB-11'!N1142+'TB-11'!N1210+'TB-11'!N1278+'TB-11'!N1346+'TB-11'!N1414+'TB-11'!N1482+'TB-11'!N1550+'TB-11'!N1618+'TB-11'!N1686</f>
        <v>0</v>
      </c>
      <c r="O53" s="234">
        <f>+'TB-11'!O54+'TB-11'!O122+'TB-11'!O190+'TB-11'!O258+'TB-11'!O326+'TB-11'!O394+'TB-11'!O462+'TB-11'!O530+'TB-11'!O598+'TB-11'!O666+'TB-11'!O734+'TB-11'!O802+'TB-11'!O870+'TB-11'!O938+'TB-11'!O1006+'TB-11'!O1074+'TB-11'!O1142+'TB-11'!O1210+'TB-11'!O1278+'TB-11'!O1346+'TB-11'!O1414+'TB-11'!O1482+'TB-11'!O1550+'TB-11'!O1618+'TB-11'!O1686</f>
        <v>0</v>
      </c>
      <c r="P53" s="234">
        <f>+'TB-11'!P54+'TB-11'!P122+'TB-11'!P190+'TB-11'!P258+'TB-11'!P326+'TB-11'!P394+'TB-11'!P462+'TB-11'!P530+'TB-11'!P598+'TB-11'!P666+'TB-11'!P734+'TB-11'!P802+'TB-11'!P870+'TB-11'!P938+'TB-11'!P1006+'TB-11'!P1074+'TB-11'!P1142+'TB-11'!P1210+'TB-11'!P1278+'TB-11'!P1346+'TB-11'!P1414+'TB-11'!P1482+'TB-11'!P1550+'TB-11'!P1618+'TB-11'!P1686</f>
        <v>0</v>
      </c>
      <c r="Q53" s="234">
        <f>+'TB-11'!Q54+'TB-11'!Q122+'TB-11'!Q190+'TB-11'!Q258+'TB-11'!Q326+'TB-11'!Q394+'TB-11'!Q462+'TB-11'!Q530+'TB-11'!Q598+'TB-11'!Q666+'TB-11'!Q734+'TB-11'!Q802+'TB-11'!Q870+'TB-11'!Q938+'TB-11'!Q1006+'TB-11'!Q1074+'TB-11'!Q1142+'TB-11'!Q1210+'TB-11'!Q1278+'TB-11'!Q1346+'TB-11'!Q1414+'TB-11'!Q1482+'TB-11'!Q1550+'TB-11'!Q1618+'TB-11'!Q1686</f>
        <v>0</v>
      </c>
      <c r="R53" s="234">
        <f>+'TB-11'!R54+'TB-11'!R122+'TB-11'!R190+'TB-11'!R258+'TB-11'!R326+'TB-11'!R394+'TB-11'!R462+'TB-11'!R530+'TB-11'!R598+'TB-11'!R666+'TB-11'!R734+'TB-11'!R802+'TB-11'!R870+'TB-11'!R938+'TB-11'!R1006+'TB-11'!R1074+'TB-11'!R1142+'TB-11'!R1210+'TB-11'!R1278+'TB-11'!R1346+'TB-11'!R1414+'TB-11'!R1482+'TB-11'!R1550+'TB-11'!R1618+'TB-11'!R1686</f>
        <v>0</v>
      </c>
      <c r="S53" s="234">
        <f>+'TB-11'!S54+'TB-11'!S122+'TB-11'!S190+'TB-11'!S258+'TB-11'!S326+'TB-11'!S394+'TB-11'!S462+'TB-11'!S530+'TB-11'!S598+'TB-11'!S666+'TB-11'!S734+'TB-11'!S802+'TB-11'!S870+'TB-11'!S938+'TB-11'!S1006+'TB-11'!S1074+'TB-11'!S1142+'TB-11'!S1210+'TB-11'!S1278+'TB-11'!S1346+'TB-11'!S1414+'TB-11'!S1482+'TB-11'!S1550+'TB-11'!S1618+'TB-11'!S1686</f>
        <v>0</v>
      </c>
      <c r="T53" s="234">
        <f>+'TB-11'!T54+'TB-11'!T122+'TB-11'!T190+'TB-11'!T258+'TB-11'!T326+'TB-11'!T394+'TB-11'!T462+'TB-11'!T530+'TB-11'!T598+'TB-11'!T666+'TB-11'!T734+'TB-11'!T802+'TB-11'!T870+'TB-11'!T938+'TB-11'!T1006+'TB-11'!T1074+'TB-11'!T1142+'TB-11'!T1210+'TB-11'!T1278+'TB-11'!T1346+'TB-11'!T1414+'TB-11'!T1482+'TB-11'!T1550+'TB-11'!T1618+'TB-11'!T1686</f>
        <v>0</v>
      </c>
      <c r="U53" s="129">
        <f t="shared" si="6"/>
        <v>0</v>
      </c>
      <c r="V53" s="129">
        <f t="shared" si="6"/>
        <v>0</v>
      </c>
      <c r="W53" s="124">
        <f>+V53+U53</f>
        <v>0</v>
      </c>
    </row>
    <row r="54" spans="2:23" ht="17.25" thickBot="1" x14ac:dyDescent="0.3">
      <c r="B54" s="118" t="e">
        <f>SUM(B50:B53)</f>
        <v>#N/A</v>
      </c>
      <c r="C54" s="119" t="e">
        <f>SUM(C50:C53)</f>
        <v>#N/A</v>
      </c>
      <c r="D54" s="120" t="e">
        <f>SUM(D50:D53)</f>
        <v>#N/A</v>
      </c>
      <c r="E54" s="898" t="s">
        <v>1083</v>
      </c>
      <c r="F54" s="899"/>
      <c r="G54" s="118">
        <f>SUM(G50:G53)</f>
        <v>0</v>
      </c>
      <c r="H54" s="119">
        <f t="shared" ref="H54:W54" si="7">SUM(H50:H53)</f>
        <v>0</v>
      </c>
      <c r="I54" s="119">
        <f t="shared" si="7"/>
        <v>0</v>
      </c>
      <c r="J54" s="120">
        <f t="shared" si="7"/>
        <v>0</v>
      </c>
      <c r="K54" s="118">
        <f t="shared" si="7"/>
        <v>0</v>
      </c>
      <c r="L54" s="119">
        <f t="shared" si="7"/>
        <v>0</v>
      </c>
      <c r="M54" s="119">
        <f t="shared" si="7"/>
        <v>0</v>
      </c>
      <c r="N54" s="119">
        <f t="shared" si="7"/>
        <v>0</v>
      </c>
      <c r="O54" s="119">
        <f t="shared" si="7"/>
        <v>0</v>
      </c>
      <c r="P54" s="119">
        <f t="shared" si="7"/>
        <v>0</v>
      </c>
      <c r="Q54" s="119">
        <f t="shared" si="7"/>
        <v>0</v>
      </c>
      <c r="R54" s="119">
        <f t="shared" si="7"/>
        <v>0</v>
      </c>
      <c r="S54" s="119">
        <f t="shared" si="7"/>
        <v>0</v>
      </c>
      <c r="T54" s="119">
        <f t="shared" si="7"/>
        <v>0</v>
      </c>
      <c r="U54" s="83">
        <f t="shared" si="7"/>
        <v>0</v>
      </c>
      <c r="V54" s="83">
        <f t="shared" si="7"/>
        <v>0</v>
      </c>
      <c r="W54" s="84">
        <f t="shared" si="7"/>
        <v>0</v>
      </c>
    </row>
    <row r="55" spans="2:23" ht="17.25" thickBot="1" x14ac:dyDescent="0.3">
      <c r="B55" s="488"/>
      <c r="C55" s="488"/>
      <c r="D55" s="488"/>
      <c r="E55" s="489"/>
      <c r="F55" s="489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</row>
    <row r="56" spans="2:23" ht="13.5" thickBot="1" x14ac:dyDescent="0.3">
      <c r="B56" s="130" t="s">
        <v>823</v>
      </c>
      <c r="C56" s="131" t="s">
        <v>824</v>
      </c>
      <c r="D56" s="494" t="s">
        <v>874</v>
      </c>
      <c r="E56" s="892" t="s">
        <v>1084</v>
      </c>
      <c r="F56" s="893"/>
      <c r="G56" s="485" t="s">
        <v>823</v>
      </c>
      <c r="H56" s="486" t="s">
        <v>824</v>
      </c>
      <c r="I56" s="486" t="s">
        <v>823</v>
      </c>
      <c r="J56" s="487" t="s">
        <v>824</v>
      </c>
      <c r="K56" s="495" t="s">
        <v>823</v>
      </c>
      <c r="L56" s="486" t="s">
        <v>824</v>
      </c>
      <c r="M56" s="486" t="s">
        <v>823</v>
      </c>
      <c r="N56" s="486" t="s">
        <v>824</v>
      </c>
      <c r="O56" s="486" t="s">
        <v>823</v>
      </c>
      <c r="P56" s="486" t="s">
        <v>824</v>
      </c>
      <c r="Q56" s="486" t="s">
        <v>823</v>
      </c>
      <c r="R56" s="486" t="s">
        <v>824</v>
      </c>
      <c r="S56" s="486" t="s">
        <v>823</v>
      </c>
      <c r="T56" s="486" t="s">
        <v>824</v>
      </c>
      <c r="U56" s="486" t="s">
        <v>823</v>
      </c>
      <c r="V56" s="486" t="s">
        <v>824</v>
      </c>
      <c r="W56" s="496" t="s">
        <v>825</v>
      </c>
    </row>
    <row r="57" spans="2:23" ht="33" customHeight="1" x14ac:dyDescent="0.25">
      <c r="B57" s="229" t="e">
        <f>+'TB-11'!B58+'TB-11'!B126+'TB-11'!B194+'TB-11'!B262+'TB-11'!B330+'TB-11'!B398+'TB-11'!B466+'TB-11'!B534+'TB-11'!B602+'TB-11'!B670+'TB-11'!B738+'TB-11'!B806+'TB-11'!B874+'TB-11'!B942+'TB-11'!B1010+'TB-11'!B1078+'TB-11'!B1146+'TB-11'!B1214+'TB-11'!B1282+'TB-11'!B1350+'TB-11'!B1418+'TB-11'!B1486+'TB-11'!B1554+'TB-11'!B1622+'TB-11'!B1690</f>
        <v>#N/A</v>
      </c>
      <c r="C57" s="230" t="e">
        <f>+'TB-11'!C58+'TB-11'!C126+'TB-11'!C194+'TB-11'!C262+'TB-11'!C330+'TB-11'!C398+'TB-11'!C466+'TB-11'!C534+'TB-11'!C602+'TB-11'!C670+'TB-11'!C738+'TB-11'!C806+'TB-11'!C874+'TB-11'!C942+'TB-11'!C1010+'TB-11'!C1078+'TB-11'!C1146+'TB-11'!C1214+'TB-11'!C1282+'TB-11'!C1350+'TB-11'!C1418+'TB-11'!C1486+'TB-11'!C1554+'TB-11'!C1622+'TB-11'!C1690</f>
        <v>#N/A</v>
      </c>
      <c r="D57" s="122" t="e">
        <f>SUM(B57:C57)</f>
        <v>#N/A</v>
      </c>
      <c r="E57" s="1059" t="s">
        <v>1085</v>
      </c>
      <c r="F57" s="934"/>
      <c r="G57" s="229">
        <f>+'TB-11'!G58+'TB-11'!G126+'TB-11'!G194+'TB-11'!G262+'TB-11'!G330+'TB-11'!G398+'TB-11'!G466+'TB-11'!G534+'TB-11'!G602+'TB-11'!G670+'TB-11'!G738+'TB-11'!G806+'TB-11'!G874+'TB-11'!G942+'TB-11'!G1010+'TB-11'!G1078+'TB-11'!G1146+'TB-11'!G1214+'TB-11'!G1282+'TB-11'!G1350+'TB-11'!G1418+'TB-11'!G1486+'TB-11'!G1554+'TB-11'!G1622+'TB-11'!G1690</f>
        <v>0</v>
      </c>
      <c r="H57" s="230">
        <f>+'TB-11'!H58+'TB-11'!H126+'TB-11'!H194+'TB-11'!H262+'TB-11'!H330+'TB-11'!H398+'TB-11'!H466+'TB-11'!H534+'TB-11'!H602+'TB-11'!H670+'TB-11'!H738+'TB-11'!H806+'TB-11'!H874+'TB-11'!H942+'TB-11'!H1010+'TB-11'!H1078+'TB-11'!H1146+'TB-11'!H1214+'TB-11'!H1282+'TB-11'!H1350+'TB-11'!H1418+'TB-11'!H1486+'TB-11'!H1554+'TB-11'!H1622+'TB-11'!H1690</f>
        <v>0</v>
      </c>
      <c r="I57" s="230">
        <f>+'TB-11'!I58+'TB-11'!I126+'TB-11'!I194+'TB-11'!I262+'TB-11'!I330+'TB-11'!I398+'TB-11'!I466+'TB-11'!I534+'TB-11'!I602+'TB-11'!I670+'TB-11'!I738+'TB-11'!I806+'TB-11'!I874+'TB-11'!I942+'TB-11'!I1010+'TB-11'!I1078+'TB-11'!I1146+'TB-11'!I1214+'TB-11'!I1282+'TB-11'!I1350+'TB-11'!I1418+'TB-11'!I1486+'TB-11'!I1554+'TB-11'!I1622+'TB-11'!I1690</f>
        <v>0</v>
      </c>
      <c r="J57" s="503">
        <f>+'TB-11'!J58+'TB-11'!J126+'TB-11'!J194+'TB-11'!J262+'TB-11'!J330+'TB-11'!J398+'TB-11'!J466+'TB-11'!J534+'TB-11'!J602+'TB-11'!J670+'TB-11'!J738+'TB-11'!J806+'TB-11'!J874+'TB-11'!J942+'TB-11'!J1010+'TB-11'!J1078+'TB-11'!J1146+'TB-11'!J1214+'TB-11'!J1282+'TB-11'!J1350+'TB-11'!J1418+'TB-11'!J1486+'TB-11'!J1554+'TB-11'!J1622+'TB-11'!J1690</f>
        <v>0</v>
      </c>
      <c r="K57" s="236">
        <f>+'TB-11'!K58+'TB-11'!K126+'TB-11'!K194+'TB-11'!K262+'TB-11'!K330+'TB-11'!K398+'TB-11'!K466+'TB-11'!K534+'TB-11'!K602+'TB-11'!K670+'TB-11'!K738+'TB-11'!K806+'TB-11'!K874+'TB-11'!K942+'TB-11'!K1010+'TB-11'!K1078+'TB-11'!K1146+'TB-11'!K1214+'TB-11'!K1282+'TB-11'!K1350+'TB-11'!K1418+'TB-11'!K1486+'TB-11'!K1554+'TB-11'!K1622+'TB-11'!K1690</f>
        <v>0</v>
      </c>
      <c r="L57" s="234">
        <f>+'TB-11'!L58+'TB-11'!L126+'TB-11'!L194+'TB-11'!L262+'TB-11'!L330+'TB-11'!L398+'TB-11'!L466+'TB-11'!L534+'TB-11'!L602+'TB-11'!L670+'TB-11'!L738+'TB-11'!L806+'TB-11'!L874+'TB-11'!L942+'TB-11'!L1010+'TB-11'!L1078+'TB-11'!L1146+'TB-11'!L1214+'TB-11'!L1282+'TB-11'!L1350+'TB-11'!L1418+'TB-11'!L1486+'TB-11'!L1554+'TB-11'!L1622+'TB-11'!L1690</f>
        <v>0</v>
      </c>
      <c r="M57" s="234">
        <f>+'TB-11'!M58+'TB-11'!M126+'TB-11'!M194+'TB-11'!M262+'TB-11'!M330+'TB-11'!M398+'TB-11'!M466+'TB-11'!M534+'TB-11'!M602+'TB-11'!M670+'TB-11'!M738+'TB-11'!M806+'TB-11'!M874+'TB-11'!M942+'TB-11'!M1010+'TB-11'!M1078+'TB-11'!M1146+'TB-11'!M1214+'TB-11'!M1282+'TB-11'!M1350+'TB-11'!M1418+'TB-11'!M1486+'TB-11'!M1554+'TB-11'!M1622+'TB-11'!M1690</f>
        <v>0</v>
      </c>
      <c r="N57" s="234">
        <f>+'TB-11'!N58+'TB-11'!N126+'TB-11'!N194+'TB-11'!N262+'TB-11'!N330+'TB-11'!N398+'TB-11'!N466+'TB-11'!N534+'TB-11'!N602+'TB-11'!N670+'TB-11'!N738+'TB-11'!N806+'TB-11'!N874+'TB-11'!N942+'TB-11'!N1010+'TB-11'!N1078+'TB-11'!N1146+'TB-11'!N1214+'TB-11'!N1282+'TB-11'!N1350+'TB-11'!N1418+'TB-11'!N1486+'TB-11'!N1554+'TB-11'!N1622+'TB-11'!N1690</f>
        <v>0</v>
      </c>
      <c r="O57" s="234">
        <f>+'TB-11'!O58+'TB-11'!O126+'TB-11'!O194+'TB-11'!O262+'TB-11'!O330+'TB-11'!O398+'TB-11'!O466+'TB-11'!O534+'TB-11'!O602+'TB-11'!O670+'TB-11'!O738+'TB-11'!O806+'TB-11'!O874+'TB-11'!O942+'TB-11'!O1010+'TB-11'!O1078+'TB-11'!O1146+'TB-11'!O1214+'TB-11'!O1282+'TB-11'!O1350+'TB-11'!O1418+'TB-11'!O1486+'TB-11'!O1554+'TB-11'!O1622+'TB-11'!O1690</f>
        <v>0</v>
      </c>
      <c r="P57" s="234">
        <f>+'TB-11'!P58+'TB-11'!P126+'TB-11'!P194+'TB-11'!P262+'TB-11'!P330+'TB-11'!P398+'TB-11'!P466+'TB-11'!P534+'TB-11'!P602+'TB-11'!P670+'TB-11'!P738+'TB-11'!P806+'TB-11'!P874+'TB-11'!P942+'TB-11'!P1010+'TB-11'!P1078+'TB-11'!P1146+'TB-11'!P1214+'TB-11'!P1282+'TB-11'!P1350+'TB-11'!P1418+'TB-11'!P1486+'TB-11'!P1554+'TB-11'!P1622+'TB-11'!P1690</f>
        <v>0</v>
      </c>
      <c r="Q57" s="234">
        <f>+'TB-11'!Q58+'TB-11'!Q126+'TB-11'!Q194+'TB-11'!Q262+'TB-11'!Q330+'TB-11'!Q398+'TB-11'!Q466+'TB-11'!Q534+'TB-11'!Q602+'TB-11'!Q670+'TB-11'!Q738+'TB-11'!Q806+'TB-11'!Q874+'TB-11'!Q942+'TB-11'!Q1010+'TB-11'!Q1078+'TB-11'!Q1146+'TB-11'!Q1214+'TB-11'!Q1282+'TB-11'!Q1350+'TB-11'!Q1418+'TB-11'!Q1486+'TB-11'!Q1554+'TB-11'!Q1622+'TB-11'!Q1690</f>
        <v>0</v>
      </c>
      <c r="R57" s="234">
        <f>+'TB-11'!R58+'TB-11'!R126+'TB-11'!R194+'TB-11'!R262+'TB-11'!R330+'TB-11'!R398+'TB-11'!R466+'TB-11'!R534+'TB-11'!R602+'TB-11'!R670+'TB-11'!R738+'TB-11'!R806+'TB-11'!R874+'TB-11'!R942+'TB-11'!R1010+'TB-11'!R1078+'TB-11'!R1146+'TB-11'!R1214+'TB-11'!R1282+'TB-11'!R1350+'TB-11'!R1418+'TB-11'!R1486+'TB-11'!R1554+'TB-11'!R1622+'TB-11'!R1690</f>
        <v>0</v>
      </c>
      <c r="S57" s="234">
        <f>+'TB-11'!S58+'TB-11'!S126+'TB-11'!S194+'TB-11'!S262+'TB-11'!S330+'TB-11'!S398+'TB-11'!S466+'TB-11'!S534+'TB-11'!S602+'TB-11'!S670+'TB-11'!S738+'TB-11'!S806+'TB-11'!S874+'TB-11'!S942+'TB-11'!S1010+'TB-11'!S1078+'TB-11'!S1146+'TB-11'!S1214+'TB-11'!S1282+'TB-11'!S1350+'TB-11'!S1418+'TB-11'!S1486+'TB-11'!S1554+'TB-11'!S1622+'TB-11'!S1690</f>
        <v>0</v>
      </c>
      <c r="T57" s="234">
        <f>+'TB-11'!T58+'TB-11'!T126+'TB-11'!T194+'TB-11'!T262+'TB-11'!T330+'TB-11'!T398+'TB-11'!T466+'TB-11'!T534+'TB-11'!T602+'TB-11'!T670+'TB-11'!T738+'TB-11'!T806+'TB-11'!T874+'TB-11'!T942+'TB-11'!T1010+'TB-11'!T1078+'TB-11'!T1146+'TB-11'!T1214+'TB-11'!T1282+'TB-11'!T1350+'TB-11'!T1418+'TB-11'!T1486+'TB-11'!T1554+'TB-11'!T1622+'TB-11'!T1690</f>
        <v>0</v>
      </c>
      <c r="U57" s="128">
        <f>+G57+I57+K57+M57+O57+Q57+S57</f>
        <v>0</v>
      </c>
      <c r="V57" s="128">
        <f>+H57+J57+L57+N57+P57+R57+T57</f>
        <v>0</v>
      </c>
      <c r="W57" s="122">
        <f>+V57+U57</f>
        <v>0</v>
      </c>
    </row>
    <row r="58" spans="2:23" ht="32.25" customHeight="1" x14ac:dyDescent="0.25">
      <c r="B58" s="233" t="e">
        <f>+'TB-11'!B59+'TB-11'!B127+'TB-11'!B195+'TB-11'!B263+'TB-11'!B331+'TB-11'!B399+'TB-11'!B467+'TB-11'!B535+'TB-11'!B603+'TB-11'!B671+'TB-11'!B739+'TB-11'!B807+'TB-11'!B875+'TB-11'!B943+'TB-11'!B1011+'TB-11'!B1079+'TB-11'!B1147+'TB-11'!B1215+'TB-11'!B1283+'TB-11'!B1351+'TB-11'!B1419+'TB-11'!B1487+'TB-11'!B1555+'TB-11'!B1623+'TB-11'!B1691</f>
        <v>#N/A</v>
      </c>
      <c r="C58" s="234" t="e">
        <f>+'TB-11'!C59+'TB-11'!C127+'TB-11'!C195+'TB-11'!C263+'TB-11'!C331+'TB-11'!C399+'TB-11'!C467+'TB-11'!C535+'TB-11'!C603+'TB-11'!C671+'TB-11'!C739+'TB-11'!C807+'TB-11'!C875+'TB-11'!C943+'TB-11'!C1011+'TB-11'!C1079+'TB-11'!C1147+'TB-11'!C1215+'TB-11'!C1283+'TB-11'!C1351+'TB-11'!C1419+'TB-11'!C1487+'TB-11'!C1555+'TB-11'!C1623+'TB-11'!C1691</f>
        <v>#N/A</v>
      </c>
      <c r="D58" s="123" t="e">
        <f>SUM(B58:C58)</f>
        <v>#N/A</v>
      </c>
      <c r="E58" s="890" t="s">
        <v>1086</v>
      </c>
      <c r="F58" s="891"/>
      <c r="G58" s="233">
        <f>+'TB-11'!G59+'TB-11'!G127+'TB-11'!G195+'TB-11'!G263+'TB-11'!G331+'TB-11'!G399+'TB-11'!G467+'TB-11'!G535+'TB-11'!G603+'TB-11'!G671+'TB-11'!G739+'TB-11'!G807+'TB-11'!G875+'TB-11'!G943+'TB-11'!G1011+'TB-11'!G1079+'TB-11'!G1147+'TB-11'!G1215+'TB-11'!G1283+'TB-11'!G1351+'TB-11'!G1419+'TB-11'!G1487+'TB-11'!G1555+'TB-11'!G1623+'TB-11'!G1691</f>
        <v>0</v>
      </c>
      <c r="H58" s="234">
        <f>+'TB-11'!H59+'TB-11'!H127+'TB-11'!H195+'TB-11'!H263+'TB-11'!H331+'TB-11'!H399+'TB-11'!H467+'TB-11'!H535+'TB-11'!H603+'TB-11'!H671+'TB-11'!H739+'TB-11'!H807+'TB-11'!H875+'TB-11'!H943+'TB-11'!H1011+'TB-11'!H1079+'TB-11'!H1147+'TB-11'!H1215+'TB-11'!H1283+'TB-11'!H1351+'TB-11'!H1419+'TB-11'!H1487+'TB-11'!H1555+'TB-11'!H1623+'TB-11'!H1691</f>
        <v>0</v>
      </c>
      <c r="I58" s="234">
        <f>+'TB-11'!I59+'TB-11'!I127+'TB-11'!I195+'TB-11'!I263+'TB-11'!I331+'TB-11'!I399+'TB-11'!I467+'TB-11'!I535+'TB-11'!I603+'TB-11'!I671+'TB-11'!I739+'TB-11'!I807+'TB-11'!I875+'TB-11'!I943+'TB-11'!I1011+'TB-11'!I1079+'TB-11'!I1147+'TB-11'!I1215+'TB-11'!I1283+'TB-11'!I1351+'TB-11'!I1419+'TB-11'!I1487+'TB-11'!I1555+'TB-11'!I1623+'TB-11'!I1691</f>
        <v>0</v>
      </c>
      <c r="J58" s="504">
        <f>+'TB-11'!J59+'TB-11'!J127+'TB-11'!J195+'TB-11'!J263+'TB-11'!J331+'TB-11'!J399+'TB-11'!J467+'TB-11'!J535+'TB-11'!J603+'TB-11'!J671+'TB-11'!J739+'TB-11'!J807+'TB-11'!J875+'TB-11'!J943+'TB-11'!J1011+'TB-11'!J1079+'TB-11'!J1147+'TB-11'!J1215+'TB-11'!J1283+'TB-11'!J1351+'TB-11'!J1419+'TB-11'!J1487+'TB-11'!J1555+'TB-11'!J1623+'TB-11'!J1691</f>
        <v>0</v>
      </c>
      <c r="K58" s="236">
        <f>+'TB-11'!K59+'TB-11'!K127+'TB-11'!K195+'TB-11'!K263+'TB-11'!K331+'TB-11'!K399+'TB-11'!K467+'TB-11'!K535+'TB-11'!K603+'TB-11'!K671+'TB-11'!K739+'TB-11'!K807+'TB-11'!K875+'TB-11'!K943+'TB-11'!K1011+'TB-11'!K1079+'TB-11'!K1147+'TB-11'!K1215+'TB-11'!K1283+'TB-11'!K1351+'TB-11'!K1419+'TB-11'!K1487+'TB-11'!K1555+'TB-11'!K1623+'TB-11'!K1691</f>
        <v>0</v>
      </c>
      <c r="L58" s="234">
        <f>+'TB-11'!L59+'TB-11'!L127+'TB-11'!L195+'TB-11'!L263+'TB-11'!L331+'TB-11'!L399+'TB-11'!L467+'TB-11'!L535+'TB-11'!L603+'TB-11'!L671+'TB-11'!L739+'TB-11'!L807+'TB-11'!L875+'TB-11'!L943+'TB-11'!L1011+'TB-11'!L1079+'TB-11'!L1147+'TB-11'!L1215+'TB-11'!L1283+'TB-11'!L1351+'TB-11'!L1419+'TB-11'!L1487+'TB-11'!L1555+'TB-11'!L1623+'TB-11'!L1691</f>
        <v>0</v>
      </c>
      <c r="M58" s="234">
        <f>+'TB-11'!M59+'TB-11'!M127+'TB-11'!M195+'TB-11'!M263+'TB-11'!M331+'TB-11'!M399+'TB-11'!M467+'TB-11'!M535+'TB-11'!M603+'TB-11'!M671+'TB-11'!M739+'TB-11'!M807+'TB-11'!M875+'TB-11'!M943+'TB-11'!M1011+'TB-11'!M1079+'TB-11'!M1147+'TB-11'!M1215+'TB-11'!M1283+'TB-11'!M1351+'TB-11'!M1419+'TB-11'!M1487+'TB-11'!M1555+'TB-11'!M1623+'TB-11'!M1691</f>
        <v>0</v>
      </c>
      <c r="N58" s="234">
        <f>+'TB-11'!N59+'TB-11'!N127+'TB-11'!N195+'TB-11'!N263+'TB-11'!N331+'TB-11'!N399+'TB-11'!N467+'TB-11'!N535+'TB-11'!N603+'TB-11'!N671+'TB-11'!N739+'TB-11'!N807+'TB-11'!N875+'TB-11'!N943+'TB-11'!N1011+'TB-11'!N1079+'TB-11'!N1147+'TB-11'!N1215+'TB-11'!N1283+'TB-11'!N1351+'TB-11'!N1419+'TB-11'!N1487+'TB-11'!N1555+'TB-11'!N1623+'TB-11'!N1691</f>
        <v>0</v>
      </c>
      <c r="O58" s="234">
        <f>+'TB-11'!O59+'TB-11'!O127+'TB-11'!O195+'TB-11'!O263+'TB-11'!O331+'TB-11'!O399+'TB-11'!O467+'TB-11'!O535+'TB-11'!O603+'TB-11'!O671+'TB-11'!O739+'TB-11'!O807+'TB-11'!O875+'TB-11'!O943+'TB-11'!O1011+'TB-11'!O1079+'TB-11'!O1147+'TB-11'!O1215+'TB-11'!O1283+'TB-11'!O1351+'TB-11'!O1419+'TB-11'!O1487+'TB-11'!O1555+'TB-11'!O1623+'TB-11'!O1691</f>
        <v>0</v>
      </c>
      <c r="P58" s="234">
        <f>+'TB-11'!P59+'TB-11'!P127+'TB-11'!P195+'TB-11'!P263+'TB-11'!P331+'TB-11'!P399+'TB-11'!P467+'TB-11'!P535+'TB-11'!P603+'TB-11'!P671+'TB-11'!P739+'TB-11'!P807+'TB-11'!P875+'TB-11'!P943+'TB-11'!P1011+'TB-11'!P1079+'TB-11'!P1147+'TB-11'!P1215+'TB-11'!P1283+'TB-11'!P1351+'TB-11'!P1419+'TB-11'!P1487+'TB-11'!P1555+'TB-11'!P1623+'TB-11'!P1691</f>
        <v>0</v>
      </c>
      <c r="Q58" s="234">
        <f>+'TB-11'!Q59+'TB-11'!Q127+'TB-11'!Q195+'TB-11'!Q263+'TB-11'!Q331+'TB-11'!Q399+'TB-11'!Q467+'TB-11'!Q535+'TB-11'!Q603+'TB-11'!Q671+'TB-11'!Q739+'TB-11'!Q807+'TB-11'!Q875+'TB-11'!Q943+'TB-11'!Q1011+'TB-11'!Q1079+'TB-11'!Q1147+'TB-11'!Q1215+'TB-11'!Q1283+'TB-11'!Q1351+'TB-11'!Q1419+'TB-11'!Q1487+'TB-11'!Q1555+'TB-11'!Q1623+'TB-11'!Q1691</f>
        <v>0</v>
      </c>
      <c r="R58" s="234">
        <f>+'TB-11'!R59+'TB-11'!R127+'TB-11'!R195+'TB-11'!R263+'TB-11'!R331+'TB-11'!R399+'TB-11'!R467+'TB-11'!R535+'TB-11'!R603+'TB-11'!R671+'TB-11'!R739+'TB-11'!R807+'TB-11'!R875+'TB-11'!R943+'TB-11'!R1011+'TB-11'!R1079+'TB-11'!R1147+'TB-11'!R1215+'TB-11'!R1283+'TB-11'!R1351+'TB-11'!R1419+'TB-11'!R1487+'TB-11'!R1555+'TB-11'!R1623+'TB-11'!R1691</f>
        <v>0</v>
      </c>
      <c r="S58" s="234">
        <f>+'TB-11'!S59+'TB-11'!S127+'TB-11'!S195+'TB-11'!S263+'TB-11'!S331+'TB-11'!S399+'TB-11'!S467+'TB-11'!S535+'TB-11'!S603+'TB-11'!S671+'TB-11'!S739+'TB-11'!S807+'TB-11'!S875+'TB-11'!S943+'TB-11'!S1011+'TB-11'!S1079+'TB-11'!S1147+'TB-11'!S1215+'TB-11'!S1283+'TB-11'!S1351+'TB-11'!S1419+'TB-11'!S1487+'TB-11'!S1555+'TB-11'!S1623+'TB-11'!S1691</f>
        <v>0</v>
      </c>
      <c r="T58" s="234">
        <f>+'TB-11'!T59+'TB-11'!T127+'TB-11'!T195+'TB-11'!T263+'TB-11'!T331+'TB-11'!T399+'TB-11'!T467+'TB-11'!T535+'TB-11'!T603+'TB-11'!T671+'TB-11'!T739+'TB-11'!T807+'TB-11'!T875+'TB-11'!T943+'TB-11'!T1011+'TB-11'!T1079+'TB-11'!T1147+'TB-11'!T1215+'TB-11'!T1283+'TB-11'!T1351+'TB-11'!T1419+'TB-11'!T1487+'TB-11'!T1555+'TB-11'!T1623+'TB-11'!T1691</f>
        <v>0</v>
      </c>
      <c r="U58" s="121">
        <f t="shared" ref="U58:V60" si="8">+G58+I58+K58+M58+O58+Q58+S58</f>
        <v>0</v>
      </c>
      <c r="V58" s="121">
        <f t="shared" si="8"/>
        <v>0</v>
      </c>
      <c r="W58" s="123">
        <f>+V58+U58</f>
        <v>0</v>
      </c>
    </row>
    <row r="59" spans="2:23" ht="33" customHeight="1" x14ac:dyDescent="0.25">
      <c r="B59" s="233" t="e">
        <f>+'TB-11'!B60+'TB-11'!B128+'TB-11'!B196+'TB-11'!B264+'TB-11'!B332+'TB-11'!B400+'TB-11'!B468+'TB-11'!B536+'TB-11'!B604+'TB-11'!B672+'TB-11'!B740+'TB-11'!B808+'TB-11'!B876+'TB-11'!B944+'TB-11'!B1012+'TB-11'!B1080+'TB-11'!B1148+'TB-11'!B1216+'TB-11'!B1284+'TB-11'!B1352+'TB-11'!B1420+'TB-11'!B1488+'TB-11'!B1556+'TB-11'!B1624+'TB-11'!B1692</f>
        <v>#N/A</v>
      </c>
      <c r="C59" s="234" t="e">
        <f>+'TB-11'!C60+'TB-11'!C128+'TB-11'!C196+'TB-11'!C264+'TB-11'!C332+'TB-11'!C400+'TB-11'!C468+'TB-11'!C536+'TB-11'!C604+'TB-11'!C672+'TB-11'!C740+'TB-11'!C808+'TB-11'!C876+'TB-11'!C944+'TB-11'!C1012+'TB-11'!C1080+'TB-11'!C1148+'TB-11'!C1216+'TB-11'!C1284+'TB-11'!C1352+'TB-11'!C1420+'TB-11'!C1488+'TB-11'!C1556+'TB-11'!C1624+'TB-11'!C1692</f>
        <v>#N/A</v>
      </c>
      <c r="D59" s="123" t="e">
        <f>SUM(B59:C59)</f>
        <v>#N/A</v>
      </c>
      <c r="E59" s="890" t="s">
        <v>1087</v>
      </c>
      <c r="F59" s="891"/>
      <c r="G59" s="233">
        <f>+'TB-11'!G60+'TB-11'!G128+'TB-11'!G196+'TB-11'!G264+'TB-11'!G332+'TB-11'!G400+'TB-11'!G468+'TB-11'!G536+'TB-11'!G604+'TB-11'!G672+'TB-11'!G740+'TB-11'!G808+'TB-11'!G876+'TB-11'!G944+'TB-11'!G1012+'TB-11'!G1080+'TB-11'!G1148+'TB-11'!G1216+'TB-11'!G1284+'TB-11'!G1352+'TB-11'!G1420+'TB-11'!G1488+'TB-11'!G1556+'TB-11'!G1624+'TB-11'!G1692</f>
        <v>0</v>
      </c>
      <c r="H59" s="234">
        <f>+'TB-11'!H60+'TB-11'!H128+'TB-11'!H196+'TB-11'!H264+'TB-11'!H332+'TB-11'!H400+'TB-11'!H468+'TB-11'!H536+'TB-11'!H604+'TB-11'!H672+'TB-11'!H740+'TB-11'!H808+'TB-11'!H876+'TB-11'!H944+'TB-11'!H1012+'TB-11'!H1080+'TB-11'!H1148+'TB-11'!H1216+'TB-11'!H1284+'TB-11'!H1352+'TB-11'!H1420+'TB-11'!H1488+'TB-11'!H1556+'TB-11'!H1624+'TB-11'!H1692</f>
        <v>0</v>
      </c>
      <c r="I59" s="234">
        <f>+'TB-11'!I60+'TB-11'!I128+'TB-11'!I196+'TB-11'!I264+'TB-11'!I332+'TB-11'!I400+'TB-11'!I468+'TB-11'!I536+'TB-11'!I604+'TB-11'!I672+'TB-11'!I740+'TB-11'!I808+'TB-11'!I876+'TB-11'!I944+'TB-11'!I1012+'TB-11'!I1080+'TB-11'!I1148+'TB-11'!I1216+'TB-11'!I1284+'TB-11'!I1352+'TB-11'!I1420+'TB-11'!I1488+'TB-11'!I1556+'TB-11'!I1624+'TB-11'!I1692</f>
        <v>0</v>
      </c>
      <c r="J59" s="504">
        <f>+'TB-11'!J60+'TB-11'!J128+'TB-11'!J196+'TB-11'!J264+'TB-11'!J332+'TB-11'!J400+'TB-11'!J468+'TB-11'!J536+'TB-11'!J604+'TB-11'!J672+'TB-11'!J740+'TB-11'!J808+'TB-11'!J876+'TB-11'!J944+'TB-11'!J1012+'TB-11'!J1080+'TB-11'!J1148+'TB-11'!J1216+'TB-11'!J1284+'TB-11'!J1352+'TB-11'!J1420+'TB-11'!J1488+'TB-11'!J1556+'TB-11'!J1624+'TB-11'!J1692</f>
        <v>0</v>
      </c>
      <c r="K59" s="236">
        <f>+'TB-11'!K60+'TB-11'!K128+'TB-11'!K196+'TB-11'!K264+'TB-11'!K332+'TB-11'!K400+'TB-11'!K468+'TB-11'!K536+'TB-11'!K604+'TB-11'!K672+'TB-11'!K740+'TB-11'!K808+'TB-11'!K876+'TB-11'!K944+'TB-11'!K1012+'TB-11'!K1080+'TB-11'!K1148+'TB-11'!K1216+'TB-11'!K1284+'TB-11'!K1352+'TB-11'!K1420+'TB-11'!K1488+'TB-11'!K1556+'TB-11'!K1624+'TB-11'!K1692</f>
        <v>0</v>
      </c>
      <c r="L59" s="234">
        <f>+'TB-11'!L60+'TB-11'!L128+'TB-11'!L196+'TB-11'!L264+'TB-11'!L332+'TB-11'!L400+'TB-11'!L468+'TB-11'!L536+'TB-11'!L604+'TB-11'!L672+'TB-11'!L740+'TB-11'!L808+'TB-11'!L876+'TB-11'!L944+'TB-11'!L1012+'TB-11'!L1080+'TB-11'!L1148+'TB-11'!L1216+'TB-11'!L1284+'TB-11'!L1352+'TB-11'!L1420+'TB-11'!L1488+'TB-11'!L1556+'TB-11'!L1624+'TB-11'!L1692</f>
        <v>0</v>
      </c>
      <c r="M59" s="234">
        <f>+'TB-11'!M60+'TB-11'!M128+'TB-11'!M196+'TB-11'!M264+'TB-11'!M332+'TB-11'!M400+'TB-11'!M468+'TB-11'!M536+'TB-11'!M604+'TB-11'!M672+'TB-11'!M740+'TB-11'!M808+'TB-11'!M876+'TB-11'!M944+'TB-11'!M1012+'TB-11'!M1080+'TB-11'!M1148+'TB-11'!M1216+'TB-11'!M1284+'TB-11'!M1352+'TB-11'!M1420+'TB-11'!M1488+'TB-11'!M1556+'TB-11'!M1624+'TB-11'!M1692</f>
        <v>0</v>
      </c>
      <c r="N59" s="234">
        <f>+'TB-11'!N60+'TB-11'!N128+'TB-11'!N196+'TB-11'!N264+'TB-11'!N332+'TB-11'!N400+'TB-11'!N468+'TB-11'!N536+'TB-11'!N604+'TB-11'!N672+'TB-11'!N740+'TB-11'!N808+'TB-11'!N876+'TB-11'!N944+'TB-11'!N1012+'TB-11'!N1080+'TB-11'!N1148+'TB-11'!N1216+'TB-11'!N1284+'TB-11'!N1352+'TB-11'!N1420+'TB-11'!N1488+'TB-11'!N1556+'TB-11'!N1624+'TB-11'!N1692</f>
        <v>0</v>
      </c>
      <c r="O59" s="234">
        <f>+'TB-11'!O60+'TB-11'!O128+'TB-11'!O196+'TB-11'!O264+'TB-11'!O332+'TB-11'!O400+'TB-11'!O468+'TB-11'!O536+'TB-11'!O604+'TB-11'!O672+'TB-11'!O740+'TB-11'!O808+'TB-11'!O876+'TB-11'!O944+'TB-11'!O1012+'TB-11'!O1080+'TB-11'!O1148+'TB-11'!O1216+'TB-11'!O1284+'TB-11'!O1352+'TB-11'!O1420+'TB-11'!O1488+'TB-11'!O1556+'TB-11'!O1624+'TB-11'!O1692</f>
        <v>0</v>
      </c>
      <c r="P59" s="234">
        <f>+'TB-11'!P60+'TB-11'!P128+'TB-11'!P196+'TB-11'!P264+'TB-11'!P332+'TB-11'!P400+'TB-11'!P468+'TB-11'!P536+'TB-11'!P604+'TB-11'!P672+'TB-11'!P740+'TB-11'!P808+'TB-11'!P876+'TB-11'!P944+'TB-11'!P1012+'TB-11'!P1080+'TB-11'!P1148+'TB-11'!P1216+'TB-11'!P1284+'TB-11'!P1352+'TB-11'!P1420+'TB-11'!P1488+'TB-11'!P1556+'TB-11'!P1624+'TB-11'!P1692</f>
        <v>0</v>
      </c>
      <c r="Q59" s="234">
        <f>+'TB-11'!Q60+'TB-11'!Q128+'TB-11'!Q196+'TB-11'!Q264+'TB-11'!Q332+'TB-11'!Q400+'TB-11'!Q468+'TB-11'!Q536+'TB-11'!Q604+'TB-11'!Q672+'TB-11'!Q740+'TB-11'!Q808+'TB-11'!Q876+'TB-11'!Q944+'TB-11'!Q1012+'TB-11'!Q1080+'TB-11'!Q1148+'TB-11'!Q1216+'TB-11'!Q1284+'TB-11'!Q1352+'TB-11'!Q1420+'TB-11'!Q1488+'TB-11'!Q1556+'TB-11'!Q1624+'TB-11'!Q1692</f>
        <v>0</v>
      </c>
      <c r="R59" s="234">
        <f>+'TB-11'!R60+'TB-11'!R128+'TB-11'!R196+'TB-11'!R264+'TB-11'!R332+'TB-11'!R400+'TB-11'!R468+'TB-11'!R536+'TB-11'!R604+'TB-11'!R672+'TB-11'!R740+'TB-11'!R808+'TB-11'!R876+'TB-11'!R944+'TB-11'!R1012+'TB-11'!R1080+'TB-11'!R1148+'TB-11'!R1216+'TB-11'!R1284+'TB-11'!R1352+'TB-11'!R1420+'TB-11'!R1488+'TB-11'!R1556+'TB-11'!R1624+'TB-11'!R1692</f>
        <v>0</v>
      </c>
      <c r="S59" s="234">
        <f>+'TB-11'!S60+'TB-11'!S128+'TB-11'!S196+'TB-11'!S264+'TB-11'!S332+'TB-11'!S400+'TB-11'!S468+'TB-11'!S536+'TB-11'!S604+'TB-11'!S672+'TB-11'!S740+'TB-11'!S808+'TB-11'!S876+'TB-11'!S944+'TB-11'!S1012+'TB-11'!S1080+'TB-11'!S1148+'TB-11'!S1216+'TB-11'!S1284+'TB-11'!S1352+'TB-11'!S1420+'TB-11'!S1488+'TB-11'!S1556+'TB-11'!S1624+'TB-11'!S1692</f>
        <v>0</v>
      </c>
      <c r="T59" s="234">
        <f>+'TB-11'!T60+'TB-11'!T128+'TB-11'!T196+'TB-11'!T264+'TB-11'!T332+'TB-11'!T400+'TB-11'!T468+'TB-11'!T536+'TB-11'!T604+'TB-11'!T672+'TB-11'!T740+'TB-11'!T808+'TB-11'!T876+'TB-11'!T944+'TB-11'!T1012+'TB-11'!T1080+'TB-11'!T1148+'TB-11'!T1216+'TB-11'!T1284+'TB-11'!T1352+'TB-11'!T1420+'TB-11'!T1488+'TB-11'!T1556+'TB-11'!T1624+'TB-11'!T1692</f>
        <v>0</v>
      </c>
      <c r="U59" s="121">
        <f t="shared" si="8"/>
        <v>0</v>
      </c>
      <c r="V59" s="121">
        <f t="shared" si="8"/>
        <v>0</v>
      </c>
      <c r="W59" s="123">
        <f>+V59+U59</f>
        <v>0</v>
      </c>
    </row>
    <row r="60" spans="2:23" ht="17.25" thickBot="1" x14ac:dyDescent="0.3">
      <c r="B60" s="237" t="e">
        <f>+'TB-11'!B61+'TB-11'!B129+'TB-11'!B197+'TB-11'!B265+'TB-11'!B333+'TB-11'!B401+'TB-11'!B469+'TB-11'!B537+'TB-11'!B605+'TB-11'!B673+'TB-11'!B741+'TB-11'!B809+'TB-11'!B877+'TB-11'!B945+'TB-11'!B1013+'TB-11'!B1081+'TB-11'!B1149+'TB-11'!B1217+'TB-11'!B1285+'TB-11'!B1353+'TB-11'!B1421+'TB-11'!B1489+'TB-11'!B1557+'TB-11'!B1625+'TB-11'!B1693</f>
        <v>#N/A</v>
      </c>
      <c r="C60" s="238" t="e">
        <f>+'TB-11'!C61+'TB-11'!C129+'TB-11'!C197+'TB-11'!C265+'TB-11'!C333+'TB-11'!C401+'TB-11'!C469+'TB-11'!C537+'TB-11'!C605+'TB-11'!C673+'TB-11'!C741+'TB-11'!C809+'TB-11'!C877+'TB-11'!C945+'TB-11'!C1013+'TB-11'!C1081+'TB-11'!C1149+'TB-11'!C1217+'TB-11'!C1285+'TB-11'!C1353+'TB-11'!C1421+'TB-11'!C1489+'TB-11'!C1557+'TB-11'!C1625+'TB-11'!C1693</f>
        <v>#N/A</v>
      </c>
      <c r="D60" s="124" t="e">
        <f>SUM(B60:C60)</f>
        <v>#N/A</v>
      </c>
      <c r="E60" s="890" t="s">
        <v>1088</v>
      </c>
      <c r="F60" s="891"/>
      <c r="G60" s="237">
        <f>+'TB-11'!G61+'TB-11'!G129+'TB-11'!G197+'TB-11'!G265+'TB-11'!G333+'TB-11'!G401+'TB-11'!G469+'TB-11'!G537+'TB-11'!G605+'TB-11'!G673+'TB-11'!G741+'TB-11'!G809+'TB-11'!G877+'TB-11'!G945+'TB-11'!G1013+'TB-11'!G1081+'TB-11'!G1149+'TB-11'!G1217+'TB-11'!G1285+'TB-11'!G1353+'TB-11'!G1421+'TB-11'!G1489+'TB-11'!G1557+'TB-11'!G1625+'TB-11'!G1693</f>
        <v>0</v>
      </c>
      <c r="H60" s="238">
        <f>+'TB-11'!H61+'TB-11'!H129+'TB-11'!H197+'TB-11'!H265+'TB-11'!H333+'TB-11'!H401+'TB-11'!H469+'TB-11'!H537+'TB-11'!H605+'TB-11'!H673+'TB-11'!H741+'TB-11'!H809+'TB-11'!H877+'TB-11'!H945+'TB-11'!H1013+'TB-11'!H1081+'TB-11'!H1149+'TB-11'!H1217+'TB-11'!H1285+'TB-11'!H1353+'TB-11'!H1421+'TB-11'!H1489+'TB-11'!H1557+'TB-11'!H1625+'TB-11'!H1693</f>
        <v>0</v>
      </c>
      <c r="I60" s="238">
        <f>+'TB-11'!I61+'TB-11'!I129+'TB-11'!I197+'TB-11'!I265+'TB-11'!I333+'TB-11'!I401+'TB-11'!I469+'TB-11'!I537+'TB-11'!I605+'TB-11'!I673+'TB-11'!I741+'TB-11'!I809+'TB-11'!I877+'TB-11'!I945+'TB-11'!I1013+'TB-11'!I1081+'TB-11'!I1149+'TB-11'!I1217+'TB-11'!I1285+'TB-11'!I1353+'TB-11'!I1421+'TB-11'!I1489+'TB-11'!I1557+'TB-11'!I1625+'TB-11'!I1693</f>
        <v>0</v>
      </c>
      <c r="J60" s="501">
        <f>+'TB-11'!J61+'TB-11'!J129+'TB-11'!J197+'TB-11'!J265+'TB-11'!J333+'TB-11'!J401+'TB-11'!J469+'TB-11'!J537+'TB-11'!J605+'TB-11'!J673+'TB-11'!J741+'TB-11'!J809+'TB-11'!J877+'TB-11'!J945+'TB-11'!J1013+'TB-11'!J1081+'TB-11'!J1149+'TB-11'!J1217+'TB-11'!J1285+'TB-11'!J1353+'TB-11'!J1421+'TB-11'!J1489+'TB-11'!J1557+'TB-11'!J1625+'TB-11'!J1693</f>
        <v>0</v>
      </c>
      <c r="K60" s="236">
        <f>+'TB-11'!K61+'TB-11'!K129+'TB-11'!K197+'TB-11'!K265+'TB-11'!K333+'TB-11'!K401+'TB-11'!K469+'TB-11'!K537+'TB-11'!K605+'TB-11'!K673+'TB-11'!K741+'TB-11'!K809+'TB-11'!K877+'TB-11'!K945+'TB-11'!K1013+'TB-11'!K1081+'TB-11'!K1149+'TB-11'!K1217+'TB-11'!K1285+'TB-11'!K1353+'TB-11'!K1421+'TB-11'!K1489+'TB-11'!K1557+'TB-11'!K1625+'TB-11'!K1693</f>
        <v>0</v>
      </c>
      <c r="L60" s="234">
        <f>+'TB-11'!L61+'TB-11'!L129+'TB-11'!L197+'TB-11'!L265+'TB-11'!L333+'TB-11'!L401+'TB-11'!L469+'TB-11'!L537+'TB-11'!L605+'TB-11'!L673+'TB-11'!L741+'TB-11'!L809+'TB-11'!L877+'TB-11'!L945+'TB-11'!L1013+'TB-11'!L1081+'TB-11'!L1149+'TB-11'!L1217+'TB-11'!L1285+'TB-11'!L1353+'TB-11'!L1421+'TB-11'!L1489+'TB-11'!L1557+'TB-11'!L1625+'TB-11'!L1693</f>
        <v>0</v>
      </c>
      <c r="M60" s="234">
        <f>+'TB-11'!M61+'TB-11'!M129+'TB-11'!M197+'TB-11'!M265+'TB-11'!M333+'TB-11'!M401+'TB-11'!M469+'TB-11'!M537+'TB-11'!M605+'TB-11'!M673+'TB-11'!M741+'TB-11'!M809+'TB-11'!M877+'TB-11'!M945+'TB-11'!M1013+'TB-11'!M1081+'TB-11'!M1149+'TB-11'!M1217+'TB-11'!M1285+'TB-11'!M1353+'TB-11'!M1421+'TB-11'!M1489+'TB-11'!M1557+'TB-11'!M1625+'TB-11'!M1693</f>
        <v>0</v>
      </c>
      <c r="N60" s="234">
        <f>+'TB-11'!N61+'TB-11'!N129+'TB-11'!N197+'TB-11'!N265+'TB-11'!N333+'TB-11'!N401+'TB-11'!N469+'TB-11'!N537+'TB-11'!N605+'TB-11'!N673+'TB-11'!N741+'TB-11'!N809+'TB-11'!N877+'TB-11'!N945+'TB-11'!N1013+'TB-11'!N1081+'TB-11'!N1149+'TB-11'!N1217+'TB-11'!N1285+'TB-11'!N1353+'TB-11'!N1421+'TB-11'!N1489+'TB-11'!N1557+'TB-11'!N1625+'TB-11'!N1693</f>
        <v>0</v>
      </c>
      <c r="O60" s="234">
        <f>+'TB-11'!O61+'TB-11'!O129+'TB-11'!O197+'TB-11'!O265+'TB-11'!O333+'TB-11'!O401+'TB-11'!O469+'TB-11'!O537+'TB-11'!O605+'TB-11'!O673+'TB-11'!O741+'TB-11'!O809+'TB-11'!O877+'TB-11'!O945+'TB-11'!O1013+'TB-11'!O1081+'TB-11'!O1149+'TB-11'!O1217+'TB-11'!O1285+'TB-11'!O1353+'TB-11'!O1421+'TB-11'!O1489+'TB-11'!O1557+'TB-11'!O1625+'TB-11'!O1693</f>
        <v>0</v>
      </c>
      <c r="P60" s="234">
        <f>+'TB-11'!P61+'TB-11'!P129+'TB-11'!P197+'TB-11'!P265+'TB-11'!P333+'TB-11'!P401+'TB-11'!P469+'TB-11'!P537+'TB-11'!P605+'TB-11'!P673+'TB-11'!P741+'TB-11'!P809+'TB-11'!P877+'TB-11'!P945+'TB-11'!P1013+'TB-11'!P1081+'TB-11'!P1149+'TB-11'!P1217+'TB-11'!P1285+'TB-11'!P1353+'TB-11'!P1421+'TB-11'!P1489+'TB-11'!P1557+'TB-11'!P1625+'TB-11'!P1693</f>
        <v>0</v>
      </c>
      <c r="Q60" s="234">
        <f>+'TB-11'!Q61+'TB-11'!Q129+'TB-11'!Q197+'TB-11'!Q265+'TB-11'!Q333+'TB-11'!Q401+'TB-11'!Q469+'TB-11'!Q537+'TB-11'!Q605+'TB-11'!Q673+'TB-11'!Q741+'TB-11'!Q809+'TB-11'!Q877+'TB-11'!Q945+'TB-11'!Q1013+'TB-11'!Q1081+'TB-11'!Q1149+'TB-11'!Q1217+'TB-11'!Q1285+'TB-11'!Q1353+'TB-11'!Q1421+'TB-11'!Q1489+'TB-11'!Q1557+'TB-11'!Q1625+'TB-11'!Q1693</f>
        <v>0</v>
      </c>
      <c r="R60" s="234">
        <f>+'TB-11'!R61+'TB-11'!R129+'TB-11'!R197+'TB-11'!R265+'TB-11'!R333+'TB-11'!R401+'TB-11'!R469+'TB-11'!R537+'TB-11'!R605+'TB-11'!R673+'TB-11'!R741+'TB-11'!R809+'TB-11'!R877+'TB-11'!R945+'TB-11'!R1013+'TB-11'!R1081+'TB-11'!R1149+'TB-11'!R1217+'TB-11'!R1285+'TB-11'!R1353+'TB-11'!R1421+'TB-11'!R1489+'TB-11'!R1557+'TB-11'!R1625+'TB-11'!R1693</f>
        <v>0</v>
      </c>
      <c r="S60" s="234">
        <f>+'TB-11'!S61+'TB-11'!S129+'TB-11'!S197+'TB-11'!S265+'TB-11'!S333+'TB-11'!S401+'TB-11'!S469+'TB-11'!S537+'TB-11'!S605+'TB-11'!S673+'TB-11'!S741+'TB-11'!S809+'TB-11'!S877+'TB-11'!S945+'TB-11'!S1013+'TB-11'!S1081+'TB-11'!S1149+'TB-11'!S1217+'TB-11'!S1285+'TB-11'!S1353+'TB-11'!S1421+'TB-11'!S1489+'TB-11'!S1557+'TB-11'!S1625+'TB-11'!S1693</f>
        <v>0</v>
      </c>
      <c r="T60" s="234">
        <f>+'TB-11'!T61+'TB-11'!T129+'TB-11'!T197+'TB-11'!T265+'TB-11'!T333+'TB-11'!T401+'TB-11'!T469+'TB-11'!T537+'TB-11'!T605+'TB-11'!T673+'TB-11'!T741+'TB-11'!T809+'TB-11'!T877+'TB-11'!T945+'TB-11'!T1013+'TB-11'!T1081+'TB-11'!T1149+'TB-11'!T1217+'TB-11'!T1285+'TB-11'!T1353+'TB-11'!T1421+'TB-11'!T1489+'TB-11'!T1557+'TB-11'!T1625+'TB-11'!T1693</f>
        <v>0</v>
      </c>
      <c r="U60" s="129">
        <f t="shared" si="8"/>
        <v>0</v>
      </c>
      <c r="V60" s="129">
        <f t="shared" si="8"/>
        <v>0</v>
      </c>
      <c r="W60" s="124">
        <f>+V60+U60</f>
        <v>0</v>
      </c>
    </row>
    <row r="61" spans="2:23" ht="17.25" thickBot="1" x14ac:dyDescent="0.3">
      <c r="B61" s="118" t="e">
        <f>SUM(B57:B60)</f>
        <v>#N/A</v>
      </c>
      <c r="C61" s="119" t="e">
        <f>SUM(C57:C60)</f>
        <v>#N/A</v>
      </c>
      <c r="D61" s="120" t="e">
        <f>SUM(D57:D60)</f>
        <v>#N/A</v>
      </c>
      <c r="E61" s="898" t="s">
        <v>1089</v>
      </c>
      <c r="F61" s="899"/>
      <c r="G61" s="82">
        <f>SUM(G57:G60)</f>
        <v>0</v>
      </c>
      <c r="H61" s="83">
        <f t="shared" ref="H61:W61" si="9">SUM(H57:H60)</f>
        <v>0</v>
      </c>
      <c r="I61" s="83">
        <f t="shared" si="9"/>
        <v>0</v>
      </c>
      <c r="J61" s="84">
        <f t="shared" si="9"/>
        <v>0</v>
      </c>
      <c r="K61" s="82">
        <f t="shared" si="9"/>
        <v>0</v>
      </c>
      <c r="L61" s="83">
        <f t="shared" si="9"/>
        <v>0</v>
      </c>
      <c r="M61" s="83">
        <f t="shared" si="9"/>
        <v>0</v>
      </c>
      <c r="N61" s="83">
        <f t="shared" si="9"/>
        <v>0</v>
      </c>
      <c r="O61" s="83">
        <f t="shared" si="9"/>
        <v>0</v>
      </c>
      <c r="P61" s="83">
        <f t="shared" si="9"/>
        <v>0</v>
      </c>
      <c r="Q61" s="83">
        <f t="shared" si="9"/>
        <v>0</v>
      </c>
      <c r="R61" s="83">
        <f t="shared" si="9"/>
        <v>0</v>
      </c>
      <c r="S61" s="83">
        <f t="shared" si="9"/>
        <v>0</v>
      </c>
      <c r="T61" s="83">
        <f t="shared" si="9"/>
        <v>0</v>
      </c>
      <c r="U61" s="83">
        <f t="shared" si="9"/>
        <v>0</v>
      </c>
      <c r="V61" s="83">
        <f t="shared" si="9"/>
        <v>0</v>
      </c>
      <c r="W61" s="84">
        <f t="shared" si="9"/>
        <v>0</v>
      </c>
    </row>
    <row r="62" spans="2:23" ht="15.75" thickBot="1" x14ac:dyDescent="0.3">
      <c r="B62" s="497" t="s">
        <v>889</v>
      </c>
      <c r="C62" s="95"/>
      <c r="D62" s="95"/>
      <c r="E62" s="95"/>
      <c r="F62" s="96"/>
      <c r="G62" s="96"/>
      <c r="H62" s="96"/>
      <c r="I62" s="96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96"/>
      <c r="W62" s="96"/>
    </row>
    <row r="63" spans="2:23" ht="15" x14ac:dyDescent="0.25">
      <c r="B63" s="1026" t="s">
        <v>1020</v>
      </c>
      <c r="C63" s="1027"/>
      <c r="D63" s="1028" t="s">
        <v>890</v>
      </c>
      <c r="E63" s="1028"/>
      <c r="F63" s="1029" t="s">
        <v>1021</v>
      </c>
      <c r="G63" s="1029"/>
      <c r="H63" s="1030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375"/>
      <c r="W63" s="96"/>
    </row>
    <row r="64" spans="2:23" ht="16.5" customHeight="1" x14ac:dyDescent="0.25">
      <c r="B64" s="366" t="s">
        <v>823</v>
      </c>
      <c r="C64" s="367" t="s">
        <v>824</v>
      </c>
      <c r="D64" s="367" t="s">
        <v>823</v>
      </c>
      <c r="E64" s="367" t="s">
        <v>824</v>
      </c>
      <c r="F64" s="367" t="s">
        <v>823</v>
      </c>
      <c r="G64" s="1031" t="s">
        <v>824</v>
      </c>
      <c r="H64" s="1032"/>
      <c r="I64" s="241"/>
      <c r="J64" s="241"/>
      <c r="K64" s="241"/>
      <c r="L64" s="1009" t="s">
        <v>835</v>
      </c>
      <c r="M64" s="1009"/>
      <c r="N64" s="1009"/>
      <c r="O64" s="1300" t="str">
        <f>+'TB-11'!O65&amp;"*"&amp;'TB-11'!O133&amp;"*"&amp;'TB-11'!O201&amp;"*"&amp;'TB-11'!O269&amp;"*"&amp;'TB-11'!O337&amp;"*"&amp;'TB-11'!O405&amp;"*"&amp;'TB-11'!O473&amp;"*"&amp;'TB-11'!O541&amp;"*"&amp;'TB-11'!O609&amp;"*"&amp;'TB-11'!O677&amp;"*"&amp;'TB-11'!O745&amp;"*"&amp;'TB-11'!O813&amp;"*"&amp;'TB-11'!O881&amp;"*"&amp;'TB-11'!O949&amp;"*"&amp;'TB-11'!O1017&amp;"*"&amp;'TB-11'!O1085&amp;"*"&amp;'TB-11'!O1153&amp;"*"&amp;'TB-11'!O1221&amp;"*"&amp;'TB-11'!O1289&amp;"*"&amp;'TB-11'!O1357&amp;"*"&amp;'TB-11'!O1425&amp;"*"&amp;'TB-11'!O1493&amp;"*"&amp;'TB-11'!O1561&amp;"*"&amp;'TB-11'!O1629&amp;"*"&amp;'TB-11'!O1697</f>
        <v>************************</v>
      </c>
      <c r="P64" s="1301"/>
      <c r="Q64" s="1301"/>
      <c r="R64" s="1301"/>
      <c r="S64" s="1301"/>
      <c r="T64" s="1301"/>
      <c r="U64" s="1301"/>
      <c r="V64" s="1302"/>
      <c r="W64" s="96"/>
    </row>
    <row r="65" spans="2:23" ht="17.25" thickBot="1" x14ac:dyDescent="0.3">
      <c r="B65" s="237">
        <f>+'TB-11'!B66+'TB-11'!B134+'TB-11'!B202+'TB-11'!B270+'TB-11'!B338+'TB-11'!B406+'TB-11'!B474+'TB-11'!B542+'TB-11'!B610+'TB-11'!B678+'TB-11'!B746+'TB-11'!B814+'TB-11'!B882+'TB-11'!B950+'TB-11'!B1018+'TB-11'!B1086+'TB-11'!B1154+'TB-11'!B1222+'TB-11'!B1290+'TB-11'!B1358+'TB-11'!B1426+'TB-11'!B1494+'TB-11'!B1562+'TB-11'!B1630+'TB-11'!B1698</f>
        <v>0</v>
      </c>
      <c r="C65" s="238">
        <f>+'TB-11'!C66+'TB-11'!C134+'TB-11'!C202+'TB-11'!C270+'TB-11'!C338+'TB-11'!C406+'TB-11'!C474+'TB-11'!C542+'TB-11'!C610+'TB-11'!C678+'TB-11'!C746+'TB-11'!C814+'TB-11'!C882+'TB-11'!C950+'TB-11'!C1018+'TB-11'!C1086+'TB-11'!C1154+'TB-11'!C1222+'TB-11'!C1290+'TB-11'!C1358+'TB-11'!C1426+'TB-11'!C1494+'TB-11'!C1562+'TB-11'!C1630+'TB-11'!C1698</f>
        <v>0</v>
      </c>
      <c r="D65" s="238">
        <f>+'TB-11'!D66+'TB-11'!D134+'TB-11'!D202+'TB-11'!D270+'TB-11'!D338+'TB-11'!D406+'TB-11'!D474+'TB-11'!D542+'TB-11'!D610+'TB-11'!D678+'TB-11'!D746+'TB-11'!D814+'TB-11'!D882+'TB-11'!D950+'TB-11'!D1018+'TB-11'!D1086+'TB-11'!D1154+'TB-11'!D1222+'TB-11'!D1290+'TB-11'!D1358+'TB-11'!D1426+'TB-11'!D1494+'TB-11'!D1562+'TB-11'!D1630+'TB-11'!D1698</f>
        <v>0</v>
      </c>
      <c r="E65" s="238">
        <f>+'TB-11'!E66+'TB-11'!E134+'TB-11'!E202+'TB-11'!E270+'TB-11'!E338+'TB-11'!E406+'TB-11'!E474+'TB-11'!E542+'TB-11'!E610+'TB-11'!E678+'TB-11'!E746+'TB-11'!E814+'TB-11'!E882+'TB-11'!E950+'TB-11'!E1018+'TB-11'!E1086+'TB-11'!E1154+'TB-11'!E1222+'TB-11'!E1290+'TB-11'!E1358+'TB-11'!E1426+'TB-11'!E1494+'TB-11'!E1562+'TB-11'!E1630+'TB-11'!E1698</f>
        <v>0</v>
      </c>
      <c r="F65" s="238">
        <f>+'TB-11'!F66+'TB-11'!F134+'TB-11'!F202+'TB-11'!F270+'TB-11'!F338+'TB-11'!F406+'TB-11'!F474+'TB-11'!F542+'TB-11'!F610+'TB-11'!F678+'TB-11'!F746+'TB-11'!F814+'TB-11'!F882+'TB-11'!F950+'TB-11'!F1018+'TB-11'!F1086+'TB-11'!F1154+'TB-11'!F1222+'TB-11'!F1290+'TB-11'!F1358+'TB-11'!F1426+'TB-11'!F1494+'TB-11'!F1562+'TB-11'!F1630+'TB-11'!F1698</f>
        <v>0</v>
      </c>
      <c r="G65" s="1022">
        <f>+'TB-11'!G66+'TB-11'!G134+'TB-11'!G202+'TB-11'!G270+'TB-11'!G338+'TB-11'!G406+'TB-11'!G474+'TB-11'!G542+'TB-11'!G610+'TB-11'!G678+'TB-11'!G746+'TB-11'!G814+'TB-11'!G882+'TB-11'!G950+'TB-11'!G1018+'TB-11'!G1086+'TB-11'!G1154+'TB-11'!G1222+'TB-11'!G1290+'TB-11'!G1358+'TB-11'!G1426+'TB-11'!G1494+'TB-11'!G1562+'TB-11'!G1630+'TB-11'!G1698</f>
        <v>0</v>
      </c>
      <c r="H65" s="1309"/>
      <c r="I65" s="241"/>
      <c r="J65" s="241"/>
      <c r="K65" s="241"/>
      <c r="L65" s="1009"/>
      <c r="M65" s="1009"/>
      <c r="N65" s="1009"/>
      <c r="O65" s="1303"/>
      <c r="P65" s="1304"/>
      <c r="Q65" s="1304"/>
      <c r="R65" s="1304"/>
      <c r="S65" s="1304"/>
      <c r="T65" s="1304"/>
      <c r="U65" s="1304"/>
      <c r="V65" s="1305"/>
      <c r="W65" s="96"/>
    </row>
    <row r="66" spans="2:23" ht="16.5" x14ac:dyDescent="0.25">
      <c r="B66" s="368"/>
      <c r="C66" s="368"/>
      <c r="D66" s="368"/>
      <c r="E66" s="369"/>
      <c r="F66" s="376"/>
      <c r="G66" s="377"/>
      <c r="H66" s="377"/>
      <c r="I66" s="241"/>
      <c r="J66" s="370"/>
      <c r="K66" s="370"/>
      <c r="L66" s="370"/>
      <c r="M66" s="370"/>
      <c r="N66" s="370"/>
      <c r="O66" s="1303"/>
      <c r="P66" s="1304"/>
      <c r="Q66" s="1304"/>
      <c r="R66" s="1304"/>
      <c r="S66" s="1304"/>
      <c r="T66" s="1304"/>
      <c r="U66" s="1304"/>
      <c r="V66" s="1305"/>
      <c r="W66" s="96"/>
    </row>
    <row r="67" spans="2:23" ht="15" x14ac:dyDescent="0.25">
      <c r="B67" s="371" t="s">
        <v>891</v>
      </c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306"/>
      <c r="P67" s="1307"/>
      <c r="Q67" s="1307"/>
      <c r="R67" s="1307"/>
      <c r="S67" s="1307"/>
      <c r="T67" s="1307"/>
      <c r="U67" s="1307"/>
      <c r="V67" s="1308"/>
      <c r="W67" s="96"/>
    </row>
    <row r="68" spans="2:23" ht="15" x14ac:dyDescent="0.25">
      <c r="B68" s="372" t="s">
        <v>892</v>
      </c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96"/>
    </row>
  </sheetData>
  <sheetProtection password="AD3F" sheet="1" autoFilter="0"/>
  <customSheetViews>
    <customSheetView guid="{F6944D1D-EB59-4805-AF21-A03688D1882C}" scale="60" showPageBreaks="1" printArea="1" view="pageBreakPreview">
      <selection activeCell="I6" sqref="I6:N6"/>
      <colBreaks count="1" manualBreakCount="1">
        <brk id="23" max="1048575" man="1"/>
      </colBreaks>
      <pageMargins left="0.3" right="0.1" top="0.5" bottom="0.05" header="0.51180555555555551" footer="0.51180555555555551"/>
      <printOptions horizontalCentered="1"/>
      <pageSetup paperSize="9" scale="88" firstPageNumber="0" orientation="landscape" horizontalDpi="300" verticalDpi="300" r:id="rId1"/>
      <headerFooter alignWithMargins="0"/>
    </customSheetView>
    <customSheetView guid="{0CC9586D-DEC8-48D3-AD62-EDB82E4D3123}" scale="60" showPageBreaks="1" printArea="1" view="pageBreakPreview">
      <selection activeCell="I6" sqref="I6:N6"/>
      <colBreaks count="1" manualBreakCount="1">
        <brk id="23" max="1048575" man="1"/>
      </colBreaks>
      <pageMargins left="0.3" right="0.1" top="0.5" bottom="0.05" header="0.51180555555555551" footer="0.51180555555555551"/>
      <printOptions horizontalCentered="1"/>
      <pageSetup paperSize="9" scale="88" firstPageNumber="0" orientation="landscape" horizontalDpi="300" verticalDpi="300" r:id="rId2"/>
      <headerFooter alignWithMargins="0"/>
    </customSheetView>
  </customSheetViews>
  <mergeCells count="114">
    <mergeCell ref="V41:W41"/>
    <mergeCell ref="G38:W38"/>
    <mergeCell ref="F39:F41"/>
    <mergeCell ref="P39:S39"/>
    <mergeCell ref="T39:W39"/>
    <mergeCell ref="P40:Q40"/>
    <mergeCell ref="R40:S40"/>
    <mergeCell ref="T40:U40"/>
    <mergeCell ref="V40:W40"/>
    <mergeCell ref="P41:Q41"/>
    <mergeCell ref="E34:F34"/>
    <mergeCell ref="E35:F35"/>
    <mergeCell ref="E36:F36"/>
    <mergeCell ref="E49:F49"/>
    <mergeCell ref="B46:D48"/>
    <mergeCell ref="E46:F48"/>
    <mergeCell ref="B41:C41"/>
    <mergeCell ref="D41:E41"/>
    <mergeCell ref="E27:F27"/>
    <mergeCell ref="E28:F28"/>
    <mergeCell ref="E30:F30"/>
    <mergeCell ref="E31:F31"/>
    <mergeCell ref="E32:F32"/>
    <mergeCell ref="E33:F33"/>
    <mergeCell ref="E20:F20"/>
    <mergeCell ref="E22:F22"/>
    <mergeCell ref="E23:F23"/>
    <mergeCell ref="E24:F24"/>
    <mergeCell ref="E25:F25"/>
    <mergeCell ref="E26:F26"/>
    <mergeCell ref="E14:F14"/>
    <mergeCell ref="E15:F15"/>
    <mergeCell ref="E16:F16"/>
    <mergeCell ref="E17:F17"/>
    <mergeCell ref="E18:F18"/>
    <mergeCell ref="E19:F19"/>
    <mergeCell ref="B7:H7"/>
    <mergeCell ref="I7:N7"/>
    <mergeCell ref="O7:W7"/>
    <mergeCell ref="B8:H8"/>
    <mergeCell ref="I8:L8"/>
    <mergeCell ref="M8:N8"/>
    <mergeCell ref="O8:W8"/>
    <mergeCell ref="B5:E5"/>
    <mergeCell ref="F5:H5"/>
    <mergeCell ref="J5:K5"/>
    <mergeCell ref="M5:N5"/>
    <mergeCell ref="I6:N6"/>
    <mergeCell ref="O6:W6"/>
    <mergeCell ref="B2:W2"/>
    <mergeCell ref="B3:W3"/>
    <mergeCell ref="B4:C4"/>
    <mergeCell ref="D4:H4"/>
    <mergeCell ref="I4:N4"/>
    <mergeCell ref="O4:S4"/>
    <mergeCell ref="T4:W4"/>
    <mergeCell ref="S11:T13"/>
    <mergeCell ref="U11:W13"/>
    <mergeCell ref="G12:J12"/>
    <mergeCell ref="G13:H13"/>
    <mergeCell ref="I13:J13"/>
    <mergeCell ref="G11:J11"/>
    <mergeCell ref="K11:L13"/>
    <mergeCell ref="M11:N13"/>
    <mergeCell ref="O11:P13"/>
    <mergeCell ref="B11:D13"/>
    <mergeCell ref="E11:F13"/>
    <mergeCell ref="O44:U44"/>
    <mergeCell ref="K46:L48"/>
    <mergeCell ref="M46:N48"/>
    <mergeCell ref="B40:C40"/>
    <mergeCell ref="D40:E40"/>
    <mergeCell ref="G39:J39"/>
    <mergeCell ref="K39:N39"/>
    <mergeCell ref="Q11:R13"/>
    <mergeCell ref="B63:C63"/>
    <mergeCell ref="D63:E63"/>
    <mergeCell ref="F63:H63"/>
    <mergeCell ref="E51:F51"/>
    <mergeCell ref="E52:F52"/>
    <mergeCell ref="E53:F53"/>
    <mergeCell ref="E58:F58"/>
    <mergeCell ref="E59:F59"/>
    <mergeCell ref="E61:F61"/>
    <mergeCell ref="E54:F54"/>
    <mergeCell ref="O64:V67"/>
    <mergeCell ref="G64:H64"/>
    <mergeCell ref="L64:N65"/>
    <mergeCell ref="G65:H65"/>
    <mergeCell ref="G40:H40"/>
    <mergeCell ref="I40:J40"/>
    <mergeCell ref="Q46:R48"/>
    <mergeCell ref="S46:T48"/>
    <mergeCell ref="U46:W48"/>
    <mergeCell ref="G46:J46"/>
    <mergeCell ref="E60:F60"/>
    <mergeCell ref="E57:F57"/>
    <mergeCell ref="E50:F50"/>
    <mergeCell ref="O46:P48"/>
    <mergeCell ref="Y12:Z13"/>
    <mergeCell ref="G47:J47"/>
    <mergeCell ref="G48:H48"/>
    <mergeCell ref="I48:J48"/>
    <mergeCell ref="B39:E39"/>
    <mergeCell ref="K40:L40"/>
    <mergeCell ref="E56:F56"/>
    <mergeCell ref="L43:U43"/>
    <mergeCell ref="M40:N40"/>
    <mergeCell ref="G41:H41"/>
    <mergeCell ref="I41:J41"/>
    <mergeCell ref="K41:L41"/>
    <mergeCell ref="M41:N41"/>
    <mergeCell ref="T41:U41"/>
    <mergeCell ref="R41:S41"/>
  </mergeCells>
  <conditionalFormatting sqref="U15">
    <cfRule type="cellIs" dxfId="257" priority="62" stopIfTrue="1" operator="notEqual">
      <formula>$B15</formula>
    </cfRule>
  </conditionalFormatting>
  <conditionalFormatting sqref="U16:U20">
    <cfRule type="cellIs" dxfId="256" priority="61" stopIfTrue="1" operator="notEqual">
      <formula>$B16</formula>
    </cfRule>
  </conditionalFormatting>
  <conditionalFormatting sqref="V15">
    <cfRule type="cellIs" dxfId="255" priority="60" stopIfTrue="1" operator="notEqual">
      <formula>$C15</formula>
    </cfRule>
  </conditionalFormatting>
  <conditionalFormatting sqref="V16:V20">
    <cfRule type="cellIs" dxfId="254" priority="59" stopIfTrue="1" operator="notEqual">
      <formula>$C16</formula>
    </cfRule>
  </conditionalFormatting>
  <conditionalFormatting sqref="W15">
    <cfRule type="cellIs" dxfId="253" priority="58" stopIfTrue="1" operator="notEqual">
      <formula>$D15</formula>
    </cfRule>
  </conditionalFormatting>
  <conditionalFormatting sqref="W16:W20">
    <cfRule type="cellIs" dxfId="252" priority="57" stopIfTrue="1" operator="notEqual">
      <formula>$D16</formula>
    </cfRule>
  </conditionalFormatting>
  <conditionalFormatting sqref="U23:U28">
    <cfRule type="cellIs" dxfId="251" priority="56" stopIfTrue="1" operator="notEqual">
      <formula>$B23</formula>
    </cfRule>
  </conditionalFormatting>
  <conditionalFormatting sqref="V23:V28">
    <cfRule type="cellIs" dxfId="250" priority="55" stopIfTrue="1" operator="notEqual">
      <formula>$C23</formula>
    </cfRule>
  </conditionalFormatting>
  <conditionalFormatting sqref="W23:W28">
    <cfRule type="cellIs" dxfId="249" priority="54" stopIfTrue="1" operator="notEqual">
      <formula>$D23</formula>
    </cfRule>
  </conditionalFormatting>
  <conditionalFormatting sqref="U31:U36">
    <cfRule type="cellIs" dxfId="248" priority="53" stopIfTrue="1" operator="notEqual">
      <formula>$B31</formula>
    </cfRule>
  </conditionalFormatting>
  <conditionalFormatting sqref="V31:V36">
    <cfRule type="cellIs" dxfId="247" priority="52" stopIfTrue="1" operator="notEqual">
      <formula>$C31</formula>
    </cfRule>
  </conditionalFormatting>
  <conditionalFormatting sqref="W31:W36">
    <cfRule type="cellIs" dxfId="246" priority="51" stopIfTrue="1" operator="notEqual">
      <formula>$D31</formula>
    </cfRule>
  </conditionalFormatting>
  <conditionalFormatting sqref="U50">
    <cfRule type="cellIs" dxfId="245" priority="38" stopIfTrue="1" operator="notEqual">
      <formula>$B50</formula>
    </cfRule>
  </conditionalFormatting>
  <conditionalFormatting sqref="U51:U54">
    <cfRule type="cellIs" dxfId="244" priority="37" stopIfTrue="1" operator="notEqual">
      <formula>$B51</formula>
    </cfRule>
  </conditionalFormatting>
  <conditionalFormatting sqref="V50">
    <cfRule type="cellIs" dxfId="243" priority="36" stopIfTrue="1" operator="notEqual">
      <formula>$C50</formula>
    </cfRule>
  </conditionalFormatting>
  <conditionalFormatting sqref="V51:V54">
    <cfRule type="cellIs" dxfId="242" priority="35" stopIfTrue="1" operator="notEqual">
      <formula>$C51</formula>
    </cfRule>
  </conditionalFormatting>
  <conditionalFormatting sqref="W50">
    <cfRule type="cellIs" dxfId="241" priority="34" stopIfTrue="1" operator="notEqual">
      <formula>$D50</formula>
    </cfRule>
  </conditionalFormatting>
  <conditionalFormatting sqref="W51:W54">
    <cfRule type="cellIs" dxfId="240" priority="33" stopIfTrue="1" operator="notEqual">
      <formula>$D51</formula>
    </cfRule>
  </conditionalFormatting>
  <conditionalFormatting sqref="U57">
    <cfRule type="cellIs" dxfId="239" priority="32" stopIfTrue="1" operator="notEqual">
      <formula>$B57</formula>
    </cfRule>
  </conditionalFormatting>
  <conditionalFormatting sqref="U58:U61">
    <cfRule type="cellIs" dxfId="238" priority="31" stopIfTrue="1" operator="notEqual">
      <formula>$B58</formula>
    </cfRule>
  </conditionalFormatting>
  <conditionalFormatting sqref="V57">
    <cfRule type="cellIs" dxfId="237" priority="30" stopIfTrue="1" operator="notEqual">
      <formula>$C57</formula>
    </cfRule>
  </conditionalFormatting>
  <conditionalFormatting sqref="V58:V61">
    <cfRule type="cellIs" dxfId="236" priority="29" stopIfTrue="1" operator="notEqual">
      <formula>$C58</formula>
    </cfRule>
  </conditionalFormatting>
  <conditionalFormatting sqref="W57">
    <cfRule type="cellIs" dxfId="235" priority="28" stopIfTrue="1" operator="notEqual">
      <formula>$D57</formula>
    </cfRule>
  </conditionalFormatting>
  <conditionalFormatting sqref="W58:W61">
    <cfRule type="cellIs" dxfId="234" priority="27" stopIfTrue="1" operator="notEqual">
      <formula>$D58</formula>
    </cfRule>
  </conditionalFormatting>
  <conditionalFormatting sqref="Y15">
    <cfRule type="cellIs" dxfId="233" priority="26" stopIfTrue="1" operator="greaterThan">
      <formula>($G15+$K15+$M15+$O15+$Q15+$S15)</formula>
    </cfRule>
  </conditionalFormatting>
  <conditionalFormatting sqref="Y16:Y19">
    <cfRule type="cellIs" dxfId="232" priority="25" stopIfTrue="1" operator="greaterThan">
      <formula>($G16+$K16+$M16+$O16+$Q16+$S16)</formula>
    </cfRule>
  </conditionalFormatting>
  <conditionalFormatting sqref="Z15">
    <cfRule type="cellIs" dxfId="231" priority="24" stopIfTrue="1" operator="greaterThan">
      <formula>($H15+$L15+$N15+$P15+$R15+$T15)</formula>
    </cfRule>
  </conditionalFormatting>
  <conditionalFormatting sqref="Z16:Z19">
    <cfRule type="cellIs" dxfId="230" priority="23" stopIfTrue="1" operator="greaterThan">
      <formula>($H16+$L16+$N16+$P16+$R16+$T16)</formula>
    </cfRule>
  </conditionalFormatting>
  <conditionalFormatting sqref="Y23">
    <cfRule type="cellIs" dxfId="229" priority="22" stopIfTrue="1" operator="greaterThan">
      <formula>($G23+$K23+$M23+$O23+$Q23+$S23)</formula>
    </cfRule>
  </conditionalFormatting>
  <conditionalFormatting sqref="Y24:Y27">
    <cfRule type="cellIs" dxfId="228" priority="21" stopIfTrue="1" operator="greaterThan">
      <formula>($G24+$K24+$M24+$O24+$Q24+$S24)</formula>
    </cfRule>
  </conditionalFormatting>
  <conditionalFormatting sqref="Z23">
    <cfRule type="cellIs" dxfId="227" priority="20" stopIfTrue="1" operator="greaterThan">
      <formula>($H23+$L23+$N23+$P23+$R23+$T23)</formula>
    </cfRule>
  </conditionalFormatting>
  <conditionalFormatting sqref="Z24:Z27">
    <cfRule type="cellIs" dxfId="226" priority="19" stopIfTrue="1" operator="greaterThan">
      <formula>($H24+$L24+$N24+$P24+$R24+$T24)</formula>
    </cfRule>
  </conditionalFormatting>
  <conditionalFormatting sqref="Y31">
    <cfRule type="cellIs" dxfId="225" priority="18" stopIfTrue="1" operator="greaterThan">
      <formula>($G31+$K31+$M31+$O31+$Q31+$S31)</formula>
    </cfRule>
  </conditionalFormatting>
  <conditionalFormatting sqref="Y32:Y35">
    <cfRule type="cellIs" dxfId="224" priority="17" stopIfTrue="1" operator="greaterThan">
      <formula>($G32+$K32+$M32+$O32+$Q32+$S32)</formula>
    </cfRule>
  </conditionalFormatting>
  <conditionalFormatting sqref="Z31">
    <cfRule type="cellIs" dxfId="223" priority="16" stopIfTrue="1" operator="greaterThan">
      <formula>($H31+$L31+$N31+$P31+$R31+$T31)</formula>
    </cfRule>
  </conditionalFormatting>
  <conditionalFormatting sqref="Z32:Z35">
    <cfRule type="cellIs" dxfId="222" priority="15" stopIfTrue="1" operator="greaterThan">
      <formula>($H32+$L32+$N32+$P32+$R32+$T32)</formula>
    </cfRule>
  </conditionalFormatting>
  <dataValidations count="3">
    <dataValidation type="whole" operator="greaterThanOrEqual" allowBlank="1" showErrorMessage="1" sqref="B31:C35 G57:T60 G15:T19 B15:C19 B23:C27 G23:T27 G31:T35 B57:C60 B50:C53 G50:T53 Y15:Z19 B41 D41 Y31:Z35 Y23:Z27 B65:G65 G41 I41 K41 M41">
      <formula1>0</formula1>
      <formula2>0</formula2>
    </dataValidation>
    <dataValidation allowBlank="1" showInputMessage="1" showErrorMessage="1" prompt="Must match with registered cases" sqref="U15:W20 U23:W28 U31:W37 U57:W60 U55:W55 U50:W53">
      <formula1>0</formula1>
      <formula2>0</formula2>
    </dataValidation>
    <dataValidation operator="greaterThanOrEqual" allowBlank="1" showErrorMessage="1" sqref="O64"/>
  </dataValidations>
  <hyperlinks>
    <hyperlink ref="A1" location="Menu!A1" display="Menu"/>
  </hyperlinks>
  <printOptions horizontalCentered="1"/>
  <pageMargins left="0.3" right="0.1" top="0.5" bottom="0.05" header="0.51180555555555551" footer="0.51180555555555551"/>
  <pageSetup paperSize="9" scale="85" firstPageNumber="0" orientation="landscape" horizontalDpi="300" verticalDpi="300" r:id="rId3"/>
  <headerFooter alignWithMargins="0"/>
  <rowBreaks count="1" manualBreakCount="1">
    <brk id="41" min="1" max="22" man="1"/>
  </rowBreaks>
  <colBreaks count="1" manualBreakCount="1">
    <brk id="2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Y32"/>
  <sheetViews>
    <sheetView view="pageBreakPreview" topLeftCell="A10" zoomScaleNormal="100" zoomScaleSheetLayoutView="100" workbookViewId="0">
      <selection activeCell="G13" sqref="G13"/>
    </sheetView>
  </sheetViews>
  <sheetFormatPr defaultRowHeight="12.75" x14ac:dyDescent="0.25"/>
  <cols>
    <col min="1" max="1" width="6.42578125" style="40" customWidth="1"/>
    <col min="2" max="3" width="6.7109375" style="40" customWidth="1"/>
    <col min="4" max="4" width="7.140625" style="40" customWidth="1"/>
    <col min="5" max="5" width="12.85546875" style="40" customWidth="1"/>
    <col min="6" max="6" width="17.5703125" style="40" customWidth="1"/>
    <col min="7" max="20" width="5.85546875" style="40" customWidth="1"/>
    <col min="21" max="22" width="6.7109375" style="40" customWidth="1"/>
    <col min="23" max="23" width="7.140625" style="40" customWidth="1"/>
    <col min="24" max="16384" width="9.140625" style="40"/>
  </cols>
  <sheetData>
    <row r="1" spans="1:24" ht="16.5" customHeight="1" thickBot="1" x14ac:dyDescent="0.3">
      <c r="A1" s="36" t="s">
        <v>785</v>
      </c>
      <c r="B1" s="60" t="s">
        <v>786</v>
      </c>
      <c r="C1" s="61"/>
      <c r="D1" s="61"/>
      <c r="E1" s="62"/>
      <c r="F1" s="62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1"/>
      <c r="V1" s="61"/>
      <c r="W1" s="64" t="s">
        <v>893</v>
      </c>
    </row>
    <row r="2" spans="1:24" ht="12.75" customHeight="1" x14ac:dyDescent="0.25">
      <c r="B2" s="864" t="s">
        <v>788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864"/>
      <c r="U2" s="864"/>
      <c r="V2" s="864"/>
      <c r="W2" s="864"/>
    </row>
    <row r="3" spans="1:24" ht="12.75" customHeight="1" thickBot="1" x14ac:dyDescent="0.3">
      <c r="B3" s="866" t="s">
        <v>894</v>
      </c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6"/>
      <c r="O3" s="865"/>
      <c r="P3" s="865"/>
      <c r="Q3" s="865"/>
      <c r="R3" s="865"/>
      <c r="S3" s="865"/>
      <c r="T3" s="865"/>
      <c r="U3" s="865"/>
      <c r="V3" s="865"/>
      <c r="W3" s="865"/>
    </row>
    <row r="4" spans="1:24" s="41" customFormat="1" ht="17.25" customHeight="1" x14ac:dyDescent="0.2">
      <c r="B4" s="904" t="s">
        <v>790</v>
      </c>
      <c r="C4" s="904"/>
      <c r="D4" s="1072">
        <f>+Menu!D6</f>
        <v>0</v>
      </c>
      <c r="E4" s="1072"/>
      <c r="F4" s="1072"/>
      <c r="G4" s="1072"/>
      <c r="H4" s="1073"/>
      <c r="I4" s="903"/>
      <c r="J4" s="903"/>
      <c r="K4" s="903"/>
      <c r="L4" s="903"/>
      <c r="M4" s="903"/>
      <c r="N4" s="904"/>
      <c r="O4" s="886" t="s">
        <v>792</v>
      </c>
      <c r="P4" s="887"/>
      <c r="Q4" s="887"/>
      <c r="R4" s="887"/>
      <c r="S4" s="887"/>
      <c r="T4" s="905" t="str">
        <f>IF(Menu!E34="","",Menu!E34)</f>
        <v/>
      </c>
      <c r="U4" s="905"/>
      <c r="V4" s="905"/>
      <c r="W4" s="906"/>
    </row>
    <row r="5" spans="1:24" s="41" customFormat="1" ht="17.25" customHeight="1" thickBot="1" x14ac:dyDescent="0.25">
      <c r="B5" s="911" t="s">
        <v>793</v>
      </c>
      <c r="C5" s="911"/>
      <c r="D5" s="911"/>
      <c r="E5" s="911"/>
      <c r="F5" s="912" t="str">
        <f>+Menu!B34</f>
        <v>District/ Organization Total</v>
      </c>
      <c r="G5" s="912"/>
      <c r="H5" s="912"/>
      <c r="I5" s="1070" t="s">
        <v>791</v>
      </c>
      <c r="J5" s="1070"/>
      <c r="K5" s="1070"/>
      <c r="L5" s="1070"/>
      <c r="M5" s="1070"/>
      <c r="N5" s="1071"/>
      <c r="O5" s="306" t="s">
        <v>973</v>
      </c>
      <c r="P5" s="67"/>
      <c r="Q5" s="67"/>
      <c r="R5" s="68"/>
      <c r="S5" s="68"/>
      <c r="T5" s="68"/>
      <c r="U5" s="68"/>
      <c r="V5" s="68"/>
      <c r="W5" s="69"/>
    </row>
    <row r="6" spans="1:24" s="41" customFormat="1" ht="17.25" customHeight="1" thickBot="1" x14ac:dyDescent="0.25">
      <c r="B6" s="103" t="s">
        <v>795</v>
      </c>
      <c r="C6" s="71"/>
      <c r="D6" s="71"/>
      <c r="E6" s="71"/>
      <c r="F6" s="71"/>
      <c r="G6" s="71"/>
      <c r="H6" s="104"/>
      <c r="I6" s="105" t="str">
        <f>IF(Menu!D3="2nd","1st",IF(Menu!D3="3rd", "2nd",IF(Menu!D3="4th", "3rd",IF(Menu!D3="1st", "4th",""))))</f>
        <v>2nd</v>
      </c>
      <c r="J6" s="914" t="s">
        <v>866</v>
      </c>
      <c r="K6" s="914"/>
      <c r="L6" s="105">
        <f>IF(I6="4th",(Menu!D4-1),(Menu!D4))</f>
        <v>2022</v>
      </c>
      <c r="M6" s="915" t="s">
        <v>6</v>
      </c>
      <c r="N6" s="916"/>
      <c r="O6" s="920" t="str">
        <f>+Menu!F34</f>
        <v>Write here the Name &amp; Desig. of Person com. the Form</v>
      </c>
      <c r="P6" s="921"/>
      <c r="Q6" s="921"/>
      <c r="R6" s="921"/>
      <c r="S6" s="921"/>
      <c r="T6" s="921"/>
      <c r="U6" s="921"/>
      <c r="V6" s="921"/>
      <c r="W6" s="913"/>
    </row>
    <row r="7" spans="1:24" s="41" customFormat="1" ht="17.25" customHeight="1" x14ac:dyDescent="0.2">
      <c r="B7" s="1064" t="str">
        <f>+Menu!D34</f>
        <v>Write here the Name of CS/ In-charge</v>
      </c>
      <c r="C7" s="921"/>
      <c r="D7" s="921"/>
      <c r="E7" s="921"/>
      <c r="F7" s="921"/>
      <c r="G7" s="921"/>
      <c r="H7" s="912"/>
      <c r="I7" s="926"/>
      <c r="J7" s="926"/>
      <c r="K7" s="926"/>
      <c r="L7" s="926"/>
      <c r="M7" s="926"/>
      <c r="N7" s="911"/>
      <c r="O7" s="920" t="str">
        <f>+Menu!G34</f>
        <v>Write here Contact no.</v>
      </c>
      <c r="P7" s="921"/>
      <c r="Q7" s="921"/>
      <c r="R7" s="921"/>
      <c r="S7" s="921"/>
      <c r="T7" s="921"/>
      <c r="U7" s="921"/>
      <c r="V7" s="921"/>
      <c r="W7" s="913"/>
    </row>
    <row r="8" spans="1:24" s="41" customFormat="1" ht="17.25" customHeight="1" thickBot="1" x14ac:dyDescent="0.25">
      <c r="B8" s="1065"/>
      <c r="C8" s="1066"/>
      <c r="D8" s="1066"/>
      <c r="E8" s="1066"/>
      <c r="F8" s="1066"/>
      <c r="G8" s="1066"/>
      <c r="H8" s="1067"/>
      <c r="I8" s="928"/>
      <c r="J8" s="928"/>
      <c r="K8" s="928"/>
      <c r="L8" s="928"/>
      <c r="M8" s="1068"/>
      <c r="N8" s="1069"/>
      <c r="O8" s="907"/>
      <c r="P8" s="908"/>
      <c r="Q8" s="908"/>
      <c r="R8" s="908"/>
      <c r="S8" s="908"/>
      <c r="T8" s="908"/>
      <c r="U8" s="908"/>
      <c r="V8" s="908"/>
      <c r="W8" s="909"/>
      <c r="X8" s="73"/>
    </row>
    <row r="9" spans="1:24" ht="6.75" customHeight="1" thickBot="1" x14ac:dyDescent="0.3"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61"/>
      <c r="U9" s="61"/>
      <c r="V9" s="61"/>
      <c r="W9" s="61"/>
    </row>
    <row r="10" spans="1:24" ht="39" customHeight="1" thickBot="1" x14ac:dyDescent="0.3">
      <c r="B10" s="1060" t="s">
        <v>895</v>
      </c>
      <c r="C10" s="1060"/>
      <c r="D10" s="1060"/>
      <c r="E10" s="1061" t="s">
        <v>870</v>
      </c>
      <c r="F10" s="1061"/>
      <c r="G10" s="1062" t="s">
        <v>896</v>
      </c>
      <c r="H10" s="1062"/>
      <c r="I10" s="1057" t="s">
        <v>897</v>
      </c>
      <c r="J10" s="1057"/>
      <c r="K10" s="1057" t="s">
        <v>871</v>
      </c>
      <c r="L10" s="1057"/>
      <c r="M10" s="1063" t="s">
        <v>898</v>
      </c>
      <c r="N10" s="1063"/>
      <c r="O10" s="1057" t="s">
        <v>899</v>
      </c>
      <c r="P10" s="1057"/>
      <c r="Q10" s="1057" t="s">
        <v>872</v>
      </c>
      <c r="R10" s="1057"/>
      <c r="S10" s="1057" t="s">
        <v>873</v>
      </c>
      <c r="T10" s="1057"/>
      <c r="U10" s="1058" t="s">
        <v>900</v>
      </c>
      <c r="V10" s="1058"/>
      <c r="W10" s="1058"/>
    </row>
    <row r="11" spans="1:24" ht="25.5" customHeight="1" thickBot="1" x14ac:dyDescent="0.3">
      <c r="B11" s="116" t="s">
        <v>823</v>
      </c>
      <c r="C11" s="109" t="s">
        <v>824</v>
      </c>
      <c r="D11" s="117" t="s">
        <v>874</v>
      </c>
      <c r="E11" s="954" t="s">
        <v>875</v>
      </c>
      <c r="F11" s="976"/>
      <c r="G11" s="130" t="s">
        <v>823</v>
      </c>
      <c r="H11" s="131" t="s">
        <v>824</v>
      </c>
      <c r="I11" s="131" t="s">
        <v>823</v>
      </c>
      <c r="J11" s="131" t="s">
        <v>824</v>
      </c>
      <c r="K11" s="131" t="s">
        <v>823</v>
      </c>
      <c r="L11" s="131" t="s">
        <v>824</v>
      </c>
      <c r="M11" s="131" t="s">
        <v>823</v>
      </c>
      <c r="N11" s="131" t="s">
        <v>824</v>
      </c>
      <c r="O11" s="131" t="s">
        <v>823</v>
      </c>
      <c r="P11" s="131" t="s">
        <v>824</v>
      </c>
      <c r="Q11" s="131" t="s">
        <v>823</v>
      </c>
      <c r="R11" s="131" t="s">
        <v>824</v>
      </c>
      <c r="S11" s="131" t="s">
        <v>823</v>
      </c>
      <c r="T11" s="131" t="s">
        <v>824</v>
      </c>
      <c r="U11" s="131" t="s">
        <v>823</v>
      </c>
      <c r="V11" s="131" t="s">
        <v>824</v>
      </c>
      <c r="W11" s="132" t="s">
        <v>825</v>
      </c>
    </row>
    <row r="12" spans="1:24" ht="18" customHeight="1" x14ac:dyDescent="0.25">
      <c r="B12" s="229" t="e">
        <f>+'TB-12'!B13+'TB-12'!B45+'TB-12'!B77+'TB-12'!B109+'TB-12'!B141+'TB-12'!B173+'TB-12'!B205+'TB-12'!B237+'TB-12'!B269+'TB-12'!B301+'TB-12'!B333+'TB-12'!B365+'TB-12'!B397+'TB-12'!B429+'TB-12'!B461+'TB-12'!B493+'TB-12'!B525+'TB-12'!B557+'TB-12'!B589+'TB-12'!B621+'TB-12'!B653+'TB-12'!B685+'TB-12'!B717+'TB-12'!B749+'TB-12'!B781</f>
        <v>#N/A</v>
      </c>
      <c r="C12" s="230" t="e">
        <f>+'TB-12'!C13+'TB-12'!C45+'TB-12'!C77+'TB-12'!C109+'TB-12'!C141+'TB-12'!C173+'TB-12'!C205+'TB-12'!C237+'TB-12'!C269+'TB-12'!C301+'TB-12'!C333+'TB-12'!C365+'TB-12'!C397+'TB-12'!C429+'TB-12'!C461+'TB-12'!C493+'TB-12'!C525+'TB-12'!C557+'TB-12'!C589+'TB-12'!C621+'TB-12'!C653+'TB-12'!C685+'TB-12'!C717+'TB-12'!C749+'TB-12'!C781</f>
        <v>#N/A</v>
      </c>
      <c r="D12" s="122" t="e">
        <f>SUM(B12:C12)</f>
        <v>#N/A</v>
      </c>
      <c r="E12" s="1059" t="s">
        <v>876</v>
      </c>
      <c r="F12" s="934"/>
      <c r="G12" s="229">
        <f>+'TB-12'!G13+'TB-12'!G45+'TB-12'!G77+'TB-12'!G109+'TB-12'!G141+'TB-12'!G173+'TB-12'!G205+'TB-12'!G237+'TB-12'!G269+'TB-12'!G301+'TB-12'!G333+'TB-12'!G365+'TB-12'!G397+'TB-12'!G429+'TB-12'!G461+'TB-12'!G493+'TB-12'!G525+'TB-12'!G557+'TB-12'!G589+'TB-12'!G621+'TB-12'!G653+'TB-12'!G685+'TB-12'!G717+'TB-12'!G749+'TB-12'!G781</f>
        <v>0</v>
      </c>
      <c r="H12" s="230">
        <f>+'TB-12'!H13+'TB-12'!H45+'TB-12'!H77+'TB-12'!H109+'TB-12'!H141+'TB-12'!H173+'TB-12'!H205+'TB-12'!H237+'TB-12'!H269+'TB-12'!H301+'TB-12'!H333+'TB-12'!H365+'TB-12'!H397+'TB-12'!H429+'TB-12'!H461+'TB-12'!H493+'TB-12'!H525+'TB-12'!H557+'TB-12'!H589+'TB-12'!H621+'TB-12'!H653+'TB-12'!H685+'TB-12'!H717+'TB-12'!H749+'TB-12'!H781</f>
        <v>0</v>
      </c>
      <c r="I12" s="230">
        <f>+'TB-12'!I13+'TB-12'!I45+'TB-12'!I77+'TB-12'!I109+'TB-12'!I141+'TB-12'!I173+'TB-12'!I205+'TB-12'!I237+'TB-12'!I269+'TB-12'!I301+'TB-12'!I333+'TB-12'!I365+'TB-12'!I397+'TB-12'!I429+'TB-12'!I461+'TB-12'!I493+'TB-12'!I525+'TB-12'!I557+'TB-12'!I589+'TB-12'!I621+'TB-12'!I653+'TB-12'!I685+'TB-12'!I717+'TB-12'!I749+'TB-12'!I781</f>
        <v>0</v>
      </c>
      <c r="J12" s="230">
        <f>+'TB-12'!J13+'TB-12'!J45+'TB-12'!J77+'TB-12'!J109+'TB-12'!J141+'TB-12'!J173+'TB-12'!J205+'TB-12'!J237+'TB-12'!J269+'TB-12'!J301+'TB-12'!J333+'TB-12'!J365+'TB-12'!J397+'TB-12'!J429+'TB-12'!J461+'TB-12'!J493+'TB-12'!J525+'TB-12'!J557+'TB-12'!J589+'TB-12'!J621+'TB-12'!J653+'TB-12'!J685+'TB-12'!J717+'TB-12'!J749+'TB-12'!J781</f>
        <v>0</v>
      </c>
      <c r="K12" s="230">
        <f>+'TB-12'!K13+'TB-12'!K45+'TB-12'!K77+'TB-12'!K109+'TB-12'!K141+'TB-12'!K173+'TB-12'!K205+'TB-12'!K237+'TB-12'!K269+'TB-12'!K301+'TB-12'!K333+'TB-12'!K365+'TB-12'!K397+'TB-12'!K429+'TB-12'!K461+'TB-12'!K493+'TB-12'!K525+'TB-12'!K557+'TB-12'!K589+'TB-12'!K621+'TB-12'!K653+'TB-12'!K685+'TB-12'!K717+'TB-12'!K749+'TB-12'!K781</f>
        <v>0</v>
      </c>
      <c r="L12" s="231">
        <f>+'TB-12'!L13+'TB-12'!L45+'TB-12'!L77+'TB-12'!L109+'TB-12'!L141+'TB-12'!L173+'TB-12'!L205+'TB-12'!L237+'TB-12'!L269+'TB-12'!L301+'TB-12'!L333+'TB-12'!L365+'TB-12'!L397+'TB-12'!L429+'TB-12'!L461+'TB-12'!L493+'TB-12'!L525+'TB-12'!L557+'TB-12'!L589+'TB-12'!L621+'TB-12'!L653+'TB-12'!L685+'TB-12'!L717+'TB-12'!L749+'TB-12'!L781</f>
        <v>0</v>
      </c>
      <c r="M12" s="137"/>
      <c r="N12" s="138"/>
      <c r="O12" s="232">
        <f>+'TB-12'!O13+'TB-12'!O45+'TB-12'!O77+'TB-12'!O109+'TB-12'!O141+'TB-12'!O173+'TB-12'!O205+'TB-12'!O237+'TB-12'!O269+'TB-12'!O301+'TB-12'!O333+'TB-12'!O365+'TB-12'!O397+'TB-12'!O429+'TB-12'!O461+'TB-12'!O493+'TB-12'!O525+'TB-12'!O557+'TB-12'!O589+'TB-12'!O621+'TB-12'!O653+'TB-12'!O685+'TB-12'!O717+'TB-12'!O749+'TB-12'!O781</f>
        <v>0</v>
      </c>
      <c r="P12" s="230">
        <f>+'TB-12'!P13+'TB-12'!P45+'TB-12'!P77+'TB-12'!P109+'TB-12'!P141+'TB-12'!P173+'TB-12'!P205+'TB-12'!P237+'TB-12'!P269+'TB-12'!P301+'TB-12'!P333+'TB-12'!P365+'TB-12'!P397+'TB-12'!P429+'TB-12'!P461+'TB-12'!P493+'TB-12'!P525+'TB-12'!P557+'TB-12'!P589+'TB-12'!P621+'TB-12'!P653+'TB-12'!P685+'TB-12'!P717+'TB-12'!P749+'TB-12'!P781</f>
        <v>0</v>
      </c>
      <c r="Q12" s="230">
        <f>+'TB-12'!Q13+'TB-12'!Q45+'TB-12'!Q77+'TB-12'!Q109+'TB-12'!Q141+'TB-12'!Q173+'TB-12'!Q205+'TB-12'!Q237+'TB-12'!Q269+'TB-12'!Q301+'TB-12'!Q333+'TB-12'!Q365+'TB-12'!Q397+'TB-12'!Q429+'TB-12'!Q461+'TB-12'!Q493+'TB-12'!Q525+'TB-12'!Q557+'TB-12'!Q589+'TB-12'!Q621+'TB-12'!Q653+'TB-12'!Q685+'TB-12'!Q717+'TB-12'!Q749+'TB-12'!Q781</f>
        <v>0</v>
      </c>
      <c r="R12" s="230">
        <f>+'TB-12'!R13+'TB-12'!R45+'TB-12'!R77+'TB-12'!R109+'TB-12'!R141+'TB-12'!R173+'TB-12'!R205+'TB-12'!R237+'TB-12'!R269+'TB-12'!R301+'TB-12'!R333+'TB-12'!R365+'TB-12'!R397+'TB-12'!R429+'TB-12'!R461+'TB-12'!R493+'TB-12'!R525+'TB-12'!R557+'TB-12'!R589+'TB-12'!R621+'TB-12'!R653+'TB-12'!R685+'TB-12'!R717+'TB-12'!R749+'TB-12'!R781</f>
        <v>0</v>
      </c>
      <c r="S12" s="230">
        <f>+'TB-12'!S13+'TB-12'!S45+'TB-12'!S77+'TB-12'!S109+'TB-12'!S141+'TB-12'!S173+'TB-12'!S205+'TB-12'!S237+'TB-12'!S269+'TB-12'!S301+'TB-12'!S333+'TB-12'!S365+'TB-12'!S397+'TB-12'!S429+'TB-12'!S461+'TB-12'!S493+'TB-12'!S525+'TB-12'!S557+'TB-12'!S589+'TB-12'!S621+'TB-12'!S653+'TB-12'!S685+'TB-12'!S717+'TB-12'!S749+'TB-12'!S781</f>
        <v>0</v>
      </c>
      <c r="T12" s="230">
        <f>+'TB-12'!T13+'TB-12'!T45+'TB-12'!T77+'TB-12'!T109+'TB-12'!T141+'TB-12'!T173+'TB-12'!T205+'TB-12'!T237+'TB-12'!T269+'TB-12'!T301+'TB-12'!T333+'TB-12'!T365+'TB-12'!T397+'TB-12'!T429+'TB-12'!T461+'TB-12'!T493+'TB-12'!T525+'TB-12'!T557+'TB-12'!T589+'TB-12'!T621+'TB-12'!T653+'TB-12'!T685+'TB-12'!T717+'TB-12'!T749+'TB-12'!T781</f>
        <v>0</v>
      </c>
      <c r="U12" s="128">
        <f t="shared" ref="U12:V14" si="0">+G12+I12+K12+M12+O12+Q12+S12</f>
        <v>0</v>
      </c>
      <c r="V12" s="128">
        <f t="shared" si="0"/>
        <v>0</v>
      </c>
      <c r="W12" s="122">
        <f>SUM(U12:V12)</f>
        <v>0</v>
      </c>
    </row>
    <row r="13" spans="1:24" ht="18" customHeight="1" x14ac:dyDescent="0.25">
      <c r="B13" s="233" t="e">
        <f>+'TB-12'!B14+'TB-12'!B46+'TB-12'!B78+'TB-12'!B110+'TB-12'!B142+'TB-12'!B174+'TB-12'!B206+'TB-12'!B238+'TB-12'!B270+'TB-12'!B302+'TB-12'!B334+'TB-12'!B366+'TB-12'!B398+'TB-12'!B430+'TB-12'!B462+'TB-12'!B494+'TB-12'!B526+'TB-12'!B558+'TB-12'!B590+'TB-12'!B622+'TB-12'!B654+'TB-12'!B686+'TB-12'!B718+'TB-12'!B750+'TB-12'!B782</f>
        <v>#N/A</v>
      </c>
      <c r="C13" s="234" t="e">
        <f>+'TB-12'!C14+'TB-12'!C46+'TB-12'!C78+'TB-12'!C110+'TB-12'!C142+'TB-12'!C174+'TB-12'!C206+'TB-12'!C238+'TB-12'!C270+'TB-12'!C302+'TB-12'!C334+'TB-12'!C366+'TB-12'!C398+'TB-12'!C430+'TB-12'!C462+'TB-12'!C494+'TB-12'!C526+'TB-12'!C558+'TB-12'!C590+'TB-12'!C622+'TB-12'!C654+'TB-12'!C686+'TB-12'!C718+'TB-12'!C750+'TB-12'!C782</f>
        <v>#N/A</v>
      </c>
      <c r="D13" s="123" t="e">
        <f>SUM(B13:C13)</f>
        <v>#N/A</v>
      </c>
      <c r="E13" s="890" t="s">
        <v>877</v>
      </c>
      <c r="F13" s="891"/>
      <c r="G13" s="233">
        <f>+'TB-12'!G14+'TB-12'!G46+'TB-12'!G78+'TB-12'!G110+'TB-12'!G142+'TB-12'!G174+'TB-12'!G206+'TB-12'!G238+'TB-12'!G270+'TB-12'!G302+'TB-12'!G334+'TB-12'!G366+'TB-12'!G398+'TB-12'!G430+'TB-12'!G462+'TB-12'!G494+'TB-12'!G526+'TB-12'!G558+'TB-12'!G590+'TB-12'!G622+'TB-12'!G654+'TB-12'!G686+'TB-12'!G718+'TB-12'!G750+'TB-12'!G782</f>
        <v>0</v>
      </c>
      <c r="H13" s="234">
        <f>+'TB-12'!H14+'TB-12'!H46+'TB-12'!H78+'TB-12'!H110+'TB-12'!H142+'TB-12'!H174+'TB-12'!H206+'TB-12'!H238+'TB-12'!H270+'TB-12'!H302+'TB-12'!H334+'TB-12'!H366+'TB-12'!H398+'TB-12'!H430+'TB-12'!H462+'TB-12'!H494+'TB-12'!H526+'TB-12'!H558+'TB-12'!H590+'TB-12'!H622+'TB-12'!H654+'TB-12'!H686+'TB-12'!H718+'TB-12'!H750+'TB-12'!H782</f>
        <v>0</v>
      </c>
      <c r="I13" s="234">
        <f>+'TB-12'!I14+'TB-12'!I46+'TB-12'!I78+'TB-12'!I110+'TB-12'!I142+'TB-12'!I174+'TB-12'!I206+'TB-12'!I238+'TB-12'!I270+'TB-12'!I302+'TB-12'!I334+'TB-12'!I366+'TB-12'!I398+'TB-12'!I430+'TB-12'!I462+'TB-12'!I494+'TB-12'!I526+'TB-12'!I558+'TB-12'!I590+'TB-12'!I622+'TB-12'!I654+'TB-12'!I686+'TB-12'!I718+'TB-12'!I750+'TB-12'!I782</f>
        <v>0</v>
      </c>
      <c r="J13" s="234">
        <f>+'TB-12'!J14+'TB-12'!J46+'TB-12'!J78+'TB-12'!J110+'TB-12'!J142+'TB-12'!J174+'TB-12'!J206+'TB-12'!J238+'TB-12'!J270+'TB-12'!J302+'TB-12'!J334+'TB-12'!J366+'TB-12'!J398+'TB-12'!J430+'TB-12'!J462+'TB-12'!J494+'TB-12'!J526+'TB-12'!J558+'TB-12'!J590+'TB-12'!J622+'TB-12'!J654+'TB-12'!J686+'TB-12'!J718+'TB-12'!J750+'TB-12'!J782</f>
        <v>0</v>
      </c>
      <c r="K13" s="234">
        <f>+'TB-12'!K14+'TB-12'!K46+'TB-12'!K78+'TB-12'!K110+'TB-12'!K142+'TB-12'!K174+'TB-12'!K206+'TB-12'!K238+'TB-12'!K270+'TB-12'!K302+'TB-12'!K334+'TB-12'!K366+'TB-12'!K398+'TB-12'!K430+'TB-12'!K462+'TB-12'!K494+'TB-12'!K526+'TB-12'!K558+'TB-12'!K590+'TB-12'!K622+'TB-12'!K654+'TB-12'!K686+'TB-12'!K718+'TB-12'!K750+'TB-12'!K782</f>
        <v>0</v>
      </c>
      <c r="L13" s="235">
        <f>+'TB-12'!L14+'TB-12'!L46+'TB-12'!L78+'TB-12'!L110+'TB-12'!L142+'TB-12'!L174+'TB-12'!L206+'TB-12'!L238+'TB-12'!L270+'TB-12'!L302+'TB-12'!L334+'TB-12'!L366+'TB-12'!L398+'TB-12'!L430+'TB-12'!L462+'TB-12'!L494+'TB-12'!L526+'TB-12'!L558+'TB-12'!L590+'TB-12'!L622+'TB-12'!L654+'TB-12'!L686+'TB-12'!L718+'TB-12'!L750+'TB-12'!L782</f>
        <v>0</v>
      </c>
      <c r="M13" s="135"/>
      <c r="N13" s="136"/>
      <c r="O13" s="236">
        <f>+'TB-12'!O14+'TB-12'!O46+'TB-12'!O78+'TB-12'!O110+'TB-12'!O142+'TB-12'!O174+'TB-12'!O206+'TB-12'!O238+'TB-12'!O270+'TB-12'!O302+'TB-12'!O334+'TB-12'!O366+'TB-12'!O398+'TB-12'!O430+'TB-12'!O462+'TB-12'!O494+'TB-12'!O526+'TB-12'!O558+'TB-12'!O590+'TB-12'!O622+'TB-12'!O654+'TB-12'!O686+'TB-12'!O718+'TB-12'!O750+'TB-12'!O782</f>
        <v>0</v>
      </c>
      <c r="P13" s="234">
        <f>+'TB-12'!P14+'TB-12'!P46+'TB-12'!P78+'TB-12'!P110+'TB-12'!P142+'TB-12'!P174+'TB-12'!P206+'TB-12'!P238+'TB-12'!P270+'TB-12'!P302+'TB-12'!P334+'TB-12'!P366+'TB-12'!P398+'TB-12'!P430+'TB-12'!P462+'TB-12'!P494+'TB-12'!P526+'TB-12'!P558+'TB-12'!P590+'TB-12'!P622+'TB-12'!P654+'TB-12'!P686+'TB-12'!P718+'TB-12'!P750+'TB-12'!P782</f>
        <v>0</v>
      </c>
      <c r="Q13" s="234">
        <f>+'TB-12'!Q14+'TB-12'!Q46+'TB-12'!Q78+'TB-12'!Q110+'TB-12'!Q142+'TB-12'!Q174+'TB-12'!Q206+'TB-12'!Q238+'TB-12'!Q270+'TB-12'!Q302+'TB-12'!Q334+'TB-12'!Q366+'TB-12'!Q398+'TB-12'!Q430+'TB-12'!Q462+'TB-12'!Q494+'TB-12'!Q526+'TB-12'!Q558+'TB-12'!Q590+'TB-12'!Q622+'TB-12'!Q654+'TB-12'!Q686+'TB-12'!Q718+'TB-12'!Q750+'TB-12'!Q782</f>
        <v>0</v>
      </c>
      <c r="R13" s="234">
        <f>+'TB-12'!R14+'TB-12'!R46+'TB-12'!R78+'TB-12'!R110+'TB-12'!R142+'TB-12'!R174+'TB-12'!R206+'TB-12'!R238+'TB-12'!R270+'TB-12'!R302+'TB-12'!R334+'TB-12'!R366+'TB-12'!R398+'TB-12'!R430+'TB-12'!R462+'TB-12'!R494+'TB-12'!R526+'TB-12'!R558+'TB-12'!R590+'TB-12'!R622+'TB-12'!R654+'TB-12'!R686+'TB-12'!R718+'TB-12'!R750+'TB-12'!R782</f>
        <v>0</v>
      </c>
      <c r="S13" s="234">
        <f>+'TB-12'!S14+'TB-12'!S46+'TB-12'!S78+'TB-12'!S110+'TB-12'!S142+'TB-12'!S174+'TB-12'!S206+'TB-12'!S238+'TB-12'!S270+'TB-12'!S302+'TB-12'!S334+'TB-12'!S366+'TB-12'!S398+'TB-12'!S430+'TB-12'!S462+'TB-12'!S494+'TB-12'!S526+'TB-12'!S558+'TB-12'!S590+'TB-12'!S622+'TB-12'!S654+'TB-12'!S686+'TB-12'!S718+'TB-12'!S750+'TB-12'!S782</f>
        <v>0</v>
      </c>
      <c r="T13" s="234">
        <f>+'TB-12'!T14+'TB-12'!T46+'TB-12'!T78+'TB-12'!T110+'TB-12'!T142+'TB-12'!T174+'TB-12'!T206+'TB-12'!T238+'TB-12'!T270+'TB-12'!T302+'TB-12'!T334+'TB-12'!T366+'TB-12'!T398+'TB-12'!T430+'TB-12'!T462+'TB-12'!T494+'TB-12'!T526+'TB-12'!T558+'TB-12'!T590+'TB-12'!T622+'TB-12'!T654+'TB-12'!T686+'TB-12'!T718+'TB-12'!T750+'TB-12'!T782</f>
        <v>0</v>
      </c>
      <c r="U13" s="121">
        <f t="shared" si="0"/>
        <v>0</v>
      </c>
      <c r="V13" s="121">
        <f t="shared" si="0"/>
        <v>0</v>
      </c>
      <c r="W13" s="123">
        <f>SUM(U13:V13)</f>
        <v>0</v>
      </c>
    </row>
    <row r="14" spans="1:24" ht="18" customHeight="1" x14ac:dyDescent="0.25">
      <c r="B14" s="233" t="e">
        <f>+'TB-12'!B15+'TB-12'!B47+'TB-12'!B79+'TB-12'!B111+'TB-12'!B143+'TB-12'!B175+'TB-12'!B207+'TB-12'!B239+'TB-12'!B271+'TB-12'!B303+'TB-12'!B335+'TB-12'!B367+'TB-12'!B399+'TB-12'!B431+'TB-12'!B463+'TB-12'!B495+'TB-12'!B527+'TB-12'!B559+'TB-12'!B591+'TB-12'!B623+'TB-12'!B655+'TB-12'!B687+'TB-12'!B719+'TB-12'!B751+'TB-12'!B783</f>
        <v>#N/A</v>
      </c>
      <c r="C14" s="234" t="e">
        <f>+'TB-12'!C15+'TB-12'!C47+'TB-12'!C79+'TB-12'!C111+'TB-12'!C143+'TB-12'!C175+'TB-12'!C207+'TB-12'!C239+'TB-12'!C271+'TB-12'!C303+'TB-12'!C335+'TB-12'!C367+'TB-12'!C399+'TB-12'!C431+'TB-12'!C463+'TB-12'!C495+'TB-12'!C527+'TB-12'!C559+'TB-12'!C591+'TB-12'!C623+'TB-12'!C655+'TB-12'!C687+'TB-12'!C719+'TB-12'!C751+'TB-12'!C783</f>
        <v>#N/A</v>
      </c>
      <c r="D14" s="123" t="e">
        <f>SUM(B14:C14)</f>
        <v>#N/A</v>
      </c>
      <c r="E14" s="890" t="s">
        <v>878</v>
      </c>
      <c r="F14" s="891"/>
      <c r="G14" s="233">
        <f>+'TB-12'!G15+'TB-12'!G47+'TB-12'!G79+'TB-12'!G111+'TB-12'!G143+'TB-12'!G175+'TB-12'!G207+'TB-12'!G239+'TB-12'!G271+'TB-12'!G303+'TB-12'!G335+'TB-12'!G367+'TB-12'!G399+'TB-12'!G431+'TB-12'!G463+'TB-12'!G495+'TB-12'!G527+'TB-12'!G559+'TB-12'!G591+'TB-12'!G623+'TB-12'!G655+'TB-12'!G687+'TB-12'!G719+'TB-12'!G751+'TB-12'!G783</f>
        <v>0</v>
      </c>
      <c r="H14" s="234">
        <f>+'TB-12'!H15+'TB-12'!H47+'TB-12'!H79+'TB-12'!H111+'TB-12'!H143+'TB-12'!H175+'TB-12'!H207+'TB-12'!H239+'TB-12'!H271+'TB-12'!H303+'TB-12'!H335+'TB-12'!H367+'TB-12'!H399+'TB-12'!H431+'TB-12'!H463+'TB-12'!H495+'TB-12'!H527+'TB-12'!H559+'TB-12'!H591+'TB-12'!H623+'TB-12'!H655+'TB-12'!H687+'TB-12'!H719+'TB-12'!H751+'TB-12'!H783</f>
        <v>0</v>
      </c>
      <c r="I14" s="234">
        <f>+'TB-12'!I15+'TB-12'!I47+'TB-12'!I79+'TB-12'!I111+'TB-12'!I143+'TB-12'!I175+'TB-12'!I207+'TB-12'!I239+'TB-12'!I271+'TB-12'!I303+'TB-12'!I335+'TB-12'!I367+'TB-12'!I399+'TB-12'!I431+'TB-12'!I463+'TB-12'!I495+'TB-12'!I527+'TB-12'!I559+'TB-12'!I591+'TB-12'!I623+'TB-12'!I655+'TB-12'!I687+'TB-12'!I719+'TB-12'!I751+'TB-12'!I783</f>
        <v>0</v>
      </c>
      <c r="J14" s="234">
        <f>+'TB-12'!J15+'TB-12'!J47+'TB-12'!J79+'TB-12'!J111+'TB-12'!J143+'TB-12'!J175+'TB-12'!J207+'TB-12'!J239+'TB-12'!J271+'TB-12'!J303+'TB-12'!J335+'TB-12'!J367+'TB-12'!J399+'TB-12'!J431+'TB-12'!J463+'TB-12'!J495+'TB-12'!J527+'TB-12'!J559+'TB-12'!J591+'TB-12'!J623+'TB-12'!J655+'TB-12'!J687+'TB-12'!J719+'TB-12'!J751+'TB-12'!J783</f>
        <v>0</v>
      </c>
      <c r="K14" s="234">
        <f>+'TB-12'!K15+'TB-12'!K47+'TB-12'!K79+'TB-12'!K111+'TB-12'!K143+'TB-12'!K175+'TB-12'!K207+'TB-12'!K239+'TB-12'!K271+'TB-12'!K303+'TB-12'!K335+'TB-12'!K367+'TB-12'!K399+'TB-12'!K431+'TB-12'!K463+'TB-12'!K495+'TB-12'!K527+'TB-12'!K559+'TB-12'!K591+'TB-12'!K623+'TB-12'!K655+'TB-12'!K687+'TB-12'!K719+'TB-12'!K751+'TB-12'!K783</f>
        <v>0</v>
      </c>
      <c r="L14" s="235">
        <f>+'TB-12'!L15+'TB-12'!L47+'TB-12'!L79+'TB-12'!L111+'TB-12'!L143+'TB-12'!L175+'TB-12'!L207+'TB-12'!L239+'TB-12'!L271+'TB-12'!L303+'TB-12'!L335+'TB-12'!L367+'TB-12'!L399+'TB-12'!L431+'TB-12'!L463+'TB-12'!L495+'TB-12'!L527+'TB-12'!L559+'TB-12'!L591+'TB-12'!L623+'TB-12'!L655+'TB-12'!L687+'TB-12'!L719+'TB-12'!L751+'TB-12'!L783</f>
        <v>0</v>
      </c>
      <c r="M14" s="135"/>
      <c r="N14" s="136"/>
      <c r="O14" s="236">
        <f>+'TB-12'!O15+'TB-12'!O47+'TB-12'!O79+'TB-12'!O111+'TB-12'!O143+'TB-12'!O175+'TB-12'!O207+'TB-12'!O239+'TB-12'!O271+'TB-12'!O303+'TB-12'!O335+'TB-12'!O367+'TB-12'!O399+'TB-12'!O431+'TB-12'!O463+'TB-12'!O495+'TB-12'!O527+'TB-12'!O559+'TB-12'!O591+'TB-12'!O623+'TB-12'!O655+'TB-12'!O687+'TB-12'!O719+'TB-12'!O751+'TB-12'!O783</f>
        <v>0</v>
      </c>
      <c r="P14" s="234">
        <f>+'TB-12'!P15+'TB-12'!P47+'TB-12'!P79+'TB-12'!P111+'TB-12'!P143+'TB-12'!P175+'TB-12'!P207+'TB-12'!P239+'TB-12'!P271+'TB-12'!P303+'TB-12'!P335+'TB-12'!P367+'TB-12'!P399+'TB-12'!P431+'TB-12'!P463+'TB-12'!P495+'TB-12'!P527+'TB-12'!P559+'TB-12'!P591+'TB-12'!P623+'TB-12'!P655+'TB-12'!P687+'TB-12'!P719+'TB-12'!P751+'TB-12'!P783</f>
        <v>0</v>
      </c>
      <c r="Q14" s="234">
        <f>+'TB-12'!Q15+'TB-12'!Q47+'TB-12'!Q79+'TB-12'!Q111+'TB-12'!Q143+'TB-12'!Q175+'TB-12'!Q207+'TB-12'!Q239+'TB-12'!Q271+'TB-12'!Q303+'TB-12'!Q335+'TB-12'!Q367+'TB-12'!Q399+'TB-12'!Q431+'TB-12'!Q463+'TB-12'!Q495+'TB-12'!Q527+'TB-12'!Q559+'TB-12'!Q591+'TB-12'!Q623+'TB-12'!Q655+'TB-12'!Q687+'TB-12'!Q719+'TB-12'!Q751+'TB-12'!Q783</f>
        <v>0</v>
      </c>
      <c r="R14" s="234">
        <f>+'TB-12'!R15+'TB-12'!R47+'TB-12'!R79+'TB-12'!R111+'TB-12'!R143+'TB-12'!R175+'TB-12'!R207+'TB-12'!R239+'TB-12'!R271+'TB-12'!R303+'TB-12'!R335+'TB-12'!R367+'TB-12'!R399+'TB-12'!R431+'TB-12'!R463+'TB-12'!R495+'TB-12'!R527+'TB-12'!R559+'TB-12'!R591+'TB-12'!R623+'TB-12'!R655+'TB-12'!R687+'TB-12'!R719+'TB-12'!R751+'TB-12'!R783</f>
        <v>0</v>
      </c>
      <c r="S14" s="234">
        <f>+'TB-12'!S15+'TB-12'!S47+'TB-12'!S79+'TB-12'!S111+'TB-12'!S143+'TB-12'!S175+'TB-12'!S207+'TB-12'!S239+'TB-12'!S271+'TB-12'!S303+'TB-12'!S335+'TB-12'!S367+'TB-12'!S399+'TB-12'!S431+'TB-12'!S463+'TB-12'!S495+'TB-12'!S527+'TB-12'!S559+'TB-12'!S591+'TB-12'!S623+'TB-12'!S655+'TB-12'!S687+'TB-12'!S719+'TB-12'!S751+'TB-12'!S783</f>
        <v>0</v>
      </c>
      <c r="T14" s="234">
        <f>+'TB-12'!T15+'TB-12'!T47+'TB-12'!T79+'TB-12'!T111+'TB-12'!T143+'TB-12'!T175+'TB-12'!T207+'TB-12'!T239+'TB-12'!T271+'TB-12'!T303+'TB-12'!T335+'TB-12'!T367+'TB-12'!T399+'TB-12'!T431+'TB-12'!T463+'TB-12'!T495+'TB-12'!T527+'TB-12'!T559+'TB-12'!T591+'TB-12'!T623+'TB-12'!T655+'TB-12'!T687+'TB-12'!T719+'TB-12'!T751+'TB-12'!T783</f>
        <v>0</v>
      </c>
      <c r="U14" s="121">
        <f t="shared" si="0"/>
        <v>0</v>
      </c>
      <c r="V14" s="121">
        <f t="shared" si="0"/>
        <v>0</v>
      </c>
      <c r="W14" s="123">
        <f>SUM(U14:V14)</f>
        <v>0</v>
      </c>
    </row>
    <row r="15" spans="1:24" ht="18" customHeight="1" x14ac:dyDescent="0.25">
      <c r="B15" s="233" t="e">
        <f>+'TB-12'!B16+'TB-12'!B48+'TB-12'!B80+'TB-12'!B112+'TB-12'!B144+'TB-12'!B176+'TB-12'!B208+'TB-12'!B240+'TB-12'!B272+'TB-12'!B304+'TB-12'!B336+'TB-12'!B368+'TB-12'!B400+'TB-12'!B432+'TB-12'!B464+'TB-12'!B496+'TB-12'!B528+'TB-12'!B560+'TB-12'!B592+'TB-12'!B624+'TB-12'!B656+'TB-12'!B688+'TB-12'!B720+'TB-12'!B752+'TB-12'!B784</f>
        <v>#N/A</v>
      </c>
      <c r="C15" s="234" t="e">
        <f>+'TB-12'!C16+'TB-12'!C48+'TB-12'!C80+'TB-12'!C112+'TB-12'!C144+'TB-12'!C176+'TB-12'!C208+'TB-12'!C240+'TB-12'!C272+'TB-12'!C304+'TB-12'!C336+'TB-12'!C368+'TB-12'!C400+'TB-12'!C432+'TB-12'!C464+'TB-12'!C496+'TB-12'!C528+'TB-12'!C560+'TB-12'!C592+'TB-12'!C624+'TB-12'!C656+'TB-12'!C688+'TB-12'!C720+'TB-12'!C752+'TB-12'!C784</f>
        <v>#N/A</v>
      </c>
      <c r="D15" s="123" t="e">
        <f>SUM(B15:C15)</f>
        <v>#N/A</v>
      </c>
      <c r="E15" s="890" t="s">
        <v>879</v>
      </c>
      <c r="F15" s="891"/>
      <c r="G15" s="233">
        <f>+'TB-12'!G16+'TB-12'!G48+'TB-12'!G80+'TB-12'!G112+'TB-12'!G144+'TB-12'!G176+'TB-12'!G208+'TB-12'!G240+'TB-12'!G272+'TB-12'!G304+'TB-12'!G336+'TB-12'!G368+'TB-12'!G400+'TB-12'!G432+'TB-12'!G464+'TB-12'!G496+'TB-12'!G528+'TB-12'!G560+'TB-12'!G592+'TB-12'!G624+'TB-12'!G656+'TB-12'!G688+'TB-12'!G720+'TB-12'!G752+'TB-12'!G784</f>
        <v>0</v>
      </c>
      <c r="H15" s="234">
        <f>+'TB-12'!H16+'TB-12'!H48+'TB-12'!H80+'TB-12'!H112+'TB-12'!H144+'TB-12'!H176+'TB-12'!H208+'TB-12'!H240+'TB-12'!H272+'TB-12'!H304+'TB-12'!H336+'TB-12'!H368+'TB-12'!H400+'TB-12'!H432+'TB-12'!H464+'TB-12'!H496+'TB-12'!H528+'TB-12'!H560+'TB-12'!H592+'TB-12'!H624+'TB-12'!H656+'TB-12'!H688+'TB-12'!H720+'TB-12'!H752+'TB-12'!H784</f>
        <v>0</v>
      </c>
      <c r="I15" s="234">
        <f>+'TB-12'!I16+'TB-12'!I48+'TB-12'!I80+'TB-12'!I112+'TB-12'!I144+'TB-12'!I176+'TB-12'!I208+'TB-12'!I240+'TB-12'!I272+'TB-12'!I304+'TB-12'!I336+'TB-12'!I368+'TB-12'!I400+'TB-12'!I432+'TB-12'!I464+'TB-12'!I496+'TB-12'!I528+'TB-12'!I560+'TB-12'!I592+'TB-12'!I624+'TB-12'!I656+'TB-12'!I688+'TB-12'!I720+'TB-12'!I752+'TB-12'!I784</f>
        <v>0</v>
      </c>
      <c r="J15" s="234">
        <f>+'TB-12'!J16+'TB-12'!J48+'TB-12'!J80+'TB-12'!J112+'TB-12'!J144+'TB-12'!J176+'TB-12'!J208+'TB-12'!J240+'TB-12'!J272+'TB-12'!J304+'TB-12'!J336+'TB-12'!J368+'TB-12'!J400+'TB-12'!J432+'TB-12'!J464+'TB-12'!J496+'TB-12'!J528+'TB-12'!J560+'TB-12'!J592+'TB-12'!J624+'TB-12'!J656+'TB-12'!J688+'TB-12'!J720+'TB-12'!J752+'TB-12'!J784</f>
        <v>0</v>
      </c>
      <c r="K15" s="234">
        <f>+'TB-12'!K16+'TB-12'!K48+'TB-12'!K80+'TB-12'!K112+'TB-12'!K144+'TB-12'!K176+'TB-12'!K208+'TB-12'!K240+'TB-12'!K272+'TB-12'!K304+'TB-12'!K336+'TB-12'!K368+'TB-12'!K400+'TB-12'!K432+'TB-12'!K464+'TB-12'!K496+'TB-12'!K528+'TB-12'!K560+'TB-12'!K592+'TB-12'!K624+'TB-12'!K656+'TB-12'!K688+'TB-12'!K720+'TB-12'!K752+'TB-12'!K784</f>
        <v>0</v>
      </c>
      <c r="L15" s="235">
        <f>+'TB-12'!L16+'TB-12'!L48+'TB-12'!L80+'TB-12'!L112+'TB-12'!L144+'TB-12'!L176+'TB-12'!L208+'TB-12'!L240+'TB-12'!L272+'TB-12'!L304+'TB-12'!L336+'TB-12'!L368+'TB-12'!L400+'TB-12'!L432+'TB-12'!L464+'TB-12'!L496+'TB-12'!L528+'TB-12'!L560+'TB-12'!L592+'TB-12'!L624+'TB-12'!L656+'TB-12'!L688+'TB-12'!L720+'TB-12'!L752+'TB-12'!L784</f>
        <v>0</v>
      </c>
      <c r="M15" s="135"/>
      <c r="N15" s="136"/>
      <c r="O15" s="236">
        <f>+'TB-12'!O16+'TB-12'!O48+'TB-12'!O80+'TB-12'!O112+'TB-12'!O144+'TB-12'!O176+'TB-12'!O208+'TB-12'!O240+'TB-12'!O272+'TB-12'!O304+'TB-12'!O336+'TB-12'!O368+'TB-12'!O400+'TB-12'!O432+'TB-12'!O464+'TB-12'!O496+'TB-12'!O528+'TB-12'!O560+'TB-12'!O592+'TB-12'!O624+'TB-12'!O656+'TB-12'!O688+'TB-12'!O720+'TB-12'!O752+'TB-12'!O784</f>
        <v>0</v>
      </c>
      <c r="P15" s="234">
        <f>+'TB-12'!P16+'TB-12'!P48+'TB-12'!P80+'TB-12'!P112+'TB-12'!P144+'TB-12'!P176+'TB-12'!P208+'TB-12'!P240+'TB-12'!P272+'TB-12'!P304+'TB-12'!P336+'TB-12'!P368+'TB-12'!P400+'TB-12'!P432+'TB-12'!P464+'TB-12'!P496+'TB-12'!P528+'TB-12'!P560+'TB-12'!P592+'TB-12'!P624+'TB-12'!P656+'TB-12'!P688+'TB-12'!P720+'TB-12'!P752+'TB-12'!P784</f>
        <v>0</v>
      </c>
      <c r="Q15" s="234">
        <f>+'TB-12'!Q16+'TB-12'!Q48+'TB-12'!Q80+'TB-12'!Q112+'TB-12'!Q144+'TB-12'!Q176+'TB-12'!Q208+'TB-12'!Q240+'TB-12'!Q272+'TB-12'!Q304+'TB-12'!Q336+'TB-12'!Q368+'TB-12'!Q400+'TB-12'!Q432+'TB-12'!Q464+'TB-12'!Q496+'TB-12'!Q528+'TB-12'!Q560+'TB-12'!Q592+'TB-12'!Q624+'TB-12'!Q656+'TB-12'!Q688+'TB-12'!Q720+'TB-12'!Q752+'TB-12'!Q784</f>
        <v>0</v>
      </c>
      <c r="R15" s="234">
        <f>+'TB-12'!R16+'TB-12'!R48+'TB-12'!R80+'TB-12'!R112+'TB-12'!R144+'TB-12'!R176+'TB-12'!R208+'TB-12'!R240+'TB-12'!R272+'TB-12'!R304+'TB-12'!R336+'TB-12'!R368+'TB-12'!R400+'TB-12'!R432+'TB-12'!R464+'TB-12'!R496+'TB-12'!R528+'TB-12'!R560+'TB-12'!R592+'TB-12'!R624+'TB-12'!R656+'TB-12'!R688+'TB-12'!R720+'TB-12'!R752+'TB-12'!R784</f>
        <v>0</v>
      </c>
      <c r="S15" s="234">
        <f>+'TB-12'!S16+'TB-12'!S48+'TB-12'!S80+'TB-12'!S112+'TB-12'!S144+'TB-12'!S176+'TB-12'!S208+'TB-12'!S240+'TB-12'!S272+'TB-12'!S304+'TB-12'!S336+'TB-12'!S368+'TB-12'!S400+'TB-12'!S432+'TB-12'!S464+'TB-12'!S496+'TB-12'!S528+'TB-12'!S560+'TB-12'!S592+'TB-12'!S624+'TB-12'!S656+'TB-12'!S688+'TB-12'!S720+'TB-12'!S752+'TB-12'!S784</f>
        <v>0</v>
      </c>
      <c r="T15" s="234">
        <f>+'TB-12'!T16+'TB-12'!T48+'TB-12'!T80+'TB-12'!T112+'TB-12'!T144+'TB-12'!T176+'TB-12'!T208+'TB-12'!T240+'TB-12'!T272+'TB-12'!T304+'TB-12'!T336+'TB-12'!T368+'TB-12'!T400+'TB-12'!T432+'TB-12'!T464+'TB-12'!T496+'TB-12'!T528+'TB-12'!T560+'TB-12'!T592+'TB-12'!T624+'TB-12'!T656+'TB-12'!T688+'TB-12'!T720+'TB-12'!T752+'TB-12'!T784</f>
        <v>0</v>
      </c>
      <c r="U15" s="121">
        <f>+G15+I15+K15+M15+O15+Q15+S15</f>
        <v>0</v>
      </c>
      <c r="V15" s="121">
        <f>+H15+J15+L15+N15+P15+R15+T15</f>
        <v>0</v>
      </c>
      <c r="W15" s="123">
        <f>SUM(U15:V15)</f>
        <v>0</v>
      </c>
    </row>
    <row r="16" spans="1:24" ht="18" customHeight="1" thickBot="1" x14ac:dyDescent="0.3">
      <c r="B16" s="237" t="e">
        <f>+'TB-12'!B17+'TB-12'!B49+'TB-12'!B81+'TB-12'!B113+'TB-12'!B145+'TB-12'!B177+'TB-12'!B209+'TB-12'!B241+'TB-12'!B273+'TB-12'!B305+'TB-12'!B337+'TB-12'!B369+'TB-12'!B401+'TB-12'!B433+'TB-12'!B465+'TB-12'!B497+'TB-12'!B529+'TB-12'!B561+'TB-12'!B593+'TB-12'!B625+'TB-12'!B657+'TB-12'!B689+'TB-12'!B721+'TB-12'!B753+'TB-12'!B785</f>
        <v>#N/A</v>
      </c>
      <c r="C16" s="238" t="e">
        <f>+'TB-12'!C17+'TB-12'!C49+'TB-12'!C81+'TB-12'!C113+'TB-12'!C145+'TB-12'!C177+'TB-12'!C209+'TB-12'!C241+'TB-12'!C273+'TB-12'!C305+'TB-12'!C337+'TB-12'!C369+'TB-12'!C401+'TB-12'!C433+'TB-12'!C465+'TB-12'!C497+'TB-12'!C529+'TB-12'!C561+'TB-12'!C593+'TB-12'!C625+'TB-12'!C657+'TB-12'!C689+'TB-12'!C721+'TB-12'!C753+'TB-12'!C785</f>
        <v>#N/A</v>
      </c>
      <c r="D16" s="124" t="e">
        <f>SUM(B16:C16)</f>
        <v>#N/A</v>
      </c>
      <c r="E16" s="1056" t="s">
        <v>880</v>
      </c>
      <c r="F16" s="946"/>
      <c r="G16" s="237">
        <f>+'TB-12'!G17+'TB-12'!G49+'TB-12'!G81+'TB-12'!G113+'TB-12'!G145+'TB-12'!G177+'TB-12'!G209+'TB-12'!G241+'TB-12'!G273+'TB-12'!G305+'TB-12'!G337+'TB-12'!G369+'TB-12'!G401+'TB-12'!G433+'TB-12'!G465+'TB-12'!G497+'TB-12'!G529+'TB-12'!G561+'TB-12'!G593+'TB-12'!G625+'TB-12'!G657+'TB-12'!G689+'TB-12'!G721+'TB-12'!G753+'TB-12'!G785</f>
        <v>0</v>
      </c>
      <c r="H16" s="238">
        <f>+'TB-12'!H17+'TB-12'!H49+'TB-12'!H81+'TB-12'!H113+'TB-12'!H145+'TB-12'!H177+'TB-12'!H209+'TB-12'!H241+'TB-12'!H273+'TB-12'!H305+'TB-12'!H337+'TB-12'!H369+'TB-12'!H401+'TB-12'!H433+'TB-12'!H465+'TB-12'!H497+'TB-12'!H529+'TB-12'!H561+'TB-12'!H593+'TB-12'!H625+'TB-12'!H657+'TB-12'!H689+'TB-12'!H721+'TB-12'!H753+'TB-12'!H785</f>
        <v>0</v>
      </c>
      <c r="I16" s="238">
        <f>+'TB-12'!I17+'TB-12'!I49+'TB-12'!I81+'TB-12'!I113+'TB-12'!I145+'TB-12'!I177+'TB-12'!I209+'TB-12'!I241+'TB-12'!I273+'TB-12'!I305+'TB-12'!I337+'TB-12'!I369+'TB-12'!I401+'TB-12'!I433+'TB-12'!I465+'TB-12'!I497+'TB-12'!I529+'TB-12'!I561+'TB-12'!I593+'TB-12'!I625+'TB-12'!I657+'TB-12'!I689+'TB-12'!I721+'TB-12'!I753+'TB-12'!I785</f>
        <v>0</v>
      </c>
      <c r="J16" s="238">
        <f>+'TB-12'!J17+'TB-12'!J49+'TB-12'!J81+'TB-12'!J113+'TB-12'!J145+'TB-12'!J177+'TB-12'!J209+'TB-12'!J241+'TB-12'!J273+'TB-12'!J305+'TB-12'!J337+'TB-12'!J369+'TB-12'!J401+'TB-12'!J433+'TB-12'!J465+'TB-12'!J497+'TB-12'!J529+'TB-12'!J561+'TB-12'!J593+'TB-12'!J625+'TB-12'!J657+'TB-12'!J689+'TB-12'!J721+'TB-12'!J753+'TB-12'!J785</f>
        <v>0</v>
      </c>
      <c r="K16" s="238">
        <f>+'TB-12'!K17+'TB-12'!K49+'TB-12'!K81+'TB-12'!K113+'TB-12'!K145+'TB-12'!K177+'TB-12'!K209+'TB-12'!K241+'TB-12'!K273+'TB-12'!K305+'TB-12'!K337+'TB-12'!K369+'TB-12'!K401+'TB-12'!K433+'TB-12'!K465+'TB-12'!K497+'TB-12'!K529+'TB-12'!K561+'TB-12'!K593+'TB-12'!K625+'TB-12'!K657+'TB-12'!K689+'TB-12'!K721+'TB-12'!K753+'TB-12'!K785</f>
        <v>0</v>
      </c>
      <c r="L16" s="239">
        <f>+'TB-12'!L17+'TB-12'!L49+'TB-12'!L81+'TB-12'!L113+'TB-12'!L145+'TB-12'!L177+'TB-12'!L209+'TB-12'!L241+'TB-12'!L273+'TB-12'!L305+'TB-12'!L337+'TB-12'!L369+'TB-12'!L401+'TB-12'!L433+'TB-12'!L465+'TB-12'!L497+'TB-12'!L529+'TB-12'!L561+'TB-12'!L593+'TB-12'!L625+'TB-12'!L657+'TB-12'!L689+'TB-12'!L721+'TB-12'!L753+'TB-12'!L785</f>
        <v>0</v>
      </c>
      <c r="M16" s="139"/>
      <c r="N16" s="140"/>
      <c r="O16" s="240">
        <f>+'TB-12'!O17+'TB-12'!O49+'TB-12'!O81+'TB-12'!O113+'TB-12'!O145+'TB-12'!O177+'TB-12'!O209+'TB-12'!O241+'TB-12'!O273+'TB-12'!O305+'TB-12'!O337+'TB-12'!O369+'TB-12'!O401+'TB-12'!O433+'TB-12'!O465+'TB-12'!O497+'TB-12'!O529+'TB-12'!O561+'TB-12'!O593+'TB-12'!O625+'TB-12'!O657+'TB-12'!O689+'TB-12'!O721+'TB-12'!O753+'TB-12'!O785</f>
        <v>0</v>
      </c>
      <c r="P16" s="238">
        <f>+'TB-12'!P17+'TB-12'!P49+'TB-12'!P81+'TB-12'!P113+'TB-12'!P145+'TB-12'!P177+'TB-12'!P209+'TB-12'!P241+'TB-12'!P273+'TB-12'!P305+'TB-12'!P337+'TB-12'!P369+'TB-12'!P401+'TB-12'!P433+'TB-12'!P465+'TB-12'!P497+'TB-12'!P529+'TB-12'!P561+'TB-12'!P593+'TB-12'!P625+'TB-12'!P657+'TB-12'!P689+'TB-12'!P721+'TB-12'!P753+'TB-12'!P785</f>
        <v>0</v>
      </c>
      <c r="Q16" s="238">
        <f>+'TB-12'!Q17+'TB-12'!Q49+'TB-12'!Q81+'TB-12'!Q113+'TB-12'!Q145+'TB-12'!Q177+'TB-12'!Q209+'TB-12'!Q241+'TB-12'!Q273+'TB-12'!Q305+'TB-12'!Q337+'TB-12'!Q369+'TB-12'!Q401+'TB-12'!Q433+'TB-12'!Q465+'TB-12'!Q497+'TB-12'!Q529+'TB-12'!Q561+'TB-12'!Q593+'TB-12'!Q625+'TB-12'!Q657+'TB-12'!Q689+'TB-12'!Q721+'TB-12'!Q753+'TB-12'!Q785</f>
        <v>0</v>
      </c>
      <c r="R16" s="238">
        <f>+'TB-12'!R17+'TB-12'!R49+'TB-12'!R81+'TB-12'!R113+'TB-12'!R145+'TB-12'!R177+'TB-12'!R209+'TB-12'!R241+'TB-12'!R273+'TB-12'!R305+'TB-12'!R337+'TB-12'!R369+'TB-12'!R401+'TB-12'!R433+'TB-12'!R465+'TB-12'!R497+'TB-12'!R529+'TB-12'!R561+'TB-12'!R593+'TB-12'!R625+'TB-12'!R657+'TB-12'!R689+'TB-12'!R721+'TB-12'!R753+'TB-12'!R785</f>
        <v>0</v>
      </c>
      <c r="S16" s="238">
        <f>+'TB-12'!S17+'TB-12'!S49+'TB-12'!S81+'TB-12'!S113+'TB-12'!S145+'TB-12'!S177+'TB-12'!S209+'TB-12'!S241+'TB-12'!S273+'TB-12'!S305+'TB-12'!S337+'TB-12'!S369+'TB-12'!S401+'TB-12'!S433+'TB-12'!S465+'TB-12'!S497+'TB-12'!S529+'TB-12'!S561+'TB-12'!S593+'TB-12'!S625+'TB-12'!S657+'TB-12'!S689+'TB-12'!S721+'TB-12'!S753+'TB-12'!S785</f>
        <v>0</v>
      </c>
      <c r="T16" s="238">
        <f>+'TB-12'!T17+'TB-12'!T49+'TB-12'!T81+'TB-12'!T113+'TB-12'!T145+'TB-12'!T177+'TB-12'!T209+'TB-12'!T241+'TB-12'!T273+'TB-12'!T305+'TB-12'!T337+'TB-12'!T369+'TB-12'!T401+'TB-12'!T433+'TB-12'!T465+'TB-12'!T497+'TB-12'!T529+'TB-12'!T561+'TB-12'!T593+'TB-12'!T625+'TB-12'!T657+'TB-12'!T689+'TB-12'!T721+'TB-12'!T753+'TB-12'!T785</f>
        <v>0</v>
      </c>
      <c r="U16" s="129">
        <f>+G16+I16+K16+M16+O16+Q16+S16</f>
        <v>0</v>
      </c>
      <c r="V16" s="129">
        <f>+H16+J16+L16+N16+P16+R16+T16</f>
        <v>0</v>
      </c>
      <c r="W16" s="124">
        <f>SUM(U16:V16)</f>
        <v>0</v>
      </c>
    </row>
    <row r="17" spans="2:25" ht="21" customHeight="1" thickBot="1" x14ac:dyDescent="0.3">
      <c r="B17" s="118" t="e">
        <f>SUM(B12:B16)</f>
        <v>#N/A</v>
      </c>
      <c r="C17" s="119" t="e">
        <f>SUM(C12:C16)</f>
        <v>#N/A</v>
      </c>
      <c r="D17" s="120" t="e">
        <f>SUM(D12:D16)</f>
        <v>#N/A</v>
      </c>
      <c r="E17" s="947" t="s">
        <v>881</v>
      </c>
      <c r="F17" s="948"/>
      <c r="G17" s="118">
        <f>SUM(G12:G16)</f>
        <v>0</v>
      </c>
      <c r="H17" s="119">
        <f t="shared" ref="H17:T17" si="1">SUM(H12:H16)</f>
        <v>0</v>
      </c>
      <c r="I17" s="119">
        <f t="shared" si="1"/>
        <v>0</v>
      </c>
      <c r="J17" s="119">
        <f t="shared" si="1"/>
        <v>0</v>
      </c>
      <c r="K17" s="119">
        <f t="shared" si="1"/>
        <v>0</v>
      </c>
      <c r="L17" s="119">
        <f t="shared" si="1"/>
        <v>0</v>
      </c>
      <c r="M17" s="1328"/>
      <c r="N17" s="1329"/>
      <c r="O17" s="119">
        <f t="shared" si="1"/>
        <v>0</v>
      </c>
      <c r="P17" s="119">
        <f t="shared" si="1"/>
        <v>0</v>
      </c>
      <c r="Q17" s="119">
        <f t="shared" si="1"/>
        <v>0</v>
      </c>
      <c r="R17" s="119">
        <f t="shared" si="1"/>
        <v>0</v>
      </c>
      <c r="S17" s="119">
        <f t="shared" si="1"/>
        <v>0</v>
      </c>
      <c r="T17" s="119">
        <f t="shared" si="1"/>
        <v>0</v>
      </c>
      <c r="U17" s="125">
        <f>SUM(U12:U16)</f>
        <v>0</v>
      </c>
      <c r="V17" s="126">
        <f>SUM(V12:V16)</f>
        <v>0</v>
      </c>
      <c r="W17" s="127">
        <f>SUM(W12:W16)</f>
        <v>0</v>
      </c>
      <c r="Y17" s="87"/>
    </row>
    <row r="18" spans="2:25" ht="6.75" customHeight="1" thickBot="1" x14ac:dyDescent="0.3"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</row>
    <row r="19" spans="2:25" ht="25.5" customHeight="1" thickBot="1" x14ac:dyDescent="0.3">
      <c r="B19" s="116" t="s">
        <v>823</v>
      </c>
      <c r="C19" s="109" t="s">
        <v>824</v>
      </c>
      <c r="D19" s="117" t="s">
        <v>874</v>
      </c>
      <c r="E19" s="949" t="s">
        <v>882</v>
      </c>
      <c r="F19" s="949"/>
      <c r="G19" s="108" t="s">
        <v>823</v>
      </c>
      <c r="H19" s="109" t="s">
        <v>824</v>
      </c>
      <c r="I19" s="109" t="s">
        <v>823</v>
      </c>
      <c r="J19" s="109" t="s">
        <v>824</v>
      </c>
      <c r="K19" s="109" t="s">
        <v>823</v>
      </c>
      <c r="L19" s="109" t="s">
        <v>824</v>
      </c>
      <c r="M19" s="109" t="s">
        <v>823</v>
      </c>
      <c r="N19" s="109" t="s">
        <v>824</v>
      </c>
      <c r="O19" s="109" t="s">
        <v>823</v>
      </c>
      <c r="P19" s="109" t="s">
        <v>824</v>
      </c>
      <c r="Q19" s="109" t="s">
        <v>823</v>
      </c>
      <c r="R19" s="109" t="s">
        <v>824</v>
      </c>
      <c r="S19" s="109" t="s">
        <v>823</v>
      </c>
      <c r="T19" s="109" t="s">
        <v>824</v>
      </c>
      <c r="U19" s="109" t="s">
        <v>823</v>
      </c>
      <c r="V19" s="109" t="s">
        <v>824</v>
      </c>
      <c r="W19" s="110" t="s">
        <v>825</v>
      </c>
    </row>
    <row r="20" spans="2:25" ht="18" customHeight="1" x14ac:dyDescent="0.25">
      <c r="B20" s="229" t="e">
        <f>+'TB-12'!B21+'TB-12'!B53+'TB-12'!B85+'TB-12'!B117+'TB-12'!B149+'TB-12'!B181+'TB-12'!B213+'TB-12'!B245+'TB-12'!B277+'TB-12'!B309+'TB-12'!B341+'TB-12'!B373+'TB-12'!B405+'TB-12'!B437+'TB-12'!B469+'TB-12'!B501+'TB-12'!B533+'TB-12'!B565+'TB-12'!B597+'TB-12'!B629+'TB-12'!B661+'TB-12'!B693+'TB-12'!B725+'TB-12'!B757+'TB-12'!B789</f>
        <v>#N/A</v>
      </c>
      <c r="C20" s="230" t="e">
        <f>+'TB-12'!C21+'TB-12'!C53+'TB-12'!C85+'TB-12'!C117+'TB-12'!C149+'TB-12'!C181+'TB-12'!C213+'TB-12'!C245+'TB-12'!C277+'TB-12'!C309+'TB-12'!C341+'TB-12'!C373+'TB-12'!C405+'TB-12'!C437+'TB-12'!C469+'TB-12'!C501+'TB-12'!C533+'TB-12'!C565+'TB-12'!C597+'TB-12'!C629+'TB-12'!C661+'TB-12'!C693+'TB-12'!C725+'TB-12'!C757+'TB-12'!C789</f>
        <v>#N/A</v>
      </c>
      <c r="D20" s="122" t="e">
        <f>SUM(B20:C20)</f>
        <v>#N/A</v>
      </c>
      <c r="E20" s="1053" t="s">
        <v>883</v>
      </c>
      <c r="F20" s="934"/>
      <c r="G20" s="229">
        <f>+'TB-12'!G21+'TB-12'!G53+'TB-12'!G85+'TB-12'!G117+'TB-12'!G149+'TB-12'!G181+'TB-12'!G213+'TB-12'!G245+'TB-12'!G277+'TB-12'!G309+'TB-12'!G341+'TB-12'!G373+'TB-12'!G405+'TB-12'!G437+'TB-12'!G469+'TB-12'!G501+'TB-12'!G533+'TB-12'!G565+'TB-12'!G597+'TB-12'!G629+'TB-12'!G661+'TB-12'!G693+'TB-12'!G725+'TB-12'!G757+'TB-12'!G789</f>
        <v>0</v>
      </c>
      <c r="H20" s="230">
        <f>+'TB-12'!H21+'TB-12'!H53+'TB-12'!H85+'TB-12'!H117+'TB-12'!H149+'TB-12'!H181+'TB-12'!H213+'TB-12'!H245+'TB-12'!H277+'TB-12'!H309+'TB-12'!H341+'TB-12'!H373+'TB-12'!H405+'TB-12'!H437+'TB-12'!H469+'TB-12'!H501+'TB-12'!H533+'TB-12'!H565+'TB-12'!H597+'TB-12'!H629+'TB-12'!H661+'TB-12'!H693+'TB-12'!H725+'TB-12'!H757+'TB-12'!H789</f>
        <v>0</v>
      </c>
      <c r="I20" s="133"/>
      <c r="J20" s="133"/>
      <c r="K20" s="230">
        <f>+'TB-12'!K21+'TB-12'!K53+'TB-12'!K85+'TB-12'!K117+'TB-12'!K149+'TB-12'!K181+'TB-12'!K213+'TB-12'!K245+'TB-12'!K277+'TB-12'!K309+'TB-12'!K341+'TB-12'!K373+'TB-12'!K405+'TB-12'!K437+'TB-12'!K469+'TB-12'!K501+'TB-12'!K533+'TB-12'!K565+'TB-12'!K597+'TB-12'!K629+'TB-12'!K661+'TB-12'!K693+'TB-12'!K725+'TB-12'!K757+'TB-12'!K789</f>
        <v>0</v>
      </c>
      <c r="L20" s="230">
        <f>+'TB-12'!L21+'TB-12'!L53+'TB-12'!L85+'TB-12'!L117+'TB-12'!L149+'TB-12'!L181+'TB-12'!L213+'TB-12'!L245+'TB-12'!L277+'TB-12'!L309+'TB-12'!L341+'TB-12'!L373+'TB-12'!L405+'TB-12'!L437+'TB-12'!L469+'TB-12'!L501+'TB-12'!L533+'TB-12'!L565+'TB-12'!L597+'TB-12'!L629+'TB-12'!L661+'TB-12'!L693+'TB-12'!L725+'TB-12'!L757+'TB-12'!L789</f>
        <v>0</v>
      </c>
      <c r="M20" s="230">
        <f>+'TB-12'!M21+'TB-12'!M53+'TB-12'!M85+'TB-12'!M117+'TB-12'!M149+'TB-12'!M181+'TB-12'!M213+'TB-12'!M245+'TB-12'!M277+'TB-12'!M309+'TB-12'!M341+'TB-12'!M373+'TB-12'!M405+'TB-12'!M437+'TB-12'!M469+'TB-12'!M501+'TB-12'!M533+'TB-12'!M565+'TB-12'!M597+'TB-12'!M629+'TB-12'!M661+'TB-12'!M693+'TB-12'!M725+'TB-12'!M757+'TB-12'!M789</f>
        <v>0</v>
      </c>
      <c r="N20" s="230">
        <f>+'TB-12'!N21+'TB-12'!N53+'TB-12'!N85+'TB-12'!N117+'TB-12'!N149+'TB-12'!N181+'TB-12'!N213+'TB-12'!N245+'TB-12'!N277+'TB-12'!N309+'TB-12'!N341+'TB-12'!N373+'TB-12'!N405+'TB-12'!N437+'TB-12'!N469+'TB-12'!N501+'TB-12'!N533+'TB-12'!N565+'TB-12'!N597+'TB-12'!N629+'TB-12'!N661+'TB-12'!N693+'TB-12'!N725+'TB-12'!N757+'TB-12'!N789</f>
        <v>0</v>
      </c>
      <c r="O20" s="230">
        <f>+'TB-12'!O21+'TB-12'!O53+'TB-12'!O85+'TB-12'!O117+'TB-12'!O149+'TB-12'!O181+'TB-12'!O213+'TB-12'!O245+'TB-12'!O277+'TB-12'!O309+'TB-12'!O341+'TB-12'!O373+'TB-12'!O405+'TB-12'!O437+'TB-12'!O469+'TB-12'!O501+'TB-12'!O533+'TB-12'!O565+'TB-12'!O597+'TB-12'!O629+'TB-12'!O661+'TB-12'!O693+'TB-12'!O725+'TB-12'!O757+'TB-12'!O789</f>
        <v>0</v>
      </c>
      <c r="P20" s="230">
        <f>+'TB-12'!P21+'TB-12'!P53+'TB-12'!P85+'TB-12'!P117+'TB-12'!P149+'TB-12'!P181+'TB-12'!P213+'TB-12'!P245+'TB-12'!P277+'TB-12'!P309+'TB-12'!P341+'TB-12'!P373+'TB-12'!P405+'TB-12'!P437+'TB-12'!P469+'TB-12'!P501+'TB-12'!P533+'TB-12'!P565+'TB-12'!P597+'TB-12'!P629+'TB-12'!P661+'TB-12'!P693+'TB-12'!P725+'TB-12'!P757+'TB-12'!P789</f>
        <v>0</v>
      </c>
      <c r="Q20" s="230">
        <f>+'TB-12'!Q21+'TB-12'!Q53+'TB-12'!Q85+'TB-12'!Q117+'TB-12'!Q149+'TB-12'!Q181+'TB-12'!Q213+'TB-12'!Q245+'TB-12'!Q277+'TB-12'!Q309+'TB-12'!Q341+'TB-12'!Q373+'TB-12'!Q405+'TB-12'!Q437+'TB-12'!Q469+'TB-12'!Q501+'TB-12'!Q533+'TB-12'!Q565+'TB-12'!Q597+'TB-12'!Q629+'TB-12'!Q661+'TB-12'!Q693+'TB-12'!Q725+'TB-12'!Q757+'TB-12'!Q789</f>
        <v>0</v>
      </c>
      <c r="R20" s="230">
        <f>+'TB-12'!R21+'TB-12'!R53+'TB-12'!R85+'TB-12'!R117+'TB-12'!R149+'TB-12'!R181+'TB-12'!R213+'TB-12'!R245+'TB-12'!R277+'TB-12'!R309+'TB-12'!R341+'TB-12'!R373+'TB-12'!R405+'TB-12'!R437+'TB-12'!R469+'TB-12'!R501+'TB-12'!R533+'TB-12'!R565+'TB-12'!R597+'TB-12'!R629+'TB-12'!R661+'TB-12'!R693+'TB-12'!R725+'TB-12'!R757+'TB-12'!R789</f>
        <v>0</v>
      </c>
      <c r="S20" s="230">
        <f>+'TB-12'!S21+'TB-12'!S53+'TB-12'!S85+'TB-12'!S117+'TB-12'!S149+'TB-12'!S181+'TB-12'!S213+'TB-12'!S245+'TB-12'!S277+'TB-12'!S309+'TB-12'!S341+'TB-12'!S373+'TB-12'!S405+'TB-12'!S437+'TB-12'!S469+'TB-12'!S501+'TB-12'!S533+'TB-12'!S565+'TB-12'!S597+'TB-12'!S629+'TB-12'!S661+'TB-12'!S693+'TB-12'!S725+'TB-12'!S757+'TB-12'!S789</f>
        <v>0</v>
      </c>
      <c r="T20" s="230">
        <f>+'TB-12'!T21+'TB-12'!T53+'TB-12'!T85+'TB-12'!T117+'TB-12'!T149+'TB-12'!T181+'TB-12'!T213+'TB-12'!T245+'TB-12'!T277+'TB-12'!T309+'TB-12'!T341+'TB-12'!T373+'TB-12'!T405+'TB-12'!T437+'TB-12'!T469+'TB-12'!T501+'TB-12'!T533+'TB-12'!T565+'TB-12'!T597+'TB-12'!T629+'TB-12'!T661+'TB-12'!T693+'TB-12'!T725+'TB-12'!T757+'TB-12'!T789</f>
        <v>0</v>
      </c>
      <c r="U20" s="128">
        <f t="shared" ref="U20:V24" si="2">+G20+I20+K20+M20+O20+Q20+S20</f>
        <v>0</v>
      </c>
      <c r="V20" s="128">
        <f t="shared" si="2"/>
        <v>0</v>
      </c>
      <c r="W20" s="122">
        <f>SUM(U20:V20)</f>
        <v>0</v>
      </c>
    </row>
    <row r="21" spans="2:25" ht="18" customHeight="1" x14ac:dyDescent="0.25">
      <c r="B21" s="233" t="e">
        <f>+'TB-12'!B22+'TB-12'!B54+'TB-12'!B86+'TB-12'!B118+'TB-12'!B150+'TB-12'!B182+'TB-12'!B214+'TB-12'!B246+'TB-12'!B278+'TB-12'!B310+'TB-12'!B342+'TB-12'!B374+'TB-12'!B406+'TB-12'!B438+'TB-12'!B470+'TB-12'!B502+'TB-12'!B534+'TB-12'!B566+'TB-12'!B598+'TB-12'!B630+'TB-12'!B662+'TB-12'!B694+'TB-12'!B726+'TB-12'!B758+'TB-12'!B790</f>
        <v>#N/A</v>
      </c>
      <c r="C21" s="234" t="e">
        <f>+'TB-12'!C22+'TB-12'!C54+'TB-12'!C86+'TB-12'!C118+'TB-12'!C150+'TB-12'!C182+'TB-12'!C214+'TB-12'!C246+'TB-12'!C278+'TB-12'!C310+'TB-12'!C342+'TB-12'!C374+'TB-12'!C406+'TB-12'!C438+'TB-12'!C470+'TB-12'!C502+'TB-12'!C534+'TB-12'!C566+'TB-12'!C598+'TB-12'!C630+'TB-12'!C662+'TB-12'!C694+'TB-12'!C726+'TB-12'!C758+'TB-12'!C790</f>
        <v>#N/A</v>
      </c>
      <c r="D21" s="123" t="e">
        <f>SUM(B21:C21)</f>
        <v>#N/A</v>
      </c>
      <c r="E21" s="1054" t="s">
        <v>884</v>
      </c>
      <c r="F21" s="891"/>
      <c r="G21" s="233">
        <f>+'TB-12'!G22+'TB-12'!G54+'TB-12'!G86+'TB-12'!G118+'TB-12'!G150+'TB-12'!G182+'TB-12'!G214+'TB-12'!G246+'TB-12'!G278+'TB-12'!G310+'TB-12'!G342+'TB-12'!G374+'TB-12'!G406+'TB-12'!G438+'TB-12'!G470+'TB-12'!G502+'TB-12'!G534+'TB-12'!G566+'TB-12'!G598+'TB-12'!G630+'TB-12'!G662+'TB-12'!G694+'TB-12'!G726+'TB-12'!G758+'TB-12'!G790</f>
        <v>0</v>
      </c>
      <c r="H21" s="234">
        <f>+'TB-12'!H22+'TB-12'!H54+'TB-12'!H86+'TB-12'!H118+'TB-12'!H150+'TB-12'!H182+'TB-12'!H214+'TB-12'!H246+'TB-12'!H278+'TB-12'!H310+'TB-12'!H342+'TB-12'!H374+'TB-12'!H406+'TB-12'!H438+'TB-12'!H470+'TB-12'!H502+'TB-12'!H534+'TB-12'!H566+'TB-12'!H598+'TB-12'!H630+'TB-12'!H662+'TB-12'!H694+'TB-12'!H726+'TB-12'!H758+'TB-12'!H790</f>
        <v>0</v>
      </c>
      <c r="I21" s="89"/>
      <c r="J21" s="89"/>
      <c r="K21" s="234">
        <f>+'TB-12'!K22+'TB-12'!K54+'TB-12'!K86+'TB-12'!K118+'TB-12'!K150+'TB-12'!K182+'TB-12'!K214+'TB-12'!K246+'TB-12'!K278+'TB-12'!K310+'TB-12'!K342+'TB-12'!K374+'TB-12'!K406+'TB-12'!K438+'TB-12'!K470+'TB-12'!K502+'TB-12'!K534+'TB-12'!K566+'TB-12'!K598+'TB-12'!K630+'TB-12'!K662+'TB-12'!K694+'TB-12'!K726+'TB-12'!K758+'TB-12'!K790</f>
        <v>0</v>
      </c>
      <c r="L21" s="234">
        <f>+'TB-12'!L22+'TB-12'!L54+'TB-12'!L86+'TB-12'!L118+'TB-12'!L150+'TB-12'!L182+'TB-12'!L214+'TB-12'!L246+'TB-12'!L278+'TB-12'!L310+'TB-12'!L342+'TB-12'!L374+'TB-12'!L406+'TB-12'!L438+'TB-12'!L470+'TB-12'!L502+'TB-12'!L534+'TB-12'!L566+'TB-12'!L598+'TB-12'!L630+'TB-12'!L662+'TB-12'!L694+'TB-12'!L726+'TB-12'!L758+'TB-12'!L790</f>
        <v>0</v>
      </c>
      <c r="M21" s="234">
        <f>+'TB-12'!M22+'TB-12'!M54+'TB-12'!M86+'TB-12'!M118+'TB-12'!M150+'TB-12'!M182+'TB-12'!M214+'TB-12'!M246+'TB-12'!M278+'TB-12'!M310+'TB-12'!M342+'TB-12'!M374+'TB-12'!M406+'TB-12'!M438+'TB-12'!M470+'TB-12'!M502+'TB-12'!M534+'TB-12'!M566+'TB-12'!M598+'TB-12'!M630+'TB-12'!M662+'TB-12'!M694+'TB-12'!M726+'TB-12'!M758+'TB-12'!M790</f>
        <v>0</v>
      </c>
      <c r="N21" s="234">
        <f>+'TB-12'!N22+'TB-12'!N54+'TB-12'!N86+'TB-12'!N118+'TB-12'!N150+'TB-12'!N182+'TB-12'!N214+'TB-12'!N246+'TB-12'!N278+'TB-12'!N310+'TB-12'!N342+'TB-12'!N374+'TB-12'!N406+'TB-12'!N438+'TB-12'!N470+'TB-12'!N502+'TB-12'!N534+'TB-12'!N566+'TB-12'!N598+'TB-12'!N630+'TB-12'!N662+'TB-12'!N694+'TB-12'!N726+'TB-12'!N758+'TB-12'!N790</f>
        <v>0</v>
      </c>
      <c r="O21" s="234">
        <f>+'TB-12'!O22+'TB-12'!O54+'TB-12'!O86+'TB-12'!O118+'TB-12'!O150+'TB-12'!O182+'TB-12'!O214+'TB-12'!O246+'TB-12'!O278+'TB-12'!O310+'TB-12'!O342+'TB-12'!O374+'TB-12'!O406+'TB-12'!O438+'TB-12'!O470+'TB-12'!O502+'TB-12'!O534+'TB-12'!O566+'TB-12'!O598+'TB-12'!O630+'TB-12'!O662+'TB-12'!O694+'TB-12'!O726+'TB-12'!O758+'TB-12'!O790</f>
        <v>0</v>
      </c>
      <c r="P21" s="234">
        <f>+'TB-12'!P22+'TB-12'!P54+'TB-12'!P86+'TB-12'!P118+'TB-12'!P150+'TB-12'!P182+'TB-12'!P214+'TB-12'!P246+'TB-12'!P278+'TB-12'!P310+'TB-12'!P342+'TB-12'!P374+'TB-12'!P406+'TB-12'!P438+'TB-12'!P470+'TB-12'!P502+'TB-12'!P534+'TB-12'!P566+'TB-12'!P598+'TB-12'!P630+'TB-12'!P662+'TB-12'!P694+'TB-12'!P726+'TB-12'!P758+'TB-12'!P790</f>
        <v>0</v>
      </c>
      <c r="Q21" s="234">
        <f>+'TB-12'!Q22+'TB-12'!Q54+'TB-12'!Q86+'TB-12'!Q118+'TB-12'!Q150+'TB-12'!Q182+'TB-12'!Q214+'TB-12'!Q246+'TB-12'!Q278+'TB-12'!Q310+'TB-12'!Q342+'TB-12'!Q374+'TB-12'!Q406+'TB-12'!Q438+'TB-12'!Q470+'TB-12'!Q502+'TB-12'!Q534+'TB-12'!Q566+'TB-12'!Q598+'TB-12'!Q630+'TB-12'!Q662+'TB-12'!Q694+'TB-12'!Q726+'TB-12'!Q758+'TB-12'!Q790</f>
        <v>0</v>
      </c>
      <c r="R21" s="234">
        <f>+'TB-12'!R22+'TB-12'!R54+'TB-12'!R86+'TB-12'!R118+'TB-12'!R150+'TB-12'!R182+'TB-12'!R214+'TB-12'!R246+'TB-12'!R278+'TB-12'!R310+'TB-12'!R342+'TB-12'!R374+'TB-12'!R406+'TB-12'!R438+'TB-12'!R470+'TB-12'!R502+'TB-12'!R534+'TB-12'!R566+'TB-12'!R598+'TB-12'!R630+'TB-12'!R662+'TB-12'!R694+'TB-12'!R726+'TB-12'!R758+'TB-12'!R790</f>
        <v>0</v>
      </c>
      <c r="S21" s="234">
        <f>+'TB-12'!S22+'TB-12'!S54+'TB-12'!S86+'TB-12'!S118+'TB-12'!S150+'TB-12'!S182+'TB-12'!S214+'TB-12'!S246+'TB-12'!S278+'TB-12'!S310+'TB-12'!S342+'TB-12'!S374+'TB-12'!S406+'TB-12'!S438+'TB-12'!S470+'TB-12'!S502+'TB-12'!S534+'TB-12'!S566+'TB-12'!S598+'TB-12'!S630+'TB-12'!S662+'TB-12'!S694+'TB-12'!S726+'TB-12'!S758+'TB-12'!S790</f>
        <v>0</v>
      </c>
      <c r="T21" s="234">
        <f>+'TB-12'!T22+'TB-12'!T54+'TB-12'!T86+'TB-12'!T118+'TB-12'!T150+'TB-12'!T182+'TB-12'!T214+'TB-12'!T246+'TB-12'!T278+'TB-12'!T310+'TB-12'!T342+'TB-12'!T374+'TB-12'!T406+'TB-12'!T438+'TB-12'!T470+'TB-12'!T502+'TB-12'!T534+'TB-12'!T566+'TB-12'!T598+'TB-12'!T630+'TB-12'!T662+'TB-12'!T694+'TB-12'!T726+'TB-12'!T758+'TB-12'!T790</f>
        <v>0</v>
      </c>
      <c r="U21" s="121">
        <f t="shared" si="2"/>
        <v>0</v>
      </c>
      <c r="V21" s="121">
        <f t="shared" si="2"/>
        <v>0</v>
      </c>
      <c r="W21" s="123">
        <f>SUM(U21:V21)</f>
        <v>0</v>
      </c>
    </row>
    <row r="22" spans="2:25" ht="18" customHeight="1" x14ac:dyDescent="0.25">
      <c r="B22" s="233" t="e">
        <f>+'TB-12'!B23+'TB-12'!B55+'TB-12'!B87+'TB-12'!B119+'TB-12'!B151+'TB-12'!B183+'TB-12'!B215+'TB-12'!B247+'TB-12'!B279+'TB-12'!B311+'TB-12'!B343+'TB-12'!B375+'TB-12'!B407+'TB-12'!B439+'TB-12'!B471+'TB-12'!B503+'TB-12'!B535+'TB-12'!B567+'TB-12'!B599+'TB-12'!B631+'TB-12'!B663+'TB-12'!B695+'TB-12'!B727+'TB-12'!B759+'TB-12'!B791</f>
        <v>#N/A</v>
      </c>
      <c r="C22" s="234" t="e">
        <f>+'TB-12'!C23+'TB-12'!C55+'TB-12'!C87+'TB-12'!C119+'TB-12'!C151+'TB-12'!C183+'TB-12'!C215+'TB-12'!C247+'TB-12'!C279+'TB-12'!C311+'TB-12'!C343+'TB-12'!C375+'TB-12'!C407+'TB-12'!C439+'TB-12'!C471+'TB-12'!C503+'TB-12'!C535+'TB-12'!C567+'TB-12'!C599+'TB-12'!C631+'TB-12'!C663+'TB-12'!C695+'TB-12'!C727+'TB-12'!C759+'TB-12'!C791</f>
        <v>#N/A</v>
      </c>
      <c r="D22" s="123" t="e">
        <f>SUM(B22:C22)</f>
        <v>#N/A</v>
      </c>
      <c r="E22" s="1054" t="s">
        <v>885</v>
      </c>
      <c r="F22" s="891"/>
      <c r="G22" s="233">
        <f>+'TB-12'!G23+'TB-12'!G55+'TB-12'!G87+'TB-12'!G119+'TB-12'!G151+'TB-12'!G183+'TB-12'!G215+'TB-12'!G247+'TB-12'!G279+'TB-12'!G311+'TB-12'!G343+'TB-12'!G375+'TB-12'!G407+'TB-12'!G439+'TB-12'!G471+'TB-12'!G503+'TB-12'!G535+'TB-12'!G567+'TB-12'!G599+'TB-12'!G631+'TB-12'!G663+'TB-12'!G695+'TB-12'!G727+'TB-12'!G759+'TB-12'!G791</f>
        <v>0</v>
      </c>
      <c r="H22" s="234">
        <f>+'TB-12'!H23+'TB-12'!H55+'TB-12'!H87+'TB-12'!H119+'TB-12'!H151+'TB-12'!H183+'TB-12'!H215+'TB-12'!H247+'TB-12'!H279+'TB-12'!H311+'TB-12'!H343+'TB-12'!H375+'TB-12'!H407+'TB-12'!H439+'TB-12'!H471+'TB-12'!H503+'TB-12'!H535+'TB-12'!H567+'TB-12'!H599+'TB-12'!H631+'TB-12'!H663+'TB-12'!H695+'TB-12'!H727+'TB-12'!H759+'TB-12'!H791</f>
        <v>0</v>
      </c>
      <c r="I22" s="89"/>
      <c r="J22" s="89"/>
      <c r="K22" s="234">
        <f>+'TB-12'!K23+'TB-12'!K55+'TB-12'!K87+'TB-12'!K119+'TB-12'!K151+'TB-12'!K183+'TB-12'!K215+'TB-12'!K247+'TB-12'!K279+'TB-12'!K311+'TB-12'!K343+'TB-12'!K375+'TB-12'!K407+'TB-12'!K439+'TB-12'!K471+'TB-12'!K503+'TB-12'!K535+'TB-12'!K567+'TB-12'!K599+'TB-12'!K631+'TB-12'!K663+'TB-12'!K695+'TB-12'!K727+'TB-12'!K759+'TB-12'!K791</f>
        <v>0</v>
      </c>
      <c r="L22" s="234">
        <f>+'TB-12'!L23+'TB-12'!L55+'TB-12'!L87+'TB-12'!L119+'TB-12'!L151+'TB-12'!L183+'TB-12'!L215+'TB-12'!L247+'TB-12'!L279+'TB-12'!L311+'TB-12'!L343+'TB-12'!L375+'TB-12'!L407+'TB-12'!L439+'TB-12'!L471+'TB-12'!L503+'TB-12'!L535+'TB-12'!L567+'TB-12'!L599+'TB-12'!L631+'TB-12'!L663+'TB-12'!L695+'TB-12'!L727+'TB-12'!L759+'TB-12'!L791</f>
        <v>0</v>
      </c>
      <c r="M22" s="234">
        <f>+'TB-12'!M23+'TB-12'!M55+'TB-12'!M87+'TB-12'!M119+'TB-12'!M151+'TB-12'!M183+'TB-12'!M215+'TB-12'!M247+'TB-12'!M279+'TB-12'!M311+'TB-12'!M343+'TB-12'!M375+'TB-12'!M407+'TB-12'!M439+'TB-12'!M471+'TB-12'!M503+'TB-12'!M535+'TB-12'!M567+'TB-12'!M599+'TB-12'!M631+'TB-12'!M663+'TB-12'!M695+'TB-12'!M727+'TB-12'!M759+'TB-12'!M791</f>
        <v>0</v>
      </c>
      <c r="N22" s="234">
        <f>+'TB-12'!N23+'TB-12'!N55+'TB-12'!N87+'TB-12'!N119+'TB-12'!N151+'TB-12'!N183+'TB-12'!N215+'TB-12'!N247+'TB-12'!N279+'TB-12'!N311+'TB-12'!N343+'TB-12'!N375+'TB-12'!N407+'TB-12'!N439+'TB-12'!N471+'TB-12'!N503+'TB-12'!N535+'TB-12'!N567+'TB-12'!N599+'TB-12'!N631+'TB-12'!N663+'TB-12'!N695+'TB-12'!N727+'TB-12'!N759+'TB-12'!N791</f>
        <v>0</v>
      </c>
      <c r="O22" s="234">
        <f>+'TB-12'!O23+'TB-12'!O55+'TB-12'!O87+'TB-12'!O119+'TB-12'!O151+'TB-12'!O183+'TB-12'!O215+'TB-12'!O247+'TB-12'!O279+'TB-12'!O311+'TB-12'!O343+'TB-12'!O375+'TB-12'!O407+'TB-12'!O439+'TB-12'!O471+'TB-12'!O503+'TB-12'!O535+'TB-12'!O567+'TB-12'!O599+'TB-12'!O631+'TB-12'!O663+'TB-12'!O695+'TB-12'!O727+'TB-12'!O759+'TB-12'!O791</f>
        <v>0</v>
      </c>
      <c r="P22" s="234">
        <f>+'TB-12'!P23+'TB-12'!P55+'TB-12'!P87+'TB-12'!P119+'TB-12'!P151+'TB-12'!P183+'TB-12'!P215+'TB-12'!P247+'TB-12'!P279+'TB-12'!P311+'TB-12'!P343+'TB-12'!P375+'TB-12'!P407+'TB-12'!P439+'TB-12'!P471+'TB-12'!P503+'TB-12'!P535+'TB-12'!P567+'TB-12'!P599+'TB-12'!P631+'TB-12'!P663+'TB-12'!P695+'TB-12'!P727+'TB-12'!P759+'TB-12'!P791</f>
        <v>0</v>
      </c>
      <c r="Q22" s="234">
        <f>+'TB-12'!Q23+'TB-12'!Q55+'TB-12'!Q87+'TB-12'!Q119+'TB-12'!Q151+'TB-12'!Q183+'TB-12'!Q215+'TB-12'!Q247+'TB-12'!Q279+'TB-12'!Q311+'TB-12'!Q343+'TB-12'!Q375+'TB-12'!Q407+'TB-12'!Q439+'TB-12'!Q471+'TB-12'!Q503+'TB-12'!Q535+'TB-12'!Q567+'TB-12'!Q599+'TB-12'!Q631+'TB-12'!Q663+'TB-12'!Q695+'TB-12'!Q727+'TB-12'!Q759+'TB-12'!Q791</f>
        <v>0</v>
      </c>
      <c r="R22" s="234">
        <f>+'TB-12'!R23+'TB-12'!R55+'TB-12'!R87+'TB-12'!R119+'TB-12'!R151+'TB-12'!R183+'TB-12'!R215+'TB-12'!R247+'TB-12'!R279+'TB-12'!R311+'TB-12'!R343+'TB-12'!R375+'TB-12'!R407+'TB-12'!R439+'TB-12'!R471+'TB-12'!R503+'TB-12'!R535+'TB-12'!R567+'TB-12'!R599+'TB-12'!R631+'TB-12'!R663+'TB-12'!R695+'TB-12'!R727+'TB-12'!R759+'TB-12'!R791</f>
        <v>0</v>
      </c>
      <c r="S22" s="234">
        <f>+'TB-12'!S23+'TB-12'!S55+'TB-12'!S87+'TB-12'!S119+'TB-12'!S151+'TB-12'!S183+'TB-12'!S215+'TB-12'!S247+'TB-12'!S279+'TB-12'!S311+'TB-12'!S343+'TB-12'!S375+'TB-12'!S407+'TB-12'!S439+'TB-12'!S471+'TB-12'!S503+'TB-12'!S535+'TB-12'!S567+'TB-12'!S599+'TB-12'!S631+'TB-12'!S663+'TB-12'!S695+'TB-12'!S727+'TB-12'!S759+'TB-12'!S791</f>
        <v>0</v>
      </c>
      <c r="T22" s="234">
        <f>+'TB-12'!T23+'TB-12'!T55+'TB-12'!T87+'TB-12'!T119+'TB-12'!T151+'TB-12'!T183+'TB-12'!T215+'TB-12'!T247+'TB-12'!T279+'TB-12'!T311+'TB-12'!T343+'TB-12'!T375+'TB-12'!T407+'TB-12'!T439+'TB-12'!T471+'TB-12'!T503+'TB-12'!T535+'TB-12'!T567+'TB-12'!T599+'TB-12'!T631+'TB-12'!T663+'TB-12'!T695+'TB-12'!T727+'TB-12'!T759+'TB-12'!T791</f>
        <v>0</v>
      </c>
      <c r="U22" s="121">
        <f t="shared" si="2"/>
        <v>0</v>
      </c>
      <c r="V22" s="121">
        <f t="shared" si="2"/>
        <v>0</v>
      </c>
      <c r="W22" s="123">
        <f>SUM(U22:V22)</f>
        <v>0</v>
      </c>
    </row>
    <row r="23" spans="2:25" ht="18" customHeight="1" x14ac:dyDescent="0.25">
      <c r="B23" s="233" t="e">
        <f>+'TB-12'!B24+'TB-12'!B56+'TB-12'!B88+'TB-12'!B120+'TB-12'!B152+'TB-12'!B184+'TB-12'!B216+'TB-12'!B248+'TB-12'!B280+'TB-12'!B312+'TB-12'!B344+'TB-12'!B376+'TB-12'!B408+'TB-12'!B440+'TB-12'!B472+'TB-12'!B504+'TB-12'!B536+'TB-12'!B568+'TB-12'!B600+'TB-12'!B632+'TB-12'!B664+'TB-12'!B696+'TB-12'!B728+'TB-12'!B760+'TB-12'!B792</f>
        <v>#N/A</v>
      </c>
      <c r="C23" s="234" t="e">
        <f>+'TB-12'!C24+'TB-12'!C56+'TB-12'!C88+'TB-12'!C120+'TB-12'!C152+'TB-12'!C184+'TB-12'!C216+'TB-12'!C248+'TB-12'!C280+'TB-12'!C312+'TB-12'!C344+'TB-12'!C376+'TB-12'!C408+'TB-12'!C440+'TB-12'!C472+'TB-12'!C504+'TB-12'!C536+'TB-12'!C568+'TB-12'!C600+'TB-12'!C632+'TB-12'!C664+'TB-12'!C696+'TB-12'!C728+'TB-12'!C760+'TB-12'!C792</f>
        <v>#N/A</v>
      </c>
      <c r="D23" s="123" t="e">
        <f>SUM(B23:C23)</f>
        <v>#N/A</v>
      </c>
      <c r="E23" s="1054" t="s">
        <v>886</v>
      </c>
      <c r="F23" s="891"/>
      <c r="G23" s="233">
        <f>+'TB-12'!G24+'TB-12'!G56+'TB-12'!G88+'TB-12'!G120+'TB-12'!G152+'TB-12'!G184+'TB-12'!G216+'TB-12'!G248+'TB-12'!G280+'TB-12'!G312+'TB-12'!G344+'TB-12'!G376+'TB-12'!G408+'TB-12'!G440+'TB-12'!G472+'TB-12'!G504+'TB-12'!G536+'TB-12'!G568+'TB-12'!G600+'TB-12'!G632+'TB-12'!G664+'TB-12'!G696+'TB-12'!G728+'TB-12'!G760+'TB-12'!G792</f>
        <v>0</v>
      </c>
      <c r="H23" s="234">
        <f>+'TB-12'!H24+'TB-12'!H56+'TB-12'!H88+'TB-12'!H120+'TB-12'!H152+'TB-12'!H184+'TB-12'!H216+'TB-12'!H248+'TB-12'!H280+'TB-12'!H312+'TB-12'!H344+'TB-12'!H376+'TB-12'!H408+'TB-12'!H440+'TB-12'!H472+'TB-12'!H504+'TB-12'!H536+'TB-12'!H568+'TB-12'!H600+'TB-12'!H632+'TB-12'!H664+'TB-12'!H696+'TB-12'!H728+'TB-12'!H760+'TB-12'!H792</f>
        <v>0</v>
      </c>
      <c r="I23" s="89"/>
      <c r="J23" s="89"/>
      <c r="K23" s="234">
        <f>+'TB-12'!K24+'TB-12'!K56+'TB-12'!K88+'TB-12'!K120+'TB-12'!K152+'TB-12'!K184+'TB-12'!K216+'TB-12'!K248+'TB-12'!K280+'TB-12'!K312+'TB-12'!K344+'TB-12'!K376+'TB-12'!K408+'TB-12'!K440+'TB-12'!K472+'TB-12'!K504+'TB-12'!K536+'TB-12'!K568+'TB-12'!K600+'TB-12'!K632+'TB-12'!K664+'TB-12'!K696+'TB-12'!K728+'TB-12'!K760+'TB-12'!K792</f>
        <v>0</v>
      </c>
      <c r="L23" s="234">
        <f>+'TB-12'!L24+'TB-12'!L56+'TB-12'!L88+'TB-12'!L120+'TB-12'!L152+'TB-12'!L184+'TB-12'!L216+'TB-12'!L248+'TB-12'!L280+'TB-12'!L312+'TB-12'!L344+'TB-12'!L376+'TB-12'!L408+'TB-12'!L440+'TB-12'!L472+'TB-12'!L504+'TB-12'!L536+'TB-12'!L568+'TB-12'!L600+'TB-12'!L632+'TB-12'!L664+'TB-12'!L696+'TB-12'!L728+'TB-12'!L760+'TB-12'!L792</f>
        <v>0</v>
      </c>
      <c r="M23" s="234">
        <f>+'TB-12'!M24+'TB-12'!M56+'TB-12'!M88+'TB-12'!M120+'TB-12'!M152+'TB-12'!M184+'TB-12'!M216+'TB-12'!M248+'TB-12'!M280+'TB-12'!M312+'TB-12'!M344+'TB-12'!M376+'TB-12'!M408+'TB-12'!M440+'TB-12'!M472+'TB-12'!M504+'TB-12'!M536+'TB-12'!M568+'TB-12'!M600+'TB-12'!M632+'TB-12'!M664+'TB-12'!M696+'TB-12'!M728+'TB-12'!M760+'TB-12'!M792</f>
        <v>0</v>
      </c>
      <c r="N23" s="234">
        <f>+'TB-12'!N24+'TB-12'!N56+'TB-12'!N88+'TB-12'!N120+'TB-12'!N152+'TB-12'!N184+'TB-12'!N216+'TB-12'!N248+'TB-12'!N280+'TB-12'!N312+'TB-12'!N344+'TB-12'!N376+'TB-12'!N408+'TB-12'!N440+'TB-12'!N472+'TB-12'!N504+'TB-12'!N536+'TB-12'!N568+'TB-12'!N600+'TB-12'!N632+'TB-12'!N664+'TB-12'!N696+'TB-12'!N728+'TB-12'!N760+'TB-12'!N792</f>
        <v>0</v>
      </c>
      <c r="O23" s="234">
        <f>+'TB-12'!O24+'TB-12'!O56+'TB-12'!O88+'TB-12'!O120+'TB-12'!O152+'TB-12'!O184+'TB-12'!O216+'TB-12'!O248+'TB-12'!O280+'TB-12'!O312+'TB-12'!O344+'TB-12'!O376+'TB-12'!O408+'TB-12'!O440+'TB-12'!O472+'TB-12'!O504+'TB-12'!O536+'TB-12'!O568+'TB-12'!O600+'TB-12'!O632+'TB-12'!O664+'TB-12'!O696+'TB-12'!O728+'TB-12'!O760+'TB-12'!O792</f>
        <v>0</v>
      </c>
      <c r="P23" s="234">
        <f>+'TB-12'!P24+'TB-12'!P56+'TB-12'!P88+'TB-12'!P120+'TB-12'!P152+'TB-12'!P184+'TB-12'!P216+'TB-12'!P248+'TB-12'!P280+'TB-12'!P312+'TB-12'!P344+'TB-12'!P376+'TB-12'!P408+'TB-12'!P440+'TB-12'!P472+'TB-12'!P504+'TB-12'!P536+'TB-12'!P568+'TB-12'!P600+'TB-12'!P632+'TB-12'!P664+'TB-12'!P696+'TB-12'!P728+'TB-12'!P760+'TB-12'!P792</f>
        <v>0</v>
      </c>
      <c r="Q23" s="234">
        <f>+'TB-12'!Q24+'TB-12'!Q56+'TB-12'!Q88+'TB-12'!Q120+'TB-12'!Q152+'TB-12'!Q184+'TB-12'!Q216+'TB-12'!Q248+'TB-12'!Q280+'TB-12'!Q312+'TB-12'!Q344+'TB-12'!Q376+'TB-12'!Q408+'TB-12'!Q440+'TB-12'!Q472+'TB-12'!Q504+'TB-12'!Q536+'TB-12'!Q568+'TB-12'!Q600+'TB-12'!Q632+'TB-12'!Q664+'TB-12'!Q696+'TB-12'!Q728+'TB-12'!Q760+'TB-12'!Q792</f>
        <v>0</v>
      </c>
      <c r="R23" s="234">
        <f>+'TB-12'!R24+'TB-12'!R56+'TB-12'!R88+'TB-12'!R120+'TB-12'!R152+'TB-12'!R184+'TB-12'!R216+'TB-12'!R248+'TB-12'!R280+'TB-12'!R312+'TB-12'!R344+'TB-12'!R376+'TB-12'!R408+'TB-12'!R440+'TB-12'!R472+'TB-12'!R504+'TB-12'!R536+'TB-12'!R568+'TB-12'!R600+'TB-12'!R632+'TB-12'!R664+'TB-12'!R696+'TB-12'!R728+'TB-12'!R760+'TB-12'!R792</f>
        <v>0</v>
      </c>
      <c r="S23" s="234">
        <f>+'TB-12'!S24+'TB-12'!S56+'TB-12'!S88+'TB-12'!S120+'TB-12'!S152+'TB-12'!S184+'TB-12'!S216+'TB-12'!S248+'TB-12'!S280+'TB-12'!S312+'TB-12'!S344+'TB-12'!S376+'TB-12'!S408+'TB-12'!S440+'TB-12'!S472+'TB-12'!S504+'TB-12'!S536+'TB-12'!S568+'TB-12'!S600+'TB-12'!S632+'TB-12'!S664+'TB-12'!S696+'TB-12'!S728+'TB-12'!S760+'TB-12'!S792</f>
        <v>0</v>
      </c>
      <c r="T23" s="234">
        <f>+'TB-12'!T24+'TB-12'!T56+'TB-12'!T88+'TB-12'!T120+'TB-12'!T152+'TB-12'!T184+'TB-12'!T216+'TB-12'!T248+'TB-12'!T280+'TB-12'!T312+'TB-12'!T344+'TB-12'!T376+'TB-12'!T408+'TB-12'!T440+'TB-12'!T472+'TB-12'!T504+'TB-12'!T536+'TB-12'!T568+'TB-12'!T600+'TB-12'!T632+'TB-12'!T664+'TB-12'!T696+'TB-12'!T728+'TB-12'!T760+'TB-12'!T792</f>
        <v>0</v>
      </c>
      <c r="U23" s="121">
        <f t="shared" si="2"/>
        <v>0</v>
      </c>
      <c r="V23" s="121">
        <f t="shared" si="2"/>
        <v>0</v>
      </c>
      <c r="W23" s="123">
        <f>SUM(U23:V23)</f>
        <v>0</v>
      </c>
    </row>
    <row r="24" spans="2:25" ht="18" customHeight="1" thickBot="1" x14ac:dyDescent="0.3">
      <c r="B24" s="237" t="e">
        <f>+'TB-12'!B25+'TB-12'!B57+'TB-12'!B89+'TB-12'!B121+'TB-12'!B153+'TB-12'!B185+'TB-12'!B217+'TB-12'!B249+'TB-12'!B281+'TB-12'!B313+'TB-12'!B345+'TB-12'!B377+'TB-12'!B409+'TB-12'!B441+'TB-12'!B473+'TB-12'!B505+'TB-12'!B537+'TB-12'!B569+'TB-12'!B601+'TB-12'!B633+'TB-12'!B665+'TB-12'!B697+'TB-12'!B729+'TB-12'!B761+'TB-12'!B793</f>
        <v>#N/A</v>
      </c>
      <c r="C24" s="238" t="e">
        <f>+'TB-12'!C25+'TB-12'!C57+'TB-12'!C89+'TB-12'!C121+'TB-12'!C153+'TB-12'!C185+'TB-12'!C217+'TB-12'!C249+'TB-12'!C281+'TB-12'!C313+'TB-12'!C345+'TB-12'!C377+'TB-12'!C409+'TB-12'!C441+'TB-12'!C473+'TB-12'!C505+'TB-12'!C537+'TB-12'!C569+'TB-12'!C601+'TB-12'!C633+'TB-12'!C665+'TB-12'!C697+'TB-12'!C729+'TB-12'!C761+'TB-12'!C793</f>
        <v>#N/A</v>
      </c>
      <c r="D24" s="124" t="e">
        <f>SUM(B24:C24)</f>
        <v>#N/A</v>
      </c>
      <c r="E24" s="1055" t="s">
        <v>887</v>
      </c>
      <c r="F24" s="946"/>
      <c r="G24" s="237">
        <f>+'TB-12'!G25+'TB-12'!G57+'TB-12'!G89+'TB-12'!G121+'TB-12'!G153+'TB-12'!G185+'TB-12'!G217+'TB-12'!G249+'TB-12'!G281+'TB-12'!G313+'TB-12'!G345+'TB-12'!G377+'TB-12'!G409+'TB-12'!G441+'TB-12'!G473+'TB-12'!G505+'TB-12'!G537+'TB-12'!G569+'TB-12'!G601+'TB-12'!G633+'TB-12'!G665+'TB-12'!G697+'TB-12'!G729+'TB-12'!G761+'TB-12'!G793</f>
        <v>0</v>
      </c>
      <c r="H24" s="238">
        <f>+'TB-12'!H25+'TB-12'!H57+'TB-12'!H89+'TB-12'!H121+'TB-12'!H153+'TB-12'!H185+'TB-12'!H217+'TB-12'!H249+'TB-12'!H281+'TB-12'!H313+'TB-12'!H345+'TB-12'!H377+'TB-12'!H409+'TB-12'!H441+'TB-12'!H473+'TB-12'!H505+'TB-12'!H537+'TB-12'!H569+'TB-12'!H601+'TB-12'!H633+'TB-12'!H665+'TB-12'!H697+'TB-12'!H729+'TB-12'!H761+'TB-12'!H793</f>
        <v>0</v>
      </c>
      <c r="I24" s="134"/>
      <c r="J24" s="134"/>
      <c r="K24" s="238">
        <f>+'TB-12'!K25+'TB-12'!K57+'TB-12'!K89+'TB-12'!K121+'TB-12'!K153+'TB-12'!K185+'TB-12'!K217+'TB-12'!K249+'TB-12'!K281+'TB-12'!K313+'TB-12'!K345+'TB-12'!K377+'TB-12'!K409+'TB-12'!K441+'TB-12'!K473+'TB-12'!K505+'TB-12'!K537+'TB-12'!K569+'TB-12'!K601+'TB-12'!K633+'TB-12'!K665+'TB-12'!K697+'TB-12'!K729+'TB-12'!K761+'TB-12'!K793</f>
        <v>0</v>
      </c>
      <c r="L24" s="238">
        <f>+'TB-12'!L25+'TB-12'!L57+'TB-12'!L89+'TB-12'!L121+'TB-12'!L153+'TB-12'!L185+'TB-12'!L217+'TB-12'!L249+'TB-12'!L281+'TB-12'!L313+'TB-12'!L345+'TB-12'!L377+'TB-12'!L409+'TB-12'!L441+'TB-12'!L473+'TB-12'!L505+'TB-12'!L537+'TB-12'!L569+'TB-12'!L601+'TB-12'!L633+'TB-12'!L665+'TB-12'!L697+'TB-12'!L729+'TB-12'!L761+'TB-12'!L793</f>
        <v>0</v>
      </c>
      <c r="M24" s="238">
        <f>+'TB-12'!M25+'TB-12'!M57+'TB-12'!M89+'TB-12'!M121+'TB-12'!M153+'TB-12'!M185+'TB-12'!M217+'TB-12'!M249+'TB-12'!M281+'TB-12'!M313+'TB-12'!M345+'TB-12'!M377+'TB-12'!M409+'TB-12'!M441+'TB-12'!M473+'TB-12'!M505+'TB-12'!M537+'TB-12'!M569+'TB-12'!M601+'TB-12'!M633+'TB-12'!M665+'TB-12'!M697+'TB-12'!M729+'TB-12'!M761+'TB-12'!M793</f>
        <v>0</v>
      </c>
      <c r="N24" s="238">
        <f>+'TB-12'!N25+'TB-12'!N57+'TB-12'!N89+'TB-12'!N121+'TB-12'!N153+'TB-12'!N185+'TB-12'!N217+'TB-12'!N249+'TB-12'!N281+'TB-12'!N313+'TB-12'!N345+'TB-12'!N377+'TB-12'!N409+'TB-12'!N441+'TB-12'!N473+'TB-12'!N505+'TB-12'!N537+'TB-12'!N569+'TB-12'!N601+'TB-12'!N633+'TB-12'!N665+'TB-12'!N697+'TB-12'!N729+'TB-12'!N761+'TB-12'!N793</f>
        <v>0</v>
      </c>
      <c r="O24" s="238">
        <f>+'TB-12'!O25+'TB-12'!O57+'TB-12'!O89+'TB-12'!O121+'TB-12'!O153+'TB-12'!O185+'TB-12'!O217+'TB-12'!O249+'TB-12'!O281+'TB-12'!O313+'TB-12'!O345+'TB-12'!O377+'TB-12'!O409+'TB-12'!O441+'TB-12'!O473+'TB-12'!O505+'TB-12'!O537+'TB-12'!O569+'TB-12'!O601+'TB-12'!O633+'TB-12'!O665+'TB-12'!O697+'TB-12'!O729+'TB-12'!O761+'TB-12'!O793</f>
        <v>0</v>
      </c>
      <c r="P24" s="238">
        <f>+'TB-12'!P25+'TB-12'!P57+'TB-12'!P89+'TB-12'!P121+'TB-12'!P153+'TB-12'!P185+'TB-12'!P217+'TB-12'!P249+'TB-12'!P281+'TB-12'!P313+'TB-12'!P345+'TB-12'!P377+'TB-12'!P409+'TB-12'!P441+'TB-12'!P473+'TB-12'!P505+'TB-12'!P537+'TB-12'!P569+'TB-12'!P601+'TB-12'!P633+'TB-12'!P665+'TB-12'!P697+'TB-12'!P729+'TB-12'!P761+'TB-12'!P793</f>
        <v>0</v>
      </c>
      <c r="Q24" s="238">
        <f>+'TB-12'!Q25+'TB-12'!Q57+'TB-12'!Q89+'TB-12'!Q121+'TB-12'!Q153+'TB-12'!Q185+'TB-12'!Q217+'TB-12'!Q249+'TB-12'!Q281+'TB-12'!Q313+'TB-12'!Q345+'TB-12'!Q377+'TB-12'!Q409+'TB-12'!Q441+'TB-12'!Q473+'TB-12'!Q505+'TB-12'!Q537+'TB-12'!Q569+'TB-12'!Q601+'TB-12'!Q633+'TB-12'!Q665+'TB-12'!Q697+'TB-12'!Q729+'TB-12'!Q761+'TB-12'!Q793</f>
        <v>0</v>
      </c>
      <c r="R24" s="238">
        <f>+'TB-12'!R25+'TB-12'!R57+'TB-12'!R89+'TB-12'!R121+'TB-12'!R153+'TB-12'!R185+'TB-12'!R217+'TB-12'!R249+'TB-12'!R281+'TB-12'!R313+'TB-12'!R345+'TB-12'!R377+'TB-12'!R409+'TB-12'!R441+'TB-12'!R473+'TB-12'!R505+'TB-12'!R537+'TB-12'!R569+'TB-12'!R601+'TB-12'!R633+'TB-12'!R665+'TB-12'!R697+'TB-12'!R729+'TB-12'!R761+'TB-12'!R793</f>
        <v>0</v>
      </c>
      <c r="S24" s="238">
        <f>+'TB-12'!S25+'TB-12'!S57+'TB-12'!S89+'TB-12'!S121+'TB-12'!S153+'TB-12'!S185+'TB-12'!S217+'TB-12'!S249+'TB-12'!S281+'TB-12'!S313+'TB-12'!S345+'TB-12'!S377+'TB-12'!S409+'TB-12'!S441+'TB-12'!S473+'TB-12'!S505+'TB-12'!S537+'TB-12'!S569+'TB-12'!S601+'TB-12'!S633+'TB-12'!S665+'TB-12'!S697+'TB-12'!S729+'TB-12'!S761+'TB-12'!S793</f>
        <v>0</v>
      </c>
      <c r="T24" s="238">
        <f>+'TB-12'!T25+'TB-12'!T57+'TB-12'!T89+'TB-12'!T121+'TB-12'!T153+'TB-12'!T185+'TB-12'!T217+'TB-12'!T249+'TB-12'!T281+'TB-12'!T313+'TB-12'!T345+'TB-12'!T377+'TB-12'!T409+'TB-12'!T441+'TB-12'!T473+'TB-12'!T505+'TB-12'!T537+'TB-12'!T569+'TB-12'!T601+'TB-12'!T633+'TB-12'!T665+'TB-12'!T697+'TB-12'!T729+'TB-12'!T761+'TB-12'!T793</f>
        <v>0</v>
      </c>
      <c r="U24" s="129">
        <f t="shared" si="2"/>
        <v>0</v>
      </c>
      <c r="V24" s="129">
        <f t="shared" si="2"/>
        <v>0</v>
      </c>
      <c r="W24" s="124">
        <f>SUM(U24:V24)</f>
        <v>0</v>
      </c>
    </row>
    <row r="25" spans="2:25" ht="21" customHeight="1" thickBot="1" x14ac:dyDescent="0.3">
      <c r="B25" s="111" t="e">
        <f>SUM(B20:B24)</f>
        <v>#N/A</v>
      </c>
      <c r="C25" s="94" t="e">
        <f>SUM(C20:C24)</f>
        <v>#N/A</v>
      </c>
      <c r="D25" s="90" t="e">
        <f>SUM(D20:D24)</f>
        <v>#N/A</v>
      </c>
      <c r="E25" s="951" t="s">
        <v>888</v>
      </c>
      <c r="F25" s="951"/>
      <c r="G25" s="111">
        <f>SUM(G20:G24)</f>
        <v>0</v>
      </c>
      <c r="H25" s="94">
        <f>SUM(H20:H24)</f>
        <v>0</v>
      </c>
      <c r="I25" s="1317"/>
      <c r="J25" s="1318"/>
      <c r="K25" s="94">
        <f t="shared" ref="K25:W25" si="3">SUM(K20:K24)</f>
        <v>0</v>
      </c>
      <c r="L25" s="94">
        <f t="shared" si="3"/>
        <v>0</v>
      </c>
      <c r="M25" s="94">
        <f t="shared" si="3"/>
        <v>0</v>
      </c>
      <c r="N25" s="94">
        <f t="shared" si="3"/>
        <v>0</v>
      </c>
      <c r="O25" s="94">
        <f t="shared" si="3"/>
        <v>0</v>
      </c>
      <c r="P25" s="94">
        <f t="shared" si="3"/>
        <v>0</v>
      </c>
      <c r="Q25" s="94">
        <f t="shared" si="3"/>
        <v>0</v>
      </c>
      <c r="R25" s="94">
        <f t="shared" si="3"/>
        <v>0</v>
      </c>
      <c r="S25" s="94">
        <f t="shared" si="3"/>
        <v>0</v>
      </c>
      <c r="T25" s="94">
        <f t="shared" si="3"/>
        <v>0</v>
      </c>
      <c r="U25" s="94">
        <f t="shared" si="3"/>
        <v>0</v>
      </c>
      <c r="V25" s="94">
        <f t="shared" si="3"/>
        <v>0</v>
      </c>
      <c r="W25" s="90">
        <f t="shared" si="3"/>
        <v>0</v>
      </c>
    </row>
    <row r="26" spans="2:25" ht="6.75" customHeight="1" x14ac:dyDescent="0.25"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</row>
    <row r="27" spans="2:25" ht="14.25" customHeight="1" thickBot="1" x14ac:dyDescent="0.35">
      <c r="B27" s="112" t="s">
        <v>901</v>
      </c>
      <c r="C27" s="112"/>
      <c r="D27" s="112"/>
      <c r="E27" s="112"/>
      <c r="F27" s="112"/>
      <c r="G27" s="241"/>
      <c r="H27" s="241"/>
      <c r="I27" s="241"/>
      <c r="J27" s="241"/>
      <c r="K27" s="241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</row>
    <row r="28" spans="2:25" ht="21" customHeight="1" thickBot="1" x14ac:dyDescent="0.3">
      <c r="B28" s="1051" t="s">
        <v>902</v>
      </c>
      <c r="C28" s="1051"/>
      <c r="D28" s="114" t="e">
        <f>IF(D12=0,"",SUM(G12:H12)/D12*100)</f>
        <v>#N/A</v>
      </c>
      <c r="E28" s="113" t="s">
        <v>903</v>
      </c>
      <c r="F28" s="115" t="e">
        <f>IF(SUM(D13:D16)=0,"",(SUM(G13:H16)/SUM(D13:D16)*100))</f>
        <v>#N/A</v>
      </c>
      <c r="G28" s="241"/>
      <c r="H28" s="241"/>
      <c r="I28" s="241"/>
      <c r="J28" s="241"/>
      <c r="K28" s="241"/>
      <c r="L28" s="242" t="s">
        <v>835</v>
      </c>
      <c r="M28" s="243"/>
      <c r="N28" s="98"/>
      <c r="O28" s="1319" t="str">
        <f>'TB-12'!O29&amp;"*"&amp;'TB-12'!O61&amp;"*"&amp;'TB-12'!O93&amp;"*"&amp;'TB-12'!O125&amp;"*"&amp;'TB-12'!O157&amp;"*"&amp;'TB-12'!O189&amp;"*"&amp;'TB-12'!O221&amp;"*"&amp;'TB-12'!O253&amp;"*"&amp;'TB-12'!O285&amp;"*"&amp;'TB-12'!O317&amp;"*"&amp;'TB-12'!O349&amp;"*"&amp;'TB-12'!O381&amp;"*"&amp;'TB-12'!O413&amp;"*"&amp;'TB-12'!O445&amp;"*"&amp;'TB-12'!O477&amp;"*"&amp;'TB-12'!O509&amp;"*"&amp;'TB-12'!O541&amp;"*"&amp;'TB-12'!O573&amp;"*"&amp;'TB-12'!O605&amp;"*"&amp;'TB-12'!O637&amp;"*"&amp;'TB-12'!O669&amp;"*"&amp;'TB-12'!O701&amp;"*"&amp;'TB-12'!O733&amp;"*"&amp;'TB-12'!O765&amp;"*"&amp;'TB-12'!O797</f>
        <v>************************</v>
      </c>
      <c r="P28" s="1320"/>
      <c r="Q28" s="1320"/>
      <c r="R28" s="1320"/>
      <c r="S28" s="1320"/>
      <c r="T28" s="1320"/>
      <c r="U28" s="1320"/>
      <c r="V28" s="1321"/>
      <c r="W28" s="96"/>
    </row>
    <row r="29" spans="2:25" ht="11.25" customHeight="1" x14ac:dyDescent="0.25"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99"/>
      <c r="M29" s="98"/>
      <c r="N29" s="98"/>
      <c r="O29" s="1322"/>
      <c r="P29" s="1323"/>
      <c r="Q29" s="1323"/>
      <c r="R29" s="1323"/>
      <c r="S29" s="1323"/>
      <c r="T29" s="1323"/>
      <c r="U29" s="1323"/>
      <c r="V29" s="1324"/>
      <c r="W29" s="96"/>
    </row>
    <row r="30" spans="2:25" ht="15.75" customHeight="1" x14ac:dyDescent="0.25"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99"/>
      <c r="M30" s="98"/>
      <c r="N30" s="98"/>
      <c r="O30" s="1322"/>
      <c r="P30" s="1323"/>
      <c r="Q30" s="1323"/>
      <c r="R30" s="1323"/>
      <c r="S30" s="1323"/>
      <c r="T30" s="1323"/>
      <c r="U30" s="1323"/>
      <c r="V30" s="1324"/>
      <c r="W30" s="96"/>
    </row>
    <row r="31" spans="2:25" s="52" customFormat="1" ht="8.25" customHeight="1" x14ac:dyDescent="0.25"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100"/>
      <c r="M31" s="100"/>
      <c r="N31" s="100"/>
      <c r="O31" s="1325"/>
      <c r="P31" s="1326"/>
      <c r="Q31" s="1326"/>
      <c r="R31" s="1326"/>
      <c r="S31" s="1326"/>
      <c r="T31" s="1326"/>
      <c r="U31" s="1326"/>
      <c r="V31" s="1327"/>
      <c r="W31" s="96"/>
    </row>
    <row r="32" spans="2:25" s="52" customFormat="1" ht="8.25" customHeight="1" x14ac:dyDescent="0.25"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100"/>
      <c r="M32" s="100"/>
      <c r="N32" s="100"/>
      <c r="O32" s="100"/>
      <c r="P32" s="100"/>
      <c r="Q32" s="101"/>
      <c r="R32" s="101"/>
      <c r="S32" s="101"/>
      <c r="T32" s="101"/>
      <c r="U32" s="101"/>
      <c r="V32" s="102"/>
      <c r="W32" s="96"/>
    </row>
  </sheetData>
  <sheetProtection password="E57F" sheet="1" autoFilter="0"/>
  <customSheetViews>
    <customSheetView guid="{F6944D1D-EB59-4805-AF21-A03688D1882C}" scale="60" showPageBreaks="1" printArea="1" view="pageBreakPreview">
      <selection activeCell="L6" sqref="L6"/>
      <colBreaks count="1" manualBreakCount="1">
        <brk id="23" max="1048575" man="1"/>
      </colBreaks>
      <pageMargins left="0.3" right="0.1" top="0.75" bottom="0.05" header="0.51180555555555551" footer="0.51180555555555551"/>
      <printOptions horizontalCentered="1"/>
      <pageSetup paperSize="9" scale="88" firstPageNumber="0" orientation="landscape" horizontalDpi="300" verticalDpi="300" r:id="rId1"/>
      <headerFooter alignWithMargins="0"/>
    </customSheetView>
    <customSheetView guid="{0CC9586D-DEC8-48D3-AD62-EDB82E4D3123}" scale="60" showPageBreaks="1" printArea="1" view="pageBreakPreview">
      <selection activeCell="L6" sqref="L6"/>
      <colBreaks count="1" manualBreakCount="1">
        <brk id="23" max="1048575" man="1"/>
      </colBreaks>
      <pageMargins left="0.3" right="0.1" top="0.75" bottom="0.05" header="0.51180555555555551" footer="0.51180555555555551"/>
      <printOptions horizontalCentered="1"/>
      <pageSetup paperSize="9" scale="88" firstPageNumber="0" orientation="landscape" horizontalDpi="300" verticalDpi="300" r:id="rId2"/>
      <headerFooter alignWithMargins="0"/>
    </customSheetView>
  </customSheetViews>
  <mergeCells count="48">
    <mergeCell ref="B2:W2"/>
    <mergeCell ref="B3:W3"/>
    <mergeCell ref="B4:C4"/>
    <mergeCell ref="D4:H4"/>
    <mergeCell ref="I4:N4"/>
    <mergeCell ref="O4:S4"/>
    <mergeCell ref="T4:W4"/>
    <mergeCell ref="B5:E5"/>
    <mergeCell ref="F5:H5"/>
    <mergeCell ref="I5:N5"/>
    <mergeCell ref="J6:K6"/>
    <mergeCell ref="M6:N6"/>
    <mergeCell ref="O6:W6"/>
    <mergeCell ref="B7:H7"/>
    <mergeCell ref="I7:N7"/>
    <mergeCell ref="O7:W7"/>
    <mergeCell ref="B8:H8"/>
    <mergeCell ref="I8:L8"/>
    <mergeCell ref="M8:N8"/>
    <mergeCell ref="O8:W8"/>
    <mergeCell ref="B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W10"/>
    <mergeCell ref="E11:F11"/>
    <mergeCell ref="E12:F12"/>
    <mergeCell ref="E13:F13"/>
    <mergeCell ref="E14:F14"/>
    <mergeCell ref="E15:F15"/>
    <mergeCell ref="E16:F16"/>
    <mergeCell ref="E17:F17"/>
    <mergeCell ref="M17:N17"/>
    <mergeCell ref="E25:F25"/>
    <mergeCell ref="I25:J25"/>
    <mergeCell ref="B28:C28"/>
    <mergeCell ref="O28:V31"/>
    <mergeCell ref="E19:F19"/>
    <mergeCell ref="E20:F20"/>
    <mergeCell ref="E21:F21"/>
    <mergeCell ref="E22:F22"/>
    <mergeCell ref="E23:F23"/>
    <mergeCell ref="E24:F24"/>
  </mergeCells>
  <conditionalFormatting sqref="U12">
    <cfRule type="cellIs" dxfId="221" priority="36" stopIfTrue="1" operator="notEqual">
      <formula>$B$12</formula>
    </cfRule>
  </conditionalFormatting>
  <conditionalFormatting sqref="V12">
    <cfRule type="cellIs" dxfId="220" priority="35" stopIfTrue="1" operator="notEqual">
      <formula>$C$12</formula>
    </cfRule>
  </conditionalFormatting>
  <conditionalFormatting sqref="W12">
    <cfRule type="cellIs" dxfId="219" priority="34" stopIfTrue="1" operator="notEqual">
      <formula>$D$12</formula>
    </cfRule>
  </conditionalFormatting>
  <conditionalFormatting sqref="U13">
    <cfRule type="cellIs" dxfId="218" priority="33" stopIfTrue="1" operator="notEqual">
      <formula>$B$13</formula>
    </cfRule>
  </conditionalFormatting>
  <conditionalFormatting sqref="V13">
    <cfRule type="cellIs" dxfId="217" priority="32" stopIfTrue="1" operator="notEqual">
      <formula>$C$13</formula>
    </cfRule>
  </conditionalFormatting>
  <conditionalFormatting sqref="W13">
    <cfRule type="cellIs" dxfId="216" priority="31" stopIfTrue="1" operator="notEqual">
      <formula>$D$13</formula>
    </cfRule>
  </conditionalFormatting>
  <conditionalFormatting sqref="U14">
    <cfRule type="cellIs" dxfId="215" priority="30" stopIfTrue="1" operator="notEqual">
      <formula>$B$14</formula>
    </cfRule>
  </conditionalFormatting>
  <conditionalFormatting sqref="V14">
    <cfRule type="cellIs" dxfId="214" priority="29" stopIfTrue="1" operator="notEqual">
      <formula>$C$14</formula>
    </cfRule>
  </conditionalFormatting>
  <conditionalFormatting sqref="W14">
    <cfRule type="cellIs" dxfId="213" priority="28" stopIfTrue="1" operator="notEqual">
      <formula>$D$14</formula>
    </cfRule>
  </conditionalFormatting>
  <conditionalFormatting sqref="U15">
    <cfRule type="cellIs" dxfId="212" priority="27" stopIfTrue="1" operator="notEqual">
      <formula>$B$15</formula>
    </cfRule>
  </conditionalFormatting>
  <conditionalFormatting sqref="U16">
    <cfRule type="cellIs" dxfId="211" priority="26" stopIfTrue="1" operator="notEqual">
      <formula>$B$16</formula>
    </cfRule>
  </conditionalFormatting>
  <conditionalFormatting sqref="V15">
    <cfRule type="cellIs" dxfId="210" priority="25" stopIfTrue="1" operator="notEqual">
      <formula>$C$15</formula>
    </cfRule>
  </conditionalFormatting>
  <conditionalFormatting sqref="V16">
    <cfRule type="cellIs" dxfId="209" priority="24" stopIfTrue="1" operator="notEqual">
      <formula>$C$16</formula>
    </cfRule>
  </conditionalFormatting>
  <conditionalFormatting sqref="W15">
    <cfRule type="cellIs" dxfId="208" priority="23" stopIfTrue="1" operator="notEqual">
      <formula>$D$15</formula>
    </cfRule>
  </conditionalFormatting>
  <conditionalFormatting sqref="W16">
    <cfRule type="cellIs" dxfId="207" priority="22" stopIfTrue="1" operator="notEqual">
      <formula>$D$16</formula>
    </cfRule>
  </conditionalFormatting>
  <conditionalFormatting sqref="U17">
    <cfRule type="cellIs" dxfId="206" priority="21" stopIfTrue="1" operator="notEqual">
      <formula>$B$17</formula>
    </cfRule>
  </conditionalFormatting>
  <conditionalFormatting sqref="V17">
    <cfRule type="cellIs" dxfId="205" priority="20" stopIfTrue="1" operator="notEqual">
      <formula>$C$17</formula>
    </cfRule>
  </conditionalFormatting>
  <conditionalFormatting sqref="W17">
    <cfRule type="cellIs" dxfId="204" priority="19" stopIfTrue="1" operator="notEqual">
      <formula>$D$17</formula>
    </cfRule>
  </conditionalFormatting>
  <conditionalFormatting sqref="U20">
    <cfRule type="cellIs" dxfId="203" priority="18" stopIfTrue="1" operator="notEqual">
      <formula>$B$20</formula>
    </cfRule>
  </conditionalFormatting>
  <conditionalFormatting sqref="V20">
    <cfRule type="cellIs" dxfId="202" priority="17" stopIfTrue="1" operator="notEqual">
      <formula>$C$20</formula>
    </cfRule>
  </conditionalFormatting>
  <conditionalFormatting sqref="U21">
    <cfRule type="cellIs" dxfId="201" priority="16" stopIfTrue="1" operator="notEqual">
      <formula>$B$21</formula>
    </cfRule>
  </conditionalFormatting>
  <conditionalFormatting sqref="U22">
    <cfRule type="cellIs" dxfId="200" priority="15" stopIfTrue="1" operator="notEqual">
      <formula>$B$22</formula>
    </cfRule>
  </conditionalFormatting>
  <conditionalFormatting sqref="U23">
    <cfRule type="cellIs" dxfId="199" priority="14" stopIfTrue="1" operator="notEqual">
      <formula>$B$23</formula>
    </cfRule>
  </conditionalFormatting>
  <conditionalFormatting sqref="U24">
    <cfRule type="cellIs" dxfId="198" priority="13" stopIfTrue="1" operator="notEqual">
      <formula>$B$24</formula>
    </cfRule>
  </conditionalFormatting>
  <conditionalFormatting sqref="U25">
    <cfRule type="cellIs" dxfId="197" priority="12" stopIfTrue="1" operator="notEqual">
      <formula>$B$25</formula>
    </cfRule>
  </conditionalFormatting>
  <conditionalFormatting sqref="V21">
    <cfRule type="cellIs" dxfId="196" priority="11" stopIfTrue="1" operator="notEqual">
      <formula>$C$21</formula>
    </cfRule>
  </conditionalFormatting>
  <conditionalFormatting sqref="V22">
    <cfRule type="cellIs" dxfId="195" priority="10" stopIfTrue="1" operator="notEqual">
      <formula>$C$22</formula>
    </cfRule>
  </conditionalFormatting>
  <conditionalFormatting sqref="V23">
    <cfRule type="cellIs" dxfId="194" priority="9" stopIfTrue="1" operator="notEqual">
      <formula>$C$23</formula>
    </cfRule>
  </conditionalFormatting>
  <conditionalFormatting sqref="V24">
    <cfRule type="cellIs" dxfId="193" priority="8" stopIfTrue="1" operator="notEqual">
      <formula>$C$24</formula>
    </cfRule>
  </conditionalFormatting>
  <conditionalFormatting sqref="V25">
    <cfRule type="cellIs" dxfId="192" priority="7" stopIfTrue="1" operator="notEqual">
      <formula>$C$25</formula>
    </cfRule>
  </conditionalFormatting>
  <conditionalFormatting sqref="W20">
    <cfRule type="cellIs" dxfId="191" priority="6" stopIfTrue="1" operator="notEqual">
      <formula>$D$20</formula>
    </cfRule>
  </conditionalFormatting>
  <conditionalFormatting sqref="W21">
    <cfRule type="cellIs" dxfId="190" priority="5" stopIfTrue="1" operator="notEqual">
      <formula>$D$21</formula>
    </cfRule>
  </conditionalFormatting>
  <conditionalFormatting sqref="W22">
    <cfRule type="cellIs" dxfId="189" priority="4" stopIfTrue="1" operator="notEqual">
      <formula>$D$22</formula>
    </cfRule>
  </conditionalFormatting>
  <conditionalFormatting sqref="W23">
    <cfRule type="cellIs" dxfId="188" priority="3" stopIfTrue="1" operator="notEqual">
      <formula>$D$23</formula>
    </cfRule>
  </conditionalFormatting>
  <conditionalFormatting sqref="W24">
    <cfRule type="cellIs" dxfId="187" priority="2" stopIfTrue="1" operator="notEqual">
      <formula>$D$24</formula>
    </cfRule>
  </conditionalFormatting>
  <conditionalFormatting sqref="W25">
    <cfRule type="cellIs" dxfId="186" priority="1" stopIfTrue="1" operator="notEqual">
      <formula>$D$25</formula>
    </cfRule>
  </conditionalFormatting>
  <dataValidations count="2">
    <dataValidation type="whole" operator="greaterThanOrEqual" allowBlank="1" showErrorMessage="1" sqref="B20:C24 B12:C16 G12:T16 G20:T24">
      <formula1>0</formula1>
      <formula2>0</formula2>
    </dataValidation>
    <dataValidation allowBlank="1" showInputMessage="1" showErrorMessage="1" prompt="Must match with registered cases" sqref="U12:W17 U20:W25">
      <formula1>0</formula1>
      <formula2>0</formula2>
    </dataValidation>
  </dataValidations>
  <hyperlinks>
    <hyperlink ref="A1" location="Menu!A1" display="Menu"/>
  </hyperlinks>
  <printOptions horizontalCentered="1"/>
  <pageMargins left="0.3" right="0.1" top="0.75" bottom="0.05" header="0.51180555555555551" footer="0.51180555555555551"/>
  <pageSetup paperSize="9" scale="88" firstPageNumber="0" orientation="landscape" horizontalDpi="300" verticalDpi="300" r:id="rId3"/>
  <headerFooter alignWithMargins="0"/>
  <colBreaks count="1" manualBreakCount="1">
    <brk id="2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23</vt:i4>
      </vt:variant>
    </vt:vector>
  </HeadingPairs>
  <TitlesOfParts>
    <vt:vector size="35" baseType="lpstr">
      <vt:lpstr>Menu</vt:lpstr>
      <vt:lpstr>TB-10</vt:lpstr>
      <vt:lpstr>TB-11</vt:lpstr>
      <vt:lpstr>TB-12</vt:lpstr>
      <vt:lpstr>CI-DS-TB</vt:lpstr>
      <vt:lpstr>TB-15</vt:lpstr>
      <vt:lpstr>Total_TB-10</vt:lpstr>
      <vt:lpstr>Total_TB-11</vt:lpstr>
      <vt:lpstr>Total_TB-12</vt:lpstr>
      <vt:lpstr>Total_CI-DS-TB</vt:lpstr>
      <vt:lpstr>Total_TB-15</vt:lpstr>
      <vt:lpstr>NTP</vt:lpstr>
      <vt:lpstr>Barishal_Division</vt:lpstr>
      <vt:lpstr>Barishal_Metropolitan</vt:lpstr>
      <vt:lpstr>Chattogram_Division</vt:lpstr>
      <vt:lpstr>Chattogram_Metropolitan</vt:lpstr>
      <vt:lpstr>Dhaka_Division</vt:lpstr>
      <vt:lpstr>Dhaka_Metropolitan</vt:lpstr>
      <vt:lpstr>Khulna_Division</vt:lpstr>
      <vt:lpstr>Khulna_Metropolitan</vt:lpstr>
      <vt:lpstr>Mymensingh_Division</vt:lpstr>
      <vt:lpstr>Menu!Print_Area</vt:lpstr>
      <vt:lpstr>'TB-10'!Print_Area</vt:lpstr>
      <vt:lpstr>'TB-11'!Print_Area</vt:lpstr>
      <vt:lpstr>'TB-12'!Print_Area</vt:lpstr>
      <vt:lpstr>'TB-15'!Print_Area</vt:lpstr>
      <vt:lpstr>'Total_TB-10'!Print_Area</vt:lpstr>
      <vt:lpstr>'Total_TB-11'!Print_Area</vt:lpstr>
      <vt:lpstr>'Total_TB-12'!Print_Area</vt:lpstr>
      <vt:lpstr>Rajshahi_Division</vt:lpstr>
      <vt:lpstr>Rajshahi_Metropolitan</vt:lpstr>
      <vt:lpstr>Rangpur_Division</vt:lpstr>
      <vt:lpstr>Sylhet_Division</vt:lpstr>
      <vt:lpstr>Sylhet_Metropolitan</vt:lpstr>
      <vt:lpstr>Sylhet_Metropolitan_MCH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 Assistant</dc:creator>
  <cp:lastModifiedBy>Tonmoy M&amp;E</cp:lastModifiedBy>
  <cp:lastPrinted>2022-06-27T04:12:42Z</cp:lastPrinted>
  <dcterms:created xsi:type="dcterms:W3CDTF">2014-09-03T06:27:19Z</dcterms:created>
  <dcterms:modified xsi:type="dcterms:W3CDTF">2022-09-27T07:31:30Z</dcterms:modified>
</cp:coreProperties>
</file>